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codeName="ThisWorkbook" defaultThemeVersion="124226"/>
  <xr:revisionPtr revIDLastSave="0" documentId="8_{4F20CC10-C90E-46E3-AFAE-153A26A8E71B}" xr6:coauthVersionLast="47" xr6:coauthVersionMax="47" xr10:uidLastSave="{00000000-0000-0000-0000-000000000000}"/>
  <bookViews>
    <workbookView xWindow="38280" yWindow="30" windowWidth="29040" windowHeight="15720" firstSheet="7" activeTab="9" xr2:uid="{00000000-000D-0000-FFFF-FFFF00000000}"/>
  </bookViews>
  <sheets>
    <sheet name="Context" sheetId="6" r:id="rId1"/>
    <sheet name="Scenario definitions" sheetId="29" r:id="rId2"/>
    <sheet name="Exclusion of land" sheetId="32" r:id="rId3"/>
    <sheet name="Wind Potential EU28 Full" sheetId="25" r:id="rId4"/>
    <sheet name="Wind Potential Pivot EU" sheetId="28" r:id="rId5"/>
    <sheet name="Wind Potential Pivot Countries" sheetId="45" r:id="rId6"/>
    <sheet name="ONSHORE SUMMARY + graph" sheetId="39" r:id="rId7"/>
    <sheet name="OFFSHORE SUMMARY + graph" sheetId="43" r:id="rId8"/>
    <sheet name="OFFSHORE GIS output example" sheetId="46" r:id="rId9"/>
    <sheet name="OFFSHORE by sea basin EU27" sheetId="47" r:id="rId10"/>
    <sheet name="ENSPRESO vs other references" sheetId="36" r:id="rId11"/>
    <sheet name="Raw data" sheetId="24" r:id="rId12"/>
    <sheet name="CF Distribution Annual NUTS2" sheetId="5" r:id="rId13"/>
    <sheet name="CF Sub-annual Countries" sheetId="33" r:id="rId14"/>
    <sheet name="Seasons timeslices" sheetId="38" r:id="rId15"/>
    <sheet name="power curves" sheetId="37" r:id="rId16"/>
    <sheet name="Offshore EEZ zones" sheetId="9" r:id="rId17"/>
    <sheet name="Offshore EEZ Pivot" sheetId="10" r:id="rId18"/>
    <sheet name="Offshore EU wide restr HIGH" sheetId="16" r:id="rId19"/>
    <sheet name="Offshore split - REF" sheetId="12" r:id="rId20"/>
    <sheet name="Offshore - EU wide restr LOW" sheetId="14" r:id="rId21"/>
    <sheet name="NUTS2 conversion" sheetId="17" r:id="rId22"/>
    <sheet name="Countries" sheetId="34" r:id="rId23"/>
  </sheets>
  <definedNames>
    <definedName name="_xlnm._FilterDatabase" localSheetId="12" hidden="1">'CF Distribution Annual NUTS2'!$A$7:$R$348</definedName>
    <definedName name="_xlnm._FilterDatabase" localSheetId="11" hidden="1">'Raw data'!$A$6:$AK$1900</definedName>
    <definedName name="_xlnm._FilterDatabase" localSheetId="3" hidden="1">'Wind Potential EU28 Full'!$A$1:$J$4033</definedName>
    <definedName name="EEZ_area" localSheetId="16">'Offshore EEZ zones'!#REF!</definedName>
    <definedName name="ETRI_off" localSheetId="9">#REF!</definedName>
    <definedName name="ETRI_off" localSheetId="8">#REF!</definedName>
    <definedName name="ETRI_off" localSheetId="7">#REF!</definedName>
    <definedName name="ETRI_off" localSheetId="5">#REF!</definedName>
    <definedName name="ETRI_off">#REF!</definedName>
    <definedName name="ETRI_on" localSheetId="9">#REF!</definedName>
    <definedName name="ETRI_on" localSheetId="8">#REF!</definedName>
    <definedName name="ETRI_on" localSheetId="7">#REF!</definedName>
    <definedName name="ETRI_on" localSheetId="5">#REF!</definedName>
    <definedName name="ETRI_on">#REF!</definedName>
    <definedName name="markups" localSheetId="9">#REF!</definedName>
    <definedName name="markups" localSheetId="8">#REF!</definedName>
    <definedName name="markups" localSheetId="7">#REF!</definedName>
    <definedName name="markups" localSheetId="5">#REF!</definedName>
    <definedName name="markups">#REF!</definedName>
    <definedName name="SEA_DEPTH_00_30_DIST_050_200" localSheetId="17">'Offshore EEZ Pivot'!#REF!</definedName>
  </definedNames>
  <calcPr calcId="191029"/>
  <pivotCaches>
    <pivotCache cacheId="0"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47" l="1"/>
  <c r="X5" i="47"/>
  <c r="X10" i="47" s="1"/>
  <c r="Y5" i="47"/>
  <c r="Z5" i="47"/>
  <c r="Z7" i="47" s="1"/>
  <c r="W6" i="47"/>
  <c r="X6" i="47"/>
  <c r="Y6" i="47"/>
  <c r="Z6" i="47"/>
  <c r="W7" i="47"/>
  <c r="X7" i="47"/>
  <c r="Y7" i="47"/>
  <c r="W8" i="47"/>
  <c r="X8" i="47"/>
  <c r="Y8" i="47"/>
  <c r="Z8" i="47"/>
  <c r="W9" i="47"/>
  <c r="X9" i="47"/>
  <c r="Y9" i="47"/>
  <c r="Z9" i="47"/>
  <c r="V9" i="47"/>
  <c r="V8" i="47"/>
  <c r="V6" i="47"/>
  <c r="V5" i="47"/>
  <c r="V7" i="47" s="1"/>
  <c r="W10" i="47" l="1"/>
  <c r="Y10" i="47"/>
  <c r="Z10" i="47"/>
  <c r="V10" i="47"/>
  <c r="AA8" i="47"/>
  <c r="AA6" i="47"/>
  <c r="AA5" i="47"/>
  <c r="AA9" i="47"/>
  <c r="AA7" i="47"/>
  <c r="AL26" i="43"/>
  <c r="AL6" i="43"/>
  <c r="AL7" i="43"/>
  <c r="AL8" i="43"/>
  <c r="AL9" i="43"/>
  <c r="AL10" i="43"/>
  <c r="AL11" i="43"/>
  <c r="AL12" i="43"/>
  <c r="AL13" i="43"/>
  <c r="AL14" i="43"/>
  <c r="AL15" i="43"/>
  <c r="AL16" i="43"/>
  <c r="AL17" i="43"/>
  <c r="AL18" i="43"/>
  <c r="AL19" i="43"/>
  <c r="AL20" i="43"/>
  <c r="AL21" i="43"/>
  <c r="AL22" i="43"/>
  <c r="AL23" i="43"/>
  <c r="AL24" i="43"/>
  <c r="AL25" i="43"/>
  <c r="AL5" i="43"/>
  <c r="AJ6" i="39" l="1"/>
  <c r="AJ7" i="39"/>
  <c r="AJ8" i="39"/>
  <c r="AJ9" i="39"/>
  <c r="AJ10" i="39"/>
  <c r="AJ11" i="39"/>
  <c r="AJ12" i="39"/>
  <c r="AJ13" i="39"/>
  <c r="AJ14" i="39"/>
  <c r="AJ15" i="39"/>
  <c r="AJ16" i="39"/>
  <c r="AJ17" i="39"/>
  <c r="AJ18" i="39"/>
  <c r="AJ19" i="39"/>
  <c r="AJ20" i="39"/>
  <c r="AJ21" i="39"/>
  <c r="AJ22" i="39"/>
  <c r="AJ23" i="39"/>
  <c r="AJ24" i="39"/>
  <c r="AJ25" i="39"/>
  <c r="AJ26" i="39"/>
  <c r="AJ27" i="39"/>
  <c r="AJ28" i="39"/>
  <c r="AJ29" i="39"/>
  <c r="AJ30" i="39"/>
  <c r="AJ31" i="39"/>
  <c r="AJ32" i="39"/>
  <c r="AJ5" i="39"/>
  <c r="E42" i="36" l="1"/>
  <c r="Y22" i="14" l="1"/>
  <c r="X22" i="14"/>
  <c r="W22" i="14"/>
  <c r="V22" i="14"/>
  <c r="U22" i="14"/>
  <c r="T22" i="14"/>
  <c r="S22" i="14"/>
  <c r="R22" i="14"/>
  <c r="Q22" i="14"/>
  <c r="P22" i="14"/>
  <c r="O22" i="14"/>
  <c r="N22" i="14"/>
  <c r="M22" i="14"/>
  <c r="L22" i="14"/>
  <c r="K22" i="14"/>
  <c r="J22" i="14"/>
  <c r="I22" i="14"/>
  <c r="H22" i="14"/>
  <c r="G22" i="14"/>
  <c r="F22" i="14"/>
  <c r="E22" i="14"/>
  <c r="D22" i="14"/>
  <c r="E11" i="14"/>
  <c r="F11" i="14"/>
  <c r="G11" i="14"/>
  <c r="H11" i="14"/>
  <c r="I11" i="14"/>
  <c r="J11" i="14"/>
  <c r="K11" i="14"/>
  <c r="L11" i="14"/>
  <c r="M11" i="14"/>
  <c r="N11" i="14"/>
  <c r="O11" i="14"/>
  <c r="P11" i="14"/>
  <c r="Q11" i="14"/>
  <c r="R11" i="14"/>
  <c r="S11" i="14"/>
  <c r="T11" i="14"/>
  <c r="U11" i="14"/>
  <c r="V11" i="14"/>
  <c r="W11" i="14"/>
  <c r="X11" i="14"/>
  <c r="Y11" i="14"/>
  <c r="D11" i="14"/>
  <c r="E23" i="14"/>
  <c r="F23" i="14"/>
  <c r="G23" i="14"/>
  <c r="H23" i="14"/>
  <c r="I23" i="14"/>
  <c r="J23" i="14"/>
  <c r="K23" i="14"/>
  <c r="L23" i="14"/>
  <c r="M23" i="14"/>
  <c r="N23" i="14"/>
  <c r="O23" i="14"/>
  <c r="P23" i="14"/>
  <c r="Q23" i="14"/>
  <c r="R23" i="14"/>
  <c r="S23" i="14"/>
  <c r="T23" i="14"/>
  <c r="U23" i="14"/>
  <c r="V23" i="14"/>
  <c r="W23" i="14"/>
  <c r="X23" i="14"/>
  <c r="Y23" i="14"/>
  <c r="E12" i="14"/>
  <c r="F12" i="14"/>
  <c r="G12" i="14"/>
  <c r="H12" i="14"/>
  <c r="I12" i="14"/>
  <c r="J12" i="14"/>
  <c r="K12" i="14"/>
  <c r="L12" i="14"/>
  <c r="M12" i="14"/>
  <c r="N12" i="14"/>
  <c r="O12" i="14"/>
  <c r="P12" i="14"/>
  <c r="Q12" i="14"/>
  <c r="R12" i="14"/>
  <c r="S12" i="14"/>
  <c r="T12" i="14"/>
  <c r="U12" i="14"/>
  <c r="V12" i="14"/>
  <c r="W12" i="14"/>
  <c r="X12" i="14"/>
  <c r="Y12" i="14"/>
  <c r="D23" i="14"/>
  <c r="D12" i="14"/>
  <c r="F33" i="36"/>
  <c r="W27" i="46"/>
  <c r="AD27" i="43"/>
  <c r="Y1833" i="24"/>
  <c r="O1833" i="24"/>
  <c r="N1833" i="24"/>
  <c r="AF1833" i="24" s="1"/>
  <c r="M1833" i="24"/>
  <c r="AE1833" i="24" s="1"/>
  <c r="L1833" i="24"/>
  <c r="AD1833" i="24" s="1"/>
  <c r="Y1826" i="24"/>
  <c r="O1826" i="24"/>
  <c r="AG1826" i="24" s="1"/>
  <c r="N1826" i="24"/>
  <c r="AF1826" i="24" s="1"/>
  <c r="M1826" i="24"/>
  <c r="AE1826" i="24" s="1"/>
  <c r="L1826" i="24"/>
  <c r="AD1826" i="24" s="1"/>
  <c r="Y1812" i="24"/>
  <c r="O1812" i="24"/>
  <c r="AG1812" i="24" s="1"/>
  <c r="N1812" i="24"/>
  <c r="M1812" i="24"/>
  <c r="AE1812" i="24" s="1"/>
  <c r="L1812" i="24"/>
  <c r="AD1812" i="24" s="1"/>
  <c r="Y1805" i="24"/>
  <c r="O1805" i="24"/>
  <c r="AG1805" i="24" s="1"/>
  <c r="N1805" i="24"/>
  <c r="AF1805" i="24" s="1"/>
  <c r="M1805" i="24"/>
  <c r="AE1805" i="24" s="1"/>
  <c r="L1805" i="24"/>
  <c r="AD1805" i="24" s="1"/>
  <c r="Y1798" i="24"/>
  <c r="O1798" i="24"/>
  <c r="N1798" i="24"/>
  <c r="AF1798" i="24" s="1"/>
  <c r="M1798" i="24"/>
  <c r="AE1798" i="24" s="1"/>
  <c r="L1798" i="24"/>
  <c r="AD1798" i="24" s="1"/>
  <c r="Y1791" i="24"/>
  <c r="O1791" i="24"/>
  <c r="AG1791" i="24" s="1"/>
  <c r="N1791" i="24"/>
  <c r="AF1791" i="24" s="1"/>
  <c r="M1791" i="24"/>
  <c r="AE1791" i="24" s="1"/>
  <c r="L1791" i="24"/>
  <c r="AD1791" i="24" s="1"/>
  <c r="Y1784" i="24"/>
  <c r="O1784" i="24"/>
  <c r="AG1784" i="24" s="1"/>
  <c r="N1784" i="24"/>
  <c r="AF1784" i="24" s="1"/>
  <c r="M1784" i="24"/>
  <c r="AE1784" i="24" s="1"/>
  <c r="L1784" i="24"/>
  <c r="AD1784" i="24" s="1"/>
  <c r="Y1770" i="24"/>
  <c r="O1770" i="24"/>
  <c r="N1770" i="24"/>
  <c r="AF1770" i="24" s="1"/>
  <c r="M1770" i="24"/>
  <c r="AE1770" i="24" s="1"/>
  <c r="L1770" i="24"/>
  <c r="AD1770" i="24" s="1"/>
  <c r="Y1777" i="24"/>
  <c r="O1777" i="24"/>
  <c r="N1777" i="24"/>
  <c r="AF1777" i="24" s="1"/>
  <c r="M1777" i="24"/>
  <c r="AE1777" i="24" s="1"/>
  <c r="L1777" i="24"/>
  <c r="AD1777" i="24" s="1"/>
  <c r="Y1763" i="24"/>
  <c r="O1763" i="24"/>
  <c r="AG1763" i="24" s="1"/>
  <c r="N1763" i="24"/>
  <c r="AF1763" i="24" s="1"/>
  <c r="M1763" i="24"/>
  <c r="AE1763" i="24" s="1"/>
  <c r="L1763" i="24"/>
  <c r="AD1763" i="24" s="1"/>
  <c r="Y1756" i="24"/>
  <c r="O1756" i="24"/>
  <c r="AG1756" i="24" s="1"/>
  <c r="N1756" i="24"/>
  <c r="M1756" i="24"/>
  <c r="AE1756" i="24" s="1"/>
  <c r="L1756" i="24"/>
  <c r="AD1756" i="24" s="1"/>
  <c r="Y1700" i="24"/>
  <c r="O1700" i="24"/>
  <c r="AG1700" i="24" s="1"/>
  <c r="N1700" i="24"/>
  <c r="AF1700" i="24" s="1"/>
  <c r="M1700" i="24"/>
  <c r="AE1700" i="24" s="1"/>
  <c r="L1700" i="24"/>
  <c r="AD1700" i="24" s="1"/>
  <c r="Y1735" i="24"/>
  <c r="O1735" i="24"/>
  <c r="N1735" i="24"/>
  <c r="AF1735" i="24" s="1"/>
  <c r="M1735" i="24"/>
  <c r="AE1735" i="24" s="1"/>
  <c r="L1735" i="24"/>
  <c r="AD1735" i="24" s="1"/>
  <c r="Y1728" i="24"/>
  <c r="O1728" i="24"/>
  <c r="AG1728" i="24" s="1"/>
  <c r="N1728" i="24"/>
  <c r="AF1728" i="24" s="1"/>
  <c r="M1728" i="24"/>
  <c r="AE1728" i="24" s="1"/>
  <c r="L1728" i="24"/>
  <c r="AD1728" i="24" s="1"/>
  <c r="Y1819" i="24"/>
  <c r="O1819" i="24"/>
  <c r="AG1819" i="24" s="1"/>
  <c r="N1819" i="24"/>
  <c r="M1819" i="24"/>
  <c r="AE1819" i="24" s="1"/>
  <c r="L1819" i="24"/>
  <c r="AD1819" i="24" s="1"/>
  <c r="Y1749" i="24"/>
  <c r="O1749" i="24"/>
  <c r="N1749" i="24"/>
  <c r="AF1749" i="24" s="1"/>
  <c r="M1749" i="24"/>
  <c r="AE1749" i="24" s="1"/>
  <c r="L1749" i="24"/>
  <c r="AD1749" i="24" s="1"/>
  <c r="Y1721" i="24"/>
  <c r="O1721" i="24"/>
  <c r="N1721" i="24"/>
  <c r="AF1721" i="24" s="1"/>
  <c r="M1721" i="24"/>
  <c r="AE1721" i="24" s="1"/>
  <c r="L1721" i="24"/>
  <c r="AD1721" i="24" s="1"/>
  <c r="Y1714" i="24"/>
  <c r="O1714" i="24"/>
  <c r="AG1714" i="24" s="1"/>
  <c r="N1714" i="24"/>
  <c r="M1714" i="24"/>
  <c r="AE1714" i="24" s="1"/>
  <c r="L1714" i="24"/>
  <c r="AD1714" i="24" s="1"/>
  <c r="Y1742" i="24"/>
  <c r="O1742" i="24"/>
  <c r="AG1742" i="24" s="1"/>
  <c r="N1742" i="24"/>
  <c r="AF1742" i="24" s="1"/>
  <c r="M1742" i="24"/>
  <c r="AE1742" i="24" s="1"/>
  <c r="L1742" i="24"/>
  <c r="AD1742" i="24" s="1"/>
  <c r="Y1707" i="24"/>
  <c r="O1707" i="24"/>
  <c r="AG1707" i="24" s="1"/>
  <c r="N1707" i="24"/>
  <c r="AF1707" i="24" s="1"/>
  <c r="M1707" i="24"/>
  <c r="AE1707" i="24" s="1"/>
  <c r="L1707" i="24"/>
  <c r="AD1707" i="24" s="1"/>
  <c r="Y1693" i="24"/>
  <c r="O1693" i="24"/>
  <c r="N1693" i="24"/>
  <c r="AF1693" i="24" s="1"/>
  <c r="M1693" i="24"/>
  <c r="AE1693" i="24" s="1"/>
  <c r="L1693" i="24"/>
  <c r="AD1693" i="24" s="1"/>
  <c r="Y1686" i="24"/>
  <c r="O1686" i="24"/>
  <c r="AG1686" i="24" s="1"/>
  <c r="N1686" i="24"/>
  <c r="AF1686" i="24" s="1"/>
  <c r="M1686" i="24"/>
  <c r="AE1686" i="24" s="1"/>
  <c r="L1686" i="24"/>
  <c r="AD1686" i="24" s="1"/>
  <c r="AK1749" i="24" l="1"/>
  <c r="AK1819" i="24"/>
  <c r="AH1784" i="24"/>
  <c r="AK1770" i="24"/>
  <c r="AK1707" i="24"/>
  <c r="AG1749" i="24"/>
  <c r="AH1749" i="24" s="1"/>
  <c r="AK1700" i="24"/>
  <c r="AG1770" i="24"/>
  <c r="AH1770" i="24" s="1"/>
  <c r="AK1805" i="24"/>
  <c r="AH1742" i="24"/>
  <c r="AK1756" i="24"/>
  <c r="AK1812" i="24"/>
  <c r="Y27" i="46"/>
  <c r="X27" i="46"/>
  <c r="AB27" i="46"/>
  <c r="AA27" i="46"/>
  <c r="Z27" i="46"/>
  <c r="V27" i="46"/>
  <c r="AK1693" i="24"/>
  <c r="AK1721" i="24"/>
  <c r="AK1833" i="24"/>
  <c r="AH1707" i="24"/>
  <c r="AK1714" i="24"/>
  <c r="AH1700" i="24"/>
  <c r="AH1805" i="24"/>
  <c r="AK1735" i="24"/>
  <c r="AK1777" i="24"/>
  <c r="AK1798" i="24"/>
  <c r="AH1686" i="24"/>
  <c r="AH1728" i="24"/>
  <c r="AH1763" i="24"/>
  <c r="AH1791" i="24"/>
  <c r="AH1826" i="24"/>
  <c r="AK1686" i="24"/>
  <c r="AK1763" i="24"/>
  <c r="AK1791" i="24"/>
  <c r="AK1826" i="24"/>
  <c r="AK1742" i="24"/>
  <c r="AF1714" i="24"/>
  <c r="AH1714" i="24" s="1"/>
  <c r="AG1777" i="24"/>
  <c r="AH1777" i="24" s="1"/>
  <c r="AK1784" i="24"/>
  <c r="AF1819" i="24"/>
  <c r="AH1819" i="24" s="1"/>
  <c r="AF1756" i="24"/>
  <c r="AH1756" i="24" s="1"/>
  <c r="AF1812" i="24"/>
  <c r="AH1812" i="24" s="1"/>
  <c r="AK1728" i="24"/>
  <c r="AG1693" i="24"/>
  <c r="AH1693" i="24" s="1"/>
  <c r="AG1721" i="24"/>
  <c r="AH1721" i="24" s="1"/>
  <c r="AG1735" i="24"/>
  <c r="AH1735" i="24" s="1"/>
  <c r="AG1798" i="24"/>
  <c r="AH1798" i="24" s="1"/>
  <c r="AG1833" i="24"/>
  <c r="AH1833" i="24" s="1"/>
  <c r="AF27" i="43"/>
  <c r="AE27" i="43"/>
  <c r="AC27" i="43"/>
  <c r="Y1832" i="24" l="1"/>
  <c r="O1832" i="24"/>
  <c r="AG1832" i="24" s="1"/>
  <c r="N1832" i="24"/>
  <c r="M1832" i="24"/>
  <c r="AE1832" i="24" s="1"/>
  <c r="L1832" i="24"/>
  <c r="AD1832" i="24" s="1"/>
  <c r="Y1825" i="24"/>
  <c r="O1825" i="24"/>
  <c r="N1825" i="24"/>
  <c r="AF1825" i="24" s="1"/>
  <c r="M1825" i="24"/>
  <c r="AE1825" i="24" s="1"/>
  <c r="L1825" i="24"/>
  <c r="AD1825" i="24" s="1"/>
  <c r="Y1811" i="24"/>
  <c r="O1811" i="24"/>
  <c r="AG1811" i="24" s="1"/>
  <c r="N1811" i="24"/>
  <c r="AF1811" i="24" s="1"/>
  <c r="M1811" i="24"/>
  <c r="AE1811" i="24" s="1"/>
  <c r="L1811" i="24"/>
  <c r="AD1811" i="24" s="1"/>
  <c r="Y1804" i="24"/>
  <c r="O1804" i="24"/>
  <c r="AG1804" i="24" s="1"/>
  <c r="N1804" i="24"/>
  <c r="AF1804" i="24" s="1"/>
  <c r="M1804" i="24"/>
  <c r="AE1804" i="24" s="1"/>
  <c r="L1804" i="24"/>
  <c r="AD1804" i="24" s="1"/>
  <c r="Y1797" i="24"/>
  <c r="O1797" i="24"/>
  <c r="AG1797" i="24" s="1"/>
  <c r="N1797" i="24"/>
  <c r="M1797" i="24"/>
  <c r="AE1797" i="24" s="1"/>
  <c r="L1797" i="24"/>
  <c r="AD1797" i="24" s="1"/>
  <c r="Y1790" i="24"/>
  <c r="O1790" i="24"/>
  <c r="N1790" i="24"/>
  <c r="AF1790" i="24" s="1"/>
  <c r="M1790" i="24"/>
  <c r="AE1790" i="24" s="1"/>
  <c r="L1790" i="24"/>
  <c r="AD1790" i="24" s="1"/>
  <c r="Y1783" i="24"/>
  <c r="O1783" i="24"/>
  <c r="AG1783" i="24" s="1"/>
  <c r="N1783" i="24"/>
  <c r="AF1783" i="24" s="1"/>
  <c r="M1783" i="24"/>
  <c r="AE1783" i="24" s="1"/>
  <c r="L1783" i="24"/>
  <c r="AD1783" i="24" s="1"/>
  <c r="Y1769" i="24"/>
  <c r="O1769" i="24"/>
  <c r="AG1769" i="24" s="1"/>
  <c r="N1769" i="24"/>
  <c r="AF1769" i="24" s="1"/>
  <c r="M1769" i="24"/>
  <c r="AE1769" i="24" s="1"/>
  <c r="L1769" i="24"/>
  <c r="AD1769" i="24" s="1"/>
  <c r="Y1776" i="24"/>
  <c r="O1776" i="24"/>
  <c r="AG1776" i="24" s="1"/>
  <c r="N1776" i="24"/>
  <c r="M1776" i="24"/>
  <c r="AE1776" i="24" s="1"/>
  <c r="L1776" i="24"/>
  <c r="AD1776" i="24" s="1"/>
  <c r="Y1762" i="24"/>
  <c r="O1762" i="24"/>
  <c r="N1762" i="24"/>
  <c r="AF1762" i="24" s="1"/>
  <c r="M1762" i="24"/>
  <c r="AE1762" i="24" s="1"/>
  <c r="L1762" i="24"/>
  <c r="AD1762" i="24" s="1"/>
  <c r="Y1755" i="24"/>
  <c r="O1755" i="24"/>
  <c r="AG1755" i="24" s="1"/>
  <c r="N1755" i="24"/>
  <c r="AF1755" i="24" s="1"/>
  <c r="M1755" i="24"/>
  <c r="AE1755" i="24" s="1"/>
  <c r="L1755" i="24"/>
  <c r="AD1755" i="24" s="1"/>
  <c r="Y1699" i="24"/>
  <c r="O1699" i="24"/>
  <c r="AG1699" i="24" s="1"/>
  <c r="N1699" i="24"/>
  <c r="AF1699" i="24" s="1"/>
  <c r="M1699" i="24"/>
  <c r="AE1699" i="24" s="1"/>
  <c r="L1699" i="24"/>
  <c r="AD1699" i="24" s="1"/>
  <c r="Y1734" i="24"/>
  <c r="O1734" i="24"/>
  <c r="AG1734" i="24" s="1"/>
  <c r="N1734" i="24"/>
  <c r="M1734" i="24"/>
  <c r="AE1734" i="24" s="1"/>
  <c r="L1734" i="24"/>
  <c r="AD1734" i="24" s="1"/>
  <c r="Y1727" i="24"/>
  <c r="O1727" i="24"/>
  <c r="N1727" i="24"/>
  <c r="AF1727" i="24" s="1"/>
  <c r="M1727" i="24"/>
  <c r="AE1727" i="24" s="1"/>
  <c r="L1727" i="24"/>
  <c r="AD1727" i="24" s="1"/>
  <c r="Y1818" i="24"/>
  <c r="O1818" i="24"/>
  <c r="AG1818" i="24" s="1"/>
  <c r="N1818" i="24"/>
  <c r="AF1818" i="24" s="1"/>
  <c r="M1818" i="24"/>
  <c r="AE1818" i="24" s="1"/>
  <c r="L1818" i="24"/>
  <c r="AD1818" i="24" s="1"/>
  <c r="Y1748" i="24"/>
  <c r="O1748" i="24"/>
  <c r="AG1748" i="24" s="1"/>
  <c r="N1748" i="24"/>
  <c r="AF1748" i="24" s="1"/>
  <c r="M1748" i="24"/>
  <c r="AE1748" i="24" s="1"/>
  <c r="L1748" i="24"/>
  <c r="AD1748" i="24" s="1"/>
  <c r="Y1720" i="24"/>
  <c r="O1720" i="24"/>
  <c r="AG1720" i="24" s="1"/>
  <c r="N1720" i="24"/>
  <c r="M1720" i="24"/>
  <c r="AE1720" i="24" s="1"/>
  <c r="L1720" i="24"/>
  <c r="AD1720" i="24" s="1"/>
  <c r="Y1713" i="24"/>
  <c r="O1713" i="24"/>
  <c r="N1713" i="24"/>
  <c r="AF1713" i="24" s="1"/>
  <c r="M1713" i="24"/>
  <c r="AE1713" i="24" s="1"/>
  <c r="L1713" i="24"/>
  <c r="AD1713" i="24" s="1"/>
  <c r="Y1741" i="24"/>
  <c r="O1741" i="24"/>
  <c r="AG1741" i="24" s="1"/>
  <c r="N1741" i="24"/>
  <c r="AF1741" i="24" s="1"/>
  <c r="M1741" i="24"/>
  <c r="AE1741" i="24" s="1"/>
  <c r="L1741" i="24"/>
  <c r="AD1741" i="24" s="1"/>
  <c r="Y1706" i="24"/>
  <c r="O1706" i="24"/>
  <c r="AG1706" i="24" s="1"/>
  <c r="N1706" i="24"/>
  <c r="AF1706" i="24" s="1"/>
  <c r="M1706" i="24"/>
  <c r="AE1706" i="24" s="1"/>
  <c r="L1706" i="24"/>
  <c r="AD1706" i="24" s="1"/>
  <c r="Y1692" i="24"/>
  <c r="O1692" i="24"/>
  <c r="AG1692" i="24" s="1"/>
  <c r="N1692" i="24"/>
  <c r="M1692" i="24"/>
  <c r="AE1692" i="24" s="1"/>
  <c r="L1692" i="24"/>
  <c r="AD1692" i="24" s="1"/>
  <c r="Y1685" i="24"/>
  <c r="O1685" i="24"/>
  <c r="N1685" i="24"/>
  <c r="AF1685" i="24" s="1"/>
  <c r="M1685" i="24"/>
  <c r="AE1685" i="24" s="1"/>
  <c r="L1685" i="24"/>
  <c r="AD1685" i="24" s="1"/>
  <c r="Y1834" i="24"/>
  <c r="O1834" i="24"/>
  <c r="AG1834" i="24" s="1"/>
  <c r="N1834" i="24"/>
  <c r="AF1834" i="24" s="1"/>
  <c r="M1834" i="24"/>
  <c r="AE1834" i="24" s="1"/>
  <c r="L1834" i="24"/>
  <c r="AD1834" i="24" s="1"/>
  <c r="Y1827" i="24"/>
  <c r="O1827" i="24"/>
  <c r="AG1827" i="24" s="1"/>
  <c r="N1827" i="24"/>
  <c r="AF1827" i="24" s="1"/>
  <c r="M1827" i="24"/>
  <c r="AE1827" i="24" s="1"/>
  <c r="L1827" i="24"/>
  <c r="AD1827" i="24" s="1"/>
  <c r="Y1813" i="24"/>
  <c r="O1813" i="24"/>
  <c r="AG1813" i="24" s="1"/>
  <c r="N1813" i="24"/>
  <c r="M1813" i="24"/>
  <c r="AE1813" i="24" s="1"/>
  <c r="L1813" i="24"/>
  <c r="AD1813" i="24" s="1"/>
  <c r="Y1806" i="24"/>
  <c r="O1806" i="24"/>
  <c r="N1806" i="24"/>
  <c r="AF1806" i="24" s="1"/>
  <c r="M1806" i="24"/>
  <c r="AE1806" i="24" s="1"/>
  <c r="L1806" i="24"/>
  <c r="AD1806" i="24" s="1"/>
  <c r="Y1799" i="24"/>
  <c r="O1799" i="24"/>
  <c r="AG1799" i="24" s="1"/>
  <c r="N1799" i="24"/>
  <c r="AF1799" i="24" s="1"/>
  <c r="M1799" i="24"/>
  <c r="AE1799" i="24" s="1"/>
  <c r="L1799" i="24"/>
  <c r="AD1799" i="24" s="1"/>
  <c r="Y1792" i="24"/>
  <c r="O1792" i="24"/>
  <c r="AG1792" i="24" s="1"/>
  <c r="N1792" i="24"/>
  <c r="AF1792" i="24" s="1"/>
  <c r="M1792" i="24"/>
  <c r="AE1792" i="24" s="1"/>
  <c r="L1792" i="24"/>
  <c r="AD1792" i="24" s="1"/>
  <c r="Y1785" i="24"/>
  <c r="O1785" i="24"/>
  <c r="AG1785" i="24" s="1"/>
  <c r="N1785" i="24"/>
  <c r="M1785" i="24"/>
  <c r="AE1785" i="24" s="1"/>
  <c r="L1785" i="24"/>
  <c r="AD1785" i="24" s="1"/>
  <c r="Y1771" i="24"/>
  <c r="O1771" i="24"/>
  <c r="N1771" i="24"/>
  <c r="AF1771" i="24" s="1"/>
  <c r="M1771" i="24"/>
  <c r="AE1771" i="24" s="1"/>
  <c r="L1771" i="24"/>
  <c r="AD1771" i="24" s="1"/>
  <c r="Y1778" i="24"/>
  <c r="O1778" i="24"/>
  <c r="AG1778" i="24" s="1"/>
  <c r="N1778" i="24"/>
  <c r="AF1778" i="24" s="1"/>
  <c r="M1778" i="24"/>
  <c r="AE1778" i="24" s="1"/>
  <c r="L1778" i="24"/>
  <c r="AD1778" i="24" s="1"/>
  <c r="Y1764" i="24"/>
  <c r="O1764" i="24"/>
  <c r="AG1764" i="24" s="1"/>
  <c r="N1764" i="24"/>
  <c r="AF1764" i="24" s="1"/>
  <c r="M1764" i="24"/>
  <c r="AE1764" i="24" s="1"/>
  <c r="L1764" i="24"/>
  <c r="AD1764" i="24" s="1"/>
  <c r="Y1757" i="24"/>
  <c r="O1757" i="24"/>
  <c r="AG1757" i="24" s="1"/>
  <c r="N1757" i="24"/>
  <c r="M1757" i="24"/>
  <c r="AE1757" i="24" s="1"/>
  <c r="L1757" i="24"/>
  <c r="AD1757" i="24" s="1"/>
  <c r="Y1701" i="24"/>
  <c r="O1701" i="24"/>
  <c r="N1701" i="24"/>
  <c r="AF1701" i="24" s="1"/>
  <c r="M1701" i="24"/>
  <c r="AE1701" i="24" s="1"/>
  <c r="L1701" i="24"/>
  <c r="AD1701" i="24" s="1"/>
  <c r="Y1736" i="24"/>
  <c r="O1736" i="24"/>
  <c r="AG1736" i="24" s="1"/>
  <c r="N1736" i="24"/>
  <c r="AF1736" i="24" s="1"/>
  <c r="M1736" i="24"/>
  <c r="AE1736" i="24" s="1"/>
  <c r="L1736" i="24"/>
  <c r="AD1736" i="24" s="1"/>
  <c r="Y1729" i="24"/>
  <c r="O1729" i="24"/>
  <c r="AG1729" i="24" s="1"/>
  <c r="N1729" i="24"/>
  <c r="AF1729" i="24" s="1"/>
  <c r="M1729" i="24"/>
  <c r="AE1729" i="24" s="1"/>
  <c r="L1729" i="24"/>
  <c r="AD1729" i="24" s="1"/>
  <c r="Y1820" i="24"/>
  <c r="O1820" i="24"/>
  <c r="AG1820" i="24" s="1"/>
  <c r="N1820" i="24"/>
  <c r="M1820" i="24"/>
  <c r="AE1820" i="24" s="1"/>
  <c r="L1820" i="24"/>
  <c r="AD1820" i="24" s="1"/>
  <c r="Y1750" i="24"/>
  <c r="O1750" i="24"/>
  <c r="N1750" i="24"/>
  <c r="AF1750" i="24" s="1"/>
  <c r="M1750" i="24"/>
  <c r="AE1750" i="24" s="1"/>
  <c r="L1750" i="24"/>
  <c r="AD1750" i="24" s="1"/>
  <c r="Y1722" i="24"/>
  <c r="O1722" i="24"/>
  <c r="AG1722" i="24" s="1"/>
  <c r="N1722" i="24"/>
  <c r="AF1722" i="24" s="1"/>
  <c r="M1722" i="24"/>
  <c r="AE1722" i="24" s="1"/>
  <c r="L1722" i="24"/>
  <c r="AD1722" i="24" s="1"/>
  <c r="Y1715" i="24"/>
  <c r="O1715" i="24"/>
  <c r="AG1715" i="24" s="1"/>
  <c r="N1715" i="24"/>
  <c r="AF1715" i="24" s="1"/>
  <c r="M1715" i="24"/>
  <c r="AE1715" i="24" s="1"/>
  <c r="L1715" i="24"/>
  <c r="AD1715" i="24" s="1"/>
  <c r="Y1743" i="24"/>
  <c r="O1743" i="24"/>
  <c r="AG1743" i="24" s="1"/>
  <c r="N1743" i="24"/>
  <c r="M1743" i="24"/>
  <c r="AE1743" i="24" s="1"/>
  <c r="L1743" i="24"/>
  <c r="AD1743" i="24" s="1"/>
  <c r="Y1708" i="24"/>
  <c r="O1708" i="24"/>
  <c r="N1708" i="24"/>
  <c r="AF1708" i="24" s="1"/>
  <c r="M1708" i="24"/>
  <c r="AE1708" i="24" s="1"/>
  <c r="L1708" i="24"/>
  <c r="AD1708" i="24" s="1"/>
  <c r="Y1694" i="24"/>
  <c r="O1694" i="24"/>
  <c r="AG1694" i="24" s="1"/>
  <c r="N1694" i="24"/>
  <c r="AF1694" i="24" s="1"/>
  <c r="M1694" i="24"/>
  <c r="AE1694" i="24" s="1"/>
  <c r="L1694" i="24"/>
  <c r="AD1694" i="24" s="1"/>
  <c r="Y1687" i="24"/>
  <c r="O1687" i="24"/>
  <c r="AG1687" i="24" s="1"/>
  <c r="N1687" i="24"/>
  <c r="AF1687" i="24" s="1"/>
  <c r="M1687" i="24"/>
  <c r="AE1687" i="24" s="1"/>
  <c r="L1687" i="24"/>
  <c r="AD1687" i="24" s="1"/>
  <c r="Y1831" i="24"/>
  <c r="O1831" i="24"/>
  <c r="AG1831" i="24" s="1"/>
  <c r="N1831" i="24"/>
  <c r="M1831" i="24"/>
  <c r="AE1831" i="24" s="1"/>
  <c r="L1831" i="24"/>
  <c r="AD1831" i="24" s="1"/>
  <c r="Y1824" i="24"/>
  <c r="O1824" i="24"/>
  <c r="N1824" i="24"/>
  <c r="AF1824" i="24" s="1"/>
  <c r="M1824" i="24"/>
  <c r="AE1824" i="24" s="1"/>
  <c r="L1824" i="24"/>
  <c r="AD1824" i="24" s="1"/>
  <c r="Y1810" i="24"/>
  <c r="O1810" i="24"/>
  <c r="AG1810" i="24" s="1"/>
  <c r="N1810" i="24"/>
  <c r="AF1810" i="24" s="1"/>
  <c r="M1810" i="24"/>
  <c r="AE1810" i="24" s="1"/>
  <c r="L1810" i="24"/>
  <c r="AD1810" i="24" s="1"/>
  <c r="Y1803" i="24"/>
  <c r="O1803" i="24"/>
  <c r="AG1803" i="24" s="1"/>
  <c r="N1803" i="24"/>
  <c r="AF1803" i="24" s="1"/>
  <c r="M1803" i="24"/>
  <c r="AE1803" i="24" s="1"/>
  <c r="L1803" i="24"/>
  <c r="AD1803" i="24" s="1"/>
  <c r="Y1796" i="24"/>
  <c r="O1796" i="24"/>
  <c r="AG1796" i="24" s="1"/>
  <c r="N1796" i="24"/>
  <c r="AF1796" i="24" s="1"/>
  <c r="M1796" i="24"/>
  <c r="AE1796" i="24" s="1"/>
  <c r="L1796" i="24"/>
  <c r="AD1796" i="24" s="1"/>
  <c r="Y1789" i="24"/>
  <c r="O1789" i="24"/>
  <c r="N1789" i="24"/>
  <c r="AF1789" i="24" s="1"/>
  <c r="M1789" i="24"/>
  <c r="AE1789" i="24" s="1"/>
  <c r="L1789" i="24"/>
  <c r="AD1789" i="24" s="1"/>
  <c r="Y1782" i="24"/>
  <c r="O1782" i="24"/>
  <c r="AG1782" i="24" s="1"/>
  <c r="N1782" i="24"/>
  <c r="AF1782" i="24" s="1"/>
  <c r="M1782" i="24"/>
  <c r="AE1782" i="24" s="1"/>
  <c r="L1782" i="24"/>
  <c r="AD1782" i="24" s="1"/>
  <c r="Y1768" i="24"/>
  <c r="O1768" i="24"/>
  <c r="N1768" i="24"/>
  <c r="AF1768" i="24" s="1"/>
  <c r="M1768" i="24"/>
  <c r="AE1768" i="24" s="1"/>
  <c r="L1768" i="24"/>
  <c r="AD1768" i="24" s="1"/>
  <c r="Y1775" i="24"/>
  <c r="O1775" i="24"/>
  <c r="AG1775" i="24" s="1"/>
  <c r="N1775" i="24"/>
  <c r="AF1775" i="24" s="1"/>
  <c r="M1775" i="24"/>
  <c r="AE1775" i="24" s="1"/>
  <c r="L1775" i="24"/>
  <c r="AD1775" i="24" s="1"/>
  <c r="Y1761" i="24"/>
  <c r="O1761" i="24"/>
  <c r="N1761" i="24"/>
  <c r="AF1761" i="24" s="1"/>
  <c r="M1761" i="24"/>
  <c r="AE1761" i="24" s="1"/>
  <c r="L1761" i="24"/>
  <c r="AD1761" i="24" s="1"/>
  <c r="Y1754" i="24"/>
  <c r="O1754" i="24"/>
  <c r="AG1754" i="24" s="1"/>
  <c r="N1754" i="24"/>
  <c r="AF1754" i="24" s="1"/>
  <c r="M1754" i="24"/>
  <c r="AE1754" i="24" s="1"/>
  <c r="L1754" i="24"/>
  <c r="AD1754" i="24" s="1"/>
  <c r="Y1698" i="24"/>
  <c r="O1698" i="24"/>
  <c r="AG1698" i="24" s="1"/>
  <c r="N1698" i="24"/>
  <c r="AF1698" i="24" s="1"/>
  <c r="M1698" i="24"/>
  <c r="AE1698" i="24" s="1"/>
  <c r="L1698" i="24"/>
  <c r="AD1698" i="24" s="1"/>
  <c r="Y1733" i="24"/>
  <c r="O1733" i="24"/>
  <c r="N1733" i="24"/>
  <c r="AF1733" i="24" s="1"/>
  <c r="M1733" i="24"/>
  <c r="AE1733" i="24" s="1"/>
  <c r="L1733" i="24"/>
  <c r="AD1733" i="24" s="1"/>
  <c r="Y1726" i="24"/>
  <c r="O1726" i="24"/>
  <c r="AG1726" i="24" s="1"/>
  <c r="N1726" i="24"/>
  <c r="AF1726" i="24" s="1"/>
  <c r="M1726" i="24"/>
  <c r="AE1726" i="24" s="1"/>
  <c r="L1726" i="24"/>
  <c r="AD1726" i="24" s="1"/>
  <c r="Y1817" i="24"/>
  <c r="O1817" i="24"/>
  <c r="AG1817" i="24" s="1"/>
  <c r="N1817" i="24"/>
  <c r="AF1817" i="24" s="1"/>
  <c r="M1817" i="24"/>
  <c r="AE1817" i="24" s="1"/>
  <c r="L1817" i="24"/>
  <c r="AD1817" i="24" s="1"/>
  <c r="Y1747" i="24"/>
  <c r="O1747" i="24"/>
  <c r="AG1747" i="24" s="1"/>
  <c r="N1747" i="24"/>
  <c r="AF1747" i="24" s="1"/>
  <c r="M1747" i="24"/>
  <c r="AE1747" i="24" s="1"/>
  <c r="L1747" i="24"/>
  <c r="AD1747" i="24" s="1"/>
  <c r="Y1719" i="24"/>
  <c r="O1719" i="24"/>
  <c r="N1719" i="24"/>
  <c r="AF1719" i="24" s="1"/>
  <c r="M1719" i="24"/>
  <c r="AE1719" i="24" s="1"/>
  <c r="L1719" i="24"/>
  <c r="AD1719" i="24" s="1"/>
  <c r="Y1712" i="24"/>
  <c r="O1712" i="24"/>
  <c r="AG1712" i="24" s="1"/>
  <c r="N1712" i="24"/>
  <c r="AF1712" i="24" s="1"/>
  <c r="M1712" i="24"/>
  <c r="AE1712" i="24" s="1"/>
  <c r="L1712" i="24"/>
  <c r="AD1712" i="24" s="1"/>
  <c r="Y1740" i="24"/>
  <c r="O1740" i="24"/>
  <c r="AG1740" i="24" s="1"/>
  <c r="N1740" i="24"/>
  <c r="AF1740" i="24" s="1"/>
  <c r="M1740" i="24"/>
  <c r="AE1740" i="24" s="1"/>
  <c r="L1740" i="24"/>
  <c r="AD1740" i="24" s="1"/>
  <c r="Y1705" i="24"/>
  <c r="O1705" i="24"/>
  <c r="AG1705" i="24" s="1"/>
  <c r="N1705" i="24"/>
  <c r="AF1705" i="24" s="1"/>
  <c r="M1705" i="24"/>
  <c r="AE1705" i="24" s="1"/>
  <c r="L1705" i="24"/>
  <c r="AD1705" i="24" s="1"/>
  <c r="Y1691" i="24"/>
  <c r="O1691" i="24"/>
  <c r="N1691" i="24"/>
  <c r="AF1691" i="24" s="1"/>
  <c r="M1691" i="24"/>
  <c r="AE1691" i="24" s="1"/>
  <c r="L1691" i="24"/>
  <c r="AD1691" i="24" s="1"/>
  <c r="Y1684" i="24"/>
  <c r="O1684" i="24"/>
  <c r="AG1684" i="24" s="1"/>
  <c r="N1684" i="24"/>
  <c r="AF1684" i="24" s="1"/>
  <c r="M1684" i="24"/>
  <c r="AE1684" i="24" s="1"/>
  <c r="L1684" i="24"/>
  <c r="AD1684" i="24" s="1"/>
  <c r="AH1804" i="24" l="1"/>
  <c r="AK1762" i="24"/>
  <c r="AK1771" i="24"/>
  <c r="AK1806" i="24"/>
  <c r="AK1708" i="24"/>
  <c r="AH1796" i="24"/>
  <c r="AK1727" i="24"/>
  <c r="AK1691" i="24"/>
  <c r="AH1817" i="24"/>
  <c r="AH1754" i="24"/>
  <c r="AK1831" i="24"/>
  <c r="AH1715" i="24"/>
  <c r="AH1778" i="24"/>
  <c r="AH1827" i="24"/>
  <c r="AH1818" i="24"/>
  <c r="AH1769" i="24"/>
  <c r="AH1810" i="24"/>
  <c r="AK1743" i="24"/>
  <c r="AH1729" i="24"/>
  <c r="AK1813" i="24"/>
  <c r="AH1706" i="24"/>
  <c r="AK1776" i="24"/>
  <c r="AH1740" i="24"/>
  <c r="AK1824" i="24"/>
  <c r="AH1694" i="24"/>
  <c r="AK1785" i="24"/>
  <c r="AH1799" i="24"/>
  <c r="AK1734" i="24"/>
  <c r="AH1755" i="24"/>
  <c r="AK1790" i="24"/>
  <c r="AK1692" i="24"/>
  <c r="AK1713" i="24"/>
  <c r="AH1748" i="24"/>
  <c r="AH1783" i="24"/>
  <c r="AK1797" i="24"/>
  <c r="AK1825" i="24"/>
  <c r="AK1685" i="24"/>
  <c r="AH1741" i="24"/>
  <c r="AK1720" i="24"/>
  <c r="AH1699" i="24"/>
  <c r="AH1811" i="24"/>
  <c r="AK1832" i="24"/>
  <c r="AH1722" i="24"/>
  <c r="AK1820" i="24"/>
  <c r="AK1701" i="24"/>
  <c r="AH1764" i="24"/>
  <c r="AH1834" i="24"/>
  <c r="AK1750" i="24"/>
  <c r="AH1687" i="24"/>
  <c r="AH1736" i="24"/>
  <c r="AK1757" i="24"/>
  <c r="AH1792" i="24"/>
  <c r="AH1747" i="24"/>
  <c r="AK1761" i="24"/>
  <c r="AK1775" i="24"/>
  <c r="AH1705" i="24"/>
  <c r="AK1726" i="24"/>
  <c r="AK1733" i="24"/>
  <c r="AK1705" i="24"/>
  <c r="AK1747" i="24"/>
  <c r="AH1698" i="24"/>
  <c r="AK1698" i="24"/>
  <c r="AK1754" i="24"/>
  <c r="AK1789" i="24"/>
  <c r="AH1803" i="24"/>
  <c r="AH1684" i="24"/>
  <c r="AH1712" i="24"/>
  <c r="AH1775" i="24"/>
  <c r="AK1712" i="24"/>
  <c r="AK1684" i="24"/>
  <c r="AG1691" i="24"/>
  <c r="AH1691" i="24" s="1"/>
  <c r="AH1726" i="24"/>
  <c r="AG1733" i="24"/>
  <c r="AH1733" i="24" s="1"/>
  <c r="AH1782" i="24"/>
  <c r="AK1719" i="24"/>
  <c r="AG1719" i="24"/>
  <c r="AH1719" i="24" s="1"/>
  <c r="AG1768" i="24"/>
  <c r="AH1768" i="24" s="1"/>
  <c r="AK1768" i="24"/>
  <c r="AK1740" i="24"/>
  <c r="AK1782" i="24"/>
  <c r="AG1789" i="24"/>
  <c r="AH1789" i="24" s="1"/>
  <c r="AK1803" i="24"/>
  <c r="AK1810" i="24"/>
  <c r="AK1687" i="24"/>
  <c r="AK1694" i="24"/>
  <c r="AK1715" i="24"/>
  <c r="AK1722" i="24"/>
  <c r="AK1729" i="24"/>
  <c r="AK1736" i="24"/>
  <c r="AK1764" i="24"/>
  <c r="AK1778" i="24"/>
  <c r="AK1792" i="24"/>
  <c r="AK1799" i="24"/>
  <c r="AK1827" i="24"/>
  <c r="AK1834" i="24"/>
  <c r="AK1706" i="24"/>
  <c r="AK1741" i="24"/>
  <c r="AK1748" i="24"/>
  <c r="AK1818" i="24"/>
  <c r="AK1699" i="24"/>
  <c r="AK1755" i="24"/>
  <c r="AK1769" i="24"/>
  <c r="AK1783" i="24"/>
  <c r="AK1804" i="24"/>
  <c r="AK1811" i="24"/>
  <c r="AK1817" i="24"/>
  <c r="AG1761" i="24"/>
  <c r="AH1761" i="24" s="1"/>
  <c r="AK1796" i="24"/>
  <c r="AG1824" i="24"/>
  <c r="AH1824" i="24" s="1"/>
  <c r="AG1708" i="24"/>
  <c r="AH1708" i="24" s="1"/>
  <c r="AG1750" i="24"/>
  <c r="AH1750" i="24" s="1"/>
  <c r="AG1701" i="24"/>
  <c r="AH1701" i="24" s="1"/>
  <c r="AG1771" i="24"/>
  <c r="AH1771" i="24" s="1"/>
  <c r="AG1806" i="24"/>
  <c r="AH1806" i="24" s="1"/>
  <c r="AG1685" i="24"/>
  <c r="AH1685" i="24" s="1"/>
  <c r="AG1713" i="24"/>
  <c r="AH1713" i="24" s="1"/>
  <c r="AG1727" i="24"/>
  <c r="AH1727" i="24" s="1"/>
  <c r="AG1762" i="24"/>
  <c r="AH1762" i="24" s="1"/>
  <c r="AG1790" i="24"/>
  <c r="AH1790" i="24" s="1"/>
  <c r="AG1825" i="24"/>
  <c r="AH1825" i="24" s="1"/>
  <c r="AF1831" i="24"/>
  <c r="AH1831" i="24" s="1"/>
  <c r="AF1743" i="24"/>
  <c r="AH1743" i="24" s="1"/>
  <c r="AF1820" i="24"/>
  <c r="AH1820" i="24" s="1"/>
  <c r="AF1757" i="24"/>
  <c r="AH1757" i="24" s="1"/>
  <c r="AF1785" i="24"/>
  <c r="AH1785" i="24" s="1"/>
  <c r="AF1813" i="24"/>
  <c r="AH1813" i="24" s="1"/>
  <c r="AF1692" i="24"/>
  <c r="AH1692" i="24" s="1"/>
  <c r="AF1720" i="24"/>
  <c r="AH1720" i="24" s="1"/>
  <c r="AF1734" i="24"/>
  <c r="AH1734" i="24" s="1"/>
  <c r="AF1776" i="24"/>
  <c r="AH1776" i="24" s="1"/>
  <c r="AF1797" i="24"/>
  <c r="AH1797" i="24" s="1"/>
  <c r="AF1832" i="24"/>
  <c r="AH1832" i="24" s="1"/>
  <c r="F42" i="36" l="1"/>
  <c r="F22" i="36"/>
  <c r="F34" i="36" l="1"/>
  <c r="F23" i="36"/>
  <c r="F6" i="36"/>
  <c r="F7" i="36"/>
  <c r="F11" i="36"/>
  <c r="F5" i="36"/>
  <c r="AI27" i="43" l="1"/>
  <c r="AH27" i="43"/>
  <c r="AG27" i="43"/>
  <c r="AA27" i="43"/>
  <c r="Z27" i="43"/>
  <c r="Y27" i="43"/>
  <c r="W27" i="43"/>
  <c r="V27" i="43"/>
  <c r="U27" i="43"/>
  <c r="R965" i="24" l="1"/>
  <c r="Y965" i="24" s="1"/>
  <c r="R1233" i="24"/>
  <c r="Y1233" i="24" s="1"/>
  <c r="R697" i="24"/>
  <c r="Y697" i="24" s="1"/>
  <c r="R429" i="24"/>
  <c r="Y429" i="24" s="1"/>
  <c r="R1501" i="24"/>
  <c r="Y1501" i="24" s="1"/>
  <c r="R161" i="24"/>
  <c r="Y161" i="24" s="1"/>
  <c r="O1501" i="24"/>
  <c r="N1501" i="24"/>
  <c r="AF1501" i="24" s="1"/>
  <c r="M1501" i="24"/>
  <c r="AE1501" i="24" s="1"/>
  <c r="K1501" i="24"/>
  <c r="V1501" i="24" s="1"/>
  <c r="O429" i="24"/>
  <c r="AG429" i="24" s="1"/>
  <c r="N429" i="24"/>
  <c r="AF429" i="24" s="1"/>
  <c r="M429" i="24"/>
  <c r="AE429" i="24" s="1"/>
  <c r="K429" i="24"/>
  <c r="V429" i="24" s="1"/>
  <c r="O697" i="24"/>
  <c r="AG697" i="24" s="1"/>
  <c r="N697" i="24"/>
  <c r="AF697" i="24" s="1"/>
  <c r="M697" i="24"/>
  <c r="AE697" i="24" s="1"/>
  <c r="K697" i="24"/>
  <c r="V697" i="24" s="1"/>
  <c r="O1233" i="24"/>
  <c r="AG1233" i="24" s="1"/>
  <c r="N1233" i="24"/>
  <c r="AF1233" i="24" s="1"/>
  <c r="M1233" i="24"/>
  <c r="AE1233" i="24" s="1"/>
  <c r="K1233" i="24"/>
  <c r="V1233" i="24" s="1"/>
  <c r="O965" i="24"/>
  <c r="N965" i="24"/>
  <c r="AF965" i="24" s="1"/>
  <c r="M965" i="24"/>
  <c r="AE965" i="24" s="1"/>
  <c r="K965" i="24"/>
  <c r="V965" i="24" s="1"/>
  <c r="O161" i="24"/>
  <c r="AG161" i="24" s="1"/>
  <c r="N161" i="24"/>
  <c r="AF161" i="24" s="1"/>
  <c r="M161" i="24"/>
  <c r="AE161" i="24" s="1"/>
  <c r="K161" i="24"/>
  <c r="V161" i="24" s="1"/>
  <c r="L1233" i="24" l="1"/>
  <c r="AD1233" i="24" s="1"/>
  <c r="L161" i="24"/>
  <c r="AD161" i="24" s="1"/>
  <c r="L1501" i="24"/>
  <c r="AD1501" i="24" s="1"/>
  <c r="L965" i="24"/>
  <c r="AD965" i="24" s="1"/>
  <c r="L697" i="24"/>
  <c r="AD697" i="24" s="1"/>
  <c r="L429" i="24"/>
  <c r="AD429" i="24" s="1"/>
  <c r="AH1233" i="24"/>
  <c r="AJ1233" i="24" s="1"/>
  <c r="AH697" i="24"/>
  <c r="AJ697" i="24" s="1"/>
  <c r="AK965" i="24"/>
  <c r="AK1501" i="24"/>
  <c r="AK697" i="24"/>
  <c r="AG965" i="24"/>
  <c r="AH965" i="24" s="1"/>
  <c r="AJ965" i="24" s="1"/>
  <c r="AH429" i="24"/>
  <c r="AJ429" i="24" s="1"/>
  <c r="AH161" i="24"/>
  <c r="AJ161" i="24" s="1"/>
  <c r="AK161" i="24"/>
  <c r="AK1233" i="24"/>
  <c r="AK429" i="24"/>
  <c r="AG1501" i="24"/>
  <c r="AH1501" i="24" s="1"/>
  <c r="AJ1501" i="24" s="1"/>
  <c r="V33" i="39"/>
  <c r="W33" i="39"/>
  <c r="X33" i="39"/>
  <c r="Y33" i="39"/>
  <c r="Z33" i="39"/>
  <c r="AA33" i="39"/>
  <c r="AB33" i="39"/>
  <c r="AC33" i="39"/>
  <c r="U33" i="39"/>
  <c r="F18" i="38" l="1"/>
  <c r="O17" i="38"/>
  <c r="F17" i="38"/>
  <c r="O16" i="38"/>
  <c r="F16" i="38"/>
  <c r="O15" i="38"/>
  <c r="F15" i="38"/>
  <c r="O14" i="38"/>
  <c r="O13" i="38"/>
  <c r="O12" i="38"/>
  <c r="O11" i="38"/>
  <c r="C11" i="38"/>
  <c r="D10" i="38" s="1"/>
  <c r="N15" i="38" s="1"/>
  <c r="O10" i="38"/>
  <c r="O9" i="38"/>
  <c r="O8" i="38"/>
  <c r="O7" i="38"/>
  <c r="O6" i="38"/>
  <c r="D7" i="38" l="1"/>
  <c r="D9" i="38"/>
  <c r="N12" i="38" s="1"/>
  <c r="N14" i="38" s="1"/>
  <c r="P14" i="38" s="1"/>
  <c r="D8" i="38"/>
  <c r="N9" i="38" s="1"/>
  <c r="P9" i="38" s="1"/>
  <c r="P15" i="38"/>
  <c r="N17" i="38"/>
  <c r="N16" i="38"/>
  <c r="P16" i="38" s="1"/>
  <c r="N13" i="38"/>
  <c r="P13" i="38" s="1"/>
  <c r="N11" i="38"/>
  <c r="P11" i="38" s="1"/>
  <c r="D11" i="38"/>
  <c r="P12" i="38"/>
  <c r="P17" i="38"/>
  <c r="N6" i="38"/>
  <c r="P6" i="38" s="1"/>
  <c r="C2" i="37"/>
  <c r="D2" i="37"/>
  <c r="B2" i="37"/>
  <c r="N10" i="38" l="1"/>
  <c r="P10" i="38" s="1"/>
  <c r="N8" i="38"/>
  <c r="P8" i="38" s="1"/>
  <c r="N7" i="38"/>
  <c r="P7" i="38" s="1"/>
  <c r="Y1615" i="24"/>
  <c r="Y1618" i="24"/>
  <c r="Y1624" i="24"/>
  <c r="Y1639" i="24"/>
  <c r="Y1627" i="24"/>
  <c r="Y1630" i="24"/>
  <c r="Y1672" i="24"/>
  <c r="Y1633" i="24"/>
  <c r="Y1636" i="24"/>
  <c r="Y1642" i="24"/>
  <c r="Y1621" i="24"/>
  <c r="Y1645" i="24"/>
  <c r="Y1648" i="24"/>
  <c r="Y1654" i="24"/>
  <c r="Y1651" i="24"/>
  <c r="Y1657" i="24"/>
  <c r="Y1660" i="24"/>
  <c r="Y1663" i="24"/>
  <c r="Y1666" i="24"/>
  <c r="Y1669" i="24"/>
  <c r="Y1675" i="24"/>
  <c r="Y1678" i="24"/>
  <c r="Y1681" i="24"/>
  <c r="Y1688" i="24"/>
  <c r="Y1702" i="24"/>
  <c r="Y1737" i="24"/>
  <c r="Y1709" i="24"/>
  <c r="Y1716" i="24"/>
  <c r="Y1814" i="24"/>
  <c r="Y1723" i="24"/>
  <c r="Y1730" i="24"/>
  <c r="Y1744" i="24"/>
  <c r="Y1695" i="24"/>
  <c r="Y1751" i="24"/>
  <c r="Y1758" i="24"/>
  <c r="Y1772" i="24"/>
  <c r="Y1765" i="24"/>
  <c r="Y1779" i="24"/>
  <c r="Y1786" i="24"/>
  <c r="Y1793" i="24"/>
  <c r="Y1800" i="24"/>
  <c r="Y1807" i="24"/>
  <c r="Y1821" i="24"/>
  <c r="Y1828" i="24"/>
  <c r="Y1835" i="24"/>
  <c r="Y1838" i="24"/>
  <c r="Y1844" i="24"/>
  <c r="Y1859" i="24"/>
  <c r="Y1847" i="24"/>
  <c r="Y1850" i="24"/>
  <c r="Y1892" i="24"/>
  <c r="Y1853" i="24"/>
  <c r="Y1856" i="24"/>
  <c r="Y1862" i="24"/>
  <c r="Y1841" i="24"/>
  <c r="Y1865" i="24"/>
  <c r="Y1868" i="24"/>
  <c r="Y1874" i="24"/>
  <c r="Y1871" i="24"/>
  <c r="Y1877" i="24"/>
  <c r="Y1880" i="24"/>
  <c r="Y1883" i="24"/>
  <c r="Y1886" i="24"/>
  <c r="Y1889" i="24"/>
  <c r="Y1895" i="24"/>
  <c r="Y1898" i="24"/>
  <c r="Y1617" i="24"/>
  <c r="Y1620" i="24"/>
  <c r="Y1626" i="24"/>
  <c r="Y1641" i="24"/>
  <c r="Y1629" i="24"/>
  <c r="Y1632" i="24"/>
  <c r="Y1674" i="24"/>
  <c r="Y1635" i="24"/>
  <c r="Y1638" i="24"/>
  <c r="Y1644" i="24"/>
  <c r="Y1623" i="24"/>
  <c r="Y1647" i="24"/>
  <c r="Y1650" i="24"/>
  <c r="Y1656" i="24"/>
  <c r="Y1653" i="24"/>
  <c r="Y1659" i="24"/>
  <c r="Y1662" i="24"/>
  <c r="Y1665" i="24"/>
  <c r="Y1668" i="24"/>
  <c r="Y1671" i="24"/>
  <c r="Y1677" i="24"/>
  <c r="Y1680" i="24"/>
  <c r="Y1683" i="24"/>
  <c r="Y1690" i="24"/>
  <c r="Y1704" i="24"/>
  <c r="Y1739" i="24"/>
  <c r="Y1711" i="24"/>
  <c r="Y1718" i="24"/>
  <c r="Y1816" i="24"/>
  <c r="Y1725" i="24"/>
  <c r="Y1732" i="24"/>
  <c r="Y1746" i="24"/>
  <c r="Y1697" i="24"/>
  <c r="Y1753" i="24"/>
  <c r="Y1760" i="24"/>
  <c r="Y1774" i="24"/>
  <c r="Y1767" i="24"/>
  <c r="Y1781" i="24"/>
  <c r="Y1788" i="24"/>
  <c r="Y1795" i="24"/>
  <c r="Y1802" i="24"/>
  <c r="Y1809" i="24"/>
  <c r="Y1823" i="24"/>
  <c r="Y1830" i="24"/>
  <c r="Y1837" i="24"/>
  <c r="Y1840" i="24"/>
  <c r="Y1846" i="24"/>
  <c r="Y1861" i="24"/>
  <c r="Y1849" i="24"/>
  <c r="Y1852" i="24"/>
  <c r="Y1894" i="24"/>
  <c r="Y1855" i="24"/>
  <c r="Y1858" i="24"/>
  <c r="Y1864" i="24"/>
  <c r="Y1843" i="24"/>
  <c r="Y1867" i="24"/>
  <c r="Y1870" i="24"/>
  <c r="Y1876" i="24"/>
  <c r="Y1873" i="24"/>
  <c r="Y1879" i="24"/>
  <c r="Y1882" i="24"/>
  <c r="Y1885" i="24"/>
  <c r="Y1888" i="24"/>
  <c r="Y1891" i="24"/>
  <c r="Y1897" i="24"/>
  <c r="Y1900" i="24"/>
  <c r="Y1616" i="24"/>
  <c r="Y1619" i="24"/>
  <c r="Y1625" i="24"/>
  <c r="Y1640" i="24"/>
  <c r="Y1628" i="24"/>
  <c r="Y1631" i="24"/>
  <c r="Y1673" i="24"/>
  <c r="Y1634" i="24"/>
  <c r="Y1637" i="24"/>
  <c r="Y1643" i="24"/>
  <c r="Y1622" i="24"/>
  <c r="Y1646" i="24"/>
  <c r="Y1649" i="24"/>
  <c r="Y1655" i="24"/>
  <c r="Y1652" i="24"/>
  <c r="Y1658" i="24"/>
  <c r="Y1661" i="24"/>
  <c r="Y1664" i="24"/>
  <c r="Y1667" i="24"/>
  <c r="Y1670" i="24"/>
  <c r="Y1676" i="24"/>
  <c r="Y1679" i="24"/>
  <c r="Y1682" i="24"/>
  <c r="Y1689" i="24"/>
  <c r="Y1703" i="24"/>
  <c r="Y1738" i="24"/>
  <c r="Y1710" i="24"/>
  <c r="Y1717" i="24"/>
  <c r="Y1815" i="24"/>
  <c r="Y1724" i="24"/>
  <c r="Y1731" i="24"/>
  <c r="Y1745" i="24"/>
  <c r="Y1696" i="24"/>
  <c r="Y1752" i="24"/>
  <c r="Y1759" i="24"/>
  <c r="Y1773" i="24"/>
  <c r="Y1766" i="24"/>
  <c r="Y1780" i="24"/>
  <c r="Y1787" i="24"/>
  <c r="Y1794" i="24"/>
  <c r="Y1801" i="24"/>
  <c r="Y1808" i="24"/>
  <c r="Y1822" i="24"/>
  <c r="Y1829" i="24"/>
  <c r="Y1836" i="24"/>
  <c r="Y1839" i="24"/>
  <c r="Y1845" i="24"/>
  <c r="Y1860" i="24"/>
  <c r="Y1848" i="24"/>
  <c r="Y1851" i="24"/>
  <c r="Y1893" i="24"/>
  <c r="Y1854" i="24"/>
  <c r="Y1857" i="24"/>
  <c r="Y1863" i="24"/>
  <c r="Y1842" i="24"/>
  <c r="Y1866" i="24"/>
  <c r="Y1869" i="24"/>
  <c r="Y1875" i="24"/>
  <c r="Y1872" i="24"/>
  <c r="Y1878" i="24"/>
  <c r="Y1881" i="24"/>
  <c r="Y1884" i="24"/>
  <c r="Y1887" i="24"/>
  <c r="Y1890" i="24"/>
  <c r="Y1896" i="24"/>
  <c r="Y1899" i="24"/>
  <c r="Y7" i="24"/>
  <c r="Y8" i="24"/>
  <c r="Y9" i="24"/>
  <c r="Y10" i="24"/>
  <c r="Y11" i="24"/>
  <c r="Y12" i="24"/>
  <c r="Y13" i="24"/>
  <c r="Y14" i="24"/>
  <c r="Y15" i="24"/>
  <c r="Y16" i="24"/>
  <c r="Y17" i="24"/>
  <c r="Y18" i="24"/>
  <c r="Y19" i="24"/>
  <c r="Y20" i="24"/>
  <c r="Y21" i="24"/>
  <c r="Y22" i="24"/>
  <c r="Y23" i="24"/>
  <c r="Y24" i="24"/>
  <c r="Y25" i="24"/>
  <c r="Y26" i="24"/>
  <c r="Y27" i="24"/>
  <c r="Y28" i="24"/>
  <c r="Y29" i="24"/>
  <c r="Y30" i="24"/>
  <c r="Y31" i="24"/>
  <c r="Y32" i="24"/>
  <c r="Y35" i="24"/>
  <c r="Y36" i="24"/>
  <c r="Y37" i="24"/>
  <c r="Y38" i="24"/>
  <c r="Y39" i="24"/>
  <c r="Y40" i="24"/>
  <c r="Y41" i="24"/>
  <c r="Y42" i="24"/>
  <c r="Y43" i="24"/>
  <c r="Y78" i="24"/>
  <c r="Y79" i="24"/>
  <c r="Y80" i="24"/>
  <c r="Y81" i="24"/>
  <c r="Y82" i="24"/>
  <c r="Y83" i="24"/>
  <c r="Y84" i="24"/>
  <c r="Y85" i="24"/>
  <c r="Y86" i="24"/>
  <c r="Y87" i="24"/>
  <c r="Y88" i="24"/>
  <c r="Y89" i="24"/>
  <c r="Y90" i="24"/>
  <c r="Y91" i="24"/>
  <c r="Y92" i="24"/>
  <c r="Y93" i="24"/>
  <c r="Y94" i="24"/>
  <c r="Y95" i="24"/>
  <c r="Y96" i="24"/>
  <c r="Y97" i="24"/>
  <c r="Y98" i="24"/>
  <c r="Y99" i="24"/>
  <c r="Y100" i="24"/>
  <c r="Y101" i="24"/>
  <c r="Y102" i="24"/>
  <c r="Y103" i="24"/>
  <c r="Y104" i="24"/>
  <c r="Y105" i="24"/>
  <c r="Y106" i="24"/>
  <c r="Y107" i="24"/>
  <c r="Y108" i="24"/>
  <c r="Y77" i="24"/>
  <c r="Y109" i="24"/>
  <c r="Y110" i="24"/>
  <c r="Y111" i="24"/>
  <c r="Y112" i="24"/>
  <c r="Y113" i="24"/>
  <c r="Y114" i="24"/>
  <c r="Y44" i="24"/>
  <c r="Y45" i="24"/>
  <c r="Y46" i="24"/>
  <c r="Y47" i="24"/>
  <c r="Y48" i="24"/>
  <c r="Y49" i="24"/>
  <c r="Y115" i="24"/>
  <c r="Y116" i="24"/>
  <c r="Y117" i="24"/>
  <c r="Y118" i="24"/>
  <c r="Y119" i="24"/>
  <c r="Y120" i="24"/>
  <c r="Y121" i="24"/>
  <c r="Y122" i="24"/>
  <c r="Y123" i="24"/>
  <c r="Y124" i="24"/>
  <c r="Y125" i="24"/>
  <c r="Y126" i="24"/>
  <c r="Y127" i="24"/>
  <c r="Y211" i="24"/>
  <c r="Y212" i="24"/>
  <c r="Y213" i="24"/>
  <c r="Y214" i="24"/>
  <c r="Y215" i="24"/>
  <c r="Y216" i="24"/>
  <c r="Y217" i="24"/>
  <c r="Y218" i="24"/>
  <c r="Y219" i="24"/>
  <c r="Y220" i="24"/>
  <c r="Y221" i="24"/>
  <c r="Y222" i="24"/>
  <c r="Y223" i="24"/>
  <c r="Y224" i="24"/>
  <c r="Y225" i="24"/>
  <c r="Y226" i="24"/>
  <c r="Y210" i="24"/>
  <c r="Y50" i="24"/>
  <c r="Y51" i="24"/>
  <c r="Y52" i="24"/>
  <c r="Y53" i="24"/>
  <c r="Y54" i="24"/>
  <c r="Y55" i="24"/>
  <c r="Y56" i="24"/>
  <c r="Y57" i="24"/>
  <c r="Y58" i="24"/>
  <c r="Y59" i="24"/>
  <c r="Y60" i="24"/>
  <c r="Y61" i="24"/>
  <c r="Y62" i="24"/>
  <c r="Y63" i="24"/>
  <c r="Y64" i="24"/>
  <c r="Y65" i="24"/>
  <c r="Y66" i="24"/>
  <c r="Y67" i="24"/>
  <c r="Y68" i="24"/>
  <c r="Y69" i="24"/>
  <c r="Y70" i="24"/>
  <c r="Y71" i="24"/>
  <c r="Y72" i="24"/>
  <c r="Y73" i="24"/>
  <c r="Y74" i="24"/>
  <c r="Y75" i="24"/>
  <c r="Y76" i="24"/>
  <c r="Y33" i="24"/>
  <c r="Y34" i="24"/>
  <c r="Y128" i="24"/>
  <c r="Y129" i="24"/>
  <c r="Y130" i="24"/>
  <c r="Y131" i="24"/>
  <c r="Y132" i="24"/>
  <c r="Y133" i="24"/>
  <c r="Y134" i="24"/>
  <c r="Y135" i="24"/>
  <c r="Y136" i="24"/>
  <c r="Y137" i="24"/>
  <c r="Y138" i="24"/>
  <c r="Y139" i="24"/>
  <c r="Y140" i="24"/>
  <c r="Y141" i="24"/>
  <c r="Y142" i="24"/>
  <c r="Y143" i="24"/>
  <c r="Y144" i="24"/>
  <c r="Y145" i="24"/>
  <c r="Y146" i="24"/>
  <c r="Y147" i="24"/>
  <c r="Y148" i="24"/>
  <c r="Y149" i="24"/>
  <c r="Y150" i="24"/>
  <c r="Y151" i="24"/>
  <c r="Y152" i="24"/>
  <c r="Y153" i="24"/>
  <c r="Y154" i="24"/>
  <c r="Y155" i="24"/>
  <c r="Y156" i="24"/>
  <c r="Y157" i="24"/>
  <c r="Y160" i="24"/>
  <c r="Y159" i="24"/>
  <c r="Y162" i="24"/>
  <c r="Y163" i="24"/>
  <c r="Y164" i="24"/>
  <c r="Y165" i="24"/>
  <c r="Y166" i="24"/>
  <c r="Y167" i="24"/>
  <c r="Y168" i="24"/>
  <c r="Y169" i="24"/>
  <c r="Y170" i="24"/>
  <c r="Y171" i="24"/>
  <c r="Y172" i="24"/>
  <c r="Y173" i="24"/>
  <c r="Y174" i="24"/>
  <c r="Y175" i="24"/>
  <c r="Y176" i="24"/>
  <c r="Y177" i="24"/>
  <c r="Y178" i="24"/>
  <c r="Y179" i="24"/>
  <c r="Y180" i="24"/>
  <c r="Y181" i="24"/>
  <c r="Y182" i="24"/>
  <c r="Y183" i="24"/>
  <c r="Y184" i="24"/>
  <c r="Y185" i="24"/>
  <c r="Y186" i="24"/>
  <c r="Y187" i="24"/>
  <c r="Y188" i="24"/>
  <c r="Y189" i="24"/>
  <c r="Y190" i="24"/>
  <c r="Y191" i="24"/>
  <c r="Y192" i="24"/>
  <c r="Y193" i="24"/>
  <c r="Y194" i="24"/>
  <c r="Y195" i="24"/>
  <c r="Y196" i="24"/>
  <c r="Y197" i="24"/>
  <c r="Y198" i="24"/>
  <c r="Y199" i="24"/>
  <c r="Y200" i="24"/>
  <c r="Y201" i="24"/>
  <c r="Y202" i="24"/>
  <c r="Y203" i="24"/>
  <c r="Y227" i="24"/>
  <c r="Y228" i="24"/>
  <c r="Y229" i="24"/>
  <c r="Y230" i="24"/>
  <c r="Y231" i="24"/>
  <c r="Y232" i="24"/>
  <c r="Y233" i="24"/>
  <c r="Y234" i="24"/>
  <c r="Y208" i="24"/>
  <c r="Y209" i="24"/>
  <c r="Y204" i="24"/>
  <c r="Y205" i="24"/>
  <c r="Y206" i="24"/>
  <c r="Y207" i="24"/>
  <c r="Y158" i="24"/>
  <c r="Y235" i="24"/>
  <c r="Y236" i="24"/>
  <c r="Y237" i="24"/>
  <c r="Y238" i="24"/>
  <c r="Y239" i="24"/>
  <c r="Y240" i="24"/>
  <c r="Y241" i="24"/>
  <c r="Y242" i="24"/>
  <c r="Y243" i="24"/>
  <c r="Y244" i="24"/>
  <c r="Y245" i="24"/>
  <c r="Y246" i="24"/>
  <c r="Y247" i="24"/>
  <c r="Y248" i="24"/>
  <c r="Y249" i="24"/>
  <c r="Y250" i="24"/>
  <c r="Y251" i="24"/>
  <c r="Y252" i="24"/>
  <c r="Y253" i="24"/>
  <c r="Y254" i="24"/>
  <c r="Y255" i="24"/>
  <c r="Y256" i="24"/>
  <c r="Y257" i="24"/>
  <c r="Y258" i="24"/>
  <c r="Y259" i="24"/>
  <c r="Y260" i="24"/>
  <c r="Y261" i="24"/>
  <c r="Y262" i="24"/>
  <c r="Y263" i="24"/>
  <c r="Y264" i="24"/>
  <c r="Y265" i="24"/>
  <c r="Y266" i="24"/>
  <c r="Y267" i="24"/>
  <c r="Y268" i="24"/>
  <c r="Y269" i="24"/>
  <c r="Y270" i="24"/>
  <c r="Y271" i="24"/>
  <c r="Y272" i="24"/>
  <c r="Y273" i="24"/>
  <c r="Y274" i="24"/>
  <c r="Y881" i="24"/>
  <c r="Y1014" i="24"/>
  <c r="Y811" i="24"/>
  <c r="Y812" i="24"/>
  <c r="Y813" i="24"/>
  <c r="Y814" i="24"/>
  <c r="Y815" i="24"/>
  <c r="Y816" i="24"/>
  <c r="Y817" i="24"/>
  <c r="Y818" i="24"/>
  <c r="Y819" i="24"/>
  <c r="Y820" i="24"/>
  <c r="Y821" i="24"/>
  <c r="Y822" i="24"/>
  <c r="Y823" i="24"/>
  <c r="Y824" i="24"/>
  <c r="Y825" i="24"/>
  <c r="Y826" i="24"/>
  <c r="Y827" i="24"/>
  <c r="Y828" i="24"/>
  <c r="Y829" i="24"/>
  <c r="Y830" i="24"/>
  <c r="Y831" i="24"/>
  <c r="Y832" i="24"/>
  <c r="Y833" i="24"/>
  <c r="Y834" i="24"/>
  <c r="Y835" i="24"/>
  <c r="Y836" i="24"/>
  <c r="Y839" i="24"/>
  <c r="Y840" i="24"/>
  <c r="Y841" i="24"/>
  <c r="Y842" i="24"/>
  <c r="Y843" i="24"/>
  <c r="Y844" i="24"/>
  <c r="Y845" i="24"/>
  <c r="Y846" i="24"/>
  <c r="Y847" i="24"/>
  <c r="Y882" i="24"/>
  <c r="Y883" i="24"/>
  <c r="Y884" i="24"/>
  <c r="Y885" i="24"/>
  <c r="Y886" i="24"/>
  <c r="Y887" i="24"/>
  <c r="Y888" i="24"/>
  <c r="Y889" i="24"/>
  <c r="Y890" i="24"/>
  <c r="Y891" i="24"/>
  <c r="Y892" i="24"/>
  <c r="Y893" i="24"/>
  <c r="Y894" i="24"/>
  <c r="Y895" i="24"/>
  <c r="Y896" i="24"/>
  <c r="Y897" i="24"/>
  <c r="Y898" i="24"/>
  <c r="Y899" i="24"/>
  <c r="Y900" i="24"/>
  <c r="Y901" i="24"/>
  <c r="Y902" i="24"/>
  <c r="Y903" i="24"/>
  <c r="Y904" i="24"/>
  <c r="Y905" i="24"/>
  <c r="Y906" i="24"/>
  <c r="Y907" i="24"/>
  <c r="Y908" i="24"/>
  <c r="Y909" i="24"/>
  <c r="Y910" i="24"/>
  <c r="Y911" i="24"/>
  <c r="Y912" i="24"/>
  <c r="Y913" i="24"/>
  <c r="Y914" i="24"/>
  <c r="Y915" i="24"/>
  <c r="Y916" i="24"/>
  <c r="Y917" i="24"/>
  <c r="Y918" i="24"/>
  <c r="Y848" i="24"/>
  <c r="Y849" i="24"/>
  <c r="Y850" i="24"/>
  <c r="Y851" i="24"/>
  <c r="Y852" i="24"/>
  <c r="Y853" i="24"/>
  <c r="Y919" i="24"/>
  <c r="Y920" i="24"/>
  <c r="Y921" i="24"/>
  <c r="Y922" i="24"/>
  <c r="Y923" i="24"/>
  <c r="Y924" i="24"/>
  <c r="Y925" i="24"/>
  <c r="Y926" i="24"/>
  <c r="Y927" i="24"/>
  <c r="Y928" i="24"/>
  <c r="Y929" i="24"/>
  <c r="Y930" i="24"/>
  <c r="Y931" i="24"/>
  <c r="Y1015" i="24"/>
  <c r="Y1016" i="24"/>
  <c r="Y1017" i="24"/>
  <c r="Y1018" i="24"/>
  <c r="Y1019" i="24"/>
  <c r="Y1020" i="24"/>
  <c r="Y1021" i="24"/>
  <c r="Y1022" i="24"/>
  <c r="Y1023" i="24"/>
  <c r="Y1024" i="24"/>
  <c r="Y1025" i="24"/>
  <c r="Y1026" i="24"/>
  <c r="Y1027" i="24"/>
  <c r="Y1028" i="24"/>
  <c r="Y1029" i="24"/>
  <c r="Y1030" i="24"/>
  <c r="Y854" i="24"/>
  <c r="Y855" i="24"/>
  <c r="Y856" i="24"/>
  <c r="Y857" i="24"/>
  <c r="Y858" i="24"/>
  <c r="Y859" i="24"/>
  <c r="Y860" i="24"/>
  <c r="Y861" i="24"/>
  <c r="Y862" i="24"/>
  <c r="Y863" i="24"/>
  <c r="Y864" i="24"/>
  <c r="Y865" i="24"/>
  <c r="Y866" i="24"/>
  <c r="Y867" i="24"/>
  <c r="Y868" i="24"/>
  <c r="Y869" i="24"/>
  <c r="Y870" i="24"/>
  <c r="Y871" i="24"/>
  <c r="Y872" i="24"/>
  <c r="Y873" i="24"/>
  <c r="Y874" i="24"/>
  <c r="Y875" i="24"/>
  <c r="Y876" i="24"/>
  <c r="Y877" i="24"/>
  <c r="Y878" i="24"/>
  <c r="Y879" i="24"/>
  <c r="Y880" i="24"/>
  <c r="Y837" i="24"/>
  <c r="Y838" i="24"/>
  <c r="Y932" i="24"/>
  <c r="Y933" i="24"/>
  <c r="Y934" i="24"/>
  <c r="Y935" i="24"/>
  <c r="Y936" i="24"/>
  <c r="Y937" i="24"/>
  <c r="Y938" i="24"/>
  <c r="Y939" i="24"/>
  <c r="Y940" i="24"/>
  <c r="Y941" i="24"/>
  <c r="Y942" i="24"/>
  <c r="Y943" i="24"/>
  <c r="Y944" i="24"/>
  <c r="Y945" i="24"/>
  <c r="Y946" i="24"/>
  <c r="Y947" i="24"/>
  <c r="Y948" i="24"/>
  <c r="Y949" i="24"/>
  <c r="Y950" i="24"/>
  <c r="Y951" i="24"/>
  <c r="Y952" i="24"/>
  <c r="Y953" i="24"/>
  <c r="Y954" i="24"/>
  <c r="Y955" i="24"/>
  <c r="Y956" i="24"/>
  <c r="Y957" i="24"/>
  <c r="Y958" i="24"/>
  <c r="Y959" i="24"/>
  <c r="Y960" i="24"/>
  <c r="Y961" i="24"/>
  <c r="Y964" i="24"/>
  <c r="Y963" i="24"/>
  <c r="Y966" i="24"/>
  <c r="Y967" i="24"/>
  <c r="Y968" i="24"/>
  <c r="Y969" i="24"/>
  <c r="Y970" i="24"/>
  <c r="Y971" i="24"/>
  <c r="Y972" i="24"/>
  <c r="Y973" i="24"/>
  <c r="Y974" i="24"/>
  <c r="Y975" i="24"/>
  <c r="Y976" i="24"/>
  <c r="Y977" i="24"/>
  <c r="Y978" i="24"/>
  <c r="Y979" i="24"/>
  <c r="Y980" i="24"/>
  <c r="Y981" i="24"/>
  <c r="Y982" i="24"/>
  <c r="Y983" i="24"/>
  <c r="Y984" i="24"/>
  <c r="Y985" i="24"/>
  <c r="Y986" i="24"/>
  <c r="Y987" i="24"/>
  <c r="Y988" i="24"/>
  <c r="Y989" i="24"/>
  <c r="Y990" i="24"/>
  <c r="Y991" i="24"/>
  <c r="Y992" i="24"/>
  <c r="Y993" i="24"/>
  <c r="Y994" i="24"/>
  <c r="Y995" i="24"/>
  <c r="Y996" i="24"/>
  <c r="Y997" i="24"/>
  <c r="Y998" i="24"/>
  <c r="Y999" i="24"/>
  <c r="Y1000" i="24"/>
  <c r="Y1001" i="24"/>
  <c r="Y1002" i="24"/>
  <c r="Y1003" i="24"/>
  <c r="Y1004" i="24"/>
  <c r="Y1005" i="24"/>
  <c r="Y1006" i="24"/>
  <c r="Y1007" i="24"/>
  <c r="Y1031" i="24"/>
  <c r="Y1032" i="24"/>
  <c r="Y1033" i="24"/>
  <c r="Y1034" i="24"/>
  <c r="Y1035" i="24"/>
  <c r="Y1036" i="24"/>
  <c r="Y1037" i="24"/>
  <c r="Y1038" i="24"/>
  <c r="Y1012" i="24"/>
  <c r="Y1013" i="24"/>
  <c r="Y1008" i="24"/>
  <c r="Y1009" i="24"/>
  <c r="Y1010" i="24"/>
  <c r="Y1011" i="24"/>
  <c r="Y962" i="24"/>
  <c r="Y1039" i="24"/>
  <c r="Y1040" i="24"/>
  <c r="Y1041" i="24"/>
  <c r="Y1042" i="24"/>
  <c r="Y1043" i="24"/>
  <c r="Y1044" i="24"/>
  <c r="Y1045" i="24"/>
  <c r="Y1046" i="24"/>
  <c r="Y1047" i="24"/>
  <c r="Y1048" i="24"/>
  <c r="Y1049" i="24"/>
  <c r="Y1050" i="24"/>
  <c r="Y1051" i="24"/>
  <c r="Y1052" i="24"/>
  <c r="Y1053" i="24"/>
  <c r="Y1054" i="24"/>
  <c r="Y1055" i="24"/>
  <c r="Y1056" i="24"/>
  <c r="Y1057" i="24"/>
  <c r="Y1058" i="24"/>
  <c r="Y1059" i="24"/>
  <c r="Y1060" i="24"/>
  <c r="Y1061" i="24"/>
  <c r="Y1062" i="24"/>
  <c r="Y1063" i="24"/>
  <c r="Y1064" i="24"/>
  <c r="Y1065" i="24"/>
  <c r="Y1066" i="24"/>
  <c r="Y1067" i="24"/>
  <c r="Y1068" i="24"/>
  <c r="Y1069" i="24"/>
  <c r="Y1070" i="24"/>
  <c r="Y1071" i="24"/>
  <c r="Y1072" i="24"/>
  <c r="Y1073" i="24"/>
  <c r="Y1074" i="24"/>
  <c r="Y1075" i="24"/>
  <c r="Y1076" i="24"/>
  <c r="Y1077" i="24"/>
  <c r="Y1078" i="24"/>
  <c r="Y1149" i="24"/>
  <c r="Y1282" i="24"/>
  <c r="Y1079" i="24"/>
  <c r="Y1080" i="24"/>
  <c r="Y1081" i="24"/>
  <c r="Y1082" i="24"/>
  <c r="Y1083" i="24"/>
  <c r="Y1084" i="24"/>
  <c r="Y1085" i="24"/>
  <c r="Y1086" i="24"/>
  <c r="Y1087" i="24"/>
  <c r="Y1088" i="24"/>
  <c r="Y1089" i="24"/>
  <c r="Y1090" i="24"/>
  <c r="Y1091" i="24"/>
  <c r="Y1092" i="24"/>
  <c r="Y1093" i="24"/>
  <c r="Y1094" i="24"/>
  <c r="Y1095" i="24"/>
  <c r="Y1096" i="24"/>
  <c r="Y1097" i="24"/>
  <c r="Y1098" i="24"/>
  <c r="Y1099" i="24"/>
  <c r="Y1100" i="24"/>
  <c r="Y1101" i="24"/>
  <c r="Y1102" i="24"/>
  <c r="Y1103" i="24"/>
  <c r="Y1104" i="24"/>
  <c r="Y1107" i="24"/>
  <c r="Y1108" i="24"/>
  <c r="Y1109" i="24"/>
  <c r="Y1110" i="24"/>
  <c r="Y1111" i="24"/>
  <c r="Y1112" i="24"/>
  <c r="Y1113" i="24"/>
  <c r="Y1114" i="24"/>
  <c r="Y1115" i="24"/>
  <c r="Y1150" i="24"/>
  <c r="Y1151" i="24"/>
  <c r="Y1152" i="24"/>
  <c r="Y1153" i="24"/>
  <c r="Y1154" i="24"/>
  <c r="Y1155" i="24"/>
  <c r="Y1156" i="24"/>
  <c r="Y1158" i="24"/>
  <c r="Y1159" i="24"/>
  <c r="Y1160" i="24"/>
  <c r="Y1161" i="24"/>
  <c r="Y1162" i="24"/>
  <c r="Y1163" i="24"/>
  <c r="Y1164" i="24"/>
  <c r="Y1165" i="24"/>
  <c r="Y1166" i="24"/>
  <c r="Y1167" i="24"/>
  <c r="Y1168" i="24"/>
  <c r="Y1169" i="24"/>
  <c r="Y1170" i="24"/>
  <c r="Y1171" i="24"/>
  <c r="Y1172" i="24"/>
  <c r="Y1173" i="24"/>
  <c r="Y1174" i="24"/>
  <c r="Y1175" i="24"/>
  <c r="Y1176" i="24"/>
  <c r="Y1177" i="24"/>
  <c r="Y1178" i="24"/>
  <c r="Y1179" i="24"/>
  <c r="Y1180" i="24"/>
  <c r="Y1181" i="24"/>
  <c r="Y1182" i="24"/>
  <c r="Y1183" i="24"/>
  <c r="Y1184" i="24"/>
  <c r="Y1185" i="24"/>
  <c r="Y1186" i="24"/>
  <c r="Y1116" i="24"/>
  <c r="Y1117" i="24"/>
  <c r="Y1118" i="24"/>
  <c r="Y1119" i="24"/>
  <c r="Y1120" i="24"/>
  <c r="Y1121" i="24"/>
  <c r="Y1187" i="24"/>
  <c r="Y1188" i="24"/>
  <c r="Y1189" i="24"/>
  <c r="Y1190" i="24"/>
  <c r="Y1191" i="24"/>
  <c r="Y1192" i="24"/>
  <c r="Y1193" i="24"/>
  <c r="Y1194" i="24"/>
  <c r="Y1195" i="24"/>
  <c r="Y1196" i="24"/>
  <c r="Y1197" i="24"/>
  <c r="Y1198" i="24"/>
  <c r="Y1199" i="24"/>
  <c r="Y1283" i="24"/>
  <c r="Y1284" i="24"/>
  <c r="Y1285" i="24"/>
  <c r="Y1286" i="24"/>
  <c r="Y1287" i="24"/>
  <c r="Y1288" i="24"/>
  <c r="Y1289" i="24"/>
  <c r="Y1290" i="24"/>
  <c r="Y1291" i="24"/>
  <c r="Y1292" i="24"/>
  <c r="Y1293" i="24"/>
  <c r="Y1294" i="24"/>
  <c r="Y1295" i="24"/>
  <c r="Y1296" i="24"/>
  <c r="Y1297" i="24"/>
  <c r="Y1298" i="24"/>
  <c r="Y1122" i="24"/>
  <c r="Y1123" i="24"/>
  <c r="Y1124" i="24"/>
  <c r="Y1125" i="24"/>
  <c r="Y1126" i="24"/>
  <c r="Y1127" i="24"/>
  <c r="Y1128" i="24"/>
  <c r="Y1129" i="24"/>
  <c r="Y1130" i="24"/>
  <c r="Y1131" i="24"/>
  <c r="Y1132" i="24"/>
  <c r="Y1133" i="24"/>
  <c r="Y1134" i="24"/>
  <c r="Y1135" i="24"/>
  <c r="Y1136" i="24"/>
  <c r="Y1137" i="24"/>
  <c r="Y1138" i="24"/>
  <c r="Y1139" i="24"/>
  <c r="Y1140" i="24"/>
  <c r="Y1141" i="24"/>
  <c r="Y1142" i="24"/>
  <c r="Y1143" i="24"/>
  <c r="Y1144" i="24"/>
  <c r="Y1145" i="24"/>
  <c r="Y1146" i="24"/>
  <c r="Y1147" i="24"/>
  <c r="Y1148" i="24"/>
  <c r="Y1105" i="24"/>
  <c r="Y1106" i="24"/>
  <c r="Y1200" i="24"/>
  <c r="Y1201" i="24"/>
  <c r="Y1202" i="24"/>
  <c r="Y1203" i="24"/>
  <c r="Y1204" i="24"/>
  <c r="Y1205" i="24"/>
  <c r="Y1206" i="24"/>
  <c r="Y1207" i="24"/>
  <c r="Y1208" i="24"/>
  <c r="Y1209" i="24"/>
  <c r="Y1210" i="24"/>
  <c r="Y1211" i="24"/>
  <c r="Y1212" i="24"/>
  <c r="Y1213" i="24"/>
  <c r="Y1214" i="24"/>
  <c r="Y1215" i="24"/>
  <c r="Y1216" i="24"/>
  <c r="Y1217" i="24"/>
  <c r="Y1218" i="24"/>
  <c r="Y1219" i="24"/>
  <c r="Y1220" i="24"/>
  <c r="Y1221" i="24"/>
  <c r="Y1222" i="24"/>
  <c r="Y1223" i="24"/>
  <c r="Y1224" i="24"/>
  <c r="Y1225" i="24"/>
  <c r="Y1226" i="24"/>
  <c r="Y1227" i="24"/>
  <c r="Y1228" i="24"/>
  <c r="Y1229" i="24"/>
  <c r="Y1232" i="24"/>
  <c r="Y1231" i="24"/>
  <c r="Y1234" i="24"/>
  <c r="Y1235" i="24"/>
  <c r="Y1236" i="24"/>
  <c r="Y1237" i="24"/>
  <c r="Y1238" i="24"/>
  <c r="Y1239" i="24"/>
  <c r="Y1240" i="24"/>
  <c r="Y1241" i="24"/>
  <c r="Y1242" i="24"/>
  <c r="Y1243" i="24"/>
  <c r="Y1244" i="24"/>
  <c r="Y1245" i="24"/>
  <c r="Y1246" i="24"/>
  <c r="Y1247" i="24"/>
  <c r="Y1248" i="24"/>
  <c r="Y1249" i="24"/>
  <c r="Y1250" i="24"/>
  <c r="Y1251" i="24"/>
  <c r="Y1252" i="24"/>
  <c r="Y1253" i="24"/>
  <c r="Y1254" i="24"/>
  <c r="Y1255" i="24"/>
  <c r="Y1256" i="24"/>
  <c r="Y1257" i="24"/>
  <c r="Y1258" i="24"/>
  <c r="Y1259" i="24"/>
  <c r="Y1260" i="24"/>
  <c r="Y1261" i="24"/>
  <c r="Y1262" i="24"/>
  <c r="Y1263" i="24"/>
  <c r="Y1264" i="24"/>
  <c r="Y1265" i="24"/>
  <c r="Y1266" i="24"/>
  <c r="Y1267" i="24"/>
  <c r="Y1268" i="24"/>
  <c r="Y1269" i="24"/>
  <c r="Y1270" i="24"/>
  <c r="Y1271" i="24"/>
  <c r="Y1272" i="24"/>
  <c r="Y1273" i="24"/>
  <c r="Y1274" i="24"/>
  <c r="Y1275" i="24"/>
  <c r="Y1299" i="24"/>
  <c r="Y1300" i="24"/>
  <c r="Y1301" i="24"/>
  <c r="Y1302" i="24"/>
  <c r="Y1303" i="24"/>
  <c r="Y1304" i="24"/>
  <c r="Y1305" i="24"/>
  <c r="Y1306" i="24"/>
  <c r="Y1280" i="24"/>
  <c r="Y1281" i="24"/>
  <c r="Y1276" i="24"/>
  <c r="Y1277" i="24"/>
  <c r="Y1278" i="24"/>
  <c r="Y1279" i="24"/>
  <c r="Y1230" i="24"/>
  <c r="Y1307" i="24"/>
  <c r="Y1308" i="24"/>
  <c r="Y1309" i="24"/>
  <c r="Y1310" i="24"/>
  <c r="Y1311" i="24"/>
  <c r="Y1312" i="24"/>
  <c r="Y1313" i="24"/>
  <c r="Y1314" i="24"/>
  <c r="Y1315" i="24"/>
  <c r="Y1316" i="24"/>
  <c r="Y1317" i="24"/>
  <c r="Y1318" i="24"/>
  <c r="Y1319" i="24"/>
  <c r="Y1320" i="24"/>
  <c r="Y1321" i="24"/>
  <c r="Y1322" i="24"/>
  <c r="Y1323" i="24"/>
  <c r="Y1324" i="24"/>
  <c r="Y1325" i="24"/>
  <c r="Y1326" i="24"/>
  <c r="Y1327" i="24"/>
  <c r="Y1328" i="24"/>
  <c r="Y1329" i="24"/>
  <c r="Y1330" i="24"/>
  <c r="Y1331" i="24"/>
  <c r="Y1332" i="24"/>
  <c r="Y1333" i="24"/>
  <c r="Y1334" i="24"/>
  <c r="Y1335" i="24"/>
  <c r="Y1336" i="24"/>
  <c r="Y1337" i="24"/>
  <c r="Y1338" i="24"/>
  <c r="Y1339" i="24"/>
  <c r="Y1340" i="24"/>
  <c r="Y1341" i="24"/>
  <c r="Y1342" i="24"/>
  <c r="Y1343" i="24"/>
  <c r="Y1344" i="24"/>
  <c r="Y1345" i="24"/>
  <c r="Y1346" i="24"/>
  <c r="Y543" i="24"/>
  <c r="Y544" i="24"/>
  <c r="Y545" i="24"/>
  <c r="Y546" i="24"/>
  <c r="Y547" i="24"/>
  <c r="Y548" i="24"/>
  <c r="Y549" i="24"/>
  <c r="Y550" i="24"/>
  <c r="Y551" i="24"/>
  <c r="Y552" i="24"/>
  <c r="Y553" i="24"/>
  <c r="Y554" i="24"/>
  <c r="Y555" i="24"/>
  <c r="Y556" i="24"/>
  <c r="Y557" i="24"/>
  <c r="Y558" i="24"/>
  <c r="Y559" i="24"/>
  <c r="Y560" i="24"/>
  <c r="Y561" i="24"/>
  <c r="Y562" i="24"/>
  <c r="Y563" i="24"/>
  <c r="Y564" i="24"/>
  <c r="Y565" i="24"/>
  <c r="Y566" i="24"/>
  <c r="Y567" i="24"/>
  <c r="Y568" i="24"/>
  <c r="Y571" i="24"/>
  <c r="Y572" i="24"/>
  <c r="Y573" i="24"/>
  <c r="Y574" i="24"/>
  <c r="Y575" i="24"/>
  <c r="Y576" i="24"/>
  <c r="Y577" i="24"/>
  <c r="Y578" i="24"/>
  <c r="Y579" i="24"/>
  <c r="Y614" i="24"/>
  <c r="Y615" i="24"/>
  <c r="Y616" i="24"/>
  <c r="Y617" i="24"/>
  <c r="Y618" i="24"/>
  <c r="Y619" i="24"/>
  <c r="Y620" i="24"/>
  <c r="Y621" i="24"/>
  <c r="Y622" i="24"/>
  <c r="Y623" i="24"/>
  <c r="Y624" i="24"/>
  <c r="Y625" i="24"/>
  <c r="Y626" i="24"/>
  <c r="Y627" i="24"/>
  <c r="Y628" i="24"/>
  <c r="Y629" i="24"/>
  <c r="Y630" i="24"/>
  <c r="Y631" i="24"/>
  <c r="Y632" i="24"/>
  <c r="Y633" i="24"/>
  <c r="Y634" i="24"/>
  <c r="Y635" i="24"/>
  <c r="Y636" i="24"/>
  <c r="Y637" i="24"/>
  <c r="Y638" i="24"/>
  <c r="Y639" i="24"/>
  <c r="Y640" i="24"/>
  <c r="Y641" i="24"/>
  <c r="Y642" i="24"/>
  <c r="Y643" i="24"/>
  <c r="Y644" i="24"/>
  <c r="Y613" i="24"/>
  <c r="Y645" i="24"/>
  <c r="Y646" i="24"/>
  <c r="Y647" i="24"/>
  <c r="Y648" i="24"/>
  <c r="Y649" i="24"/>
  <c r="Y650" i="24"/>
  <c r="Y580" i="24"/>
  <c r="Y581" i="24"/>
  <c r="Y582" i="24"/>
  <c r="Y583" i="24"/>
  <c r="Y584" i="24"/>
  <c r="Y585" i="24"/>
  <c r="Y651" i="24"/>
  <c r="Y652" i="24"/>
  <c r="Y653" i="24"/>
  <c r="Y654" i="24"/>
  <c r="Y655" i="24"/>
  <c r="Y656" i="24"/>
  <c r="Y657" i="24"/>
  <c r="Y658" i="24"/>
  <c r="Y659" i="24"/>
  <c r="Y660" i="24"/>
  <c r="Y661" i="24"/>
  <c r="Y662" i="24"/>
  <c r="Y663" i="24"/>
  <c r="Y747" i="24"/>
  <c r="Y748" i="24"/>
  <c r="Y749" i="24"/>
  <c r="Y750" i="24"/>
  <c r="Y751" i="24"/>
  <c r="Y752" i="24"/>
  <c r="Y753" i="24"/>
  <c r="Y754" i="24"/>
  <c r="Y755" i="24"/>
  <c r="Y756" i="24"/>
  <c r="Y757" i="24"/>
  <c r="Y758" i="24"/>
  <c r="Y759" i="24"/>
  <c r="Y760" i="24"/>
  <c r="Y761" i="24"/>
  <c r="Y762" i="24"/>
  <c r="Y746" i="24"/>
  <c r="Y586" i="24"/>
  <c r="Y587" i="24"/>
  <c r="Y588" i="24"/>
  <c r="Y589" i="24"/>
  <c r="Y590" i="24"/>
  <c r="Y591" i="24"/>
  <c r="Y592" i="24"/>
  <c r="Y593" i="24"/>
  <c r="Y594" i="24"/>
  <c r="Y595" i="24"/>
  <c r="Y596" i="24"/>
  <c r="Y597" i="24"/>
  <c r="Y598" i="24"/>
  <c r="Y599" i="24"/>
  <c r="Y600" i="24"/>
  <c r="Y601" i="24"/>
  <c r="Y602" i="24"/>
  <c r="Y603" i="24"/>
  <c r="Y604" i="24"/>
  <c r="Y605" i="24"/>
  <c r="Y606" i="24"/>
  <c r="Y607" i="24"/>
  <c r="Y608" i="24"/>
  <c r="Y609" i="24"/>
  <c r="Y610" i="24"/>
  <c r="Y611" i="24"/>
  <c r="Y612" i="24"/>
  <c r="Y569" i="24"/>
  <c r="Y570" i="24"/>
  <c r="Y664" i="24"/>
  <c r="Y665" i="24"/>
  <c r="Y666" i="24"/>
  <c r="Y667" i="24"/>
  <c r="Y668" i="24"/>
  <c r="Y669" i="24"/>
  <c r="Y670" i="24"/>
  <c r="Y671" i="24"/>
  <c r="Y672" i="24"/>
  <c r="Y673" i="24"/>
  <c r="Y674" i="24"/>
  <c r="Y675" i="24"/>
  <c r="Y676" i="24"/>
  <c r="Y677" i="24"/>
  <c r="Y678" i="24"/>
  <c r="Y679" i="24"/>
  <c r="Y680" i="24"/>
  <c r="Y681" i="24"/>
  <c r="Y682" i="24"/>
  <c r="Y683" i="24"/>
  <c r="Y684" i="24"/>
  <c r="Y685" i="24"/>
  <c r="Y686" i="24"/>
  <c r="Y687" i="24"/>
  <c r="Y688" i="24"/>
  <c r="Y689" i="24"/>
  <c r="Y690" i="24"/>
  <c r="Y691" i="24"/>
  <c r="Y692" i="24"/>
  <c r="Y693" i="24"/>
  <c r="Y696" i="24"/>
  <c r="Y695" i="24"/>
  <c r="Y698" i="24"/>
  <c r="Y699" i="24"/>
  <c r="Y700" i="24"/>
  <c r="Y701" i="24"/>
  <c r="Y702" i="24"/>
  <c r="Y703" i="24"/>
  <c r="Y704" i="24"/>
  <c r="Y705" i="24"/>
  <c r="Y706" i="24"/>
  <c r="Y707" i="24"/>
  <c r="Y708" i="24"/>
  <c r="Y709" i="24"/>
  <c r="Y710" i="24"/>
  <c r="Y711" i="24"/>
  <c r="Y712" i="24"/>
  <c r="Y713" i="24"/>
  <c r="Y714" i="24"/>
  <c r="Y715" i="24"/>
  <c r="Y716" i="24"/>
  <c r="Y717" i="24"/>
  <c r="Y718" i="24"/>
  <c r="Y719" i="24"/>
  <c r="Y720" i="24"/>
  <c r="Y721" i="24"/>
  <c r="Y722" i="24"/>
  <c r="Y723" i="24"/>
  <c r="Y724" i="24"/>
  <c r="Y725" i="24"/>
  <c r="Y726" i="24"/>
  <c r="Y727" i="24"/>
  <c r="Y728" i="24"/>
  <c r="Y729" i="24"/>
  <c r="Y730" i="24"/>
  <c r="Y731" i="24"/>
  <c r="Y732" i="24"/>
  <c r="Y733" i="24"/>
  <c r="Y734" i="24"/>
  <c r="Y735" i="24"/>
  <c r="Y736" i="24"/>
  <c r="Y737" i="24"/>
  <c r="Y738" i="24"/>
  <c r="Y739" i="24"/>
  <c r="Y763" i="24"/>
  <c r="Y764" i="24"/>
  <c r="Y765" i="24"/>
  <c r="Y766" i="24"/>
  <c r="Y767" i="24"/>
  <c r="Y768" i="24"/>
  <c r="Y769" i="24"/>
  <c r="Y770" i="24"/>
  <c r="Y744" i="24"/>
  <c r="Y745" i="24"/>
  <c r="Y740" i="24"/>
  <c r="Y741" i="24"/>
  <c r="Y742" i="24"/>
  <c r="Y743" i="24"/>
  <c r="Y694" i="24"/>
  <c r="Y771" i="24"/>
  <c r="Y772" i="24"/>
  <c r="Y773" i="24"/>
  <c r="Y774" i="24"/>
  <c r="Y775" i="24"/>
  <c r="Y776" i="24"/>
  <c r="Y777" i="24"/>
  <c r="Y778" i="24"/>
  <c r="Y779" i="24"/>
  <c r="Y780" i="24"/>
  <c r="Y781" i="24"/>
  <c r="Y782" i="24"/>
  <c r="Y783" i="24"/>
  <c r="Y784" i="24"/>
  <c r="Y785" i="24"/>
  <c r="Y786" i="24"/>
  <c r="Y787" i="24"/>
  <c r="Y788" i="24"/>
  <c r="Y789" i="24"/>
  <c r="Y790" i="24"/>
  <c r="Y791" i="24"/>
  <c r="Y792" i="24"/>
  <c r="Y793" i="24"/>
  <c r="Y794" i="24"/>
  <c r="Y795" i="24"/>
  <c r="Y796" i="24"/>
  <c r="Y797" i="24"/>
  <c r="Y798" i="24"/>
  <c r="Y799" i="24"/>
  <c r="Y800" i="24"/>
  <c r="Y801" i="24"/>
  <c r="Y802" i="24"/>
  <c r="Y803" i="24"/>
  <c r="Y804" i="24"/>
  <c r="Y805" i="24"/>
  <c r="Y806" i="24"/>
  <c r="Y807" i="24"/>
  <c r="Y808" i="24"/>
  <c r="Y809" i="24"/>
  <c r="Y810" i="24"/>
  <c r="Y345" i="24"/>
  <c r="Y478" i="24"/>
  <c r="Y275" i="24"/>
  <c r="Y276" i="24"/>
  <c r="Y277" i="24"/>
  <c r="Y278" i="24"/>
  <c r="Y279" i="24"/>
  <c r="Y280" i="24"/>
  <c r="Y281" i="24"/>
  <c r="Y282" i="24"/>
  <c r="Y283" i="24"/>
  <c r="Y284" i="24"/>
  <c r="Y285" i="24"/>
  <c r="Y286" i="24"/>
  <c r="Y287" i="24"/>
  <c r="Y288" i="24"/>
  <c r="Y289" i="24"/>
  <c r="Y290" i="24"/>
  <c r="Y291" i="24"/>
  <c r="Y292" i="24"/>
  <c r="Y293" i="24"/>
  <c r="Y294" i="24"/>
  <c r="Y295" i="24"/>
  <c r="Y296" i="24"/>
  <c r="Y297" i="24"/>
  <c r="Y298" i="24"/>
  <c r="Y299" i="24"/>
  <c r="Y300" i="24"/>
  <c r="Y303" i="24"/>
  <c r="Y304" i="24"/>
  <c r="Y305" i="24"/>
  <c r="Y306" i="24"/>
  <c r="Y307" i="24"/>
  <c r="Y308" i="24"/>
  <c r="Y309" i="24"/>
  <c r="Y310" i="24"/>
  <c r="Y311" i="24"/>
  <c r="Y346" i="24"/>
  <c r="Y347" i="24"/>
  <c r="Y348" i="24"/>
  <c r="Y349" i="24"/>
  <c r="Y350" i="24"/>
  <c r="Y351" i="24"/>
  <c r="Y352" i="24"/>
  <c r="Y353" i="24"/>
  <c r="Y354" i="24"/>
  <c r="Y355" i="24"/>
  <c r="Y356" i="24"/>
  <c r="Y357" i="24"/>
  <c r="Y358" i="24"/>
  <c r="Y359" i="24"/>
  <c r="Y360" i="24"/>
  <c r="Y361" i="24"/>
  <c r="Y362" i="24"/>
  <c r="Y363" i="24"/>
  <c r="Y364" i="24"/>
  <c r="Y365" i="24"/>
  <c r="Y366" i="24"/>
  <c r="Y367" i="24"/>
  <c r="Y368" i="24"/>
  <c r="Y369" i="24"/>
  <c r="Y370" i="24"/>
  <c r="Y371" i="24"/>
  <c r="Y372" i="24"/>
  <c r="Y373" i="24"/>
  <c r="Y374" i="24"/>
  <c r="Y375" i="24"/>
  <c r="Y376" i="24"/>
  <c r="Y377" i="24"/>
  <c r="Y378" i="24"/>
  <c r="Y379" i="24"/>
  <c r="Y380" i="24"/>
  <c r="Y381" i="24"/>
  <c r="Y382" i="24"/>
  <c r="Y312" i="24"/>
  <c r="Y313" i="24"/>
  <c r="Y314" i="24"/>
  <c r="Y315" i="24"/>
  <c r="Y316" i="24"/>
  <c r="Y317" i="24"/>
  <c r="Y383" i="24"/>
  <c r="Y384" i="24"/>
  <c r="Y385" i="24"/>
  <c r="Y386" i="24"/>
  <c r="Y387" i="24"/>
  <c r="Y388" i="24"/>
  <c r="Y389" i="24"/>
  <c r="Y390" i="24"/>
  <c r="Y391" i="24"/>
  <c r="Y392" i="24"/>
  <c r="Y393" i="24"/>
  <c r="Y394" i="24"/>
  <c r="Y395" i="24"/>
  <c r="Y479" i="24"/>
  <c r="Y480" i="24"/>
  <c r="Y481" i="24"/>
  <c r="Y482" i="24"/>
  <c r="Y483" i="24"/>
  <c r="Y484" i="24"/>
  <c r="Y485" i="24"/>
  <c r="Y486" i="24"/>
  <c r="Y487" i="24"/>
  <c r="Y488" i="24"/>
  <c r="Y489" i="24"/>
  <c r="Y490" i="24"/>
  <c r="Y491" i="24"/>
  <c r="Y492" i="24"/>
  <c r="Y493" i="24"/>
  <c r="Y494" i="24"/>
  <c r="Y318" i="24"/>
  <c r="Y319" i="24"/>
  <c r="Y320" i="24"/>
  <c r="Y321" i="24"/>
  <c r="Y322" i="24"/>
  <c r="Y323" i="24"/>
  <c r="Y324" i="24"/>
  <c r="Y325" i="24"/>
  <c r="Y326" i="24"/>
  <c r="Y327" i="24"/>
  <c r="Y328" i="24"/>
  <c r="Y329" i="24"/>
  <c r="Y330" i="24"/>
  <c r="Y331" i="24"/>
  <c r="Y332" i="24"/>
  <c r="Y333" i="24"/>
  <c r="Y334" i="24"/>
  <c r="Y335" i="24"/>
  <c r="Y336" i="24"/>
  <c r="Y337" i="24"/>
  <c r="Y338" i="24"/>
  <c r="Y339" i="24"/>
  <c r="Y340" i="24"/>
  <c r="Y341" i="24"/>
  <c r="Y342" i="24"/>
  <c r="Y343" i="24"/>
  <c r="Y344" i="24"/>
  <c r="Y301" i="24"/>
  <c r="Y302" i="24"/>
  <c r="Y396" i="24"/>
  <c r="Y397" i="24"/>
  <c r="Y398" i="24"/>
  <c r="Y399" i="24"/>
  <c r="Y400" i="24"/>
  <c r="Y401" i="24"/>
  <c r="Y402" i="24"/>
  <c r="Y403" i="24"/>
  <c r="Y404" i="24"/>
  <c r="Y405" i="24"/>
  <c r="Y406" i="24"/>
  <c r="Y407" i="24"/>
  <c r="Y408" i="24"/>
  <c r="Y409" i="24"/>
  <c r="Y410" i="24"/>
  <c r="Y411" i="24"/>
  <c r="Y412" i="24"/>
  <c r="Y413" i="24"/>
  <c r="Y414" i="24"/>
  <c r="Y415" i="24"/>
  <c r="Y416" i="24"/>
  <c r="Y417" i="24"/>
  <c r="Y418" i="24"/>
  <c r="Y419" i="24"/>
  <c r="Y420" i="24"/>
  <c r="Y421" i="24"/>
  <c r="Y422" i="24"/>
  <c r="Y423" i="24"/>
  <c r="Y424" i="24"/>
  <c r="Y425" i="24"/>
  <c r="Y428" i="24"/>
  <c r="Y427" i="24"/>
  <c r="Y430" i="24"/>
  <c r="Y431" i="24"/>
  <c r="Y432" i="24"/>
  <c r="Y433" i="24"/>
  <c r="Y434" i="24"/>
  <c r="Y435" i="24"/>
  <c r="Y436" i="24"/>
  <c r="Y437" i="24"/>
  <c r="Y438" i="24"/>
  <c r="Y439" i="24"/>
  <c r="Y440" i="24"/>
  <c r="Y441" i="24"/>
  <c r="Y442" i="24"/>
  <c r="Y443" i="24"/>
  <c r="Y444" i="24"/>
  <c r="Y445" i="24"/>
  <c r="Y446" i="24"/>
  <c r="Y447" i="24"/>
  <c r="Y448" i="24"/>
  <c r="Y449" i="24"/>
  <c r="Y450" i="24"/>
  <c r="Y451" i="24"/>
  <c r="Y452" i="24"/>
  <c r="Y453" i="24"/>
  <c r="Y454" i="24"/>
  <c r="Y455" i="24"/>
  <c r="Y456" i="24"/>
  <c r="Y457" i="24"/>
  <c r="Y458" i="24"/>
  <c r="Y459" i="24"/>
  <c r="Y460" i="24"/>
  <c r="Y461" i="24"/>
  <c r="Y462" i="24"/>
  <c r="Y463" i="24"/>
  <c r="Y464" i="24"/>
  <c r="Y465" i="24"/>
  <c r="Y466" i="24"/>
  <c r="Y467" i="24"/>
  <c r="Y468" i="24"/>
  <c r="Y469" i="24"/>
  <c r="Y470" i="24"/>
  <c r="Y471" i="24"/>
  <c r="Y495" i="24"/>
  <c r="Y496" i="24"/>
  <c r="Y497" i="24"/>
  <c r="Y498" i="24"/>
  <c r="Y499" i="24"/>
  <c r="Y500" i="24"/>
  <c r="Y501" i="24"/>
  <c r="Y502" i="24"/>
  <c r="Y476" i="24"/>
  <c r="Y477" i="24"/>
  <c r="Y472" i="24"/>
  <c r="Y473" i="24"/>
  <c r="Y474" i="24"/>
  <c r="Y475" i="24"/>
  <c r="Y426" i="24"/>
  <c r="Y503" i="24"/>
  <c r="Y504" i="24"/>
  <c r="Y505" i="24"/>
  <c r="Y506" i="24"/>
  <c r="Y507" i="24"/>
  <c r="Y508" i="24"/>
  <c r="Y509" i="24"/>
  <c r="Y510" i="24"/>
  <c r="Y511" i="24"/>
  <c r="Y512" i="24"/>
  <c r="Y513" i="24"/>
  <c r="Y514" i="24"/>
  <c r="Y515" i="24"/>
  <c r="Y516" i="24"/>
  <c r="Y517" i="24"/>
  <c r="Y518" i="24"/>
  <c r="Y519" i="24"/>
  <c r="Y520" i="24"/>
  <c r="Y521" i="24"/>
  <c r="Y522" i="24"/>
  <c r="Y523" i="24"/>
  <c r="Y524" i="24"/>
  <c r="Y525" i="24"/>
  <c r="Y526" i="24"/>
  <c r="Y527" i="24"/>
  <c r="Y528" i="24"/>
  <c r="Y529" i="24"/>
  <c r="Y530" i="24"/>
  <c r="Y531" i="24"/>
  <c r="Y532" i="24"/>
  <c r="Y533" i="24"/>
  <c r="Y534" i="24"/>
  <c r="Y535" i="24"/>
  <c r="Y536" i="24"/>
  <c r="Y537" i="24"/>
  <c r="Y538" i="24"/>
  <c r="Y539" i="24"/>
  <c r="Y540" i="24"/>
  <c r="Y541" i="24"/>
  <c r="Y542" i="24"/>
  <c r="Y1417" i="24"/>
  <c r="Y1550" i="24"/>
  <c r="Y1347" i="24"/>
  <c r="Y1348" i="24"/>
  <c r="Y1349" i="24"/>
  <c r="Y1350" i="24"/>
  <c r="Y1351" i="24"/>
  <c r="Y1352" i="24"/>
  <c r="Y1353" i="24"/>
  <c r="Y1354" i="24"/>
  <c r="Y1355" i="24"/>
  <c r="Y1356" i="24"/>
  <c r="Y1357" i="24"/>
  <c r="Y1358" i="24"/>
  <c r="Y1359" i="24"/>
  <c r="Y1360" i="24"/>
  <c r="Y1361" i="24"/>
  <c r="Y1362" i="24"/>
  <c r="Y1363" i="24"/>
  <c r="Y1364" i="24"/>
  <c r="Y1365" i="24"/>
  <c r="Y1366" i="24"/>
  <c r="Y1367" i="24"/>
  <c r="Y1368" i="24"/>
  <c r="Y1369" i="24"/>
  <c r="Y1370" i="24"/>
  <c r="Y1371" i="24"/>
  <c r="Y1372" i="24"/>
  <c r="Y1375" i="24"/>
  <c r="Y1376" i="24"/>
  <c r="Y1377" i="24"/>
  <c r="Y1378" i="24"/>
  <c r="Y1379" i="24"/>
  <c r="Y1380" i="24"/>
  <c r="Y1381" i="24"/>
  <c r="Y1382" i="24"/>
  <c r="Y1383" i="24"/>
  <c r="Y1418" i="24"/>
  <c r="Y1419" i="24"/>
  <c r="Y1420" i="24"/>
  <c r="Y1421" i="24"/>
  <c r="Y1422" i="24"/>
  <c r="Y1423" i="24"/>
  <c r="Y1424" i="24"/>
  <c r="Y1425" i="24"/>
  <c r="Y1426" i="24"/>
  <c r="Y1427" i="24"/>
  <c r="Y1428" i="24"/>
  <c r="Y1429" i="24"/>
  <c r="Y1430" i="24"/>
  <c r="Y1431" i="24"/>
  <c r="Y1432" i="24"/>
  <c r="Y1433" i="24"/>
  <c r="Y1434" i="24"/>
  <c r="Y1435" i="24"/>
  <c r="Y1436" i="24"/>
  <c r="Y1437" i="24"/>
  <c r="Y1438" i="24"/>
  <c r="Y1439" i="24"/>
  <c r="Y1440" i="24"/>
  <c r="Y1441" i="24"/>
  <c r="Y1442" i="24"/>
  <c r="Y1443" i="24"/>
  <c r="Y1444" i="24"/>
  <c r="Y1445" i="24"/>
  <c r="Y1446" i="24"/>
  <c r="Y1447" i="24"/>
  <c r="Y1448" i="24"/>
  <c r="Y1449" i="24"/>
  <c r="Y1450" i="24"/>
  <c r="Y1451" i="24"/>
  <c r="Y1452" i="24"/>
  <c r="Y1453" i="24"/>
  <c r="Y1454" i="24"/>
  <c r="Y1384" i="24"/>
  <c r="Y1385" i="24"/>
  <c r="Y1386" i="24"/>
  <c r="Y1387" i="24"/>
  <c r="Y1388" i="24"/>
  <c r="Y1389" i="24"/>
  <c r="Y1455" i="24"/>
  <c r="Y1456" i="24"/>
  <c r="Y1457" i="24"/>
  <c r="Y1458" i="24"/>
  <c r="Y1459" i="24"/>
  <c r="Y1460" i="24"/>
  <c r="Y1461" i="24"/>
  <c r="Y1462" i="24"/>
  <c r="Y1463" i="24"/>
  <c r="Y1464" i="24"/>
  <c r="Y1465" i="24"/>
  <c r="Y1466" i="24"/>
  <c r="Y1467" i="24"/>
  <c r="Y1551" i="24"/>
  <c r="Y1552" i="24"/>
  <c r="Y1553" i="24"/>
  <c r="Y1554" i="24"/>
  <c r="Y1555" i="24"/>
  <c r="Y1556" i="24"/>
  <c r="Y1557" i="24"/>
  <c r="Y1558" i="24"/>
  <c r="Y1559" i="24"/>
  <c r="Y1560" i="24"/>
  <c r="Y1561" i="24"/>
  <c r="Y1562" i="24"/>
  <c r="Y1563" i="24"/>
  <c r="Y1564" i="24"/>
  <c r="Y1565" i="24"/>
  <c r="Y1566" i="24"/>
  <c r="Y1390" i="24"/>
  <c r="Y1391" i="24"/>
  <c r="Y1392" i="24"/>
  <c r="Y1393" i="24"/>
  <c r="Y1394" i="24"/>
  <c r="Y1395" i="24"/>
  <c r="Y1396" i="24"/>
  <c r="Y1397" i="24"/>
  <c r="Y1398" i="24"/>
  <c r="Y1399" i="24"/>
  <c r="Y1400" i="24"/>
  <c r="Y1401" i="24"/>
  <c r="Y1402" i="24"/>
  <c r="Y1403" i="24"/>
  <c r="Y1404" i="24"/>
  <c r="Y1405" i="24"/>
  <c r="Y1406" i="24"/>
  <c r="Y1407" i="24"/>
  <c r="Y1408" i="24"/>
  <c r="Y1409" i="24"/>
  <c r="Y1410" i="24"/>
  <c r="Y1411" i="24"/>
  <c r="Y1412" i="24"/>
  <c r="Y1413" i="24"/>
  <c r="Y1414" i="24"/>
  <c r="Y1415" i="24"/>
  <c r="Y1416" i="24"/>
  <c r="Y1373" i="24"/>
  <c r="Y1374" i="24"/>
  <c r="Y1468" i="24"/>
  <c r="Y1469" i="24"/>
  <c r="Y1470" i="24"/>
  <c r="Y1471" i="24"/>
  <c r="Y1472" i="24"/>
  <c r="Y1473" i="24"/>
  <c r="Y1474" i="24"/>
  <c r="Y1475" i="24"/>
  <c r="Y1476" i="24"/>
  <c r="Y1477" i="24"/>
  <c r="Y1478" i="24"/>
  <c r="Y1479" i="24"/>
  <c r="Y1480" i="24"/>
  <c r="Y1481" i="24"/>
  <c r="Y1482" i="24"/>
  <c r="Y1483" i="24"/>
  <c r="Y1484" i="24"/>
  <c r="Y1485" i="24"/>
  <c r="Y1486" i="24"/>
  <c r="Y1487" i="24"/>
  <c r="Y1488" i="24"/>
  <c r="Y1489" i="24"/>
  <c r="Y1490" i="24"/>
  <c r="Y1491" i="24"/>
  <c r="Y1492" i="24"/>
  <c r="Y1493" i="24"/>
  <c r="Y1494" i="24"/>
  <c r="Y1495" i="24"/>
  <c r="Y1496" i="24"/>
  <c r="Y1497" i="24"/>
  <c r="Y1500" i="24"/>
  <c r="Y1499" i="24"/>
  <c r="Y1502" i="24"/>
  <c r="Y1503" i="24"/>
  <c r="Y1504" i="24"/>
  <c r="Y1505" i="24"/>
  <c r="Y1506" i="24"/>
  <c r="Y1507" i="24"/>
  <c r="Y1508" i="24"/>
  <c r="Y1509" i="24"/>
  <c r="Y1510" i="24"/>
  <c r="Y1511" i="24"/>
  <c r="Y1512" i="24"/>
  <c r="Y1513" i="24"/>
  <c r="Y1514" i="24"/>
  <c r="Y1515" i="24"/>
  <c r="Y1516" i="24"/>
  <c r="Y1517" i="24"/>
  <c r="Y1518" i="24"/>
  <c r="Y1519" i="24"/>
  <c r="Y1520" i="24"/>
  <c r="Y1521" i="24"/>
  <c r="Y1522" i="24"/>
  <c r="Y1523" i="24"/>
  <c r="Y1524" i="24"/>
  <c r="Y1525" i="24"/>
  <c r="Y1526" i="24"/>
  <c r="Y1527" i="24"/>
  <c r="Y1528" i="24"/>
  <c r="Y1529" i="24"/>
  <c r="Y1530" i="24"/>
  <c r="Y1531" i="24"/>
  <c r="Y1532" i="24"/>
  <c r="Y1533" i="24"/>
  <c r="Y1534" i="24"/>
  <c r="Y1535" i="24"/>
  <c r="Y1536" i="24"/>
  <c r="Y1537" i="24"/>
  <c r="Y1538" i="24"/>
  <c r="Y1539" i="24"/>
  <c r="Y1540" i="24"/>
  <c r="Y1541" i="24"/>
  <c r="Y1542" i="24"/>
  <c r="Y1543" i="24"/>
  <c r="Y1567" i="24"/>
  <c r="Y1568" i="24"/>
  <c r="Y1569" i="24"/>
  <c r="Y1570" i="24"/>
  <c r="Y1571" i="24"/>
  <c r="Y1572" i="24"/>
  <c r="Y1573" i="24"/>
  <c r="Y1574" i="24"/>
  <c r="Y1548" i="24"/>
  <c r="Y1549" i="24"/>
  <c r="Y1544" i="24"/>
  <c r="Y1545" i="24"/>
  <c r="Y1546" i="24"/>
  <c r="Y1547" i="24"/>
  <c r="Y1498" i="24"/>
  <c r="Y1575" i="24"/>
  <c r="Y1576" i="24"/>
  <c r="Y1577" i="24"/>
  <c r="Y1578" i="24"/>
  <c r="Y1579" i="24"/>
  <c r="Y1580" i="24"/>
  <c r="Y1581" i="24"/>
  <c r="Y1582" i="24"/>
  <c r="Y1583" i="24"/>
  <c r="Y1584" i="24"/>
  <c r="Y1585" i="24"/>
  <c r="Y1586" i="24"/>
  <c r="Y1587" i="24"/>
  <c r="Y1588" i="24"/>
  <c r="Y1589" i="24"/>
  <c r="Y1590" i="24"/>
  <c r="Y1591" i="24"/>
  <c r="Y1592" i="24"/>
  <c r="Y1593" i="24"/>
  <c r="Y1594" i="24"/>
  <c r="Y1595" i="24"/>
  <c r="Y1596" i="24"/>
  <c r="Y1597" i="24"/>
  <c r="Y1598" i="24"/>
  <c r="Y1599" i="24"/>
  <c r="Y1600" i="24"/>
  <c r="Y1601" i="24"/>
  <c r="Y1602" i="24"/>
  <c r="Y1603" i="24"/>
  <c r="Y1604" i="24"/>
  <c r="Y1605" i="24"/>
  <c r="Y1606" i="24"/>
  <c r="Y1607" i="24"/>
  <c r="Y1608" i="24"/>
  <c r="Y1609" i="24"/>
  <c r="Y1610" i="24"/>
  <c r="Y1611" i="24"/>
  <c r="Y1612" i="24"/>
  <c r="Y1613" i="24"/>
  <c r="Y1614" i="24"/>
  <c r="Y1157" i="24"/>
  <c r="L1615" i="24"/>
  <c r="AD1615" i="24" s="1"/>
  <c r="M1615" i="24"/>
  <c r="AE1615" i="24" s="1"/>
  <c r="N1615" i="24"/>
  <c r="AF1615" i="24" s="1"/>
  <c r="O1615" i="24"/>
  <c r="AG1615" i="24" s="1"/>
  <c r="L1618" i="24"/>
  <c r="AD1618" i="24" s="1"/>
  <c r="M1618" i="24"/>
  <c r="AE1618" i="24" s="1"/>
  <c r="N1618" i="24"/>
  <c r="AF1618" i="24" s="1"/>
  <c r="O1618" i="24"/>
  <c r="L1624" i="24"/>
  <c r="AD1624" i="24" s="1"/>
  <c r="M1624" i="24"/>
  <c r="AE1624" i="24" s="1"/>
  <c r="N1624" i="24"/>
  <c r="AF1624" i="24" s="1"/>
  <c r="O1624" i="24"/>
  <c r="L1639" i="24"/>
  <c r="AD1639" i="24" s="1"/>
  <c r="M1639" i="24"/>
  <c r="AE1639" i="24" s="1"/>
  <c r="N1639" i="24"/>
  <c r="AF1639" i="24" s="1"/>
  <c r="O1639" i="24"/>
  <c r="L1627" i="24"/>
  <c r="AD1627" i="24" s="1"/>
  <c r="M1627" i="24"/>
  <c r="AE1627" i="24" s="1"/>
  <c r="N1627" i="24"/>
  <c r="AF1627" i="24" s="1"/>
  <c r="O1627" i="24"/>
  <c r="L1630" i="24"/>
  <c r="AD1630" i="24" s="1"/>
  <c r="M1630" i="24"/>
  <c r="AE1630" i="24" s="1"/>
  <c r="N1630" i="24"/>
  <c r="AF1630" i="24" s="1"/>
  <c r="O1630" i="24"/>
  <c r="L1672" i="24"/>
  <c r="AD1672" i="24" s="1"/>
  <c r="M1672" i="24"/>
  <c r="AE1672" i="24" s="1"/>
  <c r="N1672" i="24"/>
  <c r="AF1672" i="24" s="1"/>
  <c r="O1672" i="24"/>
  <c r="L1633" i="24"/>
  <c r="AD1633" i="24" s="1"/>
  <c r="M1633" i="24"/>
  <c r="AE1633" i="24" s="1"/>
  <c r="N1633" i="24"/>
  <c r="AF1633" i="24" s="1"/>
  <c r="O1633" i="24"/>
  <c r="L1636" i="24"/>
  <c r="AD1636" i="24" s="1"/>
  <c r="M1636" i="24"/>
  <c r="AE1636" i="24" s="1"/>
  <c r="N1636" i="24"/>
  <c r="AF1636" i="24" s="1"/>
  <c r="O1636" i="24"/>
  <c r="L1642" i="24"/>
  <c r="AD1642" i="24" s="1"/>
  <c r="M1642" i="24"/>
  <c r="AE1642" i="24" s="1"/>
  <c r="N1642" i="24"/>
  <c r="AF1642" i="24" s="1"/>
  <c r="O1642" i="24"/>
  <c r="L1621" i="24"/>
  <c r="AD1621" i="24" s="1"/>
  <c r="M1621" i="24"/>
  <c r="AE1621" i="24" s="1"/>
  <c r="N1621" i="24"/>
  <c r="AF1621" i="24" s="1"/>
  <c r="O1621" i="24"/>
  <c r="L1645" i="24"/>
  <c r="AD1645" i="24" s="1"/>
  <c r="M1645" i="24"/>
  <c r="AE1645" i="24" s="1"/>
  <c r="N1645" i="24"/>
  <c r="AF1645" i="24" s="1"/>
  <c r="O1645" i="24"/>
  <c r="L1648" i="24"/>
  <c r="AD1648" i="24" s="1"/>
  <c r="M1648" i="24"/>
  <c r="AE1648" i="24" s="1"/>
  <c r="N1648" i="24"/>
  <c r="AF1648" i="24" s="1"/>
  <c r="O1648" i="24"/>
  <c r="L1654" i="24"/>
  <c r="AD1654" i="24" s="1"/>
  <c r="M1654" i="24"/>
  <c r="AE1654" i="24" s="1"/>
  <c r="N1654" i="24"/>
  <c r="AF1654" i="24" s="1"/>
  <c r="O1654" i="24"/>
  <c r="L1651" i="24"/>
  <c r="AD1651" i="24" s="1"/>
  <c r="M1651" i="24"/>
  <c r="AE1651" i="24" s="1"/>
  <c r="N1651" i="24"/>
  <c r="AF1651" i="24" s="1"/>
  <c r="O1651" i="24"/>
  <c r="L1657" i="24"/>
  <c r="AD1657" i="24" s="1"/>
  <c r="M1657" i="24"/>
  <c r="AE1657" i="24" s="1"/>
  <c r="N1657" i="24"/>
  <c r="AF1657" i="24" s="1"/>
  <c r="O1657" i="24"/>
  <c r="L1660" i="24"/>
  <c r="AD1660" i="24" s="1"/>
  <c r="M1660" i="24"/>
  <c r="AE1660" i="24" s="1"/>
  <c r="N1660" i="24"/>
  <c r="AF1660" i="24" s="1"/>
  <c r="O1660" i="24"/>
  <c r="L1663" i="24"/>
  <c r="AD1663" i="24" s="1"/>
  <c r="M1663" i="24"/>
  <c r="AE1663" i="24" s="1"/>
  <c r="N1663" i="24"/>
  <c r="AF1663" i="24" s="1"/>
  <c r="O1663" i="24"/>
  <c r="L1666" i="24"/>
  <c r="AD1666" i="24" s="1"/>
  <c r="M1666" i="24"/>
  <c r="AE1666" i="24" s="1"/>
  <c r="N1666" i="24"/>
  <c r="AF1666" i="24" s="1"/>
  <c r="O1666" i="24"/>
  <c r="L1669" i="24"/>
  <c r="AD1669" i="24" s="1"/>
  <c r="M1669" i="24"/>
  <c r="AE1669" i="24" s="1"/>
  <c r="N1669" i="24"/>
  <c r="AF1669" i="24" s="1"/>
  <c r="O1669" i="24"/>
  <c r="L1675" i="24"/>
  <c r="AD1675" i="24" s="1"/>
  <c r="M1675" i="24"/>
  <c r="AE1675" i="24" s="1"/>
  <c r="N1675" i="24"/>
  <c r="AF1675" i="24" s="1"/>
  <c r="O1675" i="24"/>
  <c r="L1678" i="24"/>
  <c r="AD1678" i="24" s="1"/>
  <c r="M1678" i="24"/>
  <c r="AE1678" i="24" s="1"/>
  <c r="N1678" i="24"/>
  <c r="AF1678" i="24" s="1"/>
  <c r="O1678" i="24"/>
  <c r="L1681" i="24"/>
  <c r="AD1681" i="24" s="1"/>
  <c r="M1681" i="24"/>
  <c r="AE1681" i="24" s="1"/>
  <c r="N1681" i="24"/>
  <c r="AF1681" i="24" s="1"/>
  <c r="O1681" i="24"/>
  <c r="L1688" i="24"/>
  <c r="AD1688" i="24" s="1"/>
  <c r="M1688" i="24"/>
  <c r="AE1688" i="24" s="1"/>
  <c r="N1688" i="24"/>
  <c r="AF1688" i="24" s="1"/>
  <c r="O1688" i="24"/>
  <c r="L1702" i="24"/>
  <c r="AD1702" i="24" s="1"/>
  <c r="M1702" i="24"/>
  <c r="AE1702" i="24" s="1"/>
  <c r="N1702" i="24"/>
  <c r="AF1702" i="24" s="1"/>
  <c r="O1702" i="24"/>
  <c r="L1737" i="24"/>
  <c r="AD1737" i="24" s="1"/>
  <c r="M1737" i="24"/>
  <c r="AE1737" i="24" s="1"/>
  <c r="N1737" i="24"/>
  <c r="AF1737" i="24" s="1"/>
  <c r="O1737" i="24"/>
  <c r="L1709" i="24"/>
  <c r="AD1709" i="24" s="1"/>
  <c r="M1709" i="24"/>
  <c r="AE1709" i="24" s="1"/>
  <c r="N1709" i="24"/>
  <c r="AF1709" i="24" s="1"/>
  <c r="O1709" i="24"/>
  <c r="L1716" i="24"/>
  <c r="AD1716" i="24" s="1"/>
  <c r="M1716" i="24"/>
  <c r="AE1716" i="24" s="1"/>
  <c r="N1716" i="24"/>
  <c r="AF1716" i="24" s="1"/>
  <c r="O1716" i="24"/>
  <c r="L1814" i="24"/>
  <c r="AD1814" i="24" s="1"/>
  <c r="M1814" i="24"/>
  <c r="AE1814" i="24" s="1"/>
  <c r="N1814" i="24"/>
  <c r="AF1814" i="24" s="1"/>
  <c r="O1814" i="24"/>
  <c r="AG1814" i="24" s="1"/>
  <c r="L1723" i="24"/>
  <c r="AD1723" i="24" s="1"/>
  <c r="M1723" i="24"/>
  <c r="AE1723" i="24" s="1"/>
  <c r="N1723" i="24"/>
  <c r="AF1723" i="24" s="1"/>
  <c r="O1723" i="24"/>
  <c r="L1730" i="24"/>
  <c r="AD1730" i="24" s="1"/>
  <c r="M1730" i="24"/>
  <c r="AE1730" i="24" s="1"/>
  <c r="N1730" i="24"/>
  <c r="AF1730" i="24" s="1"/>
  <c r="O1730" i="24"/>
  <c r="L1744" i="24"/>
  <c r="AD1744" i="24" s="1"/>
  <c r="M1744" i="24"/>
  <c r="AE1744" i="24" s="1"/>
  <c r="N1744" i="24"/>
  <c r="AF1744" i="24" s="1"/>
  <c r="O1744" i="24"/>
  <c r="L1695" i="24"/>
  <c r="AD1695" i="24" s="1"/>
  <c r="M1695" i="24"/>
  <c r="AE1695" i="24" s="1"/>
  <c r="N1695" i="24"/>
  <c r="AF1695" i="24" s="1"/>
  <c r="O1695" i="24"/>
  <c r="L1751" i="24"/>
  <c r="AD1751" i="24" s="1"/>
  <c r="M1751" i="24"/>
  <c r="AE1751" i="24" s="1"/>
  <c r="N1751" i="24"/>
  <c r="AF1751" i="24" s="1"/>
  <c r="O1751" i="24"/>
  <c r="L1758" i="24"/>
  <c r="AD1758" i="24" s="1"/>
  <c r="M1758" i="24"/>
  <c r="AE1758" i="24" s="1"/>
  <c r="N1758" i="24"/>
  <c r="AF1758" i="24" s="1"/>
  <c r="O1758" i="24"/>
  <c r="L1772" i="24"/>
  <c r="AD1772" i="24" s="1"/>
  <c r="M1772" i="24"/>
  <c r="AE1772" i="24" s="1"/>
  <c r="N1772" i="24"/>
  <c r="AF1772" i="24" s="1"/>
  <c r="O1772" i="24"/>
  <c r="L1765" i="24"/>
  <c r="AD1765" i="24" s="1"/>
  <c r="M1765" i="24"/>
  <c r="AE1765" i="24" s="1"/>
  <c r="N1765" i="24"/>
  <c r="AF1765" i="24" s="1"/>
  <c r="O1765" i="24"/>
  <c r="L1779" i="24"/>
  <c r="AD1779" i="24" s="1"/>
  <c r="M1779" i="24"/>
  <c r="AE1779" i="24" s="1"/>
  <c r="N1779" i="24"/>
  <c r="AF1779" i="24" s="1"/>
  <c r="O1779" i="24"/>
  <c r="L1786" i="24"/>
  <c r="AD1786" i="24" s="1"/>
  <c r="M1786" i="24"/>
  <c r="AE1786" i="24" s="1"/>
  <c r="N1786" i="24"/>
  <c r="AF1786" i="24" s="1"/>
  <c r="O1786" i="24"/>
  <c r="L1793" i="24"/>
  <c r="AD1793" i="24" s="1"/>
  <c r="M1793" i="24"/>
  <c r="AE1793" i="24" s="1"/>
  <c r="N1793" i="24"/>
  <c r="AF1793" i="24" s="1"/>
  <c r="O1793" i="24"/>
  <c r="L1800" i="24"/>
  <c r="AD1800" i="24" s="1"/>
  <c r="M1800" i="24"/>
  <c r="AE1800" i="24" s="1"/>
  <c r="N1800" i="24"/>
  <c r="AF1800" i="24" s="1"/>
  <c r="O1800" i="24"/>
  <c r="L1807" i="24"/>
  <c r="AD1807" i="24" s="1"/>
  <c r="M1807" i="24"/>
  <c r="AE1807" i="24" s="1"/>
  <c r="N1807" i="24"/>
  <c r="AF1807" i="24" s="1"/>
  <c r="O1807" i="24"/>
  <c r="L1821" i="24"/>
  <c r="AD1821" i="24" s="1"/>
  <c r="M1821" i="24"/>
  <c r="AE1821" i="24" s="1"/>
  <c r="N1821" i="24"/>
  <c r="AF1821" i="24" s="1"/>
  <c r="O1821" i="24"/>
  <c r="L1828" i="24"/>
  <c r="AD1828" i="24" s="1"/>
  <c r="M1828" i="24"/>
  <c r="AE1828" i="24" s="1"/>
  <c r="N1828" i="24"/>
  <c r="AF1828" i="24" s="1"/>
  <c r="O1828" i="24"/>
  <c r="L1835" i="24"/>
  <c r="AD1835" i="24" s="1"/>
  <c r="M1835" i="24"/>
  <c r="AE1835" i="24" s="1"/>
  <c r="N1835" i="24"/>
  <c r="AF1835" i="24" s="1"/>
  <c r="O1835" i="24"/>
  <c r="AG1835" i="24" s="1"/>
  <c r="L1838" i="24"/>
  <c r="AD1838" i="24" s="1"/>
  <c r="M1838" i="24"/>
  <c r="AE1838" i="24" s="1"/>
  <c r="N1838" i="24"/>
  <c r="AF1838" i="24" s="1"/>
  <c r="O1838" i="24"/>
  <c r="L1844" i="24"/>
  <c r="AD1844" i="24" s="1"/>
  <c r="M1844" i="24"/>
  <c r="AE1844" i="24" s="1"/>
  <c r="N1844" i="24"/>
  <c r="AF1844" i="24" s="1"/>
  <c r="O1844" i="24"/>
  <c r="L1859" i="24"/>
  <c r="AD1859" i="24" s="1"/>
  <c r="M1859" i="24"/>
  <c r="AE1859" i="24" s="1"/>
  <c r="N1859" i="24"/>
  <c r="AF1859" i="24" s="1"/>
  <c r="O1859" i="24"/>
  <c r="L1847" i="24"/>
  <c r="AD1847" i="24" s="1"/>
  <c r="M1847" i="24"/>
  <c r="AE1847" i="24" s="1"/>
  <c r="N1847" i="24"/>
  <c r="AF1847" i="24" s="1"/>
  <c r="O1847" i="24"/>
  <c r="L1850" i="24"/>
  <c r="AD1850" i="24" s="1"/>
  <c r="M1850" i="24"/>
  <c r="AE1850" i="24" s="1"/>
  <c r="N1850" i="24"/>
  <c r="AF1850" i="24" s="1"/>
  <c r="O1850" i="24"/>
  <c r="L1892" i="24"/>
  <c r="AD1892" i="24" s="1"/>
  <c r="M1892" i="24"/>
  <c r="AE1892" i="24" s="1"/>
  <c r="N1892" i="24"/>
  <c r="AF1892" i="24" s="1"/>
  <c r="O1892" i="24"/>
  <c r="L1853" i="24"/>
  <c r="AD1853" i="24" s="1"/>
  <c r="M1853" i="24"/>
  <c r="AE1853" i="24" s="1"/>
  <c r="N1853" i="24"/>
  <c r="AF1853" i="24" s="1"/>
  <c r="O1853" i="24"/>
  <c r="L1856" i="24"/>
  <c r="AD1856" i="24" s="1"/>
  <c r="M1856" i="24"/>
  <c r="AE1856" i="24" s="1"/>
  <c r="N1856" i="24"/>
  <c r="AF1856" i="24" s="1"/>
  <c r="O1856" i="24"/>
  <c r="L1862" i="24"/>
  <c r="AD1862" i="24" s="1"/>
  <c r="M1862" i="24"/>
  <c r="AE1862" i="24" s="1"/>
  <c r="N1862" i="24"/>
  <c r="AF1862" i="24" s="1"/>
  <c r="O1862" i="24"/>
  <c r="L1841" i="24"/>
  <c r="AD1841" i="24" s="1"/>
  <c r="M1841" i="24"/>
  <c r="AE1841" i="24" s="1"/>
  <c r="N1841" i="24"/>
  <c r="AF1841" i="24" s="1"/>
  <c r="O1841" i="24"/>
  <c r="L1865" i="24"/>
  <c r="AD1865" i="24" s="1"/>
  <c r="M1865" i="24"/>
  <c r="AE1865" i="24" s="1"/>
  <c r="N1865" i="24"/>
  <c r="AF1865" i="24" s="1"/>
  <c r="O1865" i="24"/>
  <c r="L1868" i="24"/>
  <c r="AD1868" i="24" s="1"/>
  <c r="M1868" i="24"/>
  <c r="AE1868" i="24" s="1"/>
  <c r="N1868" i="24"/>
  <c r="AF1868" i="24" s="1"/>
  <c r="O1868" i="24"/>
  <c r="L1874" i="24"/>
  <c r="AD1874" i="24" s="1"/>
  <c r="M1874" i="24"/>
  <c r="AE1874" i="24" s="1"/>
  <c r="N1874" i="24"/>
  <c r="AF1874" i="24" s="1"/>
  <c r="O1874" i="24"/>
  <c r="L1871" i="24"/>
  <c r="AD1871" i="24" s="1"/>
  <c r="M1871" i="24"/>
  <c r="AE1871" i="24" s="1"/>
  <c r="N1871" i="24"/>
  <c r="AF1871" i="24" s="1"/>
  <c r="O1871" i="24"/>
  <c r="L1877" i="24"/>
  <c r="AD1877" i="24" s="1"/>
  <c r="M1877" i="24"/>
  <c r="AE1877" i="24" s="1"/>
  <c r="N1877" i="24"/>
  <c r="AF1877" i="24" s="1"/>
  <c r="O1877" i="24"/>
  <c r="L1880" i="24"/>
  <c r="AD1880" i="24" s="1"/>
  <c r="M1880" i="24"/>
  <c r="AE1880" i="24" s="1"/>
  <c r="N1880" i="24"/>
  <c r="AF1880" i="24" s="1"/>
  <c r="O1880" i="24"/>
  <c r="L1883" i="24"/>
  <c r="AD1883" i="24" s="1"/>
  <c r="M1883" i="24"/>
  <c r="AE1883" i="24" s="1"/>
  <c r="N1883" i="24"/>
  <c r="AF1883" i="24" s="1"/>
  <c r="O1883" i="24"/>
  <c r="L1886" i="24"/>
  <c r="AD1886" i="24" s="1"/>
  <c r="M1886" i="24"/>
  <c r="AE1886" i="24" s="1"/>
  <c r="N1886" i="24"/>
  <c r="AF1886" i="24" s="1"/>
  <c r="O1886" i="24"/>
  <c r="L1889" i="24"/>
  <c r="AD1889" i="24" s="1"/>
  <c r="M1889" i="24"/>
  <c r="AE1889" i="24" s="1"/>
  <c r="N1889" i="24"/>
  <c r="AF1889" i="24" s="1"/>
  <c r="O1889" i="24"/>
  <c r="L1895" i="24"/>
  <c r="AD1895" i="24" s="1"/>
  <c r="M1895" i="24"/>
  <c r="AE1895" i="24" s="1"/>
  <c r="N1895" i="24"/>
  <c r="AF1895" i="24" s="1"/>
  <c r="O1895" i="24"/>
  <c r="L1898" i="24"/>
  <c r="AD1898" i="24" s="1"/>
  <c r="M1898" i="24"/>
  <c r="AE1898" i="24" s="1"/>
  <c r="N1898" i="24"/>
  <c r="AF1898" i="24" s="1"/>
  <c r="O1898" i="24"/>
  <c r="L1617" i="24"/>
  <c r="AD1617" i="24" s="1"/>
  <c r="M1617" i="24"/>
  <c r="AE1617" i="24" s="1"/>
  <c r="N1617" i="24"/>
  <c r="AF1617" i="24" s="1"/>
  <c r="O1617" i="24"/>
  <c r="L1620" i="24"/>
  <c r="AD1620" i="24" s="1"/>
  <c r="M1620" i="24"/>
  <c r="AE1620" i="24" s="1"/>
  <c r="N1620" i="24"/>
  <c r="AF1620" i="24" s="1"/>
  <c r="O1620" i="24"/>
  <c r="L1626" i="24"/>
  <c r="AD1626" i="24" s="1"/>
  <c r="M1626" i="24"/>
  <c r="AE1626" i="24" s="1"/>
  <c r="N1626" i="24"/>
  <c r="AF1626" i="24" s="1"/>
  <c r="O1626" i="24"/>
  <c r="AG1626" i="24" s="1"/>
  <c r="L1641" i="24"/>
  <c r="AD1641" i="24" s="1"/>
  <c r="M1641" i="24"/>
  <c r="AE1641" i="24" s="1"/>
  <c r="N1641" i="24"/>
  <c r="AF1641" i="24" s="1"/>
  <c r="O1641" i="24"/>
  <c r="L1629" i="24"/>
  <c r="AD1629" i="24" s="1"/>
  <c r="M1629" i="24"/>
  <c r="AE1629" i="24" s="1"/>
  <c r="N1629" i="24"/>
  <c r="AF1629" i="24" s="1"/>
  <c r="O1629" i="24"/>
  <c r="L1632" i="24"/>
  <c r="AD1632" i="24" s="1"/>
  <c r="M1632" i="24"/>
  <c r="AE1632" i="24" s="1"/>
  <c r="N1632" i="24"/>
  <c r="AF1632" i="24" s="1"/>
  <c r="O1632" i="24"/>
  <c r="L1674" i="24"/>
  <c r="AD1674" i="24" s="1"/>
  <c r="M1674" i="24"/>
  <c r="AE1674" i="24" s="1"/>
  <c r="N1674" i="24"/>
  <c r="AF1674" i="24" s="1"/>
  <c r="O1674" i="24"/>
  <c r="AG1674" i="24" s="1"/>
  <c r="L1635" i="24"/>
  <c r="AD1635" i="24" s="1"/>
  <c r="M1635" i="24"/>
  <c r="AE1635" i="24" s="1"/>
  <c r="N1635" i="24"/>
  <c r="AF1635" i="24" s="1"/>
  <c r="O1635" i="24"/>
  <c r="L1638" i="24"/>
  <c r="AD1638" i="24" s="1"/>
  <c r="M1638" i="24"/>
  <c r="AE1638" i="24" s="1"/>
  <c r="N1638" i="24"/>
  <c r="AF1638" i="24" s="1"/>
  <c r="O1638" i="24"/>
  <c r="L1644" i="24"/>
  <c r="AD1644" i="24" s="1"/>
  <c r="M1644" i="24"/>
  <c r="AE1644" i="24" s="1"/>
  <c r="N1644" i="24"/>
  <c r="AF1644" i="24" s="1"/>
  <c r="O1644" i="24"/>
  <c r="L1623" i="24"/>
  <c r="AD1623" i="24" s="1"/>
  <c r="M1623" i="24"/>
  <c r="AE1623" i="24" s="1"/>
  <c r="N1623" i="24"/>
  <c r="AF1623" i="24" s="1"/>
  <c r="O1623" i="24"/>
  <c r="L1647" i="24"/>
  <c r="AD1647" i="24" s="1"/>
  <c r="M1647" i="24"/>
  <c r="AE1647" i="24" s="1"/>
  <c r="N1647" i="24"/>
  <c r="AF1647" i="24" s="1"/>
  <c r="O1647" i="24"/>
  <c r="L1650" i="24"/>
  <c r="AD1650" i="24" s="1"/>
  <c r="M1650" i="24"/>
  <c r="AE1650" i="24" s="1"/>
  <c r="N1650" i="24"/>
  <c r="AF1650" i="24" s="1"/>
  <c r="O1650" i="24"/>
  <c r="L1656" i="24"/>
  <c r="AD1656" i="24" s="1"/>
  <c r="M1656" i="24"/>
  <c r="AE1656" i="24" s="1"/>
  <c r="N1656" i="24"/>
  <c r="AF1656" i="24" s="1"/>
  <c r="O1656" i="24"/>
  <c r="L1653" i="24"/>
  <c r="AD1653" i="24" s="1"/>
  <c r="M1653" i="24"/>
  <c r="AE1653" i="24" s="1"/>
  <c r="N1653" i="24"/>
  <c r="AF1653" i="24" s="1"/>
  <c r="O1653" i="24"/>
  <c r="L1659" i="24"/>
  <c r="AD1659" i="24" s="1"/>
  <c r="M1659" i="24"/>
  <c r="AE1659" i="24" s="1"/>
  <c r="N1659" i="24"/>
  <c r="AF1659" i="24" s="1"/>
  <c r="O1659" i="24"/>
  <c r="L1662" i="24"/>
  <c r="AD1662" i="24" s="1"/>
  <c r="M1662" i="24"/>
  <c r="AE1662" i="24" s="1"/>
  <c r="N1662" i="24"/>
  <c r="AF1662" i="24" s="1"/>
  <c r="O1662" i="24"/>
  <c r="L1665" i="24"/>
  <c r="AD1665" i="24" s="1"/>
  <c r="M1665" i="24"/>
  <c r="AE1665" i="24" s="1"/>
  <c r="N1665" i="24"/>
  <c r="AF1665" i="24" s="1"/>
  <c r="O1665" i="24"/>
  <c r="L1668" i="24"/>
  <c r="AD1668" i="24" s="1"/>
  <c r="M1668" i="24"/>
  <c r="AE1668" i="24" s="1"/>
  <c r="N1668" i="24"/>
  <c r="AF1668" i="24" s="1"/>
  <c r="O1668" i="24"/>
  <c r="L1671" i="24"/>
  <c r="AD1671" i="24" s="1"/>
  <c r="M1671" i="24"/>
  <c r="AE1671" i="24" s="1"/>
  <c r="N1671" i="24"/>
  <c r="AF1671" i="24" s="1"/>
  <c r="O1671" i="24"/>
  <c r="L1677" i="24"/>
  <c r="AD1677" i="24" s="1"/>
  <c r="M1677" i="24"/>
  <c r="AE1677" i="24" s="1"/>
  <c r="N1677" i="24"/>
  <c r="AF1677" i="24" s="1"/>
  <c r="O1677" i="24"/>
  <c r="L1680" i="24"/>
  <c r="AD1680" i="24" s="1"/>
  <c r="M1680" i="24"/>
  <c r="AE1680" i="24" s="1"/>
  <c r="N1680" i="24"/>
  <c r="AF1680" i="24" s="1"/>
  <c r="O1680" i="24"/>
  <c r="L1683" i="24"/>
  <c r="AD1683" i="24" s="1"/>
  <c r="M1683" i="24"/>
  <c r="AE1683" i="24" s="1"/>
  <c r="N1683" i="24"/>
  <c r="AF1683" i="24" s="1"/>
  <c r="O1683" i="24"/>
  <c r="AG1683" i="24" s="1"/>
  <c r="L1690" i="24"/>
  <c r="AD1690" i="24" s="1"/>
  <c r="M1690" i="24"/>
  <c r="AE1690" i="24" s="1"/>
  <c r="N1690" i="24"/>
  <c r="AF1690" i="24" s="1"/>
  <c r="O1690" i="24"/>
  <c r="L1704" i="24"/>
  <c r="AD1704" i="24" s="1"/>
  <c r="M1704" i="24"/>
  <c r="AE1704" i="24" s="1"/>
  <c r="N1704" i="24"/>
  <c r="AF1704" i="24" s="1"/>
  <c r="O1704" i="24"/>
  <c r="L1739" i="24"/>
  <c r="AD1739" i="24" s="1"/>
  <c r="M1739" i="24"/>
  <c r="AE1739" i="24" s="1"/>
  <c r="N1739" i="24"/>
  <c r="AF1739" i="24" s="1"/>
  <c r="O1739" i="24"/>
  <c r="L1711" i="24"/>
  <c r="AD1711" i="24" s="1"/>
  <c r="M1711" i="24"/>
  <c r="AE1711" i="24" s="1"/>
  <c r="N1711" i="24"/>
  <c r="AF1711" i="24" s="1"/>
  <c r="O1711" i="24"/>
  <c r="L1718" i="24"/>
  <c r="AD1718" i="24" s="1"/>
  <c r="M1718" i="24"/>
  <c r="AE1718" i="24" s="1"/>
  <c r="N1718" i="24"/>
  <c r="AF1718" i="24" s="1"/>
  <c r="O1718" i="24"/>
  <c r="L1816" i="24"/>
  <c r="AD1816" i="24" s="1"/>
  <c r="M1816" i="24"/>
  <c r="AE1816" i="24" s="1"/>
  <c r="N1816" i="24"/>
  <c r="AF1816" i="24" s="1"/>
  <c r="O1816" i="24"/>
  <c r="L1725" i="24"/>
  <c r="AD1725" i="24" s="1"/>
  <c r="M1725" i="24"/>
  <c r="AE1725" i="24" s="1"/>
  <c r="N1725" i="24"/>
  <c r="AF1725" i="24" s="1"/>
  <c r="O1725" i="24"/>
  <c r="L1732" i="24"/>
  <c r="AD1732" i="24" s="1"/>
  <c r="M1732" i="24"/>
  <c r="AE1732" i="24" s="1"/>
  <c r="N1732" i="24"/>
  <c r="AF1732" i="24" s="1"/>
  <c r="O1732" i="24"/>
  <c r="L1746" i="24"/>
  <c r="AD1746" i="24" s="1"/>
  <c r="M1746" i="24"/>
  <c r="AE1746" i="24" s="1"/>
  <c r="N1746" i="24"/>
  <c r="AF1746" i="24" s="1"/>
  <c r="O1746" i="24"/>
  <c r="L1697" i="24"/>
  <c r="AD1697" i="24" s="1"/>
  <c r="M1697" i="24"/>
  <c r="AE1697" i="24" s="1"/>
  <c r="N1697" i="24"/>
  <c r="AF1697" i="24" s="1"/>
  <c r="O1697" i="24"/>
  <c r="L1753" i="24"/>
  <c r="AD1753" i="24" s="1"/>
  <c r="M1753" i="24"/>
  <c r="AE1753" i="24" s="1"/>
  <c r="N1753" i="24"/>
  <c r="AF1753" i="24" s="1"/>
  <c r="O1753" i="24"/>
  <c r="L1760" i="24"/>
  <c r="AD1760" i="24" s="1"/>
  <c r="M1760" i="24"/>
  <c r="AE1760" i="24" s="1"/>
  <c r="N1760" i="24"/>
  <c r="AF1760" i="24" s="1"/>
  <c r="O1760" i="24"/>
  <c r="L1774" i="24"/>
  <c r="AD1774" i="24" s="1"/>
  <c r="M1774" i="24"/>
  <c r="AE1774" i="24" s="1"/>
  <c r="N1774" i="24"/>
  <c r="AF1774" i="24" s="1"/>
  <c r="O1774" i="24"/>
  <c r="L1767" i="24"/>
  <c r="AD1767" i="24" s="1"/>
  <c r="M1767" i="24"/>
  <c r="AE1767" i="24" s="1"/>
  <c r="N1767" i="24"/>
  <c r="AF1767" i="24" s="1"/>
  <c r="O1767" i="24"/>
  <c r="L1781" i="24"/>
  <c r="AD1781" i="24" s="1"/>
  <c r="M1781" i="24"/>
  <c r="AE1781" i="24" s="1"/>
  <c r="N1781" i="24"/>
  <c r="AF1781" i="24" s="1"/>
  <c r="O1781" i="24"/>
  <c r="L1788" i="24"/>
  <c r="AD1788" i="24" s="1"/>
  <c r="M1788" i="24"/>
  <c r="AE1788" i="24" s="1"/>
  <c r="N1788" i="24"/>
  <c r="AF1788" i="24" s="1"/>
  <c r="O1788" i="24"/>
  <c r="L1795" i="24"/>
  <c r="AD1795" i="24" s="1"/>
  <c r="M1795" i="24"/>
  <c r="AE1795" i="24" s="1"/>
  <c r="N1795" i="24"/>
  <c r="AF1795" i="24" s="1"/>
  <c r="O1795" i="24"/>
  <c r="L1802" i="24"/>
  <c r="AD1802" i="24" s="1"/>
  <c r="M1802" i="24"/>
  <c r="AE1802" i="24" s="1"/>
  <c r="N1802" i="24"/>
  <c r="AF1802" i="24" s="1"/>
  <c r="O1802" i="24"/>
  <c r="AG1802" i="24" s="1"/>
  <c r="L1809" i="24"/>
  <c r="AD1809" i="24" s="1"/>
  <c r="M1809" i="24"/>
  <c r="AE1809" i="24" s="1"/>
  <c r="N1809" i="24"/>
  <c r="AF1809" i="24" s="1"/>
  <c r="O1809" i="24"/>
  <c r="L1823" i="24"/>
  <c r="AD1823" i="24" s="1"/>
  <c r="M1823" i="24"/>
  <c r="AE1823" i="24" s="1"/>
  <c r="N1823" i="24"/>
  <c r="AF1823" i="24" s="1"/>
  <c r="O1823" i="24"/>
  <c r="L1830" i="24"/>
  <c r="AD1830" i="24" s="1"/>
  <c r="M1830" i="24"/>
  <c r="AE1830" i="24" s="1"/>
  <c r="N1830" i="24"/>
  <c r="AF1830" i="24" s="1"/>
  <c r="O1830" i="24"/>
  <c r="L1837" i="24"/>
  <c r="AD1837" i="24" s="1"/>
  <c r="M1837" i="24"/>
  <c r="AE1837" i="24" s="1"/>
  <c r="N1837" i="24"/>
  <c r="AF1837" i="24" s="1"/>
  <c r="O1837" i="24"/>
  <c r="L1840" i="24"/>
  <c r="AD1840" i="24" s="1"/>
  <c r="M1840" i="24"/>
  <c r="AE1840" i="24" s="1"/>
  <c r="N1840" i="24"/>
  <c r="AF1840" i="24" s="1"/>
  <c r="O1840" i="24"/>
  <c r="L1846" i="24"/>
  <c r="AD1846" i="24" s="1"/>
  <c r="M1846" i="24"/>
  <c r="AE1846" i="24" s="1"/>
  <c r="N1846" i="24"/>
  <c r="AF1846" i="24" s="1"/>
  <c r="O1846" i="24"/>
  <c r="AG1846" i="24" s="1"/>
  <c r="L1861" i="24"/>
  <c r="AD1861" i="24" s="1"/>
  <c r="M1861" i="24"/>
  <c r="AE1861" i="24" s="1"/>
  <c r="N1861" i="24"/>
  <c r="AF1861" i="24" s="1"/>
  <c r="O1861" i="24"/>
  <c r="L1849" i="24"/>
  <c r="AD1849" i="24" s="1"/>
  <c r="M1849" i="24"/>
  <c r="AE1849" i="24" s="1"/>
  <c r="N1849" i="24"/>
  <c r="AF1849" i="24" s="1"/>
  <c r="O1849" i="24"/>
  <c r="L1852" i="24"/>
  <c r="AD1852" i="24" s="1"/>
  <c r="M1852" i="24"/>
  <c r="AE1852" i="24" s="1"/>
  <c r="N1852" i="24"/>
  <c r="AF1852" i="24" s="1"/>
  <c r="O1852" i="24"/>
  <c r="L1894" i="24"/>
  <c r="AD1894" i="24" s="1"/>
  <c r="M1894" i="24"/>
  <c r="AE1894" i="24" s="1"/>
  <c r="N1894" i="24"/>
  <c r="AF1894" i="24" s="1"/>
  <c r="O1894" i="24"/>
  <c r="L1855" i="24"/>
  <c r="AD1855" i="24" s="1"/>
  <c r="M1855" i="24"/>
  <c r="AE1855" i="24" s="1"/>
  <c r="N1855" i="24"/>
  <c r="AF1855" i="24" s="1"/>
  <c r="O1855" i="24"/>
  <c r="L1858" i="24"/>
  <c r="AD1858" i="24" s="1"/>
  <c r="M1858" i="24"/>
  <c r="AE1858" i="24" s="1"/>
  <c r="N1858" i="24"/>
  <c r="AF1858" i="24" s="1"/>
  <c r="O1858" i="24"/>
  <c r="L1864" i="24"/>
  <c r="AD1864" i="24" s="1"/>
  <c r="M1864" i="24"/>
  <c r="AE1864" i="24" s="1"/>
  <c r="N1864" i="24"/>
  <c r="AF1864" i="24" s="1"/>
  <c r="O1864" i="24"/>
  <c r="L1843" i="24"/>
  <c r="AD1843" i="24" s="1"/>
  <c r="M1843" i="24"/>
  <c r="AE1843" i="24" s="1"/>
  <c r="N1843" i="24"/>
  <c r="AF1843" i="24" s="1"/>
  <c r="O1843" i="24"/>
  <c r="L1867" i="24"/>
  <c r="AD1867" i="24" s="1"/>
  <c r="M1867" i="24"/>
  <c r="AE1867" i="24" s="1"/>
  <c r="N1867" i="24"/>
  <c r="AF1867" i="24" s="1"/>
  <c r="O1867" i="24"/>
  <c r="AG1867" i="24" s="1"/>
  <c r="L1870" i="24"/>
  <c r="AD1870" i="24" s="1"/>
  <c r="M1870" i="24"/>
  <c r="AE1870" i="24" s="1"/>
  <c r="N1870" i="24"/>
  <c r="AF1870" i="24" s="1"/>
  <c r="O1870" i="24"/>
  <c r="L1876" i="24"/>
  <c r="AD1876" i="24" s="1"/>
  <c r="M1876" i="24"/>
  <c r="AE1876" i="24" s="1"/>
  <c r="N1876" i="24"/>
  <c r="AF1876" i="24" s="1"/>
  <c r="O1876" i="24"/>
  <c r="L1873" i="24"/>
  <c r="AD1873" i="24" s="1"/>
  <c r="M1873" i="24"/>
  <c r="AE1873" i="24" s="1"/>
  <c r="N1873" i="24"/>
  <c r="AF1873" i="24" s="1"/>
  <c r="O1873" i="24"/>
  <c r="L1879" i="24"/>
  <c r="AD1879" i="24" s="1"/>
  <c r="M1879" i="24"/>
  <c r="AE1879" i="24" s="1"/>
  <c r="N1879" i="24"/>
  <c r="AF1879" i="24" s="1"/>
  <c r="O1879" i="24"/>
  <c r="L1882" i="24"/>
  <c r="AD1882" i="24" s="1"/>
  <c r="M1882" i="24"/>
  <c r="AE1882" i="24" s="1"/>
  <c r="N1882" i="24"/>
  <c r="AF1882" i="24" s="1"/>
  <c r="O1882" i="24"/>
  <c r="L1885" i="24"/>
  <c r="AD1885" i="24" s="1"/>
  <c r="M1885" i="24"/>
  <c r="AE1885" i="24" s="1"/>
  <c r="N1885" i="24"/>
  <c r="AF1885" i="24" s="1"/>
  <c r="O1885" i="24"/>
  <c r="L1888" i="24"/>
  <c r="AD1888" i="24" s="1"/>
  <c r="M1888" i="24"/>
  <c r="AE1888" i="24" s="1"/>
  <c r="N1888" i="24"/>
  <c r="AF1888" i="24" s="1"/>
  <c r="O1888" i="24"/>
  <c r="AG1888" i="24" s="1"/>
  <c r="L1891" i="24"/>
  <c r="AD1891" i="24" s="1"/>
  <c r="M1891" i="24"/>
  <c r="AE1891" i="24" s="1"/>
  <c r="N1891" i="24"/>
  <c r="AF1891" i="24" s="1"/>
  <c r="O1891" i="24"/>
  <c r="L1897" i="24"/>
  <c r="AD1897" i="24" s="1"/>
  <c r="M1897" i="24"/>
  <c r="AE1897" i="24" s="1"/>
  <c r="N1897" i="24"/>
  <c r="AF1897" i="24" s="1"/>
  <c r="O1897" i="24"/>
  <c r="L1900" i="24"/>
  <c r="AD1900" i="24" s="1"/>
  <c r="M1900" i="24"/>
  <c r="AE1900" i="24" s="1"/>
  <c r="N1900" i="24"/>
  <c r="AF1900" i="24" s="1"/>
  <c r="O1900" i="24"/>
  <c r="L1616" i="24"/>
  <c r="AD1616" i="24" s="1"/>
  <c r="M1616" i="24"/>
  <c r="AE1616" i="24" s="1"/>
  <c r="N1616" i="24"/>
  <c r="AF1616" i="24" s="1"/>
  <c r="O1616" i="24"/>
  <c r="L1619" i="24"/>
  <c r="AD1619" i="24" s="1"/>
  <c r="M1619" i="24"/>
  <c r="AE1619" i="24" s="1"/>
  <c r="N1619" i="24"/>
  <c r="AF1619" i="24" s="1"/>
  <c r="O1619" i="24"/>
  <c r="L1625" i="24"/>
  <c r="AD1625" i="24" s="1"/>
  <c r="M1625" i="24"/>
  <c r="AE1625" i="24" s="1"/>
  <c r="N1625" i="24"/>
  <c r="AF1625" i="24" s="1"/>
  <c r="O1625" i="24"/>
  <c r="L1640" i="24"/>
  <c r="AD1640" i="24" s="1"/>
  <c r="M1640" i="24"/>
  <c r="AE1640" i="24" s="1"/>
  <c r="N1640" i="24"/>
  <c r="AF1640" i="24" s="1"/>
  <c r="O1640" i="24"/>
  <c r="L1628" i="24"/>
  <c r="AD1628" i="24" s="1"/>
  <c r="M1628" i="24"/>
  <c r="AE1628" i="24" s="1"/>
  <c r="N1628" i="24"/>
  <c r="AF1628" i="24" s="1"/>
  <c r="O1628" i="24"/>
  <c r="L1631" i="24"/>
  <c r="AD1631" i="24" s="1"/>
  <c r="M1631" i="24"/>
  <c r="AE1631" i="24" s="1"/>
  <c r="N1631" i="24"/>
  <c r="AF1631" i="24" s="1"/>
  <c r="O1631" i="24"/>
  <c r="L1673" i="24"/>
  <c r="AD1673" i="24" s="1"/>
  <c r="M1673" i="24"/>
  <c r="AE1673" i="24" s="1"/>
  <c r="N1673" i="24"/>
  <c r="AF1673" i="24" s="1"/>
  <c r="O1673" i="24"/>
  <c r="L1634" i="24"/>
  <c r="AD1634" i="24" s="1"/>
  <c r="M1634" i="24"/>
  <c r="AE1634" i="24" s="1"/>
  <c r="N1634" i="24"/>
  <c r="AF1634" i="24" s="1"/>
  <c r="O1634" i="24"/>
  <c r="L1637" i="24"/>
  <c r="AD1637" i="24" s="1"/>
  <c r="M1637" i="24"/>
  <c r="AE1637" i="24" s="1"/>
  <c r="N1637" i="24"/>
  <c r="AF1637" i="24" s="1"/>
  <c r="O1637" i="24"/>
  <c r="L1643" i="24"/>
  <c r="AD1643" i="24" s="1"/>
  <c r="M1643" i="24"/>
  <c r="AE1643" i="24" s="1"/>
  <c r="N1643" i="24"/>
  <c r="AF1643" i="24" s="1"/>
  <c r="O1643" i="24"/>
  <c r="L1622" i="24"/>
  <c r="AD1622" i="24" s="1"/>
  <c r="M1622" i="24"/>
  <c r="AE1622" i="24" s="1"/>
  <c r="N1622" i="24"/>
  <c r="AF1622" i="24" s="1"/>
  <c r="O1622" i="24"/>
  <c r="L1646" i="24"/>
  <c r="AD1646" i="24" s="1"/>
  <c r="M1646" i="24"/>
  <c r="AE1646" i="24" s="1"/>
  <c r="N1646" i="24"/>
  <c r="AF1646" i="24" s="1"/>
  <c r="O1646" i="24"/>
  <c r="L1649" i="24"/>
  <c r="AD1649" i="24" s="1"/>
  <c r="M1649" i="24"/>
  <c r="AE1649" i="24" s="1"/>
  <c r="N1649" i="24"/>
  <c r="AF1649" i="24" s="1"/>
  <c r="O1649" i="24"/>
  <c r="L1655" i="24"/>
  <c r="AD1655" i="24" s="1"/>
  <c r="M1655" i="24"/>
  <c r="AE1655" i="24" s="1"/>
  <c r="N1655" i="24"/>
  <c r="AF1655" i="24" s="1"/>
  <c r="O1655" i="24"/>
  <c r="L1652" i="24"/>
  <c r="AD1652" i="24" s="1"/>
  <c r="M1652" i="24"/>
  <c r="AE1652" i="24" s="1"/>
  <c r="N1652" i="24"/>
  <c r="AF1652" i="24" s="1"/>
  <c r="O1652" i="24"/>
  <c r="L1658" i="24"/>
  <c r="AD1658" i="24" s="1"/>
  <c r="M1658" i="24"/>
  <c r="AE1658" i="24" s="1"/>
  <c r="N1658" i="24"/>
  <c r="AF1658" i="24" s="1"/>
  <c r="O1658" i="24"/>
  <c r="L1661" i="24"/>
  <c r="AD1661" i="24" s="1"/>
  <c r="M1661" i="24"/>
  <c r="AE1661" i="24" s="1"/>
  <c r="N1661" i="24"/>
  <c r="AF1661" i="24" s="1"/>
  <c r="O1661" i="24"/>
  <c r="L1664" i="24"/>
  <c r="AD1664" i="24" s="1"/>
  <c r="M1664" i="24"/>
  <c r="AE1664" i="24" s="1"/>
  <c r="N1664" i="24"/>
  <c r="AF1664" i="24" s="1"/>
  <c r="O1664" i="24"/>
  <c r="L1667" i="24"/>
  <c r="AD1667" i="24" s="1"/>
  <c r="M1667" i="24"/>
  <c r="AE1667" i="24" s="1"/>
  <c r="N1667" i="24"/>
  <c r="AF1667" i="24" s="1"/>
  <c r="O1667" i="24"/>
  <c r="L1670" i="24"/>
  <c r="AD1670" i="24" s="1"/>
  <c r="M1670" i="24"/>
  <c r="AE1670" i="24" s="1"/>
  <c r="N1670" i="24"/>
  <c r="AF1670" i="24" s="1"/>
  <c r="O1670" i="24"/>
  <c r="L1676" i="24"/>
  <c r="AD1676" i="24" s="1"/>
  <c r="M1676" i="24"/>
  <c r="AE1676" i="24" s="1"/>
  <c r="N1676" i="24"/>
  <c r="AF1676" i="24" s="1"/>
  <c r="O1676" i="24"/>
  <c r="L1679" i="24"/>
  <c r="AD1679" i="24" s="1"/>
  <c r="M1679" i="24"/>
  <c r="AE1679" i="24" s="1"/>
  <c r="N1679" i="24"/>
  <c r="AF1679" i="24" s="1"/>
  <c r="O1679" i="24"/>
  <c r="L1682" i="24"/>
  <c r="AD1682" i="24" s="1"/>
  <c r="M1682" i="24"/>
  <c r="AE1682" i="24" s="1"/>
  <c r="N1682" i="24"/>
  <c r="AF1682" i="24" s="1"/>
  <c r="O1682" i="24"/>
  <c r="L1689" i="24"/>
  <c r="AD1689" i="24" s="1"/>
  <c r="M1689" i="24"/>
  <c r="AE1689" i="24" s="1"/>
  <c r="N1689" i="24"/>
  <c r="AF1689" i="24" s="1"/>
  <c r="O1689" i="24"/>
  <c r="L1703" i="24"/>
  <c r="AD1703" i="24" s="1"/>
  <c r="M1703" i="24"/>
  <c r="AE1703" i="24" s="1"/>
  <c r="N1703" i="24"/>
  <c r="AF1703" i="24" s="1"/>
  <c r="O1703" i="24"/>
  <c r="AG1703" i="24" s="1"/>
  <c r="L1738" i="24"/>
  <c r="AD1738" i="24" s="1"/>
  <c r="M1738" i="24"/>
  <c r="AE1738" i="24" s="1"/>
  <c r="N1738" i="24"/>
  <c r="AF1738" i="24" s="1"/>
  <c r="O1738" i="24"/>
  <c r="L1710" i="24"/>
  <c r="AD1710" i="24" s="1"/>
  <c r="M1710" i="24"/>
  <c r="AE1710" i="24" s="1"/>
  <c r="N1710" i="24"/>
  <c r="AF1710" i="24" s="1"/>
  <c r="O1710" i="24"/>
  <c r="L1717" i="24"/>
  <c r="AD1717" i="24" s="1"/>
  <c r="M1717" i="24"/>
  <c r="AE1717" i="24" s="1"/>
  <c r="N1717" i="24"/>
  <c r="AF1717" i="24" s="1"/>
  <c r="O1717" i="24"/>
  <c r="L1815" i="24"/>
  <c r="AD1815" i="24" s="1"/>
  <c r="M1815" i="24"/>
  <c r="AE1815" i="24" s="1"/>
  <c r="N1815" i="24"/>
  <c r="AF1815" i="24" s="1"/>
  <c r="O1815" i="24"/>
  <c r="L1724" i="24"/>
  <c r="AD1724" i="24" s="1"/>
  <c r="M1724" i="24"/>
  <c r="AE1724" i="24" s="1"/>
  <c r="N1724" i="24"/>
  <c r="AF1724" i="24" s="1"/>
  <c r="O1724" i="24"/>
  <c r="L1731" i="24"/>
  <c r="AD1731" i="24" s="1"/>
  <c r="M1731" i="24"/>
  <c r="AE1731" i="24" s="1"/>
  <c r="N1731" i="24"/>
  <c r="AF1731" i="24" s="1"/>
  <c r="O1731" i="24"/>
  <c r="L1745" i="24"/>
  <c r="AD1745" i="24" s="1"/>
  <c r="M1745" i="24"/>
  <c r="AE1745" i="24" s="1"/>
  <c r="N1745" i="24"/>
  <c r="AF1745" i="24" s="1"/>
  <c r="O1745" i="24"/>
  <c r="L1696" i="24"/>
  <c r="AD1696" i="24" s="1"/>
  <c r="M1696" i="24"/>
  <c r="AE1696" i="24" s="1"/>
  <c r="N1696" i="24"/>
  <c r="AF1696" i="24" s="1"/>
  <c r="O1696" i="24"/>
  <c r="L1752" i="24"/>
  <c r="AD1752" i="24" s="1"/>
  <c r="M1752" i="24"/>
  <c r="AE1752" i="24" s="1"/>
  <c r="N1752" i="24"/>
  <c r="AF1752" i="24" s="1"/>
  <c r="O1752" i="24"/>
  <c r="L1759" i="24"/>
  <c r="AD1759" i="24" s="1"/>
  <c r="M1759" i="24"/>
  <c r="AE1759" i="24" s="1"/>
  <c r="N1759" i="24"/>
  <c r="AF1759" i="24" s="1"/>
  <c r="O1759" i="24"/>
  <c r="L1773" i="24"/>
  <c r="AD1773" i="24" s="1"/>
  <c r="M1773" i="24"/>
  <c r="AE1773" i="24" s="1"/>
  <c r="N1773" i="24"/>
  <c r="AF1773" i="24" s="1"/>
  <c r="O1773" i="24"/>
  <c r="L1766" i="24"/>
  <c r="AD1766" i="24" s="1"/>
  <c r="M1766" i="24"/>
  <c r="AE1766" i="24" s="1"/>
  <c r="N1766" i="24"/>
  <c r="AF1766" i="24" s="1"/>
  <c r="O1766" i="24"/>
  <c r="L1780" i="24"/>
  <c r="AD1780" i="24" s="1"/>
  <c r="M1780" i="24"/>
  <c r="AE1780" i="24" s="1"/>
  <c r="N1780" i="24"/>
  <c r="AF1780" i="24" s="1"/>
  <c r="O1780" i="24"/>
  <c r="L1787" i="24"/>
  <c r="AD1787" i="24" s="1"/>
  <c r="M1787" i="24"/>
  <c r="AE1787" i="24" s="1"/>
  <c r="N1787" i="24"/>
  <c r="AF1787" i="24" s="1"/>
  <c r="O1787" i="24"/>
  <c r="L1794" i="24"/>
  <c r="AD1794" i="24" s="1"/>
  <c r="M1794" i="24"/>
  <c r="AE1794" i="24" s="1"/>
  <c r="N1794" i="24"/>
  <c r="AF1794" i="24" s="1"/>
  <c r="O1794" i="24"/>
  <c r="L1801" i="24"/>
  <c r="AD1801" i="24" s="1"/>
  <c r="M1801" i="24"/>
  <c r="AE1801" i="24" s="1"/>
  <c r="N1801" i="24"/>
  <c r="AF1801" i="24" s="1"/>
  <c r="O1801" i="24"/>
  <c r="AG1801" i="24" s="1"/>
  <c r="L1808" i="24"/>
  <c r="AD1808" i="24" s="1"/>
  <c r="M1808" i="24"/>
  <c r="AE1808" i="24" s="1"/>
  <c r="N1808" i="24"/>
  <c r="AF1808" i="24" s="1"/>
  <c r="O1808" i="24"/>
  <c r="L1822" i="24"/>
  <c r="AD1822" i="24" s="1"/>
  <c r="M1822" i="24"/>
  <c r="AE1822" i="24" s="1"/>
  <c r="N1822" i="24"/>
  <c r="AF1822" i="24" s="1"/>
  <c r="O1822" i="24"/>
  <c r="L1829" i="24"/>
  <c r="AD1829" i="24" s="1"/>
  <c r="M1829" i="24"/>
  <c r="AE1829" i="24" s="1"/>
  <c r="N1829" i="24"/>
  <c r="AF1829" i="24" s="1"/>
  <c r="O1829" i="24"/>
  <c r="L1836" i="24"/>
  <c r="AD1836" i="24" s="1"/>
  <c r="M1836" i="24"/>
  <c r="AE1836" i="24" s="1"/>
  <c r="N1836" i="24"/>
  <c r="AF1836" i="24" s="1"/>
  <c r="O1836" i="24"/>
  <c r="L1839" i="24"/>
  <c r="AD1839" i="24" s="1"/>
  <c r="M1839" i="24"/>
  <c r="AE1839" i="24" s="1"/>
  <c r="N1839" i="24"/>
  <c r="AF1839" i="24" s="1"/>
  <c r="O1839" i="24"/>
  <c r="L1845" i="24"/>
  <c r="AD1845" i="24" s="1"/>
  <c r="M1845" i="24"/>
  <c r="AE1845" i="24" s="1"/>
  <c r="N1845" i="24"/>
  <c r="AF1845" i="24" s="1"/>
  <c r="O1845" i="24"/>
  <c r="L1860" i="24"/>
  <c r="AD1860" i="24" s="1"/>
  <c r="M1860" i="24"/>
  <c r="AE1860" i="24" s="1"/>
  <c r="N1860" i="24"/>
  <c r="AF1860" i="24" s="1"/>
  <c r="O1860" i="24"/>
  <c r="L1848" i="24"/>
  <c r="AD1848" i="24" s="1"/>
  <c r="M1848" i="24"/>
  <c r="AE1848" i="24" s="1"/>
  <c r="N1848" i="24"/>
  <c r="AF1848" i="24" s="1"/>
  <c r="O1848" i="24"/>
  <c r="L1851" i="24"/>
  <c r="AD1851" i="24" s="1"/>
  <c r="M1851" i="24"/>
  <c r="AE1851" i="24" s="1"/>
  <c r="N1851" i="24"/>
  <c r="AF1851" i="24" s="1"/>
  <c r="O1851" i="24"/>
  <c r="L1893" i="24"/>
  <c r="AD1893" i="24" s="1"/>
  <c r="M1893" i="24"/>
  <c r="AE1893" i="24" s="1"/>
  <c r="N1893" i="24"/>
  <c r="AF1893" i="24" s="1"/>
  <c r="O1893" i="24"/>
  <c r="L1854" i="24"/>
  <c r="AD1854" i="24" s="1"/>
  <c r="M1854" i="24"/>
  <c r="AE1854" i="24" s="1"/>
  <c r="N1854" i="24"/>
  <c r="AF1854" i="24" s="1"/>
  <c r="O1854" i="24"/>
  <c r="L1857" i="24"/>
  <c r="AD1857" i="24" s="1"/>
  <c r="M1857" i="24"/>
  <c r="AE1857" i="24" s="1"/>
  <c r="N1857" i="24"/>
  <c r="AF1857" i="24" s="1"/>
  <c r="O1857" i="24"/>
  <c r="L1863" i="24"/>
  <c r="AD1863" i="24" s="1"/>
  <c r="M1863" i="24"/>
  <c r="AE1863" i="24" s="1"/>
  <c r="N1863" i="24"/>
  <c r="AF1863" i="24" s="1"/>
  <c r="O1863" i="24"/>
  <c r="L1842" i="24"/>
  <c r="AD1842" i="24" s="1"/>
  <c r="M1842" i="24"/>
  <c r="AE1842" i="24" s="1"/>
  <c r="N1842" i="24"/>
  <c r="AF1842" i="24" s="1"/>
  <c r="O1842" i="24"/>
  <c r="L1866" i="24"/>
  <c r="AD1866" i="24" s="1"/>
  <c r="M1866" i="24"/>
  <c r="AE1866" i="24" s="1"/>
  <c r="N1866" i="24"/>
  <c r="AF1866" i="24" s="1"/>
  <c r="O1866" i="24"/>
  <c r="L1869" i="24"/>
  <c r="AD1869" i="24" s="1"/>
  <c r="M1869" i="24"/>
  <c r="AE1869" i="24" s="1"/>
  <c r="N1869" i="24"/>
  <c r="AF1869" i="24" s="1"/>
  <c r="O1869" i="24"/>
  <c r="L1875" i="24"/>
  <c r="AD1875" i="24" s="1"/>
  <c r="M1875" i="24"/>
  <c r="AE1875" i="24" s="1"/>
  <c r="N1875" i="24"/>
  <c r="AF1875" i="24" s="1"/>
  <c r="O1875" i="24"/>
  <c r="L1872" i="24"/>
  <c r="AD1872" i="24" s="1"/>
  <c r="M1872" i="24"/>
  <c r="AE1872" i="24" s="1"/>
  <c r="N1872" i="24"/>
  <c r="AF1872" i="24" s="1"/>
  <c r="O1872" i="24"/>
  <c r="L1878" i="24"/>
  <c r="AD1878" i="24" s="1"/>
  <c r="M1878" i="24"/>
  <c r="AE1878" i="24" s="1"/>
  <c r="N1878" i="24"/>
  <c r="AF1878" i="24" s="1"/>
  <c r="O1878" i="24"/>
  <c r="L1881" i="24"/>
  <c r="AD1881" i="24" s="1"/>
  <c r="M1881" i="24"/>
  <c r="AE1881" i="24" s="1"/>
  <c r="N1881" i="24"/>
  <c r="AF1881" i="24" s="1"/>
  <c r="O1881" i="24"/>
  <c r="L1884" i="24"/>
  <c r="AD1884" i="24" s="1"/>
  <c r="M1884" i="24"/>
  <c r="AE1884" i="24" s="1"/>
  <c r="N1884" i="24"/>
  <c r="AF1884" i="24" s="1"/>
  <c r="O1884" i="24"/>
  <c r="L1887" i="24"/>
  <c r="AD1887" i="24" s="1"/>
  <c r="M1887" i="24"/>
  <c r="AE1887" i="24" s="1"/>
  <c r="N1887" i="24"/>
  <c r="AF1887" i="24" s="1"/>
  <c r="O1887" i="24"/>
  <c r="L1890" i="24"/>
  <c r="AD1890" i="24" s="1"/>
  <c r="M1890" i="24"/>
  <c r="AE1890" i="24" s="1"/>
  <c r="N1890" i="24"/>
  <c r="AF1890" i="24" s="1"/>
  <c r="O1890" i="24"/>
  <c r="AG1890" i="24" s="1"/>
  <c r="L1896" i="24"/>
  <c r="AD1896" i="24" s="1"/>
  <c r="M1896" i="24"/>
  <c r="AE1896" i="24" s="1"/>
  <c r="N1896" i="24"/>
  <c r="AF1896" i="24" s="1"/>
  <c r="O1896" i="24"/>
  <c r="L1899" i="24"/>
  <c r="AD1899" i="24" s="1"/>
  <c r="M1899" i="24"/>
  <c r="AE1899" i="24" s="1"/>
  <c r="N1899" i="24"/>
  <c r="AF1899" i="24" s="1"/>
  <c r="O1899" i="24"/>
  <c r="AG1899" i="24" s="1"/>
  <c r="L8" i="24"/>
  <c r="AD8" i="24" s="1"/>
  <c r="M8" i="24"/>
  <c r="AE8" i="24" s="1"/>
  <c r="N8" i="24"/>
  <c r="AF8" i="24" s="1"/>
  <c r="O8" i="24"/>
  <c r="AG8" i="24" s="1"/>
  <c r="L9" i="24"/>
  <c r="AD9" i="24" s="1"/>
  <c r="M9" i="24"/>
  <c r="AE9" i="24" s="1"/>
  <c r="N9" i="24"/>
  <c r="AF9" i="24" s="1"/>
  <c r="O9" i="24"/>
  <c r="L10" i="24"/>
  <c r="AD10" i="24" s="1"/>
  <c r="M10" i="24"/>
  <c r="AE10" i="24" s="1"/>
  <c r="N10" i="24"/>
  <c r="AF10" i="24" s="1"/>
  <c r="O10" i="24"/>
  <c r="AG10" i="24" s="1"/>
  <c r="L11" i="24"/>
  <c r="AD11" i="24" s="1"/>
  <c r="M11" i="24"/>
  <c r="AE11" i="24" s="1"/>
  <c r="N11" i="24"/>
  <c r="AF11" i="24" s="1"/>
  <c r="O11" i="24"/>
  <c r="AG11" i="24" s="1"/>
  <c r="L12" i="24"/>
  <c r="AD12" i="24" s="1"/>
  <c r="M12" i="24"/>
  <c r="AE12" i="24" s="1"/>
  <c r="N12" i="24"/>
  <c r="AF12" i="24" s="1"/>
  <c r="O12" i="24"/>
  <c r="AG12" i="24" s="1"/>
  <c r="L13" i="24"/>
  <c r="AD13" i="24" s="1"/>
  <c r="M13" i="24"/>
  <c r="AE13" i="24" s="1"/>
  <c r="N13" i="24"/>
  <c r="AF13" i="24" s="1"/>
  <c r="O13" i="24"/>
  <c r="AG13" i="24" s="1"/>
  <c r="L14" i="24"/>
  <c r="AD14" i="24" s="1"/>
  <c r="M14" i="24"/>
  <c r="AE14" i="24" s="1"/>
  <c r="N14" i="24"/>
  <c r="AF14" i="24" s="1"/>
  <c r="O14" i="24"/>
  <c r="AG14" i="24" s="1"/>
  <c r="L15" i="24"/>
  <c r="AD15" i="24" s="1"/>
  <c r="M15" i="24"/>
  <c r="AE15" i="24" s="1"/>
  <c r="N15" i="24"/>
  <c r="AF15" i="24" s="1"/>
  <c r="O15" i="24"/>
  <c r="L16" i="24"/>
  <c r="AD16" i="24" s="1"/>
  <c r="M16" i="24"/>
  <c r="AE16" i="24" s="1"/>
  <c r="N16" i="24"/>
  <c r="AF16" i="24" s="1"/>
  <c r="O16" i="24"/>
  <c r="AG16" i="24" s="1"/>
  <c r="L17" i="24"/>
  <c r="AD17" i="24" s="1"/>
  <c r="M17" i="24"/>
  <c r="AE17" i="24" s="1"/>
  <c r="N17" i="24"/>
  <c r="AF17" i="24" s="1"/>
  <c r="O17" i="24"/>
  <c r="AG17" i="24" s="1"/>
  <c r="L18" i="24"/>
  <c r="AD18" i="24" s="1"/>
  <c r="M18" i="24"/>
  <c r="AE18" i="24" s="1"/>
  <c r="N18" i="24"/>
  <c r="AF18" i="24" s="1"/>
  <c r="O18" i="24"/>
  <c r="AG18" i="24" s="1"/>
  <c r="L19" i="24"/>
  <c r="AD19" i="24" s="1"/>
  <c r="M19" i="24"/>
  <c r="AE19" i="24" s="1"/>
  <c r="N19" i="24"/>
  <c r="AF19" i="24" s="1"/>
  <c r="O19" i="24"/>
  <c r="L20" i="24"/>
  <c r="AD20" i="24" s="1"/>
  <c r="M20" i="24"/>
  <c r="AE20" i="24" s="1"/>
  <c r="N20" i="24"/>
  <c r="AF20" i="24" s="1"/>
  <c r="O20" i="24"/>
  <c r="AG20" i="24" s="1"/>
  <c r="L21" i="24"/>
  <c r="AD21" i="24" s="1"/>
  <c r="M21" i="24"/>
  <c r="AE21" i="24" s="1"/>
  <c r="N21" i="24"/>
  <c r="AF21" i="24" s="1"/>
  <c r="O21" i="24"/>
  <c r="AG21" i="24" s="1"/>
  <c r="L22" i="24"/>
  <c r="AD22" i="24" s="1"/>
  <c r="M22" i="24"/>
  <c r="AE22" i="24" s="1"/>
  <c r="N22" i="24"/>
  <c r="AF22" i="24" s="1"/>
  <c r="O22" i="24"/>
  <c r="AG22" i="24" s="1"/>
  <c r="L23" i="24"/>
  <c r="AD23" i="24" s="1"/>
  <c r="M23" i="24"/>
  <c r="AE23" i="24" s="1"/>
  <c r="N23" i="24"/>
  <c r="AF23" i="24" s="1"/>
  <c r="O23" i="24"/>
  <c r="AG23" i="24" s="1"/>
  <c r="L24" i="24"/>
  <c r="AD24" i="24" s="1"/>
  <c r="M24" i="24"/>
  <c r="AE24" i="24" s="1"/>
  <c r="N24" i="24"/>
  <c r="AF24" i="24" s="1"/>
  <c r="O24" i="24"/>
  <c r="AG24" i="24" s="1"/>
  <c r="L25" i="24"/>
  <c r="AD25" i="24" s="1"/>
  <c r="M25" i="24"/>
  <c r="AE25" i="24" s="1"/>
  <c r="N25" i="24"/>
  <c r="AF25" i="24" s="1"/>
  <c r="O25" i="24"/>
  <c r="AG25" i="24" s="1"/>
  <c r="L26" i="24"/>
  <c r="AD26" i="24" s="1"/>
  <c r="M26" i="24"/>
  <c r="AE26" i="24" s="1"/>
  <c r="N26" i="24"/>
  <c r="AF26" i="24" s="1"/>
  <c r="O26" i="24"/>
  <c r="AG26" i="24" s="1"/>
  <c r="L27" i="24"/>
  <c r="AD27" i="24" s="1"/>
  <c r="M27" i="24"/>
  <c r="AE27" i="24" s="1"/>
  <c r="N27" i="24"/>
  <c r="AF27" i="24" s="1"/>
  <c r="O27" i="24"/>
  <c r="AG27" i="24" s="1"/>
  <c r="L28" i="24"/>
  <c r="AD28" i="24" s="1"/>
  <c r="M28" i="24"/>
  <c r="AE28" i="24" s="1"/>
  <c r="N28" i="24"/>
  <c r="AF28" i="24" s="1"/>
  <c r="O28" i="24"/>
  <c r="AG28" i="24" s="1"/>
  <c r="L29" i="24"/>
  <c r="AD29" i="24" s="1"/>
  <c r="M29" i="24"/>
  <c r="AE29" i="24" s="1"/>
  <c r="N29" i="24"/>
  <c r="AF29" i="24" s="1"/>
  <c r="O29" i="24"/>
  <c r="AG29" i="24" s="1"/>
  <c r="L30" i="24"/>
  <c r="AD30" i="24" s="1"/>
  <c r="M30" i="24"/>
  <c r="AE30" i="24" s="1"/>
  <c r="N30" i="24"/>
  <c r="AF30" i="24" s="1"/>
  <c r="O30" i="24"/>
  <c r="AG30" i="24" s="1"/>
  <c r="L31" i="24"/>
  <c r="AD31" i="24" s="1"/>
  <c r="M31" i="24"/>
  <c r="AE31" i="24" s="1"/>
  <c r="N31" i="24"/>
  <c r="AF31" i="24" s="1"/>
  <c r="O31" i="24"/>
  <c r="L32" i="24"/>
  <c r="AD32" i="24" s="1"/>
  <c r="M32" i="24"/>
  <c r="AE32" i="24" s="1"/>
  <c r="N32" i="24"/>
  <c r="AF32" i="24" s="1"/>
  <c r="O32" i="24"/>
  <c r="AG32" i="24" s="1"/>
  <c r="L35" i="24"/>
  <c r="AD35" i="24" s="1"/>
  <c r="M35" i="24"/>
  <c r="AE35" i="24" s="1"/>
  <c r="N35" i="24"/>
  <c r="AF35" i="24" s="1"/>
  <c r="O35" i="24"/>
  <c r="AG35" i="24" s="1"/>
  <c r="L36" i="24"/>
  <c r="AD36" i="24" s="1"/>
  <c r="M36" i="24"/>
  <c r="AE36" i="24" s="1"/>
  <c r="N36" i="24"/>
  <c r="AF36" i="24" s="1"/>
  <c r="O36" i="24"/>
  <c r="AG36" i="24" s="1"/>
  <c r="L37" i="24"/>
  <c r="AD37" i="24" s="1"/>
  <c r="M37" i="24"/>
  <c r="AE37" i="24" s="1"/>
  <c r="N37" i="24"/>
  <c r="AF37" i="24" s="1"/>
  <c r="O37" i="24"/>
  <c r="L38" i="24"/>
  <c r="AD38" i="24" s="1"/>
  <c r="M38" i="24"/>
  <c r="AE38" i="24" s="1"/>
  <c r="N38" i="24"/>
  <c r="AF38" i="24" s="1"/>
  <c r="O38" i="24"/>
  <c r="AG38" i="24" s="1"/>
  <c r="L39" i="24"/>
  <c r="AD39" i="24" s="1"/>
  <c r="M39" i="24"/>
  <c r="AE39" i="24" s="1"/>
  <c r="N39" i="24"/>
  <c r="AF39" i="24" s="1"/>
  <c r="O39" i="24"/>
  <c r="AG39" i="24" s="1"/>
  <c r="L40" i="24"/>
  <c r="AD40" i="24" s="1"/>
  <c r="M40" i="24"/>
  <c r="AE40" i="24" s="1"/>
  <c r="N40" i="24"/>
  <c r="AF40" i="24" s="1"/>
  <c r="O40" i="24"/>
  <c r="AG40" i="24" s="1"/>
  <c r="L41" i="24"/>
  <c r="AD41" i="24" s="1"/>
  <c r="M41" i="24"/>
  <c r="AE41" i="24" s="1"/>
  <c r="N41" i="24"/>
  <c r="AF41" i="24" s="1"/>
  <c r="O41" i="24"/>
  <c r="AG41" i="24" s="1"/>
  <c r="L42" i="24"/>
  <c r="AD42" i="24" s="1"/>
  <c r="M42" i="24"/>
  <c r="AE42" i="24" s="1"/>
  <c r="N42" i="24"/>
  <c r="AF42" i="24" s="1"/>
  <c r="O42" i="24"/>
  <c r="AG42" i="24" s="1"/>
  <c r="L43" i="24"/>
  <c r="AD43" i="24" s="1"/>
  <c r="M43" i="24"/>
  <c r="AE43" i="24" s="1"/>
  <c r="N43" i="24"/>
  <c r="AF43" i="24" s="1"/>
  <c r="O43" i="24"/>
  <c r="AG43" i="24" s="1"/>
  <c r="L78" i="24"/>
  <c r="AD78" i="24" s="1"/>
  <c r="M78" i="24"/>
  <c r="AE78" i="24" s="1"/>
  <c r="N78" i="24"/>
  <c r="AF78" i="24" s="1"/>
  <c r="O78" i="24"/>
  <c r="AG78" i="24" s="1"/>
  <c r="L79" i="24"/>
  <c r="AD79" i="24" s="1"/>
  <c r="M79" i="24"/>
  <c r="AE79" i="24" s="1"/>
  <c r="N79" i="24"/>
  <c r="AF79" i="24" s="1"/>
  <c r="O79" i="24"/>
  <c r="L80" i="24"/>
  <c r="AD80" i="24" s="1"/>
  <c r="M80" i="24"/>
  <c r="AE80" i="24" s="1"/>
  <c r="N80" i="24"/>
  <c r="AF80" i="24" s="1"/>
  <c r="O80" i="24"/>
  <c r="AG80" i="24" s="1"/>
  <c r="L81" i="24"/>
  <c r="AD81" i="24" s="1"/>
  <c r="M81" i="24"/>
  <c r="AE81" i="24" s="1"/>
  <c r="N81" i="24"/>
  <c r="AF81" i="24" s="1"/>
  <c r="O81" i="24"/>
  <c r="AG81" i="24" s="1"/>
  <c r="L82" i="24"/>
  <c r="AD82" i="24" s="1"/>
  <c r="M82" i="24"/>
  <c r="AE82" i="24" s="1"/>
  <c r="N82" i="24"/>
  <c r="AF82" i="24" s="1"/>
  <c r="O82" i="24"/>
  <c r="AG82" i="24" s="1"/>
  <c r="L83" i="24"/>
  <c r="AD83" i="24" s="1"/>
  <c r="M83" i="24"/>
  <c r="AE83" i="24" s="1"/>
  <c r="N83" i="24"/>
  <c r="AF83" i="24" s="1"/>
  <c r="O83" i="24"/>
  <c r="L84" i="24"/>
  <c r="AD84" i="24" s="1"/>
  <c r="M84" i="24"/>
  <c r="AE84" i="24" s="1"/>
  <c r="N84" i="24"/>
  <c r="AF84" i="24" s="1"/>
  <c r="O84" i="24"/>
  <c r="AG84" i="24" s="1"/>
  <c r="L85" i="24"/>
  <c r="AD85" i="24" s="1"/>
  <c r="M85" i="24"/>
  <c r="AE85" i="24" s="1"/>
  <c r="N85" i="24"/>
  <c r="AF85" i="24" s="1"/>
  <c r="O85" i="24"/>
  <c r="AG85" i="24" s="1"/>
  <c r="L86" i="24"/>
  <c r="AD86" i="24" s="1"/>
  <c r="M86" i="24"/>
  <c r="AE86" i="24" s="1"/>
  <c r="N86" i="24"/>
  <c r="AF86" i="24" s="1"/>
  <c r="O86" i="24"/>
  <c r="AG86" i="24" s="1"/>
  <c r="L87" i="24"/>
  <c r="AD87" i="24" s="1"/>
  <c r="M87" i="24"/>
  <c r="AE87" i="24" s="1"/>
  <c r="N87" i="24"/>
  <c r="AF87" i="24" s="1"/>
  <c r="O87" i="24"/>
  <c r="L88" i="24"/>
  <c r="AD88" i="24" s="1"/>
  <c r="M88" i="24"/>
  <c r="AE88" i="24" s="1"/>
  <c r="N88" i="24"/>
  <c r="AF88" i="24" s="1"/>
  <c r="O88" i="24"/>
  <c r="AG88" i="24" s="1"/>
  <c r="L89" i="24"/>
  <c r="AD89" i="24" s="1"/>
  <c r="M89" i="24"/>
  <c r="AE89" i="24" s="1"/>
  <c r="N89" i="24"/>
  <c r="AF89" i="24" s="1"/>
  <c r="O89" i="24"/>
  <c r="AG89" i="24" s="1"/>
  <c r="L90" i="24"/>
  <c r="AD90" i="24" s="1"/>
  <c r="M90" i="24"/>
  <c r="AE90" i="24" s="1"/>
  <c r="N90" i="24"/>
  <c r="AF90" i="24" s="1"/>
  <c r="O90" i="24"/>
  <c r="AG90" i="24" s="1"/>
  <c r="L91" i="24"/>
  <c r="AD91" i="24" s="1"/>
  <c r="M91" i="24"/>
  <c r="AE91" i="24" s="1"/>
  <c r="N91" i="24"/>
  <c r="AF91" i="24" s="1"/>
  <c r="O91" i="24"/>
  <c r="AG91" i="24" s="1"/>
  <c r="L92" i="24"/>
  <c r="AD92" i="24" s="1"/>
  <c r="M92" i="24"/>
  <c r="AE92" i="24" s="1"/>
  <c r="N92" i="24"/>
  <c r="AF92" i="24" s="1"/>
  <c r="O92" i="24"/>
  <c r="AG92" i="24" s="1"/>
  <c r="L93" i="24"/>
  <c r="AD93" i="24" s="1"/>
  <c r="M93" i="24"/>
  <c r="AE93" i="24" s="1"/>
  <c r="N93" i="24"/>
  <c r="AF93" i="24" s="1"/>
  <c r="O93" i="24"/>
  <c r="AG93" i="24" s="1"/>
  <c r="L94" i="24"/>
  <c r="AD94" i="24" s="1"/>
  <c r="M94" i="24"/>
  <c r="AE94" i="24" s="1"/>
  <c r="N94" i="24"/>
  <c r="AF94" i="24" s="1"/>
  <c r="O94" i="24"/>
  <c r="AG94" i="24" s="1"/>
  <c r="L95" i="24"/>
  <c r="AD95" i="24" s="1"/>
  <c r="M95" i="24"/>
  <c r="AE95" i="24" s="1"/>
  <c r="N95" i="24"/>
  <c r="AF95" i="24" s="1"/>
  <c r="O95" i="24"/>
  <c r="AG95" i="24" s="1"/>
  <c r="L96" i="24"/>
  <c r="AD96" i="24" s="1"/>
  <c r="M96" i="24"/>
  <c r="AE96" i="24" s="1"/>
  <c r="N96" i="24"/>
  <c r="AF96" i="24" s="1"/>
  <c r="O96" i="24"/>
  <c r="AG96" i="24" s="1"/>
  <c r="L97" i="24"/>
  <c r="AD97" i="24" s="1"/>
  <c r="M97" i="24"/>
  <c r="AE97" i="24" s="1"/>
  <c r="N97" i="24"/>
  <c r="AF97" i="24" s="1"/>
  <c r="O97" i="24"/>
  <c r="AG97" i="24" s="1"/>
  <c r="L98" i="24"/>
  <c r="AD98" i="24" s="1"/>
  <c r="M98" i="24"/>
  <c r="AE98" i="24" s="1"/>
  <c r="N98" i="24"/>
  <c r="AF98" i="24" s="1"/>
  <c r="O98" i="24"/>
  <c r="AG98" i="24" s="1"/>
  <c r="L99" i="24"/>
  <c r="AD99" i="24" s="1"/>
  <c r="M99" i="24"/>
  <c r="AE99" i="24" s="1"/>
  <c r="N99" i="24"/>
  <c r="AF99" i="24" s="1"/>
  <c r="O99" i="24"/>
  <c r="L100" i="24"/>
  <c r="AD100" i="24" s="1"/>
  <c r="M100" i="24"/>
  <c r="AE100" i="24" s="1"/>
  <c r="N100" i="24"/>
  <c r="AF100" i="24" s="1"/>
  <c r="O100" i="24"/>
  <c r="AG100" i="24" s="1"/>
  <c r="L101" i="24"/>
  <c r="AD101" i="24" s="1"/>
  <c r="M101" i="24"/>
  <c r="AE101" i="24" s="1"/>
  <c r="N101" i="24"/>
  <c r="AF101" i="24" s="1"/>
  <c r="O101" i="24"/>
  <c r="AG101" i="24" s="1"/>
  <c r="L102" i="24"/>
  <c r="AD102" i="24" s="1"/>
  <c r="M102" i="24"/>
  <c r="AE102" i="24" s="1"/>
  <c r="N102" i="24"/>
  <c r="AF102" i="24" s="1"/>
  <c r="O102" i="24"/>
  <c r="AG102" i="24" s="1"/>
  <c r="L103" i="24"/>
  <c r="AD103" i="24" s="1"/>
  <c r="M103" i="24"/>
  <c r="AE103" i="24" s="1"/>
  <c r="N103" i="24"/>
  <c r="AF103" i="24" s="1"/>
  <c r="O103" i="24"/>
  <c r="L104" i="24"/>
  <c r="AD104" i="24" s="1"/>
  <c r="M104" i="24"/>
  <c r="AE104" i="24" s="1"/>
  <c r="N104" i="24"/>
  <c r="AF104" i="24" s="1"/>
  <c r="O104" i="24"/>
  <c r="AG104" i="24" s="1"/>
  <c r="L105" i="24"/>
  <c r="AD105" i="24" s="1"/>
  <c r="M105" i="24"/>
  <c r="AE105" i="24" s="1"/>
  <c r="N105" i="24"/>
  <c r="AF105" i="24" s="1"/>
  <c r="O105" i="24"/>
  <c r="AG105" i="24" s="1"/>
  <c r="L106" i="24"/>
  <c r="AD106" i="24" s="1"/>
  <c r="M106" i="24"/>
  <c r="AE106" i="24" s="1"/>
  <c r="N106" i="24"/>
  <c r="AF106" i="24" s="1"/>
  <c r="O106" i="24"/>
  <c r="AG106" i="24" s="1"/>
  <c r="L107" i="24"/>
  <c r="AD107" i="24" s="1"/>
  <c r="M107" i="24"/>
  <c r="AE107" i="24" s="1"/>
  <c r="N107" i="24"/>
  <c r="AF107" i="24" s="1"/>
  <c r="O107" i="24"/>
  <c r="AG107" i="24" s="1"/>
  <c r="L108" i="24"/>
  <c r="AD108" i="24" s="1"/>
  <c r="M108" i="24"/>
  <c r="AE108" i="24" s="1"/>
  <c r="N108" i="24"/>
  <c r="AF108" i="24" s="1"/>
  <c r="O108" i="24"/>
  <c r="AG108" i="24" s="1"/>
  <c r="L77" i="24"/>
  <c r="AD77" i="24" s="1"/>
  <c r="M77" i="24"/>
  <c r="AE77" i="24" s="1"/>
  <c r="N77" i="24"/>
  <c r="AF77" i="24" s="1"/>
  <c r="O77" i="24"/>
  <c r="AG77" i="24" s="1"/>
  <c r="L109" i="24"/>
  <c r="AD109" i="24" s="1"/>
  <c r="M109" i="24"/>
  <c r="AE109" i="24" s="1"/>
  <c r="N109" i="24"/>
  <c r="AF109" i="24" s="1"/>
  <c r="O109" i="24"/>
  <c r="AG109" i="24" s="1"/>
  <c r="L110" i="24"/>
  <c r="AD110" i="24" s="1"/>
  <c r="M110" i="24"/>
  <c r="AE110" i="24" s="1"/>
  <c r="N110" i="24"/>
  <c r="AF110" i="24" s="1"/>
  <c r="O110" i="24"/>
  <c r="AG110" i="24" s="1"/>
  <c r="L111" i="24"/>
  <c r="AD111" i="24" s="1"/>
  <c r="M111" i="24"/>
  <c r="AE111" i="24" s="1"/>
  <c r="N111" i="24"/>
  <c r="AF111" i="24" s="1"/>
  <c r="O111" i="24"/>
  <c r="AG111" i="24" s="1"/>
  <c r="L112" i="24"/>
  <c r="AD112" i="24" s="1"/>
  <c r="M112" i="24"/>
  <c r="AE112" i="24" s="1"/>
  <c r="N112" i="24"/>
  <c r="AF112" i="24" s="1"/>
  <c r="O112" i="24"/>
  <c r="AG112" i="24" s="1"/>
  <c r="L113" i="24"/>
  <c r="AD113" i="24" s="1"/>
  <c r="M113" i="24"/>
  <c r="AE113" i="24" s="1"/>
  <c r="N113" i="24"/>
  <c r="AF113" i="24" s="1"/>
  <c r="O113" i="24"/>
  <c r="AG113" i="24" s="1"/>
  <c r="L114" i="24"/>
  <c r="AD114" i="24" s="1"/>
  <c r="M114" i="24"/>
  <c r="AE114" i="24" s="1"/>
  <c r="N114" i="24"/>
  <c r="AF114" i="24" s="1"/>
  <c r="O114" i="24"/>
  <c r="L44" i="24"/>
  <c r="AD44" i="24" s="1"/>
  <c r="M44" i="24"/>
  <c r="AE44" i="24" s="1"/>
  <c r="N44" i="24"/>
  <c r="AF44" i="24" s="1"/>
  <c r="O44" i="24"/>
  <c r="AG44" i="24" s="1"/>
  <c r="L45" i="24"/>
  <c r="AD45" i="24" s="1"/>
  <c r="M45" i="24"/>
  <c r="AE45" i="24" s="1"/>
  <c r="N45" i="24"/>
  <c r="AF45" i="24" s="1"/>
  <c r="O45" i="24"/>
  <c r="AG45" i="24" s="1"/>
  <c r="L46" i="24"/>
  <c r="AD46" i="24" s="1"/>
  <c r="M46" i="24"/>
  <c r="AE46" i="24" s="1"/>
  <c r="N46" i="24"/>
  <c r="AF46" i="24" s="1"/>
  <c r="O46" i="24"/>
  <c r="AG46" i="24" s="1"/>
  <c r="L47" i="24"/>
  <c r="AD47" i="24" s="1"/>
  <c r="M47" i="24"/>
  <c r="AE47" i="24" s="1"/>
  <c r="N47" i="24"/>
  <c r="AF47" i="24" s="1"/>
  <c r="O47" i="24"/>
  <c r="L48" i="24"/>
  <c r="AD48" i="24" s="1"/>
  <c r="M48" i="24"/>
  <c r="AE48" i="24" s="1"/>
  <c r="N48" i="24"/>
  <c r="AF48" i="24" s="1"/>
  <c r="O48" i="24"/>
  <c r="AG48" i="24" s="1"/>
  <c r="L49" i="24"/>
  <c r="AD49" i="24" s="1"/>
  <c r="M49" i="24"/>
  <c r="AE49" i="24" s="1"/>
  <c r="N49" i="24"/>
  <c r="AF49" i="24" s="1"/>
  <c r="O49" i="24"/>
  <c r="AG49" i="24" s="1"/>
  <c r="L115" i="24"/>
  <c r="AD115" i="24" s="1"/>
  <c r="M115" i="24"/>
  <c r="AE115" i="24" s="1"/>
  <c r="N115" i="24"/>
  <c r="AF115" i="24" s="1"/>
  <c r="O115" i="24"/>
  <c r="AG115" i="24" s="1"/>
  <c r="L116" i="24"/>
  <c r="AD116" i="24" s="1"/>
  <c r="M116" i="24"/>
  <c r="AE116" i="24" s="1"/>
  <c r="N116" i="24"/>
  <c r="AF116" i="24" s="1"/>
  <c r="O116" i="24"/>
  <c r="AG116" i="24" s="1"/>
  <c r="L117" i="24"/>
  <c r="AD117" i="24" s="1"/>
  <c r="M117" i="24"/>
  <c r="AE117" i="24" s="1"/>
  <c r="N117" i="24"/>
  <c r="AF117" i="24" s="1"/>
  <c r="O117" i="24"/>
  <c r="AG117" i="24" s="1"/>
  <c r="L118" i="24"/>
  <c r="AD118" i="24" s="1"/>
  <c r="M118" i="24"/>
  <c r="AE118" i="24" s="1"/>
  <c r="N118" i="24"/>
  <c r="AF118" i="24" s="1"/>
  <c r="O118" i="24"/>
  <c r="AG118" i="24" s="1"/>
  <c r="L119" i="24"/>
  <c r="AD119" i="24" s="1"/>
  <c r="M119" i="24"/>
  <c r="AE119" i="24" s="1"/>
  <c r="N119" i="24"/>
  <c r="AF119" i="24" s="1"/>
  <c r="O119" i="24"/>
  <c r="AG119" i="24" s="1"/>
  <c r="L120" i="24"/>
  <c r="AD120" i="24" s="1"/>
  <c r="M120" i="24"/>
  <c r="AE120" i="24" s="1"/>
  <c r="N120" i="24"/>
  <c r="AF120" i="24" s="1"/>
  <c r="O120" i="24"/>
  <c r="AG120" i="24" s="1"/>
  <c r="L121" i="24"/>
  <c r="AD121" i="24" s="1"/>
  <c r="M121" i="24"/>
  <c r="AE121" i="24" s="1"/>
  <c r="N121" i="24"/>
  <c r="AF121" i="24" s="1"/>
  <c r="O121" i="24"/>
  <c r="AG121" i="24" s="1"/>
  <c r="L122" i="24"/>
  <c r="AD122" i="24" s="1"/>
  <c r="M122" i="24"/>
  <c r="AE122" i="24" s="1"/>
  <c r="N122" i="24"/>
  <c r="AF122" i="24" s="1"/>
  <c r="O122" i="24"/>
  <c r="AG122" i="24" s="1"/>
  <c r="L123" i="24"/>
  <c r="AD123" i="24" s="1"/>
  <c r="M123" i="24"/>
  <c r="AE123" i="24" s="1"/>
  <c r="N123" i="24"/>
  <c r="AF123" i="24" s="1"/>
  <c r="O123" i="24"/>
  <c r="AG123" i="24" s="1"/>
  <c r="L124" i="24"/>
  <c r="AD124" i="24" s="1"/>
  <c r="M124" i="24"/>
  <c r="AE124" i="24" s="1"/>
  <c r="N124" i="24"/>
  <c r="AF124" i="24" s="1"/>
  <c r="O124" i="24"/>
  <c r="L125" i="24"/>
  <c r="AD125" i="24" s="1"/>
  <c r="M125" i="24"/>
  <c r="AE125" i="24" s="1"/>
  <c r="N125" i="24"/>
  <c r="AF125" i="24" s="1"/>
  <c r="O125" i="24"/>
  <c r="AG125" i="24" s="1"/>
  <c r="L126" i="24"/>
  <c r="AD126" i="24" s="1"/>
  <c r="M126" i="24"/>
  <c r="AE126" i="24" s="1"/>
  <c r="N126" i="24"/>
  <c r="AF126" i="24" s="1"/>
  <c r="O126" i="24"/>
  <c r="AG126" i="24" s="1"/>
  <c r="L127" i="24"/>
  <c r="AD127" i="24" s="1"/>
  <c r="M127" i="24"/>
  <c r="AE127" i="24" s="1"/>
  <c r="N127" i="24"/>
  <c r="AF127" i="24" s="1"/>
  <c r="O127" i="24"/>
  <c r="AG127" i="24" s="1"/>
  <c r="L211" i="24"/>
  <c r="AD211" i="24" s="1"/>
  <c r="M211" i="24"/>
  <c r="AE211" i="24" s="1"/>
  <c r="N211" i="24"/>
  <c r="AF211" i="24" s="1"/>
  <c r="O211" i="24"/>
  <c r="AG211" i="24" s="1"/>
  <c r="L212" i="24"/>
  <c r="AD212" i="24" s="1"/>
  <c r="M212" i="24"/>
  <c r="AE212" i="24" s="1"/>
  <c r="N212" i="24"/>
  <c r="AF212" i="24" s="1"/>
  <c r="O212" i="24"/>
  <c r="AG212" i="24" s="1"/>
  <c r="L213" i="24"/>
  <c r="AD213" i="24" s="1"/>
  <c r="M213" i="24"/>
  <c r="AE213" i="24" s="1"/>
  <c r="N213" i="24"/>
  <c r="AF213" i="24" s="1"/>
  <c r="O213" i="24"/>
  <c r="AG213" i="24" s="1"/>
  <c r="L214" i="24"/>
  <c r="AD214" i="24" s="1"/>
  <c r="M214" i="24"/>
  <c r="AE214" i="24" s="1"/>
  <c r="N214" i="24"/>
  <c r="AF214" i="24" s="1"/>
  <c r="O214" i="24"/>
  <c r="AG214" i="24" s="1"/>
  <c r="L215" i="24"/>
  <c r="AD215" i="24" s="1"/>
  <c r="M215" i="24"/>
  <c r="AE215" i="24" s="1"/>
  <c r="N215" i="24"/>
  <c r="AF215" i="24" s="1"/>
  <c r="O215" i="24"/>
  <c r="AG215" i="24" s="1"/>
  <c r="L216" i="24"/>
  <c r="AD216" i="24" s="1"/>
  <c r="M216" i="24"/>
  <c r="AE216" i="24" s="1"/>
  <c r="N216" i="24"/>
  <c r="AF216" i="24" s="1"/>
  <c r="O216" i="24"/>
  <c r="AG216" i="24" s="1"/>
  <c r="L217" i="24"/>
  <c r="AD217" i="24" s="1"/>
  <c r="M217" i="24"/>
  <c r="AE217" i="24" s="1"/>
  <c r="N217" i="24"/>
  <c r="AF217" i="24" s="1"/>
  <c r="O217" i="24"/>
  <c r="AG217" i="24" s="1"/>
  <c r="L218" i="24"/>
  <c r="AD218" i="24" s="1"/>
  <c r="M218" i="24"/>
  <c r="AE218" i="24" s="1"/>
  <c r="N218" i="24"/>
  <c r="AF218" i="24" s="1"/>
  <c r="O218" i="24"/>
  <c r="AG218" i="24" s="1"/>
  <c r="L219" i="24"/>
  <c r="AD219" i="24" s="1"/>
  <c r="M219" i="24"/>
  <c r="AE219" i="24" s="1"/>
  <c r="N219" i="24"/>
  <c r="AF219" i="24" s="1"/>
  <c r="O219" i="24"/>
  <c r="AG219" i="24" s="1"/>
  <c r="L220" i="24"/>
  <c r="AD220" i="24" s="1"/>
  <c r="M220" i="24"/>
  <c r="AE220" i="24" s="1"/>
  <c r="N220" i="24"/>
  <c r="AF220" i="24" s="1"/>
  <c r="O220" i="24"/>
  <c r="AG220" i="24" s="1"/>
  <c r="L221" i="24"/>
  <c r="AD221" i="24" s="1"/>
  <c r="M221" i="24"/>
  <c r="AE221" i="24" s="1"/>
  <c r="N221" i="24"/>
  <c r="AF221" i="24" s="1"/>
  <c r="O221" i="24"/>
  <c r="AG221" i="24" s="1"/>
  <c r="L222" i="24"/>
  <c r="AD222" i="24" s="1"/>
  <c r="M222" i="24"/>
  <c r="AE222" i="24" s="1"/>
  <c r="N222" i="24"/>
  <c r="AF222" i="24" s="1"/>
  <c r="O222" i="24"/>
  <c r="AG222" i="24" s="1"/>
  <c r="L223" i="24"/>
  <c r="AD223" i="24" s="1"/>
  <c r="M223" i="24"/>
  <c r="AE223" i="24" s="1"/>
  <c r="N223" i="24"/>
  <c r="AF223" i="24" s="1"/>
  <c r="O223" i="24"/>
  <c r="L224" i="24"/>
  <c r="AD224" i="24" s="1"/>
  <c r="M224" i="24"/>
  <c r="AE224" i="24" s="1"/>
  <c r="N224" i="24"/>
  <c r="AF224" i="24" s="1"/>
  <c r="O224" i="24"/>
  <c r="AG224" i="24" s="1"/>
  <c r="L225" i="24"/>
  <c r="AD225" i="24" s="1"/>
  <c r="M225" i="24"/>
  <c r="AE225" i="24" s="1"/>
  <c r="N225" i="24"/>
  <c r="AF225" i="24" s="1"/>
  <c r="O225" i="24"/>
  <c r="AG225" i="24" s="1"/>
  <c r="L226" i="24"/>
  <c r="AD226" i="24" s="1"/>
  <c r="M226" i="24"/>
  <c r="AE226" i="24" s="1"/>
  <c r="N226" i="24"/>
  <c r="AF226" i="24" s="1"/>
  <c r="O226" i="24"/>
  <c r="AG226" i="24" s="1"/>
  <c r="L210" i="24"/>
  <c r="AD210" i="24" s="1"/>
  <c r="M210" i="24"/>
  <c r="AE210" i="24" s="1"/>
  <c r="N210" i="24"/>
  <c r="AF210" i="24" s="1"/>
  <c r="O210" i="24"/>
  <c r="L50" i="24"/>
  <c r="AD50" i="24" s="1"/>
  <c r="M50" i="24"/>
  <c r="AE50" i="24" s="1"/>
  <c r="N50" i="24"/>
  <c r="AF50" i="24" s="1"/>
  <c r="O50" i="24"/>
  <c r="AG50" i="24" s="1"/>
  <c r="L51" i="24"/>
  <c r="AD51" i="24" s="1"/>
  <c r="M51" i="24"/>
  <c r="AE51" i="24" s="1"/>
  <c r="N51" i="24"/>
  <c r="AF51" i="24" s="1"/>
  <c r="O51" i="24"/>
  <c r="AG51" i="24" s="1"/>
  <c r="L52" i="24"/>
  <c r="AD52" i="24" s="1"/>
  <c r="M52" i="24"/>
  <c r="AE52" i="24" s="1"/>
  <c r="N52" i="24"/>
  <c r="AF52" i="24" s="1"/>
  <c r="O52" i="24"/>
  <c r="AG52" i="24" s="1"/>
  <c r="L53" i="24"/>
  <c r="AD53" i="24" s="1"/>
  <c r="M53" i="24"/>
  <c r="AE53" i="24" s="1"/>
  <c r="N53" i="24"/>
  <c r="AF53" i="24" s="1"/>
  <c r="O53" i="24"/>
  <c r="AG53" i="24" s="1"/>
  <c r="L54" i="24"/>
  <c r="AD54" i="24" s="1"/>
  <c r="M54" i="24"/>
  <c r="AE54" i="24" s="1"/>
  <c r="N54" i="24"/>
  <c r="AF54" i="24" s="1"/>
  <c r="O54" i="24"/>
  <c r="AG54" i="24" s="1"/>
  <c r="L55" i="24"/>
  <c r="AD55" i="24" s="1"/>
  <c r="M55" i="24"/>
  <c r="AE55" i="24" s="1"/>
  <c r="N55" i="24"/>
  <c r="AF55" i="24" s="1"/>
  <c r="O55" i="24"/>
  <c r="AG55" i="24" s="1"/>
  <c r="L56" i="24"/>
  <c r="AD56" i="24" s="1"/>
  <c r="M56" i="24"/>
  <c r="AE56" i="24" s="1"/>
  <c r="N56" i="24"/>
  <c r="AF56" i="24" s="1"/>
  <c r="O56" i="24"/>
  <c r="AG56" i="24" s="1"/>
  <c r="L57" i="24"/>
  <c r="AD57" i="24" s="1"/>
  <c r="M57" i="24"/>
  <c r="AE57" i="24" s="1"/>
  <c r="N57" i="24"/>
  <c r="AF57" i="24" s="1"/>
  <c r="O57" i="24"/>
  <c r="AG57" i="24" s="1"/>
  <c r="L58" i="24"/>
  <c r="AD58" i="24" s="1"/>
  <c r="M58" i="24"/>
  <c r="AE58" i="24" s="1"/>
  <c r="N58" i="24"/>
  <c r="AF58" i="24" s="1"/>
  <c r="O58" i="24"/>
  <c r="AG58" i="24" s="1"/>
  <c r="L59" i="24"/>
  <c r="AD59" i="24" s="1"/>
  <c r="M59" i="24"/>
  <c r="AE59" i="24" s="1"/>
  <c r="N59" i="24"/>
  <c r="AF59" i="24" s="1"/>
  <c r="O59" i="24"/>
  <c r="AG59" i="24" s="1"/>
  <c r="L60" i="24"/>
  <c r="AD60" i="24" s="1"/>
  <c r="M60" i="24"/>
  <c r="AE60" i="24" s="1"/>
  <c r="N60" i="24"/>
  <c r="AF60" i="24" s="1"/>
  <c r="O60" i="24"/>
  <c r="AG60" i="24" s="1"/>
  <c r="L61" i="24"/>
  <c r="AD61" i="24" s="1"/>
  <c r="M61" i="24"/>
  <c r="AE61" i="24" s="1"/>
  <c r="N61" i="24"/>
  <c r="AF61" i="24" s="1"/>
  <c r="O61" i="24"/>
  <c r="L62" i="24"/>
  <c r="AD62" i="24" s="1"/>
  <c r="M62" i="24"/>
  <c r="AE62" i="24" s="1"/>
  <c r="N62" i="24"/>
  <c r="AF62" i="24" s="1"/>
  <c r="O62" i="24"/>
  <c r="AG62" i="24" s="1"/>
  <c r="L63" i="24"/>
  <c r="AD63" i="24" s="1"/>
  <c r="M63" i="24"/>
  <c r="AE63" i="24" s="1"/>
  <c r="N63" i="24"/>
  <c r="AF63" i="24" s="1"/>
  <c r="O63" i="24"/>
  <c r="AG63" i="24" s="1"/>
  <c r="L64" i="24"/>
  <c r="AD64" i="24" s="1"/>
  <c r="M64" i="24"/>
  <c r="AE64" i="24" s="1"/>
  <c r="N64" i="24"/>
  <c r="AF64" i="24" s="1"/>
  <c r="O64" i="24"/>
  <c r="L65" i="24"/>
  <c r="AD65" i="24" s="1"/>
  <c r="M65" i="24"/>
  <c r="AE65" i="24" s="1"/>
  <c r="N65" i="24"/>
  <c r="AF65" i="24" s="1"/>
  <c r="O65" i="24"/>
  <c r="L66" i="24"/>
  <c r="AD66" i="24" s="1"/>
  <c r="M66" i="24"/>
  <c r="AE66" i="24" s="1"/>
  <c r="N66" i="24"/>
  <c r="AF66" i="24" s="1"/>
  <c r="O66" i="24"/>
  <c r="AG66" i="24" s="1"/>
  <c r="L67" i="24"/>
  <c r="AD67" i="24" s="1"/>
  <c r="M67" i="24"/>
  <c r="AE67" i="24" s="1"/>
  <c r="N67" i="24"/>
  <c r="AF67" i="24" s="1"/>
  <c r="O67" i="24"/>
  <c r="AG67" i="24" s="1"/>
  <c r="L68" i="24"/>
  <c r="AD68" i="24" s="1"/>
  <c r="M68" i="24"/>
  <c r="AE68" i="24" s="1"/>
  <c r="N68" i="24"/>
  <c r="AF68" i="24" s="1"/>
  <c r="O68" i="24"/>
  <c r="AG68" i="24" s="1"/>
  <c r="L69" i="24"/>
  <c r="AD69" i="24" s="1"/>
  <c r="M69" i="24"/>
  <c r="AE69" i="24" s="1"/>
  <c r="N69" i="24"/>
  <c r="AF69" i="24" s="1"/>
  <c r="O69" i="24"/>
  <c r="L70" i="24"/>
  <c r="AD70" i="24" s="1"/>
  <c r="M70" i="24"/>
  <c r="AE70" i="24" s="1"/>
  <c r="N70" i="24"/>
  <c r="AF70" i="24" s="1"/>
  <c r="O70" i="24"/>
  <c r="AG70" i="24" s="1"/>
  <c r="L71" i="24"/>
  <c r="AD71" i="24" s="1"/>
  <c r="M71" i="24"/>
  <c r="AE71" i="24" s="1"/>
  <c r="N71" i="24"/>
  <c r="AF71" i="24" s="1"/>
  <c r="O71" i="24"/>
  <c r="AG71" i="24" s="1"/>
  <c r="L72" i="24"/>
  <c r="AD72" i="24" s="1"/>
  <c r="M72" i="24"/>
  <c r="AE72" i="24" s="1"/>
  <c r="N72" i="24"/>
  <c r="AF72" i="24" s="1"/>
  <c r="O72" i="24"/>
  <c r="AG72" i="24" s="1"/>
  <c r="L73" i="24"/>
  <c r="AD73" i="24" s="1"/>
  <c r="M73" i="24"/>
  <c r="AE73" i="24" s="1"/>
  <c r="N73" i="24"/>
  <c r="AF73" i="24" s="1"/>
  <c r="O73" i="24"/>
  <c r="L74" i="24"/>
  <c r="AD74" i="24" s="1"/>
  <c r="M74" i="24"/>
  <c r="AE74" i="24" s="1"/>
  <c r="N74" i="24"/>
  <c r="AF74" i="24" s="1"/>
  <c r="O74" i="24"/>
  <c r="AG74" i="24" s="1"/>
  <c r="L75" i="24"/>
  <c r="AD75" i="24" s="1"/>
  <c r="M75" i="24"/>
  <c r="AE75" i="24" s="1"/>
  <c r="N75" i="24"/>
  <c r="AF75" i="24" s="1"/>
  <c r="O75" i="24"/>
  <c r="AG75" i="24" s="1"/>
  <c r="L76" i="24"/>
  <c r="AD76" i="24" s="1"/>
  <c r="M76" i="24"/>
  <c r="AE76" i="24" s="1"/>
  <c r="N76" i="24"/>
  <c r="AF76" i="24" s="1"/>
  <c r="O76" i="24"/>
  <c r="AG76" i="24" s="1"/>
  <c r="L33" i="24"/>
  <c r="AD33" i="24" s="1"/>
  <c r="M33" i="24"/>
  <c r="AE33" i="24" s="1"/>
  <c r="N33" i="24"/>
  <c r="AF33" i="24" s="1"/>
  <c r="O33" i="24"/>
  <c r="L34" i="24"/>
  <c r="AD34" i="24" s="1"/>
  <c r="M34" i="24"/>
  <c r="AE34" i="24" s="1"/>
  <c r="N34" i="24"/>
  <c r="AF34" i="24" s="1"/>
  <c r="O34" i="24"/>
  <c r="AG34" i="24" s="1"/>
  <c r="L128" i="24"/>
  <c r="AD128" i="24" s="1"/>
  <c r="M128" i="24"/>
  <c r="AE128" i="24" s="1"/>
  <c r="N128" i="24"/>
  <c r="AF128" i="24" s="1"/>
  <c r="O128" i="24"/>
  <c r="AG128" i="24" s="1"/>
  <c r="L129" i="24"/>
  <c r="AD129" i="24" s="1"/>
  <c r="M129" i="24"/>
  <c r="AE129" i="24" s="1"/>
  <c r="N129" i="24"/>
  <c r="AF129" i="24" s="1"/>
  <c r="O129" i="24"/>
  <c r="AG129" i="24" s="1"/>
  <c r="L130" i="24"/>
  <c r="AD130" i="24" s="1"/>
  <c r="M130" i="24"/>
  <c r="AE130" i="24" s="1"/>
  <c r="N130" i="24"/>
  <c r="AF130" i="24" s="1"/>
  <c r="O130" i="24"/>
  <c r="L131" i="24"/>
  <c r="AD131" i="24" s="1"/>
  <c r="M131" i="24"/>
  <c r="AE131" i="24" s="1"/>
  <c r="N131" i="24"/>
  <c r="AF131" i="24" s="1"/>
  <c r="O131" i="24"/>
  <c r="AG131" i="24" s="1"/>
  <c r="L132" i="24"/>
  <c r="AD132" i="24" s="1"/>
  <c r="M132" i="24"/>
  <c r="AE132" i="24" s="1"/>
  <c r="N132" i="24"/>
  <c r="AF132" i="24" s="1"/>
  <c r="O132" i="24"/>
  <c r="AG132" i="24" s="1"/>
  <c r="L133" i="24"/>
  <c r="AD133" i="24" s="1"/>
  <c r="M133" i="24"/>
  <c r="AE133" i="24" s="1"/>
  <c r="N133" i="24"/>
  <c r="AF133" i="24" s="1"/>
  <c r="O133" i="24"/>
  <c r="L134" i="24"/>
  <c r="AD134" i="24" s="1"/>
  <c r="M134" i="24"/>
  <c r="AE134" i="24" s="1"/>
  <c r="N134" i="24"/>
  <c r="AF134" i="24" s="1"/>
  <c r="O134" i="24"/>
  <c r="AG134" i="24" s="1"/>
  <c r="L135" i="24"/>
  <c r="AD135" i="24" s="1"/>
  <c r="M135" i="24"/>
  <c r="AE135" i="24" s="1"/>
  <c r="N135" i="24"/>
  <c r="AF135" i="24" s="1"/>
  <c r="O135" i="24"/>
  <c r="AG135" i="24" s="1"/>
  <c r="L136" i="24"/>
  <c r="AD136" i="24" s="1"/>
  <c r="M136" i="24"/>
  <c r="AE136" i="24" s="1"/>
  <c r="N136" i="24"/>
  <c r="AF136" i="24" s="1"/>
  <c r="O136" i="24"/>
  <c r="AG136" i="24" s="1"/>
  <c r="L137" i="24"/>
  <c r="AD137" i="24" s="1"/>
  <c r="M137" i="24"/>
  <c r="AE137" i="24" s="1"/>
  <c r="N137" i="24"/>
  <c r="AF137" i="24" s="1"/>
  <c r="O137" i="24"/>
  <c r="AG137" i="24" s="1"/>
  <c r="L138" i="24"/>
  <c r="AD138" i="24" s="1"/>
  <c r="M138" i="24"/>
  <c r="AE138" i="24" s="1"/>
  <c r="N138" i="24"/>
  <c r="AF138" i="24" s="1"/>
  <c r="O138" i="24"/>
  <c r="AG138" i="24" s="1"/>
  <c r="L139" i="24"/>
  <c r="AD139" i="24" s="1"/>
  <c r="M139" i="24"/>
  <c r="AE139" i="24" s="1"/>
  <c r="N139" i="24"/>
  <c r="AF139" i="24" s="1"/>
  <c r="O139" i="24"/>
  <c r="AG139" i="24" s="1"/>
  <c r="L140" i="24"/>
  <c r="AD140" i="24" s="1"/>
  <c r="M140" i="24"/>
  <c r="AE140" i="24" s="1"/>
  <c r="N140" i="24"/>
  <c r="AF140" i="24" s="1"/>
  <c r="O140" i="24"/>
  <c r="AG140" i="24" s="1"/>
  <c r="L141" i="24"/>
  <c r="AD141" i="24" s="1"/>
  <c r="M141" i="24"/>
  <c r="AE141" i="24" s="1"/>
  <c r="N141" i="24"/>
  <c r="AF141" i="24" s="1"/>
  <c r="O141" i="24"/>
  <c r="AG141" i="24" s="1"/>
  <c r="L142" i="24"/>
  <c r="AD142" i="24" s="1"/>
  <c r="M142" i="24"/>
  <c r="AE142" i="24" s="1"/>
  <c r="N142" i="24"/>
  <c r="AF142" i="24" s="1"/>
  <c r="O142" i="24"/>
  <c r="L143" i="24"/>
  <c r="AD143" i="24" s="1"/>
  <c r="M143" i="24"/>
  <c r="AE143" i="24" s="1"/>
  <c r="N143" i="24"/>
  <c r="AF143" i="24" s="1"/>
  <c r="O143" i="24"/>
  <c r="AG143" i="24" s="1"/>
  <c r="L144" i="24"/>
  <c r="AD144" i="24" s="1"/>
  <c r="M144" i="24"/>
  <c r="AE144" i="24" s="1"/>
  <c r="N144" i="24"/>
  <c r="AF144" i="24" s="1"/>
  <c r="O144" i="24"/>
  <c r="AG144" i="24" s="1"/>
  <c r="L145" i="24"/>
  <c r="AD145" i="24" s="1"/>
  <c r="M145" i="24"/>
  <c r="AE145" i="24" s="1"/>
  <c r="N145" i="24"/>
  <c r="AF145" i="24" s="1"/>
  <c r="O145" i="24"/>
  <c r="AG145" i="24" s="1"/>
  <c r="L146" i="24"/>
  <c r="AD146" i="24" s="1"/>
  <c r="M146" i="24"/>
  <c r="AE146" i="24" s="1"/>
  <c r="N146" i="24"/>
  <c r="AF146" i="24" s="1"/>
  <c r="O146" i="24"/>
  <c r="L147" i="24"/>
  <c r="AD147" i="24" s="1"/>
  <c r="M147" i="24"/>
  <c r="AE147" i="24" s="1"/>
  <c r="N147" i="24"/>
  <c r="AF147" i="24" s="1"/>
  <c r="O147" i="24"/>
  <c r="AG147" i="24" s="1"/>
  <c r="L148" i="24"/>
  <c r="AD148" i="24" s="1"/>
  <c r="M148" i="24"/>
  <c r="AE148" i="24" s="1"/>
  <c r="N148" i="24"/>
  <c r="AF148" i="24" s="1"/>
  <c r="O148" i="24"/>
  <c r="AG148" i="24" s="1"/>
  <c r="L149" i="24"/>
  <c r="AD149" i="24" s="1"/>
  <c r="M149" i="24"/>
  <c r="AE149" i="24" s="1"/>
  <c r="N149" i="24"/>
  <c r="AF149" i="24" s="1"/>
  <c r="O149" i="24"/>
  <c r="AG149" i="24" s="1"/>
  <c r="L150" i="24"/>
  <c r="AD150" i="24" s="1"/>
  <c r="M150" i="24"/>
  <c r="AE150" i="24" s="1"/>
  <c r="N150" i="24"/>
  <c r="AF150" i="24" s="1"/>
  <c r="O150" i="24"/>
  <c r="AG150" i="24" s="1"/>
  <c r="L151" i="24"/>
  <c r="AD151" i="24" s="1"/>
  <c r="M151" i="24"/>
  <c r="AE151" i="24" s="1"/>
  <c r="N151" i="24"/>
  <c r="AF151" i="24" s="1"/>
  <c r="O151" i="24"/>
  <c r="AG151" i="24" s="1"/>
  <c r="L152" i="24"/>
  <c r="AD152" i="24" s="1"/>
  <c r="M152" i="24"/>
  <c r="AE152" i="24" s="1"/>
  <c r="N152" i="24"/>
  <c r="AF152" i="24" s="1"/>
  <c r="O152" i="24"/>
  <c r="AG152" i="24" s="1"/>
  <c r="L153" i="24"/>
  <c r="AD153" i="24" s="1"/>
  <c r="M153" i="24"/>
  <c r="AE153" i="24" s="1"/>
  <c r="N153" i="24"/>
  <c r="AF153" i="24" s="1"/>
  <c r="O153" i="24"/>
  <c r="AG153" i="24" s="1"/>
  <c r="L154" i="24"/>
  <c r="AD154" i="24" s="1"/>
  <c r="M154" i="24"/>
  <c r="AE154" i="24" s="1"/>
  <c r="N154" i="24"/>
  <c r="AF154" i="24" s="1"/>
  <c r="O154" i="24"/>
  <c r="AG154" i="24" s="1"/>
  <c r="L155" i="24"/>
  <c r="AD155" i="24" s="1"/>
  <c r="M155" i="24"/>
  <c r="AE155" i="24" s="1"/>
  <c r="N155" i="24"/>
  <c r="AF155" i="24" s="1"/>
  <c r="O155" i="24"/>
  <c r="AG155" i="24" s="1"/>
  <c r="L156" i="24"/>
  <c r="AD156" i="24" s="1"/>
  <c r="M156" i="24"/>
  <c r="AE156" i="24" s="1"/>
  <c r="N156" i="24"/>
  <c r="AF156" i="24" s="1"/>
  <c r="O156" i="24"/>
  <c r="AG156" i="24" s="1"/>
  <c r="L157" i="24"/>
  <c r="AD157" i="24" s="1"/>
  <c r="M157" i="24"/>
  <c r="AE157" i="24" s="1"/>
  <c r="N157" i="24"/>
  <c r="AF157" i="24" s="1"/>
  <c r="O157" i="24"/>
  <c r="AG157" i="24" s="1"/>
  <c r="L160" i="24"/>
  <c r="AD160" i="24" s="1"/>
  <c r="M160" i="24"/>
  <c r="AE160" i="24" s="1"/>
  <c r="N160" i="24"/>
  <c r="AF160" i="24" s="1"/>
  <c r="O160" i="24"/>
  <c r="AG160" i="24" s="1"/>
  <c r="L159" i="24"/>
  <c r="AD159" i="24" s="1"/>
  <c r="M159" i="24"/>
  <c r="AE159" i="24" s="1"/>
  <c r="N159" i="24"/>
  <c r="AF159" i="24" s="1"/>
  <c r="O159" i="24"/>
  <c r="AG159" i="24" s="1"/>
  <c r="L162" i="24"/>
  <c r="AD162" i="24" s="1"/>
  <c r="M162" i="24"/>
  <c r="AE162" i="24" s="1"/>
  <c r="N162" i="24"/>
  <c r="AF162" i="24" s="1"/>
  <c r="O162" i="24"/>
  <c r="AG162" i="24" s="1"/>
  <c r="L163" i="24"/>
  <c r="AD163" i="24" s="1"/>
  <c r="M163" i="24"/>
  <c r="AE163" i="24" s="1"/>
  <c r="N163" i="24"/>
  <c r="AF163" i="24" s="1"/>
  <c r="O163" i="24"/>
  <c r="AG163" i="24" s="1"/>
  <c r="L164" i="24"/>
  <c r="AD164" i="24" s="1"/>
  <c r="M164" i="24"/>
  <c r="AE164" i="24" s="1"/>
  <c r="N164" i="24"/>
  <c r="AF164" i="24" s="1"/>
  <c r="O164" i="24"/>
  <c r="AG164" i="24" s="1"/>
  <c r="L165" i="24"/>
  <c r="AD165" i="24" s="1"/>
  <c r="M165" i="24"/>
  <c r="AE165" i="24" s="1"/>
  <c r="N165" i="24"/>
  <c r="AF165" i="24" s="1"/>
  <c r="O165" i="24"/>
  <c r="AG165" i="24" s="1"/>
  <c r="L166" i="24"/>
  <c r="AD166" i="24" s="1"/>
  <c r="M166" i="24"/>
  <c r="AE166" i="24" s="1"/>
  <c r="N166" i="24"/>
  <c r="AF166" i="24" s="1"/>
  <c r="O166" i="24"/>
  <c r="AG166" i="24" s="1"/>
  <c r="L167" i="24"/>
  <c r="AD167" i="24" s="1"/>
  <c r="M167" i="24"/>
  <c r="AE167" i="24" s="1"/>
  <c r="N167" i="24"/>
  <c r="AF167" i="24" s="1"/>
  <c r="O167" i="24"/>
  <c r="AG167" i="24" s="1"/>
  <c r="L168" i="24"/>
  <c r="AD168" i="24" s="1"/>
  <c r="M168" i="24"/>
  <c r="AE168" i="24" s="1"/>
  <c r="N168" i="24"/>
  <c r="AF168" i="24" s="1"/>
  <c r="O168" i="24"/>
  <c r="AG168" i="24" s="1"/>
  <c r="L169" i="24"/>
  <c r="AD169" i="24" s="1"/>
  <c r="M169" i="24"/>
  <c r="AE169" i="24" s="1"/>
  <c r="N169" i="24"/>
  <c r="AF169" i="24" s="1"/>
  <c r="O169" i="24"/>
  <c r="AG169" i="24" s="1"/>
  <c r="L170" i="24"/>
  <c r="AD170" i="24" s="1"/>
  <c r="M170" i="24"/>
  <c r="AE170" i="24" s="1"/>
  <c r="N170" i="24"/>
  <c r="AF170" i="24" s="1"/>
  <c r="O170" i="24"/>
  <c r="AG170" i="24" s="1"/>
  <c r="L171" i="24"/>
  <c r="AD171" i="24" s="1"/>
  <c r="M171" i="24"/>
  <c r="AE171" i="24" s="1"/>
  <c r="N171" i="24"/>
  <c r="AF171" i="24" s="1"/>
  <c r="O171" i="24"/>
  <c r="AG171" i="24" s="1"/>
  <c r="L172" i="24"/>
  <c r="AD172" i="24" s="1"/>
  <c r="M172" i="24"/>
  <c r="AE172" i="24" s="1"/>
  <c r="N172" i="24"/>
  <c r="AF172" i="24" s="1"/>
  <c r="O172" i="24"/>
  <c r="AG172" i="24" s="1"/>
  <c r="L173" i="24"/>
  <c r="AD173" i="24" s="1"/>
  <c r="M173" i="24"/>
  <c r="AE173" i="24" s="1"/>
  <c r="N173" i="24"/>
  <c r="AF173" i="24" s="1"/>
  <c r="O173" i="24"/>
  <c r="AG173" i="24" s="1"/>
  <c r="L174" i="24"/>
  <c r="AD174" i="24" s="1"/>
  <c r="M174" i="24"/>
  <c r="AE174" i="24" s="1"/>
  <c r="N174" i="24"/>
  <c r="AF174" i="24" s="1"/>
  <c r="O174" i="24"/>
  <c r="AG174" i="24" s="1"/>
  <c r="L175" i="24"/>
  <c r="AD175" i="24" s="1"/>
  <c r="M175" i="24"/>
  <c r="AE175" i="24" s="1"/>
  <c r="N175" i="24"/>
  <c r="AF175" i="24" s="1"/>
  <c r="O175" i="24"/>
  <c r="AG175" i="24" s="1"/>
  <c r="L176" i="24"/>
  <c r="AD176" i="24" s="1"/>
  <c r="M176" i="24"/>
  <c r="AE176" i="24" s="1"/>
  <c r="N176" i="24"/>
  <c r="AF176" i="24" s="1"/>
  <c r="O176" i="24"/>
  <c r="AG176" i="24" s="1"/>
  <c r="L177" i="24"/>
  <c r="AD177" i="24" s="1"/>
  <c r="M177" i="24"/>
  <c r="AE177" i="24" s="1"/>
  <c r="N177" i="24"/>
  <c r="AF177" i="24" s="1"/>
  <c r="O177" i="24"/>
  <c r="AG177" i="24" s="1"/>
  <c r="L178" i="24"/>
  <c r="AD178" i="24" s="1"/>
  <c r="M178" i="24"/>
  <c r="AE178" i="24" s="1"/>
  <c r="N178" i="24"/>
  <c r="AF178" i="24" s="1"/>
  <c r="O178" i="24"/>
  <c r="AG178" i="24" s="1"/>
  <c r="L179" i="24"/>
  <c r="AD179" i="24" s="1"/>
  <c r="M179" i="24"/>
  <c r="AE179" i="24" s="1"/>
  <c r="N179" i="24"/>
  <c r="AF179" i="24" s="1"/>
  <c r="O179" i="24"/>
  <c r="AG179" i="24" s="1"/>
  <c r="L180" i="24"/>
  <c r="AD180" i="24" s="1"/>
  <c r="M180" i="24"/>
  <c r="AE180" i="24" s="1"/>
  <c r="N180" i="24"/>
  <c r="AF180" i="24" s="1"/>
  <c r="O180" i="24"/>
  <c r="AG180" i="24" s="1"/>
  <c r="L181" i="24"/>
  <c r="AD181" i="24" s="1"/>
  <c r="M181" i="24"/>
  <c r="AE181" i="24" s="1"/>
  <c r="N181" i="24"/>
  <c r="AF181" i="24" s="1"/>
  <c r="O181" i="24"/>
  <c r="AG181" i="24" s="1"/>
  <c r="L182" i="24"/>
  <c r="AD182" i="24" s="1"/>
  <c r="M182" i="24"/>
  <c r="AE182" i="24" s="1"/>
  <c r="N182" i="24"/>
  <c r="AF182" i="24" s="1"/>
  <c r="O182" i="24"/>
  <c r="AG182" i="24" s="1"/>
  <c r="L183" i="24"/>
  <c r="AD183" i="24" s="1"/>
  <c r="M183" i="24"/>
  <c r="AE183" i="24" s="1"/>
  <c r="N183" i="24"/>
  <c r="AF183" i="24" s="1"/>
  <c r="O183" i="24"/>
  <c r="AG183" i="24" s="1"/>
  <c r="L184" i="24"/>
  <c r="AD184" i="24" s="1"/>
  <c r="M184" i="24"/>
  <c r="AE184" i="24" s="1"/>
  <c r="N184" i="24"/>
  <c r="AF184" i="24" s="1"/>
  <c r="O184" i="24"/>
  <c r="AG184" i="24" s="1"/>
  <c r="L185" i="24"/>
  <c r="AD185" i="24" s="1"/>
  <c r="M185" i="24"/>
  <c r="AE185" i="24" s="1"/>
  <c r="N185" i="24"/>
  <c r="AF185" i="24" s="1"/>
  <c r="O185" i="24"/>
  <c r="AG185" i="24" s="1"/>
  <c r="L186" i="24"/>
  <c r="AD186" i="24" s="1"/>
  <c r="M186" i="24"/>
  <c r="AE186" i="24" s="1"/>
  <c r="N186" i="24"/>
  <c r="AF186" i="24" s="1"/>
  <c r="O186" i="24"/>
  <c r="AG186" i="24" s="1"/>
  <c r="L187" i="24"/>
  <c r="AD187" i="24" s="1"/>
  <c r="M187" i="24"/>
  <c r="AE187" i="24" s="1"/>
  <c r="N187" i="24"/>
  <c r="AF187" i="24" s="1"/>
  <c r="O187" i="24"/>
  <c r="AG187" i="24" s="1"/>
  <c r="L188" i="24"/>
  <c r="AD188" i="24" s="1"/>
  <c r="M188" i="24"/>
  <c r="AE188" i="24" s="1"/>
  <c r="N188" i="24"/>
  <c r="AF188" i="24" s="1"/>
  <c r="O188" i="24"/>
  <c r="L189" i="24"/>
  <c r="AD189" i="24" s="1"/>
  <c r="M189" i="24"/>
  <c r="AE189" i="24" s="1"/>
  <c r="N189" i="24"/>
  <c r="AF189" i="24" s="1"/>
  <c r="O189" i="24"/>
  <c r="AG189" i="24" s="1"/>
  <c r="L190" i="24"/>
  <c r="AD190" i="24" s="1"/>
  <c r="M190" i="24"/>
  <c r="AE190" i="24" s="1"/>
  <c r="N190" i="24"/>
  <c r="AF190" i="24" s="1"/>
  <c r="O190" i="24"/>
  <c r="AG190" i="24" s="1"/>
  <c r="L191" i="24"/>
  <c r="AD191" i="24" s="1"/>
  <c r="M191" i="24"/>
  <c r="AE191" i="24" s="1"/>
  <c r="N191" i="24"/>
  <c r="AF191" i="24" s="1"/>
  <c r="O191" i="24"/>
  <c r="AG191" i="24" s="1"/>
  <c r="L192" i="24"/>
  <c r="AD192" i="24" s="1"/>
  <c r="M192" i="24"/>
  <c r="AE192" i="24" s="1"/>
  <c r="N192" i="24"/>
  <c r="AF192" i="24" s="1"/>
  <c r="O192" i="24"/>
  <c r="AG192" i="24" s="1"/>
  <c r="L193" i="24"/>
  <c r="AD193" i="24" s="1"/>
  <c r="M193" i="24"/>
  <c r="AE193" i="24" s="1"/>
  <c r="N193" i="24"/>
  <c r="AF193" i="24" s="1"/>
  <c r="O193" i="24"/>
  <c r="AG193" i="24" s="1"/>
  <c r="L194" i="24"/>
  <c r="AD194" i="24" s="1"/>
  <c r="M194" i="24"/>
  <c r="AE194" i="24" s="1"/>
  <c r="N194" i="24"/>
  <c r="AF194" i="24" s="1"/>
  <c r="O194" i="24"/>
  <c r="AG194" i="24" s="1"/>
  <c r="L195" i="24"/>
  <c r="AD195" i="24" s="1"/>
  <c r="M195" i="24"/>
  <c r="AE195" i="24" s="1"/>
  <c r="N195" i="24"/>
  <c r="AF195" i="24" s="1"/>
  <c r="O195" i="24"/>
  <c r="AG195" i="24" s="1"/>
  <c r="L196" i="24"/>
  <c r="AD196" i="24" s="1"/>
  <c r="M196" i="24"/>
  <c r="AE196" i="24" s="1"/>
  <c r="N196" i="24"/>
  <c r="AF196" i="24" s="1"/>
  <c r="O196" i="24"/>
  <c r="AG196" i="24" s="1"/>
  <c r="L197" i="24"/>
  <c r="AD197" i="24" s="1"/>
  <c r="M197" i="24"/>
  <c r="AE197" i="24" s="1"/>
  <c r="N197" i="24"/>
  <c r="AF197" i="24" s="1"/>
  <c r="O197" i="24"/>
  <c r="AG197" i="24" s="1"/>
  <c r="L198" i="24"/>
  <c r="AD198" i="24" s="1"/>
  <c r="M198" i="24"/>
  <c r="AE198" i="24" s="1"/>
  <c r="N198" i="24"/>
  <c r="AF198" i="24" s="1"/>
  <c r="O198" i="24"/>
  <c r="AG198" i="24" s="1"/>
  <c r="L199" i="24"/>
  <c r="AD199" i="24" s="1"/>
  <c r="M199" i="24"/>
  <c r="AE199" i="24" s="1"/>
  <c r="N199" i="24"/>
  <c r="AF199" i="24" s="1"/>
  <c r="O199" i="24"/>
  <c r="AG199" i="24" s="1"/>
  <c r="L200" i="24"/>
  <c r="AD200" i="24" s="1"/>
  <c r="M200" i="24"/>
  <c r="AE200" i="24" s="1"/>
  <c r="N200" i="24"/>
  <c r="AF200" i="24" s="1"/>
  <c r="O200" i="24"/>
  <c r="AG200" i="24" s="1"/>
  <c r="L201" i="24"/>
  <c r="AD201" i="24" s="1"/>
  <c r="M201" i="24"/>
  <c r="AE201" i="24" s="1"/>
  <c r="N201" i="24"/>
  <c r="AF201" i="24" s="1"/>
  <c r="O201" i="24"/>
  <c r="AG201" i="24" s="1"/>
  <c r="L202" i="24"/>
  <c r="AD202" i="24" s="1"/>
  <c r="M202" i="24"/>
  <c r="AE202" i="24" s="1"/>
  <c r="N202" i="24"/>
  <c r="AF202" i="24" s="1"/>
  <c r="O202" i="24"/>
  <c r="AG202" i="24" s="1"/>
  <c r="L203" i="24"/>
  <c r="AD203" i="24" s="1"/>
  <c r="M203" i="24"/>
  <c r="AE203" i="24" s="1"/>
  <c r="N203" i="24"/>
  <c r="AF203" i="24" s="1"/>
  <c r="O203" i="24"/>
  <c r="AG203" i="24" s="1"/>
  <c r="L227" i="24"/>
  <c r="AD227" i="24" s="1"/>
  <c r="M227" i="24"/>
  <c r="AE227" i="24" s="1"/>
  <c r="N227" i="24"/>
  <c r="AF227" i="24" s="1"/>
  <c r="O227" i="24"/>
  <c r="AG227" i="24" s="1"/>
  <c r="L228" i="24"/>
  <c r="AD228" i="24" s="1"/>
  <c r="M228" i="24"/>
  <c r="AE228" i="24" s="1"/>
  <c r="N228" i="24"/>
  <c r="AF228" i="24" s="1"/>
  <c r="O228" i="24"/>
  <c r="AG228" i="24" s="1"/>
  <c r="L229" i="24"/>
  <c r="AD229" i="24" s="1"/>
  <c r="M229" i="24"/>
  <c r="AE229" i="24" s="1"/>
  <c r="N229" i="24"/>
  <c r="AF229" i="24" s="1"/>
  <c r="O229" i="24"/>
  <c r="AG229" i="24" s="1"/>
  <c r="L230" i="24"/>
  <c r="AD230" i="24" s="1"/>
  <c r="M230" i="24"/>
  <c r="AE230" i="24" s="1"/>
  <c r="N230" i="24"/>
  <c r="AF230" i="24" s="1"/>
  <c r="O230" i="24"/>
  <c r="AG230" i="24" s="1"/>
  <c r="L231" i="24"/>
  <c r="AD231" i="24" s="1"/>
  <c r="M231" i="24"/>
  <c r="AE231" i="24" s="1"/>
  <c r="N231" i="24"/>
  <c r="AF231" i="24" s="1"/>
  <c r="O231" i="24"/>
  <c r="AG231" i="24" s="1"/>
  <c r="L232" i="24"/>
  <c r="AD232" i="24" s="1"/>
  <c r="M232" i="24"/>
  <c r="AE232" i="24" s="1"/>
  <c r="N232" i="24"/>
  <c r="AF232" i="24" s="1"/>
  <c r="O232" i="24"/>
  <c r="AG232" i="24" s="1"/>
  <c r="L233" i="24"/>
  <c r="AD233" i="24" s="1"/>
  <c r="M233" i="24"/>
  <c r="AE233" i="24" s="1"/>
  <c r="N233" i="24"/>
  <c r="AF233" i="24" s="1"/>
  <c r="O233" i="24"/>
  <c r="AG233" i="24" s="1"/>
  <c r="L234" i="24"/>
  <c r="AD234" i="24" s="1"/>
  <c r="M234" i="24"/>
  <c r="AE234" i="24" s="1"/>
  <c r="N234" i="24"/>
  <c r="AF234" i="24" s="1"/>
  <c r="O234" i="24"/>
  <c r="AG234" i="24" s="1"/>
  <c r="L208" i="24"/>
  <c r="AD208" i="24" s="1"/>
  <c r="M208" i="24"/>
  <c r="AE208" i="24" s="1"/>
  <c r="N208" i="24"/>
  <c r="AF208" i="24" s="1"/>
  <c r="O208" i="24"/>
  <c r="AG208" i="24" s="1"/>
  <c r="L209" i="24"/>
  <c r="AD209" i="24" s="1"/>
  <c r="M209" i="24"/>
  <c r="AE209" i="24" s="1"/>
  <c r="N209" i="24"/>
  <c r="AF209" i="24" s="1"/>
  <c r="O209" i="24"/>
  <c r="AG209" i="24" s="1"/>
  <c r="L204" i="24"/>
  <c r="AD204" i="24" s="1"/>
  <c r="M204" i="24"/>
  <c r="AE204" i="24" s="1"/>
  <c r="N204" i="24"/>
  <c r="AF204" i="24" s="1"/>
  <c r="O204" i="24"/>
  <c r="AG204" i="24" s="1"/>
  <c r="L205" i="24"/>
  <c r="AD205" i="24" s="1"/>
  <c r="M205" i="24"/>
  <c r="AE205" i="24" s="1"/>
  <c r="N205" i="24"/>
  <c r="AF205" i="24" s="1"/>
  <c r="O205" i="24"/>
  <c r="AG205" i="24" s="1"/>
  <c r="L206" i="24"/>
  <c r="AD206" i="24" s="1"/>
  <c r="M206" i="24"/>
  <c r="AE206" i="24" s="1"/>
  <c r="N206" i="24"/>
  <c r="AF206" i="24" s="1"/>
  <c r="O206" i="24"/>
  <c r="AG206" i="24" s="1"/>
  <c r="L207" i="24"/>
  <c r="AD207" i="24" s="1"/>
  <c r="M207" i="24"/>
  <c r="AE207" i="24" s="1"/>
  <c r="N207" i="24"/>
  <c r="AF207" i="24" s="1"/>
  <c r="O207" i="24"/>
  <c r="AG207" i="24" s="1"/>
  <c r="L158" i="24"/>
  <c r="AD158" i="24" s="1"/>
  <c r="M158" i="24"/>
  <c r="AE158" i="24" s="1"/>
  <c r="N158" i="24"/>
  <c r="AF158" i="24" s="1"/>
  <c r="O158" i="24"/>
  <c r="AG158" i="24" s="1"/>
  <c r="L235" i="24"/>
  <c r="AD235" i="24" s="1"/>
  <c r="M235" i="24"/>
  <c r="AE235" i="24" s="1"/>
  <c r="N235" i="24"/>
  <c r="AF235" i="24" s="1"/>
  <c r="O235" i="24"/>
  <c r="AG235" i="24" s="1"/>
  <c r="L236" i="24"/>
  <c r="AD236" i="24" s="1"/>
  <c r="M236" i="24"/>
  <c r="AE236" i="24" s="1"/>
  <c r="N236" i="24"/>
  <c r="AF236" i="24" s="1"/>
  <c r="O236" i="24"/>
  <c r="L237" i="24"/>
  <c r="AD237" i="24" s="1"/>
  <c r="M237" i="24"/>
  <c r="AE237" i="24" s="1"/>
  <c r="N237" i="24"/>
  <c r="AF237" i="24" s="1"/>
  <c r="O237" i="24"/>
  <c r="AG237" i="24" s="1"/>
  <c r="L238" i="24"/>
  <c r="AD238" i="24" s="1"/>
  <c r="M238" i="24"/>
  <c r="AE238" i="24" s="1"/>
  <c r="N238" i="24"/>
  <c r="AF238" i="24" s="1"/>
  <c r="O238" i="24"/>
  <c r="AG238" i="24" s="1"/>
  <c r="L239" i="24"/>
  <c r="AD239" i="24" s="1"/>
  <c r="M239" i="24"/>
  <c r="AE239" i="24" s="1"/>
  <c r="N239" i="24"/>
  <c r="AF239" i="24" s="1"/>
  <c r="O239" i="24"/>
  <c r="AG239" i="24" s="1"/>
  <c r="L240" i="24"/>
  <c r="AD240" i="24" s="1"/>
  <c r="M240" i="24"/>
  <c r="AE240" i="24" s="1"/>
  <c r="N240" i="24"/>
  <c r="AF240" i="24" s="1"/>
  <c r="O240" i="24"/>
  <c r="AG240" i="24" s="1"/>
  <c r="L241" i="24"/>
  <c r="AD241" i="24" s="1"/>
  <c r="M241" i="24"/>
  <c r="AE241" i="24" s="1"/>
  <c r="N241" i="24"/>
  <c r="AF241" i="24" s="1"/>
  <c r="O241" i="24"/>
  <c r="AG241" i="24" s="1"/>
  <c r="L242" i="24"/>
  <c r="AD242" i="24" s="1"/>
  <c r="M242" i="24"/>
  <c r="AE242" i="24" s="1"/>
  <c r="N242" i="24"/>
  <c r="AF242" i="24" s="1"/>
  <c r="O242" i="24"/>
  <c r="AG242" i="24" s="1"/>
  <c r="L243" i="24"/>
  <c r="AD243" i="24" s="1"/>
  <c r="M243" i="24"/>
  <c r="AE243" i="24" s="1"/>
  <c r="N243" i="24"/>
  <c r="AF243" i="24" s="1"/>
  <c r="O243" i="24"/>
  <c r="AG243" i="24" s="1"/>
  <c r="L244" i="24"/>
  <c r="AD244" i="24" s="1"/>
  <c r="M244" i="24"/>
  <c r="AE244" i="24" s="1"/>
  <c r="N244" i="24"/>
  <c r="AF244" i="24" s="1"/>
  <c r="O244" i="24"/>
  <c r="AG244" i="24" s="1"/>
  <c r="L245" i="24"/>
  <c r="AD245" i="24" s="1"/>
  <c r="M245" i="24"/>
  <c r="AE245" i="24" s="1"/>
  <c r="N245" i="24"/>
  <c r="AF245" i="24" s="1"/>
  <c r="O245" i="24"/>
  <c r="AG245" i="24" s="1"/>
  <c r="L246" i="24"/>
  <c r="AD246" i="24" s="1"/>
  <c r="M246" i="24"/>
  <c r="AE246" i="24" s="1"/>
  <c r="N246" i="24"/>
  <c r="AF246" i="24" s="1"/>
  <c r="O246" i="24"/>
  <c r="AG246" i="24" s="1"/>
  <c r="L247" i="24"/>
  <c r="AD247" i="24" s="1"/>
  <c r="M247" i="24"/>
  <c r="AE247" i="24" s="1"/>
  <c r="N247" i="24"/>
  <c r="AF247" i="24" s="1"/>
  <c r="O247" i="24"/>
  <c r="AG247" i="24" s="1"/>
  <c r="L248" i="24"/>
  <c r="AD248" i="24" s="1"/>
  <c r="M248" i="24"/>
  <c r="AE248" i="24" s="1"/>
  <c r="N248" i="24"/>
  <c r="AF248" i="24" s="1"/>
  <c r="O248" i="24"/>
  <c r="AG248" i="24" s="1"/>
  <c r="L249" i="24"/>
  <c r="AD249" i="24" s="1"/>
  <c r="M249" i="24"/>
  <c r="AE249" i="24" s="1"/>
  <c r="N249" i="24"/>
  <c r="AF249" i="24" s="1"/>
  <c r="O249" i="24"/>
  <c r="AG249" i="24" s="1"/>
  <c r="L250" i="24"/>
  <c r="AD250" i="24" s="1"/>
  <c r="M250" i="24"/>
  <c r="AE250" i="24" s="1"/>
  <c r="N250" i="24"/>
  <c r="AF250" i="24" s="1"/>
  <c r="O250" i="24"/>
  <c r="AG250" i="24" s="1"/>
  <c r="L251" i="24"/>
  <c r="AD251" i="24" s="1"/>
  <c r="M251" i="24"/>
  <c r="AE251" i="24" s="1"/>
  <c r="N251" i="24"/>
  <c r="AF251" i="24" s="1"/>
  <c r="O251" i="24"/>
  <c r="AG251" i="24" s="1"/>
  <c r="L252" i="24"/>
  <c r="AD252" i="24" s="1"/>
  <c r="M252" i="24"/>
  <c r="AE252" i="24" s="1"/>
  <c r="N252" i="24"/>
  <c r="AF252" i="24" s="1"/>
  <c r="O252" i="24"/>
  <c r="AG252" i="24" s="1"/>
  <c r="L253" i="24"/>
  <c r="AD253" i="24" s="1"/>
  <c r="M253" i="24"/>
  <c r="AE253" i="24" s="1"/>
  <c r="N253" i="24"/>
  <c r="AF253" i="24" s="1"/>
  <c r="O253" i="24"/>
  <c r="AG253" i="24" s="1"/>
  <c r="L254" i="24"/>
  <c r="AD254" i="24" s="1"/>
  <c r="M254" i="24"/>
  <c r="AE254" i="24" s="1"/>
  <c r="N254" i="24"/>
  <c r="AF254" i="24" s="1"/>
  <c r="O254" i="24"/>
  <c r="AG254" i="24" s="1"/>
  <c r="L255" i="24"/>
  <c r="AD255" i="24" s="1"/>
  <c r="M255" i="24"/>
  <c r="AE255" i="24" s="1"/>
  <c r="N255" i="24"/>
  <c r="AF255" i="24" s="1"/>
  <c r="O255" i="24"/>
  <c r="AG255" i="24" s="1"/>
  <c r="L256" i="24"/>
  <c r="AD256" i="24" s="1"/>
  <c r="M256" i="24"/>
  <c r="AE256" i="24" s="1"/>
  <c r="N256" i="24"/>
  <c r="AF256" i="24" s="1"/>
  <c r="O256" i="24"/>
  <c r="AG256" i="24" s="1"/>
  <c r="L257" i="24"/>
  <c r="AD257" i="24" s="1"/>
  <c r="M257" i="24"/>
  <c r="AE257" i="24" s="1"/>
  <c r="N257" i="24"/>
  <c r="AF257" i="24" s="1"/>
  <c r="O257" i="24"/>
  <c r="AG257" i="24" s="1"/>
  <c r="L258" i="24"/>
  <c r="AD258" i="24" s="1"/>
  <c r="M258" i="24"/>
  <c r="AE258" i="24" s="1"/>
  <c r="N258" i="24"/>
  <c r="AF258" i="24" s="1"/>
  <c r="O258" i="24"/>
  <c r="AG258" i="24" s="1"/>
  <c r="L259" i="24"/>
  <c r="AD259" i="24" s="1"/>
  <c r="M259" i="24"/>
  <c r="AE259" i="24" s="1"/>
  <c r="N259" i="24"/>
  <c r="AF259" i="24" s="1"/>
  <c r="O259" i="24"/>
  <c r="AG259" i="24" s="1"/>
  <c r="L260" i="24"/>
  <c r="AD260" i="24" s="1"/>
  <c r="M260" i="24"/>
  <c r="AE260" i="24" s="1"/>
  <c r="N260" i="24"/>
  <c r="AF260" i="24" s="1"/>
  <c r="O260" i="24"/>
  <c r="AG260" i="24" s="1"/>
  <c r="L261" i="24"/>
  <c r="AD261" i="24" s="1"/>
  <c r="M261" i="24"/>
  <c r="AE261" i="24" s="1"/>
  <c r="N261" i="24"/>
  <c r="AF261" i="24" s="1"/>
  <c r="O261" i="24"/>
  <c r="AG261" i="24" s="1"/>
  <c r="L262" i="24"/>
  <c r="AD262" i="24" s="1"/>
  <c r="M262" i="24"/>
  <c r="AE262" i="24" s="1"/>
  <c r="N262" i="24"/>
  <c r="AF262" i="24" s="1"/>
  <c r="O262" i="24"/>
  <c r="AG262" i="24" s="1"/>
  <c r="L263" i="24"/>
  <c r="AD263" i="24" s="1"/>
  <c r="M263" i="24"/>
  <c r="AE263" i="24" s="1"/>
  <c r="N263" i="24"/>
  <c r="AF263" i="24" s="1"/>
  <c r="O263" i="24"/>
  <c r="AG263" i="24" s="1"/>
  <c r="L264" i="24"/>
  <c r="AD264" i="24" s="1"/>
  <c r="M264" i="24"/>
  <c r="AE264" i="24" s="1"/>
  <c r="N264" i="24"/>
  <c r="AF264" i="24" s="1"/>
  <c r="O264" i="24"/>
  <c r="AG264" i="24" s="1"/>
  <c r="L265" i="24"/>
  <c r="AD265" i="24" s="1"/>
  <c r="M265" i="24"/>
  <c r="AE265" i="24" s="1"/>
  <c r="N265" i="24"/>
  <c r="AF265" i="24" s="1"/>
  <c r="O265" i="24"/>
  <c r="AG265" i="24" s="1"/>
  <c r="L266" i="24"/>
  <c r="AD266" i="24" s="1"/>
  <c r="M266" i="24"/>
  <c r="AE266" i="24" s="1"/>
  <c r="N266" i="24"/>
  <c r="AF266" i="24" s="1"/>
  <c r="O266" i="24"/>
  <c r="AG266" i="24" s="1"/>
  <c r="L267" i="24"/>
  <c r="AD267" i="24" s="1"/>
  <c r="M267" i="24"/>
  <c r="AE267" i="24" s="1"/>
  <c r="N267" i="24"/>
  <c r="AF267" i="24" s="1"/>
  <c r="O267" i="24"/>
  <c r="AG267" i="24" s="1"/>
  <c r="L268" i="24"/>
  <c r="AD268" i="24" s="1"/>
  <c r="M268" i="24"/>
  <c r="AE268" i="24" s="1"/>
  <c r="N268" i="24"/>
  <c r="AF268" i="24" s="1"/>
  <c r="O268" i="24"/>
  <c r="L269" i="24"/>
  <c r="AD269" i="24" s="1"/>
  <c r="M269" i="24"/>
  <c r="AE269" i="24" s="1"/>
  <c r="N269" i="24"/>
  <c r="AF269" i="24" s="1"/>
  <c r="O269" i="24"/>
  <c r="AG269" i="24" s="1"/>
  <c r="L270" i="24"/>
  <c r="AD270" i="24" s="1"/>
  <c r="M270" i="24"/>
  <c r="AE270" i="24" s="1"/>
  <c r="N270" i="24"/>
  <c r="AF270" i="24" s="1"/>
  <c r="O270" i="24"/>
  <c r="AG270" i="24" s="1"/>
  <c r="L271" i="24"/>
  <c r="AD271" i="24" s="1"/>
  <c r="M271" i="24"/>
  <c r="AE271" i="24" s="1"/>
  <c r="N271" i="24"/>
  <c r="AF271" i="24" s="1"/>
  <c r="O271" i="24"/>
  <c r="AG271" i="24" s="1"/>
  <c r="L272" i="24"/>
  <c r="AD272" i="24" s="1"/>
  <c r="M272" i="24"/>
  <c r="AE272" i="24" s="1"/>
  <c r="N272" i="24"/>
  <c r="AF272" i="24" s="1"/>
  <c r="O272" i="24"/>
  <c r="AG272" i="24" s="1"/>
  <c r="L273" i="24"/>
  <c r="AD273" i="24" s="1"/>
  <c r="M273" i="24"/>
  <c r="AE273" i="24" s="1"/>
  <c r="N273" i="24"/>
  <c r="AF273" i="24" s="1"/>
  <c r="O273" i="24"/>
  <c r="AG273" i="24" s="1"/>
  <c r="L274" i="24"/>
  <c r="AD274" i="24" s="1"/>
  <c r="M274" i="24"/>
  <c r="AE274" i="24" s="1"/>
  <c r="N274" i="24"/>
  <c r="AF274" i="24" s="1"/>
  <c r="O274" i="24"/>
  <c r="AG274" i="24" s="1"/>
  <c r="L881" i="24"/>
  <c r="AD881" i="24" s="1"/>
  <c r="M881" i="24"/>
  <c r="AE881" i="24" s="1"/>
  <c r="N881" i="24"/>
  <c r="AF881" i="24" s="1"/>
  <c r="O881" i="24"/>
  <c r="AG881" i="24" s="1"/>
  <c r="L1014" i="24"/>
  <c r="AD1014" i="24" s="1"/>
  <c r="M1014" i="24"/>
  <c r="AE1014" i="24" s="1"/>
  <c r="N1014" i="24"/>
  <c r="AF1014" i="24" s="1"/>
  <c r="O1014" i="24"/>
  <c r="AG1014" i="24" s="1"/>
  <c r="L811" i="24"/>
  <c r="AD811" i="24" s="1"/>
  <c r="M811" i="24"/>
  <c r="AE811" i="24" s="1"/>
  <c r="N811" i="24"/>
  <c r="AF811" i="24" s="1"/>
  <c r="O811" i="24"/>
  <c r="AG811" i="24" s="1"/>
  <c r="L812" i="24"/>
  <c r="AD812" i="24" s="1"/>
  <c r="M812" i="24"/>
  <c r="AE812" i="24" s="1"/>
  <c r="N812" i="24"/>
  <c r="AF812" i="24" s="1"/>
  <c r="O812" i="24"/>
  <c r="AG812" i="24" s="1"/>
  <c r="L813" i="24"/>
  <c r="AD813" i="24" s="1"/>
  <c r="M813" i="24"/>
  <c r="AE813" i="24" s="1"/>
  <c r="N813" i="24"/>
  <c r="AF813" i="24" s="1"/>
  <c r="O813" i="24"/>
  <c r="AG813" i="24" s="1"/>
  <c r="L814" i="24"/>
  <c r="AD814" i="24" s="1"/>
  <c r="M814" i="24"/>
  <c r="AE814" i="24" s="1"/>
  <c r="N814" i="24"/>
  <c r="AF814" i="24" s="1"/>
  <c r="O814" i="24"/>
  <c r="AG814" i="24" s="1"/>
  <c r="L815" i="24"/>
  <c r="AD815" i="24" s="1"/>
  <c r="M815" i="24"/>
  <c r="AE815" i="24" s="1"/>
  <c r="N815" i="24"/>
  <c r="AF815" i="24" s="1"/>
  <c r="O815" i="24"/>
  <c r="AG815" i="24" s="1"/>
  <c r="L816" i="24"/>
  <c r="AD816" i="24" s="1"/>
  <c r="M816" i="24"/>
  <c r="AE816" i="24" s="1"/>
  <c r="N816" i="24"/>
  <c r="AF816" i="24" s="1"/>
  <c r="O816" i="24"/>
  <c r="AG816" i="24" s="1"/>
  <c r="L817" i="24"/>
  <c r="AD817" i="24" s="1"/>
  <c r="M817" i="24"/>
  <c r="AE817" i="24" s="1"/>
  <c r="N817" i="24"/>
  <c r="AF817" i="24" s="1"/>
  <c r="O817" i="24"/>
  <c r="AG817" i="24" s="1"/>
  <c r="L818" i="24"/>
  <c r="AD818" i="24" s="1"/>
  <c r="M818" i="24"/>
  <c r="AE818" i="24" s="1"/>
  <c r="N818" i="24"/>
  <c r="AF818" i="24" s="1"/>
  <c r="O818" i="24"/>
  <c r="AG818" i="24" s="1"/>
  <c r="L819" i="24"/>
  <c r="AD819" i="24" s="1"/>
  <c r="M819" i="24"/>
  <c r="AE819" i="24" s="1"/>
  <c r="N819" i="24"/>
  <c r="AF819" i="24" s="1"/>
  <c r="O819" i="24"/>
  <c r="AG819" i="24" s="1"/>
  <c r="L820" i="24"/>
  <c r="AD820" i="24" s="1"/>
  <c r="M820" i="24"/>
  <c r="AE820" i="24" s="1"/>
  <c r="N820" i="24"/>
  <c r="AF820" i="24" s="1"/>
  <c r="O820" i="24"/>
  <c r="AG820" i="24" s="1"/>
  <c r="L821" i="24"/>
  <c r="AD821" i="24" s="1"/>
  <c r="M821" i="24"/>
  <c r="AE821" i="24" s="1"/>
  <c r="N821" i="24"/>
  <c r="AF821" i="24" s="1"/>
  <c r="O821" i="24"/>
  <c r="AG821" i="24" s="1"/>
  <c r="L822" i="24"/>
  <c r="AD822" i="24" s="1"/>
  <c r="M822" i="24"/>
  <c r="AE822" i="24" s="1"/>
  <c r="N822" i="24"/>
  <c r="AF822" i="24" s="1"/>
  <c r="O822" i="24"/>
  <c r="AG822" i="24" s="1"/>
  <c r="L823" i="24"/>
  <c r="AD823" i="24" s="1"/>
  <c r="M823" i="24"/>
  <c r="AE823" i="24" s="1"/>
  <c r="N823" i="24"/>
  <c r="AF823" i="24" s="1"/>
  <c r="O823" i="24"/>
  <c r="AG823" i="24" s="1"/>
  <c r="L824" i="24"/>
  <c r="AD824" i="24" s="1"/>
  <c r="M824" i="24"/>
  <c r="AE824" i="24" s="1"/>
  <c r="N824" i="24"/>
  <c r="AF824" i="24" s="1"/>
  <c r="O824" i="24"/>
  <c r="AG824" i="24" s="1"/>
  <c r="L825" i="24"/>
  <c r="AD825" i="24" s="1"/>
  <c r="M825" i="24"/>
  <c r="AE825" i="24" s="1"/>
  <c r="N825" i="24"/>
  <c r="AF825" i="24" s="1"/>
  <c r="O825" i="24"/>
  <c r="AG825" i="24" s="1"/>
  <c r="L826" i="24"/>
  <c r="AD826" i="24" s="1"/>
  <c r="M826" i="24"/>
  <c r="AE826" i="24" s="1"/>
  <c r="N826" i="24"/>
  <c r="AF826" i="24" s="1"/>
  <c r="O826" i="24"/>
  <c r="AG826" i="24" s="1"/>
  <c r="L827" i="24"/>
  <c r="AD827" i="24" s="1"/>
  <c r="M827" i="24"/>
  <c r="AE827" i="24" s="1"/>
  <c r="N827" i="24"/>
  <c r="AF827" i="24" s="1"/>
  <c r="O827" i="24"/>
  <c r="AG827" i="24" s="1"/>
  <c r="L828" i="24"/>
  <c r="AD828" i="24" s="1"/>
  <c r="M828" i="24"/>
  <c r="AE828" i="24" s="1"/>
  <c r="N828" i="24"/>
  <c r="AF828" i="24" s="1"/>
  <c r="O828" i="24"/>
  <c r="AG828" i="24" s="1"/>
  <c r="L829" i="24"/>
  <c r="AD829" i="24" s="1"/>
  <c r="M829" i="24"/>
  <c r="AE829" i="24" s="1"/>
  <c r="N829" i="24"/>
  <c r="AF829" i="24" s="1"/>
  <c r="O829" i="24"/>
  <c r="AG829" i="24" s="1"/>
  <c r="L830" i="24"/>
  <c r="AD830" i="24" s="1"/>
  <c r="M830" i="24"/>
  <c r="AE830" i="24" s="1"/>
  <c r="N830" i="24"/>
  <c r="AF830" i="24" s="1"/>
  <c r="O830" i="24"/>
  <c r="AG830" i="24" s="1"/>
  <c r="L831" i="24"/>
  <c r="AD831" i="24" s="1"/>
  <c r="M831" i="24"/>
  <c r="AE831" i="24" s="1"/>
  <c r="N831" i="24"/>
  <c r="AF831" i="24" s="1"/>
  <c r="O831" i="24"/>
  <c r="AG831" i="24" s="1"/>
  <c r="L832" i="24"/>
  <c r="AD832" i="24" s="1"/>
  <c r="M832" i="24"/>
  <c r="AE832" i="24" s="1"/>
  <c r="N832" i="24"/>
  <c r="AF832" i="24" s="1"/>
  <c r="O832" i="24"/>
  <c r="AG832" i="24" s="1"/>
  <c r="L833" i="24"/>
  <c r="AD833" i="24" s="1"/>
  <c r="M833" i="24"/>
  <c r="AE833" i="24" s="1"/>
  <c r="N833" i="24"/>
  <c r="AF833" i="24" s="1"/>
  <c r="O833" i="24"/>
  <c r="AG833" i="24" s="1"/>
  <c r="L834" i="24"/>
  <c r="AD834" i="24" s="1"/>
  <c r="M834" i="24"/>
  <c r="AE834" i="24" s="1"/>
  <c r="N834" i="24"/>
  <c r="AF834" i="24" s="1"/>
  <c r="O834" i="24"/>
  <c r="AG834" i="24" s="1"/>
  <c r="L835" i="24"/>
  <c r="AD835" i="24" s="1"/>
  <c r="M835" i="24"/>
  <c r="AE835" i="24" s="1"/>
  <c r="N835" i="24"/>
  <c r="AF835" i="24" s="1"/>
  <c r="O835" i="24"/>
  <c r="AG835" i="24" s="1"/>
  <c r="L836" i="24"/>
  <c r="AD836" i="24" s="1"/>
  <c r="M836" i="24"/>
  <c r="AE836" i="24" s="1"/>
  <c r="N836" i="24"/>
  <c r="AF836" i="24" s="1"/>
  <c r="O836" i="24"/>
  <c r="AG836" i="24" s="1"/>
  <c r="L839" i="24"/>
  <c r="AD839" i="24" s="1"/>
  <c r="M839" i="24"/>
  <c r="AE839" i="24" s="1"/>
  <c r="N839" i="24"/>
  <c r="AF839" i="24" s="1"/>
  <c r="O839" i="24"/>
  <c r="AG839" i="24" s="1"/>
  <c r="L840" i="24"/>
  <c r="AD840" i="24" s="1"/>
  <c r="M840" i="24"/>
  <c r="AE840" i="24" s="1"/>
  <c r="N840" i="24"/>
  <c r="AF840" i="24" s="1"/>
  <c r="O840" i="24"/>
  <c r="AG840" i="24" s="1"/>
  <c r="L841" i="24"/>
  <c r="AD841" i="24" s="1"/>
  <c r="M841" i="24"/>
  <c r="AE841" i="24" s="1"/>
  <c r="N841" i="24"/>
  <c r="AF841" i="24" s="1"/>
  <c r="O841" i="24"/>
  <c r="AG841" i="24" s="1"/>
  <c r="L842" i="24"/>
  <c r="AD842" i="24" s="1"/>
  <c r="M842" i="24"/>
  <c r="AE842" i="24" s="1"/>
  <c r="N842" i="24"/>
  <c r="AF842" i="24" s="1"/>
  <c r="O842" i="24"/>
  <c r="AG842" i="24" s="1"/>
  <c r="L843" i="24"/>
  <c r="AD843" i="24" s="1"/>
  <c r="M843" i="24"/>
  <c r="AE843" i="24" s="1"/>
  <c r="N843" i="24"/>
  <c r="AF843" i="24" s="1"/>
  <c r="O843" i="24"/>
  <c r="L844" i="24"/>
  <c r="AD844" i="24" s="1"/>
  <c r="M844" i="24"/>
  <c r="AE844" i="24" s="1"/>
  <c r="N844" i="24"/>
  <c r="AF844" i="24" s="1"/>
  <c r="O844" i="24"/>
  <c r="AG844" i="24" s="1"/>
  <c r="L845" i="24"/>
  <c r="AD845" i="24" s="1"/>
  <c r="M845" i="24"/>
  <c r="AE845" i="24" s="1"/>
  <c r="N845" i="24"/>
  <c r="AF845" i="24" s="1"/>
  <c r="O845" i="24"/>
  <c r="AG845" i="24" s="1"/>
  <c r="L846" i="24"/>
  <c r="AD846" i="24" s="1"/>
  <c r="M846" i="24"/>
  <c r="AE846" i="24" s="1"/>
  <c r="N846" i="24"/>
  <c r="AF846" i="24" s="1"/>
  <c r="O846" i="24"/>
  <c r="AG846" i="24" s="1"/>
  <c r="L847" i="24"/>
  <c r="AD847" i="24" s="1"/>
  <c r="M847" i="24"/>
  <c r="AE847" i="24" s="1"/>
  <c r="N847" i="24"/>
  <c r="AF847" i="24" s="1"/>
  <c r="O847" i="24"/>
  <c r="AG847" i="24" s="1"/>
  <c r="L882" i="24"/>
  <c r="AD882" i="24" s="1"/>
  <c r="M882" i="24"/>
  <c r="AE882" i="24" s="1"/>
  <c r="N882" i="24"/>
  <c r="AF882" i="24" s="1"/>
  <c r="O882" i="24"/>
  <c r="AG882" i="24" s="1"/>
  <c r="L883" i="24"/>
  <c r="AD883" i="24" s="1"/>
  <c r="M883" i="24"/>
  <c r="AE883" i="24" s="1"/>
  <c r="N883" i="24"/>
  <c r="AF883" i="24" s="1"/>
  <c r="O883" i="24"/>
  <c r="AG883" i="24" s="1"/>
  <c r="L884" i="24"/>
  <c r="AD884" i="24" s="1"/>
  <c r="M884" i="24"/>
  <c r="AE884" i="24" s="1"/>
  <c r="N884" i="24"/>
  <c r="AF884" i="24" s="1"/>
  <c r="O884" i="24"/>
  <c r="AG884" i="24" s="1"/>
  <c r="L885" i="24"/>
  <c r="AD885" i="24" s="1"/>
  <c r="M885" i="24"/>
  <c r="AE885" i="24" s="1"/>
  <c r="N885" i="24"/>
  <c r="AF885" i="24" s="1"/>
  <c r="O885" i="24"/>
  <c r="AG885" i="24" s="1"/>
  <c r="L886" i="24"/>
  <c r="AD886" i="24" s="1"/>
  <c r="M886" i="24"/>
  <c r="AE886" i="24" s="1"/>
  <c r="N886" i="24"/>
  <c r="AF886" i="24" s="1"/>
  <c r="O886" i="24"/>
  <c r="AG886" i="24" s="1"/>
  <c r="L887" i="24"/>
  <c r="AD887" i="24" s="1"/>
  <c r="M887" i="24"/>
  <c r="AE887" i="24" s="1"/>
  <c r="N887" i="24"/>
  <c r="AF887" i="24" s="1"/>
  <c r="O887" i="24"/>
  <c r="AG887" i="24" s="1"/>
  <c r="L888" i="24"/>
  <c r="AD888" i="24" s="1"/>
  <c r="M888" i="24"/>
  <c r="AE888" i="24" s="1"/>
  <c r="N888" i="24"/>
  <c r="AF888" i="24" s="1"/>
  <c r="O888" i="24"/>
  <c r="AG888" i="24" s="1"/>
  <c r="L889" i="24"/>
  <c r="AD889" i="24" s="1"/>
  <c r="M889" i="24"/>
  <c r="AE889" i="24" s="1"/>
  <c r="N889" i="24"/>
  <c r="AF889" i="24" s="1"/>
  <c r="O889" i="24"/>
  <c r="AG889" i="24" s="1"/>
  <c r="L890" i="24"/>
  <c r="AD890" i="24" s="1"/>
  <c r="M890" i="24"/>
  <c r="AE890" i="24" s="1"/>
  <c r="N890" i="24"/>
  <c r="AF890" i="24" s="1"/>
  <c r="O890" i="24"/>
  <c r="AG890" i="24" s="1"/>
  <c r="L891" i="24"/>
  <c r="AD891" i="24" s="1"/>
  <c r="M891" i="24"/>
  <c r="AE891" i="24" s="1"/>
  <c r="N891" i="24"/>
  <c r="AF891" i="24" s="1"/>
  <c r="O891" i="24"/>
  <c r="AG891" i="24" s="1"/>
  <c r="L892" i="24"/>
  <c r="AD892" i="24" s="1"/>
  <c r="M892" i="24"/>
  <c r="AE892" i="24" s="1"/>
  <c r="N892" i="24"/>
  <c r="AF892" i="24" s="1"/>
  <c r="O892" i="24"/>
  <c r="AG892" i="24" s="1"/>
  <c r="L893" i="24"/>
  <c r="AD893" i="24" s="1"/>
  <c r="M893" i="24"/>
  <c r="AE893" i="24" s="1"/>
  <c r="N893" i="24"/>
  <c r="AF893" i="24" s="1"/>
  <c r="O893" i="24"/>
  <c r="AG893" i="24" s="1"/>
  <c r="L894" i="24"/>
  <c r="AD894" i="24" s="1"/>
  <c r="M894" i="24"/>
  <c r="AE894" i="24" s="1"/>
  <c r="N894" i="24"/>
  <c r="AF894" i="24" s="1"/>
  <c r="O894" i="24"/>
  <c r="AG894" i="24" s="1"/>
  <c r="L895" i="24"/>
  <c r="AD895" i="24" s="1"/>
  <c r="M895" i="24"/>
  <c r="AE895" i="24" s="1"/>
  <c r="N895" i="24"/>
  <c r="AF895" i="24" s="1"/>
  <c r="O895" i="24"/>
  <c r="AG895" i="24" s="1"/>
  <c r="L896" i="24"/>
  <c r="AD896" i="24" s="1"/>
  <c r="M896" i="24"/>
  <c r="AE896" i="24" s="1"/>
  <c r="N896" i="24"/>
  <c r="AF896" i="24" s="1"/>
  <c r="O896" i="24"/>
  <c r="AG896" i="24" s="1"/>
  <c r="L897" i="24"/>
  <c r="AD897" i="24" s="1"/>
  <c r="M897" i="24"/>
  <c r="AE897" i="24" s="1"/>
  <c r="N897" i="24"/>
  <c r="AF897" i="24" s="1"/>
  <c r="O897" i="24"/>
  <c r="AG897" i="24" s="1"/>
  <c r="L898" i="24"/>
  <c r="AD898" i="24" s="1"/>
  <c r="M898" i="24"/>
  <c r="AE898" i="24" s="1"/>
  <c r="N898" i="24"/>
  <c r="AF898" i="24" s="1"/>
  <c r="O898" i="24"/>
  <c r="AG898" i="24" s="1"/>
  <c r="L899" i="24"/>
  <c r="AD899" i="24" s="1"/>
  <c r="M899" i="24"/>
  <c r="AE899" i="24" s="1"/>
  <c r="N899" i="24"/>
  <c r="AF899" i="24" s="1"/>
  <c r="O899" i="24"/>
  <c r="AG899" i="24" s="1"/>
  <c r="L900" i="24"/>
  <c r="AD900" i="24" s="1"/>
  <c r="M900" i="24"/>
  <c r="AE900" i="24" s="1"/>
  <c r="N900" i="24"/>
  <c r="AF900" i="24" s="1"/>
  <c r="O900" i="24"/>
  <c r="AG900" i="24" s="1"/>
  <c r="L901" i="24"/>
  <c r="AD901" i="24" s="1"/>
  <c r="M901" i="24"/>
  <c r="AE901" i="24" s="1"/>
  <c r="N901" i="24"/>
  <c r="AF901" i="24" s="1"/>
  <c r="O901" i="24"/>
  <c r="AG901" i="24" s="1"/>
  <c r="L902" i="24"/>
  <c r="AD902" i="24" s="1"/>
  <c r="M902" i="24"/>
  <c r="AE902" i="24" s="1"/>
  <c r="N902" i="24"/>
  <c r="AF902" i="24" s="1"/>
  <c r="O902" i="24"/>
  <c r="AG902" i="24" s="1"/>
  <c r="L903" i="24"/>
  <c r="AD903" i="24" s="1"/>
  <c r="M903" i="24"/>
  <c r="AE903" i="24" s="1"/>
  <c r="N903" i="24"/>
  <c r="AF903" i="24" s="1"/>
  <c r="O903" i="24"/>
  <c r="AG903" i="24" s="1"/>
  <c r="L904" i="24"/>
  <c r="AD904" i="24" s="1"/>
  <c r="M904" i="24"/>
  <c r="AE904" i="24" s="1"/>
  <c r="N904" i="24"/>
  <c r="AF904" i="24" s="1"/>
  <c r="O904" i="24"/>
  <c r="AG904" i="24" s="1"/>
  <c r="L905" i="24"/>
  <c r="AD905" i="24" s="1"/>
  <c r="M905" i="24"/>
  <c r="AE905" i="24" s="1"/>
  <c r="N905" i="24"/>
  <c r="AF905" i="24" s="1"/>
  <c r="O905" i="24"/>
  <c r="AG905" i="24" s="1"/>
  <c r="L906" i="24"/>
  <c r="AD906" i="24" s="1"/>
  <c r="M906" i="24"/>
  <c r="AE906" i="24" s="1"/>
  <c r="N906" i="24"/>
  <c r="AF906" i="24" s="1"/>
  <c r="O906" i="24"/>
  <c r="AG906" i="24" s="1"/>
  <c r="L907" i="24"/>
  <c r="AD907" i="24" s="1"/>
  <c r="M907" i="24"/>
  <c r="AE907" i="24" s="1"/>
  <c r="N907" i="24"/>
  <c r="AF907" i="24" s="1"/>
  <c r="O907" i="24"/>
  <c r="AG907" i="24" s="1"/>
  <c r="L908" i="24"/>
  <c r="AD908" i="24" s="1"/>
  <c r="M908" i="24"/>
  <c r="AE908" i="24" s="1"/>
  <c r="N908" i="24"/>
  <c r="AF908" i="24" s="1"/>
  <c r="O908" i="24"/>
  <c r="AG908" i="24" s="1"/>
  <c r="L909" i="24"/>
  <c r="AD909" i="24" s="1"/>
  <c r="M909" i="24"/>
  <c r="AE909" i="24" s="1"/>
  <c r="N909" i="24"/>
  <c r="AF909" i="24" s="1"/>
  <c r="O909" i="24"/>
  <c r="AG909" i="24" s="1"/>
  <c r="L910" i="24"/>
  <c r="AD910" i="24" s="1"/>
  <c r="M910" i="24"/>
  <c r="AE910" i="24" s="1"/>
  <c r="N910" i="24"/>
  <c r="AF910" i="24" s="1"/>
  <c r="O910" i="24"/>
  <c r="AG910" i="24" s="1"/>
  <c r="L911" i="24"/>
  <c r="AD911" i="24" s="1"/>
  <c r="M911" i="24"/>
  <c r="AE911" i="24" s="1"/>
  <c r="N911" i="24"/>
  <c r="AF911" i="24" s="1"/>
  <c r="O911" i="24"/>
  <c r="AG911" i="24" s="1"/>
  <c r="L912" i="24"/>
  <c r="AD912" i="24" s="1"/>
  <c r="M912" i="24"/>
  <c r="AE912" i="24" s="1"/>
  <c r="N912" i="24"/>
  <c r="AF912" i="24" s="1"/>
  <c r="O912" i="24"/>
  <c r="AG912" i="24" s="1"/>
  <c r="L913" i="24"/>
  <c r="AD913" i="24" s="1"/>
  <c r="M913" i="24"/>
  <c r="AE913" i="24" s="1"/>
  <c r="N913" i="24"/>
  <c r="AF913" i="24" s="1"/>
  <c r="O913" i="24"/>
  <c r="AG913" i="24" s="1"/>
  <c r="L914" i="24"/>
  <c r="AD914" i="24" s="1"/>
  <c r="M914" i="24"/>
  <c r="AE914" i="24" s="1"/>
  <c r="N914" i="24"/>
  <c r="AF914" i="24" s="1"/>
  <c r="O914" i="24"/>
  <c r="AG914" i="24" s="1"/>
  <c r="L915" i="24"/>
  <c r="AD915" i="24" s="1"/>
  <c r="M915" i="24"/>
  <c r="AE915" i="24" s="1"/>
  <c r="N915" i="24"/>
  <c r="AF915" i="24" s="1"/>
  <c r="O915" i="24"/>
  <c r="L916" i="24"/>
  <c r="AD916" i="24" s="1"/>
  <c r="M916" i="24"/>
  <c r="AE916" i="24" s="1"/>
  <c r="N916" i="24"/>
  <c r="AF916" i="24" s="1"/>
  <c r="O916" i="24"/>
  <c r="AG916" i="24" s="1"/>
  <c r="L917" i="24"/>
  <c r="AD917" i="24" s="1"/>
  <c r="M917" i="24"/>
  <c r="AE917" i="24" s="1"/>
  <c r="N917" i="24"/>
  <c r="AF917" i="24" s="1"/>
  <c r="O917" i="24"/>
  <c r="AG917" i="24" s="1"/>
  <c r="L918" i="24"/>
  <c r="AD918" i="24" s="1"/>
  <c r="M918" i="24"/>
  <c r="AE918" i="24" s="1"/>
  <c r="N918" i="24"/>
  <c r="AF918" i="24" s="1"/>
  <c r="O918" i="24"/>
  <c r="AG918" i="24" s="1"/>
  <c r="L848" i="24"/>
  <c r="AD848" i="24" s="1"/>
  <c r="M848" i="24"/>
  <c r="AE848" i="24" s="1"/>
  <c r="N848" i="24"/>
  <c r="AF848" i="24" s="1"/>
  <c r="O848" i="24"/>
  <c r="AG848" i="24" s="1"/>
  <c r="L849" i="24"/>
  <c r="AD849" i="24" s="1"/>
  <c r="M849" i="24"/>
  <c r="AE849" i="24" s="1"/>
  <c r="N849" i="24"/>
  <c r="AF849" i="24" s="1"/>
  <c r="O849" i="24"/>
  <c r="AG849" i="24" s="1"/>
  <c r="L850" i="24"/>
  <c r="AD850" i="24" s="1"/>
  <c r="M850" i="24"/>
  <c r="AE850" i="24" s="1"/>
  <c r="N850" i="24"/>
  <c r="AF850" i="24" s="1"/>
  <c r="O850" i="24"/>
  <c r="AG850" i="24" s="1"/>
  <c r="L851" i="24"/>
  <c r="AD851" i="24" s="1"/>
  <c r="M851" i="24"/>
  <c r="AE851" i="24" s="1"/>
  <c r="N851" i="24"/>
  <c r="AF851" i="24" s="1"/>
  <c r="O851" i="24"/>
  <c r="AG851" i="24" s="1"/>
  <c r="L852" i="24"/>
  <c r="AD852" i="24" s="1"/>
  <c r="M852" i="24"/>
  <c r="AE852" i="24" s="1"/>
  <c r="N852" i="24"/>
  <c r="AF852" i="24" s="1"/>
  <c r="O852" i="24"/>
  <c r="AG852" i="24" s="1"/>
  <c r="L853" i="24"/>
  <c r="AD853" i="24" s="1"/>
  <c r="M853" i="24"/>
  <c r="AE853" i="24" s="1"/>
  <c r="N853" i="24"/>
  <c r="AF853" i="24" s="1"/>
  <c r="O853" i="24"/>
  <c r="AG853" i="24" s="1"/>
  <c r="L919" i="24"/>
  <c r="AD919" i="24" s="1"/>
  <c r="M919" i="24"/>
  <c r="AE919" i="24" s="1"/>
  <c r="N919" i="24"/>
  <c r="AF919" i="24" s="1"/>
  <c r="O919" i="24"/>
  <c r="AG919" i="24" s="1"/>
  <c r="L920" i="24"/>
  <c r="AD920" i="24" s="1"/>
  <c r="M920" i="24"/>
  <c r="AE920" i="24" s="1"/>
  <c r="N920" i="24"/>
  <c r="AF920" i="24" s="1"/>
  <c r="O920" i="24"/>
  <c r="AG920" i="24" s="1"/>
  <c r="L921" i="24"/>
  <c r="AD921" i="24" s="1"/>
  <c r="M921" i="24"/>
  <c r="AE921" i="24" s="1"/>
  <c r="N921" i="24"/>
  <c r="AF921" i="24" s="1"/>
  <c r="O921" i="24"/>
  <c r="AG921" i="24" s="1"/>
  <c r="L922" i="24"/>
  <c r="AD922" i="24" s="1"/>
  <c r="M922" i="24"/>
  <c r="AE922" i="24" s="1"/>
  <c r="N922" i="24"/>
  <c r="AF922" i="24" s="1"/>
  <c r="O922" i="24"/>
  <c r="AG922" i="24" s="1"/>
  <c r="L923" i="24"/>
  <c r="AD923" i="24" s="1"/>
  <c r="M923" i="24"/>
  <c r="AE923" i="24" s="1"/>
  <c r="N923" i="24"/>
  <c r="AF923" i="24" s="1"/>
  <c r="O923" i="24"/>
  <c r="AG923" i="24" s="1"/>
  <c r="L924" i="24"/>
  <c r="AD924" i="24" s="1"/>
  <c r="M924" i="24"/>
  <c r="AE924" i="24" s="1"/>
  <c r="N924" i="24"/>
  <c r="AF924" i="24" s="1"/>
  <c r="O924" i="24"/>
  <c r="AG924" i="24" s="1"/>
  <c r="L925" i="24"/>
  <c r="AD925" i="24" s="1"/>
  <c r="M925" i="24"/>
  <c r="AE925" i="24" s="1"/>
  <c r="N925" i="24"/>
  <c r="AF925" i="24" s="1"/>
  <c r="O925" i="24"/>
  <c r="AG925" i="24" s="1"/>
  <c r="L926" i="24"/>
  <c r="AD926" i="24" s="1"/>
  <c r="M926" i="24"/>
  <c r="AE926" i="24" s="1"/>
  <c r="N926" i="24"/>
  <c r="AF926" i="24" s="1"/>
  <c r="O926" i="24"/>
  <c r="AG926" i="24" s="1"/>
  <c r="L927" i="24"/>
  <c r="AD927" i="24" s="1"/>
  <c r="M927" i="24"/>
  <c r="AE927" i="24" s="1"/>
  <c r="N927" i="24"/>
  <c r="AF927" i="24" s="1"/>
  <c r="O927" i="24"/>
  <c r="AG927" i="24" s="1"/>
  <c r="L928" i="24"/>
  <c r="AD928" i="24" s="1"/>
  <c r="M928" i="24"/>
  <c r="AE928" i="24" s="1"/>
  <c r="N928" i="24"/>
  <c r="AF928" i="24" s="1"/>
  <c r="O928" i="24"/>
  <c r="AG928" i="24" s="1"/>
  <c r="L929" i="24"/>
  <c r="AD929" i="24" s="1"/>
  <c r="M929" i="24"/>
  <c r="AE929" i="24" s="1"/>
  <c r="N929" i="24"/>
  <c r="AF929" i="24" s="1"/>
  <c r="O929" i="24"/>
  <c r="AG929" i="24" s="1"/>
  <c r="L930" i="24"/>
  <c r="AD930" i="24" s="1"/>
  <c r="M930" i="24"/>
  <c r="AE930" i="24" s="1"/>
  <c r="N930" i="24"/>
  <c r="AF930" i="24" s="1"/>
  <c r="O930" i="24"/>
  <c r="AG930" i="24" s="1"/>
  <c r="L931" i="24"/>
  <c r="AD931" i="24" s="1"/>
  <c r="M931" i="24"/>
  <c r="AE931" i="24" s="1"/>
  <c r="N931" i="24"/>
  <c r="AF931" i="24" s="1"/>
  <c r="O931" i="24"/>
  <c r="AG931" i="24" s="1"/>
  <c r="L1015" i="24"/>
  <c r="AD1015" i="24" s="1"/>
  <c r="M1015" i="24"/>
  <c r="AE1015" i="24" s="1"/>
  <c r="N1015" i="24"/>
  <c r="AF1015" i="24" s="1"/>
  <c r="O1015" i="24"/>
  <c r="AG1015" i="24" s="1"/>
  <c r="L1016" i="24"/>
  <c r="AD1016" i="24" s="1"/>
  <c r="M1016" i="24"/>
  <c r="AE1016" i="24" s="1"/>
  <c r="N1016" i="24"/>
  <c r="AF1016" i="24" s="1"/>
  <c r="O1016" i="24"/>
  <c r="AG1016" i="24" s="1"/>
  <c r="L1017" i="24"/>
  <c r="AD1017" i="24" s="1"/>
  <c r="M1017" i="24"/>
  <c r="AE1017" i="24" s="1"/>
  <c r="N1017" i="24"/>
  <c r="AF1017" i="24" s="1"/>
  <c r="O1017" i="24"/>
  <c r="AG1017" i="24" s="1"/>
  <c r="L1018" i="24"/>
  <c r="AD1018" i="24" s="1"/>
  <c r="M1018" i="24"/>
  <c r="AE1018" i="24" s="1"/>
  <c r="N1018" i="24"/>
  <c r="AF1018" i="24" s="1"/>
  <c r="O1018" i="24"/>
  <c r="AG1018" i="24" s="1"/>
  <c r="L1019" i="24"/>
  <c r="AD1019" i="24" s="1"/>
  <c r="M1019" i="24"/>
  <c r="AE1019" i="24" s="1"/>
  <c r="N1019" i="24"/>
  <c r="AF1019" i="24" s="1"/>
  <c r="O1019" i="24"/>
  <c r="AG1019" i="24" s="1"/>
  <c r="L1020" i="24"/>
  <c r="AD1020" i="24" s="1"/>
  <c r="M1020" i="24"/>
  <c r="AE1020" i="24" s="1"/>
  <c r="N1020" i="24"/>
  <c r="AF1020" i="24" s="1"/>
  <c r="O1020" i="24"/>
  <c r="AG1020" i="24" s="1"/>
  <c r="L1021" i="24"/>
  <c r="AD1021" i="24" s="1"/>
  <c r="M1021" i="24"/>
  <c r="AE1021" i="24" s="1"/>
  <c r="N1021" i="24"/>
  <c r="AF1021" i="24" s="1"/>
  <c r="O1021" i="24"/>
  <c r="AG1021" i="24" s="1"/>
  <c r="L1022" i="24"/>
  <c r="AD1022" i="24" s="1"/>
  <c r="M1022" i="24"/>
  <c r="AE1022" i="24" s="1"/>
  <c r="N1022" i="24"/>
  <c r="AF1022" i="24" s="1"/>
  <c r="O1022" i="24"/>
  <c r="AG1022" i="24" s="1"/>
  <c r="L1023" i="24"/>
  <c r="AD1023" i="24" s="1"/>
  <c r="M1023" i="24"/>
  <c r="AE1023" i="24" s="1"/>
  <c r="N1023" i="24"/>
  <c r="AF1023" i="24" s="1"/>
  <c r="O1023" i="24"/>
  <c r="AG1023" i="24" s="1"/>
  <c r="L1024" i="24"/>
  <c r="AD1024" i="24" s="1"/>
  <c r="M1024" i="24"/>
  <c r="AE1024" i="24" s="1"/>
  <c r="N1024" i="24"/>
  <c r="AF1024" i="24" s="1"/>
  <c r="O1024" i="24"/>
  <c r="AG1024" i="24" s="1"/>
  <c r="L1025" i="24"/>
  <c r="AD1025" i="24" s="1"/>
  <c r="M1025" i="24"/>
  <c r="AE1025" i="24" s="1"/>
  <c r="N1025" i="24"/>
  <c r="AF1025" i="24" s="1"/>
  <c r="O1025" i="24"/>
  <c r="AG1025" i="24" s="1"/>
  <c r="L1026" i="24"/>
  <c r="AD1026" i="24" s="1"/>
  <c r="M1026" i="24"/>
  <c r="AE1026" i="24" s="1"/>
  <c r="N1026" i="24"/>
  <c r="AF1026" i="24" s="1"/>
  <c r="O1026" i="24"/>
  <c r="AG1026" i="24" s="1"/>
  <c r="L1027" i="24"/>
  <c r="AD1027" i="24" s="1"/>
  <c r="M1027" i="24"/>
  <c r="AE1027" i="24" s="1"/>
  <c r="N1027" i="24"/>
  <c r="AF1027" i="24" s="1"/>
  <c r="O1027" i="24"/>
  <c r="AG1027" i="24" s="1"/>
  <c r="L1028" i="24"/>
  <c r="AD1028" i="24" s="1"/>
  <c r="M1028" i="24"/>
  <c r="AE1028" i="24" s="1"/>
  <c r="N1028" i="24"/>
  <c r="AF1028" i="24" s="1"/>
  <c r="O1028" i="24"/>
  <c r="AG1028" i="24" s="1"/>
  <c r="L1029" i="24"/>
  <c r="AD1029" i="24" s="1"/>
  <c r="M1029" i="24"/>
  <c r="AE1029" i="24" s="1"/>
  <c r="N1029" i="24"/>
  <c r="AF1029" i="24" s="1"/>
  <c r="O1029" i="24"/>
  <c r="AG1029" i="24" s="1"/>
  <c r="L1030" i="24"/>
  <c r="AD1030" i="24" s="1"/>
  <c r="M1030" i="24"/>
  <c r="AE1030" i="24" s="1"/>
  <c r="N1030" i="24"/>
  <c r="AF1030" i="24" s="1"/>
  <c r="O1030" i="24"/>
  <c r="AG1030" i="24" s="1"/>
  <c r="L854" i="24"/>
  <c r="AD854" i="24" s="1"/>
  <c r="M854" i="24"/>
  <c r="AE854" i="24" s="1"/>
  <c r="N854" i="24"/>
  <c r="O854" i="24"/>
  <c r="L855" i="24"/>
  <c r="AD855" i="24" s="1"/>
  <c r="M855" i="24"/>
  <c r="AE855" i="24" s="1"/>
  <c r="N855" i="24"/>
  <c r="AF855" i="24" s="1"/>
  <c r="O855" i="24"/>
  <c r="L856" i="24"/>
  <c r="AD856" i="24" s="1"/>
  <c r="M856" i="24"/>
  <c r="AE856" i="24" s="1"/>
  <c r="N856" i="24"/>
  <c r="O856" i="24"/>
  <c r="AG856" i="24" s="1"/>
  <c r="L857" i="24"/>
  <c r="AD857" i="24" s="1"/>
  <c r="M857" i="24"/>
  <c r="AE857" i="24" s="1"/>
  <c r="N857" i="24"/>
  <c r="AF857" i="24" s="1"/>
  <c r="O857" i="24"/>
  <c r="AG857" i="24" s="1"/>
  <c r="L858" i="24"/>
  <c r="AD858" i="24" s="1"/>
  <c r="M858" i="24"/>
  <c r="AE858" i="24" s="1"/>
  <c r="N858" i="24"/>
  <c r="O858" i="24"/>
  <c r="L859" i="24"/>
  <c r="AD859" i="24" s="1"/>
  <c r="M859" i="24"/>
  <c r="AE859" i="24" s="1"/>
  <c r="N859" i="24"/>
  <c r="O859" i="24"/>
  <c r="L860" i="24"/>
  <c r="AD860" i="24" s="1"/>
  <c r="M860" i="24"/>
  <c r="AE860" i="24" s="1"/>
  <c r="N860" i="24"/>
  <c r="O860" i="24"/>
  <c r="AG860" i="24" s="1"/>
  <c r="L861" i="24"/>
  <c r="AD861" i="24" s="1"/>
  <c r="M861" i="24"/>
  <c r="AE861" i="24" s="1"/>
  <c r="N861" i="24"/>
  <c r="AF861" i="24" s="1"/>
  <c r="O861" i="24"/>
  <c r="AG861" i="24" s="1"/>
  <c r="L862" i="24"/>
  <c r="AD862" i="24" s="1"/>
  <c r="M862" i="24"/>
  <c r="AE862" i="24" s="1"/>
  <c r="N862" i="24"/>
  <c r="O862" i="24"/>
  <c r="L863" i="24"/>
  <c r="AD863" i="24" s="1"/>
  <c r="M863" i="24"/>
  <c r="AE863" i="24" s="1"/>
  <c r="N863" i="24"/>
  <c r="AF863" i="24" s="1"/>
  <c r="O863" i="24"/>
  <c r="L864" i="24"/>
  <c r="AD864" i="24" s="1"/>
  <c r="M864" i="24"/>
  <c r="AE864" i="24" s="1"/>
  <c r="N864" i="24"/>
  <c r="O864" i="24"/>
  <c r="AG864" i="24" s="1"/>
  <c r="L865" i="24"/>
  <c r="AD865" i="24" s="1"/>
  <c r="M865" i="24"/>
  <c r="AE865" i="24" s="1"/>
  <c r="N865" i="24"/>
  <c r="O865" i="24"/>
  <c r="AG865" i="24" s="1"/>
  <c r="L866" i="24"/>
  <c r="AD866" i="24" s="1"/>
  <c r="M866" i="24"/>
  <c r="AE866" i="24" s="1"/>
  <c r="N866" i="24"/>
  <c r="AF866" i="24" s="1"/>
  <c r="O866" i="24"/>
  <c r="L867" i="24"/>
  <c r="AD867" i="24" s="1"/>
  <c r="M867" i="24"/>
  <c r="AE867" i="24" s="1"/>
  <c r="N867" i="24"/>
  <c r="O867" i="24"/>
  <c r="L868" i="24"/>
  <c r="AD868" i="24" s="1"/>
  <c r="M868" i="24"/>
  <c r="AE868" i="24" s="1"/>
  <c r="N868" i="24"/>
  <c r="O868" i="24"/>
  <c r="AG868" i="24" s="1"/>
  <c r="L869" i="24"/>
  <c r="AD869" i="24" s="1"/>
  <c r="M869" i="24"/>
  <c r="AE869" i="24" s="1"/>
  <c r="N869" i="24"/>
  <c r="AF869" i="24" s="1"/>
  <c r="O869" i="24"/>
  <c r="AG869" i="24" s="1"/>
  <c r="L870" i="24"/>
  <c r="AD870" i="24" s="1"/>
  <c r="M870" i="24"/>
  <c r="AE870" i="24" s="1"/>
  <c r="N870" i="24"/>
  <c r="AF870" i="24" s="1"/>
  <c r="O870" i="24"/>
  <c r="L871" i="24"/>
  <c r="AD871" i="24" s="1"/>
  <c r="M871" i="24"/>
  <c r="AE871" i="24" s="1"/>
  <c r="N871" i="24"/>
  <c r="O871" i="24"/>
  <c r="L872" i="24"/>
  <c r="AD872" i="24" s="1"/>
  <c r="M872" i="24"/>
  <c r="AE872" i="24" s="1"/>
  <c r="N872" i="24"/>
  <c r="O872" i="24"/>
  <c r="AG872" i="24" s="1"/>
  <c r="L873" i="24"/>
  <c r="AD873" i="24" s="1"/>
  <c r="M873" i="24"/>
  <c r="AE873" i="24" s="1"/>
  <c r="N873" i="24"/>
  <c r="O873" i="24"/>
  <c r="L874" i="24"/>
  <c r="AD874" i="24" s="1"/>
  <c r="M874" i="24"/>
  <c r="AE874" i="24" s="1"/>
  <c r="N874" i="24"/>
  <c r="O874" i="24"/>
  <c r="L875" i="24"/>
  <c r="AD875" i="24" s="1"/>
  <c r="M875" i="24"/>
  <c r="AE875" i="24" s="1"/>
  <c r="N875" i="24"/>
  <c r="AF875" i="24" s="1"/>
  <c r="O875" i="24"/>
  <c r="L876" i="24"/>
  <c r="AD876" i="24" s="1"/>
  <c r="M876" i="24"/>
  <c r="N876" i="24"/>
  <c r="O876" i="24"/>
  <c r="AG876" i="24" s="1"/>
  <c r="L877" i="24"/>
  <c r="AD877" i="24" s="1"/>
  <c r="M877" i="24"/>
  <c r="AE877" i="24" s="1"/>
  <c r="N877" i="24"/>
  <c r="AF877" i="24" s="1"/>
  <c r="O877" i="24"/>
  <c r="AG877" i="24" s="1"/>
  <c r="L878" i="24"/>
  <c r="AD878" i="24" s="1"/>
  <c r="M878" i="24"/>
  <c r="AE878" i="24" s="1"/>
  <c r="N878" i="24"/>
  <c r="O878" i="24"/>
  <c r="L879" i="24"/>
  <c r="AD879" i="24" s="1"/>
  <c r="M879" i="24"/>
  <c r="AE879" i="24" s="1"/>
  <c r="N879" i="24"/>
  <c r="O879" i="24"/>
  <c r="L880" i="24"/>
  <c r="AD880" i="24" s="1"/>
  <c r="M880" i="24"/>
  <c r="AE880" i="24" s="1"/>
  <c r="N880" i="24"/>
  <c r="O880" i="24"/>
  <c r="AG880" i="24" s="1"/>
  <c r="L837" i="24"/>
  <c r="AD837" i="24" s="1"/>
  <c r="M837" i="24"/>
  <c r="AE837" i="24" s="1"/>
  <c r="N837" i="24"/>
  <c r="AF837" i="24" s="1"/>
  <c r="O837" i="24"/>
  <c r="L838" i="24"/>
  <c r="AD838" i="24" s="1"/>
  <c r="M838" i="24"/>
  <c r="AE838" i="24" s="1"/>
  <c r="N838" i="24"/>
  <c r="O838" i="24"/>
  <c r="L932" i="24"/>
  <c r="AD932" i="24" s="1"/>
  <c r="M932" i="24"/>
  <c r="AE932" i="24" s="1"/>
  <c r="N932" i="24"/>
  <c r="AF932" i="24" s="1"/>
  <c r="O932" i="24"/>
  <c r="L933" i="24"/>
  <c r="AD933" i="24" s="1"/>
  <c r="M933" i="24"/>
  <c r="AE933" i="24" s="1"/>
  <c r="N933" i="24"/>
  <c r="AF933" i="24" s="1"/>
  <c r="O933" i="24"/>
  <c r="AG933" i="24" s="1"/>
  <c r="L934" i="24"/>
  <c r="AD934" i="24" s="1"/>
  <c r="M934" i="24"/>
  <c r="AE934" i="24" s="1"/>
  <c r="N934" i="24"/>
  <c r="O934" i="24"/>
  <c r="AG934" i="24" s="1"/>
  <c r="L935" i="24"/>
  <c r="AD935" i="24" s="1"/>
  <c r="M935" i="24"/>
  <c r="AE935" i="24" s="1"/>
  <c r="N935" i="24"/>
  <c r="O935" i="24"/>
  <c r="L936" i="24"/>
  <c r="AD936" i="24" s="1"/>
  <c r="M936" i="24"/>
  <c r="AE936" i="24" s="1"/>
  <c r="N936" i="24"/>
  <c r="AF936" i="24" s="1"/>
  <c r="O936" i="24"/>
  <c r="L937" i="24"/>
  <c r="AD937" i="24" s="1"/>
  <c r="M937" i="24"/>
  <c r="AE937" i="24" s="1"/>
  <c r="N937" i="24"/>
  <c r="O937" i="24"/>
  <c r="AG937" i="24" s="1"/>
  <c r="L938" i="24"/>
  <c r="AD938" i="24" s="1"/>
  <c r="M938" i="24"/>
  <c r="AE938" i="24" s="1"/>
  <c r="N938" i="24"/>
  <c r="AF938" i="24" s="1"/>
  <c r="O938" i="24"/>
  <c r="AG938" i="24" s="1"/>
  <c r="L939" i="24"/>
  <c r="AD939" i="24" s="1"/>
  <c r="M939" i="24"/>
  <c r="AE939" i="24" s="1"/>
  <c r="N939" i="24"/>
  <c r="O939" i="24"/>
  <c r="L940" i="24"/>
  <c r="AD940" i="24" s="1"/>
  <c r="M940" i="24"/>
  <c r="AE940" i="24" s="1"/>
  <c r="N940" i="24"/>
  <c r="O940" i="24"/>
  <c r="L941" i="24"/>
  <c r="AD941" i="24" s="1"/>
  <c r="M941" i="24"/>
  <c r="AE941" i="24" s="1"/>
  <c r="N941" i="24"/>
  <c r="O941" i="24"/>
  <c r="AG941" i="24" s="1"/>
  <c r="L942" i="24"/>
  <c r="AD942" i="24" s="1"/>
  <c r="M942" i="24"/>
  <c r="AE942" i="24" s="1"/>
  <c r="N942" i="24"/>
  <c r="O942" i="24"/>
  <c r="AG942" i="24" s="1"/>
  <c r="L943" i="24"/>
  <c r="AD943" i="24" s="1"/>
  <c r="M943" i="24"/>
  <c r="AE943" i="24" s="1"/>
  <c r="N943" i="24"/>
  <c r="AF943" i="24" s="1"/>
  <c r="O943" i="24"/>
  <c r="L944" i="24"/>
  <c r="AD944" i="24" s="1"/>
  <c r="M944" i="24"/>
  <c r="AE944" i="24" s="1"/>
  <c r="N944" i="24"/>
  <c r="O944" i="24"/>
  <c r="L945" i="24"/>
  <c r="AD945" i="24" s="1"/>
  <c r="M945" i="24"/>
  <c r="AE945" i="24" s="1"/>
  <c r="N945" i="24"/>
  <c r="O945" i="24"/>
  <c r="AG945" i="24" s="1"/>
  <c r="L946" i="24"/>
  <c r="AD946" i="24" s="1"/>
  <c r="M946" i="24"/>
  <c r="AE946" i="24" s="1"/>
  <c r="N946" i="24"/>
  <c r="AF946" i="24" s="1"/>
  <c r="O946" i="24"/>
  <c r="AG946" i="24" s="1"/>
  <c r="L947" i="24"/>
  <c r="AD947" i="24" s="1"/>
  <c r="M947" i="24"/>
  <c r="AE947" i="24" s="1"/>
  <c r="N947" i="24"/>
  <c r="AF947" i="24" s="1"/>
  <c r="O947" i="24"/>
  <c r="L948" i="24"/>
  <c r="AD948" i="24" s="1"/>
  <c r="M948" i="24"/>
  <c r="AE948" i="24" s="1"/>
  <c r="N948" i="24"/>
  <c r="O948" i="24"/>
  <c r="L949" i="24"/>
  <c r="AD949" i="24" s="1"/>
  <c r="M949" i="24"/>
  <c r="AE949" i="24" s="1"/>
  <c r="N949" i="24"/>
  <c r="AF949" i="24" s="1"/>
  <c r="O949" i="24"/>
  <c r="AG949" i="24" s="1"/>
  <c r="L950" i="24"/>
  <c r="AD950" i="24" s="1"/>
  <c r="M950" i="24"/>
  <c r="AE950" i="24" s="1"/>
  <c r="N950" i="24"/>
  <c r="AF950" i="24" s="1"/>
  <c r="O950" i="24"/>
  <c r="AG950" i="24" s="1"/>
  <c r="L951" i="24"/>
  <c r="AD951" i="24" s="1"/>
  <c r="M951" i="24"/>
  <c r="AE951" i="24" s="1"/>
  <c r="N951" i="24"/>
  <c r="AF951" i="24" s="1"/>
  <c r="O951" i="24"/>
  <c r="L952" i="24"/>
  <c r="AD952" i="24" s="1"/>
  <c r="M952" i="24"/>
  <c r="AE952" i="24" s="1"/>
  <c r="N952" i="24"/>
  <c r="O952" i="24"/>
  <c r="L953" i="24"/>
  <c r="AD953" i="24" s="1"/>
  <c r="M953" i="24"/>
  <c r="AE953" i="24" s="1"/>
  <c r="N953" i="24"/>
  <c r="O953" i="24"/>
  <c r="AG953" i="24" s="1"/>
  <c r="L954" i="24"/>
  <c r="M954" i="24"/>
  <c r="AE954" i="24" s="1"/>
  <c r="N954" i="24"/>
  <c r="O954" i="24"/>
  <c r="L955" i="24"/>
  <c r="AD955" i="24" s="1"/>
  <c r="M955" i="24"/>
  <c r="AE955" i="24" s="1"/>
  <c r="N955" i="24"/>
  <c r="AF955" i="24" s="1"/>
  <c r="O955" i="24"/>
  <c r="L956" i="24"/>
  <c r="AD956" i="24" s="1"/>
  <c r="M956" i="24"/>
  <c r="AE956" i="24" s="1"/>
  <c r="N956" i="24"/>
  <c r="AF956" i="24" s="1"/>
  <c r="O956" i="24"/>
  <c r="L957" i="24"/>
  <c r="AD957" i="24" s="1"/>
  <c r="M957" i="24"/>
  <c r="AE957" i="24" s="1"/>
  <c r="N957" i="24"/>
  <c r="O957" i="24"/>
  <c r="AG957" i="24" s="1"/>
  <c r="L958" i="24"/>
  <c r="AD958" i="24" s="1"/>
  <c r="M958" i="24"/>
  <c r="AE958" i="24" s="1"/>
  <c r="N958" i="24"/>
  <c r="O958" i="24"/>
  <c r="AG958" i="24" s="1"/>
  <c r="L959" i="24"/>
  <c r="AD959" i="24" s="1"/>
  <c r="M959" i="24"/>
  <c r="AE959" i="24" s="1"/>
  <c r="N959" i="24"/>
  <c r="O959" i="24"/>
  <c r="L960" i="24"/>
  <c r="AD960" i="24" s="1"/>
  <c r="M960" i="24"/>
  <c r="AE960" i="24" s="1"/>
  <c r="N960" i="24"/>
  <c r="O960" i="24"/>
  <c r="L961" i="24"/>
  <c r="AD961" i="24" s="1"/>
  <c r="M961" i="24"/>
  <c r="AE961" i="24" s="1"/>
  <c r="N961" i="24"/>
  <c r="O961" i="24"/>
  <c r="AG961" i="24" s="1"/>
  <c r="L964" i="24"/>
  <c r="AD964" i="24" s="1"/>
  <c r="M964" i="24"/>
  <c r="AE964" i="24" s="1"/>
  <c r="N964" i="24"/>
  <c r="AF964" i="24" s="1"/>
  <c r="O964" i="24"/>
  <c r="L963" i="24"/>
  <c r="AD963" i="24" s="1"/>
  <c r="M963" i="24"/>
  <c r="AE963" i="24" s="1"/>
  <c r="N963" i="24"/>
  <c r="AF963" i="24" s="1"/>
  <c r="O963" i="24"/>
  <c r="L966" i="24"/>
  <c r="AD966" i="24" s="1"/>
  <c r="M966" i="24"/>
  <c r="AE966" i="24" s="1"/>
  <c r="N966" i="24"/>
  <c r="O966" i="24"/>
  <c r="L967" i="24"/>
  <c r="AD967" i="24" s="1"/>
  <c r="M967" i="24"/>
  <c r="AE967" i="24" s="1"/>
  <c r="N967" i="24"/>
  <c r="O967" i="24"/>
  <c r="AG967" i="24" s="1"/>
  <c r="L968" i="24"/>
  <c r="AD968" i="24" s="1"/>
  <c r="M968" i="24"/>
  <c r="AE968" i="24" s="1"/>
  <c r="N968" i="24"/>
  <c r="AF968" i="24" s="1"/>
  <c r="O968" i="24"/>
  <c r="AG968" i="24" s="1"/>
  <c r="L969" i="24"/>
  <c r="AD969" i="24" s="1"/>
  <c r="M969" i="24"/>
  <c r="AE969" i="24" s="1"/>
  <c r="N969" i="24"/>
  <c r="O969" i="24"/>
  <c r="L970" i="24"/>
  <c r="AD970" i="24" s="1"/>
  <c r="M970" i="24"/>
  <c r="AE970" i="24" s="1"/>
  <c r="N970" i="24"/>
  <c r="AF970" i="24" s="1"/>
  <c r="O970" i="24"/>
  <c r="L971" i="24"/>
  <c r="AD971" i="24" s="1"/>
  <c r="M971" i="24"/>
  <c r="AE971" i="24" s="1"/>
  <c r="N971" i="24"/>
  <c r="O971" i="24"/>
  <c r="AG971" i="24" s="1"/>
  <c r="L972" i="24"/>
  <c r="AD972" i="24" s="1"/>
  <c r="M972" i="24"/>
  <c r="AE972" i="24" s="1"/>
  <c r="N972" i="24"/>
  <c r="O972" i="24"/>
  <c r="AG972" i="24" s="1"/>
  <c r="L973" i="24"/>
  <c r="AD973" i="24" s="1"/>
  <c r="M973" i="24"/>
  <c r="AE973" i="24" s="1"/>
  <c r="N973" i="24"/>
  <c r="AF973" i="24" s="1"/>
  <c r="O973" i="24"/>
  <c r="L974" i="24"/>
  <c r="AD974" i="24" s="1"/>
  <c r="M974" i="24"/>
  <c r="AE974" i="24" s="1"/>
  <c r="N974" i="24"/>
  <c r="O974" i="24"/>
  <c r="L975" i="24"/>
  <c r="AD975" i="24" s="1"/>
  <c r="M975" i="24"/>
  <c r="AE975" i="24" s="1"/>
  <c r="N975" i="24"/>
  <c r="O975" i="24"/>
  <c r="AG975" i="24" s="1"/>
  <c r="L976" i="24"/>
  <c r="AD976" i="24" s="1"/>
  <c r="M976" i="24"/>
  <c r="AE976" i="24" s="1"/>
  <c r="N976" i="24"/>
  <c r="O976" i="24"/>
  <c r="AG976" i="24" s="1"/>
  <c r="L977" i="24"/>
  <c r="AD977" i="24" s="1"/>
  <c r="M977" i="24"/>
  <c r="AE977" i="24" s="1"/>
  <c r="N977" i="24"/>
  <c r="AF977" i="24" s="1"/>
  <c r="O977" i="24"/>
  <c r="L978" i="24"/>
  <c r="AD978" i="24" s="1"/>
  <c r="M978" i="24"/>
  <c r="AE978" i="24" s="1"/>
  <c r="N978" i="24"/>
  <c r="AF978" i="24" s="1"/>
  <c r="O978" i="24"/>
  <c r="L979" i="24"/>
  <c r="AD979" i="24" s="1"/>
  <c r="M979" i="24"/>
  <c r="AE979" i="24" s="1"/>
  <c r="N979" i="24"/>
  <c r="O979" i="24"/>
  <c r="AG979" i="24" s="1"/>
  <c r="L980" i="24"/>
  <c r="AD980" i="24" s="1"/>
  <c r="M980" i="24"/>
  <c r="AE980" i="24" s="1"/>
  <c r="N980" i="24"/>
  <c r="O980" i="24"/>
  <c r="AG980" i="24" s="1"/>
  <c r="L981" i="24"/>
  <c r="AD981" i="24" s="1"/>
  <c r="M981" i="24"/>
  <c r="AE981" i="24" s="1"/>
  <c r="N981" i="24"/>
  <c r="O981" i="24"/>
  <c r="L982" i="24"/>
  <c r="AD982" i="24" s="1"/>
  <c r="M982" i="24"/>
  <c r="AE982" i="24" s="1"/>
  <c r="N982" i="24"/>
  <c r="O982" i="24"/>
  <c r="L983" i="24"/>
  <c r="AD983" i="24" s="1"/>
  <c r="M983" i="24"/>
  <c r="AE983" i="24" s="1"/>
  <c r="N983" i="24"/>
  <c r="AF983" i="24" s="1"/>
  <c r="O983" i="24"/>
  <c r="L984" i="24"/>
  <c r="AD984" i="24" s="1"/>
  <c r="M984" i="24"/>
  <c r="AE984" i="24" s="1"/>
  <c r="N984" i="24"/>
  <c r="AF984" i="24" s="1"/>
  <c r="O984" i="24"/>
  <c r="AG984" i="24" s="1"/>
  <c r="L985" i="24"/>
  <c r="AD985" i="24" s="1"/>
  <c r="M985" i="24"/>
  <c r="AE985" i="24" s="1"/>
  <c r="N985" i="24"/>
  <c r="O985" i="24"/>
  <c r="L986" i="24"/>
  <c r="AD986" i="24" s="1"/>
  <c r="M986" i="24"/>
  <c r="AE986" i="24" s="1"/>
  <c r="N986" i="24"/>
  <c r="O986" i="24"/>
  <c r="L987" i="24"/>
  <c r="AD987" i="24" s="1"/>
  <c r="M987" i="24"/>
  <c r="AE987" i="24" s="1"/>
  <c r="N987" i="24"/>
  <c r="O987" i="24"/>
  <c r="AG987" i="24" s="1"/>
  <c r="L988" i="24"/>
  <c r="AD988" i="24" s="1"/>
  <c r="M988" i="24"/>
  <c r="AE988" i="24" s="1"/>
  <c r="N988" i="24"/>
  <c r="AF988" i="24" s="1"/>
  <c r="O988" i="24"/>
  <c r="AG988" i="24" s="1"/>
  <c r="L989" i="24"/>
  <c r="AD989" i="24" s="1"/>
  <c r="M989" i="24"/>
  <c r="AE989" i="24" s="1"/>
  <c r="N989" i="24"/>
  <c r="O989" i="24"/>
  <c r="L990" i="24"/>
  <c r="AD990" i="24" s="1"/>
  <c r="M990" i="24"/>
  <c r="AE990" i="24" s="1"/>
  <c r="N990" i="24"/>
  <c r="AF990" i="24" s="1"/>
  <c r="O990" i="24"/>
  <c r="L991" i="24"/>
  <c r="AD991" i="24" s="1"/>
  <c r="M991" i="24"/>
  <c r="AE991" i="24" s="1"/>
  <c r="N991" i="24"/>
  <c r="O991" i="24"/>
  <c r="AG991" i="24" s="1"/>
  <c r="L992" i="24"/>
  <c r="AD992" i="24" s="1"/>
  <c r="M992" i="24"/>
  <c r="AE992" i="24" s="1"/>
  <c r="N992" i="24"/>
  <c r="AF992" i="24" s="1"/>
  <c r="O992" i="24"/>
  <c r="AG992" i="24" s="1"/>
  <c r="L993" i="24"/>
  <c r="AD993" i="24" s="1"/>
  <c r="M993" i="24"/>
  <c r="AE993" i="24" s="1"/>
  <c r="N993" i="24"/>
  <c r="AF993" i="24" s="1"/>
  <c r="O993" i="24"/>
  <c r="L994" i="24"/>
  <c r="AD994" i="24" s="1"/>
  <c r="M994" i="24"/>
  <c r="AE994" i="24" s="1"/>
  <c r="N994" i="24"/>
  <c r="O994" i="24"/>
  <c r="L995" i="24"/>
  <c r="AD995" i="24" s="1"/>
  <c r="M995" i="24"/>
  <c r="AE995" i="24" s="1"/>
  <c r="N995" i="24"/>
  <c r="O995" i="24"/>
  <c r="AG995" i="24" s="1"/>
  <c r="L996" i="24"/>
  <c r="AD996" i="24" s="1"/>
  <c r="M996" i="24"/>
  <c r="AE996" i="24" s="1"/>
  <c r="N996" i="24"/>
  <c r="O996" i="24"/>
  <c r="AG996" i="24" s="1"/>
  <c r="L997" i="24"/>
  <c r="AD997" i="24" s="1"/>
  <c r="M997" i="24"/>
  <c r="AE997" i="24" s="1"/>
  <c r="N997" i="24"/>
  <c r="AF997" i="24" s="1"/>
  <c r="O997" i="24"/>
  <c r="L998" i="24"/>
  <c r="AD998" i="24" s="1"/>
  <c r="M998" i="24"/>
  <c r="AE998" i="24" s="1"/>
  <c r="N998" i="24"/>
  <c r="AF998" i="24" s="1"/>
  <c r="O998" i="24"/>
  <c r="L999" i="24"/>
  <c r="AD999" i="24" s="1"/>
  <c r="M999" i="24"/>
  <c r="AE999" i="24" s="1"/>
  <c r="N999" i="24"/>
  <c r="O999" i="24"/>
  <c r="AG999" i="24" s="1"/>
  <c r="L1000" i="24"/>
  <c r="AD1000" i="24" s="1"/>
  <c r="M1000" i="24"/>
  <c r="AE1000" i="24" s="1"/>
  <c r="N1000" i="24"/>
  <c r="O1000" i="24"/>
  <c r="AG1000" i="24" s="1"/>
  <c r="L1001" i="24"/>
  <c r="AD1001" i="24" s="1"/>
  <c r="M1001" i="24"/>
  <c r="AE1001" i="24" s="1"/>
  <c r="N1001" i="24"/>
  <c r="O1001" i="24"/>
  <c r="L1002" i="24"/>
  <c r="AD1002" i="24" s="1"/>
  <c r="M1002" i="24"/>
  <c r="AE1002" i="24" s="1"/>
  <c r="N1002" i="24"/>
  <c r="AF1002" i="24" s="1"/>
  <c r="O1002" i="24"/>
  <c r="L1003" i="24"/>
  <c r="AD1003" i="24" s="1"/>
  <c r="M1003" i="24"/>
  <c r="AE1003" i="24" s="1"/>
  <c r="N1003" i="24"/>
  <c r="O1003" i="24"/>
  <c r="AG1003" i="24" s="1"/>
  <c r="L1004" i="24"/>
  <c r="AD1004" i="24" s="1"/>
  <c r="M1004" i="24"/>
  <c r="AE1004" i="24" s="1"/>
  <c r="N1004" i="24"/>
  <c r="AF1004" i="24" s="1"/>
  <c r="O1004" i="24"/>
  <c r="AG1004" i="24" s="1"/>
  <c r="L1005" i="24"/>
  <c r="AD1005" i="24" s="1"/>
  <c r="M1005" i="24"/>
  <c r="AE1005" i="24" s="1"/>
  <c r="N1005" i="24"/>
  <c r="O1005" i="24"/>
  <c r="L1006" i="24"/>
  <c r="AD1006" i="24" s="1"/>
  <c r="M1006" i="24"/>
  <c r="AE1006" i="24" s="1"/>
  <c r="N1006" i="24"/>
  <c r="O1006" i="24"/>
  <c r="L1007" i="24"/>
  <c r="AD1007" i="24" s="1"/>
  <c r="M1007" i="24"/>
  <c r="AE1007" i="24" s="1"/>
  <c r="N1007" i="24"/>
  <c r="O1007" i="24"/>
  <c r="AG1007" i="24" s="1"/>
  <c r="L1031" i="24"/>
  <c r="AD1031" i="24" s="1"/>
  <c r="M1031" i="24"/>
  <c r="AE1031" i="24" s="1"/>
  <c r="N1031" i="24"/>
  <c r="AF1031" i="24" s="1"/>
  <c r="O1031" i="24"/>
  <c r="L1032" i="24"/>
  <c r="AD1032" i="24" s="1"/>
  <c r="M1032" i="24"/>
  <c r="AE1032" i="24" s="1"/>
  <c r="N1032" i="24"/>
  <c r="O1032" i="24"/>
  <c r="L1033" i="24"/>
  <c r="AD1033" i="24" s="1"/>
  <c r="M1033" i="24"/>
  <c r="AE1033" i="24" s="1"/>
  <c r="N1033" i="24"/>
  <c r="AF1033" i="24" s="1"/>
  <c r="O1033" i="24"/>
  <c r="L1034" i="24"/>
  <c r="AD1034" i="24" s="1"/>
  <c r="M1034" i="24"/>
  <c r="AE1034" i="24" s="1"/>
  <c r="N1034" i="24"/>
  <c r="O1034" i="24"/>
  <c r="AG1034" i="24" s="1"/>
  <c r="L1035" i="24"/>
  <c r="AD1035" i="24" s="1"/>
  <c r="M1035" i="24"/>
  <c r="AE1035" i="24" s="1"/>
  <c r="N1035" i="24"/>
  <c r="O1035" i="24"/>
  <c r="AG1035" i="24" s="1"/>
  <c r="L1036" i="24"/>
  <c r="AD1036" i="24" s="1"/>
  <c r="M1036" i="24"/>
  <c r="AE1036" i="24" s="1"/>
  <c r="N1036" i="24"/>
  <c r="AF1036" i="24" s="1"/>
  <c r="O1036" i="24"/>
  <c r="L1037" i="24"/>
  <c r="AD1037" i="24" s="1"/>
  <c r="M1037" i="24"/>
  <c r="AE1037" i="24" s="1"/>
  <c r="N1037" i="24"/>
  <c r="O1037" i="24"/>
  <c r="L1038" i="24"/>
  <c r="AD1038" i="24" s="1"/>
  <c r="M1038" i="24"/>
  <c r="AE1038" i="24" s="1"/>
  <c r="N1038" i="24"/>
  <c r="O1038" i="24"/>
  <c r="AG1038" i="24" s="1"/>
  <c r="L1012" i="24"/>
  <c r="AD1012" i="24" s="1"/>
  <c r="M1012" i="24"/>
  <c r="AE1012" i="24" s="1"/>
  <c r="N1012" i="24"/>
  <c r="AF1012" i="24" s="1"/>
  <c r="O1012" i="24"/>
  <c r="AG1012" i="24" s="1"/>
  <c r="L1013" i="24"/>
  <c r="AD1013" i="24" s="1"/>
  <c r="M1013" i="24"/>
  <c r="AE1013" i="24" s="1"/>
  <c r="N1013" i="24"/>
  <c r="O1013" i="24"/>
  <c r="L1008" i="24"/>
  <c r="AD1008" i="24" s="1"/>
  <c r="M1008" i="24"/>
  <c r="AE1008" i="24" s="1"/>
  <c r="N1008" i="24"/>
  <c r="O1008" i="24"/>
  <c r="L1009" i="24"/>
  <c r="AD1009" i="24" s="1"/>
  <c r="M1009" i="24"/>
  <c r="AE1009" i="24" s="1"/>
  <c r="N1009" i="24"/>
  <c r="O1009" i="24"/>
  <c r="AG1009" i="24" s="1"/>
  <c r="L1010" i="24"/>
  <c r="AD1010" i="24" s="1"/>
  <c r="M1010" i="24"/>
  <c r="AE1010" i="24" s="1"/>
  <c r="N1010" i="24"/>
  <c r="AF1010" i="24" s="1"/>
  <c r="O1010" i="24"/>
  <c r="AG1010" i="24" s="1"/>
  <c r="L1011" i="24"/>
  <c r="AD1011" i="24" s="1"/>
  <c r="M1011" i="24"/>
  <c r="AE1011" i="24" s="1"/>
  <c r="N1011" i="24"/>
  <c r="AF1011" i="24" s="1"/>
  <c r="O1011" i="24"/>
  <c r="L962" i="24"/>
  <c r="AD962" i="24" s="1"/>
  <c r="M962" i="24"/>
  <c r="AE962" i="24" s="1"/>
  <c r="N962" i="24"/>
  <c r="AF962" i="24" s="1"/>
  <c r="O962" i="24"/>
  <c r="L1039" i="24"/>
  <c r="AD1039" i="24" s="1"/>
  <c r="M1039" i="24"/>
  <c r="AE1039" i="24" s="1"/>
  <c r="N1039" i="24"/>
  <c r="O1039" i="24"/>
  <c r="AG1039" i="24" s="1"/>
  <c r="L1040" i="24"/>
  <c r="AD1040" i="24" s="1"/>
  <c r="M1040" i="24"/>
  <c r="AE1040" i="24" s="1"/>
  <c r="N1040" i="24"/>
  <c r="O1040" i="24"/>
  <c r="AG1040" i="24" s="1"/>
  <c r="L1041" i="24"/>
  <c r="AD1041" i="24" s="1"/>
  <c r="M1041" i="24"/>
  <c r="AE1041" i="24" s="1"/>
  <c r="N1041" i="24"/>
  <c r="O1041" i="24"/>
  <c r="AG1041" i="24" s="1"/>
  <c r="L1042" i="24"/>
  <c r="AD1042" i="24" s="1"/>
  <c r="M1042" i="24"/>
  <c r="AE1042" i="24" s="1"/>
  <c r="N1042" i="24"/>
  <c r="AF1042" i="24" s="1"/>
  <c r="O1042" i="24"/>
  <c r="L1043" i="24"/>
  <c r="AD1043" i="24" s="1"/>
  <c r="M1043" i="24"/>
  <c r="AE1043" i="24" s="1"/>
  <c r="N1043" i="24"/>
  <c r="O1043" i="24"/>
  <c r="AG1043" i="24" s="1"/>
  <c r="L1044" i="24"/>
  <c r="AD1044" i="24" s="1"/>
  <c r="M1044" i="24"/>
  <c r="AE1044" i="24" s="1"/>
  <c r="N1044" i="24"/>
  <c r="AF1044" i="24" s="1"/>
  <c r="O1044" i="24"/>
  <c r="AG1044" i="24" s="1"/>
  <c r="L1045" i="24"/>
  <c r="AD1045" i="24" s="1"/>
  <c r="M1045" i="24"/>
  <c r="AE1045" i="24" s="1"/>
  <c r="N1045" i="24"/>
  <c r="O1045" i="24"/>
  <c r="L1046" i="24"/>
  <c r="AD1046" i="24" s="1"/>
  <c r="M1046" i="24"/>
  <c r="AE1046" i="24" s="1"/>
  <c r="N1046" i="24"/>
  <c r="AF1046" i="24" s="1"/>
  <c r="O1046" i="24"/>
  <c r="L1047" i="24"/>
  <c r="AD1047" i="24" s="1"/>
  <c r="M1047" i="24"/>
  <c r="AE1047" i="24" s="1"/>
  <c r="N1047" i="24"/>
  <c r="O1047" i="24"/>
  <c r="AG1047" i="24" s="1"/>
  <c r="L1048" i="24"/>
  <c r="AD1048" i="24" s="1"/>
  <c r="M1048" i="24"/>
  <c r="AE1048" i="24" s="1"/>
  <c r="N1048" i="24"/>
  <c r="O1048" i="24"/>
  <c r="AG1048" i="24" s="1"/>
  <c r="L1049" i="24"/>
  <c r="AD1049" i="24" s="1"/>
  <c r="M1049" i="24"/>
  <c r="AE1049" i="24" s="1"/>
  <c r="N1049" i="24"/>
  <c r="O1049" i="24"/>
  <c r="AG1049" i="24" s="1"/>
  <c r="L1050" i="24"/>
  <c r="AD1050" i="24" s="1"/>
  <c r="M1050" i="24"/>
  <c r="AE1050" i="24" s="1"/>
  <c r="N1050" i="24"/>
  <c r="AF1050" i="24" s="1"/>
  <c r="O1050" i="24"/>
  <c r="AG1050" i="24" s="1"/>
  <c r="L1051" i="24"/>
  <c r="AD1051" i="24" s="1"/>
  <c r="M1051" i="24"/>
  <c r="AE1051" i="24" s="1"/>
  <c r="N1051" i="24"/>
  <c r="O1051" i="24"/>
  <c r="AG1051" i="24" s="1"/>
  <c r="L1052" i="24"/>
  <c r="AD1052" i="24" s="1"/>
  <c r="M1052" i="24"/>
  <c r="AE1052" i="24" s="1"/>
  <c r="N1052" i="24"/>
  <c r="AF1052" i="24" s="1"/>
  <c r="O1052" i="24"/>
  <c r="AG1052" i="24" s="1"/>
  <c r="L1053" i="24"/>
  <c r="AD1053" i="24" s="1"/>
  <c r="M1053" i="24"/>
  <c r="AE1053" i="24" s="1"/>
  <c r="N1053" i="24"/>
  <c r="O1053" i="24"/>
  <c r="AG1053" i="24" s="1"/>
  <c r="L1054" i="24"/>
  <c r="AD1054" i="24" s="1"/>
  <c r="M1054" i="24"/>
  <c r="AE1054" i="24" s="1"/>
  <c r="N1054" i="24"/>
  <c r="O1054" i="24"/>
  <c r="L1055" i="24"/>
  <c r="AD1055" i="24" s="1"/>
  <c r="M1055" i="24"/>
  <c r="AE1055" i="24" s="1"/>
  <c r="N1055" i="24"/>
  <c r="O1055" i="24"/>
  <c r="AG1055" i="24" s="1"/>
  <c r="L1056" i="24"/>
  <c r="AD1056" i="24" s="1"/>
  <c r="M1056" i="24"/>
  <c r="AE1056" i="24" s="1"/>
  <c r="N1056" i="24"/>
  <c r="O1056" i="24"/>
  <c r="AG1056" i="24" s="1"/>
  <c r="L1057" i="24"/>
  <c r="AD1057" i="24" s="1"/>
  <c r="M1057" i="24"/>
  <c r="AE1057" i="24" s="1"/>
  <c r="N1057" i="24"/>
  <c r="AF1057" i="24" s="1"/>
  <c r="O1057" i="24"/>
  <c r="AG1057" i="24" s="1"/>
  <c r="L1058" i="24"/>
  <c r="AD1058" i="24" s="1"/>
  <c r="M1058" i="24"/>
  <c r="AE1058" i="24" s="1"/>
  <c r="N1058" i="24"/>
  <c r="AF1058" i="24" s="1"/>
  <c r="O1058" i="24"/>
  <c r="L1059" i="24"/>
  <c r="AD1059" i="24" s="1"/>
  <c r="M1059" i="24"/>
  <c r="AE1059" i="24" s="1"/>
  <c r="N1059" i="24"/>
  <c r="O1059" i="24"/>
  <c r="AG1059" i="24" s="1"/>
  <c r="L1060" i="24"/>
  <c r="AD1060" i="24" s="1"/>
  <c r="M1060" i="24"/>
  <c r="AE1060" i="24" s="1"/>
  <c r="N1060" i="24"/>
  <c r="O1060" i="24"/>
  <c r="AG1060" i="24" s="1"/>
  <c r="L1061" i="24"/>
  <c r="AD1061" i="24" s="1"/>
  <c r="M1061" i="24"/>
  <c r="AE1061" i="24" s="1"/>
  <c r="N1061" i="24"/>
  <c r="O1061" i="24"/>
  <c r="L1062" i="24"/>
  <c r="AD1062" i="24" s="1"/>
  <c r="M1062" i="24"/>
  <c r="AE1062" i="24" s="1"/>
  <c r="N1062" i="24"/>
  <c r="AF1062" i="24" s="1"/>
  <c r="O1062" i="24"/>
  <c r="L1063" i="24"/>
  <c r="AD1063" i="24" s="1"/>
  <c r="M1063" i="24"/>
  <c r="AE1063" i="24" s="1"/>
  <c r="N1063" i="24"/>
  <c r="O1063" i="24"/>
  <c r="AG1063" i="24" s="1"/>
  <c r="L1064" i="24"/>
  <c r="AD1064" i="24" s="1"/>
  <c r="M1064" i="24"/>
  <c r="AE1064" i="24" s="1"/>
  <c r="N1064" i="24"/>
  <c r="O1064" i="24"/>
  <c r="AG1064" i="24" s="1"/>
  <c r="L1065" i="24"/>
  <c r="AD1065" i="24" s="1"/>
  <c r="M1065" i="24"/>
  <c r="AE1065" i="24" s="1"/>
  <c r="N1065" i="24"/>
  <c r="AF1065" i="24" s="1"/>
  <c r="O1065" i="24"/>
  <c r="AG1065" i="24" s="1"/>
  <c r="L1066" i="24"/>
  <c r="AD1066" i="24" s="1"/>
  <c r="M1066" i="24"/>
  <c r="AE1066" i="24" s="1"/>
  <c r="N1066" i="24"/>
  <c r="O1066" i="24"/>
  <c r="AG1066" i="24" s="1"/>
  <c r="L1067" i="24"/>
  <c r="AD1067" i="24" s="1"/>
  <c r="M1067" i="24"/>
  <c r="AE1067" i="24" s="1"/>
  <c r="N1067" i="24"/>
  <c r="O1067" i="24"/>
  <c r="AG1067" i="24" s="1"/>
  <c r="L1068" i="24"/>
  <c r="AD1068" i="24" s="1"/>
  <c r="M1068" i="24"/>
  <c r="AE1068" i="24" s="1"/>
  <c r="N1068" i="24"/>
  <c r="AF1068" i="24" s="1"/>
  <c r="O1068" i="24"/>
  <c r="AG1068" i="24" s="1"/>
  <c r="L1069" i="24"/>
  <c r="AD1069" i="24" s="1"/>
  <c r="M1069" i="24"/>
  <c r="AE1069" i="24" s="1"/>
  <c r="N1069" i="24"/>
  <c r="O1069" i="24"/>
  <c r="AG1069" i="24" s="1"/>
  <c r="L1070" i="24"/>
  <c r="AD1070" i="24" s="1"/>
  <c r="M1070" i="24"/>
  <c r="AE1070" i="24" s="1"/>
  <c r="N1070" i="24"/>
  <c r="O1070" i="24"/>
  <c r="L1071" i="24"/>
  <c r="AD1071" i="24" s="1"/>
  <c r="M1071" i="24"/>
  <c r="AE1071" i="24" s="1"/>
  <c r="N1071" i="24"/>
  <c r="O1071" i="24"/>
  <c r="AG1071" i="24" s="1"/>
  <c r="L1072" i="24"/>
  <c r="AD1072" i="24" s="1"/>
  <c r="M1072" i="24"/>
  <c r="AE1072" i="24" s="1"/>
  <c r="N1072" i="24"/>
  <c r="AF1072" i="24" s="1"/>
  <c r="O1072" i="24"/>
  <c r="AG1072" i="24" s="1"/>
  <c r="L1073" i="24"/>
  <c r="AD1073" i="24" s="1"/>
  <c r="M1073" i="24"/>
  <c r="AE1073" i="24" s="1"/>
  <c r="N1073" i="24"/>
  <c r="AF1073" i="24" s="1"/>
  <c r="O1073" i="24"/>
  <c r="AG1073" i="24" s="1"/>
  <c r="L1074" i="24"/>
  <c r="AD1074" i="24" s="1"/>
  <c r="M1074" i="24"/>
  <c r="AE1074" i="24" s="1"/>
  <c r="N1074" i="24"/>
  <c r="O1074" i="24"/>
  <c r="L1075" i="24"/>
  <c r="AD1075" i="24" s="1"/>
  <c r="M1075" i="24"/>
  <c r="AE1075" i="24" s="1"/>
  <c r="N1075" i="24"/>
  <c r="O1075" i="24"/>
  <c r="AG1075" i="24" s="1"/>
  <c r="L1076" i="24"/>
  <c r="AD1076" i="24" s="1"/>
  <c r="M1076" i="24"/>
  <c r="AE1076" i="24" s="1"/>
  <c r="N1076" i="24"/>
  <c r="AF1076" i="24" s="1"/>
  <c r="O1076" i="24"/>
  <c r="L1077" i="24"/>
  <c r="AD1077" i="24" s="1"/>
  <c r="M1077" i="24"/>
  <c r="AE1077" i="24" s="1"/>
  <c r="N1077" i="24"/>
  <c r="O1077" i="24"/>
  <c r="AG1077" i="24" s="1"/>
  <c r="L1078" i="24"/>
  <c r="AD1078" i="24" s="1"/>
  <c r="M1078" i="24"/>
  <c r="AE1078" i="24" s="1"/>
  <c r="N1078" i="24"/>
  <c r="AF1078" i="24" s="1"/>
  <c r="O1078" i="24"/>
  <c r="L1149" i="24"/>
  <c r="AD1149" i="24" s="1"/>
  <c r="M1149" i="24"/>
  <c r="AE1149" i="24" s="1"/>
  <c r="N1149" i="24"/>
  <c r="O1149" i="24"/>
  <c r="AG1149" i="24" s="1"/>
  <c r="L1282" i="24"/>
  <c r="AD1282" i="24" s="1"/>
  <c r="M1282" i="24"/>
  <c r="AE1282" i="24" s="1"/>
  <c r="N1282" i="24"/>
  <c r="AF1282" i="24" s="1"/>
  <c r="O1282" i="24"/>
  <c r="AG1282" i="24" s="1"/>
  <c r="L1079" i="24"/>
  <c r="AD1079" i="24" s="1"/>
  <c r="M1079" i="24"/>
  <c r="AE1079" i="24" s="1"/>
  <c r="N1079" i="24"/>
  <c r="O1079" i="24"/>
  <c r="AG1079" i="24" s="1"/>
  <c r="L1080" i="24"/>
  <c r="AD1080" i="24" s="1"/>
  <c r="M1080" i="24"/>
  <c r="AE1080" i="24" s="1"/>
  <c r="N1080" i="24"/>
  <c r="O1080" i="24"/>
  <c r="AG1080" i="24" s="1"/>
  <c r="L1081" i="24"/>
  <c r="AD1081" i="24" s="1"/>
  <c r="M1081" i="24"/>
  <c r="AE1081" i="24" s="1"/>
  <c r="N1081" i="24"/>
  <c r="O1081" i="24"/>
  <c r="AG1081" i="24" s="1"/>
  <c r="L1082" i="24"/>
  <c r="AD1082" i="24" s="1"/>
  <c r="M1082" i="24"/>
  <c r="AE1082" i="24" s="1"/>
  <c r="N1082" i="24"/>
  <c r="AF1082" i="24" s="1"/>
  <c r="O1082" i="24"/>
  <c r="AG1082" i="24" s="1"/>
  <c r="L1083" i="24"/>
  <c r="AD1083" i="24" s="1"/>
  <c r="M1083" i="24"/>
  <c r="AE1083" i="24" s="1"/>
  <c r="N1083" i="24"/>
  <c r="O1083" i="24"/>
  <c r="AG1083" i="24" s="1"/>
  <c r="L1084" i="24"/>
  <c r="AD1084" i="24" s="1"/>
  <c r="M1084" i="24"/>
  <c r="AE1084" i="24" s="1"/>
  <c r="N1084" i="24"/>
  <c r="AF1084" i="24" s="1"/>
  <c r="O1084" i="24"/>
  <c r="L1085" i="24"/>
  <c r="AD1085" i="24" s="1"/>
  <c r="M1085" i="24"/>
  <c r="AE1085" i="24" s="1"/>
  <c r="N1085" i="24"/>
  <c r="O1085" i="24"/>
  <c r="AG1085" i="24" s="1"/>
  <c r="L1086" i="24"/>
  <c r="AD1086" i="24" s="1"/>
  <c r="M1086" i="24"/>
  <c r="AE1086" i="24" s="1"/>
  <c r="N1086" i="24"/>
  <c r="O1086" i="24"/>
  <c r="AG1086" i="24" s="1"/>
  <c r="L1087" i="24"/>
  <c r="AD1087" i="24" s="1"/>
  <c r="M1087" i="24"/>
  <c r="AE1087" i="24" s="1"/>
  <c r="N1087" i="24"/>
  <c r="AF1087" i="24" s="1"/>
  <c r="O1087" i="24"/>
  <c r="L1088" i="24"/>
  <c r="AD1088" i="24" s="1"/>
  <c r="M1088" i="24"/>
  <c r="AE1088" i="24" s="1"/>
  <c r="N1088" i="24"/>
  <c r="O1088" i="24"/>
  <c r="L1089" i="24"/>
  <c r="AD1089" i="24" s="1"/>
  <c r="M1089" i="24"/>
  <c r="AE1089" i="24" s="1"/>
  <c r="N1089" i="24"/>
  <c r="O1089" i="24"/>
  <c r="L1090" i="24"/>
  <c r="AD1090" i="24" s="1"/>
  <c r="M1090" i="24"/>
  <c r="AE1090" i="24" s="1"/>
  <c r="N1090" i="24"/>
  <c r="AF1090" i="24" s="1"/>
  <c r="O1090" i="24"/>
  <c r="AG1090" i="24" s="1"/>
  <c r="L1091" i="24"/>
  <c r="AD1091" i="24" s="1"/>
  <c r="M1091" i="24"/>
  <c r="AE1091" i="24" s="1"/>
  <c r="N1091" i="24"/>
  <c r="AF1091" i="24" s="1"/>
  <c r="O1091" i="24"/>
  <c r="L1092" i="24"/>
  <c r="AD1092" i="24" s="1"/>
  <c r="M1092" i="24"/>
  <c r="AE1092" i="24" s="1"/>
  <c r="N1092" i="24"/>
  <c r="AF1092" i="24" s="1"/>
  <c r="O1092" i="24"/>
  <c r="L1093" i="24"/>
  <c r="AD1093" i="24" s="1"/>
  <c r="M1093" i="24"/>
  <c r="AE1093" i="24" s="1"/>
  <c r="N1093" i="24"/>
  <c r="O1093" i="24"/>
  <c r="AG1093" i="24" s="1"/>
  <c r="L1094" i="24"/>
  <c r="AD1094" i="24" s="1"/>
  <c r="M1094" i="24"/>
  <c r="AE1094" i="24" s="1"/>
  <c r="N1094" i="24"/>
  <c r="O1094" i="24"/>
  <c r="AG1094" i="24" s="1"/>
  <c r="L1095" i="24"/>
  <c r="AD1095" i="24" s="1"/>
  <c r="M1095" i="24"/>
  <c r="AE1095" i="24" s="1"/>
  <c r="N1095" i="24"/>
  <c r="O1095" i="24"/>
  <c r="AG1095" i="24" s="1"/>
  <c r="L1096" i="24"/>
  <c r="AD1096" i="24" s="1"/>
  <c r="M1096" i="24"/>
  <c r="AE1096" i="24" s="1"/>
  <c r="N1096" i="24"/>
  <c r="AF1096" i="24" s="1"/>
  <c r="O1096" i="24"/>
  <c r="AG1096" i="24" s="1"/>
  <c r="L1097" i="24"/>
  <c r="AD1097" i="24" s="1"/>
  <c r="M1097" i="24"/>
  <c r="AE1097" i="24" s="1"/>
  <c r="N1097" i="24"/>
  <c r="O1097" i="24"/>
  <c r="AG1097" i="24" s="1"/>
  <c r="L1098" i="24"/>
  <c r="AD1098" i="24" s="1"/>
  <c r="M1098" i="24"/>
  <c r="AE1098" i="24" s="1"/>
  <c r="N1098" i="24"/>
  <c r="AF1098" i="24" s="1"/>
  <c r="O1098" i="24"/>
  <c r="AG1098" i="24" s="1"/>
  <c r="L1099" i="24"/>
  <c r="AD1099" i="24" s="1"/>
  <c r="M1099" i="24"/>
  <c r="AE1099" i="24" s="1"/>
  <c r="N1099" i="24"/>
  <c r="O1099" i="24"/>
  <c r="AG1099" i="24" s="1"/>
  <c r="L1100" i="24"/>
  <c r="AD1100" i="24" s="1"/>
  <c r="M1100" i="24"/>
  <c r="AE1100" i="24" s="1"/>
  <c r="N1100" i="24"/>
  <c r="O1100" i="24"/>
  <c r="L1101" i="24"/>
  <c r="AD1101" i="24" s="1"/>
  <c r="M1101" i="24"/>
  <c r="AE1101" i="24" s="1"/>
  <c r="N1101" i="24"/>
  <c r="O1101" i="24"/>
  <c r="AG1101" i="24" s="1"/>
  <c r="L1102" i="24"/>
  <c r="AD1102" i="24" s="1"/>
  <c r="M1102" i="24"/>
  <c r="AE1102" i="24" s="1"/>
  <c r="N1102" i="24"/>
  <c r="AF1102" i="24" s="1"/>
  <c r="O1102" i="24"/>
  <c r="L1103" i="24"/>
  <c r="AD1103" i="24" s="1"/>
  <c r="M1103" i="24"/>
  <c r="AE1103" i="24" s="1"/>
  <c r="N1103" i="24"/>
  <c r="O1103" i="24"/>
  <c r="AG1103" i="24" s="1"/>
  <c r="L1104" i="24"/>
  <c r="AD1104" i="24" s="1"/>
  <c r="M1104" i="24"/>
  <c r="AE1104" i="24" s="1"/>
  <c r="N1104" i="24"/>
  <c r="AF1104" i="24" s="1"/>
  <c r="O1104" i="24"/>
  <c r="L1107" i="24"/>
  <c r="AD1107" i="24" s="1"/>
  <c r="M1107" i="24"/>
  <c r="AE1107" i="24" s="1"/>
  <c r="N1107" i="24"/>
  <c r="O1107" i="24"/>
  <c r="AG1107" i="24" s="1"/>
  <c r="L1108" i="24"/>
  <c r="AD1108" i="24" s="1"/>
  <c r="M1108" i="24"/>
  <c r="AE1108" i="24" s="1"/>
  <c r="N1108" i="24"/>
  <c r="AF1108" i="24" s="1"/>
  <c r="O1108" i="24"/>
  <c r="AG1108" i="24" s="1"/>
  <c r="L1109" i="24"/>
  <c r="AD1109" i="24" s="1"/>
  <c r="M1109" i="24"/>
  <c r="AE1109" i="24" s="1"/>
  <c r="N1109" i="24"/>
  <c r="O1109" i="24"/>
  <c r="AG1109" i="24" s="1"/>
  <c r="L1110" i="24"/>
  <c r="AD1110" i="24" s="1"/>
  <c r="M1110" i="24"/>
  <c r="AE1110" i="24" s="1"/>
  <c r="N1110" i="24"/>
  <c r="O1110" i="24"/>
  <c r="L1111" i="24"/>
  <c r="AD1111" i="24" s="1"/>
  <c r="M1111" i="24"/>
  <c r="AE1111" i="24" s="1"/>
  <c r="N1111" i="24"/>
  <c r="O1111" i="24"/>
  <c r="AG1111" i="24" s="1"/>
  <c r="L1112" i="24"/>
  <c r="AD1112" i="24" s="1"/>
  <c r="M1112" i="24"/>
  <c r="AE1112" i="24" s="1"/>
  <c r="N1112" i="24"/>
  <c r="AF1112" i="24" s="1"/>
  <c r="O1112" i="24"/>
  <c r="AG1112" i="24" s="1"/>
  <c r="L1113" i="24"/>
  <c r="AD1113" i="24" s="1"/>
  <c r="M1113" i="24"/>
  <c r="AE1113" i="24" s="1"/>
  <c r="N1113" i="24"/>
  <c r="AF1113" i="24" s="1"/>
  <c r="O1113" i="24"/>
  <c r="AG1113" i="24" s="1"/>
  <c r="L1114" i="24"/>
  <c r="AD1114" i="24" s="1"/>
  <c r="M1114" i="24"/>
  <c r="AE1114" i="24" s="1"/>
  <c r="N1114" i="24"/>
  <c r="O1114" i="24"/>
  <c r="AG1114" i="24" s="1"/>
  <c r="L1115" i="24"/>
  <c r="AD1115" i="24" s="1"/>
  <c r="M1115" i="24"/>
  <c r="AE1115" i="24" s="1"/>
  <c r="N1115" i="24"/>
  <c r="O1115" i="24"/>
  <c r="AG1115" i="24" s="1"/>
  <c r="L1150" i="24"/>
  <c r="AD1150" i="24" s="1"/>
  <c r="M1150" i="24"/>
  <c r="AE1150" i="24" s="1"/>
  <c r="N1150" i="24"/>
  <c r="AF1150" i="24" s="1"/>
  <c r="O1150" i="24"/>
  <c r="L1151" i="24"/>
  <c r="AD1151" i="24" s="1"/>
  <c r="M1151" i="24"/>
  <c r="AE1151" i="24" s="1"/>
  <c r="N1151" i="24"/>
  <c r="O1151" i="24"/>
  <c r="AG1151" i="24" s="1"/>
  <c r="L1152" i="24"/>
  <c r="AD1152" i="24" s="1"/>
  <c r="M1152" i="24"/>
  <c r="AE1152" i="24" s="1"/>
  <c r="N1152" i="24"/>
  <c r="AF1152" i="24" s="1"/>
  <c r="O1152" i="24"/>
  <c r="L1153" i="24"/>
  <c r="AD1153" i="24" s="1"/>
  <c r="M1153" i="24"/>
  <c r="AE1153" i="24" s="1"/>
  <c r="N1153" i="24"/>
  <c r="O1153" i="24"/>
  <c r="AG1153" i="24" s="1"/>
  <c r="L1154" i="24"/>
  <c r="AD1154" i="24" s="1"/>
  <c r="M1154" i="24"/>
  <c r="AE1154" i="24" s="1"/>
  <c r="N1154" i="24"/>
  <c r="AF1154" i="24" s="1"/>
  <c r="O1154" i="24"/>
  <c r="L1155" i="24"/>
  <c r="AD1155" i="24" s="1"/>
  <c r="M1155" i="24"/>
  <c r="AE1155" i="24" s="1"/>
  <c r="N1155" i="24"/>
  <c r="O1155" i="24"/>
  <c r="AG1155" i="24" s="1"/>
  <c r="L1156" i="24"/>
  <c r="AD1156" i="24" s="1"/>
  <c r="M1156" i="24"/>
  <c r="AE1156" i="24" s="1"/>
  <c r="N1156" i="24"/>
  <c r="O1156" i="24"/>
  <c r="L1157" i="24"/>
  <c r="AD1157" i="24" s="1"/>
  <c r="M1157" i="24"/>
  <c r="AE1157" i="24" s="1"/>
  <c r="N1157" i="24"/>
  <c r="O1157" i="24"/>
  <c r="AG1157" i="24" s="1"/>
  <c r="L1158" i="24"/>
  <c r="AD1158" i="24" s="1"/>
  <c r="M1158" i="24"/>
  <c r="AE1158" i="24" s="1"/>
  <c r="N1158" i="24"/>
  <c r="AF1158" i="24" s="1"/>
  <c r="O1158" i="24"/>
  <c r="AG1158" i="24" s="1"/>
  <c r="L1159" i="24"/>
  <c r="AD1159" i="24" s="1"/>
  <c r="M1159" i="24"/>
  <c r="AE1159" i="24" s="1"/>
  <c r="N1159" i="24"/>
  <c r="O1159" i="24"/>
  <c r="L1160" i="24"/>
  <c r="AD1160" i="24" s="1"/>
  <c r="M1160" i="24"/>
  <c r="AE1160" i="24" s="1"/>
  <c r="N1160" i="24"/>
  <c r="AF1160" i="24" s="1"/>
  <c r="O1160" i="24"/>
  <c r="L1161" i="24"/>
  <c r="AD1161" i="24" s="1"/>
  <c r="M1161" i="24"/>
  <c r="AE1161" i="24" s="1"/>
  <c r="N1161" i="24"/>
  <c r="O1161" i="24"/>
  <c r="AG1161" i="24" s="1"/>
  <c r="L1162" i="24"/>
  <c r="AD1162" i="24" s="1"/>
  <c r="M1162" i="24"/>
  <c r="AE1162" i="24" s="1"/>
  <c r="N1162" i="24"/>
  <c r="O1162" i="24"/>
  <c r="AG1162" i="24" s="1"/>
  <c r="L1163" i="24"/>
  <c r="AD1163" i="24" s="1"/>
  <c r="M1163" i="24"/>
  <c r="AE1163" i="24" s="1"/>
  <c r="N1163" i="24"/>
  <c r="AF1163" i="24" s="1"/>
  <c r="O1163" i="24"/>
  <c r="AG1163" i="24" s="1"/>
  <c r="L1164" i="24"/>
  <c r="AD1164" i="24" s="1"/>
  <c r="M1164" i="24"/>
  <c r="AE1164" i="24" s="1"/>
  <c r="N1164" i="24"/>
  <c r="O1164" i="24"/>
  <c r="AG1164" i="24" s="1"/>
  <c r="L1165" i="24"/>
  <c r="AD1165" i="24" s="1"/>
  <c r="M1165" i="24"/>
  <c r="AE1165" i="24" s="1"/>
  <c r="N1165" i="24"/>
  <c r="O1165" i="24"/>
  <c r="AG1165" i="24" s="1"/>
  <c r="L1166" i="24"/>
  <c r="AD1166" i="24" s="1"/>
  <c r="M1166" i="24"/>
  <c r="AE1166" i="24" s="1"/>
  <c r="N1166" i="24"/>
  <c r="AF1166" i="24" s="1"/>
  <c r="O1166" i="24"/>
  <c r="AG1166" i="24" s="1"/>
  <c r="L1167" i="24"/>
  <c r="AD1167" i="24" s="1"/>
  <c r="M1167" i="24"/>
  <c r="AE1167" i="24" s="1"/>
  <c r="N1167" i="24"/>
  <c r="AF1167" i="24" s="1"/>
  <c r="O1167" i="24"/>
  <c r="L1168" i="24"/>
  <c r="AD1168" i="24" s="1"/>
  <c r="M1168" i="24"/>
  <c r="AE1168" i="24" s="1"/>
  <c r="N1168" i="24"/>
  <c r="AF1168" i="24" s="1"/>
  <c r="O1168" i="24"/>
  <c r="L1169" i="24"/>
  <c r="AD1169" i="24" s="1"/>
  <c r="M1169" i="24"/>
  <c r="AE1169" i="24" s="1"/>
  <c r="N1169" i="24"/>
  <c r="O1169" i="24"/>
  <c r="AG1169" i="24" s="1"/>
  <c r="L1170" i="24"/>
  <c r="AD1170" i="24" s="1"/>
  <c r="M1170" i="24"/>
  <c r="AE1170" i="24" s="1"/>
  <c r="N1170" i="24"/>
  <c r="O1170" i="24"/>
  <c r="AG1170" i="24" s="1"/>
  <c r="L1171" i="24"/>
  <c r="AD1171" i="24" s="1"/>
  <c r="M1171" i="24"/>
  <c r="AE1171" i="24" s="1"/>
  <c r="N1171" i="24"/>
  <c r="O1171" i="24"/>
  <c r="AG1171" i="24" s="1"/>
  <c r="L1172" i="24"/>
  <c r="AD1172" i="24" s="1"/>
  <c r="M1172" i="24"/>
  <c r="AE1172" i="24" s="1"/>
  <c r="N1172" i="24"/>
  <c r="O1172" i="24"/>
  <c r="L1173" i="24"/>
  <c r="AD1173" i="24" s="1"/>
  <c r="M1173" i="24"/>
  <c r="AE1173" i="24" s="1"/>
  <c r="N1173" i="24"/>
  <c r="O1173" i="24"/>
  <c r="AG1173" i="24" s="1"/>
  <c r="L1174" i="24"/>
  <c r="AD1174" i="24" s="1"/>
  <c r="M1174" i="24"/>
  <c r="AE1174" i="24" s="1"/>
  <c r="N1174" i="24"/>
  <c r="AF1174" i="24" s="1"/>
  <c r="O1174" i="24"/>
  <c r="AG1174" i="24" s="1"/>
  <c r="L1175" i="24"/>
  <c r="AD1175" i="24" s="1"/>
  <c r="M1175" i="24"/>
  <c r="AE1175" i="24" s="1"/>
  <c r="N1175" i="24"/>
  <c r="AF1175" i="24" s="1"/>
  <c r="O1175" i="24"/>
  <c r="AG1175" i="24" s="1"/>
  <c r="L1176" i="24"/>
  <c r="AD1176" i="24" s="1"/>
  <c r="M1176" i="24"/>
  <c r="AE1176" i="24" s="1"/>
  <c r="N1176" i="24"/>
  <c r="O1176" i="24"/>
  <c r="L1177" i="24"/>
  <c r="AD1177" i="24" s="1"/>
  <c r="M1177" i="24"/>
  <c r="AE1177" i="24" s="1"/>
  <c r="N1177" i="24"/>
  <c r="O1177" i="24"/>
  <c r="AG1177" i="24" s="1"/>
  <c r="L1178" i="24"/>
  <c r="AD1178" i="24" s="1"/>
  <c r="M1178" i="24"/>
  <c r="AE1178" i="24" s="1"/>
  <c r="N1178" i="24"/>
  <c r="AF1178" i="24" s="1"/>
  <c r="O1178" i="24"/>
  <c r="AG1178" i="24" s="1"/>
  <c r="L1179" i="24"/>
  <c r="AD1179" i="24" s="1"/>
  <c r="M1179" i="24"/>
  <c r="AE1179" i="24" s="1"/>
  <c r="N1179" i="24"/>
  <c r="AF1179" i="24" s="1"/>
  <c r="O1179" i="24"/>
  <c r="AG1179" i="24" s="1"/>
  <c r="L1180" i="24"/>
  <c r="AD1180" i="24" s="1"/>
  <c r="M1180" i="24"/>
  <c r="AE1180" i="24" s="1"/>
  <c r="N1180" i="24"/>
  <c r="O1180" i="24"/>
  <c r="AG1180" i="24" s="1"/>
  <c r="L1181" i="24"/>
  <c r="AD1181" i="24" s="1"/>
  <c r="M1181" i="24"/>
  <c r="AE1181" i="24" s="1"/>
  <c r="N1181" i="24"/>
  <c r="O1181" i="24"/>
  <c r="AG1181" i="24" s="1"/>
  <c r="L1182" i="24"/>
  <c r="AD1182" i="24" s="1"/>
  <c r="M1182" i="24"/>
  <c r="AE1182" i="24" s="1"/>
  <c r="N1182" i="24"/>
  <c r="AF1182" i="24" s="1"/>
  <c r="O1182" i="24"/>
  <c r="L1183" i="24"/>
  <c r="AD1183" i="24" s="1"/>
  <c r="M1183" i="24"/>
  <c r="AE1183" i="24" s="1"/>
  <c r="N1183" i="24"/>
  <c r="O1183" i="24"/>
  <c r="AG1183" i="24" s="1"/>
  <c r="L1184" i="24"/>
  <c r="AD1184" i="24" s="1"/>
  <c r="M1184" i="24"/>
  <c r="AE1184" i="24" s="1"/>
  <c r="N1184" i="24"/>
  <c r="AF1184" i="24" s="1"/>
  <c r="O1184" i="24"/>
  <c r="L1185" i="24"/>
  <c r="AD1185" i="24" s="1"/>
  <c r="M1185" i="24"/>
  <c r="AE1185" i="24" s="1"/>
  <c r="N1185" i="24"/>
  <c r="O1185" i="24"/>
  <c r="AG1185" i="24" s="1"/>
  <c r="L1186" i="24"/>
  <c r="AD1186" i="24" s="1"/>
  <c r="M1186" i="24"/>
  <c r="AE1186" i="24" s="1"/>
  <c r="N1186" i="24"/>
  <c r="O1186" i="24"/>
  <c r="L1116" i="24"/>
  <c r="AD1116" i="24" s="1"/>
  <c r="M1116" i="24"/>
  <c r="AE1116" i="24" s="1"/>
  <c r="N1116" i="24"/>
  <c r="O1116" i="24"/>
  <c r="L1117" i="24"/>
  <c r="AD1117" i="24" s="1"/>
  <c r="M1117" i="24"/>
  <c r="AE1117" i="24" s="1"/>
  <c r="N1117" i="24"/>
  <c r="AF1117" i="24" s="1"/>
  <c r="O1117" i="24"/>
  <c r="L1118" i="24"/>
  <c r="AD1118" i="24" s="1"/>
  <c r="M1118" i="24"/>
  <c r="AE1118" i="24" s="1"/>
  <c r="N1118" i="24"/>
  <c r="O1118" i="24"/>
  <c r="AG1118" i="24" s="1"/>
  <c r="L1119" i="24"/>
  <c r="AD1119" i="24" s="1"/>
  <c r="M1119" i="24"/>
  <c r="AE1119" i="24" s="1"/>
  <c r="N1119" i="24"/>
  <c r="AF1119" i="24" s="1"/>
  <c r="O1119" i="24"/>
  <c r="AG1119" i="24" s="1"/>
  <c r="L1120" i="24"/>
  <c r="AD1120" i="24" s="1"/>
  <c r="M1120" i="24"/>
  <c r="AE1120" i="24" s="1"/>
  <c r="N1120" i="24"/>
  <c r="O1120" i="24"/>
  <c r="AG1120" i="24" s="1"/>
  <c r="L1121" i="24"/>
  <c r="AD1121" i="24" s="1"/>
  <c r="M1121" i="24"/>
  <c r="AE1121" i="24" s="1"/>
  <c r="N1121" i="24"/>
  <c r="O1121" i="24"/>
  <c r="L1187" i="24"/>
  <c r="AD1187" i="24" s="1"/>
  <c r="M1187" i="24"/>
  <c r="AE1187" i="24" s="1"/>
  <c r="N1187" i="24"/>
  <c r="O1187" i="24"/>
  <c r="AG1187" i="24" s="1"/>
  <c r="L1188" i="24"/>
  <c r="AD1188" i="24" s="1"/>
  <c r="M1188" i="24"/>
  <c r="AE1188" i="24" s="1"/>
  <c r="N1188" i="24"/>
  <c r="O1188" i="24"/>
  <c r="AG1188" i="24" s="1"/>
  <c r="L1189" i="24"/>
  <c r="AD1189" i="24" s="1"/>
  <c r="M1189" i="24"/>
  <c r="AE1189" i="24" s="1"/>
  <c r="N1189" i="24"/>
  <c r="AF1189" i="24" s="1"/>
  <c r="O1189" i="24"/>
  <c r="L1190" i="24"/>
  <c r="AD1190" i="24" s="1"/>
  <c r="M1190" i="24"/>
  <c r="AE1190" i="24" s="1"/>
  <c r="N1190" i="24"/>
  <c r="AF1190" i="24" s="1"/>
  <c r="O1190" i="24"/>
  <c r="L1191" i="24"/>
  <c r="AD1191" i="24" s="1"/>
  <c r="M1191" i="24"/>
  <c r="AE1191" i="24" s="1"/>
  <c r="N1191" i="24"/>
  <c r="O1191" i="24"/>
  <c r="AG1191" i="24" s="1"/>
  <c r="L1192" i="24"/>
  <c r="AD1192" i="24" s="1"/>
  <c r="M1192" i="24"/>
  <c r="AE1192" i="24" s="1"/>
  <c r="N1192" i="24"/>
  <c r="O1192" i="24"/>
  <c r="AG1192" i="24" s="1"/>
  <c r="L1193" i="24"/>
  <c r="AD1193" i="24" s="1"/>
  <c r="M1193" i="24"/>
  <c r="AE1193" i="24" s="1"/>
  <c r="N1193" i="24"/>
  <c r="O1193" i="24"/>
  <c r="L1194" i="24"/>
  <c r="AD1194" i="24" s="1"/>
  <c r="M1194" i="24"/>
  <c r="AE1194" i="24" s="1"/>
  <c r="N1194" i="24"/>
  <c r="AF1194" i="24" s="1"/>
  <c r="O1194" i="24"/>
  <c r="L1195" i="24"/>
  <c r="AD1195" i="24" s="1"/>
  <c r="M1195" i="24"/>
  <c r="AE1195" i="24" s="1"/>
  <c r="N1195" i="24"/>
  <c r="O1195" i="24"/>
  <c r="AG1195" i="24" s="1"/>
  <c r="L1196" i="24"/>
  <c r="AD1196" i="24" s="1"/>
  <c r="M1196" i="24"/>
  <c r="AE1196" i="24" s="1"/>
  <c r="N1196" i="24"/>
  <c r="O1196" i="24"/>
  <c r="AG1196" i="24" s="1"/>
  <c r="L1197" i="24"/>
  <c r="AD1197" i="24" s="1"/>
  <c r="M1197" i="24"/>
  <c r="AE1197" i="24" s="1"/>
  <c r="N1197" i="24"/>
  <c r="AF1197" i="24" s="1"/>
  <c r="O1197" i="24"/>
  <c r="AG1197" i="24" s="1"/>
  <c r="L1198" i="24"/>
  <c r="AD1198" i="24" s="1"/>
  <c r="M1198" i="24"/>
  <c r="AE1198" i="24" s="1"/>
  <c r="N1198" i="24"/>
  <c r="O1198" i="24"/>
  <c r="L1199" i="24"/>
  <c r="AD1199" i="24" s="1"/>
  <c r="M1199" i="24"/>
  <c r="AE1199" i="24" s="1"/>
  <c r="N1199" i="24"/>
  <c r="O1199" i="24"/>
  <c r="AG1199" i="24" s="1"/>
  <c r="L1283" i="24"/>
  <c r="AD1283" i="24" s="1"/>
  <c r="M1283" i="24"/>
  <c r="AE1283" i="24" s="1"/>
  <c r="N1283" i="24"/>
  <c r="AF1283" i="24" s="1"/>
  <c r="O1283" i="24"/>
  <c r="AG1283" i="24" s="1"/>
  <c r="L1284" i="24"/>
  <c r="AD1284" i="24" s="1"/>
  <c r="M1284" i="24"/>
  <c r="AE1284" i="24" s="1"/>
  <c r="N1284" i="24"/>
  <c r="O1284" i="24"/>
  <c r="AG1284" i="24" s="1"/>
  <c r="L1285" i="24"/>
  <c r="AD1285" i="24" s="1"/>
  <c r="M1285" i="24"/>
  <c r="AE1285" i="24" s="1"/>
  <c r="N1285" i="24"/>
  <c r="O1285" i="24"/>
  <c r="L1286" i="24"/>
  <c r="AD1286" i="24" s="1"/>
  <c r="M1286" i="24"/>
  <c r="AE1286" i="24" s="1"/>
  <c r="N1286" i="24"/>
  <c r="O1286" i="24"/>
  <c r="AG1286" i="24" s="1"/>
  <c r="L1287" i="24"/>
  <c r="AD1287" i="24" s="1"/>
  <c r="M1287" i="24"/>
  <c r="AE1287" i="24" s="1"/>
  <c r="N1287" i="24"/>
  <c r="AF1287" i="24" s="1"/>
  <c r="O1287" i="24"/>
  <c r="AG1287" i="24" s="1"/>
  <c r="L1288" i="24"/>
  <c r="AD1288" i="24" s="1"/>
  <c r="M1288" i="24"/>
  <c r="AE1288" i="24" s="1"/>
  <c r="N1288" i="24"/>
  <c r="AF1288" i="24" s="1"/>
  <c r="O1288" i="24"/>
  <c r="AG1288" i="24" s="1"/>
  <c r="L1289" i="24"/>
  <c r="AD1289" i="24" s="1"/>
  <c r="M1289" i="24"/>
  <c r="AE1289" i="24" s="1"/>
  <c r="N1289" i="24"/>
  <c r="O1289" i="24"/>
  <c r="AG1289" i="24" s="1"/>
  <c r="L1290" i="24"/>
  <c r="AD1290" i="24" s="1"/>
  <c r="M1290" i="24"/>
  <c r="AE1290" i="24" s="1"/>
  <c r="N1290" i="24"/>
  <c r="O1290" i="24"/>
  <c r="AG1290" i="24" s="1"/>
  <c r="L1291" i="24"/>
  <c r="AD1291" i="24" s="1"/>
  <c r="M1291" i="24"/>
  <c r="AE1291" i="24" s="1"/>
  <c r="N1291" i="24"/>
  <c r="O1291" i="24"/>
  <c r="AG1291" i="24" s="1"/>
  <c r="L1292" i="24"/>
  <c r="AD1292" i="24" s="1"/>
  <c r="M1292" i="24"/>
  <c r="AE1292" i="24" s="1"/>
  <c r="N1292" i="24"/>
  <c r="O1292" i="24"/>
  <c r="L1293" i="24"/>
  <c r="AD1293" i="24" s="1"/>
  <c r="M1293" i="24"/>
  <c r="AE1293" i="24" s="1"/>
  <c r="N1293" i="24"/>
  <c r="AF1293" i="24" s="1"/>
  <c r="O1293" i="24"/>
  <c r="L1294" i="24"/>
  <c r="AD1294" i="24" s="1"/>
  <c r="M1294" i="24"/>
  <c r="AE1294" i="24" s="1"/>
  <c r="N1294" i="24"/>
  <c r="O1294" i="24"/>
  <c r="AG1294" i="24" s="1"/>
  <c r="L1295" i="24"/>
  <c r="AD1295" i="24" s="1"/>
  <c r="M1295" i="24"/>
  <c r="AE1295" i="24" s="1"/>
  <c r="N1295" i="24"/>
  <c r="O1295" i="24"/>
  <c r="AG1295" i="24" s="1"/>
  <c r="L1296" i="24"/>
  <c r="AD1296" i="24" s="1"/>
  <c r="M1296" i="24"/>
  <c r="AE1296" i="24" s="1"/>
  <c r="N1296" i="24"/>
  <c r="O1296" i="24"/>
  <c r="AG1296" i="24" s="1"/>
  <c r="L1297" i="24"/>
  <c r="AD1297" i="24" s="1"/>
  <c r="M1297" i="24"/>
  <c r="AE1297" i="24" s="1"/>
  <c r="N1297" i="24"/>
  <c r="AF1297" i="24" s="1"/>
  <c r="O1297" i="24"/>
  <c r="L1298" i="24"/>
  <c r="AD1298" i="24" s="1"/>
  <c r="M1298" i="24"/>
  <c r="AE1298" i="24" s="1"/>
  <c r="N1298" i="24"/>
  <c r="O1298" i="24"/>
  <c r="AG1298" i="24" s="1"/>
  <c r="L1122" i="24"/>
  <c r="AD1122" i="24" s="1"/>
  <c r="M1122" i="24"/>
  <c r="AE1122" i="24" s="1"/>
  <c r="N1122" i="24"/>
  <c r="O1122" i="24"/>
  <c r="AG1122" i="24" s="1"/>
  <c r="L1123" i="24"/>
  <c r="AD1123" i="24" s="1"/>
  <c r="M1123" i="24"/>
  <c r="AE1123" i="24" s="1"/>
  <c r="N1123" i="24"/>
  <c r="AF1123" i="24" s="1"/>
  <c r="O1123" i="24"/>
  <c r="AG1123" i="24" s="1"/>
  <c r="L1124" i="24"/>
  <c r="AD1124" i="24" s="1"/>
  <c r="M1124" i="24"/>
  <c r="AE1124" i="24" s="1"/>
  <c r="N1124" i="24"/>
  <c r="O1124" i="24"/>
  <c r="L1125" i="24"/>
  <c r="AD1125" i="24" s="1"/>
  <c r="M1125" i="24"/>
  <c r="AE1125" i="24" s="1"/>
  <c r="N1125" i="24"/>
  <c r="O1125" i="24"/>
  <c r="AG1125" i="24" s="1"/>
  <c r="L1126" i="24"/>
  <c r="AD1126" i="24" s="1"/>
  <c r="M1126" i="24"/>
  <c r="AE1126" i="24" s="1"/>
  <c r="N1126" i="24"/>
  <c r="AF1126" i="24" s="1"/>
  <c r="O1126" i="24"/>
  <c r="AG1126" i="24" s="1"/>
  <c r="L1127" i="24"/>
  <c r="AD1127" i="24" s="1"/>
  <c r="M1127" i="24"/>
  <c r="AE1127" i="24" s="1"/>
  <c r="N1127" i="24"/>
  <c r="O1127" i="24"/>
  <c r="AG1127" i="24" s="1"/>
  <c r="L1128" i="24"/>
  <c r="AD1128" i="24" s="1"/>
  <c r="M1128" i="24"/>
  <c r="AE1128" i="24" s="1"/>
  <c r="N1128" i="24"/>
  <c r="O1128" i="24"/>
  <c r="AG1128" i="24" s="1"/>
  <c r="L1129" i="24"/>
  <c r="AD1129" i="24" s="1"/>
  <c r="M1129" i="24"/>
  <c r="AE1129" i="24" s="1"/>
  <c r="N1129" i="24"/>
  <c r="O1129" i="24"/>
  <c r="AG1129" i="24" s="1"/>
  <c r="L1130" i="24"/>
  <c r="AD1130" i="24" s="1"/>
  <c r="M1130" i="24"/>
  <c r="AE1130" i="24" s="1"/>
  <c r="N1130" i="24"/>
  <c r="AF1130" i="24" s="1"/>
  <c r="O1130" i="24"/>
  <c r="L1131" i="24"/>
  <c r="AD1131" i="24" s="1"/>
  <c r="M1131" i="24"/>
  <c r="AE1131" i="24" s="1"/>
  <c r="N1131" i="24"/>
  <c r="AF1131" i="24" s="1"/>
  <c r="O1131" i="24"/>
  <c r="AG1131" i="24" s="1"/>
  <c r="L1132" i="24"/>
  <c r="AD1132" i="24" s="1"/>
  <c r="M1132" i="24"/>
  <c r="AE1132" i="24" s="1"/>
  <c r="N1132" i="24"/>
  <c r="O1132" i="24"/>
  <c r="L1133" i="24"/>
  <c r="AD1133" i="24" s="1"/>
  <c r="M1133" i="24"/>
  <c r="AE1133" i="24" s="1"/>
  <c r="N1133" i="24"/>
  <c r="O1133" i="24"/>
  <c r="AG1133" i="24" s="1"/>
  <c r="L1134" i="24"/>
  <c r="AD1134" i="24" s="1"/>
  <c r="M1134" i="24"/>
  <c r="AE1134" i="24" s="1"/>
  <c r="N1134" i="24"/>
  <c r="O1134" i="24"/>
  <c r="L1135" i="24"/>
  <c r="AD1135" i="24" s="1"/>
  <c r="M1135" i="24"/>
  <c r="AE1135" i="24" s="1"/>
  <c r="N1135" i="24"/>
  <c r="O1135" i="24"/>
  <c r="L1136" i="24"/>
  <c r="AD1136" i="24" s="1"/>
  <c r="M1136" i="24"/>
  <c r="AE1136" i="24" s="1"/>
  <c r="N1136" i="24"/>
  <c r="AF1136" i="24" s="1"/>
  <c r="O1136" i="24"/>
  <c r="L1137" i="24"/>
  <c r="AD1137" i="24" s="1"/>
  <c r="M1137" i="24"/>
  <c r="AE1137" i="24" s="1"/>
  <c r="N1137" i="24"/>
  <c r="O1137" i="24"/>
  <c r="AG1137" i="24" s="1"/>
  <c r="L1138" i="24"/>
  <c r="AD1138" i="24" s="1"/>
  <c r="M1138" i="24"/>
  <c r="AE1138" i="24" s="1"/>
  <c r="N1138" i="24"/>
  <c r="AF1138" i="24" s="1"/>
  <c r="O1138" i="24"/>
  <c r="AG1138" i="24" s="1"/>
  <c r="L1139" i="24"/>
  <c r="AD1139" i="24" s="1"/>
  <c r="M1139" i="24"/>
  <c r="AE1139" i="24" s="1"/>
  <c r="N1139" i="24"/>
  <c r="O1139" i="24"/>
  <c r="AG1139" i="24" s="1"/>
  <c r="L1140" i="24"/>
  <c r="AD1140" i="24" s="1"/>
  <c r="M1140" i="24"/>
  <c r="AE1140" i="24" s="1"/>
  <c r="N1140" i="24"/>
  <c r="O1140" i="24"/>
  <c r="L1141" i="24"/>
  <c r="AD1141" i="24" s="1"/>
  <c r="M1141" i="24"/>
  <c r="AE1141" i="24" s="1"/>
  <c r="N1141" i="24"/>
  <c r="O1141" i="24"/>
  <c r="AG1141" i="24" s="1"/>
  <c r="L1142" i="24"/>
  <c r="AD1142" i="24" s="1"/>
  <c r="M1142" i="24"/>
  <c r="AE1142" i="24" s="1"/>
  <c r="N1142" i="24"/>
  <c r="AF1142" i="24" s="1"/>
  <c r="O1142" i="24"/>
  <c r="L1143" i="24"/>
  <c r="AD1143" i="24" s="1"/>
  <c r="M1143" i="24"/>
  <c r="AE1143" i="24" s="1"/>
  <c r="N1143" i="24"/>
  <c r="O1143" i="24"/>
  <c r="L1144" i="24"/>
  <c r="AD1144" i="24" s="1"/>
  <c r="M1144" i="24"/>
  <c r="AE1144" i="24" s="1"/>
  <c r="N1144" i="24"/>
  <c r="AF1144" i="24" s="1"/>
  <c r="O1144" i="24"/>
  <c r="L1145" i="24"/>
  <c r="AD1145" i="24" s="1"/>
  <c r="M1145" i="24"/>
  <c r="AE1145" i="24" s="1"/>
  <c r="N1145" i="24"/>
  <c r="O1145" i="24"/>
  <c r="AG1145" i="24" s="1"/>
  <c r="L1146" i="24"/>
  <c r="AD1146" i="24" s="1"/>
  <c r="M1146" i="24"/>
  <c r="AE1146" i="24" s="1"/>
  <c r="N1146" i="24"/>
  <c r="O1146" i="24"/>
  <c r="AG1146" i="24" s="1"/>
  <c r="L1147" i="24"/>
  <c r="AD1147" i="24" s="1"/>
  <c r="M1147" i="24"/>
  <c r="AE1147" i="24" s="1"/>
  <c r="N1147" i="24"/>
  <c r="AF1147" i="24" s="1"/>
  <c r="O1147" i="24"/>
  <c r="L1148" i="24"/>
  <c r="AD1148" i="24" s="1"/>
  <c r="M1148" i="24"/>
  <c r="AE1148" i="24" s="1"/>
  <c r="N1148" i="24"/>
  <c r="O1148" i="24"/>
  <c r="L1105" i="24"/>
  <c r="AD1105" i="24" s="1"/>
  <c r="M1105" i="24"/>
  <c r="AE1105" i="24" s="1"/>
  <c r="N1105" i="24"/>
  <c r="O1105" i="24"/>
  <c r="AG1105" i="24" s="1"/>
  <c r="L1106" i="24"/>
  <c r="AD1106" i="24" s="1"/>
  <c r="M1106" i="24"/>
  <c r="AE1106" i="24" s="1"/>
  <c r="N1106" i="24"/>
  <c r="O1106" i="24"/>
  <c r="AG1106" i="24" s="1"/>
  <c r="L1200" i="24"/>
  <c r="AD1200" i="24" s="1"/>
  <c r="M1200" i="24"/>
  <c r="AE1200" i="24" s="1"/>
  <c r="N1200" i="24"/>
  <c r="AF1200" i="24" s="1"/>
  <c r="O1200" i="24"/>
  <c r="AG1200" i="24" s="1"/>
  <c r="L1201" i="24"/>
  <c r="AD1201" i="24" s="1"/>
  <c r="M1201" i="24"/>
  <c r="AE1201" i="24" s="1"/>
  <c r="N1201" i="24"/>
  <c r="AF1201" i="24" s="1"/>
  <c r="O1201" i="24"/>
  <c r="L1202" i="24"/>
  <c r="AD1202" i="24" s="1"/>
  <c r="M1202" i="24"/>
  <c r="AE1202" i="24" s="1"/>
  <c r="N1202" i="24"/>
  <c r="O1202" i="24"/>
  <c r="AG1202" i="24" s="1"/>
  <c r="L1203" i="24"/>
  <c r="AD1203" i="24" s="1"/>
  <c r="M1203" i="24"/>
  <c r="AE1203" i="24" s="1"/>
  <c r="N1203" i="24"/>
  <c r="AF1203" i="24" s="1"/>
  <c r="O1203" i="24"/>
  <c r="AG1203" i="24" s="1"/>
  <c r="L1204" i="24"/>
  <c r="AD1204" i="24" s="1"/>
  <c r="M1204" i="24"/>
  <c r="AE1204" i="24" s="1"/>
  <c r="N1204" i="24"/>
  <c r="O1204" i="24"/>
  <c r="AG1204" i="24" s="1"/>
  <c r="L1205" i="24"/>
  <c r="AD1205" i="24" s="1"/>
  <c r="M1205" i="24"/>
  <c r="AE1205" i="24" s="1"/>
  <c r="N1205" i="24"/>
  <c r="AF1205" i="24" s="1"/>
  <c r="O1205" i="24"/>
  <c r="L1206" i="24"/>
  <c r="AD1206" i="24" s="1"/>
  <c r="M1206" i="24"/>
  <c r="AE1206" i="24" s="1"/>
  <c r="N1206" i="24"/>
  <c r="O1206" i="24"/>
  <c r="AG1206" i="24" s="1"/>
  <c r="L1207" i="24"/>
  <c r="AD1207" i="24" s="1"/>
  <c r="M1207" i="24"/>
  <c r="AE1207" i="24" s="1"/>
  <c r="N1207" i="24"/>
  <c r="AF1207" i="24" s="1"/>
  <c r="O1207" i="24"/>
  <c r="AG1207" i="24" s="1"/>
  <c r="L1208" i="24"/>
  <c r="AD1208" i="24" s="1"/>
  <c r="M1208" i="24"/>
  <c r="AE1208" i="24" s="1"/>
  <c r="N1208" i="24"/>
  <c r="O1208" i="24"/>
  <c r="AG1208" i="24" s="1"/>
  <c r="L1209" i="24"/>
  <c r="AD1209" i="24" s="1"/>
  <c r="M1209" i="24"/>
  <c r="AE1209" i="24" s="1"/>
  <c r="N1209" i="24"/>
  <c r="O1209" i="24"/>
  <c r="L1210" i="24"/>
  <c r="AD1210" i="24" s="1"/>
  <c r="M1210" i="24"/>
  <c r="AE1210" i="24" s="1"/>
  <c r="N1210" i="24"/>
  <c r="O1210" i="24"/>
  <c r="AG1210" i="24" s="1"/>
  <c r="L1211" i="24"/>
  <c r="AD1211" i="24" s="1"/>
  <c r="M1211" i="24"/>
  <c r="AE1211" i="24" s="1"/>
  <c r="N1211" i="24"/>
  <c r="AF1211" i="24" s="1"/>
  <c r="O1211" i="24"/>
  <c r="AG1211" i="24" s="1"/>
  <c r="L1212" i="24"/>
  <c r="AD1212" i="24" s="1"/>
  <c r="M1212" i="24"/>
  <c r="AE1212" i="24" s="1"/>
  <c r="N1212" i="24"/>
  <c r="O1212" i="24"/>
  <c r="AG1212" i="24" s="1"/>
  <c r="L1213" i="24"/>
  <c r="AD1213" i="24" s="1"/>
  <c r="M1213" i="24"/>
  <c r="AE1213" i="24" s="1"/>
  <c r="N1213" i="24"/>
  <c r="AF1213" i="24" s="1"/>
  <c r="O1213" i="24"/>
  <c r="L1214" i="24"/>
  <c r="AD1214" i="24" s="1"/>
  <c r="M1214" i="24"/>
  <c r="AE1214" i="24" s="1"/>
  <c r="N1214" i="24"/>
  <c r="O1214" i="24"/>
  <c r="AG1214" i="24" s="1"/>
  <c r="L1215" i="24"/>
  <c r="AD1215" i="24" s="1"/>
  <c r="M1215" i="24"/>
  <c r="AE1215" i="24" s="1"/>
  <c r="N1215" i="24"/>
  <c r="O1215" i="24"/>
  <c r="L1216" i="24"/>
  <c r="AD1216" i="24" s="1"/>
  <c r="M1216" i="24"/>
  <c r="AE1216" i="24" s="1"/>
  <c r="N1216" i="24"/>
  <c r="AF1216" i="24" s="1"/>
  <c r="O1216" i="24"/>
  <c r="L1217" i="24"/>
  <c r="AD1217" i="24" s="1"/>
  <c r="M1217" i="24"/>
  <c r="AE1217" i="24" s="1"/>
  <c r="N1217" i="24"/>
  <c r="O1217" i="24"/>
  <c r="L1218" i="24"/>
  <c r="AD1218" i="24" s="1"/>
  <c r="M1218" i="24"/>
  <c r="AE1218" i="24" s="1"/>
  <c r="N1218" i="24"/>
  <c r="O1218" i="24"/>
  <c r="AG1218" i="24" s="1"/>
  <c r="L1219" i="24"/>
  <c r="AD1219" i="24" s="1"/>
  <c r="M1219" i="24"/>
  <c r="AE1219" i="24" s="1"/>
  <c r="N1219" i="24"/>
  <c r="O1219" i="24"/>
  <c r="AG1219" i="24" s="1"/>
  <c r="L1220" i="24"/>
  <c r="AD1220" i="24" s="1"/>
  <c r="M1220" i="24"/>
  <c r="AE1220" i="24" s="1"/>
  <c r="N1220" i="24"/>
  <c r="AF1220" i="24" s="1"/>
  <c r="O1220" i="24"/>
  <c r="AG1220" i="24" s="1"/>
  <c r="L1221" i="24"/>
  <c r="AD1221" i="24" s="1"/>
  <c r="M1221" i="24"/>
  <c r="AE1221" i="24" s="1"/>
  <c r="N1221" i="24"/>
  <c r="AF1221" i="24" s="1"/>
  <c r="O1221" i="24"/>
  <c r="L1222" i="24"/>
  <c r="AD1222" i="24" s="1"/>
  <c r="M1222" i="24"/>
  <c r="AE1222" i="24" s="1"/>
  <c r="N1222" i="24"/>
  <c r="O1222" i="24"/>
  <c r="AG1222" i="24" s="1"/>
  <c r="L1223" i="24"/>
  <c r="AD1223" i="24" s="1"/>
  <c r="M1223" i="24"/>
  <c r="AE1223" i="24" s="1"/>
  <c r="N1223" i="24"/>
  <c r="O1223" i="24"/>
  <c r="L1224" i="24"/>
  <c r="AD1224" i="24" s="1"/>
  <c r="M1224" i="24"/>
  <c r="AE1224" i="24" s="1"/>
  <c r="N1224" i="24"/>
  <c r="O1224" i="24"/>
  <c r="L1225" i="24"/>
  <c r="AD1225" i="24" s="1"/>
  <c r="M1225" i="24"/>
  <c r="AE1225" i="24" s="1"/>
  <c r="N1225" i="24"/>
  <c r="AF1225" i="24" s="1"/>
  <c r="O1225" i="24"/>
  <c r="AG1225" i="24" s="1"/>
  <c r="L1226" i="24"/>
  <c r="AD1226" i="24" s="1"/>
  <c r="M1226" i="24"/>
  <c r="AE1226" i="24" s="1"/>
  <c r="N1226" i="24"/>
  <c r="O1226" i="24"/>
  <c r="AG1226" i="24" s="1"/>
  <c r="L1227" i="24"/>
  <c r="AD1227" i="24" s="1"/>
  <c r="M1227" i="24"/>
  <c r="AE1227" i="24" s="1"/>
  <c r="N1227" i="24"/>
  <c r="AF1227" i="24" s="1"/>
  <c r="O1227" i="24"/>
  <c r="L1228" i="24"/>
  <c r="AD1228" i="24" s="1"/>
  <c r="M1228" i="24"/>
  <c r="AE1228" i="24" s="1"/>
  <c r="N1228" i="24"/>
  <c r="O1228" i="24"/>
  <c r="AG1228" i="24" s="1"/>
  <c r="L1229" i="24"/>
  <c r="AD1229" i="24" s="1"/>
  <c r="M1229" i="24"/>
  <c r="AE1229" i="24" s="1"/>
  <c r="N1229" i="24"/>
  <c r="O1229" i="24"/>
  <c r="L1232" i="24"/>
  <c r="AD1232" i="24" s="1"/>
  <c r="M1232" i="24"/>
  <c r="AE1232" i="24" s="1"/>
  <c r="N1232" i="24"/>
  <c r="O1232" i="24"/>
  <c r="AG1232" i="24" s="1"/>
  <c r="L1231" i="24"/>
  <c r="AD1231" i="24" s="1"/>
  <c r="M1231" i="24"/>
  <c r="AE1231" i="24" s="1"/>
  <c r="N1231" i="24"/>
  <c r="AF1231" i="24" s="1"/>
  <c r="O1231" i="24"/>
  <c r="AG1231" i="24" s="1"/>
  <c r="L1234" i="24"/>
  <c r="AD1234" i="24" s="1"/>
  <c r="M1234" i="24"/>
  <c r="AE1234" i="24" s="1"/>
  <c r="N1234" i="24"/>
  <c r="O1234" i="24"/>
  <c r="AG1234" i="24" s="1"/>
  <c r="L1235" i="24"/>
  <c r="AD1235" i="24" s="1"/>
  <c r="M1235" i="24"/>
  <c r="AE1235" i="24" s="1"/>
  <c r="N1235" i="24"/>
  <c r="AF1235" i="24" s="1"/>
  <c r="O1235" i="24"/>
  <c r="L1236" i="24"/>
  <c r="AD1236" i="24" s="1"/>
  <c r="M1236" i="24"/>
  <c r="AE1236" i="24" s="1"/>
  <c r="N1236" i="24"/>
  <c r="O1236" i="24"/>
  <c r="AG1236" i="24" s="1"/>
  <c r="L1237" i="24"/>
  <c r="AD1237" i="24" s="1"/>
  <c r="M1237" i="24"/>
  <c r="AE1237" i="24" s="1"/>
  <c r="N1237" i="24"/>
  <c r="O1237" i="24"/>
  <c r="AG1237" i="24" s="1"/>
  <c r="L1238" i="24"/>
  <c r="AD1238" i="24" s="1"/>
  <c r="M1238" i="24"/>
  <c r="AE1238" i="24" s="1"/>
  <c r="N1238" i="24"/>
  <c r="AF1238" i="24" s="1"/>
  <c r="O1238" i="24"/>
  <c r="AG1238" i="24" s="1"/>
  <c r="L1239" i="24"/>
  <c r="AD1239" i="24" s="1"/>
  <c r="M1239" i="24"/>
  <c r="AE1239" i="24" s="1"/>
  <c r="N1239" i="24"/>
  <c r="O1239" i="24"/>
  <c r="L1240" i="24"/>
  <c r="AD1240" i="24" s="1"/>
  <c r="M1240" i="24"/>
  <c r="AE1240" i="24" s="1"/>
  <c r="N1240" i="24"/>
  <c r="O1240" i="24"/>
  <c r="AG1240" i="24" s="1"/>
  <c r="L1241" i="24"/>
  <c r="AD1241" i="24" s="1"/>
  <c r="M1241" i="24"/>
  <c r="AE1241" i="24" s="1"/>
  <c r="N1241" i="24"/>
  <c r="O1241" i="24"/>
  <c r="AG1241" i="24" s="1"/>
  <c r="L1242" i="24"/>
  <c r="AD1242" i="24" s="1"/>
  <c r="M1242" i="24"/>
  <c r="AE1242" i="24" s="1"/>
  <c r="N1242" i="24"/>
  <c r="AF1242" i="24" s="1"/>
  <c r="O1242" i="24"/>
  <c r="AG1242" i="24" s="1"/>
  <c r="L1243" i="24"/>
  <c r="AD1243" i="24" s="1"/>
  <c r="M1243" i="24"/>
  <c r="AE1243" i="24" s="1"/>
  <c r="N1243" i="24"/>
  <c r="AF1243" i="24" s="1"/>
  <c r="O1243" i="24"/>
  <c r="L1244" i="24"/>
  <c r="AD1244" i="24" s="1"/>
  <c r="M1244" i="24"/>
  <c r="AE1244" i="24" s="1"/>
  <c r="N1244" i="24"/>
  <c r="O1244" i="24"/>
  <c r="AG1244" i="24" s="1"/>
  <c r="L1245" i="24"/>
  <c r="AD1245" i="24" s="1"/>
  <c r="M1245" i="24"/>
  <c r="AE1245" i="24" s="1"/>
  <c r="N1245" i="24"/>
  <c r="AF1245" i="24" s="1"/>
  <c r="O1245" i="24"/>
  <c r="AG1245" i="24" s="1"/>
  <c r="L1246" i="24"/>
  <c r="AD1246" i="24" s="1"/>
  <c r="M1246" i="24"/>
  <c r="AE1246" i="24" s="1"/>
  <c r="N1246" i="24"/>
  <c r="O1246" i="24"/>
  <c r="AG1246" i="24" s="1"/>
  <c r="L1247" i="24"/>
  <c r="AD1247" i="24" s="1"/>
  <c r="M1247" i="24"/>
  <c r="AE1247" i="24" s="1"/>
  <c r="N1247" i="24"/>
  <c r="O1247" i="24"/>
  <c r="L1248" i="24"/>
  <c r="AD1248" i="24" s="1"/>
  <c r="M1248" i="24"/>
  <c r="AE1248" i="24" s="1"/>
  <c r="N1248" i="24"/>
  <c r="O1248" i="24"/>
  <c r="AG1248" i="24" s="1"/>
  <c r="L1249" i="24"/>
  <c r="AD1249" i="24" s="1"/>
  <c r="M1249" i="24"/>
  <c r="AE1249" i="24" s="1"/>
  <c r="N1249" i="24"/>
  <c r="AF1249" i="24" s="1"/>
  <c r="O1249" i="24"/>
  <c r="L1250" i="24"/>
  <c r="AD1250" i="24" s="1"/>
  <c r="M1250" i="24"/>
  <c r="AE1250" i="24" s="1"/>
  <c r="N1250" i="24"/>
  <c r="AF1250" i="24" s="1"/>
  <c r="O1250" i="24"/>
  <c r="AG1250" i="24" s="1"/>
  <c r="L1251" i="24"/>
  <c r="AD1251" i="24" s="1"/>
  <c r="M1251" i="24"/>
  <c r="AE1251" i="24" s="1"/>
  <c r="N1251" i="24"/>
  <c r="O1251" i="24"/>
  <c r="L1252" i="24"/>
  <c r="AD1252" i="24" s="1"/>
  <c r="M1252" i="24"/>
  <c r="AE1252" i="24" s="1"/>
  <c r="N1252" i="24"/>
  <c r="O1252" i="24"/>
  <c r="AG1252" i="24" s="1"/>
  <c r="L1253" i="24"/>
  <c r="AD1253" i="24" s="1"/>
  <c r="M1253" i="24"/>
  <c r="AE1253" i="24" s="1"/>
  <c r="N1253" i="24"/>
  <c r="AF1253" i="24" s="1"/>
  <c r="O1253" i="24"/>
  <c r="AG1253" i="24" s="1"/>
  <c r="L1254" i="24"/>
  <c r="AD1254" i="24" s="1"/>
  <c r="M1254" i="24"/>
  <c r="AE1254" i="24" s="1"/>
  <c r="N1254" i="24"/>
  <c r="AF1254" i="24" s="1"/>
  <c r="O1254" i="24"/>
  <c r="L1255" i="24"/>
  <c r="AD1255" i="24" s="1"/>
  <c r="M1255" i="24"/>
  <c r="AE1255" i="24" s="1"/>
  <c r="N1255" i="24"/>
  <c r="O1255" i="24"/>
  <c r="L1256" i="24"/>
  <c r="AD1256" i="24" s="1"/>
  <c r="M1256" i="24"/>
  <c r="AE1256" i="24" s="1"/>
  <c r="N1256" i="24"/>
  <c r="O1256" i="24"/>
  <c r="AG1256" i="24" s="1"/>
  <c r="L1257" i="24"/>
  <c r="AD1257" i="24" s="1"/>
  <c r="M1257" i="24"/>
  <c r="AE1257" i="24" s="1"/>
  <c r="N1257" i="24"/>
  <c r="AF1257" i="24" s="1"/>
  <c r="O1257" i="24"/>
  <c r="L1258" i="24"/>
  <c r="AD1258" i="24" s="1"/>
  <c r="M1258" i="24"/>
  <c r="AE1258" i="24" s="1"/>
  <c r="N1258" i="24"/>
  <c r="O1258" i="24"/>
  <c r="L1259" i="24"/>
  <c r="AD1259" i="24" s="1"/>
  <c r="M1259" i="24"/>
  <c r="AE1259" i="24" s="1"/>
  <c r="N1259" i="24"/>
  <c r="AF1259" i="24" s="1"/>
  <c r="O1259" i="24"/>
  <c r="AG1259" i="24" s="1"/>
  <c r="L1260" i="24"/>
  <c r="AD1260" i="24" s="1"/>
  <c r="M1260" i="24"/>
  <c r="AE1260" i="24" s="1"/>
  <c r="N1260" i="24"/>
  <c r="O1260" i="24"/>
  <c r="AG1260" i="24" s="1"/>
  <c r="L1261" i="24"/>
  <c r="AD1261" i="24" s="1"/>
  <c r="M1261" i="24"/>
  <c r="AE1261" i="24" s="1"/>
  <c r="N1261" i="24"/>
  <c r="O1261" i="24"/>
  <c r="L1262" i="24"/>
  <c r="AD1262" i="24" s="1"/>
  <c r="M1262" i="24"/>
  <c r="AE1262" i="24" s="1"/>
  <c r="N1262" i="24"/>
  <c r="O1262" i="24"/>
  <c r="L1263" i="24"/>
  <c r="AD1263" i="24" s="1"/>
  <c r="M1263" i="24"/>
  <c r="AE1263" i="24" s="1"/>
  <c r="N1263" i="24"/>
  <c r="AF1263" i="24" s="1"/>
  <c r="O1263" i="24"/>
  <c r="L1264" i="24"/>
  <c r="AD1264" i="24" s="1"/>
  <c r="M1264" i="24"/>
  <c r="AE1264" i="24" s="1"/>
  <c r="N1264" i="24"/>
  <c r="O1264" i="24"/>
  <c r="AG1264" i="24" s="1"/>
  <c r="L1265" i="24"/>
  <c r="AD1265" i="24" s="1"/>
  <c r="M1265" i="24"/>
  <c r="AE1265" i="24" s="1"/>
  <c r="N1265" i="24"/>
  <c r="AF1265" i="24" s="1"/>
  <c r="O1265" i="24"/>
  <c r="AG1265" i="24" s="1"/>
  <c r="L1266" i="24"/>
  <c r="AD1266" i="24" s="1"/>
  <c r="M1266" i="24"/>
  <c r="AE1266" i="24" s="1"/>
  <c r="N1266" i="24"/>
  <c r="O1266" i="24"/>
  <c r="AG1266" i="24" s="1"/>
  <c r="L1267" i="24"/>
  <c r="AD1267" i="24" s="1"/>
  <c r="M1267" i="24"/>
  <c r="AE1267" i="24" s="1"/>
  <c r="N1267" i="24"/>
  <c r="O1267" i="24"/>
  <c r="L1268" i="24"/>
  <c r="AD1268" i="24" s="1"/>
  <c r="M1268" i="24"/>
  <c r="AE1268" i="24" s="1"/>
  <c r="N1268" i="24"/>
  <c r="O1268" i="24"/>
  <c r="AG1268" i="24" s="1"/>
  <c r="L1269" i="24"/>
  <c r="AD1269" i="24" s="1"/>
  <c r="M1269" i="24"/>
  <c r="AE1269" i="24" s="1"/>
  <c r="N1269" i="24"/>
  <c r="AF1269" i="24" s="1"/>
  <c r="O1269" i="24"/>
  <c r="AG1269" i="24" s="1"/>
  <c r="L1270" i="24"/>
  <c r="AD1270" i="24" s="1"/>
  <c r="M1270" i="24"/>
  <c r="AE1270" i="24" s="1"/>
  <c r="N1270" i="24"/>
  <c r="AF1270" i="24" s="1"/>
  <c r="O1270" i="24"/>
  <c r="AG1270" i="24" s="1"/>
  <c r="L1271" i="24"/>
  <c r="AD1271" i="24" s="1"/>
  <c r="M1271" i="24"/>
  <c r="AE1271" i="24" s="1"/>
  <c r="N1271" i="24"/>
  <c r="AF1271" i="24" s="1"/>
  <c r="O1271" i="24"/>
  <c r="L1272" i="24"/>
  <c r="AD1272" i="24" s="1"/>
  <c r="M1272" i="24"/>
  <c r="AE1272" i="24" s="1"/>
  <c r="N1272" i="24"/>
  <c r="O1272" i="24"/>
  <c r="AG1272" i="24" s="1"/>
  <c r="L1273" i="24"/>
  <c r="AD1273" i="24" s="1"/>
  <c r="M1273" i="24"/>
  <c r="AE1273" i="24" s="1"/>
  <c r="N1273" i="24"/>
  <c r="O1273" i="24"/>
  <c r="AG1273" i="24" s="1"/>
  <c r="L1274" i="24"/>
  <c r="AD1274" i="24" s="1"/>
  <c r="M1274" i="24"/>
  <c r="AE1274" i="24" s="1"/>
  <c r="N1274" i="24"/>
  <c r="O1274" i="24"/>
  <c r="L1275" i="24"/>
  <c r="AD1275" i="24" s="1"/>
  <c r="M1275" i="24"/>
  <c r="AE1275" i="24" s="1"/>
  <c r="N1275" i="24"/>
  <c r="O1275" i="24"/>
  <c r="AG1275" i="24" s="1"/>
  <c r="L1299" i="24"/>
  <c r="AD1299" i="24" s="1"/>
  <c r="M1299" i="24"/>
  <c r="AE1299" i="24" s="1"/>
  <c r="N1299" i="24"/>
  <c r="O1299" i="24"/>
  <c r="AG1299" i="24" s="1"/>
  <c r="L1300" i="24"/>
  <c r="AD1300" i="24" s="1"/>
  <c r="M1300" i="24"/>
  <c r="AE1300" i="24" s="1"/>
  <c r="N1300" i="24"/>
  <c r="AF1300" i="24" s="1"/>
  <c r="O1300" i="24"/>
  <c r="AG1300" i="24" s="1"/>
  <c r="L1301" i="24"/>
  <c r="AD1301" i="24" s="1"/>
  <c r="M1301" i="24"/>
  <c r="AE1301" i="24" s="1"/>
  <c r="N1301" i="24"/>
  <c r="O1301" i="24"/>
  <c r="L1302" i="24"/>
  <c r="AD1302" i="24" s="1"/>
  <c r="M1302" i="24"/>
  <c r="AE1302" i="24" s="1"/>
  <c r="N1302" i="24"/>
  <c r="AF1302" i="24" s="1"/>
  <c r="O1302" i="24"/>
  <c r="L1303" i="24"/>
  <c r="AD1303" i="24" s="1"/>
  <c r="M1303" i="24"/>
  <c r="AE1303" i="24" s="1"/>
  <c r="N1303" i="24"/>
  <c r="O1303" i="24"/>
  <c r="AG1303" i="24" s="1"/>
  <c r="L1304" i="24"/>
  <c r="AD1304" i="24" s="1"/>
  <c r="M1304" i="24"/>
  <c r="AE1304" i="24" s="1"/>
  <c r="N1304" i="24"/>
  <c r="AF1304" i="24" s="1"/>
  <c r="O1304" i="24"/>
  <c r="AG1304" i="24" s="1"/>
  <c r="L1305" i="24"/>
  <c r="AD1305" i="24" s="1"/>
  <c r="M1305" i="24"/>
  <c r="AE1305" i="24" s="1"/>
  <c r="N1305" i="24"/>
  <c r="O1305" i="24"/>
  <c r="AG1305" i="24" s="1"/>
  <c r="L1306" i="24"/>
  <c r="AD1306" i="24" s="1"/>
  <c r="M1306" i="24"/>
  <c r="AE1306" i="24" s="1"/>
  <c r="N1306" i="24"/>
  <c r="AF1306" i="24" s="1"/>
  <c r="O1306" i="24"/>
  <c r="L1280" i="24"/>
  <c r="AD1280" i="24" s="1"/>
  <c r="M1280" i="24"/>
  <c r="AE1280" i="24" s="1"/>
  <c r="N1280" i="24"/>
  <c r="O1280" i="24"/>
  <c r="AG1280" i="24" s="1"/>
  <c r="L1281" i="24"/>
  <c r="AD1281" i="24" s="1"/>
  <c r="M1281" i="24"/>
  <c r="AE1281" i="24" s="1"/>
  <c r="N1281" i="24"/>
  <c r="AF1281" i="24" s="1"/>
  <c r="O1281" i="24"/>
  <c r="AG1281" i="24" s="1"/>
  <c r="L1276" i="24"/>
  <c r="AD1276" i="24" s="1"/>
  <c r="M1276" i="24"/>
  <c r="AE1276" i="24" s="1"/>
  <c r="N1276" i="24"/>
  <c r="O1276" i="24"/>
  <c r="L1277" i="24"/>
  <c r="AD1277" i="24" s="1"/>
  <c r="M1277" i="24"/>
  <c r="AE1277" i="24" s="1"/>
  <c r="N1277" i="24"/>
  <c r="O1277" i="24"/>
  <c r="L1278" i="24"/>
  <c r="AD1278" i="24" s="1"/>
  <c r="M1278" i="24"/>
  <c r="AE1278" i="24" s="1"/>
  <c r="N1278" i="24"/>
  <c r="O1278" i="24"/>
  <c r="AG1278" i="24" s="1"/>
  <c r="L1279" i="24"/>
  <c r="AD1279" i="24" s="1"/>
  <c r="M1279" i="24"/>
  <c r="AE1279" i="24" s="1"/>
  <c r="N1279" i="24"/>
  <c r="AF1279" i="24" s="1"/>
  <c r="O1279" i="24"/>
  <c r="AG1279" i="24" s="1"/>
  <c r="L1230" i="24"/>
  <c r="AD1230" i="24" s="1"/>
  <c r="M1230" i="24"/>
  <c r="AE1230" i="24" s="1"/>
  <c r="N1230" i="24"/>
  <c r="O1230" i="24"/>
  <c r="L1307" i="24"/>
  <c r="AD1307" i="24" s="1"/>
  <c r="M1307" i="24"/>
  <c r="AE1307" i="24" s="1"/>
  <c r="N1307" i="24"/>
  <c r="O1307" i="24"/>
  <c r="AG1307" i="24" s="1"/>
  <c r="L1308" i="24"/>
  <c r="AD1308" i="24" s="1"/>
  <c r="M1308" i="24"/>
  <c r="AE1308" i="24" s="1"/>
  <c r="N1308" i="24"/>
  <c r="O1308" i="24"/>
  <c r="AG1308" i="24" s="1"/>
  <c r="L1309" i="24"/>
  <c r="AD1309" i="24" s="1"/>
  <c r="M1309" i="24"/>
  <c r="AE1309" i="24" s="1"/>
  <c r="N1309" i="24"/>
  <c r="O1309" i="24"/>
  <c r="AG1309" i="24" s="1"/>
  <c r="L1310" i="24"/>
  <c r="AD1310" i="24" s="1"/>
  <c r="M1310" i="24"/>
  <c r="AE1310" i="24" s="1"/>
  <c r="N1310" i="24"/>
  <c r="AF1310" i="24" s="1"/>
  <c r="O1310" i="24"/>
  <c r="AG1310" i="24" s="1"/>
  <c r="L1311" i="24"/>
  <c r="AD1311" i="24" s="1"/>
  <c r="M1311" i="24"/>
  <c r="AE1311" i="24" s="1"/>
  <c r="N1311" i="24"/>
  <c r="O1311" i="24"/>
  <c r="L1312" i="24"/>
  <c r="AD1312" i="24" s="1"/>
  <c r="M1312" i="24"/>
  <c r="AE1312" i="24" s="1"/>
  <c r="N1312" i="24"/>
  <c r="O1312" i="24"/>
  <c r="AG1312" i="24" s="1"/>
  <c r="L1313" i="24"/>
  <c r="AD1313" i="24" s="1"/>
  <c r="M1313" i="24"/>
  <c r="AE1313" i="24" s="1"/>
  <c r="N1313" i="24"/>
  <c r="O1313" i="24"/>
  <c r="L1314" i="24"/>
  <c r="AD1314" i="24" s="1"/>
  <c r="M1314" i="24"/>
  <c r="AE1314" i="24" s="1"/>
  <c r="N1314" i="24"/>
  <c r="O1314" i="24"/>
  <c r="AG1314" i="24" s="1"/>
  <c r="L1315" i="24"/>
  <c r="AD1315" i="24" s="1"/>
  <c r="M1315" i="24"/>
  <c r="AE1315" i="24" s="1"/>
  <c r="N1315" i="24"/>
  <c r="AF1315" i="24" s="1"/>
  <c r="O1315" i="24"/>
  <c r="L1316" i="24"/>
  <c r="AD1316" i="24" s="1"/>
  <c r="M1316" i="24"/>
  <c r="AE1316" i="24" s="1"/>
  <c r="N1316" i="24"/>
  <c r="O1316" i="24"/>
  <c r="AG1316" i="24" s="1"/>
  <c r="L1317" i="24"/>
  <c r="AD1317" i="24" s="1"/>
  <c r="M1317" i="24"/>
  <c r="AE1317" i="24" s="1"/>
  <c r="N1317" i="24"/>
  <c r="AF1317" i="24" s="1"/>
  <c r="O1317" i="24"/>
  <c r="AG1317" i="24" s="1"/>
  <c r="L1318" i="24"/>
  <c r="AD1318" i="24" s="1"/>
  <c r="M1318" i="24"/>
  <c r="AE1318" i="24" s="1"/>
  <c r="N1318" i="24"/>
  <c r="O1318" i="24"/>
  <c r="L1319" i="24"/>
  <c r="AD1319" i="24" s="1"/>
  <c r="M1319" i="24"/>
  <c r="AE1319" i="24" s="1"/>
  <c r="N1319" i="24"/>
  <c r="AF1319" i="24" s="1"/>
  <c r="O1319" i="24"/>
  <c r="L1320" i="24"/>
  <c r="AD1320" i="24" s="1"/>
  <c r="M1320" i="24"/>
  <c r="AE1320" i="24" s="1"/>
  <c r="N1320" i="24"/>
  <c r="O1320" i="24"/>
  <c r="AG1320" i="24" s="1"/>
  <c r="L1321" i="24"/>
  <c r="AD1321" i="24" s="1"/>
  <c r="M1321" i="24"/>
  <c r="AE1321" i="24" s="1"/>
  <c r="N1321" i="24"/>
  <c r="O1321" i="24"/>
  <c r="AG1321" i="24" s="1"/>
  <c r="L1322" i="24"/>
  <c r="AD1322" i="24" s="1"/>
  <c r="M1322" i="24"/>
  <c r="AE1322" i="24" s="1"/>
  <c r="N1322" i="24"/>
  <c r="O1322" i="24"/>
  <c r="L1323" i="24"/>
  <c r="AD1323" i="24" s="1"/>
  <c r="M1323" i="24"/>
  <c r="AE1323" i="24" s="1"/>
  <c r="N1323" i="24"/>
  <c r="O1323" i="24"/>
  <c r="AG1323" i="24" s="1"/>
  <c r="L1324" i="24"/>
  <c r="AD1324" i="24" s="1"/>
  <c r="M1324" i="24"/>
  <c r="AE1324" i="24" s="1"/>
  <c r="N1324" i="24"/>
  <c r="O1324" i="24"/>
  <c r="AG1324" i="24" s="1"/>
  <c r="L1325" i="24"/>
  <c r="AD1325" i="24" s="1"/>
  <c r="M1325" i="24"/>
  <c r="AE1325" i="24" s="1"/>
  <c r="N1325" i="24"/>
  <c r="AF1325" i="24" s="1"/>
  <c r="O1325" i="24"/>
  <c r="AG1325" i="24" s="1"/>
  <c r="L1326" i="24"/>
  <c r="AD1326" i="24" s="1"/>
  <c r="M1326" i="24"/>
  <c r="AE1326" i="24" s="1"/>
  <c r="N1326" i="24"/>
  <c r="O1326" i="24"/>
  <c r="AG1326" i="24" s="1"/>
  <c r="L1327" i="24"/>
  <c r="AD1327" i="24" s="1"/>
  <c r="M1327" i="24"/>
  <c r="AE1327" i="24" s="1"/>
  <c r="N1327" i="24"/>
  <c r="O1327" i="24"/>
  <c r="L1328" i="24"/>
  <c r="AD1328" i="24" s="1"/>
  <c r="M1328" i="24"/>
  <c r="AE1328" i="24" s="1"/>
  <c r="N1328" i="24"/>
  <c r="O1328" i="24"/>
  <c r="AG1328" i="24" s="1"/>
  <c r="L1329" i="24"/>
  <c r="AD1329" i="24" s="1"/>
  <c r="M1329" i="24"/>
  <c r="AE1329" i="24" s="1"/>
  <c r="N1329" i="24"/>
  <c r="AF1329" i="24" s="1"/>
  <c r="O1329" i="24"/>
  <c r="AG1329" i="24" s="1"/>
  <c r="L1330" i="24"/>
  <c r="AD1330" i="24" s="1"/>
  <c r="M1330" i="24"/>
  <c r="AE1330" i="24" s="1"/>
  <c r="N1330" i="24"/>
  <c r="O1330" i="24"/>
  <c r="AG1330" i="24" s="1"/>
  <c r="L1331" i="24"/>
  <c r="AD1331" i="24" s="1"/>
  <c r="M1331" i="24"/>
  <c r="AE1331" i="24" s="1"/>
  <c r="N1331" i="24"/>
  <c r="O1331" i="24"/>
  <c r="L1332" i="24"/>
  <c r="AD1332" i="24" s="1"/>
  <c r="M1332" i="24"/>
  <c r="AE1332" i="24" s="1"/>
  <c r="N1332" i="24"/>
  <c r="O1332" i="24"/>
  <c r="AG1332" i="24" s="1"/>
  <c r="L1333" i="24"/>
  <c r="AD1333" i="24" s="1"/>
  <c r="M1333" i="24"/>
  <c r="AE1333" i="24" s="1"/>
  <c r="N1333" i="24"/>
  <c r="O1333" i="24"/>
  <c r="AG1333" i="24" s="1"/>
  <c r="L1334" i="24"/>
  <c r="AD1334" i="24" s="1"/>
  <c r="M1334" i="24"/>
  <c r="AE1334" i="24" s="1"/>
  <c r="N1334" i="24"/>
  <c r="O1334" i="24"/>
  <c r="L1335" i="24"/>
  <c r="AD1335" i="24" s="1"/>
  <c r="M1335" i="24"/>
  <c r="AE1335" i="24" s="1"/>
  <c r="N1335" i="24"/>
  <c r="O1335" i="24"/>
  <c r="L1336" i="24"/>
  <c r="AD1336" i="24" s="1"/>
  <c r="M1336" i="24"/>
  <c r="AE1336" i="24" s="1"/>
  <c r="N1336" i="24"/>
  <c r="O1336" i="24"/>
  <c r="AG1336" i="24" s="1"/>
  <c r="L1337" i="24"/>
  <c r="AD1337" i="24" s="1"/>
  <c r="M1337" i="24"/>
  <c r="AE1337" i="24" s="1"/>
  <c r="N1337" i="24"/>
  <c r="O1337" i="24"/>
  <c r="AG1337" i="24" s="1"/>
  <c r="L1338" i="24"/>
  <c r="AD1338" i="24" s="1"/>
  <c r="M1338" i="24"/>
  <c r="AE1338" i="24" s="1"/>
  <c r="N1338" i="24"/>
  <c r="AF1338" i="24" s="1"/>
  <c r="O1338" i="24"/>
  <c r="L1339" i="24"/>
  <c r="AD1339" i="24" s="1"/>
  <c r="M1339" i="24"/>
  <c r="AE1339" i="24" s="1"/>
  <c r="N1339" i="24"/>
  <c r="O1339" i="24"/>
  <c r="AG1339" i="24" s="1"/>
  <c r="L1340" i="24"/>
  <c r="AD1340" i="24" s="1"/>
  <c r="M1340" i="24"/>
  <c r="AE1340" i="24" s="1"/>
  <c r="N1340" i="24"/>
  <c r="O1340" i="24"/>
  <c r="AG1340" i="24" s="1"/>
  <c r="L1341" i="24"/>
  <c r="AD1341" i="24" s="1"/>
  <c r="M1341" i="24"/>
  <c r="AE1341" i="24" s="1"/>
  <c r="N1341" i="24"/>
  <c r="AF1341" i="24" s="1"/>
  <c r="O1341" i="24"/>
  <c r="L1342" i="24"/>
  <c r="AD1342" i="24" s="1"/>
  <c r="M1342" i="24"/>
  <c r="AE1342" i="24" s="1"/>
  <c r="N1342" i="24"/>
  <c r="O1342" i="24"/>
  <c r="AG1342" i="24" s="1"/>
  <c r="L1343" i="24"/>
  <c r="AD1343" i="24" s="1"/>
  <c r="M1343" i="24"/>
  <c r="AE1343" i="24" s="1"/>
  <c r="N1343" i="24"/>
  <c r="AF1343" i="24" s="1"/>
  <c r="O1343" i="24"/>
  <c r="L1344" i="24"/>
  <c r="AD1344" i="24" s="1"/>
  <c r="M1344" i="24"/>
  <c r="AE1344" i="24" s="1"/>
  <c r="N1344" i="24"/>
  <c r="O1344" i="24"/>
  <c r="AG1344" i="24" s="1"/>
  <c r="L1345" i="24"/>
  <c r="AD1345" i="24" s="1"/>
  <c r="M1345" i="24"/>
  <c r="AE1345" i="24" s="1"/>
  <c r="N1345" i="24"/>
  <c r="O1345" i="24"/>
  <c r="AG1345" i="24" s="1"/>
  <c r="L1346" i="24"/>
  <c r="AD1346" i="24" s="1"/>
  <c r="M1346" i="24"/>
  <c r="AE1346" i="24" s="1"/>
  <c r="N1346" i="24"/>
  <c r="O1346" i="24"/>
  <c r="AG1346" i="24" s="1"/>
  <c r="L543" i="24"/>
  <c r="AD543" i="24" s="1"/>
  <c r="M543" i="24"/>
  <c r="AE543" i="24" s="1"/>
  <c r="N543" i="24"/>
  <c r="AF543" i="24" s="1"/>
  <c r="O543" i="24"/>
  <c r="L544" i="24"/>
  <c r="AD544" i="24" s="1"/>
  <c r="M544" i="24"/>
  <c r="AE544" i="24" s="1"/>
  <c r="N544" i="24"/>
  <c r="O544" i="24"/>
  <c r="AG544" i="24" s="1"/>
  <c r="L545" i="24"/>
  <c r="AD545" i="24" s="1"/>
  <c r="M545" i="24"/>
  <c r="AE545" i="24" s="1"/>
  <c r="N545" i="24"/>
  <c r="O545" i="24"/>
  <c r="AG545" i="24" s="1"/>
  <c r="L546" i="24"/>
  <c r="AD546" i="24" s="1"/>
  <c r="M546" i="24"/>
  <c r="AE546" i="24" s="1"/>
  <c r="N546" i="24"/>
  <c r="AF546" i="24" s="1"/>
  <c r="O546" i="24"/>
  <c r="L547" i="24"/>
  <c r="AD547" i="24" s="1"/>
  <c r="M547" i="24"/>
  <c r="AE547" i="24" s="1"/>
  <c r="N547" i="24"/>
  <c r="AF547" i="24" s="1"/>
  <c r="O547" i="24"/>
  <c r="L548" i="24"/>
  <c r="AD548" i="24" s="1"/>
  <c r="M548" i="24"/>
  <c r="AE548" i="24" s="1"/>
  <c r="N548" i="24"/>
  <c r="O548" i="24"/>
  <c r="AG548" i="24" s="1"/>
  <c r="L549" i="24"/>
  <c r="AD549" i="24" s="1"/>
  <c r="M549" i="24"/>
  <c r="AE549" i="24" s="1"/>
  <c r="N549" i="24"/>
  <c r="AF549" i="24" s="1"/>
  <c r="O549" i="24"/>
  <c r="AG549" i="24" s="1"/>
  <c r="L550" i="24"/>
  <c r="AD550" i="24" s="1"/>
  <c r="M550" i="24"/>
  <c r="AE550" i="24" s="1"/>
  <c r="N550" i="24"/>
  <c r="AF550" i="24" s="1"/>
  <c r="O550" i="24"/>
  <c r="AG550" i="24" s="1"/>
  <c r="L551" i="24"/>
  <c r="AD551" i="24" s="1"/>
  <c r="M551" i="24"/>
  <c r="AE551" i="24" s="1"/>
  <c r="N551" i="24"/>
  <c r="AF551" i="24" s="1"/>
  <c r="O551" i="24"/>
  <c r="L552" i="24"/>
  <c r="AD552" i="24" s="1"/>
  <c r="M552" i="24"/>
  <c r="AE552" i="24" s="1"/>
  <c r="N552" i="24"/>
  <c r="O552" i="24"/>
  <c r="AG552" i="24" s="1"/>
  <c r="L553" i="24"/>
  <c r="AD553" i="24" s="1"/>
  <c r="M553" i="24"/>
  <c r="AE553" i="24" s="1"/>
  <c r="N553" i="24"/>
  <c r="AF553" i="24" s="1"/>
  <c r="O553" i="24"/>
  <c r="L554" i="24"/>
  <c r="AD554" i="24" s="1"/>
  <c r="M554" i="24"/>
  <c r="AE554" i="24" s="1"/>
  <c r="N554" i="24"/>
  <c r="AF554" i="24" s="1"/>
  <c r="O554" i="24"/>
  <c r="L555" i="24"/>
  <c r="AD555" i="24" s="1"/>
  <c r="M555" i="24"/>
  <c r="AE555" i="24" s="1"/>
  <c r="N555" i="24"/>
  <c r="AF555" i="24" s="1"/>
  <c r="O555" i="24"/>
  <c r="L556" i="24"/>
  <c r="AD556" i="24" s="1"/>
  <c r="M556" i="24"/>
  <c r="AE556" i="24" s="1"/>
  <c r="N556" i="24"/>
  <c r="O556" i="24"/>
  <c r="AG556" i="24" s="1"/>
  <c r="L557" i="24"/>
  <c r="AD557" i="24" s="1"/>
  <c r="M557" i="24"/>
  <c r="AE557" i="24" s="1"/>
  <c r="N557" i="24"/>
  <c r="AF557" i="24" s="1"/>
  <c r="O557" i="24"/>
  <c r="AG557" i="24" s="1"/>
  <c r="L558" i="24"/>
  <c r="AD558" i="24" s="1"/>
  <c r="M558" i="24"/>
  <c r="AE558" i="24" s="1"/>
  <c r="N558" i="24"/>
  <c r="AF558" i="24" s="1"/>
  <c r="O558" i="24"/>
  <c r="L559" i="24"/>
  <c r="AD559" i="24" s="1"/>
  <c r="M559" i="24"/>
  <c r="AE559" i="24" s="1"/>
  <c r="N559" i="24"/>
  <c r="AF559" i="24" s="1"/>
  <c r="O559" i="24"/>
  <c r="L560" i="24"/>
  <c r="AD560" i="24" s="1"/>
  <c r="M560" i="24"/>
  <c r="AE560" i="24" s="1"/>
  <c r="N560" i="24"/>
  <c r="AF560" i="24" s="1"/>
  <c r="O560" i="24"/>
  <c r="AG560" i="24" s="1"/>
  <c r="L561" i="24"/>
  <c r="AD561" i="24" s="1"/>
  <c r="M561" i="24"/>
  <c r="AE561" i="24" s="1"/>
  <c r="N561" i="24"/>
  <c r="AF561" i="24" s="1"/>
  <c r="O561" i="24"/>
  <c r="AG561" i="24" s="1"/>
  <c r="L562" i="24"/>
  <c r="AD562" i="24" s="1"/>
  <c r="M562" i="24"/>
  <c r="AE562" i="24" s="1"/>
  <c r="N562" i="24"/>
  <c r="O562" i="24"/>
  <c r="L563" i="24"/>
  <c r="AD563" i="24" s="1"/>
  <c r="M563" i="24"/>
  <c r="AE563" i="24" s="1"/>
  <c r="N563" i="24"/>
  <c r="AF563" i="24" s="1"/>
  <c r="O563" i="24"/>
  <c r="L564" i="24"/>
  <c r="AD564" i="24" s="1"/>
  <c r="M564" i="24"/>
  <c r="AE564" i="24" s="1"/>
  <c r="N564" i="24"/>
  <c r="O564" i="24"/>
  <c r="AG564" i="24" s="1"/>
  <c r="L565" i="24"/>
  <c r="AD565" i="24" s="1"/>
  <c r="M565" i="24"/>
  <c r="AE565" i="24" s="1"/>
  <c r="N565" i="24"/>
  <c r="AF565" i="24" s="1"/>
  <c r="O565" i="24"/>
  <c r="AG565" i="24" s="1"/>
  <c r="L566" i="24"/>
  <c r="AD566" i="24" s="1"/>
  <c r="M566" i="24"/>
  <c r="AE566" i="24" s="1"/>
  <c r="N566" i="24"/>
  <c r="AF566" i="24" s="1"/>
  <c r="O566" i="24"/>
  <c r="L567" i="24"/>
  <c r="AD567" i="24" s="1"/>
  <c r="M567" i="24"/>
  <c r="AE567" i="24" s="1"/>
  <c r="N567" i="24"/>
  <c r="AF567" i="24" s="1"/>
  <c r="O567" i="24"/>
  <c r="L568" i="24"/>
  <c r="AD568" i="24" s="1"/>
  <c r="M568" i="24"/>
  <c r="AE568" i="24" s="1"/>
  <c r="N568" i="24"/>
  <c r="O568" i="24"/>
  <c r="AG568" i="24" s="1"/>
  <c r="L571" i="24"/>
  <c r="AD571" i="24" s="1"/>
  <c r="M571" i="24"/>
  <c r="AE571" i="24" s="1"/>
  <c r="N571" i="24"/>
  <c r="O571" i="24"/>
  <c r="AG571" i="24" s="1"/>
  <c r="L572" i="24"/>
  <c r="AD572" i="24" s="1"/>
  <c r="M572" i="24"/>
  <c r="AE572" i="24" s="1"/>
  <c r="N572" i="24"/>
  <c r="O572" i="24"/>
  <c r="L573" i="24"/>
  <c r="AD573" i="24" s="1"/>
  <c r="M573" i="24"/>
  <c r="AE573" i="24" s="1"/>
  <c r="N573" i="24"/>
  <c r="AF573" i="24" s="1"/>
  <c r="O573" i="24"/>
  <c r="L574" i="24"/>
  <c r="AD574" i="24" s="1"/>
  <c r="M574" i="24"/>
  <c r="AE574" i="24" s="1"/>
  <c r="N574" i="24"/>
  <c r="O574" i="24"/>
  <c r="AG574" i="24" s="1"/>
  <c r="L575" i="24"/>
  <c r="AD575" i="24" s="1"/>
  <c r="M575" i="24"/>
  <c r="AE575" i="24" s="1"/>
  <c r="N575" i="24"/>
  <c r="AF575" i="24" s="1"/>
  <c r="O575" i="24"/>
  <c r="L576" i="24"/>
  <c r="AD576" i="24" s="1"/>
  <c r="M576" i="24"/>
  <c r="AE576" i="24" s="1"/>
  <c r="N576" i="24"/>
  <c r="AF576" i="24" s="1"/>
  <c r="O576" i="24"/>
  <c r="AG576" i="24" s="1"/>
  <c r="L577" i="24"/>
  <c r="AD577" i="24" s="1"/>
  <c r="M577" i="24"/>
  <c r="AE577" i="24" s="1"/>
  <c r="N577" i="24"/>
  <c r="AF577" i="24" s="1"/>
  <c r="O577" i="24"/>
  <c r="L578" i="24"/>
  <c r="AD578" i="24" s="1"/>
  <c r="M578" i="24"/>
  <c r="AE578" i="24" s="1"/>
  <c r="N578" i="24"/>
  <c r="O578" i="24"/>
  <c r="AG578" i="24" s="1"/>
  <c r="L579" i="24"/>
  <c r="AD579" i="24" s="1"/>
  <c r="M579" i="24"/>
  <c r="AE579" i="24" s="1"/>
  <c r="N579" i="24"/>
  <c r="AF579" i="24" s="1"/>
  <c r="O579" i="24"/>
  <c r="AG579" i="24" s="1"/>
  <c r="L614" i="24"/>
  <c r="AD614" i="24" s="1"/>
  <c r="M614" i="24"/>
  <c r="AE614" i="24" s="1"/>
  <c r="N614" i="24"/>
  <c r="AF614" i="24" s="1"/>
  <c r="O614" i="24"/>
  <c r="L615" i="24"/>
  <c r="AD615" i="24" s="1"/>
  <c r="M615" i="24"/>
  <c r="AE615" i="24" s="1"/>
  <c r="N615" i="24"/>
  <c r="AF615" i="24" s="1"/>
  <c r="O615" i="24"/>
  <c r="AG615" i="24" s="1"/>
  <c r="L616" i="24"/>
  <c r="AD616" i="24" s="1"/>
  <c r="M616" i="24"/>
  <c r="AE616" i="24" s="1"/>
  <c r="N616" i="24"/>
  <c r="O616" i="24"/>
  <c r="AG616" i="24" s="1"/>
  <c r="L617" i="24"/>
  <c r="AD617" i="24" s="1"/>
  <c r="M617" i="24"/>
  <c r="AE617" i="24" s="1"/>
  <c r="N617" i="24"/>
  <c r="AF617" i="24" s="1"/>
  <c r="O617" i="24"/>
  <c r="L618" i="24"/>
  <c r="AD618" i="24" s="1"/>
  <c r="M618" i="24"/>
  <c r="AE618" i="24" s="1"/>
  <c r="N618" i="24"/>
  <c r="AF618" i="24" s="1"/>
  <c r="O618" i="24"/>
  <c r="AG618" i="24" s="1"/>
  <c r="L619" i="24"/>
  <c r="AD619" i="24" s="1"/>
  <c r="M619" i="24"/>
  <c r="AE619" i="24" s="1"/>
  <c r="N619" i="24"/>
  <c r="AF619" i="24" s="1"/>
  <c r="O619" i="24"/>
  <c r="L620" i="24"/>
  <c r="AD620" i="24" s="1"/>
  <c r="M620" i="24"/>
  <c r="AE620" i="24" s="1"/>
  <c r="N620" i="24"/>
  <c r="O620" i="24"/>
  <c r="AG620" i="24" s="1"/>
  <c r="L621" i="24"/>
  <c r="AD621" i="24" s="1"/>
  <c r="M621" i="24"/>
  <c r="AE621" i="24" s="1"/>
  <c r="N621" i="24"/>
  <c r="AF621" i="24" s="1"/>
  <c r="O621" i="24"/>
  <c r="AG621" i="24" s="1"/>
  <c r="L622" i="24"/>
  <c r="AD622" i="24" s="1"/>
  <c r="M622" i="24"/>
  <c r="AE622" i="24" s="1"/>
  <c r="N622" i="24"/>
  <c r="O622" i="24"/>
  <c r="L623" i="24"/>
  <c r="AD623" i="24" s="1"/>
  <c r="M623" i="24"/>
  <c r="AE623" i="24" s="1"/>
  <c r="N623" i="24"/>
  <c r="AF623" i="24" s="1"/>
  <c r="O623" i="24"/>
  <c r="L624" i="24"/>
  <c r="AD624" i="24" s="1"/>
  <c r="M624" i="24"/>
  <c r="AE624" i="24" s="1"/>
  <c r="N624" i="24"/>
  <c r="O624" i="24"/>
  <c r="AG624" i="24" s="1"/>
  <c r="L625" i="24"/>
  <c r="AD625" i="24" s="1"/>
  <c r="M625" i="24"/>
  <c r="AE625" i="24" s="1"/>
  <c r="N625" i="24"/>
  <c r="AF625" i="24" s="1"/>
  <c r="O625" i="24"/>
  <c r="AG625" i="24" s="1"/>
  <c r="L626" i="24"/>
  <c r="AD626" i="24" s="1"/>
  <c r="M626" i="24"/>
  <c r="AE626" i="24" s="1"/>
  <c r="N626" i="24"/>
  <c r="AF626" i="24" s="1"/>
  <c r="O626" i="24"/>
  <c r="L627" i="24"/>
  <c r="AD627" i="24" s="1"/>
  <c r="M627" i="24"/>
  <c r="AE627" i="24" s="1"/>
  <c r="N627" i="24"/>
  <c r="AF627" i="24" s="1"/>
  <c r="O627" i="24"/>
  <c r="L628" i="24"/>
  <c r="AD628" i="24" s="1"/>
  <c r="M628" i="24"/>
  <c r="AE628" i="24" s="1"/>
  <c r="N628" i="24"/>
  <c r="O628" i="24"/>
  <c r="AG628" i="24" s="1"/>
  <c r="L629" i="24"/>
  <c r="AD629" i="24" s="1"/>
  <c r="M629" i="24"/>
  <c r="AE629" i="24" s="1"/>
  <c r="N629" i="24"/>
  <c r="AF629" i="24" s="1"/>
  <c r="O629" i="24"/>
  <c r="L630" i="24"/>
  <c r="AD630" i="24" s="1"/>
  <c r="M630" i="24"/>
  <c r="AE630" i="24" s="1"/>
  <c r="N630" i="24"/>
  <c r="AF630" i="24" s="1"/>
  <c r="O630" i="24"/>
  <c r="L631" i="24"/>
  <c r="AD631" i="24" s="1"/>
  <c r="M631" i="24"/>
  <c r="AE631" i="24" s="1"/>
  <c r="N631" i="24"/>
  <c r="AF631" i="24" s="1"/>
  <c r="O631" i="24"/>
  <c r="L632" i="24"/>
  <c r="AD632" i="24" s="1"/>
  <c r="M632" i="24"/>
  <c r="AE632" i="24" s="1"/>
  <c r="N632" i="24"/>
  <c r="O632" i="24"/>
  <c r="AG632" i="24" s="1"/>
  <c r="L633" i="24"/>
  <c r="AD633" i="24" s="1"/>
  <c r="M633" i="24"/>
  <c r="AE633" i="24" s="1"/>
  <c r="N633" i="24"/>
  <c r="AF633" i="24" s="1"/>
  <c r="O633" i="24"/>
  <c r="AG633" i="24" s="1"/>
  <c r="L634" i="24"/>
  <c r="AD634" i="24" s="1"/>
  <c r="M634" i="24"/>
  <c r="AE634" i="24" s="1"/>
  <c r="N634" i="24"/>
  <c r="O634" i="24"/>
  <c r="AG634" i="24" s="1"/>
  <c r="L635" i="24"/>
  <c r="AD635" i="24" s="1"/>
  <c r="M635" i="24"/>
  <c r="AE635" i="24" s="1"/>
  <c r="N635" i="24"/>
  <c r="AF635" i="24" s="1"/>
  <c r="O635" i="24"/>
  <c r="L636" i="24"/>
  <c r="AD636" i="24" s="1"/>
  <c r="M636" i="24"/>
  <c r="AE636" i="24" s="1"/>
  <c r="N636" i="24"/>
  <c r="O636" i="24"/>
  <c r="AG636" i="24" s="1"/>
  <c r="L637" i="24"/>
  <c r="AD637" i="24" s="1"/>
  <c r="M637" i="24"/>
  <c r="AE637" i="24" s="1"/>
  <c r="N637" i="24"/>
  <c r="AF637" i="24" s="1"/>
  <c r="O637" i="24"/>
  <c r="AG637" i="24" s="1"/>
  <c r="L638" i="24"/>
  <c r="AD638" i="24" s="1"/>
  <c r="M638" i="24"/>
  <c r="AE638" i="24" s="1"/>
  <c r="N638" i="24"/>
  <c r="AF638" i="24" s="1"/>
  <c r="O638" i="24"/>
  <c r="L639" i="24"/>
  <c r="AD639" i="24" s="1"/>
  <c r="M639" i="24"/>
  <c r="AE639" i="24" s="1"/>
  <c r="N639" i="24"/>
  <c r="O639" i="24"/>
  <c r="L640" i="24"/>
  <c r="AD640" i="24" s="1"/>
  <c r="M640" i="24"/>
  <c r="AE640" i="24" s="1"/>
  <c r="N640" i="24"/>
  <c r="O640" i="24"/>
  <c r="AG640" i="24" s="1"/>
  <c r="L641" i="24"/>
  <c r="AD641" i="24" s="1"/>
  <c r="M641" i="24"/>
  <c r="AE641" i="24" s="1"/>
  <c r="N641" i="24"/>
  <c r="O641" i="24"/>
  <c r="AG641" i="24" s="1"/>
  <c r="L642" i="24"/>
  <c r="AD642" i="24" s="1"/>
  <c r="M642" i="24"/>
  <c r="AE642" i="24" s="1"/>
  <c r="N642" i="24"/>
  <c r="AF642" i="24" s="1"/>
  <c r="O642" i="24"/>
  <c r="AG642" i="24" s="1"/>
  <c r="L643" i="24"/>
  <c r="AD643" i="24" s="1"/>
  <c r="M643" i="24"/>
  <c r="AE643" i="24" s="1"/>
  <c r="N643" i="24"/>
  <c r="AF643" i="24" s="1"/>
  <c r="O643" i="24"/>
  <c r="L644" i="24"/>
  <c r="AD644" i="24" s="1"/>
  <c r="M644" i="24"/>
  <c r="AE644" i="24" s="1"/>
  <c r="N644" i="24"/>
  <c r="O644" i="24"/>
  <c r="AG644" i="24" s="1"/>
  <c r="L613" i="24"/>
  <c r="AD613" i="24" s="1"/>
  <c r="M613" i="24"/>
  <c r="AE613" i="24" s="1"/>
  <c r="N613" i="24"/>
  <c r="AF613" i="24" s="1"/>
  <c r="O613" i="24"/>
  <c r="AG613" i="24" s="1"/>
  <c r="L645" i="24"/>
  <c r="AD645" i="24" s="1"/>
  <c r="M645" i="24"/>
  <c r="AE645" i="24" s="1"/>
  <c r="N645" i="24"/>
  <c r="AF645" i="24" s="1"/>
  <c r="O645" i="24"/>
  <c r="L646" i="24"/>
  <c r="AD646" i="24" s="1"/>
  <c r="M646" i="24"/>
  <c r="AE646" i="24" s="1"/>
  <c r="N646" i="24"/>
  <c r="AF646" i="24" s="1"/>
  <c r="O646" i="24"/>
  <c r="L647" i="24"/>
  <c r="AD647" i="24" s="1"/>
  <c r="M647" i="24"/>
  <c r="AE647" i="24" s="1"/>
  <c r="N647" i="24"/>
  <c r="O647" i="24"/>
  <c r="AG647" i="24" s="1"/>
  <c r="L648" i="24"/>
  <c r="AD648" i="24" s="1"/>
  <c r="M648" i="24"/>
  <c r="AE648" i="24" s="1"/>
  <c r="N648" i="24"/>
  <c r="AF648" i="24" s="1"/>
  <c r="O648" i="24"/>
  <c r="L649" i="24"/>
  <c r="AD649" i="24" s="1"/>
  <c r="M649" i="24"/>
  <c r="AE649" i="24" s="1"/>
  <c r="N649" i="24"/>
  <c r="AF649" i="24" s="1"/>
  <c r="O649" i="24"/>
  <c r="AG649" i="24" s="1"/>
  <c r="L650" i="24"/>
  <c r="AD650" i="24" s="1"/>
  <c r="M650" i="24"/>
  <c r="AE650" i="24" s="1"/>
  <c r="N650" i="24"/>
  <c r="AF650" i="24" s="1"/>
  <c r="O650" i="24"/>
  <c r="L580" i="24"/>
  <c r="AD580" i="24" s="1"/>
  <c r="M580" i="24"/>
  <c r="AE580" i="24" s="1"/>
  <c r="N580" i="24"/>
  <c r="O580" i="24"/>
  <c r="L581" i="24"/>
  <c r="AD581" i="24" s="1"/>
  <c r="M581" i="24"/>
  <c r="AE581" i="24" s="1"/>
  <c r="N581" i="24"/>
  <c r="AF581" i="24" s="1"/>
  <c r="O581" i="24"/>
  <c r="AG581" i="24" s="1"/>
  <c r="L582" i="24"/>
  <c r="AD582" i="24" s="1"/>
  <c r="M582" i="24"/>
  <c r="AE582" i="24" s="1"/>
  <c r="N582" i="24"/>
  <c r="AF582" i="24" s="1"/>
  <c r="O582" i="24"/>
  <c r="L583" i="24"/>
  <c r="AD583" i="24" s="1"/>
  <c r="M583" i="24"/>
  <c r="AE583" i="24" s="1"/>
  <c r="N583" i="24"/>
  <c r="AF583" i="24" s="1"/>
  <c r="O583" i="24"/>
  <c r="L584" i="24"/>
  <c r="AD584" i="24" s="1"/>
  <c r="M584" i="24"/>
  <c r="AE584" i="24" s="1"/>
  <c r="N584" i="24"/>
  <c r="O584" i="24"/>
  <c r="AG584" i="24" s="1"/>
  <c r="L585" i="24"/>
  <c r="AD585" i="24" s="1"/>
  <c r="M585" i="24"/>
  <c r="AE585" i="24" s="1"/>
  <c r="N585" i="24"/>
  <c r="AF585" i="24" s="1"/>
  <c r="O585" i="24"/>
  <c r="AG585" i="24" s="1"/>
  <c r="L651" i="24"/>
  <c r="AD651" i="24" s="1"/>
  <c r="M651" i="24"/>
  <c r="AE651" i="24" s="1"/>
  <c r="N651" i="24"/>
  <c r="AF651" i="24" s="1"/>
  <c r="O651" i="24"/>
  <c r="AG651" i="24" s="1"/>
  <c r="L652" i="24"/>
  <c r="AD652" i="24" s="1"/>
  <c r="M652" i="24"/>
  <c r="AE652" i="24" s="1"/>
  <c r="N652" i="24"/>
  <c r="O652" i="24"/>
  <c r="L653" i="24"/>
  <c r="AD653" i="24" s="1"/>
  <c r="M653" i="24"/>
  <c r="AE653" i="24" s="1"/>
  <c r="N653" i="24"/>
  <c r="AF653" i="24" s="1"/>
  <c r="O653" i="24"/>
  <c r="L654" i="24"/>
  <c r="AD654" i="24" s="1"/>
  <c r="M654" i="24"/>
  <c r="AE654" i="24" s="1"/>
  <c r="N654" i="24"/>
  <c r="AF654" i="24" s="1"/>
  <c r="O654" i="24"/>
  <c r="AG654" i="24" s="1"/>
  <c r="L655" i="24"/>
  <c r="AD655" i="24" s="1"/>
  <c r="M655" i="24"/>
  <c r="AE655" i="24" s="1"/>
  <c r="N655" i="24"/>
  <c r="O655" i="24"/>
  <c r="L656" i="24"/>
  <c r="AD656" i="24" s="1"/>
  <c r="M656" i="24"/>
  <c r="AE656" i="24" s="1"/>
  <c r="N656" i="24"/>
  <c r="AF656" i="24" s="1"/>
  <c r="O656" i="24"/>
  <c r="L657" i="24"/>
  <c r="AD657" i="24" s="1"/>
  <c r="M657" i="24"/>
  <c r="AE657" i="24" s="1"/>
  <c r="N657" i="24"/>
  <c r="O657" i="24"/>
  <c r="AG657" i="24" s="1"/>
  <c r="L658" i="24"/>
  <c r="AD658" i="24" s="1"/>
  <c r="M658" i="24"/>
  <c r="AE658" i="24" s="1"/>
  <c r="N658" i="24"/>
  <c r="AF658" i="24" s="1"/>
  <c r="O658" i="24"/>
  <c r="L659" i="24"/>
  <c r="AD659" i="24" s="1"/>
  <c r="M659" i="24"/>
  <c r="AE659" i="24" s="1"/>
  <c r="N659" i="24"/>
  <c r="O659" i="24"/>
  <c r="AG659" i="24" s="1"/>
  <c r="L660" i="24"/>
  <c r="AD660" i="24" s="1"/>
  <c r="M660" i="24"/>
  <c r="AE660" i="24" s="1"/>
  <c r="N660" i="24"/>
  <c r="AF660" i="24" s="1"/>
  <c r="O660" i="24"/>
  <c r="L661" i="24"/>
  <c r="AD661" i="24" s="1"/>
  <c r="M661" i="24"/>
  <c r="AE661" i="24" s="1"/>
  <c r="N661" i="24"/>
  <c r="O661" i="24"/>
  <c r="AG661" i="24" s="1"/>
  <c r="L662" i="24"/>
  <c r="AD662" i="24" s="1"/>
  <c r="M662" i="24"/>
  <c r="AE662" i="24" s="1"/>
  <c r="N662" i="24"/>
  <c r="AF662" i="24" s="1"/>
  <c r="O662" i="24"/>
  <c r="L663" i="24"/>
  <c r="AD663" i="24" s="1"/>
  <c r="M663" i="24"/>
  <c r="AE663" i="24" s="1"/>
  <c r="N663" i="24"/>
  <c r="AF663" i="24" s="1"/>
  <c r="O663" i="24"/>
  <c r="L747" i="24"/>
  <c r="AD747" i="24" s="1"/>
  <c r="M747" i="24"/>
  <c r="AE747" i="24" s="1"/>
  <c r="N747" i="24"/>
  <c r="O747" i="24"/>
  <c r="L748" i="24"/>
  <c r="AD748" i="24" s="1"/>
  <c r="M748" i="24"/>
  <c r="AE748" i="24" s="1"/>
  <c r="N748" i="24"/>
  <c r="O748" i="24"/>
  <c r="AG748" i="24" s="1"/>
  <c r="L749" i="24"/>
  <c r="AD749" i="24" s="1"/>
  <c r="M749" i="24"/>
  <c r="AE749" i="24" s="1"/>
  <c r="N749" i="24"/>
  <c r="AF749" i="24" s="1"/>
  <c r="O749" i="24"/>
  <c r="L750" i="24"/>
  <c r="AD750" i="24" s="1"/>
  <c r="M750" i="24"/>
  <c r="AE750" i="24" s="1"/>
  <c r="N750" i="24"/>
  <c r="AF750" i="24" s="1"/>
  <c r="O750" i="24"/>
  <c r="AG750" i="24" s="1"/>
  <c r="L751" i="24"/>
  <c r="AD751" i="24" s="1"/>
  <c r="M751" i="24"/>
  <c r="AE751" i="24" s="1"/>
  <c r="N751" i="24"/>
  <c r="O751" i="24"/>
  <c r="L752" i="24"/>
  <c r="AD752" i="24" s="1"/>
  <c r="M752" i="24"/>
  <c r="AE752" i="24" s="1"/>
  <c r="N752" i="24"/>
  <c r="O752" i="24"/>
  <c r="AG752" i="24" s="1"/>
  <c r="L753" i="24"/>
  <c r="AD753" i="24" s="1"/>
  <c r="M753" i="24"/>
  <c r="AE753" i="24" s="1"/>
  <c r="N753" i="24"/>
  <c r="AF753" i="24" s="1"/>
  <c r="O753" i="24"/>
  <c r="AG753" i="24" s="1"/>
  <c r="L754" i="24"/>
  <c r="AD754" i="24" s="1"/>
  <c r="M754" i="24"/>
  <c r="AE754" i="24" s="1"/>
  <c r="N754" i="24"/>
  <c r="AF754" i="24" s="1"/>
  <c r="O754" i="24"/>
  <c r="L755" i="24"/>
  <c r="AD755" i="24" s="1"/>
  <c r="M755" i="24"/>
  <c r="AE755" i="24" s="1"/>
  <c r="N755" i="24"/>
  <c r="AF755" i="24" s="1"/>
  <c r="O755" i="24"/>
  <c r="L756" i="24"/>
  <c r="AD756" i="24" s="1"/>
  <c r="M756" i="24"/>
  <c r="AE756" i="24" s="1"/>
  <c r="N756" i="24"/>
  <c r="O756" i="24"/>
  <c r="AG756" i="24" s="1"/>
  <c r="L757" i="24"/>
  <c r="AD757" i="24" s="1"/>
  <c r="M757" i="24"/>
  <c r="AE757" i="24" s="1"/>
  <c r="N757" i="24"/>
  <c r="AF757" i="24" s="1"/>
  <c r="O757" i="24"/>
  <c r="AG757" i="24" s="1"/>
  <c r="L758" i="24"/>
  <c r="AD758" i="24" s="1"/>
  <c r="M758" i="24"/>
  <c r="AE758" i="24" s="1"/>
  <c r="N758" i="24"/>
  <c r="AF758" i="24" s="1"/>
  <c r="O758" i="24"/>
  <c r="L759" i="24"/>
  <c r="AD759" i="24" s="1"/>
  <c r="M759" i="24"/>
  <c r="AE759" i="24" s="1"/>
  <c r="N759" i="24"/>
  <c r="AF759" i="24" s="1"/>
  <c r="O759" i="24"/>
  <c r="L760" i="24"/>
  <c r="AD760" i="24" s="1"/>
  <c r="M760" i="24"/>
  <c r="AE760" i="24" s="1"/>
  <c r="N760" i="24"/>
  <c r="O760" i="24"/>
  <c r="AG760" i="24" s="1"/>
  <c r="L761" i="24"/>
  <c r="AD761" i="24" s="1"/>
  <c r="M761" i="24"/>
  <c r="AE761" i="24" s="1"/>
  <c r="N761" i="24"/>
  <c r="AF761" i="24" s="1"/>
  <c r="O761" i="24"/>
  <c r="AG761" i="24" s="1"/>
  <c r="L762" i="24"/>
  <c r="AD762" i="24" s="1"/>
  <c r="M762" i="24"/>
  <c r="AE762" i="24" s="1"/>
  <c r="N762" i="24"/>
  <c r="O762" i="24"/>
  <c r="L746" i="24"/>
  <c r="AD746" i="24" s="1"/>
  <c r="M746" i="24"/>
  <c r="AE746" i="24" s="1"/>
  <c r="N746" i="24"/>
  <c r="AF746" i="24" s="1"/>
  <c r="O746" i="24"/>
  <c r="L586" i="24"/>
  <c r="AD586" i="24" s="1"/>
  <c r="M586" i="24"/>
  <c r="AE586" i="24" s="1"/>
  <c r="N586" i="24"/>
  <c r="O586" i="24"/>
  <c r="AG586" i="24" s="1"/>
  <c r="L587" i="24"/>
  <c r="AD587" i="24" s="1"/>
  <c r="M587" i="24"/>
  <c r="AE587" i="24" s="1"/>
  <c r="N587" i="24"/>
  <c r="AF587" i="24" s="1"/>
  <c r="O587" i="24"/>
  <c r="AG587" i="24" s="1"/>
  <c r="L588" i="24"/>
  <c r="AD588" i="24" s="1"/>
  <c r="M588" i="24"/>
  <c r="AE588" i="24" s="1"/>
  <c r="N588" i="24"/>
  <c r="AF588" i="24" s="1"/>
  <c r="O588" i="24"/>
  <c r="AG588" i="24" s="1"/>
  <c r="L589" i="24"/>
  <c r="AD589" i="24" s="1"/>
  <c r="M589" i="24"/>
  <c r="AE589" i="24" s="1"/>
  <c r="N589" i="24"/>
  <c r="O589" i="24"/>
  <c r="L590" i="24"/>
  <c r="AD590" i="24" s="1"/>
  <c r="M590" i="24"/>
  <c r="AE590" i="24" s="1"/>
  <c r="N590" i="24"/>
  <c r="O590" i="24"/>
  <c r="AG590" i="24" s="1"/>
  <c r="L591" i="24"/>
  <c r="AD591" i="24" s="1"/>
  <c r="M591" i="24"/>
  <c r="AE591" i="24" s="1"/>
  <c r="N591" i="24"/>
  <c r="AF591" i="24" s="1"/>
  <c r="O591" i="24"/>
  <c r="AG591" i="24" s="1"/>
  <c r="L592" i="24"/>
  <c r="AD592" i="24" s="1"/>
  <c r="M592" i="24"/>
  <c r="AE592" i="24" s="1"/>
  <c r="N592" i="24"/>
  <c r="AF592" i="24" s="1"/>
  <c r="O592" i="24"/>
  <c r="L593" i="24"/>
  <c r="AD593" i="24" s="1"/>
  <c r="M593" i="24"/>
  <c r="AE593" i="24" s="1"/>
  <c r="N593" i="24"/>
  <c r="AF593" i="24" s="1"/>
  <c r="O593" i="24"/>
  <c r="L594" i="24"/>
  <c r="AD594" i="24" s="1"/>
  <c r="M594" i="24"/>
  <c r="AE594" i="24" s="1"/>
  <c r="N594" i="24"/>
  <c r="O594" i="24"/>
  <c r="AG594" i="24" s="1"/>
  <c r="L595" i="24"/>
  <c r="AD595" i="24" s="1"/>
  <c r="M595" i="24"/>
  <c r="AE595" i="24" s="1"/>
  <c r="N595" i="24"/>
  <c r="AF595" i="24" s="1"/>
  <c r="O595" i="24"/>
  <c r="AG595" i="24" s="1"/>
  <c r="L596" i="24"/>
  <c r="AD596" i="24" s="1"/>
  <c r="M596" i="24"/>
  <c r="AE596" i="24" s="1"/>
  <c r="N596" i="24"/>
  <c r="O596" i="24"/>
  <c r="AG596" i="24" s="1"/>
  <c r="L597" i="24"/>
  <c r="AD597" i="24" s="1"/>
  <c r="M597" i="24"/>
  <c r="AE597" i="24" s="1"/>
  <c r="N597" i="24"/>
  <c r="AF597" i="24" s="1"/>
  <c r="O597" i="24"/>
  <c r="L598" i="24"/>
  <c r="AD598" i="24" s="1"/>
  <c r="M598" i="24"/>
  <c r="AE598" i="24" s="1"/>
  <c r="N598" i="24"/>
  <c r="O598" i="24"/>
  <c r="AG598" i="24" s="1"/>
  <c r="L599" i="24"/>
  <c r="AD599" i="24" s="1"/>
  <c r="M599" i="24"/>
  <c r="AE599" i="24" s="1"/>
  <c r="N599" i="24"/>
  <c r="AF599" i="24" s="1"/>
  <c r="O599" i="24"/>
  <c r="AG599" i="24" s="1"/>
  <c r="L600" i="24"/>
  <c r="AD600" i="24" s="1"/>
  <c r="M600" i="24"/>
  <c r="AE600" i="24" s="1"/>
  <c r="N600" i="24"/>
  <c r="AF600" i="24" s="1"/>
  <c r="O600" i="24"/>
  <c r="L601" i="24"/>
  <c r="AD601" i="24" s="1"/>
  <c r="M601" i="24"/>
  <c r="AE601" i="24" s="1"/>
  <c r="N601" i="24"/>
  <c r="AF601" i="24" s="1"/>
  <c r="O601" i="24"/>
  <c r="L602" i="24"/>
  <c r="AD602" i="24" s="1"/>
  <c r="M602" i="24"/>
  <c r="AE602" i="24" s="1"/>
  <c r="N602" i="24"/>
  <c r="O602" i="24"/>
  <c r="AG602" i="24" s="1"/>
  <c r="L603" i="24"/>
  <c r="AD603" i="24" s="1"/>
  <c r="M603" i="24"/>
  <c r="AE603" i="24" s="1"/>
  <c r="N603" i="24"/>
  <c r="AF603" i="24" s="1"/>
  <c r="O603" i="24"/>
  <c r="L604" i="24"/>
  <c r="AD604" i="24" s="1"/>
  <c r="M604" i="24"/>
  <c r="AE604" i="24" s="1"/>
  <c r="N604" i="24"/>
  <c r="AF604" i="24" s="1"/>
  <c r="O604" i="24"/>
  <c r="AG604" i="24" s="1"/>
  <c r="L605" i="24"/>
  <c r="AD605" i="24" s="1"/>
  <c r="M605" i="24"/>
  <c r="AE605" i="24" s="1"/>
  <c r="N605" i="24"/>
  <c r="O605" i="24"/>
  <c r="L606" i="24"/>
  <c r="AD606" i="24" s="1"/>
  <c r="M606" i="24"/>
  <c r="AE606" i="24" s="1"/>
  <c r="N606" i="24"/>
  <c r="O606" i="24"/>
  <c r="AG606" i="24" s="1"/>
  <c r="L607" i="24"/>
  <c r="AD607" i="24" s="1"/>
  <c r="M607" i="24"/>
  <c r="AE607" i="24" s="1"/>
  <c r="N607" i="24"/>
  <c r="AF607" i="24" s="1"/>
  <c r="O607" i="24"/>
  <c r="AG607" i="24" s="1"/>
  <c r="L608" i="24"/>
  <c r="AD608" i="24" s="1"/>
  <c r="M608" i="24"/>
  <c r="AE608" i="24" s="1"/>
  <c r="N608" i="24"/>
  <c r="AF608" i="24" s="1"/>
  <c r="O608" i="24"/>
  <c r="L609" i="24"/>
  <c r="AD609" i="24" s="1"/>
  <c r="M609" i="24"/>
  <c r="AE609" i="24" s="1"/>
  <c r="N609" i="24"/>
  <c r="AF609" i="24" s="1"/>
  <c r="O609" i="24"/>
  <c r="L610" i="24"/>
  <c r="AD610" i="24" s="1"/>
  <c r="M610" i="24"/>
  <c r="AE610" i="24" s="1"/>
  <c r="N610" i="24"/>
  <c r="O610" i="24"/>
  <c r="AG610" i="24" s="1"/>
  <c r="L611" i="24"/>
  <c r="AD611" i="24" s="1"/>
  <c r="M611" i="24"/>
  <c r="AE611" i="24" s="1"/>
  <c r="N611" i="24"/>
  <c r="AF611" i="24" s="1"/>
  <c r="O611" i="24"/>
  <c r="AG611" i="24" s="1"/>
  <c r="L612" i="24"/>
  <c r="AD612" i="24" s="1"/>
  <c r="M612" i="24"/>
  <c r="AE612" i="24" s="1"/>
  <c r="N612" i="24"/>
  <c r="AF612" i="24" s="1"/>
  <c r="O612" i="24"/>
  <c r="AG612" i="24" s="1"/>
  <c r="L569" i="24"/>
  <c r="AD569" i="24" s="1"/>
  <c r="M569" i="24"/>
  <c r="AE569" i="24" s="1"/>
  <c r="N569" i="24"/>
  <c r="AF569" i="24" s="1"/>
  <c r="O569" i="24"/>
  <c r="L570" i="24"/>
  <c r="AD570" i="24" s="1"/>
  <c r="M570" i="24"/>
  <c r="AE570" i="24" s="1"/>
  <c r="N570" i="24"/>
  <c r="AF570" i="24" s="1"/>
  <c r="O570" i="24"/>
  <c r="L664" i="24"/>
  <c r="AD664" i="24" s="1"/>
  <c r="M664" i="24"/>
  <c r="AE664" i="24" s="1"/>
  <c r="N664" i="24"/>
  <c r="AF664" i="24" s="1"/>
  <c r="O664" i="24"/>
  <c r="L665" i="24"/>
  <c r="AD665" i="24" s="1"/>
  <c r="M665" i="24"/>
  <c r="AE665" i="24" s="1"/>
  <c r="N665" i="24"/>
  <c r="AF665" i="24" s="1"/>
  <c r="O665" i="24"/>
  <c r="L666" i="24"/>
  <c r="AD666" i="24" s="1"/>
  <c r="M666" i="24"/>
  <c r="AE666" i="24" s="1"/>
  <c r="N666" i="24"/>
  <c r="AF666" i="24" s="1"/>
  <c r="O666" i="24"/>
  <c r="L667" i="24"/>
  <c r="AD667" i="24" s="1"/>
  <c r="M667" i="24"/>
  <c r="AE667" i="24" s="1"/>
  <c r="N667" i="24"/>
  <c r="O667" i="24"/>
  <c r="AG667" i="24" s="1"/>
  <c r="L668" i="24"/>
  <c r="AD668" i="24" s="1"/>
  <c r="M668" i="24"/>
  <c r="AE668" i="24" s="1"/>
  <c r="N668" i="24"/>
  <c r="AF668" i="24" s="1"/>
  <c r="O668" i="24"/>
  <c r="L669" i="24"/>
  <c r="AD669" i="24" s="1"/>
  <c r="M669" i="24"/>
  <c r="AE669" i="24" s="1"/>
  <c r="N669" i="24"/>
  <c r="AF669" i="24" s="1"/>
  <c r="O669" i="24"/>
  <c r="L670" i="24"/>
  <c r="AD670" i="24" s="1"/>
  <c r="M670" i="24"/>
  <c r="AE670" i="24" s="1"/>
  <c r="N670" i="24"/>
  <c r="AF670" i="24" s="1"/>
  <c r="O670" i="24"/>
  <c r="L671" i="24"/>
  <c r="AD671" i="24" s="1"/>
  <c r="M671" i="24"/>
  <c r="AE671" i="24" s="1"/>
  <c r="N671" i="24"/>
  <c r="AF671" i="24" s="1"/>
  <c r="O671" i="24"/>
  <c r="L672" i="24"/>
  <c r="AD672" i="24" s="1"/>
  <c r="M672" i="24"/>
  <c r="AE672" i="24" s="1"/>
  <c r="N672" i="24"/>
  <c r="AF672" i="24" s="1"/>
  <c r="O672" i="24"/>
  <c r="L673" i="24"/>
  <c r="AD673" i="24" s="1"/>
  <c r="M673" i="24"/>
  <c r="AE673" i="24" s="1"/>
  <c r="N673" i="24"/>
  <c r="AF673" i="24" s="1"/>
  <c r="O673" i="24"/>
  <c r="L674" i="24"/>
  <c r="AD674" i="24" s="1"/>
  <c r="M674" i="24"/>
  <c r="AE674" i="24" s="1"/>
  <c r="N674" i="24"/>
  <c r="AF674" i="24" s="1"/>
  <c r="O674" i="24"/>
  <c r="L675" i="24"/>
  <c r="AD675" i="24" s="1"/>
  <c r="M675" i="24"/>
  <c r="AE675" i="24" s="1"/>
  <c r="N675" i="24"/>
  <c r="O675" i="24"/>
  <c r="AG675" i="24" s="1"/>
  <c r="L676" i="24"/>
  <c r="AD676" i="24" s="1"/>
  <c r="M676" i="24"/>
  <c r="AE676" i="24" s="1"/>
  <c r="N676" i="24"/>
  <c r="AF676" i="24" s="1"/>
  <c r="O676" i="24"/>
  <c r="AG676" i="24" s="1"/>
  <c r="L677" i="24"/>
  <c r="AD677" i="24" s="1"/>
  <c r="M677" i="24"/>
  <c r="AE677" i="24" s="1"/>
  <c r="N677" i="24"/>
  <c r="O677" i="24"/>
  <c r="AG677" i="24" s="1"/>
  <c r="L678" i="24"/>
  <c r="AD678" i="24" s="1"/>
  <c r="M678" i="24"/>
  <c r="AE678" i="24" s="1"/>
  <c r="N678" i="24"/>
  <c r="AF678" i="24" s="1"/>
  <c r="O678" i="24"/>
  <c r="L679" i="24"/>
  <c r="AD679" i="24" s="1"/>
  <c r="M679" i="24"/>
  <c r="AE679" i="24" s="1"/>
  <c r="N679" i="24"/>
  <c r="O679" i="24"/>
  <c r="AG679" i="24" s="1"/>
  <c r="L680" i="24"/>
  <c r="AD680" i="24" s="1"/>
  <c r="M680" i="24"/>
  <c r="AE680" i="24" s="1"/>
  <c r="N680" i="24"/>
  <c r="AF680" i="24" s="1"/>
  <c r="O680" i="24"/>
  <c r="L681" i="24"/>
  <c r="AD681" i="24" s="1"/>
  <c r="M681" i="24"/>
  <c r="AE681" i="24" s="1"/>
  <c r="N681" i="24"/>
  <c r="AF681" i="24" s="1"/>
  <c r="O681" i="24"/>
  <c r="L682" i="24"/>
  <c r="AD682" i="24" s="1"/>
  <c r="M682" i="24"/>
  <c r="AE682" i="24" s="1"/>
  <c r="N682" i="24"/>
  <c r="AF682" i="24" s="1"/>
  <c r="O682" i="24"/>
  <c r="L683" i="24"/>
  <c r="AD683" i="24" s="1"/>
  <c r="M683" i="24"/>
  <c r="AE683" i="24" s="1"/>
  <c r="N683" i="24"/>
  <c r="O683" i="24"/>
  <c r="AG683" i="24" s="1"/>
  <c r="L684" i="24"/>
  <c r="AD684" i="24" s="1"/>
  <c r="M684" i="24"/>
  <c r="AE684" i="24" s="1"/>
  <c r="N684" i="24"/>
  <c r="AF684" i="24" s="1"/>
  <c r="O684" i="24"/>
  <c r="AG684" i="24" s="1"/>
  <c r="L685" i="24"/>
  <c r="AD685" i="24" s="1"/>
  <c r="M685" i="24"/>
  <c r="AE685" i="24" s="1"/>
  <c r="N685" i="24"/>
  <c r="AF685" i="24" s="1"/>
  <c r="O685" i="24"/>
  <c r="AG685" i="24" s="1"/>
  <c r="L686" i="24"/>
  <c r="AD686" i="24" s="1"/>
  <c r="M686" i="24"/>
  <c r="AE686" i="24" s="1"/>
  <c r="N686" i="24"/>
  <c r="AF686" i="24" s="1"/>
  <c r="O686" i="24"/>
  <c r="L687" i="24"/>
  <c r="AD687" i="24" s="1"/>
  <c r="M687" i="24"/>
  <c r="AE687" i="24" s="1"/>
  <c r="N687" i="24"/>
  <c r="O687" i="24"/>
  <c r="AG687" i="24" s="1"/>
  <c r="L688" i="24"/>
  <c r="AD688" i="24" s="1"/>
  <c r="M688" i="24"/>
  <c r="AE688" i="24" s="1"/>
  <c r="N688" i="24"/>
  <c r="AF688" i="24" s="1"/>
  <c r="O688" i="24"/>
  <c r="L689" i="24"/>
  <c r="AD689" i="24" s="1"/>
  <c r="M689" i="24"/>
  <c r="AE689" i="24" s="1"/>
  <c r="N689" i="24"/>
  <c r="AF689" i="24" s="1"/>
  <c r="O689" i="24"/>
  <c r="L690" i="24"/>
  <c r="AD690" i="24" s="1"/>
  <c r="M690" i="24"/>
  <c r="AE690" i="24" s="1"/>
  <c r="N690" i="24"/>
  <c r="AF690" i="24" s="1"/>
  <c r="O690" i="24"/>
  <c r="AG690" i="24" s="1"/>
  <c r="L691" i="24"/>
  <c r="AD691" i="24" s="1"/>
  <c r="M691" i="24"/>
  <c r="AE691" i="24" s="1"/>
  <c r="N691" i="24"/>
  <c r="O691" i="24"/>
  <c r="AG691" i="24" s="1"/>
  <c r="L692" i="24"/>
  <c r="AD692" i="24" s="1"/>
  <c r="M692" i="24"/>
  <c r="AE692" i="24" s="1"/>
  <c r="N692" i="24"/>
  <c r="O692" i="24"/>
  <c r="L693" i="24"/>
  <c r="AD693" i="24" s="1"/>
  <c r="M693" i="24"/>
  <c r="AE693" i="24" s="1"/>
  <c r="N693" i="24"/>
  <c r="AF693" i="24" s="1"/>
  <c r="O693" i="24"/>
  <c r="AG693" i="24" s="1"/>
  <c r="L696" i="24"/>
  <c r="AD696" i="24" s="1"/>
  <c r="M696" i="24"/>
  <c r="AE696" i="24" s="1"/>
  <c r="N696" i="24"/>
  <c r="AF696" i="24" s="1"/>
  <c r="O696" i="24"/>
  <c r="L695" i="24"/>
  <c r="AD695" i="24" s="1"/>
  <c r="M695" i="24"/>
  <c r="AE695" i="24" s="1"/>
  <c r="N695" i="24"/>
  <c r="O695" i="24"/>
  <c r="AG695" i="24" s="1"/>
  <c r="L698" i="24"/>
  <c r="AD698" i="24" s="1"/>
  <c r="M698" i="24"/>
  <c r="AE698" i="24" s="1"/>
  <c r="N698" i="24"/>
  <c r="AF698" i="24" s="1"/>
  <c r="O698" i="24"/>
  <c r="AG698" i="24" s="1"/>
  <c r="L699" i="24"/>
  <c r="AD699" i="24" s="1"/>
  <c r="M699" i="24"/>
  <c r="AE699" i="24" s="1"/>
  <c r="N699" i="24"/>
  <c r="AF699" i="24" s="1"/>
  <c r="O699" i="24"/>
  <c r="L700" i="24"/>
  <c r="AD700" i="24" s="1"/>
  <c r="M700" i="24"/>
  <c r="AE700" i="24" s="1"/>
  <c r="N700" i="24"/>
  <c r="AF700" i="24" s="1"/>
  <c r="O700" i="24"/>
  <c r="L701" i="24"/>
  <c r="AD701" i="24" s="1"/>
  <c r="M701" i="24"/>
  <c r="AE701" i="24" s="1"/>
  <c r="N701" i="24"/>
  <c r="O701" i="24"/>
  <c r="AG701" i="24" s="1"/>
  <c r="L702" i="24"/>
  <c r="AD702" i="24" s="1"/>
  <c r="M702" i="24"/>
  <c r="AE702" i="24" s="1"/>
  <c r="N702" i="24"/>
  <c r="O702" i="24"/>
  <c r="AG702" i="24" s="1"/>
  <c r="L703" i="24"/>
  <c r="AD703" i="24" s="1"/>
  <c r="M703" i="24"/>
  <c r="AE703" i="24" s="1"/>
  <c r="N703" i="24"/>
  <c r="AF703" i="24" s="1"/>
  <c r="O703" i="24"/>
  <c r="L704" i="24"/>
  <c r="AD704" i="24" s="1"/>
  <c r="M704" i="24"/>
  <c r="AE704" i="24" s="1"/>
  <c r="N704" i="24"/>
  <c r="AF704" i="24" s="1"/>
  <c r="O704" i="24"/>
  <c r="L705" i="24"/>
  <c r="AD705" i="24" s="1"/>
  <c r="M705" i="24"/>
  <c r="AE705" i="24" s="1"/>
  <c r="N705" i="24"/>
  <c r="O705" i="24"/>
  <c r="AG705" i="24" s="1"/>
  <c r="L706" i="24"/>
  <c r="AD706" i="24" s="1"/>
  <c r="M706" i="24"/>
  <c r="AE706" i="24" s="1"/>
  <c r="N706" i="24"/>
  <c r="AF706" i="24" s="1"/>
  <c r="O706" i="24"/>
  <c r="AG706" i="24" s="1"/>
  <c r="L707" i="24"/>
  <c r="AD707" i="24" s="1"/>
  <c r="M707" i="24"/>
  <c r="AE707" i="24" s="1"/>
  <c r="N707" i="24"/>
  <c r="AF707" i="24" s="1"/>
  <c r="O707" i="24"/>
  <c r="L708" i="24"/>
  <c r="AD708" i="24" s="1"/>
  <c r="M708" i="24"/>
  <c r="AE708" i="24" s="1"/>
  <c r="N708" i="24"/>
  <c r="AF708" i="24" s="1"/>
  <c r="O708" i="24"/>
  <c r="L709" i="24"/>
  <c r="AD709" i="24" s="1"/>
  <c r="M709" i="24"/>
  <c r="AE709" i="24" s="1"/>
  <c r="N709" i="24"/>
  <c r="O709" i="24"/>
  <c r="AG709" i="24" s="1"/>
  <c r="L710" i="24"/>
  <c r="AD710" i="24" s="1"/>
  <c r="M710" i="24"/>
  <c r="AE710" i="24" s="1"/>
  <c r="N710" i="24"/>
  <c r="AF710" i="24" s="1"/>
  <c r="O710" i="24"/>
  <c r="L711" i="24"/>
  <c r="AD711" i="24" s="1"/>
  <c r="M711" i="24"/>
  <c r="AE711" i="24" s="1"/>
  <c r="N711" i="24"/>
  <c r="AF711" i="24" s="1"/>
  <c r="O711" i="24"/>
  <c r="AG711" i="24" s="1"/>
  <c r="L712" i="24"/>
  <c r="AD712" i="24" s="1"/>
  <c r="M712" i="24"/>
  <c r="AE712" i="24" s="1"/>
  <c r="N712" i="24"/>
  <c r="AF712" i="24" s="1"/>
  <c r="O712" i="24"/>
  <c r="L713" i="24"/>
  <c r="AD713" i="24" s="1"/>
  <c r="M713" i="24"/>
  <c r="AE713" i="24" s="1"/>
  <c r="N713" i="24"/>
  <c r="O713" i="24"/>
  <c r="AG713" i="24" s="1"/>
  <c r="L714" i="24"/>
  <c r="AD714" i="24" s="1"/>
  <c r="M714" i="24"/>
  <c r="AE714" i="24" s="1"/>
  <c r="N714" i="24"/>
  <c r="AF714" i="24" s="1"/>
  <c r="O714" i="24"/>
  <c r="L715" i="24"/>
  <c r="AD715" i="24" s="1"/>
  <c r="M715" i="24"/>
  <c r="AE715" i="24" s="1"/>
  <c r="N715" i="24"/>
  <c r="AF715" i="24" s="1"/>
  <c r="O715" i="24"/>
  <c r="L716" i="24"/>
  <c r="AD716" i="24" s="1"/>
  <c r="M716" i="24"/>
  <c r="AE716" i="24" s="1"/>
  <c r="N716" i="24"/>
  <c r="AF716" i="24" s="1"/>
  <c r="O716" i="24"/>
  <c r="L717" i="24"/>
  <c r="AD717" i="24" s="1"/>
  <c r="M717" i="24"/>
  <c r="AE717" i="24" s="1"/>
  <c r="N717" i="24"/>
  <c r="O717" i="24"/>
  <c r="AG717" i="24" s="1"/>
  <c r="L718" i="24"/>
  <c r="AD718" i="24" s="1"/>
  <c r="M718" i="24"/>
  <c r="AE718" i="24" s="1"/>
  <c r="N718" i="24"/>
  <c r="O718" i="24"/>
  <c r="AG718" i="24" s="1"/>
  <c r="L719" i="24"/>
  <c r="AD719" i="24" s="1"/>
  <c r="M719" i="24"/>
  <c r="AE719" i="24" s="1"/>
  <c r="N719" i="24"/>
  <c r="O719" i="24"/>
  <c r="L720" i="24"/>
  <c r="AD720" i="24" s="1"/>
  <c r="M720" i="24"/>
  <c r="AE720" i="24" s="1"/>
  <c r="N720" i="24"/>
  <c r="AF720" i="24" s="1"/>
  <c r="O720" i="24"/>
  <c r="L721" i="24"/>
  <c r="AD721" i="24" s="1"/>
  <c r="M721" i="24"/>
  <c r="AE721" i="24" s="1"/>
  <c r="N721" i="24"/>
  <c r="O721" i="24"/>
  <c r="AG721" i="24" s="1"/>
  <c r="L722" i="24"/>
  <c r="AD722" i="24" s="1"/>
  <c r="M722" i="24"/>
  <c r="AE722" i="24" s="1"/>
  <c r="N722" i="24"/>
  <c r="AF722" i="24" s="1"/>
  <c r="O722" i="24"/>
  <c r="L723" i="24"/>
  <c r="AD723" i="24" s="1"/>
  <c r="M723" i="24"/>
  <c r="AE723" i="24" s="1"/>
  <c r="N723" i="24"/>
  <c r="O723" i="24"/>
  <c r="L724" i="24"/>
  <c r="AD724" i="24" s="1"/>
  <c r="M724" i="24"/>
  <c r="AE724" i="24" s="1"/>
  <c r="N724" i="24"/>
  <c r="AF724" i="24" s="1"/>
  <c r="O724" i="24"/>
  <c r="L725" i="24"/>
  <c r="AD725" i="24" s="1"/>
  <c r="M725" i="24"/>
  <c r="AE725" i="24" s="1"/>
  <c r="N725" i="24"/>
  <c r="O725" i="24"/>
  <c r="AG725" i="24" s="1"/>
  <c r="L726" i="24"/>
  <c r="AD726" i="24" s="1"/>
  <c r="M726" i="24"/>
  <c r="AE726" i="24" s="1"/>
  <c r="N726" i="24"/>
  <c r="AF726" i="24" s="1"/>
  <c r="O726" i="24"/>
  <c r="L727" i="24"/>
  <c r="AD727" i="24" s="1"/>
  <c r="M727" i="24"/>
  <c r="AE727" i="24" s="1"/>
  <c r="N727" i="24"/>
  <c r="AF727" i="24" s="1"/>
  <c r="O727" i="24"/>
  <c r="AG727" i="24" s="1"/>
  <c r="L728" i="24"/>
  <c r="AD728" i="24" s="1"/>
  <c r="M728" i="24"/>
  <c r="AE728" i="24" s="1"/>
  <c r="N728" i="24"/>
  <c r="AF728" i="24" s="1"/>
  <c r="O728" i="24"/>
  <c r="L729" i="24"/>
  <c r="AD729" i="24" s="1"/>
  <c r="M729" i="24"/>
  <c r="AE729" i="24" s="1"/>
  <c r="N729" i="24"/>
  <c r="O729" i="24"/>
  <c r="L730" i="24"/>
  <c r="AD730" i="24" s="1"/>
  <c r="M730" i="24"/>
  <c r="AE730" i="24" s="1"/>
  <c r="N730" i="24"/>
  <c r="AF730" i="24" s="1"/>
  <c r="O730" i="24"/>
  <c r="L731" i="24"/>
  <c r="AD731" i="24" s="1"/>
  <c r="M731" i="24"/>
  <c r="AE731" i="24" s="1"/>
  <c r="N731" i="24"/>
  <c r="O731" i="24"/>
  <c r="L732" i="24"/>
  <c r="AD732" i="24" s="1"/>
  <c r="M732" i="24"/>
  <c r="AE732" i="24" s="1"/>
  <c r="N732" i="24"/>
  <c r="AF732" i="24" s="1"/>
  <c r="O732" i="24"/>
  <c r="L733" i="24"/>
  <c r="AD733" i="24" s="1"/>
  <c r="M733" i="24"/>
  <c r="AE733" i="24" s="1"/>
  <c r="N733" i="24"/>
  <c r="O733" i="24"/>
  <c r="AG733" i="24" s="1"/>
  <c r="L734" i="24"/>
  <c r="AD734" i="24" s="1"/>
  <c r="M734" i="24"/>
  <c r="AE734" i="24" s="1"/>
  <c r="N734" i="24"/>
  <c r="AF734" i="24" s="1"/>
  <c r="O734" i="24"/>
  <c r="AG734" i="24" s="1"/>
  <c r="L735" i="24"/>
  <c r="AD735" i="24" s="1"/>
  <c r="M735" i="24"/>
  <c r="AE735" i="24" s="1"/>
  <c r="N735" i="24"/>
  <c r="AF735" i="24" s="1"/>
  <c r="O735" i="24"/>
  <c r="L736" i="24"/>
  <c r="AD736" i="24" s="1"/>
  <c r="M736" i="24"/>
  <c r="AE736" i="24" s="1"/>
  <c r="N736" i="24"/>
  <c r="O736" i="24"/>
  <c r="L737" i="24"/>
  <c r="AD737" i="24" s="1"/>
  <c r="M737" i="24"/>
  <c r="AE737" i="24" s="1"/>
  <c r="N737" i="24"/>
  <c r="AF737" i="24" s="1"/>
  <c r="O737" i="24"/>
  <c r="AG737" i="24" s="1"/>
  <c r="L738" i="24"/>
  <c r="AD738" i="24" s="1"/>
  <c r="M738" i="24"/>
  <c r="AE738" i="24" s="1"/>
  <c r="N738" i="24"/>
  <c r="AF738" i="24" s="1"/>
  <c r="O738" i="24"/>
  <c r="AG738" i="24" s="1"/>
  <c r="L739" i="24"/>
  <c r="AD739" i="24" s="1"/>
  <c r="M739" i="24"/>
  <c r="AE739" i="24" s="1"/>
  <c r="N739" i="24"/>
  <c r="AF739" i="24" s="1"/>
  <c r="O739" i="24"/>
  <c r="L763" i="24"/>
  <c r="AD763" i="24" s="1"/>
  <c r="M763" i="24"/>
  <c r="AE763" i="24" s="1"/>
  <c r="N763" i="24"/>
  <c r="AF763" i="24" s="1"/>
  <c r="O763" i="24"/>
  <c r="L764" i="24"/>
  <c r="AD764" i="24" s="1"/>
  <c r="M764" i="24"/>
  <c r="AE764" i="24" s="1"/>
  <c r="N764" i="24"/>
  <c r="O764" i="24"/>
  <c r="AG764" i="24" s="1"/>
  <c r="L765" i="24"/>
  <c r="AD765" i="24" s="1"/>
  <c r="M765" i="24"/>
  <c r="AE765" i="24" s="1"/>
  <c r="N765" i="24"/>
  <c r="O765" i="24"/>
  <c r="AG765" i="24" s="1"/>
  <c r="L766" i="24"/>
  <c r="AD766" i="24" s="1"/>
  <c r="M766" i="24"/>
  <c r="AE766" i="24" s="1"/>
  <c r="N766" i="24"/>
  <c r="O766" i="24"/>
  <c r="L767" i="24"/>
  <c r="AD767" i="24" s="1"/>
  <c r="M767" i="24"/>
  <c r="AE767" i="24" s="1"/>
  <c r="N767" i="24"/>
  <c r="AF767" i="24" s="1"/>
  <c r="O767" i="24"/>
  <c r="L768" i="24"/>
  <c r="AD768" i="24" s="1"/>
  <c r="M768" i="24"/>
  <c r="AE768" i="24" s="1"/>
  <c r="N768" i="24"/>
  <c r="O768" i="24"/>
  <c r="AG768" i="24" s="1"/>
  <c r="L769" i="24"/>
  <c r="AD769" i="24" s="1"/>
  <c r="M769" i="24"/>
  <c r="AE769" i="24" s="1"/>
  <c r="N769" i="24"/>
  <c r="AF769" i="24" s="1"/>
  <c r="O769" i="24"/>
  <c r="L770" i="24"/>
  <c r="AD770" i="24" s="1"/>
  <c r="M770" i="24"/>
  <c r="AE770" i="24" s="1"/>
  <c r="N770" i="24"/>
  <c r="AF770" i="24" s="1"/>
  <c r="O770" i="24"/>
  <c r="L744" i="24"/>
  <c r="AD744" i="24" s="1"/>
  <c r="M744" i="24"/>
  <c r="AE744" i="24" s="1"/>
  <c r="N744" i="24"/>
  <c r="AF744" i="24" s="1"/>
  <c r="O744" i="24"/>
  <c r="L745" i="24"/>
  <c r="AD745" i="24" s="1"/>
  <c r="M745" i="24"/>
  <c r="AE745" i="24" s="1"/>
  <c r="N745" i="24"/>
  <c r="O745" i="24"/>
  <c r="AG745" i="24" s="1"/>
  <c r="L740" i="24"/>
  <c r="AD740" i="24" s="1"/>
  <c r="M740" i="24"/>
  <c r="AE740" i="24" s="1"/>
  <c r="N740" i="24"/>
  <c r="AF740" i="24" s="1"/>
  <c r="O740" i="24"/>
  <c r="AG740" i="24" s="1"/>
  <c r="L741" i="24"/>
  <c r="AD741" i="24" s="1"/>
  <c r="M741" i="24"/>
  <c r="AE741" i="24" s="1"/>
  <c r="N741" i="24"/>
  <c r="AF741" i="24" s="1"/>
  <c r="O741" i="24"/>
  <c r="L742" i="24"/>
  <c r="AD742" i="24" s="1"/>
  <c r="M742" i="24"/>
  <c r="AE742" i="24" s="1"/>
  <c r="N742" i="24"/>
  <c r="AF742" i="24" s="1"/>
  <c r="O742" i="24"/>
  <c r="L743" i="24"/>
  <c r="AD743" i="24" s="1"/>
  <c r="M743" i="24"/>
  <c r="AE743" i="24" s="1"/>
  <c r="N743" i="24"/>
  <c r="O743" i="24"/>
  <c r="AG743" i="24" s="1"/>
  <c r="L694" i="24"/>
  <c r="AD694" i="24" s="1"/>
  <c r="M694" i="24"/>
  <c r="AE694" i="24" s="1"/>
  <c r="N694" i="24"/>
  <c r="AF694" i="24" s="1"/>
  <c r="O694" i="24"/>
  <c r="L771" i="24"/>
  <c r="AD771" i="24" s="1"/>
  <c r="M771" i="24"/>
  <c r="AE771" i="24" s="1"/>
  <c r="N771" i="24"/>
  <c r="AF771" i="24" s="1"/>
  <c r="O771" i="24"/>
  <c r="L772" i="24"/>
  <c r="AD772" i="24" s="1"/>
  <c r="M772" i="24"/>
  <c r="AE772" i="24" s="1"/>
  <c r="N772" i="24"/>
  <c r="AF772" i="24" s="1"/>
  <c r="O772" i="24"/>
  <c r="L773" i="24"/>
  <c r="AD773" i="24" s="1"/>
  <c r="M773" i="24"/>
  <c r="AE773" i="24" s="1"/>
  <c r="N773" i="24"/>
  <c r="O773" i="24"/>
  <c r="AG773" i="24" s="1"/>
  <c r="L774" i="24"/>
  <c r="AD774" i="24" s="1"/>
  <c r="M774" i="24"/>
  <c r="AE774" i="24" s="1"/>
  <c r="N774" i="24"/>
  <c r="AF774" i="24" s="1"/>
  <c r="O774" i="24"/>
  <c r="AG774" i="24" s="1"/>
  <c r="L775" i="24"/>
  <c r="AD775" i="24" s="1"/>
  <c r="M775" i="24"/>
  <c r="AE775" i="24" s="1"/>
  <c r="N775" i="24"/>
  <c r="O775" i="24"/>
  <c r="AG775" i="24" s="1"/>
  <c r="L776" i="24"/>
  <c r="AD776" i="24" s="1"/>
  <c r="M776" i="24"/>
  <c r="AE776" i="24" s="1"/>
  <c r="N776" i="24"/>
  <c r="AF776" i="24" s="1"/>
  <c r="O776" i="24"/>
  <c r="L777" i="24"/>
  <c r="AD777" i="24" s="1"/>
  <c r="M777" i="24"/>
  <c r="AE777" i="24" s="1"/>
  <c r="N777" i="24"/>
  <c r="O777" i="24"/>
  <c r="AG777" i="24" s="1"/>
  <c r="L778" i="24"/>
  <c r="AD778" i="24" s="1"/>
  <c r="M778" i="24"/>
  <c r="AE778" i="24" s="1"/>
  <c r="N778" i="24"/>
  <c r="AF778" i="24" s="1"/>
  <c r="O778" i="24"/>
  <c r="L779" i="24"/>
  <c r="AD779" i="24" s="1"/>
  <c r="M779" i="24"/>
  <c r="AE779" i="24" s="1"/>
  <c r="N779" i="24"/>
  <c r="AF779" i="24" s="1"/>
  <c r="O779" i="24"/>
  <c r="L780" i="24"/>
  <c r="AD780" i="24" s="1"/>
  <c r="M780" i="24"/>
  <c r="AE780" i="24" s="1"/>
  <c r="N780" i="24"/>
  <c r="O780" i="24"/>
  <c r="L781" i="24"/>
  <c r="AD781" i="24" s="1"/>
  <c r="M781" i="24"/>
  <c r="AE781" i="24" s="1"/>
  <c r="N781" i="24"/>
  <c r="O781" i="24"/>
  <c r="AG781" i="24" s="1"/>
  <c r="L782" i="24"/>
  <c r="AD782" i="24" s="1"/>
  <c r="M782" i="24"/>
  <c r="AE782" i="24" s="1"/>
  <c r="N782" i="24"/>
  <c r="AF782" i="24" s="1"/>
  <c r="O782" i="24"/>
  <c r="AG782" i="24" s="1"/>
  <c r="L783" i="24"/>
  <c r="AD783" i="24" s="1"/>
  <c r="M783" i="24"/>
  <c r="AE783" i="24" s="1"/>
  <c r="N783" i="24"/>
  <c r="AF783" i="24" s="1"/>
  <c r="O783" i="24"/>
  <c r="AG783" i="24" s="1"/>
  <c r="L784" i="24"/>
  <c r="AD784" i="24" s="1"/>
  <c r="M784" i="24"/>
  <c r="AE784" i="24" s="1"/>
  <c r="N784" i="24"/>
  <c r="AF784" i="24" s="1"/>
  <c r="O784" i="24"/>
  <c r="L785" i="24"/>
  <c r="AD785" i="24" s="1"/>
  <c r="M785" i="24"/>
  <c r="AE785" i="24" s="1"/>
  <c r="N785" i="24"/>
  <c r="O785" i="24"/>
  <c r="AG785" i="24" s="1"/>
  <c r="L786" i="24"/>
  <c r="AD786" i="24" s="1"/>
  <c r="M786" i="24"/>
  <c r="AE786" i="24" s="1"/>
  <c r="N786" i="24"/>
  <c r="AF786" i="24" s="1"/>
  <c r="O786" i="24"/>
  <c r="L787" i="24"/>
  <c r="AD787" i="24" s="1"/>
  <c r="M787" i="24"/>
  <c r="AE787" i="24" s="1"/>
  <c r="N787" i="24"/>
  <c r="AF787" i="24" s="1"/>
  <c r="O787" i="24"/>
  <c r="L788" i="24"/>
  <c r="AD788" i="24" s="1"/>
  <c r="M788" i="24"/>
  <c r="AE788" i="24" s="1"/>
  <c r="N788" i="24"/>
  <c r="AF788" i="24" s="1"/>
  <c r="O788" i="24"/>
  <c r="L789" i="24"/>
  <c r="AD789" i="24" s="1"/>
  <c r="M789" i="24"/>
  <c r="AE789" i="24" s="1"/>
  <c r="N789" i="24"/>
  <c r="O789" i="24"/>
  <c r="AG789" i="24" s="1"/>
  <c r="L790" i="24"/>
  <c r="AD790" i="24" s="1"/>
  <c r="M790" i="24"/>
  <c r="AE790" i="24" s="1"/>
  <c r="N790" i="24"/>
  <c r="AF790" i="24" s="1"/>
  <c r="O790" i="24"/>
  <c r="L791" i="24"/>
  <c r="AD791" i="24" s="1"/>
  <c r="M791" i="24"/>
  <c r="AE791" i="24" s="1"/>
  <c r="N791" i="24"/>
  <c r="AF791" i="24" s="1"/>
  <c r="O791" i="24"/>
  <c r="AG791" i="24" s="1"/>
  <c r="L792" i="24"/>
  <c r="AD792" i="24" s="1"/>
  <c r="M792" i="24"/>
  <c r="AE792" i="24" s="1"/>
  <c r="N792" i="24"/>
  <c r="AF792" i="24" s="1"/>
  <c r="O792" i="24"/>
  <c r="L793" i="24"/>
  <c r="AD793" i="24" s="1"/>
  <c r="M793" i="24"/>
  <c r="AE793" i="24" s="1"/>
  <c r="N793" i="24"/>
  <c r="O793" i="24"/>
  <c r="AG793" i="24" s="1"/>
  <c r="L794" i="24"/>
  <c r="AD794" i="24" s="1"/>
  <c r="M794" i="24"/>
  <c r="AE794" i="24" s="1"/>
  <c r="N794" i="24"/>
  <c r="O794" i="24"/>
  <c r="L795" i="24"/>
  <c r="AD795" i="24" s="1"/>
  <c r="M795" i="24"/>
  <c r="AE795" i="24" s="1"/>
  <c r="N795" i="24"/>
  <c r="O795" i="24"/>
  <c r="L796" i="24"/>
  <c r="AD796" i="24" s="1"/>
  <c r="M796" i="24"/>
  <c r="AE796" i="24" s="1"/>
  <c r="N796" i="24"/>
  <c r="AF796" i="24" s="1"/>
  <c r="O796" i="24"/>
  <c r="L797" i="24"/>
  <c r="AD797" i="24" s="1"/>
  <c r="M797" i="24"/>
  <c r="AE797" i="24" s="1"/>
  <c r="N797" i="24"/>
  <c r="O797" i="24"/>
  <c r="AG797" i="24" s="1"/>
  <c r="L798" i="24"/>
  <c r="AD798" i="24" s="1"/>
  <c r="M798" i="24"/>
  <c r="AE798" i="24" s="1"/>
  <c r="N798" i="24"/>
  <c r="AF798" i="24" s="1"/>
  <c r="O798" i="24"/>
  <c r="AG798" i="24" s="1"/>
  <c r="L799" i="24"/>
  <c r="AD799" i="24" s="1"/>
  <c r="M799" i="24"/>
  <c r="AE799" i="24" s="1"/>
  <c r="N799" i="24"/>
  <c r="AF799" i="24" s="1"/>
  <c r="O799" i="24"/>
  <c r="L800" i="24"/>
  <c r="AD800" i="24" s="1"/>
  <c r="M800" i="24"/>
  <c r="AE800" i="24" s="1"/>
  <c r="N800" i="24"/>
  <c r="AF800" i="24" s="1"/>
  <c r="O800" i="24"/>
  <c r="L801" i="24"/>
  <c r="AD801" i="24" s="1"/>
  <c r="M801" i="24"/>
  <c r="AE801" i="24" s="1"/>
  <c r="N801" i="24"/>
  <c r="O801" i="24"/>
  <c r="AG801" i="24" s="1"/>
  <c r="L802" i="24"/>
  <c r="AD802" i="24" s="1"/>
  <c r="M802" i="24"/>
  <c r="AE802" i="24" s="1"/>
  <c r="N802" i="24"/>
  <c r="AF802" i="24" s="1"/>
  <c r="O802" i="24"/>
  <c r="L803" i="24"/>
  <c r="AD803" i="24" s="1"/>
  <c r="M803" i="24"/>
  <c r="AE803" i="24" s="1"/>
  <c r="N803" i="24"/>
  <c r="AF803" i="24" s="1"/>
  <c r="O803" i="24"/>
  <c r="L804" i="24"/>
  <c r="AD804" i="24" s="1"/>
  <c r="M804" i="24"/>
  <c r="AE804" i="24" s="1"/>
  <c r="N804" i="24"/>
  <c r="AF804" i="24" s="1"/>
  <c r="O804" i="24"/>
  <c r="L805" i="24"/>
  <c r="AD805" i="24" s="1"/>
  <c r="M805" i="24"/>
  <c r="AE805" i="24" s="1"/>
  <c r="N805" i="24"/>
  <c r="O805" i="24"/>
  <c r="AG805" i="24" s="1"/>
  <c r="L806" i="24"/>
  <c r="AD806" i="24" s="1"/>
  <c r="M806" i="24"/>
  <c r="AE806" i="24" s="1"/>
  <c r="N806" i="24"/>
  <c r="AF806" i="24" s="1"/>
  <c r="O806" i="24"/>
  <c r="AG806" i="24" s="1"/>
  <c r="L807" i="24"/>
  <c r="AD807" i="24" s="1"/>
  <c r="M807" i="24"/>
  <c r="AE807" i="24" s="1"/>
  <c r="N807" i="24"/>
  <c r="AF807" i="24" s="1"/>
  <c r="O807" i="24"/>
  <c r="L808" i="24"/>
  <c r="AD808" i="24" s="1"/>
  <c r="M808" i="24"/>
  <c r="AE808" i="24" s="1"/>
  <c r="N808" i="24"/>
  <c r="O808" i="24"/>
  <c r="L809" i="24"/>
  <c r="AD809" i="24" s="1"/>
  <c r="M809" i="24"/>
  <c r="AE809" i="24" s="1"/>
  <c r="N809" i="24"/>
  <c r="O809" i="24"/>
  <c r="AG809" i="24" s="1"/>
  <c r="L810" i="24"/>
  <c r="AD810" i="24" s="1"/>
  <c r="M810" i="24"/>
  <c r="AE810" i="24" s="1"/>
  <c r="N810" i="24"/>
  <c r="O810" i="24"/>
  <c r="L345" i="24"/>
  <c r="AD345" i="24" s="1"/>
  <c r="M345" i="24"/>
  <c r="AE345" i="24" s="1"/>
  <c r="N345" i="24"/>
  <c r="AF345" i="24" s="1"/>
  <c r="O345" i="24"/>
  <c r="L478" i="24"/>
  <c r="AD478" i="24" s="1"/>
  <c r="M478" i="24"/>
  <c r="AE478" i="24" s="1"/>
  <c r="N478" i="24"/>
  <c r="O478" i="24"/>
  <c r="L275" i="24"/>
  <c r="AD275" i="24" s="1"/>
  <c r="M275" i="24"/>
  <c r="AE275" i="24" s="1"/>
  <c r="N275" i="24"/>
  <c r="O275" i="24"/>
  <c r="AG275" i="24" s="1"/>
  <c r="L276" i="24"/>
  <c r="AD276" i="24" s="1"/>
  <c r="M276" i="24"/>
  <c r="AE276" i="24" s="1"/>
  <c r="N276" i="24"/>
  <c r="AF276" i="24" s="1"/>
  <c r="O276" i="24"/>
  <c r="L277" i="24"/>
  <c r="AD277" i="24" s="1"/>
  <c r="M277" i="24"/>
  <c r="AE277" i="24" s="1"/>
  <c r="N277" i="24"/>
  <c r="AF277" i="24" s="1"/>
  <c r="O277" i="24"/>
  <c r="L278" i="24"/>
  <c r="AD278" i="24" s="1"/>
  <c r="M278" i="24"/>
  <c r="AE278" i="24" s="1"/>
  <c r="N278" i="24"/>
  <c r="AF278" i="24" s="1"/>
  <c r="O278" i="24"/>
  <c r="L279" i="24"/>
  <c r="AD279" i="24" s="1"/>
  <c r="M279" i="24"/>
  <c r="AE279" i="24" s="1"/>
  <c r="N279" i="24"/>
  <c r="O279" i="24"/>
  <c r="AG279" i="24" s="1"/>
  <c r="L280" i="24"/>
  <c r="AD280" i="24" s="1"/>
  <c r="M280" i="24"/>
  <c r="AE280" i="24" s="1"/>
  <c r="N280" i="24"/>
  <c r="AF280" i="24" s="1"/>
  <c r="O280" i="24"/>
  <c r="L281" i="24"/>
  <c r="AD281" i="24" s="1"/>
  <c r="M281" i="24"/>
  <c r="AE281" i="24" s="1"/>
  <c r="N281" i="24"/>
  <c r="O281" i="24"/>
  <c r="L282" i="24"/>
  <c r="AD282" i="24" s="1"/>
  <c r="M282" i="24"/>
  <c r="AE282" i="24" s="1"/>
  <c r="N282" i="24"/>
  <c r="O282" i="24"/>
  <c r="L283" i="24"/>
  <c r="AD283" i="24" s="1"/>
  <c r="M283" i="24"/>
  <c r="AE283" i="24" s="1"/>
  <c r="N283" i="24"/>
  <c r="O283" i="24"/>
  <c r="AG283" i="24" s="1"/>
  <c r="L284" i="24"/>
  <c r="AD284" i="24" s="1"/>
  <c r="M284" i="24"/>
  <c r="AE284" i="24" s="1"/>
  <c r="N284" i="24"/>
  <c r="AF284" i="24" s="1"/>
  <c r="O284" i="24"/>
  <c r="AG284" i="24" s="1"/>
  <c r="L285" i="24"/>
  <c r="AD285" i="24" s="1"/>
  <c r="M285" i="24"/>
  <c r="AE285" i="24" s="1"/>
  <c r="N285" i="24"/>
  <c r="AF285" i="24" s="1"/>
  <c r="O285" i="24"/>
  <c r="L286" i="24"/>
  <c r="AD286" i="24" s="1"/>
  <c r="M286" i="24"/>
  <c r="AE286" i="24" s="1"/>
  <c r="N286" i="24"/>
  <c r="AF286" i="24" s="1"/>
  <c r="O286" i="24"/>
  <c r="L287" i="24"/>
  <c r="AD287" i="24" s="1"/>
  <c r="M287" i="24"/>
  <c r="AE287" i="24" s="1"/>
  <c r="N287" i="24"/>
  <c r="O287" i="24"/>
  <c r="AG287" i="24" s="1"/>
  <c r="L288" i="24"/>
  <c r="AD288" i="24" s="1"/>
  <c r="M288" i="24"/>
  <c r="AE288" i="24" s="1"/>
  <c r="N288" i="24"/>
  <c r="AF288" i="24" s="1"/>
  <c r="O288" i="24"/>
  <c r="L289" i="24"/>
  <c r="AD289" i="24" s="1"/>
  <c r="M289" i="24"/>
  <c r="AE289" i="24" s="1"/>
  <c r="N289" i="24"/>
  <c r="O289" i="24"/>
  <c r="L290" i="24"/>
  <c r="AD290" i="24" s="1"/>
  <c r="M290" i="24"/>
  <c r="AE290" i="24" s="1"/>
  <c r="N290" i="24"/>
  <c r="AF290" i="24" s="1"/>
  <c r="O290" i="24"/>
  <c r="L291" i="24"/>
  <c r="AD291" i="24" s="1"/>
  <c r="M291" i="24"/>
  <c r="AE291" i="24" s="1"/>
  <c r="N291" i="24"/>
  <c r="O291" i="24"/>
  <c r="AG291" i="24" s="1"/>
  <c r="L292" i="24"/>
  <c r="AD292" i="24" s="1"/>
  <c r="M292" i="24"/>
  <c r="AE292" i="24" s="1"/>
  <c r="N292" i="24"/>
  <c r="AF292" i="24" s="1"/>
  <c r="O292" i="24"/>
  <c r="AG292" i="24" s="1"/>
  <c r="L293" i="24"/>
  <c r="AD293" i="24" s="1"/>
  <c r="M293" i="24"/>
  <c r="AE293" i="24" s="1"/>
  <c r="N293" i="24"/>
  <c r="AF293" i="24" s="1"/>
  <c r="O293" i="24"/>
  <c r="L294" i="24"/>
  <c r="AD294" i="24" s="1"/>
  <c r="M294" i="24"/>
  <c r="AE294" i="24" s="1"/>
  <c r="N294" i="24"/>
  <c r="O294" i="24"/>
  <c r="L295" i="24"/>
  <c r="AD295" i="24" s="1"/>
  <c r="M295" i="24"/>
  <c r="AE295" i="24" s="1"/>
  <c r="N295" i="24"/>
  <c r="O295" i="24"/>
  <c r="AG295" i="24" s="1"/>
  <c r="L296" i="24"/>
  <c r="AD296" i="24" s="1"/>
  <c r="M296" i="24"/>
  <c r="AE296" i="24" s="1"/>
  <c r="N296" i="24"/>
  <c r="AF296" i="24" s="1"/>
  <c r="O296" i="24"/>
  <c r="L297" i="24"/>
  <c r="AD297" i="24" s="1"/>
  <c r="M297" i="24"/>
  <c r="AE297" i="24" s="1"/>
  <c r="N297" i="24"/>
  <c r="AF297" i="24" s="1"/>
  <c r="O297" i="24"/>
  <c r="L298" i="24"/>
  <c r="AD298" i="24" s="1"/>
  <c r="M298" i="24"/>
  <c r="AE298" i="24" s="1"/>
  <c r="N298" i="24"/>
  <c r="AF298" i="24" s="1"/>
  <c r="O298" i="24"/>
  <c r="L299" i="24"/>
  <c r="AD299" i="24" s="1"/>
  <c r="M299" i="24"/>
  <c r="AE299" i="24" s="1"/>
  <c r="N299" i="24"/>
  <c r="O299" i="24"/>
  <c r="AG299" i="24" s="1"/>
  <c r="L300" i="24"/>
  <c r="AD300" i="24" s="1"/>
  <c r="M300" i="24"/>
  <c r="AE300" i="24" s="1"/>
  <c r="N300" i="24"/>
  <c r="AF300" i="24" s="1"/>
  <c r="O300" i="24"/>
  <c r="AG300" i="24" s="1"/>
  <c r="L303" i="24"/>
  <c r="AD303" i="24" s="1"/>
  <c r="M303" i="24"/>
  <c r="AE303" i="24" s="1"/>
  <c r="N303" i="24"/>
  <c r="AF303" i="24" s="1"/>
  <c r="O303" i="24"/>
  <c r="L304" i="24"/>
  <c r="AD304" i="24" s="1"/>
  <c r="M304" i="24"/>
  <c r="AE304" i="24" s="1"/>
  <c r="N304" i="24"/>
  <c r="AF304" i="24" s="1"/>
  <c r="O304" i="24"/>
  <c r="L305" i="24"/>
  <c r="AD305" i="24" s="1"/>
  <c r="M305" i="24"/>
  <c r="AE305" i="24" s="1"/>
  <c r="N305" i="24"/>
  <c r="O305" i="24"/>
  <c r="AG305" i="24" s="1"/>
  <c r="L306" i="24"/>
  <c r="AD306" i="24" s="1"/>
  <c r="M306" i="24"/>
  <c r="AE306" i="24" s="1"/>
  <c r="N306" i="24"/>
  <c r="O306" i="24"/>
  <c r="AG306" i="24" s="1"/>
  <c r="L307" i="24"/>
  <c r="AD307" i="24" s="1"/>
  <c r="M307" i="24"/>
  <c r="AE307" i="24" s="1"/>
  <c r="N307" i="24"/>
  <c r="AF307" i="24" s="1"/>
  <c r="O307" i="24"/>
  <c r="L308" i="24"/>
  <c r="AD308" i="24" s="1"/>
  <c r="M308" i="24"/>
  <c r="AE308" i="24" s="1"/>
  <c r="N308" i="24"/>
  <c r="O308" i="24"/>
  <c r="L309" i="24"/>
  <c r="AD309" i="24" s="1"/>
  <c r="M309" i="24"/>
  <c r="AE309" i="24" s="1"/>
  <c r="N309" i="24"/>
  <c r="O309" i="24"/>
  <c r="AG309" i="24" s="1"/>
  <c r="L310" i="24"/>
  <c r="AD310" i="24" s="1"/>
  <c r="M310" i="24"/>
  <c r="AE310" i="24" s="1"/>
  <c r="N310" i="24"/>
  <c r="AF310" i="24" s="1"/>
  <c r="O310" i="24"/>
  <c r="AG310" i="24" s="1"/>
  <c r="L311" i="24"/>
  <c r="AD311" i="24" s="1"/>
  <c r="M311" i="24"/>
  <c r="AE311" i="24" s="1"/>
  <c r="N311" i="24"/>
  <c r="AF311" i="24" s="1"/>
  <c r="O311" i="24"/>
  <c r="L346" i="24"/>
  <c r="AD346" i="24" s="1"/>
  <c r="M346" i="24"/>
  <c r="AE346" i="24" s="1"/>
  <c r="N346" i="24"/>
  <c r="AF346" i="24" s="1"/>
  <c r="O346" i="24"/>
  <c r="L347" i="24"/>
  <c r="AD347" i="24" s="1"/>
  <c r="M347" i="24"/>
  <c r="AE347" i="24" s="1"/>
  <c r="N347" i="24"/>
  <c r="O347" i="24"/>
  <c r="AG347" i="24" s="1"/>
  <c r="L348" i="24"/>
  <c r="AD348" i="24" s="1"/>
  <c r="M348" i="24"/>
  <c r="AE348" i="24" s="1"/>
  <c r="N348" i="24"/>
  <c r="AF348" i="24" s="1"/>
  <c r="O348" i="24"/>
  <c r="L349" i="24"/>
  <c r="AD349" i="24" s="1"/>
  <c r="M349" i="24"/>
  <c r="AE349" i="24" s="1"/>
  <c r="N349" i="24"/>
  <c r="O349" i="24"/>
  <c r="L350" i="24"/>
  <c r="AD350" i="24" s="1"/>
  <c r="M350" i="24"/>
  <c r="AE350" i="24" s="1"/>
  <c r="N350" i="24"/>
  <c r="O350" i="24"/>
  <c r="L351" i="24"/>
  <c r="AD351" i="24" s="1"/>
  <c r="M351" i="24"/>
  <c r="AE351" i="24" s="1"/>
  <c r="N351" i="24"/>
  <c r="O351" i="24"/>
  <c r="AG351" i="24" s="1"/>
  <c r="L352" i="24"/>
  <c r="AD352" i="24" s="1"/>
  <c r="M352" i="24"/>
  <c r="AE352" i="24" s="1"/>
  <c r="N352" i="24"/>
  <c r="AF352" i="24" s="1"/>
  <c r="O352" i="24"/>
  <c r="L353" i="24"/>
  <c r="AD353" i="24" s="1"/>
  <c r="M353" i="24"/>
  <c r="AE353" i="24" s="1"/>
  <c r="N353" i="24"/>
  <c r="AF353" i="24" s="1"/>
  <c r="O353" i="24"/>
  <c r="L354" i="24"/>
  <c r="AD354" i="24" s="1"/>
  <c r="M354" i="24"/>
  <c r="AE354" i="24" s="1"/>
  <c r="N354" i="24"/>
  <c r="AF354" i="24" s="1"/>
  <c r="O354" i="24"/>
  <c r="L355" i="24"/>
  <c r="AD355" i="24" s="1"/>
  <c r="M355" i="24"/>
  <c r="AE355" i="24" s="1"/>
  <c r="N355" i="24"/>
  <c r="O355" i="24"/>
  <c r="AG355" i="24" s="1"/>
  <c r="L356" i="24"/>
  <c r="AD356" i="24" s="1"/>
  <c r="M356" i="24"/>
  <c r="AE356" i="24" s="1"/>
  <c r="N356" i="24"/>
  <c r="AF356" i="24" s="1"/>
  <c r="O356" i="24"/>
  <c r="L357" i="24"/>
  <c r="AD357" i="24" s="1"/>
  <c r="M357" i="24"/>
  <c r="AE357" i="24" s="1"/>
  <c r="N357" i="24"/>
  <c r="AF357" i="24" s="1"/>
  <c r="O357" i="24"/>
  <c r="L358" i="24"/>
  <c r="AD358" i="24" s="1"/>
  <c r="M358" i="24"/>
  <c r="AE358" i="24" s="1"/>
  <c r="N358" i="24"/>
  <c r="AF358" i="24" s="1"/>
  <c r="O358" i="24"/>
  <c r="L359" i="24"/>
  <c r="AD359" i="24" s="1"/>
  <c r="M359" i="24"/>
  <c r="AE359" i="24" s="1"/>
  <c r="N359" i="24"/>
  <c r="O359" i="24"/>
  <c r="AG359" i="24" s="1"/>
  <c r="L360" i="24"/>
  <c r="AD360" i="24" s="1"/>
  <c r="M360" i="24"/>
  <c r="AE360" i="24" s="1"/>
  <c r="N360" i="24"/>
  <c r="AF360" i="24" s="1"/>
  <c r="O360" i="24"/>
  <c r="AG360" i="24" s="1"/>
  <c r="L361" i="24"/>
  <c r="AD361" i="24" s="1"/>
  <c r="M361" i="24"/>
  <c r="AE361" i="24" s="1"/>
  <c r="N361" i="24"/>
  <c r="AF361" i="24" s="1"/>
  <c r="O361" i="24"/>
  <c r="L362" i="24"/>
  <c r="AD362" i="24" s="1"/>
  <c r="M362" i="24"/>
  <c r="AE362" i="24" s="1"/>
  <c r="N362" i="24"/>
  <c r="O362" i="24"/>
  <c r="L363" i="24"/>
  <c r="AD363" i="24" s="1"/>
  <c r="M363" i="24"/>
  <c r="AE363" i="24" s="1"/>
  <c r="N363" i="24"/>
  <c r="O363" i="24"/>
  <c r="AG363" i="24" s="1"/>
  <c r="L364" i="24"/>
  <c r="AD364" i="24" s="1"/>
  <c r="M364" i="24"/>
  <c r="AE364" i="24" s="1"/>
  <c r="N364" i="24"/>
  <c r="AF364" i="24" s="1"/>
  <c r="O364" i="24"/>
  <c r="L365" i="24"/>
  <c r="AD365" i="24" s="1"/>
  <c r="M365" i="24"/>
  <c r="AE365" i="24" s="1"/>
  <c r="N365" i="24"/>
  <c r="AF365" i="24" s="1"/>
  <c r="O365" i="24"/>
  <c r="L366" i="24"/>
  <c r="AD366" i="24" s="1"/>
  <c r="M366" i="24"/>
  <c r="AE366" i="24" s="1"/>
  <c r="N366" i="24"/>
  <c r="AF366" i="24" s="1"/>
  <c r="O366" i="24"/>
  <c r="L367" i="24"/>
  <c r="AD367" i="24" s="1"/>
  <c r="M367" i="24"/>
  <c r="AE367" i="24" s="1"/>
  <c r="N367" i="24"/>
  <c r="O367" i="24"/>
  <c r="AG367" i="24" s="1"/>
  <c r="L368" i="24"/>
  <c r="AD368" i="24" s="1"/>
  <c r="M368" i="24"/>
  <c r="AE368" i="24" s="1"/>
  <c r="N368" i="24"/>
  <c r="AF368" i="24" s="1"/>
  <c r="O368" i="24"/>
  <c r="AG368" i="24" s="1"/>
  <c r="L369" i="24"/>
  <c r="AD369" i="24" s="1"/>
  <c r="M369" i="24"/>
  <c r="AE369" i="24" s="1"/>
  <c r="N369" i="24"/>
  <c r="AF369" i="24" s="1"/>
  <c r="O369" i="24"/>
  <c r="L370" i="24"/>
  <c r="AD370" i="24" s="1"/>
  <c r="M370" i="24"/>
  <c r="AE370" i="24" s="1"/>
  <c r="N370" i="24"/>
  <c r="O370" i="24"/>
  <c r="L371" i="24"/>
  <c r="AD371" i="24" s="1"/>
  <c r="M371" i="24"/>
  <c r="AE371" i="24" s="1"/>
  <c r="N371" i="24"/>
  <c r="O371" i="24"/>
  <c r="AG371" i="24" s="1"/>
  <c r="L372" i="24"/>
  <c r="AD372" i="24" s="1"/>
  <c r="M372" i="24"/>
  <c r="AE372" i="24" s="1"/>
  <c r="N372" i="24"/>
  <c r="AF372" i="24" s="1"/>
  <c r="O372" i="24"/>
  <c r="AG372" i="24" s="1"/>
  <c r="L373" i="24"/>
  <c r="AD373" i="24" s="1"/>
  <c r="M373" i="24"/>
  <c r="AE373" i="24" s="1"/>
  <c r="N373" i="24"/>
  <c r="AF373" i="24" s="1"/>
  <c r="O373" i="24"/>
  <c r="L374" i="24"/>
  <c r="AD374" i="24" s="1"/>
  <c r="M374" i="24"/>
  <c r="AE374" i="24" s="1"/>
  <c r="N374" i="24"/>
  <c r="O374" i="24"/>
  <c r="L375" i="24"/>
  <c r="AD375" i="24" s="1"/>
  <c r="M375" i="24"/>
  <c r="AE375" i="24" s="1"/>
  <c r="N375" i="24"/>
  <c r="O375" i="24"/>
  <c r="AG375" i="24" s="1"/>
  <c r="L376" i="24"/>
  <c r="AD376" i="24" s="1"/>
  <c r="M376" i="24"/>
  <c r="AE376" i="24" s="1"/>
  <c r="N376" i="24"/>
  <c r="AF376" i="24" s="1"/>
  <c r="O376" i="24"/>
  <c r="AG376" i="24" s="1"/>
  <c r="L377" i="24"/>
  <c r="AD377" i="24" s="1"/>
  <c r="M377" i="24"/>
  <c r="AE377" i="24" s="1"/>
  <c r="N377" i="24"/>
  <c r="AF377" i="24" s="1"/>
  <c r="O377" i="24"/>
  <c r="L378" i="24"/>
  <c r="AD378" i="24" s="1"/>
  <c r="M378" i="24"/>
  <c r="AE378" i="24" s="1"/>
  <c r="N378" i="24"/>
  <c r="AF378" i="24" s="1"/>
  <c r="O378" i="24"/>
  <c r="L379" i="24"/>
  <c r="AD379" i="24" s="1"/>
  <c r="M379" i="24"/>
  <c r="AE379" i="24" s="1"/>
  <c r="N379" i="24"/>
  <c r="O379" i="24"/>
  <c r="AG379" i="24" s="1"/>
  <c r="L380" i="24"/>
  <c r="AD380" i="24" s="1"/>
  <c r="M380" i="24"/>
  <c r="AE380" i="24" s="1"/>
  <c r="N380" i="24"/>
  <c r="AF380" i="24" s="1"/>
  <c r="O380" i="24"/>
  <c r="L381" i="24"/>
  <c r="AD381" i="24" s="1"/>
  <c r="M381" i="24"/>
  <c r="AE381" i="24" s="1"/>
  <c r="N381" i="24"/>
  <c r="AF381" i="24" s="1"/>
  <c r="O381" i="24"/>
  <c r="L382" i="24"/>
  <c r="AD382" i="24" s="1"/>
  <c r="M382" i="24"/>
  <c r="AE382" i="24" s="1"/>
  <c r="N382" i="24"/>
  <c r="O382" i="24"/>
  <c r="L312" i="24"/>
  <c r="AD312" i="24" s="1"/>
  <c r="M312" i="24"/>
  <c r="AE312" i="24" s="1"/>
  <c r="N312" i="24"/>
  <c r="O312" i="24"/>
  <c r="AG312" i="24" s="1"/>
  <c r="L313" i="24"/>
  <c r="AD313" i="24" s="1"/>
  <c r="M313" i="24"/>
  <c r="AE313" i="24" s="1"/>
  <c r="N313" i="24"/>
  <c r="AF313" i="24" s="1"/>
  <c r="O313" i="24"/>
  <c r="AG313" i="24" s="1"/>
  <c r="L314" i="24"/>
  <c r="AD314" i="24" s="1"/>
  <c r="M314" i="24"/>
  <c r="AE314" i="24" s="1"/>
  <c r="N314" i="24"/>
  <c r="AF314" i="24" s="1"/>
  <c r="O314" i="24"/>
  <c r="L315" i="24"/>
  <c r="AD315" i="24" s="1"/>
  <c r="M315" i="24"/>
  <c r="AE315" i="24" s="1"/>
  <c r="N315" i="24"/>
  <c r="AF315" i="24" s="1"/>
  <c r="O315" i="24"/>
  <c r="L316" i="24"/>
  <c r="AD316" i="24" s="1"/>
  <c r="M316" i="24"/>
  <c r="AE316" i="24" s="1"/>
  <c r="N316" i="24"/>
  <c r="O316" i="24"/>
  <c r="AG316" i="24" s="1"/>
  <c r="L317" i="24"/>
  <c r="AD317" i="24" s="1"/>
  <c r="M317" i="24"/>
  <c r="AE317" i="24" s="1"/>
  <c r="N317" i="24"/>
  <c r="AF317" i="24" s="1"/>
  <c r="O317" i="24"/>
  <c r="L383" i="24"/>
  <c r="AD383" i="24" s="1"/>
  <c r="M383" i="24"/>
  <c r="AE383" i="24" s="1"/>
  <c r="N383" i="24"/>
  <c r="AF383" i="24" s="1"/>
  <c r="O383" i="24"/>
  <c r="L384" i="24"/>
  <c r="AD384" i="24" s="1"/>
  <c r="M384" i="24"/>
  <c r="AE384" i="24" s="1"/>
  <c r="N384" i="24"/>
  <c r="AF384" i="24" s="1"/>
  <c r="O384" i="24"/>
  <c r="L385" i="24"/>
  <c r="AD385" i="24" s="1"/>
  <c r="M385" i="24"/>
  <c r="AE385" i="24" s="1"/>
  <c r="N385" i="24"/>
  <c r="O385" i="24"/>
  <c r="AG385" i="24" s="1"/>
  <c r="L386" i="24"/>
  <c r="AD386" i="24" s="1"/>
  <c r="M386" i="24"/>
  <c r="AE386" i="24" s="1"/>
  <c r="N386" i="24"/>
  <c r="AF386" i="24" s="1"/>
  <c r="O386" i="24"/>
  <c r="L387" i="24"/>
  <c r="AD387" i="24" s="1"/>
  <c r="M387" i="24"/>
  <c r="AE387" i="24" s="1"/>
  <c r="N387" i="24"/>
  <c r="AF387" i="24" s="1"/>
  <c r="O387" i="24"/>
  <c r="L388" i="24"/>
  <c r="AD388" i="24" s="1"/>
  <c r="M388" i="24"/>
  <c r="AE388" i="24" s="1"/>
  <c r="N388" i="24"/>
  <c r="AF388" i="24" s="1"/>
  <c r="O388" i="24"/>
  <c r="L389" i="24"/>
  <c r="AD389" i="24" s="1"/>
  <c r="M389" i="24"/>
  <c r="AE389" i="24" s="1"/>
  <c r="N389" i="24"/>
  <c r="O389" i="24"/>
  <c r="AG389" i="24" s="1"/>
  <c r="L390" i="24"/>
  <c r="AD390" i="24" s="1"/>
  <c r="M390" i="24"/>
  <c r="AE390" i="24" s="1"/>
  <c r="N390" i="24"/>
  <c r="AF390" i="24" s="1"/>
  <c r="O390" i="24"/>
  <c r="L391" i="24"/>
  <c r="AD391" i="24" s="1"/>
  <c r="M391" i="24"/>
  <c r="AE391" i="24" s="1"/>
  <c r="N391" i="24"/>
  <c r="AF391" i="24" s="1"/>
  <c r="O391" i="24"/>
  <c r="L392" i="24"/>
  <c r="AD392" i="24" s="1"/>
  <c r="M392" i="24"/>
  <c r="AE392" i="24" s="1"/>
  <c r="N392" i="24"/>
  <c r="AF392" i="24" s="1"/>
  <c r="O392" i="24"/>
  <c r="L393" i="24"/>
  <c r="AD393" i="24" s="1"/>
  <c r="M393" i="24"/>
  <c r="AE393" i="24" s="1"/>
  <c r="N393" i="24"/>
  <c r="O393" i="24"/>
  <c r="AG393" i="24" s="1"/>
  <c r="L394" i="24"/>
  <c r="AD394" i="24" s="1"/>
  <c r="M394" i="24"/>
  <c r="AE394" i="24" s="1"/>
  <c r="N394" i="24"/>
  <c r="AF394" i="24" s="1"/>
  <c r="O394" i="24"/>
  <c r="AG394" i="24" s="1"/>
  <c r="L395" i="24"/>
  <c r="AD395" i="24" s="1"/>
  <c r="M395" i="24"/>
  <c r="AE395" i="24" s="1"/>
  <c r="N395" i="24"/>
  <c r="AF395" i="24" s="1"/>
  <c r="O395" i="24"/>
  <c r="L479" i="24"/>
  <c r="AD479" i="24" s="1"/>
  <c r="M479" i="24"/>
  <c r="AE479" i="24" s="1"/>
  <c r="N479" i="24"/>
  <c r="AF479" i="24" s="1"/>
  <c r="O479" i="24"/>
  <c r="L480" i="24"/>
  <c r="AD480" i="24" s="1"/>
  <c r="M480" i="24"/>
  <c r="AE480" i="24" s="1"/>
  <c r="N480" i="24"/>
  <c r="O480" i="24"/>
  <c r="AG480" i="24" s="1"/>
  <c r="L481" i="24"/>
  <c r="AD481" i="24" s="1"/>
  <c r="M481" i="24"/>
  <c r="AE481" i="24" s="1"/>
  <c r="N481" i="24"/>
  <c r="AF481" i="24" s="1"/>
  <c r="O481" i="24"/>
  <c r="AG481" i="24" s="1"/>
  <c r="L482" i="24"/>
  <c r="AD482" i="24" s="1"/>
  <c r="M482" i="24"/>
  <c r="AE482" i="24" s="1"/>
  <c r="N482" i="24"/>
  <c r="O482" i="24"/>
  <c r="L483" i="24"/>
  <c r="AD483" i="24" s="1"/>
  <c r="M483" i="24"/>
  <c r="AE483" i="24" s="1"/>
  <c r="N483" i="24"/>
  <c r="AF483" i="24" s="1"/>
  <c r="O483" i="24"/>
  <c r="L484" i="24"/>
  <c r="AD484" i="24" s="1"/>
  <c r="M484" i="24"/>
  <c r="AE484" i="24" s="1"/>
  <c r="N484" i="24"/>
  <c r="O484" i="24"/>
  <c r="AG484" i="24" s="1"/>
  <c r="L485" i="24"/>
  <c r="AD485" i="24" s="1"/>
  <c r="M485" i="24"/>
  <c r="AE485" i="24" s="1"/>
  <c r="N485" i="24"/>
  <c r="AF485" i="24" s="1"/>
  <c r="O485" i="24"/>
  <c r="AG485" i="24" s="1"/>
  <c r="L486" i="24"/>
  <c r="AD486" i="24" s="1"/>
  <c r="M486" i="24"/>
  <c r="AE486" i="24" s="1"/>
  <c r="N486" i="24"/>
  <c r="AF486" i="24" s="1"/>
  <c r="O486" i="24"/>
  <c r="L487" i="24"/>
  <c r="AD487" i="24" s="1"/>
  <c r="M487" i="24"/>
  <c r="AE487" i="24" s="1"/>
  <c r="N487" i="24"/>
  <c r="AF487" i="24" s="1"/>
  <c r="O487" i="24"/>
  <c r="L488" i="24"/>
  <c r="AD488" i="24" s="1"/>
  <c r="M488" i="24"/>
  <c r="AE488" i="24" s="1"/>
  <c r="N488" i="24"/>
  <c r="O488" i="24"/>
  <c r="AG488" i="24" s="1"/>
  <c r="L489" i="24"/>
  <c r="AD489" i="24" s="1"/>
  <c r="M489" i="24"/>
  <c r="AE489" i="24" s="1"/>
  <c r="N489" i="24"/>
  <c r="O489" i="24"/>
  <c r="L490" i="24"/>
  <c r="AD490" i="24" s="1"/>
  <c r="M490" i="24"/>
  <c r="AE490" i="24" s="1"/>
  <c r="N490" i="24"/>
  <c r="O490" i="24"/>
  <c r="L491" i="24"/>
  <c r="AD491" i="24" s="1"/>
  <c r="M491" i="24"/>
  <c r="AE491" i="24" s="1"/>
  <c r="N491" i="24"/>
  <c r="AF491" i="24" s="1"/>
  <c r="O491" i="24"/>
  <c r="L492" i="24"/>
  <c r="AD492" i="24" s="1"/>
  <c r="M492" i="24"/>
  <c r="AE492" i="24" s="1"/>
  <c r="N492" i="24"/>
  <c r="O492" i="24"/>
  <c r="AG492" i="24" s="1"/>
  <c r="L493" i="24"/>
  <c r="AD493" i="24" s="1"/>
  <c r="M493" i="24"/>
  <c r="AE493" i="24" s="1"/>
  <c r="N493" i="24"/>
  <c r="AF493" i="24" s="1"/>
  <c r="O493" i="24"/>
  <c r="L494" i="24"/>
  <c r="AD494" i="24" s="1"/>
  <c r="M494" i="24"/>
  <c r="AE494" i="24" s="1"/>
  <c r="N494" i="24"/>
  <c r="AF494" i="24" s="1"/>
  <c r="O494" i="24"/>
  <c r="L318" i="24"/>
  <c r="AD318" i="24" s="1"/>
  <c r="M318" i="24"/>
  <c r="AE318" i="24" s="1"/>
  <c r="N318" i="24"/>
  <c r="AF318" i="24" s="1"/>
  <c r="O318" i="24"/>
  <c r="L319" i="24"/>
  <c r="AD319" i="24" s="1"/>
  <c r="M319" i="24"/>
  <c r="AE319" i="24" s="1"/>
  <c r="N319" i="24"/>
  <c r="O319" i="24"/>
  <c r="AG319" i="24" s="1"/>
  <c r="L320" i="24"/>
  <c r="AD320" i="24" s="1"/>
  <c r="M320" i="24"/>
  <c r="AE320" i="24" s="1"/>
  <c r="N320" i="24"/>
  <c r="AF320" i="24" s="1"/>
  <c r="O320" i="24"/>
  <c r="AG320" i="24" s="1"/>
  <c r="L321" i="24"/>
  <c r="AD321" i="24" s="1"/>
  <c r="M321" i="24"/>
  <c r="AE321" i="24" s="1"/>
  <c r="N321" i="24"/>
  <c r="AF321" i="24" s="1"/>
  <c r="O321" i="24"/>
  <c r="L322" i="24"/>
  <c r="AD322" i="24" s="1"/>
  <c r="M322" i="24"/>
  <c r="AE322" i="24" s="1"/>
  <c r="N322" i="24"/>
  <c r="AF322" i="24" s="1"/>
  <c r="O322" i="24"/>
  <c r="L323" i="24"/>
  <c r="AD323" i="24" s="1"/>
  <c r="M323" i="24"/>
  <c r="AE323" i="24" s="1"/>
  <c r="N323" i="24"/>
  <c r="O323" i="24"/>
  <c r="AG323" i="24" s="1"/>
  <c r="L324" i="24"/>
  <c r="AD324" i="24" s="1"/>
  <c r="M324" i="24"/>
  <c r="AE324" i="24" s="1"/>
  <c r="N324" i="24"/>
  <c r="AF324" i="24" s="1"/>
  <c r="O324" i="24"/>
  <c r="AG324" i="24" s="1"/>
  <c r="L325" i="24"/>
  <c r="AD325" i="24" s="1"/>
  <c r="M325" i="24"/>
  <c r="AE325" i="24" s="1"/>
  <c r="N325" i="24"/>
  <c r="AF325" i="24" s="1"/>
  <c r="O325" i="24"/>
  <c r="L326" i="24"/>
  <c r="AD326" i="24" s="1"/>
  <c r="M326" i="24"/>
  <c r="AE326" i="24" s="1"/>
  <c r="N326" i="24"/>
  <c r="AF326" i="24" s="1"/>
  <c r="O326" i="24"/>
  <c r="L327" i="24"/>
  <c r="AD327" i="24" s="1"/>
  <c r="M327" i="24"/>
  <c r="AE327" i="24" s="1"/>
  <c r="N327" i="24"/>
  <c r="O327" i="24"/>
  <c r="AG327" i="24" s="1"/>
  <c r="L328" i="24"/>
  <c r="AD328" i="24" s="1"/>
  <c r="M328" i="24"/>
  <c r="AE328" i="24" s="1"/>
  <c r="N328" i="24"/>
  <c r="AF328" i="24" s="1"/>
  <c r="O328" i="24"/>
  <c r="L329" i="24"/>
  <c r="AD329" i="24" s="1"/>
  <c r="M329" i="24"/>
  <c r="AE329" i="24" s="1"/>
  <c r="N329" i="24"/>
  <c r="AF329" i="24" s="1"/>
  <c r="O329" i="24"/>
  <c r="L330" i="24"/>
  <c r="AD330" i="24" s="1"/>
  <c r="M330" i="24"/>
  <c r="AE330" i="24" s="1"/>
  <c r="N330" i="24"/>
  <c r="AF330" i="24" s="1"/>
  <c r="O330" i="24"/>
  <c r="L331" i="24"/>
  <c r="AD331" i="24" s="1"/>
  <c r="M331" i="24"/>
  <c r="AE331" i="24" s="1"/>
  <c r="N331" i="24"/>
  <c r="O331" i="24"/>
  <c r="AG331" i="24" s="1"/>
  <c r="L332" i="24"/>
  <c r="AD332" i="24" s="1"/>
  <c r="M332" i="24"/>
  <c r="AE332" i="24" s="1"/>
  <c r="N332" i="24"/>
  <c r="AF332" i="24" s="1"/>
  <c r="O332" i="24"/>
  <c r="AG332" i="24" s="1"/>
  <c r="L333" i="24"/>
  <c r="AD333" i="24" s="1"/>
  <c r="M333" i="24"/>
  <c r="AE333" i="24" s="1"/>
  <c r="N333" i="24"/>
  <c r="AF333" i="24" s="1"/>
  <c r="O333" i="24"/>
  <c r="L334" i="24"/>
  <c r="AD334" i="24" s="1"/>
  <c r="M334" i="24"/>
  <c r="AE334" i="24" s="1"/>
  <c r="N334" i="24"/>
  <c r="AF334" i="24" s="1"/>
  <c r="O334" i="24"/>
  <c r="L335" i="24"/>
  <c r="AD335" i="24" s="1"/>
  <c r="M335" i="24"/>
  <c r="AE335" i="24" s="1"/>
  <c r="N335" i="24"/>
  <c r="O335" i="24"/>
  <c r="AG335" i="24" s="1"/>
  <c r="L336" i="24"/>
  <c r="AD336" i="24" s="1"/>
  <c r="M336" i="24"/>
  <c r="AE336" i="24" s="1"/>
  <c r="N336" i="24"/>
  <c r="AF336" i="24" s="1"/>
  <c r="O336" i="24"/>
  <c r="L337" i="24"/>
  <c r="AD337" i="24" s="1"/>
  <c r="M337" i="24"/>
  <c r="AE337" i="24" s="1"/>
  <c r="N337" i="24"/>
  <c r="O337" i="24"/>
  <c r="L338" i="24"/>
  <c r="AD338" i="24" s="1"/>
  <c r="M338" i="24"/>
  <c r="AE338" i="24" s="1"/>
  <c r="N338" i="24"/>
  <c r="AF338" i="24" s="1"/>
  <c r="O338" i="24"/>
  <c r="L339" i="24"/>
  <c r="AD339" i="24" s="1"/>
  <c r="M339" i="24"/>
  <c r="AE339" i="24" s="1"/>
  <c r="N339" i="24"/>
  <c r="O339" i="24"/>
  <c r="AG339" i="24" s="1"/>
  <c r="L340" i="24"/>
  <c r="AD340" i="24" s="1"/>
  <c r="M340" i="24"/>
  <c r="AE340" i="24" s="1"/>
  <c r="N340" i="24"/>
  <c r="AF340" i="24" s="1"/>
  <c r="O340" i="24"/>
  <c r="AG340" i="24" s="1"/>
  <c r="L341" i="24"/>
  <c r="AD341" i="24" s="1"/>
  <c r="M341" i="24"/>
  <c r="AE341" i="24" s="1"/>
  <c r="N341" i="24"/>
  <c r="AF341" i="24" s="1"/>
  <c r="O341" i="24"/>
  <c r="L342" i="24"/>
  <c r="AD342" i="24" s="1"/>
  <c r="M342" i="24"/>
  <c r="AE342" i="24" s="1"/>
  <c r="N342" i="24"/>
  <c r="AF342" i="24" s="1"/>
  <c r="O342" i="24"/>
  <c r="L343" i="24"/>
  <c r="AD343" i="24" s="1"/>
  <c r="M343" i="24"/>
  <c r="AE343" i="24" s="1"/>
  <c r="N343" i="24"/>
  <c r="O343" i="24"/>
  <c r="AG343" i="24" s="1"/>
  <c r="L344" i="24"/>
  <c r="AD344" i="24" s="1"/>
  <c r="M344" i="24"/>
  <c r="AE344" i="24" s="1"/>
  <c r="N344" i="24"/>
  <c r="AF344" i="24" s="1"/>
  <c r="O344" i="24"/>
  <c r="L301" i="24"/>
  <c r="AD301" i="24" s="1"/>
  <c r="M301" i="24"/>
  <c r="AE301" i="24" s="1"/>
  <c r="N301" i="24"/>
  <c r="AF301" i="24" s="1"/>
  <c r="O301" i="24"/>
  <c r="L302" i="24"/>
  <c r="AD302" i="24" s="1"/>
  <c r="M302" i="24"/>
  <c r="AE302" i="24" s="1"/>
  <c r="N302" i="24"/>
  <c r="O302" i="24"/>
  <c r="L396" i="24"/>
  <c r="AD396" i="24" s="1"/>
  <c r="M396" i="24"/>
  <c r="AE396" i="24" s="1"/>
  <c r="N396" i="24"/>
  <c r="O396" i="24"/>
  <c r="AG396" i="24" s="1"/>
  <c r="L397" i="24"/>
  <c r="AD397" i="24" s="1"/>
  <c r="M397" i="24"/>
  <c r="AE397" i="24" s="1"/>
  <c r="N397" i="24"/>
  <c r="AF397" i="24" s="1"/>
  <c r="O397" i="24"/>
  <c r="AG397" i="24" s="1"/>
  <c r="L398" i="24"/>
  <c r="AD398" i="24" s="1"/>
  <c r="M398" i="24"/>
  <c r="AE398" i="24" s="1"/>
  <c r="N398" i="24"/>
  <c r="AF398" i="24" s="1"/>
  <c r="O398" i="24"/>
  <c r="L399" i="24"/>
  <c r="AD399" i="24" s="1"/>
  <c r="M399" i="24"/>
  <c r="AE399" i="24" s="1"/>
  <c r="N399" i="24"/>
  <c r="AF399" i="24" s="1"/>
  <c r="O399" i="24"/>
  <c r="L400" i="24"/>
  <c r="AD400" i="24" s="1"/>
  <c r="M400" i="24"/>
  <c r="AE400" i="24" s="1"/>
  <c r="N400" i="24"/>
  <c r="O400" i="24"/>
  <c r="AG400" i="24" s="1"/>
  <c r="L401" i="24"/>
  <c r="AD401" i="24" s="1"/>
  <c r="M401" i="24"/>
  <c r="AE401" i="24" s="1"/>
  <c r="N401" i="24"/>
  <c r="AF401" i="24" s="1"/>
  <c r="O401" i="24"/>
  <c r="L402" i="24"/>
  <c r="AD402" i="24" s="1"/>
  <c r="M402" i="24"/>
  <c r="AE402" i="24" s="1"/>
  <c r="N402" i="24"/>
  <c r="AF402" i="24" s="1"/>
  <c r="O402" i="24"/>
  <c r="L403" i="24"/>
  <c r="AD403" i="24" s="1"/>
  <c r="M403" i="24"/>
  <c r="AE403" i="24" s="1"/>
  <c r="N403" i="24"/>
  <c r="AF403" i="24" s="1"/>
  <c r="O403" i="24"/>
  <c r="L404" i="24"/>
  <c r="AD404" i="24" s="1"/>
  <c r="M404" i="24"/>
  <c r="AE404" i="24" s="1"/>
  <c r="N404" i="24"/>
  <c r="O404" i="24"/>
  <c r="AG404" i="24" s="1"/>
  <c r="L405" i="24"/>
  <c r="AD405" i="24" s="1"/>
  <c r="M405" i="24"/>
  <c r="AE405" i="24" s="1"/>
  <c r="N405" i="24"/>
  <c r="AF405" i="24" s="1"/>
  <c r="O405" i="24"/>
  <c r="L406" i="24"/>
  <c r="AD406" i="24" s="1"/>
  <c r="M406" i="24"/>
  <c r="AE406" i="24" s="1"/>
  <c r="N406" i="24"/>
  <c r="AF406" i="24" s="1"/>
  <c r="O406" i="24"/>
  <c r="L407" i="24"/>
  <c r="AD407" i="24" s="1"/>
  <c r="M407" i="24"/>
  <c r="AE407" i="24" s="1"/>
  <c r="N407" i="24"/>
  <c r="O407" i="24"/>
  <c r="L408" i="24"/>
  <c r="AD408" i="24" s="1"/>
  <c r="M408" i="24"/>
  <c r="AE408" i="24" s="1"/>
  <c r="N408" i="24"/>
  <c r="O408" i="24"/>
  <c r="AG408" i="24" s="1"/>
  <c r="L409" i="24"/>
  <c r="AD409" i="24" s="1"/>
  <c r="M409" i="24"/>
  <c r="AE409" i="24" s="1"/>
  <c r="N409" i="24"/>
  <c r="AF409" i="24" s="1"/>
  <c r="O409" i="24"/>
  <c r="L410" i="24"/>
  <c r="AD410" i="24" s="1"/>
  <c r="M410" i="24"/>
  <c r="AE410" i="24" s="1"/>
  <c r="N410" i="24"/>
  <c r="AF410" i="24" s="1"/>
  <c r="O410" i="24"/>
  <c r="L411" i="24"/>
  <c r="AD411" i="24" s="1"/>
  <c r="M411" i="24"/>
  <c r="AE411" i="24" s="1"/>
  <c r="N411" i="24"/>
  <c r="AF411" i="24" s="1"/>
  <c r="O411" i="24"/>
  <c r="L412" i="24"/>
  <c r="AD412" i="24" s="1"/>
  <c r="M412" i="24"/>
  <c r="AE412" i="24" s="1"/>
  <c r="N412" i="24"/>
  <c r="O412" i="24"/>
  <c r="AG412" i="24" s="1"/>
  <c r="L413" i="24"/>
  <c r="AD413" i="24" s="1"/>
  <c r="M413" i="24"/>
  <c r="AE413" i="24" s="1"/>
  <c r="N413" i="24"/>
  <c r="AF413" i="24" s="1"/>
  <c r="O413" i="24"/>
  <c r="L414" i="24"/>
  <c r="AD414" i="24" s="1"/>
  <c r="M414" i="24"/>
  <c r="AE414" i="24" s="1"/>
  <c r="N414" i="24"/>
  <c r="AF414" i="24" s="1"/>
  <c r="O414" i="24"/>
  <c r="L415" i="24"/>
  <c r="AD415" i="24" s="1"/>
  <c r="M415" i="24"/>
  <c r="AE415" i="24" s="1"/>
  <c r="N415" i="24"/>
  <c r="AF415" i="24" s="1"/>
  <c r="O415" i="24"/>
  <c r="L416" i="24"/>
  <c r="AD416" i="24" s="1"/>
  <c r="M416" i="24"/>
  <c r="AE416" i="24" s="1"/>
  <c r="N416" i="24"/>
  <c r="O416" i="24"/>
  <c r="AG416" i="24" s="1"/>
  <c r="L417" i="24"/>
  <c r="AD417" i="24" s="1"/>
  <c r="M417" i="24"/>
  <c r="AE417" i="24" s="1"/>
  <c r="N417" i="24"/>
  <c r="AF417" i="24" s="1"/>
  <c r="O417" i="24"/>
  <c r="AG417" i="24" s="1"/>
  <c r="L418" i="24"/>
  <c r="AD418" i="24" s="1"/>
  <c r="M418" i="24"/>
  <c r="AE418" i="24" s="1"/>
  <c r="N418" i="24"/>
  <c r="O418" i="24"/>
  <c r="AG418" i="24" s="1"/>
  <c r="L419" i="24"/>
  <c r="AD419" i="24" s="1"/>
  <c r="M419" i="24"/>
  <c r="AE419" i="24" s="1"/>
  <c r="N419" i="24"/>
  <c r="AF419" i="24" s="1"/>
  <c r="O419" i="24"/>
  <c r="L420" i="24"/>
  <c r="AD420" i="24" s="1"/>
  <c r="M420" i="24"/>
  <c r="AE420" i="24" s="1"/>
  <c r="N420" i="24"/>
  <c r="O420" i="24"/>
  <c r="AG420" i="24" s="1"/>
  <c r="L421" i="24"/>
  <c r="AD421" i="24" s="1"/>
  <c r="M421" i="24"/>
  <c r="AE421" i="24" s="1"/>
  <c r="N421" i="24"/>
  <c r="AF421" i="24" s="1"/>
  <c r="O421" i="24"/>
  <c r="L422" i="24"/>
  <c r="AD422" i="24" s="1"/>
  <c r="M422" i="24"/>
  <c r="AE422" i="24" s="1"/>
  <c r="N422" i="24"/>
  <c r="AF422" i="24" s="1"/>
  <c r="O422" i="24"/>
  <c r="L423" i="24"/>
  <c r="AD423" i="24" s="1"/>
  <c r="M423" i="24"/>
  <c r="AE423" i="24" s="1"/>
  <c r="N423" i="24"/>
  <c r="AF423" i="24" s="1"/>
  <c r="O423" i="24"/>
  <c r="L424" i="24"/>
  <c r="AD424" i="24" s="1"/>
  <c r="M424" i="24"/>
  <c r="AE424" i="24" s="1"/>
  <c r="N424" i="24"/>
  <c r="O424" i="24"/>
  <c r="AG424" i="24" s="1"/>
  <c r="L425" i="24"/>
  <c r="AD425" i="24" s="1"/>
  <c r="M425" i="24"/>
  <c r="AE425" i="24" s="1"/>
  <c r="N425" i="24"/>
  <c r="AF425" i="24" s="1"/>
  <c r="O425" i="24"/>
  <c r="L428" i="24"/>
  <c r="AD428" i="24" s="1"/>
  <c r="M428" i="24"/>
  <c r="AE428" i="24" s="1"/>
  <c r="N428" i="24"/>
  <c r="AF428" i="24" s="1"/>
  <c r="O428" i="24"/>
  <c r="AG428" i="24" s="1"/>
  <c r="L427" i="24"/>
  <c r="AD427" i="24" s="1"/>
  <c r="M427" i="24"/>
  <c r="AE427" i="24" s="1"/>
  <c r="N427" i="24"/>
  <c r="O427" i="24"/>
  <c r="L430" i="24"/>
  <c r="AD430" i="24" s="1"/>
  <c r="M430" i="24"/>
  <c r="AE430" i="24" s="1"/>
  <c r="N430" i="24"/>
  <c r="O430" i="24"/>
  <c r="AG430" i="24" s="1"/>
  <c r="L431" i="24"/>
  <c r="AD431" i="24" s="1"/>
  <c r="M431" i="24"/>
  <c r="AE431" i="24" s="1"/>
  <c r="N431" i="24"/>
  <c r="AF431" i="24" s="1"/>
  <c r="O431" i="24"/>
  <c r="AG431" i="24" s="1"/>
  <c r="L432" i="24"/>
  <c r="AD432" i="24" s="1"/>
  <c r="M432" i="24"/>
  <c r="AE432" i="24" s="1"/>
  <c r="N432" i="24"/>
  <c r="AF432" i="24" s="1"/>
  <c r="O432" i="24"/>
  <c r="L433" i="24"/>
  <c r="AD433" i="24" s="1"/>
  <c r="M433" i="24"/>
  <c r="AE433" i="24" s="1"/>
  <c r="N433" i="24"/>
  <c r="AF433" i="24" s="1"/>
  <c r="O433" i="24"/>
  <c r="L434" i="24"/>
  <c r="AD434" i="24" s="1"/>
  <c r="M434" i="24"/>
  <c r="AE434" i="24" s="1"/>
  <c r="N434" i="24"/>
  <c r="O434" i="24"/>
  <c r="AG434" i="24" s="1"/>
  <c r="L435" i="24"/>
  <c r="AD435" i="24" s="1"/>
  <c r="M435" i="24"/>
  <c r="AE435" i="24" s="1"/>
  <c r="N435" i="24"/>
  <c r="AF435" i="24" s="1"/>
  <c r="O435" i="24"/>
  <c r="AG435" i="24" s="1"/>
  <c r="L436" i="24"/>
  <c r="AD436" i="24" s="1"/>
  <c r="M436" i="24"/>
  <c r="AE436" i="24" s="1"/>
  <c r="N436" i="24"/>
  <c r="AF436" i="24" s="1"/>
  <c r="O436" i="24"/>
  <c r="L437" i="24"/>
  <c r="AD437" i="24" s="1"/>
  <c r="M437" i="24"/>
  <c r="AE437" i="24" s="1"/>
  <c r="N437" i="24"/>
  <c r="AF437" i="24" s="1"/>
  <c r="O437" i="24"/>
  <c r="L438" i="24"/>
  <c r="AD438" i="24" s="1"/>
  <c r="M438" i="24"/>
  <c r="AE438" i="24" s="1"/>
  <c r="N438" i="24"/>
  <c r="O438" i="24"/>
  <c r="AG438" i="24" s="1"/>
  <c r="L439" i="24"/>
  <c r="AD439" i="24" s="1"/>
  <c r="M439" i="24"/>
  <c r="AE439" i="24" s="1"/>
  <c r="N439" i="24"/>
  <c r="AF439" i="24" s="1"/>
  <c r="O439" i="24"/>
  <c r="AG439" i="24" s="1"/>
  <c r="L440" i="24"/>
  <c r="AD440" i="24" s="1"/>
  <c r="M440" i="24"/>
  <c r="AE440" i="24" s="1"/>
  <c r="N440" i="24"/>
  <c r="AF440" i="24" s="1"/>
  <c r="O440" i="24"/>
  <c r="L441" i="24"/>
  <c r="AD441" i="24" s="1"/>
  <c r="M441" i="24"/>
  <c r="AE441" i="24" s="1"/>
  <c r="N441" i="24"/>
  <c r="AF441" i="24" s="1"/>
  <c r="O441" i="24"/>
  <c r="L442" i="24"/>
  <c r="AD442" i="24" s="1"/>
  <c r="M442" i="24"/>
  <c r="AE442" i="24" s="1"/>
  <c r="N442" i="24"/>
  <c r="O442" i="24"/>
  <c r="AG442" i="24" s="1"/>
  <c r="L443" i="24"/>
  <c r="AD443" i="24" s="1"/>
  <c r="M443" i="24"/>
  <c r="AE443" i="24" s="1"/>
  <c r="N443" i="24"/>
  <c r="AF443" i="24" s="1"/>
  <c r="O443" i="24"/>
  <c r="AG443" i="24" s="1"/>
  <c r="L444" i="24"/>
  <c r="AD444" i="24" s="1"/>
  <c r="M444" i="24"/>
  <c r="AE444" i="24" s="1"/>
  <c r="N444" i="24"/>
  <c r="AF444" i="24" s="1"/>
  <c r="O444" i="24"/>
  <c r="AG444" i="24" s="1"/>
  <c r="L445" i="24"/>
  <c r="AD445" i="24" s="1"/>
  <c r="M445" i="24"/>
  <c r="AE445" i="24" s="1"/>
  <c r="N445" i="24"/>
  <c r="AF445" i="24" s="1"/>
  <c r="O445" i="24"/>
  <c r="L446" i="24"/>
  <c r="AD446" i="24" s="1"/>
  <c r="M446" i="24"/>
  <c r="AE446" i="24" s="1"/>
  <c r="N446" i="24"/>
  <c r="O446" i="24"/>
  <c r="AG446" i="24" s="1"/>
  <c r="L447" i="24"/>
  <c r="AD447" i="24" s="1"/>
  <c r="M447" i="24"/>
  <c r="AE447" i="24" s="1"/>
  <c r="N447" i="24"/>
  <c r="AF447" i="24" s="1"/>
  <c r="O447" i="24"/>
  <c r="L448" i="24"/>
  <c r="AD448" i="24" s="1"/>
  <c r="M448" i="24"/>
  <c r="AE448" i="24" s="1"/>
  <c r="N448" i="24"/>
  <c r="AF448" i="24" s="1"/>
  <c r="O448" i="24"/>
  <c r="L449" i="24"/>
  <c r="AD449" i="24" s="1"/>
  <c r="M449" i="24"/>
  <c r="AE449" i="24" s="1"/>
  <c r="N449" i="24"/>
  <c r="AF449" i="24" s="1"/>
  <c r="O449" i="24"/>
  <c r="L450" i="24"/>
  <c r="AD450" i="24" s="1"/>
  <c r="M450" i="24"/>
  <c r="AE450" i="24" s="1"/>
  <c r="N450" i="24"/>
  <c r="O450" i="24"/>
  <c r="AG450" i="24" s="1"/>
  <c r="L451" i="24"/>
  <c r="AD451" i="24" s="1"/>
  <c r="M451" i="24"/>
  <c r="AE451" i="24" s="1"/>
  <c r="N451" i="24"/>
  <c r="AF451" i="24" s="1"/>
  <c r="O451" i="24"/>
  <c r="AG451" i="24" s="1"/>
  <c r="L452" i="24"/>
  <c r="AD452" i="24" s="1"/>
  <c r="M452" i="24"/>
  <c r="AE452" i="24" s="1"/>
  <c r="N452" i="24"/>
  <c r="AF452" i="24" s="1"/>
  <c r="O452" i="24"/>
  <c r="L453" i="24"/>
  <c r="AD453" i="24" s="1"/>
  <c r="M453" i="24"/>
  <c r="AE453" i="24" s="1"/>
  <c r="N453" i="24"/>
  <c r="AF453" i="24" s="1"/>
  <c r="O453" i="24"/>
  <c r="L454" i="24"/>
  <c r="AD454" i="24" s="1"/>
  <c r="M454" i="24"/>
  <c r="AE454" i="24" s="1"/>
  <c r="N454" i="24"/>
  <c r="O454" i="24"/>
  <c r="AG454" i="24" s="1"/>
  <c r="L455" i="24"/>
  <c r="AD455" i="24" s="1"/>
  <c r="M455" i="24"/>
  <c r="AE455" i="24" s="1"/>
  <c r="N455" i="24"/>
  <c r="AF455" i="24" s="1"/>
  <c r="O455" i="24"/>
  <c r="AG455" i="24" s="1"/>
  <c r="L456" i="24"/>
  <c r="AD456" i="24" s="1"/>
  <c r="M456" i="24"/>
  <c r="AE456" i="24" s="1"/>
  <c r="N456" i="24"/>
  <c r="AF456" i="24" s="1"/>
  <c r="O456" i="24"/>
  <c r="L457" i="24"/>
  <c r="AD457" i="24" s="1"/>
  <c r="M457" i="24"/>
  <c r="AE457" i="24" s="1"/>
  <c r="N457" i="24"/>
  <c r="AF457" i="24" s="1"/>
  <c r="O457" i="24"/>
  <c r="L458" i="24"/>
  <c r="AD458" i="24" s="1"/>
  <c r="M458" i="24"/>
  <c r="AE458" i="24" s="1"/>
  <c r="N458" i="24"/>
  <c r="O458" i="24"/>
  <c r="AG458" i="24" s="1"/>
  <c r="L459" i="24"/>
  <c r="AD459" i="24" s="1"/>
  <c r="M459" i="24"/>
  <c r="AE459" i="24" s="1"/>
  <c r="N459" i="24"/>
  <c r="O459" i="24"/>
  <c r="L460" i="24"/>
  <c r="AD460" i="24" s="1"/>
  <c r="M460" i="24"/>
  <c r="AE460" i="24" s="1"/>
  <c r="N460" i="24"/>
  <c r="O460" i="24"/>
  <c r="L461" i="24"/>
  <c r="AD461" i="24" s="1"/>
  <c r="M461" i="24"/>
  <c r="AE461" i="24" s="1"/>
  <c r="N461" i="24"/>
  <c r="AF461" i="24" s="1"/>
  <c r="O461" i="24"/>
  <c r="L462" i="24"/>
  <c r="AD462" i="24" s="1"/>
  <c r="M462" i="24"/>
  <c r="AE462" i="24" s="1"/>
  <c r="N462" i="24"/>
  <c r="O462" i="24"/>
  <c r="AG462" i="24" s="1"/>
  <c r="L463" i="24"/>
  <c r="AD463" i="24" s="1"/>
  <c r="M463" i="24"/>
  <c r="AE463" i="24" s="1"/>
  <c r="N463" i="24"/>
  <c r="AF463" i="24" s="1"/>
  <c r="O463" i="24"/>
  <c r="L464" i="24"/>
  <c r="AD464" i="24" s="1"/>
  <c r="M464" i="24"/>
  <c r="AE464" i="24" s="1"/>
  <c r="N464" i="24"/>
  <c r="AF464" i="24" s="1"/>
  <c r="O464" i="24"/>
  <c r="L465" i="24"/>
  <c r="AD465" i="24" s="1"/>
  <c r="M465" i="24"/>
  <c r="AE465" i="24" s="1"/>
  <c r="N465" i="24"/>
  <c r="AF465" i="24" s="1"/>
  <c r="O465" i="24"/>
  <c r="L466" i="24"/>
  <c r="AD466" i="24" s="1"/>
  <c r="M466" i="24"/>
  <c r="AE466" i="24" s="1"/>
  <c r="N466" i="24"/>
  <c r="O466" i="24"/>
  <c r="AG466" i="24" s="1"/>
  <c r="L467" i="24"/>
  <c r="AD467" i="24" s="1"/>
  <c r="M467" i="24"/>
  <c r="AE467" i="24" s="1"/>
  <c r="N467" i="24"/>
  <c r="AF467" i="24" s="1"/>
  <c r="O467" i="24"/>
  <c r="L468" i="24"/>
  <c r="AD468" i="24" s="1"/>
  <c r="M468" i="24"/>
  <c r="AE468" i="24" s="1"/>
  <c r="N468" i="24"/>
  <c r="AF468" i="24" s="1"/>
  <c r="O468" i="24"/>
  <c r="L469" i="24"/>
  <c r="AD469" i="24" s="1"/>
  <c r="M469" i="24"/>
  <c r="AE469" i="24" s="1"/>
  <c r="N469" i="24"/>
  <c r="AF469" i="24" s="1"/>
  <c r="O469" i="24"/>
  <c r="L470" i="24"/>
  <c r="AD470" i="24" s="1"/>
  <c r="M470" i="24"/>
  <c r="AE470" i="24" s="1"/>
  <c r="N470" i="24"/>
  <c r="O470" i="24"/>
  <c r="AG470" i="24" s="1"/>
  <c r="L471" i="24"/>
  <c r="AD471" i="24" s="1"/>
  <c r="M471" i="24"/>
  <c r="AE471" i="24" s="1"/>
  <c r="N471" i="24"/>
  <c r="AF471" i="24" s="1"/>
  <c r="O471" i="24"/>
  <c r="AG471" i="24" s="1"/>
  <c r="L495" i="24"/>
  <c r="AD495" i="24" s="1"/>
  <c r="M495" i="24"/>
  <c r="AE495" i="24" s="1"/>
  <c r="N495" i="24"/>
  <c r="AF495" i="24" s="1"/>
  <c r="O495" i="24"/>
  <c r="L496" i="24"/>
  <c r="AD496" i="24" s="1"/>
  <c r="M496" i="24"/>
  <c r="AE496" i="24" s="1"/>
  <c r="N496" i="24"/>
  <c r="AF496" i="24" s="1"/>
  <c r="O496" i="24"/>
  <c r="L497" i="24"/>
  <c r="AD497" i="24" s="1"/>
  <c r="M497" i="24"/>
  <c r="AE497" i="24" s="1"/>
  <c r="N497" i="24"/>
  <c r="O497" i="24"/>
  <c r="AG497" i="24" s="1"/>
  <c r="L498" i="24"/>
  <c r="AD498" i="24" s="1"/>
  <c r="M498" i="24"/>
  <c r="AE498" i="24" s="1"/>
  <c r="N498" i="24"/>
  <c r="AF498" i="24" s="1"/>
  <c r="O498" i="24"/>
  <c r="L499" i="24"/>
  <c r="AD499" i="24" s="1"/>
  <c r="M499" i="24"/>
  <c r="AE499" i="24" s="1"/>
  <c r="N499" i="24"/>
  <c r="O499" i="24"/>
  <c r="L500" i="24"/>
  <c r="AD500" i="24" s="1"/>
  <c r="M500" i="24"/>
  <c r="AE500" i="24" s="1"/>
  <c r="N500" i="24"/>
  <c r="AF500" i="24" s="1"/>
  <c r="O500" i="24"/>
  <c r="L501" i="24"/>
  <c r="AD501" i="24" s="1"/>
  <c r="M501" i="24"/>
  <c r="AE501" i="24" s="1"/>
  <c r="N501" i="24"/>
  <c r="O501" i="24"/>
  <c r="AG501" i="24" s="1"/>
  <c r="L502" i="24"/>
  <c r="AD502" i="24" s="1"/>
  <c r="M502" i="24"/>
  <c r="AE502" i="24" s="1"/>
  <c r="N502" i="24"/>
  <c r="AF502" i="24" s="1"/>
  <c r="O502" i="24"/>
  <c r="L476" i="24"/>
  <c r="AD476" i="24" s="1"/>
  <c r="M476" i="24"/>
  <c r="AE476" i="24" s="1"/>
  <c r="N476" i="24"/>
  <c r="AF476" i="24" s="1"/>
  <c r="O476" i="24"/>
  <c r="L477" i="24"/>
  <c r="AD477" i="24" s="1"/>
  <c r="M477" i="24"/>
  <c r="AE477" i="24" s="1"/>
  <c r="N477" i="24"/>
  <c r="AF477" i="24" s="1"/>
  <c r="O477" i="24"/>
  <c r="L472" i="24"/>
  <c r="AD472" i="24" s="1"/>
  <c r="M472" i="24"/>
  <c r="AE472" i="24" s="1"/>
  <c r="N472" i="24"/>
  <c r="O472" i="24"/>
  <c r="AG472" i="24" s="1"/>
  <c r="L473" i="24"/>
  <c r="AD473" i="24" s="1"/>
  <c r="M473" i="24"/>
  <c r="AE473" i="24" s="1"/>
  <c r="N473" i="24"/>
  <c r="AF473" i="24" s="1"/>
  <c r="O473" i="24"/>
  <c r="AG473" i="24" s="1"/>
  <c r="L474" i="24"/>
  <c r="AD474" i="24" s="1"/>
  <c r="M474" i="24"/>
  <c r="AE474" i="24" s="1"/>
  <c r="N474" i="24"/>
  <c r="AF474" i="24" s="1"/>
  <c r="O474" i="24"/>
  <c r="L475" i="24"/>
  <c r="AD475" i="24" s="1"/>
  <c r="M475" i="24"/>
  <c r="AE475" i="24" s="1"/>
  <c r="N475" i="24"/>
  <c r="AF475" i="24" s="1"/>
  <c r="O475" i="24"/>
  <c r="L426" i="24"/>
  <c r="AD426" i="24" s="1"/>
  <c r="M426" i="24"/>
  <c r="AE426" i="24" s="1"/>
  <c r="N426" i="24"/>
  <c r="O426" i="24"/>
  <c r="AG426" i="24" s="1"/>
  <c r="L503" i="24"/>
  <c r="AD503" i="24" s="1"/>
  <c r="M503" i="24"/>
  <c r="AE503" i="24" s="1"/>
  <c r="N503" i="24"/>
  <c r="AF503" i="24" s="1"/>
  <c r="O503" i="24"/>
  <c r="AG503" i="24" s="1"/>
  <c r="L504" i="24"/>
  <c r="AD504" i="24" s="1"/>
  <c r="M504" i="24"/>
  <c r="AE504" i="24" s="1"/>
  <c r="N504" i="24"/>
  <c r="O504" i="24"/>
  <c r="L505" i="24"/>
  <c r="AD505" i="24" s="1"/>
  <c r="M505" i="24"/>
  <c r="AE505" i="24" s="1"/>
  <c r="N505" i="24"/>
  <c r="AF505" i="24" s="1"/>
  <c r="O505" i="24"/>
  <c r="L506" i="24"/>
  <c r="AD506" i="24" s="1"/>
  <c r="M506" i="24"/>
  <c r="AE506" i="24" s="1"/>
  <c r="N506" i="24"/>
  <c r="O506" i="24"/>
  <c r="AG506" i="24" s="1"/>
  <c r="L507" i="24"/>
  <c r="AD507" i="24" s="1"/>
  <c r="M507" i="24"/>
  <c r="AE507" i="24" s="1"/>
  <c r="N507" i="24"/>
  <c r="AF507" i="24" s="1"/>
  <c r="O507" i="24"/>
  <c r="AG507" i="24" s="1"/>
  <c r="L508" i="24"/>
  <c r="AD508" i="24" s="1"/>
  <c r="M508" i="24"/>
  <c r="AE508" i="24" s="1"/>
  <c r="N508" i="24"/>
  <c r="AF508" i="24" s="1"/>
  <c r="O508" i="24"/>
  <c r="L509" i="24"/>
  <c r="AD509" i="24" s="1"/>
  <c r="M509" i="24"/>
  <c r="AE509" i="24" s="1"/>
  <c r="N509" i="24"/>
  <c r="AF509" i="24" s="1"/>
  <c r="O509" i="24"/>
  <c r="L510" i="24"/>
  <c r="AD510" i="24" s="1"/>
  <c r="M510" i="24"/>
  <c r="AE510" i="24" s="1"/>
  <c r="N510" i="24"/>
  <c r="O510" i="24"/>
  <c r="AG510" i="24" s="1"/>
  <c r="L511" i="24"/>
  <c r="AD511" i="24" s="1"/>
  <c r="M511" i="24"/>
  <c r="AE511" i="24" s="1"/>
  <c r="N511" i="24"/>
  <c r="AF511" i="24" s="1"/>
  <c r="O511" i="24"/>
  <c r="L512" i="24"/>
  <c r="AD512" i="24" s="1"/>
  <c r="M512" i="24"/>
  <c r="AE512" i="24" s="1"/>
  <c r="N512" i="24"/>
  <c r="AF512" i="24" s="1"/>
  <c r="O512" i="24"/>
  <c r="L513" i="24"/>
  <c r="AD513" i="24" s="1"/>
  <c r="M513" i="24"/>
  <c r="AE513" i="24" s="1"/>
  <c r="N513" i="24"/>
  <c r="AF513" i="24" s="1"/>
  <c r="O513" i="24"/>
  <c r="L514" i="24"/>
  <c r="AD514" i="24" s="1"/>
  <c r="M514" i="24"/>
  <c r="AE514" i="24" s="1"/>
  <c r="N514" i="24"/>
  <c r="O514" i="24"/>
  <c r="AG514" i="24" s="1"/>
  <c r="L515" i="24"/>
  <c r="AD515" i="24" s="1"/>
  <c r="M515" i="24"/>
  <c r="AE515" i="24" s="1"/>
  <c r="N515" i="24"/>
  <c r="AF515" i="24" s="1"/>
  <c r="O515" i="24"/>
  <c r="AG515" i="24" s="1"/>
  <c r="L516" i="24"/>
  <c r="AD516" i="24" s="1"/>
  <c r="M516" i="24"/>
  <c r="AE516" i="24" s="1"/>
  <c r="N516" i="24"/>
  <c r="AF516" i="24" s="1"/>
  <c r="O516" i="24"/>
  <c r="L517" i="24"/>
  <c r="AD517" i="24" s="1"/>
  <c r="M517" i="24"/>
  <c r="AE517" i="24" s="1"/>
  <c r="N517" i="24"/>
  <c r="AF517" i="24" s="1"/>
  <c r="O517" i="24"/>
  <c r="L518" i="24"/>
  <c r="AD518" i="24" s="1"/>
  <c r="M518" i="24"/>
  <c r="AE518" i="24" s="1"/>
  <c r="N518" i="24"/>
  <c r="O518" i="24"/>
  <c r="AG518" i="24" s="1"/>
  <c r="L519" i="24"/>
  <c r="AD519" i="24" s="1"/>
  <c r="M519" i="24"/>
  <c r="AE519" i="24" s="1"/>
  <c r="N519" i="24"/>
  <c r="AF519" i="24" s="1"/>
  <c r="O519" i="24"/>
  <c r="AG519" i="24" s="1"/>
  <c r="L520" i="24"/>
  <c r="AD520" i="24" s="1"/>
  <c r="M520" i="24"/>
  <c r="AE520" i="24" s="1"/>
  <c r="N520" i="24"/>
  <c r="AF520" i="24" s="1"/>
  <c r="O520" i="24"/>
  <c r="L521" i="24"/>
  <c r="AD521" i="24" s="1"/>
  <c r="M521" i="24"/>
  <c r="AE521" i="24" s="1"/>
  <c r="N521" i="24"/>
  <c r="AF521" i="24" s="1"/>
  <c r="O521" i="24"/>
  <c r="L522" i="24"/>
  <c r="AD522" i="24" s="1"/>
  <c r="M522" i="24"/>
  <c r="AE522" i="24" s="1"/>
  <c r="N522" i="24"/>
  <c r="O522" i="24"/>
  <c r="AG522" i="24" s="1"/>
  <c r="L523" i="24"/>
  <c r="AD523" i="24" s="1"/>
  <c r="M523" i="24"/>
  <c r="AE523" i="24" s="1"/>
  <c r="N523" i="24"/>
  <c r="AF523" i="24" s="1"/>
  <c r="O523" i="24"/>
  <c r="L524" i="24"/>
  <c r="AD524" i="24" s="1"/>
  <c r="M524" i="24"/>
  <c r="AE524" i="24" s="1"/>
  <c r="N524" i="24"/>
  <c r="AF524" i="24" s="1"/>
  <c r="O524" i="24"/>
  <c r="L525" i="24"/>
  <c r="AD525" i="24" s="1"/>
  <c r="M525" i="24"/>
  <c r="AE525" i="24" s="1"/>
  <c r="N525" i="24"/>
  <c r="AF525" i="24" s="1"/>
  <c r="O525" i="24"/>
  <c r="L526" i="24"/>
  <c r="AD526" i="24" s="1"/>
  <c r="M526" i="24"/>
  <c r="AE526" i="24" s="1"/>
  <c r="N526" i="24"/>
  <c r="O526" i="24"/>
  <c r="AG526" i="24" s="1"/>
  <c r="L527" i="24"/>
  <c r="AD527" i="24" s="1"/>
  <c r="M527" i="24"/>
  <c r="AE527" i="24" s="1"/>
  <c r="N527" i="24"/>
  <c r="AF527" i="24" s="1"/>
  <c r="O527" i="24"/>
  <c r="L528" i="24"/>
  <c r="AD528" i="24" s="1"/>
  <c r="M528" i="24"/>
  <c r="AE528" i="24" s="1"/>
  <c r="N528" i="24"/>
  <c r="AF528" i="24" s="1"/>
  <c r="O528" i="24"/>
  <c r="L529" i="24"/>
  <c r="AD529" i="24" s="1"/>
  <c r="M529" i="24"/>
  <c r="AE529" i="24" s="1"/>
  <c r="N529" i="24"/>
  <c r="AF529" i="24" s="1"/>
  <c r="O529" i="24"/>
  <c r="L530" i="24"/>
  <c r="AD530" i="24" s="1"/>
  <c r="M530" i="24"/>
  <c r="AE530" i="24" s="1"/>
  <c r="N530" i="24"/>
  <c r="O530" i="24"/>
  <c r="AG530" i="24" s="1"/>
  <c r="L531" i="24"/>
  <c r="AD531" i="24" s="1"/>
  <c r="M531" i="24"/>
  <c r="AE531" i="24" s="1"/>
  <c r="N531" i="24"/>
  <c r="AF531" i="24" s="1"/>
  <c r="O531" i="24"/>
  <c r="L532" i="24"/>
  <c r="AD532" i="24" s="1"/>
  <c r="M532" i="24"/>
  <c r="AE532" i="24" s="1"/>
  <c r="N532" i="24"/>
  <c r="AF532" i="24" s="1"/>
  <c r="O532" i="24"/>
  <c r="L533" i="24"/>
  <c r="AD533" i="24" s="1"/>
  <c r="M533" i="24"/>
  <c r="AE533" i="24" s="1"/>
  <c r="N533" i="24"/>
  <c r="AF533" i="24" s="1"/>
  <c r="O533" i="24"/>
  <c r="L534" i="24"/>
  <c r="AD534" i="24" s="1"/>
  <c r="M534" i="24"/>
  <c r="AE534" i="24" s="1"/>
  <c r="N534" i="24"/>
  <c r="O534" i="24"/>
  <c r="AG534" i="24" s="1"/>
  <c r="L535" i="24"/>
  <c r="AD535" i="24" s="1"/>
  <c r="M535" i="24"/>
  <c r="AE535" i="24" s="1"/>
  <c r="N535" i="24"/>
  <c r="AF535" i="24" s="1"/>
  <c r="O535" i="24"/>
  <c r="L536" i="24"/>
  <c r="AD536" i="24" s="1"/>
  <c r="M536" i="24"/>
  <c r="AE536" i="24" s="1"/>
  <c r="N536" i="24"/>
  <c r="AF536" i="24" s="1"/>
  <c r="O536" i="24"/>
  <c r="L537" i="24"/>
  <c r="AD537" i="24" s="1"/>
  <c r="M537" i="24"/>
  <c r="AE537" i="24" s="1"/>
  <c r="N537" i="24"/>
  <c r="O537" i="24"/>
  <c r="L538" i="24"/>
  <c r="AD538" i="24" s="1"/>
  <c r="M538" i="24"/>
  <c r="AE538" i="24" s="1"/>
  <c r="N538" i="24"/>
  <c r="O538" i="24"/>
  <c r="AG538" i="24" s="1"/>
  <c r="L539" i="24"/>
  <c r="AD539" i="24" s="1"/>
  <c r="M539" i="24"/>
  <c r="AE539" i="24" s="1"/>
  <c r="N539" i="24"/>
  <c r="AF539" i="24" s="1"/>
  <c r="O539" i="24"/>
  <c r="AG539" i="24" s="1"/>
  <c r="L540" i="24"/>
  <c r="AD540" i="24" s="1"/>
  <c r="M540" i="24"/>
  <c r="AE540" i="24" s="1"/>
  <c r="N540" i="24"/>
  <c r="AF540" i="24" s="1"/>
  <c r="O540" i="24"/>
  <c r="L541" i="24"/>
  <c r="AD541" i="24" s="1"/>
  <c r="M541" i="24"/>
  <c r="AE541" i="24" s="1"/>
  <c r="N541" i="24"/>
  <c r="AF541" i="24" s="1"/>
  <c r="O541" i="24"/>
  <c r="L542" i="24"/>
  <c r="AD542" i="24" s="1"/>
  <c r="M542" i="24"/>
  <c r="AE542" i="24" s="1"/>
  <c r="N542" i="24"/>
  <c r="O542" i="24"/>
  <c r="AG542" i="24" s="1"/>
  <c r="L1417" i="24"/>
  <c r="AD1417" i="24" s="1"/>
  <c r="M1417" i="24"/>
  <c r="AE1417" i="24" s="1"/>
  <c r="N1417" i="24"/>
  <c r="AF1417" i="24" s="1"/>
  <c r="O1417" i="24"/>
  <c r="AG1417" i="24" s="1"/>
  <c r="L1550" i="24"/>
  <c r="AD1550" i="24" s="1"/>
  <c r="M1550" i="24"/>
  <c r="AE1550" i="24" s="1"/>
  <c r="N1550" i="24"/>
  <c r="AF1550" i="24" s="1"/>
  <c r="O1550" i="24"/>
  <c r="L1347" i="24"/>
  <c r="AD1347" i="24" s="1"/>
  <c r="M1347" i="24"/>
  <c r="AE1347" i="24" s="1"/>
  <c r="N1347" i="24"/>
  <c r="AF1347" i="24" s="1"/>
  <c r="O1347" i="24"/>
  <c r="L1348" i="24"/>
  <c r="AD1348" i="24" s="1"/>
  <c r="M1348" i="24"/>
  <c r="AE1348" i="24" s="1"/>
  <c r="N1348" i="24"/>
  <c r="O1348" i="24"/>
  <c r="AG1348" i="24" s="1"/>
  <c r="L1349" i="24"/>
  <c r="AD1349" i="24" s="1"/>
  <c r="M1349" i="24"/>
  <c r="AE1349" i="24" s="1"/>
  <c r="N1349" i="24"/>
  <c r="AF1349" i="24" s="1"/>
  <c r="O1349" i="24"/>
  <c r="L1350" i="24"/>
  <c r="AD1350" i="24" s="1"/>
  <c r="M1350" i="24"/>
  <c r="AE1350" i="24" s="1"/>
  <c r="N1350" i="24"/>
  <c r="AF1350" i="24" s="1"/>
  <c r="O1350" i="24"/>
  <c r="L1351" i="24"/>
  <c r="AD1351" i="24" s="1"/>
  <c r="M1351" i="24"/>
  <c r="AE1351" i="24" s="1"/>
  <c r="N1351" i="24"/>
  <c r="AF1351" i="24" s="1"/>
  <c r="O1351" i="24"/>
  <c r="L1352" i="24"/>
  <c r="AD1352" i="24" s="1"/>
  <c r="M1352" i="24"/>
  <c r="AE1352" i="24" s="1"/>
  <c r="N1352" i="24"/>
  <c r="O1352" i="24"/>
  <c r="AG1352" i="24" s="1"/>
  <c r="L1353" i="24"/>
  <c r="AD1353" i="24" s="1"/>
  <c r="M1353" i="24"/>
  <c r="AE1353" i="24" s="1"/>
  <c r="N1353" i="24"/>
  <c r="AF1353" i="24" s="1"/>
  <c r="O1353" i="24"/>
  <c r="L1354" i="24"/>
  <c r="AD1354" i="24" s="1"/>
  <c r="M1354" i="24"/>
  <c r="AE1354" i="24" s="1"/>
  <c r="N1354" i="24"/>
  <c r="AF1354" i="24" s="1"/>
  <c r="O1354" i="24"/>
  <c r="L1355" i="24"/>
  <c r="AD1355" i="24" s="1"/>
  <c r="M1355" i="24"/>
  <c r="AE1355" i="24" s="1"/>
  <c r="N1355" i="24"/>
  <c r="AF1355" i="24" s="1"/>
  <c r="O1355" i="24"/>
  <c r="L1356" i="24"/>
  <c r="AD1356" i="24" s="1"/>
  <c r="M1356" i="24"/>
  <c r="AE1356" i="24" s="1"/>
  <c r="N1356" i="24"/>
  <c r="O1356" i="24"/>
  <c r="AG1356" i="24" s="1"/>
  <c r="L1357" i="24"/>
  <c r="AD1357" i="24" s="1"/>
  <c r="M1357" i="24"/>
  <c r="AE1357" i="24" s="1"/>
  <c r="N1357" i="24"/>
  <c r="AF1357" i="24" s="1"/>
  <c r="O1357" i="24"/>
  <c r="L1358" i="24"/>
  <c r="AD1358" i="24" s="1"/>
  <c r="M1358" i="24"/>
  <c r="AE1358" i="24" s="1"/>
  <c r="N1358" i="24"/>
  <c r="AF1358" i="24" s="1"/>
  <c r="O1358" i="24"/>
  <c r="L1359" i="24"/>
  <c r="AD1359" i="24" s="1"/>
  <c r="M1359" i="24"/>
  <c r="AE1359" i="24" s="1"/>
  <c r="N1359" i="24"/>
  <c r="AF1359" i="24" s="1"/>
  <c r="O1359" i="24"/>
  <c r="L1360" i="24"/>
  <c r="AD1360" i="24" s="1"/>
  <c r="M1360" i="24"/>
  <c r="AE1360" i="24" s="1"/>
  <c r="N1360" i="24"/>
  <c r="O1360" i="24"/>
  <c r="AG1360" i="24" s="1"/>
  <c r="L1361" i="24"/>
  <c r="AD1361" i="24" s="1"/>
  <c r="M1361" i="24"/>
  <c r="AE1361" i="24" s="1"/>
  <c r="N1361" i="24"/>
  <c r="AF1361" i="24" s="1"/>
  <c r="O1361" i="24"/>
  <c r="L1362" i="24"/>
  <c r="AD1362" i="24" s="1"/>
  <c r="M1362" i="24"/>
  <c r="AE1362" i="24" s="1"/>
  <c r="N1362" i="24"/>
  <c r="AF1362" i="24" s="1"/>
  <c r="O1362" i="24"/>
  <c r="L1363" i="24"/>
  <c r="AD1363" i="24" s="1"/>
  <c r="M1363" i="24"/>
  <c r="AE1363" i="24" s="1"/>
  <c r="N1363" i="24"/>
  <c r="AF1363" i="24" s="1"/>
  <c r="O1363" i="24"/>
  <c r="L1364" i="24"/>
  <c r="AD1364" i="24" s="1"/>
  <c r="M1364" i="24"/>
  <c r="AE1364" i="24" s="1"/>
  <c r="N1364" i="24"/>
  <c r="O1364" i="24"/>
  <c r="AG1364" i="24" s="1"/>
  <c r="L1365" i="24"/>
  <c r="AD1365" i="24" s="1"/>
  <c r="M1365" i="24"/>
  <c r="AE1365" i="24" s="1"/>
  <c r="N1365" i="24"/>
  <c r="O1365" i="24"/>
  <c r="AG1365" i="24" s="1"/>
  <c r="L1366" i="24"/>
  <c r="AD1366" i="24" s="1"/>
  <c r="M1366" i="24"/>
  <c r="AE1366" i="24" s="1"/>
  <c r="N1366" i="24"/>
  <c r="AF1366" i="24" s="1"/>
  <c r="O1366" i="24"/>
  <c r="L1367" i="24"/>
  <c r="AD1367" i="24" s="1"/>
  <c r="M1367" i="24"/>
  <c r="AE1367" i="24" s="1"/>
  <c r="N1367" i="24"/>
  <c r="AF1367" i="24" s="1"/>
  <c r="O1367" i="24"/>
  <c r="L1368" i="24"/>
  <c r="AD1368" i="24" s="1"/>
  <c r="M1368" i="24"/>
  <c r="AE1368" i="24" s="1"/>
  <c r="N1368" i="24"/>
  <c r="O1368" i="24"/>
  <c r="AG1368" i="24" s="1"/>
  <c r="L1369" i="24"/>
  <c r="AD1369" i="24" s="1"/>
  <c r="M1369" i="24"/>
  <c r="AE1369" i="24" s="1"/>
  <c r="N1369" i="24"/>
  <c r="AF1369" i="24" s="1"/>
  <c r="O1369" i="24"/>
  <c r="L1370" i="24"/>
  <c r="AD1370" i="24" s="1"/>
  <c r="M1370" i="24"/>
  <c r="AE1370" i="24" s="1"/>
  <c r="N1370" i="24"/>
  <c r="AF1370" i="24" s="1"/>
  <c r="O1370" i="24"/>
  <c r="L1371" i="24"/>
  <c r="AD1371" i="24" s="1"/>
  <c r="M1371" i="24"/>
  <c r="AE1371" i="24" s="1"/>
  <c r="N1371" i="24"/>
  <c r="AF1371" i="24" s="1"/>
  <c r="O1371" i="24"/>
  <c r="L1372" i="24"/>
  <c r="AD1372" i="24" s="1"/>
  <c r="M1372" i="24"/>
  <c r="AE1372" i="24" s="1"/>
  <c r="N1372" i="24"/>
  <c r="O1372" i="24"/>
  <c r="AG1372" i="24" s="1"/>
  <c r="L1375" i="24"/>
  <c r="AD1375" i="24" s="1"/>
  <c r="M1375" i="24"/>
  <c r="AE1375" i="24" s="1"/>
  <c r="N1375" i="24"/>
  <c r="AF1375" i="24" s="1"/>
  <c r="O1375" i="24"/>
  <c r="L1376" i="24"/>
  <c r="AD1376" i="24" s="1"/>
  <c r="M1376" i="24"/>
  <c r="AE1376" i="24" s="1"/>
  <c r="N1376" i="24"/>
  <c r="AF1376" i="24" s="1"/>
  <c r="O1376" i="24"/>
  <c r="L1377" i="24"/>
  <c r="AD1377" i="24" s="1"/>
  <c r="M1377" i="24"/>
  <c r="AE1377" i="24" s="1"/>
  <c r="N1377" i="24"/>
  <c r="AF1377" i="24" s="1"/>
  <c r="O1377" i="24"/>
  <c r="L1378" i="24"/>
  <c r="AD1378" i="24" s="1"/>
  <c r="M1378" i="24"/>
  <c r="AE1378" i="24" s="1"/>
  <c r="N1378" i="24"/>
  <c r="O1378" i="24"/>
  <c r="AG1378" i="24" s="1"/>
  <c r="L1379" i="24"/>
  <c r="AD1379" i="24" s="1"/>
  <c r="M1379" i="24"/>
  <c r="AE1379" i="24" s="1"/>
  <c r="N1379" i="24"/>
  <c r="AF1379" i="24" s="1"/>
  <c r="O1379" i="24"/>
  <c r="AG1379" i="24" s="1"/>
  <c r="L1380" i="24"/>
  <c r="AD1380" i="24" s="1"/>
  <c r="M1380" i="24"/>
  <c r="AE1380" i="24" s="1"/>
  <c r="N1380" i="24"/>
  <c r="AF1380" i="24" s="1"/>
  <c r="O1380" i="24"/>
  <c r="L1381" i="24"/>
  <c r="AD1381" i="24" s="1"/>
  <c r="M1381" i="24"/>
  <c r="AE1381" i="24" s="1"/>
  <c r="N1381" i="24"/>
  <c r="O1381" i="24"/>
  <c r="L1382" i="24"/>
  <c r="AD1382" i="24" s="1"/>
  <c r="M1382" i="24"/>
  <c r="AE1382" i="24" s="1"/>
  <c r="N1382" i="24"/>
  <c r="O1382" i="24"/>
  <c r="AG1382" i="24" s="1"/>
  <c r="L1383" i="24"/>
  <c r="AD1383" i="24" s="1"/>
  <c r="M1383" i="24"/>
  <c r="AE1383" i="24" s="1"/>
  <c r="N1383" i="24"/>
  <c r="AF1383" i="24" s="1"/>
  <c r="O1383" i="24"/>
  <c r="L1418" i="24"/>
  <c r="AD1418" i="24" s="1"/>
  <c r="M1418" i="24"/>
  <c r="AE1418" i="24" s="1"/>
  <c r="N1418" i="24"/>
  <c r="AF1418" i="24" s="1"/>
  <c r="O1418" i="24"/>
  <c r="L1419" i="24"/>
  <c r="AD1419" i="24" s="1"/>
  <c r="M1419" i="24"/>
  <c r="AE1419" i="24" s="1"/>
  <c r="N1419" i="24"/>
  <c r="AF1419" i="24" s="1"/>
  <c r="O1419" i="24"/>
  <c r="L1420" i="24"/>
  <c r="AD1420" i="24" s="1"/>
  <c r="M1420" i="24"/>
  <c r="AE1420" i="24" s="1"/>
  <c r="N1420" i="24"/>
  <c r="O1420" i="24"/>
  <c r="AG1420" i="24" s="1"/>
  <c r="L1421" i="24"/>
  <c r="AD1421" i="24" s="1"/>
  <c r="M1421" i="24"/>
  <c r="AE1421" i="24" s="1"/>
  <c r="N1421" i="24"/>
  <c r="AF1421" i="24" s="1"/>
  <c r="O1421" i="24"/>
  <c r="L1422" i="24"/>
  <c r="AD1422" i="24" s="1"/>
  <c r="M1422" i="24"/>
  <c r="AE1422" i="24" s="1"/>
  <c r="N1422" i="24"/>
  <c r="AF1422" i="24" s="1"/>
  <c r="O1422" i="24"/>
  <c r="L1423" i="24"/>
  <c r="AD1423" i="24" s="1"/>
  <c r="M1423" i="24"/>
  <c r="AE1423" i="24" s="1"/>
  <c r="N1423" i="24"/>
  <c r="AF1423" i="24" s="1"/>
  <c r="O1423" i="24"/>
  <c r="L1424" i="24"/>
  <c r="AD1424" i="24" s="1"/>
  <c r="M1424" i="24"/>
  <c r="AE1424" i="24" s="1"/>
  <c r="N1424" i="24"/>
  <c r="O1424" i="24"/>
  <c r="AG1424" i="24" s="1"/>
  <c r="L1425" i="24"/>
  <c r="AD1425" i="24" s="1"/>
  <c r="M1425" i="24"/>
  <c r="AE1425" i="24" s="1"/>
  <c r="N1425" i="24"/>
  <c r="AF1425" i="24" s="1"/>
  <c r="O1425" i="24"/>
  <c r="L1426" i="24"/>
  <c r="AD1426" i="24" s="1"/>
  <c r="M1426" i="24"/>
  <c r="AE1426" i="24" s="1"/>
  <c r="N1426" i="24"/>
  <c r="AF1426" i="24" s="1"/>
  <c r="O1426" i="24"/>
  <c r="AG1426" i="24" s="1"/>
  <c r="L1427" i="24"/>
  <c r="AD1427" i="24" s="1"/>
  <c r="M1427" i="24"/>
  <c r="AE1427" i="24" s="1"/>
  <c r="N1427" i="24"/>
  <c r="AF1427" i="24" s="1"/>
  <c r="O1427" i="24"/>
  <c r="L1428" i="24"/>
  <c r="AD1428" i="24" s="1"/>
  <c r="M1428" i="24"/>
  <c r="AE1428" i="24" s="1"/>
  <c r="N1428" i="24"/>
  <c r="O1428" i="24"/>
  <c r="AG1428" i="24" s="1"/>
  <c r="L1429" i="24"/>
  <c r="AD1429" i="24" s="1"/>
  <c r="M1429" i="24"/>
  <c r="AE1429" i="24" s="1"/>
  <c r="N1429" i="24"/>
  <c r="AF1429" i="24" s="1"/>
  <c r="O1429" i="24"/>
  <c r="L1430" i="24"/>
  <c r="AD1430" i="24" s="1"/>
  <c r="M1430" i="24"/>
  <c r="AE1430" i="24" s="1"/>
  <c r="N1430" i="24"/>
  <c r="AF1430" i="24" s="1"/>
  <c r="O1430" i="24"/>
  <c r="L1431" i="24"/>
  <c r="AD1431" i="24" s="1"/>
  <c r="M1431" i="24"/>
  <c r="AE1431" i="24" s="1"/>
  <c r="N1431" i="24"/>
  <c r="O1431" i="24"/>
  <c r="L1432" i="24"/>
  <c r="AD1432" i="24" s="1"/>
  <c r="M1432" i="24"/>
  <c r="AE1432" i="24" s="1"/>
  <c r="N1432" i="24"/>
  <c r="O1432" i="24"/>
  <c r="AG1432" i="24" s="1"/>
  <c r="L1433" i="24"/>
  <c r="AD1433" i="24" s="1"/>
  <c r="M1433" i="24"/>
  <c r="AE1433" i="24" s="1"/>
  <c r="N1433" i="24"/>
  <c r="AF1433" i="24" s="1"/>
  <c r="O1433" i="24"/>
  <c r="L1434" i="24"/>
  <c r="AD1434" i="24" s="1"/>
  <c r="M1434" i="24"/>
  <c r="AE1434" i="24" s="1"/>
  <c r="N1434" i="24"/>
  <c r="AF1434" i="24" s="1"/>
  <c r="O1434" i="24"/>
  <c r="L1435" i="24"/>
  <c r="AD1435" i="24" s="1"/>
  <c r="M1435" i="24"/>
  <c r="AE1435" i="24" s="1"/>
  <c r="N1435" i="24"/>
  <c r="AF1435" i="24" s="1"/>
  <c r="O1435" i="24"/>
  <c r="L1436" i="24"/>
  <c r="AD1436" i="24" s="1"/>
  <c r="M1436" i="24"/>
  <c r="AE1436" i="24" s="1"/>
  <c r="N1436" i="24"/>
  <c r="O1436" i="24"/>
  <c r="AG1436" i="24" s="1"/>
  <c r="L1437" i="24"/>
  <c r="AD1437" i="24" s="1"/>
  <c r="M1437" i="24"/>
  <c r="AE1437" i="24" s="1"/>
  <c r="N1437" i="24"/>
  <c r="AF1437" i="24" s="1"/>
  <c r="O1437" i="24"/>
  <c r="AG1437" i="24" s="1"/>
  <c r="L1438" i="24"/>
  <c r="AD1438" i="24" s="1"/>
  <c r="M1438" i="24"/>
  <c r="AE1438" i="24" s="1"/>
  <c r="N1438" i="24"/>
  <c r="AF1438" i="24" s="1"/>
  <c r="O1438" i="24"/>
  <c r="L1439" i="24"/>
  <c r="AD1439" i="24" s="1"/>
  <c r="M1439" i="24"/>
  <c r="AE1439" i="24" s="1"/>
  <c r="N1439" i="24"/>
  <c r="AF1439" i="24" s="1"/>
  <c r="O1439" i="24"/>
  <c r="L1440" i="24"/>
  <c r="AD1440" i="24" s="1"/>
  <c r="M1440" i="24"/>
  <c r="AE1440" i="24" s="1"/>
  <c r="N1440" i="24"/>
  <c r="O1440" i="24"/>
  <c r="AG1440" i="24" s="1"/>
  <c r="L1441" i="24"/>
  <c r="AD1441" i="24" s="1"/>
  <c r="M1441" i="24"/>
  <c r="AE1441" i="24" s="1"/>
  <c r="N1441" i="24"/>
  <c r="AF1441" i="24" s="1"/>
  <c r="O1441" i="24"/>
  <c r="AG1441" i="24" s="1"/>
  <c r="L1442" i="24"/>
  <c r="AD1442" i="24" s="1"/>
  <c r="M1442" i="24"/>
  <c r="AE1442" i="24" s="1"/>
  <c r="N1442" i="24"/>
  <c r="AF1442" i="24" s="1"/>
  <c r="O1442" i="24"/>
  <c r="L1443" i="24"/>
  <c r="AD1443" i="24" s="1"/>
  <c r="M1443" i="24"/>
  <c r="AE1443" i="24" s="1"/>
  <c r="N1443" i="24"/>
  <c r="AF1443" i="24" s="1"/>
  <c r="O1443" i="24"/>
  <c r="L1444" i="24"/>
  <c r="AD1444" i="24" s="1"/>
  <c r="M1444" i="24"/>
  <c r="AE1444" i="24" s="1"/>
  <c r="N1444" i="24"/>
  <c r="O1444" i="24"/>
  <c r="AG1444" i="24" s="1"/>
  <c r="L1445" i="24"/>
  <c r="AD1445" i="24" s="1"/>
  <c r="M1445" i="24"/>
  <c r="AE1445" i="24" s="1"/>
  <c r="N1445" i="24"/>
  <c r="AF1445" i="24" s="1"/>
  <c r="O1445" i="24"/>
  <c r="L1446" i="24"/>
  <c r="AD1446" i="24" s="1"/>
  <c r="M1446" i="24"/>
  <c r="AE1446" i="24" s="1"/>
  <c r="N1446" i="24"/>
  <c r="AF1446" i="24" s="1"/>
  <c r="O1446" i="24"/>
  <c r="L1447" i="24"/>
  <c r="AD1447" i="24" s="1"/>
  <c r="M1447" i="24"/>
  <c r="AE1447" i="24" s="1"/>
  <c r="N1447" i="24"/>
  <c r="AF1447" i="24" s="1"/>
  <c r="O1447" i="24"/>
  <c r="L1448" i="24"/>
  <c r="AD1448" i="24" s="1"/>
  <c r="M1448" i="24"/>
  <c r="AE1448" i="24" s="1"/>
  <c r="N1448" i="24"/>
  <c r="O1448" i="24"/>
  <c r="AG1448" i="24" s="1"/>
  <c r="L1449" i="24"/>
  <c r="AD1449" i="24" s="1"/>
  <c r="M1449" i="24"/>
  <c r="AE1449" i="24" s="1"/>
  <c r="N1449" i="24"/>
  <c r="AF1449" i="24" s="1"/>
  <c r="O1449" i="24"/>
  <c r="AG1449" i="24" s="1"/>
  <c r="L1450" i="24"/>
  <c r="AD1450" i="24" s="1"/>
  <c r="M1450" i="24"/>
  <c r="AE1450" i="24" s="1"/>
  <c r="N1450" i="24"/>
  <c r="AF1450" i="24" s="1"/>
  <c r="O1450" i="24"/>
  <c r="L1451" i="24"/>
  <c r="AD1451" i="24" s="1"/>
  <c r="M1451" i="24"/>
  <c r="AE1451" i="24" s="1"/>
  <c r="N1451" i="24"/>
  <c r="AF1451" i="24" s="1"/>
  <c r="O1451" i="24"/>
  <c r="L1452" i="24"/>
  <c r="AD1452" i="24" s="1"/>
  <c r="M1452" i="24"/>
  <c r="AE1452" i="24" s="1"/>
  <c r="N1452" i="24"/>
  <c r="O1452" i="24"/>
  <c r="AG1452" i="24" s="1"/>
  <c r="L1453" i="24"/>
  <c r="AD1453" i="24" s="1"/>
  <c r="M1453" i="24"/>
  <c r="AE1453" i="24" s="1"/>
  <c r="N1453" i="24"/>
  <c r="AF1453" i="24" s="1"/>
  <c r="O1453" i="24"/>
  <c r="AG1453" i="24" s="1"/>
  <c r="L1454" i="24"/>
  <c r="AD1454" i="24" s="1"/>
  <c r="M1454" i="24"/>
  <c r="AE1454" i="24" s="1"/>
  <c r="N1454" i="24"/>
  <c r="AF1454" i="24" s="1"/>
  <c r="O1454" i="24"/>
  <c r="L1384" i="24"/>
  <c r="AD1384" i="24" s="1"/>
  <c r="M1384" i="24"/>
  <c r="AE1384" i="24" s="1"/>
  <c r="N1384" i="24"/>
  <c r="AF1384" i="24" s="1"/>
  <c r="O1384" i="24"/>
  <c r="L1385" i="24"/>
  <c r="AD1385" i="24" s="1"/>
  <c r="M1385" i="24"/>
  <c r="AE1385" i="24" s="1"/>
  <c r="N1385" i="24"/>
  <c r="O1385" i="24"/>
  <c r="AG1385" i="24" s="1"/>
  <c r="L1386" i="24"/>
  <c r="AD1386" i="24" s="1"/>
  <c r="M1386" i="24"/>
  <c r="AE1386" i="24" s="1"/>
  <c r="N1386" i="24"/>
  <c r="AF1386" i="24" s="1"/>
  <c r="O1386" i="24"/>
  <c r="AG1386" i="24" s="1"/>
  <c r="L1387" i="24"/>
  <c r="AD1387" i="24" s="1"/>
  <c r="M1387" i="24"/>
  <c r="AE1387" i="24" s="1"/>
  <c r="N1387" i="24"/>
  <c r="AF1387" i="24" s="1"/>
  <c r="O1387" i="24"/>
  <c r="L1388" i="24"/>
  <c r="AD1388" i="24" s="1"/>
  <c r="M1388" i="24"/>
  <c r="AE1388" i="24" s="1"/>
  <c r="N1388" i="24"/>
  <c r="AF1388" i="24" s="1"/>
  <c r="O1388" i="24"/>
  <c r="L1389" i="24"/>
  <c r="AD1389" i="24" s="1"/>
  <c r="M1389" i="24"/>
  <c r="AE1389" i="24" s="1"/>
  <c r="N1389" i="24"/>
  <c r="O1389" i="24"/>
  <c r="AG1389" i="24" s="1"/>
  <c r="L1455" i="24"/>
  <c r="AD1455" i="24" s="1"/>
  <c r="M1455" i="24"/>
  <c r="AE1455" i="24" s="1"/>
  <c r="N1455" i="24"/>
  <c r="AF1455" i="24" s="1"/>
  <c r="O1455" i="24"/>
  <c r="L1456" i="24"/>
  <c r="AD1456" i="24" s="1"/>
  <c r="M1456" i="24"/>
  <c r="AE1456" i="24" s="1"/>
  <c r="N1456" i="24"/>
  <c r="AF1456" i="24" s="1"/>
  <c r="O1456" i="24"/>
  <c r="L1457" i="24"/>
  <c r="AD1457" i="24" s="1"/>
  <c r="M1457" i="24"/>
  <c r="AE1457" i="24" s="1"/>
  <c r="N1457" i="24"/>
  <c r="AF1457" i="24" s="1"/>
  <c r="O1457" i="24"/>
  <c r="L1458" i="24"/>
  <c r="AD1458" i="24" s="1"/>
  <c r="M1458" i="24"/>
  <c r="AE1458" i="24" s="1"/>
  <c r="N1458" i="24"/>
  <c r="O1458" i="24"/>
  <c r="AG1458" i="24" s="1"/>
  <c r="L1459" i="24"/>
  <c r="AD1459" i="24" s="1"/>
  <c r="M1459" i="24"/>
  <c r="AE1459" i="24" s="1"/>
  <c r="N1459" i="24"/>
  <c r="AF1459" i="24" s="1"/>
  <c r="O1459" i="24"/>
  <c r="L1460" i="24"/>
  <c r="AD1460" i="24" s="1"/>
  <c r="M1460" i="24"/>
  <c r="AE1460" i="24" s="1"/>
  <c r="N1460" i="24"/>
  <c r="AF1460" i="24" s="1"/>
  <c r="O1460" i="24"/>
  <c r="L1461" i="24"/>
  <c r="AD1461" i="24" s="1"/>
  <c r="M1461" i="24"/>
  <c r="AE1461" i="24" s="1"/>
  <c r="N1461" i="24"/>
  <c r="AF1461" i="24" s="1"/>
  <c r="O1461" i="24"/>
  <c r="L1462" i="24"/>
  <c r="AD1462" i="24" s="1"/>
  <c r="M1462" i="24"/>
  <c r="AE1462" i="24" s="1"/>
  <c r="N1462" i="24"/>
  <c r="O1462" i="24"/>
  <c r="AG1462" i="24" s="1"/>
  <c r="L1463" i="24"/>
  <c r="AD1463" i="24" s="1"/>
  <c r="M1463" i="24"/>
  <c r="AE1463" i="24" s="1"/>
  <c r="N1463" i="24"/>
  <c r="AF1463" i="24" s="1"/>
  <c r="O1463" i="24"/>
  <c r="L1464" i="24"/>
  <c r="AD1464" i="24" s="1"/>
  <c r="M1464" i="24"/>
  <c r="AE1464" i="24" s="1"/>
  <c r="N1464" i="24"/>
  <c r="AF1464" i="24" s="1"/>
  <c r="O1464" i="24"/>
  <c r="L1465" i="24"/>
  <c r="AD1465" i="24" s="1"/>
  <c r="M1465" i="24"/>
  <c r="AE1465" i="24" s="1"/>
  <c r="N1465" i="24"/>
  <c r="AF1465" i="24" s="1"/>
  <c r="O1465" i="24"/>
  <c r="L1466" i="24"/>
  <c r="AD1466" i="24" s="1"/>
  <c r="M1466" i="24"/>
  <c r="AE1466" i="24" s="1"/>
  <c r="N1466" i="24"/>
  <c r="O1466" i="24"/>
  <c r="AG1466" i="24" s="1"/>
  <c r="L1467" i="24"/>
  <c r="AD1467" i="24" s="1"/>
  <c r="M1467" i="24"/>
  <c r="AE1467" i="24" s="1"/>
  <c r="N1467" i="24"/>
  <c r="AF1467" i="24" s="1"/>
  <c r="O1467" i="24"/>
  <c r="L1551" i="24"/>
  <c r="AD1551" i="24" s="1"/>
  <c r="M1551" i="24"/>
  <c r="AE1551" i="24" s="1"/>
  <c r="N1551" i="24"/>
  <c r="AF1551" i="24" s="1"/>
  <c r="O1551" i="24"/>
  <c r="L1552" i="24"/>
  <c r="AD1552" i="24" s="1"/>
  <c r="M1552" i="24"/>
  <c r="AE1552" i="24" s="1"/>
  <c r="N1552" i="24"/>
  <c r="AF1552" i="24" s="1"/>
  <c r="O1552" i="24"/>
  <c r="L1553" i="24"/>
  <c r="AD1553" i="24" s="1"/>
  <c r="M1553" i="24"/>
  <c r="AE1553" i="24" s="1"/>
  <c r="N1553" i="24"/>
  <c r="O1553" i="24"/>
  <c r="AG1553" i="24" s="1"/>
  <c r="L1554" i="24"/>
  <c r="AD1554" i="24" s="1"/>
  <c r="M1554" i="24"/>
  <c r="AE1554" i="24" s="1"/>
  <c r="N1554" i="24"/>
  <c r="AF1554" i="24" s="1"/>
  <c r="O1554" i="24"/>
  <c r="L1555" i="24"/>
  <c r="AD1555" i="24" s="1"/>
  <c r="M1555" i="24"/>
  <c r="AE1555" i="24" s="1"/>
  <c r="N1555" i="24"/>
  <c r="AF1555" i="24" s="1"/>
  <c r="O1555" i="24"/>
  <c r="L1556" i="24"/>
  <c r="AD1556" i="24" s="1"/>
  <c r="M1556" i="24"/>
  <c r="AE1556" i="24" s="1"/>
  <c r="N1556" i="24"/>
  <c r="AF1556" i="24" s="1"/>
  <c r="O1556" i="24"/>
  <c r="L1557" i="24"/>
  <c r="AD1557" i="24" s="1"/>
  <c r="M1557" i="24"/>
  <c r="AE1557" i="24" s="1"/>
  <c r="N1557" i="24"/>
  <c r="O1557" i="24"/>
  <c r="AG1557" i="24" s="1"/>
  <c r="L1558" i="24"/>
  <c r="AD1558" i="24" s="1"/>
  <c r="M1558" i="24"/>
  <c r="AE1558" i="24" s="1"/>
  <c r="N1558" i="24"/>
  <c r="AF1558" i="24" s="1"/>
  <c r="O1558" i="24"/>
  <c r="AG1558" i="24" s="1"/>
  <c r="L1559" i="24"/>
  <c r="AD1559" i="24" s="1"/>
  <c r="M1559" i="24"/>
  <c r="AE1559" i="24" s="1"/>
  <c r="N1559" i="24"/>
  <c r="AF1559" i="24" s="1"/>
  <c r="O1559" i="24"/>
  <c r="L1560" i="24"/>
  <c r="AD1560" i="24" s="1"/>
  <c r="M1560" i="24"/>
  <c r="AE1560" i="24" s="1"/>
  <c r="N1560" i="24"/>
  <c r="AF1560" i="24" s="1"/>
  <c r="O1560" i="24"/>
  <c r="L1561" i="24"/>
  <c r="AD1561" i="24" s="1"/>
  <c r="M1561" i="24"/>
  <c r="AE1561" i="24" s="1"/>
  <c r="N1561" i="24"/>
  <c r="O1561" i="24"/>
  <c r="AG1561" i="24" s="1"/>
  <c r="L1562" i="24"/>
  <c r="AD1562" i="24" s="1"/>
  <c r="M1562" i="24"/>
  <c r="AE1562" i="24" s="1"/>
  <c r="N1562" i="24"/>
  <c r="AF1562" i="24" s="1"/>
  <c r="O1562" i="24"/>
  <c r="L1563" i="24"/>
  <c r="AD1563" i="24" s="1"/>
  <c r="M1563" i="24"/>
  <c r="AE1563" i="24" s="1"/>
  <c r="N1563" i="24"/>
  <c r="AF1563" i="24" s="1"/>
  <c r="O1563" i="24"/>
  <c r="L1564" i="24"/>
  <c r="AD1564" i="24" s="1"/>
  <c r="M1564" i="24"/>
  <c r="AE1564" i="24" s="1"/>
  <c r="N1564" i="24"/>
  <c r="AF1564" i="24" s="1"/>
  <c r="O1564" i="24"/>
  <c r="L1565" i="24"/>
  <c r="AD1565" i="24" s="1"/>
  <c r="M1565" i="24"/>
  <c r="AE1565" i="24" s="1"/>
  <c r="N1565" i="24"/>
  <c r="O1565" i="24"/>
  <c r="AG1565" i="24" s="1"/>
  <c r="L1566" i="24"/>
  <c r="AD1566" i="24" s="1"/>
  <c r="M1566" i="24"/>
  <c r="AE1566" i="24" s="1"/>
  <c r="N1566" i="24"/>
  <c r="AF1566" i="24" s="1"/>
  <c r="O1566" i="24"/>
  <c r="L1390" i="24"/>
  <c r="AD1390" i="24" s="1"/>
  <c r="M1390" i="24"/>
  <c r="AE1390" i="24" s="1"/>
  <c r="N1390" i="24"/>
  <c r="AF1390" i="24" s="1"/>
  <c r="O1390" i="24"/>
  <c r="L1391" i="24"/>
  <c r="AD1391" i="24" s="1"/>
  <c r="M1391" i="24"/>
  <c r="AE1391" i="24" s="1"/>
  <c r="N1391" i="24"/>
  <c r="AF1391" i="24" s="1"/>
  <c r="O1391" i="24"/>
  <c r="L1392" i="24"/>
  <c r="AD1392" i="24" s="1"/>
  <c r="M1392" i="24"/>
  <c r="AE1392" i="24" s="1"/>
  <c r="N1392" i="24"/>
  <c r="O1392" i="24"/>
  <c r="AG1392" i="24" s="1"/>
  <c r="L1393" i="24"/>
  <c r="AD1393" i="24" s="1"/>
  <c r="M1393" i="24"/>
  <c r="AE1393" i="24" s="1"/>
  <c r="N1393" i="24"/>
  <c r="AF1393" i="24" s="1"/>
  <c r="O1393" i="24"/>
  <c r="L1394" i="24"/>
  <c r="AD1394" i="24" s="1"/>
  <c r="M1394" i="24"/>
  <c r="AE1394" i="24" s="1"/>
  <c r="N1394" i="24"/>
  <c r="AF1394" i="24" s="1"/>
  <c r="O1394" i="24"/>
  <c r="L1395" i="24"/>
  <c r="AD1395" i="24" s="1"/>
  <c r="M1395" i="24"/>
  <c r="AE1395" i="24" s="1"/>
  <c r="N1395" i="24"/>
  <c r="AF1395" i="24" s="1"/>
  <c r="O1395" i="24"/>
  <c r="L1396" i="24"/>
  <c r="AD1396" i="24" s="1"/>
  <c r="M1396" i="24"/>
  <c r="AE1396" i="24" s="1"/>
  <c r="N1396" i="24"/>
  <c r="O1396" i="24"/>
  <c r="AG1396" i="24" s="1"/>
  <c r="L1397" i="24"/>
  <c r="AD1397" i="24" s="1"/>
  <c r="M1397" i="24"/>
  <c r="AE1397" i="24" s="1"/>
  <c r="N1397" i="24"/>
  <c r="AF1397" i="24" s="1"/>
  <c r="O1397" i="24"/>
  <c r="AG1397" i="24" s="1"/>
  <c r="L1398" i="24"/>
  <c r="AD1398" i="24" s="1"/>
  <c r="M1398" i="24"/>
  <c r="AE1398" i="24" s="1"/>
  <c r="N1398" i="24"/>
  <c r="AF1398" i="24" s="1"/>
  <c r="O1398" i="24"/>
  <c r="L1399" i="24"/>
  <c r="AD1399" i="24" s="1"/>
  <c r="M1399" i="24"/>
  <c r="AE1399" i="24" s="1"/>
  <c r="N1399" i="24"/>
  <c r="AF1399" i="24" s="1"/>
  <c r="O1399" i="24"/>
  <c r="L1400" i="24"/>
  <c r="AD1400" i="24" s="1"/>
  <c r="M1400" i="24"/>
  <c r="AE1400" i="24" s="1"/>
  <c r="N1400" i="24"/>
  <c r="O1400" i="24"/>
  <c r="AG1400" i="24" s="1"/>
  <c r="L1401" i="24"/>
  <c r="AD1401" i="24" s="1"/>
  <c r="M1401" i="24"/>
  <c r="AE1401" i="24" s="1"/>
  <c r="N1401" i="24"/>
  <c r="AF1401" i="24" s="1"/>
  <c r="O1401" i="24"/>
  <c r="L1402" i="24"/>
  <c r="AD1402" i="24" s="1"/>
  <c r="M1402" i="24"/>
  <c r="AE1402" i="24" s="1"/>
  <c r="N1402" i="24"/>
  <c r="AF1402" i="24" s="1"/>
  <c r="O1402" i="24"/>
  <c r="L1403" i="24"/>
  <c r="AD1403" i="24" s="1"/>
  <c r="M1403" i="24"/>
  <c r="AE1403" i="24" s="1"/>
  <c r="N1403" i="24"/>
  <c r="AF1403" i="24" s="1"/>
  <c r="O1403" i="24"/>
  <c r="L1404" i="24"/>
  <c r="AD1404" i="24" s="1"/>
  <c r="M1404" i="24"/>
  <c r="AE1404" i="24" s="1"/>
  <c r="N1404" i="24"/>
  <c r="O1404" i="24"/>
  <c r="AG1404" i="24" s="1"/>
  <c r="L1405" i="24"/>
  <c r="AD1405" i="24" s="1"/>
  <c r="M1405" i="24"/>
  <c r="AE1405" i="24" s="1"/>
  <c r="N1405" i="24"/>
  <c r="AF1405" i="24" s="1"/>
  <c r="O1405" i="24"/>
  <c r="AG1405" i="24" s="1"/>
  <c r="L1406" i="24"/>
  <c r="AD1406" i="24" s="1"/>
  <c r="M1406" i="24"/>
  <c r="AE1406" i="24" s="1"/>
  <c r="N1406" i="24"/>
  <c r="AF1406" i="24" s="1"/>
  <c r="O1406" i="24"/>
  <c r="L1407" i="24"/>
  <c r="AD1407" i="24" s="1"/>
  <c r="M1407" i="24"/>
  <c r="AE1407" i="24" s="1"/>
  <c r="N1407" i="24"/>
  <c r="AF1407" i="24" s="1"/>
  <c r="O1407" i="24"/>
  <c r="L1408" i="24"/>
  <c r="AD1408" i="24" s="1"/>
  <c r="M1408" i="24"/>
  <c r="AE1408" i="24" s="1"/>
  <c r="N1408" i="24"/>
  <c r="O1408" i="24"/>
  <c r="AG1408" i="24" s="1"/>
  <c r="L1409" i="24"/>
  <c r="AD1409" i="24" s="1"/>
  <c r="M1409" i="24"/>
  <c r="AE1409" i="24" s="1"/>
  <c r="N1409" i="24"/>
  <c r="AF1409" i="24" s="1"/>
  <c r="O1409" i="24"/>
  <c r="AG1409" i="24" s="1"/>
  <c r="L1410" i="24"/>
  <c r="AD1410" i="24" s="1"/>
  <c r="M1410" i="24"/>
  <c r="AE1410" i="24" s="1"/>
  <c r="N1410" i="24"/>
  <c r="AF1410" i="24" s="1"/>
  <c r="O1410" i="24"/>
  <c r="L1411" i="24"/>
  <c r="AD1411" i="24" s="1"/>
  <c r="M1411" i="24"/>
  <c r="AE1411" i="24" s="1"/>
  <c r="N1411" i="24"/>
  <c r="AF1411" i="24" s="1"/>
  <c r="O1411" i="24"/>
  <c r="L1412" i="24"/>
  <c r="AD1412" i="24" s="1"/>
  <c r="M1412" i="24"/>
  <c r="AE1412" i="24" s="1"/>
  <c r="N1412" i="24"/>
  <c r="O1412" i="24"/>
  <c r="AG1412" i="24" s="1"/>
  <c r="L1413" i="24"/>
  <c r="AD1413" i="24" s="1"/>
  <c r="M1413" i="24"/>
  <c r="AE1413" i="24" s="1"/>
  <c r="N1413" i="24"/>
  <c r="AF1413" i="24" s="1"/>
  <c r="O1413" i="24"/>
  <c r="L1414" i="24"/>
  <c r="AD1414" i="24" s="1"/>
  <c r="M1414" i="24"/>
  <c r="AE1414" i="24" s="1"/>
  <c r="N1414" i="24"/>
  <c r="AF1414" i="24" s="1"/>
  <c r="O1414" i="24"/>
  <c r="L1415" i="24"/>
  <c r="AD1415" i="24" s="1"/>
  <c r="M1415" i="24"/>
  <c r="AE1415" i="24" s="1"/>
  <c r="N1415" i="24"/>
  <c r="AF1415" i="24" s="1"/>
  <c r="O1415" i="24"/>
  <c r="L1416" i="24"/>
  <c r="AD1416" i="24" s="1"/>
  <c r="M1416" i="24"/>
  <c r="AE1416" i="24" s="1"/>
  <c r="N1416" i="24"/>
  <c r="O1416" i="24"/>
  <c r="AG1416" i="24" s="1"/>
  <c r="L1373" i="24"/>
  <c r="AD1373" i="24" s="1"/>
  <c r="M1373" i="24"/>
  <c r="AE1373" i="24" s="1"/>
  <c r="N1373" i="24"/>
  <c r="AF1373" i="24" s="1"/>
  <c r="O1373" i="24"/>
  <c r="L1374" i="24"/>
  <c r="AD1374" i="24" s="1"/>
  <c r="M1374" i="24"/>
  <c r="AE1374" i="24" s="1"/>
  <c r="N1374" i="24"/>
  <c r="AF1374" i="24" s="1"/>
  <c r="O1374" i="24"/>
  <c r="L1468" i="24"/>
  <c r="AD1468" i="24" s="1"/>
  <c r="M1468" i="24"/>
  <c r="AE1468" i="24" s="1"/>
  <c r="N1468" i="24"/>
  <c r="AF1468" i="24" s="1"/>
  <c r="O1468" i="24"/>
  <c r="L1469" i="24"/>
  <c r="AD1469" i="24" s="1"/>
  <c r="M1469" i="24"/>
  <c r="AE1469" i="24" s="1"/>
  <c r="N1469" i="24"/>
  <c r="O1469" i="24"/>
  <c r="AG1469" i="24" s="1"/>
  <c r="L1470" i="24"/>
  <c r="AD1470" i="24" s="1"/>
  <c r="M1470" i="24"/>
  <c r="AE1470" i="24" s="1"/>
  <c r="N1470" i="24"/>
  <c r="AF1470" i="24" s="1"/>
  <c r="O1470" i="24"/>
  <c r="L1471" i="24"/>
  <c r="AD1471" i="24" s="1"/>
  <c r="M1471" i="24"/>
  <c r="AE1471" i="24" s="1"/>
  <c r="N1471" i="24"/>
  <c r="AF1471" i="24" s="1"/>
  <c r="O1471" i="24"/>
  <c r="L1472" i="24"/>
  <c r="AD1472" i="24" s="1"/>
  <c r="M1472" i="24"/>
  <c r="AE1472" i="24" s="1"/>
  <c r="N1472" i="24"/>
  <c r="AF1472" i="24" s="1"/>
  <c r="O1472" i="24"/>
  <c r="L1473" i="24"/>
  <c r="AD1473" i="24" s="1"/>
  <c r="M1473" i="24"/>
  <c r="AE1473" i="24" s="1"/>
  <c r="N1473" i="24"/>
  <c r="O1473" i="24"/>
  <c r="AG1473" i="24" s="1"/>
  <c r="L1474" i="24"/>
  <c r="AD1474" i="24" s="1"/>
  <c r="M1474" i="24"/>
  <c r="AE1474" i="24" s="1"/>
  <c r="N1474" i="24"/>
  <c r="AF1474" i="24" s="1"/>
  <c r="O1474" i="24"/>
  <c r="L1475" i="24"/>
  <c r="AD1475" i="24" s="1"/>
  <c r="M1475" i="24"/>
  <c r="AE1475" i="24" s="1"/>
  <c r="N1475" i="24"/>
  <c r="AF1475" i="24" s="1"/>
  <c r="O1475" i="24"/>
  <c r="L1476" i="24"/>
  <c r="AD1476" i="24" s="1"/>
  <c r="M1476" i="24"/>
  <c r="AE1476" i="24" s="1"/>
  <c r="N1476" i="24"/>
  <c r="AF1476" i="24" s="1"/>
  <c r="O1476" i="24"/>
  <c r="L1477" i="24"/>
  <c r="AD1477" i="24" s="1"/>
  <c r="M1477" i="24"/>
  <c r="AE1477" i="24" s="1"/>
  <c r="N1477" i="24"/>
  <c r="O1477" i="24"/>
  <c r="AG1477" i="24" s="1"/>
  <c r="L1478" i="24"/>
  <c r="AD1478" i="24" s="1"/>
  <c r="M1478" i="24"/>
  <c r="AE1478" i="24" s="1"/>
  <c r="N1478" i="24"/>
  <c r="AF1478" i="24" s="1"/>
  <c r="O1478" i="24"/>
  <c r="L1479" i="24"/>
  <c r="AD1479" i="24" s="1"/>
  <c r="M1479" i="24"/>
  <c r="AE1479" i="24" s="1"/>
  <c r="N1479" i="24"/>
  <c r="AF1479" i="24" s="1"/>
  <c r="O1479" i="24"/>
  <c r="L1480" i="24"/>
  <c r="AD1480" i="24" s="1"/>
  <c r="M1480" i="24"/>
  <c r="AE1480" i="24" s="1"/>
  <c r="N1480" i="24"/>
  <c r="AF1480" i="24" s="1"/>
  <c r="O1480" i="24"/>
  <c r="L1481" i="24"/>
  <c r="AD1481" i="24" s="1"/>
  <c r="M1481" i="24"/>
  <c r="AE1481" i="24" s="1"/>
  <c r="N1481" i="24"/>
  <c r="O1481" i="24"/>
  <c r="AG1481" i="24" s="1"/>
  <c r="L1482" i="24"/>
  <c r="AD1482" i="24" s="1"/>
  <c r="M1482" i="24"/>
  <c r="AE1482" i="24" s="1"/>
  <c r="N1482" i="24"/>
  <c r="AF1482" i="24" s="1"/>
  <c r="O1482" i="24"/>
  <c r="AG1482" i="24" s="1"/>
  <c r="L1483" i="24"/>
  <c r="AD1483" i="24" s="1"/>
  <c r="M1483" i="24"/>
  <c r="AE1483" i="24" s="1"/>
  <c r="N1483" i="24"/>
  <c r="AF1483" i="24" s="1"/>
  <c r="O1483" i="24"/>
  <c r="L1484" i="24"/>
  <c r="AD1484" i="24" s="1"/>
  <c r="M1484" i="24"/>
  <c r="AE1484" i="24" s="1"/>
  <c r="N1484" i="24"/>
  <c r="AF1484" i="24" s="1"/>
  <c r="O1484" i="24"/>
  <c r="L1485" i="24"/>
  <c r="AD1485" i="24" s="1"/>
  <c r="M1485" i="24"/>
  <c r="AE1485" i="24" s="1"/>
  <c r="N1485" i="24"/>
  <c r="O1485" i="24"/>
  <c r="AG1485" i="24" s="1"/>
  <c r="L1486" i="24"/>
  <c r="AD1486" i="24" s="1"/>
  <c r="M1486" i="24"/>
  <c r="AE1486" i="24" s="1"/>
  <c r="N1486" i="24"/>
  <c r="AF1486" i="24" s="1"/>
  <c r="O1486" i="24"/>
  <c r="L1487" i="24"/>
  <c r="AD1487" i="24" s="1"/>
  <c r="M1487" i="24"/>
  <c r="AE1487" i="24" s="1"/>
  <c r="N1487" i="24"/>
  <c r="AF1487" i="24" s="1"/>
  <c r="O1487" i="24"/>
  <c r="L1488" i="24"/>
  <c r="AD1488" i="24" s="1"/>
  <c r="M1488" i="24"/>
  <c r="AE1488" i="24" s="1"/>
  <c r="N1488" i="24"/>
  <c r="AF1488" i="24" s="1"/>
  <c r="O1488" i="24"/>
  <c r="L1489" i="24"/>
  <c r="AD1489" i="24" s="1"/>
  <c r="M1489" i="24"/>
  <c r="AE1489" i="24" s="1"/>
  <c r="N1489" i="24"/>
  <c r="O1489" i="24"/>
  <c r="AG1489" i="24" s="1"/>
  <c r="L1490" i="24"/>
  <c r="AD1490" i="24" s="1"/>
  <c r="M1490" i="24"/>
  <c r="AE1490" i="24" s="1"/>
  <c r="N1490" i="24"/>
  <c r="AF1490" i="24" s="1"/>
  <c r="O1490" i="24"/>
  <c r="L1491" i="24"/>
  <c r="AD1491" i="24" s="1"/>
  <c r="M1491" i="24"/>
  <c r="AE1491" i="24" s="1"/>
  <c r="N1491" i="24"/>
  <c r="AF1491" i="24" s="1"/>
  <c r="O1491" i="24"/>
  <c r="L1492" i="24"/>
  <c r="AD1492" i="24" s="1"/>
  <c r="M1492" i="24"/>
  <c r="AE1492" i="24" s="1"/>
  <c r="N1492" i="24"/>
  <c r="AF1492" i="24" s="1"/>
  <c r="O1492" i="24"/>
  <c r="L1493" i="24"/>
  <c r="AD1493" i="24" s="1"/>
  <c r="M1493" i="24"/>
  <c r="AE1493" i="24" s="1"/>
  <c r="N1493" i="24"/>
  <c r="O1493" i="24"/>
  <c r="AG1493" i="24" s="1"/>
  <c r="L1494" i="24"/>
  <c r="AD1494" i="24" s="1"/>
  <c r="M1494" i="24"/>
  <c r="AE1494" i="24" s="1"/>
  <c r="N1494" i="24"/>
  <c r="AF1494" i="24" s="1"/>
  <c r="O1494" i="24"/>
  <c r="AG1494" i="24" s="1"/>
  <c r="L1495" i="24"/>
  <c r="AD1495" i="24" s="1"/>
  <c r="M1495" i="24"/>
  <c r="AE1495" i="24" s="1"/>
  <c r="N1495" i="24"/>
  <c r="AF1495" i="24" s="1"/>
  <c r="O1495" i="24"/>
  <c r="L1496" i="24"/>
  <c r="AD1496" i="24" s="1"/>
  <c r="M1496" i="24"/>
  <c r="AE1496" i="24" s="1"/>
  <c r="N1496" i="24"/>
  <c r="AF1496" i="24" s="1"/>
  <c r="O1496" i="24"/>
  <c r="L1497" i="24"/>
  <c r="AD1497" i="24" s="1"/>
  <c r="M1497" i="24"/>
  <c r="AE1497" i="24" s="1"/>
  <c r="N1497" i="24"/>
  <c r="O1497" i="24"/>
  <c r="AG1497" i="24" s="1"/>
  <c r="L1500" i="24"/>
  <c r="AD1500" i="24" s="1"/>
  <c r="M1500" i="24"/>
  <c r="AE1500" i="24" s="1"/>
  <c r="N1500" i="24"/>
  <c r="AF1500" i="24" s="1"/>
  <c r="O1500" i="24"/>
  <c r="L1499" i="24"/>
  <c r="AD1499" i="24" s="1"/>
  <c r="M1499" i="24"/>
  <c r="AE1499" i="24" s="1"/>
  <c r="N1499" i="24"/>
  <c r="AF1499" i="24" s="1"/>
  <c r="O1499" i="24"/>
  <c r="L1502" i="24"/>
  <c r="AD1502" i="24" s="1"/>
  <c r="M1502" i="24"/>
  <c r="AE1502" i="24" s="1"/>
  <c r="N1502" i="24"/>
  <c r="AF1502" i="24" s="1"/>
  <c r="O1502" i="24"/>
  <c r="L1503" i="24"/>
  <c r="AD1503" i="24" s="1"/>
  <c r="M1503" i="24"/>
  <c r="AE1503" i="24" s="1"/>
  <c r="N1503" i="24"/>
  <c r="O1503" i="24"/>
  <c r="AG1503" i="24" s="1"/>
  <c r="L1504" i="24"/>
  <c r="AD1504" i="24" s="1"/>
  <c r="M1504" i="24"/>
  <c r="AE1504" i="24" s="1"/>
  <c r="N1504" i="24"/>
  <c r="AF1504" i="24" s="1"/>
  <c r="O1504" i="24"/>
  <c r="L1505" i="24"/>
  <c r="AD1505" i="24" s="1"/>
  <c r="M1505" i="24"/>
  <c r="AE1505" i="24" s="1"/>
  <c r="N1505" i="24"/>
  <c r="AF1505" i="24" s="1"/>
  <c r="O1505" i="24"/>
  <c r="L1506" i="24"/>
  <c r="AD1506" i="24" s="1"/>
  <c r="M1506" i="24"/>
  <c r="AE1506" i="24" s="1"/>
  <c r="N1506" i="24"/>
  <c r="AF1506" i="24" s="1"/>
  <c r="O1506" i="24"/>
  <c r="L1507" i="24"/>
  <c r="AD1507" i="24" s="1"/>
  <c r="M1507" i="24"/>
  <c r="AE1507" i="24" s="1"/>
  <c r="N1507" i="24"/>
  <c r="O1507" i="24"/>
  <c r="AG1507" i="24" s="1"/>
  <c r="L1508" i="24"/>
  <c r="AD1508" i="24" s="1"/>
  <c r="M1508" i="24"/>
  <c r="AE1508" i="24" s="1"/>
  <c r="N1508" i="24"/>
  <c r="AF1508" i="24" s="1"/>
  <c r="O1508" i="24"/>
  <c r="L1509" i="24"/>
  <c r="AD1509" i="24" s="1"/>
  <c r="M1509" i="24"/>
  <c r="AE1509" i="24" s="1"/>
  <c r="N1509" i="24"/>
  <c r="AF1509" i="24" s="1"/>
  <c r="O1509" i="24"/>
  <c r="L1510" i="24"/>
  <c r="AD1510" i="24" s="1"/>
  <c r="M1510" i="24"/>
  <c r="AE1510" i="24" s="1"/>
  <c r="N1510" i="24"/>
  <c r="AF1510" i="24" s="1"/>
  <c r="O1510" i="24"/>
  <c r="L1511" i="24"/>
  <c r="AD1511" i="24" s="1"/>
  <c r="M1511" i="24"/>
  <c r="AE1511" i="24" s="1"/>
  <c r="N1511" i="24"/>
  <c r="O1511" i="24"/>
  <c r="AG1511" i="24" s="1"/>
  <c r="L1512" i="24"/>
  <c r="AD1512" i="24" s="1"/>
  <c r="M1512" i="24"/>
  <c r="AE1512" i="24" s="1"/>
  <c r="N1512" i="24"/>
  <c r="AF1512" i="24" s="1"/>
  <c r="O1512" i="24"/>
  <c r="L1513" i="24"/>
  <c r="AD1513" i="24" s="1"/>
  <c r="M1513" i="24"/>
  <c r="AE1513" i="24" s="1"/>
  <c r="N1513" i="24"/>
  <c r="AF1513" i="24" s="1"/>
  <c r="O1513" i="24"/>
  <c r="L1514" i="24"/>
  <c r="AD1514" i="24" s="1"/>
  <c r="M1514" i="24"/>
  <c r="AE1514" i="24" s="1"/>
  <c r="N1514" i="24"/>
  <c r="AF1514" i="24" s="1"/>
  <c r="O1514" i="24"/>
  <c r="L1515" i="24"/>
  <c r="AD1515" i="24" s="1"/>
  <c r="M1515" i="24"/>
  <c r="AE1515" i="24" s="1"/>
  <c r="N1515" i="24"/>
  <c r="O1515" i="24"/>
  <c r="AG1515" i="24" s="1"/>
  <c r="L1516" i="24"/>
  <c r="AD1516" i="24" s="1"/>
  <c r="M1516" i="24"/>
  <c r="AE1516" i="24" s="1"/>
  <c r="N1516" i="24"/>
  <c r="AF1516" i="24" s="1"/>
  <c r="O1516" i="24"/>
  <c r="L1517" i="24"/>
  <c r="AD1517" i="24" s="1"/>
  <c r="M1517" i="24"/>
  <c r="AE1517" i="24" s="1"/>
  <c r="N1517" i="24"/>
  <c r="AF1517" i="24" s="1"/>
  <c r="O1517" i="24"/>
  <c r="L1518" i="24"/>
  <c r="AD1518" i="24" s="1"/>
  <c r="M1518" i="24"/>
  <c r="AE1518" i="24" s="1"/>
  <c r="N1518" i="24"/>
  <c r="AF1518" i="24" s="1"/>
  <c r="O1518" i="24"/>
  <c r="L1519" i="24"/>
  <c r="AD1519" i="24" s="1"/>
  <c r="M1519" i="24"/>
  <c r="AE1519" i="24" s="1"/>
  <c r="N1519" i="24"/>
  <c r="O1519" i="24"/>
  <c r="AG1519" i="24" s="1"/>
  <c r="L1520" i="24"/>
  <c r="AD1520" i="24" s="1"/>
  <c r="M1520" i="24"/>
  <c r="AE1520" i="24" s="1"/>
  <c r="N1520" i="24"/>
  <c r="AF1520" i="24" s="1"/>
  <c r="O1520" i="24"/>
  <c r="L1521" i="24"/>
  <c r="AD1521" i="24" s="1"/>
  <c r="M1521" i="24"/>
  <c r="AE1521" i="24" s="1"/>
  <c r="N1521" i="24"/>
  <c r="AF1521" i="24" s="1"/>
  <c r="O1521" i="24"/>
  <c r="L1522" i="24"/>
  <c r="AD1522" i="24" s="1"/>
  <c r="M1522" i="24"/>
  <c r="AE1522" i="24" s="1"/>
  <c r="N1522" i="24"/>
  <c r="AF1522" i="24" s="1"/>
  <c r="O1522" i="24"/>
  <c r="L1523" i="24"/>
  <c r="AD1523" i="24" s="1"/>
  <c r="M1523" i="24"/>
  <c r="AE1523" i="24" s="1"/>
  <c r="N1523" i="24"/>
  <c r="O1523" i="24"/>
  <c r="AG1523" i="24" s="1"/>
  <c r="L1524" i="24"/>
  <c r="AD1524" i="24" s="1"/>
  <c r="M1524" i="24"/>
  <c r="AE1524" i="24" s="1"/>
  <c r="N1524" i="24"/>
  <c r="AF1524" i="24" s="1"/>
  <c r="O1524" i="24"/>
  <c r="AG1524" i="24" s="1"/>
  <c r="L1525" i="24"/>
  <c r="AD1525" i="24" s="1"/>
  <c r="M1525" i="24"/>
  <c r="AE1525" i="24" s="1"/>
  <c r="N1525" i="24"/>
  <c r="AF1525" i="24" s="1"/>
  <c r="O1525" i="24"/>
  <c r="L1526" i="24"/>
  <c r="AD1526" i="24" s="1"/>
  <c r="M1526" i="24"/>
  <c r="AE1526" i="24" s="1"/>
  <c r="N1526" i="24"/>
  <c r="AF1526" i="24" s="1"/>
  <c r="O1526" i="24"/>
  <c r="L1527" i="24"/>
  <c r="AD1527" i="24" s="1"/>
  <c r="M1527" i="24"/>
  <c r="AE1527" i="24" s="1"/>
  <c r="N1527" i="24"/>
  <c r="O1527" i="24"/>
  <c r="AG1527" i="24" s="1"/>
  <c r="L1528" i="24"/>
  <c r="AD1528" i="24" s="1"/>
  <c r="M1528" i="24"/>
  <c r="AE1528" i="24" s="1"/>
  <c r="N1528" i="24"/>
  <c r="AF1528" i="24" s="1"/>
  <c r="O1528" i="24"/>
  <c r="L1529" i="24"/>
  <c r="AD1529" i="24" s="1"/>
  <c r="M1529" i="24"/>
  <c r="AE1529" i="24" s="1"/>
  <c r="N1529" i="24"/>
  <c r="AF1529" i="24" s="1"/>
  <c r="O1529" i="24"/>
  <c r="L1530" i="24"/>
  <c r="AD1530" i="24" s="1"/>
  <c r="M1530" i="24"/>
  <c r="AE1530" i="24" s="1"/>
  <c r="N1530" i="24"/>
  <c r="O1530" i="24"/>
  <c r="L1531" i="24"/>
  <c r="AD1531" i="24" s="1"/>
  <c r="M1531" i="24"/>
  <c r="AE1531" i="24" s="1"/>
  <c r="N1531" i="24"/>
  <c r="O1531" i="24"/>
  <c r="AG1531" i="24" s="1"/>
  <c r="L1532" i="24"/>
  <c r="AD1532" i="24" s="1"/>
  <c r="M1532" i="24"/>
  <c r="AE1532" i="24" s="1"/>
  <c r="N1532" i="24"/>
  <c r="AF1532" i="24" s="1"/>
  <c r="O1532" i="24"/>
  <c r="L1533" i="24"/>
  <c r="AD1533" i="24" s="1"/>
  <c r="M1533" i="24"/>
  <c r="AE1533" i="24" s="1"/>
  <c r="N1533" i="24"/>
  <c r="AF1533" i="24" s="1"/>
  <c r="O1533" i="24"/>
  <c r="L1534" i="24"/>
  <c r="AD1534" i="24" s="1"/>
  <c r="M1534" i="24"/>
  <c r="AE1534" i="24" s="1"/>
  <c r="N1534" i="24"/>
  <c r="AF1534" i="24" s="1"/>
  <c r="O1534" i="24"/>
  <c r="L1535" i="24"/>
  <c r="AD1535" i="24" s="1"/>
  <c r="M1535" i="24"/>
  <c r="AE1535" i="24" s="1"/>
  <c r="N1535" i="24"/>
  <c r="O1535" i="24"/>
  <c r="AG1535" i="24" s="1"/>
  <c r="L1536" i="24"/>
  <c r="AD1536" i="24" s="1"/>
  <c r="M1536" i="24"/>
  <c r="AE1536" i="24" s="1"/>
  <c r="N1536" i="24"/>
  <c r="AF1536" i="24" s="1"/>
  <c r="O1536" i="24"/>
  <c r="L1537" i="24"/>
  <c r="AD1537" i="24" s="1"/>
  <c r="M1537" i="24"/>
  <c r="AE1537" i="24" s="1"/>
  <c r="N1537" i="24"/>
  <c r="AF1537" i="24" s="1"/>
  <c r="O1537" i="24"/>
  <c r="L1538" i="24"/>
  <c r="AD1538" i="24" s="1"/>
  <c r="M1538" i="24"/>
  <c r="AE1538" i="24" s="1"/>
  <c r="N1538" i="24"/>
  <c r="AF1538" i="24" s="1"/>
  <c r="O1538" i="24"/>
  <c r="L1539" i="24"/>
  <c r="AD1539" i="24" s="1"/>
  <c r="M1539" i="24"/>
  <c r="AE1539" i="24" s="1"/>
  <c r="N1539" i="24"/>
  <c r="O1539" i="24"/>
  <c r="AG1539" i="24" s="1"/>
  <c r="L1540" i="24"/>
  <c r="AD1540" i="24" s="1"/>
  <c r="M1540" i="24"/>
  <c r="AE1540" i="24" s="1"/>
  <c r="N1540" i="24"/>
  <c r="AF1540" i="24" s="1"/>
  <c r="O1540" i="24"/>
  <c r="L1541" i="24"/>
  <c r="AD1541" i="24" s="1"/>
  <c r="M1541" i="24"/>
  <c r="AE1541" i="24" s="1"/>
  <c r="N1541" i="24"/>
  <c r="AF1541" i="24" s="1"/>
  <c r="O1541" i="24"/>
  <c r="L1542" i="24"/>
  <c r="AD1542" i="24" s="1"/>
  <c r="M1542" i="24"/>
  <c r="AE1542" i="24" s="1"/>
  <c r="N1542" i="24"/>
  <c r="AF1542" i="24" s="1"/>
  <c r="O1542" i="24"/>
  <c r="L1543" i="24"/>
  <c r="AD1543" i="24" s="1"/>
  <c r="M1543" i="24"/>
  <c r="AE1543" i="24" s="1"/>
  <c r="N1543" i="24"/>
  <c r="O1543" i="24"/>
  <c r="AG1543" i="24" s="1"/>
  <c r="L1567" i="24"/>
  <c r="AD1567" i="24" s="1"/>
  <c r="M1567" i="24"/>
  <c r="AE1567" i="24" s="1"/>
  <c r="N1567" i="24"/>
  <c r="AF1567" i="24" s="1"/>
  <c r="O1567" i="24"/>
  <c r="AG1567" i="24" s="1"/>
  <c r="L1568" i="24"/>
  <c r="AD1568" i="24" s="1"/>
  <c r="M1568" i="24"/>
  <c r="AE1568" i="24" s="1"/>
  <c r="N1568" i="24"/>
  <c r="AF1568" i="24" s="1"/>
  <c r="O1568" i="24"/>
  <c r="L1569" i="24"/>
  <c r="AD1569" i="24" s="1"/>
  <c r="M1569" i="24"/>
  <c r="AE1569" i="24" s="1"/>
  <c r="N1569" i="24"/>
  <c r="AF1569" i="24" s="1"/>
  <c r="O1569" i="24"/>
  <c r="L1570" i="24"/>
  <c r="AD1570" i="24" s="1"/>
  <c r="M1570" i="24"/>
  <c r="AE1570" i="24" s="1"/>
  <c r="N1570" i="24"/>
  <c r="O1570" i="24"/>
  <c r="AG1570" i="24" s="1"/>
  <c r="L1571" i="24"/>
  <c r="AD1571" i="24" s="1"/>
  <c r="M1571" i="24"/>
  <c r="AE1571" i="24" s="1"/>
  <c r="N1571" i="24"/>
  <c r="AF1571" i="24" s="1"/>
  <c r="O1571" i="24"/>
  <c r="L1572" i="24"/>
  <c r="AD1572" i="24" s="1"/>
  <c r="M1572" i="24"/>
  <c r="AE1572" i="24" s="1"/>
  <c r="N1572" i="24"/>
  <c r="AF1572" i="24" s="1"/>
  <c r="O1572" i="24"/>
  <c r="L1573" i="24"/>
  <c r="AD1573" i="24" s="1"/>
  <c r="M1573" i="24"/>
  <c r="AE1573" i="24" s="1"/>
  <c r="N1573" i="24"/>
  <c r="AF1573" i="24" s="1"/>
  <c r="O1573" i="24"/>
  <c r="L1574" i="24"/>
  <c r="AD1574" i="24" s="1"/>
  <c r="M1574" i="24"/>
  <c r="AE1574" i="24" s="1"/>
  <c r="N1574" i="24"/>
  <c r="O1574" i="24"/>
  <c r="AG1574" i="24" s="1"/>
  <c r="L1548" i="24"/>
  <c r="AD1548" i="24" s="1"/>
  <c r="M1548" i="24"/>
  <c r="AE1548" i="24" s="1"/>
  <c r="N1548" i="24"/>
  <c r="AF1548" i="24" s="1"/>
  <c r="O1548" i="24"/>
  <c r="AG1548" i="24" s="1"/>
  <c r="L1549" i="24"/>
  <c r="AD1549" i="24" s="1"/>
  <c r="M1549" i="24"/>
  <c r="AE1549" i="24" s="1"/>
  <c r="N1549" i="24"/>
  <c r="AF1549" i="24" s="1"/>
  <c r="O1549" i="24"/>
  <c r="L1544" i="24"/>
  <c r="AD1544" i="24" s="1"/>
  <c r="M1544" i="24"/>
  <c r="AE1544" i="24" s="1"/>
  <c r="N1544" i="24"/>
  <c r="AF1544" i="24" s="1"/>
  <c r="O1544" i="24"/>
  <c r="L1545" i="24"/>
  <c r="AD1545" i="24" s="1"/>
  <c r="M1545" i="24"/>
  <c r="AE1545" i="24" s="1"/>
  <c r="N1545" i="24"/>
  <c r="O1545" i="24"/>
  <c r="AG1545" i="24" s="1"/>
  <c r="L1546" i="24"/>
  <c r="AD1546" i="24" s="1"/>
  <c r="M1546" i="24"/>
  <c r="AE1546" i="24" s="1"/>
  <c r="N1546" i="24"/>
  <c r="AF1546" i="24" s="1"/>
  <c r="O1546" i="24"/>
  <c r="L1547" i="24"/>
  <c r="AD1547" i="24" s="1"/>
  <c r="M1547" i="24"/>
  <c r="AE1547" i="24" s="1"/>
  <c r="N1547" i="24"/>
  <c r="AF1547" i="24" s="1"/>
  <c r="O1547" i="24"/>
  <c r="L1498" i="24"/>
  <c r="AD1498" i="24" s="1"/>
  <c r="M1498" i="24"/>
  <c r="AE1498" i="24" s="1"/>
  <c r="N1498" i="24"/>
  <c r="AF1498" i="24" s="1"/>
  <c r="O1498" i="24"/>
  <c r="AG1498" i="24" s="1"/>
  <c r="L1575" i="24"/>
  <c r="AD1575" i="24" s="1"/>
  <c r="M1575" i="24"/>
  <c r="AE1575" i="24" s="1"/>
  <c r="N1575" i="24"/>
  <c r="O1575" i="24"/>
  <c r="AG1575" i="24" s="1"/>
  <c r="L1576" i="24"/>
  <c r="AD1576" i="24" s="1"/>
  <c r="M1576" i="24"/>
  <c r="AE1576" i="24" s="1"/>
  <c r="N1576" i="24"/>
  <c r="AF1576" i="24" s="1"/>
  <c r="O1576" i="24"/>
  <c r="AG1576" i="24" s="1"/>
  <c r="L1577" i="24"/>
  <c r="AD1577" i="24" s="1"/>
  <c r="M1577" i="24"/>
  <c r="AE1577" i="24" s="1"/>
  <c r="N1577" i="24"/>
  <c r="AF1577" i="24" s="1"/>
  <c r="O1577" i="24"/>
  <c r="L1578" i="24"/>
  <c r="AD1578" i="24" s="1"/>
  <c r="M1578" i="24"/>
  <c r="AE1578" i="24" s="1"/>
  <c r="N1578" i="24"/>
  <c r="AF1578" i="24" s="1"/>
  <c r="O1578" i="24"/>
  <c r="L1579" i="24"/>
  <c r="AD1579" i="24" s="1"/>
  <c r="M1579" i="24"/>
  <c r="AE1579" i="24" s="1"/>
  <c r="N1579" i="24"/>
  <c r="O1579" i="24"/>
  <c r="AG1579" i="24" s="1"/>
  <c r="L1580" i="24"/>
  <c r="AD1580" i="24" s="1"/>
  <c r="M1580" i="24"/>
  <c r="AE1580" i="24" s="1"/>
  <c r="N1580" i="24"/>
  <c r="AF1580" i="24" s="1"/>
  <c r="O1580" i="24"/>
  <c r="L1581" i="24"/>
  <c r="AD1581" i="24" s="1"/>
  <c r="M1581" i="24"/>
  <c r="AE1581" i="24" s="1"/>
  <c r="N1581" i="24"/>
  <c r="AF1581" i="24" s="1"/>
  <c r="O1581" i="24"/>
  <c r="L1582" i="24"/>
  <c r="AD1582" i="24" s="1"/>
  <c r="M1582" i="24"/>
  <c r="AE1582" i="24" s="1"/>
  <c r="N1582" i="24"/>
  <c r="AF1582" i="24" s="1"/>
  <c r="O1582" i="24"/>
  <c r="L1583" i="24"/>
  <c r="AD1583" i="24" s="1"/>
  <c r="M1583" i="24"/>
  <c r="AE1583" i="24" s="1"/>
  <c r="N1583" i="24"/>
  <c r="O1583" i="24"/>
  <c r="AG1583" i="24" s="1"/>
  <c r="L1584" i="24"/>
  <c r="AD1584" i="24" s="1"/>
  <c r="M1584" i="24"/>
  <c r="AE1584" i="24" s="1"/>
  <c r="N1584" i="24"/>
  <c r="AF1584" i="24" s="1"/>
  <c r="O1584" i="24"/>
  <c r="L1585" i="24"/>
  <c r="AD1585" i="24" s="1"/>
  <c r="M1585" i="24"/>
  <c r="AE1585" i="24" s="1"/>
  <c r="N1585" i="24"/>
  <c r="AF1585" i="24" s="1"/>
  <c r="O1585" i="24"/>
  <c r="L1586" i="24"/>
  <c r="AD1586" i="24" s="1"/>
  <c r="M1586" i="24"/>
  <c r="AE1586" i="24" s="1"/>
  <c r="N1586" i="24"/>
  <c r="AF1586" i="24" s="1"/>
  <c r="O1586" i="24"/>
  <c r="L1587" i="24"/>
  <c r="AD1587" i="24" s="1"/>
  <c r="M1587" i="24"/>
  <c r="AE1587" i="24" s="1"/>
  <c r="N1587" i="24"/>
  <c r="O1587" i="24"/>
  <c r="AG1587" i="24" s="1"/>
  <c r="L1588" i="24"/>
  <c r="AD1588" i="24" s="1"/>
  <c r="M1588" i="24"/>
  <c r="AE1588" i="24" s="1"/>
  <c r="N1588" i="24"/>
  <c r="AF1588" i="24" s="1"/>
  <c r="O1588" i="24"/>
  <c r="L1589" i="24"/>
  <c r="AD1589" i="24" s="1"/>
  <c r="M1589" i="24"/>
  <c r="AE1589" i="24" s="1"/>
  <c r="N1589" i="24"/>
  <c r="AF1589" i="24" s="1"/>
  <c r="O1589" i="24"/>
  <c r="L1590" i="24"/>
  <c r="AD1590" i="24" s="1"/>
  <c r="M1590" i="24"/>
  <c r="AE1590" i="24" s="1"/>
  <c r="N1590" i="24"/>
  <c r="AF1590" i="24" s="1"/>
  <c r="O1590" i="24"/>
  <c r="L1591" i="24"/>
  <c r="AD1591" i="24" s="1"/>
  <c r="M1591" i="24"/>
  <c r="AE1591" i="24" s="1"/>
  <c r="N1591" i="24"/>
  <c r="O1591" i="24"/>
  <c r="AG1591" i="24" s="1"/>
  <c r="L1592" i="24"/>
  <c r="AD1592" i="24" s="1"/>
  <c r="M1592" i="24"/>
  <c r="AE1592" i="24" s="1"/>
  <c r="N1592" i="24"/>
  <c r="AF1592" i="24" s="1"/>
  <c r="O1592" i="24"/>
  <c r="AG1592" i="24" s="1"/>
  <c r="L1593" i="24"/>
  <c r="AD1593" i="24" s="1"/>
  <c r="M1593" i="24"/>
  <c r="AE1593" i="24" s="1"/>
  <c r="N1593" i="24"/>
  <c r="AF1593" i="24" s="1"/>
  <c r="O1593" i="24"/>
  <c r="L1594" i="24"/>
  <c r="AD1594" i="24" s="1"/>
  <c r="M1594" i="24"/>
  <c r="AE1594" i="24" s="1"/>
  <c r="N1594" i="24"/>
  <c r="AF1594" i="24" s="1"/>
  <c r="O1594" i="24"/>
  <c r="L1595" i="24"/>
  <c r="AD1595" i="24" s="1"/>
  <c r="M1595" i="24"/>
  <c r="AE1595" i="24" s="1"/>
  <c r="N1595" i="24"/>
  <c r="O1595" i="24"/>
  <c r="AG1595" i="24" s="1"/>
  <c r="L1596" i="24"/>
  <c r="AD1596" i="24" s="1"/>
  <c r="M1596" i="24"/>
  <c r="AE1596" i="24" s="1"/>
  <c r="N1596" i="24"/>
  <c r="AF1596" i="24" s="1"/>
  <c r="O1596" i="24"/>
  <c r="L1597" i="24"/>
  <c r="AD1597" i="24" s="1"/>
  <c r="M1597" i="24"/>
  <c r="AE1597" i="24" s="1"/>
  <c r="N1597" i="24"/>
  <c r="AF1597" i="24" s="1"/>
  <c r="O1597" i="24"/>
  <c r="L1598" i="24"/>
  <c r="AD1598" i="24" s="1"/>
  <c r="M1598" i="24"/>
  <c r="AE1598" i="24" s="1"/>
  <c r="N1598" i="24"/>
  <c r="AF1598" i="24" s="1"/>
  <c r="O1598" i="24"/>
  <c r="L1599" i="24"/>
  <c r="AD1599" i="24" s="1"/>
  <c r="M1599" i="24"/>
  <c r="AE1599" i="24" s="1"/>
  <c r="N1599" i="24"/>
  <c r="O1599" i="24"/>
  <c r="AG1599" i="24" s="1"/>
  <c r="L1600" i="24"/>
  <c r="AD1600" i="24" s="1"/>
  <c r="M1600" i="24"/>
  <c r="AE1600" i="24" s="1"/>
  <c r="N1600" i="24"/>
  <c r="AF1600" i="24" s="1"/>
  <c r="O1600" i="24"/>
  <c r="L1601" i="24"/>
  <c r="AD1601" i="24" s="1"/>
  <c r="M1601" i="24"/>
  <c r="AE1601" i="24" s="1"/>
  <c r="N1601" i="24"/>
  <c r="AF1601" i="24" s="1"/>
  <c r="O1601" i="24"/>
  <c r="L1602" i="24"/>
  <c r="AD1602" i="24" s="1"/>
  <c r="M1602" i="24"/>
  <c r="AE1602" i="24" s="1"/>
  <c r="N1602" i="24"/>
  <c r="AF1602" i="24" s="1"/>
  <c r="O1602" i="24"/>
  <c r="L1603" i="24"/>
  <c r="AD1603" i="24" s="1"/>
  <c r="M1603" i="24"/>
  <c r="AE1603" i="24" s="1"/>
  <c r="N1603" i="24"/>
  <c r="O1603" i="24"/>
  <c r="AG1603" i="24" s="1"/>
  <c r="L1604" i="24"/>
  <c r="AD1604" i="24" s="1"/>
  <c r="M1604" i="24"/>
  <c r="AE1604" i="24" s="1"/>
  <c r="N1604" i="24"/>
  <c r="AF1604" i="24" s="1"/>
  <c r="O1604" i="24"/>
  <c r="L1605" i="24"/>
  <c r="AD1605" i="24" s="1"/>
  <c r="M1605" i="24"/>
  <c r="AE1605" i="24" s="1"/>
  <c r="N1605" i="24"/>
  <c r="AF1605" i="24" s="1"/>
  <c r="O1605" i="24"/>
  <c r="L1606" i="24"/>
  <c r="AD1606" i="24" s="1"/>
  <c r="M1606" i="24"/>
  <c r="AE1606" i="24" s="1"/>
  <c r="N1606" i="24"/>
  <c r="AF1606" i="24" s="1"/>
  <c r="O1606" i="24"/>
  <c r="L1607" i="24"/>
  <c r="AD1607" i="24" s="1"/>
  <c r="M1607" i="24"/>
  <c r="AE1607" i="24" s="1"/>
  <c r="N1607" i="24"/>
  <c r="O1607" i="24"/>
  <c r="AG1607" i="24" s="1"/>
  <c r="L1608" i="24"/>
  <c r="AD1608" i="24" s="1"/>
  <c r="M1608" i="24"/>
  <c r="AE1608" i="24" s="1"/>
  <c r="N1608" i="24"/>
  <c r="AF1608" i="24" s="1"/>
  <c r="O1608" i="24"/>
  <c r="AG1608" i="24" s="1"/>
  <c r="L1609" i="24"/>
  <c r="AD1609" i="24" s="1"/>
  <c r="M1609" i="24"/>
  <c r="AE1609" i="24" s="1"/>
  <c r="N1609" i="24"/>
  <c r="AF1609" i="24" s="1"/>
  <c r="O1609" i="24"/>
  <c r="L1610" i="24"/>
  <c r="AD1610" i="24" s="1"/>
  <c r="M1610" i="24"/>
  <c r="AE1610" i="24" s="1"/>
  <c r="N1610" i="24"/>
  <c r="AF1610" i="24" s="1"/>
  <c r="O1610" i="24"/>
  <c r="L1611" i="24"/>
  <c r="AD1611" i="24" s="1"/>
  <c r="M1611" i="24"/>
  <c r="AE1611" i="24" s="1"/>
  <c r="N1611" i="24"/>
  <c r="O1611" i="24"/>
  <c r="AG1611" i="24" s="1"/>
  <c r="L1612" i="24"/>
  <c r="AD1612" i="24" s="1"/>
  <c r="M1612" i="24"/>
  <c r="AE1612" i="24" s="1"/>
  <c r="N1612" i="24"/>
  <c r="AF1612" i="24" s="1"/>
  <c r="O1612" i="24"/>
  <c r="L1613" i="24"/>
  <c r="AD1613" i="24" s="1"/>
  <c r="M1613" i="24"/>
  <c r="AE1613" i="24" s="1"/>
  <c r="N1613" i="24"/>
  <c r="AF1613" i="24" s="1"/>
  <c r="O1613" i="24"/>
  <c r="L1614" i="24"/>
  <c r="AD1614" i="24" s="1"/>
  <c r="M1614" i="24"/>
  <c r="AE1614" i="24" s="1"/>
  <c r="N1614" i="24"/>
  <c r="AF1614" i="24" s="1"/>
  <c r="O1614" i="24"/>
  <c r="O7" i="24"/>
  <c r="AG7" i="24" s="1"/>
  <c r="M7" i="24"/>
  <c r="AE7" i="24" s="1"/>
  <c r="N7" i="24"/>
  <c r="AF7" i="24" s="1"/>
  <c r="L7" i="24"/>
  <c r="AD7" i="24" s="1"/>
  <c r="AD954" i="24"/>
  <c r="AE876" i="24"/>
  <c r="AF854" i="24"/>
  <c r="AF858" i="24"/>
  <c r="AF859" i="24"/>
  <c r="AF862" i="24"/>
  <c r="AF865" i="24"/>
  <c r="AF867" i="24"/>
  <c r="AF868" i="24"/>
  <c r="AF871" i="24"/>
  <c r="AF873" i="24"/>
  <c r="AF874" i="24"/>
  <c r="AF878" i="24"/>
  <c r="AF879" i="24"/>
  <c r="AF838" i="24"/>
  <c r="AF934" i="24"/>
  <c r="AF935" i="24"/>
  <c r="AF939" i="24"/>
  <c r="AF940" i="24"/>
  <c r="AF942" i="24"/>
  <c r="AF944" i="24"/>
  <c r="AF948" i="24"/>
  <c r="AF952" i="24"/>
  <c r="AF954" i="24"/>
  <c r="AF958" i="24"/>
  <c r="AF959" i="24"/>
  <c r="AF960" i="24"/>
  <c r="AF966" i="24"/>
  <c r="AF967" i="24"/>
  <c r="AF969" i="24"/>
  <c r="AF972" i="24"/>
  <c r="AF974" i="24"/>
  <c r="AF976" i="24"/>
  <c r="AF980" i="24"/>
  <c r="AF981" i="24"/>
  <c r="AF982" i="24"/>
  <c r="AF985" i="24"/>
  <c r="AF986" i="24"/>
  <c r="AF989" i="24"/>
  <c r="AF994" i="24"/>
  <c r="AF996" i="24"/>
  <c r="AF999" i="24"/>
  <c r="AF1000" i="24"/>
  <c r="AF1001" i="24"/>
  <c r="AF1005" i="24"/>
  <c r="AF1006" i="24"/>
  <c r="AF1032" i="24"/>
  <c r="AF1035" i="24"/>
  <c r="AF1037" i="24"/>
  <c r="AF1038" i="24"/>
  <c r="AF1013" i="24"/>
  <c r="AF1008" i="24"/>
  <c r="AF1040" i="24"/>
  <c r="AF1041" i="24"/>
  <c r="AF1045" i="24"/>
  <c r="AF1048" i="24"/>
  <c r="AF1049" i="24"/>
  <c r="AF1053" i="24"/>
  <c r="AF1054" i="24"/>
  <c r="AF1056" i="24"/>
  <c r="AF1060" i="24"/>
  <c r="AF1061" i="24"/>
  <c r="AF1064" i="24"/>
  <c r="AF1066" i="24"/>
  <c r="AF1069" i="24"/>
  <c r="AF1070" i="24"/>
  <c r="AF1074" i="24"/>
  <c r="AF1077" i="24"/>
  <c r="AF1079" i="24"/>
  <c r="AF1080" i="24"/>
  <c r="AF1083" i="24"/>
  <c r="AF1086" i="24"/>
  <c r="AF1088" i="24"/>
  <c r="AF1094" i="24"/>
  <c r="AF1095" i="24"/>
  <c r="AF1099" i="24"/>
  <c r="AF1100" i="24"/>
  <c r="AF1103" i="24"/>
  <c r="AF1109" i="24"/>
  <c r="AF1110" i="24"/>
  <c r="AF1114" i="24"/>
  <c r="AF1151" i="24"/>
  <c r="AF1155" i="24"/>
  <c r="AF1156" i="24"/>
  <c r="AF1159" i="24"/>
  <c r="AF1162" i="24"/>
  <c r="AF1164" i="24"/>
  <c r="AF1170" i="24"/>
  <c r="AF1171" i="24"/>
  <c r="AF1172" i="24"/>
  <c r="AF1176" i="24"/>
  <c r="AF1180" i="24"/>
  <c r="AF1183" i="24"/>
  <c r="AF1186" i="24"/>
  <c r="AF1116" i="24"/>
  <c r="AF1120" i="24"/>
  <c r="AF1121" i="24"/>
  <c r="AF1188" i="24"/>
  <c r="AF1192" i="24"/>
  <c r="AF1193" i="24"/>
  <c r="AF1196" i="24"/>
  <c r="AF1198" i="24"/>
  <c r="AF1284" i="24"/>
  <c r="AF1285" i="24"/>
  <c r="AF1289" i="24"/>
  <c r="AF1291" i="24"/>
  <c r="AF1292" i="24"/>
  <c r="AF1295" i="24"/>
  <c r="AF1296" i="24"/>
  <c r="AF1122" i="24"/>
  <c r="AF1124" i="24"/>
  <c r="AF1127" i="24"/>
  <c r="AF1128" i="24"/>
  <c r="AF1132" i="24"/>
  <c r="AF1134" i="24"/>
  <c r="AF1135" i="24"/>
  <c r="AF1139" i="24"/>
  <c r="AF1140" i="24"/>
  <c r="AF1143" i="24"/>
  <c r="AF1146" i="24"/>
  <c r="AF1148" i="24"/>
  <c r="AF1106" i="24"/>
  <c r="AF1204" i="24"/>
  <c r="AF1208" i="24"/>
  <c r="AF1209" i="24"/>
  <c r="AF1212" i="24"/>
  <c r="AF1215" i="24"/>
  <c r="AF1217" i="24"/>
  <c r="AF1219" i="24"/>
  <c r="AF1223" i="24"/>
  <c r="AF1224" i="24"/>
  <c r="AF1228" i="24"/>
  <c r="AF1229" i="24"/>
  <c r="AF1234" i="24"/>
  <c r="AF1237" i="24"/>
  <c r="AF1239" i="24"/>
  <c r="AF1241" i="24"/>
  <c r="AF1246" i="24"/>
  <c r="AF1247" i="24"/>
  <c r="AF1251" i="24"/>
  <c r="AF1255" i="24"/>
  <c r="AF1258" i="24"/>
  <c r="AF1261" i="24"/>
  <c r="AF1262" i="24"/>
  <c r="AF1266" i="24"/>
  <c r="AF1267" i="24"/>
  <c r="AF1273" i="24"/>
  <c r="AF1274" i="24"/>
  <c r="AF1275" i="24"/>
  <c r="AF1301" i="24"/>
  <c r="AF1305" i="24"/>
  <c r="AF1276" i="24"/>
  <c r="AF1277" i="24"/>
  <c r="AF1230" i="24"/>
  <c r="AF1307" i="24"/>
  <c r="AF1309" i="24"/>
  <c r="AF1311" i="24"/>
  <c r="AF1313" i="24"/>
  <c r="AF1314" i="24"/>
  <c r="AF1318" i="24"/>
  <c r="AF1321" i="24"/>
  <c r="AF1322" i="24"/>
  <c r="AF1323" i="24"/>
  <c r="AF1326" i="24"/>
  <c r="AF1327" i="24"/>
  <c r="AF1330" i="24"/>
  <c r="AF1331" i="24"/>
  <c r="AF1333" i="24"/>
  <c r="AF1334" i="24"/>
  <c r="AF1335" i="24"/>
  <c r="AF1337" i="24"/>
  <c r="AF1339" i="24"/>
  <c r="AF1342" i="24"/>
  <c r="AF1345" i="24"/>
  <c r="AF1346" i="24"/>
  <c r="AF545" i="24"/>
  <c r="AF552" i="24"/>
  <c r="AF562" i="24"/>
  <c r="AF571" i="24"/>
  <c r="AF572" i="24"/>
  <c r="AF622" i="24"/>
  <c r="AF634" i="24"/>
  <c r="AF639" i="24"/>
  <c r="AF641" i="24"/>
  <c r="AF580" i="24"/>
  <c r="AF652" i="24"/>
  <c r="AF655" i="24"/>
  <c r="AF659" i="24"/>
  <c r="AF747" i="24"/>
  <c r="AF751" i="24"/>
  <c r="AF762" i="24"/>
  <c r="AF589" i="24"/>
  <c r="AF596" i="24"/>
  <c r="AF605" i="24"/>
  <c r="AF677" i="24"/>
  <c r="AF692" i="24"/>
  <c r="AF702" i="24"/>
  <c r="AF718" i="24"/>
  <c r="AF719" i="24"/>
  <c r="AF723" i="24"/>
  <c r="AF729" i="24"/>
  <c r="AF731" i="24"/>
  <c r="AF736" i="24"/>
  <c r="AF765" i="24"/>
  <c r="AF766" i="24"/>
  <c r="AF775" i="24"/>
  <c r="AF780" i="24"/>
  <c r="AF794" i="24"/>
  <c r="AF795" i="24"/>
  <c r="AF808" i="24"/>
  <c r="AF810" i="24"/>
  <c r="AF478" i="24"/>
  <c r="AF281" i="24"/>
  <c r="AF282" i="24"/>
  <c r="AF289" i="24"/>
  <c r="AF294" i="24"/>
  <c r="AF306" i="24"/>
  <c r="AF308" i="24"/>
  <c r="AF349" i="24"/>
  <c r="AF350" i="24"/>
  <c r="AF362" i="24"/>
  <c r="AF370" i="24"/>
  <c r="AF374" i="24"/>
  <c r="AF382" i="24"/>
  <c r="AF482" i="24"/>
  <c r="AF489" i="24"/>
  <c r="AF490" i="24"/>
  <c r="AF337" i="24"/>
  <c r="AF302" i="24"/>
  <c r="AF407" i="24"/>
  <c r="AF418" i="24"/>
  <c r="AF427" i="24"/>
  <c r="AF459" i="24"/>
  <c r="AF460" i="24"/>
  <c r="AF499" i="24"/>
  <c r="AF504" i="24"/>
  <c r="AF537" i="24"/>
  <c r="AF1365" i="24"/>
  <c r="AF1381" i="24"/>
  <c r="AF1431" i="24"/>
  <c r="AF1530" i="24"/>
  <c r="K1614" i="24"/>
  <c r="V1614" i="24" s="1"/>
  <c r="K1613" i="24"/>
  <c r="V1613" i="24" s="1"/>
  <c r="K1612" i="24"/>
  <c r="V1612" i="24" s="1"/>
  <c r="K1611" i="24"/>
  <c r="V1611" i="24" s="1"/>
  <c r="K1610" i="24"/>
  <c r="V1610" i="24" s="1"/>
  <c r="K1609" i="24"/>
  <c r="V1609" i="24" s="1"/>
  <c r="K1608" i="24"/>
  <c r="V1608" i="24" s="1"/>
  <c r="K1607" i="24"/>
  <c r="V1607" i="24" s="1"/>
  <c r="K1606" i="24"/>
  <c r="V1606" i="24" s="1"/>
  <c r="K1605" i="24"/>
  <c r="V1605" i="24" s="1"/>
  <c r="K1604" i="24"/>
  <c r="V1604" i="24" s="1"/>
  <c r="K1603" i="24"/>
  <c r="V1603" i="24" s="1"/>
  <c r="K1602" i="24"/>
  <c r="V1602" i="24" s="1"/>
  <c r="K1601" i="24"/>
  <c r="V1601" i="24" s="1"/>
  <c r="K1600" i="24"/>
  <c r="V1600" i="24" s="1"/>
  <c r="K1599" i="24"/>
  <c r="V1599" i="24" s="1"/>
  <c r="K1598" i="24"/>
  <c r="V1598" i="24" s="1"/>
  <c r="K1597" i="24"/>
  <c r="V1597" i="24" s="1"/>
  <c r="K1596" i="24"/>
  <c r="V1596" i="24" s="1"/>
  <c r="K1595" i="24"/>
  <c r="V1595" i="24" s="1"/>
  <c r="K1594" i="24"/>
  <c r="V1594" i="24" s="1"/>
  <c r="K1593" i="24"/>
  <c r="V1593" i="24" s="1"/>
  <c r="K1592" i="24"/>
  <c r="V1592" i="24" s="1"/>
  <c r="K1591" i="24"/>
  <c r="V1591" i="24" s="1"/>
  <c r="K1590" i="24"/>
  <c r="V1590" i="24" s="1"/>
  <c r="K1589" i="24"/>
  <c r="V1589" i="24" s="1"/>
  <c r="K1588" i="24"/>
  <c r="V1588" i="24" s="1"/>
  <c r="K1587" i="24"/>
  <c r="V1587" i="24" s="1"/>
  <c r="K1586" i="24"/>
  <c r="V1586" i="24" s="1"/>
  <c r="K1585" i="24"/>
  <c r="V1585" i="24" s="1"/>
  <c r="K1584" i="24"/>
  <c r="V1584" i="24" s="1"/>
  <c r="K1583" i="24"/>
  <c r="V1583" i="24" s="1"/>
  <c r="K1582" i="24"/>
  <c r="V1582" i="24" s="1"/>
  <c r="K1581" i="24"/>
  <c r="V1581" i="24" s="1"/>
  <c r="K1580" i="24"/>
  <c r="V1580" i="24" s="1"/>
  <c r="K1579" i="24"/>
  <c r="V1579" i="24" s="1"/>
  <c r="K1578" i="24"/>
  <c r="V1578" i="24" s="1"/>
  <c r="K1577" i="24"/>
  <c r="V1577" i="24" s="1"/>
  <c r="K1576" i="24"/>
  <c r="V1576" i="24" s="1"/>
  <c r="K1575" i="24"/>
  <c r="V1575" i="24" s="1"/>
  <c r="K1498" i="24"/>
  <c r="V1498" i="24" s="1"/>
  <c r="K1547" i="24"/>
  <c r="V1547" i="24" s="1"/>
  <c r="K1546" i="24"/>
  <c r="V1546" i="24" s="1"/>
  <c r="K1545" i="24"/>
  <c r="V1545" i="24" s="1"/>
  <c r="K1544" i="24"/>
  <c r="V1544" i="24" s="1"/>
  <c r="K1549" i="24"/>
  <c r="V1549" i="24" s="1"/>
  <c r="K1548" i="24"/>
  <c r="V1548" i="24" s="1"/>
  <c r="K1574" i="24"/>
  <c r="V1574" i="24" s="1"/>
  <c r="K1573" i="24"/>
  <c r="V1573" i="24" s="1"/>
  <c r="K1572" i="24"/>
  <c r="V1572" i="24" s="1"/>
  <c r="K1571" i="24"/>
  <c r="V1571" i="24" s="1"/>
  <c r="K1570" i="24"/>
  <c r="V1570" i="24" s="1"/>
  <c r="K1569" i="24"/>
  <c r="V1569" i="24" s="1"/>
  <c r="K1568" i="24"/>
  <c r="V1568" i="24" s="1"/>
  <c r="K1567" i="24"/>
  <c r="V1567" i="24" s="1"/>
  <c r="K1543" i="24"/>
  <c r="V1543" i="24" s="1"/>
  <c r="K1542" i="24"/>
  <c r="V1542" i="24" s="1"/>
  <c r="K1541" i="24"/>
  <c r="V1541" i="24" s="1"/>
  <c r="K1540" i="24"/>
  <c r="V1540" i="24" s="1"/>
  <c r="K1539" i="24"/>
  <c r="V1539" i="24" s="1"/>
  <c r="K1538" i="24"/>
  <c r="V1538" i="24" s="1"/>
  <c r="K1537" i="24"/>
  <c r="V1537" i="24" s="1"/>
  <c r="K1536" i="24"/>
  <c r="V1536" i="24" s="1"/>
  <c r="K1535" i="24"/>
  <c r="V1535" i="24" s="1"/>
  <c r="K1534" i="24"/>
  <c r="V1534" i="24" s="1"/>
  <c r="K1533" i="24"/>
  <c r="V1533" i="24" s="1"/>
  <c r="K1532" i="24"/>
  <c r="V1532" i="24" s="1"/>
  <c r="K1531" i="24"/>
  <c r="V1531" i="24" s="1"/>
  <c r="K1530" i="24"/>
  <c r="V1530" i="24" s="1"/>
  <c r="K1529" i="24"/>
  <c r="V1529" i="24" s="1"/>
  <c r="K1528" i="24"/>
  <c r="V1528" i="24" s="1"/>
  <c r="K1527" i="24"/>
  <c r="V1527" i="24" s="1"/>
  <c r="K1526" i="24"/>
  <c r="V1526" i="24" s="1"/>
  <c r="K1525" i="24"/>
  <c r="V1525" i="24" s="1"/>
  <c r="K1524" i="24"/>
  <c r="V1524" i="24" s="1"/>
  <c r="K1523" i="24"/>
  <c r="V1523" i="24" s="1"/>
  <c r="K1522" i="24"/>
  <c r="V1522" i="24" s="1"/>
  <c r="K1521" i="24"/>
  <c r="V1521" i="24" s="1"/>
  <c r="K1520" i="24"/>
  <c r="V1520" i="24" s="1"/>
  <c r="K1519" i="24"/>
  <c r="V1519" i="24" s="1"/>
  <c r="K1518" i="24"/>
  <c r="V1518" i="24" s="1"/>
  <c r="K1517" i="24"/>
  <c r="V1517" i="24" s="1"/>
  <c r="K1516" i="24"/>
  <c r="V1516" i="24" s="1"/>
  <c r="K1515" i="24"/>
  <c r="V1515" i="24" s="1"/>
  <c r="K1514" i="24"/>
  <c r="V1514" i="24" s="1"/>
  <c r="K1513" i="24"/>
  <c r="V1513" i="24" s="1"/>
  <c r="K1512" i="24"/>
  <c r="V1512" i="24" s="1"/>
  <c r="K1511" i="24"/>
  <c r="V1511" i="24" s="1"/>
  <c r="K1510" i="24"/>
  <c r="V1510" i="24" s="1"/>
  <c r="K1509" i="24"/>
  <c r="V1509" i="24" s="1"/>
  <c r="K1508" i="24"/>
  <c r="V1508" i="24" s="1"/>
  <c r="K1507" i="24"/>
  <c r="V1507" i="24" s="1"/>
  <c r="K1506" i="24"/>
  <c r="V1506" i="24" s="1"/>
  <c r="K1505" i="24"/>
  <c r="V1505" i="24" s="1"/>
  <c r="K1504" i="24"/>
  <c r="V1504" i="24" s="1"/>
  <c r="K1503" i="24"/>
  <c r="V1503" i="24" s="1"/>
  <c r="K1502" i="24"/>
  <c r="V1502" i="24" s="1"/>
  <c r="K1499" i="24"/>
  <c r="V1499" i="24" s="1"/>
  <c r="K1500" i="24"/>
  <c r="V1500" i="24" s="1"/>
  <c r="K1497" i="24"/>
  <c r="V1497" i="24" s="1"/>
  <c r="K1496" i="24"/>
  <c r="V1496" i="24" s="1"/>
  <c r="K1495" i="24"/>
  <c r="V1495" i="24" s="1"/>
  <c r="K1494" i="24"/>
  <c r="V1494" i="24" s="1"/>
  <c r="K1493" i="24"/>
  <c r="V1493" i="24" s="1"/>
  <c r="K1492" i="24"/>
  <c r="V1492" i="24" s="1"/>
  <c r="K1491" i="24"/>
  <c r="V1491" i="24" s="1"/>
  <c r="K1490" i="24"/>
  <c r="V1490" i="24" s="1"/>
  <c r="K1489" i="24"/>
  <c r="V1489" i="24" s="1"/>
  <c r="K1488" i="24"/>
  <c r="V1488" i="24" s="1"/>
  <c r="K1487" i="24"/>
  <c r="V1487" i="24" s="1"/>
  <c r="K1486" i="24"/>
  <c r="V1486" i="24" s="1"/>
  <c r="K1485" i="24"/>
  <c r="V1485" i="24" s="1"/>
  <c r="K1484" i="24"/>
  <c r="V1484" i="24" s="1"/>
  <c r="K1483" i="24"/>
  <c r="V1483" i="24" s="1"/>
  <c r="K1482" i="24"/>
  <c r="V1482" i="24" s="1"/>
  <c r="K1481" i="24"/>
  <c r="V1481" i="24" s="1"/>
  <c r="K1480" i="24"/>
  <c r="V1480" i="24" s="1"/>
  <c r="K1479" i="24"/>
  <c r="V1479" i="24" s="1"/>
  <c r="K1478" i="24"/>
  <c r="V1478" i="24" s="1"/>
  <c r="K1477" i="24"/>
  <c r="V1477" i="24" s="1"/>
  <c r="K1476" i="24"/>
  <c r="V1476" i="24" s="1"/>
  <c r="K1475" i="24"/>
  <c r="V1475" i="24" s="1"/>
  <c r="K1474" i="24"/>
  <c r="V1474" i="24" s="1"/>
  <c r="K1473" i="24"/>
  <c r="V1473" i="24" s="1"/>
  <c r="K1472" i="24"/>
  <c r="V1472" i="24" s="1"/>
  <c r="K1471" i="24"/>
  <c r="V1471" i="24" s="1"/>
  <c r="K1470" i="24"/>
  <c r="V1470" i="24" s="1"/>
  <c r="K1469" i="24"/>
  <c r="V1469" i="24" s="1"/>
  <c r="K1468" i="24"/>
  <c r="V1468" i="24" s="1"/>
  <c r="K1374" i="24"/>
  <c r="V1374" i="24" s="1"/>
  <c r="K1373" i="24"/>
  <c r="V1373" i="24" s="1"/>
  <c r="K1416" i="24"/>
  <c r="V1416" i="24" s="1"/>
  <c r="K1415" i="24"/>
  <c r="V1415" i="24" s="1"/>
  <c r="K1414" i="24"/>
  <c r="V1414" i="24" s="1"/>
  <c r="K1413" i="24"/>
  <c r="V1413" i="24" s="1"/>
  <c r="K1412" i="24"/>
  <c r="V1412" i="24" s="1"/>
  <c r="K1411" i="24"/>
  <c r="V1411" i="24" s="1"/>
  <c r="K1410" i="24"/>
  <c r="V1410" i="24" s="1"/>
  <c r="K1409" i="24"/>
  <c r="V1409" i="24" s="1"/>
  <c r="K1408" i="24"/>
  <c r="V1408" i="24" s="1"/>
  <c r="K1407" i="24"/>
  <c r="V1407" i="24" s="1"/>
  <c r="K1406" i="24"/>
  <c r="V1406" i="24" s="1"/>
  <c r="K1405" i="24"/>
  <c r="V1405" i="24" s="1"/>
  <c r="K1404" i="24"/>
  <c r="V1404" i="24" s="1"/>
  <c r="K1403" i="24"/>
  <c r="V1403" i="24" s="1"/>
  <c r="K1402" i="24"/>
  <c r="V1402" i="24" s="1"/>
  <c r="K1401" i="24"/>
  <c r="V1401" i="24" s="1"/>
  <c r="K1400" i="24"/>
  <c r="V1400" i="24" s="1"/>
  <c r="K1399" i="24"/>
  <c r="V1399" i="24" s="1"/>
  <c r="K1398" i="24"/>
  <c r="V1398" i="24" s="1"/>
  <c r="K1397" i="24"/>
  <c r="V1397" i="24" s="1"/>
  <c r="K1396" i="24"/>
  <c r="V1396" i="24" s="1"/>
  <c r="K1395" i="24"/>
  <c r="V1395" i="24" s="1"/>
  <c r="K1394" i="24"/>
  <c r="V1394" i="24" s="1"/>
  <c r="K1393" i="24"/>
  <c r="V1393" i="24" s="1"/>
  <c r="K1392" i="24"/>
  <c r="V1392" i="24" s="1"/>
  <c r="K1391" i="24"/>
  <c r="V1391" i="24" s="1"/>
  <c r="K1390" i="24"/>
  <c r="V1390" i="24" s="1"/>
  <c r="K1566" i="24"/>
  <c r="V1566" i="24" s="1"/>
  <c r="K1565" i="24"/>
  <c r="V1565" i="24" s="1"/>
  <c r="K1564" i="24"/>
  <c r="V1564" i="24" s="1"/>
  <c r="K1563" i="24"/>
  <c r="V1563" i="24" s="1"/>
  <c r="K1562" i="24"/>
  <c r="V1562" i="24" s="1"/>
  <c r="K1561" i="24"/>
  <c r="V1561" i="24" s="1"/>
  <c r="K1560" i="24"/>
  <c r="V1560" i="24" s="1"/>
  <c r="K1559" i="24"/>
  <c r="V1559" i="24" s="1"/>
  <c r="K1558" i="24"/>
  <c r="V1558" i="24" s="1"/>
  <c r="K1557" i="24"/>
  <c r="V1557" i="24" s="1"/>
  <c r="K1556" i="24"/>
  <c r="V1556" i="24" s="1"/>
  <c r="K1555" i="24"/>
  <c r="V1555" i="24" s="1"/>
  <c r="K1554" i="24"/>
  <c r="V1554" i="24" s="1"/>
  <c r="K1553" i="24"/>
  <c r="V1553" i="24" s="1"/>
  <c r="K1552" i="24"/>
  <c r="V1552" i="24" s="1"/>
  <c r="K1551" i="24"/>
  <c r="V1551" i="24" s="1"/>
  <c r="K1467" i="24"/>
  <c r="V1467" i="24" s="1"/>
  <c r="K1466" i="24"/>
  <c r="V1466" i="24" s="1"/>
  <c r="K1465" i="24"/>
  <c r="V1465" i="24" s="1"/>
  <c r="K1464" i="24"/>
  <c r="V1464" i="24" s="1"/>
  <c r="K1463" i="24"/>
  <c r="V1463" i="24" s="1"/>
  <c r="K1462" i="24"/>
  <c r="V1462" i="24" s="1"/>
  <c r="K1461" i="24"/>
  <c r="V1461" i="24" s="1"/>
  <c r="K1460" i="24"/>
  <c r="V1460" i="24" s="1"/>
  <c r="K1459" i="24"/>
  <c r="V1459" i="24" s="1"/>
  <c r="K1458" i="24"/>
  <c r="V1458" i="24" s="1"/>
  <c r="K1457" i="24"/>
  <c r="V1457" i="24" s="1"/>
  <c r="K1456" i="24"/>
  <c r="V1456" i="24" s="1"/>
  <c r="K1455" i="24"/>
  <c r="V1455" i="24" s="1"/>
  <c r="K1389" i="24"/>
  <c r="V1389" i="24" s="1"/>
  <c r="K1388" i="24"/>
  <c r="V1388" i="24" s="1"/>
  <c r="K1387" i="24"/>
  <c r="V1387" i="24" s="1"/>
  <c r="K1386" i="24"/>
  <c r="V1386" i="24" s="1"/>
  <c r="K1385" i="24"/>
  <c r="V1385" i="24" s="1"/>
  <c r="K1384" i="24"/>
  <c r="V1384" i="24" s="1"/>
  <c r="K1454" i="24"/>
  <c r="V1454" i="24" s="1"/>
  <c r="K1453" i="24"/>
  <c r="V1453" i="24" s="1"/>
  <c r="K1452" i="24"/>
  <c r="V1452" i="24" s="1"/>
  <c r="K1451" i="24"/>
  <c r="V1451" i="24" s="1"/>
  <c r="K1450" i="24"/>
  <c r="V1450" i="24" s="1"/>
  <c r="K1449" i="24"/>
  <c r="V1449" i="24" s="1"/>
  <c r="K1448" i="24"/>
  <c r="V1448" i="24" s="1"/>
  <c r="K1447" i="24"/>
  <c r="V1447" i="24" s="1"/>
  <c r="K1446" i="24"/>
  <c r="V1446" i="24" s="1"/>
  <c r="K1445" i="24"/>
  <c r="V1445" i="24" s="1"/>
  <c r="K1444" i="24"/>
  <c r="V1444" i="24" s="1"/>
  <c r="K1443" i="24"/>
  <c r="V1443" i="24" s="1"/>
  <c r="K1442" i="24"/>
  <c r="V1442" i="24" s="1"/>
  <c r="K1441" i="24"/>
  <c r="V1441" i="24" s="1"/>
  <c r="K1440" i="24"/>
  <c r="V1440" i="24" s="1"/>
  <c r="K1439" i="24"/>
  <c r="V1439" i="24" s="1"/>
  <c r="K1438" i="24"/>
  <c r="V1438" i="24" s="1"/>
  <c r="K1437" i="24"/>
  <c r="V1437" i="24" s="1"/>
  <c r="K1436" i="24"/>
  <c r="V1436" i="24" s="1"/>
  <c r="K1435" i="24"/>
  <c r="V1435" i="24" s="1"/>
  <c r="K1434" i="24"/>
  <c r="V1434" i="24" s="1"/>
  <c r="K1433" i="24"/>
  <c r="V1433" i="24" s="1"/>
  <c r="K1432" i="24"/>
  <c r="V1432" i="24" s="1"/>
  <c r="K1431" i="24"/>
  <c r="V1431" i="24" s="1"/>
  <c r="K1430" i="24"/>
  <c r="V1430" i="24" s="1"/>
  <c r="K1429" i="24"/>
  <c r="V1429" i="24" s="1"/>
  <c r="K1428" i="24"/>
  <c r="V1428" i="24" s="1"/>
  <c r="K1427" i="24"/>
  <c r="V1427" i="24" s="1"/>
  <c r="K1426" i="24"/>
  <c r="V1426" i="24" s="1"/>
  <c r="K1425" i="24"/>
  <c r="V1425" i="24" s="1"/>
  <c r="K1424" i="24"/>
  <c r="V1424" i="24" s="1"/>
  <c r="K1423" i="24"/>
  <c r="V1423" i="24" s="1"/>
  <c r="K1422" i="24"/>
  <c r="V1422" i="24" s="1"/>
  <c r="K1421" i="24"/>
  <c r="V1421" i="24" s="1"/>
  <c r="K1420" i="24"/>
  <c r="V1420" i="24" s="1"/>
  <c r="K1419" i="24"/>
  <c r="V1419" i="24" s="1"/>
  <c r="K1418" i="24"/>
  <c r="V1418" i="24" s="1"/>
  <c r="K1383" i="24"/>
  <c r="V1383" i="24" s="1"/>
  <c r="K1382" i="24"/>
  <c r="V1382" i="24" s="1"/>
  <c r="K1381" i="24"/>
  <c r="V1381" i="24" s="1"/>
  <c r="K1380" i="24"/>
  <c r="V1380" i="24" s="1"/>
  <c r="K1379" i="24"/>
  <c r="V1379" i="24" s="1"/>
  <c r="K1378" i="24"/>
  <c r="V1378" i="24" s="1"/>
  <c r="K1377" i="24"/>
  <c r="V1377" i="24" s="1"/>
  <c r="K1376" i="24"/>
  <c r="V1376" i="24" s="1"/>
  <c r="K1375" i="24"/>
  <c r="V1375" i="24" s="1"/>
  <c r="K1372" i="24"/>
  <c r="V1372" i="24" s="1"/>
  <c r="K1371" i="24"/>
  <c r="V1371" i="24" s="1"/>
  <c r="K1370" i="24"/>
  <c r="V1370" i="24" s="1"/>
  <c r="K1369" i="24"/>
  <c r="V1369" i="24" s="1"/>
  <c r="K1368" i="24"/>
  <c r="V1368" i="24" s="1"/>
  <c r="K1367" i="24"/>
  <c r="V1367" i="24" s="1"/>
  <c r="K1366" i="24"/>
  <c r="V1366" i="24" s="1"/>
  <c r="K1365" i="24"/>
  <c r="V1365" i="24" s="1"/>
  <c r="K1364" i="24"/>
  <c r="V1364" i="24" s="1"/>
  <c r="K1363" i="24"/>
  <c r="V1363" i="24" s="1"/>
  <c r="K1362" i="24"/>
  <c r="V1362" i="24" s="1"/>
  <c r="K1361" i="24"/>
  <c r="V1361" i="24" s="1"/>
  <c r="K1360" i="24"/>
  <c r="V1360" i="24" s="1"/>
  <c r="K1359" i="24"/>
  <c r="V1359" i="24" s="1"/>
  <c r="K1358" i="24"/>
  <c r="V1358" i="24" s="1"/>
  <c r="K1357" i="24"/>
  <c r="V1357" i="24" s="1"/>
  <c r="K1356" i="24"/>
  <c r="V1356" i="24" s="1"/>
  <c r="K1355" i="24"/>
  <c r="V1355" i="24" s="1"/>
  <c r="K1354" i="24"/>
  <c r="V1354" i="24" s="1"/>
  <c r="K1353" i="24"/>
  <c r="V1353" i="24" s="1"/>
  <c r="K1352" i="24"/>
  <c r="V1352" i="24" s="1"/>
  <c r="K1351" i="24"/>
  <c r="V1351" i="24" s="1"/>
  <c r="K1350" i="24"/>
  <c r="V1350" i="24" s="1"/>
  <c r="K1349" i="24"/>
  <c r="V1349" i="24" s="1"/>
  <c r="K1348" i="24"/>
  <c r="V1348" i="24" s="1"/>
  <c r="K1347" i="24"/>
  <c r="V1347" i="24" s="1"/>
  <c r="K1550" i="24"/>
  <c r="V1550" i="24" s="1"/>
  <c r="K1417" i="24"/>
  <c r="V1417" i="24" s="1"/>
  <c r="K542" i="24"/>
  <c r="V542" i="24" s="1"/>
  <c r="K541" i="24"/>
  <c r="V541" i="24" s="1"/>
  <c r="K540" i="24"/>
  <c r="V540" i="24" s="1"/>
  <c r="K539" i="24"/>
  <c r="V539" i="24" s="1"/>
  <c r="K538" i="24"/>
  <c r="V538" i="24" s="1"/>
  <c r="K537" i="24"/>
  <c r="V537" i="24" s="1"/>
  <c r="K536" i="24"/>
  <c r="V536" i="24" s="1"/>
  <c r="K535" i="24"/>
  <c r="V535" i="24" s="1"/>
  <c r="K534" i="24"/>
  <c r="V534" i="24" s="1"/>
  <c r="K533" i="24"/>
  <c r="V533" i="24" s="1"/>
  <c r="K532" i="24"/>
  <c r="V532" i="24" s="1"/>
  <c r="K531" i="24"/>
  <c r="V531" i="24" s="1"/>
  <c r="K530" i="24"/>
  <c r="V530" i="24" s="1"/>
  <c r="K529" i="24"/>
  <c r="V529" i="24" s="1"/>
  <c r="K528" i="24"/>
  <c r="V528" i="24" s="1"/>
  <c r="K527" i="24"/>
  <c r="V527" i="24" s="1"/>
  <c r="K526" i="24"/>
  <c r="V526" i="24" s="1"/>
  <c r="K525" i="24"/>
  <c r="V525" i="24" s="1"/>
  <c r="K524" i="24"/>
  <c r="V524" i="24" s="1"/>
  <c r="K523" i="24"/>
  <c r="V523" i="24" s="1"/>
  <c r="K522" i="24"/>
  <c r="V522" i="24" s="1"/>
  <c r="K521" i="24"/>
  <c r="V521" i="24" s="1"/>
  <c r="K520" i="24"/>
  <c r="V520" i="24" s="1"/>
  <c r="K519" i="24"/>
  <c r="V519" i="24" s="1"/>
  <c r="K518" i="24"/>
  <c r="V518" i="24" s="1"/>
  <c r="K517" i="24"/>
  <c r="V517" i="24" s="1"/>
  <c r="K516" i="24"/>
  <c r="V516" i="24" s="1"/>
  <c r="K515" i="24"/>
  <c r="V515" i="24" s="1"/>
  <c r="K514" i="24"/>
  <c r="V514" i="24" s="1"/>
  <c r="K513" i="24"/>
  <c r="V513" i="24" s="1"/>
  <c r="K512" i="24"/>
  <c r="V512" i="24" s="1"/>
  <c r="K511" i="24"/>
  <c r="V511" i="24" s="1"/>
  <c r="K510" i="24"/>
  <c r="V510" i="24" s="1"/>
  <c r="K509" i="24"/>
  <c r="V509" i="24" s="1"/>
  <c r="K508" i="24"/>
  <c r="V508" i="24" s="1"/>
  <c r="K507" i="24"/>
  <c r="V507" i="24" s="1"/>
  <c r="K506" i="24"/>
  <c r="V506" i="24" s="1"/>
  <c r="K505" i="24"/>
  <c r="V505" i="24" s="1"/>
  <c r="K504" i="24"/>
  <c r="V504" i="24" s="1"/>
  <c r="K503" i="24"/>
  <c r="V503" i="24" s="1"/>
  <c r="K426" i="24"/>
  <c r="V426" i="24" s="1"/>
  <c r="K475" i="24"/>
  <c r="V475" i="24" s="1"/>
  <c r="K474" i="24"/>
  <c r="V474" i="24" s="1"/>
  <c r="K473" i="24"/>
  <c r="V473" i="24" s="1"/>
  <c r="K472" i="24"/>
  <c r="V472" i="24" s="1"/>
  <c r="K477" i="24"/>
  <c r="V477" i="24" s="1"/>
  <c r="K476" i="24"/>
  <c r="V476" i="24" s="1"/>
  <c r="K502" i="24"/>
  <c r="V502" i="24" s="1"/>
  <c r="K501" i="24"/>
  <c r="V501" i="24" s="1"/>
  <c r="K500" i="24"/>
  <c r="V500" i="24" s="1"/>
  <c r="K499" i="24"/>
  <c r="V499" i="24" s="1"/>
  <c r="K498" i="24"/>
  <c r="V498" i="24" s="1"/>
  <c r="K497" i="24"/>
  <c r="V497" i="24" s="1"/>
  <c r="K496" i="24"/>
  <c r="V496" i="24" s="1"/>
  <c r="K495" i="24"/>
  <c r="V495" i="24" s="1"/>
  <c r="K471" i="24"/>
  <c r="V471" i="24" s="1"/>
  <c r="K470" i="24"/>
  <c r="V470" i="24" s="1"/>
  <c r="K469" i="24"/>
  <c r="V469" i="24" s="1"/>
  <c r="K468" i="24"/>
  <c r="V468" i="24" s="1"/>
  <c r="K467" i="24"/>
  <c r="V467" i="24" s="1"/>
  <c r="K466" i="24"/>
  <c r="V466" i="24" s="1"/>
  <c r="K465" i="24"/>
  <c r="V465" i="24" s="1"/>
  <c r="K464" i="24"/>
  <c r="V464" i="24" s="1"/>
  <c r="K463" i="24"/>
  <c r="V463" i="24" s="1"/>
  <c r="K462" i="24"/>
  <c r="V462" i="24" s="1"/>
  <c r="K461" i="24"/>
  <c r="V461" i="24" s="1"/>
  <c r="K460" i="24"/>
  <c r="V460" i="24" s="1"/>
  <c r="K459" i="24"/>
  <c r="V459" i="24" s="1"/>
  <c r="K458" i="24"/>
  <c r="V458" i="24" s="1"/>
  <c r="K457" i="24"/>
  <c r="V457" i="24" s="1"/>
  <c r="K456" i="24"/>
  <c r="V456" i="24" s="1"/>
  <c r="K455" i="24"/>
  <c r="V455" i="24" s="1"/>
  <c r="K454" i="24"/>
  <c r="V454" i="24" s="1"/>
  <c r="K453" i="24"/>
  <c r="V453" i="24" s="1"/>
  <c r="K452" i="24"/>
  <c r="V452" i="24" s="1"/>
  <c r="K451" i="24"/>
  <c r="V451" i="24" s="1"/>
  <c r="K450" i="24"/>
  <c r="V450" i="24" s="1"/>
  <c r="K449" i="24"/>
  <c r="V449" i="24" s="1"/>
  <c r="K448" i="24"/>
  <c r="V448" i="24" s="1"/>
  <c r="K447" i="24"/>
  <c r="V447" i="24" s="1"/>
  <c r="K446" i="24"/>
  <c r="V446" i="24" s="1"/>
  <c r="K445" i="24"/>
  <c r="V445" i="24" s="1"/>
  <c r="K444" i="24"/>
  <c r="V444" i="24" s="1"/>
  <c r="K443" i="24"/>
  <c r="V443" i="24" s="1"/>
  <c r="K442" i="24"/>
  <c r="V442" i="24" s="1"/>
  <c r="K441" i="24"/>
  <c r="V441" i="24" s="1"/>
  <c r="K440" i="24"/>
  <c r="V440" i="24" s="1"/>
  <c r="K439" i="24"/>
  <c r="V439" i="24" s="1"/>
  <c r="K438" i="24"/>
  <c r="V438" i="24" s="1"/>
  <c r="K437" i="24"/>
  <c r="V437" i="24" s="1"/>
  <c r="K436" i="24"/>
  <c r="V436" i="24" s="1"/>
  <c r="K435" i="24"/>
  <c r="V435" i="24" s="1"/>
  <c r="K434" i="24"/>
  <c r="V434" i="24" s="1"/>
  <c r="K433" i="24"/>
  <c r="V433" i="24" s="1"/>
  <c r="K432" i="24"/>
  <c r="V432" i="24" s="1"/>
  <c r="K431" i="24"/>
  <c r="V431" i="24" s="1"/>
  <c r="K430" i="24"/>
  <c r="V430" i="24" s="1"/>
  <c r="K427" i="24"/>
  <c r="V427" i="24" s="1"/>
  <c r="K428" i="24"/>
  <c r="V428" i="24" s="1"/>
  <c r="K425" i="24"/>
  <c r="V425" i="24" s="1"/>
  <c r="K424" i="24"/>
  <c r="V424" i="24" s="1"/>
  <c r="K423" i="24"/>
  <c r="V423" i="24" s="1"/>
  <c r="K422" i="24"/>
  <c r="V422" i="24" s="1"/>
  <c r="K421" i="24"/>
  <c r="V421" i="24" s="1"/>
  <c r="K420" i="24"/>
  <c r="V420" i="24" s="1"/>
  <c r="K419" i="24"/>
  <c r="V419" i="24" s="1"/>
  <c r="K418" i="24"/>
  <c r="V418" i="24" s="1"/>
  <c r="K417" i="24"/>
  <c r="V417" i="24" s="1"/>
  <c r="K416" i="24"/>
  <c r="V416" i="24" s="1"/>
  <c r="K415" i="24"/>
  <c r="V415" i="24" s="1"/>
  <c r="K414" i="24"/>
  <c r="V414" i="24" s="1"/>
  <c r="K413" i="24"/>
  <c r="V413" i="24" s="1"/>
  <c r="K412" i="24"/>
  <c r="V412" i="24" s="1"/>
  <c r="K411" i="24"/>
  <c r="V411" i="24" s="1"/>
  <c r="K410" i="24"/>
  <c r="V410" i="24" s="1"/>
  <c r="K409" i="24"/>
  <c r="V409" i="24" s="1"/>
  <c r="K408" i="24"/>
  <c r="V408" i="24" s="1"/>
  <c r="K407" i="24"/>
  <c r="V407" i="24" s="1"/>
  <c r="K406" i="24"/>
  <c r="V406" i="24" s="1"/>
  <c r="K405" i="24"/>
  <c r="V405" i="24" s="1"/>
  <c r="K404" i="24"/>
  <c r="V404" i="24" s="1"/>
  <c r="K403" i="24"/>
  <c r="V403" i="24" s="1"/>
  <c r="K402" i="24"/>
  <c r="V402" i="24" s="1"/>
  <c r="K401" i="24"/>
  <c r="V401" i="24" s="1"/>
  <c r="K400" i="24"/>
  <c r="V400" i="24" s="1"/>
  <c r="K399" i="24"/>
  <c r="V399" i="24" s="1"/>
  <c r="K398" i="24"/>
  <c r="V398" i="24" s="1"/>
  <c r="K397" i="24"/>
  <c r="V397" i="24" s="1"/>
  <c r="K396" i="24"/>
  <c r="V396" i="24" s="1"/>
  <c r="K302" i="24"/>
  <c r="V302" i="24" s="1"/>
  <c r="K301" i="24"/>
  <c r="V301" i="24" s="1"/>
  <c r="K344" i="24"/>
  <c r="V344" i="24" s="1"/>
  <c r="K343" i="24"/>
  <c r="V343" i="24" s="1"/>
  <c r="K342" i="24"/>
  <c r="V342" i="24" s="1"/>
  <c r="K341" i="24"/>
  <c r="V341" i="24" s="1"/>
  <c r="K340" i="24"/>
  <c r="V340" i="24" s="1"/>
  <c r="K339" i="24"/>
  <c r="V339" i="24" s="1"/>
  <c r="K338" i="24"/>
  <c r="V338" i="24" s="1"/>
  <c r="K337" i="24"/>
  <c r="V337" i="24" s="1"/>
  <c r="K336" i="24"/>
  <c r="V336" i="24" s="1"/>
  <c r="K335" i="24"/>
  <c r="V335" i="24" s="1"/>
  <c r="K334" i="24"/>
  <c r="V334" i="24" s="1"/>
  <c r="K333" i="24"/>
  <c r="V333" i="24" s="1"/>
  <c r="K332" i="24"/>
  <c r="V332" i="24" s="1"/>
  <c r="K331" i="24"/>
  <c r="V331" i="24" s="1"/>
  <c r="K330" i="24"/>
  <c r="V330" i="24" s="1"/>
  <c r="K329" i="24"/>
  <c r="V329" i="24" s="1"/>
  <c r="K328" i="24"/>
  <c r="V328" i="24" s="1"/>
  <c r="K327" i="24"/>
  <c r="V327" i="24" s="1"/>
  <c r="K326" i="24"/>
  <c r="V326" i="24" s="1"/>
  <c r="K325" i="24"/>
  <c r="V325" i="24" s="1"/>
  <c r="K324" i="24"/>
  <c r="V324" i="24" s="1"/>
  <c r="K323" i="24"/>
  <c r="V323" i="24" s="1"/>
  <c r="K322" i="24"/>
  <c r="V322" i="24" s="1"/>
  <c r="K321" i="24"/>
  <c r="V321" i="24" s="1"/>
  <c r="K320" i="24"/>
  <c r="V320" i="24" s="1"/>
  <c r="K319" i="24"/>
  <c r="V319" i="24" s="1"/>
  <c r="K318" i="24"/>
  <c r="V318" i="24" s="1"/>
  <c r="K494" i="24"/>
  <c r="V494" i="24" s="1"/>
  <c r="K493" i="24"/>
  <c r="V493" i="24" s="1"/>
  <c r="K492" i="24"/>
  <c r="V492" i="24" s="1"/>
  <c r="K491" i="24"/>
  <c r="V491" i="24" s="1"/>
  <c r="K490" i="24"/>
  <c r="V490" i="24" s="1"/>
  <c r="K489" i="24"/>
  <c r="V489" i="24" s="1"/>
  <c r="K488" i="24"/>
  <c r="V488" i="24" s="1"/>
  <c r="K487" i="24"/>
  <c r="V487" i="24" s="1"/>
  <c r="K486" i="24"/>
  <c r="V486" i="24" s="1"/>
  <c r="K485" i="24"/>
  <c r="V485" i="24" s="1"/>
  <c r="K484" i="24"/>
  <c r="V484" i="24" s="1"/>
  <c r="K483" i="24"/>
  <c r="V483" i="24" s="1"/>
  <c r="K482" i="24"/>
  <c r="V482" i="24" s="1"/>
  <c r="K481" i="24"/>
  <c r="V481" i="24" s="1"/>
  <c r="K480" i="24"/>
  <c r="V480" i="24" s="1"/>
  <c r="K479" i="24"/>
  <c r="V479" i="24" s="1"/>
  <c r="K395" i="24"/>
  <c r="V395" i="24" s="1"/>
  <c r="K394" i="24"/>
  <c r="V394" i="24" s="1"/>
  <c r="K393" i="24"/>
  <c r="V393" i="24" s="1"/>
  <c r="K392" i="24"/>
  <c r="V392" i="24" s="1"/>
  <c r="K391" i="24"/>
  <c r="V391" i="24" s="1"/>
  <c r="K390" i="24"/>
  <c r="V390" i="24" s="1"/>
  <c r="K389" i="24"/>
  <c r="V389" i="24" s="1"/>
  <c r="K388" i="24"/>
  <c r="V388" i="24" s="1"/>
  <c r="K387" i="24"/>
  <c r="V387" i="24" s="1"/>
  <c r="K386" i="24"/>
  <c r="V386" i="24" s="1"/>
  <c r="K385" i="24"/>
  <c r="V385" i="24" s="1"/>
  <c r="K384" i="24"/>
  <c r="V384" i="24" s="1"/>
  <c r="K383" i="24"/>
  <c r="V383" i="24" s="1"/>
  <c r="K317" i="24"/>
  <c r="V317" i="24" s="1"/>
  <c r="K316" i="24"/>
  <c r="V316" i="24" s="1"/>
  <c r="K315" i="24"/>
  <c r="V315" i="24" s="1"/>
  <c r="K314" i="24"/>
  <c r="V314" i="24" s="1"/>
  <c r="K313" i="24"/>
  <c r="V313" i="24" s="1"/>
  <c r="K312" i="24"/>
  <c r="V312" i="24" s="1"/>
  <c r="K382" i="24"/>
  <c r="V382" i="24" s="1"/>
  <c r="K381" i="24"/>
  <c r="V381" i="24" s="1"/>
  <c r="K380" i="24"/>
  <c r="V380" i="24" s="1"/>
  <c r="K379" i="24"/>
  <c r="V379" i="24" s="1"/>
  <c r="K378" i="24"/>
  <c r="V378" i="24" s="1"/>
  <c r="K377" i="24"/>
  <c r="V377" i="24" s="1"/>
  <c r="K376" i="24"/>
  <c r="V376" i="24" s="1"/>
  <c r="K375" i="24"/>
  <c r="V375" i="24" s="1"/>
  <c r="K374" i="24"/>
  <c r="V374" i="24" s="1"/>
  <c r="K373" i="24"/>
  <c r="V373" i="24" s="1"/>
  <c r="K372" i="24"/>
  <c r="V372" i="24" s="1"/>
  <c r="K371" i="24"/>
  <c r="V371" i="24" s="1"/>
  <c r="K370" i="24"/>
  <c r="V370" i="24" s="1"/>
  <c r="K369" i="24"/>
  <c r="V369" i="24" s="1"/>
  <c r="K368" i="24"/>
  <c r="V368" i="24" s="1"/>
  <c r="K367" i="24"/>
  <c r="V367" i="24" s="1"/>
  <c r="K366" i="24"/>
  <c r="V366" i="24" s="1"/>
  <c r="K365" i="24"/>
  <c r="V365" i="24" s="1"/>
  <c r="K364" i="24"/>
  <c r="V364" i="24" s="1"/>
  <c r="K363" i="24"/>
  <c r="V363" i="24" s="1"/>
  <c r="K362" i="24"/>
  <c r="V362" i="24" s="1"/>
  <c r="K361" i="24"/>
  <c r="V361" i="24" s="1"/>
  <c r="K360" i="24"/>
  <c r="V360" i="24" s="1"/>
  <c r="K359" i="24"/>
  <c r="V359" i="24" s="1"/>
  <c r="K358" i="24"/>
  <c r="V358" i="24" s="1"/>
  <c r="K357" i="24"/>
  <c r="V357" i="24" s="1"/>
  <c r="K356" i="24"/>
  <c r="V356" i="24" s="1"/>
  <c r="K355" i="24"/>
  <c r="V355" i="24" s="1"/>
  <c r="K354" i="24"/>
  <c r="V354" i="24" s="1"/>
  <c r="K353" i="24"/>
  <c r="V353" i="24" s="1"/>
  <c r="K352" i="24"/>
  <c r="V352" i="24" s="1"/>
  <c r="K351" i="24"/>
  <c r="V351" i="24" s="1"/>
  <c r="K350" i="24"/>
  <c r="V350" i="24" s="1"/>
  <c r="K349" i="24"/>
  <c r="V349" i="24" s="1"/>
  <c r="K348" i="24"/>
  <c r="V348" i="24" s="1"/>
  <c r="K347" i="24"/>
  <c r="V347" i="24" s="1"/>
  <c r="K346" i="24"/>
  <c r="V346" i="24" s="1"/>
  <c r="K311" i="24"/>
  <c r="V311" i="24" s="1"/>
  <c r="K310" i="24"/>
  <c r="V310" i="24" s="1"/>
  <c r="K309" i="24"/>
  <c r="V309" i="24" s="1"/>
  <c r="K308" i="24"/>
  <c r="V308" i="24" s="1"/>
  <c r="K307" i="24"/>
  <c r="V307" i="24" s="1"/>
  <c r="K306" i="24"/>
  <c r="V306" i="24" s="1"/>
  <c r="K305" i="24"/>
  <c r="V305" i="24" s="1"/>
  <c r="K304" i="24"/>
  <c r="V304" i="24" s="1"/>
  <c r="K303" i="24"/>
  <c r="V303" i="24" s="1"/>
  <c r="K300" i="24"/>
  <c r="V300" i="24" s="1"/>
  <c r="K299" i="24"/>
  <c r="V299" i="24" s="1"/>
  <c r="K298" i="24"/>
  <c r="V298" i="24" s="1"/>
  <c r="K297" i="24"/>
  <c r="V297" i="24" s="1"/>
  <c r="K296" i="24"/>
  <c r="V296" i="24" s="1"/>
  <c r="K295" i="24"/>
  <c r="V295" i="24" s="1"/>
  <c r="K294" i="24"/>
  <c r="V294" i="24" s="1"/>
  <c r="K293" i="24"/>
  <c r="V293" i="24" s="1"/>
  <c r="K292" i="24"/>
  <c r="V292" i="24" s="1"/>
  <c r="K291" i="24"/>
  <c r="V291" i="24" s="1"/>
  <c r="K290" i="24"/>
  <c r="V290" i="24" s="1"/>
  <c r="K289" i="24"/>
  <c r="V289" i="24" s="1"/>
  <c r="K288" i="24"/>
  <c r="V288" i="24" s="1"/>
  <c r="K287" i="24"/>
  <c r="V287" i="24" s="1"/>
  <c r="K286" i="24"/>
  <c r="V286" i="24" s="1"/>
  <c r="K285" i="24"/>
  <c r="V285" i="24" s="1"/>
  <c r="K284" i="24"/>
  <c r="V284" i="24" s="1"/>
  <c r="K283" i="24"/>
  <c r="V283" i="24" s="1"/>
  <c r="K282" i="24"/>
  <c r="V282" i="24" s="1"/>
  <c r="K281" i="24"/>
  <c r="V281" i="24" s="1"/>
  <c r="K280" i="24"/>
  <c r="V280" i="24" s="1"/>
  <c r="K279" i="24"/>
  <c r="V279" i="24" s="1"/>
  <c r="K278" i="24"/>
  <c r="V278" i="24" s="1"/>
  <c r="K277" i="24"/>
  <c r="V277" i="24" s="1"/>
  <c r="K276" i="24"/>
  <c r="V276" i="24" s="1"/>
  <c r="K275" i="24"/>
  <c r="V275" i="24" s="1"/>
  <c r="K478" i="24"/>
  <c r="V478" i="24" s="1"/>
  <c r="K345" i="24"/>
  <c r="V345" i="24" s="1"/>
  <c r="K810" i="24"/>
  <c r="V810" i="24" s="1"/>
  <c r="K809" i="24"/>
  <c r="V809" i="24" s="1"/>
  <c r="K808" i="24"/>
  <c r="V808" i="24" s="1"/>
  <c r="K807" i="24"/>
  <c r="V807" i="24" s="1"/>
  <c r="K806" i="24"/>
  <c r="V806" i="24" s="1"/>
  <c r="K805" i="24"/>
  <c r="V805" i="24" s="1"/>
  <c r="K804" i="24"/>
  <c r="V804" i="24" s="1"/>
  <c r="K803" i="24"/>
  <c r="V803" i="24" s="1"/>
  <c r="K802" i="24"/>
  <c r="V802" i="24" s="1"/>
  <c r="K801" i="24"/>
  <c r="V801" i="24" s="1"/>
  <c r="K800" i="24"/>
  <c r="V800" i="24" s="1"/>
  <c r="K799" i="24"/>
  <c r="V799" i="24" s="1"/>
  <c r="K798" i="24"/>
  <c r="V798" i="24" s="1"/>
  <c r="K797" i="24"/>
  <c r="V797" i="24" s="1"/>
  <c r="K796" i="24"/>
  <c r="V796" i="24" s="1"/>
  <c r="K795" i="24"/>
  <c r="V795" i="24" s="1"/>
  <c r="K794" i="24"/>
  <c r="V794" i="24" s="1"/>
  <c r="K793" i="24"/>
  <c r="V793" i="24" s="1"/>
  <c r="K792" i="24"/>
  <c r="V792" i="24" s="1"/>
  <c r="K791" i="24"/>
  <c r="V791" i="24" s="1"/>
  <c r="K790" i="24"/>
  <c r="V790" i="24" s="1"/>
  <c r="K789" i="24"/>
  <c r="V789" i="24" s="1"/>
  <c r="K788" i="24"/>
  <c r="V788" i="24" s="1"/>
  <c r="K787" i="24"/>
  <c r="V787" i="24" s="1"/>
  <c r="K786" i="24"/>
  <c r="V786" i="24" s="1"/>
  <c r="K785" i="24"/>
  <c r="V785" i="24" s="1"/>
  <c r="K784" i="24"/>
  <c r="V784" i="24" s="1"/>
  <c r="K783" i="24"/>
  <c r="V783" i="24" s="1"/>
  <c r="K782" i="24"/>
  <c r="V782" i="24" s="1"/>
  <c r="K781" i="24"/>
  <c r="V781" i="24" s="1"/>
  <c r="K780" i="24"/>
  <c r="V780" i="24" s="1"/>
  <c r="K779" i="24"/>
  <c r="V779" i="24" s="1"/>
  <c r="K778" i="24"/>
  <c r="V778" i="24" s="1"/>
  <c r="K777" i="24"/>
  <c r="V777" i="24" s="1"/>
  <c r="K776" i="24"/>
  <c r="V776" i="24" s="1"/>
  <c r="K775" i="24"/>
  <c r="V775" i="24" s="1"/>
  <c r="K774" i="24"/>
  <c r="V774" i="24" s="1"/>
  <c r="K773" i="24"/>
  <c r="V773" i="24" s="1"/>
  <c r="K772" i="24"/>
  <c r="V772" i="24" s="1"/>
  <c r="K771" i="24"/>
  <c r="V771" i="24" s="1"/>
  <c r="K694" i="24"/>
  <c r="V694" i="24" s="1"/>
  <c r="K743" i="24"/>
  <c r="V743" i="24" s="1"/>
  <c r="K742" i="24"/>
  <c r="V742" i="24" s="1"/>
  <c r="K741" i="24"/>
  <c r="V741" i="24" s="1"/>
  <c r="K740" i="24"/>
  <c r="V740" i="24" s="1"/>
  <c r="K745" i="24"/>
  <c r="V745" i="24" s="1"/>
  <c r="K744" i="24"/>
  <c r="V744" i="24" s="1"/>
  <c r="K770" i="24"/>
  <c r="V770" i="24" s="1"/>
  <c r="K769" i="24"/>
  <c r="V769" i="24" s="1"/>
  <c r="K768" i="24"/>
  <c r="V768" i="24" s="1"/>
  <c r="K767" i="24"/>
  <c r="V767" i="24" s="1"/>
  <c r="K766" i="24"/>
  <c r="V766" i="24" s="1"/>
  <c r="K765" i="24"/>
  <c r="V765" i="24" s="1"/>
  <c r="K764" i="24"/>
  <c r="V764" i="24" s="1"/>
  <c r="K763" i="24"/>
  <c r="V763" i="24" s="1"/>
  <c r="K739" i="24"/>
  <c r="V739" i="24" s="1"/>
  <c r="K738" i="24"/>
  <c r="V738" i="24" s="1"/>
  <c r="K737" i="24"/>
  <c r="V737" i="24" s="1"/>
  <c r="K736" i="24"/>
  <c r="V736" i="24" s="1"/>
  <c r="K735" i="24"/>
  <c r="V735" i="24" s="1"/>
  <c r="K734" i="24"/>
  <c r="V734" i="24" s="1"/>
  <c r="K733" i="24"/>
  <c r="V733" i="24" s="1"/>
  <c r="K732" i="24"/>
  <c r="V732" i="24" s="1"/>
  <c r="K731" i="24"/>
  <c r="V731" i="24" s="1"/>
  <c r="K730" i="24"/>
  <c r="V730" i="24" s="1"/>
  <c r="K729" i="24"/>
  <c r="V729" i="24" s="1"/>
  <c r="K728" i="24"/>
  <c r="V728" i="24" s="1"/>
  <c r="K727" i="24"/>
  <c r="V727" i="24" s="1"/>
  <c r="K726" i="24"/>
  <c r="V726" i="24" s="1"/>
  <c r="K725" i="24"/>
  <c r="V725" i="24" s="1"/>
  <c r="K724" i="24"/>
  <c r="V724" i="24" s="1"/>
  <c r="K723" i="24"/>
  <c r="V723" i="24" s="1"/>
  <c r="K722" i="24"/>
  <c r="V722" i="24" s="1"/>
  <c r="K721" i="24"/>
  <c r="V721" i="24" s="1"/>
  <c r="K720" i="24"/>
  <c r="V720" i="24" s="1"/>
  <c r="K719" i="24"/>
  <c r="V719" i="24" s="1"/>
  <c r="K718" i="24"/>
  <c r="V718" i="24" s="1"/>
  <c r="K717" i="24"/>
  <c r="V717" i="24" s="1"/>
  <c r="K716" i="24"/>
  <c r="V716" i="24" s="1"/>
  <c r="K715" i="24"/>
  <c r="V715" i="24" s="1"/>
  <c r="K714" i="24"/>
  <c r="V714" i="24" s="1"/>
  <c r="K713" i="24"/>
  <c r="V713" i="24" s="1"/>
  <c r="K712" i="24"/>
  <c r="V712" i="24" s="1"/>
  <c r="K711" i="24"/>
  <c r="V711" i="24" s="1"/>
  <c r="K710" i="24"/>
  <c r="V710" i="24" s="1"/>
  <c r="K709" i="24"/>
  <c r="V709" i="24" s="1"/>
  <c r="K708" i="24"/>
  <c r="V708" i="24" s="1"/>
  <c r="K707" i="24"/>
  <c r="V707" i="24" s="1"/>
  <c r="K706" i="24"/>
  <c r="V706" i="24" s="1"/>
  <c r="K705" i="24"/>
  <c r="V705" i="24" s="1"/>
  <c r="K704" i="24"/>
  <c r="V704" i="24" s="1"/>
  <c r="K703" i="24"/>
  <c r="V703" i="24" s="1"/>
  <c r="K702" i="24"/>
  <c r="V702" i="24" s="1"/>
  <c r="K701" i="24"/>
  <c r="V701" i="24" s="1"/>
  <c r="K700" i="24"/>
  <c r="V700" i="24" s="1"/>
  <c r="K699" i="24"/>
  <c r="V699" i="24" s="1"/>
  <c r="K698" i="24"/>
  <c r="V698" i="24" s="1"/>
  <c r="K695" i="24"/>
  <c r="V695" i="24" s="1"/>
  <c r="K696" i="24"/>
  <c r="V696" i="24" s="1"/>
  <c r="K693" i="24"/>
  <c r="V693" i="24" s="1"/>
  <c r="K692" i="24"/>
  <c r="V692" i="24" s="1"/>
  <c r="K691" i="24"/>
  <c r="V691" i="24" s="1"/>
  <c r="K690" i="24"/>
  <c r="V690" i="24" s="1"/>
  <c r="K689" i="24"/>
  <c r="V689" i="24" s="1"/>
  <c r="K688" i="24"/>
  <c r="V688" i="24" s="1"/>
  <c r="K687" i="24"/>
  <c r="V687" i="24" s="1"/>
  <c r="K686" i="24"/>
  <c r="V686" i="24" s="1"/>
  <c r="K685" i="24"/>
  <c r="V685" i="24" s="1"/>
  <c r="K684" i="24"/>
  <c r="V684" i="24" s="1"/>
  <c r="K683" i="24"/>
  <c r="V683" i="24" s="1"/>
  <c r="K682" i="24"/>
  <c r="V682" i="24" s="1"/>
  <c r="K681" i="24"/>
  <c r="V681" i="24" s="1"/>
  <c r="K680" i="24"/>
  <c r="V680" i="24" s="1"/>
  <c r="K679" i="24"/>
  <c r="V679" i="24" s="1"/>
  <c r="K678" i="24"/>
  <c r="V678" i="24" s="1"/>
  <c r="K677" i="24"/>
  <c r="V677" i="24" s="1"/>
  <c r="K676" i="24"/>
  <c r="V676" i="24" s="1"/>
  <c r="K675" i="24"/>
  <c r="V675" i="24" s="1"/>
  <c r="K674" i="24"/>
  <c r="V674" i="24" s="1"/>
  <c r="K673" i="24"/>
  <c r="V673" i="24" s="1"/>
  <c r="K672" i="24"/>
  <c r="V672" i="24" s="1"/>
  <c r="K671" i="24"/>
  <c r="V671" i="24" s="1"/>
  <c r="K670" i="24"/>
  <c r="V670" i="24" s="1"/>
  <c r="K669" i="24"/>
  <c r="V669" i="24" s="1"/>
  <c r="K668" i="24"/>
  <c r="V668" i="24" s="1"/>
  <c r="K667" i="24"/>
  <c r="V667" i="24" s="1"/>
  <c r="K666" i="24"/>
  <c r="V666" i="24" s="1"/>
  <c r="K665" i="24"/>
  <c r="V665" i="24" s="1"/>
  <c r="K664" i="24"/>
  <c r="V664" i="24" s="1"/>
  <c r="K570" i="24"/>
  <c r="V570" i="24" s="1"/>
  <c r="K569" i="24"/>
  <c r="V569" i="24" s="1"/>
  <c r="K612" i="24"/>
  <c r="V612" i="24" s="1"/>
  <c r="K611" i="24"/>
  <c r="V611" i="24" s="1"/>
  <c r="K610" i="24"/>
  <c r="V610" i="24" s="1"/>
  <c r="K609" i="24"/>
  <c r="V609" i="24" s="1"/>
  <c r="K608" i="24"/>
  <c r="V608" i="24" s="1"/>
  <c r="K607" i="24"/>
  <c r="V607" i="24" s="1"/>
  <c r="K606" i="24"/>
  <c r="V606" i="24" s="1"/>
  <c r="K605" i="24"/>
  <c r="V605" i="24" s="1"/>
  <c r="K604" i="24"/>
  <c r="V604" i="24" s="1"/>
  <c r="K603" i="24"/>
  <c r="V603" i="24" s="1"/>
  <c r="K602" i="24"/>
  <c r="V602" i="24" s="1"/>
  <c r="K601" i="24"/>
  <c r="V601" i="24" s="1"/>
  <c r="K600" i="24"/>
  <c r="V600" i="24" s="1"/>
  <c r="K599" i="24"/>
  <c r="V599" i="24" s="1"/>
  <c r="K598" i="24"/>
  <c r="V598" i="24" s="1"/>
  <c r="K597" i="24"/>
  <c r="V597" i="24" s="1"/>
  <c r="K596" i="24"/>
  <c r="V596" i="24" s="1"/>
  <c r="K595" i="24"/>
  <c r="V595" i="24" s="1"/>
  <c r="K594" i="24"/>
  <c r="V594" i="24" s="1"/>
  <c r="K593" i="24"/>
  <c r="V593" i="24" s="1"/>
  <c r="K592" i="24"/>
  <c r="V592" i="24" s="1"/>
  <c r="K591" i="24"/>
  <c r="V591" i="24" s="1"/>
  <c r="K590" i="24"/>
  <c r="V590" i="24" s="1"/>
  <c r="K589" i="24"/>
  <c r="V589" i="24" s="1"/>
  <c r="K588" i="24"/>
  <c r="V588" i="24" s="1"/>
  <c r="K587" i="24"/>
  <c r="V587" i="24" s="1"/>
  <c r="K586" i="24"/>
  <c r="V586" i="24" s="1"/>
  <c r="K746" i="24"/>
  <c r="V746" i="24" s="1"/>
  <c r="K762" i="24"/>
  <c r="V762" i="24" s="1"/>
  <c r="K761" i="24"/>
  <c r="V761" i="24" s="1"/>
  <c r="K760" i="24"/>
  <c r="V760" i="24" s="1"/>
  <c r="K759" i="24"/>
  <c r="V759" i="24" s="1"/>
  <c r="K758" i="24"/>
  <c r="V758" i="24" s="1"/>
  <c r="K757" i="24"/>
  <c r="V757" i="24" s="1"/>
  <c r="K756" i="24"/>
  <c r="V756" i="24" s="1"/>
  <c r="K755" i="24"/>
  <c r="V755" i="24" s="1"/>
  <c r="K754" i="24"/>
  <c r="V754" i="24" s="1"/>
  <c r="K753" i="24"/>
  <c r="V753" i="24" s="1"/>
  <c r="K752" i="24"/>
  <c r="V752" i="24" s="1"/>
  <c r="K751" i="24"/>
  <c r="V751" i="24" s="1"/>
  <c r="K750" i="24"/>
  <c r="V750" i="24" s="1"/>
  <c r="K749" i="24"/>
  <c r="V749" i="24" s="1"/>
  <c r="K748" i="24"/>
  <c r="V748" i="24" s="1"/>
  <c r="K747" i="24"/>
  <c r="V747" i="24" s="1"/>
  <c r="K663" i="24"/>
  <c r="V663" i="24" s="1"/>
  <c r="K662" i="24"/>
  <c r="V662" i="24" s="1"/>
  <c r="K661" i="24"/>
  <c r="V661" i="24" s="1"/>
  <c r="K660" i="24"/>
  <c r="V660" i="24" s="1"/>
  <c r="K659" i="24"/>
  <c r="V659" i="24" s="1"/>
  <c r="K658" i="24"/>
  <c r="V658" i="24" s="1"/>
  <c r="K657" i="24"/>
  <c r="V657" i="24" s="1"/>
  <c r="K656" i="24"/>
  <c r="V656" i="24" s="1"/>
  <c r="K655" i="24"/>
  <c r="V655" i="24" s="1"/>
  <c r="K654" i="24"/>
  <c r="V654" i="24" s="1"/>
  <c r="K653" i="24"/>
  <c r="V653" i="24" s="1"/>
  <c r="K652" i="24"/>
  <c r="V652" i="24" s="1"/>
  <c r="K651" i="24"/>
  <c r="V651" i="24" s="1"/>
  <c r="K585" i="24"/>
  <c r="V585" i="24" s="1"/>
  <c r="K584" i="24"/>
  <c r="V584" i="24" s="1"/>
  <c r="K583" i="24"/>
  <c r="V583" i="24" s="1"/>
  <c r="K582" i="24"/>
  <c r="V582" i="24" s="1"/>
  <c r="K581" i="24"/>
  <c r="V581" i="24" s="1"/>
  <c r="K580" i="24"/>
  <c r="V580" i="24" s="1"/>
  <c r="K650" i="24"/>
  <c r="V650" i="24" s="1"/>
  <c r="K649" i="24"/>
  <c r="V649" i="24" s="1"/>
  <c r="K648" i="24"/>
  <c r="V648" i="24" s="1"/>
  <c r="K647" i="24"/>
  <c r="V647" i="24" s="1"/>
  <c r="K646" i="24"/>
  <c r="V646" i="24" s="1"/>
  <c r="K645" i="24"/>
  <c r="V645" i="24" s="1"/>
  <c r="K613" i="24"/>
  <c r="V613" i="24" s="1"/>
  <c r="K644" i="24"/>
  <c r="V644" i="24" s="1"/>
  <c r="K643" i="24"/>
  <c r="V643" i="24" s="1"/>
  <c r="K642" i="24"/>
  <c r="V642" i="24" s="1"/>
  <c r="K641" i="24"/>
  <c r="V641" i="24" s="1"/>
  <c r="K640" i="24"/>
  <c r="V640" i="24" s="1"/>
  <c r="K639" i="24"/>
  <c r="V639" i="24" s="1"/>
  <c r="K638" i="24"/>
  <c r="V638" i="24" s="1"/>
  <c r="K637" i="24"/>
  <c r="V637" i="24" s="1"/>
  <c r="K636" i="24"/>
  <c r="V636" i="24" s="1"/>
  <c r="K635" i="24"/>
  <c r="V635" i="24" s="1"/>
  <c r="K634" i="24"/>
  <c r="V634" i="24" s="1"/>
  <c r="K633" i="24"/>
  <c r="V633" i="24" s="1"/>
  <c r="K632" i="24"/>
  <c r="V632" i="24" s="1"/>
  <c r="K631" i="24"/>
  <c r="V631" i="24" s="1"/>
  <c r="K630" i="24"/>
  <c r="V630" i="24" s="1"/>
  <c r="K629" i="24"/>
  <c r="V629" i="24" s="1"/>
  <c r="K628" i="24"/>
  <c r="V628" i="24" s="1"/>
  <c r="K627" i="24"/>
  <c r="V627" i="24" s="1"/>
  <c r="K626" i="24"/>
  <c r="V626" i="24" s="1"/>
  <c r="K625" i="24"/>
  <c r="V625" i="24" s="1"/>
  <c r="K624" i="24"/>
  <c r="V624" i="24" s="1"/>
  <c r="K623" i="24"/>
  <c r="V623" i="24" s="1"/>
  <c r="K622" i="24"/>
  <c r="V622" i="24" s="1"/>
  <c r="K621" i="24"/>
  <c r="V621" i="24" s="1"/>
  <c r="K620" i="24"/>
  <c r="V620" i="24" s="1"/>
  <c r="K619" i="24"/>
  <c r="V619" i="24" s="1"/>
  <c r="K618" i="24"/>
  <c r="V618" i="24" s="1"/>
  <c r="K617" i="24"/>
  <c r="V617" i="24" s="1"/>
  <c r="K616" i="24"/>
  <c r="V616" i="24" s="1"/>
  <c r="K615" i="24"/>
  <c r="V615" i="24" s="1"/>
  <c r="K614" i="24"/>
  <c r="V614" i="24" s="1"/>
  <c r="K579" i="24"/>
  <c r="V579" i="24" s="1"/>
  <c r="K578" i="24"/>
  <c r="V578" i="24" s="1"/>
  <c r="K577" i="24"/>
  <c r="V577" i="24" s="1"/>
  <c r="K576" i="24"/>
  <c r="V576" i="24" s="1"/>
  <c r="K575" i="24"/>
  <c r="V575" i="24" s="1"/>
  <c r="K574" i="24"/>
  <c r="V574" i="24" s="1"/>
  <c r="K573" i="24"/>
  <c r="V573" i="24" s="1"/>
  <c r="K572" i="24"/>
  <c r="V572" i="24" s="1"/>
  <c r="K571" i="24"/>
  <c r="V571" i="24" s="1"/>
  <c r="K568" i="24"/>
  <c r="V568" i="24" s="1"/>
  <c r="K567" i="24"/>
  <c r="V567" i="24" s="1"/>
  <c r="K566" i="24"/>
  <c r="V566" i="24" s="1"/>
  <c r="K565" i="24"/>
  <c r="V565" i="24" s="1"/>
  <c r="K564" i="24"/>
  <c r="V564" i="24" s="1"/>
  <c r="K563" i="24"/>
  <c r="V563" i="24" s="1"/>
  <c r="K562" i="24"/>
  <c r="V562" i="24" s="1"/>
  <c r="K561" i="24"/>
  <c r="V561" i="24" s="1"/>
  <c r="K560" i="24"/>
  <c r="V560" i="24" s="1"/>
  <c r="K559" i="24"/>
  <c r="V559" i="24" s="1"/>
  <c r="K558" i="24"/>
  <c r="V558" i="24" s="1"/>
  <c r="K557" i="24"/>
  <c r="V557" i="24" s="1"/>
  <c r="K556" i="24"/>
  <c r="V556" i="24" s="1"/>
  <c r="K555" i="24"/>
  <c r="V555" i="24" s="1"/>
  <c r="K554" i="24"/>
  <c r="V554" i="24" s="1"/>
  <c r="K553" i="24"/>
  <c r="V553" i="24" s="1"/>
  <c r="K552" i="24"/>
  <c r="V552" i="24" s="1"/>
  <c r="K551" i="24"/>
  <c r="V551" i="24" s="1"/>
  <c r="K550" i="24"/>
  <c r="V550" i="24" s="1"/>
  <c r="K549" i="24"/>
  <c r="V549" i="24" s="1"/>
  <c r="K548" i="24"/>
  <c r="V548" i="24" s="1"/>
  <c r="K547" i="24"/>
  <c r="V547" i="24" s="1"/>
  <c r="K546" i="24"/>
  <c r="V546" i="24" s="1"/>
  <c r="K545" i="24"/>
  <c r="V545" i="24" s="1"/>
  <c r="K544" i="24"/>
  <c r="V544" i="24" s="1"/>
  <c r="K543" i="24"/>
  <c r="V543" i="24" s="1"/>
  <c r="K117" i="24"/>
  <c r="V117" i="24" s="1"/>
  <c r="K118" i="24"/>
  <c r="V118" i="24" s="1"/>
  <c r="K119" i="24"/>
  <c r="V119" i="24" s="1"/>
  <c r="K120" i="24"/>
  <c r="V120" i="24" s="1"/>
  <c r="K121" i="24"/>
  <c r="V121" i="24" s="1"/>
  <c r="K122" i="24"/>
  <c r="V122" i="24" s="1"/>
  <c r="K123" i="24"/>
  <c r="V123" i="24" s="1"/>
  <c r="K124" i="24"/>
  <c r="V124" i="24" s="1"/>
  <c r="K125" i="24"/>
  <c r="V125" i="24" s="1"/>
  <c r="K126" i="24"/>
  <c r="V126" i="24" s="1"/>
  <c r="K127" i="24"/>
  <c r="V127" i="24" s="1"/>
  <c r="K211" i="24"/>
  <c r="V211" i="24" s="1"/>
  <c r="K212" i="24"/>
  <c r="V212" i="24" s="1"/>
  <c r="K213" i="24"/>
  <c r="V213" i="24" s="1"/>
  <c r="K214" i="24"/>
  <c r="V214" i="24" s="1"/>
  <c r="K215" i="24"/>
  <c r="V215" i="24" s="1"/>
  <c r="K216" i="24"/>
  <c r="V216" i="24" s="1"/>
  <c r="K217" i="24"/>
  <c r="V217" i="24" s="1"/>
  <c r="K218" i="24"/>
  <c r="V218" i="24" s="1"/>
  <c r="K219" i="24"/>
  <c r="V219" i="24" s="1"/>
  <c r="K220" i="24"/>
  <c r="V220" i="24" s="1"/>
  <c r="K221" i="24"/>
  <c r="V221" i="24" s="1"/>
  <c r="K222" i="24"/>
  <c r="V222" i="24" s="1"/>
  <c r="K223" i="24"/>
  <c r="V223" i="24" s="1"/>
  <c r="K224" i="24"/>
  <c r="V224" i="24" s="1"/>
  <c r="K225" i="24"/>
  <c r="V225" i="24" s="1"/>
  <c r="K226" i="24"/>
  <c r="V226" i="24" s="1"/>
  <c r="K210" i="24"/>
  <c r="V210" i="24" s="1"/>
  <c r="K50" i="24"/>
  <c r="V50" i="24" s="1"/>
  <c r="K51" i="24"/>
  <c r="V51" i="24" s="1"/>
  <c r="K52" i="24"/>
  <c r="V52" i="24" s="1"/>
  <c r="K53" i="24"/>
  <c r="V53" i="24" s="1"/>
  <c r="K54" i="24"/>
  <c r="V54" i="24" s="1"/>
  <c r="K55" i="24"/>
  <c r="V55" i="24" s="1"/>
  <c r="K56" i="24"/>
  <c r="V56" i="24" s="1"/>
  <c r="K57" i="24"/>
  <c r="V57" i="24" s="1"/>
  <c r="K58" i="24"/>
  <c r="V58" i="24" s="1"/>
  <c r="K59" i="24"/>
  <c r="V59" i="24" s="1"/>
  <c r="K60" i="24"/>
  <c r="V60" i="24" s="1"/>
  <c r="K61" i="24"/>
  <c r="V61" i="24" s="1"/>
  <c r="K62" i="24"/>
  <c r="V62" i="24" s="1"/>
  <c r="K63" i="24"/>
  <c r="V63" i="24" s="1"/>
  <c r="K64" i="24"/>
  <c r="V64" i="24" s="1"/>
  <c r="K65" i="24"/>
  <c r="V65" i="24" s="1"/>
  <c r="K66" i="24"/>
  <c r="V66" i="24" s="1"/>
  <c r="K67" i="24"/>
  <c r="V67" i="24" s="1"/>
  <c r="K68" i="24"/>
  <c r="V68" i="24" s="1"/>
  <c r="K69" i="24"/>
  <c r="V69" i="24" s="1"/>
  <c r="K70" i="24"/>
  <c r="V70" i="24" s="1"/>
  <c r="K71" i="24"/>
  <c r="V71" i="24" s="1"/>
  <c r="K72" i="24"/>
  <c r="V72" i="24" s="1"/>
  <c r="K73" i="24"/>
  <c r="V73" i="24" s="1"/>
  <c r="K74" i="24"/>
  <c r="V74" i="24" s="1"/>
  <c r="K75" i="24"/>
  <c r="V75" i="24" s="1"/>
  <c r="K76" i="24"/>
  <c r="V76" i="24" s="1"/>
  <c r="K33" i="24"/>
  <c r="V33" i="24" s="1"/>
  <c r="K34" i="24"/>
  <c r="V34" i="24" s="1"/>
  <c r="K128" i="24"/>
  <c r="V128" i="24" s="1"/>
  <c r="K129" i="24"/>
  <c r="V129" i="24" s="1"/>
  <c r="K130" i="24"/>
  <c r="V130" i="24" s="1"/>
  <c r="K131" i="24"/>
  <c r="V131" i="24" s="1"/>
  <c r="K132" i="24"/>
  <c r="V132" i="24" s="1"/>
  <c r="K133" i="24"/>
  <c r="V133" i="24" s="1"/>
  <c r="K134" i="24"/>
  <c r="V134" i="24" s="1"/>
  <c r="K135" i="24"/>
  <c r="V135" i="24" s="1"/>
  <c r="K136" i="24"/>
  <c r="V136" i="24" s="1"/>
  <c r="K137" i="24"/>
  <c r="V137" i="24" s="1"/>
  <c r="K138" i="24"/>
  <c r="V138" i="24" s="1"/>
  <c r="K139" i="24"/>
  <c r="V139" i="24" s="1"/>
  <c r="K140" i="24"/>
  <c r="V140" i="24" s="1"/>
  <c r="K141" i="24"/>
  <c r="V141" i="24" s="1"/>
  <c r="K142" i="24"/>
  <c r="V142" i="24" s="1"/>
  <c r="K143" i="24"/>
  <c r="V143" i="24" s="1"/>
  <c r="K144" i="24"/>
  <c r="V144" i="24" s="1"/>
  <c r="K145" i="24"/>
  <c r="V145" i="24" s="1"/>
  <c r="K146" i="24"/>
  <c r="V146" i="24" s="1"/>
  <c r="K147" i="24"/>
  <c r="V147" i="24" s="1"/>
  <c r="K148" i="24"/>
  <c r="V148" i="24" s="1"/>
  <c r="K149" i="24"/>
  <c r="V149" i="24" s="1"/>
  <c r="K150" i="24"/>
  <c r="V150" i="24" s="1"/>
  <c r="K151" i="24"/>
  <c r="V151" i="24" s="1"/>
  <c r="K152" i="24"/>
  <c r="V152" i="24" s="1"/>
  <c r="K153" i="24"/>
  <c r="V153" i="24" s="1"/>
  <c r="K154" i="24"/>
  <c r="V154" i="24" s="1"/>
  <c r="K155" i="24"/>
  <c r="V155" i="24" s="1"/>
  <c r="K156" i="24"/>
  <c r="V156" i="24" s="1"/>
  <c r="K157" i="24"/>
  <c r="V157" i="24" s="1"/>
  <c r="K160" i="24"/>
  <c r="V160" i="24" s="1"/>
  <c r="K159" i="24"/>
  <c r="V159" i="24" s="1"/>
  <c r="K162" i="24"/>
  <c r="V162" i="24" s="1"/>
  <c r="K163" i="24"/>
  <c r="V163" i="24" s="1"/>
  <c r="K164" i="24"/>
  <c r="V164" i="24" s="1"/>
  <c r="K165" i="24"/>
  <c r="V165" i="24" s="1"/>
  <c r="K166" i="24"/>
  <c r="V166" i="24" s="1"/>
  <c r="K167" i="24"/>
  <c r="V167" i="24" s="1"/>
  <c r="K168" i="24"/>
  <c r="V168" i="24" s="1"/>
  <c r="K169" i="24"/>
  <c r="V169" i="24" s="1"/>
  <c r="K170" i="24"/>
  <c r="V170" i="24" s="1"/>
  <c r="K171" i="24"/>
  <c r="V171" i="24" s="1"/>
  <c r="K172" i="24"/>
  <c r="V172" i="24" s="1"/>
  <c r="K173" i="24"/>
  <c r="V173" i="24" s="1"/>
  <c r="K174" i="24"/>
  <c r="V174" i="24" s="1"/>
  <c r="K175" i="24"/>
  <c r="V175" i="24" s="1"/>
  <c r="K176" i="24"/>
  <c r="V176" i="24" s="1"/>
  <c r="K177" i="24"/>
  <c r="V177" i="24" s="1"/>
  <c r="K178" i="24"/>
  <c r="V178" i="24" s="1"/>
  <c r="K179" i="24"/>
  <c r="V179" i="24" s="1"/>
  <c r="K180" i="24"/>
  <c r="V180" i="24" s="1"/>
  <c r="K181" i="24"/>
  <c r="V181" i="24" s="1"/>
  <c r="K182" i="24"/>
  <c r="V182" i="24" s="1"/>
  <c r="K183" i="24"/>
  <c r="V183" i="24" s="1"/>
  <c r="K184" i="24"/>
  <c r="V184" i="24" s="1"/>
  <c r="K185" i="24"/>
  <c r="V185" i="24" s="1"/>
  <c r="K186" i="24"/>
  <c r="V186" i="24" s="1"/>
  <c r="K187" i="24"/>
  <c r="V187" i="24" s="1"/>
  <c r="K188" i="24"/>
  <c r="V188" i="24" s="1"/>
  <c r="K189" i="24"/>
  <c r="V189" i="24" s="1"/>
  <c r="K190" i="24"/>
  <c r="V190" i="24" s="1"/>
  <c r="K191" i="24"/>
  <c r="V191" i="24" s="1"/>
  <c r="K192" i="24"/>
  <c r="V192" i="24" s="1"/>
  <c r="K193" i="24"/>
  <c r="V193" i="24" s="1"/>
  <c r="K194" i="24"/>
  <c r="V194" i="24" s="1"/>
  <c r="K195" i="24"/>
  <c r="V195" i="24" s="1"/>
  <c r="K196" i="24"/>
  <c r="V196" i="24" s="1"/>
  <c r="K197" i="24"/>
  <c r="V197" i="24" s="1"/>
  <c r="K198" i="24"/>
  <c r="V198" i="24" s="1"/>
  <c r="K199" i="24"/>
  <c r="V199" i="24" s="1"/>
  <c r="K200" i="24"/>
  <c r="V200" i="24" s="1"/>
  <c r="K201" i="24"/>
  <c r="V201" i="24" s="1"/>
  <c r="K202" i="24"/>
  <c r="V202" i="24" s="1"/>
  <c r="K203" i="24"/>
  <c r="V203" i="24" s="1"/>
  <c r="K227" i="24"/>
  <c r="V227" i="24" s="1"/>
  <c r="K228" i="24"/>
  <c r="V228" i="24" s="1"/>
  <c r="K229" i="24"/>
  <c r="V229" i="24" s="1"/>
  <c r="K230" i="24"/>
  <c r="V230" i="24" s="1"/>
  <c r="K231" i="24"/>
  <c r="V231" i="24" s="1"/>
  <c r="K232" i="24"/>
  <c r="V232" i="24" s="1"/>
  <c r="K233" i="24"/>
  <c r="V233" i="24" s="1"/>
  <c r="K234" i="24"/>
  <c r="V234" i="24" s="1"/>
  <c r="K208" i="24"/>
  <c r="V208" i="24" s="1"/>
  <c r="K209" i="24"/>
  <c r="V209" i="24" s="1"/>
  <c r="K204" i="24"/>
  <c r="V204" i="24" s="1"/>
  <c r="K205" i="24"/>
  <c r="V205" i="24" s="1"/>
  <c r="K206" i="24"/>
  <c r="V206" i="24" s="1"/>
  <c r="K207" i="24"/>
  <c r="V207" i="24" s="1"/>
  <c r="K158" i="24"/>
  <c r="V158" i="24" s="1"/>
  <c r="K235" i="24"/>
  <c r="V235" i="24" s="1"/>
  <c r="K236" i="24"/>
  <c r="V236" i="24" s="1"/>
  <c r="K237" i="24"/>
  <c r="V237" i="24" s="1"/>
  <c r="K238" i="24"/>
  <c r="V238" i="24" s="1"/>
  <c r="K239" i="24"/>
  <c r="V239" i="24" s="1"/>
  <c r="K240" i="24"/>
  <c r="V240" i="24" s="1"/>
  <c r="K241" i="24"/>
  <c r="V241" i="24" s="1"/>
  <c r="K242" i="24"/>
  <c r="V242" i="24" s="1"/>
  <c r="K243" i="24"/>
  <c r="V243" i="24" s="1"/>
  <c r="K244" i="24"/>
  <c r="V244" i="24" s="1"/>
  <c r="K245" i="24"/>
  <c r="V245" i="24" s="1"/>
  <c r="K246" i="24"/>
  <c r="V246" i="24" s="1"/>
  <c r="K247" i="24"/>
  <c r="V247" i="24" s="1"/>
  <c r="K248" i="24"/>
  <c r="V248" i="24" s="1"/>
  <c r="K249" i="24"/>
  <c r="V249" i="24" s="1"/>
  <c r="K250" i="24"/>
  <c r="V250" i="24" s="1"/>
  <c r="K251" i="24"/>
  <c r="V251" i="24" s="1"/>
  <c r="K252" i="24"/>
  <c r="V252" i="24" s="1"/>
  <c r="K253" i="24"/>
  <c r="V253" i="24" s="1"/>
  <c r="K254" i="24"/>
  <c r="V254" i="24" s="1"/>
  <c r="K255" i="24"/>
  <c r="V255" i="24" s="1"/>
  <c r="K256" i="24"/>
  <c r="V256" i="24" s="1"/>
  <c r="K257" i="24"/>
  <c r="V257" i="24" s="1"/>
  <c r="K258" i="24"/>
  <c r="V258" i="24" s="1"/>
  <c r="K259" i="24"/>
  <c r="V259" i="24" s="1"/>
  <c r="K260" i="24"/>
  <c r="V260" i="24" s="1"/>
  <c r="K261" i="24"/>
  <c r="V261" i="24" s="1"/>
  <c r="K262" i="24"/>
  <c r="V262" i="24" s="1"/>
  <c r="K263" i="24"/>
  <c r="V263" i="24" s="1"/>
  <c r="K264" i="24"/>
  <c r="V264" i="24" s="1"/>
  <c r="K265" i="24"/>
  <c r="V265" i="24" s="1"/>
  <c r="K266" i="24"/>
  <c r="V266" i="24" s="1"/>
  <c r="K267" i="24"/>
  <c r="V267" i="24" s="1"/>
  <c r="K268" i="24"/>
  <c r="V268" i="24" s="1"/>
  <c r="K269" i="24"/>
  <c r="V269" i="24" s="1"/>
  <c r="K270" i="24"/>
  <c r="V270" i="24" s="1"/>
  <c r="K271" i="24"/>
  <c r="V271" i="24" s="1"/>
  <c r="K272" i="24"/>
  <c r="V272" i="24" s="1"/>
  <c r="K273" i="24"/>
  <c r="V273" i="24" s="1"/>
  <c r="K274" i="24"/>
  <c r="V274" i="24" s="1"/>
  <c r="K881" i="24"/>
  <c r="V881" i="24" s="1"/>
  <c r="K1014" i="24"/>
  <c r="V1014" i="24" s="1"/>
  <c r="K811" i="24"/>
  <c r="V811" i="24" s="1"/>
  <c r="K812" i="24"/>
  <c r="V812" i="24" s="1"/>
  <c r="K813" i="24"/>
  <c r="V813" i="24" s="1"/>
  <c r="K814" i="24"/>
  <c r="V814" i="24" s="1"/>
  <c r="K815" i="24"/>
  <c r="V815" i="24" s="1"/>
  <c r="K816" i="24"/>
  <c r="V816" i="24" s="1"/>
  <c r="K817" i="24"/>
  <c r="V817" i="24" s="1"/>
  <c r="K818" i="24"/>
  <c r="V818" i="24" s="1"/>
  <c r="K819" i="24"/>
  <c r="V819" i="24" s="1"/>
  <c r="K820" i="24"/>
  <c r="V820" i="24" s="1"/>
  <c r="K821" i="24"/>
  <c r="V821" i="24" s="1"/>
  <c r="K822" i="24"/>
  <c r="V822" i="24" s="1"/>
  <c r="K823" i="24"/>
  <c r="V823" i="24" s="1"/>
  <c r="K824" i="24"/>
  <c r="V824" i="24" s="1"/>
  <c r="K825" i="24"/>
  <c r="V825" i="24" s="1"/>
  <c r="K826" i="24"/>
  <c r="V826" i="24" s="1"/>
  <c r="K827" i="24"/>
  <c r="V827" i="24" s="1"/>
  <c r="K828" i="24"/>
  <c r="V828" i="24" s="1"/>
  <c r="K829" i="24"/>
  <c r="V829" i="24" s="1"/>
  <c r="K830" i="24"/>
  <c r="V830" i="24" s="1"/>
  <c r="K831" i="24"/>
  <c r="V831" i="24" s="1"/>
  <c r="K832" i="24"/>
  <c r="V832" i="24" s="1"/>
  <c r="K833" i="24"/>
  <c r="V833" i="24" s="1"/>
  <c r="K834" i="24"/>
  <c r="V834" i="24" s="1"/>
  <c r="K835" i="24"/>
  <c r="V835" i="24" s="1"/>
  <c r="K836" i="24"/>
  <c r="V836" i="24" s="1"/>
  <c r="K839" i="24"/>
  <c r="V839" i="24" s="1"/>
  <c r="K840" i="24"/>
  <c r="V840" i="24" s="1"/>
  <c r="K841" i="24"/>
  <c r="V841" i="24" s="1"/>
  <c r="K842" i="24"/>
  <c r="V842" i="24" s="1"/>
  <c r="K843" i="24"/>
  <c r="V843" i="24" s="1"/>
  <c r="K844" i="24"/>
  <c r="V844" i="24" s="1"/>
  <c r="K845" i="24"/>
  <c r="V845" i="24" s="1"/>
  <c r="K846" i="24"/>
  <c r="V846" i="24" s="1"/>
  <c r="K847" i="24"/>
  <c r="V847" i="24" s="1"/>
  <c r="K882" i="24"/>
  <c r="V882" i="24" s="1"/>
  <c r="K883" i="24"/>
  <c r="V883" i="24" s="1"/>
  <c r="K884" i="24"/>
  <c r="V884" i="24" s="1"/>
  <c r="K885" i="24"/>
  <c r="V885" i="24" s="1"/>
  <c r="K886" i="24"/>
  <c r="V886" i="24" s="1"/>
  <c r="K887" i="24"/>
  <c r="V887" i="24" s="1"/>
  <c r="K888" i="24"/>
  <c r="V888" i="24" s="1"/>
  <c r="K889" i="24"/>
  <c r="V889" i="24" s="1"/>
  <c r="K890" i="24"/>
  <c r="V890" i="24" s="1"/>
  <c r="K891" i="24"/>
  <c r="V891" i="24" s="1"/>
  <c r="K892" i="24"/>
  <c r="V892" i="24" s="1"/>
  <c r="K893" i="24"/>
  <c r="V893" i="24" s="1"/>
  <c r="K894" i="24"/>
  <c r="V894" i="24" s="1"/>
  <c r="K895" i="24"/>
  <c r="V895" i="24" s="1"/>
  <c r="K896" i="24"/>
  <c r="V896" i="24" s="1"/>
  <c r="K897" i="24"/>
  <c r="V897" i="24" s="1"/>
  <c r="K898" i="24"/>
  <c r="V898" i="24" s="1"/>
  <c r="K899" i="24"/>
  <c r="V899" i="24" s="1"/>
  <c r="K900" i="24"/>
  <c r="V900" i="24" s="1"/>
  <c r="K901" i="24"/>
  <c r="V901" i="24" s="1"/>
  <c r="K902" i="24"/>
  <c r="V902" i="24" s="1"/>
  <c r="K903" i="24"/>
  <c r="V903" i="24" s="1"/>
  <c r="K904" i="24"/>
  <c r="V904" i="24" s="1"/>
  <c r="K905" i="24"/>
  <c r="V905" i="24" s="1"/>
  <c r="K906" i="24"/>
  <c r="V906" i="24" s="1"/>
  <c r="K907" i="24"/>
  <c r="V907" i="24" s="1"/>
  <c r="K908" i="24"/>
  <c r="V908" i="24" s="1"/>
  <c r="K909" i="24"/>
  <c r="V909" i="24" s="1"/>
  <c r="K910" i="24"/>
  <c r="V910" i="24" s="1"/>
  <c r="K911" i="24"/>
  <c r="V911" i="24" s="1"/>
  <c r="K912" i="24"/>
  <c r="V912" i="24" s="1"/>
  <c r="K913" i="24"/>
  <c r="V913" i="24" s="1"/>
  <c r="K914" i="24"/>
  <c r="V914" i="24" s="1"/>
  <c r="K915" i="24"/>
  <c r="V915" i="24" s="1"/>
  <c r="K916" i="24"/>
  <c r="V916" i="24" s="1"/>
  <c r="K917" i="24"/>
  <c r="V917" i="24" s="1"/>
  <c r="K918" i="24"/>
  <c r="V918" i="24" s="1"/>
  <c r="K848" i="24"/>
  <c r="V848" i="24" s="1"/>
  <c r="K849" i="24"/>
  <c r="V849" i="24" s="1"/>
  <c r="K850" i="24"/>
  <c r="V850" i="24" s="1"/>
  <c r="K851" i="24"/>
  <c r="V851" i="24" s="1"/>
  <c r="K852" i="24"/>
  <c r="V852" i="24" s="1"/>
  <c r="K853" i="24"/>
  <c r="V853" i="24" s="1"/>
  <c r="K919" i="24"/>
  <c r="V919" i="24" s="1"/>
  <c r="K920" i="24"/>
  <c r="V920" i="24" s="1"/>
  <c r="K921" i="24"/>
  <c r="V921" i="24" s="1"/>
  <c r="K922" i="24"/>
  <c r="V922" i="24" s="1"/>
  <c r="K923" i="24"/>
  <c r="V923" i="24" s="1"/>
  <c r="K924" i="24"/>
  <c r="V924" i="24" s="1"/>
  <c r="K925" i="24"/>
  <c r="V925" i="24" s="1"/>
  <c r="K926" i="24"/>
  <c r="V926" i="24" s="1"/>
  <c r="K927" i="24"/>
  <c r="V927" i="24" s="1"/>
  <c r="K928" i="24"/>
  <c r="V928" i="24" s="1"/>
  <c r="K929" i="24"/>
  <c r="V929" i="24" s="1"/>
  <c r="K930" i="24"/>
  <c r="V930" i="24" s="1"/>
  <c r="K931" i="24"/>
  <c r="V931" i="24" s="1"/>
  <c r="K1015" i="24"/>
  <c r="V1015" i="24" s="1"/>
  <c r="K1016" i="24"/>
  <c r="V1016" i="24" s="1"/>
  <c r="K1017" i="24"/>
  <c r="V1017" i="24" s="1"/>
  <c r="K1018" i="24"/>
  <c r="V1018" i="24" s="1"/>
  <c r="K1019" i="24"/>
  <c r="V1019" i="24" s="1"/>
  <c r="K1020" i="24"/>
  <c r="V1020" i="24" s="1"/>
  <c r="K1021" i="24"/>
  <c r="V1021" i="24" s="1"/>
  <c r="K1022" i="24"/>
  <c r="V1022" i="24" s="1"/>
  <c r="K1023" i="24"/>
  <c r="V1023" i="24" s="1"/>
  <c r="K1024" i="24"/>
  <c r="V1024" i="24" s="1"/>
  <c r="K1025" i="24"/>
  <c r="V1025" i="24" s="1"/>
  <c r="K1026" i="24"/>
  <c r="V1026" i="24" s="1"/>
  <c r="K1027" i="24"/>
  <c r="V1027" i="24" s="1"/>
  <c r="K1028" i="24"/>
  <c r="V1028" i="24" s="1"/>
  <c r="K1029" i="24"/>
  <c r="V1029" i="24" s="1"/>
  <c r="K1030" i="24"/>
  <c r="V1030" i="24" s="1"/>
  <c r="K854" i="24"/>
  <c r="V854" i="24" s="1"/>
  <c r="K855" i="24"/>
  <c r="V855" i="24" s="1"/>
  <c r="K856" i="24"/>
  <c r="V856" i="24" s="1"/>
  <c r="K857" i="24"/>
  <c r="V857" i="24" s="1"/>
  <c r="K858" i="24"/>
  <c r="V858" i="24" s="1"/>
  <c r="K859" i="24"/>
  <c r="V859" i="24" s="1"/>
  <c r="K860" i="24"/>
  <c r="V860" i="24" s="1"/>
  <c r="K861" i="24"/>
  <c r="V861" i="24" s="1"/>
  <c r="K862" i="24"/>
  <c r="V862" i="24" s="1"/>
  <c r="K863" i="24"/>
  <c r="V863" i="24" s="1"/>
  <c r="K864" i="24"/>
  <c r="V864" i="24" s="1"/>
  <c r="K865" i="24"/>
  <c r="V865" i="24" s="1"/>
  <c r="K866" i="24"/>
  <c r="V866" i="24" s="1"/>
  <c r="K867" i="24"/>
  <c r="V867" i="24" s="1"/>
  <c r="K868" i="24"/>
  <c r="V868" i="24" s="1"/>
  <c r="K869" i="24"/>
  <c r="V869" i="24" s="1"/>
  <c r="K870" i="24"/>
  <c r="V870" i="24" s="1"/>
  <c r="K871" i="24"/>
  <c r="V871" i="24" s="1"/>
  <c r="K872" i="24"/>
  <c r="V872" i="24" s="1"/>
  <c r="K873" i="24"/>
  <c r="V873" i="24" s="1"/>
  <c r="K874" i="24"/>
  <c r="V874" i="24" s="1"/>
  <c r="K875" i="24"/>
  <c r="V875" i="24" s="1"/>
  <c r="K876" i="24"/>
  <c r="V876" i="24" s="1"/>
  <c r="K877" i="24"/>
  <c r="V877" i="24" s="1"/>
  <c r="K878" i="24"/>
  <c r="V878" i="24" s="1"/>
  <c r="K879" i="24"/>
  <c r="V879" i="24" s="1"/>
  <c r="K880" i="24"/>
  <c r="V880" i="24" s="1"/>
  <c r="K837" i="24"/>
  <c r="V837" i="24" s="1"/>
  <c r="K838" i="24"/>
  <c r="V838" i="24" s="1"/>
  <c r="K932" i="24"/>
  <c r="V932" i="24" s="1"/>
  <c r="K933" i="24"/>
  <c r="V933" i="24" s="1"/>
  <c r="K934" i="24"/>
  <c r="V934" i="24" s="1"/>
  <c r="K935" i="24"/>
  <c r="V935" i="24" s="1"/>
  <c r="K936" i="24"/>
  <c r="V936" i="24" s="1"/>
  <c r="K937" i="24"/>
  <c r="V937" i="24" s="1"/>
  <c r="K938" i="24"/>
  <c r="V938" i="24" s="1"/>
  <c r="K939" i="24"/>
  <c r="V939" i="24" s="1"/>
  <c r="K940" i="24"/>
  <c r="V940" i="24" s="1"/>
  <c r="K941" i="24"/>
  <c r="V941" i="24" s="1"/>
  <c r="K942" i="24"/>
  <c r="V942" i="24" s="1"/>
  <c r="K943" i="24"/>
  <c r="V943" i="24" s="1"/>
  <c r="K944" i="24"/>
  <c r="V944" i="24" s="1"/>
  <c r="K945" i="24"/>
  <c r="V945" i="24" s="1"/>
  <c r="K946" i="24"/>
  <c r="V946" i="24" s="1"/>
  <c r="K947" i="24"/>
  <c r="V947" i="24" s="1"/>
  <c r="K948" i="24"/>
  <c r="V948" i="24" s="1"/>
  <c r="K949" i="24"/>
  <c r="V949" i="24" s="1"/>
  <c r="K950" i="24"/>
  <c r="V950" i="24" s="1"/>
  <c r="K951" i="24"/>
  <c r="V951" i="24" s="1"/>
  <c r="K952" i="24"/>
  <c r="V952" i="24" s="1"/>
  <c r="K953" i="24"/>
  <c r="V953" i="24" s="1"/>
  <c r="K954" i="24"/>
  <c r="V954" i="24" s="1"/>
  <c r="K955" i="24"/>
  <c r="V955" i="24" s="1"/>
  <c r="K956" i="24"/>
  <c r="V956" i="24" s="1"/>
  <c r="K957" i="24"/>
  <c r="V957" i="24" s="1"/>
  <c r="K958" i="24"/>
  <c r="V958" i="24" s="1"/>
  <c r="K959" i="24"/>
  <c r="V959" i="24" s="1"/>
  <c r="K960" i="24"/>
  <c r="V960" i="24" s="1"/>
  <c r="K961" i="24"/>
  <c r="V961" i="24" s="1"/>
  <c r="K964" i="24"/>
  <c r="V964" i="24" s="1"/>
  <c r="K963" i="24"/>
  <c r="V963" i="24" s="1"/>
  <c r="K966" i="24"/>
  <c r="V966" i="24" s="1"/>
  <c r="K967" i="24"/>
  <c r="V967" i="24" s="1"/>
  <c r="K968" i="24"/>
  <c r="V968" i="24" s="1"/>
  <c r="K969" i="24"/>
  <c r="V969" i="24" s="1"/>
  <c r="K970" i="24"/>
  <c r="V970" i="24" s="1"/>
  <c r="K971" i="24"/>
  <c r="V971" i="24" s="1"/>
  <c r="K972" i="24"/>
  <c r="V972" i="24" s="1"/>
  <c r="K973" i="24"/>
  <c r="V973" i="24" s="1"/>
  <c r="K974" i="24"/>
  <c r="V974" i="24" s="1"/>
  <c r="K975" i="24"/>
  <c r="V975" i="24" s="1"/>
  <c r="K976" i="24"/>
  <c r="V976" i="24" s="1"/>
  <c r="K977" i="24"/>
  <c r="V977" i="24" s="1"/>
  <c r="K978" i="24"/>
  <c r="V978" i="24" s="1"/>
  <c r="K979" i="24"/>
  <c r="V979" i="24" s="1"/>
  <c r="K980" i="24"/>
  <c r="V980" i="24" s="1"/>
  <c r="K981" i="24"/>
  <c r="V981" i="24" s="1"/>
  <c r="K982" i="24"/>
  <c r="V982" i="24" s="1"/>
  <c r="K983" i="24"/>
  <c r="V983" i="24" s="1"/>
  <c r="K984" i="24"/>
  <c r="V984" i="24" s="1"/>
  <c r="K985" i="24"/>
  <c r="V985" i="24" s="1"/>
  <c r="K986" i="24"/>
  <c r="V986" i="24" s="1"/>
  <c r="K987" i="24"/>
  <c r="V987" i="24" s="1"/>
  <c r="K988" i="24"/>
  <c r="V988" i="24" s="1"/>
  <c r="K989" i="24"/>
  <c r="V989" i="24" s="1"/>
  <c r="K990" i="24"/>
  <c r="V990" i="24" s="1"/>
  <c r="K991" i="24"/>
  <c r="V991" i="24" s="1"/>
  <c r="K992" i="24"/>
  <c r="V992" i="24" s="1"/>
  <c r="K993" i="24"/>
  <c r="V993" i="24" s="1"/>
  <c r="K994" i="24"/>
  <c r="V994" i="24" s="1"/>
  <c r="K995" i="24"/>
  <c r="V995" i="24" s="1"/>
  <c r="K996" i="24"/>
  <c r="V996" i="24" s="1"/>
  <c r="K997" i="24"/>
  <c r="V997" i="24" s="1"/>
  <c r="K998" i="24"/>
  <c r="V998" i="24" s="1"/>
  <c r="K999" i="24"/>
  <c r="V999" i="24" s="1"/>
  <c r="K1000" i="24"/>
  <c r="V1000" i="24" s="1"/>
  <c r="K1001" i="24"/>
  <c r="V1001" i="24" s="1"/>
  <c r="K1002" i="24"/>
  <c r="V1002" i="24" s="1"/>
  <c r="K1003" i="24"/>
  <c r="V1003" i="24" s="1"/>
  <c r="K1004" i="24"/>
  <c r="V1004" i="24" s="1"/>
  <c r="K1005" i="24"/>
  <c r="V1005" i="24" s="1"/>
  <c r="K1006" i="24"/>
  <c r="V1006" i="24" s="1"/>
  <c r="K1007" i="24"/>
  <c r="V1007" i="24" s="1"/>
  <c r="K1031" i="24"/>
  <c r="V1031" i="24" s="1"/>
  <c r="K1032" i="24"/>
  <c r="V1032" i="24" s="1"/>
  <c r="K1033" i="24"/>
  <c r="V1033" i="24" s="1"/>
  <c r="K1034" i="24"/>
  <c r="V1034" i="24" s="1"/>
  <c r="K1035" i="24"/>
  <c r="V1035" i="24" s="1"/>
  <c r="K1036" i="24"/>
  <c r="V1036" i="24" s="1"/>
  <c r="K1037" i="24"/>
  <c r="V1037" i="24" s="1"/>
  <c r="K1038" i="24"/>
  <c r="V1038" i="24" s="1"/>
  <c r="K1012" i="24"/>
  <c r="V1012" i="24" s="1"/>
  <c r="K1013" i="24"/>
  <c r="V1013" i="24" s="1"/>
  <c r="K1008" i="24"/>
  <c r="V1008" i="24" s="1"/>
  <c r="K1009" i="24"/>
  <c r="V1009" i="24" s="1"/>
  <c r="K1010" i="24"/>
  <c r="V1010" i="24" s="1"/>
  <c r="K1011" i="24"/>
  <c r="V1011" i="24" s="1"/>
  <c r="K962" i="24"/>
  <c r="V962" i="24" s="1"/>
  <c r="K1039" i="24"/>
  <c r="V1039" i="24" s="1"/>
  <c r="K1040" i="24"/>
  <c r="V1040" i="24" s="1"/>
  <c r="K1041" i="24"/>
  <c r="V1041" i="24" s="1"/>
  <c r="K1042" i="24"/>
  <c r="V1042" i="24" s="1"/>
  <c r="K1043" i="24"/>
  <c r="V1043" i="24" s="1"/>
  <c r="K1044" i="24"/>
  <c r="V1044" i="24" s="1"/>
  <c r="K1045" i="24"/>
  <c r="V1045" i="24" s="1"/>
  <c r="K1046" i="24"/>
  <c r="V1046" i="24" s="1"/>
  <c r="K1047" i="24"/>
  <c r="V1047" i="24" s="1"/>
  <c r="K1048" i="24"/>
  <c r="V1048" i="24" s="1"/>
  <c r="K1049" i="24"/>
  <c r="V1049" i="24" s="1"/>
  <c r="K1050" i="24"/>
  <c r="V1050" i="24" s="1"/>
  <c r="K1051" i="24"/>
  <c r="V1051" i="24" s="1"/>
  <c r="K1052" i="24"/>
  <c r="V1052" i="24" s="1"/>
  <c r="K1053" i="24"/>
  <c r="V1053" i="24" s="1"/>
  <c r="K1054" i="24"/>
  <c r="V1054" i="24" s="1"/>
  <c r="K1055" i="24"/>
  <c r="V1055" i="24" s="1"/>
  <c r="K1056" i="24"/>
  <c r="V1056" i="24" s="1"/>
  <c r="K1057" i="24"/>
  <c r="V1057" i="24" s="1"/>
  <c r="K1058" i="24"/>
  <c r="V1058" i="24" s="1"/>
  <c r="K1059" i="24"/>
  <c r="V1059" i="24" s="1"/>
  <c r="K1060" i="24"/>
  <c r="V1060" i="24" s="1"/>
  <c r="K1061" i="24"/>
  <c r="V1061" i="24" s="1"/>
  <c r="K1062" i="24"/>
  <c r="V1062" i="24" s="1"/>
  <c r="K1063" i="24"/>
  <c r="V1063" i="24" s="1"/>
  <c r="K1064" i="24"/>
  <c r="V1064" i="24" s="1"/>
  <c r="K1065" i="24"/>
  <c r="V1065" i="24" s="1"/>
  <c r="K1066" i="24"/>
  <c r="V1066" i="24" s="1"/>
  <c r="K1067" i="24"/>
  <c r="V1067" i="24" s="1"/>
  <c r="K1068" i="24"/>
  <c r="V1068" i="24" s="1"/>
  <c r="K1069" i="24"/>
  <c r="V1069" i="24" s="1"/>
  <c r="K1070" i="24"/>
  <c r="V1070" i="24" s="1"/>
  <c r="K1071" i="24"/>
  <c r="V1071" i="24" s="1"/>
  <c r="K1072" i="24"/>
  <c r="V1072" i="24" s="1"/>
  <c r="K1073" i="24"/>
  <c r="V1073" i="24" s="1"/>
  <c r="K1074" i="24"/>
  <c r="V1074" i="24" s="1"/>
  <c r="K1075" i="24"/>
  <c r="V1075" i="24" s="1"/>
  <c r="K1076" i="24"/>
  <c r="V1076" i="24" s="1"/>
  <c r="K1077" i="24"/>
  <c r="V1077" i="24" s="1"/>
  <c r="K1078" i="24"/>
  <c r="V1078" i="24" s="1"/>
  <c r="K1149" i="24"/>
  <c r="V1149" i="24" s="1"/>
  <c r="K1282" i="24"/>
  <c r="V1282" i="24" s="1"/>
  <c r="K1079" i="24"/>
  <c r="V1079" i="24" s="1"/>
  <c r="K1080" i="24"/>
  <c r="V1080" i="24" s="1"/>
  <c r="K1081" i="24"/>
  <c r="V1081" i="24" s="1"/>
  <c r="K1082" i="24"/>
  <c r="V1082" i="24" s="1"/>
  <c r="K1083" i="24"/>
  <c r="V1083" i="24" s="1"/>
  <c r="K1084" i="24"/>
  <c r="V1084" i="24" s="1"/>
  <c r="K1085" i="24"/>
  <c r="V1085" i="24" s="1"/>
  <c r="K1086" i="24"/>
  <c r="V1086" i="24" s="1"/>
  <c r="K1087" i="24"/>
  <c r="V1087" i="24" s="1"/>
  <c r="K1088" i="24"/>
  <c r="V1088" i="24" s="1"/>
  <c r="K1089" i="24"/>
  <c r="V1089" i="24" s="1"/>
  <c r="K1090" i="24"/>
  <c r="V1090" i="24" s="1"/>
  <c r="K1091" i="24"/>
  <c r="V1091" i="24" s="1"/>
  <c r="K1092" i="24"/>
  <c r="V1092" i="24" s="1"/>
  <c r="K1093" i="24"/>
  <c r="V1093" i="24" s="1"/>
  <c r="K1094" i="24"/>
  <c r="V1094" i="24" s="1"/>
  <c r="K1095" i="24"/>
  <c r="V1095" i="24" s="1"/>
  <c r="K1096" i="24"/>
  <c r="V1096" i="24" s="1"/>
  <c r="K1097" i="24"/>
  <c r="V1097" i="24" s="1"/>
  <c r="K1098" i="24"/>
  <c r="V1098" i="24" s="1"/>
  <c r="K1099" i="24"/>
  <c r="V1099" i="24" s="1"/>
  <c r="K1100" i="24"/>
  <c r="V1100" i="24" s="1"/>
  <c r="K1101" i="24"/>
  <c r="V1101" i="24" s="1"/>
  <c r="K1102" i="24"/>
  <c r="V1102" i="24" s="1"/>
  <c r="K1103" i="24"/>
  <c r="V1103" i="24" s="1"/>
  <c r="K1104" i="24"/>
  <c r="V1104" i="24" s="1"/>
  <c r="K1107" i="24"/>
  <c r="V1107" i="24" s="1"/>
  <c r="K1108" i="24"/>
  <c r="V1108" i="24" s="1"/>
  <c r="K1109" i="24"/>
  <c r="V1109" i="24" s="1"/>
  <c r="K1110" i="24"/>
  <c r="V1110" i="24" s="1"/>
  <c r="K1111" i="24"/>
  <c r="V1111" i="24" s="1"/>
  <c r="K1112" i="24"/>
  <c r="V1112" i="24" s="1"/>
  <c r="K1113" i="24"/>
  <c r="V1113" i="24" s="1"/>
  <c r="K1114" i="24"/>
  <c r="V1114" i="24" s="1"/>
  <c r="K1115" i="24"/>
  <c r="V1115" i="24" s="1"/>
  <c r="K1150" i="24"/>
  <c r="V1150" i="24" s="1"/>
  <c r="K1151" i="24"/>
  <c r="V1151" i="24" s="1"/>
  <c r="K1152" i="24"/>
  <c r="V1152" i="24" s="1"/>
  <c r="K1153" i="24"/>
  <c r="V1153" i="24" s="1"/>
  <c r="K1154" i="24"/>
  <c r="V1154" i="24" s="1"/>
  <c r="K1155" i="24"/>
  <c r="V1155" i="24" s="1"/>
  <c r="K1156" i="24"/>
  <c r="V1156" i="24" s="1"/>
  <c r="K1157" i="24"/>
  <c r="V1157" i="24" s="1"/>
  <c r="K1158" i="24"/>
  <c r="V1158" i="24" s="1"/>
  <c r="K1159" i="24"/>
  <c r="V1159" i="24" s="1"/>
  <c r="K1160" i="24"/>
  <c r="V1160" i="24" s="1"/>
  <c r="K1161" i="24"/>
  <c r="V1161" i="24" s="1"/>
  <c r="K1162" i="24"/>
  <c r="V1162" i="24" s="1"/>
  <c r="K1163" i="24"/>
  <c r="V1163" i="24" s="1"/>
  <c r="K1164" i="24"/>
  <c r="V1164" i="24" s="1"/>
  <c r="K1165" i="24"/>
  <c r="V1165" i="24" s="1"/>
  <c r="K1166" i="24"/>
  <c r="V1166" i="24" s="1"/>
  <c r="K1167" i="24"/>
  <c r="V1167" i="24" s="1"/>
  <c r="K1168" i="24"/>
  <c r="V1168" i="24" s="1"/>
  <c r="K1169" i="24"/>
  <c r="V1169" i="24" s="1"/>
  <c r="K1170" i="24"/>
  <c r="V1170" i="24" s="1"/>
  <c r="K1171" i="24"/>
  <c r="V1171" i="24" s="1"/>
  <c r="K1172" i="24"/>
  <c r="V1172" i="24" s="1"/>
  <c r="K1173" i="24"/>
  <c r="V1173" i="24" s="1"/>
  <c r="K1174" i="24"/>
  <c r="V1174" i="24" s="1"/>
  <c r="K1175" i="24"/>
  <c r="V1175" i="24" s="1"/>
  <c r="K1176" i="24"/>
  <c r="V1176" i="24" s="1"/>
  <c r="K1177" i="24"/>
  <c r="V1177" i="24" s="1"/>
  <c r="K1178" i="24"/>
  <c r="V1178" i="24" s="1"/>
  <c r="K1179" i="24"/>
  <c r="V1179" i="24" s="1"/>
  <c r="K1180" i="24"/>
  <c r="V1180" i="24" s="1"/>
  <c r="K1181" i="24"/>
  <c r="V1181" i="24" s="1"/>
  <c r="K1182" i="24"/>
  <c r="V1182" i="24" s="1"/>
  <c r="K1183" i="24"/>
  <c r="V1183" i="24" s="1"/>
  <c r="K1184" i="24"/>
  <c r="V1184" i="24" s="1"/>
  <c r="K1185" i="24"/>
  <c r="V1185" i="24" s="1"/>
  <c r="K1186" i="24"/>
  <c r="V1186" i="24" s="1"/>
  <c r="K1116" i="24"/>
  <c r="V1116" i="24" s="1"/>
  <c r="K1117" i="24"/>
  <c r="V1117" i="24" s="1"/>
  <c r="K1118" i="24"/>
  <c r="V1118" i="24" s="1"/>
  <c r="K1119" i="24"/>
  <c r="V1119" i="24" s="1"/>
  <c r="K1120" i="24"/>
  <c r="V1120" i="24" s="1"/>
  <c r="K1121" i="24"/>
  <c r="V1121" i="24" s="1"/>
  <c r="K1187" i="24"/>
  <c r="V1187" i="24" s="1"/>
  <c r="K1188" i="24"/>
  <c r="V1188" i="24" s="1"/>
  <c r="K1189" i="24"/>
  <c r="V1189" i="24" s="1"/>
  <c r="K1190" i="24"/>
  <c r="V1190" i="24" s="1"/>
  <c r="K1191" i="24"/>
  <c r="V1191" i="24" s="1"/>
  <c r="K1192" i="24"/>
  <c r="V1192" i="24" s="1"/>
  <c r="K1193" i="24"/>
  <c r="V1193" i="24" s="1"/>
  <c r="K1194" i="24"/>
  <c r="V1194" i="24" s="1"/>
  <c r="K1195" i="24"/>
  <c r="V1195" i="24" s="1"/>
  <c r="K1196" i="24"/>
  <c r="V1196" i="24" s="1"/>
  <c r="K1197" i="24"/>
  <c r="V1197" i="24" s="1"/>
  <c r="K1198" i="24"/>
  <c r="V1198" i="24" s="1"/>
  <c r="K1199" i="24"/>
  <c r="V1199" i="24" s="1"/>
  <c r="K1283" i="24"/>
  <c r="V1283" i="24" s="1"/>
  <c r="K1284" i="24"/>
  <c r="V1284" i="24" s="1"/>
  <c r="K1285" i="24"/>
  <c r="V1285" i="24" s="1"/>
  <c r="K1286" i="24"/>
  <c r="V1286" i="24" s="1"/>
  <c r="K1287" i="24"/>
  <c r="V1287" i="24" s="1"/>
  <c r="K1288" i="24"/>
  <c r="V1288" i="24" s="1"/>
  <c r="K1289" i="24"/>
  <c r="V1289" i="24" s="1"/>
  <c r="K1290" i="24"/>
  <c r="V1290" i="24" s="1"/>
  <c r="K1291" i="24"/>
  <c r="V1291" i="24" s="1"/>
  <c r="K1292" i="24"/>
  <c r="V1292" i="24" s="1"/>
  <c r="K1293" i="24"/>
  <c r="V1293" i="24" s="1"/>
  <c r="K1294" i="24"/>
  <c r="V1294" i="24" s="1"/>
  <c r="K1295" i="24"/>
  <c r="V1295" i="24" s="1"/>
  <c r="K1296" i="24"/>
  <c r="V1296" i="24" s="1"/>
  <c r="K1297" i="24"/>
  <c r="V1297" i="24" s="1"/>
  <c r="K1298" i="24"/>
  <c r="V1298" i="24" s="1"/>
  <c r="K1122" i="24"/>
  <c r="V1122" i="24" s="1"/>
  <c r="K1123" i="24"/>
  <c r="V1123" i="24" s="1"/>
  <c r="K1124" i="24"/>
  <c r="V1124" i="24" s="1"/>
  <c r="K1125" i="24"/>
  <c r="V1125" i="24" s="1"/>
  <c r="K1126" i="24"/>
  <c r="V1126" i="24" s="1"/>
  <c r="K1127" i="24"/>
  <c r="V1127" i="24" s="1"/>
  <c r="K1128" i="24"/>
  <c r="V1128" i="24" s="1"/>
  <c r="K1129" i="24"/>
  <c r="V1129" i="24" s="1"/>
  <c r="K1130" i="24"/>
  <c r="V1130" i="24" s="1"/>
  <c r="K1131" i="24"/>
  <c r="V1131" i="24" s="1"/>
  <c r="K1132" i="24"/>
  <c r="V1132" i="24" s="1"/>
  <c r="K1133" i="24"/>
  <c r="V1133" i="24" s="1"/>
  <c r="K1134" i="24"/>
  <c r="V1134" i="24" s="1"/>
  <c r="K1135" i="24"/>
  <c r="V1135" i="24" s="1"/>
  <c r="K1136" i="24"/>
  <c r="V1136" i="24" s="1"/>
  <c r="K1137" i="24"/>
  <c r="V1137" i="24" s="1"/>
  <c r="K1138" i="24"/>
  <c r="V1138" i="24" s="1"/>
  <c r="K1139" i="24"/>
  <c r="V1139" i="24" s="1"/>
  <c r="K1140" i="24"/>
  <c r="V1140" i="24" s="1"/>
  <c r="K1141" i="24"/>
  <c r="V1141" i="24" s="1"/>
  <c r="K1142" i="24"/>
  <c r="V1142" i="24" s="1"/>
  <c r="K1143" i="24"/>
  <c r="V1143" i="24" s="1"/>
  <c r="K1144" i="24"/>
  <c r="V1144" i="24" s="1"/>
  <c r="K1145" i="24"/>
  <c r="V1145" i="24" s="1"/>
  <c r="K1146" i="24"/>
  <c r="V1146" i="24" s="1"/>
  <c r="K1147" i="24"/>
  <c r="V1147" i="24" s="1"/>
  <c r="K1148" i="24"/>
  <c r="V1148" i="24" s="1"/>
  <c r="K1105" i="24"/>
  <c r="V1105" i="24" s="1"/>
  <c r="K1106" i="24"/>
  <c r="V1106" i="24" s="1"/>
  <c r="K1200" i="24"/>
  <c r="V1200" i="24" s="1"/>
  <c r="K1201" i="24"/>
  <c r="V1201" i="24" s="1"/>
  <c r="K1202" i="24"/>
  <c r="V1202" i="24" s="1"/>
  <c r="K1203" i="24"/>
  <c r="V1203" i="24" s="1"/>
  <c r="K1204" i="24"/>
  <c r="V1204" i="24" s="1"/>
  <c r="K1205" i="24"/>
  <c r="V1205" i="24" s="1"/>
  <c r="K1206" i="24"/>
  <c r="V1206" i="24" s="1"/>
  <c r="K1207" i="24"/>
  <c r="V1207" i="24" s="1"/>
  <c r="K1208" i="24"/>
  <c r="V1208" i="24" s="1"/>
  <c r="K1209" i="24"/>
  <c r="V1209" i="24" s="1"/>
  <c r="K1210" i="24"/>
  <c r="V1210" i="24" s="1"/>
  <c r="K1211" i="24"/>
  <c r="V1211" i="24" s="1"/>
  <c r="K1212" i="24"/>
  <c r="V1212" i="24" s="1"/>
  <c r="K1213" i="24"/>
  <c r="V1213" i="24" s="1"/>
  <c r="K1214" i="24"/>
  <c r="V1214" i="24" s="1"/>
  <c r="K1215" i="24"/>
  <c r="V1215" i="24" s="1"/>
  <c r="K1216" i="24"/>
  <c r="V1216" i="24" s="1"/>
  <c r="K1217" i="24"/>
  <c r="V1217" i="24" s="1"/>
  <c r="K1218" i="24"/>
  <c r="V1218" i="24" s="1"/>
  <c r="K1219" i="24"/>
  <c r="V1219" i="24" s="1"/>
  <c r="K1220" i="24"/>
  <c r="V1220" i="24" s="1"/>
  <c r="K1221" i="24"/>
  <c r="V1221" i="24" s="1"/>
  <c r="K1222" i="24"/>
  <c r="V1222" i="24" s="1"/>
  <c r="K1223" i="24"/>
  <c r="V1223" i="24" s="1"/>
  <c r="K1224" i="24"/>
  <c r="V1224" i="24" s="1"/>
  <c r="K1225" i="24"/>
  <c r="V1225" i="24" s="1"/>
  <c r="K1226" i="24"/>
  <c r="V1226" i="24" s="1"/>
  <c r="K1227" i="24"/>
  <c r="V1227" i="24" s="1"/>
  <c r="K1228" i="24"/>
  <c r="V1228" i="24" s="1"/>
  <c r="K1229" i="24"/>
  <c r="V1229" i="24" s="1"/>
  <c r="K1232" i="24"/>
  <c r="V1232" i="24" s="1"/>
  <c r="K1231" i="24"/>
  <c r="V1231" i="24" s="1"/>
  <c r="K1234" i="24"/>
  <c r="V1234" i="24" s="1"/>
  <c r="K1235" i="24"/>
  <c r="V1235" i="24" s="1"/>
  <c r="K1236" i="24"/>
  <c r="V1236" i="24" s="1"/>
  <c r="K1237" i="24"/>
  <c r="V1237" i="24" s="1"/>
  <c r="K1238" i="24"/>
  <c r="V1238" i="24" s="1"/>
  <c r="K1239" i="24"/>
  <c r="V1239" i="24" s="1"/>
  <c r="K1240" i="24"/>
  <c r="V1240" i="24" s="1"/>
  <c r="K1241" i="24"/>
  <c r="V1241" i="24" s="1"/>
  <c r="K1242" i="24"/>
  <c r="V1242" i="24" s="1"/>
  <c r="K1243" i="24"/>
  <c r="V1243" i="24" s="1"/>
  <c r="K1244" i="24"/>
  <c r="V1244" i="24" s="1"/>
  <c r="K1245" i="24"/>
  <c r="V1245" i="24" s="1"/>
  <c r="K1246" i="24"/>
  <c r="V1246" i="24" s="1"/>
  <c r="K1247" i="24"/>
  <c r="V1247" i="24" s="1"/>
  <c r="K1248" i="24"/>
  <c r="V1248" i="24" s="1"/>
  <c r="K1249" i="24"/>
  <c r="V1249" i="24" s="1"/>
  <c r="K1250" i="24"/>
  <c r="V1250" i="24" s="1"/>
  <c r="K1251" i="24"/>
  <c r="V1251" i="24" s="1"/>
  <c r="K1252" i="24"/>
  <c r="V1252" i="24" s="1"/>
  <c r="K1253" i="24"/>
  <c r="V1253" i="24" s="1"/>
  <c r="K1254" i="24"/>
  <c r="V1254" i="24" s="1"/>
  <c r="K1255" i="24"/>
  <c r="V1255" i="24" s="1"/>
  <c r="K1256" i="24"/>
  <c r="V1256" i="24" s="1"/>
  <c r="K1257" i="24"/>
  <c r="V1257" i="24" s="1"/>
  <c r="K1258" i="24"/>
  <c r="V1258" i="24" s="1"/>
  <c r="K1259" i="24"/>
  <c r="V1259" i="24" s="1"/>
  <c r="K1260" i="24"/>
  <c r="V1260" i="24" s="1"/>
  <c r="K1261" i="24"/>
  <c r="V1261" i="24" s="1"/>
  <c r="K1262" i="24"/>
  <c r="V1262" i="24" s="1"/>
  <c r="K1263" i="24"/>
  <c r="V1263" i="24" s="1"/>
  <c r="K1264" i="24"/>
  <c r="V1264" i="24" s="1"/>
  <c r="K1265" i="24"/>
  <c r="V1265" i="24" s="1"/>
  <c r="K1266" i="24"/>
  <c r="V1266" i="24" s="1"/>
  <c r="K1267" i="24"/>
  <c r="V1267" i="24" s="1"/>
  <c r="K1268" i="24"/>
  <c r="V1268" i="24" s="1"/>
  <c r="K1269" i="24"/>
  <c r="V1269" i="24" s="1"/>
  <c r="K1270" i="24"/>
  <c r="V1270" i="24" s="1"/>
  <c r="K1271" i="24"/>
  <c r="V1271" i="24" s="1"/>
  <c r="K1272" i="24"/>
  <c r="V1272" i="24" s="1"/>
  <c r="K1273" i="24"/>
  <c r="V1273" i="24" s="1"/>
  <c r="K1274" i="24"/>
  <c r="V1274" i="24" s="1"/>
  <c r="K1275" i="24"/>
  <c r="V1275" i="24" s="1"/>
  <c r="K1299" i="24"/>
  <c r="V1299" i="24" s="1"/>
  <c r="K1300" i="24"/>
  <c r="V1300" i="24" s="1"/>
  <c r="K1301" i="24"/>
  <c r="V1301" i="24" s="1"/>
  <c r="K1302" i="24"/>
  <c r="V1302" i="24" s="1"/>
  <c r="K1303" i="24"/>
  <c r="V1303" i="24" s="1"/>
  <c r="K1304" i="24"/>
  <c r="V1304" i="24" s="1"/>
  <c r="K1305" i="24"/>
  <c r="V1305" i="24" s="1"/>
  <c r="K1306" i="24"/>
  <c r="V1306" i="24" s="1"/>
  <c r="K1280" i="24"/>
  <c r="V1280" i="24" s="1"/>
  <c r="K1281" i="24"/>
  <c r="V1281" i="24" s="1"/>
  <c r="K1276" i="24"/>
  <c r="V1276" i="24" s="1"/>
  <c r="K1277" i="24"/>
  <c r="V1277" i="24" s="1"/>
  <c r="K1278" i="24"/>
  <c r="V1278" i="24" s="1"/>
  <c r="K1279" i="24"/>
  <c r="V1279" i="24" s="1"/>
  <c r="K1230" i="24"/>
  <c r="V1230" i="24" s="1"/>
  <c r="K1307" i="24"/>
  <c r="V1307" i="24" s="1"/>
  <c r="K1308" i="24"/>
  <c r="V1308" i="24" s="1"/>
  <c r="K1309" i="24"/>
  <c r="V1309" i="24" s="1"/>
  <c r="K1310" i="24"/>
  <c r="V1310" i="24" s="1"/>
  <c r="K1311" i="24"/>
  <c r="V1311" i="24" s="1"/>
  <c r="K1312" i="24"/>
  <c r="V1312" i="24" s="1"/>
  <c r="K1313" i="24"/>
  <c r="V1313" i="24" s="1"/>
  <c r="K1314" i="24"/>
  <c r="V1314" i="24" s="1"/>
  <c r="K1315" i="24"/>
  <c r="V1315" i="24" s="1"/>
  <c r="K1316" i="24"/>
  <c r="V1316" i="24" s="1"/>
  <c r="K1317" i="24"/>
  <c r="V1317" i="24" s="1"/>
  <c r="K1318" i="24"/>
  <c r="V1318" i="24" s="1"/>
  <c r="K1319" i="24"/>
  <c r="V1319" i="24" s="1"/>
  <c r="K1320" i="24"/>
  <c r="V1320" i="24" s="1"/>
  <c r="K1321" i="24"/>
  <c r="V1321" i="24" s="1"/>
  <c r="K1322" i="24"/>
  <c r="V1322" i="24" s="1"/>
  <c r="K1323" i="24"/>
  <c r="V1323" i="24" s="1"/>
  <c r="K1324" i="24"/>
  <c r="V1324" i="24" s="1"/>
  <c r="K1325" i="24"/>
  <c r="V1325" i="24" s="1"/>
  <c r="K1326" i="24"/>
  <c r="V1326" i="24" s="1"/>
  <c r="K1327" i="24"/>
  <c r="V1327" i="24" s="1"/>
  <c r="K1328" i="24"/>
  <c r="V1328" i="24" s="1"/>
  <c r="K1329" i="24"/>
  <c r="V1329" i="24" s="1"/>
  <c r="K1330" i="24"/>
  <c r="V1330" i="24" s="1"/>
  <c r="K1331" i="24"/>
  <c r="V1331" i="24" s="1"/>
  <c r="K1332" i="24"/>
  <c r="V1332" i="24" s="1"/>
  <c r="K1333" i="24"/>
  <c r="V1333" i="24" s="1"/>
  <c r="K1334" i="24"/>
  <c r="V1334" i="24" s="1"/>
  <c r="K1335" i="24"/>
  <c r="V1335" i="24" s="1"/>
  <c r="K1336" i="24"/>
  <c r="V1336" i="24" s="1"/>
  <c r="K1337" i="24"/>
  <c r="V1337" i="24" s="1"/>
  <c r="K1338" i="24"/>
  <c r="V1338" i="24" s="1"/>
  <c r="K1339" i="24"/>
  <c r="V1339" i="24" s="1"/>
  <c r="K1340" i="24"/>
  <c r="V1340" i="24" s="1"/>
  <c r="K1341" i="24"/>
  <c r="V1341" i="24" s="1"/>
  <c r="K1342" i="24"/>
  <c r="V1342" i="24" s="1"/>
  <c r="K1343" i="24"/>
  <c r="V1343" i="24" s="1"/>
  <c r="K1344" i="24"/>
  <c r="V1344" i="24" s="1"/>
  <c r="K1345" i="24"/>
  <c r="V1345" i="24" s="1"/>
  <c r="K1346" i="24"/>
  <c r="V1346" i="24" s="1"/>
  <c r="K15" i="24"/>
  <c r="V15" i="24" s="1"/>
  <c r="K16" i="24"/>
  <c r="V16" i="24" s="1"/>
  <c r="K17" i="24"/>
  <c r="V17" i="24" s="1"/>
  <c r="K18" i="24"/>
  <c r="V18" i="24" s="1"/>
  <c r="K19" i="24"/>
  <c r="V19" i="24" s="1"/>
  <c r="K20" i="24"/>
  <c r="V20" i="24" s="1"/>
  <c r="K21" i="24"/>
  <c r="V21" i="24" s="1"/>
  <c r="K22" i="24"/>
  <c r="V22" i="24" s="1"/>
  <c r="K23" i="24"/>
  <c r="V23" i="24" s="1"/>
  <c r="K24" i="24"/>
  <c r="V24" i="24" s="1"/>
  <c r="K25" i="24"/>
  <c r="V25" i="24" s="1"/>
  <c r="K26" i="24"/>
  <c r="V26" i="24" s="1"/>
  <c r="K27" i="24"/>
  <c r="V27" i="24" s="1"/>
  <c r="K28" i="24"/>
  <c r="V28" i="24" s="1"/>
  <c r="K29" i="24"/>
  <c r="V29" i="24" s="1"/>
  <c r="K30" i="24"/>
  <c r="V30" i="24" s="1"/>
  <c r="K31" i="24"/>
  <c r="V31" i="24" s="1"/>
  <c r="K32" i="24"/>
  <c r="V32" i="24" s="1"/>
  <c r="K35" i="24"/>
  <c r="V35" i="24" s="1"/>
  <c r="K36" i="24"/>
  <c r="V36" i="24" s="1"/>
  <c r="K37" i="24"/>
  <c r="V37" i="24" s="1"/>
  <c r="K38" i="24"/>
  <c r="V38" i="24" s="1"/>
  <c r="K39" i="24"/>
  <c r="V39" i="24" s="1"/>
  <c r="K40" i="24"/>
  <c r="V40" i="24" s="1"/>
  <c r="K41" i="24"/>
  <c r="V41" i="24" s="1"/>
  <c r="K42" i="24"/>
  <c r="V42" i="24" s="1"/>
  <c r="K43" i="24"/>
  <c r="V43" i="24" s="1"/>
  <c r="K78" i="24"/>
  <c r="V78" i="24" s="1"/>
  <c r="K79" i="24"/>
  <c r="V79" i="24" s="1"/>
  <c r="K80" i="24"/>
  <c r="V80" i="24" s="1"/>
  <c r="K81" i="24"/>
  <c r="V81" i="24" s="1"/>
  <c r="K82" i="24"/>
  <c r="V82" i="24" s="1"/>
  <c r="K83" i="24"/>
  <c r="V83" i="24" s="1"/>
  <c r="K84" i="24"/>
  <c r="V84" i="24" s="1"/>
  <c r="K85" i="24"/>
  <c r="V85" i="24" s="1"/>
  <c r="K86" i="24"/>
  <c r="V86" i="24" s="1"/>
  <c r="K87" i="24"/>
  <c r="V87" i="24" s="1"/>
  <c r="K88" i="24"/>
  <c r="V88" i="24" s="1"/>
  <c r="K89" i="24"/>
  <c r="V89" i="24" s="1"/>
  <c r="K90" i="24"/>
  <c r="V90" i="24" s="1"/>
  <c r="K91" i="24"/>
  <c r="V91" i="24" s="1"/>
  <c r="K92" i="24"/>
  <c r="V92" i="24" s="1"/>
  <c r="K93" i="24"/>
  <c r="V93" i="24" s="1"/>
  <c r="K94" i="24"/>
  <c r="V94" i="24" s="1"/>
  <c r="K95" i="24"/>
  <c r="V95" i="24" s="1"/>
  <c r="K96" i="24"/>
  <c r="V96" i="24" s="1"/>
  <c r="K97" i="24"/>
  <c r="V97" i="24" s="1"/>
  <c r="K98" i="24"/>
  <c r="V98" i="24" s="1"/>
  <c r="K99" i="24"/>
  <c r="V99" i="24" s="1"/>
  <c r="K100" i="24"/>
  <c r="V100" i="24" s="1"/>
  <c r="K101" i="24"/>
  <c r="V101" i="24" s="1"/>
  <c r="K102" i="24"/>
  <c r="V102" i="24" s="1"/>
  <c r="K103" i="24"/>
  <c r="V103" i="24" s="1"/>
  <c r="K104" i="24"/>
  <c r="V104" i="24" s="1"/>
  <c r="K105" i="24"/>
  <c r="V105" i="24" s="1"/>
  <c r="K106" i="24"/>
  <c r="V106" i="24" s="1"/>
  <c r="K107" i="24"/>
  <c r="V107" i="24" s="1"/>
  <c r="K108" i="24"/>
  <c r="V108" i="24" s="1"/>
  <c r="K77" i="24"/>
  <c r="V77" i="24" s="1"/>
  <c r="K109" i="24"/>
  <c r="V109" i="24" s="1"/>
  <c r="K110" i="24"/>
  <c r="V110" i="24" s="1"/>
  <c r="K111" i="24"/>
  <c r="V111" i="24" s="1"/>
  <c r="K112" i="24"/>
  <c r="V112" i="24" s="1"/>
  <c r="K113" i="24"/>
  <c r="V113" i="24" s="1"/>
  <c r="K114" i="24"/>
  <c r="V114" i="24" s="1"/>
  <c r="K44" i="24"/>
  <c r="V44" i="24" s="1"/>
  <c r="K45" i="24"/>
  <c r="V45" i="24" s="1"/>
  <c r="K46" i="24"/>
  <c r="V46" i="24" s="1"/>
  <c r="K47" i="24"/>
  <c r="V47" i="24" s="1"/>
  <c r="K48" i="24"/>
  <c r="V48" i="24" s="1"/>
  <c r="K49" i="24"/>
  <c r="V49" i="24" s="1"/>
  <c r="K115" i="24"/>
  <c r="V115" i="24" s="1"/>
  <c r="K116" i="24"/>
  <c r="V116" i="24" s="1"/>
  <c r="K8" i="24"/>
  <c r="V8" i="24" s="1"/>
  <c r="K9" i="24"/>
  <c r="V9" i="24" s="1"/>
  <c r="K10" i="24"/>
  <c r="V10" i="24" s="1"/>
  <c r="K11" i="24"/>
  <c r="V11" i="24" s="1"/>
  <c r="K12" i="24"/>
  <c r="V12" i="24" s="1"/>
  <c r="K13" i="24"/>
  <c r="V13" i="24" s="1"/>
  <c r="K14" i="24"/>
  <c r="V14" i="24" s="1"/>
  <c r="K7" i="24"/>
  <c r="V7" i="24" s="1"/>
  <c r="AK78" i="24"/>
  <c r="AK194" i="24"/>
  <c r="AK832" i="24"/>
  <c r="AK1139" i="24"/>
  <c r="AK1846" i="24"/>
  <c r="AK1899" i="24"/>
  <c r="AK1203" i="24" l="1"/>
  <c r="AK70" i="24"/>
  <c r="AK1888" i="24"/>
  <c r="AK1048" i="24"/>
  <c r="AK102" i="24"/>
  <c r="AK1615" i="24"/>
  <c r="AK1814" i="24"/>
  <c r="AK889" i="24"/>
  <c r="AK51" i="24"/>
  <c r="AK591" i="24"/>
  <c r="AK612" i="24"/>
  <c r="AK1835" i="24"/>
  <c r="AK1064" i="24"/>
  <c r="AK230" i="24"/>
  <c r="AK1683" i="24"/>
  <c r="AK1309" i="24"/>
  <c r="AK1175" i="24"/>
  <c r="AK816" i="24"/>
  <c r="AK159" i="24"/>
  <c r="AK214" i="24"/>
  <c r="AK376" i="24"/>
  <c r="AK1703" i="24"/>
  <c r="AK1674" i="24"/>
  <c r="AK1275" i="24"/>
  <c r="AK1162" i="24"/>
  <c r="AK1022" i="24"/>
  <c r="AK246" i="24"/>
  <c r="AK132" i="24"/>
  <c r="AK113" i="24"/>
  <c r="AK10" i="24"/>
  <c r="AK1608" i="24"/>
  <c r="AK1801" i="24"/>
  <c r="AK869" i="24"/>
  <c r="AK26" i="24"/>
  <c r="AK552" i="24"/>
  <c r="AK1482" i="24"/>
  <c r="AK372" i="24"/>
  <c r="AH1231" i="24"/>
  <c r="AJ1231" i="24" s="1"/>
  <c r="AH1030" i="24"/>
  <c r="AJ1030" i="24" s="1"/>
  <c r="AH929" i="24"/>
  <c r="AJ929" i="24" s="1"/>
  <c r="AH926" i="24"/>
  <c r="AJ926" i="24" s="1"/>
  <c r="AH925" i="24"/>
  <c r="AJ925" i="24" s="1"/>
  <c r="AH924" i="24"/>
  <c r="AJ924" i="24" s="1"/>
  <c r="AH920" i="24"/>
  <c r="AJ920" i="24" s="1"/>
  <c r="AH853" i="24"/>
  <c r="AJ853" i="24" s="1"/>
  <c r="AH852" i="24"/>
  <c r="AJ852" i="24" s="1"/>
  <c r="AH851" i="24"/>
  <c r="AJ851" i="24" s="1"/>
  <c r="AH850" i="24"/>
  <c r="AJ850" i="24" s="1"/>
  <c r="AH903" i="24"/>
  <c r="AJ903" i="24" s="1"/>
  <c r="AH902" i="24"/>
  <c r="AJ902" i="24" s="1"/>
  <c r="AH899" i="24"/>
  <c r="AJ899" i="24" s="1"/>
  <c r="AH897" i="24"/>
  <c r="AJ897" i="24" s="1"/>
  <c r="AH823" i="24"/>
  <c r="AJ823" i="24" s="1"/>
  <c r="AH815" i="24"/>
  <c r="AJ815" i="24" s="1"/>
  <c r="AH814" i="24"/>
  <c r="AJ814" i="24" s="1"/>
  <c r="AH811" i="24"/>
  <c r="AJ811" i="24" s="1"/>
  <c r="AH272" i="24"/>
  <c r="AJ272" i="24" s="1"/>
  <c r="AH269" i="24"/>
  <c r="AJ269" i="24" s="1"/>
  <c r="AH267" i="24"/>
  <c r="AJ267" i="24" s="1"/>
  <c r="AH265" i="24"/>
  <c r="AJ265" i="24" s="1"/>
  <c r="AH263" i="24"/>
  <c r="AJ263" i="24" s="1"/>
  <c r="AH261" i="24"/>
  <c r="AJ261" i="24" s="1"/>
  <c r="AH260" i="24"/>
  <c r="AJ260" i="24" s="1"/>
  <c r="AH257" i="24"/>
  <c r="AJ257" i="24" s="1"/>
  <c r="AH256" i="24"/>
  <c r="AJ256" i="24" s="1"/>
  <c r="AH252" i="24"/>
  <c r="AJ252" i="24" s="1"/>
  <c r="AH251" i="24"/>
  <c r="AJ251" i="24" s="1"/>
  <c r="AH249" i="24"/>
  <c r="AJ249" i="24" s="1"/>
  <c r="AH248" i="24"/>
  <c r="AJ248" i="24" s="1"/>
  <c r="AH247" i="24"/>
  <c r="AJ247" i="24" s="1"/>
  <c r="AH245" i="24"/>
  <c r="AJ245" i="24" s="1"/>
  <c r="AH241" i="24"/>
  <c r="AJ241" i="24" s="1"/>
  <c r="AH240" i="24"/>
  <c r="AJ240" i="24" s="1"/>
  <c r="AH237" i="24"/>
  <c r="AJ237" i="24" s="1"/>
  <c r="AH207" i="24"/>
  <c r="AJ207" i="24" s="1"/>
  <c r="AH205" i="24"/>
  <c r="AJ205" i="24" s="1"/>
  <c r="AH227" i="24"/>
  <c r="AJ227" i="24" s="1"/>
  <c r="AH201" i="24"/>
  <c r="AJ201" i="24" s="1"/>
  <c r="AH200" i="24"/>
  <c r="AJ200" i="24" s="1"/>
  <c r="AH199" i="24"/>
  <c r="AJ199" i="24" s="1"/>
  <c r="AH197" i="24"/>
  <c r="AJ197" i="24" s="1"/>
  <c r="AH196" i="24"/>
  <c r="AJ196" i="24" s="1"/>
  <c r="AH195" i="24"/>
  <c r="AJ195" i="24" s="1"/>
  <c r="AH193" i="24"/>
  <c r="AJ193" i="24" s="1"/>
  <c r="AH192" i="24"/>
  <c r="AJ192" i="24" s="1"/>
  <c r="AH191" i="24"/>
  <c r="AJ191" i="24" s="1"/>
  <c r="AH189" i="24"/>
  <c r="AJ189" i="24" s="1"/>
  <c r="AH185" i="24"/>
  <c r="AJ185" i="24" s="1"/>
  <c r="AH184" i="24"/>
  <c r="AJ184" i="24" s="1"/>
  <c r="AH183" i="24"/>
  <c r="AJ183" i="24" s="1"/>
  <c r="AH181" i="24"/>
  <c r="AJ181" i="24" s="1"/>
  <c r="AH180" i="24"/>
  <c r="AJ180" i="24" s="1"/>
  <c r="AH179" i="24"/>
  <c r="AJ179" i="24" s="1"/>
  <c r="AH177" i="24"/>
  <c r="AJ177" i="24" s="1"/>
  <c r="AH176" i="24"/>
  <c r="AJ176" i="24" s="1"/>
  <c r="AH175" i="24"/>
  <c r="AJ175" i="24" s="1"/>
  <c r="AH173" i="24"/>
  <c r="AJ173" i="24" s="1"/>
  <c r="AH171" i="24"/>
  <c r="AJ171" i="24" s="1"/>
  <c r="AH169" i="24"/>
  <c r="AJ169" i="24" s="1"/>
  <c r="AH168" i="24"/>
  <c r="AJ168" i="24" s="1"/>
  <c r="AH167" i="24"/>
  <c r="AJ167" i="24" s="1"/>
  <c r="AH164" i="24"/>
  <c r="AJ164" i="24" s="1"/>
  <c r="AH159" i="24"/>
  <c r="AJ159" i="24" s="1"/>
  <c r="AH160" i="24"/>
  <c r="AJ160" i="24" s="1"/>
  <c r="AH157" i="24"/>
  <c r="AJ157" i="24" s="1"/>
  <c r="AH155" i="24"/>
  <c r="AJ155" i="24" s="1"/>
  <c r="AH154" i="24"/>
  <c r="AJ154" i="24" s="1"/>
  <c r="AH153" i="24"/>
  <c r="AJ153" i="24" s="1"/>
  <c r="AH151" i="24"/>
  <c r="AJ151" i="24" s="1"/>
  <c r="AH150" i="24"/>
  <c r="AJ150" i="24" s="1"/>
  <c r="AH149" i="24"/>
  <c r="AJ149" i="24" s="1"/>
  <c r="AH147" i="24"/>
  <c r="AJ147" i="24" s="1"/>
  <c r="AH1835" i="24"/>
  <c r="AH1814" i="24"/>
  <c r="AH1615" i="24"/>
  <c r="AH1025" i="24"/>
  <c r="AJ1025" i="24" s="1"/>
  <c r="AH1024" i="24"/>
  <c r="AJ1024" i="24" s="1"/>
  <c r="AH1020" i="24"/>
  <c r="AJ1020" i="24" s="1"/>
  <c r="AH1019" i="24"/>
  <c r="AJ1019" i="24" s="1"/>
  <c r="AH931" i="24"/>
  <c r="AJ931" i="24" s="1"/>
  <c r="AH918" i="24"/>
  <c r="AJ918" i="24" s="1"/>
  <c r="AH914" i="24"/>
  <c r="AJ914" i="24" s="1"/>
  <c r="AH913" i="24"/>
  <c r="AJ913" i="24" s="1"/>
  <c r="AH911" i="24"/>
  <c r="AJ911" i="24" s="1"/>
  <c r="AH910" i="24"/>
  <c r="AJ910" i="24" s="1"/>
  <c r="AH907" i="24"/>
  <c r="AJ907" i="24" s="1"/>
  <c r="AH905" i="24"/>
  <c r="AJ905" i="24" s="1"/>
  <c r="AH895" i="24"/>
  <c r="AJ895" i="24" s="1"/>
  <c r="AH894" i="24"/>
  <c r="AJ894" i="24" s="1"/>
  <c r="AH890" i="24"/>
  <c r="AJ890" i="24" s="1"/>
  <c r="AH889" i="24"/>
  <c r="AJ889" i="24" s="1"/>
  <c r="AH887" i="24"/>
  <c r="AJ887" i="24" s="1"/>
  <c r="AH886" i="24"/>
  <c r="AJ886" i="24" s="1"/>
  <c r="AH885" i="24"/>
  <c r="AJ885" i="24" s="1"/>
  <c r="AH882" i="24"/>
  <c r="AJ882" i="24" s="1"/>
  <c r="AH845" i="24"/>
  <c r="AJ845" i="24" s="1"/>
  <c r="AH841" i="24"/>
  <c r="AJ841" i="24" s="1"/>
  <c r="AH840" i="24"/>
  <c r="AJ840" i="24" s="1"/>
  <c r="AH835" i="24"/>
  <c r="AJ835" i="24" s="1"/>
  <c r="AH834" i="24"/>
  <c r="AJ834" i="24" s="1"/>
  <c r="AH833" i="24"/>
  <c r="AJ833" i="24" s="1"/>
  <c r="AH831" i="24"/>
  <c r="AJ831" i="24" s="1"/>
  <c r="AH829" i="24"/>
  <c r="AJ829" i="24" s="1"/>
  <c r="AH826" i="24"/>
  <c r="AJ826" i="24" s="1"/>
  <c r="AH821" i="24"/>
  <c r="AJ821" i="24" s="1"/>
  <c r="AH819" i="24"/>
  <c r="AJ819" i="24" s="1"/>
  <c r="AH818" i="24"/>
  <c r="AJ818" i="24" s="1"/>
  <c r="AH817" i="24"/>
  <c r="AJ817" i="24" s="1"/>
  <c r="AH881" i="24"/>
  <c r="AJ881" i="24" s="1"/>
  <c r="AH206" i="24"/>
  <c r="AJ206" i="24" s="1"/>
  <c r="AH209" i="24"/>
  <c r="AJ209" i="24" s="1"/>
  <c r="AH234" i="24"/>
  <c r="AJ234" i="24" s="1"/>
  <c r="AH232" i="24"/>
  <c r="AJ232" i="24" s="1"/>
  <c r="AH228" i="24"/>
  <c r="AJ228" i="24" s="1"/>
  <c r="AH145" i="24"/>
  <c r="AJ145" i="24" s="1"/>
  <c r="AH143" i="24"/>
  <c r="AJ143" i="24" s="1"/>
  <c r="AH139" i="24"/>
  <c r="AJ139" i="24" s="1"/>
  <c r="AH138" i="24"/>
  <c r="AJ138" i="24" s="1"/>
  <c r="AH137" i="24"/>
  <c r="AJ137" i="24" s="1"/>
  <c r="AH135" i="24"/>
  <c r="AJ135" i="24" s="1"/>
  <c r="AH134" i="24"/>
  <c r="AJ134" i="24" s="1"/>
  <c r="AH131" i="24"/>
  <c r="AJ131" i="24" s="1"/>
  <c r="AH129" i="24"/>
  <c r="AJ129" i="24" s="1"/>
  <c r="AH128" i="24"/>
  <c r="AJ128" i="24" s="1"/>
  <c r="AH75" i="24"/>
  <c r="AJ75" i="24" s="1"/>
  <c r="AH74" i="24"/>
  <c r="AJ74" i="24" s="1"/>
  <c r="AH72" i="24"/>
  <c r="AJ72" i="24" s="1"/>
  <c r="AH70" i="24"/>
  <c r="AJ70" i="24" s="1"/>
  <c r="AH67" i="24"/>
  <c r="AJ67" i="24" s="1"/>
  <c r="AH62" i="24"/>
  <c r="AJ62" i="24" s="1"/>
  <c r="AH59" i="24"/>
  <c r="AJ59" i="24" s="1"/>
  <c r="AH58" i="24"/>
  <c r="AJ58" i="24" s="1"/>
  <c r="AH57" i="24"/>
  <c r="AJ57" i="24" s="1"/>
  <c r="AH56" i="24"/>
  <c r="AJ56" i="24" s="1"/>
  <c r="AH54" i="24"/>
  <c r="AJ54" i="24" s="1"/>
  <c r="AH53" i="24"/>
  <c r="AJ53" i="24" s="1"/>
  <c r="AH51" i="24"/>
  <c r="AJ51" i="24" s="1"/>
  <c r="AH50" i="24"/>
  <c r="AJ50" i="24" s="1"/>
  <c r="AH226" i="24"/>
  <c r="AJ226" i="24" s="1"/>
  <c r="AH221" i="24"/>
  <c r="AJ221" i="24" s="1"/>
  <c r="AH220" i="24"/>
  <c r="AJ220" i="24" s="1"/>
  <c r="AH219" i="24"/>
  <c r="AJ219" i="24" s="1"/>
  <c r="AH218" i="24"/>
  <c r="AJ218" i="24" s="1"/>
  <c r="AH215" i="24"/>
  <c r="AJ215" i="24" s="1"/>
  <c r="AH212" i="24"/>
  <c r="AJ212" i="24" s="1"/>
  <c r="AH127" i="24"/>
  <c r="AJ127" i="24" s="1"/>
  <c r="AH125" i="24"/>
  <c r="AJ125" i="24" s="1"/>
  <c r="AH122" i="24"/>
  <c r="AJ122" i="24" s="1"/>
  <c r="AH121" i="24"/>
  <c r="AJ121" i="24" s="1"/>
  <c r="AH120" i="24"/>
  <c r="AJ120" i="24" s="1"/>
  <c r="AH119" i="24"/>
  <c r="AJ119" i="24" s="1"/>
  <c r="AH116" i="24"/>
  <c r="AJ116" i="24" s="1"/>
  <c r="AH49" i="24"/>
  <c r="AJ49" i="24" s="1"/>
  <c r="AH48" i="24"/>
  <c r="AJ48" i="24" s="1"/>
  <c r="AH46" i="24"/>
  <c r="AJ46" i="24" s="1"/>
  <c r="AH44" i="24"/>
  <c r="AJ44" i="24" s="1"/>
  <c r="AH112" i="24"/>
  <c r="AJ112" i="24" s="1"/>
  <c r="AH111" i="24"/>
  <c r="AJ111" i="24" s="1"/>
  <c r="AH110" i="24"/>
  <c r="AJ110" i="24" s="1"/>
  <c r="AH109" i="24"/>
  <c r="AJ109" i="24" s="1"/>
  <c r="AH108" i="24"/>
  <c r="AJ108" i="24" s="1"/>
  <c r="AH107" i="24"/>
  <c r="AJ107" i="24" s="1"/>
  <c r="AH105" i="24"/>
  <c r="AJ105" i="24" s="1"/>
  <c r="AH104" i="24"/>
  <c r="AJ104" i="24" s="1"/>
  <c r="AH102" i="24"/>
  <c r="AJ102" i="24" s="1"/>
  <c r="AH100" i="24"/>
  <c r="AJ100" i="24" s="1"/>
  <c r="AH97" i="24"/>
  <c r="AJ97" i="24" s="1"/>
  <c r="AH95" i="24"/>
  <c r="AJ95" i="24" s="1"/>
  <c r="AH94" i="24"/>
  <c r="AJ94" i="24" s="1"/>
  <c r="AH92" i="24"/>
  <c r="AJ92" i="24" s="1"/>
  <c r="AH91" i="24"/>
  <c r="AJ91" i="24" s="1"/>
  <c r="AH89" i="24"/>
  <c r="AJ89" i="24" s="1"/>
  <c r="AH88" i="24"/>
  <c r="AJ88" i="24" s="1"/>
  <c r="AH84" i="24"/>
  <c r="AJ84" i="24" s="1"/>
  <c r="AH81" i="24"/>
  <c r="AJ81" i="24" s="1"/>
  <c r="AH80" i="24"/>
  <c r="AJ80" i="24" s="1"/>
  <c r="AH78" i="24"/>
  <c r="AJ78" i="24" s="1"/>
  <c r="AH42" i="24"/>
  <c r="AJ42" i="24" s="1"/>
  <c r="AH41" i="24"/>
  <c r="AJ41" i="24" s="1"/>
  <c r="AH39" i="24"/>
  <c r="AJ39" i="24" s="1"/>
  <c r="AH38" i="24"/>
  <c r="AJ38" i="24" s="1"/>
  <c r="AH36" i="24"/>
  <c r="AJ36" i="24" s="1"/>
  <c r="AH32" i="24"/>
  <c r="AJ32" i="24" s="1"/>
  <c r="AH29" i="24"/>
  <c r="AJ29" i="24" s="1"/>
  <c r="AH28" i="24"/>
  <c r="AJ28" i="24" s="1"/>
  <c r="AH27" i="24"/>
  <c r="AJ27" i="24" s="1"/>
  <c r="AH26" i="24"/>
  <c r="AJ26" i="24" s="1"/>
  <c r="AH24" i="24"/>
  <c r="AJ24" i="24" s="1"/>
  <c r="AH23" i="24"/>
  <c r="AJ23" i="24" s="1"/>
  <c r="AH21" i="24"/>
  <c r="AJ21" i="24" s="1"/>
  <c r="AH20" i="24"/>
  <c r="AJ20" i="24" s="1"/>
  <c r="AH18" i="24"/>
  <c r="AJ18" i="24" s="1"/>
  <c r="AH16" i="24"/>
  <c r="AJ16" i="24" s="1"/>
  <c r="AH12" i="24"/>
  <c r="AJ12" i="24" s="1"/>
  <c r="AH11" i="24"/>
  <c r="AJ11" i="24" s="1"/>
  <c r="AH10" i="24"/>
  <c r="AJ10" i="24" s="1"/>
  <c r="AH8" i="24"/>
  <c r="AJ8" i="24" s="1"/>
  <c r="AH1801" i="24"/>
  <c r="AH1703" i="24"/>
  <c r="AH896" i="24"/>
  <c r="AJ896" i="24" s="1"/>
  <c r="AH842" i="24"/>
  <c r="AJ842" i="24" s="1"/>
  <c r="AH828" i="24"/>
  <c r="AJ828" i="24" s="1"/>
  <c r="AH820" i="24"/>
  <c r="AJ820" i="24" s="1"/>
  <c r="AH274" i="24"/>
  <c r="AJ274" i="24" s="1"/>
  <c r="AH190" i="24"/>
  <c r="AJ190" i="24" s="1"/>
  <c r="AH178" i="24"/>
  <c r="AJ178" i="24" s="1"/>
  <c r="AH34" i="24"/>
  <c r="AJ34" i="24" s="1"/>
  <c r="AH136" i="24"/>
  <c r="AJ136" i="24" s="1"/>
  <c r="AH1592" i="24"/>
  <c r="AJ1592" i="24" s="1"/>
  <c r="AH1576" i="24"/>
  <c r="AJ1576" i="24" s="1"/>
  <c r="AK1546" i="24"/>
  <c r="AK1548" i="24"/>
  <c r="AK1508" i="24"/>
  <c r="AK1490" i="24"/>
  <c r="AK1486" i="24"/>
  <c r="AH1405" i="24"/>
  <c r="AJ1405" i="24" s="1"/>
  <c r="AH1548" i="24"/>
  <c r="AJ1548" i="24" s="1"/>
  <c r="AK1393" i="24"/>
  <c r="AK1554" i="24"/>
  <c r="AH1386" i="24"/>
  <c r="AJ1386" i="24" s="1"/>
  <c r="AK1447" i="24"/>
  <c r="AK1445" i="24"/>
  <c r="AH1441" i="24"/>
  <c r="AJ1441" i="24" s="1"/>
  <c r="AK1433" i="24"/>
  <c r="AK1425" i="24"/>
  <c r="AK1421" i="24"/>
  <c r="AK1353" i="24"/>
  <c r="AK1349" i="24"/>
  <c r="AH539" i="24"/>
  <c r="AJ539" i="24" s="1"/>
  <c r="AK535" i="24"/>
  <c r="AK527" i="24"/>
  <c r="AH507" i="24"/>
  <c r="AJ507" i="24" s="1"/>
  <c r="AH473" i="24"/>
  <c r="AJ473" i="24" s="1"/>
  <c r="AK467" i="24"/>
  <c r="AK436" i="24"/>
  <c r="AK421" i="24"/>
  <c r="AK409" i="24"/>
  <c r="AK328" i="24"/>
  <c r="AK390" i="24"/>
  <c r="AK364" i="24"/>
  <c r="AK296" i="24"/>
  <c r="AK802" i="24"/>
  <c r="AK790" i="24"/>
  <c r="AK778" i="24"/>
  <c r="AK694" i="24"/>
  <c r="AK714" i="24"/>
  <c r="AH706" i="24"/>
  <c r="AJ706" i="24" s="1"/>
  <c r="AH611" i="24"/>
  <c r="AJ611" i="24" s="1"/>
  <c r="AH607" i="24"/>
  <c r="AJ607" i="24" s="1"/>
  <c r="AH599" i="24"/>
  <c r="AJ599" i="24" s="1"/>
  <c r="AH591" i="24"/>
  <c r="AJ591" i="24" s="1"/>
  <c r="AH761" i="24"/>
  <c r="AJ761" i="24" s="1"/>
  <c r="AH585" i="24"/>
  <c r="AJ585" i="24" s="1"/>
  <c r="AH581" i="24"/>
  <c r="AJ581" i="24" s="1"/>
  <c r="AH613" i="24"/>
  <c r="AJ613" i="24" s="1"/>
  <c r="AH633" i="24"/>
  <c r="AJ633" i="24" s="1"/>
  <c r="AH625" i="24"/>
  <c r="AJ625" i="24" s="1"/>
  <c r="AH621" i="24"/>
  <c r="AJ621" i="24" s="1"/>
  <c r="AH565" i="24"/>
  <c r="AJ565" i="24" s="1"/>
  <c r="AH557" i="24"/>
  <c r="AJ557" i="24" s="1"/>
  <c r="AK1341" i="24"/>
  <c r="AK1276" i="24"/>
  <c r="AK1301" i="24"/>
  <c r="AH1021" i="24"/>
  <c r="AJ1021" i="24" s="1"/>
  <c r="AH848" i="24"/>
  <c r="AJ848" i="24" s="1"/>
  <c r="AH888" i="24"/>
  <c r="AJ888" i="24" s="1"/>
  <c r="AH262" i="24"/>
  <c r="AJ262" i="24" s="1"/>
  <c r="AH250" i="24"/>
  <c r="AJ250" i="24" s="1"/>
  <c r="AH233" i="24"/>
  <c r="AJ233" i="24" s="1"/>
  <c r="AH170" i="24"/>
  <c r="AJ170" i="24" s="1"/>
  <c r="AH156" i="24"/>
  <c r="AJ156" i="24" s="1"/>
  <c r="AH63" i="24"/>
  <c r="AJ63" i="24" s="1"/>
  <c r="AH118" i="24"/>
  <c r="AJ118" i="24" s="1"/>
  <c r="AH101" i="24"/>
  <c r="AJ101" i="24" s="1"/>
  <c r="AH830" i="24"/>
  <c r="AJ830" i="24" s="1"/>
  <c r="AH1014" i="24"/>
  <c r="AJ1014" i="24" s="1"/>
  <c r="AH208" i="24"/>
  <c r="AJ208" i="24" s="1"/>
  <c r="AH1867" i="24"/>
  <c r="AH1608" i="24"/>
  <c r="AJ1608" i="24" s="1"/>
  <c r="AH922" i="24"/>
  <c r="AJ922" i="24" s="1"/>
  <c r="AH847" i="24"/>
  <c r="AJ847" i="24" s="1"/>
  <c r="AH825" i="24"/>
  <c r="AJ825" i="24" s="1"/>
  <c r="AH141" i="24"/>
  <c r="AJ141" i="24" s="1"/>
  <c r="AH1027" i="24"/>
  <c r="AJ1027" i="24" s="1"/>
  <c r="AH7" i="24"/>
  <c r="AJ7" i="24" s="1"/>
  <c r="AH1028" i="24"/>
  <c r="AJ1028" i="24" s="1"/>
  <c r="AH1017" i="24"/>
  <c r="AJ1017" i="24" s="1"/>
  <c r="AH1015" i="24"/>
  <c r="AJ1015" i="24" s="1"/>
  <c r="AH921" i="24"/>
  <c r="AJ921" i="24" s="1"/>
  <c r="AH891" i="24"/>
  <c r="AJ891" i="24" s="1"/>
  <c r="AH163" i="24"/>
  <c r="AJ163" i="24" s="1"/>
  <c r="AH1016" i="24"/>
  <c r="AJ1016" i="24" s="1"/>
  <c r="AH637" i="24"/>
  <c r="AJ637" i="24" s="1"/>
  <c r="AH1337" i="24"/>
  <c r="AJ1337" i="24" s="1"/>
  <c r="AH1333" i="24"/>
  <c r="AJ1333" i="24" s="1"/>
  <c r="AH1325" i="24"/>
  <c r="AJ1325" i="24" s="1"/>
  <c r="AK1147" i="24"/>
  <c r="AK1190" i="24"/>
  <c r="AK1189" i="24"/>
  <c r="AK1116" i="24"/>
  <c r="AK1167" i="24"/>
  <c r="AK1036" i="24"/>
  <c r="AK939" i="24"/>
  <c r="AK873" i="24"/>
  <c r="AK854" i="24"/>
  <c r="AH1029" i="24"/>
  <c r="AJ1029" i="24" s="1"/>
  <c r="AH930" i="24"/>
  <c r="AJ930" i="24" s="1"/>
  <c r="AH849" i="24"/>
  <c r="AJ849" i="24" s="1"/>
  <c r="AK915" i="24"/>
  <c r="AG915" i="24"/>
  <c r="AH915" i="24" s="1"/>
  <c r="AJ915" i="24" s="1"/>
  <c r="AH912" i="24"/>
  <c r="AJ912" i="24" s="1"/>
  <c r="AH904" i="24"/>
  <c r="AJ904" i="24" s="1"/>
  <c r="AH900" i="24"/>
  <c r="AJ900" i="24" s="1"/>
  <c r="AH892" i="24"/>
  <c r="AJ892" i="24" s="1"/>
  <c r="AH884" i="24"/>
  <c r="AJ884" i="24" s="1"/>
  <c r="AH846" i="24"/>
  <c r="AJ846" i="24" s="1"/>
  <c r="AK843" i="24"/>
  <c r="AG843" i="24"/>
  <c r="AH843" i="24" s="1"/>
  <c r="AJ843" i="24" s="1"/>
  <c r="AH836" i="24"/>
  <c r="AJ836" i="24" s="1"/>
  <c r="AH832" i="24"/>
  <c r="AJ832" i="24" s="1"/>
  <c r="AH824" i="24"/>
  <c r="AJ824" i="24" s="1"/>
  <c r="AH816" i="24"/>
  <c r="AJ816" i="24" s="1"/>
  <c r="AH812" i="24"/>
  <c r="AJ812" i="24" s="1"/>
  <c r="AH270" i="24"/>
  <c r="AJ270" i="24" s="1"/>
  <c r="AK268" i="24"/>
  <c r="AG268" i="24"/>
  <c r="AH268" i="24" s="1"/>
  <c r="AJ268" i="24" s="1"/>
  <c r="AH266" i="24"/>
  <c r="AJ266" i="24" s="1"/>
  <c r="AH258" i="24"/>
  <c r="AJ258" i="24" s="1"/>
  <c r="AH254" i="24"/>
  <c r="AJ254" i="24" s="1"/>
  <c r="AH246" i="24"/>
  <c r="AJ246" i="24" s="1"/>
  <c r="AH242" i="24"/>
  <c r="AJ242" i="24" s="1"/>
  <c r="AH238" i="24"/>
  <c r="AJ238" i="24" s="1"/>
  <c r="AK236" i="24"/>
  <c r="AG236" i="24"/>
  <c r="AH236" i="24" s="1"/>
  <c r="AJ236" i="24" s="1"/>
  <c r="AH158" i="24"/>
  <c r="AJ158" i="24" s="1"/>
  <c r="AH204" i="24"/>
  <c r="AJ204" i="24" s="1"/>
  <c r="AH229" i="24"/>
  <c r="AJ229" i="24" s="1"/>
  <c r="AH202" i="24"/>
  <c r="AJ202" i="24" s="1"/>
  <c r="AH198" i="24"/>
  <c r="AJ198" i="24" s="1"/>
  <c r="AH194" i="24"/>
  <c r="AJ194" i="24" s="1"/>
  <c r="AK188" i="24"/>
  <c r="AH186" i="24"/>
  <c r="AJ186" i="24" s="1"/>
  <c r="AH182" i="24"/>
  <c r="AJ182" i="24" s="1"/>
  <c r="AH174" i="24"/>
  <c r="AJ174" i="24" s="1"/>
  <c r="AH166" i="24"/>
  <c r="AJ166" i="24" s="1"/>
  <c r="AH162" i="24"/>
  <c r="AJ162" i="24" s="1"/>
  <c r="AH152" i="24"/>
  <c r="AJ152" i="24" s="1"/>
  <c r="AH148" i="24"/>
  <c r="AJ148" i="24" s="1"/>
  <c r="AK146" i="24"/>
  <c r="AG146" i="24"/>
  <c r="AH146" i="24" s="1"/>
  <c r="AJ146" i="24" s="1"/>
  <c r="AH144" i="24"/>
  <c r="AJ144" i="24" s="1"/>
  <c r="AK142" i="24"/>
  <c r="AG142" i="24"/>
  <c r="AH142" i="24" s="1"/>
  <c r="AJ142" i="24" s="1"/>
  <c r="AH140" i="24"/>
  <c r="AJ140" i="24" s="1"/>
  <c r="AK133" i="24"/>
  <c r="AG133" i="24"/>
  <c r="AH133" i="24" s="1"/>
  <c r="AJ133" i="24" s="1"/>
  <c r="AH132" i="24"/>
  <c r="AJ132" i="24" s="1"/>
  <c r="AK130" i="24"/>
  <c r="AG130" i="24"/>
  <c r="AH130" i="24" s="1"/>
  <c r="AJ130" i="24" s="1"/>
  <c r="AK33" i="24"/>
  <c r="AG33" i="24"/>
  <c r="AH33" i="24" s="1"/>
  <c r="AJ33" i="24" s="1"/>
  <c r="AK73" i="24"/>
  <c r="AG73" i="24"/>
  <c r="AH73" i="24" s="1"/>
  <c r="AJ73" i="24" s="1"/>
  <c r="AH71" i="24"/>
  <c r="AJ71" i="24" s="1"/>
  <c r="AK69" i="24"/>
  <c r="AG69" i="24"/>
  <c r="AH69" i="24" s="1"/>
  <c r="AJ69" i="24" s="1"/>
  <c r="AK65" i="24"/>
  <c r="AG65" i="24"/>
  <c r="AH65" i="24" s="1"/>
  <c r="AJ65" i="24" s="1"/>
  <c r="AK64" i="24"/>
  <c r="AG64" i="24"/>
  <c r="AH64" i="24" s="1"/>
  <c r="AJ64" i="24" s="1"/>
  <c r="AK61" i="24"/>
  <c r="AG61" i="24"/>
  <c r="AH61" i="24" s="1"/>
  <c r="AJ61" i="24" s="1"/>
  <c r="AH55" i="24"/>
  <c r="AJ55" i="24" s="1"/>
  <c r="AK210" i="24"/>
  <c r="AH225" i="24"/>
  <c r="AJ225" i="24" s="1"/>
  <c r="AK223" i="24"/>
  <c r="AG223" i="24"/>
  <c r="AH223" i="24" s="1"/>
  <c r="AJ223" i="24" s="1"/>
  <c r="AH217" i="24"/>
  <c r="AJ217" i="24" s="1"/>
  <c r="AK211" i="24"/>
  <c r="AH126" i="24"/>
  <c r="AJ126" i="24" s="1"/>
  <c r="AK124" i="24"/>
  <c r="AG124" i="24"/>
  <c r="AH124" i="24" s="1"/>
  <c r="AJ124" i="24" s="1"/>
  <c r="AK47" i="24"/>
  <c r="AG47" i="24"/>
  <c r="AH47" i="24" s="1"/>
  <c r="AJ47" i="24" s="1"/>
  <c r="AH45" i="24"/>
  <c r="AJ45" i="24" s="1"/>
  <c r="AK114" i="24"/>
  <c r="AG114" i="24"/>
  <c r="AH114" i="24" s="1"/>
  <c r="AJ114" i="24" s="1"/>
  <c r="AH77" i="24"/>
  <c r="AJ77" i="24" s="1"/>
  <c r="AK103" i="24"/>
  <c r="AG103" i="24"/>
  <c r="AH103" i="24" s="1"/>
  <c r="AJ103" i="24" s="1"/>
  <c r="AK99" i="24"/>
  <c r="AG99" i="24"/>
  <c r="AH99" i="24" s="1"/>
  <c r="AJ99" i="24" s="1"/>
  <c r="AH93" i="24"/>
  <c r="AJ93" i="24" s="1"/>
  <c r="AK90" i="24"/>
  <c r="AK87" i="24"/>
  <c r="AG87" i="24"/>
  <c r="AH87" i="24" s="1"/>
  <c r="AJ87" i="24" s="1"/>
  <c r="AH85" i="24"/>
  <c r="AJ85" i="24" s="1"/>
  <c r="AK83" i="24"/>
  <c r="AK79" i="24"/>
  <c r="AG79" i="24"/>
  <c r="AH79" i="24" s="1"/>
  <c r="AJ79" i="24" s="1"/>
  <c r="AH43" i="24"/>
  <c r="AJ43" i="24" s="1"/>
  <c r="AK37" i="24"/>
  <c r="AG37" i="24"/>
  <c r="AH37" i="24" s="1"/>
  <c r="AJ37" i="24" s="1"/>
  <c r="AH35" i="24"/>
  <c r="AJ35" i="24" s="1"/>
  <c r="AK31" i="24"/>
  <c r="AG31" i="24"/>
  <c r="AH31" i="24" s="1"/>
  <c r="AJ31" i="24" s="1"/>
  <c r="AH25" i="24"/>
  <c r="AJ25" i="24" s="1"/>
  <c r="AK19" i="24"/>
  <c r="AG19" i="24"/>
  <c r="AH19" i="24" s="1"/>
  <c r="AJ19" i="24" s="1"/>
  <c r="AH17" i="24"/>
  <c r="AJ17" i="24" s="1"/>
  <c r="AK15" i="24"/>
  <c r="AG15" i="24"/>
  <c r="AH15" i="24" s="1"/>
  <c r="AJ15" i="24" s="1"/>
  <c r="AK9" i="24"/>
  <c r="AG9" i="24"/>
  <c r="AH9" i="24" s="1"/>
  <c r="AJ9" i="24" s="1"/>
  <c r="AK1896" i="24"/>
  <c r="AG1896" i="24"/>
  <c r="AH1896" i="24" s="1"/>
  <c r="AK1890" i="24"/>
  <c r="AK1887" i="24"/>
  <c r="AG1887" i="24"/>
  <c r="AH1887" i="24" s="1"/>
  <c r="AK1884" i="24"/>
  <c r="AG1884" i="24"/>
  <c r="AH1884" i="24" s="1"/>
  <c r="AK1881" i="24"/>
  <c r="AG1881" i="24"/>
  <c r="AH1881" i="24" s="1"/>
  <c r="AK1878" i="24"/>
  <c r="AG1878" i="24"/>
  <c r="AH1878" i="24" s="1"/>
  <c r="AK1872" i="24"/>
  <c r="AG1872" i="24"/>
  <c r="AH1872" i="24" s="1"/>
  <c r="AK1875" i="24"/>
  <c r="AG1875" i="24"/>
  <c r="AH1875" i="24" s="1"/>
  <c r="AK1869" i="24"/>
  <c r="AG1869" i="24"/>
  <c r="AH1869" i="24" s="1"/>
  <c r="AK1866" i="24"/>
  <c r="AG1866" i="24"/>
  <c r="AH1866" i="24" s="1"/>
  <c r="AK1842" i="24"/>
  <c r="AG1842" i="24"/>
  <c r="AH1842" i="24" s="1"/>
  <c r="AK1863" i="24"/>
  <c r="AG1863" i="24"/>
  <c r="AH1863" i="24" s="1"/>
  <c r="AK1857" i="24"/>
  <c r="AG1857" i="24"/>
  <c r="AH1857" i="24" s="1"/>
  <c r="AK1854" i="24"/>
  <c r="AG1854" i="24"/>
  <c r="AH1854" i="24" s="1"/>
  <c r="AK1893" i="24"/>
  <c r="AG1893" i="24"/>
  <c r="AH1893" i="24" s="1"/>
  <c r="AK1851" i="24"/>
  <c r="AG1851" i="24"/>
  <c r="AH1851" i="24" s="1"/>
  <c r="AK1848" i="24"/>
  <c r="AG1848" i="24"/>
  <c r="AH1848" i="24" s="1"/>
  <c r="AK1860" i="24"/>
  <c r="AG1860" i="24"/>
  <c r="AH1860" i="24" s="1"/>
  <c r="AK1845" i="24"/>
  <c r="AG1845" i="24"/>
  <c r="AH1845" i="24" s="1"/>
  <c r="AK1839" i="24"/>
  <c r="AG1839" i="24"/>
  <c r="AH1839" i="24" s="1"/>
  <c r="AK1836" i="24"/>
  <c r="AG1836" i="24"/>
  <c r="AH1836" i="24" s="1"/>
  <c r="AK1829" i="24"/>
  <c r="AG1829" i="24"/>
  <c r="AH1829" i="24" s="1"/>
  <c r="AK1822" i="24"/>
  <c r="AG1822" i="24"/>
  <c r="AH1822" i="24" s="1"/>
  <c r="AK1808" i="24"/>
  <c r="AG1808" i="24"/>
  <c r="AH1808" i="24" s="1"/>
  <c r="AK1794" i="24"/>
  <c r="AG1794" i="24"/>
  <c r="AH1794" i="24" s="1"/>
  <c r="AK1787" i="24"/>
  <c r="AG1787" i="24"/>
  <c r="AH1787" i="24" s="1"/>
  <c r="AK1780" i="24"/>
  <c r="AG1780" i="24"/>
  <c r="AH1780" i="24" s="1"/>
  <c r="AK1766" i="24"/>
  <c r="AG1766" i="24"/>
  <c r="AH1766" i="24" s="1"/>
  <c r="AK1773" i="24"/>
  <c r="AG1773" i="24"/>
  <c r="AH1773" i="24" s="1"/>
  <c r="AK1759" i="24"/>
  <c r="AG1759" i="24"/>
  <c r="AH1759" i="24" s="1"/>
  <c r="AK1752" i="24"/>
  <c r="AG1752" i="24"/>
  <c r="AH1752" i="24" s="1"/>
  <c r="AK1696" i="24"/>
  <c r="AG1696" i="24"/>
  <c r="AH1696" i="24" s="1"/>
  <c r="AK1745" i="24"/>
  <c r="AG1745" i="24"/>
  <c r="AH1745" i="24" s="1"/>
  <c r="AK1731" i="24"/>
  <c r="AG1731" i="24"/>
  <c r="AH1731" i="24" s="1"/>
  <c r="AK1724" i="24"/>
  <c r="AG1724" i="24"/>
  <c r="AH1724" i="24" s="1"/>
  <c r="AK1815" i="24"/>
  <c r="AG1815" i="24"/>
  <c r="AH1815" i="24" s="1"/>
  <c r="AK1717" i="24"/>
  <c r="AG1717" i="24"/>
  <c r="AH1717" i="24" s="1"/>
  <c r="AK1710" i="24"/>
  <c r="AG1710" i="24"/>
  <c r="AH1710" i="24" s="1"/>
  <c r="AK1738" i="24"/>
  <c r="AG1738" i="24"/>
  <c r="AH1738" i="24" s="1"/>
  <c r="AK1689" i="24"/>
  <c r="AG1689" i="24"/>
  <c r="AH1689" i="24" s="1"/>
  <c r="AK1682" i="24"/>
  <c r="AG1682" i="24"/>
  <c r="AH1682" i="24" s="1"/>
  <c r="AK1679" i="24"/>
  <c r="AG1679" i="24"/>
  <c r="AH1679" i="24" s="1"/>
  <c r="AK1676" i="24"/>
  <c r="AG1676" i="24"/>
  <c r="AH1676" i="24" s="1"/>
  <c r="AK1670" i="24"/>
  <c r="AG1670" i="24"/>
  <c r="AH1670" i="24" s="1"/>
  <c r="AK1667" i="24"/>
  <c r="AG1667" i="24"/>
  <c r="AH1667" i="24" s="1"/>
  <c r="AK1664" i="24"/>
  <c r="AG1664" i="24"/>
  <c r="AH1664" i="24" s="1"/>
  <c r="AK1661" i="24"/>
  <c r="AG1661" i="24"/>
  <c r="AH1661" i="24" s="1"/>
  <c r="AK1658" i="24"/>
  <c r="AG1658" i="24"/>
  <c r="AH1658" i="24" s="1"/>
  <c r="AK1652" i="24"/>
  <c r="AG1652" i="24"/>
  <c r="AH1652" i="24" s="1"/>
  <c r="AK1655" i="24"/>
  <c r="AG1655" i="24"/>
  <c r="AH1655" i="24" s="1"/>
  <c r="AK1649" i="24"/>
  <c r="AG1649" i="24"/>
  <c r="AH1649" i="24" s="1"/>
  <c r="AK1646" i="24"/>
  <c r="AG1646" i="24"/>
  <c r="AH1646" i="24" s="1"/>
  <c r="AK1622" i="24"/>
  <c r="AG1622" i="24"/>
  <c r="AH1622" i="24" s="1"/>
  <c r="AK1643" i="24"/>
  <c r="AG1643" i="24"/>
  <c r="AH1643" i="24" s="1"/>
  <c r="AK1637" i="24"/>
  <c r="AG1637" i="24"/>
  <c r="AH1637" i="24" s="1"/>
  <c r="AK1634" i="24"/>
  <c r="AG1634" i="24"/>
  <c r="AH1634" i="24" s="1"/>
  <c r="AK1673" i="24"/>
  <c r="AG1673" i="24"/>
  <c r="AH1673" i="24" s="1"/>
  <c r="AK1631" i="24"/>
  <c r="AG1631" i="24"/>
  <c r="AH1631" i="24" s="1"/>
  <c r="AK1628" i="24"/>
  <c r="AG1628" i="24"/>
  <c r="AH1628" i="24" s="1"/>
  <c r="AK1640" i="24"/>
  <c r="AG1640" i="24"/>
  <c r="AH1640" i="24" s="1"/>
  <c r="AH1023" i="24"/>
  <c r="AJ1023" i="24" s="1"/>
  <c r="AH1022" i="24"/>
  <c r="AJ1022" i="24" s="1"/>
  <c r="AH928" i="24"/>
  <c r="AJ928" i="24" s="1"/>
  <c r="AH923" i="24"/>
  <c r="AJ923" i="24" s="1"/>
  <c r="AH916" i="24"/>
  <c r="AJ916" i="24" s="1"/>
  <c r="AH908" i="24"/>
  <c r="AJ908" i="24" s="1"/>
  <c r="AH906" i="24"/>
  <c r="AJ906" i="24" s="1"/>
  <c r="AH898" i="24"/>
  <c r="AJ898" i="24" s="1"/>
  <c r="AH893" i="24"/>
  <c r="AJ893" i="24" s="1"/>
  <c r="AH883" i="24"/>
  <c r="AJ883" i="24" s="1"/>
  <c r="AH844" i="24"/>
  <c r="AJ844" i="24" s="1"/>
  <c r="AH839" i="24"/>
  <c r="AJ839" i="24" s="1"/>
  <c r="AH827" i="24"/>
  <c r="AJ827" i="24" s="1"/>
  <c r="AH822" i="24"/>
  <c r="AJ822" i="24" s="1"/>
  <c r="AH813" i="24"/>
  <c r="AJ813" i="24" s="1"/>
  <c r="AH273" i="24"/>
  <c r="AJ273" i="24" s="1"/>
  <c r="AH271" i="24"/>
  <c r="AJ271" i="24" s="1"/>
  <c r="AH264" i="24"/>
  <c r="AJ264" i="24" s="1"/>
  <c r="AH259" i="24"/>
  <c r="AJ259" i="24" s="1"/>
  <c r="AH255" i="24"/>
  <c r="AJ255" i="24" s="1"/>
  <c r="AH253" i="24"/>
  <c r="AJ253" i="24" s="1"/>
  <c r="AH244" i="24"/>
  <c r="AJ244" i="24" s="1"/>
  <c r="AH243" i="24"/>
  <c r="AJ243" i="24" s="1"/>
  <c r="AH239" i="24"/>
  <c r="AJ239" i="24" s="1"/>
  <c r="AH235" i="24"/>
  <c r="AJ235" i="24" s="1"/>
  <c r="AH231" i="24"/>
  <c r="AJ231" i="24" s="1"/>
  <c r="AH230" i="24"/>
  <c r="AJ230" i="24" s="1"/>
  <c r="AH203" i="24"/>
  <c r="AJ203" i="24" s="1"/>
  <c r="AH187" i="24"/>
  <c r="AJ187" i="24" s="1"/>
  <c r="AH172" i="24"/>
  <c r="AJ172" i="24" s="1"/>
  <c r="AH165" i="24"/>
  <c r="AJ165" i="24" s="1"/>
  <c r="AH66" i="24"/>
  <c r="AJ66" i="24" s="1"/>
  <c r="AH224" i="24"/>
  <c r="AJ224" i="24" s="1"/>
  <c r="AH216" i="24"/>
  <c r="AJ216" i="24" s="1"/>
  <c r="AH213" i="24"/>
  <c r="AJ213" i="24" s="1"/>
  <c r="AH211" i="24"/>
  <c r="AJ211" i="24" s="1"/>
  <c r="AH117" i="24"/>
  <c r="AJ117" i="24" s="1"/>
  <c r="AH96" i="24"/>
  <c r="AJ96" i="24" s="1"/>
  <c r="AH86" i="24"/>
  <c r="AJ86" i="24" s="1"/>
  <c r="AH13" i="24"/>
  <c r="AJ13" i="24" s="1"/>
  <c r="AH1890" i="24"/>
  <c r="AH1802" i="24"/>
  <c r="AH1626" i="24"/>
  <c r="AG188" i="24"/>
  <c r="AH188" i="24" s="1"/>
  <c r="AJ188" i="24" s="1"/>
  <c r="AG210" i="24"/>
  <c r="AH210" i="24" s="1"/>
  <c r="AJ210" i="24" s="1"/>
  <c r="AG83" i="24"/>
  <c r="AH83" i="24" s="1"/>
  <c r="AJ83" i="24" s="1"/>
  <c r="AH1683" i="24"/>
  <c r="AK1625" i="24"/>
  <c r="AG1625" i="24"/>
  <c r="AH1625" i="24" s="1"/>
  <c r="AK1619" i="24"/>
  <c r="AG1619" i="24"/>
  <c r="AH1619" i="24" s="1"/>
  <c r="AK1616" i="24"/>
  <c r="AG1616" i="24"/>
  <c r="AH1616" i="24" s="1"/>
  <c r="AK1900" i="24"/>
  <c r="AG1900" i="24"/>
  <c r="AH1900" i="24" s="1"/>
  <c r="AK1897" i="24"/>
  <c r="AG1897" i="24"/>
  <c r="AH1897" i="24" s="1"/>
  <c r="AK1891" i="24"/>
  <c r="AG1891" i="24"/>
  <c r="AH1891" i="24" s="1"/>
  <c r="AH1888" i="24"/>
  <c r="AK1885" i="24"/>
  <c r="AG1885" i="24"/>
  <c r="AH1885" i="24" s="1"/>
  <c r="AK1882" i="24"/>
  <c r="AG1882" i="24"/>
  <c r="AH1882" i="24" s="1"/>
  <c r="AK1879" i="24"/>
  <c r="AG1879" i="24"/>
  <c r="AH1879" i="24" s="1"/>
  <c r="AK1873" i="24"/>
  <c r="AG1873" i="24"/>
  <c r="AH1873" i="24" s="1"/>
  <c r="AK1876" i="24"/>
  <c r="AK1870" i="24"/>
  <c r="AG1870" i="24"/>
  <c r="AH1870" i="24" s="1"/>
  <c r="AK1867" i="24"/>
  <c r="AK1843" i="24"/>
  <c r="AG1843" i="24"/>
  <c r="AH1843" i="24" s="1"/>
  <c r="AK1864" i="24"/>
  <c r="AG1864" i="24"/>
  <c r="AH1864" i="24" s="1"/>
  <c r="AK1858" i="24"/>
  <c r="AG1858" i="24"/>
  <c r="AH1858" i="24" s="1"/>
  <c r="AK1855" i="24"/>
  <c r="AG1855" i="24"/>
  <c r="AH1855" i="24" s="1"/>
  <c r="AK1894" i="24"/>
  <c r="AG1894" i="24"/>
  <c r="AH1894" i="24" s="1"/>
  <c r="AK1852" i="24"/>
  <c r="AG1852" i="24"/>
  <c r="AH1852" i="24" s="1"/>
  <c r="AK1849" i="24"/>
  <c r="AG1849" i="24"/>
  <c r="AH1849" i="24" s="1"/>
  <c r="AK1861" i="24"/>
  <c r="AG1861" i="24"/>
  <c r="AH1861" i="24" s="1"/>
  <c r="AH1846" i="24"/>
  <c r="AK1840" i="24"/>
  <c r="AG1840" i="24"/>
  <c r="AH1840" i="24" s="1"/>
  <c r="AK1837" i="24"/>
  <c r="AG1837" i="24"/>
  <c r="AH1837" i="24" s="1"/>
  <c r="AK1830" i="24"/>
  <c r="AG1830" i="24"/>
  <c r="AH1830" i="24" s="1"/>
  <c r="AK1823" i="24"/>
  <c r="AG1823" i="24"/>
  <c r="AH1823" i="24" s="1"/>
  <c r="AK1809" i="24"/>
  <c r="AG1809" i="24"/>
  <c r="AH1809" i="24" s="1"/>
  <c r="AK1802" i="24"/>
  <c r="AK1795" i="24"/>
  <c r="AG1795" i="24"/>
  <c r="AH1795" i="24" s="1"/>
  <c r="AK1788" i="24"/>
  <c r="AG1788" i="24"/>
  <c r="AH1788" i="24" s="1"/>
  <c r="AK1781" i="24"/>
  <c r="AG1781" i="24"/>
  <c r="AH1781" i="24" s="1"/>
  <c r="AK1767" i="24"/>
  <c r="AG1767" i="24"/>
  <c r="AH1767" i="24" s="1"/>
  <c r="AK1774" i="24"/>
  <c r="AG1774" i="24"/>
  <c r="AH1774" i="24" s="1"/>
  <c r="AK1760" i="24"/>
  <c r="AG1760" i="24"/>
  <c r="AH1760" i="24" s="1"/>
  <c r="AK1753" i="24"/>
  <c r="AG1753" i="24"/>
  <c r="AH1753" i="24" s="1"/>
  <c r="AK1697" i="24"/>
  <c r="AG1697" i="24"/>
  <c r="AH1697" i="24" s="1"/>
  <c r="AK1746" i="24"/>
  <c r="AG1746" i="24"/>
  <c r="AH1746" i="24" s="1"/>
  <c r="AK1732" i="24"/>
  <c r="AG1732" i="24"/>
  <c r="AH1732" i="24" s="1"/>
  <c r="AK1725" i="24"/>
  <c r="AG1725" i="24"/>
  <c r="AH1725" i="24" s="1"/>
  <c r="AK1816" i="24"/>
  <c r="AG1816" i="24"/>
  <c r="AH1816" i="24" s="1"/>
  <c r="AK1718" i="24"/>
  <c r="AG1718" i="24"/>
  <c r="AH1718" i="24" s="1"/>
  <c r="AK1711" i="24"/>
  <c r="AG1711" i="24"/>
  <c r="AH1711" i="24" s="1"/>
  <c r="AK1739" i="24"/>
  <c r="AG1739" i="24"/>
  <c r="AH1739" i="24" s="1"/>
  <c r="AK1704" i="24"/>
  <c r="AG1704" i="24"/>
  <c r="AH1704" i="24" s="1"/>
  <c r="AK1690" i="24"/>
  <c r="AG1690" i="24"/>
  <c r="AH1690" i="24" s="1"/>
  <c r="AK1680" i="24"/>
  <c r="AG1680" i="24"/>
  <c r="AH1680" i="24" s="1"/>
  <c r="AK1677" i="24"/>
  <c r="AG1677" i="24"/>
  <c r="AH1677" i="24" s="1"/>
  <c r="AK1671" i="24"/>
  <c r="AG1671" i="24"/>
  <c r="AH1671" i="24" s="1"/>
  <c r="AK1668" i="24"/>
  <c r="AG1668" i="24"/>
  <c r="AH1668" i="24" s="1"/>
  <c r="AK1665" i="24"/>
  <c r="AG1665" i="24"/>
  <c r="AH1665" i="24" s="1"/>
  <c r="AK1662" i="24"/>
  <c r="AG1662" i="24"/>
  <c r="AH1662" i="24" s="1"/>
  <c r="AK1659" i="24"/>
  <c r="AG1659" i="24"/>
  <c r="AH1659" i="24" s="1"/>
  <c r="AK1653" i="24"/>
  <c r="AG1653" i="24"/>
  <c r="AH1653" i="24" s="1"/>
  <c r="AK1656" i="24"/>
  <c r="AG1656" i="24"/>
  <c r="AH1656" i="24" s="1"/>
  <c r="AK1650" i="24"/>
  <c r="AG1650" i="24"/>
  <c r="AH1650" i="24" s="1"/>
  <c r="AK1647" i="24"/>
  <c r="AG1647" i="24"/>
  <c r="AH1647" i="24" s="1"/>
  <c r="AK1623" i="24"/>
  <c r="AG1623" i="24"/>
  <c r="AH1623" i="24" s="1"/>
  <c r="AK1644" i="24"/>
  <c r="AG1644" i="24"/>
  <c r="AH1644" i="24" s="1"/>
  <c r="AK1638" i="24"/>
  <c r="AG1638" i="24"/>
  <c r="AH1638" i="24" s="1"/>
  <c r="AK1635" i="24"/>
  <c r="AG1635" i="24"/>
  <c r="AH1635" i="24" s="1"/>
  <c r="AH1674" i="24"/>
  <c r="AK1632" i="24"/>
  <c r="AG1632" i="24"/>
  <c r="AH1632" i="24" s="1"/>
  <c r="AK1629" i="24"/>
  <c r="AG1629" i="24"/>
  <c r="AH1629" i="24" s="1"/>
  <c r="AK1641" i="24"/>
  <c r="AG1641" i="24"/>
  <c r="AH1641" i="24" s="1"/>
  <c r="AK1626" i="24"/>
  <c r="AK1620" i="24"/>
  <c r="AG1620" i="24"/>
  <c r="AH1620" i="24" s="1"/>
  <c r="AK1617" i="24"/>
  <c r="AG1617" i="24"/>
  <c r="AH1617" i="24" s="1"/>
  <c r="AK1898" i="24"/>
  <c r="AG1898" i="24"/>
  <c r="AH1898" i="24" s="1"/>
  <c r="AK1895" i="24"/>
  <c r="AG1895" i="24"/>
  <c r="AH1895" i="24" s="1"/>
  <c r="AK1889" i="24"/>
  <c r="AG1889" i="24"/>
  <c r="AH1889" i="24" s="1"/>
  <c r="AK1886" i="24"/>
  <c r="AG1886" i="24"/>
  <c r="AH1886" i="24" s="1"/>
  <c r="AK1883" i="24"/>
  <c r="AG1883" i="24"/>
  <c r="AH1883" i="24" s="1"/>
  <c r="AK1880" i="24"/>
  <c r="AG1880" i="24"/>
  <c r="AH1880" i="24" s="1"/>
  <c r="AK1877" i="24"/>
  <c r="AG1877" i="24"/>
  <c r="AH1877" i="24" s="1"/>
  <c r="AK1871" i="24"/>
  <c r="AG1871" i="24"/>
  <c r="AH1871" i="24" s="1"/>
  <c r="AK1874" i="24"/>
  <c r="AG1874" i="24"/>
  <c r="AH1874" i="24" s="1"/>
  <c r="AK1868" i="24"/>
  <c r="AG1868" i="24"/>
  <c r="AH1868" i="24" s="1"/>
  <c r="AK1865" i="24"/>
  <c r="AG1865" i="24"/>
  <c r="AH1865" i="24" s="1"/>
  <c r="AK1841" i="24"/>
  <c r="AG1841" i="24"/>
  <c r="AH1841" i="24" s="1"/>
  <c r="AK1862" i="24"/>
  <c r="AG1862" i="24"/>
  <c r="AH1862" i="24" s="1"/>
  <c r="AK1856" i="24"/>
  <c r="AG1856" i="24"/>
  <c r="AH1856" i="24" s="1"/>
  <c r="AK1853" i="24"/>
  <c r="AG1853" i="24"/>
  <c r="AH1853" i="24" s="1"/>
  <c r="AK1892" i="24"/>
  <c r="AG1892" i="24"/>
  <c r="AH1892" i="24" s="1"/>
  <c r="AK1850" i="24"/>
  <c r="AG1850" i="24"/>
  <c r="AH1850" i="24" s="1"/>
  <c r="AK1847" i="24"/>
  <c r="AG1847" i="24"/>
  <c r="AH1847" i="24" s="1"/>
  <c r="AK1859" i="24"/>
  <c r="AG1859" i="24"/>
  <c r="AH1859" i="24" s="1"/>
  <c r="AK1844" i="24"/>
  <c r="AG1844" i="24"/>
  <c r="AH1844" i="24" s="1"/>
  <c r="AK1838" i="24"/>
  <c r="AG1838" i="24"/>
  <c r="AH1838" i="24" s="1"/>
  <c r="AK1828" i="24"/>
  <c r="AG1828" i="24"/>
  <c r="AH1828" i="24" s="1"/>
  <c r="AK1821" i="24"/>
  <c r="AG1821" i="24"/>
  <c r="AH1821" i="24" s="1"/>
  <c r="AK1807" i="24"/>
  <c r="AG1807" i="24"/>
  <c r="AH1807" i="24" s="1"/>
  <c r="AK1800" i="24"/>
  <c r="AG1800" i="24"/>
  <c r="AH1800" i="24" s="1"/>
  <c r="AK1793" i="24"/>
  <c r="AG1793" i="24"/>
  <c r="AH1793" i="24" s="1"/>
  <c r="AK1786" i="24"/>
  <c r="AG1786" i="24"/>
  <c r="AH1786" i="24" s="1"/>
  <c r="AK1779" i="24"/>
  <c r="AG1779" i="24"/>
  <c r="AH1779" i="24" s="1"/>
  <c r="AK1765" i="24"/>
  <c r="AG1765" i="24"/>
  <c r="AH1765" i="24" s="1"/>
  <c r="AK1772" i="24"/>
  <c r="AG1772" i="24"/>
  <c r="AH1772" i="24" s="1"/>
  <c r="AK1758" i="24"/>
  <c r="AG1758" i="24"/>
  <c r="AH1758" i="24" s="1"/>
  <c r="AK1751" i="24"/>
  <c r="AG1751" i="24"/>
  <c r="AH1751" i="24" s="1"/>
  <c r="AK1695" i="24"/>
  <c r="AG1695" i="24"/>
  <c r="AH1695" i="24" s="1"/>
  <c r="AK1744" i="24"/>
  <c r="AG1744" i="24"/>
  <c r="AH1744" i="24" s="1"/>
  <c r="AK1730" i="24"/>
  <c r="AG1730" i="24"/>
  <c r="AH1730" i="24" s="1"/>
  <c r="AK1723" i="24"/>
  <c r="AG1723" i="24"/>
  <c r="AH1723" i="24" s="1"/>
  <c r="AK1716" i="24"/>
  <c r="AG1716" i="24"/>
  <c r="AH1716" i="24" s="1"/>
  <c r="AK1709" i="24"/>
  <c r="AG1709" i="24"/>
  <c r="AH1709" i="24" s="1"/>
  <c r="AK1737" i="24"/>
  <c r="AG1737" i="24"/>
  <c r="AH1737" i="24" s="1"/>
  <c r="AK1702" i="24"/>
  <c r="AG1702" i="24"/>
  <c r="AH1702" i="24" s="1"/>
  <c r="AK1688" i="24"/>
  <c r="AG1688" i="24"/>
  <c r="AH1688" i="24" s="1"/>
  <c r="AK1681" i="24"/>
  <c r="AG1681" i="24"/>
  <c r="AH1681" i="24" s="1"/>
  <c r="AK1678" i="24"/>
  <c r="AG1678" i="24"/>
  <c r="AH1678" i="24" s="1"/>
  <c r="AK1675" i="24"/>
  <c r="AG1675" i="24"/>
  <c r="AH1675" i="24" s="1"/>
  <c r="AK1669" i="24"/>
  <c r="AG1669" i="24"/>
  <c r="AH1669" i="24" s="1"/>
  <c r="AK1666" i="24"/>
  <c r="AG1666" i="24"/>
  <c r="AH1666" i="24" s="1"/>
  <c r="AK1663" i="24"/>
  <c r="AG1663" i="24"/>
  <c r="AH1663" i="24" s="1"/>
  <c r="AK1660" i="24"/>
  <c r="AG1660" i="24"/>
  <c r="AH1660" i="24" s="1"/>
  <c r="AK1657" i="24"/>
  <c r="AG1657" i="24"/>
  <c r="AH1657" i="24" s="1"/>
  <c r="AK1651" i="24"/>
  <c r="AG1651" i="24"/>
  <c r="AH1651" i="24" s="1"/>
  <c r="AK1654" i="24"/>
  <c r="AG1654" i="24"/>
  <c r="AH1654" i="24" s="1"/>
  <c r="AK1648" i="24"/>
  <c r="AG1648" i="24"/>
  <c r="AH1648" i="24" s="1"/>
  <c r="AG1876" i="24"/>
  <c r="AH1876" i="24" s="1"/>
  <c r="AK1645" i="24"/>
  <c r="AG1645" i="24"/>
  <c r="AH1645" i="24" s="1"/>
  <c r="AK1621" i="24"/>
  <c r="AG1621" i="24"/>
  <c r="AH1621" i="24" s="1"/>
  <c r="AK1642" i="24"/>
  <c r="AG1642" i="24"/>
  <c r="AH1642" i="24" s="1"/>
  <c r="AK1636" i="24"/>
  <c r="AG1636" i="24"/>
  <c r="AH1636" i="24" s="1"/>
  <c r="AK1633" i="24"/>
  <c r="AG1633" i="24"/>
  <c r="AH1633" i="24" s="1"/>
  <c r="AK1672" i="24"/>
  <c r="AG1672" i="24"/>
  <c r="AH1672" i="24" s="1"/>
  <c r="AK1630" i="24"/>
  <c r="AG1630" i="24"/>
  <c r="AH1630" i="24" s="1"/>
  <c r="AK1627" i="24"/>
  <c r="AG1627" i="24"/>
  <c r="AH1627" i="24" s="1"/>
  <c r="AK1639" i="24"/>
  <c r="AG1639" i="24"/>
  <c r="AH1639" i="24" s="1"/>
  <c r="AK1624" i="24"/>
  <c r="AG1624" i="24"/>
  <c r="AH1624" i="24" s="1"/>
  <c r="AK1618" i="24"/>
  <c r="AG1618" i="24"/>
  <c r="AH1618" i="24" s="1"/>
  <c r="AH1018" i="24"/>
  <c r="AJ1018" i="24" s="1"/>
  <c r="AH927" i="24"/>
  <c r="AJ927" i="24" s="1"/>
  <c r="AH919" i="24"/>
  <c r="AJ919" i="24" s="1"/>
  <c r="AH917" i="24"/>
  <c r="AJ917" i="24" s="1"/>
  <c r="AH909" i="24"/>
  <c r="AJ909" i="24" s="1"/>
  <c r="AH1026" i="24"/>
  <c r="AJ1026" i="24" s="1"/>
  <c r="AH901" i="24"/>
  <c r="AJ901" i="24" s="1"/>
  <c r="AH76" i="24"/>
  <c r="AJ76" i="24" s="1"/>
  <c r="AH68" i="24"/>
  <c r="AJ68" i="24" s="1"/>
  <c r="AH60" i="24"/>
  <c r="AJ60" i="24" s="1"/>
  <c r="AH52" i="24"/>
  <c r="AJ52" i="24" s="1"/>
  <c r="AH222" i="24"/>
  <c r="AJ222" i="24" s="1"/>
  <c r="AH214" i="24"/>
  <c r="AJ214" i="24" s="1"/>
  <c r="AH123" i="24"/>
  <c r="AJ123" i="24" s="1"/>
  <c r="AH115" i="24"/>
  <c r="AJ115" i="24" s="1"/>
  <c r="AH113" i="24"/>
  <c r="AJ113" i="24" s="1"/>
  <c r="AH106" i="24"/>
  <c r="AJ106" i="24" s="1"/>
  <c r="AH98" i="24"/>
  <c r="AJ98" i="24" s="1"/>
  <c r="AH90" i="24"/>
  <c r="AJ90" i="24" s="1"/>
  <c r="AH82" i="24"/>
  <c r="AJ82" i="24" s="1"/>
  <c r="AH40" i="24"/>
  <c r="AJ40" i="24" s="1"/>
  <c r="AH30" i="24"/>
  <c r="AJ30" i="24" s="1"/>
  <c r="AH22" i="24"/>
  <c r="AJ22" i="24" s="1"/>
  <c r="AH14" i="24"/>
  <c r="AJ14" i="24" s="1"/>
  <c r="AH1899" i="24"/>
  <c r="AH702" i="24"/>
  <c r="AJ702" i="24" s="1"/>
  <c r="AH595" i="24"/>
  <c r="AJ595" i="24" s="1"/>
  <c r="AH654" i="24"/>
  <c r="AJ654" i="24" s="1"/>
  <c r="AH545" i="24"/>
  <c r="AJ545" i="24" s="1"/>
  <c r="AK1346" i="24"/>
  <c r="AK1250" i="24"/>
  <c r="AK1295" i="24"/>
  <c r="AK1096" i="24"/>
  <c r="AK996" i="24"/>
  <c r="AK905" i="24"/>
  <c r="AK258" i="24"/>
  <c r="AK174" i="24"/>
  <c r="AK637" i="24"/>
  <c r="AK718" i="24"/>
  <c r="AK473" i="24"/>
  <c r="AK1333" i="24"/>
  <c r="AK1237" i="24"/>
  <c r="AK1196" i="24"/>
  <c r="AK1082" i="24"/>
  <c r="AK968" i="24"/>
  <c r="AK613" i="24"/>
  <c r="AK738" i="24"/>
  <c r="AK539" i="24"/>
  <c r="AK1604" i="24"/>
  <c r="AG1604" i="24"/>
  <c r="AH1604" i="24" s="1"/>
  <c r="AJ1604" i="24" s="1"/>
  <c r="AG1361" i="24"/>
  <c r="AH1361" i="24" s="1"/>
  <c r="AJ1361" i="24" s="1"/>
  <c r="AK1361" i="24"/>
  <c r="AG719" i="24"/>
  <c r="AH719" i="24" s="1"/>
  <c r="AJ719" i="24" s="1"/>
  <c r="AK719" i="24"/>
  <c r="AH698" i="24"/>
  <c r="AJ698" i="24" s="1"/>
  <c r="AG749" i="24"/>
  <c r="AH749" i="24" s="1"/>
  <c r="AJ749" i="24" s="1"/>
  <c r="AK749" i="24"/>
  <c r="AH984" i="24"/>
  <c r="AJ984" i="24" s="1"/>
  <c r="AK1330" i="24"/>
  <c r="AK1188" i="24"/>
  <c r="AK1040" i="24"/>
  <c r="AK884" i="24"/>
  <c r="AK187" i="24"/>
  <c r="AK123" i="24"/>
  <c r="AK560" i="24"/>
  <c r="AK740" i="24"/>
  <c r="AK1449" i="24"/>
  <c r="AH552" i="24"/>
  <c r="AJ552" i="24" s="1"/>
  <c r="AK1600" i="24"/>
  <c r="AG1600" i="24"/>
  <c r="AH1600" i="24" s="1"/>
  <c r="AJ1600" i="24" s="1"/>
  <c r="AG1512" i="24"/>
  <c r="AH1512" i="24" s="1"/>
  <c r="AJ1512" i="24" s="1"/>
  <c r="AK1512" i="24"/>
  <c r="AH1449" i="24"/>
  <c r="AJ1449" i="24" s="1"/>
  <c r="AG405" i="24"/>
  <c r="AH405" i="24" s="1"/>
  <c r="AJ405" i="24" s="1"/>
  <c r="AK405" i="24"/>
  <c r="AG276" i="24"/>
  <c r="AH276" i="24" s="1"/>
  <c r="AJ276" i="24" s="1"/>
  <c r="AK276" i="24"/>
  <c r="AG668" i="24"/>
  <c r="AH668" i="24" s="1"/>
  <c r="AJ668" i="24" s="1"/>
  <c r="AK668" i="24"/>
  <c r="AG617" i="24"/>
  <c r="AH617" i="24" s="1"/>
  <c r="AJ617" i="24" s="1"/>
  <c r="AK617" i="24"/>
  <c r="AK1266" i="24"/>
  <c r="AK1228" i="24"/>
  <c r="AK1138" i="24"/>
  <c r="AK1155" i="24"/>
  <c r="AK1080" i="24"/>
  <c r="AK958" i="24"/>
  <c r="AK1018" i="24"/>
  <c r="AK812" i="24"/>
  <c r="AK243" i="24"/>
  <c r="AK153" i="24"/>
  <c r="AK68" i="24"/>
  <c r="AK98" i="24"/>
  <c r="AK25" i="24"/>
  <c r="AK654" i="24"/>
  <c r="AK685" i="24"/>
  <c r="AK340" i="24"/>
  <c r="AG1425" i="24"/>
  <c r="AH1425" i="24" s="1"/>
  <c r="AJ1425" i="24" s="1"/>
  <c r="AG1421" i="24"/>
  <c r="AH1421" i="24" s="1"/>
  <c r="AJ1421" i="24" s="1"/>
  <c r="AK1314" i="24"/>
  <c r="AK1253" i="24"/>
  <c r="AK1212" i="24"/>
  <c r="AK1123" i="24"/>
  <c r="AK1178" i="24"/>
  <c r="AK1103" i="24"/>
  <c r="AK1068" i="24"/>
  <c r="AK999" i="24"/>
  <c r="AK933" i="24"/>
  <c r="AK917" i="24"/>
  <c r="AK833" i="24"/>
  <c r="AK265" i="24"/>
  <c r="AK204" i="24"/>
  <c r="AK175" i="24"/>
  <c r="AK137" i="24"/>
  <c r="AK56" i="24"/>
  <c r="AK45" i="24"/>
  <c r="AK85" i="24"/>
  <c r="AK12" i="24"/>
  <c r="AK615" i="24"/>
  <c r="AK588" i="24"/>
  <c r="AK693" i="24"/>
  <c r="AK791" i="24"/>
  <c r="AK444" i="24"/>
  <c r="AK1453" i="24"/>
  <c r="AG1486" i="24"/>
  <c r="AH1486" i="24" s="1"/>
  <c r="AJ1486" i="24" s="1"/>
  <c r="AG467" i="24"/>
  <c r="AH467" i="24" s="1"/>
  <c r="AJ467" i="24" s="1"/>
  <c r="AH1287" i="24"/>
  <c r="AJ1287" i="24" s="1"/>
  <c r="AG1190" i="24"/>
  <c r="AH1190" i="24" s="1"/>
  <c r="AJ1190" i="24" s="1"/>
  <c r="AG1189" i="24"/>
  <c r="AH1189" i="24" s="1"/>
  <c r="AJ1189" i="24" s="1"/>
  <c r="AG1116" i="24"/>
  <c r="AH1116" i="24" s="1"/>
  <c r="AJ1116" i="24" s="1"/>
  <c r="AG1167" i="24"/>
  <c r="AH1167" i="24" s="1"/>
  <c r="AJ1167" i="24" s="1"/>
  <c r="AG1588" i="24"/>
  <c r="AH1588" i="24" s="1"/>
  <c r="AJ1588" i="24" s="1"/>
  <c r="AK1588" i="24"/>
  <c r="AK1571" i="24"/>
  <c r="AG1571" i="24"/>
  <c r="AH1571" i="24" s="1"/>
  <c r="AJ1571" i="24" s="1"/>
  <c r="AH1567" i="24"/>
  <c r="AJ1567" i="24" s="1"/>
  <c r="AK1413" i="24"/>
  <c r="AG1413" i="24"/>
  <c r="AH1413" i="24" s="1"/>
  <c r="AJ1413" i="24" s="1"/>
  <c r="AK1401" i="24"/>
  <c r="AG1401" i="24"/>
  <c r="AH1401" i="24" s="1"/>
  <c r="AJ1401" i="24" s="1"/>
  <c r="AK1467" i="24"/>
  <c r="AG1467" i="24"/>
  <c r="AH1467" i="24" s="1"/>
  <c r="AJ1467" i="24" s="1"/>
  <c r="AK1463" i="24"/>
  <c r="AG1463" i="24"/>
  <c r="AH1463" i="24" s="1"/>
  <c r="AJ1463" i="24" s="1"/>
  <c r="AK1459" i="24"/>
  <c r="AG1459" i="24"/>
  <c r="AH1459" i="24" s="1"/>
  <c r="AJ1459" i="24" s="1"/>
  <c r="AK769" i="24"/>
  <c r="AG769" i="24"/>
  <c r="AH769" i="24" s="1"/>
  <c r="AJ769" i="24" s="1"/>
  <c r="AK730" i="24"/>
  <c r="AG730" i="24"/>
  <c r="AH730" i="24" s="1"/>
  <c r="AJ730" i="24" s="1"/>
  <c r="AG710" i="24"/>
  <c r="AH710" i="24" s="1"/>
  <c r="AJ710" i="24" s="1"/>
  <c r="AK710" i="24"/>
  <c r="AK703" i="24"/>
  <c r="AG703" i="24"/>
  <c r="AH703" i="24" s="1"/>
  <c r="AJ703" i="24" s="1"/>
  <c r="AG688" i="24"/>
  <c r="AH688" i="24" s="1"/>
  <c r="AJ688" i="24" s="1"/>
  <c r="AK688" i="24"/>
  <c r="AK671" i="24"/>
  <c r="AG671" i="24"/>
  <c r="AH671" i="24" s="1"/>
  <c r="AJ671" i="24" s="1"/>
  <c r="AG669" i="24"/>
  <c r="AH669" i="24" s="1"/>
  <c r="AJ669" i="24" s="1"/>
  <c r="AK669" i="24"/>
  <c r="AK570" i="24"/>
  <c r="AG570" i="24"/>
  <c r="AH570" i="24" s="1"/>
  <c r="AJ570" i="24" s="1"/>
  <c r="AK755" i="24"/>
  <c r="AG755" i="24"/>
  <c r="AH755" i="24" s="1"/>
  <c r="AJ755" i="24" s="1"/>
  <c r="AK662" i="24"/>
  <c r="AG662" i="24"/>
  <c r="AH662" i="24" s="1"/>
  <c r="AJ662" i="24" s="1"/>
  <c r="AG658" i="24"/>
  <c r="AH658" i="24" s="1"/>
  <c r="AJ658" i="24" s="1"/>
  <c r="AK658" i="24"/>
  <c r="AG626" i="24"/>
  <c r="AH626" i="24" s="1"/>
  <c r="AJ626" i="24" s="1"/>
  <c r="AK626" i="24"/>
  <c r="AH1345" i="24"/>
  <c r="AJ1345" i="24" s="1"/>
  <c r="AG1338" i="24"/>
  <c r="AH1338" i="24" s="1"/>
  <c r="AJ1338" i="24" s="1"/>
  <c r="AK1338" i="24"/>
  <c r="AK1334" i="24"/>
  <c r="AG1334" i="24"/>
  <c r="AH1334" i="24" s="1"/>
  <c r="AJ1334" i="24" s="1"/>
  <c r="AG1322" i="24"/>
  <c r="AH1322" i="24" s="1"/>
  <c r="AJ1322" i="24" s="1"/>
  <c r="AK1322" i="24"/>
  <c r="AK1313" i="24"/>
  <c r="AG1313" i="24"/>
  <c r="AH1313" i="24" s="1"/>
  <c r="AJ1313" i="24" s="1"/>
  <c r="AG1230" i="24"/>
  <c r="AH1230" i="24" s="1"/>
  <c r="AJ1230" i="24" s="1"/>
  <c r="AK1230" i="24"/>
  <c r="AG1274" i="24"/>
  <c r="AH1274" i="24" s="1"/>
  <c r="AJ1274" i="24" s="1"/>
  <c r="AK1274" i="24"/>
  <c r="AK1262" i="24"/>
  <c r="AG1262" i="24"/>
  <c r="AH1262" i="24" s="1"/>
  <c r="AJ1262" i="24" s="1"/>
  <c r="AK1258" i="24"/>
  <c r="AG1258" i="24"/>
  <c r="AH1258" i="24" s="1"/>
  <c r="AJ1258" i="24" s="1"/>
  <c r="AK1249" i="24"/>
  <c r="AG1249" i="24"/>
  <c r="AH1249" i="24" s="1"/>
  <c r="AJ1249" i="24" s="1"/>
  <c r="AG1227" i="24"/>
  <c r="AH1227" i="24" s="1"/>
  <c r="AJ1227" i="24" s="1"/>
  <c r="AK1227" i="24"/>
  <c r="AK1216" i="24"/>
  <c r="AG1216" i="24"/>
  <c r="AH1216" i="24" s="1"/>
  <c r="AJ1216" i="24" s="1"/>
  <c r="AK1215" i="24"/>
  <c r="AG1215" i="24"/>
  <c r="AH1215" i="24" s="1"/>
  <c r="AJ1215" i="24" s="1"/>
  <c r="AG1144" i="24"/>
  <c r="AH1144" i="24" s="1"/>
  <c r="AJ1144" i="24" s="1"/>
  <c r="AK1144" i="24"/>
  <c r="AG1193" i="24"/>
  <c r="AH1193" i="24" s="1"/>
  <c r="AJ1193" i="24" s="1"/>
  <c r="AK1193" i="24"/>
  <c r="AG1182" i="24"/>
  <c r="AH1182" i="24" s="1"/>
  <c r="AJ1182" i="24" s="1"/>
  <c r="AK1182" i="24"/>
  <c r="AG1102" i="24"/>
  <c r="AH1102" i="24" s="1"/>
  <c r="AJ1102" i="24" s="1"/>
  <c r="AK1102" i="24"/>
  <c r="AK1091" i="24"/>
  <c r="AG1091" i="24"/>
  <c r="AH1091" i="24" s="1"/>
  <c r="AJ1091" i="24" s="1"/>
  <c r="AK1089" i="24"/>
  <c r="AG1089" i="24"/>
  <c r="AG1087" i="24"/>
  <c r="AH1087" i="24" s="1"/>
  <c r="AJ1087" i="24" s="1"/>
  <c r="AK1087" i="24"/>
  <c r="AG1076" i="24"/>
  <c r="AH1076" i="24" s="1"/>
  <c r="AJ1076" i="24" s="1"/>
  <c r="AK1076" i="24"/>
  <c r="AG1061" i="24"/>
  <c r="AH1061" i="24" s="1"/>
  <c r="AJ1061" i="24" s="1"/>
  <c r="AK1061" i="24"/>
  <c r="AG1045" i="24"/>
  <c r="AH1045" i="24" s="1"/>
  <c r="AJ1045" i="24" s="1"/>
  <c r="AK1045" i="24"/>
  <c r="AK152" i="24"/>
  <c r="AK136" i="24"/>
  <c r="AK57" i="24"/>
  <c r="AK219" i="24"/>
  <c r="AK213" i="24"/>
  <c r="AK115" i="24"/>
  <c r="AK84" i="24"/>
  <c r="AK1345" i="24"/>
  <c r="AK1281" i="24"/>
  <c r="AK1220" i="24"/>
  <c r="AK1287" i="24"/>
  <c r="AK1170" i="24"/>
  <c r="AK1077" i="24"/>
  <c r="AK984" i="24"/>
  <c r="AK868" i="24"/>
  <c r="AK847" i="24"/>
  <c r="AK270" i="24"/>
  <c r="AK201" i="24"/>
  <c r="AK145" i="24"/>
  <c r="AK222" i="24"/>
  <c r="AK93" i="24"/>
  <c r="AK21" i="24"/>
  <c r="AK561" i="24"/>
  <c r="AK750" i="24"/>
  <c r="AK727" i="24"/>
  <c r="AK431" i="24"/>
  <c r="AK1567" i="24"/>
  <c r="AG1393" i="24"/>
  <c r="AH1393" i="24" s="1"/>
  <c r="AJ1393" i="24" s="1"/>
  <c r="AG1528" i="24"/>
  <c r="AH1528" i="24" s="1"/>
  <c r="AJ1528" i="24" s="1"/>
  <c r="AK1528" i="24"/>
  <c r="AK1520" i="24"/>
  <c r="AG1520" i="24"/>
  <c r="AH1520" i="24" s="1"/>
  <c r="AJ1520" i="24" s="1"/>
  <c r="AK1516" i="24"/>
  <c r="AG1516" i="24"/>
  <c r="AH1516" i="24" s="1"/>
  <c r="AJ1516" i="24" s="1"/>
  <c r="AG1478" i="24"/>
  <c r="AH1478" i="24" s="1"/>
  <c r="AJ1478" i="24" s="1"/>
  <c r="AK1478" i="24"/>
  <c r="AG1429" i="24"/>
  <c r="AH1429" i="24" s="1"/>
  <c r="AJ1429" i="24" s="1"/>
  <c r="AK1429" i="24"/>
  <c r="AG1383" i="24"/>
  <c r="AH1383" i="24" s="1"/>
  <c r="AJ1383" i="24" s="1"/>
  <c r="AK1383" i="24"/>
  <c r="AK1375" i="24"/>
  <c r="AG1375" i="24"/>
  <c r="AH1375" i="24" s="1"/>
  <c r="AJ1375" i="24" s="1"/>
  <c r="AK1369" i="24"/>
  <c r="AG1369" i="24"/>
  <c r="AH1369" i="24" s="1"/>
  <c r="AJ1369" i="24" s="1"/>
  <c r="AG1357" i="24"/>
  <c r="AH1357" i="24" s="1"/>
  <c r="AJ1357" i="24" s="1"/>
  <c r="AK1357" i="24"/>
  <c r="AG531" i="24"/>
  <c r="AH531" i="24" s="1"/>
  <c r="AJ531" i="24" s="1"/>
  <c r="AK531" i="24"/>
  <c r="AK524" i="24"/>
  <c r="AG524" i="24"/>
  <c r="AH524" i="24" s="1"/>
  <c r="AJ524" i="24" s="1"/>
  <c r="AK523" i="24"/>
  <c r="AG523" i="24"/>
  <c r="AH523" i="24" s="1"/>
  <c r="AJ523" i="24" s="1"/>
  <c r="AK516" i="24"/>
  <c r="AG516" i="24"/>
  <c r="AH516" i="24" s="1"/>
  <c r="AJ516" i="24" s="1"/>
  <c r="AK511" i="24"/>
  <c r="AG511" i="24"/>
  <c r="AH511" i="24" s="1"/>
  <c r="AJ511" i="24" s="1"/>
  <c r="AK498" i="24"/>
  <c r="AG498" i="24"/>
  <c r="AH498" i="24" s="1"/>
  <c r="AJ498" i="24" s="1"/>
  <c r="AG459" i="24"/>
  <c r="AH459" i="24" s="1"/>
  <c r="AJ459" i="24" s="1"/>
  <c r="AK459" i="24"/>
  <c r="AG425" i="24"/>
  <c r="AH425" i="24" s="1"/>
  <c r="AJ425" i="24" s="1"/>
  <c r="AK425" i="24"/>
  <c r="AG413" i="24"/>
  <c r="AH413" i="24" s="1"/>
  <c r="AJ413" i="24" s="1"/>
  <c r="AK413" i="24"/>
  <c r="AK401" i="24"/>
  <c r="AG401" i="24"/>
  <c r="AH401" i="24" s="1"/>
  <c r="AJ401" i="24" s="1"/>
  <c r="AK344" i="24"/>
  <c r="AG344" i="24"/>
  <c r="AH344" i="24" s="1"/>
  <c r="AJ344" i="24" s="1"/>
  <c r="AG336" i="24"/>
  <c r="AH336" i="24" s="1"/>
  <c r="AJ336" i="24" s="1"/>
  <c r="AK336" i="24"/>
  <c r="AG493" i="24"/>
  <c r="AH493" i="24" s="1"/>
  <c r="AJ493" i="24" s="1"/>
  <c r="AK493" i="24"/>
  <c r="AK489" i="24"/>
  <c r="AG489" i="24"/>
  <c r="AH489" i="24" s="1"/>
  <c r="AJ489" i="24" s="1"/>
  <c r="AG386" i="24"/>
  <c r="AH386" i="24" s="1"/>
  <c r="AJ386" i="24" s="1"/>
  <c r="AK386" i="24"/>
  <c r="AK317" i="24"/>
  <c r="AG317" i="24"/>
  <c r="AH317" i="24" s="1"/>
  <c r="AJ317" i="24" s="1"/>
  <c r="AK380" i="24"/>
  <c r="AG380" i="24"/>
  <c r="AH380" i="24" s="1"/>
  <c r="AJ380" i="24" s="1"/>
  <c r="AG356" i="24"/>
  <c r="AH356" i="24" s="1"/>
  <c r="AJ356" i="24" s="1"/>
  <c r="AK356" i="24"/>
  <c r="AG352" i="24"/>
  <c r="AH352" i="24" s="1"/>
  <c r="AJ352" i="24" s="1"/>
  <c r="AK352" i="24"/>
  <c r="AK348" i="24"/>
  <c r="AG348" i="24"/>
  <c r="AH348" i="24" s="1"/>
  <c r="AJ348" i="24" s="1"/>
  <c r="AK288" i="24"/>
  <c r="AG288" i="24"/>
  <c r="AH288" i="24" s="1"/>
  <c r="AJ288" i="24" s="1"/>
  <c r="AK280" i="24"/>
  <c r="AG280" i="24"/>
  <c r="AH280" i="24" s="1"/>
  <c r="AJ280" i="24" s="1"/>
  <c r="AG810" i="24"/>
  <c r="AH810" i="24" s="1"/>
  <c r="AJ810" i="24" s="1"/>
  <c r="AK810" i="24"/>
  <c r="AG794" i="24"/>
  <c r="AH794" i="24" s="1"/>
  <c r="AJ794" i="24" s="1"/>
  <c r="AK794" i="24"/>
  <c r="AK786" i="24"/>
  <c r="AG786" i="24"/>
  <c r="AH786" i="24" s="1"/>
  <c r="AJ786" i="24" s="1"/>
  <c r="AK772" i="24"/>
  <c r="AG772" i="24"/>
  <c r="AH772" i="24" s="1"/>
  <c r="AJ772" i="24" s="1"/>
  <c r="AG741" i="24"/>
  <c r="AH741" i="24" s="1"/>
  <c r="AJ741" i="24" s="1"/>
  <c r="AK741" i="24"/>
  <c r="AG729" i="24"/>
  <c r="AH729" i="24" s="1"/>
  <c r="AJ729" i="24" s="1"/>
  <c r="AK729" i="24"/>
  <c r="AK726" i="24"/>
  <c r="AG726" i="24"/>
  <c r="AH726" i="24" s="1"/>
  <c r="AJ726" i="24" s="1"/>
  <c r="AK722" i="24"/>
  <c r="AG722" i="24"/>
  <c r="AH722" i="24" s="1"/>
  <c r="AJ722" i="24" s="1"/>
  <c r="AK692" i="24"/>
  <c r="AG692" i="24"/>
  <c r="AH692" i="24" s="1"/>
  <c r="AJ692" i="24" s="1"/>
  <c r="AK680" i="24"/>
  <c r="AG680" i="24"/>
  <c r="AH680" i="24" s="1"/>
  <c r="AJ680" i="24" s="1"/>
  <c r="AK672" i="24"/>
  <c r="AG672" i="24"/>
  <c r="AH672" i="24" s="1"/>
  <c r="AJ672" i="24" s="1"/>
  <c r="AK664" i="24"/>
  <c r="AG664" i="24"/>
  <c r="AH664" i="24" s="1"/>
  <c r="AJ664" i="24" s="1"/>
  <c r="AG603" i="24"/>
  <c r="AH603" i="24" s="1"/>
  <c r="AJ603" i="24" s="1"/>
  <c r="AK603" i="24"/>
  <c r="AG758" i="24"/>
  <c r="AH758" i="24" s="1"/>
  <c r="AJ758" i="24" s="1"/>
  <c r="AK758" i="24"/>
  <c r="AK653" i="24"/>
  <c r="AG653" i="24"/>
  <c r="AH653" i="24" s="1"/>
  <c r="AJ653" i="24" s="1"/>
  <c r="AK580" i="24"/>
  <c r="AG580" i="24"/>
  <c r="AH580" i="24" s="1"/>
  <c r="AJ580" i="24" s="1"/>
  <c r="AG648" i="24"/>
  <c r="AH648" i="24" s="1"/>
  <c r="AJ648" i="24" s="1"/>
  <c r="AK648" i="24"/>
  <c r="AK629" i="24"/>
  <c r="AG629" i="24"/>
  <c r="AH629" i="24" s="1"/>
  <c r="AJ629" i="24" s="1"/>
  <c r="AG575" i="24"/>
  <c r="AH575" i="24" s="1"/>
  <c r="AJ575" i="24" s="1"/>
  <c r="AK575" i="24"/>
  <c r="AK566" i="24"/>
  <c r="AG566" i="24"/>
  <c r="AH566" i="24" s="1"/>
  <c r="AJ566" i="24" s="1"/>
  <c r="AK558" i="24"/>
  <c r="AG558" i="24"/>
  <c r="AH558" i="24" s="1"/>
  <c r="AJ558" i="24" s="1"/>
  <c r="AG553" i="24"/>
  <c r="AH553" i="24" s="1"/>
  <c r="AJ553" i="24" s="1"/>
  <c r="AK553" i="24"/>
  <c r="AK1318" i="24"/>
  <c r="AG1318" i="24"/>
  <c r="AH1318" i="24" s="1"/>
  <c r="AJ1318" i="24" s="1"/>
  <c r="AK1261" i="24"/>
  <c r="AG1261" i="24"/>
  <c r="AH1261" i="24" s="1"/>
  <c r="AJ1261" i="24" s="1"/>
  <c r="AK1257" i="24"/>
  <c r="AG1257" i="24"/>
  <c r="AH1257" i="24" s="1"/>
  <c r="AJ1257" i="24" s="1"/>
  <c r="AK1254" i="24"/>
  <c r="AG1254" i="24"/>
  <c r="AH1254" i="24" s="1"/>
  <c r="AJ1254" i="24" s="1"/>
  <c r="AG1243" i="24"/>
  <c r="AH1243" i="24" s="1"/>
  <c r="AJ1243" i="24" s="1"/>
  <c r="AK1243" i="24"/>
  <c r="AK1224" i="24"/>
  <c r="AG1224" i="24"/>
  <c r="AH1224" i="24" s="1"/>
  <c r="AJ1224" i="24" s="1"/>
  <c r="AK1223" i="24"/>
  <c r="AG1223" i="24"/>
  <c r="AH1223" i="24" s="1"/>
  <c r="AJ1223" i="24" s="1"/>
  <c r="AG1209" i="24"/>
  <c r="AH1209" i="24" s="1"/>
  <c r="AJ1209" i="24" s="1"/>
  <c r="AK1209" i="24"/>
  <c r="AK1143" i="24"/>
  <c r="AG1143" i="24"/>
  <c r="AH1143" i="24" s="1"/>
  <c r="AJ1143" i="24" s="1"/>
  <c r="AK1142" i="24"/>
  <c r="AG1142" i="24"/>
  <c r="AH1142" i="24" s="1"/>
  <c r="AJ1142" i="24" s="1"/>
  <c r="AK1135" i="24"/>
  <c r="AG1135" i="24"/>
  <c r="AH1135" i="24" s="1"/>
  <c r="AJ1135" i="24" s="1"/>
  <c r="AK1134" i="24"/>
  <c r="AG1134" i="24"/>
  <c r="AH1134" i="24" s="1"/>
  <c r="AJ1134" i="24" s="1"/>
  <c r="AG1130" i="24"/>
  <c r="AH1130" i="24" s="1"/>
  <c r="AJ1130" i="24" s="1"/>
  <c r="AK1130" i="24"/>
  <c r="AG1292" i="24"/>
  <c r="AH1292" i="24" s="1"/>
  <c r="AJ1292" i="24" s="1"/>
  <c r="AK1292" i="24"/>
  <c r="AK1186" i="24"/>
  <c r="AG1186" i="24"/>
  <c r="AH1186" i="24" s="1"/>
  <c r="AJ1186" i="24" s="1"/>
  <c r="AK1159" i="24"/>
  <c r="AG1159" i="24"/>
  <c r="AH1159" i="24" s="1"/>
  <c r="AJ1159" i="24" s="1"/>
  <c r="AG1154" i="24"/>
  <c r="AH1154" i="24" s="1"/>
  <c r="AJ1154" i="24" s="1"/>
  <c r="AK1154" i="24"/>
  <c r="AK1150" i="24"/>
  <c r="AG1150" i="24"/>
  <c r="AH1150" i="24" s="1"/>
  <c r="AJ1150" i="24" s="1"/>
  <c r="AG1031" i="24"/>
  <c r="AH1031" i="24" s="1"/>
  <c r="AJ1031" i="24" s="1"/>
  <c r="AK1031" i="24"/>
  <c r="AG983" i="24"/>
  <c r="AH983" i="24" s="1"/>
  <c r="AJ983" i="24" s="1"/>
  <c r="AK983" i="24"/>
  <c r="AK964" i="24"/>
  <c r="AG964" i="24"/>
  <c r="AH964" i="24" s="1"/>
  <c r="AJ964" i="24" s="1"/>
  <c r="AG954" i="24"/>
  <c r="AH954" i="24" s="1"/>
  <c r="AJ954" i="24" s="1"/>
  <c r="AK954" i="24"/>
  <c r="AG837" i="24"/>
  <c r="AH837" i="24" s="1"/>
  <c r="AJ837" i="24" s="1"/>
  <c r="AK837" i="24"/>
  <c r="AK1030" i="24"/>
  <c r="AK931" i="24"/>
  <c r="AK930" i="24"/>
  <c r="AK923" i="24"/>
  <c r="AK904" i="24"/>
  <c r="AK897" i="24"/>
  <c r="AK888" i="24"/>
  <c r="AK841" i="24"/>
  <c r="AK839" i="24"/>
  <c r="AK824" i="24"/>
  <c r="AK881" i="24"/>
  <c r="AK263" i="24"/>
  <c r="AK251" i="24"/>
  <c r="AK250" i="24"/>
  <c r="AK242" i="24"/>
  <c r="AK238" i="24"/>
  <c r="AK229" i="24"/>
  <c r="AK191" i="24"/>
  <c r="AK190" i="24"/>
  <c r="AK189" i="24"/>
  <c r="AK179" i="24"/>
  <c r="AK167" i="24"/>
  <c r="AK163" i="24"/>
  <c r="AK148" i="24"/>
  <c r="AK74" i="24"/>
  <c r="AK62" i="24"/>
  <c r="AK226" i="24"/>
  <c r="AK77" i="24"/>
  <c r="AK106" i="24"/>
  <c r="AK97" i="24"/>
  <c r="AK95" i="24"/>
  <c r="AK94" i="24"/>
  <c r="AK91" i="24"/>
  <c r="AK35" i="24"/>
  <c r="AK18" i="24"/>
  <c r="AK1325" i="24"/>
  <c r="AK1265" i="24"/>
  <c r="AK1245" i="24"/>
  <c r="AK1200" i="24"/>
  <c r="AK1131" i="24"/>
  <c r="AK1119" i="24"/>
  <c r="AK1113" i="24"/>
  <c r="AK1095" i="24"/>
  <c r="AK1056" i="24"/>
  <c r="AK1010" i="24"/>
  <c r="AK946" i="24"/>
  <c r="AK927" i="24"/>
  <c r="AK896" i="24"/>
  <c r="AK825" i="24"/>
  <c r="AK257" i="24"/>
  <c r="AK239" i="24"/>
  <c r="AK186" i="24"/>
  <c r="AK170" i="24"/>
  <c r="AK129" i="24"/>
  <c r="AK63" i="24"/>
  <c r="AK122" i="24"/>
  <c r="AK109" i="24"/>
  <c r="AK43" i="24"/>
  <c r="AK8" i="24"/>
  <c r="AK625" i="24"/>
  <c r="AK581" i="24"/>
  <c r="AK599" i="24"/>
  <c r="AK676" i="24"/>
  <c r="AK698" i="24"/>
  <c r="AK775" i="24"/>
  <c r="AK292" i="24"/>
  <c r="AK394" i="24"/>
  <c r="AK503" i="24"/>
  <c r="AK1379" i="24"/>
  <c r="AK1397" i="24"/>
  <c r="AK1339" i="24"/>
  <c r="AK1317" i="24"/>
  <c r="AK1305" i="24"/>
  <c r="AK1259" i="24"/>
  <c r="AK1238" i="24"/>
  <c r="AK1219" i="24"/>
  <c r="AK1146" i="24"/>
  <c r="AK1126" i="24"/>
  <c r="AK1284" i="24"/>
  <c r="AK1183" i="24"/>
  <c r="AK1163" i="24"/>
  <c r="AK1112" i="24"/>
  <c r="AK1090" i="24"/>
  <c r="AK1069" i="24"/>
  <c r="AK1053" i="24"/>
  <c r="AK1035" i="24"/>
  <c r="AK972" i="24"/>
  <c r="AK942" i="24"/>
  <c r="AK857" i="24"/>
  <c r="AK849" i="24"/>
  <c r="AK893" i="24"/>
  <c r="AK842" i="24"/>
  <c r="AK817" i="24"/>
  <c r="AK269" i="24"/>
  <c r="AK253" i="24"/>
  <c r="AK205" i="24"/>
  <c r="AK199" i="24"/>
  <c r="AK182" i="24"/>
  <c r="AK162" i="24"/>
  <c r="AK144" i="24"/>
  <c r="AK75" i="24"/>
  <c r="AK58" i="24"/>
  <c r="AK221" i="24"/>
  <c r="AK117" i="24"/>
  <c r="AK105" i="24"/>
  <c r="AK36" i="24"/>
  <c r="AK13" i="24"/>
  <c r="AK545" i="24"/>
  <c r="AK571" i="24"/>
  <c r="AK634" i="24"/>
  <c r="AK585" i="24"/>
  <c r="AK757" i="24"/>
  <c r="AK611" i="24"/>
  <c r="AK677" i="24"/>
  <c r="AK706" i="24"/>
  <c r="AK737" i="24"/>
  <c r="AK782" i="24"/>
  <c r="AK300" i="24"/>
  <c r="AK320" i="24"/>
  <c r="AK443" i="24"/>
  <c r="AK519" i="24"/>
  <c r="AK1437" i="24"/>
  <c r="AK1405" i="24"/>
  <c r="AK1576" i="24"/>
  <c r="AG1508" i="24"/>
  <c r="AH1508" i="24" s="1"/>
  <c r="AJ1508" i="24" s="1"/>
  <c r="AH992" i="24"/>
  <c r="AJ992" i="24" s="1"/>
  <c r="AH1158" i="24"/>
  <c r="AJ1158" i="24" s="1"/>
  <c r="AH976" i="24"/>
  <c r="AJ976" i="24" s="1"/>
  <c r="AH1241" i="24"/>
  <c r="AJ1241" i="24" s="1"/>
  <c r="AH1196" i="24"/>
  <c r="AJ1196" i="24" s="1"/>
  <c r="AH968" i="24"/>
  <c r="AJ968" i="24" s="1"/>
  <c r="AH1174" i="24"/>
  <c r="AJ1174" i="24" s="1"/>
  <c r="AH1072" i="24"/>
  <c r="AJ1072" i="24" s="1"/>
  <c r="AH1086" i="24"/>
  <c r="AJ1086" i="24" s="1"/>
  <c r="AH967" i="24"/>
  <c r="AJ967" i="24" s="1"/>
  <c r="AG1596" i="24"/>
  <c r="AH1596" i="24" s="1"/>
  <c r="AJ1596" i="24" s="1"/>
  <c r="AK1596" i="24"/>
  <c r="AG1540" i="24"/>
  <c r="AH1540" i="24" s="1"/>
  <c r="AJ1540" i="24" s="1"/>
  <c r="AK1540" i="24"/>
  <c r="AH1494" i="24"/>
  <c r="AJ1494" i="24" s="1"/>
  <c r="AG1474" i="24"/>
  <c r="AH1474" i="24" s="1"/>
  <c r="AJ1474" i="24" s="1"/>
  <c r="AK1474" i="24"/>
  <c r="AH1397" i="24"/>
  <c r="AJ1397" i="24" s="1"/>
  <c r="AH1558" i="24"/>
  <c r="AJ1558" i="24" s="1"/>
  <c r="AG1455" i="24"/>
  <c r="AH1455" i="24" s="1"/>
  <c r="AJ1455" i="24" s="1"/>
  <c r="AK1455" i="24"/>
  <c r="AH1329" i="24"/>
  <c r="AJ1329" i="24" s="1"/>
  <c r="AK154" i="24"/>
  <c r="AH1188" i="24"/>
  <c r="AJ1188" i="24" s="1"/>
  <c r="AH988" i="24"/>
  <c r="AJ988" i="24" s="1"/>
  <c r="AH1498" i="24"/>
  <c r="AJ1498" i="24" s="1"/>
  <c r="AH1365" i="24"/>
  <c r="AJ1365" i="24" s="1"/>
  <c r="AH515" i="24"/>
  <c r="AJ515" i="24" s="1"/>
  <c r="AG502" i="24"/>
  <c r="AH502" i="24" s="1"/>
  <c r="AJ502" i="24" s="1"/>
  <c r="AK502" i="24"/>
  <c r="AG463" i="24"/>
  <c r="AH463" i="24" s="1"/>
  <c r="AJ463" i="24" s="1"/>
  <c r="AK463" i="24"/>
  <c r="AG447" i="24"/>
  <c r="AH447" i="24" s="1"/>
  <c r="AJ447" i="24" s="1"/>
  <c r="AK447" i="24"/>
  <c r="AG766" i="24"/>
  <c r="AH766" i="24" s="1"/>
  <c r="AJ766" i="24" s="1"/>
  <c r="AK766" i="24"/>
  <c r="AH765" i="24"/>
  <c r="AJ765" i="24" s="1"/>
  <c r="AG735" i="24"/>
  <c r="AH735" i="24" s="1"/>
  <c r="AJ735" i="24" s="1"/>
  <c r="AK735" i="24"/>
  <c r="AH684" i="24"/>
  <c r="AJ684" i="24" s="1"/>
  <c r="AH676" i="24"/>
  <c r="AJ676" i="24" s="1"/>
  <c r="AH587" i="24"/>
  <c r="AJ587" i="24" s="1"/>
  <c r="AH757" i="24"/>
  <c r="AJ757" i="24" s="1"/>
  <c r="AH753" i="24"/>
  <c r="AJ753" i="24" s="1"/>
  <c r="AH641" i="24"/>
  <c r="AJ641" i="24" s="1"/>
  <c r="AH579" i="24"/>
  <c r="AJ579" i="24" s="1"/>
  <c r="AH571" i="24"/>
  <c r="AJ571" i="24" s="1"/>
  <c r="AH561" i="24"/>
  <c r="AJ561" i="24" s="1"/>
  <c r="AH549" i="24"/>
  <c r="AJ549" i="24" s="1"/>
  <c r="AK150" i="24"/>
  <c r="AK138" i="24"/>
  <c r="AK134" i="24"/>
  <c r="AK53" i="24"/>
  <c r="AK215" i="24"/>
  <c r="AK116" i="24"/>
  <c r="AK110" i="24"/>
  <c r="AK41" i="24"/>
  <c r="AK23" i="24"/>
  <c r="AK11" i="24"/>
  <c r="AK1342" i="24"/>
  <c r="AK1337" i="24"/>
  <c r="AK1329" i="24"/>
  <c r="AK1321" i="24"/>
  <c r="AK1279" i="24"/>
  <c r="AK1304" i="24"/>
  <c r="AK1273" i="24"/>
  <c r="AK1242" i="24"/>
  <c r="AK1234" i="24"/>
  <c r="AK1208" i="24"/>
  <c r="AK1106" i="24"/>
  <c r="AK1128" i="24"/>
  <c r="AK1122" i="24"/>
  <c r="AK1291" i="24"/>
  <c r="AK1283" i="24"/>
  <c r="AK1180" i="24"/>
  <c r="AK1174" i="24"/>
  <c r="AK1166" i="24"/>
  <c r="AK1151" i="24"/>
  <c r="AK1109" i="24"/>
  <c r="AK1099" i="24"/>
  <c r="AK1094" i="24"/>
  <c r="AK1086" i="24"/>
  <c r="AK1079" i="24"/>
  <c r="AK1073" i="24"/>
  <c r="AK1066" i="24"/>
  <c r="AK1060" i="24"/>
  <c r="AK1052" i="24"/>
  <c r="AK1044" i="24"/>
  <c r="AK1012" i="24"/>
  <c r="AK1004" i="24"/>
  <c r="AK992" i="24"/>
  <c r="AK980" i="24"/>
  <c r="AK967" i="24"/>
  <c r="AK950" i="24"/>
  <c r="AK938" i="24"/>
  <c r="AK877" i="24"/>
  <c r="AK865" i="24"/>
  <c r="AK1029" i="24"/>
  <c r="AK919" i="24"/>
  <c r="AK913" i="24"/>
  <c r="AK901" i="24"/>
  <c r="AK892" i="24"/>
  <c r="AK887" i="24"/>
  <c r="AK846" i="24"/>
  <c r="AK829" i="24"/>
  <c r="AK821" i="24"/>
  <c r="AK815" i="24"/>
  <c r="AK274" i="24"/>
  <c r="AK267" i="24"/>
  <c r="AK262" i="24"/>
  <c r="AK255" i="24"/>
  <c r="AK235" i="24"/>
  <c r="AK234" i="24"/>
  <c r="AK203" i="24"/>
  <c r="AK198" i="24"/>
  <c r="AK185" i="24"/>
  <c r="AK178" i="24"/>
  <c r="AK173" i="24"/>
  <c r="AK166" i="24"/>
  <c r="AK157" i="24"/>
  <c r="AK149" i="24"/>
  <c r="AK141" i="24"/>
  <c r="AK135" i="24"/>
  <c r="AK128" i="24"/>
  <c r="AK72" i="24"/>
  <c r="AK67" i="24"/>
  <c r="AK60" i="24"/>
  <c r="AK55" i="24"/>
  <c r="AK225" i="24"/>
  <c r="AK218" i="24"/>
  <c r="AK127" i="24"/>
  <c r="AK119" i="24"/>
  <c r="AK49" i="24"/>
  <c r="AK112" i="24"/>
  <c r="AK108" i="24"/>
  <c r="AK101" i="24"/>
  <c r="AK96" i="24"/>
  <c r="AK89" i="24"/>
  <c r="AK82" i="24"/>
  <c r="AK40" i="24"/>
  <c r="AK30" i="24"/>
  <c r="AK24" i="24"/>
  <c r="AK17" i="24"/>
  <c r="AK549" i="24"/>
  <c r="AK557" i="24"/>
  <c r="AK565" i="24"/>
  <c r="AK576" i="24"/>
  <c r="AK618" i="24"/>
  <c r="AK641" i="24"/>
  <c r="AK649" i="24"/>
  <c r="AK651" i="24"/>
  <c r="AK659" i="24"/>
  <c r="AK753" i="24"/>
  <c r="AK761" i="24"/>
  <c r="AK595" i="24"/>
  <c r="AK604" i="24"/>
  <c r="AK690" i="24"/>
  <c r="AK702" i="24"/>
  <c r="AK711" i="24"/>
  <c r="AK765" i="24"/>
  <c r="AK783" i="24"/>
  <c r="AK798" i="24"/>
  <c r="AK284" i="24"/>
  <c r="AK306" i="24"/>
  <c r="AK360" i="24"/>
  <c r="AK313" i="24"/>
  <c r="AK481" i="24"/>
  <c r="AK324" i="24"/>
  <c r="AK397" i="24"/>
  <c r="AK417" i="24"/>
  <c r="AK435" i="24"/>
  <c r="AK451" i="24"/>
  <c r="AK471" i="24"/>
  <c r="AK507" i="24"/>
  <c r="AK1417" i="24"/>
  <c r="AK1365" i="24"/>
  <c r="AK1441" i="24"/>
  <c r="AK1386" i="24"/>
  <c r="AK1558" i="24"/>
  <c r="AK1409" i="24"/>
  <c r="AK1592" i="24"/>
  <c r="AG1445" i="24"/>
  <c r="AH1445" i="24" s="1"/>
  <c r="AJ1445" i="24" s="1"/>
  <c r="AG1353" i="24"/>
  <c r="AH1353" i="24" s="1"/>
  <c r="AJ1353" i="24" s="1"/>
  <c r="AG1349" i="24"/>
  <c r="AH1349" i="24" s="1"/>
  <c r="AJ1349" i="24" s="1"/>
  <c r="AG527" i="24"/>
  <c r="AH527" i="24" s="1"/>
  <c r="AJ527" i="24" s="1"/>
  <c r="AG409" i="24"/>
  <c r="AH409" i="24" s="1"/>
  <c r="AJ409" i="24" s="1"/>
  <c r="AG328" i="24"/>
  <c r="AH328" i="24" s="1"/>
  <c r="AJ328" i="24" s="1"/>
  <c r="AG390" i="24"/>
  <c r="AH390" i="24" s="1"/>
  <c r="AJ390" i="24" s="1"/>
  <c r="AG364" i="24"/>
  <c r="AH364" i="24" s="1"/>
  <c r="AJ364" i="24" s="1"/>
  <c r="AG296" i="24"/>
  <c r="AH296" i="24" s="1"/>
  <c r="AJ296" i="24" s="1"/>
  <c r="AG802" i="24"/>
  <c r="AH802" i="24" s="1"/>
  <c r="AJ802" i="24" s="1"/>
  <c r="AG790" i="24"/>
  <c r="AH790" i="24" s="1"/>
  <c r="AJ790" i="24" s="1"/>
  <c r="AG694" i="24"/>
  <c r="AH694" i="24" s="1"/>
  <c r="AJ694" i="24" s="1"/>
  <c r="AG714" i="24"/>
  <c r="AH714" i="24" s="1"/>
  <c r="AJ714" i="24" s="1"/>
  <c r="AG1341" i="24"/>
  <c r="AH1341" i="24" s="1"/>
  <c r="AJ1341" i="24" s="1"/>
  <c r="AG1276" i="24"/>
  <c r="AH1276" i="24" s="1"/>
  <c r="AJ1276" i="24" s="1"/>
  <c r="AG1301" i="24"/>
  <c r="AH1301" i="24" s="1"/>
  <c r="AJ1301" i="24" s="1"/>
  <c r="AG1147" i="24"/>
  <c r="AH1147" i="24" s="1"/>
  <c r="AJ1147" i="24" s="1"/>
  <c r="AH1295" i="24"/>
  <c r="AJ1295" i="24" s="1"/>
  <c r="AH1098" i="24"/>
  <c r="AJ1098" i="24" s="1"/>
  <c r="AH1094" i="24"/>
  <c r="AJ1094" i="24" s="1"/>
  <c r="AH980" i="24"/>
  <c r="AJ980" i="24" s="1"/>
  <c r="AH933" i="24"/>
  <c r="AJ933" i="24" s="1"/>
  <c r="AG873" i="24"/>
  <c r="AH873" i="24" s="1"/>
  <c r="AJ873" i="24" s="1"/>
  <c r="AH560" i="24"/>
  <c r="AJ560" i="24" s="1"/>
  <c r="AK1326" i="24"/>
  <c r="AK1310" i="24"/>
  <c r="AK1269" i="24"/>
  <c r="AK1246" i="24"/>
  <c r="AK1241" i="24"/>
  <c r="AK1231" i="24"/>
  <c r="AK1207" i="24"/>
  <c r="AK1127" i="24"/>
  <c r="AK1296" i="24"/>
  <c r="AK1288" i="24"/>
  <c r="AK1197" i="24"/>
  <c r="AK1179" i="24"/>
  <c r="AK1171" i="24"/>
  <c r="AK1164" i="24"/>
  <c r="AK1158" i="24"/>
  <c r="AK1108" i="24"/>
  <c r="AK1098" i="24"/>
  <c r="AK1083" i="24"/>
  <c r="AK1282" i="24"/>
  <c r="AK1072" i="24"/>
  <c r="AK1065" i="24"/>
  <c r="AK1057" i="24"/>
  <c r="AK1049" i="24"/>
  <c r="AK1041" i="24"/>
  <c r="AK1038" i="24"/>
  <c r="AK1000" i="24"/>
  <c r="AK988" i="24"/>
  <c r="AK976" i="24"/>
  <c r="AK949" i="24"/>
  <c r="AK934" i="24"/>
  <c r="AK861" i="24"/>
  <c r="AK1026" i="24"/>
  <c r="AK850" i="24"/>
  <c r="AK909" i="24"/>
  <c r="AK891" i="24"/>
  <c r="AK885" i="24"/>
  <c r="AK836" i="24"/>
  <c r="AK828" i="24"/>
  <c r="AK820" i="24"/>
  <c r="AK813" i="24"/>
  <c r="AK271" i="24"/>
  <c r="AK266" i="24"/>
  <c r="AK259" i="24"/>
  <c r="AK254" i="24"/>
  <c r="AK247" i="24"/>
  <c r="AK241" i="24"/>
  <c r="AK158" i="24"/>
  <c r="AK233" i="24"/>
  <c r="AK202" i="24"/>
  <c r="AK195" i="24"/>
  <c r="AK183" i="24"/>
  <c r="AK177" i="24"/>
  <c r="AK171" i="24"/>
  <c r="AK156" i="24"/>
  <c r="AK140" i="24"/>
  <c r="AK76" i="24"/>
  <c r="AK71" i="24"/>
  <c r="AK59" i="24"/>
  <c r="AK52" i="24"/>
  <c r="AK224" i="24"/>
  <c r="AK217" i="24"/>
  <c r="AK126" i="24"/>
  <c r="AK118" i="24"/>
  <c r="AK46" i="24"/>
  <c r="AK111" i="24"/>
  <c r="AK100" i="24"/>
  <c r="AK86" i="24"/>
  <c r="AK81" i="24"/>
  <c r="AK39" i="24"/>
  <c r="AK29" i="24"/>
  <c r="AK22" i="24"/>
  <c r="AK14" i="24"/>
  <c r="AK550" i="24"/>
  <c r="AK579" i="24"/>
  <c r="AK621" i="24"/>
  <c r="AK633" i="24"/>
  <c r="AK642" i="24"/>
  <c r="AK587" i="24"/>
  <c r="AK596" i="24"/>
  <c r="AK607" i="24"/>
  <c r="AK684" i="24"/>
  <c r="AK734" i="24"/>
  <c r="AK774" i="24"/>
  <c r="AK806" i="24"/>
  <c r="AK310" i="24"/>
  <c r="AK368" i="24"/>
  <c r="AK485" i="24"/>
  <c r="AK332" i="24"/>
  <c r="AK418" i="24"/>
  <c r="AK439" i="24"/>
  <c r="AK455" i="24"/>
  <c r="AK515" i="24"/>
  <c r="AK1426" i="24"/>
  <c r="AK1494" i="24"/>
  <c r="AK1524" i="24"/>
  <c r="AG1546" i="24"/>
  <c r="AH1546" i="24" s="1"/>
  <c r="AJ1546" i="24" s="1"/>
  <c r="AG1490" i="24"/>
  <c r="AH1490" i="24" s="1"/>
  <c r="AJ1490" i="24" s="1"/>
  <c r="AG1554" i="24"/>
  <c r="AH1554" i="24" s="1"/>
  <c r="AJ1554" i="24" s="1"/>
  <c r="AG1447" i="24"/>
  <c r="AH1447" i="24" s="1"/>
  <c r="AJ1447" i="24" s="1"/>
  <c r="AG1433" i="24"/>
  <c r="AH1433" i="24" s="1"/>
  <c r="AJ1433" i="24" s="1"/>
  <c r="AG535" i="24"/>
  <c r="AH535" i="24" s="1"/>
  <c r="AJ535" i="24" s="1"/>
  <c r="AG436" i="24"/>
  <c r="AH436" i="24" s="1"/>
  <c r="AJ436" i="24" s="1"/>
  <c r="AG421" i="24"/>
  <c r="AH421" i="24" s="1"/>
  <c r="AJ421" i="24" s="1"/>
  <c r="AG778" i="24"/>
  <c r="AH778" i="24" s="1"/>
  <c r="AJ778" i="24" s="1"/>
  <c r="AH1304" i="24"/>
  <c r="AJ1304" i="24" s="1"/>
  <c r="AH1106" i="24"/>
  <c r="AJ1106" i="24" s="1"/>
  <c r="AH1126" i="24"/>
  <c r="AJ1126" i="24" s="1"/>
  <c r="AH1056" i="24"/>
  <c r="AJ1056" i="24" s="1"/>
  <c r="AH1004" i="24"/>
  <c r="AJ1004" i="24" s="1"/>
  <c r="AH946" i="24"/>
  <c r="AJ946" i="24" s="1"/>
  <c r="AH934" i="24"/>
  <c r="AJ934" i="24" s="1"/>
  <c r="AH877" i="24"/>
  <c r="AJ877" i="24" s="1"/>
  <c r="AK120" i="24"/>
  <c r="AK107" i="24"/>
  <c r="AK27" i="24"/>
  <c r="AH1273" i="24"/>
  <c r="AJ1273" i="24" s="1"/>
  <c r="AH1207" i="24"/>
  <c r="AJ1207" i="24" s="1"/>
  <c r="AH1082" i="24"/>
  <c r="AJ1082" i="24" s="1"/>
  <c r="AH1282" i="24"/>
  <c r="AJ1282" i="24" s="1"/>
  <c r="AH1060" i="24"/>
  <c r="AJ1060" i="24" s="1"/>
  <c r="AH1052" i="24"/>
  <c r="AJ1052" i="24" s="1"/>
  <c r="AH1048" i="24"/>
  <c r="AJ1048" i="24" s="1"/>
  <c r="AH1044" i="24"/>
  <c r="AJ1044" i="24" s="1"/>
  <c r="AH1012" i="24"/>
  <c r="AJ1012" i="24" s="1"/>
  <c r="AH996" i="24"/>
  <c r="AJ996" i="24" s="1"/>
  <c r="AH949" i="24"/>
  <c r="AJ949" i="24" s="1"/>
  <c r="AH869" i="24"/>
  <c r="AJ869" i="24" s="1"/>
  <c r="AH868" i="24"/>
  <c r="AJ868" i="24" s="1"/>
  <c r="AH1265" i="24"/>
  <c r="AJ1265" i="24" s="1"/>
  <c r="AH1178" i="24"/>
  <c r="AJ1178" i="24" s="1"/>
  <c r="AH1170" i="24"/>
  <c r="AJ1170" i="24" s="1"/>
  <c r="AH1112" i="24"/>
  <c r="AJ1112" i="24" s="1"/>
  <c r="AH1090" i="24"/>
  <c r="AJ1090" i="24" s="1"/>
  <c r="AH1040" i="24"/>
  <c r="AJ1040" i="24" s="1"/>
  <c r="AH1038" i="24"/>
  <c r="AJ1038" i="24" s="1"/>
  <c r="AH1000" i="24"/>
  <c r="AJ1000" i="24" s="1"/>
  <c r="AH999" i="24"/>
  <c r="AJ999" i="24" s="1"/>
  <c r="AH950" i="24"/>
  <c r="AJ950" i="24" s="1"/>
  <c r="AH938" i="24"/>
  <c r="AJ938" i="24" s="1"/>
  <c r="AH865" i="24"/>
  <c r="AJ865" i="24" s="1"/>
  <c r="AH861" i="24"/>
  <c r="AJ861" i="24" s="1"/>
  <c r="AH857" i="24"/>
  <c r="AJ857" i="24" s="1"/>
  <c r="AH1166" i="24"/>
  <c r="AJ1166" i="24" s="1"/>
  <c r="AH1162" i="24"/>
  <c r="AJ1162" i="24" s="1"/>
  <c r="AH1108" i="24"/>
  <c r="AJ1108" i="24" s="1"/>
  <c r="AH1068" i="24"/>
  <c r="AJ1068" i="24" s="1"/>
  <c r="AH1064" i="24"/>
  <c r="AJ1064" i="24" s="1"/>
  <c r="AH1010" i="24"/>
  <c r="AJ1010" i="24" s="1"/>
  <c r="AH1035" i="24"/>
  <c r="AJ1035" i="24" s="1"/>
  <c r="AH972" i="24"/>
  <c r="AJ972" i="24" s="1"/>
  <c r="AH958" i="24"/>
  <c r="AJ958" i="24" s="1"/>
  <c r="AH942" i="24"/>
  <c r="AJ942" i="24" s="1"/>
  <c r="AK1607" i="24"/>
  <c r="AF1607" i="24"/>
  <c r="AH1607" i="24" s="1"/>
  <c r="AJ1607" i="24" s="1"/>
  <c r="AK1605" i="24"/>
  <c r="AG1605" i="24"/>
  <c r="AH1605" i="24" s="1"/>
  <c r="AJ1605" i="24" s="1"/>
  <c r="AK1597" i="24"/>
  <c r="AG1597" i="24"/>
  <c r="AH1597" i="24" s="1"/>
  <c r="AJ1597" i="24" s="1"/>
  <c r="AK1575" i="24"/>
  <c r="AF1575" i="24"/>
  <c r="AH1575" i="24" s="1"/>
  <c r="AJ1575" i="24" s="1"/>
  <c r="AK1547" i="24"/>
  <c r="AG1547" i="24"/>
  <c r="AH1547" i="24" s="1"/>
  <c r="AJ1547" i="24" s="1"/>
  <c r="AK1533" i="24"/>
  <c r="AG1533" i="24"/>
  <c r="AH1533" i="24" s="1"/>
  <c r="AJ1533" i="24" s="1"/>
  <c r="AK1519" i="24"/>
  <c r="AF1519" i="24"/>
  <c r="AH1519" i="24" s="1"/>
  <c r="AJ1519" i="24" s="1"/>
  <c r="AK1491" i="24"/>
  <c r="AG1491" i="24"/>
  <c r="AH1491" i="24" s="1"/>
  <c r="AJ1491" i="24" s="1"/>
  <c r="AK1477" i="24"/>
  <c r="AF1477" i="24"/>
  <c r="AH1477" i="24" s="1"/>
  <c r="AJ1477" i="24" s="1"/>
  <c r="AK1469" i="24"/>
  <c r="AF1469" i="24"/>
  <c r="AH1469" i="24" s="1"/>
  <c r="AJ1469" i="24" s="1"/>
  <c r="AK1412" i="24"/>
  <c r="AF1412" i="24"/>
  <c r="AH1412" i="24" s="1"/>
  <c r="AJ1412" i="24" s="1"/>
  <c r="AK1410" i="24"/>
  <c r="AG1410" i="24"/>
  <c r="AH1410" i="24" s="1"/>
  <c r="AJ1410" i="24" s="1"/>
  <c r="AK1396" i="24"/>
  <c r="AF1396" i="24"/>
  <c r="AH1396" i="24" s="1"/>
  <c r="AJ1396" i="24" s="1"/>
  <c r="AK1394" i="24"/>
  <c r="AG1394" i="24"/>
  <c r="AH1394" i="24" s="1"/>
  <c r="AJ1394" i="24" s="1"/>
  <c r="AK1557" i="24"/>
  <c r="AF1557" i="24"/>
  <c r="AH1557" i="24" s="1"/>
  <c r="AJ1557" i="24" s="1"/>
  <c r="AK1555" i="24"/>
  <c r="AG1555" i="24"/>
  <c r="AH1555" i="24" s="1"/>
  <c r="AJ1555" i="24" s="1"/>
  <c r="AF1466" i="24"/>
  <c r="AH1466" i="24" s="1"/>
  <c r="AJ1466" i="24" s="1"/>
  <c r="AK1466" i="24"/>
  <c r="AK1372" i="24"/>
  <c r="AF1372" i="24"/>
  <c r="AH1372" i="24" s="1"/>
  <c r="AJ1372" i="24" s="1"/>
  <c r="AK1370" i="24"/>
  <c r="AG1370" i="24"/>
  <c r="AH1370" i="24" s="1"/>
  <c r="AJ1370" i="24" s="1"/>
  <c r="AK1362" i="24"/>
  <c r="AG1362" i="24"/>
  <c r="AH1362" i="24" s="1"/>
  <c r="AJ1362" i="24" s="1"/>
  <c r="AK1356" i="24"/>
  <c r="AF1356" i="24"/>
  <c r="AH1356" i="24" s="1"/>
  <c r="AJ1356" i="24" s="1"/>
  <c r="AK1348" i="24"/>
  <c r="AF1348" i="24"/>
  <c r="AH1348" i="24" s="1"/>
  <c r="AJ1348" i="24" s="1"/>
  <c r="AK504" i="24"/>
  <c r="AG504" i="24"/>
  <c r="AH504" i="24" s="1"/>
  <c r="AJ504" i="24" s="1"/>
  <c r="AK476" i="24"/>
  <c r="AG476" i="24"/>
  <c r="AH476" i="24" s="1"/>
  <c r="AJ476" i="24" s="1"/>
  <c r="AK497" i="24"/>
  <c r="AF497" i="24"/>
  <c r="AH497" i="24" s="1"/>
  <c r="AJ497" i="24" s="1"/>
  <c r="AK458" i="24"/>
  <c r="AF458" i="24"/>
  <c r="AH458" i="24" s="1"/>
  <c r="AJ458" i="24" s="1"/>
  <c r="AK456" i="24"/>
  <c r="AG456" i="24"/>
  <c r="AH456" i="24" s="1"/>
  <c r="AJ456" i="24" s="1"/>
  <c r="AK450" i="24"/>
  <c r="AF450" i="24"/>
  <c r="AH450" i="24" s="1"/>
  <c r="AJ450" i="24" s="1"/>
  <c r="AK424" i="24"/>
  <c r="AF424" i="24"/>
  <c r="AH424" i="24" s="1"/>
  <c r="AJ424" i="24" s="1"/>
  <c r="AK416" i="24"/>
  <c r="AF416" i="24"/>
  <c r="AH416" i="24" s="1"/>
  <c r="AJ416" i="24" s="1"/>
  <c r="AK400" i="24"/>
  <c r="AF400" i="24"/>
  <c r="AH400" i="24" s="1"/>
  <c r="AJ400" i="24" s="1"/>
  <c r="AK335" i="24"/>
  <c r="AF335" i="24"/>
  <c r="AH335" i="24" s="1"/>
  <c r="AJ335" i="24" s="1"/>
  <c r="AK319" i="24"/>
  <c r="AF319" i="24"/>
  <c r="AH319" i="24" s="1"/>
  <c r="AJ319" i="24" s="1"/>
  <c r="AK355" i="24"/>
  <c r="AF355" i="24"/>
  <c r="AH355" i="24" s="1"/>
  <c r="AJ355" i="24" s="1"/>
  <c r="AK279" i="24"/>
  <c r="AF279" i="24"/>
  <c r="AH279" i="24" s="1"/>
  <c r="AJ279" i="24" s="1"/>
  <c r="AK809" i="24"/>
  <c r="AF809" i="24"/>
  <c r="AH809" i="24" s="1"/>
  <c r="AJ809" i="24" s="1"/>
  <c r="AK801" i="24"/>
  <c r="AF801" i="24"/>
  <c r="AH801" i="24" s="1"/>
  <c r="AJ801" i="24" s="1"/>
  <c r="AK745" i="24"/>
  <c r="AF745" i="24"/>
  <c r="AH745" i="24" s="1"/>
  <c r="AJ745" i="24" s="1"/>
  <c r="AK767" i="24"/>
  <c r="AG767" i="24"/>
  <c r="AH767" i="24" s="1"/>
  <c r="AJ767" i="24" s="1"/>
  <c r="AK717" i="24"/>
  <c r="AF717" i="24"/>
  <c r="AH717" i="24" s="1"/>
  <c r="AJ717" i="24" s="1"/>
  <c r="AK683" i="24"/>
  <c r="AF683" i="24"/>
  <c r="AH683" i="24" s="1"/>
  <c r="AJ683" i="24" s="1"/>
  <c r="AK678" i="24"/>
  <c r="AG678" i="24"/>
  <c r="AH678" i="24" s="1"/>
  <c r="AJ678" i="24" s="1"/>
  <c r="AK569" i="24"/>
  <c r="AG569" i="24"/>
  <c r="AH569" i="24" s="1"/>
  <c r="AJ569" i="24" s="1"/>
  <c r="AK586" i="24"/>
  <c r="AF586" i="24"/>
  <c r="AH586" i="24" s="1"/>
  <c r="AJ586" i="24" s="1"/>
  <c r="AK660" i="24"/>
  <c r="AG660" i="24"/>
  <c r="AH660" i="24" s="1"/>
  <c r="AJ660" i="24" s="1"/>
  <c r="AK1299" i="24"/>
  <c r="AF1299" i="24"/>
  <c r="AH1299" i="24" s="1"/>
  <c r="AJ1299" i="24" s="1"/>
  <c r="AK1323" i="24"/>
  <c r="AK1498" i="24"/>
  <c r="AK1602" i="24"/>
  <c r="AG1602" i="24"/>
  <c r="AH1602" i="24" s="1"/>
  <c r="AJ1602" i="24" s="1"/>
  <c r="AK1578" i="24"/>
  <c r="AG1578" i="24"/>
  <c r="AH1578" i="24" s="1"/>
  <c r="AJ1578" i="24" s="1"/>
  <c r="AK1544" i="24"/>
  <c r="AG1544" i="24"/>
  <c r="AH1544" i="24" s="1"/>
  <c r="AJ1544" i="24" s="1"/>
  <c r="AK1569" i="24"/>
  <c r="AG1569" i="24"/>
  <c r="AH1569" i="24" s="1"/>
  <c r="AJ1569" i="24" s="1"/>
  <c r="AK1538" i="24"/>
  <c r="AG1538" i="24"/>
  <c r="AH1538" i="24" s="1"/>
  <c r="AJ1538" i="24" s="1"/>
  <c r="AK1530" i="24"/>
  <c r="AG1530" i="24"/>
  <c r="AH1530" i="24" s="1"/>
  <c r="AJ1530" i="24" s="1"/>
  <c r="AK1522" i="24"/>
  <c r="AG1522" i="24"/>
  <c r="AH1522" i="24" s="1"/>
  <c r="AJ1522" i="24" s="1"/>
  <c r="AK1514" i="24"/>
  <c r="AG1514" i="24"/>
  <c r="AH1514" i="24" s="1"/>
  <c r="AJ1514" i="24" s="1"/>
  <c r="AK1506" i="24"/>
  <c r="AG1506" i="24"/>
  <c r="AH1506" i="24" s="1"/>
  <c r="AJ1506" i="24" s="1"/>
  <c r="AK1496" i="24"/>
  <c r="AG1496" i="24"/>
  <c r="AH1496" i="24" s="1"/>
  <c r="AJ1496" i="24" s="1"/>
  <c r="AK1488" i="24"/>
  <c r="AG1488" i="24"/>
  <c r="AH1488" i="24" s="1"/>
  <c r="AJ1488" i="24" s="1"/>
  <c r="AK1480" i="24"/>
  <c r="AG1480" i="24"/>
  <c r="AH1480" i="24" s="1"/>
  <c r="AJ1480" i="24" s="1"/>
  <c r="AK1472" i="24"/>
  <c r="AG1472" i="24"/>
  <c r="AH1472" i="24" s="1"/>
  <c r="AJ1472" i="24" s="1"/>
  <c r="AK1415" i="24"/>
  <c r="AG1415" i="24"/>
  <c r="AH1415" i="24" s="1"/>
  <c r="AJ1415" i="24" s="1"/>
  <c r="AK1407" i="24"/>
  <c r="AG1407" i="24"/>
  <c r="AH1407" i="24" s="1"/>
  <c r="AJ1407" i="24" s="1"/>
  <c r="AK1399" i="24"/>
  <c r="AG1399" i="24"/>
  <c r="AH1399" i="24" s="1"/>
  <c r="AJ1399" i="24" s="1"/>
  <c r="AK1391" i="24"/>
  <c r="AG1391" i="24"/>
  <c r="AH1391" i="24" s="1"/>
  <c r="AJ1391" i="24" s="1"/>
  <c r="AK1560" i="24"/>
  <c r="AG1560" i="24"/>
  <c r="AH1560" i="24" s="1"/>
  <c r="AJ1560" i="24" s="1"/>
  <c r="AK1552" i="24"/>
  <c r="AG1552" i="24"/>
  <c r="AH1552" i="24" s="1"/>
  <c r="AJ1552" i="24" s="1"/>
  <c r="AK1461" i="24"/>
  <c r="AG1461" i="24"/>
  <c r="AH1461" i="24" s="1"/>
  <c r="AJ1461" i="24" s="1"/>
  <c r="AK1388" i="24"/>
  <c r="AG1388" i="24"/>
  <c r="AH1388" i="24" s="1"/>
  <c r="AJ1388" i="24" s="1"/>
  <c r="AK1451" i="24"/>
  <c r="AG1451" i="24"/>
  <c r="AH1451" i="24" s="1"/>
  <c r="AJ1451" i="24" s="1"/>
  <c r="AK1443" i="24"/>
  <c r="AG1443" i="24"/>
  <c r="AH1443" i="24" s="1"/>
  <c r="AJ1443" i="24" s="1"/>
  <c r="AK1435" i="24"/>
  <c r="AG1435" i="24"/>
  <c r="AH1435" i="24" s="1"/>
  <c r="AJ1435" i="24" s="1"/>
  <c r="AK1427" i="24"/>
  <c r="AG1427" i="24"/>
  <c r="AH1427" i="24" s="1"/>
  <c r="AJ1427" i="24" s="1"/>
  <c r="AK1419" i="24"/>
  <c r="AG1419" i="24"/>
  <c r="AH1419" i="24" s="1"/>
  <c r="AJ1419" i="24" s="1"/>
  <c r="AK1377" i="24"/>
  <c r="AG1377" i="24"/>
  <c r="AH1377" i="24" s="1"/>
  <c r="AJ1377" i="24" s="1"/>
  <c r="AK1367" i="24"/>
  <c r="AG1367" i="24"/>
  <c r="AH1367" i="24" s="1"/>
  <c r="AJ1367" i="24" s="1"/>
  <c r="AK1359" i="24"/>
  <c r="AG1359" i="24"/>
  <c r="AH1359" i="24" s="1"/>
  <c r="AJ1359" i="24" s="1"/>
  <c r="AK1351" i="24"/>
  <c r="AG1351" i="24"/>
  <c r="AH1351" i="24" s="1"/>
  <c r="AJ1351" i="24" s="1"/>
  <c r="AK541" i="24"/>
  <c r="AG541" i="24"/>
  <c r="AH541" i="24" s="1"/>
  <c r="AJ541" i="24" s="1"/>
  <c r="AK533" i="24"/>
  <c r="AG533" i="24"/>
  <c r="AH533" i="24" s="1"/>
  <c r="AJ533" i="24" s="1"/>
  <c r="AK525" i="24"/>
  <c r="AG525" i="24"/>
  <c r="AH525" i="24" s="1"/>
  <c r="AJ525" i="24" s="1"/>
  <c r="AK517" i="24"/>
  <c r="AG517" i="24"/>
  <c r="AH517" i="24" s="1"/>
  <c r="AJ517" i="24" s="1"/>
  <c r="AK509" i="24"/>
  <c r="AG509" i="24"/>
  <c r="AH509" i="24" s="1"/>
  <c r="AJ509" i="24" s="1"/>
  <c r="AK475" i="24"/>
  <c r="AG475" i="24"/>
  <c r="AH475" i="24" s="1"/>
  <c r="AJ475" i="24" s="1"/>
  <c r="AK500" i="24"/>
  <c r="AG500" i="24"/>
  <c r="AH500" i="24" s="1"/>
  <c r="AJ500" i="24" s="1"/>
  <c r="AK469" i="24"/>
  <c r="AG469" i="24"/>
  <c r="AH469" i="24" s="1"/>
  <c r="AJ469" i="24" s="1"/>
  <c r="AK461" i="24"/>
  <c r="AG461" i="24"/>
  <c r="AH461" i="24" s="1"/>
  <c r="AJ461" i="24" s="1"/>
  <c r="AK453" i="24"/>
  <c r="AG453" i="24"/>
  <c r="AH453" i="24" s="1"/>
  <c r="AJ453" i="24" s="1"/>
  <c r="AK445" i="24"/>
  <c r="AG445" i="24"/>
  <c r="AH445" i="24" s="1"/>
  <c r="AJ445" i="24" s="1"/>
  <c r="AK437" i="24"/>
  <c r="AG437" i="24"/>
  <c r="AH437" i="24" s="1"/>
  <c r="AJ437" i="24" s="1"/>
  <c r="AK427" i="24"/>
  <c r="AG427" i="24"/>
  <c r="AH427" i="24" s="1"/>
  <c r="AJ427" i="24" s="1"/>
  <c r="AK419" i="24"/>
  <c r="AG419" i="24"/>
  <c r="AH419" i="24" s="1"/>
  <c r="AJ419" i="24" s="1"/>
  <c r="AK411" i="24"/>
  <c r="AG411" i="24"/>
  <c r="AH411" i="24" s="1"/>
  <c r="AJ411" i="24" s="1"/>
  <c r="AK403" i="24"/>
  <c r="AG403" i="24"/>
  <c r="AH403" i="24" s="1"/>
  <c r="AJ403" i="24" s="1"/>
  <c r="AK302" i="24"/>
  <c r="AG302" i="24"/>
  <c r="AH302" i="24" s="1"/>
  <c r="AJ302" i="24" s="1"/>
  <c r="AK338" i="24"/>
  <c r="AG338" i="24"/>
  <c r="AH338" i="24" s="1"/>
  <c r="AJ338" i="24" s="1"/>
  <c r="AK330" i="24"/>
  <c r="AG330" i="24"/>
  <c r="AH330" i="24" s="1"/>
  <c r="AJ330" i="24" s="1"/>
  <c r="AK322" i="24"/>
  <c r="AG322" i="24"/>
  <c r="AH322" i="24" s="1"/>
  <c r="AJ322" i="24" s="1"/>
  <c r="AK491" i="24"/>
  <c r="AG491" i="24"/>
  <c r="AH491" i="24" s="1"/>
  <c r="AJ491" i="24" s="1"/>
  <c r="AK483" i="24"/>
  <c r="AG483" i="24"/>
  <c r="AH483" i="24" s="1"/>
  <c r="AJ483" i="24" s="1"/>
  <c r="AK392" i="24"/>
  <c r="AG392" i="24"/>
  <c r="AH392" i="24" s="1"/>
  <c r="AJ392" i="24" s="1"/>
  <c r="AK384" i="24"/>
  <c r="AG384" i="24"/>
  <c r="AH384" i="24" s="1"/>
  <c r="AJ384" i="24" s="1"/>
  <c r="AK382" i="24"/>
  <c r="AG382" i="24"/>
  <c r="AH382" i="24" s="1"/>
  <c r="AJ382" i="24" s="1"/>
  <c r="AK374" i="24"/>
  <c r="AG374" i="24"/>
  <c r="AH374" i="24" s="1"/>
  <c r="AJ374" i="24" s="1"/>
  <c r="AK366" i="24"/>
  <c r="AG366" i="24"/>
  <c r="AH366" i="24" s="1"/>
  <c r="AJ366" i="24" s="1"/>
  <c r="AK358" i="24"/>
  <c r="AG358" i="24"/>
  <c r="AH358" i="24" s="1"/>
  <c r="AJ358" i="24" s="1"/>
  <c r="AK350" i="24"/>
  <c r="AG350" i="24"/>
  <c r="AH350" i="24" s="1"/>
  <c r="AJ350" i="24" s="1"/>
  <c r="AK308" i="24"/>
  <c r="AG308" i="24"/>
  <c r="AH308" i="24" s="1"/>
  <c r="AJ308" i="24" s="1"/>
  <c r="AK298" i="24"/>
  <c r="AG298" i="24"/>
  <c r="AH298" i="24" s="1"/>
  <c r="AJ298" i="24" s="1"/>
  <c r="AK290" i="24"/>
  <c r="AG290" i="24"/>
  <c r="AH290" i="24" s="1"/>
  <c r="AJ290" i="24" s="1"/>
  <c r="AK282" i="24"/>
  <c r="AG282" i="24"/>
  <c r="AH282" i="24" s="1"/>
  <c r="AJ282" i="24" s="1"/>
  <c r="AK478" i="24"/>
  <c r="AG478" i="24"/>
  <c r="AH478" i="24" s="1"/>
  <c r="AJ478" i="24" s="1"/>
  <c r="AK804" i="24"/>
  <c r="AG804" i="24"/>
  <c r="AH804" i="24" s="1"/>
  <c r="AJ804" i="24" s="1"/>
  <c r="AK796" i="24"/>
  <c r="AG796" i="24"/>
  <c r="AH796" i="24" s="1"/>
  <c r="AJ796" i="24" s="1"/>
  <c r="AK788" i="24"/>
  <c r="AG788" i="24"/>
  <c r="AH788" i="24" s="1"/>
  <c r="AJ788" i="24" s="1"/>
  <c r="AK777" i="24"/>
  <c r="AF777" i="24"/>
  <c r="AH777" i="24" s="1"/>
  <c r="AJ777" i="24" s="1"/>
  <c r="AK768" i="24"/>
  <c r="AF768" i="24"/>
  <c r="AH768" i="24" s="1"/>
  <c r="AJ768" i="24" s="1"/>
  <c r="AK763" i="24"/>
  <c r="AG763" i="24"/>
  <c r="AH763" i="24" s="1"/>
  <c r="AJ763" i="24" s="1"/>
  <c r="AK724" i="24"/>
  <c r="AG724" i="24"/>
  <c r="AH724" i="24" s="1"/>
  <c r="AJ724" i="24" s="1"/>
  <c r="AK713" i="24"/>
  <c r="AF713" i="24"/>
  <c r="AH713" i="24" s="1"/>
  <c r="AJ713" i="24" s="1"/>
  <c r="AK708" i="24"/>
  <c r="AG708" i="24"/>
  <c r="AH708" i="24" s="1"/>
  <c r="AJ708" i="24" s="1"/>
  <c r="AK695" i="24"/>
  <c r="AF695" i="24"/>
  <c r="AH695" i="24" s="1"/>
  <c r="AJ695" i="24" s="1"/>
  <c r="AK679" i="24"/>
  <c r="AF679" i="24"/>
  <c r="AH679" i="24" s="1"/>
  <c r="AJ679" i="24" s="1"/>
  <c r="AK674" i="24"/>
  <c r="AG674" i="24"/>
  <c r="AH674" i="24" s="1"/>
  <c r="AJ674" i="24" s="1"/>
  <c r="AK609" i="24"/>
  <c r="AG609" i="24"/>
  <c r="AH609" i="24" s="1"/>
  <c r="AJ609" i="24" s="1"/>
  <c r="AK598" i="24"/>
  <c r="AF598" i="24"/>
  <c r="AH598" i="24" s="1"/>
  <c r="AJ598" i="24" s="1"/>
  <c r="AK593" i="24"/>
  <c r="AG593" i="24"/>
  <c r="AH593" i="24" s="1"/>
  <c r="AJ593" i="24" s="1"/>
  <c r="AK760" i="24"/>
  <c r="AF760" i="24"/>
  <c r="AH760" i="24" s="1"/>
  <c r="AJ760" i="24" s="1"/>
  <c r="AK661" i="24"/>
  <c r="AF661" i="24"/>
  <c r="AH661" i="24" s="1"/>
  <c r="AJ661" i="24" s="1"/>
  <c r="AK656" i="24"/>
  <c r="AG656" i="24"/>
  <c r="AH656" i="24" s="1"/>
  <c r="AJ656" i="24" s="1"/>
  <c r="AK646" i="24"/>
  <c r="AG646" i="24"/>
  <c r="AH646" i="24" s="1"/>
  <c r="AJ646" i="24" s="1"/>
  <c r="AK636" i="24"/>
  <c r="AF636" i="24"/>
  <c r="AH636" i="24" s="1"/>
  <c r="AJ636" i="24" s="1"/>
  <c r="AK631" i="24"/>
  <c r="AG631" i="24"/>
  <c r="AH631" i="24" s="1"/>
  <c r="AJ631" i="24" s="1"/>
  <c r="AK620" i="24"/>
  <c r="AF620" i="24"/>
  <c r="AH620" i="24" s="1"/>
  <c r="AJ620" i="24" s="1"/>
  <c r="AK568" i="24"/>
  <c r="AF568" i="24"/>
  <c r="AH568" i="24" s="1"/>
  <c r="AJ568" i="24" s="1"/>
  <c r="AK563" i="24"/>
  <c r="AG563" i="24"/>
  <c r="AH563" i="24" s="1"/>
  <c r="AJ563" i="24" s="1"/>
  <c r="AK547" i="24"/>
  <c r="AG547" i="24"/>
  <c r="AH547" i="24" s="1"/>
  <c r="AJ547" i="24" s="1"/>
  <c r="AK1340" i="24"/>
  <c r="AF1340" i="24"/>
  <c r="AH1340" i="24" s="1"/>
  <c r="AJ1340" i="24" s="1"/>
  <c r="AK1335" i="24"/>
  <c r="AG1335" i="24"/>
  <c r="AH1335" i="24" s="1"/>
  <c r="AJ1335" i="24" s="1"/>
  <c r="AK1324" i="24"/>
  <c r="AF1324" i="24"/>
  <c r="AH1324" i="24" s="1"/>
  <c r="AJ1324" i="24" s="1"/>
  <c r="AK1319" i="24"/>
  <c r="AG1319" i="24"/>
  <c r="AH1319" i="24" s="1"/>
  <c r="AJ1319" i="24" s="1"/>
  <c r="AK1308" i="24"/>
  <c r="AF1308" i="24"/>
  <c r="AH1308" i="24" s="1"/>
  <c r="AJ1308" i="24" s="1"/>
  <c r="AK1226" i="24"/>
  <c r="AF1226" i="24"/>
  <c r="AH1226" i="24" s="1"/>
  <c r="AJ1226" i="24" s="1"/>
  <c r="AK1290" i="24"/>
  <c r="AF1290" i="24"/>
  <c r="AH1290" i="24" s="1"/>
  <c r="AJ1290" i="24" s="1"/>
  <c r="AK1115" i="24"/>
  <c r="AF1115" i="24"/>
  <c r="AH1115" i="24" s="1"/>
  <c r="AJ1115" i="24" s="1"/>
  <c r="AK1104" i="24"/>
  <c r="AG1104" i="24"/>
  <c r="AH1104" i="24" s="1"/>
  <c r="AJ1104" i="24" s="1"/>
  <c r="AK1074" i="24"/>
  <c r="AG1074" i="24"/>
  <c r="AH1074" i="24" s="1"/>
  <c r="AJ1074" i="24" s="1"/>
  <c r="AK1583" i="24"/>
  <c r="AF1583" i="24"/>
  <c r="AH1583" i="24" s="1"/>
  <c r="AJ1583" i="24" s="1"/>
  <c r="AK1574" i="24"/>
  <c r="AF1574" i="24"/>
  <c r="AH1574" i="24" s="1"/>
  <c r="AJ1574" i="24" s="1"/>
  <c r="AK1572" i="24"/>
  <c r="AG1572" i="24"/>
  <c r="AH1572" i="24" s="1"/>
  <c r="AJ1572" i="24" s="1"/>
  <c r="AK1541" i="24"/>
  <c r="AG1541" i="24"/>
  <c r="AH1541" i="24" s="1"/>
  <c r="AJ1541" i="24" s="1"/>
  <c r="AK1527" i="24"/>
  <c r="AF1527" i="24"/>
  <c r="AH1527" i="24" s="1"/>
  <c r="AJ1527" i="24" s="1"/>
  <c r="AK1525" i="24"/>
  <c r="AG1525" i="24"/>
  <c r="AH1525" i="24" s="1"/>
  <c r="AJ1525" i="24" s="1"/>
  <c r="AK1511" i="24"/>
  <c r="AF1511" i="24"/>
  <c r="AH1511" i="24" s="1"/>
  <c r="AJ1511" i="24" s="1"/>
  <c r="AK1509" i="24"/>
  <c r="AG1509" i="24"/>
  <c r="AH1509" i="24" s="1"/>
  <c r="AJ1509" i="24" s="1"/>
  <c r="AK1493" i="24"/>
  <c r="AF1493" i="24"/>
  <c r="AH1493" i="24" s="1"/>
  <c r="AJ1493" i="24" s="1"/>
  <c r="AK1483" i="24"/>
  <c r="AG1483" i="24"/>
  <c r="AH1483" i="24" s="1"/>
  <c r="AJ1483" i="24" s="1"/>
  <c r="AK1404" i="24"/>
  <c r="AF1404" i="24"/>
  <c r="AH1404" i="24" s="1"/>
  <c r="AJ1404" i="24" s="1"/>
  <c r="AK1402" i="24"/>
  <c r="AG1402" i="24"/>
  <c r="AH1402" i="24" s="1"/>
  <c r="AJ1402" i="24" s="1"/>
  <c r="AK1565" i="24"/>
  <c r="AF1565" i="24"/>
  <c r="AH1565" i="24" s="1"/>
  <c r="AJ1565" i="24" s="1"/>
  <c r="AK1458" i="24"/>
  <c r="AF1458" i="24"/>
  <c r="AH1458" i="24" s="1"/>
  <c r="AJ1458" i="24" s="1"/>
  <c r="AK1456" i="24"/>
  <c r="AG1456" i="24"/>
  <c r="AH1456" i="24" s="1"/>
  <c r="AJ1456" i="24" s="1"/>
  <c r="AK1385" i="24"/>
  <c r="AF1385" i="24"/>
  <c r="AH1385" i="24" s="1"/>
  <c r="AJ1385" i="24" s="1"/>
  <c r="AK1438" i="24"/>
  <c r="AG1438" i="24"/>
  <c r="AH1438" i="24" s="1"/>
  <c r="AJ1438" i="24" s="1"/>
  <c r="AK1432" i="24"/>
  <c r="AF1432" i="24"/>
  <c r="AH1432" i="24" s="1"/>
  <c r="AJ1432" i="24" s="1"/>
  <c r="AK1430" i="24"/>
  <c r="AG1430" i="24"/>
  <c r="AH1430" i="24" s="1"/>
  <c r="AJ1430" i="24" s="1"/>
  <c r="AK1424" i="24"/>
  <c r="AF1424" i="24"/>
  <c r="AH1424" i="24" s="1"/>
  <c r="AJ1424" i="24" s="1"/>
  <c r="AK1422" i="24"/>
  <c r="AG1422" i="24"/>
  <c r="AH1422" i="24" s="1"/>
  <c r="AJ1422" i="24" s="1"/>
  <c r="AK1382" i="24"/>
  <c r="AF1382" i="24"/>
  <c r="AH1382" i="24" s="1"/>
  <c r="AJ1382" i="24" s="1"/>
  <c r="AK1354" i="24"/>
  <c r="AG1354" i="24"/>
  <c r="AH1354" i="24" s="1"/>
  <c r="AJ1354" i="24" s="1"/>
  <c r="AK1550" i="24"/>
  <c r="AG1550" i="24"/>
  <c r="AH1550" i="24" s="1"/>
  <c r="AJ1550" i="24" s="1"/>
  <c r="AK538" i="24"/>
  <c r="AF538" i="24"/>
  <c r="AH538" i="24" s="1"/>
  <c r="AJ538" i="24" s="1"/>
  <c r="AK536" i="24"/>
  <c r="AG536" i="24"/>
  <c r="AH536" i="24" s="1"/>
  <c r="AJ536" i="24" s="1"/>
  <c r="AK514" i="24"/>
  <c r="AF514" i="24"/>
  <c r="AH514" i="24" s="1"/>
  <c r="AJ514" i="24" s="1"/>
  <c r="AK512" i="24"/>
  <c r="AG512" i="24"/>
  <c r="AH512" i="24" s="1"/>
  <c r="AJ512" i="24" s="1"/>
  <c r="AK448" i="24"/>
  <c r="AG448" i="24"/>
  <c r="AH448" i="24" s="1"/>
  <c r="AJ448" i="24" s="1"/>
  <c r="AK434" i="24"/>
  <c r="AF434" i="24"/>
  <c r="AH434" i="24" s="1"/>
  <c r="AJ434" i="24" s="1"/>
  <c r="AK408" i="24"/>
  <c r="AF408" i="24"/>
  <c r="AH408" i="24" s="1"/>
  <c r="AJ408" i="24" s="1"/>
  <c r="AK343" i="24"/>
  <c r="AF343" i="24"/>
  <c r="AH343" i="24" s="1"/>
  <c r="AJ343" i="24" s="1"/>
  <c r="AK327" i="24"/>
  <c r="AF327" i="24"/>
  <c r="AH327" i="24" s="1"/>
  <c r="AJ327" i="24" s="1"/>
  <c r="AK480" i="24"/>
  <c r="AF480" i="24"/>
  <c r="AH480" i="24" s="1"/>
  <c r="AJ480" i="24" s="1"/>
  <c r="AK379" i="24"/>
  <c r="AF379" i="24"/>
  <c r="AH379" i="24" s="1"/>
  <c r="AJ379" i="24" s="1"/>
  <c r="AK363" i="24"/>
  <c r="AF363" i="24"/>
  <c r="AH363" i="24" s="1"/>
  <c r="AJ363" i="24" s="1"/>
  <c r="AK305" i="24"/>
  <c r="AF305" i="24"/>
  <c r="AH305" i="24" s="1"/>
  <c r="AJ305" i="24" s="1"/>
  <c r="AK287" i="24"/>
  <c r="AF287" i="24"/>
  <c r="AH287" i="24" s="1"/>
  <c r="AJ287" i="24" s="1"/>
  <c r="AK748" i="24"/>
  <c r="AF748" i="24"/>
  <c r="AH748" i="24" s="1"/>
  <c r="AJ748" i="24" s="1"/>
  <c r="AK584" i="24"/>
  <c r="AF584" i="24"/>
  <c r="AH584" i="24" s="1"/>
  <c r="AJ584" i="24" s="1"/>
  <c r="AK640" i="24"/>
  <c r="AF640" i="24"/>
  <c r="AH640" i="24" s="1"/>
  <c r="AJ640" i="24" s="1"/>
  <c r="AK556" i="24"/>
  <c r="AF556" i="24"/>
  <c r="AH556" i="24" s="1"/>
  <c r="AJ556" i="24" s="1"/>
  <c r="AK1344" i="24"/>
  <c r="AF1344" i="24"/>
  <c r="AH1344" i="24" s="1"/>
  <c r="AJ1344" i="24" s="1"/>
  <c r="AK1328" i="24"/>
  <c r="AF1328" i="24"/>
  <c r="AH1328" i="24" s="1"/>
  <c r="AJ1328" i="24" s="1"/>
  <c r="AK1312" i="24"/>
  <c r="AF1312" i="24"/>
  <c r="AH1312" i="24" s="1"/>
  <c r="AJ1312" i="24" s="1"/>
  <c r="AK1210" i="24"/>
  <c r="AF1210" i="24"/>
  <c r="AH1210" i="24" s="1"/>
  <c r="AJ1210" i="24" s="1"/>
  <c r="AK1191" i="24"/>
  <c r="AF1191" i="24"/>
  <c r="AH1191" i="24" s="1"/>
  <c r="AJ1191" i="24" s="1"/>
  <c r="AK1610" i="24"/>
  <c r="AG1610" i="24"/>
  <c r="AH1610" i="24" s="1"/>
  <c r="AJ1610" i="24" s="1"/>
  <c r="AK1594" i="24"/>
  <c r="AG1594" i="24"/>
  <c r="AK1586" i="24"/>
  <c r="AG1586" i="24"/>
  <c r="AH1586" i="24" s="1"/>
  <c r="AJ1586" i="24" s="1"/>
  <c r="AK1307" i="24"/>
  <c r="AK1300" i="24"/>
  <c r="AK1270" i="24"/>
  <c r="AK1225" i="24"/>
  <c r="AK1211" i="24"/>
  <c r="AK1204" i="24"/>
  <c r="AK1289" i="24"/>
  <c r="AK1192" i="24"/>
  <c r="AK1120" i="24"/>
  <c r="AK1114" i="24"/>
  <c r="AK1050" i="24"/>
  <c r="AK1611" i="24"/>
  <c r="AF1611" i="24"/>
  <c r="AH1611" i="24" s="1"/>
  <c r="AJ1611" i="24" s="1"/>
  <c r="AK1609" i="24"/>
  <c r="AG1609" i="24"/>
  <c r="AH1609" i="24" s="1"/>
  <c r="AJ1609" i="24" s="1"/>
  <c r="AK1603" i="24"/>
  <c r="AF1603" i="24"/>
  <c r="AH1603" i="24" s="1"/>
  <c r="AJ1603" i="24" s="1"/>
  <c r="AK1601" i="24"/>
  <c r="AG1601" i="24"/>
  <c r="AH1601" i="24" s="1"/>
  <c r="AJ1601" i="24" s="1"/>
  <c r="AK1595" i="24"/>
  <c r="AF1595" i="24"/>
  <c r="AH1595" i="24" s="1"/>
  <c r="AJ1595" i="24" s="1"/>
  <c r="AH1594" i="24"/>
  <c r="AJ1594" i="24" s="1"/>
  <c r="AK1593" i="24"/>
  <c r="AG1593" i="24"/>
  <c r="AH1593" i="24" s="1"/>
  <c r="AJ1593" i="24" s="1"/>
  <c r="AK1587" i="24"/>
  <c r="AF1587" i="24"/>
  <c r="AH1587" i="24" s="1"/>
  <c r="AJ1587" i="24" s="1"/>
  <c r="AK1585" i="24"/>
  <c r="AG1585" i="24"/>
  <c r="AH1585" i="24" s="1"/>
  <c r="AJ1585" i="24" s="1"/>
  <c r="AK1579" i="24"/>
  <c r="AF1579" i="24"/>
  <c r="AH1579" i="24" s="1"/>
  <c r="AJ1579" i="24" s="1"/>
  <c r="AK1577" i="24"/>
  <c r="AG1577" i="24"/>
  <c r="AH1577" i="24" s="1"/>
  <c r="AJ1577" i="24" s="1"/>
  <c r="AK1545" i="24"/>
  <c r="AF1545" i="24"/>
  <c r="AH1545" i="24" s="1"/>
  <c r="AJ1545" i="24" s="1"/>
  <c r="AK1549" i="24"/>
  <c r="AG1549" i="24"/>
  <c r="AH1549" i="24" s="1"/>
  <c r="AJ1549" i="24" s="1"/>
  <c r="AK1570" i="24"/>
  <c r="AF1570" i="24"/>
  <c r="AH1570" i="24" s="1"/>
  <c r="AJ1570" i="24" s="1"/>
  <c r="AK1568" i="24"/>
  <c r="AG1568" i="24"/>
  <c r="AH1568" i="24" s="1"/>
  <c r="AJ1568" i="24" s="1"/>
  <c r="AK1539" i="24"/>
  <c r="AF1539" i="24"/>
  <c r="AH1539" i="24" s="1"/>
  <c r="AJ1539" i="24" s="1"/>
  <c r="AK1537" i="24"/>
  <c r="AG1537" i="24"/>
  <c r="AH1537" i="24" s="1"/>
  <c r="AJ1537" i="24" s="1"/>
  <c r="AK1531" i="24"/>
  <c r="AF1531" i="24"/>
  <c r="AH1531" i="24" s="1"/>
  <c r="AJ1531" i="24" s="1"/>
  <c r="AK1529" i="24"/>
  <c r="AG1529" i="24"/>
  <c r="AH1529" i="24" s="1"/>
  <c r="AJ1529" i="24" s="1"/>
  <c r="AK1523" i="24"/>
  <c r="AF1523" i="24"/>
  <c r="AH1523" i="24" s="1"/>
  <c r="AJ1523" i="24" s="1"/>
  <c r="AK1521" i="24"/>
  <c r="AG1521" i="24"/>
  <c r="AH1521" i="24" s="1"/>
  <c r="AJ1521" i="24" s="1"/>
  <c r="AK1515" i="24"/>
  <c r="AF1515" i="24"/>
  <c r="AH1515" i="24" s="1"/>
  <c r="AJ1515" i="24" s="1"/>
  <c r="AK1513" i="24"/>
  <c r="AG1513" i="24"/>
  <c r="AH1513" i="24" s="1"/>
  <c r="AJ1513" i="24" s="1"/>
  <c r="AK1507" i="24"/>
  <c r="AF1507" i="24"/>
  <c r="AH1507" i="24" s="1"/>
  <c r="AJ1507" i="24" s="1"/>
  <c r="AK1505" i="24"/>
  <c r="AG1505" i="24"/>
  <c r="AH1505" i="24" s="1"/>
  <c r="AJ1505" i="24" s="1"/>
  <c r="AK1497" i="24"/>
  <c r="AF1497" i="24"/>
  <c r="AH1497" i="24" s="1"/>
  <c r="AJ1497" i="24" s="1"/>
  <c r="AK1495" i="24"/>
  <c r="AG1495" i="24"/>
  <c r="AH1495" i="24" s="1"/>
  <c r="AJ1495" i="24" s="1"/>
  <c r="AK1489" i="24"/>
  <c r="AF1489" i="24"/>
  <c r="AH1489" i="24" s="1"/>
  <c r="AJ1489" i="24" s="1"/>
  <c r="AK1487" i="24"/>
  <c r="AG1487" i="24"/>
  <c r="AH1487" i="24" s="1"/>
  <c r="AJ1487" i="24" s="1"/>
  <c r="AK1481" i="24"/>
  <c r="AF1481" i="24"/>
  <c r="AH1481" i="24" s="1"/>
  <c r="AJ1481" i="24" s="1"/>
  <c r="AK1479" i="24"/>
  <c r="AG1479" i="24"/>
  <c r="AH1479" i="24" s="1"/>
  <c r="AJ1479" i="24" s="1"/>
  <c r="AK1473" i="24"/>
  <c r="AF1473" i="24"/>
  <c r="AH1473" i="24" s="1"/>
  <c r="AJ1473" i="24" s="1"/>
  <c r="AK1471" i="24"/>
  <c r="AG1471" i="24"/>
  <c r="AH1471" i="24" s="1"/>
  <c r="AJ1471" i="24" s="1"/>
  <c r="AK1416" i="24"/>
  <c r="AF1416" i="24"/>
  <c r="AH1416" i="24" s="1"/>
  <c r="AJ1416" i="24" s="1"/>
  <c r="AK1414" i="24"/>
  <c r="AG1414" i="24"/>
  <c r="AH1414" i="24" s="1"/>
  <c r="AJ1414" i="24" s="1"/>
  <c r="AK1408" i="24"/>
  <c r="AF1408" i="24"/>
  <c r="AH1408" i="24" s="1"/>
  <c r="AJ1408" i="24" s="1"/>
  <c r="AK1406" i="24"/>
  <c r="AG1406" i="24"/>
  <c r="AH1406" i="24" s="1"/>
  <c r="AJ1406" i="24" s="1"/>
  <c r="AK1400" i="24"/>
  <c r="AF1400" i="24"/>
  <c r="AH1400" i="24" s="1"/>
  <c r="AJ1400" i="24" s="1"/>
  <c r="AK1398" i="24"/>
  <c r="AG1398" i="24"/>
  <c r="AH1398" i="24" s="1"/>
  <c r="AJ1398" i="24" s="1"/>
  <c r="AK1392" i="24"/>
  <c r="AF1392" i="24"/>
  <c r="AH1392" i="24" s="1"/>
  <c r="AJ1392" i="24" s="1"/>
  <c r="AK1390" i="24"/>
  <c r="AG1390" i="24"/>
  <c r="AH1390" i="24" s="1"/>
  <c r="AJ1390" i="24" s="1"/>
  <c r="AK1561" i="24"/>
  <c r="AF1561" i="24"/>
  <c r="AH1561" i="24" s="1"/>
  <c r="AJ1561" i="24" s="1"/>
  <c r="AK1559" i="24"/>
  <c r="AG1559" i="24"/>
  <c r="AH1559" i="24" s="1"/>
  <c r="AJ1559" i="24" s="1"/>
  <c r="AK1553" i="24"/>
  <c r="AF1553" i="24"/>
  <c r="AH1553" i="24" s="1"/>
  <c r="AJ1553" i="24" s="1"/>
  <c r="AK1551" i="24"/>
  <c r="AG1551" i="24"/>
  <c r="AH1551" i="24" s="1"/>
  <c r="AJ1551" i="24" s="1"/>
  <c r="AK1462" i="24"/>
  <c r="AF1462" i="24"/>
  <c r="AH1462" i="24" s="1"/>
  <c r="AJ1462" i="24" s="1"/>
  <c r="AK1460" i="24"/>
  <c r="AG1460" i="24"/>
  <c r="AH1460" i="24" s="1"/>
  <c r="AJ1460" i="24" s="1"/>
  <c r="AK1389" i="24"/>
  <c r="AF1389" i="24"/>
  <c r="AH1389" i="24" s="1"/>
  <c r="AJ1389" i="24" s="1"/>
  <c r="AK1387" i="24"/>
  <c r="AG1387" i="24"/>
  <c r="AH1387" i="24" s="1"/>
  <c r="AJ1387" i="24" s="1"/>
  <c r="AK1452" i="24"/>
  <c r="AF1452" i="24"/>
  <c r="AH1452" i="24" s="1"/>
  <c r="AJ1452" i="24" s="1"/>
  <c r="AK1450" i="24"/>
  <c r="AG1450" i="24"/>
  <c r="AH1450" i="24" s="1"/>
  <c r="AJ1450" i="24" s="1"/>
  <c r="AK1444" i="24"/>
  <c r="AF1444" i="24"/>
  <c r="AH1444" i="24" s="1"/>
  <c r="AJ1444" i="24" s="1"/>
  <c r="AK1442" i="24"/>
  <c r="AG1442" i="24"/>
  <c r="AH1442" i="24" s="1"/>
  <c r="AJ1442" i="24" s="1"/>
  <c r="AK1436" i="24"/>
  <c r="AF1436" i="24"/>
  <c r="AH1436" i="24" s="1"/>
  <c r="AJ1436" i="24" s="1"/>
  <c r="AK1434" i="24"/>
  <c r="AG1434" i="24"/>
  <c r="AH1434" i="24" s="1"/>
  <c r="AJ1434" i="24" s="1"/>
  <c r="AK1428" i="24"/>
  <c r="AF1428" i="24"/>
  <c r="AH1428" i="24" s="1"/>
  <c r="AJ1428" i="24" s="1"/>
  <c r="AK1420" i="24"/>
  <c r="AF1420" i="24"/>
  <c r="AH1420" i="24" s="1"/>
  <c r="AJ1420" i="24" s="1"/>
  <c r="AG1418" i="24"/>
  <c r="AH1418" i="24" s="1"/>
  <c r="AJ1418" i="24" s="1"/>
  <c r="AK1418" i="24"/>
  <c r="AK1378" i="24"/>
  <c r="AF1378" i="24"/>
  <c r="AH1378" i="24" s="1"/>
  <c r="AJ1378" i="24" s="1"/>
  <c r="AK1376" i="24"/>
  <c r="AG1376" i="24"/>
  <c r="AH1376" i="24" s="1"/>
  <c r="AJ1376" i="24" s="1"/>
  <c r="AK1368" i="24"/>
  <c r="AF1368" i="24"/>
  <c r="AH1368" i="24" s="1"/>
  <c r="AJ1368" i="24" s="1"/>
  <c r="AK1366" i="24"/>
  <c r="AG1366" i="24"/>
  <c r="AH1366" i="24" s="1"/>
  <c r="AJ1366" i="24" s="1"/>
  <c r="AK1360" i="24"/>
  <c r="AF1360" i="24"/>
  <c r="AH1360" i="24" s="1"/>
  <c r="AJ1360" i="24" s="1"/>
  <c r="AK1358" i="24"/>
  <c r="AG1358" i="24"/>
  <c r="AH1358" i="24" s="1"/>
  <c r="AJ1358" i="24" s="1"/>
  <c r="AK1352" i="24"/>
  <c r="AF1352" i="24"/>
  <c r="AH1352" i="24" s="1"/>
  <c r="AJ1352" i="24" s="1"/>
  <c r="AK1350" i="24"/>
  <c r="AG1350" i="24"/>
  <c r="AH1350" i="24" s="1"/>
  <c r="AJ1350" i="24" s="1"/>
  <c r="AK542" i="24"/>
  <c r="AF542" i="24"/>
  <c r="AH542" i="24" s="1"/>
  <c r="AJ542" i="24" s="1"/>
  <c r="AK540" i="24"/>
  <c r="AG540" i="24"/>
  <c r="AH540" i="24" s="1"/>
  <c r="AJ540" i="24" s="1"/>
  <c r="AK534" i="24"/>
  <c r="AF534" i="24"/>
  <c r="AH534" i="24" s="1"/>
  <c r="AJ534" i="24" s="1"/>
  <c r="AK532" i="24"/>
  <c r="AG532" i="24"/>
  <c r="AH532" i="24" s="1"/>
  <c r="AJ532" i="24" s="1"/>
  <c r="AK526" i="24"/>
  <c r="AF526" i="24"/>
  <c r="AH526" i="24" s="1"/>
  <c r="AJ526" i="24" s="1"/>
  <c r="AK518" i="24"/>
  <c r="AF518" i="24"/>
  <c r="AH518" i="24" s="1"/>
  <c r="AJ518" i="24" s="1"/>
  <c r="AK510" i="24"/>
  <c r="AF510" i="24"/>
  <c r="AH510" i="24" s="1"/>
  <c r="AJ510" i="24" s="1"/>
  <c r="AK508" i="24"/>
  <c r="AG508" i="24"/>
  <c r="AH508" i="24" s="1"/>
  <c r="AJ508" i="24" s="1"/>
  <c r="AK426" i="24"/>
  <c r="AF426" i="24"/>
  <c r="AH426" i="24" s="1"/>
  <c r="AJ426" i="24" s="1"/>
  <c r="AK474" i="24"/>
  <c r="AG474" i="24"/>
  <c r="AH474" i="24" s="1"/>
  <c r="AJ474" i="24" s="1"/>
  <c r="AK501" i="24"/>
  <c r="AF501" i="24"/>
  <c r="AH501" i="24" s="1"/>
  <c r="AJ501" i="24" s="1"/>
  <c r="AK499" i="24"/>
  <c r="AG499" i="24"/>
  <c r="AH499" i="24" s="1"/>
  <c r="AJ499" i="24" s="1"/>
  <c r="AK470" i="24"/>
  <c r="AF470" i="24"/>
  <c r="AH470" i="24" s="1"/>
  <c r="AJ470" i="24" s="1"/>
  <c r="AK468" i="24"/>
  <c r="AG468" i="24"/>
  <c r="AH468" i="24" s="1"/>
  <c r="AJ468" i="24" s="1"/>
  <c r="AK462" i="24"/>
  <c r="AF462" i="24"/>
  <c r="AH462" i="24" s="1"/>
  <c r="AJ462" i="24" s="1"/>
  <c r="AK460" i="24"/>
  <c r="AG460" i="24"/>
  <c r="AH460" i="24" s="1"/>
  <c r="AJ460" i="24" s="1"/>
  <c r="AK454" i="24"/>
  <c r="AF454" i="24"/>
  <c r="AH454" i="24" s="1"/>
  <c r="AJ454" i="24" s="1"/>
  <c r="AK452" i="24"/>
  <c r="AG452" i="24"/>
  <c r="AH452" i="24" s="1"/>
  <c r="AJ452" i="24" s="1"/>
  <c r="AK446" i="24"/>
  <c r="AF446" i="24"/>
  <c r="AH446" i="24" s="1"/>
  <c r="AJ446" i="24" s="1"/>
  <c r="AK438" i="24"/>
  <c r="AF438" i="24"/>
  <c r="AH438" i="24" s="1"/>
  <c r="AJ438" i="24" s="1"/>
  <c r="AK430" i="24"/>
  <c r="AF430" i="24"/>
  <c r="AH430" i="24" s="1"/>
  <c r="AJ430" i="24" s="1"/>
  <c r="AK420" i="24"/>
  <c r="AF420" i="24"/>
  <c r="AH420" i="24" s="1"/>
  <c r="AJ420" i="24" s="1"/>
  <c r="AK412" i="24"/>
  <c r="AF412" i="24"/>
  <c r="AH412" i="24" s="1"/>
  <c r="AJ412" i="24" s="1"/>
  <c r="AK404" i="24"/>
  <c r="AF404" i="24"/>
  <c r="AH404" i="24" s="1"/>
  <c r="AJ404" i="24" s="1"/>
  <c r="AK396" i="24"/>
  <c r="AF396" i="24"/>
  <c r="AH396" i="24" s="1"/>
  <c r="AJ396" i="24" s="1"/>
  <c r="AK339" i="24"/>
  <c r="AF339" i="24"/>
  <c r="AH339" i="24" s="1"/>
  <c r="AJ339" i="24" s="1"/>
  <c r="AK331" i="24"/>
  <c r="AF331" i="24"/>
  <c r="AH331" i="24" s="1"/>
  <c r="AJ331" i="24" s="1"/>
  <c r="AK323" i="24"/>
  <c r="AF323" i="24"/>
  <c r="AH323" i="24" s="1"/>
  <c r="AJ323" i="24" s="1"/>
  <c r="AK492" i="24"/>
  <c r="AF492" i="24"/>
  <c r="AH492" i="24" s="1"/>
  <c r="AJ492" i="24" s="1"/>
  <c r="AK484" i="24"/>
  <c r="AF484" i="24"/>
  <c r="AH484" i="24" s="1"/>
  <c r="AJ484" i="24" s="1"/>
  <c r="AK393" i="24"/>
  <c r="AF393" i="24"/>
  <c r="AH393" i="24" s="1"/>
  <c r="AJ393" i="24" s="1"/>
  <c r="AK385" i="24"/>
  <c r="AF385" i="24"/>
  <c r="AH385" i="24" s="1"/>
  <c r="AJ385" i="24" s="1"/>
  <c r="AK312" i="24"/>
  <c r="AF312" i="24"/>
  <c r="AH312" i="24" s="1"/>
  <c r="AJ312" i="24" s="1"/>
  <c r="AK375" i="24"/>
  <c r="AF375" i="24"/>
  <c r="AH375" i="24" s="1"/>
  <c r="AJ375" i="24" s="1"/>
  <c r="AK367" i="24"/>
  <c r="AF367" i="24"/>
  <c r="AH367" i="24" s="1"/>
  <c r="AJ367" i="24" s="1"/>
  <c r="AK359" i="24"/>
  <c r="AF359" i="24"/>
  <c r="AH359" i="24" s="1"/>
  <c r="AJ359" i="24" s="1"/>
  <c r="AK351" i="24"/>
  <c r="AF351" i="24"/>
  <c r="AH351" i="24" s="1"/>
  <c r="AJ351" i="24" s="1"/>
  <c r="AK309" i="24"/>
  <c r="AF309" i="24"/>
  <c r="AH309" i="24" s="1"/>
  <c r="AJ309" i="24" s="1"/>
  <c r="AK299" i="24"/>
  <c r="AF299" i="24"/>
  <c r="AH299" i="24" s="1"/>
  <c r="AJ299" i="24" s="1"/>
  <c r="AK291" i="24"/>
  <c r="AF291" i="24"/>
  <c r="AH291" i="24" s="1"/>
  <c r="AJ291" i="24" s="1"/>
  <c r="AK283" i="24"/>
  <c r="AF283" i="24"/>
  <c r="AH283" i="24" s="1"/>
  <c r="AJ283" i="24" s="1"/>
  <c r="AK275" i="24"/>
  <c r="AF275" i="24"/>
  <c r="AH275" i="24" s="1"/>
  <c r="AJ275" i="24" s="1"/>
  <c r="AK805" i="24"/>
  <c r="AF805" i="24"/>
  <c r="AH805" i="24" s="1"/>
  <c r="AJ805" i="24" s="1"/>
  <c r="AK797" i="24"/>
  <c r="AF797" i="24"/>
  <c r="AH797" i="24" s="1"/>
  <c r="AJ797" i="24" s="1"/>
  <c r="AK789" i="24"/>
  <c r="AF789" i="24"/>
  <c r="AH789" i="24" s="1"/>
  <c r="AJ789" i="24" s="1"/>
  <c r="AK784" i="24"/>
  <c r="AG784" i="24"/>
  <c r="AH784" i="24" s="1"/>
  <c r="AJ784" i="24" s="1"/>
  <c r="AK773" i="24"/>
  <c r="AF773" i="24"/>
  <c r="AH773" i="24" s="1"/>
  <c r="AJ773" i="24" s="1"/>
  <c r="AK742" i="24"/>
  <c r="AG742" i="24"/>
  <c r="AH742" i="24" s="1"/>
  <c r="AJ742" i="24" s="1"/>
  <c r="AK764" i="24"/>
  <c r="AF764" i="24"/>
  <c r="AH764" i="24" s="1"/>
  <c r="AJ764" i="24" s="1"/>
  <c r="AK736" i="24"/>
  <c r="AG736" i="24"/>
  <c r="AH736" i="24" s="1"/>
  <c r="AJ736" i="24" s="1"/>
  <c r="AK725" i="24"/>
  <c r="AF725" i="24"/>
  <c r="AH725" i="24" s="1"/>
  <c r="AJ725" i="24" s="1"/>
  <c r="AK720" i="24"/>
  <c r="AG720" i="24"/>
  <c r="AH720" i="24" s="1"/>
  <c r="AJ720" i="24" s="1"/>
  <c r="AK709" i="24"/>
  <c r="AF709" i="24"/>
  <c r="AH709" i="24" s="1"/>
  <c r="AJ709" i="24" s="1"/>
  <c r="AK704" i="24"/>
  <c r="AG704" i="24"/>
  <c r="AH704" i="24" s="1"/>
  <c r="AJ704" i="24" s="1"/>
  <c r="AK691" i="24"/>
  <c r="AF691" i="24"/>
  <c r="AH691" i="24" s="1"/>
  <c r="AJ691" i="24" s="1"/>
  <c r="AK686" i="24"/>
  <c r="AG686" i="24"/>
  <c r="AH686" i="24" s="1"/>
  <c r="AJ686" i="24" s="1"/>
  <c r="AK675" i="24"/>
  <c r="AF675" i="24"/>
  <c r="AH675" i="24" s="1"/>
  <c r="AJ675" i="24" s="1"/>
  <c r="AK670" i="24"/>
  <c r="AG670" i="24"/>
  <c r="AH670" i="24" s="1"/>
  <c r="AJ670" i="24" s="1"/>
  <c r="AK610" i="24"/>
  <c r="AF610" i="24"/>
  <c r="AH610" i="24" s="1"/>
  <c r="AJ610" i="24" s="1"/>
  <c r="AK605" i="24"/>
  <c r="AG605" i="24"/>
  <c r="AH605" i="24" s="1"/>
  <c r="AJ605" i="24" s="1"/>
  <c r="AK594" i="24"/>
  <c r="AF594" i="24"/>
  <c r="AH594" i="24" s="1"/>
  <c r="AJ594" i="24" s="1"/>
  <c r="AK589" i="24"/>
  <c r="AG589" i="24"/>
  <c r="AH589" i="24" s="1"/>
  <c r="AJ589" i="24" s="1"/>
  <c r="AK756" i="24"/>
  <c r="AF756" i="24"/>
  <c r="AH756" i="24" s="1"/>
  <c r="AJ756" i="24" s="1"/>
  <c r="AK751" i="24"/>
  <c r="AG751" i="24"/>
  <c r="AH751" i="24" s="1"/>
  <c r="AJ751" i="24" s="1"/>
  <c r="AK657" i="24"/>
  <c r="AF657" i="24"/>
  <c r="AH657" i="24" s="1"/>
  <c r="AJ657" i="24" s="1"/>
  <c r="AK652" i="24"/>
  <c r="AG652" i="24"/>
  <c r="AH652" i="24" s="1"/>
  <c r="AJ652" i="24" s="1"/>
  <c r="AK647" i="24"/>
  <c r="AF647" i="24"/>
  <c r="AH647" i="24" s="1"/>
  <c r="AJ647" i="24" s="1"/>
  <c r="AK643" i="24"/>
  <c r="AG643" i="24"/>
  <c r="AH643" i="24" s="1"/>
  <c r="AJ643" i="24" s="1"/>
  <c r="AK632" i="24"/>
  <c r="AF632" i="24"/>
  <c r="AH632" i="24" s="1"/>
  <c r="AJ632" i="24" s="1"/>
  <c r="AK627" i="24"/>
  <c r="AG627" i="24"/>
  <c r="AH627" i="24" s="1"/>
  <c r="AJ627" i="24" s="1"/>
  <c r="AK616" i="24"/>
  <c r="AF616" i="24"/>
  <c r="AH616" i="24" s="1"/>
  <c r="AJ616" i="24" s="1"/>
  <c r="AK577" i="24"/>
  <c r="AG577" i="24"/>
  <c r="AH577" i="24" s="1"/>
  <c r="AJ577" i="24" s="1"/>
  <c r="AK564" i="24"/>
  <c r="AF564" i="24"/>
  <c r="AH564" i="24" s="1"/>
  <c r="AJ564" i="24" s="1"/>
  <c r="AK559" i="24"/>
  <c r="AG559" i="24"/>
  <c r="AH559" i="24" s="1"/>
  <c r="AJ559" i="24" s="1"/>
  <c r="AK548" i="24"/>
  <c r="AF548" i="24"/>
  <c r="AH548" i="24" s="1"/>
  <c r="AJ548" i="24" s="1"/>
  <c r="AK543" i="24"/>
  <c r="AG543" i="24"/>
  <c r="AH543" i="24" s="1"/>
  <c r="AJ543" i="24" s="1"/>
  <c r="AK1336" i="24"/>
  <c r="AF1336" i="24"/>
  <c r="AH1336" i="24" s="1"/>
  <c r="AJ1336" i="24" s="1"/>
  <c r="AK1331" i="24"/>
  <c r="AG1331" i="24"/>
  <c r="AH1331" i="24" s="1"/>
  <c r="AJ1331" i="24" s="1"/>
  <c r="AK1320" i="24"/>
  <c r="AF1320" i="24"/>
  <c r="AH1320" i="24" s="1"/>
  <c r="AJ1320" i="24" s="1"/>
  <c r="AK1315" i="24"/>
  <c r="AG1315" i="24"/>
  <c r="AH1315" i="24" s="1"/>
  <c r="AJ1315" i="24" s="1"/>
  <c r="AK1244" i="24"/>
  <c r="AF1244" i="24"/>
  <c r="AH1244" i="24" s="1"/>
  <c r="AJ1244" i="24" s="1"/>
  <c r="AK1129" i="24"/>
  <c r="AF1129" i="24"/>
  <c r="AH1129" i="24" s="1"/>
  <c r="AJ1129" i="24" s="1"/>
  <c r="AK1165" i="24"/>
  <c r="AF1165" i="24"/>
  <c r="AH1165" i="24" s="1"/>
  <c r="AJ1165" i="24" s="1"/>
  <c r="AK1613" i="24"/>
  <c r="AG1613" i="24"/>
  <c r="AH1613" i="24" s="1"/>
  <c r="AJ1613" i="24" s="1"/>
  <c r="AK1599" i="24"/>
  <c r="AF1599" i="24"/>
  <c r="AH1599" i="24" s="1"/>
  <c r="AJ1599" i="24" s="1"/>
  <c r="AK1591" i="24"/>
  <c r="AF1591" i="24"/>
  <c r="AH1591" i="24" s="1"/>
  <c r="AJ1591" i="24" s="1"/>
  <c r="AK1589" i="24"/>
  <c r="AG1589" i="24"/>
  <c r="AH1589" i="24" s="1"/>
  <c r="AJ1589" i="24" s="1"/>
  <c r="AK1581" i="24"/>
  <c r="AG1581" i="24"/>
  <c r="AH1581" i="24" s="1"/>
  <c r="AJ1581" i="24" s="1"/>
  <c r="AK1543" i="24"/>
  <c r="AF1543" i="24"/>
  <c r="AH1543" i="24" s="1"/>
  <c r="AJ1543" i="24" s="1"/>
  <c r="AK1535" i="24"/>
  <c r="AF1535" i="24"/>
  <c r="AH1535" i="24" s="1"/>
  <c r="AJ1535" i="24" s="1"/>
  <c r="AK1517" i="24"/>
  <c r="AG1517" i="24"/>
  <c r="AH1517" i="24" s="1"/>
  <c r="AJ1517" i="24" s="1"/>
  <c r="AK1503" i="24"/>
  <c r="AF1503" i="24"/>
  <c r="AH1503" i="24" s="1"/>
  <c r="AJ1503" i="24" s="1"/>
  <c r="AK1499" i="24"/>
  <c r="AG1499" i="24"/>
  <c r="AH1499" i="24" s="1"/>
  <c r="AJ1499" i="24" s="1"/>
  <c r="AK1485" i="24"/>
  <c r="AF1485" i="24"/>
  <c r="AH1485" i="24" s="1"/>
  <c r="AJ1485" i="24" s="1"/>
  <c r="AK1475" i="24"/>
  <c r="AG1475" i="24"/>
  <c r="AH1475" i="24" s="1"/>
  <c r="AJ1475" i="24" s="1"/>
  <c r="AK1374" i="24"/>
  <c r="AG1374" i="24"/>
  <c r="AH1374" i="24" s="1"/>
  <c r="AJ1374" i="24" s="1"/>
  <c r="AK1563" i="24"/>
  <c r="AG1563" i="24"/>
  <c r="AH1563" i="24" s="1"/>
  <c r="AJ1563" i="24" s="1"/>
  <c r="AK1464" i="24"/>
  <c r="AG1464" i="24"/>
  <c r="AH1464" i="24" s="1"/>
  <c r="AJ1464" i="24" s="1"/>
  <c r="AK1454" i="24"/>
  <c r="AG1454" i="24"/>
  <c r="AH1454" i="24" s="1"/>
  <c r="AJ1454" i="24" s="1"/>
  <c r="AK1448" i="24"/>
  <c r="AF1448" i="24"/>
  <c r="AH1448" i="24" s="1"/>
  <c r="AJ1448" i="24" s="1"/>
  <c r="AK1446" i="24"/>
  <c r="AG1446" i="24"/>
  <c r="AH1446" i="24" s="1"/>
  <c r="AJ1446" i="24" s="1"/>
  <c r="AK1440" i="24"/>
  <c r="AF1440" i="24"/>
  <c r="AH1440" i="24" s="1"/>
  <c r="AJ1440" i="24" s="1"/>
  <c r="AK1380" i="24"/>
  <c r="AG1380" i="24"/>
  <c r="AH1380" i="24" s="1"/>
  <c r="AJ1380" i="24" s="1"/>
  <c r="AK1364" i="24"/>
  <c r="AF1364" i="24"/>
  <c r="AH1364" i="24" s="1"/>
  <c r="AJ1364" i="24" s="1"/>
  <c r="AK530" i="24"/>
  <c r="AF530" i="24"/>
  <c r="AH530" i="24" s="1"/>
  <c r="AJ530" i="24" s="1"/>
  <c r="AK528" i="24"/>
  <c r="AG528" i="24"/>
  <c r="AH528" i="24" s="1"/>
  <c r="AJ528" i="24" s="1"/>
  <c r="AK522" i="24"/>
  <c r="AF522" i="24"/>
  <c r="AH522" i="24" s="1"/>
  <c r="AJ522" i="24" s="1"/>
  <c r="AK520" i="24"/>
  <c r="AG520" i="24"/>
  <c r="AH520" i="24" s="1"/>
  <c r="AJ520" i="24" s="1"/>
  <c r="AK506" i="24"/>
  <c r="AF506" i="24"/>
  <c r="AH506" i="24" s="1"/>
  <c r="AJ506" i="24" s="1"/>
  <c r="AF472" i="24"/>
  <c r="AH472" i="24" s="1"/>
  <c r="AJ472" i="24" s="1"/>
  <c r="AK472" i="24"/>
  <c r="AK495" i="24"/>
  <c r="AG495" i="24"/>
  <c r="AH495" i="24" s="1"/>
  <c r="AJ495" i="24" s="1"/>
  <c r="AK466" i="24"/>
  <c r="AF466" i="24"/>
  <c r="AH466" i="24" s="1"/>
  <c r="AJ466" i="24" s="1"/>
  <c r="AK464" i="24"/>
  <c r="AG464" i="24"/>
  <c r="AH464" i="24" s="1"/>
  <c r="AJ464" i="24" s="1"/>
  <c r="AK442" i="24"/>
  <c r="AF442" i="24"/>
  <c r="AH442" i="24" s="1"/>
  <c r="AJ442" i="24" s="1"/>
  <c r="AK488" i="24"/>
  <c r="AF488" i="24"/>
  <c r="AH488" i="24" s="1"/>
  <c r="AJ488" i="24" s="1"/>
  <c r="AK389" i="24"/>
  <c r="AF389" i="24"/>
  <c r="AH389" i="24" s="1"/>
  <c r="AJ389" i="24" s="1"/>
  <c r="AK316" i="24"/>
  <c r="AF316" i="24"/>
  <c r="AH316" i="24" s="1"/>
  <c r="AJ316" i="24" s="1"/>
  <c r="AK371" i="24"/>
  <c r="AF371" i="24"/>
  <c r="AH371" i="24" s="1"/>
  <c r="AJ371" i="24" s="1"/>
  <c r="AK347" i="24"/>
  <c r="AF347" i="24"/>
  <c r="AH347" i="24" s="1"/>
  <c r="AJ347" i="24" s="1"/>
  <c r="AK295" i="24"/>
  <c r="AF295" i="24"/>
  <c r="AH295" i="24" s="1"/>
  <c r="AJ295" i="24" s="1"/>
  <c r="AK793" i="24"/>
  <c r="AF793" i="24"/>
  <c r="AH793" i="24" s="1"/>
  <c r="AJ793" i="24" s="1"/>
  <c r="AK781" i="24"/>
  <c r="AF781" i="24"/>
  <c r="AH781" i="24" s="1"/>
  <c r="AJ781" i="24" s="1"/>
  <c r="AK776" i="24"/>
  <c r="AG776" i="24"/>
  <c r="AH776" i="24" s="1"/>
  <c r="AJ776" i="24" s="1"/>
  <c r="AK733" i="24"/>
  <c r="AF733" i="24"/>
  <c r="AH733" i="24" s="1"/>
  <c r="AJ733" i="24" s="1"/>
  <c r="AK728" i="24"/>
  <c r="AG728" i="24"/>
  <c r="AH728" i="24" s="1"/>
  <c r="AJ728" i="24" s="1"/>
  <c r="AK712" i="24"/>
  <c r="AG712" i="24"/>
  <c r="AH712" i="24" s="1"/>
  <c r="AJ712" i="24" s="1"/>
  <c r="AK701" i="24"/>
  <c r="AF701" i="24"/>
  <c r="AH701" i="24" s="1"/>
  <c r="AJ701" i="24" s="1"/>
  <c r="AK696" i="24"/>
  <c r="AG696" i="24"/>
  <c r="AH696" i="24" s="1"/>
  <c r="AJ696" i="24" s="1"/>
  <c r="AK667" i="24"/>
  <c r="AF667" i="24"/>
  <c r="AH667" i="24" s="1"/>
  <c r="AJ667" i="24" s="1"/>
  <c r="AK602" i="24"/>
  <c r="AF602" i="24"/>
  <c r="AH602" i="24" s="1"/>
  <c r="AJ602" i="24" s="1"/>
  <c r="AK597" i="24"/>
  <c r="AG597" i="24"/>
  <c r="AH597" i="24" s="1"/>
  <c r="AJ597" i="24" s="1"/>
  <c r="AK759" i="24"/>
  <c r="AG759" i="24"/>
  <c r="AH759" i="24" s="1"/>
  <c r="AJ759" i="24" s="1"/>
  <c r="AK650" i="24"/>
  <c r="AG650" i="24"/>
  <c r="AH650" i="24" s="1"/>
  <c r="AJ650" i="24" s="1"/>
  <c r="AK635" i="24"/>
  <c r="AG635" i="24"/>
  <c r="AH635" i="24" s="1"/>
  <c r="AJ635" i="24" s="1"/>
  <c r="AK624" i="24"/>
  <c r="AF624" i="24"/>
  <c r="AH624" i="24" s="1"/>
  <c r="AJ624" i="24" s="1"/>
  <c r="AK619" i="24"/>
  <c r="AG619" i="24"/>
  <c r="AH619" i="24" s="1"/>
  <c r="AJ619" i="24" s="1"/>
  <c r="AK574" i="24"/>
  <c r="AF574" i="24"/>
  <c r="AH574" i="24" s="1"/>
  <c r="AJ574" i="24" s="1"/>
  <c r="AK567" i="24"/>
  <c r="AG567" i="24"/>
  <c r="AH567" i="24" s="1"/>
  <c r="AJ567" i="24" s="1"/>
  <c r="AK551" i="24"/>
  <c r="AG551" i="24"/>
  <c r="AH551" i="24" s="1"/>
  <c r="AJ551" i="24" s="1"/>
  <c r="AK7" i="24"/>
  <c r="AK1614" i="24"/>
  <c r="AG1614" i="24"/>
  <c r="AH1614" i="24" s="1"/>
  <c r="AJ1614" i="24" s="1"/>
  <c r="AK1606" i="24"/>
  <c r="AG1606" i="24"/>
  <c r="AH1606" i="24" s="1"/>
  <c r="AJ1606" i="24" s="1"/>
  <c r="AK1598" i="24"/>
  <c r="AG1598" i="24"/>
  <c r="AH1598" i="24" s="1"/>
  <c r="AJ1598" i="24" s="1"/>
  <c r="AK1590" i="24"/>
  <c r="AG1590" i="24"/>
  <c r="AH1590" i="24" s="1"/>
  <c r="AJ1590" i="24" s="1"/>
  <c r="AK1582" i="24"/>
  <c r="AG1582" i="24"/>
  <c r="AH1582" i="24" s="1"/>
  <c r="AJ1582" i="24" s="1"/>
  <c r="AK1573" i="24"/>
  <c r="AG1573" i="24"/>
  <c r="AH1573" i="24" s="1"/>
  <c r="AJ1573" i="24" s="1"/>
  <c r="AK1542" i="24"/>
  <c r="AG1542" i="24"/>
  <c r="AH1542" i="24" s="1"/>
  <c r="AJ1542" i="24" s="1"/>
  <c r="AK1534" i="24"/>
  <c r="AG1534" i="24"/>
  <c r="AH1534" i="24" s="1"/>
  <c r="AJ1534" i="24" s="1"/>
  <c r="AK1526" i="24"/>
  <c r="AG1526" i="24"/>
  <c r="AH1526" i="24" s="1"/>
  <c r="AJ1526" i="24" s="1"/>
  <c r="AK1518" i="24"/>
  <c r="AG1518" i="24"/>
  <c r="AH1518" i="24" s="1"/>
  <c r="AJ1518" i="24" s="1"/>
  <c r="AK1510" i="24"/>
  <c r="AG1510" i="24"/>
  <c r="AH1510" i="24" s="1"/>
  <c r="AJ1510" i="24" s="1"/>
  <c r="AK1502" i="24"/>
  <c r="AG1502" i="24"/>
  <c r="AH1502" i="24" s="1"/>
  <c r="AJ1502" i="24" s="1"/>
  <c r="AK1492" i="24"/>
  <c r="AG1492" i="24"/>
  <c r="AH1492" i="24" s="1"/>
  <c r="AJ1492" i="24" s="1"/>
  <c r="AK1484" i="24"/>
  <c r="AG1484" i="24"/>
  <c r="AH1484" i="24" s="1"/>
  <c r="AJ1484" i="24" s="1"/>
  <c r="AK1476" i="24"/>
  <c r="AG1476" i="24"/>
  <c r="AH1476" i="24" s="1"/>
  <c r="AJ1476" i="24" s="1"/>
  <c r="AK1468" i="24"/>
  <c r="AG1468" i="24"/>
  <c r="AH1468" i="24" s="1"/>
  <c r="AJ1468" i="24" s="1"/>
  <c r="AK1411" i="24"/>
  <c r="AG1411" i="24"/>
  <c r="AH1411" i="24" s="1"/>
  <c r="AJ1411" i="24" s="1"/>
  <c r="AK1403" i="24"/>
  <c r="AG1403" i="24"/>
  <c r="AH1403" i="24" s="1"/>
  <c r="AJ1403" i="24" s="1"/>
  <c r="AK1395" i="24"/>
  <c r="AG1395" i="24"/>
  <c r="AH1395" i="24" s="1"/>
  <c r="AJ1395" i="24" s="1"/>
  <c r="AK1564" i="24"/>
  <c r="AG1564" i="24"/>
  <c r="AH1564" i="24" s="1"/>
  <c r="AJ1564" i="24" s="1"/>
  <c r="AK1556" i="24"/>
  <c r="AG1556" i="24"/>
  <c r="AH1556" i="24" s="1"/>
  <c r="AJ1556" i="24" s="1"/>
  <c r="AK1465" i="24"/>
  <c r="AG1465" i="24"/>
  <c r="AH1465" i="24" s="1"/>
  <c r="AJ1465" i="24" s="1"/>
  <c r="AK1457" i="24"/>
  <c r="AG1457" i="24"/>
  <c r="AH1457" i="24" s="1"/>
  <c r="AJ1457" i="24" s="1"/>
  <c r="AK1384" i="24"/>
  <c r="AG1384" i="24"/>
  <c r="AH1384" i="24" s="1"/>
  <c r="AJ1384" i="24" s="1"/>
  <c r="AK1439" i="24"/>
  <c r="AG1439" i="24"/>
  <c r="AH1439" i="24" s="1"/>
  <c r="AJ1439" i="24" s="1"/>
  <c r="AK1431" i="24"/>
  <c r="AG1431" i="24"/>
  <c r="AH1431" i="24" s="1"/>
  <c r="AJ1431" i="24" s="1"/>
  <c r="AK1423" i="24"/>
  <c r="AG1423" i="24"/>
  <c r="AH1423" i="24" s="1"/>
  <c r="AJ1423" i="24" s="1"/>
  <c r="AK1381" i="24"/>
  <c r="AG1381" i="24"/>
  <c r="AH1381" i="24" s="1"/>
  <c r="AJ1381" i="24" s="1"/>
  <c r="AK1371" i="24"/>
  <c r="AG1371" i="24"/>
  <c r="AH1371" i="24" s="1"/>
  <c r="AJ1371" i="24" s="1"/>
  <c r="AK1363" i="24"/>
  <c r="AG1363" i="24"/>
  <c r="AH1363" i="24" s="1"/>
  <c r="AJ1363" i="24" s="1"/>
  <c r="AK1355" i="24"/>
  <c r="AG1355" i="24"/>
  <c r="AH1355" i="24" s="1"/>
  <c r="AJ1355" i="24" s="1"/>
  <c r="AK1347" i="24"/>
  <c r="AG1347" i="24"/>
  <c r="AH1347" i="24" s="1"/>
  <c r="AJ1347" i="24" s="1"/>
  <c r="AK537" i="24"/>
  <c r="AG537" i="24"/>
  <c r="AH537" i="24" s="1"/>
  <c r="AJ537" i="24" s="1"/>
  <c r="AK529" i="24"/>
  <c r="AG529" i="24"/>
  <c r="AH529" i="24" s="1"/>
  <c r="AJ529" i="24" s="1"/>
  <c r="AK521" i="24"/>
  <c r="AG521" i="24"/>
  <c r="AH521" i="24" s="1"/>
  <c r="AJ521" i="24" s="1"/>
  <c r="AK513" i="24"/>
  <c r="AG513" i="24"/>
  <c r="AH513" i="24" s="1"/>
  <c r="AJ513" i="24" s="1"/>
  <c r="AK505" i="24"/>
  <c r="AG505" i="24"/>
  <c r="AH505" i="24" s="1"/>
  <c r="AJ505" i="24" s="1"/>
  <c r="AK477" i="24"/>
  <c r="AG477" i="24"/>
  <c r="AH477" i="24" s="1"/>
  <c r="AJ477" i="24" s="1"/>
  <c r="AK496" i="24"/>
  <c r="AG496" i="24"/>
  <c r="AH496" i="24" s="1"/>
  <c r="AJ496" i="24" s="1"/>
  <c r="AK465" i="24"/>
  <c r="AG465" i="24"/>
  <c r="AH465" i="24" s="1"/>
  <c r="AJ465" i="24" s="1"/>
  <c r="AK457" i="24"/>
  <c r="AG457" i="24"/>
  <c r="AH457" i="24" s="1"/>
  <c r="AJ457" i="24" s="1"/>
  <c r="AK449" i="24"/>
  <c r="AG449" i="24"/>
  <c r="AH449" i="24" s="1"/>
  <c r="AJ449" i="24" s="1"/>
  <c r="AK441" i="24"/>
  <c r="AG441" i="24"/>
  <c r="AH441" i="24" s="1"/>
  <c r="AJ441" i="24" s="1"/>
  <c r="AK433" i="24"/>
  <c r="AG433" i="24"/>
  <c r="AH433" i="24" s="1"/>
  <c r="AJ433" i="24" s="1"/>
  <c r="AK423" i="24"/>
  <c r="AG423" i="24"/>
  <c r="AH423" i="24" s="1"/>
  <c r="AJ423" i="24" s="1"/>
  <c r="AK415" i="24"/>
  <c r="AG415" i="24"/>
  <c r="AH415" i="24" s="1"/>
  <c r="AJ415" i="24" s="1"/>
  <c r="AK407" i="24"/>
  <c r="AG407" i="24"/>
  <c r="AH407" i="24" s="1"/>
  <c r="AJ407" i="24" s="1"/>
  <c r="AK399" i="24"/>
  <c r="AG399" i="24"/>
  <c r="AH399" i="24" s="1"/>
  <c r="AJ399" i="24" s="1"/>
  <c r="AK342" i="24"/>
  <c r="AG342" i="24"/>
  <c r="AH342" i="24" s="1"/>
  <c r="AJ342" i="24" s="1"/>
  <c r="AK334" i="24"/>
  <c r="AG334" i="24"/>
  <c r="AH334" i="24" s="1"/>
  <c r="AJ334" i="24" s="1"/>
  <c r="AK326" i="24"/>
  <c r="AG326" i="24"/>
  <c r="AH326" i="24" s="1"/>
  <c r="AJ326" i="24" s="1"/>
  <c r="AK318" i="24"/>
  <c r="AG318" i="24"/>
  <c r="AH318" i="24" s="1"/>
  <c r="AJ318" i="24" s="1"/>
  <c r="AK487" i="24"/>
  <c r="AG487" i="24"/>
  <c r="AH487" i="24" s="1"/>
  <c r="AJ487" i="24" s="1"/>
  <c r="AK479" i="24"/>
  <c r="AG479" i="24"/>
  <c r="AH479" i="24" s="1"/>
  <c r="AJ479" i="24" s="1"/>
  <c r="AK388" i="24"/>
  <c r="AG388" i="24"/>
  <c r="AH388" i="24" s="1"/>
  <c r="AJ388" i="24" s="1"/>
  <c r="AK315" i="24"/>
  <c r="AG315" i="24"/>
  <c r="AH315" i="24" s="1"/>
  <c r="AJ315" i="24" s="1"/>
  <c r="AK378" i="24"/>
  <c r="AG378" i="24"/>
  <c r="AH378" i="24" s="1"/>
  <c r="AJ378" i="24" s="1"/>
  <c r="AK370" i="24"/>
  <c r="AG370" i="24"/>
  <c r="AH370" i="24" s="1"/>
  <c r="AJ370" i="24" s="1"/>
  <c r="AK362" i="24"/>
  <c r="AG362" i="24"/>
  <c r="AH362" i="24" s="1"/>
  <c r="AJ362" i="24" s="1"/>
  <c r="AK354" i="24"/>
  <c r="AG354" i="24"/>
  <c r="AH354" i="24" s="1"/>
  <c r="AJ354" i="24" s="1"/>
  <c r="AK346" i="24"/>
  <c r="AG346" i="24"/>
  <c r="AH346" i="24" s="1"/>
  <c r="AJ346" i="24" s="1"/>
  <c r="AK304" i="24"/>
  <c r="AG304" i="24"/>
  <c r="AH304" i="24" s="1"/>
  <c r="AJ304" i="24" s="1"/>
  <c r="AK294" i="24"/>
  <c r="AG294" i="24"/>
  <c r="AH294" i="24" s="1"/>
  <c r="AJ294" i="24" s="1"/>
  <c r="AK286" i="24"/>
  <c r="AG286" i="24"/>
  <c r="AH286" i="24" s="1"/>
  <c r="AJ286" i="24" s="1"/>
  <c r="AK278" i="24"/>
  <c r="AG278" i="24"/>
  <c r="AH278" i="24" s="1"/>
  <c r="AJ278" i="24" s="1"/>
  <c r="AK808" i="24"/>
  <c r="AG808" i="24"/>
  <c r="AH808" i="24" s="1"/>
  <c r="AJ808" i="24" s="1"/>
  <c r="AK800" i="24"/>
  <c r="AG800" i="24"/>
  <c r="AH800" i="24" s="1"/>
  <c r="AJ800" i="24" s="1"/>
  <c r="AK792" i="24"/>
  <c r="AG792" i="24"/>
  <c r="AH792" i="24" s="1"/>
  <c r="AJ792" i="24" s="1"/>
  <c r="AK785" i="24"/>
  <c r="AF785" i="24"/>
  <c r="AH785" i="24" s="1"/>
  <c r="AJ785" i="24" s="1"/>
  <c r="AK780" i="24"/>
  <c r="AG780" i="24"/>
  <c r="AH780" i="24" s="1"/>
  <c r="AJ780" i="24" s="1"/>
  <c r="AK743" i="24"/>
  <c r="AF743" i="24"/>
  <c r="AH743" i="24" s="1"/>
  <c r="AJ743" i="24" s="1"/>
  <c r="AK744" i="24"/>
  <c r="AG744" i="24"/>
  <c r="AH744" i="24" s="1"/>
  <c r="AJ744" i="24" s="1"/>
  <c r="AK732" i="24"/>
  <c r="AG732" i="24"/>
  <c r="AH732" i="24" s="1"/>
  <c r="AJ732" i="24" s="1"/>
  <c r="AK721" i="24"/>
  <c r="AF721" i="24"/>
  <c r="AH721" i="24" s="1"/>
  <c r="AJ721" i="24" s="1"/>
  <c r="AK716" i="24"/>
  <c r="AG716" i="24"/>
  <c r="AH716" i="24" s="1"/>
  <c r="AJ716" i="24" s="1"/>
  <c r="AK705" i="24"/>
  <c r="AF705" i="24"/>
  <c r="AH705" i="24" s="1"/>
  <c r="AJ705" i="24" s="1"/>
  <c r="AK700" i="24"/>
  <c r="AG700" i="24"/>
  <c r="AH700" i="24" s="1"/>
  <c r="AJ700" i="24" s="1"/>
  <c r="AK687" i="24"/>
  <c r="AF687" i="24"/>
  <c r="AH687" i="24" s="1"/>
  <c r="AJ687" i="24" s="1"/>
  <c r="AK682" i="24"/>
  <c r="AG682" i="24"/>
  <c r="AH682" i="24" s="1"/>
  <c r="AJ682" i="24" s="1"/>
  <c r="AK666" i="24"/>
  <c r="AG666" i="24"/>
  <c r="AH666" i="24" s="1"/>
  <c r="AJ666" i="24" s="1"/>
  <c r="AK606" i="24"/>
  <c r="AF606" i="24"/>
  <c r="AH606" i="24" s="1"/>
  <c r="AJ606" i="24" s="1"/>
  <c r="AK601" i="24"/>
  <c r="AG601" i="24"/>
  <c r="AH601" i="24" s="1"/>
  <c r="AJ601" i="24" s="1"/>
  <c r="AK590" i="24"/>
  <c r="AF590" i="24"/>
  <c r="AH590" i="24" s="1"/>
  <c r="AJ590" i="24" s="1"/>
  <c r="AK746" i="24"/>
  <c r="AG746" i="24"/>
  <c r="AH746" i="24" s="1"/>
  <c r="AJ746" i="24" s="1"/>
  <c r="AK752" i="24"/>
  <c r="AF752" i="24"/>
  <c r="AH752" i="24" s="1"/>
  <c r="AJ752" i="24" s="1"/>
  <c r="AK747" i="24"/>
  <c r="AG747" i="24"/>
  <c r="AH747" i="24" s="1"/>
  <c r="AJ747" i="24" s="1"/>
  <c r="AK583" i="24"/>
  <c r="AG583" i="24"/>
  <c r="AH583" i="24" s="1"/>
  <c r="AJ583" i="24" s="1"/>
  <c r="AK644" i="24"/>
  <c r="AF644" i="24"/>
  <c r="AH644" i="24" s="1"/>
  <c r="AJ644" i="24" s="1"/>
  <c r="AK639" i="24"/>
  <c r="AG639" i="24"/>
  <c r="AH639" i="24" s="1"/>
  <c r="AJ639" i="24" s="1"/>
  <c r="AK628" i="24"/>
  <c r="AF628" i="24"/>
  <c r="AH628" i="24" s="1"/>
  <c r="AJ628" i="24" s="1"/>
  <c r="AK623" i="24"/>
  <c r="AG623" i="24"/>
  <c r="AH623" i="24" s="1"/>
  <c r="AJ623" i="24" s="1"/>
  <c r="AK578" i="24"/>
  <c r="AF578" i="24"/>
  <c r="AH578" i="24" s="1"/>
  <c r="AJ578" i="24" s="1"/>
  <c r="AK573" i="24"/>
  <c r="AG573" i="24"/>
  <c r="AH573" i="24" s="1"/>
  <c r="AJ573" i="24" s="1"/>
  <c r="AK555" i="24"/>
  <c r="AG555" i="24"/>
  <c r="AH555" i="24" s="1"/>
  <c r="AJ555" i="24" s="1"/>
  <c r="AK544" i="24"/>
  <c r="AF544" i="24"/>
  <c r="AH544" i="24" s="1"/>
  <c r="AJ544" i="24" s="1"/>
  <c r="AK1343" i="24"/>
  <c r="AG1343" i="24"/>
  <c r="AH1343" i="24" s="1"/>
  <c r="AJ1343" i="24" s="1"/>
  <c r="AK1332" i="24"/>
  <c r="AF1332" i="24"/>
  <c r="AH1332" i="24" s="1"/>
  <c r="AJ1332" i="24" s="1"/>
  <c r="AK1327" i="24"/>
  <c r="AG1327" i="24"/>
  <c r="AH1327" i="24" s="1"/>
  <c r="AJ1327" i="24" s="1"/>
  <c r="AK1316" i="24"/>
  <c r="AF1316" i="24"/>
  <c r="AH1316" i="24" s="1"/>
  <c r="AJ1316" i="24" s="1"/>
  <c r="AK1311" i="24"/>
  <c r="AG1311" i="24"/>
  <c r="AH1311" i="24" s="1"/>
  <c r="AJ1311" i="24" s="1"/>
  <c r="AK1260" i="24"/>
  <c r="AF1260" i="24"/>
  <c r="AH1260" i="24" s="1"/>
  <c r="AJ1260" i="24" s="1"/>
  <c r="AK1145" i="24"/>
  <c r="AF1145" i="24"/>
  <c r="AH1145" i="24" s="1"/>
  <c r="AJ1145" i="24" s="1"/>
  <c r="AK1181" i="24"/>
  <c r="AF1181" i="24"/>
  <c r="AH1181" i="24" s="1"/>
  <c r="AJ1181" i="24" s="1"/>
  <c r="AK1088" i="24"/>
  <c r="AG1088" i="24"/>
  <c r="AH1088" i="24" s="1"/>
  <c r="AJ1088" i="24" s="1"/>
  <c r="AK1058" i="24"/>
  <c r="AG1058" i="24"/>
  <c r="AH1058" i="24" s="1"/>
  <c r="AJ1058" i="24" s="1"/>
  <c r="AK440" i="24"/>
  <c r="AG440" i="24"/>
  <c r="AH440" i="24" s="1"/>
  <c r="AJ440" i="24" s="1"/>
  <c r="AK432" i="24"/>
  <c r="AG432" i="24"/>
  <c r="AH432" i="24" s="1"/>
  <c r="AJ432" i="24" s="1"/>
  <c r="AK422" i="24"/>
  <c r="AG422" i="24"/>
  <c r="AH422" i="24" s="1"/>
  <c r="AJ422" i="24" s="1"/>
  <c r="AK414" i="24"/>
  <c r="AG414" i="24"/>
  <c r="AH414" i="24" s="1"/>
  <c r="AJ414" i="24" s="1"/>
  <c r="AK410" i="24"/>
  <c r="AG410" i="24"/>
  <c r="AH410" i="24" s="1"/>
  <c r="AJ410" i="24" s="1"/>
  <c r="AK406" i="24"/>
  <c r="AG406" i="24"/>
  <c r="AH406" i="24" s="1"/>
  <c r="AJ406" i="24" s="1"/>
  <c r="AK402" i="24"/>
  <c r="AG402" i="24"/>
  <c r="AH402" i="24" s="1"/>
  <c r="AJ402" i="24" s="1"/>
  <c r="AK398" i="24"/>
  <c r="AG398" i="24"/>
  <c r="AH398" i="24" s="1"/>
  <c r="AJ398" i="24" s="1"/>
  <c r="AK301" i="24"/>
  <c r="AG301" i="24"/>
  <c r="AH301" i="24" s="1"/>
  <c r="AJ301" i="24" s="1"/>
  <c r="AK341" i="24"/>
  <c r="AG341" i="24"/>
  <c r="AH341" i="24" s="1"/>
  <c r="AJ341" i="24" s="1"/>
  <c r="AK337" i="24"/>
  <c r="AG337" i="24"/>
  <c r="AH337" i="24" s="1"/>
  <c r="AJ337" i="24" s="1"/>
  <c r="AK333" i="24"/>
  <c r="AG333" i="24"/>
  <c r="AH333" i="24" s="1"/>
  <c r="AJ333" i="24" s="1"/>
  <c r="AK329" i="24"/>
  <c r="AG329" i="24"/>
  <c r="AH329" i="24" s="1"/>
  <c r="AJ329" i="24" s="1"/>
  <c r="AK325" i="24"/>
  <c r="AG325" i="24"/>
  <c r="AH325" i="24" s="1"/>
  <c r="AJ325" i="24" s="1"/>
  <c r="AK321" i="24"/>
  <c r="AG321" i="24"/>
  <c r="AH321" i="24" s="1"/>
  <c r="AJ321" i="24" s="1"/>
  <c r="AK494" i="24"/>
  <c r="AG494" i="24"/>
  <c r="AH494" i="24" s="1"/>
  <c r="AJ494" i="24" s="1"/>
  <c r="AK490" i="24"/>
  <c r="AG490" i="24"/>
  <c r="AH490" i="24" s="1"/>
  <c r="AJ490" i="24" s="1"/>
  <c r="AK486" i="24"/>
  <c r="AG486" i="24"/>
  <c r="AH486" i="24" s="1"/>
  <c r="AJ486" i="24" s="1"/>
  <c r="AK482" i="24"/>
  <c r="AG482" i="24"/>
  <c r="AH482" i="24" s="1"/>
  <c r="AJ482" i="24" s="1"/>
  <c r="AK395" i="24"/>
  <c r="AG395" i="24"/>
  <c r="AH395" i="24" s="1"/>
  <c r="AJ395" i="24" s="1"/>
  <c r="AK391" i="24"/>
  <c r="AG391" i="24"/>
  <c r="AH391" i="24" s="1"/>
  <c r="AJ391" i="24" s="1"/>
  <c r="AK387" i="24"/>
  <c r="AG387" i="24"/>
  <c r="AH387" i="24" s="1"/>
  <c r="AJ387" i="24" s="1"/>
  <c r="AK383" i="24"/>
  <c r="AG383" i="24"/>
  <c r="AH383" i="24" s="1"/>
  <c r="AJ383" i="24" s="1"/>
  <c r="AK314" i="24"/>
  <c r="AG314" i="24"/>
  <c r="AH314" i="24" s="1"/>
  <c r="AJ314" i="24" s="1"/>
  <c r="AK381" i="24"/>
  <c r="AG381" i="24"/>
  <c r="AH381" i="24" s="1"/>
  <c r="AJ381" i="24" s="1"/>
  <c r="AK377" i="24"/>
  <c r="AG377" i="24"/>
  <c r="AH377" i="24" s="1"/>
  <c r="AJ377" i="24" s="1"/>
  <c r="AK373" i="24"/>
  <c r="AG373" i="24"/>
  <c r="AH373" i="24" s="1"/>
  <c r="AJ373" i="24" s="1"/>
  <c r="AK369" i="24"/>
  <c r="AG369" i="24"/>
  <c r="AH369" i="24" s="1"/>
  <c r="AJ369" i="24" s="1"/>
  <c r="AK365" i="24"/>
  <c r="AG365" i="24"/>
  <c r="AH365" i="24" s="1"/>
  <c r="AJ365" i="24" s="1"/>
  <c r="AK361" i="24"/>
  <c r="AG361" i="24"/>
  <c r="AH361" i="24" s="1"/>
  <c r="AJ361" i="24" s="1"/>
  <c r="AK357" i="24"/>
  <c r="AG357" i="24"/>
  <c r="AH357" i="24" s="1"/>
  <c r="AJ357" i="24" s="1"/>
  <c r="AK353" i="24"/>
  <c r="AG353" i="24"/>
  <c r="AH353" i="24" s="1"/>
  <c r="AJ353" i="24" s="1"/>
  <c r="AK349" i="24"/>
  <c r="AG349" i="24"/>
  <c r="AH349" i="24" s="1"/>
  <c r="AJ349" i="24" s="1"/>
  <c r="AK311" i="24"/>
  <c r="AG311" i="24"/>
  <c r="AH311" i="24" s="1"/>
  <c r="AJ311" i="24" s="1"/>
  <c r="AK307" i="24"/>
  <c r="AG307" i="24"/>
  <c r="AH307" i="24" s="1"/>
  <c r="AJ307" i="24" s="1"/>
  <c r="AK303" i="24"/>
  <c r="AG303" i="24"/>
  <c r="AH303" i="24" s="1"/>
  <c r="AJ303" i="24" s="1"/>
  <c r="AK297" i="24"/>
  <c r="AG297" i="24"/>
  <c r="AH297" i="24" s="1"/>
  <c r="AJ297" i="24" s="1"/>
  <c r="AK293" i="24"/>
  <c r="AG293" i="24"/>
  <c r="AH293" i="24" s="1"/>
  <c r="AJ293" i="24" s="1"/>
  <c r="AK289" i="24"/>
  <c r="AG289" i="24"/>
  <c r="AH289" i="24" s="1"/>
  <c r="AJ289" i="24" s="1"/>
  <c r="AK285" i="24"/>
  <c r="AG285" i="24"/>
  <c r="AH285" i="24" s="1"/>
  <c r="AJ285" i="24" s="1"/>
  <c r="AK281" i="24"/>
  <c r="AG281" i="24"/>
  <c r="AH281" i="24" s="1"/>
  <c r="AJ281" i="24" s="1"/>
  <c r="AK277" i="24"/>
  <c r="AG277" i="24"/>
  <c r="AH277" i="24" s="1"/>
  <c r="AJ277" i="24" s="1"/>
  <c r="AK345" i="24"/>
  <c r="AG345" i="24"/>
  <c r="AH345" i="24" s="1"/>
  <c r="AJ345" i="24" s="1"/>
  <c r="AK807" i="24"/>
  <c r="AG807" i="24"/>
  <c r="AH807" i="24" s="1"/>
  <c r="AJ807" i="24" s="1"/>
  <c r="AK803" i="24"/>
  <c r="AG803" i="24"/>
  <c r="AH803" i="24" s="1"/>
  <c r="AJ803" i="24" s="1"/>
  <c r="AK799" i="24"/>
  <c r="AG799" i="24"/>
  <c r="AH799" i="24" s="1"/>
  <c r="AJ799" i="24" s="1"/>
  <c r="AK795" i="24"/>
  <c r="AG795" i="24"/>
  <c r="AH795" i="24" s="1"/>
  <c r="AJ795" i="24" s="1"/>
  <c r="AK787" i="24"/>
  <c r="AG787" i="24"/>
  <c r="AH787" i="24" s="1"/>
  <c r="AJ787" i="24" s="1"/>
  <c r="AK779" i="24"/>
  <c r="AG779" i="24"/>
  <c r="AH779" i="24" s="1"/>
  <c r="AJ779" i="24" s="1"/>
  <c r="AK771" i="24"/>
  <c r="AG771" i="24"/>
  <c r="AH771" i="24" s="1"/>
  <c r="AJ771" i="24" s="1"/>
  <c r="AK770" i="24"/>
  <c r="AG770" i="24"/>
  <c r="AH770" i="24" s="1"/>
  <c r="AJ770" i="24" s="1"/>
  <c r="AK739" i="24"/>
  <c r="AG739" i="24"/>
  <c r="AH739" i="24" s="1"/>
  <c r="AJ739" i="24" s="1"/>
  <c r="AK731" i="24"/>
  <c r="AG731" i="24"/>
  <c r="AH731" i="24" s="1"/>
  <c r="AJ731" i="24" s="1"/>
  <c r="AK723" i="24"/>
  <c r="AG723" i="24"/>
  <c r="AH723" i="24" s="1"/>
  <c r="AJ723" i="24" s="1"/>
  <c r="AK715" i="24"/>
  <c r="AG715" i="24"/>
  <c r="AH715" i="24" s="1"/>
  <c r="AJ715" i="24" s="1"/>
  <c r="AK707" i="24"/>
  <c r="AG707" i="24"/>
  <c r="AH707" i="24" s="1"/>
  <c r="AJ707" i="24" s="1"/>
  <c r="AK699" i="24"/>
  <c r="AG699" i="24"/>
  <c r="AH699" i="24" s="1"/>
  <c r="AJ699" i="24" s="1"/>
  <c r="AH690" i="24"/>
  <c r="AJ690" i="24" s="1"/>
  <c r="AK689" i="24"/>
  <c r="AG689" i="24"/>
  <c r="AH689" i="24" s="1"/>
  <c r="AJ689" i="24" s="1"/>
  <c r="AK681" i="24"/>
  <c r="AG681" i="24"/>
  <c r="AH681" i="24" s="1"/>
  <c r="AJ681" i="24" s="1"/>
  <c r="AK673" i="24"/>
  <c r="AG673" i="24"/>
  <c r="AH673" i="24" s="1"/>
  <c r="AJ673" i="24" s="1"/>
  <c r="AK665" i="24"/>
  <c r="AG665" i="24"/>
  <c r="AH665" i="24" s="1"/>
  <c r="AJ665" i="24" s="1"/>
  <c r="AK608" i="24"/>
  <c r="AG608" i="24"/>
  <c r="AH608" i="24" s="1"/>
  <c r="AJ608" i="24" s="1"/>
  <c r="AK600" i="24"/>
  <c r="AG600" i="24"/>
  <c r="AH600" i="24" s="1"/>
  <c r="AJ600" i="24" s="1"/>
  <c r="AK592" i="24"/>
  <c r="AG592" i="24"/>
  <c r="AH592" i="24" s="1"/>
  <c r="AJ592" i="24" s="1"/>
  <c r="AK762" i="24"/>
  <c r="AG762" i="24"/>
  <c r="AH762" i="24" s="1"/>
  <c r="AJ762" i="24" s="1"/>
  <c r="AK754" i="24"/>
  <c r="AG754" i="24"/>
  <c r="AH754" i="24" s="1"/>
  <c r="AJ754" i="24" s="1"/>
  <c r="AK663" i="24"/>
  <c r="AG663" i="24"/>
  <c r="AH663" i="24" s="1"/>
  <c r="AJ663" i="24" s="1"/>
  <c r="AK655" i="24"/>
  <c r="AG655" i="24"/>
  <c r="AH655" i="24" s="1"/>
  <c r="AJ655" i="24" s="1"/>
  <c r="AK582" i="24"/>
  <c r="AG582" i="24"/>
  <c r="AH582" i="24" s="1"/>
  <c r="AJ582" i="24" s="1"/>
  <c r="AK645" i="24"/>
  <c r="AG645" i="24"/>
  <c r="AH645" i="24" s="1"/>
  <c r="AJ645" i="24" s="1"/>
  <c r="AK638" i="24"/>
  <c r="AG638" i="24"/>
  <c r="AH638" i="24" s="1"/>
  <c r="AJ638" i="24" s="1"/>
  <c r="AK630" i="24"/>
  <c r="AG630" i="24"/>
  <c r="AH630" i="24" s="1"/>
  <c r="AJ630" i="24" s="1"/>
  <c r="AK622" i="24"/>
  <c r="AG622" i="24"/>
  <c r="AH622" i="24" s="1"/>
  <c r="AJ622" i="24" s="1"/>
  <c r="AH615" i="24"/>
  <c r="AJ615" i="24" s="1"/>
  <c r="AK614" i="24"/>
  <c r="AG614" i="24"/>
  <c r="AH614" i="24" s="1"/>
  <c r="AJ614" i="24" s="1"/>
  <c r="AK572" i="24"/>
  <c r="AG572" i="24"/>
  <c r="AH572" i="24" s="1"/>
  <c r="AJ572" i="24" s="1"/>
  <c r="AK562" i="24"/>
  <c r="AG562" i="24"/>
  <c r="AH562" i="24" s="1"/>
  <c r="AJ562" i="24" s="1"/>
  <c r="AK554" i="24"/>
  <c r="AG554" i="24"/>
  <c r="AH554" i="24" s="1"/>
  <c r="AJ554" i="24" s="1"/>
  <c r="AK546" i="24"/>
  <c r="AG546" i="24"/>
  <c r="AH546" i="24" s="1"/>
  <c r="AJ546" i="24" s="1"/>
  <c r="AH1339" i="24"/>
  <c r="AJ1339" i="24" s="1"/>
  <c r="AH1323" i="24"/>
  <c r="AJ1323" i="24" s="1"/>
  <c r="AH1307" i="24"/>
  <c r="AJ1307" i="24" s="1"/>
  <c r="AK1303" i="24"/>
  <c r="AF1303" i="24"/>
  <c r="AH1303" i="24" s="1"/>
  <c r="AJ1303" i="24" s="1"/>
  <c r="AK1302" i="24"/>
  <c r="AG1302" i="24"/>
  <c r="AH1302" i="24" s="1"/>
  <c r="AJ1302" i="24" s="1"/>
  <c r="AH1275" i="24"/>
  <c r="AJ1275" i="24" s="1"/>
  <c r="AK1264" i="24"/>
  <c r="AF1264" i="24"/>
  <c r="AH1264" i="24" s="1"/>
  <c r="AJ1264" i="24" s="1"/>
  <c r="AK1263" i="24"/>
  <c r="AG1263" i="24"/>
  <c r="AH1263" i="24" s="1"/>
  <c r="AJ1263" i="24" s="1"/>
  <c r="AH1259" i="24"/>
  <c r="AJ1259" i="24" s="1"/>
  <c r="AK1248" i="24"/>
  <c r="AF1248" i="24"/>
  <c r="AH1248" i="24" s="1"/>
  <c r="AJ1248" i="24" s="1"/>
  <c r="AK1247" i="24"/>
  <c r="AG1247" i="24"/>
  <c r="AH1247" i="24" s="1"/>
  <c r="AJ1247" i="24" s="1"/>
  <c r="AK1232" i="24"/>
  <c r="AF1232" i="24"/>
  <c r="AH1232" i="24" s="1"/>
  <c r="AJ1232" i="24" s="1"/>
  <c r="AK1229" i="24"/>
  <c r="AG1229" i="24"/>
  <c r="AH1229" i="24" s="1"/>
  <c r="AJ1229" i="24" s="1"/>
  <c r="AH1225" i="24"/>
  <c r="AJ1225" i="24" s="1"/>
  <c r="AK1214" i="24"/>
  <c r="AF1214" i="24"/>
  <c r="AH1214" i="24" s="1"/>
  <c r="AJ1214" i="24" s="1"/>
  <c r="AK1213" i="24"/>
  <c r="AG1213" i="24"/>
  <c r="AH1213" i="24" s="1"/>
  <c r="AJ1213" i="24" s="1"/>
  <c r="AK1105" i="24"/>
  <c r="AF1105" i="24"/>
  <c r="AH1105" i="24" s="1"/>
  <c r="AJ1105" i="24" s="1"/>
  <c r="AK1148" i="24"/>
  <c r="AG1148" i="24"/>
  <c r="AH1148" i="24" s="1"/>
  <c r="AJ1148" i="24" s="1"/>
  <c r="AK1133" i="24"/>
  <c r="AF1133" i="24"/>
  <c r="AH1133" i="24" s="1"/>
  <c r="AJ1133" i="24" s="1"/>
  <c r="AK1132" i="24"/>
  <c r="AG1132" i="24"/>
  <c r="AH1132" i="24" s="1"/>
  <c r="AJ1132" i="24" s="1"/>
  <c r="AH1128" i="24"/>
  <c r="AJ1128" i="24" s="1"/>
  <c r="AK1294" i="24"/>
  <c r="AF1294" i="24"/>
  <c r="AH1294" i="24" s="1"/>
  <c r="AJ1294" i="24" s="1"/>
  <c r="AK1293" i="24"/>
  <c r="AG1293" i="24"/>
  <c r="AH1293" i="24" s="1"/>
  <c r="AJ1293" i="24" s="1"/>
  <c r="AH1289" i="24"/>
  <c r="AJ1289" i="24" s="1"/>
  <c r="AK1195" i="24"/>
  <c r="AF1195" i="24"/>
  <c r="AH1195" i="24" s="1"/>
  <c r="AJ1195" i="24" s="1"/>
  <c r="AK1194" i="24"/>
  <c r="AG1194" i="24"/>
  <c r="AH1194" i="24" s="1"/>
  <c r="AJ1194" i="24" s="1"/>
  <c r="AK1185" i="24"/>
  <c r="AF1185" i="24"/>
  <c r="AH1185" i="24" s="1"/>
  <c r="AJ1185" i="24" s="1"/>
  <c r="AK1184" i="24"/>
  <c r="AG1184" i="24"/>
  <c r="AH1184" i="24" s="1"/>
  <c r="AJ1184" i="24" s="1"/>
  <c r="AH1180" i="24"/>
  <c r="AJ1180" i="24" s="1"/>
  <c r="AK1169" i="24"/>
  <c r="AF1169" i="24"/>
  <c r="AH1169" i="24" s="1"/>
  <c r="AJ1169" i="24" s="1"/>
  <c r="AK1168" i="24"/>
  <c r="AG1168" i="24"/>
  <c r="AH1168" i="24" s="1"/>
  <c r="AJ1168" i="24" s="1"/>
  <c r="AH1164" i="24"/>
  <c r="AJ1164" i="24" s="1"/>
  <c r="AK1153" i="24"/>
  <c r="AF1153" i="24"/>
  <c r="AH1153" i="24" s="1"/>
  <c r="AJ1153" i="24" s="1"/>
  <c r="AK1152" i="24"/>
  <c r="AG1152" i="24"/>
  <c r="AH1152" i="24" s="1"/>
  <c r="AJ1152" i="24" s="1"/>
  <c r="AH1114" i="24"/>
  <c r="AJ1114" i="24" s="1"/>
  <c r="AK1107" i="24"/>
  <c r="AF1107" i="24"/>
  <c r="AH1107" i="24" s="1"/>
  <c r="AJ1107" i="24" s="1"/>
  <c r="AK1097" i="24"/>
  <c r="AF1097" i="24"/>
  <c r="AH1097" i="24" s="1"/>
  <c r="AJ1097" i="24" s="1"/>
  <c r="AH1096" i="24"/>
  <c r="AJ1096" i="24" s="1"/>
  <c r="AK1081" i="24"/>
  <c r="AF1081" i="24"/>
  <c r="AH1081" i="24" s="1"/>
  <c r="AJ1081" i="24" s="1"/>
  <c r="AH1080" i="24"/>
  <c r="AJ1080" i="24" s="1"/>
  <c r="AK1075" i="24"/>
  <c r="AF1075" i="24"/>
  <c r="AH1075" i="24" s="1"/>
  <c r="AJ1075" i="24" s="1"/>
  <c r="AK1067" i="24"/>
  <c r="AF1067" i="24"/>
  <c r="AH1067" i="24" s="1"/>
  <c r="AJ1067" i="24" s="1"/>
  <c r="AH1066" i="24"/>
  <c r="AJ1066" i="24" s="1"/>
  <c r="AK1059" i="24"/>
  <c r="AF1059" i="24"/>
  <c r="AH1059" i="24" s="1"/>
  <c r="AJ1059" i="24" s="1"/>
  <c r="AK1051" i="24"/>
  <c r="AF1051" i="24"/>
  <c r="AH1051" i="24" s="1"/>
  <c r="AJ1051" i="24" s="1"/>
  <c r="AH1050" i="24"/>
  <c r="AJ1050" i="24" s="1"/>
  <c r="AK1043" i="24"/>
  <c r="AF1043" i="24"/>
  <c r="AH1043" i="24" s="1"/>
  <c r="AJ1043" i="24" s="1"/>
  <c r="AK1009" i="24"/>
  <c r="AF1009" i="24"/>
  <c r="AH1009" i="24" s="1"/>
  <c r="AJ1009" i="24" s="1"/>
  <c r="AK1013" i="24"/>
  <c r="AG1013" i="24"/>
  <c r="AH1013" i="24" s="1"/>
  <c r="AJ1013" i="24" s="1"/>
  <c r="AK1034" i="24"/>
  <c r="AF1034" i="24"/>
  <c r="AH1034" i="24" s="1"/>
  <c r="AJ1034" i="24" s="1"/>
  <c r="AK1032" i="24"/>
  <c r="AG1032" i="24"/>
  <c r="AH1032" i="24" s="1"/>
  <c r="AJ1032" i="24" s="1"/>
  <c r="AK1003" i="24"/>
  <c r="AF1003" i="24"/>
  <c r="AH1003" i="24" s="1"/>
  <c r="AJ1003" i="24" s="1"/>
  <c r="AK1001" i="24"/>
  <c r="AG1001" i="24"/>
  <c r="AH1001" i="24" s="1"/>
  <c r="AJ1001" i="24" s="1"/>
  <c r="AK995" i="24"/>
  <c r="AF995" i="24"/>
  <c r="AH995" i="24" s="1"/>
  <c r="AJ995" i="24" s="1"/>
  <c r="AK993" i="24"/>
  <c r="AG993" i="24"/>
  <c r="AH993" i="24" s="1"/>
  <c r="AJ993" i="24" s="1"/>
  <c r="AK987" i="24"/>
  <c r="AF987" i="24"/>
  <c r="AH987" i="24" s="1"/>
  <c r="AJ987" i="24" s="1"/>
  <c r="AK985" i="24"/>
  <c r="AG985" i="24"/>
  <c r="AH985" i="24" s="1"/>
  <c r="AJ985" i="24" s="1"/>
  <c r="AK979" i="24"/>
  <c r="AF979" i="24"/>
  <c r="AH979" i="24" s="1"/>
  <c r="AJ979" i="24" s="1"/>
  <c r="AK977" i="24"/>
  <c r="AG977" i="24"/>
  <c r="AH977" i="24" s="1"/>
  <c r="AJ977" i="24" s="1"/>
  <c r="AK960" i="24"/>
  <c r="AG960" i="24"/>
  <c r="AH960" i="24" s="1"/>
  <c r="AJ960" i="24" s="1"/>
  <c r="AK944" i="24"/>
  <c r="AG944" i="24"/>
  <c r="AH944" i="24" s="1"/>
  <c r="AJ944" i="24" s="1"/>
  <c r="AK879" i="24"/>
  <c r="AG879" i="24"/>
  <c r="AH879" i="24" s="1"/>
  <c r="AJ879" i="24" s="1"/>
  <c r="AK863" i="24"/>
  <c r="AG863" i="24"/>
  <c r="AH863" i="24" s="1"/>
  <c r="AJ863" i="24" s="1"/>
  <c r="AK1024" i="24"/>
  <c r="AK925" i="24"/>
  <c r="AK899" i="24"/>
  <c r="AK882" i="24"/>
  <c r="AK831" i="24"/>
  <c r="AK248" i="24"/>
  <c r="AK207" i="24"/>
  <c r="AK168" i="24"/>
  <c r="AK1612" i="24"/>
  <c r="AG1612" i="24"/>
  <c r="AH1612" i="24" s="1"/>
  <c r="AJ1612" i="24" s="1"/>
  <c r="AK1584" i="24"/>
  <c r="AG1584" i="24"/>
  <c r="AH1584" i="24" s="1"/>
  <c r="AJ1584" i="24" s="1"/>
  <c r="AK1580" i="24"/>
  <c r="AG1580" i="24"/>
  <c r="AH1580" i="24" s="1"/>
  <c r="AJ1580" i="24" s="1"/>
  <c r="AK1536" i="24"/>
  <c r="AG1536" i="24"/>
  <c r="AH1536" i="24" s="1"/>
  <c r="AJ1536" i="24" s="1"/>
  <c r="AK1532" i="24"/>
  <c r="AG1532" i="24"/>
  <c r="AH1532" i="24" s="1"/>
  <c r="AJ1532" i="24" s="1"/>
  <c r="AK1504" i="24"/>
  <c r="AG1504" i="24"/>
  <c r="AH1504" i="24" s="1"/>
  <c r="AJ1504" i="24" s="1"/>
  <c r="AK1500" i="24"/>
  <c r="AG1500" i="24"/>
  <c r="AH1500" i="24" s="1"/>
  <c r="AJ1500" i="24" s="1"/>
  <c r="AK1470" i="24"/>
  <c r="AG1470" i="24"/>
  <c r="AH1470" i="24" s="1"/>
  <c r="AJ1470" i="24" s="1"/>
  <c r="AK1373" i="24"/>
  <c r="AG1373" i="24"/>
  <c r="AH1373" i="24" s="1"/>
  <c r="AJ1373" i="24" s="1"/>
  <c r="AK1566" i="24"/>
  <c r="AG1566" i="24"/>
  <c r="AH1566" i="24" s="1"/>
  <c r="AJ1566" i="24" s="1"/>
  <c r="AK1562" i="24"/>
  <c r="AG1562" i="24"/>
  <c r="AH1562" i="24" s="1"/>
  <c r="AJ1562" i="24" s="1"/>
  <c r="AH1426" i="24"/>
  <c r="AJ1426" i="24" s="1"/>
  <c r="AH444" i="24"/>
  <c r="AJ444" i="24" s="1"/>
  <c r="AH428" i="24"/>
  <c r="AJ428" i="24" s="1"/>
  <c r="AH418" i="24"/>
  <c r="AJ418" i="24" s="1"/>
  <c r="AH791" i="24"/>
  <c r="AJ791" i="24" s="1"/>
  <c r="AH783" i="24"/>
  <c r="AJ783" i="24" s="1"/>
  <c r="AH775" i="24"/>
  <c r="AJ775" i="24" s="1"/>
  <c r="AH727" i="24"/>
  <c r="AJ727" i="24" s="1"/>
  <c r="AH711" i="24"/>
  <c r="AJ711" i="24" s="1"/>
  <c r="AH693" i="24"/>
  <c r="AJ693" i="24" s="1"/>
  <c r="AH685" i="24"/>
  <c r="AJ685" i="24" s="1"/>
  <c r="AH677" i="24"/>
  <c r="AJ677" i="24" s="1"/>
  <c r="AH612" i="24"/>
  <c r="AJ612" i="24" s="1"/>
  <c r="AH604" i="24"/>
  <c r="AJ604" i="24" s="1"/>
  <c r="AH596" i="24"/>
  <c r="AJ596" i="24" s="1"/>
  <c r="AH588" i="24"/>
  <c r="AJ588" i="24" s="1"/>
  <c r="AH750" i="24"/>
  <c r="AJ750" i="24" s="1"/>
  <c r="AH659" i="24"/>
  <c r="AJ659" i="24" s="1"/>
  <c r="AH651" i="24"/>
  <c r="AJ651" i="24" s="1"/>
  <c r="AH649" i="24"/>
  <c r="AJ649" i="24" s="1"/>
  <c r="AH642" i="24"/>
  <c r="AJ642" i="24" s="1"/>
  <c r="AH634" i="24"/>
  <c r="AJ634" i="24" s="1"/>
  <c r="AH618" i="24"/>
  <c r="AJ618" i="24" s="1"/>
  <c r="AH576" i="24"/>
  <c r="AJ576" i="24" s="1"/>
  <c r="AH550" i="24"/>
  <c r="AJ550" i="24" s="1"/>
  <c r="AH1346" i="24"/>
  <c r="AJ1346" i="24" s="1"/>
  <c r="AH1342" i="24"/>
  <c r="AJ1342" i="24" s="1"/>
  <c r="AH1330" i="24"/>
  <c r="AJ1330" i="24" s="1"/>
  <c r="AH1326" i="24"/>
  <c r="AJ1326" i="24" s="1"/>
  <c r="AH1314" i="24"/>
  <c r="AJ1314" i="24" s="1"/>
  <c r="AH1310" i="24"/>
  <c r="AJ1310" i="24" s="1"/>
  <c r="AK1280" i="24"/>
  <c r="AF1280" i="24"/>
  <c r="AH1280" i="24" s="1"/>
  <c r="AJ1280" i="24" s="1"/>
  <c r="AK1306" i="24"/>
  <c r="AG1306" i="24"/>
  <c r="AH1306" i="24" s="1"/>
  <c r="AJ1306" i="24" s="1"/>
  <c r="AK1268" i="24"/>
  <c r="AF1268" i="24"/>
  <c r="AH1268" i="24" s="1"/>
  <c r="AJ1268" i="24" s="1"/>
  <c r="AK1267" i="24"/>
  <c r="AG1267" i="24"/>
  <c r="AH1267" i="24" s="1"/>
  <c r="AJ1267" i="24" s="1"/>
  <c r="AK1252" i="24"/>
  <c r="AF1252" i="24"/>
  <c r="AH1252" i="24" s="1"/>
  <c r="AJ1252" i="24" s="1"/>
  <c r="AK1251" i="24"/>
  <c r="AG1251" i="24"/>
  <c r="AH1251" i="24" s="1"/>
  <c r="AJ1251" i="24" s="1"/>
  <c r="AK1236" i="24"/>
  <c r="AF1236" i="24"/>
  <c r="AH1236" i="24" s="1"/>
  <c r="AJ1236" i="24" s="1"/>
  <c r="AK1235" i="24"/>
  <c r="AG1235" i="24"/>
  <c r="AH1235" i="24" s="1"/>
  <c r="AJ1235" i="24" s="1"/>
  <c r="AK1218" i="24"/>
  <c r="AF1218" i="24"/>
  <c r="AH1218" i="24" s="1"/>
  <c r="AJ1218" i="24" s="1"/>
  <c r="AK1217" i="24"/>
  <c r="AG1217" i="24"/>
  <c r="AH1217" i="24" s="1"/>
  <c r="AJ1217" i="24" s="1"/>
  <c r="AK1202" i="24"/>
  <c r="AF1202" i="24"/>
  <c r="AH1202" i="24" s="1"/>
  <c r="AJ1202" i="24" s="1"/>
  <c r="AK1201" i="24"/>
  <c r="AG1201" i="24"/>
  <c r="AH1201" i="24" s="1"/>
  <c r="AJ1201" i="24" s="1"/>
  <c r="AK1137" i="24"/>
  <c r="AF1137" i="24"/>
  <c r="AH1137" i="24" s="1"/>
  <c r="AJ1137" i="24" s="1"/>
  <c r="AK1136" i="24"/>
  <c r="AG1136" i="24"/>
  <c r="AH1136" i="24" s="1"/>
  <c r="AJ1136" i="24" s="1"/>
  <c r="AK1298" i="24"/>
  <c r="AF1298" i="24"/>
  <c r="AH1298" i="24" s="1"/>
  <c r="AJ1298" i="24" s="1"/>
  <c r="AK1297" i="24"/>
  <c r="AG1297" i="24"/>
  <c r="AH1297" i="24" s="1"/>
  <c r="AJ1297" i="24" s="1"/>
  <c r="AK1199" i="24"/>
  <c r="AF1199" i="24"/>
  <c r="AH1199" i="24" s="1"/>
  <c r="AJ1199" i="24" s="1"/>
  <c r="AK1198" i="24"/>
  <c r="AG1198" i="24"/>
  <c r="AH1198" i="24" s="1"/>
  <c r="AJ1198" i="24" s="1"/>
  <c r="AK1118" i="24"/>
  <c r="AF1118" i="24"/>
  <c r="AH1118" i="24" s="1"/>
  <c r="AJ1118" i="24" s="1"/>
  <c r="AK1117" i="24"/>
  <c r="AG1117" i="24"/>
  <c r="AH1117" i="24" s="1"/>
  <c r="AJ1117" i="24" s="1"/>
  <c r="AK1173" i="24"/>
  <c r="AF1173" i="24"/>
  <c r="AH1173" i="24" s="1"/>
  <c r="AJ1173" i="24" s="1"/>
  <c r="AK1172" i="24"/>
  <c r="AG1172" i="24"/>
  <c r="AH1172" i="24" s="1"/>
  <c r="AJ1172" i="24" s="1"/>
  <c r="AK1157" i="24"/>
  <c r="AF1157" i="24"/>
  <c r="AH1157" i="24" s="1"/>
  <c r="AJ1157" i="24" s="1"/>
  <c r="AK1156" i="24"/>
  <c r="AG1156" i="24"/>
  <c r="AH1156" i="24" s="1"/>
  <c r="AJ1156" i="24" s="1"/>
  <c r="AK1110" i="24"/>
  <c r="AG1110" i="24"/>
  <c r="AH1110" i="24" s="1"/>
  <c r="AJ1110" i="24" s="1"/>
  <c r="AK1100" i="24"/>
  <c r="AG1100" i="24"/>
  <c r="AH1100" i="24" s="1"/>
  <c r="AJ1100" i="24" s="1"/>
  <c r="AK1092" i="24"/>
  <c r="AG1092" i="24"/>
  <c r="AH1092" i="24" s="1"/>
  <c r="AJ1092" i="24" s="1"/>
  <c r="AK1084" i="24"/>
  <c r="AG1084" i="24"/>
  <c r="AH1084" i="24" s="1"/>
  <c r="AJ1084" i="24" s="1"/>
  <c r="AK1078" i="24"/>
  <c r="AG1078" i="24"/>
  <c r="AH1078" i="24" s="1"/>
  <c r="AJ1078" i="24" s="1"/>
  <c r="AK1070" i="24"/>
  <c r="AG1070" i="24"/>
  <c r="AH1070" i="24" s="1"/>
  <c r="AJ1070" i="24" s="1"/>
  <c r="AK1062" i="24"/>
  <c r="AG1062" i="24"/>
  <c r="AH1062" i="24" s="1"/>
  <c r="AJ1062" i="24" s="1"/>
  <c r="AK1054" i="24"/>
  <c r="AG1054" i="24"/>
  <c r="AH1054" i="24" s="1"/>
  <c r="AJ1054" i="24" s="1"/>
  <c r="AK1046" i="24"/>
  <c r="AG1046" i="24"/>
  <c r="AH1046" i="24" s="1"/>
  <c r="AJ1046" i="24" s="1"/>
  <c r="AK962" i="24"/>
  <c r="AG962" i="24"/>
  <c r="AH962" i="24" s="1"/>
  <c r="AJ962" i="24" s="1"/>
  <c r="AK1037" i="24"/>
  <c r="AG1037" i="24"/>
  <c r="AH1037" i="24" s="1"/>
  <c r="AJ1037" i="24" s="1"/>
  <c r="AK1006" i="24"/>
  <c r="AG1006" i="24"/>
  <c r="AH1006" i="24" s="1"/>
  <c r="AJ1006" i="24" s="1"/>
  <c r="AK998" i="24"/>
  <c r="AG998" i="24"/>
  <c r="AH998" i="24" s="1"/>
  <c r="AJ998" i="24" s="1"/>
  <c r="AK990" i="24"/>
  <c r="AG990" i="24"/>
  <c r="AH990" i="24" s="1"/>
  <c r="AJ990" i="24" s="1"/>
  <c r="AK982" i="24"/>
  <c r="AG982" i="24"/>
  <c r="AH982" i="24" s="1"/>
  <c r="AJ982" i="24" s="1"/>
  <c r="AK974" i="24"/>
  <c r="AG974" i="24"/>
  <c r="AH974" i="24" s="1"/>
  <c r="AJ974" i="24" s="1"/>
  <c r="AK961" i="24"/>
  <c r="AF961" i="24"/>
  <c r="AH961" i="24" s="1"/>
  <c r="AJ961" i="24" s="1"/>
  <c r="AK956" i="24"/>
  <c r="AG956" i="24"/>
  <c r="AH956" i="24" s="1"/>
  <c r="AJ956" i="24" s="1"/>
  <c r="AK945" i="24"/>
  <c r="AF945" i="24"/>
  <c r="AH945" i="24" s="1"/>
  <c r="AJ945" i="24" s="1"/>
  <c r="AK940" i="24"/>
  <c r="AG940" i="24"/>
  <c r="AH940" i="24" s="1"/>
  <c r="AJ940" i="24" s="1"/>
  <c r="AK880" i="24"/>
  <c r="AF880" i="24"/>
  <c r="AH880" i="24" s="1"/>
  <c r="AJ880" i="24" s="1"/>
  <c r="AK875" i="24"/>
  <c r="AG875" i="24"/>
  <c r="AH875" i="24" s="1"/>
  <c r="AJ875" i="24" s="1"/>
  <c r="AK864" i="24"/>
  <c r="AF864" i="24"/>
  <c r="AH864" i="24" s="1"/>
  <c r="AJ864" i="24" s="1"/>
  <c r="AK859" i="24"/>
  <c r="AG859" i="24"/>
  <c r="AH859" i="24" s="1"/>
  <c r="AJ859" i="24" s="1"/>
  <c r="AK1025" i="24"/>
  <c r="AK1020" i="24"/>
  <c r="AK926" i="24"/>
  <c r="AK921" i="24"/>
  <c r="AK916" i="24"/>
  <c r="AK911" i="24"/>
  <c r="AK900" i="24"/>
  <c r="AK883" i="24"/>
  <c r="AK264" i="24"/>
  <c r="AK249" i="24"/>
  <c r="AK184" i="24"/>
  <c r="AK169" i="24"/>
  <c r="AF1089" i="24"/>
  <c r="AK428" i="24"/>
  <c r="AH1524" i="24"/>
  <c r="AJ1524" i="24" s="1"/>
  <c r="AH1482" i="24"/>
  <c r="AJ1482" i="24" s="1"/>
  <c r="AH1409" i="24"/>
  <c r="AJ1409" i="24" s="1"/>
  <c r="AH1453" i="24"/>
  <c r="AJ1453" i="24" s="1"/>
  <c r="AH1437" i="24"/>
  <c r="AJ1437" i="24" s="1"/>
  <c r="AH1379" i="24"/>
  <c r="AJ1379" i="24" s="1"/>
  <c r="AH1417" i="24"/>
  <c r="AJ1417" i="24" s="1"/>
  <c r="AH519" i="24"/>
  <c r="AJ519" i="24" s="1"/>
  <c r="AH503" i="24"/>
  <c r="AJ503" i="24" s="1"/>
  <c r="AH471" i="24"/>
  <c r="AJ471" i="24" s="1"/>
  <c r="AH451" i="24"/>
  <c r="AJ451" i="24" s="1"/>
  <c r="AH443" i="24"/>
  <c r="AJ443" i="24" s="1"/>
  <c r="AH435" i="24"/>
  <c r="AJ435" i="24" s="1"/>
  <c r="AH417" i="24"/>
  <c r="AJ417" i="24" s="1"/>
  <c r="AH320" i="24"/>
  <c r="AJ320" i="24" s="1"/>
  <c r="AH481" i="24"/>
  <c r="AJ481" i="24" s="1"/>
  <c r="AH313" i="24"/>
  <c r="AJ313" i="24" s="1"/>
  <c r="AH368" i="24"/>
  <c r="AJ368" i="24" s="1"/>
  <c r="AH300" i="24"/>
  <c r="AJ300" i="24" s="1"/>
  <c r="AH292" i="24"/>
  <c r="AJ292" i="24" s="1"/>
  <c r="AH284" i="24"/>
  <c r="AJ284" i="24" s="1"/>
  <c r="AH806" i="24"/>
  <c r="AJ806" i="24" s="1"/>
  <c r="AH798" i="24"/>
  <c r="AJ798" i="24" s="1"/>
  <c r="AH782" i="24"/>
  <c r="AJ782" i="24" s="1"/>
  <c r="AH774" i="24"/>
  <c r="AJ774" i="24" s="1"/>
  <c r="AH740" i="24"/>
  <c r="AJ740" i="24" s="1"/>
  <c r="AH738" i="24"/>
  <c r="AJ738" i="24" s="1"/>
  <c r="AH737" i="24"/>
  <c r="AJ737" i="24" s="1"/>
  <c r="AH734" i="24"/>
  <c r="AJ734" i="24" s="1"/>
  <c r="AH718" i="24"/>
  <c r="AJ718" i="24" s="1"/>
  <c r="AH1321" i="24"/>
  <c r="AJ1321" i="24" s="1"/>
  <c r="AH1279" i="24"/>
  <c r="AJ1279" i="24" s="1"/>
  <c r="AK1278" i="24"/>
  <c r="AF1278" i="24"/>
  <c r="AH1278" i="24" s="1"/>
  <c r="AJ1278" i="24" s="1"/>
  <c r="AK1277" i="24"/>
  <c r="AG1277" i="24"/>
  <c r="AH1277" i="24" s="1"/>
  <c r="AJ1277" i="24" s="1"/>
  <c r="AK1272" i="24"/>
  <c r="AF1272" i="24"/>
  <c r="AH1272" i="24" s="1"/>
  <c r="AJ1272" i="24" s="1"/>
  <c r="AK1271" i="24"/>
  <c r="AG1271" i="24"/>
  <c r="AH1271" i="24" s="1"/>
  <c r="AJ1271" i="24" s="1"/>
  <c r="AK1256" i="24"/>
  <c r="AF1256" i="24"/>
  <c r="AH1256" i="24" s="1"/>
  <c r="AJ1256" i="24" s="1"/>
  <c r="AK1255" i="24"/>
  <c r="AG1255" i="24"/>
  <c r="AH1255" i="24" s="1"/>
  <c r="AJ1255" i="24" s="1"/>
  <c r="AK1240" i="24"/>
  <c r="AF1240" i="24"/>
  <c r="AH1240" i="24" s="1"/>
  <c r="AJ1240" i="24" s="1"/>
  <c r="AK1239" i="24"/>
  <c r="AG1239" i="24"/>
  <c r="AH1239" i="24" s="1"/>
  <c r="AJ1239" i="24" s="1"/>
  <c r="AK1222" i="24"/>
  <c r="AF1222" i="24"/>
  <c r="AH1222" i="24" s="1"/>
  <c r="AJ1222" i="24" s="1"/>
  <c r="AK1221" i="24"/>
  <c r="AG1221" i="24"/>
  <c r="AH1221" i="24" s="1"/>
  <c r="AJ1221" i="24" s="1"/>
  <c r="AK1206" i="24"/>
  <c r="AF1206" i="24"/>
  <c r="AH1206" i="24" s="1"/>
  <c r="AJ1206" i="24" s="1"/>
  <c r="AK1205" i="24"/>
  <c r="AG1205" i="24"/>
  <c r="AH1205" i="24" s="1"/>
  <c r="AJ1205" i="24" s="1"/>
  <c r="AK1141" i="24"/>
  <c r="AF1141" i="24"/>
  <c r="AH1141" i="24" s="1"/>
  <c r="AJ1141" i="24" s="1"/>
  <c r="AK1140" i="24"/>
  <c r="AG1140" i="24"/>
  <c r="AH1140" i="24" s="1"/>
  <c r="AJ1140" i="24" s="1"/>
  <c r="AK1125" i="24"/>
  <c r="AF1125" i="24"/>
  <c r="AH1125" i="24" s="1"/>
  <c r="AJ1125" i="24" s="1"/>
  <c r="AK1124" i="24"/>
  <c r="AG1124" i="24"/>
  <c r="AH1124" i="24" s="1"/>
  <c r="AJ1124" i="24" s="1"/>
  <c r="AK1286" i="24"/>
  <c r="AF1286" i="24"/>
  <c r="AH1286" i="24" s="1"/>
  <c r="AJ1286" i="24" s="1"/>
  <c r="AK1285" i="24"/>
  <c r="AG1285" i="24"/>
  <c r="AH1285" i="24" s="1"/>
  <c r="AJ1285" i="24" s="1"/>
  <c r="AK1187" i="24"/>
  <c r="AF1187" i="24"/>
  <c r="AH1187" i="24" s="1"/>
  <c r="AJ1187" i="24" s="1"/>
  <c r="AK1121" i="24"/>
  <c r="AG1121" i="24"/>
  <c r="AH1121" i="24" s="1"/>
  <c r="AJ1121" i="24" s="1"/>
  <c r="AK1177" i="24"/>
  <c r="AF1177" i="24"/>
  <c r="AH1177" i="24" s="1"/>
  <c r="AJ1177" i="24" s="1"/>
  <c r="AK1176" i="24"/>
  <c r="AG1176" i="24"/>
  <c r="AH1176" i="24" s="1"/>
  <c r="AJ1176" i="24" s="1"/>
  <c r="AK1161" i="24"/>
  <c r="AF1161" i="24"/>
  <c r="AH1161" i="24" s="1"/>
  <c r="AJ1161" i="24" s="1"/>
  <c r="AK1160" i="24"/>
  <c r="AG1160" i="24"/>
  <c r="AH1160" i="24" s="1"/>
  <c r="AJ1160" i="24" s="1"/>
  <c r="AK1111" i="24"/>
  <c r="AF1111" i="24"/>
  <c r="AH1111" i="24" s="1"/>
  <c r="AJ1111" i="24" s="1"/>
  <c r="AK1101" i="24"/>
  <c r="AF1101" i="24"/>
  <c r="AH1101" i="24" s="1"/>
  <c r="AJ1101" i="24" s="1"/>
  <c r="AK1093" i="24"/>
  <c r="AF1093" i="24"/>
  <c r="AH1093" i="24" s="1"/>
  <c r="AJ1093" i="24" s="1"/>
  <c r="AK1085" i="24"/>
  <c r="AF1085" i="24"/>
  <c r="AH1085" i="24" s="1"/>
  <c r="AJ1085" i="24" s="1"/>
  <c r="AK1149" i="24"/>
  <c r="AF1149" i="24"/>
  <c r="AH1149" i="24" s="1"/>
  <c r="AJ1149" i="24" s="1"/>
  <c r="AK1071" i="24"/>
  <c r="AF1071" i="24"/>
  <c r="AH1071" i="24" s="1"/>
  <c r="AJ1071" i="24" s="1"/>
  <c r="AK1063" i="24"/>
  <c r="AF1063" i="24"/>
  <c r="AH1063" i="24" s="1"/>
  <c r="AJ1063" i="24" s="1"/>
  <c r="AK1055" i="24"/>
  <c r="AF1055" i="24"/>
  <c r="AH1055" i="24" s="1"/>
  <c r="AJ1055" i="24" s="1"/>
  <c r="AK1047" i="24"/>
  <c r="AF1047" i="24"/>
  <c r="AH1047" i="24" s="1"/>
  <c r="AJ1047" i="24" s="1"/>
  <c r="AK1039" i="24"/>
  <c r="AF1039" i="24"/>
  <c r="AH1039" i="24" s="1"/>
  <c r="AJ1039" i="24" s="1"/>
  <c r="AK1011" i="24"/>
  <c r="AG1011" i="24"/>
  <c r="AH1011" i="24" s="1"/>
  <c r="AJ1011" i="24" s="1"/>
  <c r="AK1007" i="24"/>
  <c r="AF1007" i="24"/>
  <c r="AH1007" i="24" s="1"/>
  <c r="AJ1007" i="24" s="1"/>
  <c r="AK1005" i="24"/>
  <c r="AG1005" i="24"/>
  <c r="AH1005" i="24" s="1"/>
  <c r="AJ1005" i="24" s="1"/>
  <c r="AK997" i="24"/>
  <c r="AG997" i="24"/>
  <c r="AH997" i="24" s="1"/>
  <c r="AJ997" i="24" s="1"/>
  <c r="AK991" i="24"/>
  <c r="AF991" i="24"/>
  <c r="AH991" i="24" s="1"/>
  <c r="AJ991" i="24" s="1"/>
  <c r="AK989" i="24"/>
  <c r="AG989" i="24"/>
  <c r="AH989" i="24" s="1"/>
  <c r="AJ989" i="24" s="1"/>
  <c r="AK981" i="24"/>
  <c r="AG981" i="24"/>
  <c r="AH981" i="24" s="1"/>
  <c r="AJ981" i="24" s="1"/>
  <c r="AK975" i="24"/>
  <c r="AF975" i="24"/>
  <c r="AH975" i="24" s="1"/>
  <c r="AJ975" i="24" s="1"/>
  <c r="AK970" i="24"/>
  <c r="AG970" i="24"/>
  <c r="AH970" i="24" s="1"/>
  <c r="AJ970" i="24" s="1"/>
  <c r="AK957" i="24"/>
  <c r="AF957" i="24"/>
  <c r="AH957" i="24" s="1"/>
  <c r="AJ957" i="24" s="1"/>
  <c r="AK952" i="24"/>
  <c r="AG952" i="24"/>
  <c r="AH952" i="24" s="1"/>
  <c r="AJ952" i="24" s="1"/>
  <c r="AK941" i="24"/>
  <c r="AF941" i="24"/>
  <c r="AH941" i="24" s="1"/>
  <c r="AJ941" i="24" s="1"/>
  <c r="AK936" i="24"/>
  <c r="AG936" i="24"/>
  <c r="AH936" i="24" s="1"/>
  <c r="AJ936" i="24" s="1"/>
  <c r="AK876" i="24"/>
  <c r="AF876" i="24"/>
  <c r="AH876" i="24" s="1"/>
  <c r="AJ876" i="24" s="1"/>
  <c r="AK871" i="24"/>
  <c r="AG871" i="24"/>
  <c r="AH871" i="24" s="1"/>
  <c r="AJ871" i="24" s="1"/>
  <c r="AK860" i="24"/>
  <c r="AF860" i="24"/>
  <c r="AH860" i="24" s="1"/>
  <c r="AJ860" i="24" s="1"/>
  <c r="AK855" i="24"/>
  <c r="AG855" i="24"/>
  <c r="AH855" i="24" s="1"/>
  <c r="AJ855" i="24" s="1"/>
  <c r="AK1021" i="24"/>
  <c r="AK1016" i="24"/>
  <c r="AK922" i="24"/>
  <c r="AK852" i="24"/>
  <c r="AK912" i="24"/>
  <c r="AK907" i="24"/>
  <c r="AK814" i="24"/>
  <c r="AK200" i="24"/>
  <c r="AK1042" i="24"/>
  <c r="AG1042" i="24"/>
  <c r="AH1042" i="24" s="1"/>
  <c r="AJ1042" i="24" s="1"/>
  <c r="AK1008" i="24"/>
  <c r="AG1008" i="24"/>
  <c r="AH1008" i="24" s="1"/>
  <c r="AJ1008" i="24" s="1"/>
  <c r="AK1033" i="24"/>
  <c r="AG1033" i="24"/>
  <c r="AH1033" i="24" s="1"/>
  <c r="AJ1033" i="24" s="1"/>
  <c r="AK1002" i="24"/>
  <c r="AG1002" i="24"/>
  <c r="AH1002" i="24" s="1"/>
  <c r="AJ1002" i="24" s="1"/>
  <c r="AK994" i="24"/>
  <c r="AG994" i="24"/>
  <c r="AH994" i="24" s="1"/>
  <c r="AJ994" i="24" s="1"/>
  <c r="AK986" i="24"/>
  <c r="AG986" i="24"/>
  <c r="AH986" i="24" s="1"/>
  <c r="AJ986" i="24" s="1"/>
  <c r="AK978" i="24"/>
  <c r="AG978" i="24"/>
  <c r="AH978" i="24" s="1"/>
  <c r="AJ978" i="24" s="1"/>
  <c r="AK971" i="24"/>
  <c r="AF971" i="24"/>
  <c r="AH971" i="24" s="1"/>
  <c r="AJ971" i="24" s="1"/>
  <c r="AK966" i="24"/>
  <c r="AG966" i="24"/>
  <c r="AH966" i="24" s="1"/>
  <c r="AJ966" i="24" s="1"/>
  <c r="AK953" i="24"/>
  <c r="AF953" i="24"/>
  <c r="AH953" i="24" s="1"/>
  <c r="AJ953" i="24" s="1"/>
  <c r="AK948" i="24"/>
  <c r="AG948" i="24"/>
  <c r="AH948" i="24" s="1"/>
  <c r="AJ948" i="24" s="1"/>
  <c r="AK937" i="24"/>
  <c r="AF937" i="24"/>
  <c r="AH937" i="24" s="1"/>
  <c r="AJ937" i="24" s="1"/>
  <c r="AK932" i="24"/>
  <c r="AG932" i="24"/>
  <c r="AH932" i="24" s="1"/>
  <c r="AJ932" i="24" s="1"/>
  <c r="AK872" i="24"/>
  <c r="AF872" i="24"/>
  <c r="AH872" i="24" s="1"/>
  <c r="AJ872" i="24" s="1"/>
  <c r="AK867" i="24"/>
  <c r="AG867" i="24"/>
  <c r="AH867" i="24" s="1"/>
  <c r="AJ867" i="24" s="1"/>
  <c r="AK856" i="24"/>
  <c r="AF856" i="24"/>
  <c r="AH856" i="24" s="1"/>
  <c r="AJ856" i="24" s="1"/>
  <c r="AK1028" i="24"/>
  <c r="AK1017" i="24"/>
  <c r="AK929" i="24"/>
  <c r="AK853" i="24"/>
  <c r="AK848" i="24"/>
  <c r="AK908" i="24"/>
  <c r="AK903" i="24"/>
  <c r="AK830" i="24"/>
  <c r="AK206" i="24"/>
  <c r="AG1036" i="24"/>
  <c r="AH1036" i="24" s="1"/>
  <c r="AJ1036" i="24" s="1"/>
  <c r="AK973" i="24"/>
  <c r="AG973" i="24"/>
  <c r="AH973" i="24" s="1"/>
  <c r="AJ973" i="24" s="1"/>
  <c r="AK969" i="24"/>
  <c r="AG969" i="24"/>
  <c r="AH969" i="24" s="1"/>
  <c r="AJ969" i="24" s="1"/>
  <c r="AK963" i="24"/>
  <c r="AG963" i="24"/>
  <c r="AH963" i="24" s="1"/>
  <c r="AJ963" i="24" s="1"/>
  <c r="AK959" i="24"/>
  <c r="AG959" i="24"/>
  <c r="AH959" i="24" s="1"/>
  <c r="AJ959" i="24" s="1"/>
  <c r="AK955" i="24"/>
  <c r="AG955" i="24"/>
  <c r="AH955" i="24" s="1"/>
  <c r="AJ955" i="24" s="1"/>
  <c r="AK951" i="24"/>
  <c r="AG951" i="24"/>
  <c r="AH951" i="24" s="1"/>
  <c r="AJ951" i="24" s="1"/>
  <c r="AK947" i="24"/>
  <c r="AG947" i="24"/>
  <c r="AH947" i="24" s="1"/>
  <c r="AJ947" i="24" s="1"/>
  <c r="AK943" i="24"/>
  <c r="AG943" i="24"/>
  <c r="AH943" i="24" s="1"/>
  <c r="AJ943" i="24" s="1"/>
  <c r="AK935" i="24"/>
  <c r="AG935" i="24"/>
  <c r="AH935" i="24" s="1"/>
  <c r="AJ935" i="24" s="1"/>
  <c r="AK838" i="24"/>
  <c r="AG838" i="24"/>
  <c r="AH838" i="24" s="1"/>
  <c r="AJ838" i="24" s="1"/>
  <c r="AK878" i="24"/>
  <c r="AG878" i="24"/>
  <c r="AH878" i="24" s="1"/>
  <c r="AJ878" i="24" s="1"/>
  <c r="AK874" i="24"/>
  <c r="AG874" i="24"/>
  <c r="AH874" i="24" s="1"/>
  <c r="AJ874" i="24" s="1"/>
  <c r="AK870" i="24"/>
  <c r="AG870" i="24"/>
  <c r="AH870" i="24" s="1"/>
  <c r="AJ870" i="24" s="1"/>
  <c r="AK866" i="24"/>
  <c r="AG866" i="24"/>
  <c r="AH866" i="24" s="1"/>
  <c r="AJ866" i="24" s="1"/>
  <c r="AK862" i="24"/>
  <c r="AG862" i="24"/>
  <c r="AH862" i="24" s="1"/>
  <c r="AJ862" i="24" s="1"/>
  <c r="AK858" i="24"/>
  <c r="AG858" i="24"/>
  <c r="AH858" i="24" s="1"/>
  <c r="AJ858" i="24" s="1"/>
  <c r="AK1027" i="24"/>
  <c r="AK1023" i="24"/>
  <c r="AK1019" i="24"/>
  <c r="AK1015" i="24"/>
  <c r="AK928" i="24"/>
  <c r="AK924" i="24"/>
  <c r="AK920" i="24"/>
  <c r="AK851" i="24"/>
  <c r="AK918" i="24"/>
  <c r="AK914" i="24"/>
  <c r="AK910" i="24"/>
  <c r="AK906" i="24"/>
  <c r="AK902" i="24"/>
  <c r="AK898" i="24"/>
  <c r="AK895" i="24"/>
  <c r="AK894" i="24"/>
  <c r="AK890" i="24"/>
  <c r="AK886" i="24"/>
  <c r="AK835" i="24"/>
  <c r="AK834" i="24"/>
  <c r="AK819" i="24"/>
  <c r="AK818" i="24"/>
  <c r="AK252" i="24"/>
  <c r="AK237" i="24"/>
  <c r="AK228" i="24"/>
  <c r="AK227" i="24"/>
  <c r="AK172" i="24"/>
  <c r="AK155" i="24"/>
  <c r="AH1305" i="24"/>
  <c r="AJ1305" i="24" s="1"/>
  <c r="AH1270" i="24"/>
  <c r="AJ1270" i="24" s="1"/>
  <c r="AH1266" i="24"/>
  <c r="AJ1266" i="24" s="1"/>
  <c r="AH1250" i="24"/>
  <c r="AJ1250" i="24" s="1"/>
  <c r="AH1246" i="24"/>
  <c r="AJ1246" i="24" s="1"/>
  <c r="AH1242" i="24"/>
  <c r="AJ1242" i="24" s="1"/>
  <c r="AH1238" i="24"/>
  <c r="AJ1238" i="24" s="1"/>
  <c r="AH1234" i="24"/>
  <c r="AJ1234" i="24" s="1"/>
  <c r="AH1228" i="24"/>
  <c r="AJ1228" i="24" s="1"/>
  <c r="AH1220" i="24"/>
  <c r="AJ1220" i="24" s="1"/>
  <c r="AH1212" i="24"/>
  <c r="AJ1212" i="24" s="1"/>
  <c r="AH1208" i="24"/>
  <c r="AJ1208" i="24" s="1"/>
  <c r="AH1204" i="24"/>
  <c r="AJ1204" i="24" s="1"/>
  <c r="AH1200" i="24"/>
  <c r="AJ1200" i="24" s="1"/>
  <c r="AH1139" i="24"/>
  <c r="AJ1139" i="24" s="1"/>
  <c r="AH1131" i="24"/>
  <c r="AJ1131" i="24" s="1"/>
  <c r="AH1127" i="24"/>
  <c r="AJ1127" i="24" s="1"/>
  <c r="AH1123" i="24"/>
  <c r="AJ1123" i="24" s="1"/>
  <c r="AH1296" i="24"/>
  <c r="AJ1296" i="24" s="1"/>
  <c r="AH1288" i="24"/>
  <c r="AJ1288" i="24" s="1"/>
  <c r="AH1284" i="24"/>
  <c r="AJ1284" i="24" s="1"/>
  <c r="AH1197" i="24"/>
  <c r="AJ1197" i="24" s="1"/>
  <c r="AH1120" i="24"/>
  <c r="AJ1120" i="24" s="1"/>
  <c r="AH1171" i="24"/>
  <c r="AJ1171" i="24" s="1"/>
  <c r="AH1155" i="24"/>
  <c r="AJ1155" i="24" s="1"/>
  <c r="AH1103" i="24"/>
  <c r="AJ1103" i="24" s="1"/>
  <c r="AH1073" i="24"/>
  <c r="AJ1073" i="24" s="1"/>
  <c r="AH1057" i="24"/>
  <c r="AJ1057" i="24" s="1"/>
  <c r="AH1041" i="24"/>
  <c r="AJ1041" i="24" s="1"/>
  <c r="AK840" i="24"/>
  <c r="AK823" i="24"/>
  <c r="AK822" i="24"/>
  <c r="AK273" i="24"/>
  <c r="AK272" i="24"/>
  <c r="AK256" i="24"/>
  <c r="AK240" i="24"/>
  <c r="AK232" i="24"/>
  <c r="AK231" i="24"/>
  <c r="AK193" i="24"/>
  <c r="AK192" i="24"/>
  <c r="AK176" i="24"/>
  <c r="AK160" i="24"/>
  <c r="AG939" i="24"/>
  <c r="AH939" i="24" s="1"/>
  <c r="AJ939" i="24" s="1"/>
  <c r="AK845" i="24"/>
  <c r="AK844" i="24"/>
  <c r="AK827" i="24"/>
  <c r="AK826" i="24"/>
  <c r="AK811" i="24"/>
  <c r="AK1014" i="24"/>
  <c r="AK261" i="24"/>
  <c r="AK260" i="24"/>
  <c r="AK245" i="24"/>
  <c r="AK244" i="24"/>
  <c r="AK209" i="24"/>
  <c r="AK208" i="24"/>
  <c r="AK197" i="24"/>
  <c r="AK196" i="24"/>
  <c r="AK181" i="24"/>
  <c r="AK180" i="24"/>
  <c r="AK165" i="24"/>
  <c r="AK164" i="24"/>
  <c r="AG854" i="24"/>
  <c r="AH854" i="24" s="1"/>
  <c r="AJ854" i="24" s="1"/>
  <c r="AK151" i="24"/>
  <c r="AK147" i="24"/>
  <c r="AK143" i="24"/>
  <c r="AK139" i="24"/>
  <c r="AK131" i="24"/>
  <c r="AK34" i="24"/>
  <c r="AK66" i="24"/>
  <c r="AK54" i="24"/>
  <c r="AK50" i="24"/>
  <c r="AK220" i="24"/>
  <c r="AK216" i="24"/>
  <c r="AK212" i="24"/>
  <c r="AK125" i="24"/>
  <c r="AK121" i="24"/>
  <c r="AK48" i="24"/>
  <c r="AK44" i="24"/>
  <c r="AK104" i="24"/>
  <c r="AK92" i="24"/>
  <c r="AK88" i="24"/>
  <c r="AK80" i="24"/>
  <c r="AK42" i="24"/>
  <c r="AK38" i="24"/>
  <c r="AK32" i="24"/>
  <c r="AK28" i="24"/>
  <c r="AK20" i="24"/>
  <c r="AK16" i="24"/>
  <c r="AH1053" i="24"/>
  <c r="AJ1053" i="24" s="1"/>
  <c r="AH1069" i="24"/>
  <c r="AJ1069" i="24" s="1"/>
  <c r="AH1083" i="24"/>
  <c r="AJ1083" i="24" s="1"/>
  <c r="AH1099" i="24"/>
  <c r="AJ1099" i="24" s="1"/>
  <c r="AH1151" i="24"/>
  <c r="AJ1151" i="24" s="1"/>
  <c r="AH1183" i="24"/>
  <c r="AJ1183" i="24" s="1"/>
  <c r="AH1049" i="24"/>
  <c r="AJ1049" i="24" s="1"/>
  <c r="AH1065" i="24"/>
  <c r="AJ1065" i="24" s="1"/>
  <c r="AH1079" i="24"/>
  <c r="AJ1079" i="24" s="1"/>
  <c r="AH1095" i="24"/>
  <c r="AJ1095" i="24" s="1"/>
  <c r="AH1113" i="24"/>
  <c r="AJ1113" i="24" s="1"/>
  <c r="AH1163" i="24"/>
  <c r="AJ1163" i="24" s="1"/>
  <c r="AH1179" i="24"/>
  <c r="AJ1179" i="24" s="1"/>
  <c r="AH1119" i="24"/>
  <c r="AJ1119" i="24" s="1"/>
  <c r="AH1192" i="24"/>
  <c r="AJ1192" i="24" s="1"/>
  <c r="AH1283" i="24"/>
  <c r="AJ1283" i="24" s="1"/>
  <c r="AH1291" i="24"/>
  <c r="AJ1291" i="24" s="1"/>
  <c r="AH1122" i="24"/>
  <c r="AJ1122" i="24" s="1"/>
  <c r="AH1138" i="24"/>
  <c r="AJ1138" i="24" s="1"/>
  <c r="AH1146" i="24"/>
  <c r="AJ1146" i="24" s="1"/>
  <c r="AH1203" i="24"/>
  <c r="AJ1203" i="24" s="1"/>
  <c r="AH1211" i="24"/>
  <c r="AJ1211" i="24" s="1"/>
  <c r="AH1219" i="24"/>
  <c r="AJ1219" i="24" s="1"/>
  <c r="AH1237" i="24"/>
  <c r="AJ1237" i="24" s="1"/>
  <c r="AH1245" i="24"/>
  <c r="AJ1245" i="24" s="1"/>
  <c r="AH1253" i="24"/>
  <c r="AJ1253" i="24" s="1"/>
  <c r="AH1269" i="24"/>
  <c r="AJ1269" i="24" s="1"/>
  <c r="AH1300" i="24"/>
  <c r="AJ1300" i="24" s="1"/>
  <c r="AH1281" i="24"/>
  <c r="AJ1281" i="24" s="1"/>
  <c r="AH1309" i="24"/>
  <c r="AJ1309" i="24" s="1"/>
  <c r="AH1317" i="24"/>
  <c r="AJ1317" i="24" s="1"/>
  <c r="AH1077" i="24"/>
  <c r="AJ1077" i="24" s="1"/>
  <c r="AH1109" i="24"/>
  <c r="AJ1109" i="24" s="1"/>
  <c r="AH1175" i="24"/>
  <c r="AJ1175" i="24" s="1"/>
  <c r="AH306" i="24"/>
  <c r="AJ306" i="24" s="1"/>
  <c r="AH372" i="24"/>
  <c r="AJ372" i="24" s="1"/>
  <c r="AH310" i="24"/>
  <c r="AJ310" i="24" s="1"/>
  <c r="AH360" i="24"/>
  <c r="AJ360" i="24" s="1"/>
  <c r="AH376" i="24"/>
  <c r="AJ376" i="24" s="1"/>
  <c r="AH394" i="24"/>
  <c r="AJ394" i="24" s="1"/>
  <c r="AH485" i="24"/>
  <c r="AJ485" i="24" s="1"/>
  <c r="AH324" i="24"/>
  <c r="AJ324" i="24" s="1"/>
  <c r="AH332" i="24"/>
  <c r="AJ332" i="24" s="1"/>
  <c r="AH340" i="24"/>
  <c r="AJ340" i="24" s="1"/>
  <c r="AH397" i="24"/>
  <c r="AJ397" i="24" s="1"/>
  <c r="AH431" i="24"/>
  <c r="AJ431" i="24" s="1"/>
  <c r="AH439" i="24"/>
  <c r="AJ439" i="24" s="1"/>
  <c r="AH455" i="24"/>
  <c r="AJ455" i="24" s="1"/>
  <c r="AH1089" i="24" l="1"/>
  <c r="AJ1089" i="24" s="1"/>
  <c r="N27" i="9" l="1"/>
  <c r="N26" i="9"/>
  <c r="N25" i="9"/>
  <c r="N24" i="9"/>
  <c r="N23" i="9"/>
  <c r="N22" i="9"/>
  <c r="N21" i="9"/>
  <c r="N20" i="9"/>
  <c r="N19" i="9"/>
  <c r="N18" i="9"/>
  <c r="N17" i="9"/>
  <c r="N16" i="9"/>
  <c r="N15" i="9"/>
  <c r="N14" i="9"/>
  <c r="N13" i="9"/>
  <c r="N12" i="9"/>
  <c r="N11" i="9"/>
  <c r="N10" i="9"/>
  <c r="N9" i="9"/>
  <c r="N8" i="9"/>
  <c r="N7" i="9"/>
  <c r="N6" i="9"/>
  <c r="J307" i="5" l="1"/>
  <c r="K307" i="5"/>
  <c r="L307" i="5"/>
  <c r="M307" i="5"/>
  <c r="N307" i="5"/>
  <c r="O307" i="5"/>
  <c r="P307" i="5"/>
  <c r="Q307" i="5"/>
  <c r="R307" i="5"/>
  <c r="I307" i="5"/>
  <c r="J41" i="5" l="1"/>
  <c r="K41" i="5"/>
  <c r="L41" i="5"/>
  <c r="M41" i="5"/>
  <c r="N41" i="5"/>
  <c r="O41" i="5"/>
  <c r="P41" i="5"/>
  <c r="Q41" i="5"/>
  <c r="R41" i="5"/>
  <c r="H41" i="5"/>
  <c r="I41" i="5"/>
  <c r="F9" i="5" l="1"/>
  <c r="G9" i="5"/>
  <c r="F10" i="5"/>
  <c r="G10" i="5"/>
  <c r="F11" i="5"/>
  <c r="G11" i="5"/>
  <c r="F12" i="5"/>
  <c r="G12" i="5"/>
  <c r="F13" i="5"/>
  <c r="G13" i="5"/>
  <c r="F14" i="5"/>
  <c r="G14" i="5"/>
  <c r="F15" i="5"/>
  <c r="G15" i="5"/>
  <c r="F16" i="5"/>
  <c r="G16" i="5"/>
  <c r="F17" i="5"/>
  <c r="G17" i="5"/>
  <c r="F18" i="5"/>
  <c r="G18" i="5"/>
  <c r="F19" i="5"/>
  <c r="G19" i="5"/>
  <c r="F20" i="5"/>
  <c r="G20" i="5"/>
  <c r="F21" i="5"/>
  <c r="G21" i="5"/>
  <c r="F22" i="5"/>
  <c r="G22" i="5"/>
  <c r="F23" i="5"/>
  <c r="G23" i="5"/>
  <c r="F24" i="5"/>
  <c r="G24" i="5"/>
  <c r="F25" i="5"/>
  <c r="G25" i="5"/>
  <c r="F26" i="5"/>
  <c r="G26" i="5"/>
  <c r="F27" i="5"/>
  <c r="G27" i="5"/>
  <c r="F28" i="5"/>
  <c r="G28" i="5"/>
  <c r="F29" i="5"/>
  <c r="G29" i="5"/>
  <c r="F30" i="5"/>
  <c r="G30" i="5"/>
  <c r="F31" i="5"/>
  <c r="G31" i="5"/>
  <c r="F32" i="5"/>
  <c r="G32" i="5"/>
  <c r="F33" i="5"/>
  <c r="G33" i="5"/>
  <c r="F34" i="5"/>
  <c r="G34" i="5"/>
  <c r="F35" i="5"/>
  <c r="G35" i="5"/>
  <c r="F36" i="5"/>
  <c r="G36" i="5"/>
  <c r="F37" i="5"/>
  <c r="G37" i="5"/>
  <c r="F38" i="5"/>
  <c r="G38" i="5"/>
  <c r="F39" i="5"/>
  <c r="G39" i="5"/>
  <c r="F40" i="5"/>
  <c r="G40" i="5"/>
  <c r="F41" i="5"/>
  <c r="G41" i="5"/>
  <c r="F42" i="5"/>
  <c r="G42" i="5"/>
  <c r="F43" i="5"/>
  <c r="G43" i="5"/>
  <c r="F44" i="5"/>
  <c r="G44" i="5"/>
  <c r="F45" i="5"/>
  <c r="G45" i="5"/>
  <c r="F46" i="5"/>
  <c r="G46" i="5"/>
  <c r="F47" i="5"/>
  <c r="G47" i="5"/>
  <c r="F48" i="5"/>
  <c r="G48" i="5"/>
  <c r="F49" i="5"/>
  <c r="G49" i="5"/>
  <c r="F50" i="5"/>
  <c r="G50" i="5"/>
  <c r="F51" i="5"/>
  <c r="G51" i="5"/>
  <c r="F52" i="5"/>
  <c r="G52" i="5"/>
  <c r="F53" i="5"/>
  <c r="G53" i="5"/>
  <c r="F54" i="5"/>
  <c r="G54" i="5"/>
  <c r="F55" i="5"/>
  <c r="G55" i="5"/>
  <c r="F56" i="5"/>
  <c r="G56" i="5"/>
  <c r="F57" i="5"/>
  <c r="G57" i="5"/>
  <c r="F58" i="5"/>
  <c r="G58" i="5"/>
  <c r="F59" i="5"/>
  <c r="G59" i="5"/>
  <c r="F60" i="5"/>
  <c r="G60" i="5"/>
  <c r="F61" i="5"/>
  <c r="G61" i="5"/>
  <c r="F62" i="5"/>
  <c r="G62" i="5"/>
  <c r="F63" i="5"/>
  <c r="G63" i="5"/>
  <c r="F64" i="5"/>
  <c r="G64" i="5"/>
  <c r="F65" i="5"/>
  <c r="G65" i="5"/>
  <c r="F66" i="5"/>
  <c r="G66" i="5"/>
  <c r="F67" i="5"/>
  <c r="G67" i="5"/>
  <c r="F68" i="5"/>
  <c r="G68" i="5"/>
  <c r="F69" i="5"/>
  <c r="G69" i="5"/>
  <c r="F70" i="5"/>
  <c r="G70" i="5"/>
  <c r="F71" i="5"/>
  <c r="G71" i="5"/>
  <c r="F72" i="5"/>
  <c r="G72" i="5"/>
  <c r="F73" i="5"/>
  <c r="G73" i="5"/>
  <c r="F74" i="5"/>
  <c r="G74" i="5"/>
  <c r="F75" i="5"/>
  <c r="G75" i="5"/>
  <c r="F76" i="5"/>
  <c r="G76" i="5"/>
  <c r="F77" i="5"/>
  <c r="G77" i="5"/>
  <c r="F78" i="5"/>
  <c r="G78" i="5"/>
  <c r="F79" i="5"/>
  <c r="G79" i="5"/>
  <c r="F80" i="5"/>
  <c r="G80" i="5"/>
  <c r="F81" i="5"/>
  <c r="G81" i="5"/>
  <c r="F82" i="5"/>
  <c r="G82" i="5"/>
  <c r="F83" i="5"/>
  <c r="G83" i="5"/>
  <c r="F84" i="5"/>
  <c r="G84" i="5"/>
  <c r="F85" i="5"/>
  <c r="G85" i="5"/>
  <c r="F86" i="5"/>
  <c r="G86" i="5"/>
  <c r="F87" i="5"/>
  <c r="G87" i="5"/>
  <c r="F88" i="5"/>
  <c r="G88" i="5"/>
  <c r="F89" i="5"/>
  <c r="G89" i="5"/>
  <c r="F90" i="5"/>
  <c r="G90" i="5"/>
  <c r="F91" i="5"/>
  <c r="G91" i="5"/>
  <c r="F92" i="5"/>
  <c r="G92" i="5"/>
  <c r="F93" i="5"/>
  <c r="G93" i="5"/>
  <c r="F94" i="5"/>
  <c r="G94" i="5"/>
  <c r="F95" i="5"/>
  <c r="G95" i="5"/>
  <c r="F96" i="5"/>
  <c r="G96" i="5"/>
  <c r="F97" i="5"/>
  <c r="G97" i="5"/>
  <c r="F98" i="5"/>
  <c r="G98" i="5"/>
  <c r="F99" i="5"/>
  <c r="G99" i="5"/>
  <c r="F100" i="5"/>
  <c r="G100" i="5"/>
  <c r="F101" i="5"/>
  <c r="G101" i="5"/>
  <c r="F102" i="5"/>
  <c r="G102" i="5"/>
  <c r="F103" i="5"/>
  <c r="G103" i="5"/>
  <c r="F104" i="5"/>
  <c r="G104" i="5"/>
  <c r="F105" i="5"/>
  <c r="G105" i="5"/>
  <c r="F106" i="5"/>
  <c r="G106" i="5"/>
  <c r="F107" i="5"/>
  <c r="G107" i="5"/>
  <c r="F108" i="5"/>
  <c r="G108" i="5"/>
  <c r="F109" i="5"/>
  <c r="G109" i="5"/>
  <c r="F110" i="5"/>
  <c r="G110" i="5"/>
  <c r="F111" i="5"/>
  <c r="G111" i="5"/>
  <c r="F112" i="5"/>
  <c r="G112" i="5"/>
  <c r="F113" i="5"/>
  <c r="G113" i="5"/>
  <c r="F114" i="5"/>
  <c r="G114" i="5"/>
  <c r="F115" i="5"/>
  <c r="G115" i="5"/>
  <c r="F116" i="5"/>
  <c r="G116" i="5"/>
  <c r="F117" i="5"/>
  <c r="G117" i="5"/>
  <c r="F118" i="5"/>
  <c r="G118" i="5"/>
  <c r="F119" i="5"/>
  <c r="G119" i="5"/>
  <c r="F120" i="5"/>
  <c r="G120" i="5"/>
  <c r="F121" i="5"/>
  <c r="G121" i="5"/>
  <c r="F122" i="5"/>
  <c r="G122" i="5"/>
  <c r="F123" i="5"/>
  <c r="G123" i="5"/>
  <c r="F124" i="5"/>
  <c r="G124" i="5"/>
  <c r="F125" i="5"/>
  <c r="G125" i="5"/>
  <c r="F126" i="5"/>
  <c r="G126" i="5"/>
  <c r="F127" i="5"/>
  <c r="G127" i="5"/>
  <c r="F128" i="5"/>
  <c r="G128" i="5"/>
  <c r="F129" i="5"/>
  <c r="G129" i="5"/>
  <c r="F130" i="5"/>
  <c r="G130" i="5"/>
  <c r="F131" i="5"/>
  <c r="G131" i="5"/>
  <c r="F132" i="5"/>
  <c r="G132" i="5"/>
  <c r="F133" i="5"/>
  <c r="G133" i="5"/>
  <c r="F134" i="5"/>
  <c r="G134" i="5"/>
  <c r="F135" i="5"/>
  <c r="G135" i="5"/>
  <c r="F136" i="5"/>
  <c r="G136" i="5"/>
  <c r="F137" i="5"/>
  <c r="G137" i="5"/>
  <c r="F138" i="5"/>
  <c r="G138" i="5"/>
  <c r="F139" i="5"/>
  <c r="G139" i="5"/>
  <c r="F140" i="5"/>
  <c r="G140" i="5"/>
  <c r="F141" i="5"/>
  <c r="G141" i="5"/>
  <c r="F142" i="5"/>
  <c r="G142" i="5"/>
  <c r="F143" i="5"/>
  <c r="G143" i="5"/>
  <c r="F144" i="5"/>
  <c r="G144" i="5"/>
  <c r="F145" i="5"/>
  <c r="G145" i="5"/>
  <c r="F146" i="5"/>
  <c r="G146" i="5"/>
  <c r="F148" i="5"/>
  <c r="G148" i="5"/>
  <c r="F147" i="5"/>
  <c r="G147" i="5"/>
  <c r="F149" i="5"/>
  <c r="G149" i="5"/>
  <c r="F150" i="5"/>
  <c r="G150" i="5"/>
  <c r="F151" i="5"/>
  <c r="G151" i="5"/>
  <c r="F152" i="5"/>
  <c r="G152" i="5"/>
  <c r="F153" i="5"/>
  <c r="G153" i="5"/>
  <c r="F154" i="5"/>
  <c r="G154" i="5"/>
  <c r="F155" i="5"/>
  <c r="G155" i="5"/>
  <c r="F156" i="5"/>
  <c r="G156" i="5"/>
  <c r="F157" i="5"/>
  <c r="G157" i="5"/>
  <c r="F158" i="5"/>
  <c r="G158" i="5"/>
  <c r="F159" i="5"/>
  <c r="G159" i="5"/>
  <c r="F160" i="5"/>
  <c r="G160" i="5"/>
  <c r="F161" i="5"/>
  <c r="G161" i="5"/>
  <c r="F162" i="5"/>
  <c r="G162" i="5"/>
  <c r="F163" i="5"/>
  <c r="G163" i="5"/>
  <c r="F164" i="5"/>
  <c r="G164" i="5"/>
  <c r="F165" i="5"/>
  <c r="G165" i="5"/>
  <c r="F166" i="5"/>
  <c r="G166" i="5"/>
  <c r="F167" i="5"/>
  <c r="G167" i="5"/>
  <c r="F168" i="5"/>
  <c r="G168" i="5"/>
  <c r="F169" i="5"/>
  <c r="G169" i="5"/>
  <c r="F170" i="5"/>
  <c r="G170" i="5"/>
  <c r="F171" i="5"/>
  <c r="G171" i="5"/>
  <c r="F172" i="5"/>
  <c r="G172" i="5"/>
  <c r="F173" i="5"/>
  <c r="G173" i="5"/>
  <c r="F174" i="5"/>
  <c r="G174" i="5"/>
  <c r="F175" i="5"/>
  <c r="G175" i="5"/>
  <c r="F176" i="5"/>
  <c r="G176" i="5"/>
  <c r="F177" i="5"/>
  <c r="G177" i="5"/>
  <c r="F178" i="5"/>
  <c r="G178" i="5"/>
  <c r="F179" i="5"/>
  <c r="G179" i="5"/>
  <c r="F180" i="5"/>
  <c r="G180" i="5"/>
  <c r="F181" i="5"/>
  <c r="G181" i="5"/>
  <c r="F182" i="5"/>
  <c r="G182" i="5"/>
  <c r="F183" i="5"/>
  <c r="G183" i="5"/>
  <c r="F184" i="5"/>
  <c r="G184" i="5"/>
  <c r="F185" i="5"/>
  <c r="G185" i="5"/>
  <c r="F186" i="5"/>
  <c r="G186" i="5"/>
  <c r="F187" i="5"/>
  <c r="G187" i="5"/>
  <c r="F188" i="5"/>
  <c r="G188" i="5"/>
  <c r="F189" i="5"/>
  <c r="G189" i="5"/>
  <c r="F190" i="5"/>
  <c r="G190" i="5"/>
  <c r="F191" i="5"/>
  <c r="G191" i="5"/>
  <c r="F192" i="5"/>
  <c r="G192" i="5"/>
  <c r="F193" i="5"/>
  <c r="G193" i="5"/>
  <c r="F194" i="5"/>
  <c r="G194" i="5"/>
  <c r="F195" i="5"/>
  <c r="G195" i="5"/>
  <c r="F196" i="5"/>
  <c r="G196" i="5"/>
  <c r="F197" i="5"/>
  <c r="G197" i="5"/>
  <c r="F198" i="5"/>
  <c r="G198" i="5"/>
  <c r="F199" i="5"/>
  <c r="G199" i="5"/>
  <c r="F200" i="5"/>
  <c r="G200" i="5"/>
  <c r="F201" i="5"/>
  <c r="G201" i="5"/>
  <c r="F202" i="5"/>
  <c r="G202" i="5"/>
  <c r="F203" i="5"/>
  <c r="G203" i="5"/>
  <c r="F204" i="5"/>
  <c r="G204" i="5"/>
  <c r="F205" i="5"/>
  <c r="G205" i="5"/>
  <c r="F206" i="5"/>
  <c r="G206" i="5"/>
  <c r="F207" i="5"/>
  <c r="G207" i="5"/>
  <c r="F208" i="5"/>
  <c r="G208" i="5"/>
  <c r="F209" i="5"/>
  <c r="G209" i="5"/>
  <c r="F210" i="5"/>
  <c r="G210" i="5"/>
  <c r="F211" i="5"/>
  <c r="G211" i="5"/>
  <c r="F212" i="5"/>
  <c r="G212" i="5"/>
  <c r="F213" i="5"/>
  <c r="G213" i="5"/>
  <c r="F214" i="5"/>
  <c r="G214" i="5"/>
  <c r="F215" i="5"/>
  <c r="G215" i="5"/>
  <c r="F216" i="5"/>
  <c r="G216" i="5"/>
  <c r="F217" i="5"/>
  <c r="G217" i="5"/>
  <c r="F218" i="5"/>
  <c r="G218" i="5"/>
  <c r="F219" i="5"/>
  <c r="G219" i="5"/>
  <c r="F220" i="5"/>
  <c r="G220" i="5"/>
  <c r="F221" i="5"/>
  <c r="G221" i="5"/>
  <c r="F222" i="5"/>
  <c r="G222" i="5"/>
  <c r="F223" i="5"/>
  <c r="G223" i="5"/>
  <c r="F224" i="5"/>
  <c r="G224" i="5"/>
  <c r="F225" i="5"/>
  <c r="G225" i="5"/>
  <c r="F226" i="5"/>
  <c r="G226" i="5"/>
  <c r="F227" i="5"/>
  <c r="G227" i="5"/>
  <c r="F228" i="5"/>
  <c r="G228" i="5"/>
  <c r="F229" i="5"/>
  <c r="G229" i="5"/>
  <c r="F230" i="5"/>
  <c r="G230" i="5"/>
  <c r="F231" i="5"/>
  <c r="G231" i="5"/>
  <c r="F232" i="5"/>
  <c r="G232" i="5"/>
  <c r="F233" i="5"/>
  <c r="G233" i="5"/>
  <c r="F234" i="5"/>
  <c r="G234" i="5"/>
  <c r="F235" i="5"/>
  <c r="G235" i="5"/>
  <c r="F236" i="5"/>
  <c r="G236" i="5"/>
  <c r="F237" i="5"/>
  <c r="G237" i="5"/>
  <c r="F238" i="5"/>
  <c r="G238" i="5"/>
  <c r="F239" i="5"/>
  <c r="G239" i="5"/>
  <c r="F240" i="5"/>
  <c r="G240" i="5"/>
  <c r="F241" i="5"/>
  <c r="G241" i="5"/>
  <c r="F242" i="5"/>
  <c r="G242" i="5"/>
  <c r="F243" i="5"/>
  <c r="G243" i="5"/>
  <c r="F244" i="5"/>
  <c r="G244" i="5"/>
  <c r="F245" i="5"/>
  <c r="G245" i="5"/>
  <c r="F246" i="5"/>
  <c r="G246" i="5"/>
  <c r="F247" i="5"/>
  <c r="G247" i="5"/>
  <c r="F248" i="5"/>
  <c r="G248" i="5"/>
  <c r="F249" i="5"/>
  <c r="G249" i="5"/>
  <c r="F250" i="5"/>
  <c r="G250" i="5"/>
  <c r="F251" i="5"/>
  <c r="G251" i="5"/>
  <c r="F252" i="5"/>
  <c r="G252" i="5"/>
  <c r="F253" i="5"/>
  <c r="G253" i="5"/>
  <c r="F254" i="5"/>
  <c r="G254" i="5"/>
  <c r="F255" i="5"/>
  <c r="G255" i="5"/>
  <c r="F256" i="5"/>
  <c r="G256" i="5"/>
  <c r="F257" i="5"/>
  <c r="G257" i="5"/>
  <c r="F258" i="5"/>
  <c r="G258" i="5"/>
  <c r="F259" i="5"/>
  <c r="G259" i="5"/>
  <c r="F260" i="5"/>
  <c r="G260" i="5"/>
  <c r="F261" i="5"/>
  <c r="G261" i="5"/>
  <c r="F262" i="5"/>
  <c r="G262" i="5"/>
  <c r="F263" i="5"/>
  <c r="G263" i="5"/>
  <c r="F264" i="5"/>
  <c r="G264" i="5"/>
  <c r="F265" i="5"/>
  <c r="G265" i="5"/>
  <c r="F266" i="5"/>
  <c r="G266" i="5"/>
  <c r="F267" i="5"/>
  <c r="G267" i="5"/>
  <c r="F268" i="5"/>
  <c r="G268" i="5"/>
  <c r="F269" i="5"/>
  <c r="G269" i="5"/>
  <c r="F270" i="5"/>
  <c r="G270" i="5"/>
  <c r="F271" i="5"/>
  <c r="G271" i="5"/>
  <c r="F272" i="5"/>
  <c r="G272" i="5"/>
  <c r="F273" i="5"/>
  <c r="G273" i="5"/>
  <c r="F274" i="5"/>
  <c r="G274" i="5"/>
  <c r="F275" i="5"/>
  <c r="G275" i="5"/>
  <c r="F276" i="5"/>
  <c r="G276" i="5"/>
  <c r="F277" i="5"/>
  <c r="G277" i="5"/>
  <c r="F278" i="5"/>
  <c r="G278" i="5"/>
  <c r="F279" i="5"/>
  <c r="G279" i="5"/>
  <c r="F280" i="5"/>
  <c r="G280" i="5"/>
  <c r="F281" i="5"/>
  <c r="G281" i="5"/>
  <c r="F282" i="5"/>
  <c r="G282" i="5"/>
  <c r="F283" i="5"/>
  <c r="G283" i="5"/>
  <c r="F284" i="5"/>
  <c r="G284" i="5"/>
  <c r="F285" i="5"/>
  <c r="G285" i="5"/>
  <c r="F286" i="5"/>
  <c r="G286" i="5"/>
  <c r="F287" i="5"/>
  <c r="G287" i="5"/>
  <c r="F288" i="5"/>
  <c r="G288" i="5"/>
  <c r="F289" i="5"/>
  <c r="G289" i="5"/>
  <c r="F290" i="5"/>
  <c r="G290" i="5"/>
  <c r="F291" i="5"/>
  <c r="G291" i="5"/>
  <c r="F292" i="5"/>
  <c r="G292" i="5"/>
  <c r="F293" i="5"/>
  <c r="G293" i="5"/>
  <c r="F294" i="5"/>
  <c r="G294" i="5"/>
  <c r="F295" i="5"/>
  <c r="G295" i="5"/>
  <c r="F296" i="5"/>
  <c r="G296" i="5"/>
  <c r="F297" i="5"/>
  <c r="G297" i="5"/>
  <c r="F298" i="5"/>
  <c r="G298" i="5"/>
  <c r="F299" i="5"/>
  <c r="G299" i="5"/>
  <c r="F300" i="5"/>
  <c r="G300" i="5"/>
  <c r="F301" i="5"/>
  <c r="G301" i="5"/>
  <c r="F302" i="5"/>
  <c r="G302" i="5"/>
  <c r="F303" i="5"/>
  <c r="G303" i="5"/>
  <c r="F304" i="5"/>
  <c r="G304" i="5"/>
  <c r="F305" i="5"/>
  <c r="G305" i="5"/>
  <c r="F306" i="5"/>
  <c r="G306" i="5"/>
  <c r="F307" i="5"/>
  <c r="G307" i="5"/>
  <c r="F308" i="5"/>
  <c r="G308" i="5"/>
  <c r="F309" i="5"/>
  <c r="G309" i="5"/>
  <c r="F310" i="5"/>
  <c r="G310" i="5"/>
  <c r="F311" i="5"/>
  <c r="G311" i="5"/>
  <c r="F312" i="5"/>
  <c r="G312" i="5"/>
  <c r="F313" i="5"/>
  <c r="G313" i="5"/>
  <c r="F314" i="5"/>
  <c r="G314" i="5"/>
  <c r="F315" i="5"/>
  <c r="G315" i="5"/>
  <c r="F316" i="5"/>
  <c r="G316" i="5"/>
  <c r="F317" i="5"/>
  <c r="G317" i="5"/>
  <c r="F318" i="5"/>
  <c r="G318" i="5"/>
  <c r="F319" i="5"/>
  <c r="G319" i="5"/>
  <c r="F320" i="5"/>
  <c r="G320" i="5"/>
  <c r="F321" i="5"/>
  <c r="G321" i="5"/>
  <c r="F322" i="5"/>
  <c r="G322" i="5"/>
  <c r="F323" i="5"/>
  <c r="G323" i="5"/>
  <c r="F324" i="5"/>
  <c r="G324" i="5"/>
  <c r="F325" i="5"/>
  <c r="G325" i="5"/>
  <c r="F326" i="5"/>
  <c r="G326" i="5"/>
  <c r="F327" i="5"/>
  <c r="G327" i="5"/>
  <c r="F328" i="5"/>
  <c r="G328" i="5"/>
  <c r="F329" i="5"/>
  <c r="G329" i="5"/>
  <c r="F330" i="5"/>
  <c r="G330" i="5"/>
  <c r="F331" i="5"/>
  <c r="G331" i="5"/>
  <c r="F332" i="5"/>
  <c r="G332" i="5"/>
  <c r="F333" i="5"/>
  <c r="G333" i="5"/>
  <c r="F334" i="5"/>
  <c r="G334" i="5"/>
  <c r="F335" i="5"/>
  <c r="G335" i="5"/>
  <c r="F336" i="5"/>
  <c r="G336" i="5"/>
  <c r="F337" i="5"/>
  <c r="G337" i="5"/>
  <c r="F338" i="5"/>
  <c r="G338" i="5"/>
  <c r="F339" i="5"/>
  <c r="G339" i="5"/>
  <c r="F340" i="5"/>
  <c r="G340" i="5"/>
  <c r="F341" i="5"/>
  <c r="G341" i="5"/>
  <c r="F342" i="5"/>
  <c r="G342" i="5"/>
  <c r="F343" i="5"/>
  <c r="G343" i="5"/>
  <c r="F344" i="5"/>
  <c r="G344" i="5"/>
  <c r="F345" i="5"/>
  <c r="G345" i="5"/>
  <c r="F346" i="5"/>
  <c r="G346" i="5"/>
  <c r="F347" i="5"/>
  <c r="G347" i="5"/>
  <c r="F348" i="5"/>
  <c r="G348" i="5"/>
  <c r="G8" i="5"/>
  <c r="F8" i="5"/>
  <c r="C11" i="9" l="1"/>
  <c r="C12" i="9" s="1"/>
  <c r="C13" i="9" s="1"/>
  <c r="C14" i="9" s="1"/>
  <c r="C15" i="9" s="1"/>
  <c r="C16" i="9" s="1"/>
  <c r="C17" i="9" s="1"/>
  <c r="C18" i="9" s="1"/>
  <c r="C19" i="9" s="1"/>
  <c r="C20" i="9" s="1"/>
  <c r="C21" i="9" s="1"/>
  <c r="C22" i="9" s="1"/>
  <c r="C24" i="9" s="1"/>
  <c r="C26" i="9" s="1"/>
  <c r="Y12" i="16" l="1"/>
  <c r="X12" i="16"/>
  <c r="W12" i="16"/>
  <c r="V12" i="16"/>
  <c r="U12" i="16"/>
  <c r="T12" i="16"/>
  <c r="S12" i="16"/>
  <c r="R12" i="16"/>
  <c r="Q12" i="16"/>
  <c r="P12" i="16"/>
  <c r="O12" i="16"/>
  <c r="N12" i="16"/>
  <c r="M12" i="16"/>
  <c r="L12" i="16"/>
  <c r="K12" i="16"/>
  <c r="J12" i="16"/>
  <c r="I12" i="16"/>
  <c r="H12" i="16"/>
  <c r="G12" i="16"/>
  <c r="F12" i="16"/>
  <c r="E12" i="16"/>
  <c r="D12" i="16"/>
  <c r="D10" i="16" l="1"/>
  <c r="H10" i="16"/>
  <c r="J11" i="16"/>
  <c r="F11" i="16"/>
  <c r="I10" i="16"/>
  <c r="E10" i="16"/>
  <c r="R11" i="16"/>
  <c r="P10" i="16"/>
  <c r="T10" i="16"/>
  <c r="X10" i="16"/>
  <c r="N11" i="16"/>
  <c r="V11" i="16"/>
  <c r="M10" i="16"/>
  <c r="Q10" i="16"/>
  <c r="U10" i="16"/>
  <c r="Y10" i="16"/>
  <c r="O11" i="16"/>
  <c r="S11" i="16"/>
  <c r="W11" i="16"/>
  <c r="K11" i="16"/>
  <c r="G11" i="16"/>
  <c r="H11" i="16"/>
  <c r="P11" i="16"/>
  <c r="X11" i="16"/>
  <c r="D11" i="16"/>
  <c r="L11" i="16"/>
  <c r="T11" i="16"/>
  <c r="E11" i="16"/>
  <c r="I11" i="16"/>
  <c r="M11" i="16"/>
  <c r="Q11" i="16"/>
  <c r="U11" i="16"/>
  <c r="Y11" i="16"/>
  <c r="O7" i="9"/>
  <c r="P7" i="9" s="1"/>
  <c r="O8" i="9"/>
  <c r="P8" i="9" s="1"/>
  <c r="O9" i="9"/>
  <c r="P9" i="9" s="1"/>
  <c r="O10" i="9"/>
  <c r="P10" i="9" s="1"/>
  <c r="O11" i="9"/>
  <c r="P11" i="9" s="1"/>
  <c r="O12" i="9"/>
  <c r="P12" i="9" s="1"/>
  <c r="O13" i="9"/>
  <c r="P13" i="9" s="1"/>
  <c r="O14" i="9"/>
  <c r="P14" i="9" s="1"/>
  <c r="O15" i="9"/>
  <c r="P15" i="9" s="1"/>
  <c r="O16" i="9"/>
  <c r="P16" i="9" s="1"/>
  <c r="O17" i="9"/>
  <c r="P17" i="9" s="1"/>
  <c r="O18" i="9"/>
  <c r="P18" i="9" s="1"/>
  <c r="O19" i="9"/>
  <c r="P19" i="9" s="1"/>
  <c r="O20" i="9"/>
  <c r="P20" i="9" s="1"/>
  <c r="O21" i="9"/>
  <c r="P21" i="9" s="1"/>
  <c r="O22" i="9"/>
  <c r="P22" i="9" s="1"/>
  <c r="O23" i="9"/>
  <c r="P23" i="9" s="1"/>
  <c r="O24" i="9"/>
  <c r="P24" i="9" s="1"/>
  <c r="O25" i="9"/>
  <c r="P25" i="9" s="1"/>
  <c r="O26" i="9"/>
  <c r="P26" i="9" s="1"/>
  <c r="O27" i="9"/>
  <c r="P27" i="9" s="1"/>
  <c r="O6" i="9"/>
  <c r="P6" i="9" s="1"/>
  <c r="L7" i="16" l="1"/>
  <c r="U13" i="16"/>
  <c r="X13" i="16"/>
  <c r="L10" i="16"/>
  <c r="L13" i="16" s="1"/>
  <c r="U7" i="16"/>
  <c r="T13" i="16"/>
  <c r="E13" i="16"/>
  <c r="D13" i="16"/>
  <c r="E7" i="16"/>
  <c r="D7" i="16"/>
  <c r="W10" i="16"/>
  <c r="W13" i="16" s="1"/>
  <c r="W7" i="16"/>
  <c r="G10" i="16"/>
  <c r="G13" i="16" s="1"/>
  <c r="G7" i="16"/>
  <c r="V10" i="16"/>
  <c r="V13" i="16" s="1"/>
  <c r="V7" i="16"/>
  <c r="Q13" i="16"/>
  <c r="S10" i="16"/>
  <c r="S13" i="16" s="1"/>
  <c r="S7" i="16"/>
  <c r="N10" i="16"/>
  <c r="N13" i="16" s="1"/>
  <c r="N7" i="16"/>
  <c r="T7" i="16"/>
  <c r="Q7" i="16"/>
  <c r="O10" i="16"/>
  <c r="O13" i="16" s="1"/>
  <c r="O7" i="16"/>
  <c r="F10" i="16"/>
  <c r="F13" i="16" s="1"/>
  <c r="F7" i="16"/>
  <c r="R10" i="16"/>
  <c r="R13" i="16" s="1"/>
  <c r="R7" i="16"/>
  <c r="M13" i="16"/>
  <c r="P13" i="16"/>
  <c r="H13" i="16"/>
  <c r="Y13" i="16"/>
  <c r="I13" i="16"/>
  <c r="K10" i="16"/>
  <c r="K13" i="16" s="1"/>
  <c r="K7" i="16"/>
  <c r="J10" i="16"/>
  <c r="J13" i="16" s="1"/>
  <c r="J7" i="16"/>
  <c r="M7" i="16"/>
  <c r="X7" i="16"/>
  <c r="P7" i="16"/>
  <c r="H7" i="16"/>
  <c r="Y7" i="16"/>
  <c r="I7" i="16"/>
  <c r="Y12" i="12"/>
  <c r="X12" i="12"/>
  <c r="W12" i="12"/>
  <c r="V12" i="12"/>
  <c r="U12" i="12"/>
  <c r="T12" i="12"/>
  <c r="S12" i="12"/>
  <c r="R12" i="12"/>
  <c r="Q12" i="12"/>
  <c r="P12" i="12"/>
  <c r="O12" i="12"/>
  <c r="N12" i="12"/>
  <c r="M12" i="12"/>
  <c r="L12" i="12"/>
  <c r="K12" i="12"/>
  <c r="J12" i="12"/>
  <c r="I12" i="12"/>
  <c r="H12" i="12"/>
  <c r="G12" i="12"/>
  <c r="F12" i="12"/>
  <c r="E12" i="12"/>
  <c r="D12" i="12"/>
  <c r="Q10" i="12" l="1"/>
  <c r="U10" i="12"/>
  <c r="O11" i="12"/>
  <c r="S11" i="12"/>
  <c r="W11" i="12"/>
  <c r="R10" i="12"/>
  <c r="P11" i="12"/>
  <c r="T11" i="12"/>
  <c r="X11" i="12"/>
  <c r="O10" i="12"/>
  <c r="W10" i="12"/>
  <c r="M11" i="12"/>
  <c r="Q11" i="12"/>
  <c r="U11" i="12"/>
  <c r="Y11" i="12"/>
  <c r="T10" i="12"/>
  <c r="X10" i="12"/>
  <c r="N11" i="12"/>
  <c r="R11" i="12"/>
  <c r="V11" i="12"/>
  <c r="E10" i="12"/>
  <c r="I10" i="12"/>
  <c r="G11" i="12"/>
  <c r="K11" i="12"/>
  <c r="D11" i="12"/>
  <c r="H11" i="12"/>
  <c r="K10" i="12"/>
  <c r="E11" i="12"/>
  <c r="I11" i="12"/>
  <c r="D10" i="12"/>
  <c r="H10" i="12"/>
  <c r="F11" i="12"/>
  <c r="J11" i="12"/>
  <c r="L11" i="12"/>
  <c r="L10" i="12"/>
  <c r="Y7" i="12"/>
  <c r="G7" i="12"/>
  <c r="N7" i="12"/>
  <c r="S7" i="12"/>
  <c r="V7" i="12"/>
  <c r="Q7" i="12"/>
  <c r="G10" i="12"/>
  <c r="D7" i="12"/>
  <c r="O7" i="12"/>
  <c r="S10" i="12"/>
  <c r="H7" i="12"/>
  <c r="T7" i="12"/>
  <c r="K7" i="12"/>
  <c r="W7" i="12"/>
  <c r="J10" i="12"/>
  <c r="J7" i="12"/>
  <c r="M10" i="12"/>
  <c r="M7" i="12"/>
  <c r="P10" i="12"/>
  <c r="P7" i="12"/>
  <c r="V10" i="12"/>
  <c r="N10" i="12"/>
  <c r="Y10" i="12"/>
  <c r="F10" i="12"/>
  <c r="F7" i="12"/>
  <c r="E7" i="12"/>
  <c r="I7" i="12"/>
  <c r="L7" i="12"/>
  <c r="R7" i="12"/>
  <c r="X7" i="12"/>
  <c r="U7" i="12"/>
  <c r="I13" i="12" l="1"/>
  <c r="K13" i="12"/>
  <c r="U13" i="12"/>
  <c r="P13" i="12"/>
  <c r="J13" i="12"/>
  <c r="T13" i="12"/>
  <c r="S13" i="12"/>
  <c r="H13" i="12"/>
  <c r="E13" i="12"/>
  <c r="R13" i="12"/>
  <c r="W13" i="12"/>
  <c r="O13" i="12"/>
  <c r="Y13" i="12"/>
  <c r="X13" i="12"/>
  <c r="Q13" i="12"/>
  <c r="D13" i="12"/>
  <c r="V13" i="12"/>
  <c r="M13" i="12"/>
  <c r="N13" i="12"/>
  <c r="F13" i="12"/>
  <c r="G13" i="12"/>
  <c r="L13" i="12"/>
  <c r="C7" i="9"/>
  <c r="C8" i="9" s="1"/>
  <c r="C9" i="9" s="1"/>
  <c r="I5" i="9"/>
  <c r="L5" i="9" s="1"/>
  <c r="H5" i="9"/>
  <c r="K5" i="9" s="1"/>
  <c r="G5" i="9"/>
  <c r="J5" i="9" s="1"/>
  <c r="K4" i="9"/>
  <c r="L4" i="9" s="1"/>
  <c r="H4" i="9"/>
  <c r="I4" i="9" s="1"/>
  <c r="E4" i="9"/>
  <c r="F4"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C4" authorId="0" shapeId="0" xr:uid="{00000000-0006-0000-0700-000001000000}">
      <text>
        <r>
          <rPr>
            <b/>
            <sz val="9"/>
            <color indexed="81"/>
            <rFont val="Tahoma"/>
            <family val="2"/>
          </rPr>
          <t>Author:</t>
        </r>
        <r>
          <rPr>
            <sz val="9"/>
            <color indexed="81"/>
            <rFont val="Tahoma"/>
            <family val="2"/>
          </rPr>
          <t xml:space="preserve">
Deeper than 100m was not included in the report.</t>
        </r>
      </text>
    </comment>
    <comment ref="AA5" authorId="0" shapeId="0" xr:uid="{00000000-0006-0000-0700-000002000000}">
      <text>
        <r>
          <rPr>
            <b/>
            <sz val="9"/>
            <color indexed="81"/>
            <rFont val="Tahoma"/>
            <family val="2"/>
          </rPr>
          <t>Author:</t>
        </r>
        <r>
          <rPr>
            <sz val="9"/>
            <color indexed="81"/>
            <rFont val="Tahoma"/>
            <family val="2"/>
          </rPr>
          <t xml:space="preserve">
Made equal to "low restricitons" scenario to reflect the sea area envisaged by Belgium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V4" authorId="0" shapeId="0" xr:uid="{00000000-0006-0000-0800-000001000000}">
      <text>
        <r>
          <rPr>
            <b/>
            <sz val="9"/>
            <color indexed="81"/>
            <rFont val="Tahoma"/>
            <family val="2"/>
          </rPr>
          <t>Author:</t>
        </r>
        <r>
          <rPr>
            <sz val="9"/>
            <color indexed="81"/>
            <rFont val="Tahoma"/>
            <family val="2"/>
          </rPr>
          <t xml:space="preserve">
Deeper than 100m was not included in the report.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V4" authorId="0" shapeId="0" xr:uid="{00000000-0006-0000-0900-000001000000}">
      <text>
        <r>
          <rPr>
            <b/>
            <sz val="9"/>
            <color indexed="81"/>
            <rFont val="Tahoma"/>
            <family val="2"/>
          </rPr>
          <t>Author:</t>
        </r>
        <r>
          <rPr>
            <sz val="9"/>
            <color indexed="81"/>
            <rFont val="Tahoma"/>
            <family val="2"/>
          </rPr>
          <t xml:space="preserve">
Deeper than 100m was not included in the report.</t>
        </r>
      </text>
    </comment>
  </commentList>
</comments>
</file>

<file path=xl/sharedStrings.xml><?xml version="1.0" encoding="utf-8"?>
<sst xmlns="http://schemas.openxmlformats.org/spreadsheetml/2006/main" count="74958" uniqueCount="1138">
  <si>
    <t>Scenario</t>
  </si>
  <si>
    <t>United Kingdom</t>
  </si>
  <si>
    <t>Sweden</t>
  </si>
  <si>
    <t>Spain</t>
  </si>
  <si>
    <t>Slovenia</t>
  </si>
  <si>
    <t>Slovakia</t>
  </si>
  <si>
    <t>Romania</t>
  </si>
  <si>
    <t>Portugal</t>
  </si>
  <si>
    <t>Poland</t>
  </si>
  <si>
    <t>Netherlands</t>
  </si>
  <si>
    <t>Malta</t>
  </si>
  <si>
    <t>Lithuania</t>
  </si>
  <si>
    <t>Latvia</t>
  </si>
  <si>
    <t>Italy</t>
  </si>
  <si>
    <t>Ireland</t>
  </si>
  <si>
    <t>Hungary</t>
  </si>
  <si>
    <t>Greece</t>
  </si>
  <si>
    <t>Germany</t>
  </si>
  <si>
    <t>France</t>
  </si>
  <si>
    <t>Finland</t>
  </si>
  <si>
    <t>Estonia</t>
  </si>
  <si>
    <t>Denmark</t>
  </si>
  <si>
    <t>Czech Republic</t>
  </si>
  <si>
    <t>Cyprus</t>
  </si>
  <si>
    <t>Croatia</t>
  </si>
  <si>
    <t>Bulgaria</t>
  </si>
  <si>
    <t>Belgium</t>
  </si>
  <si>
    <t>Austria</t>
  </si>
  <si>
    <t>20%  &lt; CF &lt; 25%</t>
  </si>
  <si>
    <t>15%&lt; CF&lt;20%</t>
  </si>
  <si>
    <t>ONSHORE</t>
  </si>
  <si>
    <t>TWh</t>
  </si>
  <si>
    <t>Unit</t>
  </si>
  <si>
    <t>Measure</t>
  </si>
  <si>
    <t>Potential production</t>
  </si>
  <si>
    <t>Onshore Offshore</t>
  </si>
  <si>
    <t>OFFSHORE</t>
  </si>
  <si>
    <t>Potential capacity</t>
  </si>
  <si>
    <t>GWe</t>
  </si>
  <si>
    <t>Country</t>
  </si>
  <si>
    <t>Wind condition</t>
  </si>
  <si>
    <t>Value</t>
  </si>
  <si>
    <t xml:space="preserve">A hypothetical scenario in which the exclusion of surfaces for wind converges in all countries to a high level. </t>
  </si>
  <si>
    <t xml:space="preserve">Current legal requirements for exclusion zones and setback distances. </t>
  </si>
  <si>
    <t xml:space="preserve">A hypothetical scenario in which the exclusion of surfaces for wind converges in all countries to a low level. </t>
  </si>
  <si>
    <t>Hub height (m)</t>
  </si>
  <si>
    <t>Sum of Value</t>
  </si>
  <si>
    <t>Row Labels</t>
  </si>
  <si>
    <t>Grand Total</t>
  </si>
  <si>
    <t>Column Labels</t>
  </si>
  <si>
    <t>Wind</t>
  </si>
  <si>
    <t>NUTS2</t>
  </si>
  <si>
    <t>Average top 50%</t>
  </si>
  <si>
    <t>Average worst 50%</t>
  </si>
  <si>
    <t>10% best</t>
  </si>
  <si>
    <t>10%-20%</t>
  </si>
  <si>
    <t>20%-30%</t>
  </si>
  <si>
    <t>30%-40%</t>
  </si>
  <si>
    <t>40%-50%</t>
  </si>
  <si>
    <t>50%-60%</t>
  </si>
  <si>
    <t>60%-70%</t>
  </si>
  <si>
    <t>70%-80%</t>
  </si>
  <si>
    <t>80%-90%</t>
  </si>
  <si>
    <t>90%-100%</t>
  </si>
  <si>
    <t>Onshore</t>
  </si>
  <si>
    <t>MK</t>
  </si>
  <si>
    <t>AT11</t>
  </si>
  <si>
    <t>AT12</t>
  </si>
  <si>
    <t>AT21</t>
  </si>
  <si>
    <t>AT22</t>
  </si>
  <si>
    <t>AT31</t>
  </si>
  <si>
    <t>AT32</t>
  </si>
  <si>
    <t>AT33</t>
  </si>
  <si>
    <t>AT34</t>
  </si>
  <si>
    <t>BE21</t>
  </si>
  <si>
    <t>BE22</t>
  </si>
  <si>
    <t>BE23</t>
  </si>
  <si>
    <t>BE24</t>
  </si>
  <si>
    <t>BE25</t>
  </si>
  <si>
    <t>BE31</t>
  </si>
  <si>
    <t>BE32</t>
  </si>
  <si>
    <t>BE33</t>
  </si>
  <si>
    <t>BE34</t>
  </si>
  <si>
    <t>BE35</t>
  </si>
  <si>
    <t>BG31</t>
  </si>
  <si>
    <t>BG32</t>
  </si>
  <si>
    <t>BG33</t>
  </si>
  <si>
    <t>BG34</t>
  </si>
  <si>
    <t>BG41</t>
  </si>
  <si>
    <t>BG42</t>
  </si>
  <si>
    <t>CY00</t>
  </si>
  <si>
    <t>CZ01</t>
  </si>
  <si>
    <t>CZ02</t>
  </si>
  <si>
    <t>CZ03</t>
  </si>
  <si>
    <t>CZ04</t>
  </si>
  <si>
    <t>CZ05</t>
  </si>
  <si>
    <t>CZ06</t>
  </si>
  <si>
    <t>CZ07</t>
  </si>
  <si>
    <t>CZ08</t>
  </si>
  <si>
    <t>DE11</t>
  </si>
  <si>
    <t>DE12</t>
  </si>
  <si>
    <t>DE13</t>
  </si>
  <si>
    <t>DE14</t>
  </si>
  <si>
    <t>DE21</t>
  </si>
  <si>
    <t>DE22</t>
  </si>
  <si>
    <t>DE23</t>
  </si>
  <si>
    <t>DE24</t>
  </si>
  <si>
    <t>DE25</t>
  </si>
  <si>
    <t>DE26</t>
  </si>
  <si>
    <t>DE27</t>
  </si>
  <si>
    <t>DE40</t>
  </si>
  <si>
    <t>DE71</t>
  </si>
  <si>
    <t>DE72</t>
  </si>
  <si>
    <t>DE73</t>
  </si>
  <si>
    <t>DE80</t>
  </si>
  <si>
    <t>DE91</t>
  </si>
  <si>
    <t>DE92</t>
  </si>
  <si>
    <t>DE93</t>
  </si>
  <si>
    <t>DE94</t>
  </si>
  <si>
    <t>DEA1</t>
  </si>
  <si>
    <t>DEA2</t>
  </si>
  <si>
    <t>DEA3</t>
  </si>
  <si>
    <t>DEA4</t>
  </si>
  <si>
    <t>DEA5</t>
  </si>
  <si>
    <t>DEB1</t>
  </si>
  <si>
    <t>DEB2</t>
  </si>
  <si>
    <t>DEB3</t>
  </si>
  <si>
    <t>DEC0</t>
  </si>
  <si>
    <t>DED2</t>
  </si>
  <si>
    <t>DED4</t>
  </si>
  <si>
    <t>DED5</t>
  </si>
  <si>
    <t>DEF0</t>
  </si>
  <si>
    <t>DEG0</t>
  </si>
  <si>
    <t>DK01</t>
  </si>
  <si>
    <t>DK02</t>
  </si>
  <si>
    <t>DK03</t>
  </si>
  <si>
    <t>DK04</t>
  </si>
  <si>
    <t>DK05</t>
  </si>
  <si>
    <t>EE00</t>
  </si>
  <si>
    <t>EL30</t>
  </si>
  <si>
    <t>EL41</t>
  </si>
  <si>
    <t>EL42</t>
  </si>
  <si>
    <t>EL43</t>
  </si>
  <si>
    <t>ES11</t>
  </si>
  <si>
    <t>ES12</t>
  </si>
  <si>
    <t>ES13</t>
  </si>
  <si>
    <t>ES21</t>
  </si>
  <si>
    <t>ES22</t>
  </si>
  <si>
    <t>ES23</t>
  </si>
  <si>
    <t>ES24</t>
  </si>
  <si>
    <t>ES30</t>
  </si>
  <si>
    <t>ES41</t>
  </si>
  <si>
    <t>ES42</t>
  </si>
  <si>
    <t>ES43</t>
  </si>
  <si>
    <t>ES51</t>
  </si>
  <si>
    <t>ES52</t>
  </si>
  <si>
    <t>ES53</t>
  </si>
  <si>
    <t>ES61</t>
  </si>
  <si>
    <t>ES62</t>
  </si>
  <si>
    <t>FI19</t>
  </si>
  <si>
    <t>FI1B</t>
  </si>
  <si>
    <t>FI1C</t>
  </si>
  <si>
    <t>FI1D</t>
  </si>
  <si>
    <t>FI20</t>
  </si>
  <si>
    <t>FR10</t>
  </si>
  <si>
    <t>FR21</t>
  </si>
  <si>
    <t>FR22</t>
  </si>
  <si>
    <t>FR23</t>
  </si>
  <si>
    <t>FR24</t>
  </si>
  <si>
    <t>FR25</t>
  </si>
  <si>
    <t>FR26</t>
  </si>
  <si>
    <t>FR30</t>
  </si>
  <si>
    <t>FR41</t>
  </si>
  <si>
    <t>FR42</t>
  </si>
  <si>
    <t>FR43</t>
  </si>
  <si>
    <t>FR51</t>
  </si>
  <si>
    <t>FR52</t>
  </si>
  <si>
    <t>FR53</t>
  </si>
  <si>
    <t>FR61</t>
  </si>
  <si>
    <t>FR62</t>
  </si>
  <si>
    <t>FR63</t>
  </si>
  <si>
    <t>FR71</t>
  </si>
  <si>
    <t>FR72</t>
  </si>
  <si>
    <t>FR81</t>
  </si>
  <si>
    <t>FR82</t>
  </si>
  <si>
    <t>FR83</t>
  </si>
  <si>
    <t>HR03</t>
  </si>
  <si>
    <t>HU10</t>
  </si>
  <si>
    <t>HU21</t>
  </si>
  <si>
    <t>HU22</t>
  </si>
  <si>
    <t>HU23</t>
  </si>
  <si>
    <t>HU31</t>
  </si>
  <si>
    <t>HU32</t>
  </si>
  <si>
    <t>HU33</t>
  </si>
  <si>
    <t>IE01</t>
  </si>
  <si>
    <t>IE02</t>
  </si>
  <si>
    <t>ITC1</t>
  </si>
  <si>
    <t>ITC2</t>
  </si>
  <si>
    <t>ITC3</t>
  </si>
  <si>
    <t>ITC4</t>
  </si>
  <si>
    <t>ITF1</t>
  </si>
  <si>
    <t>ITF2</t>
  </si>
  <si>
    <t>ITF3</t>
  </si>
  <si>
    <t>ITF4</t>
  </si>
  <si>
    <t>ITF5</t>
  </si>
  <si>
    <t>ITF6</t>
  </si>
  <si>
    <t>ITG1</t>
  </si>
  <si>
    <t>ITG2</t>
  </si>
  <si>
    <t>ITH1</t>
  </si>
  <si>
    <t>ITH2</t>
  </si>
  <si>
    <t>ITH3</t>
  </si>
  <si>
    <t>ITH4</t>
  </si>
  <si>
    <t>ITH5</t>
  </si>
  <si>
    <t>ITI1</t>
  </si>
  <si>
    <t>ITI2</t>
  </si>
  <si>
    <t>ITI3</t>
  </si>
  <si>
    <t>ITI4</t>
  </si>
  <si>
    <t>LT00</t>
  </si>
  <si>
    <t>LU00</t>
  </si>
  <si>
    <t>LV00</t>
  </si>
  <si>
    <t>MT00</t>
  </si>
  <si>
    <t>NL11</t>
  </si>
  <si>
    <t>NL12</t>
  </si>
  <si>
    <t>NL13</t>
  </si>
  <si>
    <t>NL21</t>
  </si>
  <si>
    <t>NL22</t>
  </si>
  <si>
    <t>NL23</t>
  </si>
  <si>
    <t>NL31</t>
  </si>
  <si>
    <t>NL32</t>
  </si>
  <si>
    <t>NL33</t>
  </si>
  <si>
    <t>NL34</t>
  </si>
  <si>
    <t>NL41</t>
  </si>
  <si>
    <t>NL42</t>
  </si>
  <si>
    <t>PL11</t>
  </si>
  <si>
    <t>PL12</t>
  </si>
  <si>
    <t>PL21</t>
  </si>
  <si>
    <t>PL22</t>
  </si>
  <si>
    <t>PL31</t>
  </si>
  <si>
    <t>PL32</t>
  </si>
  <si>
    <t>PL33</t>
  </si>
  <si>
    <t>PL34</t>
  </si>
  <si>
    <t>PL41</t>
  </si>
  <si>
    <t>PL42</t>
  </si>
  <si>
    <t>PL43</t>
  </si>
  <si>
    <t>PL51</t>
  </si>
  <si>
    <t>PL52</t>
  </si>
  <si>
    <t>PL61</t>
  </si>
  <si>
    <t>PL62</t>
  </si>
  <si>
    <t>PL63</t>
  </si>
  <si>
    <t>PT11</t>
  </si>
  <si>
    <t>PT15</t>
  </si>
  <si>
    <t>PT16</t>
  </si>
  <si>
    <t>PT17</t>
  </si>
  <si>
    <t>PT18</t>
  </si>
  <si>
    <t>RO11</t>
  </si>
  <si>
    <t>RO12</t>
  </si>
  <si>
    <t>RO21</t>
  </si>
  <si>
    <t>RO22</t>
  </si>
  <si>
    <t>RO31</t>
  </si>
  <si>
    <t>RO32</t>
  </si>
  <si>
    <t>RO41</t>
  </si>
  <si>
    <t>RO42</t>
  </si>
  <si>
    <t>SE11</t>
  </si>
  <si>
    <t>SE12</t>
  </si>
  <si>
    <t>SE21</t>
  </si>
  <si>
    <t>SE22</t>
  </si>
  <si>
    <t>SE23</t>
  </si>
  <si>
    <t>SE31</t>
  </si>
  <si>
    <t>SE32</t>
  </si>
  <si>
    <t>SE33</t>
  </si>
  <si>
    <t>SK01</t>
  </si>
  <si>
    <t>SK02</t>
  </si>
  <si>
    <t>SK03</t>
  </si>
  <si>
    <t>SK04</t>
  </si>
  <si>
    <t>TR21</t>
  </si>
  <si>
    <t>TR22</t>
  </si>
  <si>
    <t>TR31</t>
  </si>
  <si>
    <t>TR32</t>
  </si>
  <si>
    <t>TR33</t>
  </si>
  <si>
    <t>TR41</t>
  </si>
  <si>
    <t>TR42</t>
  </si>
  <si>
    <t>TR51</t>
  </si>
  <si>
    <t>TR52</t>
  </si>
  <si>
    <t>TR61</t>
  </si>
  <si>
    <t>TR62</t>
  </si>
  <si>
    <t>TR63</t>
  </si>
  <si>
    <t>TR71</t>
  </si>
  <si>
    <t>TR72</t>
  </si>
  <si>
    <t>TR81</t>
  </si>
  <si>
    <t>TR82</t>
  </si>
  <si>
    <t>TR83</t>
  </si>
  <si>
    <t>TRA1</t>
  </si>
  <si>
    <t>TRA2</t>
  </si>
  <si>
    <t>TRB1</t>
  </si>
  <si>
    <t>TRB2</t>
  </si>
  <si>
    <t>TRC1</t>
  </si>
  <si>
    <t>TRC2</t>
  </si>
  <si>
    <t>TRC3</t>
  </si>
  <si>
    <t>UKC1</t>
  </si>
  <si>
    <t>UKC2</t>
  </si>
  <si>
    <t>UKD1</t>
  </si>
  <si>
    <t>UKD3</t>
  </si>
  <si>
    <t>UKD4</t>
  </si>
  <si>
    <t>UKD6</t>
  </si>
  <si>
    <t>UKD7</t>
  </si>
  <si>
    <t>UKE1</t>
  </si>
  <si>
    <t>UKE2</t>
  </si>
  <si>
    <t>UKE3</t>
  </si>
  <si>
    <t>UKE4</t>
  </si>
  <si>
    <t>UKF1</t>
  </si>
  <si>
    <t>UKF2</t>
  </si>
  <si>
    <t>UKF3</t>
  </si>
  <si>
    <t>UKG1</t>
  </si>
  <si>
    <t>UKG2</t>
  </si>
  <si>
    <t>UKG3</t>
  </si>
  <si>
    <t>UKH1</t>
  </si>
  <si>
    <t>UKH2</t>
  </si>
  <si>
    <t>UKH3</t>
  </si>
  <si>
    <t>UKJ1</t>
  </si>
  <si>
    <t>UKJ2</t>
  </si>
  <si>
    <t>UKJ3</t>
  </si>
  <si>
    <t>UKJ4</t>
  </si>
  <si>
    <t>UKK1</t>
  </si>
  <si>
    <t>UKK2</t>
  </si>
  <si>
    <t>UKK3</t>
  </si>
  <si>
    <t>UKK4</t>
  </si>
  <si>
    <t>UKL1</t>
  </si>
  <si>
    <t>UKL2</t>
  </si>
  <si>
    <t>UKM2</t>
  </si>
  <si>
    <t>UKM3</t>
  </si>
  <si>
    <t>UKM5</t>
  </si>
  <si>
    <t>UKM6</t>
  </si>
  <si>
    <t>UKN0</t>
  </si>
  <si>
    <t>HR04</t>
  </si>
  <si>
    <t>AL</t>
  </si>
  <si>
    <t>BA</t>
  </si>
  <si>
    <t>MD</t>
  </si>
  <si>
    <t>UA</t>
  </si>
  <si>
    <t>ME00</t>
  </si>
  <si>
    <t>NO01</t>
  </si>
  <si>
    <t>NO02</t>
  </si>
  <si>
    <t>NO03</t>
  </si>
  <si>
    <t>NO04</t>
  </si>
  <si>
    <t>NO05</t>
  </si>
  <si>
    <t>NO06</t>
  </si>
  <si>
    <t>NO07</t>
  </si>
  <si>
    <t>AT13</t>
  </si>
  <si>
    <t>BE10</t>
  </si>
  <si>
    <t>CH01</t>
  </si>
  <si>
    <t>CH02</t>
  </si>
  <si>
    <t>CH03</t>
  </si>
  <si>
    <t>CH04</t>
  </si>
  <si>
    <t>CH05</t>
  </si>
  <si>
    <t>CH06</t>
  </si>
  <si>
    <t>CH07</t>
  </si>
  <si>
    <t>DE30</t>
  </si>
  <si>
    <t>DE50</t>
  </si>
  <si>
    <t>DE60</t>
  </si>
  <si>
    <t>DEE0</t>
  </si>
  <si>
    <t>TR10</t>
  </si>
  <si>
    <t>TR90</t>
  </si>
  <si>
    <t>Offshore</t>
  </si>
  <si>
    <t>AD00</t>
  </si>
  <si>
    <t>SM00</t>
  </si>
  <si>
    <t>EZPT</t>
  </si>
  <si>
    <t>EZES</t>
  </si>
  <si>
    <t>EZUK</t>
  </si>
  <si>
    <t>EZIR</t>
  </si>
  <si>
    <t>EZNO</t>
  </si>
  <si>
    <t>EZFR</t>
  </si>
  <si>
    <t>EZBE</t>
  </si>
  <si>
    <t>EZNL</t>
  </si>
  <si>
    <t>EZDE</t>
  </si>
  <si>
    <t>EZDK</t>
  </si>
  <si>
    <t>EZSE</t>
  </si>
  <si>
    <t>EZFI</t>
  </si>
  <si>
    <t>EZPL</t>
  </si>
  <si>
    <t>EZLT</t>
  </si>
  <si>
    <t>EZLV</t>
  </si>
  <si>
    <t>EZEE</t>
  </si>
  <si>
    <t>EZIT</t>
  </si>
  <si>
    <t>EZHR</t>
  </si>
  <si>
    <t>EZME</t>
  </si>
  <si>
    <t>EZAL</t>
  </si>
  <si>
    <t>EZGR</t>
  </si>
  <si>
    <t>EZMT</t>
  </si>
  <si>
    <t>EZBG</t>
  </si>
  <si>
    <t>EZRO</t>
  </si>
  <si>
    <t>EZCY</t>
  </si>
  <si>
    <t>Distribution of available land</t>
  </si>
  <si>
    <t xml:space="preserve">The coloured cells are derived from neighbouring regions </t>
  </si>
  <si>
    <t>Country Code</t>
  </si>
  <si>
    <t>Country1</t>
  </si>
  <si>
    <t>Nuts2</t>
  </si>
  <si>
    <t>ONOFF</t>
  </si>
  <si>
    <t>CountryElec_TWh</t>
  </si>
  <si>
    <t>NUTS2Nr</t>
  </si>
  <si>
    <t>Nuts Area</t>
  </si>
  <si>
    <t>RatioCons</t>
  </si>
  <si>
    <t>RealCF15%-20%</t>
  </si>
  <si>
    <t>RealCF20%-25%</t>
  </si>
  <si>
    <t>RealCF&gt;20</t>
  </si>
  <si>
    <t>RealCF&gt;25%</t>
  </si>
  <si>
    <t>SHARE_Surface</t>
  </si>
  <si>
    <t>Share 15%-20%</t>
  </si>
  <si>
    <t>Share 20%-25%</t>
  </si>
  <si>
    <t>Share &gt;25% after correction with 85%</t>
  </si>
  <si>
    <t>TWH_&gt;20%</t>
  </si>
  <si>
    <t>Turbines_TOT</t>
  </si>
  <si>
    <t>AT</t>
  </si>
  <si>
    <t>BE</t>
  </si>
  <si>
    <t>BG</t>
  </si>
  <si>
    <t>CY</t>
  </si>
  <si>
    <t>CZ</t>
  </si>
  <si>
    <t>DE</t>
  </si>
  <si>
    <t>DK</t>
  </si>
  <si>
    <t>EE</t>
  </si>
  <si>
    <t>EL</t>
  </si>
  <si>
    <t>ES</t>
  </si>
  <si>
    <t>FI</t>
  </si>
  <si>
    <t>FR</t>
  </si>
  <si>
    <t>GR</t>
  </si>
  <si>
    <t>EL51</t>
  </si>
  <si>
    <t>EL52</t>
  </si>
  <si>
    <t>EL53</t>
  </si>
  <si>
    <t>EL54</t>
  </si>
  <si>
    <t>EL61</t>
  </si>
  <si>
    <t>EL62</t>
  </si>
  <si>
    <t>EL63</t>
  </si>
  <si>
    <t>EL64</t>
  </si>
  <si>
    <t>EL65</t>
  </si>
  <si>
    <t>HR</t>
  </si>
  <si>
    <t>HU</t>
  </si>
  <si>
    <t>IE</t>
  </si>
  <si>
    <t>IR</t>
  </si>
  <si>
    <t>IT</t>
  </si>
  <si>
    <t>LT</t>
  </si>
  <si>
    <t>LV</t>
  </si>
  <si>
    <t>MT</t>
  </si>
  <si>
    <t>NL</t>
  </si>
  <si>
    <t>PL</t>
  </si>
  <si>
    <t>PT</t>
  </si>
  <si>
    <t>RO</t>
  </si>
  <si>
    <t>SE</t>
  </si>
  <si>
    <t>SI</t>
  </si>
  <si>
    <t>SI03</t>
  </si>
  <si>
    <t>SI04</t>
  </si>
  <si>
    <t>SK</t>
  </si>
  <si>
    <t>UK</t>
  </si>
  <si>
    <t>UKI3</t>
  </si>
  <si>
    <t>UKI4</t>
  </si>
  <si>
    <t>UKI5</t>
  </si>
  <si>
    <t>UKI6</t>
  </si>
  <si>
    <t>UKI7</t>
  </si>
  <si>
    <t>km2</t>
  </si>
  <si>
    <t>GW</t>
  </si>
  <si>
    <t>GW_15%-20%_2030_100m_ALLTIMESLICESAVERAGE_V112</t>
  </si>
  <si>
    <t>GW_20%-25%_2030_100m_ALLTIMESLICESAVERAGE_V112</t>
  </si>
  <si>
    <t>GW_Morethan25%_2030_100m_ALLTIMESLICESAVERAGE_V112</t>
  </si>
  <si>
    <t>MWh_TOT_Per1000hab</t>
  </si>
  <si>
    <t>Population</t>
  </si>
  <si>
    <t>TWh_15%-20%_2030_100m_ALLTIMESLICESAVERAGE_V112</t>
  </si>
  <si>
    <t>TWh_20%-25%_2030_100m_ALLTIMESLICESAVERAGE_V112</t>
  </si>
  <si>
    <t>TWh_Morethan25%_2030_100m_ALLTIMESLICESAVERAGE_V112</t>
  </si>
  <si>
    <t>UNIT</t>
  </si>
  <si>
    <t>Share of land available Wind Onshore - High wind conditions
Capacity Factor &gt; 20% for a turbine with  300 W/m2 specific power
at 100m hub height</t>
  </si>
  <si>
    <t>AVG([SHARE_Surface]*([Share &gt;25% after correction with 85%]+[Share 20%-25%]))</t>
  </si>
  <si>
    <t>%</t>
  </si>
  <si>
    <t>MWh/1000hab</t>
  </si>
  <si>
    <t>[]</t>
  </si>
  <si>
    <t>TWh CF&gt;20 divided by consumption</t>
  </si>
  <si>
    <t>Electricity consumption</t>
  </si>
  <si>
    <t>Total Nuts2 area</t>
  </si>
  <si>
    <t>Share of surface for a particular scenarios</t>
  </si>
  <si>
    <t>Share of land with certain CF range</t>
  </si>
  <si>
    <t>Capacity Factor for particular CF range; 15% losses</t>
  </si>
  <si>
    <t>Power production</t>
  </si>
  <si>
    <t>METADATA</t>
  </si>
  <si>
    <t xml:space="preserve">Rights and licensing </t>
  </si>
  <si>
    <t xml:space="preserve">https://gmao.gsfc.nasa.gov/reanalysis/MERRA/ </t>
  </si>
  <si>
    <t>The wind potentials are systematically derived from 30 years of meteorological data ased on the MERRA reanalysis dataset and from the Global Wind atlas</t>
  </si>
  <si>
    <t xml:space="preserve">https://globalwindatlas.info </t>
  </si>
  <si>
    <t>Data included in this database has been produced under the framework contract JRC/PTT/2013/F.6/0057/OC granted to a consortium lead by ECN</t>
  </si>
  <si>
    <t>EEZ</t>
  </si>
  <si>
    <t>0 &lt;Seadepth &lt;30m</t>
  </si>
  <si>
    <t>30 &lt;= Seadepth &lt; 60m</t>
  </si>
  <si>
    <t>60 &lt;= Seadepth</t>
  </si>
  <si>
    <t xml:space="preserve">0 &lt; dist &lt; 50km </t>
  </si>
  <si>
    <t>50km &lt;= dist &lt; 200km</t>
  </si>
  <si>
    <t>200 km &lt;= dist</t>
  </si>
  <si>
    <t xml:space="preserve">m depth --&gt; </t>
  </si>
  <si>
    <t>&lt;30</t>
  </si>
  <si>
    <t>30-60</t>
  </si>
  <si>
    <t>&gt;60</t>
  </si>
  <si>
    <t xml:space="preserve">km from shore --&gt; </t>
  </si>
  <si>
    <t>&lt;50</t>
  </si>
  <si>
    <t>50-200</t>
  </si>
  <si>
    <t>&gt;200</t>
  </si>
  <si>
    <t>sea depth abbr</t>
  </si>
  <si>
    <t>distance from shore abbr</t>
  </si>
  <si>
    <t>Sum of area [km2]</t>
  </si>
  <si>
    <t>MP</t>
  </si>
  <si>
    <t>SD</t>
  </si>
  <si>
    <t>LD</t>
  </si>
  <si>
    <t>JK</t>
  </si>
  <si>
    <t>FT</t>
  </si>
  <si>
    <t>EEZ name</t>
  </si>
  <si>
    <t>[km2]</t>
  </si>
  <si>
    <t>monopile</t>
  </si>
  <si>
    <t>Water depth &lt;30m</t>
  </si>
  <si>
    <t>jacket</t>
  </si>
  <si>
    <t>Water depth 30-60</t>
  </si>
  <si>
    <t>floating</t>
  </si>
  <si>
    <t>Water depth &gt;60m</t>
  </si>
  <si>
    <t>[Gwe]</t>
  </si>
  <si>
    <t>Estimation</t>
  </si>
  <si>
    <t>Total</t>
  </si>
  <si>
    <t>Total area based</t>
  </si>
  <si>
    <t>fixed bottom turbines</t>
  </si>
  <si>
    <t>Total area &lt; 60m</t>
  </si>
  <si>
    <t>wihtout exclusion</t>
  </si>
  <si>
    <t>Data are in line with following JRC report:</t>
  </si>
  <si>
    <t>Wind potentials for EU  and neighbouring countries, 2018, JRC109698</t>
  </si>
  <si>
    <t>https://ec.europa.eu/jrc/en/publication/wind-potentials-eu-and-neighbouring-countries-input-datasets-jrc-eu-times-model</t>
  </si>
  <si>
    <t>ENSPRESO - Wind onshore and offshore</t>
  </si>
  <si>
    <t>RealCF&lt;15%</t>
  </si>
  <si>
    <t>Capacity Factor full NUTS2 with 15% losses</t>
  </si>
  <si>
    <t>Real average CF over whole region</t>
  </si>
  <si>
    <t>Capacity Factor for particular CF range; P10 (10% best)</t>
  </si>
  <si>
    <t>RealCF (top 10%)</t>
  </si>
  <si>
    <t>Only areas with CF &gt;20%</t>
  </si>
  <si>
    <t>Country code</t>
  </si>
  <si>
    <t/>
  </si>
  <si>
    <t>LU</t>
  </si>
  <si>
    <t>Luxembourg</t>
  </si>
  <si>
    <t>TR</t>
  </si>
  <si>
    <t>Turkey</t>
  </si>
  <si>
    <t>Albania</t>
  </si>
  <si>
    <t>Kosovo</t>
  </si>
  <si>
    <t>Moldova</t>
  </si>
  <si>
    <t>Serbia</t>
  </si>
  <si>
    <t>Ukraine</t>
  </si>
  <si>
    <t>ME</t>
  </si>
  <si>
    <t>Montenegro</t>
  </si>
  <si>
    <t>NO</t>
  </si>
  <si>
    <t>Norway</t>
  </si>
  <si>
    <t>CH</t>
  </si>
  <si>
    <t>Switzerland</t>
  </si>
  <si>
    <t>NUTS2 conversion</t>
  </si>
  <si>
    <t xml:space="preserve">https://ec.europa.eu/eurostat/fr/web/nuts/history </t>
  </si>
  <si>
    <t>Non-EU</t>
  </si>
  <si>
    <t>EU</t>
  </si>
  <si>
    <t>Code 2013</t>
  </si>
  <si>
    <t>Code 2016</t>
  </si>
  <si>
    <t>Label</t>
  </si>
  <si>
    <t>Change</t>
  </si>
  <si>
    <t>Explanation (new = old)</t>
  </si>
  <si>
    <t>Border, Midland and Western</t>
  </si>
  <si>
    <t>discontinued</t>
  </si>
  <si>
    <t>IE04</t>
  </si>
  <si>
    <t>Northern and Western</t>
  </si>
  <si>
    <t>new region</t>
  </si>
  <si>
    <t>Southern and Eastern</t>
  </si>
  <si>
    <t>IE05</t>
  </si>
  <si>
    <t>Southern</t>
  </si>
  <si>
    <t>new region, made from ex-IE023, IE024 and IE025</t>
  </si>
  <si>
    <t>IE05=IE023+IE024+IE025</t>
  </si>
  <si>
    <t>IE06</t>
  </si>
  <si>
    <t>Eastern and Midland</t>
  </si>
  <si>
    <t>FRB0</t>
  </si>
  <si>
    <t>Centre — Val de Loire</t>
  </si>
  <si>
    <t>recoded and relabelled</t>
  </si>
  <si>
    <t>FRB0=FR24</t>
  </si>
  <si>
    <t>FRC1</t>
  </si>
  <si>
    <t>Bourgogne</t>
  </si>
  <si>
    <t>recoded</t>
  </si>
  <si>
    <t>FRC1=FR26</t>
  </si>
  <si>
    <t>FRC2</t>
  </si>
  <si>
    <t>Franche-Comté</t>
  </si>
  <si>
    <t>FRC2=FR43</t>
  </si>
  <si>
    <t>FRD1</t>
  </si>
  <si>
    <t xml:space="preserve">Basse-Normandie </t>
  </si>
  <si>
    <t>FRD1=FRFR25</t>
  </si>
  <si>
    <t>FRD2</t>
  </si>
  <si>
    <t xml:space="preserve">Haute-Normandie </t>
  </si>
  <si>
    <t>FRD2=FR23</t>
  </si>
  <si>
    <t>FRE1</t>
  </si>
  <si>
    <t>Nord-Pas de Calais</t>
  </si>
  <si>
    <t>FRE1=FR30</t>
  </si>
  <si>
    <t>FRE2</t>
  </si>
  <si>
    <t>Picardie</t>
  </si>
  <si>
    <t>FRE2=FR22</t>
  </si>
  <si>
    <t>FRF1</t>
  </si>
  <si>
    <t>Alsace</t>
  </si>
  <si>
    <t>FRF1=FR42</t>
  </si>
  <si>
    <t>FRF2</t>
  </si>
  <si>
    <t>Champagne-Ardenne</t>
  </si>
  <si>
    <t>FRF2=FR21</t>
  </si>
  <si>
    <t>FRF3</t>
  </si>
  <si>
    <t>Lorraine</t>
  </si>
  <si>
    <t>FRF3=FR41</t>
  </si>
  <si>
    <t>FRG0</t>
  </si>
  <si>
    <t>Pays de la Loire</t>
  </si>
  <si>
    <t>FRG0=FR51</t>
  </si>
  <si>
    <t>FRH0</t>
  </si>
  <si>
    <t>Bretagne</t>
  </si>
  <si>
    <t>FRH0=FR52</t>
  </si>
  <si>
    <t>FRI1</t>
  </si>
  <si>
    <t>Aquitaine</t>
  </si>
  <si>
    <t>FRI1=FR61</t>
  </si>
  <si>
    <t>FRI2</t>
  </si>
  <si>
    <t>Limousin</t>
  </si>
  <si>
    <t>FRI2=FR63</t>
  </si>
  <si>
    <t>FRI3</t>
  </si>
  <si>
    <t>Poitou-Charentes</t>
  </si>
  <si>
    <t>FRI3=FR53</t>
  </si>
  <si>
    <t>FRJ1</t>
  </si>
  <si>
    <t>Languedoc-Roussillon</t>
  </si>
  <si>
    <t>FRJ1=FR81</t>
  </si>
  <si>
    <t>FRJ2</t>
  </si>
  <si>
    <t>Midi-Pyrénées</t>
  </si>
  <si>
    <t>FRJ2=FR62</t>
  </si>
  <si>
    <t>FRK1</t>
  </si>
  <si>
    <t>Auvergne</t>
  </si>
  <si>
    <t>FRK1=FR72</t>
  </si>
  <si>
    <t>FRK2</t>
  </si>
  <si>
    <t>Rhône-Alpes</t>
  </si>
  <si>
    <t>FRK2=FR71</t>
  </si>
  <si>
    <t>FRL0</t>
  </si>
  <si>
    <t>Provence-Alpes-Côte d’Azur</t>
  </si>
  <si>
    <t>FRL0=FR82</t>
  </si>
  <si>
    <t>FRM0</t>
  </si>
  <si>
    <t>Corse</t>
  </si>
  <si>
    <t>FRM0=FR83</t>
  </si>
  <si>
    <t>FRA1</t>
  </si>
  <si>
    <t>FRY1</t>
  </si>
  <si>
    <t>Guadeloupe</t>
  </si>
  <si>
    <t>FRY1=FRA1</t>
  </si>
  <si>
    <t>FRA2</t>
  </si>
  <si>
    <t>FRY2</t>
  </si>
  <si>
    <t xml:space="preserve">Martinique </t>
  </si>
  <si>
    <t>FRY2=FRA2</t>
  </si>
  <si>
    <t>FRA3</t>
  </si>
  <si>
    <t>FRY3</t>
  </si>
  <si>
    <t>Guyane</t>
  </si>
  <si>
    <t>FRY3=FRA3</t>
  </si>
  <si>
    <t>FRA4</t>
  </si>
  <si>
    <t>FRY4</t>
  </si>
  <si>
    <t xml:space="preserve">La Réunion </t>
  </si>
  <si>
    <t>FRY4=FRA4</t>
  </si>
  <si>
    <t>FRA5</t>
  </si>
  <si>
    <t>FRY5</t>
  </si>
  <si>
    <t>Mayotte</t>
  </si>
  <si>
    <t>FRY5=FRA5</t>
  </si>
  <si>
    <t>Lietuva</t>
  </si>
  <si>
    <t>split into new LT01 and LT02</t>
  </si>
  <si>
    <t>LT01</t>
  </si>
  <si>
    <t>Sostinės regionas</t>
  </si>
  <si>
    <t>new region, equals ex-NUTS 3 region LT00A</t>
  </si>
  <si>
    <t>LT01=LT00A</t>
  </si>
  <si>
    <t>LT02</t>
  </si>
  <si>
    <t xml:space="preserve">Vidurio ir vakarų Lietuvos regionas </t>
  </si>
  <si>
    <t>new region, ex-LT00 minus ex-LT00A</t>
  </si>
  <si>
    <t>LT02=LT00-LT00A</t>
  </si>
  <si>
    <t>Közép-Magyarország</t>
  </si>
  <si>
    <t>discontinued; split into new HU11 and HU12</t>
  </si>
  <si>
    <t>HU11</t>
  </si>
  <si>
    <t>Budapest</t>
  </si>
  <si>
    <t>new region, equals ex-NUTS 3 region HU101</t>
  </si>
  <si>
    <t>HU11=HU101</t>
  </si>
  <si>
    <t>HU12</t>
  </si>
  <si>
    <t>Pest</t>
  </si>
  <si>
    <t>new region, equals ex-NUTS 3 region HU102</t>
  </si>
  <si>
    <t>HU12=HU102</t>
  </si>
  <si>
    <t>PL71</t>
  </si>
  <si>
    <t>Łódzkie</t>
  </si>
  <si>
    <t>PL71=PL11</t>
  </si>
  <si>
    <t>PL72</t>
  </si>
  <si>
    <t>Świętokrzyskie</t>
  </si>
  <si>
    <t>PL72=PL33</t>
  </si>
  <si>
    <t>PL81</t>
  </si>
  <si>
    <t>Lubelskie</t>
  </si>
  <si>
    <t>PL81=PL31</t>
  </si>
  <si>
    <t>PL82</t>
  </si>
  <si>
    <t>Podkarpackie</t>
  </si>
  <si>
    <t>PL82=PL32</t>
  </si>
  <si>
    <t>PL84</t>
  </si>
  <si>
    <t>Podlaskie</t>
  </si>
  <si>
    <t>PL84=PL34</t>
  </si>
  <si>
    <t>Mazowieckie</t>
  </si>
  <si>
    <t>discontinued; split into new PL91 and PL92</t>
  </si>
  <si>
    <t>PL91</t>
  </si>
  <si>
    <t>Warszawski stołeczny</t>
  </si>
  <si>
    <t>new region, equals ex-PL127, PL129 and PL12A minus new PL926</t>
  </si>
  <si>
    <t>PL91=PL127+PL129+PL12A-newPL926</t>
  </si>
  <si>
    <t>PL92</t>
  </si>
  <si>
    <t>Mazowiecki regionalny</t>
  </si>
  <si>
    <t>new region, made from ex-PL128, PL12B, PL12C, PL12D, PL12E plus new PL926</t>
  </si>
  <si>
    <t>PL92=PL128+PL12B+PL12C+PL12D+PL12E+new PL926</t>
  </si>
  <si>
    <t>UKM7</t>
  </si>
  <si>
    <t>Eastern Scotland</t>
  </si>
  <si>
    <t>boundary shift; lost ex-UKM24</t>
  </si>
  <si>
    <t>UKM7=UKM2-UKM24</t>
  </si>
  <si>
    <t>South Western Scotland</t>
  </si>
  <si>
    <t>discontinued; split into new UKM8 and UKM9</t>
  </si>
  <si>
    <t>UKM8</t>
  </si>
  <si>
    <t>West Central Scotland</t>
  </si>
  <si>
    <t>new region, made from ex-UKM31, UKM34, UKM35 and UKM36</t>
  </si>
  <si>
    <t>UKM8=UKM31+UKM34+UKM35+UKM36</t>
  </si>
  <si>
    <t>UKM9</t>
  </si>
  <si>
    <t>Southern Scotland</t>
  </si>
  <si>
    <t>new region, made from ex-UKM24, UKM32, UKM33, UKM37 and UKM38</t>
  </si>
  <si>
    <t>UKM9=UKM24+UKM32+UKM33+UKM37+UKM38</t>
  </si>
  <si>
    <t>North Macedonia</t>
  </si>
  <si>
    <t>RS</t>
  </si>
  <si>
    <t>Bosnia and Herzegovina</t>
  </si>
  <si>
    <t>XK</t>
  </si>
  <si>
    <t>Offshore categories</t>
  </si>
  <si>
    <t>Water depth 30-60m</t>
  </si>
  <si>
    <t>(blank)</t>
  </si>
  <si>
    <t>CF &gt; 25%</t>
  </si>
  <si>
    <t>NUTS2 Region</t>
  </si>
  <si>
    <t>EMHIRES average June 2019</t>
  </si>
  <si>
    <t>ENSPRESO does not include hourly data on wind however we refer to JRC EMHIRES for this:</t>
  </si>
  <si>
    <t>https://setis.ec.europa.eu/EMHIRES-datasets</t>
  </si>
  <si>
    <t>Share lower 15%</t>
  </si>
  <si>
    <t>TWh_&lt;15%_2030_100m_ALLTIMESLICESAVERAGE_V112</t>
  </si>
  <si>
    <t>GW_&lt;15%_2030_100m_ALLTIMESLICESAVERAGE_V112</t>
  </si>
  <si>
    <t>year --&gt;</t>
  </si>
  <si>
    <t xml:space="preserve">driver  --&gt; </t>
  </si>
  <si>
    <t xml:space="preserve">min allowed distance from settlements </t>
  </si>
  <si>
    <t>description --&gt;</t>
  </si>
  <si>
    <t>Small turbines</t>
  </si>
  <si>
    <t>Big turbines</t>
  </si>
  <si>
    <t xml:space="preserve">unit --&gt; </t>
  </si>
  <si>
    <t>[m]</t>
  </si>
  <si>
    <t>all</t>
  </si>
  <si>
    <t>Niederösterreich</t>
  </si>
  <si>
    <t>Oberösterreich</t>
  </si>
  <si>
    <t>Steiermark</t>
  </si>
  <si>
    <t>Burgenland</t>
  </si>
  <si>
    <t>Vorarlberg</t>
  </si>
  <si>
    <t>Tyrol</t>
  </si>
  <si>
    <t>Salzburg</t>
  </si>
  <si>
    <t>Carinthia</t>
  </si>
  <si>
    <t>Vienna</t>
  </si>
  <si>
    <t>Flanders</t>
  </si>
  <si>
    <t>Wallonia</t>
  </si>
  <si>
    <t>Brussels</t>
  </si>
  <si>
    <t>other</t>
  </si>
  <si>
    <t>Baden-Württemberg</t>
  </si>
  <si>
    <t>Bayern</t>
  </si>
  <si>
    <t>Brandenburg / Berlin, Hessen Niedersachsen</t>
  </si>
  <si>
    <t>Hamburg</t>
  </si>
  <si>
    <t>Mecklenburg-Vorpommern</t>
  </si>
  <si>
    <t>Nordrhein Westfalen</t>
  </si>
  <si>
    <t>Rheinland-Pfalz</t>
  </si>
  <si>
    <t>Saarland</t>
  </si>
  <si>
    <t>Sachsen</t>
  </si>
  <si>
    <t>Sachsen-Anhalt</t>
  </si>
  <si>
    <t>Schleswig-Holstein</t>
  </si>
  <si>
    <t>Thüringen</t>
  </si>
  <si>
    <t>England</t>
  </si>
  <si>
    <t>Wales</t>
  </si>
  <si>
    <t>Northern Ireland</t>
  </si>
  <si>
    <t>Scotland</t>
  </si>
  <si>
    <t>2030 onwards</t>
  </si>
  <si>
    <t>EU-Wide low restrictions</t>
  </si>
  <si>
    <t>EU-Wide high restrictions</t>
  </si>
  <si>
    <t>Not allowed</t>
  </si>
  <si>
    <t>Subcountry level</t>
  </si>
  <si>
    <t>LUISA</t>
  </si>
  <si>
    <t>Source</t>
  </si>
  <si>
    <t>Wind high</t>
  </si>
  <si>
    <t>Wind low</t>
  </si>
  <si>
    <t>Wind ref</t>
  </si>
  <si>
    <t>Class #</t>
  </si>
  <si>
    <t>Class Description</t>
  </si>
  <si>
    <t xml:space="preserve">Usable </t>
  </si>
  <si>
    <t>usable</t>
  </si>
  <si>
    <t>Urban</t>
  </si>
  <si>
    <t>no</t>
  </si>
  <si>
    <t>yes</t>
  </si>
  <si>
    <t>Industry</t>
  </si>
  <si>
    <t>Other Arable</t>
  </si>
  <si>
    <t>Permanent Crops</t>
  </si>
  <si>
    <t>Pastures</t>
  </si>
  <si>
    <t>Forests</t>
  </si>
  <si>
    <t>Transitional woodland-shrub</t>
  </si>
  <si>
    <t>Cereals</t>
  </si>
  <si>
    <t>Maize</t>
  </si>
  <si>
    <t>Root crops</t>
  </si>
  <si>
    <t>Abandoned Arable Land</t>
  </si>
  <si>
    <t>Abandoned Permanent Crops</t>
  </si>
  <si>
    <t>Abandoned pastures</t>
  </si>
  <si>
    <t>Abandoned Urban</t>
  </si>
  <si>
    <t>Abandoned Industry</t>
  </si>
  <si>
    <t>New Energy Crops</t>
  </si>
  <si>
    <t>Natural land</t>
  </si>
  <si>
    <t>Infrastructure</t>
  </si>
  <si>
    <t>Other Nature</t>
  </si>
  <si>
    <t>Wetlands</t>
  </si>
  <si>
    <t>Water Bodies</t>
  </si>
  <si>
    <t>Urban green leisure</t>
  </si>
  <si>
    <t>DNI &gt; 1800 kWh/am²</t>
  </si>
  <si>
    <t>N/A</t>
  </si>
  <si>
    <t>Additional Criteria:</t>
  </si>
  <si>
    <t>Protected Areas</t>
  </si>
  <si>
    <t>WDPA[3]</t>
  </si>
  <si>
    <t>Geomorphology</t>
  </si>
  <si>
    <t>DSMW [4]</t>
  </si>
  <si>
    <t>Slope &lt;2.1°</t>
  </si>
  <si>
    <t>Globe [5]</t>
  </si>
  <si>
    <t>Distance to Settlements</t>
  </si>
  <si>
    <t>Luisa</t>
  </si>
  <si>
    <t>MS - specific values</t>
  </si>
  <si>
    <t>Offshore data</t>
  </si>
  <si>
    <t>Sea depth</t>
  </si>
  <si>
    <t>GEBCO [6]</t>
  </si>
  <si>
    <t>&lt; 100m</t>
  </si>
  <si>
    <t>&lt;50m</t>
  </si>
  <si>
    <t>Shipping density (ships per year)</t>
  </si>
  <si>
    <t>Globalmarin [7]</t>
  </si>
  <si>
    <t>&lt;500</t>
  </si>
  <si>
    <t>&lt;5000</t>
  </si>
  <si>
    <t>&lt;1000</t>
  </si>
  <si>
    <t>Distance to shipping lanes</t>
  </si>
  <si>
    <t>2nm</t>
  </si>
  <si>
    <t>4nm</t>
  </si>
  <si>
    <t>Distance to gas &amp; oil pipelines</t>
  </si>
  <si>
    <t>World Energy Atlas [8]</t>
  </si>
  <si>
    <t>Distance to oil and gas wells</t>
  </si>
  <si>
    <t>Minumum distance to shore</t>
  </si>
  <si>
    <t>12nm</t>
  </si>
  <si>
    <t>Maximum distance to shore</t>
  </si>
  <si>
    <t>submarine cables</t>
  </si>
  <si>
    <t>Gregs Cablemap [9]</t>
  </si>
  <si>
    <t>Data sources</t>
  </si>
  <si>
    <t>Name</t>
  </si>
  <si>
    <t>Note</t>
  </si>
  <si>
    <t>Public</t>
  </si>
  <si>
    <t>Link</t>
  </si>
  <si>
    <t>Global Land Cover</t>
  </si>
  <si>
    <t xml:space="preserve">Reclassified for REMix, Different Set of Classes possbile. </t>
  </si>
  <si>
    <t>Yes</t>
  </si>
  <si>
    <t>http://geoserver.isciences.com:8080/geonetwork/srv/en/metadata.show?id=228&amp;currTab=simple</t>
  </si>
  <si>
    <t xml:space="preserve">CORINE </t>
  </si>
  <si>
    <t>http://www.eea.europa.eu/data-and-maps/data/corine-land-cover-2006-raster-3</t>
  </si>
  <si>
    <t>World Data of Protected Areas 2010</t>
  </si>
  <si>
    <t xml:space="preserve">http://www.wdpa.org/ </t>
  </si>
  <si>
    <t>DSMW (Digital Soil Map of the World)</t>
  </si>
  <si>
    <t>The Global Land One-kilometer Base Elevation (GLOBE) Digital Elevation Model V1.0</t>
  </si>
  <si>
    <t>http://www.fao.org/geonetwork/srv/en/metadata.show?id=14116</t>
  </si>
  <si>
    <t>Globe</t>
  </si>
  <si>
    <t>General Bathymetric Chart of the Oceans (GEBCO) Digital Atlas</t>
  </si>
  <si>
    <t>http://www.ngdc.noaa.gov/mgg/topo/globe.html</t>
  </si>
  <si>
    <t>GEBCO</t>
  </si>
  <si>
    <t>Global Map of Marine Impact</t>
  </si>
  <si>
    <t>https://www.nceas.ucsb.edu/globalmarine</t>
  </si>
  <si>
    <t>World Energy Atlas</t>
  </si>
  <si>
    <t>Gregs Cable map</t>
  </si>
  <si>
    <t>http://www.cablemap.info/</t>
  </si>
  <si>
    <t>&lt; 500</t>
  </si>
  <si>
    <t>&lt; 5000</t>
  </si>
  <si>
    <t>&lt; 1000</t>
  </si>
  <si>
    <t xml:space="preserve">Sea depth  --&gt; </t>
  </si>
  <si>
    <t xml:space="preserve">Shipping density (ships per year)  --&gt; </t>
  </si>
  <si>
    <t xml:space="preserve">Distance to shipping lanes  --&gt; </t>
  </si>
  <si>
    <t xml:space="preserve">Distance to gas &amp; oil pipelines  --&gt; </t>
  </si>
  <si>
    <t xml:space="preserve">Distance to oil and gas wells  --&gt; </t>
  </si>
  <si>
    <t xml:space="preserve">Submarine cables  --&gt; </t>
  </si>
  <si>
    <t>A hypothetical scenario with a high level of exclusion of surfaces for wind</t>
  </si>
  <si>
    <t>Suitable area</t>
  </si>
  <si>
    <t>A scenario with average buffers around offshore exclusion zones</t>
  </si>
  <si>
    <t>2016 onwards</t>
  </si>
  <si>
    <t>Number of turbines with CF&gt;20% (10MW offshore and 3MW onshore)</t>
  </si>
  <si>
    <t>(not used in the summary numbers)</t>
  </si>
  <si>
    <t>Setback distance for 3MW turbines</t>
  </si>
  <si>
    <t>Setback distance for small turbines</t>
  </si>
  <si>
    <t>120m setback distance</t>
  </si>
  <si>
    <t>2000m setback distance</t>
  </si>
  <si>
    <t>400m setback distance</t>
  </si>
  <si>
    <t>1200m setback distance</t>
  </si>
  <si>
    <t>Category</t>
  </si>
  <si>
    <t>MW/km2</t>
  </si>
  <si>
    <t>Subscenario - not cumulative</t>
  </si>
  <si>
    <t>EUWINDONB100</t>
  </si>
  <si>
    <t>EUWINONL01</t>
  </si>
  <si>
    <t>EUWINONM01</t>
  </si>
  <si>
    <t>EUWINONH01</t>
  </si>
  <si>
    <t>EUWINDOFFB</t>
  </si>
  <si>
    <t>EUWINOFH01</t>
  </si>
  <si>
    <t>EUWINOFV01</t>
  </si>
  <si>
    <t>TimeSlice</t>
  </si>
  <si>
    <t>FD</t>
  </si>
  <si>
    <t>IS</t>
  </si>
  <si>
    <t>FN</t>
  </si>
  <si>
    <t>FP</t>
  </si>
  <si>
    <t>RD</t>
  </si>
  <si>
    <t>RN</t>
  </si>
  <si>
    <t>RP</t>
  </si>
  <si>
    <t>SN</t>
  </si>
  <si>
    <t>SP</t>
  </si>
  <si>
    <t>WD</t>
  </si>
  <si>
    <t>WN</t>
  </si>
  <si>
    <t>WP</t>
  </si>
  <si>
    <t>JRC-EU-TIMES process</t>
  </si>
  <si>
    <t>Onshore CF 15-20</t>
  </si>
  <si>
    <t>Onshore CF 20-25</t>
  </si>
  <si>
    <t>Onshore CF &gt;25</t>
  </si>
  <si>
    <t>Offshore Floating</t>
  </si>
  <si>
    <t>Offshore Fixed-bottom</t>
  </si>
  <si>
    <t>Wind turbine under specific wind condition</t>
  </si>
  <si>
    <t>Countrycode</t>
  </si>
  <si>
    <t>Iceland</t>
  </si>
  <si>
    <t>Capacity factor</t>
  </si>
  <si>
    <t>Basis</t>
  </si>
  <si>
    <t>Middle 40% of the CFs (medium resource areas)</t>
  </si>
  <si>
    <t>Average CF = 17.5</t>
  </si>
  <si>
    <t>Average CF = 22.5</t>
  </si>
  <si>
    <t>Top 10% of the CFs (highest resource areas)</t>
  </si>
  <si>
    <t xml:space="preserve">The Winter Peak capacity factor is zero on purpose </t>
  </si>
  <si>
    <t>disclaimer --&gt;</t>
  </si>
  <si>
    <t>The Vestas V112-3.0MW has a specific power of around 300 W/m2 (3.075 MW for a swept area of 9852m2)</t>
  </si>
  <si>
    <t xml:space="preserve">Larger Capacity Factors are possible with turbines with a lower specific power or higher hub. This data is also available; see figure 12 of the JRC report http://publications.jrc.ec.europa.eu/repository/bitstream/JRC109698/kjna29083enn_1.pdf </t>
  </si>
  <si>
    <t>These Capacity Factors are for large wind parcs, based on the power curve of the Vestas V112, 100m hub height and includes a correction factor for losses of 85% (15% losses due to down time, transformer losses, wind parc effects and icing)</t>
  </si>
  <si>
    <t>Reference - Large turbines scenario</t>
  </si>
  <si>
    <t>Given some strict exclusions (i.e. in some provinces of Austria) the potential for large turbines in the Reference - Large turbines scenario may be smaller than the current installed capacity. For those regions we advice to use one of the other scenarios.</t>
  </si>
  <si>
    <t>Reference - Large turbines</t>
  </si>
  <si>
    <t>Reference - Large turbines to original data DTU</t>
  </si>
  <si>
    <t>Technical potential</t>
  </si>
  <si>
    <t>Coverage</t>
  </si>
  <si>
    <t>References</t>
  </si>
  <si>
    <t>Power production [PWh]</t>
  </si>
  <si>
    <t>EU28</t>
  </si>
  <si>
    <t>JRC</t>
  </si>
  <si>
    <t>Other</t>
  </si>
  <si>
    <t>Europe</t>
  </si>
  <si>
    <t>Arent D, Sullivan P, Heimiller DM, Lopez A, Eurek K, Badger J, et al. Improved Offshore Wind Resource Assessment in Global Climate Stabilization Scenarios. Golden: 2012.</t>
  </si>
  <si>
    <t>Bosch J, Staffell I, Hawkes AD. Temporally explicit and spatially resolved global offshore wind energy potentials. Energy 2018;163:766–81. doi:10.1016/j.energy.2018.08.153.</t>
  </si>
  <si>
    <t>Caglayan, Dilara &amp; Ryberg, David &amp; Heinrichs, Heidi &amp; Linssen, Jochen &amp; Stolten, Detlef &amp; Robinius, Martin. (2019). The Techno-Economic Potential of Offshore Wind Energy with Optimized Future Turbine Designs in Europe. 10.20944/preprints201902.0121.v1.</t>
  </si>
  <si>
    <t>Hundleby G, Freeman K. Unleashing Europe’s offshore wind potential- A new resource assessment. Wind Europe. 2017.</t>
  </si>
  <si>
    <t>J. Bosch, I. Staffell, A. D. Hawkes, Temporally-explicit and spatially-resolved global onshore wind energy potentials, Energy 131 (2017) 207–217. doi:10.1016/j.energy.2017.05.052.</t>
  </si>
  <si>
    <t>R. McKenna, S. Hollnaicher, P. O. vd Leye, W. Fichtner, Cost-potentials for large onshore wind turbines in Europe, Energy 83 (2015) 217–229.</t>
  </si>
  <si>
    <t>D. Silva, H. Dai, S. Fujimori, T. Masui, Global assessment of onshore wind power resources considering the distance to urban areas, Energy Policy. 91 (2016) 75–86. doi:10.1016/j.enpol.2015.12.024.</t>
  </si>
  <si>
    <t>K. Eurek, P. Sullivan, M. Gleason, D. Hettinger, D. Heimiller, A. Lopez, An improved global wind resource estimate for integrated assessment models, Energy Economics 64 (2017) 552–567. doi:10.1016/j.eneco.2016.11.015.</t>
  </si>
  <si>
    <t>European Environmental Agency. Europe’s Onshore and Offshore Wind Energy Potential: An Assessment of Environmental and Economic Constraints. Copenhagen: 2009. doi:10.2800/11373.</t>
  </si>
  <si>
    <t>Ryberg DS, Caglayan DG, Schmitt S, Linßen J, Stolten D, Robinius M, The future of European onshore wind energy potential: Detailed distribution and simulation of advanced turbine designs, Energy (2019), doi: https://doi.org/10.1016/j.energy.2019.06.052. (Unedited manuscript)</t>
  </si>
  <si>
    <t>D. Stetter, Enhancement of the REMix energy system model: Global renewable energy potentials , optimized power plant siting and scenario validation, Ph.D. thesis (2012). doi:http://dx.doi.org/10.18419/opus-6855.</t>
  </si>
  <si>
    <t>Zappa W, van den Broek M. Analysing the potential of integrating wind and solar power in Europe using spatial optimisation under various scenarios. Renew Sustain Energy Rev 2018;94:1192–216. doi:10.1016/j.rser.2018.05.071.</t>
  </si>
  <si>
    <t>ENSPRESO, reference scenario and CF&gt;25%, power density farm = 5MW/km2</t>
  </si>
  <si>
    <t>ENSPRESO, reference scenario and CF&gt;20%, power density farm = 5MW/km2</t>
  </si>
  <si>
    <t>ENSPRESO, EU-Wide low restrictions and CF&gt;15%, power density farm = 5MW/km2</t>
  </si>
  <si>
    <t>ENSPRESO, high scenario and CF&gt;15%, unpublished, power density farm = 5MW/km2</t>
  </si>
  <si>
    <t>Ruijgrok E.C.M., van Druten E.J., Bulder B.H. (ECN part of TNO), Cost Evaluation of North Sea Offshore Wind Post 2030, February 2019</t>
  </si>
  <si>
    <t>For EU28/Europe, the tables below give the technical potential analyses from different references.</t>
  </si>
  <si>
    <t>Turbine</t>
  </si>
  <si>
    <t xml:space="preserve">based on ---&gt; </t>
  </si>
  <si>
    <t>V90</t>
  </si>
  <si>
    <t>V112</t>
  </si>
  <si>
    <t>V136</t>
  </si>
  <si>
    <t>Wind speed [m/s]</t>
  </si>
  <si>
    <t>Normalized power output [-]</t>
  </si>
  <si>
    <t>The data was produced for following Time Slices</t>
  </si>
  <si>
    <t>Timeslice</t>
  </si>
  <si>
    <t>TS</t>
  </si>
  <si>
    <t>Seasonal fraction</t>
  </si>
  <si>
    <t>24h fraction</t>
  </si>
  <si>
    <t>TS fraction</t>
  </si>
  <si>
    <t>Seasons</t>
  </si>
  <si>
    <t>N. of Days</t>
  </si>
  <si>
    <t>Fraction</t>
  </si>
  <si>
    <t>DD/MM</t>
  </si>
  <si>
    <t>Day</t>
  </si>
  <si>
    <t>Night</t>
  </si>
  <si>
    <t>Peak</t>
  </si>
  <si>
    <t>Spring Day</t>
  </si>
  <si>
    <t xml:space="preserve"> RD</t>
  </si>
  <si>
    <t>R</t>
  </si>
  <si>
    <t>15/03-31/05</t>
  </si>
  <si>
    <t>Spring</t>
  </si>
  <si>
    <t>Spring Nigh</t>
  </si>
  <si>
    <t xml:space="preserve"> RN</t>
  </si>
  <si>
    <t>S</t>
  </si>
  <si>
    <t>01/06-30/08</t>
  </si>
  <si>
    <t>Summer</t>
  </si>
  <si>
    <t>Spring Peak</t>
  </si>
  <si>
    <t xml:space="preserve"> RP</t>
  </si>
  <si>
    <t>F</t>
  </si>
  <si>
    <t>31/08-15/11</t>
  </si>
  <si>
    <t>Fall</t>
  </si>
  <si>
    <t>Summer Day</t>
  </si>
  <si>
    <t xml:space="preserve"> SD</t>
  </si>
  <si>
    <t xml:space="preserve">W </t>
  </si>
  <si>
    <t>16/11-14/03</t>
  </si>
  <si>
    <t>Winter</t>
  </si>
  <si>
    <t>Summer Night</t>
  </si>
  <si>
    <t xml:space="preserve"> SN</t>
  </si>
  <si>
    <t>Summer Peak</t>
  </si>
  <si>
    <t xml:space="preserve"> SP</t>
  </si>
  <si>
    <t>Fall Day</t>
  </si>
  <si>
    <t xml:space="preserve"> FD</t>
  </si>
  <si>
    <t>Fall Night</t>
  </si>
  <si>
    <t xml:space="preserve"> FN</t>
  </si>
  <si>
    <t>Time of day</t>
  </si>
  <si>
    <t>D</t>
  </si>
  <si>
    <t>N</t>
  </si>
  <si>
    <t>P</t>
  </si>
  <si>
    <t>Fall Peak</t>
  </si>
  <si>
    <t xml:space="preserve"> FP</t>
  </si>
  <si>
    <t>Winter Day</t>
  </si>
  <si>
    <t xml:space="preserve"> WD</t>
  </si>
  <si>
    <t>Winter Night</t>
  </si>
  <si>
    <t xml:space="preserve"> WN</t>
  </si>
  <si>
    <t>Winter Peak</t>
  </si>
  <si>
    <t xml:space="preserve"> WP</t>
  </si>
  <si>
    <r>
      <t xml:space="preserve">All time indication is </t>
    </r>
    <r>
      <rPr>
        <b/>
        <sz val="11"/>
        <color rgb="FF1F497D"/>
        <rFont val="Calibri"/>
        <family val="2"/>
        <scheme val="minor"/>
      </rPr>
      <t>Central European Time</t>
    </r>
    <r>
      <rPr>
        <sz val="11"/>
        <color rgb="FF1F497D"/>
        <rFont val="Calibri"/>
        <family val="2"/>
        <scheme val="minor"/>
      </rPr>
      <t xml:space="preserve"> (snapshot).</t>
    </r>
  </si>
  <si>
    <t>All seasons, except summer:</t>
  </si>
  <si>
    <t>Day: From 8h to 19h (11 hours)</t>
  </si>
  <si>
    <t>Peak: From 19h to 20h (1 hour)</t>
  </si>
  <si>
    <t>Night: From 20h to 8h (12 hours)</t>
  </si>
  <si>
    <t>Summer Day: From 8h to 13h and from 14h to 19h (11 hours)</t>
  </si>
  <si>
    <t xml:space="preserve">Summer Peak: From 13h to 14h   (the hour with the highest solar irradiation on average in Europe as it may not be from 13h to 14h CET) </t>
  </si>
  <si>
    <t>Summer Night: From 20h to 8h (12 hours)</t>
  </si>
  <si>
    <t>ENSPRESO</t>
  </si>
  <si>
    <t>(All)</t>
  </si>
  <si>
    <t>Power density of the wind farm</t>
  </si>
  <si>
    <t>The technical potential is an upper limit of the power that can be produced in a certain region with a chosen technology and given land use and other restrictions. Technical potentials can vary largely from having different assumptions regarding restrictions. All assumptions regarding restrictions are given in this sheet. Another important assumption for the technical potential is the power density of the wind farms. For ENSPRESO, 5 MW/km2 was assumed. Since the technical potential (either GW or TWh) is proportional to the suitable areas, the ENSPRESO potential can easily be adjusted for different power densities of the wind farms. As an example, the Belgian wind offshore ENSPRESO potential is 1.9 GW with 5 MW/km2 and 3.8 GW when 10 MW/km2 is assumed.</t>
  </si>
  <si>
    <t>Landcover data based on LUISA</t>
  </si>
  <si>
    <t>[GW]</t>
  </si>
  <si>
    <t xml:space="preserve">1)      you must give appropriate credit: the name of the creator, a copyright notice, a license notice, a disclaimer notice, and a link to the material. </t>
  </si>
  <si>
    <t>2)      you must indicate if changes were made.</t>
  </si>
  <si>
    <t>3)      you may not apply legal terms or technological measures that legally restrict others from doing anything the license permits.</t>
  </si>
  <si>
    <t xml:space="preserve">https://creativecommons.org/licenses/by/4.0/  </t>
  </si>
  <si>
    <t>/</t>
  </si>
  <si>
    <t>Average for all scenarios</t>
  </si>
  <si>
    <t>assuming 10 MW/km2</t>
  </si>
  <si>
    <t>Capacity Factors from non-EU countries have not been verified</t>
  </si>
  <si>
    <t>[1] Bosch et al. (85% of suitable land); 2017</t>
  </si>
  <si>
    <t>[2] McKenna et al.; 2015</t>
  </si>
  <si>
    <t>[3] Silva (EU25 + rest, &lt;14UScent/kWh); 2016</t>
  </si>
  <si>
    <t>[4] Eurek et al.; 2017</t>
  </si>
  <si>
    <t>[5] EEA (EU-27 + NO + CH + Turkey); 2009</t>
  </si>
  <si>
    <t>[6] Ryberg et al.; 2019</t>
  </si>
  <si>
    <t>[7] Stetter – OECD Europe; 2012</t>
  </si>
  <si>
    <t>[8] Zappa and van den Broek (EU28 + CH + NO, calculated back to 100% of suitable area starting from 6% of suitable area being 543 GW, own assumption CF=28%); 2018</t>
  </si>
  <si>
    <t>[9] Arent et al. 0-60 m (assuming CF=50%); 2012</t>
  </si>
  <si>
    <t>[13] Ruijgrok E.C.M. (Norway, the UK, the Netherlands and the North Sea EEZs of Denmark and Germany.), 0-55 m, based on roll-out of 130 GW and assuming CF=50%; 2019</t>
  </si>
  <si>
    <t>[10] Bosch et al. 0-60 m; 2018</t>
  </si>
  <si>
    <t>[8] Zappa and van den Broek (EU28 + CH + NO), 0-50 m; 2018</t>
  </si>
  <si>
    <t>[9] Arent et al. 60-1000 m(assuming CF=50%); 2012</t>
  </si>
  <si>
    <t>[12] Wind Europe (North Sea, Baltic Sea and Atlantic Ocean from France to the Northern UK); 2017</t>
  </si>
  <si>
    <t>[10] Bosch et al. 60–1000 m; 2018</t>
  </si>
  <si>
    <t>[11] Caglayan et al. (cut-off @70 EUR/MWh LCOE); 2019</t>
  </si>
  <si>
    <t>[8] Zappa and van den Broek (EU28 + CH + NO), full EEZ grid; 2018</t>
  </si>
  <si>
    <t>OFFSHORE - Total (no split available)</t>
  </si>
  <si>
    <t>ENSPRESO, EU-Wide low restrictions, fixed-bottom (0-60 m), power density farm = 5MW/km2</t>
  </si>
  <si>
    <t>ENSPRESO, reference scenario, fixed-bottom (0-60 m), power density farm = 5MW/km2</t>
  </si>
  <si>
    <t>ENSPRESO, EU-Wide low restrictions, floating (60-100 m), power density farm = 5MW/km2</t>
  </si>
  <si>
    <t>&gt;12 nm</t>
  </si>
  <si>
    <t>&gt; 4 nm</t>
  </si>
  <si>
    <t>&gt;  4 nm</t>
  </si>
  <si>
    <t>&gt; 2 nm</t>
  </si>
  <si>
    <t>Version log</t>
  </si>
  <si>
    <t>Added Luxembourg</t>
  </si>
  <si>
    <t>Improved scenario explanation</t>
  </si>
  <si>
    <t>Update on offshore scenarios definition - Table 4 of the report "Wind potentials for EU  and neighbouring countries, 2018, JRC109698"</t>
  </si>
  <si>
    <t>Introduced adjustable power density of the wind farm in the sheet "Raw data"</t>
  </si>
  <si>
    <t xml:space="preserve">Distance to shore  --&gt; </t>
  </si>
  <si>
    <t>Water depth 60-100m Floating</t>
  </si>
  <si>
    <t xml:space="preserve">Inland waters  --&gt; </t>
  </si>
  <si>
    <t>0-100 m</t>
  </si>
  <si>
    <t>A hypothetical scenario with a low level of exclusion of surfaces for wind</t>
  </si>
  <si>
    <t>Water depth 0-30m</t>
  </si>
  <si>
    <t>12nm zone, water depth 0-30m</t>
  </si>
  <si>
    <t>12nm zone, water depth 30-60m</t>
  </si>
  <si>
    <t>12nm zone, water depth 60-100m Floating</t>
  </si>
  <si>
    <t>Water depth 100-1000m Floating</t>
  </si>
  <si>
    <t>Table for offshore with capacity factor &gt; 25%</t>
  </si>
  <si>
    <t>Table for offshore, all wind conditions</t>
  </si>
  <si>
    <t>0-12 nm (0-22 km) and 22-200 km</t>
  </si>
  <si>
    <t>OFFSHORE - Shallow and transitional (0-60 m)</t>
  </si>
  <si>
    <t>OFFSHORE - Deep waters (60-1000 m)</t>
  </si>
  <si>
    <t>ENSPRESO, EU-Wide low restrictions, floating (60-1000 m), power density farm = 5MW/km2</t>
  </si>
  <si>
    <t>Further disaggregation offshore scenario "EU-Wide low restrictions"; separating 12nm zones</t>
  </si>
  <si>
    <t>Included deeper waters (100-1000m) for scenario "EU-Wide low restrictions"</t>
  </si>
  <si>
    <t>Update of the comparison of ENSPRESO wind with other sources; also introducing total numbers under a 10 MW/km2 assumption for the power density of the wind farm</t>
  </si>
  <si>
    <t>0-1000 m (report only covers 0-100 m)</t>
  </si>
  <si>
    <t>as part of 0-12 nm category</t>
  </si>
  <si>
    <t>Total without 100-1000 m</t>
  </si>
  <si>
    <t>Introduced sheet "OFFSHORE GIS output example"</t>
  </si>
  <si>
    <t>Introduced sheet with pivot "Wind Potential Pivot Countries"</t>
  </si>
  <si>
    <t>The datasets are licensed under CC BY 4.0. You are free to share, copy and redistribute the datasets.</t>
  </si>
  <si>
    <t>You are also free to adapt, remix, transform, and build upon the datasets for any purpose, even commercially. Under the following terms:</t>
  </si>
  <si>
    <t>ENSPRESO is an EU-28 wide, open dataset for energy models on renewable energy potentials,</t>
  </si>
  <si>
    <t xml:space="preserve">at national (NUTS0) and regional levels (NUTS2) for the 2010-2050 period. </t>
  </si>
  <si>
    <r>
      <t xml:space="preserve">Within ENSPRESO, </t>
    </r>
    <r>
      <rPr>
        <b/>
        <sz val="11"/>
        <color theme="1"/>
        <rFont val="Calibri"/>
        <family val="2"/>
        <scheme val="minor"/>
      </rPr>
      <t>ENergy Systems Potential Renewable Energy SOurces</t>
    </r>
    <r>
      <rPr>
        <sz val="11"/>
        <color theme="1"/>
        <rFont val="Calibri"/>
        <family val="2"/>
        <scheme val="minor"/>
      </rPr>
      <t>, technical potentials are provided</t>
    </r>
  </si>
  <si>
    <t>for wind, solar and biomass, based on coherent GIS-based land-restriction scenarios.</t>
  </si>
  <si>
    <t xml:space="preserve">https://www.sciencedirect.com/science/article/pii/S2211467X19300720 </t>
  </si>
  <si>
    <t>Open access journal describing ENSPRESO:</t>
  </si>
  <si>
    <t>Reference</t>
  </si>
  <si>
    <t>The conversion of available land to power data is in this Excel based on a turbine with a hub height of 100m and a specific power of 300 W/m2</t>
  </si>
  <si>
    <t xml:space="preserve">In a future release, we also will include the data for a wind turbine with a specific power of 240 W/m2 that reaches higher capacity factors </t>
  </si>
  <si>
    <t>Also, we plan to release the GIS files on land use</t>
  </si>
  <si>
    <t>Planned future updates</t>
  </si>
  <si>
    <t>ENSPRESO, EU-Wide low restrictions, power density farm = 5MW/km2</t>
  </si>
  <si>
    <t>Top 10%</t>
  </si>
  <si>
    <t>CF &gt; 20%</t>
  </si>
  <si>
    <t>Median of all surfaces</t>
  </si>
  <si>
    <t>Additions in the sheet “ONSHORE SUMMARY + graph” : Capacity factors  &gt; 20%, median of all surfaces and Top-10</t>
  </si>
  <si>
    <t>Additions in the sheet “OFFSHORE SUMMARY + graph”: Capacity factors Top-10</t>
  </si>
  <si>
    <t>12nm zone</t>
  </si>
  <si>
    <t>name</t>
  </si>
  <si>
    <t>Mediterranean Sea</t>
  </si>
  <si>
    <t>North East Atlantic Ocean</t>
  </si>
  <si>
    <t>Baltic</t>
  </si>
  <si>
    <t>Black Sea</t>
  </si>
  <si>
    <t>Black Sea - sea of Azov</t>
  </si>
  <si>
    <t>Black Sea - sea of Marmara</t>
  </si>
  <si>
    <t>Macaronesia</t>
  </si>
  <si>
    <t>Adriatic Sea</t>
  </si>
  <si>
    <t>Aegean-Levantine Sea</t>
  </si>
  <si>
    <t>Bay of Biscay and the Iberian Coast</t>
  </si>
  <si>
    <t>Greater North Sea, incl. the Kattegat and the English Channel</t>
  </si>
  <si>
    <t>Ionian Sea and the Central Mediterranean Sea</t>
  </si>
  <si>
    <t>Western Mediterranean Sea</t>
  </si>
  <si>
    <t>Barents Sea</t>
  </si>
  <si>
    <t>Iceland Sea</t>
  </si>
  <si>
    <t>Norwegian Sea</t>
  </si>
  <si>
    <t>White Sea</t>
  </si>
  <si>
    <t>Celtic Seas</t>
  </si>
  <si>
    <t>Celtic Seas - overlapping submissions to UNCLOS from UK and Kingdom of Denmark</t>
  </si>
  <si>
    <t>No marine subregion assigned - outer limits of the continental shelf beyond 200 nm provided to UNCLOS by ES, FR, IE and UK</t>
  </si>
  <si>
    <t>North Sea, incl. the Kattegat and the English Channel</t>
  </si>
  <si>
    <t>Atlantic Ocean (without North Sea)</t>
  </si>
  <si>
    <t>ID</t>
  </si>
  <si>
    <t>[GWe]</t>
  </si>
  <si>
    <t xml:space="preserve">Offshore potential now split by sea basin and for the EU-27, see sheet "OFFSHORE by sea basin EU27"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</si>
</sst>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 #,##0_-;\-* #,##0_-;_-* &quot;-&quot;_-;_-@_-"/>
    <numFmt numFmtId="165" formatCode="_-* #,##0.00_-;\-* #,##0.00_-;_-* &quot;-&quot;??_-;_-@_-"/>
    <numFmt numFmtId="166" formatCode="&quot;$&quot;#,##0_);\(&quot;$&quot;#,##0\)"/>
    <numFmt numFmtId="167" formatCode="_(&quot;$&quot;* #,##0.00_);_(&quot;$&quot;* \(#,##0.00\);_(&quot;$&quot;* &quot;-&quot;??_);_(@_)"/>
    <numFmt numFmtId="168" formatCode="_(* #,##0.00_);_(* \(#,##0.00\);_(* &quot;-&quot;??_);_(@_)"/>
    <numFmt numFmtId="169" formatCode="0.0%"/>
    <numFmt numFmtId="170" formatCode="0.0"/>
    <numFmt numFmtId="171" formatCode="0.000"/>
    <numFmt numFmtId="172" formatCode="#,##0.0_i"/>
    <numFmt numFmtId="173" formatCode="_-&quot;$&quot;* #,##0.00_-;\-&quot;$&quot;* #,##0.00_-;_-&quot;$&quot;* &quot;-&quot;??_-;_-@_-"/>
    <numFmt numFmtId="174" formatCode="_-[$€-2]\ * #,##0.00_-;\-[$€-2]\ * #,##0.00_-;_-[$€-2]\ * &quot;-&quot;??_-"/>
    <numFmt numFmtId="175" formatCode="_([$€]* #,##0.00_);_([$€]* \(#,##0.00\);_([$€]* &quot;-&quot;??_);_(@_)"/>
    <numFmt numFmtId="176" formatCode="\(##\);\(##\)"/>
    <numFmt numFmtId="177" formatCode="#,##0;\-\ #,##0;_-\ &quot;- &quot;"/>
    <numFmt numFmtId="178" formatCode="_-* #,##0.00\ _€_-;\-* #,##0.00\ _€_-;_-* &quot;-&quot;??\ _€_-;_-@_-"/>
    <numFmt numFmtId="179" formatCode="_-* #,##0.00\ &quot;€&quot;_-;\-* #,##0.00\ &quot;€&quot;_-;_-* &quot;-&quot;??\ &quot;€&quot;_-;_-@_-"/>
    <numFmt numFmtId="180" formatCode="#,##0.0000"/>
    <numFmt numFmtId="181" formatCode="_-[$€]* #,##0.00_-;\-[$€]* #,##0.00_-;_-[$€]* &quot;-&quot;??_-;_-@_-"/>
    <numFmt numFmtId="182" formatCode="General_)"/>
    <numFmt numFmtId="183" formatCode="_([$€-2]* #,##0.00_);_([$€-2]* \(#,##0.00\);_([$€-2]* &quot;-&quot;??_)"/>
    <numFmt numFmtId="184" formatCode="_-&quot;€&quot;\ * #,##0.00_-;\-&quot;€&quot;\ * #,##0.00_-;_-&quot;€&quot;\ * &quot;-&quot;??_-;_-@_-"/>
  </numFmts>
  <fonts count="9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Gill Sans MT"/>
      <family val="2"/>
    </font>
    <font>
      <sz val="10"/>
      <name val="Courier"/>
      <family val="3"/>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Arial"/>
      <family val="2"/>
    </font>
    <font>
      <b/>
      <i/>
      <sz val="10"/>
      <name val="Arial"/>
      <family val="2"/>
    </font>
    <font>
      <i/>
      <sz val="10"/>
      <name val="Arial"/>
      <family val="2"/>
    </font>
    <font>
      <b/>
      <sz val="9"/>
      <name val="Times New Roman"/>
      <family val="1"/>
    </font>
    <font>
      <sz val="8"/>
      <name val="Arial Narrow"/>
      <family val="2"/>
    </font>
    <font>
      <i/>
      <sz val="11"/>
      <color theme="1"/>
      <name val="Calibri"/>
      <family val="2"/>
      <scheme val="minor"/>
    </font>
    <font>
      <sz val="9"/>
      <name val="Calibri"/>
      <family val="2"/>
    </font>
    <font>
      <sz val="18"/>
      <color theme="1"/>
      <name val="Calibri"/>
      <family val="2"/>
      <scheme val="minor"/>
    </font>
    <font>
      <sz val="10"/>
      <name val="Arial"/>
      <family val="2"/>
    </font>
    <font>
      <sz val="9"/>
      <color indexed="8"/>
      <name val="Times New Roman"/>
      <family val="1"/>
    </font>
    <font>
      <sz val="9"/>
      <name val="Times New Roman"/>
      <family val="1"/>
    </font>
    <font>
      <sz val="10"/>
      <color indexed="56"/>
      <name val="Arial"/>
      <family val="2"/>
    </font>
    <font>
      <i/>
      <sz val="8"/>
      <color indexed="38"/>
      <name val="Arial"/>
      <family val="2"/>
    </font>
    <font>
      <u/>
      <sz val="10"/>
      <color indexed="12"/>
      <name val="Arial"/>
      <family val="2"/>
    </font>
    <font>
      <b/>
      <sz val="12"/>
      <name val="Times New Roman"/>
      <family val="1"/>
    </font>
    <font>
      <sz val="8"/>
      <name val="Arial"/>
      <family val="2"/>
    </font>
    <font>
      <b/>
      <vertAlign val="superscript"/>
      <sz val="12"/>
      <color indexed="54"/>
      <name val="Arial"/>
      <family val="2"/>
    </font>
    <font>
      <sz val="12"/>
      <color indexed="8"/>
      <name val="Times New Roman"/>
      <family val="1"/>
    </font>
    <font>
      <sz val="10"/>
      <name val="Arial Cyr"/>
      <charset val="204"/>
    </font>
    <font>
      <sz val="10"/>
      <color indexed="8"/>
      <name val="Arial"/>
      <family val="2"/>
    </font>
    <font>
      <b/>
      <sz val="12"/>
      <color indexed="8"/>
      <name val="Times New Roman"/>
      <family val="1"/>
    </font>
    <font>
      <sz val="11"/>
      <name val="Arial"/>
      <family val="2"/>
    </font>
    <font>
      <sz val="10"/>
      <name val="MS Sans Serif"/>
      <family val="2"/>
    </font>
    <font>
      <sz val="10"/>
      <name val="Times New Roman"/>
      <family val="1"/>
    </font>
    <font>
      <u/>
      <sz val="12"/>
      <color indexed="20"/>
      <name val="??"/>
      <charset val="134"/>
    </font>
    <font>
      <b/>
      <sz val="11"/>
      <color indexed="10"/>
      <name val="Calibri"/>
      <family val="2"/>
    </font>
    <font>
      <b/>
      <sz val="11"/>
      <color indexed="62"/>
      <name val="Calibri"/>
      <family val="2"/>
    </font>
    <font>
      <b/>
      <sz val="15"/>
      <color indexed="62"/>
      <name val="Calibri"/>
      <family val="2"/>
    </font>
    <font>
      <b/>
      <sz val="13"/>
      <color indexed="62"/>
      <name val="Calibri"/>
      <family val="2"/>
    </font>
    <font>
      <sz val="11"/>
      <color indexed="19"/>
      <name val="Calibri"/>
      <family val="2"/>
    </font>
    <font>
      <sz val="8"/>
      <name val="Helv"/>
    </font>
    <font>
      <sz val="10"/>
      <color indexed="72"/>
      <name val="MS Sans Serif"/>
      <family val="2"/>
    </font>
    <font>
      <sz val="11"/>
      <color indexed="60"/>
      <name val="Calibri"/>
      <family val="2"/>
      <charset val="161"/>
    </font>
    <font>
      <sz val="10"/>
      <name val="Myriad Pro"/>
    </font>
    <font>
      <sz val="11"/>
      <color rgb="FF006100"/>
      <name val="Calibri"/>
      <family val="3"/>
      <charset val="128"/>
      <scheme val="minor"/>
    </font>
    <font>
      <sz val="11"/>
      <color indexed="58"/>
      <name val="Calibri"/>
      <family val="3"/>
      <charset val="128"/>
      <scheme val="minor"/>
    </font>
    <font>
      <sz val="11"/>
      <color rgb="FF3F3F76"/>
      <name val="Calibri"/>
      <family val="3"/>
      <charset val="128"/>
      <scheme val="minor"/>
    </font>
    <font>
      <sz val="11"/>
      <color rgb="FF9C6500"/>
      <name val="Calibri"/>
      <family val="2"/>
      <charset val="161"/>
      <scheme val="minor"/>
    </font>
    <font>
      <sz val="11"/>
      <color theme="1"/>
      <name val="Calibri"/>
      <family val="3"/>
      <charset val="128"/>
      <scheme val="minor"/>
    </font>
    <font>
      <sz val="11"/>
      <color rgb="FF000000"/>
      <name val="Calibri"/>
      <family val="2"/>
      <scheme val="minor"/>
    </font>
    <font>
      <b/>
      <sz val="11"/>
      <color rgb="FF1F497D"/>
      <name val="Calibri"/>
      <family val="2"/>
      <scheme val="minor"/>
    </font>
    <font>
      <sz val="11"/>
      <color rgb="FF1F497D"/>
      <name val="Calibri"/>
      <family val="2"/>
      <scheme val="minor"/>
    </font>
    <font>
      <sz val="14"/>
      <color theme="0"/>
      <name val="Calibri"/>
      <family val="2"/>
      <scheme val="minor"/>
    </font>
    <font>
      <sz val="16"/>
      <color theme="0"/>
      <name val="Calibri"/>
      <family val="2"/>
      <scheme val="minor"/>
    </font>
    <font>
      <sz val="14"/>
      <color theme="1"/>
      <name val="Calibri"/>
      <family val="2"/>
      <scheme val="minor"/>
    </font>
    <font>
      <sz val="16"/>
      <color theme="1"/>
      <name val="Calibri"/>
      <family val="2"/>
      <scheme val="minor"/>
    </font>
    <font>
      <sz val="14"/>
      <name val="Calibri"/>
      <family val="2"/>
      <scheme val="minor"/>
    </font>
    <font>
      <sz val="9"/>
      <color indexed="81"/>
      <name val="Tahoma"/>
      <family val="2"/>
    </font>
    <font>
      <b/>
      <sz val="9"/>
      <color indexed="81"/>
      <name val="Tahoma"/>
      <family val="2"/>
    </font>
    <font>
      <sz val="16"/>
      <name val="Calibri"/>
      <family val="2"/>
      <scheme val="minor"/>
    </font>
    <font>
      <sz val="22"/>
      <color theme="1"/>
      <name val="Calibri"/>
      <family val="2"/>
      <scheme val="minor"/>
    </font>
  </fonts>
  <fills count="8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44"/>
        <bgColor indexed="64"/>
      </patternFill>
    </fill>
    <fill>
      <patternFill patternType="solid">
        <fgColor indexed="62"/>
        <bgColor indexed="64"/>
      </patternFill>
    </fill>
    <fill>
      <patternFill patternType="solid">
        <fgColor rgb="FFFFD961"/>
        <bgColor indexed="64"/>
      </patternFill>
    </fill>
    <fill>
      <patternFill patternType="solid">
        <fgColor theme="6"/>
        <bgColor indexed="64"/>
      </patternFill>
    </fill>
    <fill>
      <patternFill patternType="solid">
        <fgColor rgb="FF92D050"/>
        <bgColor indexed="64"/>
      </patternFill>
    </fill>
    <fill>
      <patternFill patternType="solid">
        <fgColor indexed="56"/>
      </patternFill>
    </fill>
    <fill>
      <patternFill patternType="solid">
        <fgColor indexed="54"/>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9"/>
      </patternFill>
    </fill>
    <fill>
      <patternFill patternType="solid">
        <fgColor indexed="49"/>
        <bgColor indexed="64"/>
      </patternFill>
    </fill>
    <fill>
      <patternFill patternType="solid">
        <fgColor indexed="55"/>
        <bgColor indexed="64"/>
      </patternFill>
    </fill>
    <fill>
      <patternFill patternType="darkTrellis"/>
    </fill>
    <fill>
      <patternFill patternType="solid">
        <fgColor theme="3" tint="0.79998168889431442"/>
        <bgColor indexed="64"/>
      </patternFill>
    </fill>
    <fill>
      <patternFill patternType="solid">
        <fgColor indexed="43"/>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9" tint="-0.499984740745262"/>
        <bgColor indexed="64"/>
      </patternFill>
    </fill>
    <fill>
      <patternFill patternType="solid">
        <fgColor rgb="FF00DFDA"/>
        <bgColor indexed="64"/>
      </patternFill>
    </fill>
    <fill>
      <patternFill patternType="solid">
        <fgColor theme="3"/>
        <bgColor indexed="64"/>
      </patternFill>
    </fill>
    <fill>
      <patternFill patternType="solid">
        <fgColor theme="4" tint="-0.499984740745262"/>
        <bgColor indexed="64"/>
      </patternFill>
    </fill>
  </fills>
  <borders count="7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3932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9" fontId="1" fillId="0" borderId="0" applyFont="0" applyFill="0" applyBorder="0" applyAlignment="0" applyProtection="0"/>
    <xf numFmtId="0" fontId="19" fillId="0" borderId="0"/>
    <xf numFmtId="0" fontId="19" fillId="0" borderId="0"/>
    <xf numFmtId="0" fontId="20" fillId="37" borderId="0" applyNumberFormat="0" applyBorder="0" applyAlignment="0" applyProtection="0"/>
    <xf numFmtId="0" fontId="1" fillId="10" borderId="0" applyNumberFormat="0" applyBorder="0" applyAlignment="0" applyProtection="0"/>
    <xf numFmtId="0" fontId="20" fillId="38" borderId="0" applyNumberFormat="0" applyBorder="0" applyAlignment="0" applyProtection="0"/>
    <xf numFmtId="0" fontId="1" fillId="14" borderId="0" applyNumberFormat="0" applyBorder="0" applyAlignment="0" applyProtection="0"/>
    <xf numFmtId="0" fontId="20" fillId="39" borderId="0" applyNumberFormat="0" applyBorder="0" applyAlignment="0" applyProtection="0"/>
    <xf numFmtId="0" fontId="1" fillId="18" borderId="0" applyNumberFormat="0" applyBorder="0" applyAlignment="0" applyProtection="0"/>
    <xf numFmtId="0" fontId="20" fillId="40" borderId="0" applyNumberFormat="0" applyBorder="0" applyAlignment="0" applyProtection="0"/>
    <xf numFmtId="0" fontId="1" fillId="22"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xf numFmtId="0" fontId="1" fillId="19" borderId="0" applyNumberFormat="0" applyBorder="0" applyAlignment="0" applyProtection="0"/>
    <xf numFmtId="0" fontId="20" fillId="40" borderId="0" applyNumberFormat="0" applyBorder="0" applyAlignment="0" applyProtection="0"/>
    <xf numFmtId="0" fontId="20" fillId="43" borderId="0" applyNumberFormat="0" applyBorder="0" applyAlignment="0" applyProtection="0"/>
    <xf numFmtId="0" fontId="20" fillId="46" borderId="0" applyNumberFormat="0" applyBorder="0" applyAlignment="0" applyProtection="0"/>
    <xf numFmtId="0" fontId="21" fillId="47"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17" fillId="20" borderId="0" applyNumberFormat="0" applyBorder="0" applyAlignment="0" applyProtection="0"/>
    <xf numFmtId="0" fontId="21" fillId="48" borderId="0" applyNumberFormat="0" applyBorder="0" applyAlignment="0" applyProtection="0"/>
    <xf numFmtId="0" fontId="17" fillId="24" borderId="0" applyNumberFormat="0" applyBorder="0" applyAlignment="0" applyProtection="0"/>
    <xf numFmtId="0" fontId="21" fillId="49" borderId="0" applyNumberFormat="0" applyBorder="0" applyAlignment="0" applyProtection="0"/>
    <xf numFmtId="0" fontId="21" fillId="50" borderId="0" applyNumberFormat="0" applyBorder="0" applyAlignment="0" applyProtection="0"/>
    <xf numFmtId="0" fontId="17" fillId="32"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54" borderId="0" applyNumberFormat="0" applyBorder="0" applyAlignment="0" applyProtection="0"/>
    <xf numFmtId="0" fontId="22" fillId="38" borderId="0" applyNumberFormat="0" applyBorder="0" applyAlignment="0" applyProtection="0"/>
    <xf numFmtId="0" fontId="23" fillId="55" borderId="16" applyNumberFormat="0" applyAlignment="0" applyProtection="0"/>
    <xf numFmtId="0" fontId="23" fillId="55" borderId="16" applyNumberFormat="0" applyAlignment="0" applyProtection="0"/>
    <xf numFmtId="0" fontId="24" fillId="56" borderId="17" applyNumberFormat="0" applyAlignment="0" applyProtection="0"/>
    <xf numFmtId="168" fontId="20" fillId="0" borderId="0" applyFont="0" applyFill="0" applyBorder="0" applyAlignment="0" applyProtection="0"/>
    <xf numFmtId="168" fontId="19" fillId="0" borderId="0" applyFont="0" applyFill="0" applyBorder="0" applyAlignment="0" applyProtection="0"/>
    <xf numFmtId="165" fontId="20" fillId="0" borderId="0" applyFont="0" applyFill="0" applyBorder="0" applyAlignment="0" applyProtection="0"/>
    <xf numFmtId="165" fontId="1"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 fillId="0" borderId="0" applyFont="0" applyFill="0" applyBorder="0" applyAlignment="0" applyProtection="0"/>
    <xf numFmtId="168" fontId="19" fillId="0" borderId="0" applyFont="0" applyFill="0" applyBorder="0" applyAlignment="0" applyProtection="0"/>
    <xf numFmtId="167" fontId="19" fillId="0" borderId="0" applyFont="0" applyFill="0" applyBorder="0" applyAlignment="0" applyProtection="0"/>
    <xf numFmtId="0" fontId="25" fillId="0" borderId="0" applyNumberFormat="0" applyFill="0" applyBorder="0" applyAlignment="0" applyProtection="0"/>
    <xf numFmtId="0" fontId="26" fillId="39" borderId="0" applyNumberFormat="0" applyBorder="0" applyAlignment="0" applyProtection="0"/>
    <xf numFmtId="0" fontId="27" fillId="0" borderId="18" applyNumberFormat="0" applyFill="0" applyAlignment="0" applyProtection="0"/>
    <xf numFmtId="0" fontId="28" fillId="0" borderId="19" applyNumberFormat="0" applyFill="0" applyAlignment="0" applyProtection="0"/>
    <xf numFmtId="0" fontId="29" fillId="0" borderId="20" applyNumberFormat="0" applyFill="0" applyAlignment="0" applyProtection="0"/>
    <xf numFmtId="0" fontId="29" fillId="0" borderId="0" applyNumberFormat="0" applyFill="0" applyBorder="0" applyAlignment="0" applyProtection="0"/>
    <xf numFmtId="0" fontId="30" fillId="42" borderId="16" applyNumberFormat="0" applyAlignment="0" applyProtection="0"/>
    <xf numFmtId="0" fontId="30" fillId="42" borderId="16" applyNumberFormat="0" applyAlignment="0" applyProtection="0"/>
    <xf numFmtId="0" fontId="31" fillId="0" borderId="21" applyNumberFormat="0" applyFill="0" applyAlignment="0" applyProtection="0"/>
    <xf numFmtId="0" fontId="32" fillId="57" borderId="0" applyNumberFormat="0" applyBorder="0" applyAlignment="0" applyProtection="0"/>
    <xf numFmtId="0" fontId="32" fillId="57"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0" fillId="0" borderId="0"/>
    <xf numFmtId="0" fontId="1" fillId="0" borderId="0"/>
    <xf numFmtId="0" fontId="20" fillId="0" borderId="0"/>
    <xf numFmtId="0" fontId="1" fillId="0" borderId="0"/>
    <xf numFmtId="0" fontId="19" fillId="0" borderId="0"/>
    <xf numFmtId="0" fontId="19" fillId="0" borderId="0"/>
    <xf numFmtId="0" fontId="33"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4" fillId="0" borderId="0"/>
    <xf numFmtId="0" fontId="20" fillId="58" borderId="22" applyNumberFormat="0" applyFont="0" applyAlignment="0" applyProtection="0"/>
    <xf numFmtId="0" fontId="1" fillId="8" borderId="8" applyNumberFormat="0" applyFont="0" applyAlignment="0" applyProtection="0"/>
    <xf numFmtId="0" fontId="35" fillId="55" borderId="23" applyNumberFormat="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9" fillId="0" borderId="0"/>
    <xf numFmtId="0" fontId="36" fillId="0" borderId="0" applyNumberFormat="0" applyFill="0" applyBorder="0" applyAlignment="0" applyProtection="0"/>
    <xf numFmtId="0" fontId="37" fillId="0" borderId="24" applyNumberFormat="0" applyFill="0" applyAlignment="0" applyProtection="0"/>
    <xf numFmtId="0" fontId="38" fillId="0" borderId="0" applyNumberFormat="0" applyFill="0" applyBorder="0" applyAlignment="0" applyProtection="0"/>
    <xf numFmtId="0" fontId="1" fillId="0" borderId="0"/>
    <xf numFmtId="172" fontId="43" fillId="0" borderId="0" applyFill="0" applyBorder="0" applyProtection="0">
      <alignment horizontal="right"/>
    </xf>
    <xf numFmtId="0" fontId="39" fillId="61" borderId="0" applyNumberFormat="0" applyBorder="0" applyProtection="0">
      <alignment wrapText="1"/>
    </xf>
    <xf numFmtId="0" fontId="47" fillId="0" borderId="0"/>
    <xf numFmtId="0" fontId="63" fillId="0" borderId="0" applyNumberFormat="0" applyFill="0" applyBorder="0" applyAlignment="0" applyProtection="0">
      <alignment vertical="center"/>
    </xf>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1" fillId="10"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43"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1" fillId="1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44"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1" fillId="1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58"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1" fillId="2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2"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1" fillId="30"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58"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49" fontId="49" fillId="0" borderId="54" applyNumberFormat="0" applyFont="0" applyFill="0" applyBorder="0" applyProtection="0">
      <alignment horizontal="left" vertical="center" indent="2"/>
    </xf>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1" fillId="19"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57"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1"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58" borderId="0" applyNumberFormat="0" applyBorder="0" applyAlignment="0" applyProtection="0"/>
    <xf numFmtId="0" fontId="20" fillId="46" borderId="0" applyNumberFormat="0" applyBorder="0" applyAlignment="0" applyProtection="0"/>
    <xf numFmtId="0" fontId="20" fillId="46"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xf numFmtId="0" fontId="20" fillId="40" borderId="0" applyNumberFormat="0" applyBorder="0" applyAlignment="0" applyProtection="0"/>
    <xf numFmtId="0" fontId="20" fillId="43" borderId="0" applyNumberFormat="0" applyBorder="0" applyAlignment="0" applyProtection="0"/>
    <xf numFmtId="0" fontId="20" fillId="46" borderId="0" applyNumberFormat="0" applyBorder="0" applyAlignment="0" applyProtection="0"/>
    <xf numFmtId="0" fontId="19" fillId="0" borderId="0" applyNumberFormat="0" applyFont="0" applyFill="0" applyBorder="0" applyProtection="0">
      <alignment horizontal="left" vertical="center" indent="5"/>
    </xf>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1" borderId="0" applyNumberFormat="0" applyBorder="0" applyAlignment="0" applyProtection="0"/>
    <xf numFmtId="0" fontId="21" fillId="47"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1"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54" borderId="0" applyNumberFormat="0" applyBorder="0" applyAlignment="0" applyProtection="0"/>
    <xf numFmtId="0" fontId="21" fillId="4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5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6" borderId="0" applyNumberFormat="0" applyBorder="0" applyAlignment="0" applyProtection="0"/>
    <xf numFmtId="0" fontId="21" fillId="45" borderId="0" applyNumberFormat="0" applyBorder="0" applyAlignment="0" applyProtection="0"/>
    <xf numFmtId="0" fontId="21" fillId="46" borderId="0" applyNumberFormat="0" applyBorder="0" applyAlignment="0" applyProtection="0"/>
    <xf numFmtId="0" fontId="17" fillId="20"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6"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5"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38" borderId="0" applyNumberFormat="0" applyBorder="0" applyAlignment="0" applyProtection="0"/>
    <xf numFmtId="0" fontId="21" fillId="48" borderId="0" applyNumberFormat="0" applyBorder="0" applyAlignment="0" applyProtection="0"/>
    <xf numFmtId="0" fontId="21" fillId="38" borderId="0" applyNumberFormat="0" applyBorder="0" applyAlignment="0" applyProtection="0"/>
    <xf numFmtId="0" fontId="17" fillId="24"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3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3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1" borderId="0" applyNumberFormat="0" applyBorder="0" applyAlignment="0" applyProtection="0"/>
    <xf numFmtId="0" fontId="21" fillId="49"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1"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1"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44" borderId="0" applyNumberFormat="0" applyBorder="0" applyAlignment="0" applyProtection="0"/>
    <xf numFmtId="0" fontId="21" fillId="50" borderId="0" applyNumberFormat="0" applyBorder="0" applyAlignment="0" applyProtection="0"/>
    <xf numFmtId="0" fontId="21" fillId="44" borderId="0" applyNumberFormat="0" applyBorder="0" applyAlignment="0" applyProtection="0"/>
    <xf numFmtId="0" fontId="17" fillId="32"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44"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21" fillId="47"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50" borderId="0" applyNumberFormat="0" applyBorder="0" applyAlignment="0" applyProtection="0"/>
    <xf numFmtId="0" fontId="21" fillId="48"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65" borderId="0" applyNumberFormat="0" applyBorder="0" applyAlignment="0" applyProtection="0"/>
    <xf numFmtId="0" fontId="21" fillId="51"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65"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65"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46" borderId="0" applyNumberFormat="0" applyBorder="0" applyAlignment="0" applyProtection="0"/>
    <xf numFmtId="0" fontId="21" fillId="53"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46"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66" borderId="0" applyNumberFormat="0" applyBorder="0" applyAlignment="0" applyProtection="0"/>
    <xf numFmtId="0" fontId="21" fillId="48"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66"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66"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2"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21" fillId="54" borderId="0" applyNumberFormat="0" applyBorder="0" applyAlignment="0" applyProtection="0"/>
    <xf numFmtId="0" fontId="42" fillId="67" borderId="0" applyBorder="0" applyAlignment="0"/>
    <xf numFmtId="0" fontId="49" fillId="67" borderId="0" applyBorder="0">
      <alignment horizontal="right" vertical="center"/>
    </xf>
    <xf numFmtId="0" fontId="49" fillId="68" borderId="0" applyBorder="0">
      <alignment horizontal="right" vertical="center"/>
    </xf>
    <xf numFmtId="0" fontId="49" fillId="68" borderId="0" applyBorder="0">
      <alignment horizontal="right" vertical="center"/>
    </xf>
    <xf numFmtId="0" fontId="48" fillId="68" borderId="54">
      <alignment horizontal="right" vertical="center"/>
    </xf>
    <xf numFmtId="0" fontId="56" fillId="68" borderId="54">
      <alignment horizontal="right" vertical="center"/>
    </xf>
    <xf numFmtId="0" fontId="48" fillId="69" borderId="54">
      <alignment horizontal="right" vertical="center"/>
    </xf>
    <xf numFmtId="0" fontId="48" fillId="69" borderId="54">
      <alignment horizontal="right" vertical="center"/>
    </xf>
    <xf numFmtId="0" fontId="48" fillId="69" borderId="55">
      <alignment horizontal="right" vertical="center"/>
    </xf>
    <xf numFmtId="0" fontId="48" fillId="69" borderId="56">
      <alignment horizontal="right" vertical="center"/>
    </xf>
    <xf numFmtId="0" fontId="48" fillId="69" borderId="57">
      <alignment horizontal="right" vertical="center"/>
    </xf>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54" borderId="0" applyNumberFormat="0" applyBorder="0" applyAlignment="0" applyProtection="0"/>
    <xf numFmtId="0" fontId="35" fillId="55" borderId="23" applyNumberFormat="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40" borderId="0" applyNumberFormat="0" applyBorder="0" applyAlignment="0" applyProtection="0"/>
    <xf numFmtId="0" fontId="22" fillId="38"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40"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7" fillId="3"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3" fillId="55" borderId="16" applyNumberFormat="0" applyAlignment="0" applyProtection="0"/>
    <xf numFmtId="4" fontId="42" fillId="0" borderId="58" applyFill="0" applyBorder="0" applyProtection="0">
      <alignment horizontal="right" vertical="center"/>
    </xf>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64" fillId="70" borderId="16" applyNumberFormat="0" applyAlignment="0" applyProtection="0"/>
    <xf numFmtId="0" fontId="23" fillId="55" borderId="16" applyNumberFormat="0" applyAlignment="0" applyProtection="0"/>
    <xf numFmtId="0" fontId="64" fillId="70" borderId="16" applyNumberFormat="0" applyAlignment="0" applyProtection="0"/>
    <xf numFmtId="0" fontId="23" fillId="55" borderId="16" applyNumberFormat="0" applyAlignment="0" applyProtection="0"/>
    <xf numFmtId="0" fontId="64" fillId="70" borderId="16" applyNumberFormat="0" applyAlignment="0" applyProtection="0"/>
    <xf numFmtId="0" fontId="64" fillId="70" borderId="16" applyNumberFormat="0" applyAlignment="0" applyProtection="0"/>
    <xf numFmtId="0" fontId="64" fillId="70" borderId="16" applyNumberFormat="0" applyAlignment="0" applyProtection="0"/>
    <xf numFmtId="0" fontId="64" fillId="70" borderId="16" applyNumberFormat="0" applyAlignment="0" applyProtection="0"/>
    <xf numFmtId="0" fontId="64" fillId="70" borderId="16" applyNumberFormat="0" applyAlignment="0" applyProtection="0"/>
    <xf numFmtId="0" fontId="64" fillId="70" borderId="16" applyNumberFormat="0" applyAlignment="0" applyProtection="0"/>
    <xf numFmtId="0" fontId="64" fillId="70"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64" fillId="70"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3" fillId="55" borderId="16"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0" fontId="24" fillId="56" borderId="17" applyNumberFormat="0" applyAlignment="0" applyProtection="0"/>
    <xf numFmtId="49" fontId="19" fillId="67" borderId="59">
      <alignment vertical="top" wrapText="1"/>
    </xf>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78" fontId="19" fillId="0" borderId="0" applyFont="0" applyFill="0" applyBorder="0" applyAlignment="0" applyProtection="0"/>
    <xf numFmtId="16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9" fontId="19" fillId="0" borderId="0" applyFont="0" applyFill="0" applyBorder="0" applyAlignment="0" applyProtection="0"/>
    <xf numFmtId="165" fontId="20" fillId="0" borderId="0" applyFont="0" applyFill="0" applyBorder="0" applyAlignment="0" applyProtection="0"/>
    <xf numFmtId="168" fontId="20" fillId="0" borderId="0" applyFont="0" applyFill="0" applyBorder="0" applyAlignment="0" applyProtection="0"/>
    <xf numFmtId="169"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9"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9" fontId="19" fillId="0" borderId="0" applyFont="0" applyFill="0" applyBorder="0" applyAlignment="0" applyProtection="0"/>
    <xf numFmtId="165" fontId="19" fillId="0" borderId="0" applyFont="0" applyFill="0" applyBorder="0" applyAlignment="0" applyProtection="0"/>
    <xf numFmtId="16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8" fontId="19" fillId="0" borderId="0" applyFont="0" applyFill="0" applyBorder="0" applyAlignment="0" applyProtection="0"/>
    <xf numFmtId="16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9"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9"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8" fontId="19" fillId="0" borderId="0" applyFont="0" applyFill="0" applyBorder="0" applyAlignment="0" applyProtection="0"/>
    <xf numFmtId="165" fontId="2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8" fontId="20"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8" fontId="20"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7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40" fontId="61"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0" fontId="61"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0" fontId="48" fillId="0" borderId="0" applyNumberFormat="0">
      <alignment horizontal="right"/>
    </xf>
    <xf numFmtId="173" fontId="19" fillId="0" borderId="0" applyFont="0" applyFill="0" applyBorder="0" applyAlignment="0" applyProtection="0"/>
    <xf numFmtId="167" fontId="19" fillId="0" borderId="0" applyFont="0" applyFill="0" applyBorder="0" applyAlignment="0" applyProtection="0"/>
    <xf numFmtId="0" fontId="49" fillId="69" borderId="60">
      <alignment horizontal="left" vertical="center" wrapText="1" indent="2"/>
    </xf>
    <xf numFmtId="0" fontId="49" fillId="0" borderId="60">
      <alignment horizontal="left" vertical="center" wrapText="1" indent="2"/>
    </xf>
    <xf numFmtId="0" fontId="49" fillId="68" borderId="56">
      <alignment horizontal="left" vertical="center"/>
    </xf>
    <xf numFmtId="0" fontId="48" fillId="0" borderId="44">
      <alignment horizontal="left" vertical="top" wrapText="1"/>
    </xf>
    <xf numFmtId="3" fontId="50" fillId="0" borderId="59">
      <alignment horizontal="right" vertical="top"/>
    </xf>
    <xf numFmtId="0" fontId="30" fillId="42" borderId="16" applyNumberFormat="0" applyAlignment="0" applyProtection="0"/>
    <xf numFmtId="0" fontId="57" fillId="0" borderId="29"/>
    <xf numFmtId="0" fontId="39" fillId="71" borderId="54">
      <alignment horizontal="centerContinuous" vertical="top" wrapText="1"/>
    </xf>
    <xf numFmtId="0" fontId="51" fillId="0" borderId="0">
      <alignment vertical="top" wrapText="1"/>
    </xf>
    <xf numFmtId="0" fontId="37" fillId="0" borderId="24" applyNumberFormat="0" applyFill="0" applyAlignment="0" applyProtection="0"/>
    <xf numFmtId="0" fontId="25" fillId="0" borderId="0" applyNumberFormat="0" applyFill="0" applyBorder="0" applyAlignment="0" applyProtection="0"/>
    <xf numFmtId="0" fontId="58" fillId="0" borderId="0">
      <alignment vertical="top"/>
    </xf>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83" fontId="19" fillId="0" borderId="0" applyFont="0" applyFill="0" applyBorder="0" applyAlignment="0" applyProtection="0"/>
    <xf numFmtId="183" fontId="19" fillId="0" borderId="0" applyFont="0" applyFill="0" applyBorder="0" applyAlignment="0" applyProtection="0"/>
    <xf numFmtId="183" fontId="19" fillId="0" borderId="0" applyFont="0" applyFill="0" applyBorder="0" applyAlignment="0" applyProtection="0"/>
    <xf numFmtId="174" fontId="19" fillId="0" borderId="0" applyFont="0" applyFill="0" applyBorder="0" applyAlignment="0" applyProtection="0"/>
    <xf numFmtId="179" fontId="19" fillId="0" borderId="0" applyFont="0" applyFill="0" applyBorder="0" applyAlignment="0" applyProtection="0"/>
    <xf numFmtId="183"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5"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5" fontId="19" fillId="0" borderId="0" applyFont="0" applyFill="0" applyBorder="0" applyAlignment="0" applyProtection="0"/>
    <xf numFmtId="174" fontId="19" fillId="0" borderId="0" applyFont="0" applyFill="0" applyBorder="0" applyAlignment="0" applyProtection="0"/>
    <xf numFmtId="183" fontId="19" fillId="0" borderId="0" applyFont="0" applyFill="0" applyBorder="0" applyAlignment="0" applyProtection="0"/>
    <xf numFmtId="174" fontId="19" fillId="0" borderId="0" applyFont="0" applyFill="0" applyBorder="0" applyAlignment="0" applyProtection="0"/>
    <xf numFmtId="184" fontId="19" fillId="0" borderId="0" applyFont="0" applyFill="0" applyBorder="0" applyAlignment="0" applyProtection="0"/>
    <xf numFmtId="181" fontId="19" fillId="0" borderId="0" applyFont="0" applyFill="0" applyBorder="0" applyAlignment="0" applyProtection="0"/>
    <xf numFmtId="181" fontId="19" fillId="0" borderId="0" applyFont="0" applyFill="0" applyBorder="0" applyAlignment="0" applyProtection="0"/>
    <xf numFmtId="181" fontId="19" fillId="0" borderId="0" applyFont="0" applyFill="0" applyBorder="0" applyAlignment="0" applyProtection="0"/>
    <xf numFmtId="181" fontId="19" fillId="0" borderId="0" applyFont="0" applyFill="0" applyBorder="0" applyAlignment="0" applyProtection="0"/>
    <xf numFmtId="183" fontId="19" fillId="0" borderId="0" applyFont="0" applyFill="0" applyBorder="0" applyAlignment="0" applyProtection="0"/>
    <xf numFmtId="181" fontId="19" fillId="0" borderId="0" applyFont="0" applyFill="0" applyBorder="0" applyAlignment="0" applyProtection="0"/>
    <xf numFmtId="181" fontId="19" fillId="0" borderId="0" applyFont="0" applyFill="0" applyBorder="0" applyAlignment="0" applyProtection="0"/>
    <xf numFmtId="175" fontId="19" fillId="0" borderId="0" applyFont="0" applyFill="0" applyBorder="0" applyAlignment="0" applyProtection="0"/>
    <xf numFmtId="181"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83" fontId="19" fillId="0" borderId="0" applyFont="0" applyFill="0" applyBorder="0" applyAlignment="0" applyProtection="0"/>
    <xf numFmtId="174" fontId="19" fillId="0" borderId="0" applyFont="0" applyFill="0" applyBorder="0" applyAlignment="0" applyProtection="0"/>
    <xf numFmtId="175" fontId="19" fillId="0" borderId="0" applyFont="0" applyFill="0" applyBorder="0" applyAlignment="0" applyProtection="0"/>
    <xf numFmtId="175"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83"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83" fontId="19" fillId="0" borderId="0" applyFont="0" applyFill="0" applyBorder="0" applyAlignment="0" applyProtection="0"/>
    <xf numFmtId="183"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9" fontId="19" fillId="0" borderId="0" applyFont="0" applyFill="0" applyBorder="0" applyAlignment="0" applyProtection="0"/>
    <xf numFmtId="181" fontId="19" fillId="0" borderId="0" applyFont="0" applyFill="0" applyBorder="0" applyAlignment="0" applyProtection="0"/>
    <xf numFmtId="181" fontId="19" fillId="0" borderId="0" applyFont="0" applyFill="0" applyBorder="0" applyAlignment="0" applyProtection="0"/>
    <xf numFmtId="174" fontId="19" fillId="0" borderId="0" applyFont="0" applyFill="0" applyBorder="0" applyAlignment="0" applyProtection="0"/>
    <xf numFmtId="181" fontId="19" fillId="0" borderId="0" applyFont="0" applyFill="0" applyBorder="0" applyAlignment="0" applyProtection="0"/>
    <xf numFmtId="181" fontId="19" fillId="0" borderId="0" applyFont="0" applyFill="0" applyBorder="0" applyAlignment="0" applyProtection="0"/>
    <xf numFmtId="181" fontId="19" fillId="0" borderId="0" applyFont="0" applyFill="0" applyBorder="0" applyAlignment="0" applyProtection="0"/>
    <xf numFmtId="181"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83" fontId="19" fillId="0" borderId="0" applyFont="0" applyFill="0" applyBorder="0" applyAlignment="0" applyProtection="0"/>
    <xf numFmtId="183" fontId="19" fillId="0" borderId="0" applyFont="0" applyFill="0" applyBorder="0" applyAlignment="0" applyProtection="0"/>
    <xf numFmtId="174" fontId="19" fillId="0" borderId="0" applyFont="0" applyFill="0" applyBorder="0" applyAlignment="0" applyProtection="0"/>
    <xf numFmtId="181"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5"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74" fontId="19" fillId="0" borderId="0" applyFont="0" applyFill="0" applyBorder="0" applyAlignment="0" applyProtection="0"/>
    <xf numFmtId="181" fontId="19" fillId="0" borderId="0" applyFon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11" fontId="19" fillId="0" borderId="0" applyFont="0" applyFill="0" applyBorder="0" applyAlignment="0" applyProtection="0"/>
    <xf numFmtId="11" fontId="19" fillId="0" borderId="0" applyFont="0" applyFill="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41" borderId="0" applyNumberFormat="0" applyBorder="0" applyAlignment="0" applyProtection="0"/>
    <xf numFmtId="0" fontId="26" fillId="39" borderId="0" applyNumberFormat="0" applyBorder="0" applyAlignment="0" applyProtection="0"/>
    <xf numFmtId="0" fontId="73" fillId="2" borderId="0" applyNumberFormat="0" applyBorder="0" applyAlignment="0" applyProtection="0"/>
    <xf numFmtId="0" fontId="74" fillId="2" borderId="0" applyNumberFormat="0" applyBorder="0" applyAlignment="0" applyProtection="0"/>
    <xf numFmtId="0" fontId="26" fillId="41" borderId="0" applyNumberFormat="0" applyBorder="0" applyAlignment="0" applyProtection="0"/>
    <xf numFmtId="0" fontId="26" fillId="39"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41"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6" fillId="2"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66" fillId="0" borderId="61" applyNumberFormat="0" applyFill="0" applyAlignment="0" applyProtection="0"/>
    <xf numFmtId="0" fontId="27" fillId="0" borderId="18"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66" fillId="0" borderId="61"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66" fillId="0" borderId="61"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67" fillId="0" borderId="62" applyNumberFormat="0" applyFill="0" applyAlignment="0" applyProtection="0"/>
    <xf numFmtId="0" fontId="28" fillId="0" borderId="19"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67" fillId="0" borderId="62"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67" fillId="0" borderId="62"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8" fillId="0" borderId="19"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65" fillId="0" borderId="63" applyNumberFormat="0" applyFill="0" applyAlignment="0" applyProtection="0"/>
    <xf numFmtId="0" fontId="29" fillId="0" borderId="20"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65" fillId="0" borderId="63"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65" fillId="0" borderId="63"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20" applyNumberFormat="0" applyFill="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65" fillId="0" borderId="0" applyNumberFormat="0" applyFill="0" applyBorder="0" applyAlignment="0" applyProtection="0"/>
    <xf numFmtId="0" fontId="29"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65"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53" fillId="0" borderId="0" applyNumberFormat="0" applyFill="0" applyBorder="0" applyAlignment="0" applyProtection="0"/>
    <xf numFmtId="0" fontId="52" fillId="0" borderId="0" applyNumberFormat="0" applyFill="0" applyBorder="0" applyAlignment="0" applyProtection="0">
      <alignment vertical="top"/>
      <protection locked="0"/>
    </xf>
    <xf numFmtId="0" fontId="18" fillId="0" borderId="0" applyNumberFormat="0" applyFill="0" applyBorder="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57" borderId="16" applyNumberFormat="0" applyAlignment="0" applyProtection="0"/>
    <xf numFmtId="0" fontId="30" fillId="42" borderId="16" applyNumberFormat="0" applyAlignment="0" applyProtection="0"/>
    <xf numFmtId="0" fontId="75" fillId="5" borderId="4" applyNumberFormat="0" applyAlignment="0" applyProtection="0"/>
    <xf numFmtId="0" fontId="75" fillId="57" borderId="4" applyNumberFormat="0" applyAlignment="0" applyProtection="0"/>
    <xf numFmtId="0" fontId="30" fillId="57" borderId="16" applyNumberFormat="0" applyAlignment="0" applyProtection="0"/>
    <xf numFmtId="0" fontId="30" fillId="57" borderId="16" applyNumberFormat="0" applyAlignment="0" applyProtection="0"/>
    <xf numFmtId="0" fontId="30" fillId="42" borderId="16" applyNumberFormat="0" applyAlignment="0" applyProtection="0"/>
    <xf numFmtId="0" fontId="30" fillId="57" borderId="16" applyNumberFormat="0" applyAlignment="0" applyProtection="0"/>
    <xf numFmtId="0" fontId="30" fillId="57" borderId="16" applyNumberFormat="0" applyAlignment="0" applyProtection="0"/>
    <xf numFmtId="0" fontId="30" fillId="57" borderId="16" applyNumberFormat="0" applyAlignment="0" applyProtection="0"/>
    <xf numFmtId="0" fontId="30" fillId="57" borderId="16" applyNumberFormat="0" applyAlignment="0" applyProtection="0"/>
    <xf numFmtId="0" fontId="30" fillId="57" borderId="16" applyNumberFormat="0" applyAlignment="0" applyProtection="0"/>
    <xf numFmtId="0" fontId="30" fillId="57"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57"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0" fontId="30" fillId="42" borderId="16" applyNumberFormat="0" applyAlignment="0" applyProtection="0"/>
    <xf numFmtId="4" fontId="49" fillId="0" borderId="0" applyBorder="0">
      <alignment horizontal="right" vertical="center"/>
    </xf>
    <xf numFmtId="0" fontId="49" fillId="0" borderId="54">
      <alignment horizontal="right" vertical="center"/>
    </xf>
    <xf numFmtId="1" fontId="59" fillId="68" borderId="0" applyBorder="0">
      <alignment horizontal="right" vertical="center"/>
    </xf>
    <xf numFmtId="0" fontId="53" fillId="0" borderId="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8" fillId="0" borderId="64" applyNumberFormat="0" applyFill="0" applyAlignment="0" applyProtection="0"/>
    <xf numFmtId="0" fontId="31" fillId="0" borderId="21"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8" fillId="0" borderId="64"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8" fillId="0" borderId="64"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0" fontId="31" fillId="0" borderId="21" applyNumberFormat="0" applyFill="0" applyAlignment="0" applyProtection="0"/>
    <xf numFmtId="178" fontId="19" fillId="0" borderId="0" applyFont="0" applyFill="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68" fillId="57" borderId="0" applyNumberFormat="0" applyBorder="0" applyAlignment="0" applyProtection="0"/>
    <xf numFmtId="0" fontId="32" fillId="57" borderId="0" applyNumberFormat="0" applyBorder="0" applyAlignment="0" applyProtection="0"/>
    <xf numFmtId="0" fontId="68" fillId="57" borderId="0" applyNumberFormat="0" applyBorder="0" applyAlignment="0" applyProtection="0"/>
    <xf numFmtId="0" fontId="32"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68"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68" fillId="57" borderId="0" applyNumberFormat="0" applyBorder="0" applyAlignment="0" applyProtection="0"/>
    <xf numFmtId="0" fontId="32" fillId="57" borderId="0" applyNumberFormat="0" applyBorder="0" applyAlignment="0" applyProtection="0"/>
    <xf numFmtId="0" fontId="76" fillId="4" borderId="0" applyNumberFormat="0" applyBorder="0" applyAlignment="0" applyProtection="0"/>
    <xf numFmtId="0" fontId="71"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8" fillId="4"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0" fontId="20" fillId="0" borderId="0"/>
    <xf numFmtId="0" fontId="19" fillId="0" borderId="0"/>
    <xf numFmtId="0" fontId="20"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20" fillId="0" borderId="0"/>
    <xf numFmtId="0" fontId="33" fillId="0" borderId="0"/>
    <xf numFmtId="0" fontId="19" fillId="0" borderId="0"/>
    <xf numFmtId="0" fontId="33" fillId="0" borderId="0"/>
    <xf numFmtId="0" fontId="19" fillId="0" borderId="0"/>
    <xf numFmtId="0" fontId="33"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33" fillId="0" borderId="0"/>
    <xf numFmtId="0" fontId="19" fillId="0" borderId="0"/>
    <xf numFmtId="0" fontId="33" fillId="0" borderId="0"/>
    <xf numFmtId="0" fontId="19" fillId="0" borderId="0"/>
    <xf numFmtId="0" fontId="33"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166" fontId="69" fillId="0" borderId="0">
      <alignment vertical="center"/>
    </xf>
    <xf numFmtId="0" fontId="1" fillId="0" borderId="0"/>
    <xf numFmtId="0" fontId="1" fillId="0" borderId="0"/>
    <xf numFmtId="0" fontId="1" fillId="0" borderId="0"/>
    <xf numFmtId="0" fontId="1" fillId="0" borderId="0"/>
    <xf numFmtId="166" fontId="69" fillId="0" borderId="0">
      <alignment vertical="center"/>
    </xf>
    <xf numFmtId="166" fontId="69" fillId="0" borderId="0">
      <alignment vertical="center"/>
    </xf>
    <xf numFmtId="166" fontId="69" fillId="0" borderId="0">
      <alignment vertical="center"/>
    </xf>
    <xf numFmtId="0" fontId="20"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69" fillId="0" borderId="0">
      <alignment vertical="center"/>
    </xf>
    <xf numFmtId="166" fontId="69" fillId="0" borderId="0">
      <alignment vertical="center"/>
    </xf>
    <xf numFmtId="166" fontId="69" fillId="0" borderId="0">
      <alignment vertical="center"/>
    </xf>
    <xf numFmtId="166" fontId="69"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33"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33" fillId="0" borderId="0"/>
    <xf numFmtId="166" fontId="69" fillId="0" borderId="0">
      <alignment vertical="center"/>
    </xf>
    <xf numFmtId="166" fontId="69" fillId="0" borderId="0">
      <alignment vertical="center"/>
    </xf>
    <xf numFmtId="166" fontId="69" fillId="0" borderId="0">
      <alignment vertical="center"/>
    </xf>
    <xf numFmtId="166" fontId="69" fillId="0" borderId="0">
      <alignment vertical="center"/>
    </xf>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169" fontId="69" fillId="0" borderId="0">
      <alignment vertical="center"/>
    </xf>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33" fillId="0" borderId="0"/>
    <xf numFmtId="0" fontId="19" fillId="0" borderId="0"/>
    <xf numFmtId="0" fontId="33" fillId="0" borderId="0"/>
    <xf numFmtId="0" fontId="1" fillId="0" borderId="0"/>
    <xf numFmtId="0" fontId="33" fillId="0" borderId="0"/>
    <xf numFmtId="0" fontId="1"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33" fillId="0" borderId="0"/>
    <xf numFmtId="0" fontId="19" fillId="0" borderId="0"/>
    <xf numFmtId="0" fontId="33" fillId="0" borderId="0"/>
    <xf numFmtId="0" fontId="19" fillId="0" borderId="0"/>
    <xf numFmtId="0" fontId="33" fillId="0" borderId="0"/>
    <xf numFmtId="0" fontId="19" fillId="0" borderId="0"/>
    <xf numFmtId="0" fontId="19" fillId="0" borderId="0"/>
    <xf numFmtId="169" fontId="69" fillId="0" borderId="0">
      <alignment vertical="center"/>
    </xf>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 fillId="0" borderId="0"/>
    <xf numFmtId="0" fontId="19" fillId="0" borderId="0"/>
    <xf numFmtId="0" fontId="19" fillId="0" borderId="0"/>
    <xf numFmtId="0" fontId="19" fillId="0" borderId="0"/>
    <xf numFmtId="0" fontId="1" fillId="0" borderId="0"/>
    <xf numFmtId="0" fontId="19" fillId="0" borderId="0"/>
    <xf numFmtId="0" fontId="20"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applyNumberFormat="0" applyFont="0" applyFill="0" applyBorder="0" applyAlignment="0" applyProtection="0"/>
    <xf numFmtId="0" fontId="19" fillId="0" borderId="0"/>
    <xf numFmtId="0" fontId="19"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9" fillId="0" borderId="0"/>
    <xf numFmtId="0" fontId="60" fillId="0" borderId="0"/>
    <xf numFmtId="0" fontId="19" fillId="0" borderId="0"/>
    <xf numFmtId="0" fontId="19" fillId="0" borderId="0"/>
    <xf numFmtId="0" fontId="20" fillId="0" borderId="0"/>
    <xf numFmtId="0" fontId="1" fillId="0" borderId="0"/>
    <xf numFmtId="0" fontId="60" fillId="0" borderId="0"/>
    <xf numFmtId="0" fontId="20" fillId="0" borderId="0"/>
    <xf numFmtId="0" fontId="1" fillId="0" borderId="0"/>
    <xf numFmtId="0" fontId="33" fillId="0" borderId="0"/>
    <xf numFmtId="0" fontId="19" fillId="0" borderId="0">
      <alignment vertical="top"/>
    </xf>
    <xf numFmtId="0" fontId="1" fillId="0" borderId="0"/>
    <xf numFmtId="0" fontId="19" fillId="0" borderId="0">
      <alignment vertical="top"/>
    </xf>
    <xf numFmtId="0" fontId="19" fillId="0" borderId="0"/>
    <xf numFmtId="0" fontId="1" fillId="0" borderId="0"/>
    <xf numFmtId="0" fontId="19" fillId="0" borderId="0"/>
    <xf numFmtId="0" fontId="1" fillId="0" borderId="0"/>
    <xf numFmtId="0" fontId="19" fillId="0" borderId="0"/>
    <xf numFmtId="0" fontId="1" fillId="0" borderId="0"/>
    <xf numFmtId="0" fontId="1" fillId="0" borderId="0"/>
    <xf numFmtId="0" fontId="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9"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20" fillId="0" borderId="0"/>
    <xf numFmtId="0" fontId="1" fillId="0" borderId="0"/>
    <xf numFmtId="0" fontId="20" fillId="0" borderId="0"/>
    <xf numFmtId="0" fontId="19" fillId="0" borderId="0"/>
    <xf numFmtId="0" fontId="1" fillId="0" borderId="0"/>
    <xf numFmtId="0" fontId="19"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alignment vertical="top"/>
    </xf>
    <xf numFmtId="0" fontId="19" fillId="0" borderId="0"/>
    <xf numFmtId="0" fontId="70" fillId="0" borderId="0"/>
    <xf numFmtId="0" fontId="70" fillId="0" borderId="0"/>
    <xf numFmtId="0" fontId="70" fillId="0" borderId="0"/>
    <xf numFmtId="0" fontId="70" fillId="0" borderId="0"/>
    <xf numFmtId="0" fontId="61" fillId="0" borderId="0"/>
    <xf numFmtId="0" fontId="19" fillId="0" borderId="0"/>
    <xf numFmtId="0" fontId="19" fillId="0" borderId="0"/>
    <xf numFmtId="0" fontId="19" fillId="0" borderId="0"/>
    <xf numFmtId="0" fontId="19" fillId="0" borderId="0"/>
    <xf numFmtId="0" fontId="19" fillId="0" borderId="0"/>
    <xf numFmtId="0" fontId="19" fillId="0" borderId="0"/>
    <xf numFmtId="0" fontId="61" fillId="0" borderId="0"/>
    <xf numFmtId="0" fontId="20"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1" fillId="0" borderId="0"/>
    <xf numFmtId="0" fontId="19" fillId="0" borderId="0"/>
    <xf numFmtId="0" fontId="19" fillId="0" borderId="0"/>
    <xf numFmtId="0" fontId="19" fillId="0" borderId="0"/>
    <xf numFmtId="0" fontId="19" fillId="0" borderId="0"/>
    <xf numFmtId="0" fontId="19" fillId="0" borderId="0"/>
    <xf numFmtId="0" fontId="19" fillId="0" borderId="0"/>
    <xf numFmtId="0" fontId="61" fillId="0" borderId="0"/>
    <xf numFmtId="0" fontId="1"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62" fillId="0" borderId="0"/>
    <xf numFmtId="182" fontId="69" fillId="0" borderId="0">
      <alignment vertical="center"/>
    </xf>
    <xf numFmtId="0" fontId="20" fillId="0" borderId="0"/>
    <xf numFmtId="0" fontId="62"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6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60" fillId="0" borderId="0"/>
    <xf numFmtId="0" fontId="19" fillId="0" borderId="0"/>
    <xf numFmtId="0" fontId="19" fillId="0" borderId="0"/>
    <xf numFmtId="0" fontId="60" fillId="0" borderId="0"/>
    <xf numFmtId="0" fontId="19" fillId="0" borderId="0"/>
    <xf numFmtId="0" fontId="19" fillId="0" borderId="0"/>
    <xf numFmtId="0" fontId="19" fillId="0" borderId="0"/>
    <xf numFmtId="0" fontId="19" fillId="0" borderId="0"/>
    <xf numFmtId="0" fontId="5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20" fillId="0" borderId="0"/>
    <xf numFmtId="0" fontId="19" fillId="0" borderId="0"/>
    <xf numFmtId="0" fontId="20"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54" fillId="0" borderId="0"/>
    <xf numFmtId="0" fontId="54" fillId="0" borderId="0"/>
    <xf numFmtId="0" fontId="54"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77" fillId="0" borderId="0"/>
    <xf numFmtId="0" fontId="77"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60" fillId="0" borderId="0"/>
    <xf numFmtId="0" fontId="19" fillId="0" borderId="0"/>
    <xf numFmtId="0" fontId="1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60" fillId="0" borderId="0"/>
    <xf numFmtId="0" fontId="19" fillId="0" borderId="0"/>
    <xf numFmtId="0" fontId="60" fillId="0" borderId="0"/>
    <xf numFmtId="0" fontId="60" fillId="0" borderId="0"/>
    <xf numFmtId="0" fontId="6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20" fillId="0" borderId="0"/>
    <xf numFmtId="0" fontId="19" fillId="0" borderId="0"/>
    <xf numFmtId="0" fontId="19" fillId="0" borderId="0"/>
    <xf numFmtId="0" fontId="20" fillId="0" borderId="0"/>
    <xf numFmtId="0" fontId="19" fillId="0" borderId="0"/>
    <xf numFmtId="0" fontId="1" fillId="0" borderId="0"/>
    <xf numFmtId="0" fontId="19" fillId="0" borderId="0"/>
    <xf numFmtId="0" fontId="72" fillId="0" borderId="0"/>
    <xf numFmtId="0" fontId="19" fillId="0" borderId="0"/>
    <xf numFmtId="0" fontId="19" fillId="0" borderId="0"/>
    <xf numFmtId="0" fontId="19" fillId="0" borderId="0"/>
    <xf numFmtId="0" fontId="19" fillId="0" borderId="0"/>
    <xf numFmtId="0" fontId="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 fillId="0" borderId="0"/>
    <xf numFmtId="0" fontId="19" fillId="0" borderId="0"/>
    <xf numFmtId="0" fontId="1" fillId="0" borderId="0"/>
    <xf numFmtId="0" fontId="19" fillId="0" borderId="0"/>
    <xf numFmtId="0" fontId="19" fillId="0" borderId="0"/>
    <xf numFmtId="0" fontId="20"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applyNumberFormat="0" applyFont="0" applyFill="0" applyBorder="0" applyAlignment="0" applyProtection="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20"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applyNumberFormat="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2"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2"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20"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 fillId="0" borderId="0"/>
    <xf numFmtId="0" fontId="19" fillId="0" borderId="0"/>
    <xf numFmtId="0" fontId="1" fillId="0" borderId="0"/>
    <xf numFmtId="0" fontId="19" fillId="0" borderId="0"/>
    <xf numFmtId="0" fontId="1" fillId="0" borderId="0"/>
    <xf numFmtId="0" fontId="19" fillId="0" borderId="0"/>
    <xf numFmtId="0" fontId="1" fillId="0" borderId="0"/>
    <xf numFmtId="0" fontId="19" fillId="0" borderId="0"/>
    <xf numFmtId="0" fontId="20"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19" fillId="0" borderId="0"/>
    <xf numFmtId="0" fontId="1"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xf numFmtId="4" fontId="49" fillId="0" borderId="54" applyFill="0" applyBorder="0" applyProtection="0">
      <alignment horizontal="right" vertical="center"/>
    </xf>
    <xf numFmtId="0" fontId="42" fillId="0" borderId="0" applyNumberFormat="0" applyFill="0" applyBorder="0" applyProtection="0">
      <alignment horizontal="left" vertical="center"/>
    </xf>
    <xf numFmtId="0" fontId="49" fillId="0" borderId="54" applyNumberFormat="0" applyFill="0" applyAlignment="0" applyProtection="0"/>
    <xf numFmtId="0" fontId="19" fillId="72" borderId="0" applyNumberFormat="0" applyFont="0" applyBorder="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20" fillId="8" borderId="8"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20"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0" fontId="20" fillId="58" borderId="22" applyNumberFormat="0" applyFont="0" applyAlignment="0" applyProtection="0"/>
    <xf numFmtId="0" fontId="19" fillId="58" borderId="22" applyNumberFormat="0" applyFont="0" applyAlignment="0" applyProtection="0"/>
    <xf numFmtId="0" fontId="19" fillId="58" borderId="22" applyNumberFormat="0" applyFont="0" applyAlignment="0" applyProtection="0"/>
    <xf numFmtId="176" fontId="55" fillId="0" borderId="0">
      <alignment horizontal="right"/>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70" borderId="23" applyNumberFormat="0" applyAlignment="0" applyProtection="0"/>
    <xf numFmtId="0" fontId="35" fillId="55"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70"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70"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0" fontId="35" fillId="55" borderId="23" applyNumberFormat="0" applyAlignment="0" applyProtection="0"/>
    <xf numFmtId="180" fontId="49" fillId="73" borderId="54" applyNumberFormat="0" applyFont="0" applyBorder="0" applyAlignment="0" applyProtection="0">
      <alignment horizontal="right" vertical="center"/>
    </xf>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61"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54" fillId="0" borderId="0"/>
    <xf numFmtId="0" fontId="54" fillId="0" borderId="0"/>
    <xf numFmtId="0" fontId="5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4" fillId="0" borderId="0"/>
  </cellStyleXfs>
  <cellXfs count="229">
    <xf numFmtId="0" fontId="0" fillId="0" borderId="0" xfId="0"/>
    <xf numFmtId="1" fontId="0" fillId="0" borderId="0" xfId="0" applyNumberFormat="1"/>
    <xf numFmtId="0" fontId="0" fillId="33" borderId="0" xfId="0" applyFill="1"/>
    <xf numFmtId="0" fontId="16" fillId="33" borderId="0" xfId="0" applyFont="1" applyFill="1"/>
    <xf numFmtId="0" fontId="0" fillId="0" borderId="0" xfId="0" pivotButton="1"/>
    <xf numFmtId="0" fontId="0" fillId="0" borderId="0" xfId="0" applyAlignment="1">
      <alignment horizontal="left"/>
    </xf>
    <xf numFmtId="2" fontId="0" fillId="0" borderId="0" xfId="0" applyNumberFormat="1"/>
    <xf numFmtId="2" fontId="0" fillId="34" borderId="0" xfId="0" applyNumberFormat="1" applyFill="1"/>
    <xf numFmtId="0" fontId="0" fillId="0" borderId="0" xfId="0" quotePrefix="1"/>
    <xf numFmtId="0" fontId="0" fillId="36" borderId="0" xfId="0" applyFill="1"/>
    <xf numFmtId="0" fontId="18" fillId="33" borderId="0" xfId="42" applyFill="1"/>
    <xf numFmtId="0" fontId="0" fillId="0" borderId="10" xfId="0" applyBorder="1"/>
    <xf numFmtId="0" fontId="0" fillId="0" borderId="11" xfId="0" applyBorder="1"/>
    <xf numFmtId="0" fontId="0" fillId="0" borderId="12" xfId="0" applyBorder="1"/>
    <xf numFmtId="0" fontId="0" fillId="0" borderId="13" xfId="0" applyBorder="1"/>
    <xf numFmtId="9" fontId="0" fillId="0" borderId="0" xfId="43" applyFont="1"/>
    <xf numFmtId="0" fontId="16" fillId="0" borderId="0" xfId="0" applyFont="1"/>
    <xf numFmtId="169" fontId="0" fillId="0" borderId="0" xfId="0" applyNumberFormat="1"/>
    <xf numFmtId="170" fontId="0" fillId="0" borderId="0" xfId="0" applyNumberFormat="1"/>
    <xf numFmtId="1" fontId="16" fillId="0" borderId="25" xfId="0" applyNumberFormat="1" applyFont="1" applyBorder="1"/>
    <xf numFmtId="0" fontId="16" fillId="0" borderId="25" xfId="0" applyFont="1" applyBorder="1"/>
    <xf numFmtId="1" fontId="0" fillId="0" borderId="14" xfId="0" applyNumberFormat="1" applyBorder="1"/>
    <xf numFmtId="1" fontId="0" fillId="0" borderId="10" xfId="0" applyNumberFormat="1" applyBorder="1"/>
    <xf numFmtId="1" fontId="0" fillId="0" borderId="15" xfId="0" applyNumberFormat="1" applyBorder="1"/>
    <xf numFmtId="2" fontId="0" fillId="33" borderId="0" xfId="0" applyNumberFormat="1" applyFill="1"/>
    <xf numFmtId="0" fontId="39" fillId="59" borderId="26" xfId="44" applyFont="1" applyFill="1" applyBorder="1" applyAlignment="1">
      <alignment horizontal="center" vertical="center"/>
    </xf>
    <xf numFmtId="0" fontId="39" fillId="59" borderId="0" xfId="44" applyFont="1" applyFill="1" applyAlignment="1">
      <alignment horizontal="center" vertical="center"/>
    </xf>
    <xf numFmtId="0" fontId="19" fillId="0" borderId="0" xfId="0" applyFont="1" applyAlignment="1">
      <alignment horizontal="center"/>
    </xf>
    <xf numFmtId="0" fontId="39" fillId="60" borderId="14" xfId="44" applyFont="1" applyFill="1" applyBorder="1" applyAlignment="1">
      <alignment horizontal="center" vertical="center"/>
    </xf>
    <xf numFmtId="0" fontId="40" fillId="0" borderId="0" xfId="0" applyFont="1"/>
    <xf numFmtId="49" fontId="39" fillId="0" borderId="0" xfId="0" applyNumberFormat="1" applyFont="1"/>
    <xf numFmtId="0" fontId="41" fillId="0" borderId="0" xfId="0" applyFont="1"/>
    <xf numFmtId="0" fontId="19" fillId="0" borderId="0" xfId="44"/>
    <xf numFmtId="0" fontId="42" fillId="0" borderId="0" xfId="0" applyFont="1" applyAlignment="1">
      <alignment horizontal="left" vertical="center"/>
    </xf>
    <xf numFmtId="49" fontId="41" fillId="0" borderId="0" xfId="0" applyNumberFormat="1" applyFont="1"/>
    <xf numFmtId="0" fontId="41" fillId="0" borderId="0" xfId="0" applyFont="1" applyAlignment="1">
      <alignment horizontal="center"/>
    </xf>
    <xf numFmtId="49" fontId="40" fillId="0" borderId="0" xfId="0" applyNumberFormat="1" applyFont="1"/>
    <xf numFmtId="0" fontId="19" fillId="0" borderId="0" xfId="0" applyFont="1"/>
    <xf numFmtId="170" fontId="0" fillId="33" borderId="0" xfId="0" applyNumberFormat="1" applyFill="1"/>
    <xf numFmtId="0" fontId="18" fillId="0" borderId="0" xfId="42"/>
    <xf numFmtId="0" fontId="0" fillId="0" borderId="0" xfId="0" applyAlignment="1">
      <alignment wrapText="1"/>
    </xf>
    <xf numFmtId="0" fontId="0" fillId="0" borderId="28" xfId="0" applyBorder="1"/>
    <xf numFmtId="0" fontId="0" fillId="33" borderId="0" xfId="0" applyFill="1" applyAlignment="1">
      <alignment wrapText="1"/>
    </xf>
    <xf numFmtId="0" fontId="44" fillId="33" borderId="0" xfId="0" applyFont="1" applyFill="1" applyAlignment="1">
      <alignment horizontal="right" vertical="center" wrapText="1"/>
    </xf>
    <xf numFmtId="0" fontId="0" fillId="33" borderId="28" xfId="0" applyFill="1" applyBorder="1" applyAlignment="1">
      <alignment wrapText="1"/>
    </xf>
    <xf numFmtId="0" fontId="0" fillId="33" borderId="27" xfId="0" applyFill="1" applyBorder="1" applyAlignment="1">
      <alignment wrapText="1"/>
    </xf>
    <xf numFmtId="0" fontId="0" fillId="33" borderId="28" xfId="0" applyFill="1" applyBorder="1"/>
    <xf numFmtId="0" fontId="16" fillId="33" borderId="0" xfId="0" applyFont="1" applyFill="1" applyAlignment="1">
      <alignment horizontal="center" wrapText="1"/>
    </xf>
    <xf numFmtId="0" fontId="16" fillId="33" borderId="28" xfId="0" applyFont="1" applyFill="1" applyBorder="1" applyAlignment="1">
      <alignment horizontal="center" wrapText="1"/>
    </xf>
    <xf numFmtId="0" fontId="0" fillId="33" borderId="0" xfId="0" applyFill="1" applyAlignment="1">
      <alignment horizontal="right" wrapText="1"/>
    </xf>
    <xf numFmtId="0" fontId="0" fillId="33" borderId="27" xfId="0" applyFill="1" applyBorder="1" applyAlignment="1">
      <alignment horizontal="right" wrapText="1"/>
    </xf>
    <xf numFmtId="0" fontId="0" fillId="33" borderId="28" xfId="0" applyFill="1" applyBorder="1" applyAlignment="1">
      <alignment horizontal="right" wrapText="1"/>
    </xf>
    <xf numFmtId="0" fontId="0" fillId="0" borderId="29" xfId="0" applyBorder="1"/>
    <xf numFmtId="0" fontId="0" fillId="35" borderId="32" xfId="0" applyFill="1" applyBorder="1"/>
    <xf numFmtId="0" fontId="0" fillId="0" borderId="33" xfId="0" applyBorder="1"/>
    <xf numFmtId="0" fontId="0" fillId="35" borderId="34" xfId="0" applyFill="1" applyBorder="1" applyAlignment="1">
      <alignment wrapText="1"/>
    </xf>
    <xf numFmtId="0" fontId="0" fillId="35" borderId="11" xfId="0" applyFill="1" applyBorder="1" applyAlignment="1">
      <alignment wrapText="1"/>
    </xf>
    <xf numFmtId="0" fontId="0" fillId="0" borderId="35" xfId="0" applyBorder="1"/>
    <xf numFmtId="0" fontId="0" fillId="0" borderId="34" xfId="0" applyBorder="1"/>
    <xf numFmtId="0" fontId="45" fillId="0" borderId="0" xfId="0" applyFont="1"/>
    <xf numFmtId="1" fontId="19" fillId="0" borderId="36" xfId="0" applyNumberFormat="1" applyFont="1" applyBorder="1" applyAlignment="1">
      <alignment vertical="center"/>
    </xf>
    <xf numFmtId="0" fontId="0" fillId="0" borderId="37" xfId="0" applyBorder="1"/>
    <xf numFmtId="0" fontId="0" fillId="0" borderId="38" xfId="0" applyBorder="1"/>
    <xf numFmtId="0" fontId="45" fillId="62" borderId="0" xfId="0" applyFont="1" applyFill="1"/>
    <xf numFmtId="0" fontId="45" fillId="35" borderId="0" xfId="0" applyFont="1" applyFill="1"/>
    <xf numFmtId="0" fontId="0" fillId="0" borderId="39" xfId="0" applyBorder="1" applyAlignment="1">
      <alignment vertical="center" wrapText="1"/>
    </xf>
    <xf numFmtId="1" fontId="19" fillId="0" borderId="40" xfId="0" applyNumberFormat="1" applyFont="1" applyBorder="1" applyAlignment="1">
      <alignment vertical="center"/>
    </xf>
    <xf numFmtId="0" fontId="0" fillId="0" borderId="32" xfId="0" applyBorder="1" applyAlignment="1">
      <alignment vertical="center"/>
    </xf>
    <xf numFmtId="1" fontId="39" fillId="0" borderId="40" xfId="0" applyNumberFormat="1" applyFont="1" applyBorder="1" applyAlignment="1">
      <alignment vertical="center"/>
    </xf>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0" fillId="0" borderId="49" xfId="0" applyBorder="1" applyAlignment="1">
      <alignment wrapText="1"/>
    </xf>
    <xf numFmtId="0" fontId="0" fillId="0" borderId="49" xfId="0" applyBorder="1"/>
    <xf numFmtId="0" fontId="0" fillId="33" borderId="52" xfId="0" applyFill="1" applyBorder="1"/>
    <xf numFmtId="0" fontId="0" fillId="33" borderId="26" xfId="0" applyFill="1" applyBorder="1"/>
    <xf numFmtId="0" fontId="44" fillId="33" borderId="0" xfId="0" applyFont="1" applyFill="1" applyAlignment="1">
      <alignment horizontal="right"/>
    </xf>
    <xf numFmtId="0" fontId="0" fillId="33" borderId="28" xfId="0" applyFill="1" applyBorder="1" applyAlignment="1">
      <alignment horizontal="right"/>
    </xf>
    <xf numFmtId="0" fontId="0" fillId="33" borderId="27" xfId="0" applyFill="1" applyBorder="1" applyAlignment="1">
      <alignment horizontal="right"/>
    </xf>
    <xf numFmtId="0" fontId="0" fillId="33" borderId="0" xfId="0" applyFill="1" applyAlignment="1">
      <alignment horizontal="right"/>
    </xf>
    <xf numFmtId="0" fontId="0" fillId="33" borderId="52" xfId="0" applyFill="1" applyBorder="1" applyAlignment="1">
      <alignment horizontal="right"/>
    </xf>
    <xf numFmtId="0" fontId="0" fillId="33" borderId="53" xfId="0" applyFill="1" applyBorder="1" applyAlignment="1">
      <alignment horizontal="right"/>
    </xf>
    <xf numFmtId="0" fontId="0" fillId="33" borderId="26" xfId="0" applyFill="1" applyBorder="1" applyAlignment="1">
      <alignment horizontal="right"/>
    </xf>
    <xf numFmtId="0" fontId="0" fillId="33" borderId="52" xfId="0" applyFill="1" applyBorder="1" applyAlignment="1">
      <alignment wrapText="1"/>
    </xf>
    <xf numFmtId="0" fontId="44" fillId="33" borderId="26" xfId="0" applyFont="1" applyFill="1" applyBorder="1" applyAlignment="1">
      <alignment horizontal="right" vertical="center" wrapText="1"/>
    </xf>
    <xf numFmtId="0" fontId="0" fillId="33" borderId="52" xfId="0" applyFill="1" applyBorder="1" applyAlignment="1">
      <alignment horizontal="center" vertical="center" wrapText="1"/>
    </xf>
    <xf numFmtId="0" fontId="0" fillId="33" borderId="26" xfId="0" applyFill="1" applyBorder="1" applyAlignment="1">
      <alignment horizontal="center" vertical="center" wrapText="1"/>
    </xf>
    <xf numFmtId="0" fontId="44" fillId="33" borderId="0" xfId="0" applyFont="1" applyFill="1" applyAlignment="1">
      <alignment horizontal="right" vertical="center"/>
    </xf>
    <xf numFmtId="0" fontId="44" fillId="33" borderId="28" xfId="0" applyFont="1" applyFill="1" applyBorder="1" applyAlignment="1">
      <alignment wrapText="1"/>
    </xf>
    <xf numFmtId="0" fontId="44" fillId="33" borderId="0" xfId="0" applyFont="1" applyFill="1" applyAlignment="1">
      <alignment horizontal="left" vertical="center" wrapText="1"/>
    </xf>
    <xf numFmtId="171" fontId="0" fillId="33" borderId="0" xfId="0" applyNumberFormat="1" applyFill="1"/>
    <xf numFmtId="17" fontId="0" fillId="33" borderId="0" xfId="0" quotePrefix="1" applyNumberFormat="1" applyFill="1"/>
    <xf numFmtId="0" fontId="19" fillId="0" borderId="0" xfId="162" applyFont="1"/>
    <xf numFmtId="0" fontId="39" fillId="0" borderId="0" xfId="162" applyFont="1"/>
    <xf numFmtId="0" fontId="47" fillId="0" borderId="0" xfId="162"/>
    <xf numFmtId="0" fontId="0" fillId="74" borderId="11" xfId="0" applyFill="1" applyBorder="1" applyAlignment="1">
      <alignment vertical="center" wrapText="1"/>
    </xf>
    <xf numFmtId="0" fontId="0" fillId="74" borderId="32" xfId="0" applyFill="1" applyBorder="1" applyAlignment="1">
      <alignment vertical="center" wrapText="1"/>
    </xf>
    <xf numFmtId="170" fontId="78" fillId="74" borderId="11" xfId="0" applyNumberFormat="1" applyFont="1" applyFill="1" applyBorder="1" applyAlignment="1">
      <alignment horizontal="right" vertical="center" wrapText="1"/>
    </xf>
    <xf numFmtId="0" fontId="78" fillId="74" borderId="11" xfId="0" applyFont="1" applyFill="1" applyBorder="1" applyAlignment="1">
      <alignment horizontal="justify" vertical="center" wrapText="1"/>
    </xf>
    <xf numFmtId="0" fontId="78" fillId="33" borderId="0" xfId="0" applyFont="1" applyFill="1" applyAlignment="1">
      <alignment horizontal="left" vertical="center"/>
    </xf>
    <xf numFmtId="0" fontId="0" fillId="33" borderId="0" xfId="0" applyFill="1" applyAlignment="1">
      <alignment horizontal="left" vertical="center"/>
    </xf>
    <xf numFmtId="170" fontId="78" fillId="0" borderId="11" xfId="0" applyNumberFormat="1" applyFont="1" applyBorder="1" applyAlignment="1">
      <alignment horizontal="right" vertical="center" wrapText="1"/>
    </xf>
    <xf numFmtId="170" fontId="0" fillId="0" borderId="11" xfId="0" applyNumberFormat="1" applyBorder="1" applyAlignment="1">
      <alignment horizontal="right" vertical="center" wrapText="1"/>
    </xf>
    <xf numFmtId="0" fontId="0" fillId="0" borderId="11" xfId="0" applyBorder="1" applyAlignment="1">
      <alignment vertical="center" wrapText="1"/>
    </xf>
    <xf numFmtId="49" fontId="78" fillId="33" borderId="0" xfId="0" applyNumberFormat="1" applyFont="1" applyFill="1" applyAlignment="1">
      <alignment horizontal="left" vertical="center"/>
    </xf>
    <xf numFmtId="0" fontId="78" fillId="0" borderId="11" xfId="0" applyFont="1" applyBorder="1" applyAlignment="1">
      <alignment horizontal="justify" vertical="center" wrapText="1"/>
    </xf>
    <xf numFmtId="0" fontId="19" fillId="0" borderId="0" xfId="45"/>
    <xf numFmtId="0" fontId="78" fillId="0" borderId="32" xfId="0" applyFont="1" applyBorder="1" applyAlignment="1">
      <alignment horizontal="center" vertical="center" wrapText="1"/>
    </xf>
    <xf numFmtId="0" fontId="78" fillId="0" borderId="33" xfId="0" applyFont="1" applyBorder="1" applyAlignment="1">
      <alignment horizontal="center" vertical="center" wrapText="1"/>
    </xf>
    <xf numFmtId="171" fontId="19" fillId="0" borderId="0" xfId="45" applyNumberFormat="1"/>
    <xf numFmtId="0" fontId="0" fillId="0" borderId="0" xfId="0" applyAlignment="1">
      <alignment horizontal="right"/>
    </xf>
    <xf numFmtId="0" fontId="39" fillId="75" borderId="68" xfId="0" applyFont="1" applyFill="1" applyBorder="1" applyAlignment="1">
      <alignment horizontal="left"/>
    </xf>
    <xf numFmtId="0" fontId="39" fillId="75" borderId="69" xfId="0" quotePrefix="1" applyFont="1" applyFill="1" applyBorder="1" applyAlignment="1">
      <alignment horizontal="center"/>
    </xf>
    <xf numFmtId="0" fontId="39" fillId="75" borderId="69" xfId="0" applyFont="1" applyFill="1" applyBorder="1" applyAlignment="1">
      <alignment horizontal="center"/>
    </xf>
    <xf numFmtId="0" fontId="0" fillId="75" borderId="0" xfId="0" applyFill="1"/>
    <xf numFmtId="0" fontId="16" fillId="0" borderId="54" xfId="0" applyFont="1" applyBorder="1"/>
    <xf numFmtId="171" fontId="0" fillId="0" borderId="0" xfId="0" applyNumberFormat="1"/>
    <xf numFmtId="0" fontId="0" fillId="75" borderId="28" xfId="0" applyFill="1" applyBorder="1" applyAlignment="1">
      <alignment horizontal="center"/>
    </xf>
    <xf numFmtId="0" fontId="0" fillId="75" borderId="14" xfId="0" applyFill="1" applyBorder="1" applyAlignment="1">
      <alignment horizontal="right"/>
    </xf>
    <xf numFmtId="2" fontId="0" fillId="75" borderId="14" xfId="0" applyNumberFormat="1" applyFill="1" applyBorder="1" applyAlignment="1">
      <alignment horizontal="right"/>
    </xf>
    <xf numFmtId="0" fontId="19" fillId="75" borderId="70" xfId="0" quotePrefix="1" applyFont="1" applyFill="1" applyBorder="1" applyAlignment="1">
      <alignment horizontal="right"/>
    </xf>
    <xf numFmtId="0" fontId="0" fillId="0" borderId="54" xfId="0" applyBorder="1"/>
    <xf numFmtId="0" fontId="19" fillId="75" borderId="14" xfId="0" quotePrefix="1" applyFont="1" applyFill="1" applyBorder="1" applyAlignment="1">
      <alignment horizontal="right"/>
    </xf>
    <xf numFmtId="0" fontId="0" fillId="75" borderId="52" xfId="0" applyFill="1" applyBorder="1" applyAlignment="1">
      <alignment horizontal="center"/>
    </xf>
    <xf numFmtId="0" fontId="0" fillId="75" borderId="58" xfId="0" applyFill="1" applyBorder="1" applyAlignment="1">
      <alignment horizontal="right"/>
    </xf>
    <xf numFmtId="2" fontId="0" fillId="75" borderId="58" xfId="0" applyNumberFormat="1" applyFill="1" applyBorder="1" applyAlignment="1">
      <alignment horizontal="right"/>
    </xf>
    <xf numFmtId="0" fontId="19" fillId="75" borderId="58" xfId="0" quotePrefix="1" applyFont="1" applyFill="1" applyBorder="1" applyAlignment="1">
      <alignment horizontal="right"/>
    </xf>
    <xf numFmtId="1" fontId="0" fillId="75" borderId="0" xfId="0" applyNumberFormat="1" applyFill="1" applyAlignment="1">
      <alignment horizontal="right"/>
    </xf>
    <xf numFmtId="2" fontId="0" fillId="75" borderId="0" xfId="0" applyNumberFormat="1" applyFill="1" applyAlignment="1">
      <alignment horizontal="right"/>
    </xf>
    <xf numFmtId="0" fontId="39" fillId="75" borderId="0" xfId="0" applyFont="1" applyFill="1"/>
    <xf numFmtId="0" fontId="0" fillId="75" borderId="0" xfId="0" applyFill="1" applyAlignment="1">
      <alignment horizontal="right"/>
    </xf>
    <xf numFmtId="0" fontId="39" fillId="75" borderId="54" xfId="0" quotePrefix="1" applyFont="1" applyFill="1" applyBorder="1" applyAlignment="1">
      <alignment horizontal="left"/>
    </xf>
    <xf numFmtId="0" fontId="39" fillId="75" borderId="39" xfId="0" applyFont="1" applyFill="1" applyBorder="1" applyAlignment="1">
      <alignment horizontal="center"/>
    </xf>
    <xf numFmtId="0" fontId="39" fillId="75" borderId="71" xfId="0" applyFont="1" applyFill="1" applyBorder="1" applyAlignment="1">
      <alignment horizontal="center"/>
    </xf>
    <xf numFmtId="0" fontId="0" fillId="75" borderId="50" xfId="0" applyFill="1" applyBorder="1" applyAlignment="1">
      <alignment horizontal="center"/>
    </xf>
    <xf numFmtId="0" fontId="0" fillId="75" borderId="25" xfId="0" applyFill="1" applyBorder="1" applyAlignment="1">
      <alignment horizontal="center"/>
    </xf>
    <xf numFmtId="0" fontId="0" fillId="75" borderId="51" xfId="0" applyFill="1" applyBorder="1" applyAlignment="1">
      <alignment horizontal="center"/>
    </xf>
    <xf numFmtId="0" fontId="0" fillId="75" borderId="0" xfId="0" applyFill="1" applyAlignment="1">
      <alignment horizontal="center"/>
    </xf>
    <xf numFmtId="0" fontId="0" fillId="75" borderId="27" xfId="0" applyFill="1" applyBorder="1" applyAlignment="1">
      <alignment horizontal="center"/>
    </xf>
    <xf numFmtId="0" fontId="0" fillId="75" borderId="26" xfId="0" applyFill="1" applyBorder="1" applyAlignment="1">
      <alignment horizontal="center"/>
    </xf>
    <xf numFmtId="0" fontId="0" fillId="75" borderId="53" xfId="0" applyFill="1" applyBorder="1" applyAlignment="1">
      <alignment horizontal="center"/>
    </xf>
    <xf numFmtId="0" fontId="79" fillId="0" borderId="0" xfId="0" applyFont="1"/>
    <xf numFmtId="0" fontId="80" fillId="0" borderId="0" xfId="0" applyFont="1"/>
    <xf numFmtId="0" fontId="0" fillId="33" borderId="0" xfId="0" applyFill="1" applyAlignment="1">
      <alignment vertical="top" wrapText="1"/>
    </xf>
    <xf numFmtId="0" fontId="16" fillId="33" borderId="27" xfId="0" applyFont="1" applyFill="1" applyBorder="1" applyAlignment="1">
      <alignment horizontal="center" wrapText="1"/>
    </xf>
    <xf numFmtId="1" fontId="84" fillId="77" borderId="0" xfId="0" applyNumberFormat="1" applyFont="1" applyFill="1" applyAlignment="1">
      <alignment textRotation="90"/>
    </xf>
    <xf numFmtId="1" fontId="84" fillId="78" borderId="0" xfId="0" applyNumberFormat="1" applyFont="1" applyFill="1" applyAlignment="1">
      <alignment textRotation="90"/>
    </xf>
    <xf numFmtId="1" fontId="82" fillId="76" borderId="0" xfId="0" applyNumberFormat="1" applyFont="1" applyFill="1" applyAlignment="1">
      <alignment textRotation="90"/>
    </xf>
    <xf numFmtId="169" fontId="0" fillId="0" borderId="0" xfId="0" quotePrefix="1" applyNumberFormat="1"/>
    <xf numFmtId="170" fontId="16" fillId="0" borderId="0" xfId="0" applyNumberFormat="1" applyFont="1"/>
    <xf numFmtId="0" fontId="78" fillId="0" borderId="49" xfId="0" applyFont="1" applyBorder="1" applyAlignment="1">
      <alignment horizontal="justify" vertical="center" wrapText="1"/>
    </xf>
    <xf numFmtId="0" fontId="0" fillId="0" borderId="32" xfId="0" applyBorder="1" applyAlignment="1">
      <alignment vertical="center" wrapText="1"/>
    </xf>
    <xf numFmtId="170" fontId="0" fillId="0" borderId="32" xfId="0" applyNumberFormat="1" applyBorder="1" applyAlignment="1">
      <alignment horizontal="right" vertical="center" wrapText="1"/>
    </xf>
    <xf numFmtId="170" fontId="16" fillId="0" borderId="25" xfId="0" applyNumberFormat="1" applyFont="1" applyBorder="1"/>
    <xf numFmtId="14" fontId="0" fillId="33" borderId="0" xfId="0" applyNumberFormat="1" applyFill="1"/>
    <xf numFmtId="1" fontId="16" fillId="0" borderId="0" xfId="0" applyNumberFormat="1" applyFont="1"/>
    <xf numFmtId="1" fontId="84" fillId="79" borderId="0" xfId="0" applyNumberFormat="1" applyFont="1" applyFill="1" applyAlignment="1">
      <alignment textRotation="90"/>
    </xf>
    <xf numFmtId="0" fontId="46" fillId="0" borderId="0" xfId="0" applyFont="1"/>
    <xf numFmtId="170" fontId="78" fillId="74" borderId="35" xfId="0" applyNumberFormat="1" applyFont="1" applyFill="1" applyBorder="1" applyAlignment="1">
      <alignment horizontal="right" vertical="center" wrapText="1"/>
    </xf>
    <xf numFmtId="170" fontId="78" fillId="74" borderId="33" xfId="0" applyNumberFormat="1" applyFont="1" applyFill="1" applyBorder="1" applyAlignment="1">
      <alignment horizontal="right" vertical="center" wrapText="1"/>
    </xf>
    <xf numFmtId="1" fontId="82" fillId="80" borderId="0" xfId="0" applyNumberFormat="1" applyFont="1" applyFill="1" applyAlignment="1">
      <alignment textRotation="90"/>
    </xf>
    <xf numFmtId="1" fontId="82" fillId="82" borderId="0" xfId="0" applyNumberFormat="1" applyFont="1" applyFill="1" applyAlignment="1">
      <alignment textRotation="90"/>
    </xf>
    <xf numFmtId="1" fontId="88" fillId="81" borderId="0" xfId="0" applyNumberFormat="1" applyFont="1" applyFill="1" applyAlignment="1">
      <alignment textRotation="90"/>
    </xf>
    <xf numFmtId="1" fontId="84" fillId="34" borderId="0" xfId="0" applyNumberFormat="1" applyFont="1" applyFill="1" applyAlignment="1">
      <alignment textRotation="90"/>
    </xf>
    <xf numFmtId="1" fontId="0" fillId="33" borderId="0" xfId="0" applyNumberFormat="1" applyFill="1"/>
    <xf numFmtId="0" fontId="0" fillId="0" borderId="0" xfId="0" applyAlignment="1">
      <alignment horizontal="left" indent="1"/>
    </xf>
    <xf numFmtId="0" fontId="0" fillId="0" borderId="0" xfId="0" applyAlignment="1">
      <alignment horizontal="left" indent="2"/>
    </xf>
    <xf numFmtId="0" fontId="89" fillId="33" borderId="0" xfId="0" applyFont="1" applyFill="1"/>
    <xf numFmtId="0" fontId="83" fillId="0" borderId="0" xfId="0" applyFont="1" applyAlignment="1">
      <alignment horizontal="center"/>
    </xf>
    <xf numFmtId="1" fontId="82" fillId="83" borderId="0" xfId="0" applyNumberFormat="1" applyFont="1" applyFill="1" applyAlignment="1">
      <alignment textRotation="90"/>
    </xf>
    <xf numFmtId="1" fontId="84" fillId="0" borderId="0" xfId="0" applyNumberFormat="1" applyFont="1" applyAlignment="1">
      <alignment textRotation="90"/>
    </xf>
    <xf numFmtId="169" fontId="0" fillId="0" borderId="0" xfId="43" applyNumberFormat="1" applyFont="1"/>
    <xf numFmtId="0" fontId="0" fillId="0" borderId="0" xfId="0" applyAlignment="1">
      <alignment vertical="center"/>
    </xf>
    <xf numFmtId="1" fontId="0" fillId="0" borderId="0" xfId="0" applyNumberFormat="1" applyAlignment="1">
      <alignment vertical="center"/>
    </xf>
    <xf numFmtId="1" fontId="0" fillId="64" borderId="0" xfId="0" applyNumberFormat="1" applyFill="1" applyAlignment="1">
      <alignment vertical="center"/>
    </xf>
    <xf numFmtId="1" fontId="0" fillId="34" borderId="0" xfId="0" applyNumberFormat="1" applyFill="1" applyAlignment="1">
      <alignment vertical="center"/>
    </xf>
    <xf numFmtId="0" fontId="0" fillId="0" borderId="0" xfId="0" applyAlignment="1">
      <alignment horizontal="right" vertical="center"/>
    </xf>
    <xf numFmtId="0" fontId="0" fillId="33" borderId="28" xfId="0" applyFill="1" applyBorder="1" applyAlignment="1">
      <alignment horizontal="center" vertical="center" wrapText="1"/>
    </xf>
    <xf numFmtId="0" fontId="0" fillId="33" borderId="27" xfId="0" applyFill="1" applyBorder="1" applyAlignment="1">
      <alignment horizontal="center" vertical="center" wrapText="1"/>
    </xf>
    <xf numFmtId="0" fontId="0" fillId="33" borderId="52" xfId="0" applyFill="1" applyBorder="1" applyAlignment="1">
      <alignment horizontal="center" vertical="center" wrapText="1"/>
    </xf>
    <xf numFmtId="0" fontId="0" fillId="33" borderId="53" xfId="0" applyFill="1" applyBorder="1" applyAlignment="1">
      <alignment horizontal="center" vertical="center" wrapText="1"/>
    </xf>
    <xf numFmtId="0" fontId="46" fillId="63" borderId="50" xfId="0" applyFont="1" applyFill="1" applyBorder="1" applyAlignment="1">
      <alignment horizontal="center" vertical="center" wrapText="1"/>
    </xf>
    <xf numFmtId="0" fontId="46" fillId="63" borderId="51" xfId="0" applyFont="1" applyFill="1" applyBorder="1" applyAlignment="1">
      <alignment horizontal="center" vertical="center" wrapText="1"/>
    </xf>
    <xf numFmtId="0" fontId="0" fillId="33" borderId="0" xfId="0" applyFill="1" applyAlignment="1">
      <alignment horizontal="center" vertical="center" wrapText="1"/>
    </xf>
    <xf numFmtId="0" fontId="16" fillId="33" borderId="0" xfId="0" applyFont="1" applyFill="1" applyAlignment="1">
      <alignment horizontal="center"/>
    </xf>
    <xf numFmtId="0" fontId="16" fillId="33" borderId="27" xfId="0" applyFont="1" applyFill="1" applyBorder="1" applyAlignment="1">
      <alignment horizontal="center"/>
    </xf>
    <xf numFmtId="0" fontId="16" fillId="33" borderId="28" xfId="0" applyFont="1" applyFill="1" applyBorder="1" applyAlignment="1">
      <alignment horizontal="center"/>
    </xf>
    <xf numFmtId="0" fontId="0" fillId="33" borderId="0" xfId="0" applyFill="1" applyAlignment="1">
      <alignment horizontal="center" wrapText="1"/>
    </xf>
    <xf numFmtId="0" fontId="16" fillId="33" borderId="27" xfId="0" applyFont="1" applyFill="1" applyBorder="1" applyAlignment="1">
      <alignment horizontal="center" wrapText="1"/>
    </xf>
    <xf numFmtId="0" fontId="0" fillId="33" borderId="28" xfId="0" applyFill="1" applyBorder="1" applyAlignment="1">
      <alignment horizontal="center" wrapText="1"/>
    </xf>
    <xf numFmtId="0" fontId="46" fillId="63" borderId="28" xfId="0" applyFont="1" applyFill="1" applyBorder="1" applyAlignment="1">
      <alignment horizontal="left" vertical="center" wrapText="1"/>
    </xf>
    <xf numFmtId="0" fontId="46" fillId="63" borderId="0" xfId="0" applyFont="1" applyFill="1" applyAlignment="1">
      <alignment horizontal="left" vertical="center" wrapText="1"/>
    </xf>
    <xf numFmtId="0" fontId="46" fillId="64" borderId="25" xfId="0" applyFont="1" applyFill="1" applyBorder="1" applyAlignment="1">
      <alignment horizontal="center" vertical="center" wrapText="1"/>
    </xf>
    <xf numFmtId="0" fontId="46" fillId="64" borderId="51" xfId="0" applyFont="1" applyFill="1" applyBorder="1" applyAlignment="1">
      <alignment horizontal="center" vertical="center" wrapText="1"/>
    </xf>
    <xf numFmtId="0" fontId="46" fillId="64" borderId="50" xfId="0" applyFont="1" applyFill="1" applyBorder="1" applyAlignment="1">
      <alignment horizontal="center" vertical="center" wrapText="1"/>
    </xf>
    <xf numFmtId="0" fontId="0" fillId="33" borderId="0" xfId="0" applyFill="1" applyAlignment="1">
      <alignment horizontal="left" vertical="top" wrapText="1"/>
    </xf>
    <xf numFmtId="0" fontId="0" fillId="0" borderId="0" xfId="0" applyAlignment="1">
      <alignment wrapText="1"/>
    </xf>
    <xf numFmtId="0" fontId="0" fillId="0" borderId="10" xfId="0" applyBorder="1" applyAlignment="1">
      <alignment wrapText="1"/>
    </xf>
    <xf numFmtId="0" fontId="16" fillId="35" borderId="30" xfId="0" applyFont="1" applyFill="1" applyBorder="1" applyAlignment="1">
      <alignment horizontal="center" wrapText="1"/>
    </xf>
    <xf numFmtId="0" fontId="16" fillId="35" borderId="31" xfId="0" applyFont="1" applyFill="1" applyBorder="1" applyAlignment="1">
      <alignment horizontal="center" wrapText="1"/>
    </xf>
    <xf numFmtId="0" fontId="83" fillId="0" borderId="0" xfId="0" applyFont="1" applyAlignment="1">
      <alignment horizontal="center"/>
    </xf>
    <xf numFmtId="0" fontId="85" fillId="78" borderId="0" xfId="0" applyFont="1" applyFill="1" applyAlignment="1">
      <alignment horizontal="center"/>
    </xf>
    <xf numFmtId="0" fontId="83" fillId="77" borderId="0" xfId="0" applyFont="1" applyFill="1" applyAlignment="1">
      <alignment horizontal="center"/>
    </xf>
    <xf numFmtId="0" fontId="81" fillId="76" borderId="0" xfId="0" applyFont="1" applyFill="1" applyAlignment="1">
      <alignment horizontal="center"/>
    </xf>
    <xf numFmtId="0" fontId="78" fillId="0" borderId="67" xfId="0" applyFont="1" applyBorder="1" applyAlignment="1">
      <alignment horizontal="center" vertical="center" wrapText="1"/>
    </xf>
    <xf numFmtId="0" fontId="78" fillId="0" borderId="49" xfId="0" applyFont="1" applyBorder="1" applyAlignment="1">
      <alignment horizontal="center" vertical="center" wrapText="1"/>
    </xf>
    <xf numFmtId="0" fontId="78" fillId="0" borderId="35" xfId="0" applyFont="1" applyBorder="1" applyAlignment="1">
      <alignment horizontal="center" vertical="center" wrapText="1"/>
    </xf>
    <xf numFmtId="0" fontId="78" fillId="0" borderId="67" xfId="0" applyFont="1" applyBorder="1" applyAlignment="1">
      <alignment horizontal="justify" vertical="center" wrapText="1"/>
    </xf>
    <xf numFmtId="0" fontId="78" fillId="0" borderId="49" xfId="0" applyFont="1" applyBorder="1" applyAlignment="1">
      <alignment horizontal="justify" vertical="center" wrapText="1"/>
    </xf>
    <xf numFmtId="0" fontId="78" fillId="0" borderId="35" xfId="0" applyFont="1" applyBorder="1" applyAlignment="1">
      <alignment horizontal="justify" vertical="center" wrapText="1"/>
    </xf>
    <xf numFmtId="0" fontId="46" fillId="63" borderId="66" xfId="0" applyFont="1" applyFill="1" applyBorder="1" applyAlignment="1">
      <alignment horizontal="center" vertical="center" wrapText="1"/>
    </xf>
    <xf numFmtId="0" fontId="46" fillId="63" borderId="65" xfId="0" applyFont="1" applyFill="1" applyBorder="1" applyAlignment="1">
      <alignment horizontal="center" vertical="center" wrapText="1"/>
    </xf>
    <xf numFmtId="0" fontId="46" fillId="63" borderId="32" xfId="0" applyFont="1" applyFill="1" applyBorder="1" applyAlignment="1">
      <alignment horizontal="center" vertical="center" wrapText="1"/>
    </xf>
    <xf numFmtId="0" fontId="78" fillId="0" borderId="66" xfId="0" applyFont="1" applyBorder="1" applyAlignment="1">
      <alignment horizontal="center" vertical="center" wrapText="1"/>
    </xf>
    <xf numFmtId="0" fontId="78" fillId="0" borderId="32" xfId="0" applyFont="1" applyBorder="1" applyAlignment="1">
      <alignment horizontal="center" vertical="center" wrapText="1"/>
    </xf>
    <xf numFmtId="0" fontId="78" fillId="74" borderId="67" xfId="0" applyFont="1" applyFill="1" applyBorder="1" applyAlignment="1">
      <alignment horizontal="justify" vertical="center" wrapText="1"/>
    </xf>
    <xf numFmtId="0" fontId="78" fillId="74" borderId="49" xfId="0" applyFont="1" applyFill="1" applyBorder="1" applyAlignment="1">
      <alignment horizontal="justify" vertical="center" wrapText="1"/>
    </xf>
    <xf numFmtId="0" fontId="78" fillId="74" borderId="35" xfId="0" applyFont="1" applyFill="1" applyBorder="1" applyAlignment="1">
      <alignment horizontal="justify" vertical="center" wrapText="1"/>
    </xf>
    <xf numFmtId="0" fontId="78" fillId="0" borderId="67" xfId="0" applyFont="1" applyBorder="1" applyAlignment="1">
      <alignment horizontal="left" vertical="center" wrapText="1"/>
    </xf>
    <xf numFmtId="0" fontId="78" fillId="0" borderId="35" xfId="0" applyFont="1" applyBorder="1" applyAlignment="1">
      <alignment horizontal="left" vertical="center" wrapText="1"/>
    </xf>
    <xf numFmtId="0" fontId="78" fillId="74" borderId="67" xfId="0" applyFont="1" applyFill="1" applyBorder="1" applyAlignment="1">
      <alignment horizontal="center" vertical="center" wrapText="1"/>
    </xf>
    <xf numFmtId="0" fontId="78" fillId="74" borderId="35" xfId="0" applyFont="1" applyFill="1" applyBorder="1" applyAlignment="1">
      <alignment horizontal="center" vertical="center" wrapText="1"/>
    </xf>
    <xf numFmtId="0" fontId="0" fillId="0" borderId="0" xfId="0"/>
    <xf numFmtId="0" fontId="0" fillId="0" borderId="10" xfId="0" applyBorder="1"/>
  </cellXfs>
  <cellStyles count="39326">
    <cellStyle name="???????" xfId="163" xr:uid="{00000000-0005-0000-0000-000000000000}"/>
    <cellStyle name="20% - Accent1" xfId="19" builtinId="30" customBuiltin="1"/>
    <cellStyle name="20% - Accent1 10" xfId="164" xr:uid="{00000000-0005-0000-0000-000002000000}"/>
    <cellStyle name="20% - Accent1 10 2" xfId="165" xr:uid="{00000000-0005-0000-0000-000003000000}"/>
    <cellStyle name="20% - Accent1 11" xfId="166" xr:uid="{00000000-0005-0000-0000-000004000000}"/>
    <cellStyle name="20% - Accent1 11 2" xfId="167" xr:uid="{00000000-0005-0000-0000-000005000000}"/>
    <cellStyle name="20% - Accent1 12" xfId="168" xr:uid="{00000000-0005-0000-0000-000006000000}"/>
    <cellStyle name="20% - Accent1 13" xfId="169" xr:uid="{00000000-0005-0000-0000-000007000000}"/>
    <cellStyle name="20% - Accent1 14" xfId="170" xr:uid="{00000000-0005-0000-0000-000008000000}"/>
    <cellStyle name="20% - Accent1 15" xfId="171" xr:uid="{00000000-0005-0000-0000-000009000000}"/>
    <cellStyle name="20% - Accent1 16" xfId="172" xr:uid="{00000000-0005-0000-0000-00000A000000}"/>
    <cellStyle name="20% - Accent1 17" xfId="173" xr:uid="{00000000-0005-0000-0000-00000B000000}"/>
    <cellStyle name="20% - Accent1 18" xfId="174" xr:uid="{00000000-0005-0000-0000-00000C000000}"/>
    <cellStyle name="20% - Accent1 19" xfId="175" xr:uid="{00000000-0005-0000-0000-00000D000000}"/>
    <cellStyle name="20% - Accent1 2" xfId="46" xr:uid="{00000000-0005-0000-0000-00000E000000}"/>
    <cellStyle name="20% - Accent1 2 10" xfId="176" xr:uid="{00000000-0005-0000-0000-00000F000000}"/>
    <cellStyle name="20% - Accent1 2 11" xfId="177" xr:uid="{00000000-0005-0000-0000-000010000000}"/>
    <cellStyle name="20% - Accent1 2 12" xfId="178" xr:uid="{00000000-0005-0000-0000-000011000000}"/>
    <cellStyle name="20% - Accent1 2 13" xfId="179" xr:uid="{00000000-0005-0000-0000-000012000000}"/>
    <cellStyle name="20% - Accent1 2 14" xfId="180" xr:uid="{00000000-0005-0000-0000-000013000000}"/>
    <cellStyle name="20% - Accent1 2 15" xfId="181" xr:uid="{00000000-0005-0000-0000-000014000000}"/>
    <cellStyle name="20% - Accent1 2 16" xfId="182" xr:uid="{00000000-0005-0000-0000-000015000000}"/>
    <cellStyle name="20% - Accent1 2 2" xfId="47" xr:uid="{00000000-0005-0000-0000-000016000000}"/>
    <cellStyle name="20% - Accent1 2 2 2" xfId="184" xr:uid="{00000000-0005-0000-0000-000017000000}"/>
    <cellStyle name="20% - Accent1 2 2 3" xfId="183" xr:uid="{00000000-0005-0000-0000-000018000000}"/>
    <cellStyle name="20% - Accent1 2 3" xfId="185" xr:uid="{00000000-0005-0000-0000-000019000000}"/>
    <cellStyle name="20% - Accent1 2 4" xfId="186" xr:uid="{00000000-0005-0000-0000-00001A000000}"/>
    <cellStyle name="20% - Accent1 2 5" xfId="187" xr:uid="{00000000-0005-0000-0000-00001B000000}"/>
    <cellStyle name="20% - Accent1 2 6" xfId="188" xr:uid="{00000000-0005-0000-0000-00001C000000}"/>
    <cellStyle name="20% - Accent1 2 7" xfId="189" xr:uid="{00000000-0005-0000-0000-00001D000000}"/>
    <cellStyle name="20% - Accent1 2 8" xfId="190" xr:uid="{00000000-0005-0000-0000-00001E000000}"/>
    <cellStyle name="20% - Accent1 2 9" xfId="191" xr:uid="{00000000-0005-0000-0000-00001F000000}"/>
    <cellStyle name="20% - Accent1 20" xfId="192" xr:uid="{00000000-0005-0000-0000-000020000000}"/>
    <cellStyle name="20% - Accent1 21" xfId="193" xr:uid="{00000000-0005-0000-0000-000021000000}"/>
    <cellStyle name="20% - Accent1 22" xfId="194" xr:uid="{00000000-0005-0000-0000-000022000000}"/>
    <cellStyle name="20% - Accent1 23" xfId="195" xr:uid="{00000000-0005-0000-0000-000023000000}"/>
    <cellStyle name="20% - Accent1 24" xfId="196" xr:uid="{00000000-0005-0000-0000-000024000000}"/>
    <cellStyle name="20% - Accent1 25" xfId="197" xr:uid="{00000000-0005-0000-0000-000025000000}"/>
    <cellStyle name="20% - Accent1 26" xfId="198" xr:uid="{00000000-0005-0000-0000-000026000000}"/>
    <cellStyle name="20% - Accent1 27" xfId="199" xr:uid="{00000000-0005-0000-0000-000027000000}"/>
    <cellStyle name="20% - Accent1 28" xfId="200" xr:uid="{00000000-0005-0000-0000-000028000000}"/>
    <cellStyle name="20% - Accent1 29" xfId="201" xr:uid="{00000000-0005-0000-0000-000029000000}"/>
    <cellStyle name="20% - Accent1 3" xfId="202" xr:uid="{00000000-0005-0000-0000-00002A000000}"/>
    <cellStyle name="20% - Accent1 3 2" xfId="203" xr:uid="{00000000-0005-0000-0000-00002B000000}"/>
    <cellStyle name="20% - Accent1 30" xfId="204" xr:uid="{00000000-0005-0000-0000-00002C000000}"/>
    <cellStyle name="20% - Accent1 31" xfId="205" xr:uid="{00000000-0005-0000-0000-00002D000000}"/>
    <cellStyle name="20% - Accent1 32" xfId="206" xr:uid="{00000000-0005-0000-0000-00002E000000}"/>
    <cellStyle name="20% - Accent1 33" xfId="207" xr:uid="{00000000-0005-0000-0000-00002F000000}"/>
    <cellStyle name="20% - Accent1 34" xfId="208" xr:uid="{00000000-0005-0000-0000-000030000000}"/>
    <cellStyle name="20% - Accent1 35" xfId="209" xr:uid="{00000000-0005-0000-0000-000031000000}"/>
    <cellStyle name="20% - Accent1 36" xfId="210" xr:uid="{00000000-0005-0000-0000-000032000000}"/>
    <cellStyle name="20% - Accent1 37" xfId="211" xr:uid="{00000000-0005-0000-0000-000033000000}"/>
    <cellStyle name="20% - Accent1 38" xfId="212" xr:uid="{00000000-0005-0000-0000-000034000000}"/>
    <cellStyle name="20% - Accent1 39" xfId="213" xr:uid="{00000000-0005-0000-0000-000035000000}"/>
    <cellStyle name="20% - Accent1 4" xfId="214" xr:uid="{00000000-0005-0000-0000-000036000000}"/>
    <cellStyle name="20% - Accent1 4 2" xfId="215" xr:uid="{00000000-0005-0000-0000-000037000000}"/>
    <cellStyle name="20% - Accent1 40" xfId="216" xr:uid="{00000000-0005-0000-0000-000038000000}"/>
    <cellStyle name="20% - Accent1 41" xfId="217" xr:uid="{00000000-0005-0000-0000-000039000000}"/>
    <cellStyle name="20% - Accent1 42" xfId="218" xr:uid="{00000000-0005-0000-0000-00003A000000}"/>
    <cellStyle name="20% - Accent1 43" xfId="219" xr:uid="{00000000-0005-0000-0000-00003B000000}"/>
    <cellStyle name="20% - Accent1 44" xfId="220" xr:uid="{00000000-0005-0000-0000-00003C000000}"/>
    <cellStyle name="20% - Accent1 5" xfId="221" xr:uid="{00000000-0005-0000-0000-00003D000000}"/>
    <cellStyle name="20% - Accent1 5 2" xfId="222" xr:uid="{00000000-0005-0000-0000-00003E000000}"/>
    <cellStyle name="20% - Accent1 6" xfId="223" xr:uid="{00000000-0005-0000-0000-00003F000000}"/>
    <cellStyle name="20% - Accent1 6 2" xfId="224" xr:uid="{00000000-0005-0000-0000-000040000000}"/>
    <cellStyle name="20% - Accent1 7" xfId="225" xr:uid="{00000000-0005-0000-0000-000041000000}"/>
    <cellStyle name="20% - Accent1 7 2" xfId="226" xr:uid="{00000000-0005-0000-0000-000042000000}"/>
    <cellStyle name="20% - Accent1 8" xfId="227" xr:uid="{00000000-0005-0000-0000-000043000000}"/>
    <cellStyle name="20% - Accent1 8 2" xfId="228" xr:uid="{00000000-0005-0000-0000-000044000000}"/>
    <cellStyle name="20% - Accent1 9" xfId="229" xr:uid="{00000000-0005-0000-0000-000045000000}"/>
    <cellStyle name="20% - Accent1 9 2" xfId="230" xr:uid="{00000000-0005-0000-0000-000046000000}"/>
    <cellStyle name="20% - Accent2" xfId="23" builtinId="34" customBuiltin="1"/>
    <cellStyle name="20% - Accent2 10" xfId="231" xr:uid="{00000000-0005-0000-0000-000048000000}"/>
    <cellStyle name="20% - Accent2 10 2" xfId="232" xr:uid="{00000000-0005-0000-0000-000049000000}"/>
    <cellStyle name="20% - Accent2 11" xfId="233" xr:uid="{00000000-0005-0000-0000-00004A000000}"/>
    <cellStyle name="20% - Accent2 11 2" xfId="234" xr:uid="{00000000-0005-0000-0000-00004B000000}"/>
    <cellStyle name="20% - Accent2 12" xfId="235" xr:uid="{00000000-0005-0000-0000-00004C000000}"/>
    <cellStyle name="20% - Accent2 13" xfId="236" xr:uid="{00000000-0005-0000-0000-00004D000000}"/>
    <cellStyle name="20% - Accent2 14" xfId="237" xr:uid="{00000000-0005-0000-0000-00004E000000}"/>
    <cellStyle name="20% - Accent2 15" xfId="238" xr:uid="{00000000-0005-0000-0000-00004F000000}"/>
    <cellStyle name="20% - Accent2 16" xfId="239" xr:uid="{00000000-0005-0000-0000-000050000000}"/>
    <cellStyle name="20% - Accent2 17" xfId="240" xr:uid="{00000000-0005-0000-0000-000051000000}"/>
    <cellStyle name="20% - Accent2 18" xfId="241" xr:uid="{00000000-0005-0000-0000-000052000000}"/>
    <cellStyle name="20% - Accent2 19" xfId="242" xr:uid="{00000000-0005-0000-0000-000053000000}"/>
    <cellStyle name="20% - Accent2 2" xfId="48" xr:uid="{00000000-0005-0000-0000-000054000000}"/>
    <cellStyle name="20% - Accent2 2 10" xfId="243" xr:uid="{00000000-0005-0000-0000-000055000000}"/>
    <cellStyle name="20% - Accent2 2 11" xfId="244" xr:uid="{00000000-0005-0000-0000-000056000000}"/>
    <cellStyle name="20% - Accent2 2 12" xfId="245" xr:uid="{00000000-0005-0000-0000-000057000000}"/>
    <cellStyle name="20% - Accent2 2 13" xfId="246" xr:uid="{00000000-0005-0000-0000-000058000000}"/>
    <cellStyle name="20% - Accent2 2 14" xfId="247" xr:uid="{00000000-0005-0000-0000-000059000000}"/>
    <cellStyle name="20% - Accent2 2 15" xfId="248" xr:uid="{00000000-0005-0000-0000-00005A000000}"/>
    <cellStyle name="20% - Accent2 2 16" xfId="249" xr:uid="{00000000-0005-0000-0000-00005B000000}"/>
    <cellStyle name="20% - Accent2 2 2" xfId="49" xr:uid="{00000000-0005-0000-0000-00005C000000}"/>
    <cellStyle name="20% - Accent2 2 2 2" xfId="251" xr:uid="{00000000-0005-0000-0000-00005D000000}"/>
    <cellStyle name="20% - Accent2 2 2 3" xfId="250" xr:uid="{00000000-0005-0000-0000-00005E000000}"/>
    <cellStyle name="20% - Accent2 2 3" xfId="252" xr:uid="{00000000-0005-0000-0000-00005F000000}"/>
    <cellStyle name="20% - Accent2 2 4" xfId="253" xr:uid="{00000000-0005-0000-0000-000060000000}"/>
    <cellStyle name="20% - Accent2 2 5" xfId="254" xr:uid="{00000000-0005-0000-0000-000061000000}"/>
    <cellStyle name="20% - Accent2 2 6" xfId="255" xr:uid="{00000000-0005-0000-0000-000062000000}"/>
    <cellStyle name="20% - Accent2 2 7" xfId="256" xr:uid="{00000000-0005-0000-0000-000063000000}"/>
    <cellStyle name="20% - Accent2 2 8" xfId="257" xr:uid="{00000000-0005-0000-0000-000064000000}"/>
    <cellStyle name="20% - Accent2 2 9" xfId="258" xr:uid="{00000000-0005-0000-0000-000065000000}"/>
    <cellStyle name="20% - Accent2 20" xfId="259" xr:uid="{00000000-0005-0000-0000-000066000000}"/>
    <cellStyle name="20% - Accent2 21" xfId="260" xr:uid="{00000000-0005-0000-0000-000067000000}"/>
    <cellStyle name="20% - Accent2 22" xfId="261" xr:uid="{00000000-0005-0000-0000-000068000000}"/>
    <cellStyle name="20% - Accent2 23" xfId="262" xr:uid="{00000000-0005-0000-0000-000069000000}"/>
    <cellStyle name="20% - Accent2 24" xfId="263" xr:uid="{00000000-0005-0000-0000-00006A000000}"/>
    <cellStyle name="20% - Accent2 25" xfId="264" xr:uid="{00000000-0005-0000-0000-00006B000000}"/>
    <cellStyle name="20% - Accent2 26" xfId="265" xr:uid="{00000000-0005-0000-0000-00006C000000}"/>
    <cellStyle name="20% - Accent2 27" xfId="266" xr:uid="{00000000-0005-0000-0000-00006D000000}"/>
    <cellStyle name="20% - Accent2 28" xfId="267" xr:uid="{00000000-0005-0000-0000-00006E000000}"/>
    <cellStyle name="20% - Accent2 29" xfId="268" xr:uid="{00000000-0005-0000-0000-00006F000000}"/>
    <cellStyle name="20% - Accent2 3" xfId="269" xr:uid="{00000000-0005-0000-0000-000070000000}"/>
    <cellStyle name="20% - Accent2 3 2" xfId="270" xr:uid="{00000000-0005-0000-0000-000071000000}"/>
    <cellStyle name="20% - Accent2 30" xfId="271" xr:uid="{00000000-0005-0000-0000-000072000000}"/>
    <cellStyle name="20% - Accent2 31" xfId="272" xr:uid="{00000000-0005-0000-0000-000073000000}"/>
    <cellStyle name="20% - Accent2 32" xfId="273" xr:uid="{00000000-0005-0000-0000-000074000000}"/>
    <cellStyle name="20% - Accent2 33" xfId="274" xr:uid="{00000000-0005-0000-0000-000075000000}"/>
    <cellStyle name="20% - Accent2 34" xfId="275" xr:uid="{00000000-0005-0000-0000-000076000000}"/>
    <cellStyle name="20% - Accent2 35" xfId="276" xr:uid="{00000000-0005-0000-0000-000077000000}"/>
    <cellStyle name="20% - Accent2 36" xfId="277" xr:uid="{00000000-0005-0000-0000-000078000000}"/>
    <cellStyle name="20% - Accent2 37" xfId="278" xr:uid="{00000000-0005-0000-0000-000079000000}"/>
    <cellStyle name="20% - Accent2 38" xfId="279" xr:uid="{00000000-0005-0000-0000-00007A000000}"/>
    <cellStyle name="20% - Accent2 39" xfId="280" xr:uid="{00000000-0005-0000-0000-00007B000000}"/>
    <cellStyle name="20% - Accent2 4" xfId="281" xr:uid="{00000000-0005-0000-0000-00007C000000}"/>
    <cellStyle name="20% - Accent2 4 2" xfId="282" xr:uid="{00000000-0005-0000-0000-00007D000000}"/>
    <cellStyle name="20% - Accent2 40" xfId="283" xr:uid="{00000000-0005-0000-0000-00007E000000}"/>
    <cellStyle name="20% - Accent2 41" xfId="284" xr:uid="{00000000-0005-0000-0000-00007F000000}"/>
    <cellStyle name="20% - Accent2 42" xfId="285" xr:uid="{00000000-0005-0000-0000-000080000000}"/>
    <cellStyle name="20% - Accent2 43" xfId="286" xr:uid="{00000000-0005-0000-0000-000081000000}"/>
    <cellStyle name="20% - Accent2 44" xfId="287" xr:uid="{00000000-0005-0000-0000-000082000000}"/>
    <cellStyle name="20% - Accent2 5" xfId="288" xr:uid="{00000000-0005-0000-0000-000083000000}"/>
    <cellStyle name="20% - Accent2 5 2" xfId="289" xr:uid="{00000000-0005-0000-0000-000084000000}"/>
    <cellStyle name="20% - Accent2 6" xfId="290" xr:uid="{00000000-0005-0000-0000-000085000000}"/>
    <cellStyle name="20% - Accent2 6 2" xfId="291" xr:uid="{00000000-0005-0000-0000-000086000000}"/>
    <cellStyle name="20% - Accent2 7" xfId="292" xr:uid="{00000000-0005-0000-0000-000087000000}"/>
    <cellStyle name="20% - Accent2 7 2" xfId="293" xr:uid="{00000000-0005-0000-0000-000088000000}"/>
    <cellStyle name="20% - Accent2 8" xfId="294" xr:uid="{00000000-0005-0000-0000-000089000000}"/>
    <cellStyle name="20% - Accent2 8 2" xfId="295" xr:uid="{00000000-0005-0000-0000-00008A000000}"/>
    <cellStyle name="20% - Accent2 9" xfId="296" xr:uid="{00000000-0005-0000-0000-00008B000000}"/>
    <cellStyle name="20% - Accent2 9 2" xfId="297" xr:uid="{00000000-0005-0000-0000-00008C000000}"/>
    <cellStyle name="20% - Accent3" xfId="27" builtinId="38" customBuiltin="1"/>
    <cellStyle name="20% - Accent3 10" xfId="298" xr:uid="{00000000-0005-0000-0000-00008E000000}"/>
    <cellStyle name="20% - Accent3 10 2" xfId="299" xr:uid="{00000000-0005-0000-0000-00008F000000}"/>
    <cellStyle name="20% - Accent3 11" xfId="300" xr:uid="{00000000-0005-0000-0000-000090000000}"/>
    <cellStyle name="20% - Accent3 11 2" xfId="301" xr:uid="{00000000-0005-0000-0000-000091000000}"/>
    <cellStyle name="20% - Accent3 12" xfId="302" xr:uid="{00000000-0005-0000-0000-000092000000}"/>
    <cellStyle name="20% - Accent3 13" xfId="303" xr:uid="{00000000-0005-0000-0000-000093000000}"/>
    <cellStyle name="20% - Accent3 14" xfId="304" xr:uid="{00000000-0005-0000-0000-000094000000}"/>
    <cellStyle name="20% - Accent3 15" xfId="305" xr:uid="{00000000-0005-0000-0000-000095000000}"/>
    <cellStyle name="20% - Accent3 16" xfId="306" xr:uid="{00000000-0005-0000-0000-000096000000}"/>
    <cellStyle name="20% - Accent3 17" xfId="307" xr:uid="{00000000-0005-0000-0000-000097000000}"/>
    <cellStyle name="20% - Accent3 18" xfId="308" xr:uid="{00000000-0005-0000-0000-000098000000}"/>
    <cellStyle name="20% - Accent3 19" xfId="309" xr:uid="{00000000-0005-0000-0000-000099000000}"/>
    <cellStyle name="20% - Accent3 2" xfId="50" xr:uid="{00000000-0005-0000-0000-00009A000000}"/>
    <cellStyle name="20% - Accent3 2 10" xfId="310" xr:uid="{00000000-0005-0000-0000-00009B000000}"/>
    <cellStyle name="20% - Accent3 2 11" xfId="311" xr:uid="{00000000-0005-0000-0000-00009C000000}"/>
    <cellStyle name="20% - Accent3 2 12" xfId="312" xr:uid="{00000000-0005-0000-0000-00009D000000}"/>
    <cellStyle name="20% - Accent3 2 13" xfId="313" xr:uid="{00000000-0005-0000-0000-00009E000000}"/>
    <cellStyle name="20% - Accent3 2 14" xfId="314" xr:uid="{00000000-0005-0000-0000-00009F000000}"/>
    <cellStyle name="20% - Accent3 2 15" xfId="315" xr:uid="{00000000-0005-0000-0000-0000A0000000}"/>
    <cellStyle name="20% - Accent3 2 16" xfId="316" xr:uid="{00000000-0005-0000-0000-0000A1000000}"/>
    <cellStyle name="20% - Accent3 2 2" xfId="51" xr:uid="{00000000-0005-0000-0000-0000A2000000}"/>
    <cellStyle name="20% - Accent3 2 2 2" xfId="318" xr:uid="{00000000-0005-0000-0000-0000A3000000}"/>
    <cellStyle name="20% - Accent3 2 2 3" xfId="317" xr:uid="{00000000-0005-0000-0000-0000A4000000}"/>
    <cellStyle name="20% - Accent3 2 3" xfId="319" xr:uid="{00000000-0005-0000-0000-0000A5000000}"/>
    <cellStyle name="20% - Accent3 2 4" xfId="320" xr:uid="{00000000-0005-0000-0000-0000A6000000}"/>
    <cellStyle name="20% - Accent3 2 5" xfId="321" xr:uid="{00000000-0005-0000-0000-0000A7000000}"/>
    <cellStyle name="20% - Accent3 2 6" xfId="322" xr:uid="{00000000-0005-0000-0000-0000A8000000}"/>
    <cellStyle name="20% - Accent3 2 7" xfId="323" xr:uid="{00000000-0005-0000-0000-0000A9000000}"/>
    <cellStyle name="20% - Accent3 2 8" xfId="324" xr:uid="{00000000-0005-0000-0000-0000AA000000}"/>
    <cellStyle name="20% - Accent3 2 9" xfId="325" xr:uid="{00000000-0005-0000-0000-0000AB000000}"/>
    <cellStyle name="20% - Accent3 20" xfId="326" xr:uid="{00000000-0005-0000-0000-0000AC000000}"/>
    <cellStyle name="20% - Accent3 21" xfId="327" xr:uid="{00000000-0005-0000-0000-0000AD000000}"/>
    <cellStyle name="20% - Accent3 22" xfId="328" xr:uid="{00000000-0005-0000-0000-0000AE000000}"/>
    <cellStyle name="20% - Accent3 23" xfId="329" xr:uid="{00000000-0005-0000-0000-0000AF000000}"/>
    <cellStyle name="20% - Accent3 24" xfId="330" xr:uid="{00000000-0005-0000-0000-0000B0000000}"/>
    <cellStyle name="20% - Accent3 25" xfId="331" xr:uid="{00000000-0005-0000-0000-0000B1000000}"/>
    <cellStyle name="20% - Accent3 26" xfId="332" xr:uid="{00000000-0005-0000-0000-0000B2000000}"/>
    <cellStyle name="20% - Accent3 27" xfId="333" xr:uid="{00000000-0005-0000-0000-0000B3000000}"/>
    <cellStyle name="20% - Accent3 28" xfId="334" xr:uid="{00000000-0005-0000-0000-0000B4000000}"/>
    <cellStyle name="20% - Accent3 29" xfId="335" xr:uid="{00000000-0005-0000-0000-0000B5000000}"/>
    <cellStyle name="20% - Accent3 3" xfId="336" xr:uid="{00000000-0005-0000-0000-0000B6000000}"/>
    <cellStyle name="20% - Accent3 3 2" xfId="337" xr:uid="{00000000-0005-0000-0000-0000B7000000}"/>
    <cellStyle name="20% - Accent3 30" xfId="338" xr:uid="{00000000-0005-0000-0000-0000B8000000}"/>
    <cellStyle name="20% - Accent3 31" xfId="339" xr:uid="{00000000-0005-0000-0000-0000B9000000}"/>
    <cellStyle name="20% - Accent3 32" xfId="340" xr:uid="{00000000-0005-0000-0000-0000BA000000}"/>
    <cellStyle name="20% - Accent3 33" xfId="341" xr:uid="{00000000-0005-0000-0000-0000BB000000}"/>
    <cellStyle name="20% - Accent3 34" xfId="342" xr:uid="{00000000-0005-0000-0000-0000BC000000}"/>
    <cellStyle name="20% - Accent3 35" xfId="343" xr:uid="{00000000-0005-0000-0000-0000BD000000}"/>
    <cellStyle name="20% - Accent3 36" xfId="344" xr:uid="{00000000-0005-0000-0000-0000BE000000}"/>
    <cellStyle name="20% - Accent3 37" xfId="345" xr:uid="{00000000-0005-0000-0000-0000BF000000}"/>
    <cellStyle name="20% - Accent3 38" xfId="346" xr:uid="{00000000-0005-0000-0000-0000C0000000}"/>
    <cellStyle name="20% - Accent3 39" xfId="347" xr:uid="{00000000-0005-0000-0000-0000C1000000}"/>
    <cellStyle name="20% - Accent3 4" xfId="348" xr:uid="{00000000-0005-0000-0000-0000C2000000}"/>
    <cellStyle name="20% - Accent3 4 2" xfId="349" xr:uid="{00000000-0005-0000-0000-0000C3000000}"/>
    <cellStyle name="20% - Accent3 40" xfId="350" xr:uid="{00000000-0005-0000-0000-0000C4000000}"/>
    <cellStyle name="20% - Accent3 41" xfId="351" xr:uid="{00000000-0005-0000-0000-0000C5000000}"/>
    <cellStyle name="20% - Accent3 42" xfId="352" xr:uid="{00000000-0005-0000-0000-0000C6000000}"/>
    <cellStyle name="20% - Accent3 43" xfId="353" xr:uid="{00000000-0005-0000-0000-0000C7000000}"/>
    <cellStyle name="20% - Accent3 44" xfId="354" xr:uid="{00000000-0005-0000-0000-0000C8000000}"/>
    <cellStyle name="20% - Accent3 5" xfId="355" xr:uid="{00000000-0005-0000-0000-0000C9000000}"/>
    <cellStyle name="20% - Accent3 5 2" xfId="356" xr:uid="{00000000-0005-0000-0000-0000CA000000}"/>
    <cellStyle name="20% - Accent3 6" xfId="357" xr:uid="{00000000-0005-0000-0000-0000CB000000}"/>
    <cellStyle name="20% - Accent3 6 2" xfId="358" xr:uid="{00000000-0005-0000-0000-0000CC000000}"/>
    <cellStyle name="20% - Accent3 7" xfId="359" xr:uid="{00000000-0005-0000-0000-0000CD000000}"/>
    <cellStyle name="20% - Accent3 7 2" xfId="360" xr:uid="{00000000-0005-0000-0000-0000CE000000}"/>
    <cellStyle name="20% - Accent3 8" xfId="361" xr:uid="{00000000-0005-0000-0000-0000CF000000}"/>
    <cellStyle name="20% - Accent3 8 2" xfId="362" xr:uid="{00000000-0005-0000-0000-0000D0000000}"/>
    <cellStyle name="20% - Accent3 9" xfId="363" xr:uid="{00000000-0005-0000-0000-0000D1000000}"/>
    <cellStyle name="20% - Accent3 9 2" xfId="364" xr:uid="{00000000-0005-0000-0000-0000D2000000}"/>
    <cellStyle name="20% - Accent4" xfId="31" builtinId="42" customBuiltin="1"/>
    <cellStyle name="20% - Accent4 10" xfId="365" xr:uid="{00000000-0005-0000-0000-0000D4000000}"/>
    <cellStyle name="20% - Accent4 10 2" xfId="366" xr:uid="{00000000-0005-0000-0000-0000D5000000}"/>
    <cellStyle name="20% - Accent4 11" xfId="367" xr:uid="{00000000-0005-0000-0000-0000D6000000}"/>
    <cellStyle name="20% - Accent4 11 2" xfId="368" xr:uid="{00000000-0005-0000-0000-0000D7000000}"/>
    <cellStyle name="20% - Accent4 12" xfId="369" xr:uid="{00000000-0005-0000-0000-0000D8000000}"/>
    <cellStyle name="20% - Accent4 13" xfId="370" xr:uid="{00000000-0005-0000-0000-0000D9000000}"/>
    <cellStyle name="20% - Accent4 14" xfId="371" xr:uid="{00000000-0005-0000-0000-0000DA000000}"/>
    <cellStyle name="20% - Accent4 15" xfId="372" xr:uid="{00000000-0005-0000-0000-0000DB000000}"/>
    <cellStyle name="20% - Accent4 16" xfId="373" xr:uid="{00000000-0005-0000-0000-0000DC000000}"/>
    <cellStyle name="20% - Accent4 17" xfId="374" xr:uid="{00000000-0005-0000-0000-0000DD000000}"/>
    <cellStyle name="20% - Accent4 18" xfId="375" xr:uid="{00000000-0005-0000-0000-0000DE000000}"/>
    <cellStyle name="20% - Accent4 19" xfId="376" xr:uid="{00000000-0005-0000-0000-0000DF000000}"/>
    <cellStyle name="20% - Accent4 2" xfId="52" xr:uid="{00000000-0005-0000-0000-0000E0000000}"/>
    <cellStyle name="20% - Accent4 2 10" xfId="377" xr:uid="{00000000-0005-0000-0000-0000E1000000}"/>
    <cellStyle name="20% - Accent4 2 11" xfId="378" xr:uid="{00000000-0005-0000-0000-0000E2000000}"/>
    <cellStyle name="20% - Accent4 2 12" xfId="379" xr:uid="{00000000-0005-0000-0000-0000E3000000}"/>
    <cellStyle name="20% - Accent4 2 13" xfId="380" xr:uid="{00000000-0005-0000-0000-0000E4000000}"/>
    <cellStyle name="20% - Accent4 2 14" xfId="381" xr:uid="{00000000-0005-0000-0000-0000E5000000}"/>
    <cellStyle name="20% - Accent4 2 15" xfId="382" xr:uid="{00000000-0005-0000-0000-0000E6000000}"/>
    <cellStyle name="20% - Accent4 2 16" xfId="383" xr:uid="{00000000-0005-0000-0000-0000E7000000}"/>
    <cellStyle name="20% - Accent4 2 2" xfId="53" xr:uid="{00000000-0005-0000-0000-0000E8000000}"/>
    <cellStyle name="20% - Accent4 2 2 2" xfId="385" xr:uid="{00000000-0005-0000-0000-0000E9000000}"/>
    <cellStyle name="20% - Accent4 2 2 3" xfId="384" xr:uid="{00000000-0005-0000-0000-0000EA000000}"/>
    <cellStyle name="20% - Accent4 2 3" xfId="386" xr:uid="{00000000-0005-0000-0000-0000EB000000}"/>
    <cellStyle name="20% - Accent4 2 4" xfId="387" xr:uid="{00000000-0005-0000-0000-0000EC000000}"/>
    <cellStyle name="20% - Accent4 2 5" xfId="388" xr:uid="{00000000-0005-0000-0000-0000ED000000}"/>
    <cellStyle name="20% - Accent4 2 6" xfId="389" xr:uid="{00000000-0005-0000-0000-0000EE000000}"/>
    <cellStyle name="20% - Accent4 2 7" xfId="390" xr:uid="{00000000-0005-0000-0000-0000EF000000}"/>
    <cellStyle name="20% - Accent4 2 8" xfId="391" xr:uid="{00000000-0005-0000-0000-0000F0000000}"/>
    <cellStyle name="20% - Accent4 2 9" xfId="392" xr:uid="{00000000-0005-0000-0000-0000F1000000}"/>
    <cellStyle name="20% - Accent4 20" xfId="393" xr:uid="{00000000-0005-0000-0000-0000F2000000}"/>
    <cellStyle name="20% - Accent4 21" xfId="394" xr:uid="{00000000-0005-0000-0000-0000F3000000}"/>
    <cellStyle name="20% - Accent4 22" xfId="395" xr:uid="{00000000-0005-0000-0000-0000F4000000}"/>
    <cellStyle name="20% - Accent4 23" xfId="396" xr:uid="{00000000-0005-0000-0000-0000F5000000}"/>
    <cellStyle name="20% - Accent4 24" xfId="397" xr:uid="{00000000-0005-0000-0000-0000F6000000}"/>
    <cellStyle name="20% - Accent4 25" xfId="398" xr:uid="{00000000-0005-0000-0000-0000F7000000}"/>
    <cellStyle name="20% - Accent4 26" xfId="399" xr:uid="{00000000-0005-0000-0000-0000F8000000}"/>
    <cellStyle name="20% - Accent4 27" xfId="400" xr:uid="{00000000-0005-0000-0000-0000F9000000}"/>
    <cellStyle name="20% - Accent4 28" xfId="401" xr:uid="{00000000-0005-0000-0000-0000FA000000}"/>
    <cellStyle name="20% - Accent4 29" xfId="402" xr:uid="{00000000-0005-0000-0000-0000FB000000}"/>
    <cellStyle name="20% - Accent4 3" xfId="403" xr:uid="{00000000-0005-0000-0000-0000FC000000}"/>
    <cellStyle name="20% - Accent4 3 2" xfId="404" xr:uid="{00000000-0005-0000-0000-0000FD000000}"/>
    <cellStyle name="20% - Accent4 30" xfId="405" xr:uid="{00000000-0005-0000-0000-0000FE000000}"/>
    <cellStyle name="20% - Accent4 31" xfId="406" xr:uid="{00000000-0005-0000-0000-0000FF000000}"/>
    <cellStyle name="20% - Accent4 32" xfId="407" xr:uid="{00000000-0005-0000-0000-000000010000}"/>
    <cellStyle name="20% - Accent4 33" xfId="408" xr:uid="{00000000-0005-0000-0000-000001010000}"/>
    <cellStyle name="20% - Accent4 34" xfId="409" xr:uid="{00000000-0005-0000-0000-000002010000}"/>
    <cellStyle name="20% - Accent4 35" xfId="410" xr:uid="{00000000-0005-0000-0000-000003010000}"/>
    <cellStyle name="20% - Accent4 36" xfId="411" xr:uid="{00000000-0005-0000-0000-000004010000}"/>
    <cellStyle name="20% - Accent4 37" xfId="412" xr:uid="{00000000-0005-0000-0000-000005010000}"/>
    <cellStyle name="20% - Accent4 38" xfId="413" xr:uid="{00000000-0005-0000-0000-000006010000}"/>
    <cellStyle name="20% - Accent4 39" xfId="414" xr:uid="{00000000-0005-0000-0000-000007010000}"/>
    <cellStyle name="20% - Accent4 4" xfId="415" xr:uid="{00000000-0005-0000-0000-000008010000}"/>
    <cellStyle name="20% - Accent4 4 2" xfId="416" xr:uid="{00000000-0005-0000-0000-000009010000}"/>
    <cellStyle name="20% - Accent4 40" xfId="417" xr:uid="{00000000-0005-0000-0000-00000A010000}"/>
    <cellStyle name="20% - Accent4 41" xfId="418" xr:uid="{00000000-0005-0000-0000-00000B010000}"/>
    <cellStyle name="20% - Accent4 42" xfId="419" xr:uid="{00000000-0005-0000-0000-00000C010000}"/>
    <cellStyle name="20% - Accent4 43" xfId="420" xr:uid="{00000000-0005-0000-0000-00000D010000}"/>
    <cellStyle name="20% - Accent4 44" xfId="421" xr:uid="{00000000-0005-0000-0000-00000E010000}"/>
    <cellStyle name="20% - Accent4 5" xfId="422" xr:uid="{00000000-0005-0000-0000-00000F010000}"/>
    <cellStyle name="20% - Accent4 5 2" xfId="423" xr:uid="{00000000-0005-0000-0000-000010010000}"/>
    <cellStyle name="20% - Accent4 6" xfId="424" xr:uid="{00000000-0005-0000-0000-000011010000}"/>
    <cellStyle name="20% - Accent4 6 2" xfId="425" xr:uid="{00000000-0005-0000-0000-000012010000}"/>
    <cellStyle name="20% - Accent4 7" xfId="426" xr:uid="{00000000-0005-0000-0000-000013010000}"/>
    <cellStyle name="20% - Accent4 7 2" xfId="427" xr:uid="{00000000-0005-0000-0000-000014010000}"/>
    <cellStyle name="20% - Accent4 8" xfId="428" xr:uid="{00000000-0005-0000-0000-000015010000}"/>
    <cellStyle name="20% - Accent4 8 2" xfId="429" xr:uid="{00000000-0005-0000-0000-000016010000}"/>
    <cellStyle name="20% - Accent4 9" xfId="430" xr:uid="{00000000-0005-0000-0000-000017010000}"/>
    <cellStyle name="20% - Accent4 9 2" xfId="431" xr:uid="{00000000-0005-0000-0000-000018010000}"/>
    <cellStyle name="20% - Accent5" xfId="35" builtinId="46" customBuiltin="1"/>
    <cellStyle name="20% - Accent5 10" xfId="432" xr:uid="{00000000-0005-0000-0000-00001A010000}"/>
    <cellStyle name="20% - Accent5 10 2" xfId="433" xr:uid="{00000000-0005-0000-0000-00001B010000}"/>
    <cellStyle name="20% - Accent5 11" xfId="434" xr:uid="{00000000-0005-0000-0000-00001C010000}"/>
    <cellStyle name="20% - Accent5 11 2" xfId="435" xr:uid="{00000000-0005-0000-0000-00001D010000}"/>
    <cellStyle name="20% - Accent5 12" xfId="436" xr:uid="{00000000-0005-0000-0000-00001E010000}"/>
    <cellStyle name="20% - Accent5 13" xfId="437" xr:uid="{00000000-0005-0000-0000-00001F010000}"/>
    <cellStyle name="20% - Accent5 14" xfId="438" xr:uid="{00000000-0005-0000-0000-000020010000}"/>
    <cellStyle name="20% - Accent5 15" xfId="439" xr:uid="{00000000-0005-0000-0000-000021010000}"/>
    <cellStyle name="20% - Accent5 16" xfId="440" xr:uid="{00000000-0005-0000-0000-000022010000}"/>
    <cellStyle name="20% - Accent5 17" xfId="441" xr:uid="{00000000-0005-0000-0000-000023010000}"/>
    <cellStyle name="20% - Accent5 18" xfId="442" xr:uid="{00000000-0005-0000-0000-000024010000}"/>
    <cellStyle name="20% - Accent5 19" xfId="443" xr:uid="{00000000-0005-0000-0000-000025010000}"/>
    <cellStyle name="20% - Accent5 2" xfId="54" xr:uid="{00000000-0005-0000-0000-000026010000}"/>
    <cellStyle name="20% - Accent5 2 10" xfId="444" xr:uid="{00000000-0005-0000-0000-000027010000}"/>
    <cellStyle name="20% - Accent5 2 11" xfId="445" xr:uid="{00000000-0005-0000-0000-000028010000}"/>
    <cellStyle name="20% - Accent5 2 12" xfId="446" xr:uid="{00000000-0005-0000-0000-000029010000}"/>
    <cellStyle name="20% - Accent5 2 13" xfId="447" xr:uid="{00000000-0005-0000-0000-00002A010000}"/>
    <cellStyle name="20% - Accent5 2 14" xfId="448" xr:uid="{00000000-0005-0000-0000-00002B010000}"/>
    <cellStyle name="20% - Accent5 2 15" xfId="449" xr:uid="{00000000-0005-0000-0000-00002C010000}"/>
    <cellStyle name="20% - Accent5 2 2" xfId="450" xr:uid="{00000000-0005-0000-0000-00002D010000}"/>
    <cellStyle name="20% - Accent5 2 3" xfId="451" xr:uid="{00000000-0005-0000-0000-00002E010000}"/>
    <cellStyle name="20% - Accent5 2 4" xfId="452" xr:uid="{00000000-0005-0000-0000-00002F010000}"/>
    <cellStyle name="20% - Accent5 2 5" xfId="453" xr:uid="{00000000-0005-0000-0000-000030010000}"/>
    <cellStyle name="20% - Accent5 2 6" xfId="454" xr:uid="{00000000-0005-0000-0000-000031010000}"/>
    <cellStyle name="20% - Accent5 2 7" xfId="455" xr:uid="{00000000-0005-0000-0000-000032010000}"/>
    <cellStyle name="20% - Accent5 2 8" xfId="456" xr:uid="{00000000-0005-0000-0000-000033010000}"/>
    <cellStyle name="20% - Accent5 2 9" xfId="457" xr:uid="{00000000-0005-0000-0000-000034010000}"/>
    <cellStyle name="20% - Accent5 20" xfId="458" xr:uid="{00000000-0005-0000-0000-000035010000}"/>
    <cellStyle name="20% - Accent5 21" xfId="459" xr:uid="{00000000-0005-0000-0000-000036010000}"/>
    <cellStyle name="20% - Accent5 22" xfId="460" xr:uid="{00000000-0005-0000-0000-000037010000}"/>
    <cellStyle name="20% - Accent5 23" xfId="461" xr:uid="{00000000-0005-0000-0000-000038010000}"/>
    <cellStyle name="20% - Accent5 24" xfId="462" xr:uid="{00000000-0005-0000-0000-000039010000}"/>
    <cellStyle name="20% - Accent5 25" xfId="463" xr:uid="{00000000-0005-0000-0000-00003A010000}"/>
    <cellStyle name="20% - Accent5 26" xfId="464" xr:uid="{00000000-0005-0000-0000-00003B010000}"/>
    <cellStyle name="20% - Accent5 27" xfId="465" xr:uid="{00000000-0005-0000-0000-00003C010000}"/>
    <cellStyle name="20% - Accent5 28" xfId="466" xr:uid="{00000000-0005-0000-0000-00003D010000}"/>
    <cellStyle name="20% - Accent5 29" xfId="467" xr:uid="{00000000-0005-0000-0000-00003E010000}"/>
    <cellStyle name="20% - Accent5 3" xfId="468" xr:uid="{00000000-0005-0000-0000-00003F010000}"/>
    <cellStyle name="20% - Accent5 30" xfId="469" xr:uid="{00000000-0005-0000-0000-000040010000}"/>
    <cellStyle name="20% - Accent5 31" xfId="470" xr:uid="{00000000-0005-0000-0000-000041010000}"/>
    <cellStyle name="20% - Accent5 32" xfId="471" xr:uid="{00000000-0005-0000-0000-000042010000}"/>
    <cellStyle name="20% - Accent5 33" xfId="472" xr:uid="{00000000-0005-0000-0000-000043010000}"/>
    <cellStyle name="20% - Accent5 34" xfId="473" xr:uid="{00000000-0005-0000-0000-000044010000}"/>
    <cellStyle name="20% - Accent5 35" xfId="474" xr:uid="{00000000-0005-0000-0000-000045010000}"/>
    <cellStyle name="20% - Accent5 36" xfId="475" xr:uid="{00000000-0005-0000-0000-000046010000}"/>
    <cellStyle name="20% - Accent5 37" xfId="476" xr:uid="{00000000-0005-0000-0000-000047010000}"/>
    <cellStyle name="20% - Accent5 38" xfId="477" xr:uid="{00000000-0005-0000-0000-000048010000}"/>
    <cellStyle name="20% - Accent5 39" xfId="478" xr:uid="{00000000-0005-0000-0000-000049010000}"/>
    <cellStyle name="20% - Accent5 4" xfId="479" xr:uid="{00000000-0005-0000-0000-00004A010000}"/>
    <cellStyle name="20% - Accent5 40" xfId="480" xr:uid="{00000000-0005-0000-0000-00004B010000}"/>
    <cellStyle name="20% - Accent5 41" xfId="481" xr:uid="{00000000-0005-0000-0000-00004C010000}"/>
    <cellStyle name="20% - Accent5 42" xfId="482" xr:uid="{00000000-0005-0000-0000-00004D010000}"/>
    <cellStyle name="20% - Accent5 43" xfId="483" xr:uid="{00000000-0005-0000-0000-00004E010000}"/>
    <cellStyle name="20% - Accent5 44" xfId="484" xr:uid="{00000000-0005-0000-0000-00004F010000}"/>
    <cellStyle name="20% - Accent5 5" xfId="485" xr:uid="{00000000-0005-0000-0000-000050010000}"/>
    <cellStyle name="20% - Accent5 6" xfId="486" xr:uid="{00000000-0005-0000-0000-000051010000}"/>
    <cellStyle name="20% - Accent5 7" xfId="487" xr:uid="{00000000-0005-0000-0000-000052010000}"/>
    <cellStyle name="20% - Accent5 8" xfId="488" xr:uid="{00000000-0005-0000-0000-000053010000}"/>
    <cellStyle name="20% - Accent5 9" xfId="489" xr:uid="{00000000-0005-0000-0000-000054010000}"/>
    <cellStyle name="20% - Accent5 9 2" xfId="490" xr:uid="{00000000-0005-0000-0000-000055010000}"/>
    <cellStyle name="20% - Accent6" xfId="39" builtinId="50" customBuiltin="1"/>
    <cellStyle name="20% - Accent6 10" xfId="491" xr:uid="{00000000-0005-0000-0000-000057010000}"/>
    <cellStyle name="20% - Accent6 10 2" xfId="492" xr:uid="{00000000-0005-0000-0000-000058010000}"/>
    <cellStyle name="20% - Accent6 11" xfId="493" xr:uid="{00000000-0005-0000-0000-000059010000}"/>
    <cellStyle name="20% - Accent6 11 2" xfId="494" xr:uid="{00000000-0005-0000-0000-00005A010000}"/>
    <cellStyle name="20% - Accent6 12" xfId="495" xr:uid="{00000000-0005-0000-0000-00005B010000}"/>
    <cellStyle name="20% - Accent6 13" xfId="496" xr:uid="{00000000-0005-0000-0000-00005C010000}"/>
    <cellStyle name="20% - Accent6 14" xfId="497" xr:uid="{00000000-0005-0000-0000-00005D010000}"/>
    <cellStyle name="20% - Accent6 15" xfId="498" xr:uid="{00000000-0005-0000-0000-00005E010000}"/>
    <cellStyle name="20% - Accent6 16" xfId="499" xr:uid="{00000000-0005-0000-0000-00005F010000}"/>
    <cellStyle name="20% - Accent6 17" xfId="500" xr:uid="{00000000-0005-0000-0000-000060010000}"/>
    <cellStyle name="20% - Accent6 18" xfId="501" xr:uid="{00000000-0005-0000-0000-000061010000}"/>
    <cellStyle name="20% - Accent6 19" xfId="502" xr:uid="{00000000-0005-0000-0000-000062010000}"/>
    <cellStyle name="20% - Accent6 2" xfId="55" xr:uid="{00000000-0005-0000-0000-000063010000}"/>
    <cellStyle name="20% - Accent6 2 10" xfId="503" xr:uid="{00000000-0005-0000-0000-000064010000}"/>
    <cellStyle name="20% - Accent6 2 11" xfId="504" xr:uid="{00000000-0005-0000-0000-000065010000}"/>
    <cellStyle name="20% - Accent6 2 12" xfId="505" xr:uid="{00000000-0005-0000-0000-000066010000}"/>
    <cellStyle name="20% - Accent6 2 13" xfId="506" xr:uid="{00000000-0005-0000-0000-000067010000}"/>
    <cellStyle name="20% - Accent6 2 14" xfId="507" xr:uid="{00000000-0005-0000-0000-000068010000}"/>
    <cellStyle name="20% - Accent6 2 15" xfId="508" xr:uid="{00000000-0005-0000-0000-000069010000}"/>
    <cellStyle name="20% - Accent6 2 16" xfId="509" xr:uid="{00000000-0005-0000-0000-00006A010000}"/>
    <cellStyle name="20% - Accent6 2 2" xfId="510" xr:uid="{00000000-0005-0000-0000-00006B010000}"/>
    <cellStyle name="20% - Accent6 2 3" xfId="511" xr:uid="{00000000-0005-0000-0000-00006C010000}"/>
    <cellStyle name="20% - Accent6 2 4" xfId="512" xr:uid="{00000000-0005-0000-0000-00006D010000}"/>
    <cellStyle name="20% - Accent6 2 5" xfId="513" xr:uid="{00000000-0005-0000-0000-00006E010000}"/>
    <cellStyle name="20% - Accent6 2 6" xfId="514" xr:uid="{00000000-0005-0000-0000-00006F010000}"/>
    <cellStyle name="20% - Accent6 2 7" xfId="515" xr:uid="{00000000-0005-0000-0000-000070010000}"/>
    <cellStyle name="20% - Accent6 2 8" xfId="516" xr:uid="{00000000-0005-0000-0000-000071010000}"/>
    <cellStyle name="20% - Accent6 2 9" xfId="517" xr:uid="{00000000-0005-0000-0000-000072010000}"/>
    <cellStyle name="20% - Accent6 20" xfId="518" xr:uid="{00000000-0005-0000-0000-000073010000}"/>
    <cellStyle name="20% - Accent6 21" xfId="519" xr:uid="{00000000-0005-0000-0000-000074010000}"/>
    <cellStyle name="20% - Accent6 22" xfId="520" xr:uid="{00000000-0005-0000-0000-000075010000}"/>
    <cellStyle name="20% - Accent6 23" xfId="521" xr:uid="{00000000-0005-0000-0000-000076010000}"/>
    <cellStyle name="20% - Accent6 24" xfId="522" xr:uid="{00000000-0005-0000-0000-000077010000}"/>
    <cellStyle name="20% - Accent6 25" xfId="523" xr:uid="{00000000-0005-0000-0000-000078010000}"/>
    <cellStyle name="20% - Accent6 26" xfId="524" xr:uid="{00000000-0005-0000-0000-000079010000}"/>
    <cellStyle name="20% - Accent6 27" xfId="525" xr:uid="{00000000-0005-0000-0000-00007A010000}"/>
    <cellStyle name="20% - Accent6 28" xfId="526" xr:uid="{00000000-0005-0000-0000-00007B010000}"/>
    <cellStyle name="20% - Accent6 29" xfId="527" xr:uid="{00000000-0005-0000-0000-00007C010000}"/>
    <cellStyle name="20% - Accent6 3" xfId="528" xr:uid="{00000000-0005-0000-0000-00007D010000}"/>
    <cellStyle name="20% - Accent6 3 2" xfId="529" xr:uid="{00000000-0005-0000-0000-00007E010000}"/>
    <cellStyle name="20% - Accent6 30" xfId="530" xr:uid="{00000000-0005-0000-0000-00007F010000}"/>
    <cellStyle name="20% - Accent6 31" xfId="531" xr:uid="{00000000-0005-0000-0000-000080010000}"/>
    <cellStyle name="20% - Accent6 32" xfId="532" xr:uid="{00000000-0005-0000-0000-000081010000}"/>
    <cellStyle name="20% - Accent6 33" xfId="533" xr:uid="{00000000-0005-0000-0000-000082010000}"/>
    <cellStyle name="20% - Accent6 34" xfId="534" xr:uid="{00000000-0005-0000-0000-000083010000}"/>
    <cellStyle name="20% - Accent6 35" xfId="535" xr:uid="{00000000-0005-0000-0000-000084010000}"/>
    <cellStyle name="20% - Accent6 36" xfId="536" xr:uid="{00000000-0005-0000-0000-000085010000}"/>
    <cellStyle name="20% - Accent6 37" xfId="537" xr:uid="{00000000-0005-0000-0000-000086010000}"/>
    <cellStyle name="20% - Accent6 38" xfId="538" xr:uid="{00000000-0005-0000-0000-000087010000}"/>
    <cellStyle name="20% - Accent6 39" xfId="539" xr:uid="{00000000-0005-0000-0000-000088010000}"/>
    <cellStyle name="20% - Accent6 4" xfId="540" xr:uid="{00000000-0005-0000-0000-000089010000}"/>
    <cellStyle name="20% - Accent6 4 2" xfId="541" xr:uid="{00000000-0005-0000-0000-00008A010000}"/>
    <cellStyle name="20% - Accent6 40" xfId="542" xr:uid="{00000000-0005-0000-0000-00008B010000}"/>
    <cellStyle name="20% - Accent6 41" xfId="543" xr:uid="{00000000-0005-0000-0000-00008C010000}"/>
    <cellStyle name="20% - Accent6 42" xfId="544" xr:uid="{00000000-0005-0000-0000-00008D010000}"/>
    <cellStyle name="20% - Accent6 43" xfId="545" xr:uid="{00000000-0005-0000-0000-00008E010000}"/>
    <cellStyle name="20% - Accent6 44" xfId="546" xr:uid="{00000000-0005-0000-0000-00008F010000}"/>
    <cellStyle name="20% - Accent6 45" xfId="547" xr:uid="{00000000-0005-0000-0000-000090010000}"/>
    <cellStyle name="20% - Accent6 5" xfId="548" xr:uid="{00000000-0005-0000-0000-000091010000}"/>
    <cellStyle name="20% - Accent6 5 2" xfId="549" xr:uid="{00000000-0005-0000-0000-000092010000}"/>
    <cellStyle name="20% - Accent6 6" xfId="550" xr:uid="{00000000-0005-0000-0000-000093010000}"/>
    <cellStyle name="20% - Accent6 6 2" xfId="551" xr:uid="{00000000-0005-0000-0000-000094010000}"/>
    <cellStyle name="20% - Accent6 7" xfId="552" xr:uid="{00000000-0005-0000-0000-000095010000}"/>
    <cellStyle name="20% - Accent6 7 2" xfId="553" xr:uid="{00000000-0005-0000-0000-000096010000}"/>
    <cellStyle name="20% - Accent6 8" xfId="554" xr:uid="{00000000-0005-0000-0000-000097010000}"/>
    <cellStyle name="20% - Accent6 8 2" xfId="555" xr:uid="{00000000-0005-0000-0000-000098010000}"/>
    <cellStyle name="20% - Accent6 9" xfId="556" xr:uid="{00000000-0005-0000-0000-000099010000}"/>
    <cellStyle name="20% - Accent6 9 2" xfId="557" xr:uid="{00000000-0005-0000-0000-00009A010000}"/>
    <cellStyle name="20% - Akzent1" xfId="558" xr:uid="{00000000-0005-0000-0000-00009B010000}"/>
    <cellStyle name="20% - Akzent2" xfId="559" xr:uid="{00000000-0005-0000-0000-00009C010000}"/>
    <cellStyle name="20% - Akzent3" xfId="560" xr:uid="{00000000-0005-0000-0000-00009D010000}"/>
    <cellStyle name="20% - Akzent4" xfId="561" xr:uid="{00000000-0005-0000-0000-00009E010000}"/>
    <cellStyle name="20% - Akzent5" xfId="562" xr:uid="{00000000-0005-0000-0000-00009F010000}"/>
    <cellStyle name="20% - Akzent6" xfId="563" xr:uid="{00000000-0005-0000-0000-0000A0010000}"/>
    <cellStyle name="2x indented GHG Textfiels" xfId="564" xr:uid="{00000000-0005-0000-0000-0000A1010000}"/>
    <cellStyle name="40% - Accent1" xfId="20" builtinId="31" customBuiltin="1"/>
    <cellStyle name="40% - Accent1 10" xfId="565" xr:uid="{00000000-0005-0000-0000-0000A3010000}"/>
    <cellStyle name="40% - Accent1 10 2" xfId="566" xr:uid="{00000000-0005-0000-0000-0000A4010000}"/>
    <cellStyle name="40% - Accent1 11" xfId="567" xr:uid="{00000000-0005-0000-0000-0000A5010000}"/>
    <cellStyle name="40% - Accent1 11 2" xfId="568" xr:uid="{00000000-0005-0000-0000-0000A6010000}"/>
    <cellStyle name="40% - Accent1 12" xfId="569" xr:uid="{00000000-0005-0000-0000-0000A7010000}"/>
    <cellStyle name="40% - Accent1 13" xfId="570" xr:uid="{00000000-0005-0000-0000-0000A8010000}"/>
    <cellStyle name="40% - Accent1 14" xfId="571" xr:uid="{00000000-0005-0000-0000-0000A9010000}"/>
    <cellStyle name="40% - Accent1 15" xfId="572" xr:uid="{00000000-0005-0000-0000-0000AA010000}"/>
    <cellStyle name="40% - Accent1 16" xfId="573" xr:uid="{00000000-0005-0000-0000-0000AB010000}"/>
    <cellStyle name="40% - Accent1 17" xfId="574" xr:uid="{00000000-0005-0000-0000-0000AC010000}"/>
    <cellStyle name="40% - Accent1 18" xfId="575" xr:uid="{00000000-0005-0000-0000-0000AD010000}"/>
    <cellStyle name="40% - Accent1 19" xfId="576" xr:uid="{00000000-0005-0000-0000-0000AE010000}"/>
    <cellStyle name="40% - Accent1 2" xfId="56" xr:uid="{00000000-0005-0000-0000-0000AF010000}"/>
    <cellStyle name="40% - Accent1 2 10" xfId="577" xr:uid="{00000000-0005-0000-0000-0000B0010000}"/>
    <cellStyle name="40% - Accent1 2 11" xfId="578" xr:uid="{00000000-0005-0000-0000-0000B1010000}"/>
    <cellStyle name="40% - Accent1 2 12" xfId="579" xr:uid="{00000000-0005-0000-0000-0000B2010000}"/>
    <cellStyle name="40% - Accent1 2 13" xfId="580" xr:uid="{00000000-0005-0000-0000-0000B3010000}"/>
    <cellStyle name="40% - Accent1 2 14" xfId="581" xr:uid="{00000000-0005-0000-0000-0000B4010000}"/>
    <cellStyle name="40% - Accent1 2 15" xfId="582" xr:uid="{00000000-0005-0000-0000-0000B5010000}"/>
    <cellStyle name="40% - Accent1 2 16" xfId="583" xr:uid="{00000000-0005-0000-0000-0000B6010000}"/>
    <cellStyle name="40% - Accent1 2 2" xfId="584" xr:uid="{00000000-0005-0000-0000-0000B7010000}"/>
    <cellStyle name="40% - Accent1 2 3" xfId="585" xr:uid="{00000000-0005-0000-0000-0000B8010000}"/>
    <cellStyle name="40% - Accent1 2 4" xfId="586" xr:uid="{00000000-0005-0000-0000-0000B9010000}"/>
    <cellStyle name="40% - Accent1 2 5" xfId="587" xr:uid="{00000000-0005-0000-0000-0000BA010000}"/>
    <cellStyle name="40% - Accent1 2 6" xfId="588" xr:uid="{00000000-0005-0000-0000-0000BB010000}"/>
    <cellStyle name="40% - Accent1 2 7" xfId="589" xr:uid="{00000000-0005-0000-0000-0000BC010000}"/>
    <cellStyle name="40% - Accent1 2 8" xfId="590" xr:uid="{00000000-0005-0000-0000-0000BD010000}"/>
    <cellStyle name="40% - Accent1 2 9" xfId="591" xr:uid="{00000000-0005-0000-0000-0000BE010000}"/>
    <cellStyle name="40% - Accent1 20" xfId="592" xr:uid="{00000000-0005-0000-0000-0000BF010000}"/>
    <cellStyle name="40% - Accent1 21" xfId="593" xr:uid="{00000000-0005-0000-0000-0000C0010000}"/>
    <cellStyle name="40% - Accent1 22" xfId="594" xr:uid="{00000000-0005-0000-0000-0000C1010000}"/>
    <cellStyle name="40% - Accent1 23" xfId="595" xr:uid="{00000000-0005-0000-0000-0000C2010000}"/>
    <cellStyle name="40% - Accent1 24" xfId="596" xr:uid="{00000000-0005-0000-0000-0000C3010000}"/>
    <cellStyle name="40% - Accent1 25" xfId="597" xr:uid="{00000000-0005-0000-0000-0000C4010000}"/>
    <cellStyle name="40% - Accent1 26" xfId="598" xr:uid="{00000000-0005-0000-0000-0000C5010000}"/>
    <cellStyle name="40% - Accent1 27" xfId="599" xr:uid="{00000000-0005-0000-0000-0000C6010000}"/>
    <cellStyle name="40% - Accent1 28" xfId="600" xr:uid="{00000000-0005-0000-0000-0000C7010000}"/>
    <cellStyle name="40% - Accent1 29" xfId="601" xr:uid="{00000000-0005-0000-0000-0000C8010000}"/>
    <cellStyle name="40% - Accent1 3" xfId="602" xr:uid="{00000000-0005-0000-0000-0000C9010000}"/>
    <cellStyle name="40% - Accent1 3 2" xfId="603" xr:uid="{00000000-0005-0000-0000-0000CA010000}"/>
    <cellStyle name="40% - Accent1 30" xfId="604" xr:uid="{00000000-0005-0000-0000-0000CB010000}"/>
    <cellStyle name="40% - Accent1 31" xfId="605" xr:uid="{00000000-0005-0000-0000-0000CC010000}"/>
    <cellStyle name="40% - Accent1 32" xfId="606" xr:uid="{00000000-0005-0000-0000-0000CD010000}"/>
    <cellStyle name="40% - Accent1 33" xfId="607" xr:uid="{00000000-0005-0000-0000-0000CE010000}"/>
    <cellStyle name="40% - Accent1 34" xfId="608" xr:uid="{00000000-0005-0000-0000-0000CF010000}"/>
    <cellStyle name="40% - Accent1 35" xfId="609" xr:uid="{00000000-0005-0000-0000-0000D0010000}"/>
    <cellStyle name="40% - Accent1 36" xfId="610" xr:uid="{00000000-0005-0000-0000-0000D1010000}"/>
    <cellStyle name="40% - Accent1 37" xfId="611" xr:uid="{00000000-0005-0000-0000-0000D2010000}"/>
    <cellStyle name="40% - Accent1 38" xfId="612" xr:uid="{00000000-0005-0000-0000-0000D3010000}"/>
    <cellStyle name="40% - Accent1 39" xfId="613" xr:uid="{00000000-0005-0000-0000-0000D4010000}"/>
    <cellStyle name="40% - Accent1 4" xfId="614" xr:uid="{00000000-0005-0000-0000-0000D5010000}"/>
    <cellStyle name="40% - Accent1 4 2" xfId="615" xr:uid="{00000000-0005-0000-0000-0000D6010000}"/>
    <cellStyle name="40% - Accent1 40" xfId="616" xr:uid="{00000000-0005-0000-0000-0000D7010000}"/>
    <cellStyle name="40% - Accent1 41" xfId="617" xr:uid="{00000000-0005-0000-0000-0000D8010000}"/>
    <cellStyle name="40% - Accent1 42" xfId="618" xr:uid="{00000000-0005-0000-0000-0000D9010000}"/>
    <cellStyle name="40% - Accent1 43" xfId="619" xr:uid="{00000000-0005-0000-0000-0000DA010000}"/>
    <cellStyle name="40% - Accent1 44" xfId="620" xr:uid="{00000000-0005-0000-0000-0000DB010000}"/>
    <cellStyle name="40% - Accent1 5" xfId="621" xr:uid="{00000000-0005-0000-0000-0000DC010000}"/>
    <cellStyle name="40% - Accent1 5 2" xfId="622" xr:uid="{00000000-0005-0000-0000-0000DD010000}"/>
    <cellStyle name="40% - Accent1 6" xfId="623" xr:uid="{00000000-0005-0000-0000-0000DE010000}"/>
    <cellStyle name="40% - Accent1 6 2" xfId="624" xr:uid="{00000000-0005-0000-0000-0000DF010000}"/>
    <cellStyle name="40% - Accent1 7" xfId="625" xr:uid="{00000000-0005-0000-0000-0000E0010000}"/>
    <cellStyle name="40% - Accent1 7 2" xfId="626" xr:uid="{00000000-0005-0000-0000-0000E1010000}"/>
    <cellStyle name="40% - Accent1 8" xfId="627" xr:uid="{00000000-0005-0000-0000-0000E2010000}"/>
    <cellStyle name="40% - Accent1 8 2" xfId="628" xr:uid="{00000000-0005-0000-0000-0000E3010000}"/>
    <cellStyle name="40% - Accent1 9" xfId="629" xr:uid="{00000000-0005-0000-0000-0000E4010000}"/>
    <cellStyle name="40% - Accent1 9 2" xfId="630" xr:uid="{00000000-0005-0000-0000-0000E5010000}"/>
    <cellStyle name="40% - Accent2" xfId="24" builtinId="35" customBuiltin="1"/>
    <cellStyle name="40% - Accent2 10" xfId="631" xr:uid="{00000000-0005-0000-0000-0000E7010000}"/>
    <cellStyle name="40% - Accent2 10 2" xfId="632" xr:uid="{00000000-0005-0000-0000-0000E8010000}"/>
    <cellStyle name="40% - Accent2 11" xfId="633" xr:uid="{00000000-0005-0000-0000-0000E9010000}"/>
    <cellStyle name="40% - Accent2 11 2" xfId="634" xr:uid="{00000000-0005-0000-0000-0000EA010000}"/>
    <cellStyle name="40% - Accent2 12" xfId="635" xr:uid="{00000000-0005-0000-0000-0000EB010000}"/>
    <cellStyle name="40% - Accent2 13" xfId="636" xr:uid="{00000000-0005-0000-0000-0000EC010000}"/>
    <cellStyle name="40% - Accent2 14" xfId="637" xr:uid="{00000000-0005-0000-0000-0000ED010000}"/>
    <cellStyle name="40% - Accent2 15" xfId="638" xr:uid="{00000000-0005-0000-0000-0000EE010000}"/>
    <cellStyle name="40% - Accent2 16" xfId="639" xr:uid="{00000000-0005-0000-0000-0000EF010000}"/>
    <cellStyle name="40% - Accent2 17" xfId="640" xr:uid="{00000000-0005-0000-0000-0000F0010000}"/>
    <cellStyle name="40% - Accent2 18" xfId="641" xr:uid="{00000000-0005-0000-0000-0000F1010000}"/>
    <cellStyle name="40% - Accent2 19" xfId="642" xr:uid="{00000000-0005-0000-0000-0000F2010000}"/>
    <cellStyle name="40% - Accent2 2" xfId="57" xr:uid="{00000000-0005-0000-0000-0000F3010000}"/>
    <cellStyle name="40% - Accent2 2 10" xfId="643" xr:uid="{00000000-0005-0000-0000-0000F4010000}"/>
    <cellStyle name="40% - Accent2 2 11" xfId="644" xr:uid="{00000000-0005-0000-0000-0000F5010000}"/>
    <cellStyle name="40% - Accent2 2 12" xfId="645" xr:uid="{00000000-0005-0000-0000-0000F6010000}"/>
    <cellStyle name="40% - Accent2 2 13" xfId="646" xr:uid="{00000000-0005-0000-0000-0000F7010000}"/>
    <cellStyle name="40% - Accent2 2 14" xfId="647" xr:uid="{00000000-0005-0000-0000-0000F8010000}"/>
    <cellStyle name="40% - Accent2 2 15" xfId="648" xr:uid="{00000000-0005-0000-0000-0000F9010000}"/>
    <cellStyle name="40% - Accent2 2 2" xfId="649" xr:uid="{00000000-0005-0000-0000-0000FA010000}"/>
    <cellStyle name="40% - Accent2 2 3" xfId="650" xr:uid="{00000000-0005-0000-0000-0000FB010000}"/>
    <cellStyle name="40% - Accent2 2 4" xfId="651" xr:uid="{00000000-0005-0000-0000-0000FC010000}"/>
    <cellStyle name="40% - Accent2 2 5" xfId="652" xr:uid="{00000000-0005-0000-0000-0000FD010000}"/>
    <cellStyle name="40% - Accent2 2 6" xfId="653" xr:uid="{00000000-0005-0000-0000-0000FE010000}"/>
    <cellStyle name="40% - Accent2 2 7" xfId="654" xr:uid="{00000000-0005-0000-0000-0000FF010000}"/>
    <cellStyle name="40% - Accent2 2 8" xfId="655" xr:uid="{00000000-0005-0000-0000-000000020000}"/>
    <cellStyle name="40% - Accent2 2 9" xfId="656" xr:uid="{00000000-0005-0000-0000-000001020000}"/>
    <cellStyle name="40% - Accent2 20" xfId="657" xr:uid="{00000000-0005-0000-0000-000002020000}"/>
    <cellStyle name="40% - Accent2 21" xfId="658" xr:uid="{00000000-0005-0000-0000-000003020000}"/>
    <cellStyle name="40% - Accent2 22" xfId="659" xr:uid="{00000000-0005-0000-0000-000004020000}"/>
    <cellStyle name="40% - Accent2 23" xfId="660" xr:uid="{00000000-0005-0000-0000-000005020000}"/>
    <cellStyle name="40% - Accent2 24" xfId="661" xr:uid="{00000000-0005-0000-0000-000006020000}"/>
    <cellStyle name="40% - Accent2 25" xfId="662" xr:uid="{00000000-0005-0000-0000-000007020000}"/>
    <cellStyle name="40% - Accent2 26" xfId="663" xr:uid="{00000000-0005-0000-0000-000008020000}"/>
    <cellStyle name="40% - Accent2 27" xfId="664" xr:uid="{00000000-0005-0000-0000-000009020000}"/>
    <cellStyle name="40% - Accent2 28" xfId="665" xr:uid="{00000000-0005-0000-0000-00000A020000}"/>
    <cellStyle name="40% - Accent2 29" xfId="666" xr:uid="{00000000-0005-0000-0000-00000B020000}"/>
    <cellStyle name="40% - Accent2 3" xfId="667" xr:uid="{00000000-0005-0000-0000-00000C020000}"/>
    <cellStyle name="40% - Accent2 30" xfId="668" xr:uid="{00000000-0005-0000-0000-00000D020000}"/>
    <cellStyle name="40% - Accent2 31" xfId="669" xr:uid="{00000000-0005-0000-0000-00000E020000}"/>
    <cellStyle name="40% - Accent2 32" xfId="670" xr:uid="{00000000-0005-0000-0000-00000F020000}"/>
    <cellStyle name="40% - Accent2 33" xfId="671" xr:uid="{00000000-0005-0000-0000-000010020000}"/>
    <cellStyle name="40% - Accent2 34" xfId="672" xr:uid="{00000000-0005-0000-0000-000011020000}"/>
    <cellStyle name="40% - Accent2 35" xfId="673" xr:uid="{00000000-0005-0000-0000-000012020000}"/>
    <cellStyle name="40% - Accent2 36" xfId="674" xr:uid="{00000000-0005-0000-0000-000013020000}"/>
    <cellStyle name="40% - Accent2 37" xfId="675" xr:uid="{00000000-0005-0000-0000-000014020000}"/>
    <cellStyle name="40% - Accent2 38" xfId="676" xr:uid="{00000000-0005-0000-0000-000015020000}"/>
    <cellStyle name="40% - Accent2 39" xfId="677" xr:uid="{00000000-0005-0000-0000-000016020000}"/>
    <cellStyle name="40% - Accent2 4" xfId="678" xr:uid="{00000000-0005-0000-0000-000017020000}"/>
    <cellStyle name="40% - Accent2 40" xfId="679" xr:uid="{00000000-0005-0000-0000-000018020000}"/>
    <cellStyle name="40% - Accent2 41" xfId="680" xr:uid="{00000000-0005-0000-0000-000019020000}"/>
    <cellStyle name="40% - Accent2 42" xfId="681" xr:uid="{00000000-0005-0000-0000-00001A020000}"/>
    <cellStyle name="40% - Accent2 43" xfId="682" xr:uid="{00000000-0005-0000-0000-00001B020000}"/>
    <cellStyle name="40% - Accent2 44" xfId="683" xr:uid="{00000000-0005-0000-0000-00001C020000}"/>
    <cellStyle name="40% - Accent2 5" xfId="684" xr:uid="{00000000-0005-0000-0000-00001D020000}"/>
    <cellStyle name="40% - Accent2 6" xfId="685" xr:uid="{00000000-0005-0000-0000-00001E020000}"/>
    <cellStyle name="40% - Accent2 7" xfId="686" xr:uid="{00000000-0005-0000-0000-00001F020000}"/>
    <cellStyle name="40% - Accent2 8" xfId="687" xr:uid="{00000000-0005-0000-0000-000020020000}"/>
    <cellStyle name="40% - Accent2 9" xfId="688" xr:uid="{00000000-0005-0000-0000-000021020000}"/>
    <cellStyle name="40% - Accent2 9 2" xfId="689" xr:uid="{00000000-0005-0000-0000-000022020000}"/>
    <cellStyle name="40% - Accent3" xfId="28" builtinId="39" customBuiltin="1"/>
    <cellStyle name="40% - Accent3 10" xfId="690" xr:uid="{00000000-0005-0000-0000-000024020000}"/>
    <cellStyle name="40% - Accent3 10 2" xfId="691" xr:uid="{00000000-0005-0000-0000-000025020000}"/>
    <cellStyle name="40% - Accent3 11" xfId="692" xr:uid="{00000000-0005-0000-0000-000026020000}"/>
    <cellStyle name="40% - Accent3 11 2" xfId="693" xr:uid="{00000000-0005-0000-0000-000027020000}"/>
    <cellStyle name="40% - Accent3 12" xfId="694" xr:uid="{00000000-0005-0000-0000-000028020000}"/>
    <cellStyle name="40% - Accent3 13" xfId="695" xr:uid="{00000000-0005-0000-0000-000029020000}"/>
    <cellStyle name="40% - Accent3 14" xfId="696" xr:uid="{00000000-0005-0000-0000-00002A020000}"/>
    <cellStyle name="40% - Accent3 15" xfId="697" xr:uid="{00000000-0005-0000-0000-00002B020000}"/>
    <cellStyle name="40% - Accent3 16" xfId="698" xr:uid="{00000000-0005-0000-0000-00002C020000}"/>
    <cellStyle name="40% - Accent3 17" xfId="699" xr:uid="{00000000-0005-0000-0000-00002D020000}"/>
    <cellStyle name="40% - Accent3 18" xfId="700" xr:uid="{00000000-0005-0000-0000-00002E020000}"/>
    <cellStyle name="40% - Accent3 19" xfId="701" xr:uid="{00000000-0005-0000-0000-00002F020000}"/>
    <cellStyle name="40% - Accent3 2" xfId="58" xr:uid="{00000000-0005-0000-0000-000030020000}"/>
    <cellStyle name="40% - Accent3 2 10" xfId="702" xr:uid="{00000000-0005-0000-0000-000031020000}"/>
    <cellStyle name="40% - Accent3 2 11" xfId="703" xr:uid="{00000000-0005-0000-0000-000032020000}"/>
    <cellStyle name="40% - Accent3 2 12" xfId="704" xr:uid="{00000000-0005-0000-0000-000033020000}"/>
    <cellStyle name="40% - Accent3 2 13" xfId="705" xr:uid="{00000000-0005-0000-0000-000034020000}"/>
    <cellStyle name="40% - Accent3 2 14" xfId="706" xr:uid="{00000000-0005-0000-0000-000035020000}"/>
    <cellStyle name="40% - Accent3 2 15" xfId="707" xr:uid="{00000000-0005-0000-0000-000036020000}"/>
    <cellStyle name="40% - Accent3 2 16" xfId="708" xr:uid="{00000000-0005-0000-0000-000037020000}"/>
    <cellStyle name="40% - Accent3 2 2" xfId="59" xr:uid="{00000000-0005-0000-0000-000038020000}"/>
    <cellStyle name="40% - Accent3 2 2 2" xfId="710" xr:uid="{00000000-0005-0000-0000-000039020000}"/>
    <cellStyle name="40% - Accent3 2 2 3" xfId="709" xr:uid="{00000000-0005-0000-0000-00003A020000}"/>
    <cellStyle name="40% - Accent3 2 3" xfId="711" xr:uid="{00000000-0005-0000-0000-00003B020000}"/>
    <cellStyle name="40% - Accent3 2 4" xfId="712" xr:uid="{00000000-0005-0000-0000-00003C020000}"/>
    <cellStyle name="40% - Accent3 2 5" xfId="713" xr:uid="{00000000-0005-0000-0000-00003D020000}"/>
    <cellStyle name="40% - Accent3 2 6" xfId="714" xr:uid="{00000000-0005-0000-0000-00003E020000}"/>
    <cellStyle name="40% - Accent3 2 7" xfId="715" xr:uid="{00000000-0005-0000-0000-00003F020000}"/>
    <cellStyle name="40% - Accent3 2 8" xfId="716" xr:uid="{00000000-0005-0000-0000-000040020000}"/>
    <cellStyle name="40% - Accent3 2 9" xfId="717" xr:uid="{00000000-0005-0000-0000-000041020000}"/>
    <cellStyle name="40% - Accent3 20" xfId="718" xr:uid="{00000000-0005-0000-0000-000042020000}"/>
    <cellStyle name="40% - Accent3 21" xfId="719" xr:uid="{00000000-0005-0000-0000-000043020000}"/>
    <cellStyle name="40% - Accent3 22" xfId="720" xr:uid="{00000000-0005-0000-0000-000044020000}"/>
    <cellStyle name="40% - Accent3 23" xfId="721" xr:uid="{00000000-0005-0000-0000-000045020000}"/>
    <cellStyle name="40% - Accent3 24" xfId="722" xr:uid="{00000000-0005-0000-0000-000046020000}"/>
    <cellStyle name="40% - Accent3 25" xfId="723" xr:uid="{00000000-0005-0000-0000-000047020000}"/>
    <cellStyle name="40% - Accent3 26" xfId="724" xr:uid="{00000000-0005-0000-0000-000048020000}"/>
    <cellStyle name="40% - Accent3 27" xfId="725" xr:uid="{00000000-0005-0000-0000-000049020000}"/>
    <cellStyle name="40% - Accent3 28" xfId="726" xr:uid="{00000000-0005-0000-0000-00004A020000}"/>
    <cellStyle name="40% - Accent3 29" xfId="727" xr:uid="{00000000-0005-0000-0000-00004B020000}"/>
    <cellStyle name="40% - Accent3 3" xfId="728" xr:uid="{00000000-0005-0000-0000-00004C020000}"/>
    <cellStyle name="40% - Accent3 3 2" xfId="729" xr:uid="{00000000-0005-0000-0000-00004D020000}"/>
    <cellStyle name="40% - Accent3 30" xfId="730" xr:uid="{00000000-0005-0000-0000-00004E020000}"/>
    <cellStyle name="40% - Accent3 31" xfId="731" xr:uid="{00000000-0005-0000-0000-00004F020000}"/>
    <cellStyle name="40% - Accent3 32" xfId="732" xr:uid="{00000000-0005-0000-0000-000050020000}"/>
    <cellStyle name="40% - Accent3 33" xfId="733" xr:uid="{00000000-0005-0000-0000-000051020000}"/>
    <cellStyle name="40% - Accent3 34" xfId="734" xr:uid="{00000000-0005-0000-0000-000052020000}"/>
    <cellStyle name="40% - Accent3 35" xfId="735" xr:uid="{00000000-0005-0000-0000-000053020000}"/>
    <cellStyle name="40% - Accent3 36" xfId="736" xr:uid="{00000000-0005-0000-0000-000054020000}"/>
    <cellStyle name="40% - Accent3 37" xfId="737" xr:uid="{00000000-0005-0000-0000-000055020000}"/>
    <cellStyle name="40% - Accent3 38" xfId="738" xr:uid="{00000000-0005-0000-0000-000056020000}"/>
    <cellStyle name="40% - Accent3 39" xfId="739" xr:uid="{00000000-0005-0000-0000-000057020000}"/>
    <cellStyle name="40% - Accent3 4" xfId="740" xr:uid="{00000000-0005-0000-0000-000058020000}"/>
    <cellStyle name="40% - Accent3 4 2" xfId="741" xr:uid="{00000000-0005-0000-0000-000059020000}"/>
    <cellStyle name="40% - Accent3 40" xfId="742" xr:uid="{00000000-0005-0000-0000-00005A020000}"/>
    <cellStyle name="40% - Accent3 41" xfId="743" xr:uid="{00000000-0005-0000-0000-00005B020000}"/>
    <cellStyle name="40% - Accent3 42" xfId="744" xr:uid="{00000000-0005-0000-0000-00005C020000}"/>
    <cellStyle name="40% - Accent3 43" xfId="745" xr:uid="{00000000-0005-0000-0000-00005D020000}"/>
    <cellStyle name="40% - Accent3 44" xfId="746" xr:uid="{00000000-0005-0000-0000-00005E020000}"/>
    <cellStyle name="40% - Accent3 5" xfId="747" xr:uid="{00000000-0005-0000-0000-00005F020000}"/>
    <cellStyle name="40% - Accent3 5 2" xfId="748" xr:uid="{00000000-0005-0000-0000-000060020000}"/>
    <cellStyle name="40% - Accent3 6" xfId="749" xr:uid="{00000000-0005-0000-0000-000061020000}"/>
    <cellStyle name="40% - Accent3 6 2" xfId="750" xr:uid="{00000000-0005-0000-0000-000062020000}"/>
    <cellStyle name="40% - Accent3 7" xfId="751" xr:uid="{00000000-0005-0000-0000-000063020000}"/>
    <cellStyle name="40% - Accent3 7 2" xfId="752" xr:uid="{00000000-0005-0000-0000-000064020000}"/>
    <cellStyle name="40% - Accent3 8" xfId="753" xr:uid="{00000000-0005-0000-0000-000065020000}"/>
    <cellStyle name="40% - Accent3 8 2" xfId="754" xr:uid="{00000000-0005-0000-0000-000066020000}"/>
    <cellStyle name="40% - Accent3 9" xfId="755" xr:uid="{00000000-0005-0000-0000-000067020000}"/>
    <cellStyle name="40% - Accent3 9 2" xfId="756" xr:uid="{00000000-0005-0000-0000-000068020000}"/>
    <cellStyle name="40% - Accent4" xfId="32" builtinId="43" customBuiltin="1"/>
    <cellStyle name="40% - Accent4 10" xfId="757" xr:uid="{00000000-0005-0000-0000-00006A020000}"/>
    <cellStyle name="40% - Accent4 10 2" xfId="758" xr:uid="{00000000-0005-0000-0000-00006B020000}"/>
    <cellStyle name="40% - Accent4 11" xfId="759" xr:uid="{00000000-0005-0000-0000-00006C020000}"/>
    <cellStyle name="40% - Accent4 11 2" xfId="760" xr:uid="{00000000-0005-0000-0000-00006D020000}"/>
    <cellStyle name="40% - Accent4 12" xfId="761" xr:uid="{00000000-0005-0000-0000-00006E020000}"/>
    <cellStyle name="40% - Accent4 13" xfId="762" xr:uid="{00000000-0005-0000-0000-00006F020000}"/>
    <cellStyle name="40% - Accent4 14" xfId="763" xr:uid="{00000000-0005-0000-0000-000070020000}"/>
    <cellStyle name="40% - Accent4 15" xfId="764" xr:uid="{00000000-0005-0000-0000-000071020000}"/>
    <cellStyle name="40% - Accent4 16" xfId="765" xr:uid="{00000000-0005-0000-0000-000072020000}"/>
    <cellStyle name="40% - Accent4 17" xfId="766" xr:uid="{00000000-0005-0000-0000-000073020000}"/>
    <cellStyle name="40% - Accent4 18" xfId="767" xr:uid="{00000000-0005-0000-0000-000074020000}"/>
    <cellStyle name="40% - Accent4 19" xfId="768" xr:uid="{00000000-0005-0000-0000-000075020000}"/>
    <cellStyle name="40% - Accent4 2" xfId="60" xr:uid="{00000000-0005-0000-0000-000076020000}"/>
    <cellStyle name="40% - Accent4 2 10" xfId="769" xr:uid="{00000000-0005-0000-0000-000077020000}"/>
    <cellStyle name="40% - Accent4 2 11" xfId="770" xr:uid="{00000000-0005-0000-0000-000078020000}"/>
    <cellStyle name="40% - Accent4 2 12" xfId="771" xr:uid="{00000000-0005-0000-0000-000079020000}"/>
    <cellStyle name="40% - Accent4 2 13" xfId="772" xr:uid="{00000000-0005-0000-0000-00007A020000}"/>
    <cellStyle name="40% - Accent4 2 14" xfId="773" xr:uid="{00000000-0005-0000-0000-00007B020000}"/>
    <cellStyle name="40% - Accent4 2 15" xfId="774" xr:uid="{00000000-0005-0000-0000-00007C020000}"/>
    <cellStyle name="40% - Accent4 2 16" xfId="775" xr:uid="{00000000-0005-0000-0000-00007D020000}"/>
    <cellStyle name="40% - Accent4 2 2" xfId="776" xr:uid="{00000000-0005-0000-0000-00007E020000}"/>
    <cellStyle name="40% - Accent4 2 3" xfId="777" xr:uid="{00000000-0005-0000-0000-00007F020000}"/>
    <cellStyle name="40% - Accent4 2 4" xfId="778" xr:uid="{00000000-0005-0000-0000-000080020000}"/>
    <cellStyle name="40% - Accent4 2 5" xfId="779" xr:uid="{00000000-0005-0000-0000-000081020000}"/>
    <cellStyle name="40% - Accent4 2 6" xfId="780" xr:uid="{00000000-0005-0000-0000-000082020000}"/>
    <cellStyle name="40% - Accent4 2 7" xfId="781" xr:uid="{00000000-0005-0000-0000-000083020000}"/>
    <cellStyle name="40% - Accent4 2 8" xfId="782" xr:uid="{00000000-0005-0000-0000-000084020000}"/>
    <cellStyle name="40% - Accent4 2 9" xfId="783" xr:uid="{00000000-0005-0000-0000-000085020000}"/>
    <cellStyle name="40% - Accent4 20" xfId="784" xr:uid="{00000000-0005-0000-0000-000086020000}"/>
    <cellStyle name="40% - Accent4 21" xfId="785" xr:uid="{00000000-0005-0000-0000-000087020000}"/>
    <cellStyle name="40% - Accent4 22" xfId="786" xr:uid="{00000000-0005-0000-0000-000088020000}"/>
    <cellStyle name="40% - Accent4 23" xfId="787" xr:uid="{00000000-0005-0000-0000-000089020000}"/>
    <cellStyle name="40% - Accent4 24" xfId="788" xr:uid="{00000000-0005-0000-0000-00008A020000}"/>
    <cellStyle name="40% - Accent4 25" xfId="789" xr:uid="{00000000-0005-0000-0000-00008B020000}"/>
    <cellStyle name="40% - Accent4 26" xfId="790" xr:uid="{00000000-0005-0000-0000-00008C020000}"/>
    <cellStyle name="40% - Accent4 27" xfId="791" xr:uid="{00000000-0005-0000-0000-00008D020000}"/>
    <cellStyle name="40% - Accent4 28" xfId="792" xr:uid="{00000000-0005-0000-0000-00008E020000}"/>
    <cellStyle name="40% - Accent4 29" xfId="793" xr:uid="{00000000-0005-0000-0000-00008F020000}"/>
    <cellStyle name="40% - Accent4 3" xfId="794" xr:uid="{00000000-0005-0000-0000-000090020000}"/>
    <cellStyle name="40% - Accent4 3 2" xfId="795" xr:uid="{00000000-0005-0000-0000-000091020000}"/>
    <cellStyle name="40% - Accent4 30" xfId="796" xr:uid="{00000000-0005-0000-0000-000092020000}"/>
    <cellStyle name="40% - Accent4 31" xfId="797" xr:uid="{00000000-0005-0000-0000-000093020000}"/>
    <cellStyle name="40% - Accent4 32" xfId="798" xr:uid="{00000000-0005-0000-0000-000094020000}"/>
    <cellStyle name="40% - Accent4 33" xfId="799" xr:uid="{00000000-0005-0000-0000-000095020000}"/>
    <cellStyle name="40% - Accent4 34" xfId="800" xr:uid="{00000000-0005-0000-0000-000096020000}"/>
    <cellStyle name="40% - Accent4 35" xfId="801" xr:uid="{00000000-0005-0000-0000-000097020000}"/>
    <cellStyle name="40% - Accent4 36" xfId="802" xr:uid="{00000000-0005-0000-0000-000098020000}"/>
    <cellStyle name="40% - Accent4 37" xfId="803" xr:uid="{00000000-0005-0000-0000-000099020000}"/>
    <cellStyle name="40% - Accent4 38" xfId="804" xr:uid="{00000000-0005-0000-0000-00009A020000}"/>
    <cellStyle name="40% - Accent4 39" xfId="805" xr:uid="{00000000-0005-0000-0000-00009B020000}"/>
    <cellStyle name="40% - Accent4 4" xfId="806" xr:uid="{00000000-0005-0000-0000-00009C020000}"/>
    <cellStyle name="40% - Accent4 4 2" xfId="807" xr:uid="{00000000-0005-0000-0000-00009D020000}"/>
    <cellStyle name="40% - Accent4 40" xfId="808" xr:uid="{00000000-0005-0000-0000-00009E020000}"/>
    <cellStyle name="40% - Accent4 41" xfId="809" xr:uid="{00000000-0005-0000-0000-00009F020000}"/>
    <cellStyle name="40% - Accent4 42" xfId="810" xr:uid="{00000000-0005-0000-0000-0000A0020000}"/>
    <cellStyle name="40% - Accent4 43" xfId="811" xr:uid="{00000000-0005-0000-0000-0000A1020000}"/>
    <cellStyle name="40% - Accent4 44" xfId="812" xr:uid="{00000000-0005-0000-0000-0000A2020000}"/>
    <cellStyle name="40% - Accent4 5" xfId="813" xr:uid="{00000000-0005-0000-0000-0000A3020000}"/>
    <cellStyle name="40% - Accent4 5 2" xfId="814" xr:uid="{00000000-0005-0000-0000-0000A4020000}"/>
    <cellStyle name="40% - Accent4 6" xfId="815" xr:uid="{00000000-0005-0000-0000-0000A5020000}"/>
    <cellStyle name="40% - Accent4 6 2" xfId="816" xr:uid="{00000000-0005-0000-0000-0000A6020000}"/>
    <cellStyle name="40% - Accent4 7" xfId="817" xr:uid="{00000000-0005-0000-0000-0000A7020000}"/>
    <cellStyle name="40% - Accent4 7 2" xfId="818" xr:uid="{00000000-0005-0000-0000-0000A8020000}"/>
    <cellStyle name="40% - Accent4 8" xfId="819" xr:uid="{00000000-0005-0000-0000-0000A9020000}"/>
    <cellStyle name="40% - Accent4 8 2" xfId="820" xr:uid="{00000000-0005-0000-0000-0000AA020000}"/>
    <cellStyle name="40% - Accent4 9" xfId="821" xr:uid="{00000000-0005-0000-0000-0000AB020000}"/>
    <cellStyle name="40% - Accent4 9 2" xfId="822" xr:uid="{00000000-0005-0000-0000-0000AC020000}"/>
    <cellStyle name="40% - Accent5" xfId="36" builtinId="47" customBuiltin="1"/>
    <cellStyle name="40% - Accent5 10" xfId="823" xr:uid="{00000000-0005-0000-0000-0000AE020000}"/>
    <cellStyle name="40% - Accent5 10 2" xfId="824" xr:uid="{00000000-0005-0000-0000-0000AF020000}"/>
    <cellStyle name="40% - Accent5 11" xfId="825" xr:uid="{00000000-0005-0000-0000-0000B0020000}"/>
    <cellStyle name="40% - Accent5 11 2" xfId="826" xr:uid="{00000000-0005-0000-0000-0000B1020000}"/>
    <cellStyle name="40% - Accent5 12" xfId="827" xr:uid="{00000000-0005-0000-0000-0000B2020000}"/>
    <cellStyle name="40% - Accent5 13" xfId="828" xr:uid="{00000000-0005-0000-0000-0000B3020000}"/>
    <cellStyle name="40% - Accent5 14" xfId="829" xr:uid="{00000000-0005-0000-0000-0000B4020000}"/>
    <cellStyle name="40% - Accent5 15" xfId="830" xr:uid="{00000000-0005-0000-0000-0000B5020000}"/>
    <cellStyle name="40% - Accent5 16" xfId="831" xr:uid="{00000000-0005-0000-0000-0000B6020000}"/>
    <cellStyle name="40% - Accent5 17" xfId="832" xr:uid="{00000000-0005-0000-0000-0000B7020000}"/>
    <cellStyle name="40% - Accent5 18" xfId="833" xr:uid="{00000000-0005-0000-0000-0000B8020000}"/>
    <cellStyle name="40% - Accent5 19" xfId="834" xr:uid="{00000000-0005-0000-0000-0000B9020000}"/>
    <cellStyle name="40% - Accent5 2" xfId="61" xr:uid="{00000000-0005-0000-0000-0000BA020000}"/>
    <cellStyle name="40% - Accent5 2 10" xfId="835" xr:uid="{00000000-0005-0000-0000-0000BB020000}"/>
    <cellStyle name="40% - Accent5 2 11" xfId="836" xr:uid="{00000000-0005-0000-0000-0000BC020000}"/>
    <cellStyle name="40% - Accent5 2 12" xfId="837" xr:uid="{00000000-0005-0000-0000-0000BD020000}"/>
    <cellStyle name="40% - Accent5 2 13" xfId="838" xr:uid="{00000000-0005-0000-0000-0000BE020000}"/>
    <cellStyle name="40% - Accent5 2 14" xfId="839" xr:uid="{00000000-0005-0000-0000-0000BF020000}"/>
    <cellStyle name="40% - Accent5 2 15" xfId="840" xr:uid="{00000000-0005-0000-0000-0000C0020000}"/>
    <cellStyle name="40% - Accent5 2 16" xfId="841" xr:uid="{00000000-0005-0000-0000-0000C1020000}"/>
    <cellStyle name="40% - Accent5 2 2" xfId="842" xr:uid="{00000000-0005-0000-0000-0000C2020000}"/>
    <cellStyle name="40% - Accent5 2 3" xfId="843" xr:uid="{00000000-0005-0000-0000-0000C3020000}"/>
    <cellStyle name="40% - Accent5 2 4" xfId="844" xr:uid="{00000000-0005-0000-0000-0000C4020000}"/>
    <cellStyle name="40% - Accent5 2 5" xfId="845" xr:uid="{00000000-0005-0000-0000-0000C5020000}"/>
    <cellStyle name="40% - Accent5 2 6" xfId="846" xr:uid="{00000000-0005-0000-0000-0000C6020000}"/>
    <cellStyle name="40% - Accent5 2 7" xfId="847" xr:uid="{00000000-0005-0000-0000-0000C7020000}"/>
    <cellStyle name="40% - Accent5 2 8" xfId="848" xr:uid="{00000000-0005-0000-0000-0000C8020000}"/>
    <cellStyle name="40% - Accent5 2 9" xfId="849" xr:uid="{00000000-0005-0000-0000-0000C9020000}"/>
    <cellStyle name="40% - Accent5 20" xfId="850" xr:uid="{00000000-0005-0000-0000-0000CA020000}"/>
    <cellStyle name="40% - Accent5 21" xfId="851" xr:uid="{00000000-0005-0000-0000-0000CB020000}"/>
    <cellStyle name="40% - Accent5 22" xfId="852" xr:uid="{00000000-0005-0000-0000-0000CC020000}"/>
    <cellStyle name="40% - Accent5 23" xfId="853" xr:uid="{00000000-0005-0000-0000-0000CD020000}"/>
    <cellStyle name="40% - Accent5 24" xfId="854" xr:uid="{00000000-0005-0000-0000-0000CE020000}"/>
    <cellStyle name="40% - Accent5 25" xfId="855" xr:uid="{00000000-0005-0000-0000-0000CF020000}"/>
    <cellStyle name="40% - Accent5 26" xfId="856" xr:uid="{00000000-0005-0000-0000-0000D0020000}"/>
    <cellStyle name="40% - Accent5 27" xfId="857" xr:uid="{00000000-0005-0000-0000-0000D1020000}"/>
    <cellStyle name="40% - Accent5 28" xfId="858" xr:uid="{00000000-0005-0000-0000-0000D2020000}"/>
    <cellStyle name="40% - Accent5 29" xfId="859" xr:uid="{00000000-0005-0000-0000-0000D3020000}"/>
    <cellStyle name="40% - Accent5 3" xfId="860" xr:uid="{00000000-0005-0000-0000-0000D4020000}"/>
    <cellStyle name="40% - Accent5 3 2" xfId="861" xr:uid="{00000000-0005-0000-0000-0000D5020000}"/>
    <cellStyle name="40% - Accent5 30" xfId="862" xr:uid="{00000000-0005-0000-0000-0000D6020000}"/>
    <cellStyle name="40% - Accent5 31" xfId="863" xr:uid="{00000000-0005-0000-0000-0000D7020000}"/>
    <cellStyle name="40% - Accent5 32" xfId="864" xr:uid="{00000000-0005-0000-0000-0000D8020000}"/>
    <cellStyle name="40% - Accent5 33" xfId="865" xr:uid="{00000000-0005-0000-0000-0000D9020000}"/>
    <cellStyle name="40% - Accent5 34" xfId="866" xr:uid="{00000000-0005-0000-0000-0000DA020000}"/>
    <cellStyle name="40% - Accent5 35" xfId="867" xr:uid="{00000000-0005-0000-0000-0000DB020000}"/>
    <cellStyle name="40% - Accent5 36" xfId="868" xr:uid="{00000000-0005-0000-0000-0000DC020000}"/>
    <cellStyle name="40% - Accent5 37" xfId="869" xr:uid="{00000000-0005-0000-0000-0000DD020000}"/>
    <cellStyle name="40% - Accent5 38" xfId="870" xr:uid="{00000000-0005-0000-0000-0000DE020000}"/>
    <cellStyle name="40% - Accent5 39" xfId="871" xr:uid="{00000000-0005-0000-0000-0000DF020000}"/>
    <cellStyle name="40% - Accent5 4" xfId="872" xr:uid="{00000000-0005-0000-0000-0000E0020000}"/>
    <cellStyle name="40% - Accent5 4 2" xfId="873" xr:uid="{00000000-0005-0000-0000-0000E1020000}"/>
    <cellStyle name="40% - Accent5 40" xfId="874" xr:uid="{00000000-0005-0000-0000-0000E2020000}"/>
    <cellStyle name="40% - Accent5 41" xfId="875" xr:uid="{00000000-0005-0000-0000-0000E3020000}"/>
    <cellStyle name="40% - Accent5 42" xfId="876" xr:uid="{00000000-0005-0000-0000-0000E4020000}"/>
    <cellStyle name="40% - Accent5 43" xfId="877" xr:uid="{00000000-0005-0000-0000-0000E5020000}"/>
    <cellStyle name="40% - Accent5 44" xfId="878" xr:uid="{00000000-0005-0000-0000-0000E6020000}"/>
    <cellStyle name="40% - Accent5 5" xfId="879" xr:uid="{00000000-0005-0000-0000-0000E7020000}"/>
    <cellStyle name="40% - Accent5 5 2" xfId="880" xr:uid="{00000000-0005-0000-0000-0000E8020000}"/>
    <cellStyle name="40% - Accent5 6" xfId="881" xr:uid="{00000000-0005-0000-0000-0000E9020000}"/>
    <cellStyle name="40% - Accent5 6 2" xfId="882" xr:uid="{00000000-0005-0000-0000-0000EA020000}"/>
    <cellStyle name="40% - Accent5 7" xfId="883" xr:uid="{00000000-0005-0000-0000-0000EB020000}"/>
    <cellStyle name="40% - Accent5 7 2" xfId="884" xr:uid="{00000000-0005-0000-0000-0000EC020000}"/>
    <cellStyle name="40% - Accent5 8" xfId="885" xr:uid="{00000000-0005-0000-0000-0000ED020000}"/>
    <cellStyle name="40% - Accent5 8 2" xfId="886" xr:uid="{00000000-0005-0000-0000-0000EE020000}"/>
    <cellStyle name="40% - Accent5 9" xfId="887" xr:uid="{00000000-0005-0000-0000-0000EF020000}"/>
    <cellStyle name="40% - Accent5 9 2" xfId="888" xr:uid="{00000000-0005-0000-0000-0000F0020000}"/>
    <cellStyle name="40% - Accent6" xfId="40" builtinId="51" customBuiltin="1"/>
    <cellStyle name="40% - Accent6 10" xfId="889" xr:uid="{00000000-0005-0000-0000-0000F2020000}"/>
    <cellStyle name="40% - Accent6 10 2" xfId="890" xr:uid="{00000000-0005-0000-0000-0000F3020000}"/>
    <cellStyle name="40% - Accent6 11" xfId="891" xr:uid="{00000000-0005-0000-0000-0000F4020000}"/>
    <cellStyle name="40% - Accent6 11 2" xfId="892" xr:uid="{00000000-0005-0000-0000-0000F5020000}"/>
    <cellStyle name="40% - Accent6 12" xfId="893" xr:uid="{00000000-0005-0000-0000-0000F6020000}"/>
    <cellStyle name="40% - Accent6 13" xfId="894" xr:uid="{00000000-0005-0000-0000-0000F7020000}"/>
    <cellStyle name="40% - Accent6 14" xfId="895" xr:uid="{00000000-0005-0000-0000-0000F8020000}"/>
    <cellStyle name="40% - Accent6 15" xfId="896" xr:uid="{00000000-0005-0000-0000-0000F9020000}"/>
    <cellStyle name="40% - Accent6 16" xfId="897" xr:uid="{00000000-0005-0000-0000-0000FA020000}"/>
    <cellStyle name="40% - Accent6 17" xfId="898" xr:uid="{00000000-0005-0000-0000-0000FB020000}"/>
    <cellStyle name="40% - Accent6 18" xfId="899" xr:uid="{00000000-0005-0000-0000-0000FC020000}"/>
    <cellStyle name="40% - Accent6 19" xfId="900" xr:uid="{00000000-0005-0000-0000-0000FD020000}"/>
    <cellStyle name="40% - Accent6 2" xfId="62" xr:uid="{00000000-0005-0000-0000-0000FE020000}"/>
    <cellStyle name="40% - Accent6 2 10" xfId="901" xr:uid="{00000000-0005-0000-0000-0000FF020000}"/>
    <cellStyle name="40% - Accent6 2 11" xfId="902" xr:uid="{00000000-0005-0000-0000-000000030000}"/>
    <cellStyle name="40% - Accent6 2 12" xfId="903" xr:uid="{00000000-0005-0000-0000-000001030000}"/>
    <cellStyle name="40% - Accent6 2 13" xfId="904" xr:uid="{00000000-0005-0000-0000-000002030000}"/>
    <cellStyle name="40% - Accent6 2 14" xfId="905" xr:uid="{00000000-0005-0000-0000-000003030000}"/>
    <cellStyle name="40% - Accent6 2 15" xfId="906" xr:uid="{00000000-0005-0000-0000-000004030000}"/>
    <cellStyle name="40% - Accent6 2 16" xfId="907" xr:uid="{00000000-0005-0000-0000-000005030000}"/>
    <cellStyle name="40% - Accent6 2 2" xfId="908" xr:uid="{00000000-0005-0000-0000-000006030000}"/>
    <cellStyle name="40% - Accent6 2 3" xfId="909" xr:uid="{00000000-0005-0000-0000-000007030000}"/>
    <cellStyle name="40% - Accent6 2 4" xfId="910" xr:uid="{00000000-0005-0000-0000-000008030000}"/>
    <cellStyle name="40% - Accent6 2 5" xfId="911" xr:uid="{00000000-0005-0000-0000-000009030000}"/>
    <cellStyle name="40% - Accent6 2 6" xfId="912" xr:uid="{00000000-0005-0000-0000-00000A030000}"/>
    <cellStyle name="40% - Accent6 2 7" xfId="913" xr:uid="{00000000-0005-0000-0000-00000B030000}"/>
    <cellStyle name="40% - Accent6 2 8" xfId="914" xr:uid="{00000000-0005-0000-0000-00000C030000}"/>
    <cellStyle name="40% - Accent6 2 9" xfId="915" xr:uid="{00000000-0005-0000-0000-00000D030000}"/>
    <cellStyle name="40% - Accent6 20" xfId="916" xr:uid="{00000000-0005-0000-0000-00000E030000}"/>
    <cellStyle name="40% - Accent6 21" xfId="917" xr:uid="{00000000-0005-0000-0000-00000F030000}"/>
    <cellStyle name="40% - Accent6 22" xfId="918" xr:uid="{00000000-0005-0000-0000-000010030000}"/>
    <cellStyle name="40% - Accent6 23" xfId="919" xr:uid="{00000000-0005-0000-0000-000011030000}"/>
    <cellStyle name="40% - Accent6 24" xfId="920" xr:uid="{00000000-0005-0000-0000-000012030000}"/>
    <cellStyle name="40% - Accent6 25" xfId="921" xr:uid="{00000000-0005-0000-0000-000013030000}"/>
    <cellStyle name="40% - Accent6 26" xfId="922" xr:uid="{00000000-0005-0000-0000-000014030000}"/>
    <cellStyle name="40% - Accent6 27" xfId="923" xr:uid="{00000000-0005-0000-0000-000015030000}"/>
    <cellStyle name="40% - Accent6 28" xfId="924" xr:uid="{00000000-0005-0000-0000-000016030000}"/>
    <cellStyle name="40% - Accent6 29" xfId="925" xr:uid="{00000000-0005-0000-0000-000017030000}"/>
    <cellStyle name="40% - Accent6 3" xfId="926" xr:uid="{00000000-0005-0000-0000-000018030000}"/>
    <cellStyle name="40% - Accent6 3 2" xfId="927" xr:uid="{00000000-0005-0000-0000-000019030000}"/>
    <cellStyle name="40% - Accent6 30" xfId="928" xr:uid="{00000000-0005-0000-0000-00001A030000}"/>
    <cellStyle name="40% - Accent6 31" xfId="929" xr:uid="{00000000-0005-0000-0000-00001B030000}"/>
    <cellStyle name="40% - Accent6 32" xfId="930" xr:uid="{00000000-0005-0000-0000-00001C030000}"/>
    <cellStyle name="40% - Accent6 33" xfId="931" xr:uid="{00000000-0005-0000-0000-00001D030000}"/>
    <cellStyle name="40% - Accent6 34" xfId="932" xr:uid="{00000000-0005-0000-0000-00001E030000}"/>
    <cellStyle name="40% - Accent6 35" xfId="933" xr:uid="{00000000-0005-0000-0000-00001F030000}"/>
    <cellStyle name="40% - Accent6 36" xfId="934" xr:uid="{00000000-0005-0000-0000-000020030000}"/>
    <cellStyle name="40% - Accent6 37" xfId="935" xr:uid="{00000000-0005-0000-0000-000021030000}"/>
    <cellStyle name="40% - Accent6 38" xfId="936" xr:uid="{00000000-0005-0000-0000-000022030000}"/>
    <cellStyle name="40% - Accent6 39" xfId="937" xr:uid="{00000000-0005-0000-0000-000023030000}"/>
    <cellStyle name="40% - Accent6 4" xfId="938" xr:uid="{00000000-0005-0000-0000-000024030000}"/>
    <cellStyle name="40% - Accent6 4 2" xfId="939" xr:uid="{00000000-0005-0000-0000-000025030000}"/>
    <cellStyle name="40% - Accent6 40" xfId="940" xr:uid="{00000000-0005-0000-0000-000026030000}"/>
    <cellStyle name="40% - Accent6 41" xfId="941" xr:uid="{00000000-0005-0000-0000-000027030000}"/>
    <cellStyle name="40% - Accent6 42" xfId="942" xr:uid="{00000000-0005-0000-0000-000028030000}"/>
    <cellStyle name="40% - Accent6 43" xfId="943" xr:uid="{00000000-0005-0000-0000-000029030000}"/>
    <cellStyle name="40% - Accent6 44" xfId="944" xr:uid="{00000000-0005-0000-0000-00002A030000}"/>
    <cellStyle name="40% - Accent6 5" xfId="945" xr:uid="{00000000-0005-0000-0000-00002B030000}"/>
    <cellStyle name="40% - Accent6 5 2" xfId="946" xr:uid="{00000000-0005-0000-0000-00002C030000}"/>
    <cellStyle name="40% - Accent6 6" xfId="947" xr:uid="{00000000-0005-0000-0000-00002D030000}"/>
    <cellStyle name="40% - Accent6 6 2" xfId="948" xr:uid="{00000000-0005-0000-0000-00002E030000}"/>
    <cellStyle name="40% - Accent6 7" xfId="949" xr:uid="{00000000-0005-0000-0000-00002F030000}"/>
    <cellStyle name="40% - Accent6 7 2" xfId="950" xr:uid="{00000000-0005-0000-0000-000030030000}"/>
    <cellStyle name="40% - Accent6 8" xfId="951" xr:uid="{00000000-0005-0000-0000-000031030000}"/>
    <cellStyle name="40% - Accent6 8 2" xfId="952" xr:uid="{00000000-0005-0000-0000-000032030000}"/>
    <cellStyle name="40% - Accent6 9" xfId="953" xr:uid="{00000000-0005-0000-0000-000033030000}"/>
    <cellStyle name="40% - Accent6 9 2" xfId="954" xr:uid="{00000000-0005-0000-0000-000034030000}"/>
    <cellStyle name="40% - Akzent1" xfId="955" xr:uid="{00000000-0005-0000-0000-000035030000}"/>
    <cellStyle name="40% - Akzent2" xfId="956" xr:uid="{00000000-0005-0000-0000-000036030000}"/>
    <cellStyle name="40% - Akzent3" xfId="957" xr:uid="{00000000-0005-0000-0000-000037030000}"/>
    <cellStyle name="40% - Akzent4" xfId="958" xr:uid="{00000000-0005-0000-0000-000038030000}"/>
    <cellStyle name="40% - Akzent5" xfId="959" xr:uid="{00000000-0005-0000-0000-000039030000}"/>
    <cellStyle name="40% - Akzent6" xfId="960" xr:uid="{00000000-0005-0000-0000-00003A030000}"/>
    <cellStyle name="5x indented GHG Textfiels" xfId="961" xr:uid="{00000000-0005-0000-0000-00003B030000}"/>
    <cellStyle name="60% - Accent1" xfId="21" builtinId="32" customBuiltin="1"/>
    <cellStyle name="60% - Accent1 10" xfId="962" xr:uid="{00000000-0005-0000-0000-00003D030000}"/>
    <cellStyle name="60% - Accent1 11" xfId="963" xr:uid="{00000000-0005-0000-0000-00003E030000}"/>
    <cellStyle name="60% - Accent1 12" xfId="964" xr:uid="{00000000-0005-0000-0000-00003F030000}"/>
    <cellStyle name="60% - Accent1 13" xfId="965" xr:uid="{00000000-0005-0000-0000-000040030000}"/>
    <cellStyle name="60% - Accent1 14" xfId="966" xr:uid="{00000000-0005-0000-0000-000041030000}"/>
    <cellStyle name="60% - Accent1 15" xfId="967" xr:uid="{00000000-0005-0000-0000-000042030000}"/>
    <cellStyle name="60% - Accent1 16" xfId="968" xr:uid="{00000000-0005-0000-0000-000043030000}"/>
    <cellStyle name="60% - Accent1 17" xfId="969" xr:uid="{00000000-0005-0000-0000-000044030000}"/>
    <cellStyle name="60% - Accent1 18" xfId="970" xr:uid="{00000000-0005-0000-0000-000045030000}"/>
    <cellStyle name="60% - Accent1 19" xfId="971" xr:uid="{00000000-0005-0000-0000-000046030000}"/>
    <cellStyle name="60% - Accent1 2" xfId="63" xr:uid="{00000000-0005-0000-0000-000047030000}"/>
    <cellStyle name="60% - Accent1 2 10" xfId="972" xr:uid="{00000000-0005-0000-0000-000048030000}"/>
    <cellStyle name="60% - Accent1 2 11" xfId="973" xr:uid="{00000000-0005-0000-0000-000049030000}"/>
    <cellStyle name="60% - Accent1 2 2" xfId="974" xr:uid="{00000000-0005-0000-0000-00004A030000}"/>
    <cellStyle name="60% - Accent1 2 3" xfId="975" xr:uid="{00000000-0005-0000-0000-00004B030000}"/>
    <cellStyle name="60% - Accent1 2 4" xfId="976" xr:uid="{00000000-0005-0000-0000-00004C030000}"/>
    <cellStyle name="60% - Accent1 2 5" xfId="977" xr:uid="{00000000-0005-0000-0000-00004D030000}"/>
    <cellStyle name="60% - Accent1 2 6" xfId="978" xr:uid="{00000000-0005-0000-0000-00004E030000}"/>
    <cellStyle name="60% - Accent1 2 7" xfId="979" xr:uid="{00000000-0005-0000-0000-00004F030000}"/>
    <cellStyle name="60% - Accent1 2 8" xfId="980" xr:uid="{00000000-0005-0000-0000-000050030000}"/>
    <cellStyle name="60% - Accent1 2 9" xfId="981" xr:uid="{00000000-0005-0000-0000-000051030000}"/>
    <cellStyle name="60% - Accent1 20" xfId="982" xr:uid="{00000000-0005-0000-0000-000052030000}"/>
    <cellStyle name="60% - Accent1 21" xfId="983" xr:uid="{00000000-0005-0000-0000-000053030000}"/>
    <cellStyle name="60% - Accent1 22" xfId="984" xr:uid="{00000000-0005-0000-0000-000054030000}"/>
    <cellStyle name="60% - Accent1 23" xfId="985" xr:uid="{00000000-0005-0000-0000-000055030000}"/>
    <cellStyle name="60% - Accent1 24" xfId="986" xr:uid="{00000000-0005-0000-0000-000056030000}"/>
    <cellStyle name="60% - Accent1 25" xfId="987" xr:uid="{00000000-0005-0000-0000-000057030000}"/>
    <cellStyle name="60% - Accent1 26" xfId="988" xr:uid="{00000000-0005-0000-0000-000058030000}"/>
    <cellStyle name="60% - Accent1 27" xfId="989" xr:uid="{00000000-0005-0000-0000-000059030000}"/>
    <cellStyle name="60% - Accent1 28" xfId="990" xr:uid="{00000000-0005-0000-0000-00005A030000}"/>
    <cellStyle name="60% - Accent1 29" xfId="991" xr:uid="{00000000-0005-0000-0000-00005B030000}"/>
    <cellStyle name="60% - Accent1 3" xfId="992" xr:uid="{00000000-0005-0000-0000-00005C030000}"/>
    <cellStyle name="60% - Accent1 3 2" xfId="993" xr:uid="{00000000-0005-0000-0000-00005D030000}"/>
    <cellStyle name="60% - Accent1 30" xfId="994" xr:uid="{00000000-0005-0000-0000-00005E030000}"/>
    <cellStyle name="60% - Accent1 31" xfId="995" xr:uid="{00000000-0005-0000-0000-00005F030000}"/>
    <cellStyle name="60% - Accent1 32" xfId="996" xr:uid="{00000000-0005-0000-0000-000060030000}"/>
    <cellStyle name="60% - Accent1 33" xfId="997" xr:uid="{00000000-0005-0000-0000-000061030000}"/>
    <cellStyle name="60% - Accent1 34" xfId="998" xr:uid="{00000000-0005-0000-0000-000062030000}"/>
    <cellStyle name="60% - Accent1 35" xfId="999" xr:uid="{00000000-0005-0000-0000-000063030000}"/>
    <cellStyle name="60% - Accent1 36" xfId="1000" xr:uid="{00000000-0005-0000-0000-000064030000}"/>
    <cellStyle name="60% - Accent1 37" xfId="1001" xr:uid="{00000000-0005-0000-0000-000065030000}"/>
    <cellStyle name="60% - Accent1 38" xfId="1002" xr:uid="{00000000-0005-0000-0000-000066030000}"/>
    <cellStyle name="60% - Accent1 39" xfId="1003" xr:uid="{00000000-0005-0000-0000-000067030000}"/>
    <cellStyle name="60% - Accent1 4" xfId="1004" xr:uid="{00000000-0005-0000-0000-000068030000}"/>
    <cellStyle name="60% - Accent1 4 2" xfId="1005" xr:uid="{00000000-0005-0000-0000-000069030000}"/>
    <cellStyle name="60% - Accent1 40" xfId="1006" xr:uid="{00000000-0005-0000-0000-00006A030000}"/>
    <cellStyle name="60% - Accent1 41" xfId="1007" xr:uid="{00000000-0005-0000-0000-00006B030000}"/>
    <cellStyle name="60% - Accent1 42" xfId="1008" xr:uid="{00000000-0005-0000-0000-00006C030000}"/>
    <cellStyle name="60% - Accent1 43" xfId="1009" xr:uid="{00000000-0005-0000-0000-00006D030000}"/>
    <cellStyle name="60% - Accent1 44" xfId="1010" xr:uid="{00000000-0005-0000-0000-00006E030000}"/>
    <cellStyle name="60% - Accent1 5" xfId="1011" xr:uid="{00000000-0005-0000-0000-00006F030000}"/>
    <cellStyle name="60% - Accent1 5 2" xfId="1012" xr:uid="{00000000-0005-0000-0000-000070030000}"/>
    <cellStyle name="60% - Accent1 6" xfId="1013" xr:uid="{00000000-0005-0000-0000-000071030000}"/>
    <cellStyle name="60% - Accent1 6 2" xfId="1014" xr:uid="{00000000-0005-0000-0000-000072030000}"/>
    <cellStyle name="60% - Accent1 7" xfId="1015" xr:uid="{00000000-0005-0000-0000-000073030000}"/>
    <cellStyle name="60% - Accent1 8" xfId="1016" xr:uid="{00000000-0005-0000-0000-000074030000}"/>
    <cellStyle name="60% - Accent1 9" xfId="1017" xr:uid="{00000000-0005-0000-0000-000075030000}"/>
    <cellStyle name="60% - Accent2" xfId="25" builtinId="36" customBuiltin="1"/>
    <cellStyle name="60% - Accent2 10" xfId="1018" xr:uid="{00000000-0005-0000-0000-000077030000}"/>
    <cellStyle name="60% - Accent2 11" xfId="1019" xr:uid="{00000000-0005-0000-0000-000078030000}"/>
    <cellStyle name="60% - Accent2 12" xfId="1020" xr:uid="{00000000-0005-0000-0000-000079030000}"/>
    <cellStyle name="60% - Accent2 13" xfId="1021" xr:uid="{00000000-0005-0000-0000-00007A030000}"/>
    <cellStyle name="60% - Accent2 14" xfId="1022" xr:uid="{00000000-0005-0000-0000-00007B030000}"/>
    <cellStyle name="60% - Accent2 15" xfId="1023" xr:uid="{00000000-0005-0000-0000-00007C030000}"/>
    <cellStyle name="60% - Accent2 16" xfId="1024" xr:uid="{00000000-0005-0000-0000-00007D030000}"/>
    <cellStyle name="60% - Accent2 17" xfId="1025" xr:uid="{00000000-0005-0000-0000-00007E030000}"/>
    <cellStyle name="60% - Accent2 18" xfId="1026" xr:uid="{00000000-0005-0000-0000-00007F030000}"/>
    <cellStyle name="60% - Accent2 19" xfId="1027" xr:uid="{00000000-0005-0000-0000-000080030000}"/>
    <cellStyle name="60% - Accent2 2" xfId="64" xr:uid="{00000000-0005-0000-0000-000081030000}"/>
    <cellStyle name="60% - Accent2 2 10" xfId="1028" xr:uid="{00000000-0005-0000-0000-000082030000}"/>
    <cellStyle name="60% - Accent2 2 11" xfId="1029" xr:uid="{00000000-0005-0000-0000-000083030000}"/>
    <cellStyle name="60% - Accent2 2 2" xfId="1030" xr:uid="{00000000-0005-0000-0000-000084030000}"/>
    <cellStyle name="60% - Accent2 2 3" xfId="1031" xr:uid="{00000000-0005-0000-0000-000085030000}"/>
    <cellStyle name="60% - Accent2 2 4" xfId="1032" xr:uid="{00000000-0005-0000-0000-000086030000}"/>
    <cellStyle name="60% - Accent2 2 5" xfId="1033" xr:uid="{00000000-0005-0000-0000-000087030000}"/>
    <cellStyle name="60% - Accent2 2 6" xfId="1034" xr:uid="{00000000-0005-0000-0000-000088030000}"/>
    <cellStyle name="60% - Accent2 2 7" xfId="1035" xr:uid="{00000000-0005-0000-0000-000089030000}"/>
    <cellStyle name="60% - Accent2 2 8" xfId="1036" xr:uid="{00000000-0005-0000-0000-00008A030000}"/>
    <cellStyle name="60% - Accent2 2 9" xfId="1037" xr:uid="{00000000-0005-0000-0000-00008B030000}"/>
    <cellStyle name="60% - Accent2 20" xfId="1038" xr:uid="{00000000-0005-0000-0000-00008C030000}"/>
    <cellStyle name="60% - Accent2 21" xfId="1039" xr:uid="{00000000-0005-0000-0000-00008D030000}"/>
    <cellStyle name="60% - Accent2 22" xfId="1040" xr:uid="{00000000-0005-0000-0000-00008E030000}"/>
    <cellStyle name="60% - Accent2 23" xfId="1041" xr:uid="{00000000-0005-0000-0000-00008F030000}"/>
    <cellStyle name="60% - Accent2 24" xfId="1042" xr:uid="{00000000-0005-0000-0000-000090030000}"/>
    <cellStyle name="60% - Accent2 25" xfId="1043" xr:uid="{00000000-0005-0000-0000-000091030000}"/>
    <cellStyle name="60% - Accent2 26" xfId="1044" xr:uid="{00000000-0005-0000-0000-000092030000}"/>
    <cellStyle name="60% - Accent2 27" xfId="1045" xr:uid="{00000000-0005-0000-0000-000093030000}"/>
    <cellStyle name="60% - Accent2 28" xfId="1046" xr:uid="{00000000-0005-0000-0000-000094030000}"/>
    <cellStyle name="60% - Accent2 29" xfId="1047" xr:uid="{00000000-0005-0000-0000-000095030000}"/>
    <cellStyle name="60% - Accent2 3" xfId="1048" xr:uid="{00000000-0005-0000-0000-000096030000}"/>
    <cellStyle name="60% - Accent2 3 2" xfId="1049" xr:uid="{00000000-0005-0000-0000-000097030000}"/>
    <cellStyle name="60% - Accent2 30" xfId="1050" xr:uid="{00000000-0005-0000-0000-000098030000}"/>
    <cellStyle name="60% - Accent2 31" xfId="1051" xr:uid="{00000000-0005-0000-0000-000099030000}"/>
    <cellStyle name="60% - Accent2 32" xfId="1052" xr:uid="{00000000-0005-0000-0000-00009A030000}"/>
    <cellStyle name="60% - Accent2 33" xfId="1053" xr:uid="{00000000-0005-0000-0000-00009B030000}"/>
    <cellStyle name="60% - Accent2 34" xfId="1054" xr:uid="{00000000-0005-0000-0000-00009C030000}"/>
    <cellStyle name="60% - Accent2 35" xfId="1055" xr:uid="{00000000-0005-0000-0000-00009D030000}"/>
    <cellStyle name="60% - Accent2 36" xfId="1056" xr:uid="{00000000-0005-0000-0000-00009E030000}"/>
    <cellStyle name="60% - Accent2 37" xfId="1057" xr:uid="{00000000-0005-0000-0000-00009F030000}"/>
    <cellStyle name="60% - Accent2 38" xfId="1058" xr:uid="{00000000-0005-0000-0000-0000A0030000}"/>
    <cellStyle name="60% - Accent2 39" xfId="1059" xr:uid="{00000000-0005-0000-0000-0000A1030000}"/>
    <cellStyle name="60% - Accent2 4" xfId="1060" xr:uid="{00000000-0005-0000-0000-0000A2030000}"/>
    <cellStyle name="60% - Accent2 4 2" xfId="1061" xr:uid="{00000000-0005-0000-0000-0000A3030000}"/>
    <cellStyle name="60% - Accent2 40" xfId="1062" xr:uid="{00000000-0005-0000-0000-0000A4030000}"/>
    <cellStyle name="60% - Accent2 41" xfId="1063" xr:uid="{00000000-0005-0000-0000-0000A5030000}"/>
    <cellStyle name="60% - Accent2 42" xfId="1064" xr:uid="{00000000-0005-0000-0000-0000A6030000}"/>
    <cellStyle name="60% - Accent2 43" xfId="1065" xr:uid="{00000000-0005-0000-0000-0000A7030000}"/>
    <cellStyle name="60% - Accent2 44" xfId="1066" xr:uid="{00000000-0005-0000-0000-0000A8030000}"/>
    <cellStyle name="60% - Accent2 5" xfId="1067" xr:uid="{00000000-0005-0000-0000-0000A9030000}"/>
    <cellStyle name="60% - Accent2 5 2" xfId="1068" xr:uid="{00000000-0005-0000-0000-0000AA030000}"/>
    <cellStyle name="60% - Accent2 6" xfId="1069" xr:uid="{00000000-0005-0000-0000-0000AB030000}"/>
    <cellStyle name="60% - Accent2 6 2" xfId="1070" xr:uid="{00000000-0005-0000-0000-0000AC030000}"/>
    <cellStyle name="60% - Accent2 7" xfId="1071" xr:uid="{00000000-0005-0000-0000-0000AD030000}"/>
    <cellStyle name="60% - Accent2 8" xfId="1072" xr:uid="{00000000-0005-0000-0000-0000AE030000}"/>
    <cellStyle name="60% - Accent2 9" xfId="1073" xr:uid="{00000000-0005-0000-0000-0000AF030000}"/>
    <cellStyle name="60% - Accent3" xfId="29" builtinId="40" customBuiltin="1"/>
    <cellStyle name="60% - Accent3 10" xfId="1074" xr:uid="{00000000-0005-0000-0000-0000B1030000}"/>
    <cellStyle name="60% - Accent3 11" xfId="1075" xr:uid="{00000000-0005-0000-0000-0000B2030000}"/>
    <cellStyle name="60% - Accent3 12" xfId="1076" xr:uid="{00000000-0005-0000-0000-0000B3030000}"/>
    <cellStyle name="60% - Accent3 13" xfId="1077" xr:uid="{00000000-0005-0000-0000-0000B4030000}"/>
    <cellStyle name="60% - Accent3 14" xfId="1078" xr:uid="{00000000-0005-0000-0000-0000B5030000}"/>
    <cellStyle name="60% - Accent3 15" xfId="1079" xr:uid="{00000000-0005-0000-0000-0000B6030000}"/>
    <cellStyle name="60% - Accent3 16" xfId="1080" xr:uid="{00000000-0005-0000-0000-0000B7030000}"/>
    <cellStyle name="60% - Accent3 17" xfId="1081" xr:uid="{00000000-0005-0000-0000-0000B8030000}"/>
    <cellStyle name="60% - Accent3 18" xfId="1082" xr:uid="{00000000-0005-0000-0000-0000B9030000}"/>
    <cellStyle name="60% - Accent3 19" xfId="1083" xr:uid="{00000000-0005-0000-0000-0000BA030000}"/>
    <cellStyle name="60% - Accent3 2" xfId="65" xr:uid="{00000000-0005-0000-0000-0000BB030000}"/>
    <cellStyle name="60% - Accent3 2 10" xfId="1084" xr:uid="{00000000-0005-0000-0000-0000BC030000}"/>
    <cellStyle name="60% - Accent3 2 11" xfId="1085" xr:uid="{00000000-0005-0000-0000-0000BD030000}"/>
    <cellStyle name="60% - Accent3 2 2" xfId="66" xr:uid="{00000000-0005-0000-0000-0000BE030000}"/>
    <cellStyle name="60% - Accent3 2 2 2" xfId="1087" xr:uid="{00000000-0005-0000-0000-0000BF030000}"/>
    <cellStyle name="60% - Accent3 2 2 3" xfId="1086" xr:uid="{00000000-0005-0000-0000-0000C0030000}"/>
    <cellStyle name="60% - Accent3 2 3" xfId="1088" xr:uid="{00000000-0005-0000-0000-0000C1030000}"/>
    <cellStyle name="60% - Accent3 2 4" xfId="1089" xr:uid="{00000000-0005-0000-0000-0000C2030000}"/>
    <cellStyle name="60% - Accent3 2 5" xfId="1090" xr:uid="{00000000-0005-0000-0000-0000C3030000}"/>
    <cellStyle name="60% - Accent3 2 6" xfId="1091" xr:uid="{00000000-0005-0000-0000-0000C4030000}"/>
    <cellStyle name="60% - Accent3 2 7" xfId="1092" xr:uid="{00000000-0005-0000-0000-0000C5030000}"/>
    <cellStyle name="60% - Accent3 2 8" xfId="1093" xr:uid="{00000000-0005-0000-0000-0000C6030000}"/>
    <cellStyle name="60% - Accent3 2 9" xfId="1094" xr:uid="{00000000-0005-0000-0000-0000C7030000}"/>
    <cellStyle name="60% - Accent3 20" xfId="1095" xr:uid="{00000000-0005-0000-0000-0000C8030000}"/>
    <cellStyle name="60% - Accent3 21" xfId="1096" xr:uid="{00000000-0005-0000-0000-0000C9030000}"/>
    <cellStyle name="60% - Accent3 22" xfId="1097" xr:uid="{00000000-0005-0000-0000-0000CA030000}"/>
    <cellStyle name="60% - Accent3 23" xfId="1098" xr:uid="{00000000-0005-0000-0000-0000CB030000}"/>
    <cellStyle name="60% - Accent3 24" xfId="1099" xr:uid="{00000000-0005-0000-0000-0000CC030000}"/>
    <cellStyle name="60% - Accent3 25" xfId="1100" xr:uid="{00000000-0005-0000-0000-0000CD030000}"/>
    <cellStyle name="60% - Accent3 26" xfId="1101" xr:uid="{00000000-0005-0000-0000-0000CE030000}"/>
    <cellStyle name="60% - Accent3 27" xfId="1102" xr:uid="{00000000-0005-0000-0000-0000CF030000}"/>
    <cellStyle name="60% - Accent3 28" xfId="1103" xr:uid="{00000000-0005-0000-0000-0000D0030000}"/>
    <cellStyle name="60% - Accent3 29" xfId="1104" xr:uid="{00000000-0005-0000-0000-0000D1030000}"/>
    <cellStyle name="60% - Accent3 3" xfId="1105" xr:uid="{00000000-0005-0000-0000-0000D2030000}"/>
    <cellStyle name="60% - Accent3 3 2" xfId="1106" xr:uid="{00000000-0005-0000-0000-0000D3030000}"/>
    <cellStyle name="60% - Accent3 30" xfId="1107" xr:uid="{00000000-0005-0000-0000-0000D4030000}"/>
    <cellStyle name="60% - Accent3 31" xfId="1108" xr:uid="{00000000-0005-0000-0000-0000D5030000}"/>
    <cellStyle name="60% - Accent3 32" xfId="1109" xr:uid="{00000000-0005-0000-0000-0000D6030000}"/>
    <cellStyle name="60% - Accent3 33" xfId="1110" xr:uid="{00000000-0005-0000-0000-0000D7030000}"/>
    <cellStyle name="60% - Accent3 34" xfId="1111" xr:uid="{00000000-0005-0000-0000-0000D8030000}"/>
    <cellStyle name="60% - Accent3 35" xfId="1112" xr:uid="{00000000-0005-0000-0000-0000D9030000}"/>
    <cellStyle name="60% - Accent3 36" xfId="1113" xr:uid="{00000000-0005-0000-0000-0000DA030000}"/>
    <cellStyle name="60% - Accent3 37" xfId="1114" xr:uid="{00000000-0005-0000-0000-0000DB030000}"/>
    <cellStyle name="60% - Accent3 38" xfId="1115" xr:uid="{00000000-0005-0000-0000-0000DC030000}"/>
    <cellStyle name="60% - Accent3 39" xfId="1116" xr:uid="{00000000-0005-0000-0000-0000DD030000}"/>
    <cellStyle name="60% - Accent3 4" xfId="1117" xr:uid="{00000000-0005-0000-0000-0000DE030000}"/>
    <cellStyle name="60% - Accent3 4 2" xfId="1118" xr:uid="{00000000-0005-0000-0000-0000DF030000}"/>
    <cellStyle name="60% - Accent3 40" xfId="1119" xr:uid="{00000000-0005-0000-0000-0000E0030000}"/>
    <cellStyle name="60% - Accent3 41" xfId="1120" xr:uid="{00000000-0005-0000-0000-0000E1030000}"/>
    <cellStyle name="60% - Accent3 42" xfId="1121" xr:uid="{00000000-0005-0000-0000-0000E2030000}"/>
    <cellStyle name="60% - Accent3 43" xfId="1122" xr:uid="{00000000-0005-0000-0000-0000E3030000}"/>
    <cellStyle name="60% - Accent3 44" xfId="1123" xr:uid="{00000000-0005-0000-0000-0000E4030000}"/>
    <cellStyle name="60% - Accent3 5" xfId="1124" xr:uid="{00000000-0005-0000-0000-0000E5030000}"/>
    <cellStyle name="60% - Accent3 5 2" xfId="1125" xr:uid="{00000000-0005-0000-0000-0000E6030000}"/>
    <cellStyle name="60% - Accent3 6" xfId="1126" xr:uid="{00000000-0005-0000-0000-0000E7030000}"/>
    <cellStyle name="60% - Accent3 6 2" xfId="1127" xr:uid="{00000000-0005-0000-0000-0000E8030000}"/>
    <cellStyle name="60% - Accent3 7" xfId="1128" xr:uid="{00000000-0005-0000-0000-0000E9030000}"/>
    <cellStyle name="60% - Accent3 8" xfId="1129" xr:uid="{00000000-0005-0000-0000-0000EA030000}"/>
    <cellStyle name="60% - Accent3 9" xfId="1130" xr:uid="{00000000-0005-0000-0000-0000EB030000}"/>
    <cellStyle name="60% - Accent4" xfId="33" builtinId="44" customBuiltin="1"/>
    <cellStyle name="60% - Accent4 10" xfId="1131" xr:uid="{00000000-0005-0000-0000-0000ED030000}"/>
    <cellStyle name="60% - Accent4 11" xfId="1132" xr:uid="{00000000-0005-0000-0000-0000EE030000}"/>
    <cellStyle name="60% - Accent4 12" xfId="1133" xr:uid="{00000000-0005-0000-0000-0000EF030000}"/>
    <cellStyle name="60% - Accent4 13" xfId="1134" xr:uid="{00000000-0005-0000-0000-0000F0030000}"/>
    <cellStyle name="60% - Accent4 14" xfId="1135" xr:uid="{00000000-0005-0000-0000-0000F1030000}"/>
    <cellStyle name="60% - Accent4 15" xfId="1136" xr:uid="{00000000-0005-0000-0000-0000F2030000}"/>
    <cellStyle name="60% - Accent4 16" xfId="1137" xr:uid="{00000000-0005-0000-0000-0000F3030000}"/>
    <cellStyle name="60% - Accent4 17" xfId="1138" xr:uid="{00000000-0005-0000-0000-0000F4030000}"/>
    <cellStyle name="60% - Accent4 18" xfId="1139" xr:uid="{00000000-0005-0000-0000-0000F5030000}"/>
    <cellStyle name="60% - Accent4 19" xfId="1140" xr:uid="{00000000-0005-0000-0000-0000F6030000}"/>
    <cellStyle name="60% - Accent4 2" xfId="67" xr:uid="{00000000-0005-0000-0000-0000F7030000}"/>
    <cellStyle name="60% - Accent4 2 10" xfId="1141" xr:uid="{00000000-0005-0000-0000-0000F8030000}"/>
    <cellStyle name="60% - Accent4 2 11" xfId="1142" xr:uid="{00000000-0005-0000-0000-0000F9030000}"/>
    <cellStyle name="60% - Accent4 2 2" xfId="68" xr:uid="{00000000-0005-0000-0000-0000FA030000}"/>
    <cellStyle name="60% - Accent4 2 2 2" xfId="1144" xr:uid="{00000000-0005-0000-0000-0000FB030000}"/>
    <cellStyle name="60% - Accent4 2 2 3" xfId="1143" xr:uid="{00000000-0005-0000-0000-0000FC030000}"/>
    <cellStyle name="60% - Accent4 2 3" xfId="1145" xr:uid="{00000000-0005-0000-0000-0000FD030000}"/>
    <cellStyle name="60% - Accent4 2 4" xfId="1146" xr:uid="{00000000-0005-0000-0000-0000FE030000}"/>
    <cellStyle name="60% - Accent4 2 5" xfId="1147" xr:uid="{00000000-0005-0000-0000-0000FF030000}"/>
    <cellStyle name="60% - Accent4 2 6" xfId="1148" xr:uid="{00000000-0005-0000-0000-000000040000}"/>
    <cellStyle name="60% - Accent4 2 7" xfId="1149" xr:uid="{00000000-0005-0000-0000-000001040000}"/>
    <cellStyle name="60% - Accent4 2 8" xfId="1150" xr:uid="{00000000-0005-0000-0000-000002040000}"/>
    <cellStyle name="60% - Accent4 2 9" xfId="1151" xr:uid="{00000000-0005-0000-0000-000003040000}"/>
    <cellStyle name="60% - Accent4 20" xfId="1152" xr:uid="{00000000-0005-0000-0000-000004040000}"/>
    <cellStyle name="60% - Accent4 21" xfId="1153" xr:uid="{00000000-0005-0000-0000-000005040000}"/>
    <cellStyle name="60% - Accent4 22" xfId="1154" xr:uid="{00000000-0005-0000-0000-000006040000}"/>
    <cellStyle name="60% - Accent4 23" xfId="1155" xr:uid="{00000000-0005-0000-0000-000007040000}"/>
    <cellStyle name="60% - Accent4 24" xfId="1156" xr:uid="{00000000-0005-0000-0000-000008040000}"/>
    <cellStyle name="60% - Accent4 25" xfId="1157" xr:uid="{00000000-0005-0000-0000-000009040000}"/>
    <cellStyle name="60% - Accent4 26" xfId="1158" xr:uid="{00000000-0005-0000-0000-00000A040000}"/>
    <cellStyle name="60% - Accent4 27" xfId="1159" xr:uid="{00000000-0005-0000-0000-00000B040000}"/>
    <cellStyle name="60% - Accent4 28" xfId="1160" xr:uid="{00000000-0005-0000-0000-00000C040000}"/>
    <cellStyle name="60% - Accent4 29" xfId="1161" xr:uid="{00000000-0005-0000-0000-00000D040000}"/>
    <cellStyle name="60% - Accent4 3" xfId="1162" xr:uid="{00000000-0005-0000-0000-00000E040000}"/>
    <cellStyle name="60% - Accent4 3 2" xfId="1163" xr:uid="{00000000-0005-0000-0000-00000F040000}"/>
    <cellStyle name="60% - Accent4 30" xfId="1164" xr:uid="{00000000-0005-0000-0000-000010040000}"/>
    <cellStyle name="60% - Accent4 31" xfId="1165" xr:uid="{00000000-0005-0000-0000-000011040000}"/>
    <cellStyle name="60% - Accent4 32" xfId="1166" xr:uid="{00000000-0005-0000-0000-000012040000}"/>
    <cellStyle name="60% - Accent4 33" xfId="1167" xr:uid="{00000000-0005-0000-0000-000013040000}"/>
    <cellStyle name="60% - Accent4 34" xfId="1168" xr:uid="{00000000-0005-0000-0000-000014040000}"/>
    <cellStyle name="60% - Accent4 35" xfId="1169" xr:uid="{00000000-0005-0000-0000-000015040000}"/>
    <cellStyle name="60% - Accent4 36" xfId="1170" xr:uid="{00000000-0005-0000-0000-000016040000}"/>
    <cellStyle name="60% - Accent4 37" xfId="1171" xr:uid="{00000000-0005-0000-0000-000017040000}"/>
    <cellStyle name="60% - Accent4 38" xfId="1172" xr:uid="{00000000-0005-0000-0000-000018040000}"/>
    <cellStyle name="60% - Accent4 39" xfId="1173" xr:uid="{00000000-0005-0000-0000-000019040000}"/>
    <cellStyle name="60% - Accent4 4" xfId="1174" xr:uid="{00000000-0005-0000-0000-00001A040000}"/>
    <cellStyle name="60% - Accent4 4 2" xfId="1175" xr:uid="{00000000-0005-0000-0000-00001B040000}"/>
    <cellStyle name="60% - Accent4 40" xfId="1176" xr:uid="{00000000-0005-0000-0000-00001C040000}"/>
    <cellStyle name="60% - Accent4 41" xfId="1177" xr:uid="{00000000-0005-0000-0000-00001D040000}"/>
    <cellStyle name="60% - Accent4 42" xfId="1178" xr:uid="{00000000-0005-0000-0000-00001E040000}"/>
    <cellStyle name="60% - Accent4 43" xfId="1179" xr:uid="{00000000-0005-0000-0000-00001F040000}"/>
    <cellStyle name="60% - Accent4 44" xfId="1180" xr:uid="{00000000-0005-0000-0000-000020040000}"/>
    <cellStyle name="60% - Accent4 5" xfId="1181" xr:uid="{00000000-0005-0000-0000-000021040000}"/>
    <cellStyle name="60% - Accent4 5 2" xfId="1182" xr:uid="{00000000-0005-0000-0000-000022040000}"/>
    <cellStyle name="60% - Accent4 6" xfId="1183" xr:uid="{00000000-0005-0000-0000-000023040000}"/>
    <cellStyle name="60% - Accent4 6 2" xfId="1184" xr:uid="{00000000-0005-0000-0000-000024040000}"/>
    <cellStyle name="60% - Accent4 7" xfId="1185" xr:uid="{00000000-0005-0000-0000-000025040000}"/>
    <cellStyle name="60% - Accent4 8" xfId="1186" xr:uid="{00000000-0005-0000-0000-000026040000}"/>
    <cellStyle name="60% - Accent4 9" xfId="1187" xr:uid="{00000000-0005-0000-0000-000027040000}"/>
    <cellStyle name="60% - Accent5" xfId="37" builtinId="48" customBuiltin="1"/>
    <cellStyle name="60% - Accent5 10" xfId="1188" xr:uid="{00000000-0005-0000-0000-000029040000}"/>
    <cellStyle name="60% - Accent5 11" xfId="1189" xr:uid="{00000000-0005-0000-0000-00002A040000}"/>
    <cellStyle name="60% - Accent5 12" xfId="1190" xr:uid="{00000000-0005-0000-0000-00002B040000}"/>
    <cellStyle name="60% - Accent5 13" xfId="1191" xr:uid="{00000000-0005-0000-0000-00002C040000}"/>
    <cellStyle name="60% - Accent5 14" xfId="1192" xr:uid="{00000000-0005-0000-0000-00002D040000}"/>
    <cellStyle name="60% - Accent5 15" xfId="1193" xr:uid="{00000000-0005-0000-0000-00002E040000}"/>
    <cellStyle name="60% - Accent5 16" xfId="1194" xr:uid="{00000000-0005-0000-0000-00002F040000}"/>
    <cellStyle name="60% - Accent5 17" xfId="1195" xr:uid="{00000000-0005-0000-0000-000030040000}"/>
    <cellStyle name="60% - Accent5 18" xfId="1196" xr:uid="{00000000-0005-0000-0000-000031040000}"/>
    <cellStyle name="60% - Accent5 19" xfId="1197" xr:uid="{00000000-0005-0000-0000-000032040000}"/>
    <cellStyle name="60% - Accent5 2" xfId="69" xr:uid="{00000000-0005-0000-0000-000033040000}"/>
    <cellStyle name="60% - Accent5 2 10" xfId="1198" xr:uid="{00000000-0005-0000-0000-000034040000}"/>
    <cellStyle name="60% - Accent5 2 11" xfId="1199" xr:uid="{00000000-0005-0000-0000-000035040000}"/>
    <cellStyle name="60% - Accent5 2 2" xfId="1200" xr:uid="{00000000-0005-0000-0000-000036040000}"/>
    <cellStyle name="60% - Accent5 2 3" xfId="1201" xr:uid="{00000000-0005-0000-0000-000037040000}"/>
    <cellStyle name="60% - Accent5 2 4" xfId="1202" xr:uid="{00000000-0005-0000-0000-000038040000}"/>
    <cellStyle name="60% - Accent5 2 5" xfId="1203" xr:uid="{00000000-0005-0000-0000-000039040000}"/>
    <cellStyle name="60% - Accent5 2 6" xfId="1204" xr:uid="{00000000-0005-0000-0000-00003A040000}"/>
    <cellStyle name="60% - Accent5 2 7" xfId="1205" xr:uid="{00000000-0005-0000-0000-00003B040000}"/>
    <cellStyle name="60% - Accent5 2 8" xfId="1206" xr:uid="{00000000-0005-0000-0000-00003C040000}"/>
    <cellStyle name="60% - Accent5 2 9" xfId="1207" xr:uid="{00000000-0005-0000-0000-00003D040000}"/>
    <cellStyle name="60% - Accent5 20" xfId="1208" xr:uid="{00000000-0005-0000-0000-00003E040000}"/>
    <cellStyle name="60% - Accent5 21" xfId="1209" xr:uid="{00000000-0005-0000-0000-00003F040000}"/>
    <cellStyle name="60% - Accent5 22" xfId="1210" xr:uid="{00000000-0005-0000-0000-000040040000}"/>
    <cellStyle name="60% - Accent5 23" xfId="1211" xr:uid="{00000000-0005-0000-0000-000041040000}"/>
    <cellStyle name="60% - Accent5 24" xfId="1212" xr:uid="{00000000-0005-0000-0000-000042040000}"/>
    <cellStyle name="60% - Accent5 25" xfId="1213" xr:uid="{00000000-0005-0000-0000-000043040000}"/>
    <cellStyle name="60% - Accent5 26" xfId="1214" xr:uid="{00000000-0005-0000-0000-000044040000}"/>
    <cellStyle name="60% - Accent5 27" xfId="1215" xr:uid="{00000000-0005-0000-0000-000045040000}"/>
    <cellStyle name="60% - Accent5 28" xfId="1216" xr:uid="{00000000-0005-0000-0000-000046040000}"/>
    <cellStyle name="60% - Accent5 29" xfId="1217" xr:uid="{00000000-0005-0000-0000-000047040000}"/>
    <cellStyle name="60% - Accent5 3" xfId="1218" xr:uid="{00000000-0005-0000-0000-000048040000}"/>
    <cellStyle name="60% - Accent5 3 2" xfId="1219" xr:uid="{00000000-0005-0000-0000-000049040000}"/>
    <cellStyle name="60% - Accent5 30" xfId="1220" xr:uid="{00000000-0005-0000-0000-00004A040000}"/>
    <cellStyle name="60% - Accent5 31" xfId="1221" xr:uid="{00000000-0005-0000-0000-00004B040000}"/>
    <cellStyle name="60% - Accent5 32" xfId="1222" xr:uid="{00000000-0005-0000-0000-00004C040000}"/>
    <cellStyle name="60% - Accent5 33" xfId="1223" xr:uid="{00000000-0005-0000-0000-00004D040000}"/>
    <cellStyle name="60% - Accent5 34" xfId="1224" xr:uid="{00000000-0005-0000-0000-00004E040000}"/>
    <cellStyle name="60% - Accent5 35" xfId="1225" xr:uid="{00000000-0005-0000-0000-00004F040000}"/>
    <cellStyle name="60% - Accent5 36" xfId="1226" xr:uid="{00000000-0005-0000-0000-000050040000}"/>
    <cellStyle name="60% - Accent5 37" xfId="1227" xr:uid="{00000000-0005-0000-0000-000051040000}"/>
    <cellStyle name="60% - Accent5 38" xfId="1228" xr:uid="{00000000-0005-0000-0000-000052040000}"/>
    <cellStyle name="60% - Accent5 39" xfId="1229" xr:uid="{00000000-0005-0000-0000-000053040000}"/>
    <cellStyle name="60% - Accent5 4" xfId="1230" xr:uid="{00000000-0005-0000-0000-000054040000}"/>
    <cellStyle name="60% - Accent5 4 2" xfId="1231" xr:uid="{00000000-0005-0000-0000-000055040000}"/>
    <cellStyle name="60% - Accent5 40" xfId="1232" xr:uid="{00000000-0005-0000-0000-000056040000}"/>
    <cellStyle name="60% - Accent5 41" xfId="1233" xr:uid="{00000000-0005-0000-0000-000057040000}"/>
    <cellStyle name="60% - Accent5 42" xfId="1234" xr:uid="{00000000-0005-0000-0000-000058040000}"/>
    <cellStyle name="60% - Accent5 43" xfId="1235" xr:uid="{00000000-0005-0000-0000-000059040000}"/>
    <cellStyle name="60% - Accent5 44" xfId="1236" xr:uid="{00000000-0005-0000-0000-00005A040000}"/>
    <cellStyle name="60% - Accent5 5" xfId="1237" xr:uid="{00000000-0005-0000-0000-00005B040000}"/>
    <cellStyle name="60% - Accent5 5 2" xfId="1238" xr:uid="{00000000-0005-0000-0000-00005C040000}"/>
    <cellStyle name="60% - Accent5 6" xfId="1239" xr:uid="{00000000-0005-0000-0000-00005D040000}"/>
    <cellStyle name="60% - Accent5 6 2" xfId="1240" xr:uid="{00000000-0005-0000-0000-00005E040000}"/>
    <cellStyle name="60% - Accent5 7" xfId="1241" xr:uid="{00000000-0005-0000-0000-00005F040000}"/>
    <cellStyle name="60% - Accent5 8" xfId="1242" xr:uid="{00000000-0005-0000-0000-000060040000}"/>
    <cellStyle name="60% - Accent5 9" xfId="1243" xr:uid="{00000000-0005-0000-0000-000061040000}"/>
    <cellStyle name="60% - Accent6" xfId="41" builtinId="52" customBuiltin="1"/>
    <cellStyle name="60% - Accent6 10" xfId="1244" xr:uid="{00000000-0005-0000-0000-000063040000}"/>
    <cellStyle name="60% - Accent6 11" xfId="1245" xr:uid="{00000000-0005-0000-0000-000064040000}"/>
    <cellStyle name="60% - Accent6 12" xfId="1246" xr:uid="{00000000-0005-0000-0000-000065040000}"/>
    <cellStyle name="60% - Accent6 13" xfId="1247" xr:uid="{00000000-0005-0000-0000-000066040000}"/>
    <cellStyle name="60% - Accent6 14" xfId="1248" xr:uid="{00000000-0005-0000-0000-000067040000}"/>
    <cellStyle name="60% - Accent6 15" xfId="1249" xr:uid="{00000000-0005-0000-0000-000068040000}"/>
    <cellStyle name="60% - Accent6 16" xfId="1250" xr:uid="{00000000-0005-0000-0000-000069040000}"/>
    <cellStyle name="60% - Accent6 17" xfId="1251" xr:uid="{00000000-0005-0000-0000-00006A040000}"/>
    <cellStyle name="60% - Accent6 18" xfId="1252" xr:uid="{00000000-0005-0000-0000-00006B040000}"/>
    <cellStyle name="60% - Accent6 19" xfId="1253" xr:uid="{00000000-0005-0000-0000-00006C040000}"/>
    <cellStyle name="60% - Accent6 2" xfId="70" xr:uid="{00000000-0005-0000-0000-00006D040000}"/>
    <cellStyle name="60% - Accent6 2 10" xfId="1254" xr:uid="{00000000-0005-0000-0000-00006E040000}"/>
    <cellStyle name="60% - Accent6 2 11" xfId="1255" xr:uid="{00000000-0005-0000-0000-00006F040000}"/>
    <cellStyle name="60% - Accent6 2 2" xfId="71" xr:uid="{00000000-0005-0000-0000-000070040000}"/>
    <cellStyle name="60% - Accent6 2 2 2" xfId="1257" xr:uid="{00000000-0005-0000-0000-000071040000}"/>
    <cellStyle name="60% - Accent6 2 2 3" xfId="1256" xr:uid="{00000000-0005-0000-0000-000072040000}"/>
    <cellStyle name="60% - Accent6 2 3" xfId="1258" xr:uid="{00000000-0005-0000-0000-000073040000}"/>
    <cellStyle name="60% - Accent6 2 4" xfId="1259" xr:uid="{00000000-0005-0000-0000-000074040000}"/>
    <cellStyle name="60% - Accent6 2 5" xfId="1260" xr:uid="{00000000-0005-0000-0000-000075040000}"/>
    <cellStyle name="60% - Accent6 2 6" xfId="1261" xr:uid="{00000000-0005-0000-0000-000076040000}"/>
    <cellStyle name="60% - Accent6 2 7" xfId="1262" xr:uid="{00000000-0005-0000-0000-000077040000}"/>
    <cellStyle name="60% - Accent6 2 8" xfId="1263" xr:uid="{00000000-0005-0000-0000-000078040000}"/>
    <cellStyle name="60% - Accent6 2 9" xfId="1264" xr:uid="{00000000-0005-0000-0000-000079040000}"/>
    <cellStyle name="60% - Accent6 20" xfId="1265" xr:uid="{00000000-0005-0000-0000-00007A040000}"/>
    <cellStyle name="60% - Accent6 21" xfId="1266" xr:uid="{00000000-0005-0000-0000-00007B040000}"/>
    <cellStyle name="60% - Accent6 22" xfId="1267" xr:uid="{00000000-0005-0000-0000-00007C040000}"/>
    <cellStyle name="60% - Accent6 23" xfId="1268" xr:uid="{00000000-0005-0000-0000-00007D040000}"/>
    <cellStyle name="60% - Accent6 24" xfId="1269" xr:uid="{00000000-0005-0000-0000-00007E040000}"/>
    <cellStyle name="60% - Accent6 25" xfId="1270" xr:uid="{00000000-0005-0000-0000-00007F040000}"/>
    <cellStyle name="60% - Accent6 26" xfId="1271" xr:uid="{00000000-0005-0000-0000-000080040000}"/>
    <cellStyle name="60% - Accent6 27" xfId="1272" xr:uid="{00000000-0005-0000-0000-000081040000}"/>
    <cellStyle name="60% - Accent6 28" xfId="1273" xr:uid="{00000000-0005-0000-0000-000082040000}"/>
    <cellStyle name="60% - Accent6 29" xfId="1274" xr:uid="{00000000-0005-0000-0000-000083040000}"/>
    <cellStyle name="60% - Accent6 3" xfId="1275" xr:uid="{00000000-0005-0000-0000-000084040000}"/>
    <cellStyle name="60% - Accent6 3 2" xfId="1276" xr:uid="{00000000-0005-0000-0000-000085040000}"/>
    <cellStyle name="60% - Accent6 30" xfId="1277" xr:uid="{00000000-0005-0000-0000-000086040000}"/>
    <cellStyle name="60% - Accent6 31" xfId="1278" xr:uid="{00000000-0005-0000-0000-000087040000}"/>
    <cellStyle name="60% - Accent6 32" xfId="1279" xr:uid="{00000000-0005-0000-0000-000088040000}"/>
    <cellStyle name="60% - Accent6 33" xfId="1280" xr:uid="{00000000-0005-0000-0000-000089040000}"/>
    <cellStyle name="60% - Accent6 34" xfId="1281" xr:uid="{00000000-0005-0000-0000-00008A040000}"/>
    <cellStyle name="60% - Accent6 35" xfId="1282" xr:uid="{00000000-0005-0000-0000-00008B040000}"/>
    <cellStyle name="60% - Accent6 36" xfId="1283" xr:uid="{00000000-0005-0000-0000-00008C040000}"/>
    <cellStyle name="60% - Accent6 37" xfId="1284" xr:uid="{00000000-0005-0000-0000-00008D040000}"/>
    <cellStyle name="60% - Accent6 38" xfId="1285" xr:uid="{00000000-0005-0000-0000-00008E040000}"/>
    <cellStyle name="60% - Accent6 39" xfId="1286" xr:uid="{00000000-0005-0000-0000-00008F040000}"/>
    <cellStyle name="60% - Accent6 4" xfId="1287" xr:uid="{00000000-0005-0000-0000-000090040000}"/>
    <cellStyle name="60% - Accent6 4 2" xfId="1288" xr:uid="{00000000-0005-0000-0000-000091040000}"/>
    <cellStyle name="60% - Accent6 40" xfId="1289" xr:uid="{00000000-0005-0000-0000-000092040000}"/>
    <cellStyle name="60% - Accent6 41" xfId="1290" xr:uid="{00000000-0005-0000-0000-000093040000}"/>
    <cellStyle name="60% - Accent6 42" xfId="1291" xr:uid="{00000000-0005-0000-0000-000094040000}"/>
    <cellStyle name="60% - Accent6 43" xfId="1292" xr:uid="{00000000-0005-0000-0000-000095040000}"/>
    <cellStyle name="60% - Accent6 44" xfId="1293" xr:uid="{00000000-0005-0000-0000-000096040000}"/>
    <cellStyle name="60% - Accent6 5" xfId="1294" xr:uid="{00000000-0005-0000-0000-000097040000}"/>
    <cellStyle name="60% - Accent6 5 2" xfId="1295" xr:uid="{00000000-0005-0000-0000-000098040000}"/>
    <cellStyle name="60% - Accent6 6" xfId="1296" xr:uid="{00000000-0005-0000-0000-000099040000}"/>
    <cellStyle name="60% - Accent6 6 2" xfId="1297" xr:uid="{00000000-0005-0000-0000-00009A040000}"/>
    <cellStyle name="60% - Accent6 7" xfId="1298" xr:uid="{00000000-0005-0000-0000-00009B040000}"/>
    <cellStyle name="60% - Accent6 8" xfId="1299" xr:uid="{00000000-0005-0000-0000-00009C040000}"/>
    <cellStyle name="60% - Accent6 9" xfId="1300" xr:uid="{00000000-0005-0000-0000-00009D040000}"/>
    <cellStyle name="60% - Akzent1" xfId="1301" xr:uid="{00000000-0005-0000-0000-00009E040000}"/>
    <cellStyle name="60% - Akzent2" xfId="1302" xr:uid="{00000000-0005-0000-0000-00009F040000}"/>
    <cellStyle name="60% - Akzent3" xfId="1303" xr:uid="{00000000-0005-0000-0000-0000A0040000}"/>
    <cellStyle name="60% - Akzent4" xfId="1304" xr:uid="{00000000-0005-0000-0000-0000A1040000}"/>
    <cellStyle name="60% - Akzent5" xfId="1305" xr:uid="{00000000-0005-0000-0000-0000A2040000}"/>
    <cellStyle name="60% - Akzent6" xfId="1306" xr:uid="{00000000-0005-0000-0000-0000A3040000}"/>
    <cellStyle name="60% - Cor4 2" xfId="1307" xr:uid="{00000000-0005-0000-0000-0000A4040000}"/>
    <cellStyle name="Accent1" xfId="18" builtinId="29" customBuiltin="1"/>
    <cellStyle name="Accent1 10" xfId="1308" xr:uid="{00000000-0005-0000-0000-0000A6040000}"/>
    <cellStyle name="Accent1 11" xfId="1309" xr:uid="{00000000-0005-0000-0000-0000A7040000}"/>
    <cellStyle name="Accent1 12" xfId="1310" xr:uid="{00000000-0005-0000-0000-0000A8040000}"/>
    <cellStyle name="Accent1 13" xfId="1311" xr:uid="{00000000-0005-0000-0000-0000A9040000}"/>
    <cellStyle name="Accent1 14" xfId="1312" xr:uid="{00000000-0005-0000-0000-0000AA040000}"/>
    <cellStyle name="Accent1 15" xfId="1313" xr:uid="{00000000-0005-0000-0000-0000AB040000}"/>
    <cellStyle name="Accent1 16" xfId="1314" xr:uid="{00000000-0005-0000-0000-0000AC040000}"/>
    <cellStyle name="Accent1 17" xfId="1315" xr:uid="{00000000-0005-0000-0000-0000AD040000}"/>
    <cellStyle name="Accent1 18" xfId="1316" xr:uid="{00000000-0005-0000-0000-0000AE040000}"/>
    <cellStyle name="Accent1 19" xfId="1317" xr:uid="{00000000-0005-0000-0000-0000AF040000}"/>
    <cellStyle name="Accent1 2" xfId="72" xr:uid="{00000000-0005-0000-0000-0000B0040000}"/>
    <cellStyle name="Accent1 2 10" xfId="1318" xr:uid="{00000000-0005-0000-0000-0000B1040000}"/>
    <cellStyle name="Accent1 2 11" xfId="1319" xr:uid="{00000000-0005-0000-0000-0000B2040000}"/>
    <cellStyle name="Accent1 2 2" xfId="1320" xr:uid="{00000000-0005-0000-0000-0000B3040000}"/>
    <cellStyle name="Accent1 2 3" xfId="1321" xr:uid="{00000000-0005-0000-0000-0000B4040000}"/>
    <cellStyle name="Accent1 2 4" xfId="1322" xr:uid="{00000000-0005-0000-0000-0000B5040000}"/>
    <cellStyle name="Accent1 2 5" xfId="1323" xr:uid="{00000000-0005-0000-0000-0000B6040000}"/>
    <cellStyle name="Accent1 2 6" xfId="1324" xr:uid="{00000000-0005-0000-0000-0000B7040000}"/>
    <cellStyle name="Accent1 2 7" xfId="1325" xr:uid="{00000000-0005-0000-0000-0000B8040000}"/>
    <cellStyle name="Accent1 2 8" xfId="1326" xr:uid="{00000000-0005-0000-0000-0000B9040000}"/>
    <cellStyle name="Accent1 2 9" xfId="1327" xr:uid="{00000000-0005-0000-0000-0000BA040000}"/>
    <cellStyle name="Accent1 20" xfId="1328" xr:uid="{00000000-0005-0000-0000-0000BB040000}"/>
    <cellStyle name="Accent1 21" xfId="1329" xr:uid="{00000000-0005-0000-0000-0000BC040000}"/>
    <cellStyle name="Accent1 22" xfId="1330" xr:uid="{00000000-0005-0000-0000-0000BD040000}"/>
    <cellStyle name="Accent1 23" xfId="1331" xr:uid="{00000000-0005-0000-0000-0000BE040000}"/>
    <cellStyle name="Accent1 24" xfId="1332" xr:uid="{00000000-0005-0000-0000-0000BF040000}"/>
    <cellStyle name="Accent1 25" xfId="1333" xr:uid="{00000000-0005-0000-0000-0000C0040000}"/>
    <cellStyle name="Accent1 26" xfId="1334" xr:uid="{00000000-0005-0000-0000-0000C1040000}"/>
    <cellStyle name="Accent1 27" xfId="1335" xr:uid="{00000000-0005-0000-0000-0000C2040000}"/>
    <cellStyle name="Accent1 28" xfId="1336" xr:uid="{00000000-0005-0000-0000-0000C3040000}"/>
    <cellStyle name="Accent1 29" xfId="1337" xr:uid="{00000000-0005-0000-0000-0000C4040000}"/>
    <cellStyle name="Accent1 3" xfId="1338" xr:uid="{00000000-0005-0000-0000-0000C5040000}"/>
    <cellStyle name="Accent1 3 2" xfId="1339" xr:uid="{00000000-0005-0000-0000-0000C6040000}"/>
    <cellStyle name="Accent1 30" xfId="1340" xr:uid="{00000000-0005-0000-0000-0000C7040000}"/>
    <cellStyle name="Accent1 31" xfId="1341" xr:uid="{00000000-0005-0000-0000-0000C8040000}"/>
    <cellStyle name="Accent1 32" xfId="1342" xr:uid="{00000000-0005-0000-0000-0000C9040000}"/>
    <cellStyle name="Accent1 33" xfId="1343" xr:uid="{00000000-0005-0000-0000-0000CA040000}"/>
    <cellStyle name="Accent1 34" xfId="1344" xr:uid="{00000000-0005-0000-0000-0000CB040000}"/>
    <cellStyle name="Accent1 35" xfId="1345" xr:uid="{00000000-0005-0000-0000-0000CC040000}"/>
    <cellStyle name="Accent1 36" xfId="1346" xr:uid="{00000000-0005-0000-0000-0000CD040000}"/>
    <cellStyle name="Accent1 37" xfId="1347" xr:uid="{00000000-0005-0000-0000-0000CE040000}"/>
    <cellStyle name="Accent1 38" xfId="1348" xr:uid="{00000000-0005-0000-0000-0000CF040000}"/>
    <cellStyle name="Accent1 39" xfId="1349" xr:uid="{00000000-0005-0000-0000-0000D0040000}"/>
    <cellStyle name="Accent1 4" xfId="1350" xr:uid="{00000000-0005-0000-0000-0000D1040000}"/>
    <cellStyle name="Accent1 4 2" xfId="1351" xr:uid="{00000000-0005-0000-0000-0000D2040000}"/>
    <cellStyle name="Accent1 40" xfId="1352" xr:uid="{00000000-0005-0000-0000-0000D3040000}"/>
    <cellStyle name="Accent1 41" xfId="1353" xr:uid="{00000000-0005-0000-0000-0000D4040000}"/>
    <cellStyle name="Accent1 42" xfId="1354" xr:uid="{00000000-0005-0000-0000-0000D5040000}"/>
    <cellStyle name="Accent1 43" xfId="1355" xr:uid="{00000000-0005-0000-0000-0000D6040000}"/>
    <cellStyle name="Accent1 44" xfId="1356" xr:uid="{00000000-0005-0000-0000-0000D7040000}"/>
    <cellStyle name="Accent1 5" xfId="1357" xr:uid="{00000000-0005-0000-0000-0000D8040000}"/>
    <cellStyle name="Accent1 5 2" xfId="1358" xr:uid="{00000000-0005-0000-0000-0000D9040000}"/>
    <cellStyle name="Accent1 6" xfId="1359" xr:uid="{00000000-0005-0000-0000-0000DA040000}"/>
    <cellStyle name="Accent1 6 2" xfId="1360" xr:uid="{00000000-0005-0000-0000-0000DB040000}"/>
    <cellStyle name="Accent1 7" xfId="1361" xr:uid="{00000000-0005-0000-0000-0000DC040000}"/>
    <cellStyle name="Accent1 8" xfId="1362" xr:uid="{00000000-0005-0000-0000-0000DD040000}"/>
    <cellStyle name="Accent1 9" xfId="1363" xr:uid="{00000000-0005-0000-0000-0000DE040000}"/>
    <cellStyle name="Accent2" xfId="22" builtinId="33" customBuiltin="1"/>
    <cellStyle name="Accent2 10" xfId="1364" xr:uid="{00000000-0005-0000-0000-0000E0040000}"/>
    <cellStyle name="Accent2 11" xfId="1365" xr:uid="{00000000-0005-0000-0000-0000E1040000}"/>
    <cellStyle name="Accent2 12" xfId="1366" xr:uid="{00000000-0005-0000-0000-0000E2040000}"/>
    <cellStyle name="Accent2 13" xfId="1367" xr:uid="{00000000-0005-0000-0000-0000E3040000}"/>
    <cellStyle name="Accent2 14" xfId="1368" xr:uid="{00000000-0005-0000-0000-0000E4040000}"/>
    <cellStyle name="Accent2 15" xfId="1369" xr:uid="{00000000-0005-0000-0000-0000E5040000}"/>
    <cellStyle name="Accent2 16" xfId="1370" xr:uid="{00000000-0005-0000-0000-0000E6040000}"/>
    <cellStyle name="Accent2 17" xfId="1371" xr:uid="{00000000-0005-0000-0000-0000E7040000}"/>
    <cellStyle name="Accent2 18" xfId="1372" xr:uid="{00000000-0005-0000-0000-0000E8040000}"/>
    <cellStyle name="Accent2 19" xfId="1373" xr:uid="{00000000-0005-0000-0000-0000E9040000}"/>
    <cellStyle name="Accent2 2" xfId="73" xr:uid="{00000000-0005-0000-0000-0000EA040000}"/>
    <cellStyle name="Accent2 2 10" xfId="1374" xr:uid="{00000000-0005-0000-0000-0000EB040000}"/>
    <cellStyle name="Accent2 2 11" xfId="1375" xr:uid="{00000000-0005-0000-0000-0000EC040000}"/>
    <cellStyle name="Accent2 2 2" xfId="1376" xr:uid="{00000000-0005-0000-0000-0000ED040000}"/>
    <cellStyle name="Accent2 2 3" xfId="1377" xr:uid="{00000000-0005-0000-0000-0000EE040000}"/>
    <cellStyle name="Accent2 2 4" xfId="1378" xr:uid="{00000000-0005-0000-0000-0000EF040000}"/>
    <cellStyle name="Accent2 2 5" xfId="1379" xr:uid="{00000000-0005-0000-0000-0000F0040000}"/>
    <cellStyle name="Accent2 2 6" xfId="1380" xr:uid="{00000000-0005-0000-0000-0000F1040000}"/>
    <cellStyle name="Accent2 2 7" xfId="1381" xr:uid="{00000000-0005-0000-0000-0000F2040000}"/>
    <cellStyle name="Accent2 2 8" xfId="1382" xr:uid="{00000000-0005-0000-0000-0000F3040000}"/>
    <cellStyle name="Accent2 2 9" xfId="1383" xr:uid="{00000000-0005-0000-0000-0000F4040000}"/>
    <cellStyle name="Accent2 20" xfId="1384" xr:uid="{00000000-0005-0000-0000-0000F5040000}"/>
    <cellStyle name="Accent2 21" xfId="1385" xr:uid="{00000000-0005-0000-0000-0000F6040000}"/>
    <cellStyle name="Accent2 22" xfId="1386" xr:uid="{00000000-0005-0000-0000-0000F7040000}"/>
    <cellStyle name="Accent2 23" xfId="1387" xr:uid="{00000000-0005-0000-0000-0000F8040000}"/>
    <cellStyle name="Accent2 24" xfId="1388" xr:uid="{00000000-0005-0000-0000-0000F9040000}"/>
    <cellStyle name="Accent2 25" xfId="1389" xr:uid="{00000000-0005-0000-0000-0000FA040000}"/>
    <cellStyle name="Accent2 26" xfId="1390" xr:uid="{00000000-0005-0000-0000-0000FB040000}"/>
    <cellStyle name="Accent2 27" xfId="1391" xr:uid="{00000000-0005-0000-0000-0000FC040000}"/>
    <cellStyle name="Accent2 28" xfId="1392" xr:uid="{00000000-0005-0000-0000-0000FD040000}"/>
    <cellStyle name="Accent2 29" xfId="1393" xr:uid="{00000000-0005-0000-0000-0000FE040000}"/>
    <cellStyle name="Accent2 3" xfId="1394" xr:uid="{00000000-0005-0000-0000-0000FF040000}"/>
    <cellStyle name="Accent2 3 2" xfId="1395" xr:uid="{00000000-0005-0000-0000-000000050000}"/>
    <cellStyle name="Accent2 30" xfId="1396" xr:uid="{00000000-0005-0000-0000-000001050000}"/>
    <cellStyle name="Accent2 31" xfId="1397" xr:uid="{00000000-0005-0000-0000-000002050000}"/>
    <cellStyle name="Accent2 32" xfId="1398" xr:uid="{00000000-0005-0000-0000-000003050000}"/>
    <cellStyle name="Accent2 33" xfId="1399" xr:uid="{00000000-0005-0000-0000-000004050000}"/>
    <cellStyle name="Accent2 34" xfId="1400" xr:uid="{00000000-0005-0000-0000-000005050000}"/>
    <cellStyle name="Accent2 35" xfId="1401" xr:uid="{00000000-0005-0000-0000-000006050000}"/>
    <cellStyle name="Accent2 36" xfId="1402" xr:uid="{00000000-0005-0000-0000-000007050000}"/>
    <cellStyle name="Accent2 37" xfId="1403" xr:uid="{00000000-0005-0000-0000-000008050000}"/>
    <cellStyle name="Accent2 38" xfId="1404" xr:uid="{00000000-0005-0000-0000-000009050000}"/>
    <cellStyle name="Accent2 39" xfId="1405" xr:uid="{00000000-0005-0000-0000-00000A050000}"/>
    <cellStyle name="Accent2 4" xfId="1406" xr:uid="{00000000-0005-0000-0000-00000B050000}"/>
    <cellStyle name="Accent2 4 2" xfId="1407" xr:uid="{00000000-0005-0000-0000-00000C050000}"/>
    <cellStyle name="Accent2 40" xfId="1408" xr:uid="{00000000-0005-0000-0000-00000D050000}"/>
    <cellStyle name="Accent2 41" xfId="1409" xr:uid="{00000000-0005-0000-0000-00000E050000}"/>
    <cellStyle name="Accent2 42" xfId="1410" xr:uid="{00000000-0005-0000-0000-00000F050000}"/>
    <cellStyle name="Accent2 43" xfId="1411" xr:uid="{00000000-0005-0000-0000-000010050000}"/>
    <cellStyle name="Accent2 44" xfId="1412" xr:uid="{00000000-0005-0000-0000-000011050000}"/>
    <cellStyle name="Accent2 5" xfId="1413" xr:uid="{00000000-0005-0000-0000-000012050000}"/>
    <cellStyle name="Accent2 5 2" xfId="1414" xr:uid="{00000000-0005-0000-0000-000013050000}"/>
    <cellStyle name="Accent2 6" xfId="1415" xr:uid="{00000000-0005-0000-0000-000014050000}"/>
    <cellStyle name="Accent2 6 2" xfId="1416" xr:uid="{00000000-0005-0000-0000-000015050000}"/>
    <cellStyle name="Accent2 7" xfId="1417" xr:uid="{00000000-0005-0000-0000-000016050000}"/>
    <cellStyle name="Accent2 8" xfId="1418" xr:uid="{00000000-0005-0000-0000-000017050000}"/>
    <cellStyle name="Accent2 9" xfId="1419" xr:uid="{00000000-0005-0000-0000-000018050000}"/>
    <cellStyle name="Accent3" xfId="26" builtinId="37" customBuiltin="1"/>
    <cellStyle name="Accent3 10" xfId="1420" xr:uid="{00000000-0005-0000-0000-00001A050000}"/>
    <cellStyle name="Accent3 11" xfId="1421" xr:uid="{00000000-0005-0000-0000-00001B050000}"/>
    <cellStyle name="Accent3 12" xfId="1422" xr:uid="{00000000-0005-0000-0000-00001C050000}"/>
    <cellStyle name="Accent3 13" xfId="1423" xr:uid="{00000000-0005-0000-0000-00001D050000}"/>
    <cellStyle name="Accent3 14" xfId="1424" xr:uid="{00000000-0005-0000-0000-00001E050000}"/>
    <cellStyle name="Accent3 15" xfId="1425" xr:uid="{00000000-0005-0000-0000-00001F050000}"/>
    <cellStyle name="Accent3 16" xfId="1426" xr:uid="{00000000-0005-0000-0000-000020050000}"/>
    <cellStyle name="Accent3 17" xfId="1427" xr:uid="{00000000-0005-0000-0000-000021050000}"/>
    <cellStyle name="Accent3 18" xfId="1428" xr:uid="{00000000-0005-0000-0000-000022050000}"/>
    <cellStyle name="Accent3 19" xfId="1429" xr:uid="{00000000-0005-0000-0000-000023050000}"/>
    <cellStyle name="Accent3 2" xfId="74" xr:uid="{00000000-0005-0000-0000-000024050000}"/>
    <cellStyle name="Accent3 2 10" xfId="1430" xr:uid="{00000000-0005-0000-0000-000025050000}"/>
    <cellStyle name="Accent3 2 11" xfId="1431" xr:uid="{00000000-0005-0000-0000-000026050000}"/>
    <cellStyle name="Accent3 2 2" xfId="1432" xr:uid="{00000000-0005-0000-0000-000027050000}"/>
    <cellStyle name="Accent3 2 3" xfId="1433" xr:uid="{00000000-0005-0000-0000-000028050000}"/>
    <cellStyle name="Accent3 2 4" xfId="1434" xr:uid="{00000000-0005-0000-0000-000029050000}"/>
    <cellStyle name="Accent3 2 5" xfId="1435" xr:uid="{00000000-0005-0000-0000-00002A050000}"/>
    <cellStyle name="Accent3 2 6" xfId="1436" xr:uid="{00000000-0005-0000-0000-00002B050000}"/>
    <cellStyle name="Accent3 2 7" xfId="1437" xr:uid="{00000000-0005-0000-0000-00002C050000}"/>
    <cellStyle name="Accent3 2 8" xfId="1438" xr:uid="{00000000-0005-0000-0000-00002D050000}"/>
    <cellStyle name="Accent3 2 9" xfId="1439" xr:uid="{00000000-0005-0000-0000-00002E050000}"/>
    <cellStyle name="Accent3 20" xfId="1440" xr:uid="{00000000-0005-0000-0000-00002F050000}"/>
    <cellStyle name="Accent3 21" xfId="1441" xr:uid="{00000000-0005-0000-0000-000030050000}"/>
    <cellStyle name="Accent3 22" xfId="1442" xr:uid="{00000000-0005-0000-0000-000031050000}"/>
    <cellStyle name="Accent3 23" xfId="1443" xr:uid="{00000000-0005-0000-0000-000032050000}"/>
    <cellStyle name="Accent3 24" xfId="1444" xr:uid="{00000000-0005-0000-0000-000033050000}"/>
    <cellStyle name="Accent3 25" xfId="1445" xr:uid="{00000000-0005-0000-0000-000034050000}"/>
    <cellStyle name="Accent3 26" xfId="1446" xr:uid="{00000000-0005-0000-0000-000035050000}"/>
    <cellStyle name="Accent3 27" xfId="1447" xr:uid="{00000000-0005-0000-0000-000036050000}"/>
    <cellStyle name="Accent3 28" xfId="1448" xr:uid="{00000000-0005-0000-0000-000037050000}"/>
    <cellStyle name="Accent3 29" xfId="1449" xr:uid="{00000000-0005-0000-0000-000038050000}"/>
    <cellStyle name="Accent3 3" xfId="1450" xr:uid="{00000000-0005-0000-0000-000039050000}"/>
    <cellStyle name="Accent3 3 2" xfId="1451" xr:uid="{00000000-0005-0000-0000-00003A050000}"/>
    <cellStyle name="Accent3 30" xfId="1452" xr:uid="{00000000-0005-0000-0000-00003B050000}"/>
    <cellStyle name="Accent3 31" xfId="1453" xr:uid="{00000000-0005-0000-0000-00003C050000}"/>
    <cellStyle name="Accent3 32" xfId="1454" xr:uid="{00000000-0005-0000-0000-00003D050000}"/>
    <cellStyle name="Accent3 33" xfId="1455" xr:uid="{00000000-0005-0000-0000-00003E050000}"/>
    <cellStyle name="Accent3 34" xfId="1456" xr:uid="{00000000-0005-0000-0000-00003F050000}"/>
    <cellStyle name="Accent3 35" xfId="1457" xr:uid="{00000000-0005-0000-0000-000040050000}"/>
    <cellStyle name="Accent3 36" xfId="1458" xr:uid="{00000000-0005-0000-0000-000041050000}"/>
    <cellStyle name="Accent3 37" xfId="1459" xr:uid="{00000000-0005-0000-0000-000042050000}"/>
    <cellStyle name="Accent3 38" xfId="1460" xr:uid="{00000000-0005-0000-0000-000043050000}"/>
    <cellStyle name="Accent3 39" xfId="1461" xr:uid="{00000000-0005-0000-0000-000044050000}"/>
    <cellStyle name="Accent3 4" xfId="1462" xr:uid="{00000000-0005-0000-0000-000045050000}"/>
    <cellStyle name="Accent3 4 2" xfId="1463" xr:uid="{00000000-0005-0000-0000-000046050000}"/>
    <cellStyle name="Accent3 40" xfId="1464" xr:uid="{00000000-0005-0000-0000-000047050000}"/>
    <cellStyle name="Accent3 41" xfId="1465" xr:uid="{00000000-0005-0000-0000-000048050000}"/>
    <cellStyle name="Accent3 42" xfId="1466" xr:uid="{00000000-0005-0000-0000-000049050000}"/>
    <cellStyle name="Accent3 43" xfId="1467" xr:uid="{00000000-0005-0000-0000-00004A050000}"/>
    <cellStyle name="Accent3 44" xfId="1468" xr:uid="{00000000-0005-0000-0000-00004B050000}"/>
    <cellStyle name="Accent3 5" xfId="1469" xr:uid="{00000000-0005-0000-0000-00004C050000}"/>
    <cellStyle name="Accent3 5 2" xfId="1470" xr:uid="{00000000-0005-0000-0000-00004D050000}"/>
    <cellStyle name="Accent3 6" xfId="1471" xr:uid="{00000000-0005-0000-0000-00004E050000}"/>
    <cellStyle name="Accent3 6 2" xfId="1472" xr:uid="{00000000-0005-0000-0000-00004F050000}"/>
    <cellStyle name="Accent3 7" xfId="1473" xr:uid="{00000000-0005-0000-0000-000050050000}"/>
    <cellStyle name="Accent3 8" xfId="1474" xr:uid="{00000000-0005-0000-0000-000051050000}"/>
    <cellStyle name="Accent3 9" xfId="1475" xr:uid="{00000000-0005-0000-0000-000052050000}"/>
    <cellStyle name="Accent4" xfId="30" builtinId="41" customBuiltin="1"/>
    <cellStyle name="Accent4 10" xfId="1476" xr:uid="{00000000-0005-0000-0000-000054050000}"/>
    <cellStyle name="Accent4 11" xfId="1477" xr:uid="{00000000-0005-0000-0000-000055050000}"/>
    <cellStyle name="Accent4 12" xfId="1478" xr:uid="{00000000-0005-0000-0000-000056050000}"/>
    <cellStyle name="Accent4 13" xfId="1479" xr:uid="{00000000-0005-0000-0000-000057050000}"/>
    <cellStyle name="Accent4 14" xfId="1480" xr:uid="{00000000-0005-0000-0000-000058050000}"/>
    <cellStyle name="Accent4 15" xfId="1481" xr:uid="{00000000-0005-0000-0000-000059050000}"/>
    <cellStyle name="Accent4 16" xfId="1482" xr:uid="{00000000-0005-0000-0000-00005A050000}"/>
    <cellStyle name="Accent4 17" xfId="1483" xr:uid="{00000000-0005-0000-0000-00005B050000}"/>
    <cellStyle name="Accent4 18" xfId="1484" xr:uid="{00000000-0005-0000-0000-00005C050000}"/>
    <cellStyle name="Accent4 19" xfId="1485" xr:uid="{00000000-0005-0000-0000-00005D050000}"/>
    <cellStyle name="Accent4 2" xfId="75" xr:uid="{00000000-0005-0000-0000-00005E050000}"/>
    <cellStyle name="Accent4 2 10" xfId="1486" xr:uid="{00000000-0005-0000-0000-00005F050000}"/>
    <cellStyle name="Accent4 2 11" xfId="1487" xr:uid="{00000000-0005-0000-0000-000060050000}"/>
    <cellStyle name="Accent4 2 2" xfId="1488" xr:uid="{00000000-0005-0000-0000-000061050000}"/>
    <cellStyle name="Accent4 2 3" xfId="1489" xr:uid="{00000000-0005-0000-0000-000062050000}"/>
    <cellStyle name="Accent4 2 4" xfId="1490" xr:uid="{00000000-0005-0000-0000-000063050000}"/>
    <cellStyle name="Accent4 2 5" xfId="1491" xr:uid="{00000000-0005-0000-0000-000064050000}"/>
    <cellStyle name="Accent4 2 6" xfId="1492" xr:uid="{00000000-0005-0000-0000-000065050000}"/>
    <cellStyle name="Accent4 2 7" xfId="1493" xr:uid="{00000000-0005-0000-0000-000066050000}"/>
    <cellStyle name="Accent4 2 8" xfId="1494" xr:uid="{00000000-0005-0000-0000-000067050000}"/>
    <cellStyle name="Accent4 2 9" xfId="1495" xr:uid="{00000000-0005-0000-0000-000068050000}"/>
    <cellStyle name="Accent4 20" xfId="1496" xr:uid="{00000000-0005-0000-0000-000069050000}"/>
    <cellStyle name="Accent4 21" xfId="1497" xr:uid="{00000000-0005-0000-0000-00006A050000}"/>
    <cellStyle name="Accent4 22" xfId="1498" xr:uid="{00000000-0005-0000-0000-00006B050000}"/>
    <cellStyle name="Accent4 23" xfId="1499" xr:uid="{00000000-0005-0000-0000-00006C050000}"/>
    <cellStyle name="Accent4 24" xfId="1500" xr:uid="{00000000-0005-0000-0000-00006D050000}"/>
    <cellStyle name="Accent4 25" xfId="1501" xr:uid="{00000000-0005-0000-0000-00006E050000}"/>
    <cellStyle name="Accent4 26" xfId="1502" xr:uid="{00000000-0005-0000-0000-00006F050000}"/>
    <cellStyle name="Accent4 27" xfId="1503" xr:uid="{00000000-0005-0000-0000-000070050000}"/>
    <cellStyle name="Accent4 28" xfId="1504" xr:uid="{00000000-0005-0000-0000-000071050000}"/>
    <cellStyle name="Accent4 29" xfId="1505" xr:uid="{00000000-0005-0000-0000-000072050000}"/>
    <cellStyle name="Accent4 3" xfId="1506" xr:uid="{00000000-0005-0000-0000-000073050000}"/>
    <cellStyle name="Accent4 3 2" xfId="1507" xr:uid="{00000000-0005-0000-0000-000074050000}"/>
    <cellStyle name="Accent4 30" xfId="1508" xr:uid="{00000000-0005-0000-0000-000075050000}"/>
    <cellStyle name="Accent4 31" xfId="1509" xr:uid="{00000000-0005-0000-0000-000076050000}"/>
    <cellStyle name="Accent4 32" xfId="1510" xr:uid="{00000000-0005-0000-0000-000077050000}"/>
    <cellStyle name="Accent4 33" xfId="1511" xr:uid="{00000000-0005-0000-0000-000078050000}"/>
    <cellStyle name="Accent4 34" xfId="1512" xr:uid="{00000000-0005-0000-0000-000079050000}"/>
    <cellStyle name="Accent4 35" xfId="1513" xr:uid="{00000000-0005-0000-0000-00007A050000}"/>
    <cellStyle name="Accent4 36" xfId="1514" xr:uid="{00000000-0005-0000-0000-00007B050000}"/>
    <cellStyle name="Accent4 37" xfId="1515" xr:uid="{00000000-0005-0000-0000-00007C050000}"/>
    <cellStyle name="Accent4 38" xfId="1516" xr:uid="{00000000-0005-0000-0000-00007D050000}"/>
    <cellStyle name="Accent4 39" xfId="1517" xr:uid="{00000000-0005-0000-0000-00007E050000}"/>
    <cellStyle name="Accent4 4" xfId="1518" xr:uid="{00000000-0005-0000-0000-00007F050000}"/>
    <cellStyle name="Accent4 4 2" xfId="1519" xr:uid="{00000000-0005-0000-0000-000080050000}"/>
    <cellStyle name="Accent4 40" xfId="1520" xr:uid="{00000000-0005-0000-0000-000081050000}"/>
    <cellStyle name="Accent4 41" xfId="1521" xr:uid="{00000000-0005-0000-0000-000082050000}"/>
    <cellStyle name="Accent4 42" xfId="1522" xr:uid="{00000000-0005-0000-0000-000083050000}"/>
    <cellStyle name="Accent4 43" xfId="1523" xr:uid="{00000000-0005-0000-0000-000084050000}"/>
    <cellStyle name="Accent4 44" xfId="1524" xr:uid="{00000000-0005-0000-0000-000085050000}"/>
    <cellStyle name="Accent4 5" xfId="1525" xr:uid="{00000000-0005-0000-0000-000086050000}"/>
    <cellStyle name="Accent4 5 2" xfId="1526" xr:uid="{00000000-0005-0000-0000-000087050000}"/>
    <cellStyle name="Accent4 6" xfId="1527" xr:uid="{00000000-0005-0000-0000-000088050000}"/>
    <cellStyle name="Accent4 6 2" xfId="1528" xr:uid="{00000000-0005-0000-0000-000089050000}"/>
    <cellStyle name="Accent4 7" xfId="1529" xr:uid="{00000000-0005-0000-0000-00008A050000}"/>
    <cellStyle name="Accent4 8" xfId="1530" xr:uid="{00000000-0005-0000-0000-00008B050000}"/>
    <cellStyle name="Accent4 9" xfId="1531" xr:uid="{00000000-0005-0000-0000-00008C050000}"/>
    <cellStyle name="Accent5" xfId="34" builtinId="45" customBuiltin="1"/>
    <cellStyle name="Accent5 10" xfId="1532" xr:uid="{00000000-0005-0000-0000-00008E050000}"/>
    <cellStyle name="Accent5 11" xfId="1533" xr:uid="{00000000-0005-0000-0000-00008F050000}"/>
    <cellStyle name="Accent5 12" xfId="1534" xr:uid="{00000000-0005-0000-0000-000090050000}"/>
    <cellStyle name="Accent5 13" xfId="1535" xr:uid="{00000000-0005-0000-0000-000091050000}"/>
    <cellStyle name="Accent5 14" xfId="1536" xr:uid="{00000000-0005-0000-0000-000092050000}"/>
    <cellStyle name="Accent5 15" xfId="1537" xr:uid="{00000000-0005-0000-0000-000093050000}"/>
    <cellStyle name="Accent5 16" xfId="1538" xr:uid="{00000000-0005-0000-0000-000094050000}"/>
    <cellStyle name="Accent5 17" xfId="1539" xr:uid="{00000000-0005-0000-0000-000095050000}"/>
    <cellStyle name="Accent5 18" xfId="1540" xr:uid="{00000000-0005-0000-0000-000096050000}"/>
    <cellStyle name="Accent5 19" xfId="1541" xr:uid="{00000000-0005-0000-0000-000097050000}"/>
    <cellStyle name="Accent5 2" xfId="76" xr:uid="{00000000-0005-0000-0000-000098050000}"/>
    <cellStyle name="Accent5 2 10" xfId="1542" xr:uid="{00000000-0005-0000-0000-000099050000}"/>
    <cellStyle name="Accent5 2 2" xfId="1543" xr:uid="{00000000-0005-0000-0000-00009A050000}"/>
    <cellStyle name="Accent5 2 3" xfId="1544" xr:uid="{00000000-0005-0000-0000-00009B050000}"/>
    <cellStyle name="Accent5 2 4" xfId="1545" xr:uid="{00000000-0005-0000-0000-00009C050000}"/>
    <cellStyle name="Accent5 2 5" xfId="1546" xr:uid="{00000000-0005-0000-0000-00009D050000}"/>
    <cellStyle name="Accent5 2 6" xfId="1547" xr:uid="{00000000-0005-0000-0000-00009E050000}"/>
    <cellStyle name="Accent5 2 7" xfId="1548" xr:uid="{00000000-0005-0000-0000-00009F050000}"/>
    <cellStyle name="Accent5 2 8" xfId="1549" xr:uid="{00000000-0005-0000-0000-0000A0050000}"/>
    <cellStyle name="Accent5 2 9" xfId="1550" xr:uid="{00000000-0005-0000-0000-0000A1050000}"/>
    <cellStyle name="Accent5 20" xfId="1551" xr:uid="{00000000-0005-0000-0000-0000A2050000}"/>
    <cellStyle name="Accent5 21" xfId="1552" xr:uid="{00000000-0005-0000-0000-0000A3050000}"/>
    <cellStyle name="Accent5 22" xfId="1553" xr:uid="{00000000-0005-0000-0000-0000A4050000}"/>
    <cellStyle name="Accent5 23" xfId="1554" xr:uid="{00000000-0005-0000-0000-0000A5050000}"/>
    <cellStyle name="Accent5 24" xfId="1555" xr:uid="{00000000-0005-0000-0000-0000A6050000}"/>
    <cellStyle name="Accent5 25" xfId="1556" xr:uid="{00000000-0005-0000-0000-0000A7050000}"/>
    <cellStyle name="Accent5 26" xfId="1557" xr:uid="{00000000-0005-0000-0000-0000A8050000}"/>
    <cellStyle name="Accent5 27" xfId="1558" xr:uid="{00000000-0005-0000-0000-0000A9050000}"/>
    <cellStyle name="Accent5 28" xfId="1559" xr:uid="{00000000-0005-0000-0000-0000AA050000}"/>
    <cellStyle name="Accent5 29" xfId="1560" xr:uid="{00000000-0005-0000-0000-0000AB050000}"/>
    <cellStyle name="Accent5 3" xfId="1561" xr:uid="{00000000-0005-0000-0000-0000AC050000}"/>
    <cellStyle name="Accent5 30" xfId="1562" xr:uid="{00000000-0005-0000-0000-0000AD050000}"/>
    <cellStyle name="Accent5 31" xfId="1563" xr:uid="{00000000-0005-0000-0000-0000AE050000}"/>
    <cellStyle name="Accent5 32" xfId="1564" xr:uid="{00000000-0005-0000-0000-0000AF050000}"/>
    <cellStyle name="Accent5 33" xfId="1565" xr:uid="{00000000-0005-0000-0000-0000B0050000}"/>
    <cellStyle name="Accent5 34" xfId="1566" xr:uid="{00000000-0005-0000-0000-0000B1050000}"/>
    <cellStyle name="Accent5 35" xfId="1567" xr:uid="{00000000-0005-0000-0000-0000B2050000}"/>
    <cellStyle name="Accent5 36" xfId="1568" xr:uid="{00000000-0005-0000-0000-0000B3050000}"/>
    <cellStyle name="Accent5 37" xfId="1569" xr:uid="{00000000-0005-0000-0000-0000B4050000}"/>
    <cellStyle name="Accent5 38" xfId="1570" xr:uid="{00000000-0005-0000-0000-0000B5050000}"/>
    <cellStyle name="Accent5 39" xfId="1571" xr:uid="{00000000-0005-0000-0000-0000B6050000}"/>
    <cellStyle name="Accent5 4" xfId="1572" xr:uid="{00000000-0005-0000-0000-0000B7050000}"/>
    <cellStyle name="Accent5 4 2" xfId="1573" xr:uid="{00000000-0005-0000-0000-0000B8050000}"/>
    <cellStyle name="Accent5 40" xfId="1574" xr:uid="{00000000-0005-0000-0000-0000B9050000}"/>
    <cellStyle name="Accent5 41" xfId="1575" xr:uid="{00000000-0005-0000-0000-0000BA050000}"/>
    <cellStyle name="Accent5 42" xfId="1576" xr:uid="{00000000-0005-0000-0000-0000BB050000}"/>
    <cellStyle name="Accent5 43" xfId="1577" xr:uid="{00000000-0005-0000-0000-0000BC050000}"/>
    <cellStyle name="Accent5 44" xfId="1578" xr:uid="{00000000-0005-0000-0000-0000BD050000}"/>
    <cellStyle name="Accent5 5" xfId="1579" xr:uid="{00000000-0005-0000-0000-0000BE050000}"/>
    <cellStyle name="Accent5 5 2" xfId="1580" xr:uid="{00000000-0005-0000-0000-0000BF050000}"/>
    <cellStyle name="Accent5 6" xfId="1581" xr:uid="{00000000-0005-0000-0000-0000C0050000}"/>
    <cellStyle name="Accent5 6 2" xfId="1582" xr:uid="{00000000-0005-0000-0000-0000C1050000}"/>
    <cellStyle name="Accent5 7" xfId="1583" xr:uid="{00000000-0005-0000-0000-0000C2050000}"/>
    <cellStyle name="Accent5 8" xfId="1584" xr:uid="{00000000-0005-0000-0000-0000C3050000}"/>
    <cellStyle name="Accent5 9" xfId="1585" xr:uid="{00000000-0005-0000-0000-0000C4050000}"/>
    <cellStyle name="Accent6" xfId="38" builtinId="49" customBuiltin="1"/>
    <cellStyle name="Accent6 10" xfId="1586" xr:uid="{00000000-0005-0000-0000-0000C6050000}"/>
    <cellStyle name="Accent6 11" xfId="1587" xr:uid="{00000000-0005-0000-0000-0000C7050000}"/>
    <cellStyle name="Accent6 12" xfId="1588" xr:uid="{00000000-0005-0000-0000-0000C8050000}"/>
    <cellStyle name="Accent6 13" xfId="1589" xr:uid="{00000000-0005-0000-0000-0000C9050000}"/>
    <cellStyle name="Accent6 14" xfId="1590" xr:uid="{00000000-0005-0000-0000-0000CA050000}"/>
    <cellStyle name="Accent6 15" xfId="1591" xr:uid="{00000000-0005-0000-0000-0000CB050000}"/>
    <cellStyle name="Accent6 16" xfId="1592" xr:uid="{00000000-0005-0000-0000-0000CC050000}"/>
    <cellStyle name="Accent6 17" xfId="1593" xr:uid="{00000000-0005-0000-0000-0000CD050000}"/>
    <cellStyle name="Accent6 18" xfId="1594" xr:uid="{00000000-0005-0000-0000-0000CE050000}"/>
    <cellStyle name="Accent6 19" xfId="1595" xr:uid="{00000000-0005-0000-0000-0000CF050000}"/>
    <cellStyle name="Accent6 2" xfId="77" xr:uid="{00000000-0005-0000-0000-0000D0050000}"/>
    <cellStyle name="Accent6 2 10" xfId="1596" xr:uid="{00000000-0005-0000-0000-0000D1050000}"/>
    <cellStyle name="Accent6 2 11" xfId="1597" xr:uid="{00000000-0005-0000-0000-0000D2050000}"/>
    <cellStyle name="Accent6 2 2" xfId="1598" xr:uid="{00000000-0005-0000-0000-0000D3050000}"/>
    <cellStyle name="Accent6 2 3" xfId="1599" xr:uid="{00000000-0005-0000-0000-0000D4050000}"/>
    <cellStyle name="Accent6 2 4" xfId="1600" xr:uid="{00000000-0005-0000-0000-0000D5050000}"/>
    <cellStyle name="Accent6 2 5" xfId="1601" xr:uid="{00000000-0005-0000-0000-0000D6050000}"/>
    <cellStyle name="Accent6 2 6" xfId="1602" xr:uid="{00000000-0005-0000-0000-0000D7050000}"/>
    <cellStyle name="Accent6 2 7" xfId="1603" xr:uid="{00000000-0005-0000-0000-0000D8050000}"/>
    <cellStyle name="Accent6 2 8" xfId="1604" xr:uid="{00000000-0005-0000-0000-0000D9050000}"/>
    <cellStyle name="Accent6 2 9" xfId="1605" xr:uid="{00000000-0005-0000-0000-0000DA050000}"/>
    <cellStyle name="Accent6 20" xfId="1606" xr:uid="{00000000-0005-0000-0000-0000DB050000}"/>
    <cellStyle name="Accent6 21" xfId="1607" xr:uid="{00000000-0005-0000-0000-0000DC050000}"/>
    <cellStyle name="Accent6 22" xfId="1608" xr:uid="{00000000-0005-0000-0000-0000DD050000}"/>
    <cellStyle name="Accent6 23" xfId="1609" xr:uid="{00000000-0005-0000-0000-0000DE050000}"/>
    <cellStyle name="Accent6 24" xfId="1610" xr:uid="{00000000-0005-0000-0000-0000DF050000}"/>
    <cellStyle name="Accent6 25" xfId="1611" xr:uid="{00000000-0005-0000-0000-0000E0050000}"/>
    <cellStyle name="Accent6 26" xfId="1612" xr:uid="{00000000-0005-0000-0000-0000E1050000}"/>
    <cellStyle name="Accent6 27" xfId="1613" xr:uid="{00000000-0005-0000-0000-0000E2050000}"/>
    <cellStyle name="Accent6 28" xfId="1614" xr:uid="{00000000-0005-0000-0000-0000E3050000}"/>
    <cellStyle name="Accent6 29" xfId="1615" xr:uid="{00000000-0005-0000-0000-0000E4050000}"/>
    <cellStyle name="Accent6 3" xfId="1616" xr:uid="{00000000-0005-0000-0000-0000E5050000}"/>
    <cellStyle name="Accent6 3 2" xfId="1617" xr:uid="{00000000-0005-0000-0000-0000E6050000}"/>
    <cellStyle name="Accent6 30" xfId="1618" xr:uid="{00000000-0005-0000-0000-0000E7050000}"/>
    <cellStyle name="Accent6 31" xfId="1619" xr:uid="{00000000-0005-0000-0000-0000E8050000}"/>
    <cellStyle name="Accent6 32" xfId="1620" xr:uid="{00000000-0005-0000-0000-0000E9050000}"/>
    <cellStyle name="Accent6 33" xfId="1621" xr:uid="{00000000-0005-0000-0000-0000EA050000}"/>
    <cellStyle name="Accent6 34" xfId="1622" xr:uid="{00000000-0005-0000-0000-0000EB050000}"/>
    <cellStyle name="Accent6 35" xfId="1623" xr:uid="{00000000-0005-0000-0000-0000EC050000}"/>
    <cellStyle name="Accent6 36" xfId="1624" xr:uid="{00000000-0005-0000-0000-0000ED050000}"/>
    <cellStyle name="Accent6 37" xfId="1625" xr:uid="{00000000-0005-0000-0000-0000EE050000}"/>
    <cellStyle name="Accent6 38" xfId="1626" xr:uid="{00000000-0005-0000-0000-0000EF050000}"/>
    <cellStyle name="Accent6 39" xfId="1627" xr:uid="{00000000-0005-0000-0000-0000F0050000}"/>
    <cellStyle name="Accent6 4" xfId="1628" xr:uid="{00000000-0005-0000-0000-0000F1050000}"/>
    <cellStyle name="Accent6 4 2" xfId="1629" xr:uid="{00000000-0005-0000-0000-0000F2050000}"/>
    <cellStyle name="Accent6 40" xfId="1630" xr:uid="{00000000-0005-0000-0000-0000F3050000}"/>
    <cellStyle name="Accent6 41" xfId="1631" xr:uid="{00000000-0005-0000-0000-0000F4050000}"/>
    <cellStyle name="Accent6 42" xfId="1632" xr:uid="{00000000-0005-0000-0000-0000F5050000}"/>
    <cellStyle name="Accent6 43" xfId="1633" xr:uid="{00000000-0005-0000-0000-0000F6050000}"/>
    <cellStyle name="Accent6 44" xfId="1634" xr:uid="{00000000-0005-0000-0000-0000F7050000}"/>
    <cellStyle name="Accent6 5" xfId="1635" xr:uid="{00000000-0005-0000-0000-0000F8050000}"/>
    <cellStyle name="Accent6 5 2" xfId="1636" xr:uid="{00000000-0005-0000-0000-0000F9050000}"/>
    <cellStyle name="Accent6 6" xfId="1637" xr:uid="{00000000-0005-0000-0000-0000FA050000}"/>
    <cellStyle name="Accent6 6 2" xfId="1638" xr:uid="{00000000-0005-0000-0000-0000FB050000}"/>
    <cellStyle name="Accent6 7" xfId="1639" xr:uid="{00000000-0005-0000-0000-0000FC050000}"/>
    <cellStyle name="Accent6 8" xfId="1640" xr:uid="{00000000-0005-0000-0000-0000FD050000}"/>
    <cellStyle name="Accent6 9" xfId="1641" xr:uid="{00000000-0005-0000-0000-0000FE050000}"/>
    <cellStyle name="AggblueBoldCels" xfId="1642" xr:uid="{00000000-0005-0000-0000-0000FF050000}"/>
    <cellStyle name="AggblueCels" xfId="1643" xr:uid="{00000000-0005-0000-0000-000000060000}"/>
    <cellStyle name="AggBoldCells" xfId="1644" xr:uid="{00000000-0005-0000-0000-000001060000}"/>
    <cellStyle name="AggCels" xfId="1645" xr:uid="{00000000-0005-0000-0000-000002060000}"/>
    <cellStyle name="AggGreen" xfId="1646" xr:uid="{00000000-0005-0000-0000-000003060000}"/>
    <cellStyle name="AggGreen12" xfId="1647" xr:uid="{00000000-0005-0000-0000-000004060000}"/>
    <cellStyle name="AggOrange" xfId="1648" xr:uid="{00000000-0005-0000-0000-000005060000}"/>
    <cellStyle name="AggOrange9" xfId="1649" xr:uid="{00000000-0005-0000-0000-000006060000}"/>
    <cellStyle name="AggOrangeLB_2x" xfId="1650" xr:uid="{00000000-0005-0000-0000-000007060000}"/>
    <cellStyle name="AggOrangeLBorder" xfId="1651" xr:uid="{00000000-0005-0000-0000-000008060000}"/>
    <cellStyle name="AggOrangeRBorder" xfId="1652" xr:uid="{00000000-0005-0000-0000-000009060000}"/>
    <cellStyle name="Akzent1" xfId="1653" xr:uid="{00000000-0005-0000-0000-00000A060000}"/>
    <cellStyle name="Akzent2" xfId="1654" xr:uid="{00000000-0005-0000-0000-00000B060000}"/>
    <cellStyle name="Akzent3" xfId="1655" xr:uid="{00000000-0005-0000-0000-00000C060000}"/>
    <cellStyle name="Akzent4" xfId="1656" xr:uid="{00000000-0005-0000-0000-00000D060000}"/>
    <cellStyle name="Akzent5" xfId="1657" xr:uid="{00000000-0005-0000-0000-00000E060000}"/>
    <cellStyle name="Akzent6" xfId="1658" xr:uid="{00000000-0005-0000-0000-00000F060000}"/>
    <cellStyle name="Ausgabe" xfId="1659" xr:uid="{00000000-0005-0000-0000-000010060000}"/>
    <cellStyle name="Bad" xfId="7" builtinId="27" customBuiltin="1"/>
    <cellStyle name="Bad 10" xfId="1660" xr:uid="{00000000-0005-0000-0000-000012060000}"/>
    <cellStyle name="Bad 11" xfId="1661" xr:uid="{00000000-0005-0000-0000-000013060000}"/>
    <cellStyle name="Bad 12" xfId="1662" xr:uid="{00000000-0005-0000-0000-000014060000}"/>
    <cellStyle name="Bad 13" xfId="1663" xr:uid="{00000000-0005-0000-0000-000015060000}"/>
    <cellStyle name="Bad 14" xfId="1664" xr:uid="{00000000-0005-0000-0000-000016060000}"/>
    <cellStyle name="Bad 15" xfId="1665" xr:uid="{00000000-0005-0000-0000-000017060000}"/>
    <cellStyle name="Bad 16" xfId="1666" xr:uid="{00000000-0005-0000-0000-000018060000}"/>
    <cellStyle name="Bad 17" xfId="1667" xr:uid="{00000000-0005-0000-0000-000019060000}"/>
    <cellStyle name="Bad 18" xfId="1668" xr:uid="{00000000-0005-0000-0000-00001A060000}"/>
    <cellStyle name="Bad 19" xfId="1669" xr:uid="{00000000-0005-0000-0000-00001B060000}"/>
    <cellStyle name="Bad 2" xfId="78" xr:uid="{00000000-0005-0000-0000-00001C060000}"/>
    <cellStyle name="Bad 2 10" xfId="1670" xr:uid="{00000000-0005-0000-0000-00001D060000}"/>
    <cellStyle name="Bad 2 11" xfId="1671" xr:uid="{00000000-0005-0000-0000-00001E060000}"/>
    <cellStyle name="Bad 2 2" xfId="1672" xr:uid="{00000000-0005-0000-0000-00001F060000}"/>
    <cellStyle name="Bad 2 3" xfId="1673" xr:uid="{00000000-0005-0000-0000-000020060000}"/>
    <cellStyle name="Bad 2 4" xfId="1674" xr:uid="{00000000-0005-0000-0000-000021060000}"/>
    <cellStyle name="Bad 2 5" xfId="1675" xr:uid="{00000000-0005-0000-0000-000022060000}"/>
    <cellStyle name="Bad 2 6" xfId="1676" xr:uid="{00000000-0005-0000-0000-000023060000}"/>
    <cellStyle name="Bad 2 7" xfId="1677" xr:uid="{00000000-0005-0000-0000-000024060000}"/>
    <cellStyle name="Bad 2 8" xfId="1678" xr:uid="{00000000-0005-0000-0000-000025060000}"/>
    <cellStyle name="Bad 2 9" xfId="1679" xr:uid="{00000000-0005-0000-0000-000026060000}"/>
    <cellStyle name="Bad 20" xfId="1680" xr:uid="{00000000-0005-0000-0000-000027060000}"/>
    <cellStyle name="Bad 21" xfId="1681" xr:uid="{00000000-0005-0000-0000-000028060000}"/>
    <cellStyle name="Bad 22" xfId="1682" xr:uid="{00000000-0005-0000-0000-000029060000}"/>
    <cellStyle name="Bad 23" xfId="1683" xr:uid="{00000000-0005-0000-0000-00002A060000}"/>
    <cellStyle name="Bad 24" xfId="1684" xr:uid="{00000000-0005-0000-0000-00002B060000}"/>
    <cellStyle name="Bad 25" xfId="1685" xr:uid="{00000000-0005-0000-0000-00002C060000}"/>
    <cellStyle name="Bad 26" xfId="1686" xr:uid="{00000000-0005-0000-0000-00002D060000}"/>
    <cellStyle name="Bad 27" xfId="1687" xr:uid="{00000000-0005-0000-0000-00002E060000}"/>
    <cellStyle name="Bad 28" xfId="1688" xr:uid="{00000000-0005-0000-0000-00002F060000}"/>
    <cellStyle name="Bad 29" xfId="1689" xr:uid="{00000000-0005-0000-0000-000030060000}"/>
    <cellStyle name="Bad 3" xfId="1690" xr:uid="{00000000-0005-0000-0000-000031060000}"/>
    <cellStyle name="Bad 3 2" xfId="1691" xr:uid="{00000000-0005-0000-0000-000032060000}"/>
    <cellStyle name="Bad 30" xfId="1692" xr:uid="{00000000-0005-0000-0000-000033060000}"/>
    <cellStyle name="Bad 31" xfId="1693" xr:uid="{00000000-0005-0000-0000-000034060000}"/>
    <cellStyle name="Bad 32" xfId="1694" xr:uid="{00000000-0005-0000-0000-000035060000}"/>
    <cellStyle name="Bad 33" xfId="1695" xr:uid="{00000000-0005-0000-0000-000036060000}"/>
    <cellStyle name="Bad 34" xfId="1696" xr:uid="{00000000-0005-0000-0000-000037060000}"/>
    <cellStyle name="Bad 35" xfId="1697" xr:uid="{00000000-0005-0000-0000-000038060000}"/>
    <cellStyle name="Bad 36" xfId="1698" xr:uid="{00000000-0005-0000-0000-000039060000}"/>
    <cellStyle name="Bad 37" xfId="1699" xr:uid="{00000000-0005-0000-0000-00003A060000}"/>
    <cellStyle name="Bad 38" xfId="1700" xr:uid="{00000000-0005-0000-0000-00003B060000}"/>
    <cellStyle name="Bad 39" xfId="1701" xr:uid="{00000000-0005-0000-0000-00003C060000}"/>
    <cellStyle name="Bad 4" xfId="1702" xr:uid="{00000000-0005-0000-0000-00003D060000}"/>
    <cellStyle name="Bad 4 2" xfId="1703" xr:uid="{00000000-0005-0000-0000-00003E060000}"/>
    <cellStyle name="Bad 40" xfId="1704" xr:uid="{00000000-0005-0000-0000-00003F060000}"/>
    <cellStyle name="Bad 41" xfId="1705" xr:uid="{00000000-0005-0000-0000-000040060000}"/>
    <cellStyle name="Bad 42" xfId="1706" xr:uid="{00000000-0005-0000-0000-000041060000}"/>
    <cellStyle name="Bad 43" xfId="1707" xr:uid="{00000000-0005-0000-0000-000042060000}"/>
    <cellStyle name="Bad 44" xfId="1708" xr:uid="{00000000-0005-0000-0000-000043060000}"/>
    <cellStyle name="Bad 45" xfId="1709" xr:uid="{00000000-0005-0000-0000-000044060000}"/>
    <cellStyle name="Bad 5" xfId="1710" xr:uid="{00000000-0005-0000-0000-000045060000}"/>
    <cellStyle name="Bad 5 2" xfId="1711" xr:uid="{00000000-0005-0000-0000-000046060000}"/>
    <cellStyle name="Bad 6" xfId="1712" xr:uid="{00000000-0005-0000-0000-000047060000}"/>
    <cellStyle name="Bad 6 2" xfId="1713" xr:uid="{00000000-0005-0000-0000-000048060000}"/>
    <cellStyle name="Bad 7" xfId="1714" xr:uid="{00000000-0005-0000-0000-000049060000}"/>
    <cellStyle name="Bad 8" xfId="1715" xr:uid="{00000000-0005-0000-0000-00004A060000}"/>
    <cellStyle name="Bad 9" xfId="1716" xr:uid="{00000000-0005-0000-0000-00004B060000}"/>
    <cellStyle name="Berechnung" xfId="1717" xr:uid="{00000000-0005-0000-0000-00004C060000}"/>
    <cellStyle name="Bold GHG Numbers (0.00)" xfId="1718" xr:uid="{00000000-0005-0000-0000-00004D060000}"/>
    <cellStyle name="Calculation" xfId="11" builtinId="22" customBuiltin="1"/>
    <cellStyle name="Calculation 10" xfId="1719" xr:uid="{00000000-0005-0000-0000-00004F060000}"/>
    <cellStyle name="Calculation 11" xfId="1720" xr:uid="{00000000-0005-0000-0000-000050060000}"/>
    <cellStyle name="Calculation 12" xfId="1721" xr:uid="{00000000-0005-0000-0000-000051060000}"/>
    <cellStyle name="Calculation 13" xfId="1722" xr:uid="{00000000-0005-0000-0000-000052060000}"/>
    <cellStyle name="Calculation 14" xfId="1723" xr:uid="{00000000-0005-0000-0000-000053060000}"/>
    <cellStyle name="Calculation 15" xfId="1724" xr:uid="{00000000-0005-0000-0000-000054060000}"/>
    <cellStyle name="Calculation 16" xfId="1725" xr:uid="{00000000-0005-0000-0000-000055060000}"/>
    <cellStyle name="Calculation 17" xfId="1726" xr:uid="{00000000-0005-0000-0000-000056060000}"/>
    <cellStyle name="Calculation 18" xfId="1727" xr:uid="{00000000-0005-0000-0000-000057060000}"/>
    <cellStyle name="Calculation 19" xfId="1728" xr:uid="{00000000-0005-0000-0000-000058060000}"/>
    <cellStyle name="Calculation 2" xfId="79" xr:uid="{00000000-0005-0000-0000-000059060000}"/>
    <cellStyle name="Calculation 2 10" xfId="1729" xr:uid="{00000000-0005-0000-0000-00005A060000}"/>
    <cellStyle name="Calculation 2 11" xfId="1730" xr:uid="{00000000-0005-0000-0000-00005B060000}"/>
    <cellStyle name="Calculation 2 2" xfId="80" xr:uid="{00000000-0005-0000-0000-00005C060000}"/>
    <cellStyle name="Calculation 2 2 2" xfId="1732" xr:uid="{00000000-0005-0000-0000-00005D060000}"/>
    <cellStyle name="Calculation 2 2 3" xfId="1731" xr:uid="{00000000-0005-0000-0000-00005E060000}"/>
    <cellStyle name="Calculation 2 3" xfId="1733" xr:uid="{00000000-0005-0000-0000-00005F060000}"/>
    <cellStyle name="Calculation 2 4" xfId="1734" xr:uid="{00000000-0005-0000-0000-000060060000}"/>
    <cellStyle name="Calculation 2 5" xfId="1735" xr:uid="{00000000-0005-0000-0000-000061060000}"/>
    <cellStyle name="Calculation 2 6" xfId="1736" xr:uid="{00000000-0005-0000-0000-000062060000}"/>
    <cellStyle name="Calculation 2 7" xfId="1737" xr:uid="{00000000-0005-0000-0000-000063060000}"/>
    <cellStyle name="Calculation 2 8" xfId="1738" xr:uid="{00000000-0005-0000-0000-000064060000}"/>
    <cellStyle name="Calculation 2 9" xfId="1739" xr:uid="{00000000-0005-0000-0000-000065060000}"/>
    <cellStyle name="Calculation 20" xfId="1740" xr:uid="{00000000-0005-0000-0000-000066060000}"/>
    <cellStyle name="Calculation 21" xfId="1741" xr:uid="{00000000-0005-0000-0000-000067060000}"/>
    <cellStyle name="Calculation 22" xfId="1742" xr:uid="{00000000-0005-0000-0000-000068060000}"/>
    <cellStyle name="Calculation 23" xfId="1743" xr:uid="{00000000-0005-0000-0000-000069060000}"/>
    <cellStyle name="Calculation 24" xfId="1744" xr:uid="{00000000-0005-0000-0000-00006A060000}"/>
    <cellStyle name="Calculation 25" xfId="1745" xr:uid="{00000000-0005-0000-0000-00006B060000}"/>
    <cellStyle name="Calculation 26" xfId="1746" xr:uid="{00000000-0005-0000-0000-00006C060000}"/>
    <cellStyle name="Calculation 27" xfId="1747" xr:uid="{00000000-0005-0000-0000-00006D060000}"/>
    <cellStyle name="Calculation 28" xfId="1748" xr:uid="{00000000-0005-0000-0000-00006E060000}"/>
    <cellStyle name="Calculation 29" xfId="1749" xr:uid="{00000000-0005-0000-0000-00006F060000}"/>
    <cellStyle name="Calculation 3" xfId="1750" xr:uid="{00000000-0005-0000-0000-000070060000}"/>
    <cellStyle name="Calculation 3 2" xfId="1751" xr:uid="{00000000-0005-0000-0000-000071060000}"/>
    <cellStyle name="Calculation 30" xfId="1752" xr:uid="{00000000-0005-0000-0000-000072060000}"/>
    <cellStyle name="Calculation 31" xfId="1753" xr:uid="{00000000-0005-0000-0000-000073060000}"/>
    <cellStyle name="Calculation 32" xfId="1754" xr:uid="{00000000-0005-0000-0000-000074060000}"/>
    <cellStyle name="Calculation 33" xfId="1755" xr:uid="{00000000-0005-0000-0000-000075060000}"/>
    <cellStyle name="Calculation 34" xfId="1756" xr:uid="{00000000-0005-0000-0000-000076060000}"/>
    <cellStyle name="Calculation 35" xfId="1757" xr:uid="{00000000-0005-0000-0000-000077060000}"/>
    <cellStyle name="Calculation 36" xfId="1758" xr:uid="{00000000-0005-0000-0000-000078060000}"/>
    <cellStyle name="Calculation 37" xfId="1759" xr:uid="{00000000-0005-0000-0000-000079060000}"/>
    <cellStyle name="Calculation 38" xfId="1760" xr:uid="{00000000-0005-0000-0000-00007A060000}"/>
    <cellStyle name="Calculation 39" xfId="1761" xr:uid="{00000000-0005-0000-0000-00007B060000}"/>
    <cellStyle name="Calculation 4" xfId="1762" xr:uid="{00000000-0005-0000-0000-00007C060000}"/>
    <cellStyle name="Calculation 4 2" xfId="1763" xr:uid="{00000000-0005-0000-0000-00007D060000}"/>
    <cellStyle name="Calculation 40" xfId="1764" xr:uid="{00000000-0005-0000-0000-00007E060000}"/>
    <cellStyle name="Calculation 41" xfId="1765" xr:uid="{00000000-0005-0000-0000-00007F060000}"/>
    <cellStyle name="Calculation 42" xfId="1766" xr:uid="{00000000-0005-0000-0000-000080060000}"/>
    <cellStyle name="Calculation 43" xfId="1767" xr:uid="{00000000-0005-0000-0000-000081060000}"/>
    <cellStyle name="Calculation 44" xfId="1768" xr:uid="{00000000-0005-0000-0000-000082060000}"/>
    <cellStyle name="Calculation 5" xfId="1769" xr:uid="{00000000-0005-0000-0000-000083060000}"/>
    <cellStyle name="Calculation 5 2" xfId="1770" xr:uid="{00000000-0005-0000-0000-000084060000}"/>
    <cellStyle name="Calculation 6" xfId="1771" xr:uid="{00000000-0005-0000-0000-000085060000}"/>
    <cellStyle name="Calculation 6 2" xfId="1772" xr:uid="{00000000-0005-0000-0000-000086060000}"/>
    <cellStyle name="Calculation 7" xfId="1773" xr:uid="{00000000-0005-0000-0000-000087060000}"/>
    <cellStyle name="Calculation 8" xfId="1774" xr:uid="{00000000-0005-0000-0000-000088060000}"/>
    <cellStyle name="Calculation 9" xfId="1775" xr:uid="{00000000-0005-0000-0000-000089060000}"/>
    <cellStyle name="Check Cell" xfId="13" builtinId="23" customBuiltin="1"/>
    <cellStyle name="Check Cell 10" xfId="1776" xr:uid="{00000000-0005-0000-0000-00008B060000}"/>
    <cellStyle name="Check Cell 11" xfId="1777" xr:uid="{00000000-0005-0000-0000-00008C060000}"/>
    <cellStyle name="Check Cell 12" xfId="1778" xr:uid="{00000000-0005-0000-0000-00008D060000}"/>
    <cellStyle name="Check Cell 13" xfId="1779" xr:uid="{00000000-0005-0000-0000-00008E060000}"/>
    <cellStyle name="Check Cell 14" xfId="1780" xr:uid="{00000000-0005-0000-0000-00008F060000}"/>
    <cellStyle name="Check Cell 15" xfId="1781" xr:uid="{00000000-0005-0000-0000-000090060000}"/>
    <cellStyle name="Check Cell 16" xfId="1782" xr:uid="{00000000-0005-0000-0000-000091060000}"/>
    <cellStyle name="Check Cell 17" xfId="1783" xr:uid="{00000000-0005-0000-0000-000092060000}"/>
    <cellStyle name="Check Cell 18" xfId="1784" xr:uid="{00000000-0005-0000-0000-000093060000}"/>
    <cellStyle name="Check Cell 19" xfId="1785" xr:uid="{00000000-0005-0000-0000-000094060000}"/>
    <cellStyle name="Check Cell 2" xfId="81" xr:uid="{00000000-0005-0000-0000-000095060000}"/>
    <cellStyle name="Check Cell 2 10" xfId="1786" xr:uid="{00000000-0005-0000-0000-000096060000}"/>
    <cellStyle name="Check Cell 2 2" xfId="1787" xr:uid="{00000000-0005-0000-0000-000097060000}"/>
    <cellStyle name="Check Cell 2 3" xfId="1788" xr:uid="{00000000-0005-0000-0000-000098060000}"/>
    <cellStyle name="Check Cell 2 4" xfId="1789" xr:uid="{00000000-0005-0000-0000-000099060000}"/>
    <cellStyle name="Check Cell 2 5" xfId="1790" xr:uid="{00000000-0005-0000-0000-00009A060000}"/>
    <cellStyle name="Check Cell 2 6" xfId="1791" xr:uid="{00000000-0005-0000-0000-00009B060000}"/>
    <cellStyle name="Check Cell 2 7" xfId="1792" xr:uid="{00000000-0005-0000-0000-00009C060000}"/>
    <cellStyle name="Check Cell 2 8" xfId="1793" xr:uid="{00000000-0005-0000-0000-00009D060000}"/>
    <cellStyle name="Check Cell 2 9" xfId="1794" xr:uid="{00000000-0005-0000-0000-00009E060000}"/>
    <cellStyle name="Check Cell 20" xfId="1795" xr:uid="{00000000-0005-0000-0000-00009F060000}"/>
    <cellStyle name="Check Cell 21" xfId="1796" xr:uid="{00000000-0005-0000-0000-0000A0060000}"/>
    <cellStyle name="Check Cell 22" xfId="1797" xr:uid="{00000000-0005-0000-0000-0000A1060000}"/>
    <cellStyle name="Check Cell 23" xfId="1798" xr:uid="{00000000-0005-0000-0000-0000A2060000}"/>
    <cellStyle name="Check Cell 24" xfId="1799" xr:uid="{00000000-0005-0000-0000-0000A3060000}"/>
    <cellStyle name="Check Cell 25" xfId="1800" xr:uid="{00000000-0005-0000-0000-0000A4060000}"/>
    <cellStyle name="Check Cell 26" xfId="1801" xr:uid="{00000000-0005-0000-0000-0000A5060000}"/>
    <cellStyle name="Check Cell 27" xfId="1802" xr:uid="{00000000-0005-0000-0000-0000A6060000}"/>
    <cellStyle name="Check Cell 28" xfId="1803" xr:uid="{00000000-0005-0000-0000-0000A7060000}"/>
    <cellStyle name="Check Cell 29" xfId="1804" xr:uid="{00000000-0005-0000-0000-0000A8060000}"/>
    <cellStyle name="Check Cell 3" xfId="1805" xr:uid="{00000000-0005-0000-0000-0000A9060000}"/>
    <cellStyle name="Check Cell 30" xfId="1806" xr:uid="{00000000-0005-0000-0000-0000AA060000}"/>
    <cellStyle name="Check Cell 31" xfId="1807" xr:uid="{00000000-0005-0000-0000-0000AB060000}"/>
    <cellStyle name="Check Cell 32" xfId="1808" xr:uid="{00000000-0005-0000-0000-0000AC060000}"/>
    <cellStyle name="Check Cell 33" xfId="1809" xr:uid="{00000000-0005-0000-0000-0000AD060000}"/>
    <cellStyle name="Check Cell 34" xfId="1810" xr:uid="{00000000-0005-0000-0000-0000AE060000}"/>
    <cellStyle name="Check Cell 35" xfId="1811" xr:uid="{00000000-0005-0000-0000-0000AF060000}"/>
    <cellStyle name="Check Cell 36" xfId="1812" xr:uid="{00000000-0005-0000-0000-0000B0060000}"/>
    <cellStyle name="Check Cell 37" xfId="1813" xr:uid="{00000000-0005-0000-0000-0000B1060000}"/>
    <cellStyle name="Check Cell 38" xfId="1814" xr:uid="{00000000-0005-0000-0000-0000B2060000}"/>
    <cellStyle name="Check Cell 39" xfId="1815" xr:uid="{00000000-0005-0000-0000-0000B3060000}"/>
    <cellStyle name="Check Cell 4" xfId="1816" xr:uid="{00000000-0005-0000-0000-0000B4060000}"/>
    <cellStyle name="Check Cell 4 2" xfId="1817" xr:uid="{00000000-0005-0000-0000-0000B5060000}"/>
    <cellStyle name="Check Cell 40" xfId="1818" xr:uid="{00000000-0005-0000-0000-0000B6060000}"/>
    <cellStyle name="Check Cell 41" xfId="1819" xr:uid="{00000000-0005-0000-0000-0000B7060000}"/>
    <cellStyle name="Check Cell 42" xfId="1820" xr:uid="{00000000-0005-0000-0000-0000B8060000}"/>
    <cellStyle name="Check Cell 43" xfId="1821" xr:uid="{00000000-0005-0000-0000-0000B9060000}"/>
    <cellStyle name="Check Cell 44" xfId="1822" xr:uid="{00000000-0005-0000-0000-0000BA060000}"/>
    <cellStyle name="Check Cell 5" xfId="1823" xr:uid="{00000000-0005-0000-0000-0000BB060000}"/>
    <cellStyle name="Check Cell 5 2" xfId="1824" xr:uid="{00000000-0005-0000-0000-0000BC060000}"/>
    <cellStyle name="Check Cell 6" xfId="1825" xr:uid="{00000000-0005-0000-0000-0000BD060000}"/>
    <cellStyle name="Check Cell 6 2" xfId="1826" xr:uid="{00000000-0005-0000-0000-0000BE060000}"/>
    <cellStyle name="Check Cell 7" xfId="1827" xr:uid="{00000000-0005-0000-0000-0000BF060000}"/>
    <cellStyle name="Check Cell 8" xfId="1828" xr:uid="{00000000-0005-0000-0000-0000C0060000}"/>
    <cellStyle name="Check Cell 9" xfId="1829" xr:uid="{00000000-0005-0000-0000-0000C1060000}"/>
    <cellStyle name="coin" xfId="1830" xr:uid="{00000000-0005-0000-0000-0000C2060000}"/>
    <cellStyle name="Comma [0] 2 10" xfId="1831" xr:uid="{00000000-0005-0000-0000-0000C3060000}"/>
    <cellStyle name="Comma [0] 2 2" xfId="1832" xr:uid="{00000000-0005-0000-0000-0000C4060000}"/>
    <cellStyle name="Comma [0] 2 3" xfId="1833" xr:uid="{00000000-0005-0000-0000-0000C5060000}"/>
    <cellStyle name="Comma [0] 2 4" xfId="1834" xr:uid="{00000000-0005-0000-0000-0000C6060000}"/>
    <cellStyle name="Comma [0] 2 5" xfId="1835" xr:uid="{00000000-0005-0000-0000-0000C7060000}"/>
    <cellStyle name="Comma [0] 2 6" xfId="1836" xr:uid="{00000000-0005-0000-0000-0000C8060000}"/>
    <cellStyle name="Comma [0] 2 7" xfId="1837" xr:uid="{00000000-0005-0000-0000-0000C9060000}"/>
    <cellStyle name="Comma [0] 2 8" xfId="1838" xr:uid="{00000000-0005-0000-0000-0000CA060000}"/>
    <cellStyle name="Comma [0] 2 9" xfId="1839" xr:uid="{00000000-0005-0000-0000-0000CB060000}"/>
    <cellStyle name="Comma 10" xfId="1840" xr:uid="{00000000-0005-0000-0000-0000CC060000}"/>
    <cellStyle name="Comma 10 10" xfId="1841" xr:uid="{00000000-0005-0000-0000-0000CD060000}"/>
    <cellStyle name="Comma 10 10 2" xfId="1842" xr:uid="{00000000-0005-0000-0000-0000CE060000}"/>
    <cellStyle name="Comma 10 10 3" xfId="1843" xr:uid="{00000000-0005-0000-0000-0000CF060000}"/>
    <cellStyle name="Comma 10 11" xfId="1844" xr:uid="{00000000-0005-0000-0000-0000D0060000}"/>
    <cellStyle name="Comma 10 2" xfId="1845" xr:uid="{00000000-0005-0000-0000-0000D1060000}"/>
    <cellStyle name="Comma 10 2 10" xfId="1846" xr:uid="{00000000-0005-0000-0000-0000D2060000}"/>
    <cellStyle name="Comma 10 2 11" xfId="1847" xr:uid="{00000000-0005-0000-0000-0000D3060000}"/>
    <cellStyle name="Comma 10 2 12" xfId="1848" xr:uid="{00000000-0005-0000-0000-0000D4060000}"/>
    <cellStyle name="Comma 10 2 13" xfId="1849" xr:uid="{00000000-0005-0000-0000-0000D5060000}"/>
    <cellStyle name="Comma 10 2 14" xfId="1850" xr:uid="{00000000-0005-0000-0000-0000D6060000}"/>
    <cellStyle name="Comma 10 2 15" xfId="1851" xr:uid="{00000000-0005-0000-0000-0000D7060000}"/>
    <cellStyle name="Comma 10 2 16" xfId="1852" xr:uid="{00000000-0005-0000-0000-0000D8060000}"/>
    <cellStyle name="Comma 10 2 17" xfId="1853" xr:uid="{00000000-0005-0000-0000-0000D9060000}"/>
    <cellStyle name="Comma 10 2 2" xfId="1854" xr:uid="{00000000-0005-0000-0000-0000DA060000}"/>
    <cellStyle name="Comma 10 2 3" xfId="1855" xr:uid="{00000000-0005-0000-0000-0000DB060000}"/>
    <cellStyle name="Comma 10 2 4" xfId="1856" xr:uid="{00000000-0005-0000-0000-0000DC060000}"/>
    <cellStyle name="Comma 10 2 5" xfId="1857" xr:uid="{00000000-0005-0000-0000-0000DD060000}"/>
    <cellStyle name="Comma 10 2 6" xfId="1858" xr:uid="{00000000-0005-0000-0000-0000DE060000}"/>
    <cellStyle name="Comma 10 2 7" xfId="1859" xr:uid="{00000000-0005-0000-0000-0000DF060000}"/>
    <cellStyle name="Comma 10 2 8" xfId="1860" xr:uid="{00000000-0005-0000-0000-0000E0060000}"/>
    <cellStyle name="Comma 10 2 9" xfId="1861" xr:uid="{00000000-0005-0000-0000-0000E1060000}"/>
    <cellStyle name="Comma 10 3" xfId="1862" xr:uid="{00000000-0005-0000-0000-0000E2060000}"/>
    <cellStyle name="Comma 10 3 10" xfId="1863" xr:uid="{00000000-0005-0000-0000-0000E3060000}"/>
    <cellStyle name="Comma 10 3 11" xfId="1864" xr:uid="{00000000-0005-0000-0000-0000E4060000}"/>
    <cellStyle name="Comma 10 3 12" xfId="1865" xr:uid="{00000000-0005-0000-0000-0000E5060000}"/>
    <cellStyle name="Comma 10 3 13" xfId="1866" xr:uid="{00000000-0005-0000-0000-0000E6060000}"/>
    <cellStyle name="Comma 10 3 14" xfId="1867" xr:uid="{00000000-0005-0000-0000-0000E7060000}"/>
    <cellStyle name="Comma 10 3 15" xfId="1868" xr:uid="{00000000-0005-0000-0000-0000E8060000}"/>
    <cellStyle name="Comma 10 3 16" xfId="1869" xr:uid="{00000000-0005-0000-0000-0000E9060000}"/>
    <cellStyle name="Comma 10 3 17" xfId="1870" xr:uid="{00000000-0005-0000-0000-0000EA060000}"/>
    <cellStyle name="Comma 10 3 2" xfId="1871" xr:uid="{00000000-0005-0000-0000-0000EB060000}"/>
    <cellStyle name="Comma 10 3 3" xfId="1872" xr:uid="{00000000-0005-0000-0000-0000EC060000}"/>
    <cellStyle name="Comma 10 3 4" xfId="1873" xr:uid="{00000000-0005-0000-0000-0000ED060000}"/>
    <cellStyle name="Comma 10 3 5" xfId="1874" xr:uid="{00000000-0005-0000-0000-0000EE060000}"/>
    <cellStyle name="Comma 10 3 6" xfId="1875" xr:uid="{00000000-0005-0000-0000-0000EF060000}"/>
    <cellStyle name="Comma 10 3 7" xfId="1876" xr:uid="{00000000-0005-0000-0000-0000F0060000}"/>
    <cellStyle name="Comma 10 3 8" xfId="1877" xr:uid="{00000000-0005-0000-0000-0000F1060000}"/>
    <cellStyle name="Comma 10 3 9" xfId="1878" xr:uid="{00000000-0005-0000-0000-0000F2060000}"/>
    <cellStyle name="Comma 10 4" xfId="1879" xr:uid="{00000000-0005-0000-0000-0000F3060000}"/>
    <cellStyle name="Comma 10 4 10" xfId="1880" xr:uid="{00000000-0005-0000-0000-0000F4060000}"/>
    <cellStyle name="Comma 10 4 11" xfId="1881" xr:uid="{00000000-0005-0000-0000-0000F5060000}"/>
    <cellStyle name="Comma 10 4 12" xfId="1882" xr:uid="{00000000-0005-0000-0000-0000F6060000}"/>
    <cellStyle name="Comma 10 4 13" xfId="1883" xr:uid="{00000000-0005-0000-0000-0000F7060000}"/>
    <cellStyle name="Comma 10 4 14" xfId="1884" xr:uid="{00000000-0005-0000-0000-0000F8060000}"/>
    <cellStyle name="Comma 10 4 15" xfId="1885" xr:uid="{00000000-0005-0000-0000-0000F9060000}"/>
    <cellStyle name="Comma 10 4 16" xfId="1886" xr:uid="{00000000-0005-0000-0000-0000FA060000}"/>
    <cellStyle name="Comma 10 4 17" xfId="1887" xr:uid="{00000000-0005-0000-0000-0000FB060000}"/>
    <cellStyle name="Comma 10 4 2" xfId="1888" xr:uid="{00000000-0005-0000-0000-0000FC060000}"/>
    <cellStyle name="Comma 10 4 3" xfId="1889" xr:uid="{00000000-0005-0000-0000-0000FD060000}"/>
    <cellStyle name="Comma 10 4 4" xfId="1890" xr:uid="{00000000-0005-0000-0000-0000FE060000}"/>
    <cellStyle name="Comma 10 4 5" xfId="1891" xr:uid="{00000000-0005-0000-0000-0000FF060000}"/>
    <cellStyle name="Comma 10 4 6" xfId="1892" xr:uid="{00000000-0005-0000-0000-000000070000}"/>
    <cellStyle name="Comma 10 4 7" xfId="1893" xr:uid="{00000000-0005-0000-0000-000001070000}"/>
    <cellStyle name="Comma 10 4 8" xfId="1894" xr:uid="{00000000-0005-0000-0000-000002070000}"/>
    <cellStyle name="Comma 10 4 9" xfId="1895" xr:uid="{00000000-0005-0000-0000-000003070000}"/>
    <cellStyle name="Comma 10 5" xfId="1896" xr:uid="{00000000-0005-0000-0000-000004070000}"/>
    <cellStyle name="Comma 10 5 10" xfId="1897" xr:uid="{00000000-0005-0000-0000-000005070000}"/>
    <cellStyle name="Comma 10 5 11" xfId="1898" xr:uid="{00000000-0005-0000-0000-000006070000}"/>
    <cellStyle name="Comma 10 5 12" xfId="1899" xr:uid="{00000000-0005-0000-0000-000007070000}"/>
    <cellStyle name="Comma 10 5 13" xfId="1900" xr:uid="{00000000-0005-0000-0000-000008070000}"/>
    <cellStyle name="Comma 10 5 14" xfId="1901" xr:uid="{00000000-0005-0000-0000-000009070000}"/>
    <cellStyle name="Comma 10 5 15" xfId="1902" xr:uid="{00000000-0005-0000-0000-00000A070000}"/>
    <cellStyle name="Comma 10 5 16" xfId="1903" xr:uid="{00000000-0005-0000-0000-00000B070000}"/>
    <cellStyle name="Comma 10 5 17" xfId="1904" xr:uid="{00000000-0005-0000-0000-00000C070000}"/>
    <cellStyle name="Comma 10 5 2" xfId="1905" xr:uid="{00000000-0005-0000-0000-00000D070000}"/>
    <cellStyle name="Comma 10 5 3" xfId="1906" xr:uid="{00000000-0005-0000-0000-00000E070000}"/>
    <cellStyle name="Comma 10 5 4" xfId="1907" xr:uid="{00000000-0005-0000-0000-00000F070000}"/>
    <cellStyle name="Comma 10 5 5" xfId="1908" xr:uid="{00000000-0005-0000-0000-000010070000}"/>
    <cellStyle name="Comma 10 5 6" xfId="1909" xr:uid="{00000000-0005-0000-0000-000011070000}"/>
    <cellStyle name="Comma 10 5 7" xfId="1910" xr:uid="{00000000-0005-0000-0000-000012070000}"/>
    <cellStyle name="Comma 10 5 8" xfId="1911" xr:uid="{00000000-0005-0000-0000-000013070000}"/>
    <cellStyle name="Comma 10 5 9" xfId="1912" xr:uid="{00000000-0005-0000-0000-000014070000}"/>
    <cellStyle name="Comma 10 6" xfId="1913" xr:uid="{00000000-0005-0000-0000-000015070000}"/>
    <cellStyle name="Comma 10 6 10" xfId="1914" xr:uid="{00000000-0005-0000-0000-000016070000}"/>
    <cellStyle name="Comma 10 6 11" xfId="1915" xr:uid="{00000000-0005-0000-0000-000017070000}"/>
    <cellStyle name="Comma 10 6 12" xfId="1916" xr:uid="{00000000-0005-0000-0000-000018070000}"/>
    <cellStyle name="Comma 10 6 13" xfId="1917" xr:uid="{00000000-0005-0000-0000-000019070000}"/>
    <cellStyle name="Comma 10 6 14" xfId="1918" xr:uid="{00000000-0005-0000-0000-00001A070000}"/>
    <cellStyle name="Comma 10 6 15" xfId="1919" xr:uid="{00000000-0005-0000-0000-00001B070000}"/>
    <cellStyle name="Comma 10 6 16" xfId="1920" xr:uid="{00000000-0005-0000-0000-00001C070000}"/>
    <cellStyle name="Comma 10 6 17" xfId="1921" xr:uid="{00000000-0005-0000-0000-00001D070000}"/>
    <cellStyle name="Comma 10 6 2" xfId="1922" xr:uid="{00000000-0005-0000-0000-00001E070000}"/>
    <cellStyle name="Comma 10 6 3" xfId="1923" xr:uid="{00000000-0005-0000-0000-00001F070000}"/>
    <cellStyle name="Comma 10 6 4" xfId="1924" xr:uid="{00000000-0005-0000-0000-000020070000}"/>
    <cellStyle name="Comma 10 6 5" xfId="1925" xr:uid="{00000000-0005-0000-0000-000021070000}"/>
    <cellStyle name="Comma 10 6 6" xfId="1926" xr:uid="{00000000-0005-0000-0000-000022070000}"/>
    <cellStyle name="Comma 10 6 7" xfId="1927" xr:uid="{00000000-0005-0000-0000-000023070000}"/>
    <cellStyle name="Comma 10 6 8" xfId="1928" xr:uid="{00000000-0005-0000-0000-000024070000}"/>
    <cellStyle name="Comma 10 6 9" xfId="1929" xr:uid="{00000000-0005-0000-0000-000025070000}"/>
    <cellStyle name="Comma 10 7" xfId="1930" xr:uid="{00000000-0005-0000-0000-000026070000}"/>
    <cellStyle name="Comma 10 7 10" xfId="1931" xr:uid="{00000000-0005-0000-0000-000027070000}"/>
    <cellStyle name="Comma 10 7 11" xfId="1932" xr:uid="{00000000-0005-0000-0000-000028070000}"/>
    <cellStyle name="Comma 10 7 12" xfId="1933" xr:uid="{00000000-0005-0000-0000-000029070000}"/>
    <cellStyle name="Comma 10 7 13" xfId="1934" xr:uid="{00000000-0005-0000-0000-00002A070000}"/>
    <cellStyle name="Comma 10 7 14" xfId="1935" xr:uid="{00000000-0005-0000-0000-00002B070000}"/>
    <cellStyle name="Comma 10 7 15" xfId="1936" xr:uid="{00000000-0005-0000-0000-00002C070000}"/>
    <cellStyle name="Comma 10 7 16" xfId="1937" xr:uid="{00000000-0005-0000-0000-00002D070000}"/>
    <cellStyle name="Comma 10 7 17" xfId="1938" xr:uid="{00000000-0005-0000-0000-00002E070000}"/>
    <cellStyle name="Comma 10 7 2" xfId="1939" xr:uid="{00000000-0005-0000-0000-00002F070000}"/>
    <cellStyle name="Comma 10 7 3" xfId="1940" xr:uid="{00000000-0005-0000-0000-000030070000}"/>
    <cellStyle name="Comma 10 7 4" xfId="1941" xr:uid="{00000000-0005-0000-0000-000031070000}"/>
    <cellStyle name="Comma 10 7 5" xfId="1942" xr:uid="{00000000-0005-0000-0000-000032070000}"/>
    <cellStyle name="Comma 10 7 6" xfId="1943" xr:uid="{00000000-0005-0000-0000-000033070000}"/>
    <cellStyle name="Comma 10 7 7" xfId="1944" xr:uid="{00000000-0005-0000-0000-000034070000}"/>
    <cellStyle name="Comma 10 7 8" xfId="1945" xr:uid="{00000000-0005-0000-0000-000035070000}"/>
    <cellStyle name="Comma 10 7 9" xfId="1946" xr:uid="{00000000-0005-0000-0000-000036070000}"/>
    <cellStyle name="Comma 10 8" xfId="1947" xr:uid="{00000000-0005-0000-0000-000037070000}"/>
    <cellStyle name="Comma 10 8 10" xfId="1948" xr:uid="{00000000-0005-0000-0000-000038070000}"/>
    <cellStyle name="Comma 10 8 11" xfId="1949" xr:uid="{00000000-0005-0000-0000-000039070000}"/>
    <cellStyle name="Comma 10 8 12" xfId="1950" xr:uid="{00000000-0005-0000-0000-00003A070000}"/>
    <cellStyle name="Comma 10 8 13" xfId="1951" xr:uid="{00000000-0005-0000-0000-00003B070000}"/>
    <cellStyle name="Comma 10 8 14" xfId="1952" xr:uid="{00000000-0005-0000-0000-00003C070000}"/>
    <cellStyle name="Comma 10 8 15" xfId="1953" xr:uid="{00000000-0005-0000-0000-00003D070000}"/>
    <cellStyle name="Comma 10 8 16" xfId="1954" xr:uid="{00000000-0005-0000-0000-00003E070000}"/>
    <cellStyle name="Comma 10 8 17" xfId="1955" xr:uid="{00000000-0005-0000-0000-00003F070000}"/>
    <cellStyle name="Comma 10 8 2" xfId="1956" xr:uid="{00000000-0005-0000-0000-000040070000}"/>
    <cellStyle name="Comma 10 8 3" xfId="1957" xr:uid="{00000000-0005-0000-0000-000041070000}"/>
    <cellStyle name="Comma 10 8 4" xfId="1958" xr:uid="{00000000-0005-0000-0000-000042070000}"/>
    <cellStyle name="Comma 10 8 5" xfId="1959" xr:uid="{00000000-0005-0000-0000-000043070000}"/>
    <cellStyle name="Comma 10 8 6" xfId="1960" xr:uid="{00000000-0005-0000-0000-000044070000}"/>
    <cellStyle name="Comma 10 8 7" xfId="1961" xr:uid="{00000000-0005-0000-0000-000045070000}"/>
    <cellStyle name="Comma 10 8 8" xfId="1962" xr:uid="{00000000-0005-0000-0000-000046070000}"/>
    <cellStyle name="Comma 10 8 9" xfId="1963" xr:uid="{00000000-0005-0000-0000-000047070000}"/>
    <cellStyle name="Comma 10 9" xfId="1964" xr:uid="{00000000-0005-0000-0000-000048070000}"/>
    <cellStyle name="Comma 14" xfId="1965" xr:uid="{00000000-0005-0000-0000-000049070000}"/>
    <cellStyle name="Comma 2" xfId="82" xr:uid="{00000000-0005-0000-0000-00004A070000}"/>
    <cellStyle name="Comma 2 10" xfId="1966" xr:uid="{00000000-0005-0000-0000-00004B070000}"/>
    <cellStyle name="Comma 2 10 2" xfId="1967" xr:uid="{00000000-0005-0000-0000-00004C070000}"/>
    <cellStyle name="Comma 2 10 3" xfId="1968" xr:uid="{00000000-0005-0000-0000-00004D070000}"/>
    <cellStyle name="Comma 2 11" xfId="1969" xr:uid="{00000000-0005-0000-0000-00004E070000}"/>
    <cellStyle name="Comma 2 11 2" xfId="1970" xr:uid="{00000000-0005-0000-0000-00004F070000}"/>
    <cellStyle name="Comma 2 11 3" xfId="1971" xr:uid="{00000000-0005-0000-0000-000050070000}"/>
    <cellStyle name="Comma 2 12" xfId="1972" xr:uid="{00000000-0005-0000-0000-000051070000}"/>
    <cellStyle name="Comma 2 12 2" xfId="1973" xr:uid="{00000000-0005-0000-0000-000052070000}"/>
    <cellStyle name="Comma 2 12 2 2" xfId="1974" xr:uid="{00000000-0005-0000-0000-000053070000}"/>
    <cellStyle name="Comma 2 12 3" xfId="1975" xr:uid="{00000000-0005-0000-0000-000054070000}"/>
    <cellStyle name="Comma 2 12 4" xfId="1976" xr:uid="{00000000-0005-0000-0000-000055070000}"/>
    <cellStyle name="Comma 2 13" xfId="1977" xr:uid="{00000000-0005-0000-0000-000056070000}"/>
    <cellStyle name="Comma 2 13 2" xfId="1978" xr:uid="{00000000-0005-0000-0000-000057070000}"/>
    <cellStyle name="Comma 2 13 3" xfId="1979" xr:uid="{00000000-0005-0000-0000-000058070000}"/>
    <cellStyle name="Comma 2 14" xfId="1980" xr:uid="{00000000-0005-0000-0000-000059070000}"/>
    <cellStyle name="Comma 2 14 2" xfId="1981" xr:uid="{00000000-0005-0000-0000-00005A070000}"/>
    <cellStyle name="Comma 2 14 3" xfId="1982" xr:uid="{00000000-0005-0000-0000-00005B070000}"/>
    <cellStyle name="Comma 2 15" xfId="1983" xr:uid="{00000000-0005-0000-0000-00005C070000}"/>
    <cellStyle name="Comma 2 15 2" xfId="1984" xr:uid="{00000000-0005-0000-0000-00005D070000}"/>
    <cellStyle name="Comma 2 16" xfId="1985" xr:uid="{00000000-0005-0000-0000-00005E070000}"/>
    <cellStyle name="Comma 2 17" xfId="1986" xr:uid="{00000000-0005-0000-0000-00005F070000}"/>
    <cellStyle name="Comma 2 18" xfId="1987" xr:uid="{00000000-0005-0000-0000-000060070000}"/>
    <cellStyle name="Comma 2 19" xfId="1988" xr:uid="{00000000-0005-0000-0000-000061070000}"/>
    <cellStyle name="Comma 2 19 2" xfId="1989" xr:uid="{00000000-0005-0000-0000-000062070000}"/>
    <cellStyle name="Comma 2 19 3" xfId="1990" xr:uid="{00000000-0005-0000-0000-000063070000}"/>
    <cellStyle name="Comma 2 19 3 2" xfId="1991" xr:uid="{00000000-0005-0000-0000-000064070000}"/>
    <cellStyle name="Comma 2 19 3 3" xfId="1992" xr:uid="{00000000-0005-0000-0000-000065070000}"/>
    <cellStyle name="Comma 2 19 4" xfId="1993" xr:uid="{00000000-0005-0000-0000-000066070000}"/>
    <cellStyle name="Comma 2 2" xfId="83" xr:uid="{00000000-0005-0000-0000-000067070000}"/>
    <cellStyle name="Comma 2 2 2" xfId="1994" xr:uid="{00000000-0005-0000-0000-000068070000}"/>
    <cellStyle name="Comma 2 2 2 2" xfId="1995" xr:uid="{00000000-0005-0000-0000-000069070000}"/>
    <cellStyle name="Comma 2 2 2 2 2" xfId="1996" xr:uid="{00000000-0005-0000-0000-00006A070000}"/>
    <cellStyle name="Comma 2 2 2 3" xfId="1997" xr:uid="{00000000-0005-0000-0000-00006B070000}"/>
    <cellStyle name="Comma 2 2 2 3 2" xfId="1998" xr:uid="{00000000-0005-0000-0000-00006C070000}"/>
    <cellStyle name="Comma 2 2 2 4" xfId="1999" xr:uid="{00000000-0005-0000-0000-00006D070000}"/>
    <cellStyle name="Comma 2 2 2 4 2" xfId="2000" xr:uid="{00000000-0005-0000-0000-00006E070000}"/>
    <cellStyle name="Comma 2 2 2 4 2 2" xfId="2001" xr:uid="{00000000-0005-0000-0000-00006F070000}"/>
    <cellStyle name="Comma 2 2 2 4 3" xfId="2002" xr:uid="{00000000-0005-0000-0000-000070070000}"/>
    <cellStyle name="Comma 2 2 2 4 3 2" xfId="2003" xr:uid="{00000000-0005-0000-0000-000071070000}"/>
    <cellStyle name="Comma 2 2 2 5" xfId="2004" xr:uid="{00000000-0005-0000-0000-000072070000}"/>
    <cellStyle name="Comma 2 2 2 5 2" xfId="2005" xr:uid="{00000000-0005-0000-0000-000073070000}"/>
    <cellStyle name="Comma 2 2 2 6" xfId="2006" xr:uid="{00000000-0005-0000-0000-000074070000}"/>
    <cellStyle name="Comma 2 2 2 7" xfId="2007" xr:uid="{00000000-0005-0000-0000-000075070000}"/>
    <cellStyle name="Comma 2 2 3" xfId="2008" xr:uid="{00000000-0005-0000-0000-000076070000}"/>
    <cellStyle name="Comma 2 2 3 2" xfId="2009" xr:uid="{00000000-0005-0000-0000-000077070000}"/>
    <cellStyle name="Comma 2 2 3 2 2" xfId="2010" xr:uid="{00000000-0005-0000-0000-000078070000}"/>
    <cellStyle name="Comma 2 2 3 3" xfId="2011" xr:uid="{00000000-0005-0000-0000-000079070000}"/>
    <cellStyle name="Comma 2 2 3 3 2" xfId="2012" xr:uid="{00000000-0005-0000-0000-00007A070000}"/>
    <cellStyle name="Comma 2 2 3 4" xfId="2013" xr:uid="{00000000-0005-0000-0000-00007B070000}"/>
    <cellStyle name="Comma 2 2 3 4 2" xfId="2014" xr:uid="{00000000-0005-0000-0000-00007C070000}"/>
    <cellStyle name="Comma 2 2 3 5" xfId="2015" xr:uid="{00000000-0005-0000-0000-00007D070000}"/>
    <cellStyle name="Comma 2 2 4" xfId="2016" xr:uid="{00000000-0005-0000-0000-00007E070000}"/>
    <cellStyle name="Comma 2 2 4 2" xfId="2017" xr:uid="{00000000-0005-0000-0000-00007F070000}"/>
    <cellStyle name="Comma 2 2 4 2 2" xfId="2018" xr:uid="{00000000-0005-0000-0000-000080070000}"/>
    <cellStyle name="Comma 2 2 4 3" xfId="2019" xr:uid="{00000000-0005-0000-0000-000081070000}"/>
    <cellStyle name="Comma 2 2 5" xfId="2020" xr:uid="{00000000-0005-0000-0000-000082070000}"/>
    <cellStyle name="Comma 2 2 5 2" xfId="2021" xr:uid="{00000000-0005-0000-0000-000083070000}"/>
    <cellStyle name="Comma 2 2 6" xfId="2022" xr:uid="{00000000-0005-0000-0000-000084070000}"/>
    <cellStyle name="Comma 2 2 6 2" xfId="2023" xr:uid="{00000000-0005-0000-0000-000085070000}"/>
    <cellStyle name="Comma 2 2 6 2 2" xfId="2024" xr:uid="{00000000-0005-0000-0000-000086070000}"/>
    <cellStyle name="Comma 2 2 6 3" xfId="2025" xr:uid="{00000000-0005-0000-0000-000087070000}"/>
    <cellStyle name="Comma 2 2 6 3 2" xfId="2026" xr:uid="{00000000-0005-0000-0000-000088070000}"/>
    <cellStyle name="Comma 2 2 7" xfId="2027" xr:uid="{00000000-0005-0000-0000-000089070000}"/>
    <cellStyle name="Comma 2 2 7 2" xfId="2028" xr:uid="{00000000-0005-0000-0000-00008A070000}"/>
    <cellStyle name="Comma 2 2 8" xfId="2029" xr:uid="{00000000-0005-0000-0000-00008B070000}"/>
    <cellStyle name="Comma 2 2 9" xfId="2030" xr:uid="{00000000-0005-0000-0000-00008C070000}"/>
    <cellStyle name="Comma 2 20" xfId="2031" xr:uid="{00000000-0005-0000-0000-00008D070000}"/>
    <cellStyle name="Comma 2 3" xfId="84" xr:uid="{00000000-0005-0000-0000-00008E070000}"/>
    <cellStyle name="Comma 2 3 10" xfId="2032" xr:uid="{00000000-0005-0000-0000-00008F070000}"/>
    <cellStyle name="Comma 2 3 2" xfId="2033" xr:uid="{00000000-0005-0000-0000-000090070000}"/>
    <cellStyle name="Comma 2 3 2 2" xfId="2034" xr:uid="{00000000-0005-0000-0000-000091070000}"/>
    <cellStyle name="Comma 2 3 2 2 2" xfId="2035" xr:uid="{00000000-0005-0000-0000-000092070000}"/>
    <cellStyle name="Comma 2 3 2 3" xfId="2036" xr:uid="{00000000-0005-0000-0000-000093070000}"/>
    <cellStyle name="Comma 2 3 2 3 2" xfId="2037" xr:uid="{00000000-0005-0000-0000-000094070000}"/>
    <cellStyle name="Comma 2 3 2 4" xfId="2038" xr:uid="{00000000-0005-0000-0000-000095070000}"/>
    <cellStyle name="Comma 2 3 2 4 2" xfId="2039" xr:uid="{00000000-0005-0000-0000-000096070000}"/>
    <cellStyle name="Comma 2 3 2 4 2 2" xfId="2040" xr:uid="{00000000-0005-0000-0000-000097070000}"/>
    <cellStyle name="Comma 2 3 2 4 3" xfId="2041" xr:uid="{00000000-0005-0000-0000-000098070000}"/>
    <cellStyle name="Comma 2 3 2 4 3 2" xfId="2042" xr:uid="{00000000-0005-0000-0000-000099070000}"/>
    <cellStyle name="Comma 2 3 2 5" xfId="2043" xr:uid="{00000000-0005-0000-0000-00009A070000}"/>
    <cellStyle name="Comma 2 3 2 5 2" xfId="2044" xr:uid="{00000000-0005-0000-0000-00009B070000}"/>
    <cellStyle name="Comma 2 3 2 6" xfId="2045" xr:uid="{00000000-0005-0000-0000-00009C070000}"/>
    <cellStyle name="Comma 2 3 2 7" xfId="2046" xr:uid="{00000000-0005-0000-0000-00009D070000}"/>
    <cellStyle name="Comma 2 3 3" xfId="2047" xr:uid="{00000000-0005-0000-0000-00009E070000}"/>
    <cellStyle name="Comma 2 3 3 2" xfId="2048" xr:uid="{00000000-0005-0000-0000-00009F070000}"/>
    <cellStyle name="Comma 2 3 3 2 2" xfId="2049" xr:uid="{00000000-0005-0000-0000-0000A0070000}"/>
    <cellStyle name="Comma 2 3 3 3" xfId="2050" xr:uid="{00000000-0005-0000-0000-0000A1070000}"/>
    <cellStyle name="Comma 2 3 3 3 2" xfId="2051" xr:uid="{00000000-0005-0000-0000-0000A2070000}"/>
    <cellStyle name="Comma 2 3 3 4" xfId="2052" xr:uid="{00000000-0005-0000-0000-0000A3070000}"/>
    <cellStyle name="Comma 2 3 3 4 2" xfId="2053" xr:uid="{00000000-0005-0000-0000-0000A4070000}"/>
    <cellStyle name="Comma 2 3 3 5" xfId="2054" xr:uid="{00000000-0005-0000-0000-0000A5070000}"/>
    <cellStyle name="Comma 2 3 4" xfId="2055" xr:uid="{00000000-0005-0000-0000-0000A6070000}"/>
    <cellStyle name="Comma 2 3 4 2" xfId="2056" xr:uid="{00000000-0005-0000-0000-0000A7070000}"/>
    <cellStyle name="Comma 2 3 4 2 2" xfId="2057" xr:uid="{00000000-0005-0000-0000-0000A8070000}"/>
    <cellStyle name="Comma 2 3 4 3" xfId="2058" xr:uid="{00000000-0005-0000-0000-0000A9070000}"/>
    <cellStyle name="Comma 2 3 5" xfId="2059" xr:uid="{00000000-0005-0000-0000-0000AA070000}"/>
    <cellStyle name="Comma 2 3 5 2" xfId="2060" xr:uid="{00000000-0005-0000-0000-0000AB070000}"/>
    <cellStyle name="Comma 2 3 6" xfId="2061" xr:uid="{00000000-0005-0000-0000-0000AC070000}"/>
    <cellStyle name="Comma 2 3 6 2" xfId="2062" xr:uid="{00000000-0005-0000-0000-0000AD070000}"/>
    <cellStyle name="Comma 2 3 7" xfId="2063" xr:uid="{00000000-0005-0000-0000-0000AE070000}"/>
    <cellStyle name="Comma 2 3 8" xfId="2064" xr:uid="{00000000-0005-0000-0000-0000AF070000}"/>
    <cellStyle name="Comma 2 3 9" xfId="2065" xr:uid="{00000000-0005-0000-0000-0000B0070000}"/>
    <cellStyle name="Comma 2 4" xfId="2066" xr:uid="{00000000-0005-0000-0000-0000B1070000}"/>
    <cellStyle name="Comma 2 4 2" xfId="2067" xr:uid="{00000000-0005-0000-0000-0000B2070000}"/>
    <cellStyle name="Comma 2 4 2 2" xfId="2068" xr:uid="{00000000-0005-0000-0000-0000B3070000}"/>
    <cellStyle name="Comma 2 4 2 3" xfId="2069" xr:uid="{00000000-0005-0000-0000-0000B4070000}"/>
    <cellStyle name="Comma 2 4 3" xfId="2070" xr:uid="{00000000-0005-0000-0000-0000B5070000}"/>
    <cellStyle name="Comma 2 4 3 2" xfId="2071" xr:uid="{00000000-0005-0000-0000-0000B6070000}"/>
    <cellStyle name="Comma 2 4 3 3" xfId="2072" xr:uid="{00000000-0005-0000-0000-0000B7070000}"/>
    <cellStyle name="Comma 2 4 4" xfId="2073" xr:uid="{00000000-0005-0000-0000-0000B8070000}"/>
    <cellStyle name="Comma 2 4 4 2" xfId="2074" xr:uid="{00000000-0005-0000-0000-0000B9070000}"/>
    <cellStyle name="Comma 2 4 4 2 2" xfId="2075" xr:uid="{00000000-0005-0000-0000-0000BA070000}"/>
    <cellStyle name="Comma 2 4 4 3" xfId="2076" xr:uid="{00000000-0005-0000-0000-0000BB070000}"/>
    <cellStyle name="Comma 2 4 4 3 2" xfId="2077" xr:uid="{00000000-0005-0000-0000-0000BC070000}"/>
    <cellStyle name="Comma 2 4 5" xfId="2078" xr:uid="{00000000-0005-0000-0000-0000BD070000}"/>
    <cellStyle name="Comma 2 4 5 2" xfId="2079" xr:uid="{00000000-0005-0000-0000-0000BE070000}"/>
    <cellStyle name="Comma 2 4 6" xfId="2080" xr:uid="{00000000-0005-0000-0000-0000BF070000}"/>
    <cellStyle name="Comma 2 4 7" xfId="2081" xr:uid="{00000000-0005-0000-0000-0000C0070000}"/>
    <cellStyle name="Comma 2 5" xfId="2082" xr:uid="{00000000-0005-0000-0000-0000C1070000}"/>
    <cellStyle name="Comma 2 5 2" xfId="2083" xr:uid="{00000000-0005-0000-0000-0000C2070000}"/>
    <cellStyle name="Comma 2 5 2 2" xfId="2084" xr:uid="{00000000-0005-0000-0000-0000C3070000}"/>
    <cellStyle name="Comma 2 5 3" xfId="2085" xr:uid="{00000000-0005-0000-0000-0000C4070000}"/>
    <cellStyle name="Comma 2 5 3 2" xfId="2086" xr:uid="{00000000-0005-0000-0000-0000C5070000}"/>
    <cellStyle name="Comma 2 5 4" xfId="2087" xr:uid="{00000000-0005-0000-0000-0000C6070000}"/>
    <cellStyle name="Comma 2 5 4 2" xfId="2088" xr:uid="{00000000-0005-0000-0000-0000C7070000}"/>
    <cellStyle name="Comma 2 5 5" xfId="2089" xr:uid="{00000000-0005-0000-0000-0000C8070000}"/>
    <cellStyle name="Comma 2 5 6" xfId="2090" xr:uid="{00000000-0005-0000-0000-0000C9070000}"/>
    <cellStyle name="Comma 2 6" xfId="2091" xr:uid="{00000000-0005-0000-0000-0000CA070000}"/>
    <cellStyle name="Comma 2 6 2" xfId="2092" xr:uid="{00000000-0005-0000-0000-0000CB070000}"/>
    <cellStyle name="Comma 2 6 2 2" xfId="2093" xr:uid="{00000000-0005-0000-0000-0000CC070000}"/>
    <cellStyle name="Comma 2 6 3" xfId="2094" xr:uid="{00000000-0005-0000-0000-0000CD070000}"/>
    <cellStyle name="Comma 2 6 4" xfId="2095" xr:uid="{00000000-0005-0000-0000-0000CE070000}"/>
    <cellStyle name="Comma 2 7" xfId="2096" xr:uid="{00000000-0005-0000-0000-0000CF070000}"/>
    <cellStyle name="Comma 2 7 2" xfId="2097" xr:uid="{00000000-0005-0000-0000-0000D0070000}"/>
    <cellStyle name="Comma 2 7 2 2" xfId="2098" xr:uid="{00000000-0005-0000-0000-0000D1070000}"/>
    <cellStyle name="Comma 2 7 3" xfId="2099" xr:uid="{00000000-0005-0000-0000-0000D2070000}"/>
    <cellStyle name="Comma 2 7 4" xfId="2100" xr:uid="{00000000-0005-0000-0000-0000D3070000}"/>
    <cellStyle name="Comma 2 8" xfId="2101" xr:uid="{00000000-0005-0000-0000-0000D4070000}"/>
    <cellStyle name="Comma 2 8 2" xfId="2102" xr:uid="{00000000-0005-0000-0000-0000D5070000}"/>
    <cellStyle name="Comma 2 8 2 2" xfId="2103" xr:uid="{00000000-0005-0000-0000-0000D6070000}"/>
    <cellStyle name="Comma 2 8 3" xfId="2104" xr:uid="{00000000-0005-0000-0000-0000D7070000}"/>
    <cellStyle name="Comma 2 8 3 2" xfId="2105" xr:uid="{00000000-0005-0000-0000-0000D8070000}"/>
    <cellStyle name="Comma 2 8 4" xfId="2106" xr:uid="{00000000-0005-0000-0000-0000D9070000}"/>
    <cellStyle name="Comma 2 9" xfId="2107" xr:uid="{00000000-0005-0000-0000-0000DA070000}"/>
    <cellStyle name="Comma 2 9 2" xfId="2108" xr:uid="{00000000-0005-0000-0000-0000DB070000}"/>
    <cellStyle name="Comma 2 9 3" xfId="2109" xr:uid="{00000000-0005-0000-0000-0000DC070000}"/>
    <cellStyle name="Comma 2_PrimaryEnergyPrices_TIMES" xfId="2110" xr:uid="{00000000-0005-0000-0000-0000DD070000}"/>
    <cellStyle name="Comma 3" xfId="85" xr:uid="{00000000-0005-0000-0000-0000DE070000}"/>
    <cellStyle name="Comma 3 10" xfId="2111" xr:uid="{00000000-0005-0000-0000-0000DF070000}"/>
    <cellStyle name="Comma 3 2" xfId="86" xr:uid="{00000000-0005-0000-0000-0000E0070000}"/>
    <cellStyle name="Comma 3 2 2" xfId="2112" xr:uid="{00000000-0005-0000-0000-0000E1070000}"/>
    <cellStyle name="Comma 3 3" xfId="2113" xr:uid="{00000000-0005-0000-0000-0000E2070000}"/>
    <cellStyle name="Comma 3 3 2" xfId="2114" xr:uid="{00000000-0005-0000-0000-0000E3070000}"/>
    <cellStyle name="Comma 3 3 2 2" xfId="2115" xr:uid="{00000000-0005-0000-0000-0000E4070000}"/>
    <cellStyle name="Comma 3 3 3" xfId="2116" xr:uid="{00000000-0005-0000-0000-0000E5070000}"/>
    <cellStyle name="Comma 3 3 4" xfId="2117" xr:uid="{00000000-0005-0000-0000-0000E6070000}"/>
    <cellStyle name="Comma 3 4" xfId="2118" xr:uid="{00000000-0005-0000-0000-0000E7070000}"/>
    <cellStyle name="Comma 3 4 2" xfId="2119" xr:uid="{00000000-0005-0000-0000-0000E8070000}"/>
    <cellStyle name="Comma 3 4 3" xfId="2120" xr:uid="{00000000-0005-0000-0000-0000E9070000}"/>
    <cellStyle name="Comma 3 5" xfId="2121" xr:uid="{00000000-0005-0000-0000-0000EA070000}"/>
    <cellStyle name="Comma 3 5 2" xfId="2122" xr:uid="{00000000-0005-0000-0000-0000EB070000}"/>
    <cellStyle name="Comma 3 5 3" xfId="2123" xr:uid="{00000000-0005-0000-0000-0000EC070000}"/>
    <cellStyle name="Comma 3 6" xfId="2124" xr:uid="{00000000-0005-0000-0000-0000ED070000}"/>
    <cellStyle name="Comma 3 7" xfId="2125" xr:uid="{00000000-0005-0000-0000-0000EE070000}"/>
    <cellStyle name="Comma 3 8" xfId="2126" xr:uid="{00000000-0005-0000-0000-0000EF070000}"/>
    <cellStyle name="Comma 3 9" xfId="2127" xr:uid="{00000000-0005-0000-0000-0000F0070000}"/>
    <cellStyle name="Comma 4" xfId="87" xr:uid="{00000000-0005-0000-0000-0000F1070000}"/>
    <cellStyle name="Comma 4 10" xfId="2129" xr:uid="{00000000-0005-0000-0000-0000F2070000}"/>
    <cellStyle name="Comma 4 11" xfId="2128" xr:uid="{00000000-0005-0000-0000-0000F3070000}"/>
    <cellStyle name="Comma 4 2" xfId="2130" xr:uid="{00000000-0005-0000-0000-0000F4070000}"/>
    <cellStyle name="Comma 4 3" xfId="2131" xr:uid="{00000000-0005-0000-0000-0000F5070000}"/>
    <cellStyle name="Comma 4 4" xfId="2132" xr:uid="{00000000-0005-0000-0000-0000F6070000}"/>
    <cellStyle name="Comma 4 5" xfId="2133" xr:uid="{00000000-0005-0000-0000-0000F7070000}"/>
    <cellStyle name="Comma 4 6" xfId="2134" xr:uid="{00000000-0005-0000-0000-0000F8070000}"/>
    <cellStyle name="Comma 4 7" xfId="2135" xr:uid="{00000000-0005-0000-0000-0000F9070000}"/>
    <cellStyle name="Comma 4 8" xfId="2136" xr:uid="{00000000-0005-0000-0000-0000FA070000}"/>
    <cellStyle name="Comma 4 9" xfId="2137" xr:uid="{00000000-0005-0000-0000-0000FB070000}"/>
    <cellStyle name="Comma 5" xfId="88" xr:uid="{00000000-0005-0000-0000-0000FC070000}"/>
    <cellStyle name="Comma 5 10" xfId="2138" xr:uid="{00000000-0005-0000-0000-0000FD070000}"/>
    <cellStyle name="Comma 5 2" xfId="2139" xr:uid="{00000000-0005-0000-0000-0000FE070000}"/>
    <cellStyle name="Comma 5 2 2" xfId="2140" xr:uid="{00000000-0005-0000-0000-0000FF070000}"/>
    <cellStyle name="Comma 5 3" xfId="2141" xr:uid="{00000000-0005-0000-0000-000000080000}"/>
    <cellStyle name="Comma 5 3 2" xfId="2142" xr:uid="{00000000-0005-0000-0000-000001080000}"/>
    <cellStyle name="Comma 5 3 2 2" xfId="2143" xr:uid="{00000000-0005-0000-0000-000002080000}"/>
    <cellStyle name="Comma 5 3 3" xfId="2144" xr:uid="{00000000-0005-0000-0000-000003080000}"/>
    <cellStyle name="Comma 5 4" xfId="2145" xr:uid="{00000000-0005-0000-0000-000004080000}"/>
    <cellStyle name="Comma 5 5" xfId="2146" xr:uid="{00000000-0005-0000-0000-000005080000}"/>
    <cellStyle name="Comma 5 6" xfId="2147" xr:uid="{00000000-0005-0000-0000-000006080000}"/>
    <cellStyle name="Comma 5 7" xfId="2148" xr:uid="{00000000-0005-0000-0000-000007080000}"/>
    <cellStyle name="Comma 5 8" xfId="2149" xr:uid="{00000000-0005-0000-0000-000008080000}"/>
    <cellStyle name="Comma 5 9" xfId="2150" xr:uid="{00000000-0005-0000-0000-000009080000}"/>
    <cellStyle name="Comma 6" xfId="89" xr:uid="{00000000-0005-0000-0000-00000A080000}"/>
    <cellStyle name="Comma 6 10" xfId="2151" xr:uid="{00000000-0005-0000-0000-00000B080000}"/>
    <cellStyle name="Comma 6 2" xfId="2152" xr:uid="{00000000-0005-0000-0000-00000C080000}"/>
    <cellStyle name="Comma 6 3" xfId="2153" xr:uid="{00000000-0005-0000-0000-00000D080000}"/>
    <cellStyle name="Comma 6 4" xfId="2154" xr:uid="{00000000-0005-0000-0000-00000E080000}"/>
    <cellStyle name="Comma 6 5" xfId="2155" xr:uid="{00000000-0005-0000-0000-00000F080000}"/>
    <cellStyle name="Comma 6 6" xfId="2156" xr:uid="{00000000-0005-0000-0000-000010080000}"/>
    <cellStyle name="Comma 6 7" xfId="2157" xr:uid="{00000000-0005-0000-0000-000011080000}"/>
    <cellStyle name="Comma 6 8" xfId="2158" xr:uid="{00000000-0005-0000-0000-000012080000}"/>
    <cellStyle name="Comma 6 9" xfId="2159" xr:uid="{00000000-0005-0000-0000-000013080000}"/>
    <cellStyle name="Comma 7" xfId="2160" xr:uid="{00000000-0005-0000-0000-000014080000}"/>
    <cellStyle name="Comma 7 10" xfId="2161" xr:uid="{00000000-0005-0000-0000-000015080000}"/>
    <cellStyle name="Comma 7 11" xfId="2162" xr:uid="{00000000-0005-0000-0000-000016080000}"/>
    <cellStyle name="Comma 7 12" xfId="2163" xr:uid="{00000000-0005-0000-0000-000017080000}"/>
    <cellStyle name="Comma 7 13" xfId="2164" xr:uid="{00000000-0005-0000-0000-000018080000}"/>
    <cellStyle name="Comma 7 14" xfId="2165" xr:uid="{00000000-0005-0000-0000-000019080000}"/>
    <cellStyle name="Comma 7 15" xfId="2166" xr:uid="{00000000-0005-0000-0000-00001A080000}"/>
    <cellStyle name="Comma 7 16" xfId="2167" xr:uid="{00000000-0005-0000-0000-00001B080000}"/>
    <cellStyle name="Comma 7 17" xfId="2168" xr:uid="{00000000-0005-0000-0000-00001C080000}"/>
    <cellStyle name="Comma 7 18" xfId="2169" xr:uid="{00000000-0005-0000-0000-00001D080000}"/>
    <cellStyle name="Comma 7 19" xfId="2170" xr:uid="{00000000-0005-0000-0000-00001E080000}"/>
    <cellStyle name="Comma 7 2" xfId="2171" xr:uid="{00000000-0005-0000-0000-00001F080000}"/>
    <cellStyle name="Comma 7 20" xfId="2172" xr:uid="{00000000-0005-0000-0000-000020080000}"/>
    <cellStyle name="Comma 7 21" xfId="2173" xr:uid="{00000000-0005-0000-0000-000021080000}"/>
    <cellStyle name="Comma 7 3" xfId="2174" xr:uid="{00000000-0005-0000-0000-000022080000}"/>
    <cellStyle name="Comma 7 3 10" xfId="2175" xr:uid="{00000000-0005-0000-0000-000023080000}"/>
    <cellStyle name="Comma 7 3 11" xfId="2176" xr:uid="{00000000-0005-0000-0000-000024080000}"/>
    <cellStyle name="Comma 7 3 12" xfId="2177" xr:uid="{00000000-0005-0000-0000-000025080000}"/>
    <cellStyle name="Comma 7 3 13" xfId="2178" xr:uid="{00000000-0005-0000-0000-000026080000}"/>
    <cellStyle name="Comma 7 3 14" xfId="2179" xr:uid="{00000000-0005-0000-0000-000027080000}"/>
    <cellStyle name="Comma 7 3 15" xfId="2180" xr:uid="{00000000-0005-0000-0000-000028080000}"/>
    <cellStyle name="Comma 7 3 2" xfId="2181" xr:uid="{00000000-0005-0000-0000-000029080000}"/>
    <cellStyle name="Comma 7 3 3" xfId="2182" xr:uid="{00000000-0005-0000-0000-00002A080000}"/>
    <cellStyle name="Comma 7 3 4" xfId="2183" xr:uid="{00000000-0005-0000-0000-00002B080000}"/>
    <cellStyle name="Comma 7 3 5" xfId="2184" xr:uid="{00000000-0005-0000-0000-00002C080000}"/>
    <cellStyle name="Comma 7 3 6" xfId="2185" xr:uid="{00000000-0005-0000-0000-00002D080000}"/>
    <cellStyle name="Comma 7 3 7" xfId="2186" xr:uid="{00000000-0005-0000-0000-00002E080000}"/>
    <cellStyle name="Comma 7 3 8" xfId="2187" xr:uid="{00000000-0005-0000-0000-00002F080000}"/>
    <cellStyle name="Comma 7 3 9" xfId="2188" xr:uid="{00000000-0005-0000-0000-000030080000}"/>
    <cellStyle name="Comma 7 4" xfId="2189" xr:uid="{00000000-0005-0000-0000-000031080000}"/>
    <cellStyle name="Comma 7 5" xfId="2190" xr:uid="{00000000-0005-0000-0000-000032080000}"/>
    <cellStyle name="Comma 7 6" xfId="2191" xr:uid="{00000000-0005-0000-0000-000033080000}"/>
    <cellStyle name="Comma 7 7" xfId="2192" xr:uid="{00000000-0005-0000-0000-000034080000}"/>
    <cellStyle name="Comma 7 8" xfId="2193" xr:uid="{00000000-0005-0000-0000-000035080000}"/>
    <cellStyle name="Comma 7 9" xfId="2194" xr:uid="{00000000-0005-0000-0000-000036080000}"/>
    <cellStyle name="Comma 8" xfId="2195" xr:uid="{00000000-0005-0000-0000-000037080000}"/>
    <cellStyle name="Comma 8 2" xfId="2196" xr:uid="{00000000-0005-0000-0000-000038080000}"/>
    <cellStyle name="Comma 8 2 2" xfId="2197" xr:uid="{00000000-0005-0000-0000-000039080000}"/>
    <cellStyle name="Comma 8 2 2 2" xfId="2198" xr:uid="{00000000-0005-0000-0000-00003A080000}"/>
    <cellStyle name="Comma 8 2 3" xfId="2199" xr:uid="{00000000-0005-0000-0000-00003B080000}"/>
    <cellStyle name="Comma 8 3" xfId="2200" xr:uid="{00000000-0005-0000-0000-00003C080000}"/>
    <cellStyle name="Comma 8 4" xfId="2201" xr:uid="{00000000-0005-0000-0000-00003D080000}"/>
    <cellStyle name="Comma 8 5" xfId="2202" xr:uid="{00000000-0005-0000-0000-00003E080000}"/>
    <cellStyle name="Comma 8 6" xfId="2203" xr:uid="{00000000-0005-0000-0000-00003F080000}"/>
    <cellStyle name="Comma 8 7" xfId="2204" xr:uid="{00000000-0005-0000-0000-000040080000}"/>
    <cellStyle name="Comma 8 8" xfId="2205" xr:uid="{00000000-0005-0000-0000-000041080000}"/>
    <cellStyle name="Comma 9" xfId="2206" xr:uid="{00000000-0005-0000-0000-000042080000}"/>
    <cellStyle name="Comma 9 10" xfId="2207" xr:uid="{00000000-0005-0000-0000-000043080000}"/>
    <cellStyle name="Comma 9 2" xfId="2208" xr:uid="{00000000-0005-0000-0000-000044080000}"/>
    <cellStyle name="Comma 9 3" xfId="2209" xr:uid="{00000000-0005-0000-0000-000045080000}"/>
    <cellStyle name="Comma 9 4" xfId="2210" xr:uid="{00000000-0005-0000-0000-000046080000}"/>
    <cellStyle name="Comma 9 5" xfId="2211" xr:uid="{00000000-0005-0000-0000-000047080000}"/>
    <cellStyle name="Comma 9 6" xfId="2212" xr:uid="{00000000-0005-0000-0000-000048080000}"/>
    <cellStyle name="Comma 9 7" xfId="2213" xr:uid="{00000000-0005-0000-0000-000049080000}"/>
    <cellStyle name="Comma 9 8" xfId="2214" xr:uid="{00000000-0005-0000-0000-00004A080000}"/>
    <cellStyle name="Comma 9 9" xfId="2215" xr:uid="{00000000-0005-0000-0000-00004B080000}"/>
    <cellStyle name="Constants" xfId="2216" xr:uid="{00000000-0005-0000-0000-00004C080000}"/>
    <cellStyle name="Currency 2" xfId="90" xr:uid="{00000000-0005-0000-0000-00004D080000}"/>
    <cellStyle name="Currency 2 2" xfId="2217" xr:uid="{00000000-0005-0000-0000-00004E080000}"/>
    <cellStyle name="Currency 2 3" xfId="2218" xr:uid="{00000000-0005-0000-0000-00004F080000}"/>
    <cellStyle name="CustomCellsOrange" xfId="2219" xr:uid="{00000000-0005-0000-0000-000050080000}"/>
    <cellStyle name="CustomizationCells" xfId="2220" xr:uid="{00000000-0005-0000-0000-000051080000}"/>
    <cellStyle name="CustomizationGreenCells" xfId="2221" xr:uid="{00000000-0005-0000-0000-000052080000}"/>
    <cellStyle name="DocBox_EmptyRow" xfId="2222" xr:uid="{00000000-0005-0000-0000-000053080000}"/>
    <cellStyle name="donn_normal" xfId="2223" xr:uid="{00000000-0005-0000-0000-000054080000}"/>
    <cellStyle name="Eingabe" xfId="2224" xr:uid="{00000000-0005-0000-0000-000055080000}"/>
    <cellStyle name="Empty_B_border" xfId="2225" xr:uid="{00000000-0005-0000-0000-000056080000}"/>
    <cellStyle name="ent_col_ser" xfId="2226" xr:uid="{00000000-0005-0000-0000-000057080000}"/>
    <cellStyle name="entete_source" xfId="2227" xr:uid="{00000000-0005-0000-0000-000058080000}"/>
    <cellStyle name="Ergebnis" xfId="2228" xr:uid="{00000000-0005-0000-0000-000059080000}"/>
    <cellStyle name="Erklärender Text" xfId="2229" xr:uid="{00000000-0005-0000-0000-00005A080000}"/>
    <cellStyle name="Estilo 1" xfId="2230" xr:uid="{00000000-0005-0000-0000-00005B080000}"/>
    <cellStyle name="Euro" xfId="2231" xr:uid="{00000000-0005-0000-0000-00005C080000}"/>
    <cellStyle name="Euro 10" xfId="2232" xr:uid="{00000000-0005-0000-0000-00005D080000}"/>
    <cellStyle name="Euro 10 2" xfId="2233" xr:uid="{00000000-0005-0000-0000-00005E080000}"/>
    <cellStyle name="Euro 11" xfId="2234" xr:uid="{00000000-0005-0000-0000-00005F080000}"/>
    <cellStyle name="Euro 11 2" xfId="2235" xr:uid="{00000000-0005-0000-0000-000060080000}"/>
    <cellStyle name="Euro 12" xfId="2236" xr:uid="{00000000-0005-0000-0000-000061080000}"/>
    <cellStyle name="Euro 13" xfId="2237" xr:uid="{00000000-0005-0000-0000-000062080000}"/>
    <cellStyle name="Euro 14" xfId="2238" xr:uid="{00000000-0005-0000-0000-000063080000}"/>
    <cellStyle name="Euro 15" xfId="2239" xr:uid="{00000000-0005-0000-0000-000064080000}"/>
    <cellStyle name="Euro 16" xfId="2240" xr:uid="{00000000-0005-0000-0000-000065080000}"/>
    <cellStyle name="Euro 17" xfId="2241" xr:uid="{00000000-0005-0000-0000-000066080000}"/>
    <cellStyle name="Euro 18" xfId="2242" xr:uid="{00000000-0005-0000-0000-000067080000}"/>
    <cellStyle name="Euro 19" xfId="2243" xr:uid="{00000000-0005-0000-0000-000068080000}"/>
    <cellStyle name="Euro 2" xfId="2244" xr:uid="{00000000-0005-0000-0000-000069080000}"/>
    <cellStyle name="Euro 2 2" xfId="2245" xr:uid="{00000000-0005-0000-0000-00006A080000}"/>
    <cellStyle name="Euro 2 2 2" xfId="2246" xr:uid="{00000000-0005-0000-0000-00006B080000}"/>
    <cellStyle name="Euro 2 2 2 2" xfId="2247" xr:uid="{00000000-0005-0000-0000-00006C080000}"/>
    <cellStyle name="Euro 2 2 3" xfId="2248" xr:uid="{00000000-0005-0000-0000-00006D080000}"/>
    <cellStyle name="Euro 2 2 4" xfId="2249" xr:uid="{00000000-0005-0000-0000-00006E080000}"/>
    <cellStyle name="Euro 2 3" xfId="2250" xr:uid="{00000000-0005-0000-0000-00006F080000}"/>
    <cellStyle name="Euro 2 3 2" xfId="2251" xr:uid="{00000000-0005-0000-0000-000070080000}"/>
    <cellStyle name="Euro 2 4" xfId="2252" xr:uid="{00000000-0005-0000-0000-000071080000}"/>
    <cellStyle name="Euro 2 4 2" xfId="2253" xr:uid="{00000000-0005-0000-0000-000072080000}"/>
    <cellStyle name="Euro 2 4 3" xfId="2254" xr:uid="{00000000-0005-0000-0000-000073080000}"/>
    <cellStyle name="Euro 2 4 3 2" xfId="2255" xr:uid="{00000000-0005-0000-0000-000074080000}"/>
    <cellStyle name="Euro 2 4 3 3" xfId="2256" xr:uid="{00000000-0005-0000-0000-000075080000}"/>
    <cellStyle name="Euro 2 4 4" xfId="2257" xr:uid="{00000000-0005-0000-0000-000076080000}"/>
    <cellStyle name="Euro 2 5" xfId="2258" xr:uid="{00000000-0005-0000-0000-000077080000}"/>
    <cellStyle name="Euro 2 5 2" xfId="2259" xr:uid="{00000000-0005-0000-0000-000078080000}"/>
    <cellStyle name="Euro 2 6" xfId="2260" xr:uid="{00000000-0005-0000-0000-000079080000}"/>
    <cellStyle name="Euro 2 7" xfId="2261" xr:uid="{00000000-0005-0000-0000-00007A080000}"/>
    <cellStyle name="Euro 20" xfId="2262" xr:uid="{00000000-0005-0000-0000-00007B080000}"/>
    <cellStyle name="Euro 21" xfId="2263" xr:uid="{00000000-0005-0000-0000-00007C080000}"/>
    <cellStyle name="Euro 22" xfId="2264" xr:uid="{00000000-0005-0000-0000-00007D080000}"/>
    <cellStyle name="Euro 23" xfId="2265" xr:uid="{00000000-0005-0000-0000-00007E080000}"/>
    <cellStyle name="Euro 24" xfId="2266" xr:uid="{00000000-0005-0000-0000-00007F080000}"/>
    <cellStyle name="Euro 25" xfId="2267" xr:uid="{00000000-0005-0000-0000-000080080000}"/>
    <cellStyle name="Euro 26" xfId="2268" xr:uid="{00000000-0005-0000-0000-000081080000}"/>
    <cellStyle name="Euro 27" xfId="2269" xr:uid="{00000000-0005-0000-0000-000082080000}"/>
    <cellStyle name="Euro 28" xfId="2270" xr:uid="{00000000-0005-0000-0000-000083080000}"/>
    <cellStyle name="Euro 29" xfId="2271" xr:uid="{00000000-0005-0000-0000-000084080000}"/>
    <cellStyle name="Euro 3" xfId="2272" xr:uid="{00000000-0005-0000-0000-000085080000}"/>
    <cellStyle name="Euro 3 2" xfId="2273" xr:uid="{00000000-0005-0000-0000-000086080000}"/>
    <cellStyle name="Euro 3 2 2" xfId="2274" xr:uid="{00000000-0005-0000-0000-000087080000}"/>
    <cellStyle name="Euro 3 2 2 2" xfId="2275" xr:uid="{00000000-0005-0000-0000-000088080000}"/>
    <cellStyle name="Euro 3 3" xfId="2276" xr:uid="{00000000-0005-0000-0000-000089080000}"/>
    <cellStyle name="Euro 3 3 2" xfId="2277" xr:uid="{00000000-0005-0000-0000-00008A080000}"/>
    <cellStyle name="Euro 3 3 3" xfId="2278" xr:uid="{00000000-0005-0000-0000-00008B080000}"/>
    <cellStyle name="Euro 3 3 4" xfId="2279" xr:uid="{00000000-0005-0000-0000-00008C080000}"/>
    <cellStyle name="Euro 3 3 5" xfId="2280" xr:uid="{00000000-0005-0000-0000-00008D080000}"/>
    <cellStyle name="Euro 3 4" xfId="2281" xr:uid="{00000000-0005-0000-0000-00008E080000}"/>
    <cellStyle name="Euro 3 4 2" xfId="2282" xr:uid="{00000000-0005-0000-0000-00008F080000}"/>
    <cellStyle name="Euro 3 5" xfId="2283" xr:uid="{00000000-0005-0000-0000-000090080000}"/>
    <cellStyle name="Euro 3 6" xfId="2284" xr:uid="{00000000-0005-0000-0000-000091080000}"/>
    <cellStyle name="Euro 3 7" xfId="2285" xr:uid="{00000000-0005-0000-0000-000092080000}"/>
    <cellStyle name="Euro 3_PrimaryEnergyPrices_TIMES" xfId="2286" xr:uid="{00000000-0005-0000-0000-000093080000}"/>
    <cellStyle name="Euro 30" xfId="2287" xr:uid="{00000000-0005-0000-0000-000094080000}"/>
    <cellStyle name="Euro 31" xfId="2288" xr:uid="{00000000-0005-0000-0000-000095080000}"/>
    <cellStyle name="Euro 32" xfId="2289" xr:uid="{00000000-0005-0000-0000-000096080000}"/>
    <cellStyle name="Euro 33" xfId="2290" xr:uid="{00000000-0005-0000-0000-000097080000}"/>
    <cellStyle name="Euro 34" xfId="2291" xr:uid="{00000000-0005-0000-0000-000098080000}"/>
    <cellStyle name="Euro 35" xfId="2292" xr:uid="{00000000-0005-0000-0000-000099080000}"/>
    <cellStyle name="Euro 36" xfId="2293" xr:uid="{00000000-0005-0000-0000-00009A080000}"/>
    <cellStyle name="Euro 37" xfId="2294" xr:uid="{00000000-0005-0000-0000-00009B080000}"/>
    <cellStyle name="Euro 38" xfId="2295" xr:uid="{00000000-0005-0000-0000-00009C080000}"/>
    <cellStyle name="Euro 39" xfId="2296" xr:uid="{00000000-0005-0000-0000-00009D080000}"/>
    <cellStyle name="Euro 4" xfId="2297" xr:uid="{00000000-0005-0000-0000-00009E080000}"/>
    <cellStyle name="Euro 4 2" xfId="2298" xr:uid="{00000000-0005-0000-0000-00009F080000}"/>
    <cellStyle name="Euro 4 2 2" xfId="2299" xr:uid="{00000000-0005-0000-0000-0000A0080000}"/>
    <cellStyle name="Euro 4 2 2 2" xfId="2300" xr:uid="{00000000-0005-0000-0000-0000A1080000}"/>
    <cellStyle name="Euro 4 2 3" xfId="2301" xr:uid="{00000000-0005-0000-0000-0000A2080000}"/>
    <cellStyle name="Euro 4 3" xfId="2302" xr:uid="{00000000-0005-0000-0000-0000A3080000}"/>
    <cellStyle name="Euro 4 3 2" xfId="2303" xr:uid="{00000000-0005-0000-0000-0000A4080000}"/>
    <cellStyle name="Euro 4 3 3" xfId="2304" xr:uid="{00000000-0005-0000-0000-0000A5080000}"/>
    <cellStyle name="Euro 4 3 4" xfId="2305" xr:uid="{00000000-0005-0000-0000-0000A6080000}"/>
    <cellStyle name="Euro 4 3 5" xfId="2306" xr:uid="{00000000-0005-0000-0000-0000A7080000}"/>
    <cellStyle name="Euro 4 4" xfId="2307" xr:uid="{00000000-0005-0000-0000-0000A8080000}"/>
    <cellStyle name="Euro 4 4 2" xfId="2308" xr:uid="{00000000-0005-0000-0000-0000A9080000}"/>
    <cellStyle name="Euro 4 5" xfId="2309" xr:uid="{00000000-0005-0000-0000-0000AA080000}"/>
    <cellStyle name="Euro 40" xfId="2310" xr:uid="{00000000-0005-0000-0000-0000AB080000}"/>
    <cellStyle name="Euro 41" xfId="2311" xr:uid="{00000000-0005-0000-0000-0000AC080000}"/>
    <cellStyle name="Euro 42" xfId="2312" xr:uid="{00000000-0005-0000-0000-0000AD080000}"/>
    <cellStyle name="Euro 43" xfId="2313" xr:uid="{00000000-0005-0000-0000-0000AE080000}"/>
    <cellStyle name="Euro 44" xfId="2314" xr:uid="{00000000-0005-0000-0000-0000AF080000}"/>
    <cellStyle name="Euro 45" xfId="2315" xr:uid="{00000000-0005-0000-0000-0000B0080000}"/>
    <cellStyle name="Euro 46" xfId="2316" xr:uid="{00000000-0005-0000-0000-0000B1080000}"/>
    <cellStyle name="Euro 47" xfId="2317" xr:uid="{00000000-0005-0000-0000-0000B2080000}"/>
    <cellStyle name="Euro 48" xfId="2318" xr:uid="{00000000-0005-0000-0000-0000B3080000}"/>
    <cellStyle name="Euro 48 2" xfId="2319" xr:uid="{00000000-0005-0000-0000-0000B4080000}"/>
    <cellStyle name="Euro 49" xfId="2320" xr:uid="{00000000-0005-0000-0000-0000B5080000}"/>
    <cellStyle name="Euro 49 2" xfId="2321" xr:uid="{00000000-0005-0000-0000-0000B6080000}"/>
    <cellStyle name="Euro 5" xfId="2322" xr:uid="{00000000-0005-0000-0000-0000B7080000}"/>
    <cellStyle name="Euro 5 2" xfId="2323" xr:uid="{00000000-0005-0000-0000-0000B8080000}"/>
    <cellStyle name="Euro 5 2 2" xfId="2324" xr:uid="{00000000-0005-0000-0000-0000B9080000}"/>
    <cellStyle name="Euro 5 3" xfId="2325" xr:uid="{00000000-0005-0000-0000-0000BA080000}"/>
    <cellStyle name="Euro 5 3 2" xfId="2326" xr:uid="{00000000-0005-0000-0000-0000BB080000}"/>
    <cellStyle name="Euro 5 4" xfId="2327" xr:uid="{00000000-0005-0000-0000-0000BC080000}"/>
    <cellStyle name="Euro 50" xfId="2328" xr:uid="{00000000-0005-0000-0000-0000BD080000}"/>
    <cellStyle name="Euro 50 2" xfId="2329" xr:uid="{00000000-0005-0000-0000-0000BE080000}"/>
    <cellStyle name="Euro 51" xfId="2330" xr:uid="{00000000-0005-0000-0000-0000BF080000}"/>
    <cellStyle name="Euro 51 2" xfId="2331" xr:uid="{00000000-0005-0000-0000-0000C0080000}"/>
    <cellStyle name="Euro 52" xfId="2332" xr:uid="{00000000-0005-0000-0000-0000C1080000}"/>
    <cellStyle name="Euro 52 2" xfId="2333" xr:uid="{00000000-0005-0000-0000-0000C2080000}"/>
    <cellStyle name="Euro 53" xfId="2334" xr:uid="{00000000-0005-0000-0000-0000C3080000}"/>
    <cellStyle name="Euro 53 2" xfId="2335" xr:uid="{00000000-0005-0000-0000-0000C4080000}"/>
    <cellStyle name="Euro 54" xfId="2336" xr:uid="{00000000-0005-0000-0000-0000C5080000}"/>
    <cellStyle name="Euro 54 2" xfId="2337" xr:uid="{00000000-0005-0000-0000-0000C6080000}"/>
    <cellStyle name="Euro 55" xfId="2338" xr:uid="{00000000-0005-0000-0000-0000C7080000}"/>
    <cellStyle name="Euro 55 2" xfId="2339" xr:uid="{00000000-0005-0000-0000-0000C8080000}"/>
    <cellStyle name="Euro 56" xfId="2340" xr:uid="{00000000-0005-0000-0000-0000C9080000}"/>
    <cellStyle name="Euro 56 2" xfId="2341" xr:uid="{00000000-0005-0000-0000-0000CA080000}"/>
    <cellStyle name="Euro 57" xfId="2342" xr:uid="{00000000-0005-0000-0000-0000CB080000}"/>
    <cellStyle name="Euro 58" xfId="2343" xr:uid="{00000000-0005-0000-0000-0000CC080000}"/>
    <cellStyle name="Euro 58 2" xfId="2344" xr:uid="{00000000-0005-0000-0000-0000CD080000}"/>
    <cellStyle name="Euro 58 2 2" xfId="2345" xr:uid="{00000000-0005-0000-0000-0000CE080000}"/>
    <cellStyle name="Euro 58 3" xfId="2346" xr:uid="{00000000-0005-0000-0000-0000CF080000}"/>
    <cellStyle name="Euro 58 3 2" xfId="2347" xr:uid="{00000000-0005-0000-0000-0000D0080000}"/>
    <cellStyle name="Euro 58 3 3" xfId="2348" xr:uid="{00000000-0005-0000-0000-0000D1080000}"/>
    <cellStyle name="Euro 58 4" xfId="2349" xr:uid="{00000000-0005-0000-0000-0000D2080000}"/>
    <cellStyle name="Euro 58 5" xfId="2350" xr:uid="{00000000-0005-0000-0000-0000D3080000}"/>
    <cellStyle name="Euro 59" xfId="2351" xr:uid="{00000000-0005-0000-0000-0000D4080000}"/>
    <cellStyle name="Euro 6" xfId="2352" xr:uid="{00000000-0005-0000-0000-0000D5080000}"/>
    <cellStyle name="Euro 6 2" xfId="2353" xr:uid="{00000000-0005-0000-0000-0000D6080000}"/>
    <cellStyle name="Euro 6 2 2" xfId="2354" xr:uid="{00000000-0005-0000-0000-0000D7080000}"/>
    <cellStyle name="Euro 6 3" xfId="2355" xr:uid="{00000000-0005-0000-0000-0000D8080000}"/>
    <cellStyle name="Euro 6 3 2" xfId="2356" xr:uid="{00000000-0005-0000-0000-0000D9080000}"/>
    <cellStyle name="Euro 6 4" xfId="2357" xr:uid="{00000000-0005-0000-0000-0000DA080000}"/>
    <cellStyle name="Euro 7" xfId="2358" xr:uid="{00000000-0005-0000-0000-0000DB080000}"/>
    <cellStyle name="Euro 7 2" xfId="2359" xr:uid="{00000000-0005-0000-0000-0000DC080000}"/>
    <cellStyle name="Euro 7 3" xfId="2360" xr:uid="{00000000-0005-0000-0000-0000DD080000}"/>
    <cellStyle name="Euro 7 3 2" xfId="2361" xr:uid="{00000000-0005-0000-0000-0000DE080000}"/>
    <cellStyle name="Euro 8" xfId="2362" xr:uid="{00000000-0005-0000-0000-0000DF080000}"/>
    <cellStyle name="Euro 8 2" xfId="2363" xr:uid="{00000000-0005-0000-0000-0000E0080000}"/>
    <cellStyle name="Euro 9" xfId="2364" xr:uid="{00000000-0005-0000-0000-0000E1080000}"/>
    <cellStyle name="Euro 9 2" xfId="2365" xr:uid="{00000000-0005-0000-0000-0000E2080000}"/>
    <cellStyle name="Euro_Potentials in TIMES" xfId="2366" xr:uid="{00000000-0005-0000-0000-0000E3080000}"/>
    <cellStyle name="Explanatory Text" xfId="16" builtinId="53" customBuiltin="1"/>
    <cellStyle name="Explanatory Text 10" xfId="2367" xr:uid="{00000000-0005-0000-0000-0000E5080000}"/>
    <cellStyle name="Explanatory Text 11" xfId="2368" xr:uid="{00000000-0005-0000-0000-0000E6080000}"/>
    <cellStyle name="Explanatory Text 12" xfId="2369" xr:uid="{00000000-0005-0000-0000-0000E7080000}"/>
    <cellStyle name="Explanatory Text 13" xfId="2370" xr:uid="{00000000-0005-0000-0000-0000E8080000}"/>
    <cellStyle name="Explanatory Text 14" xfId="2371" xr:uid="{00000000-0005-0000-0000-0000E9080000}"/>
    <cellStyle name="Explanatory Text 15" xfId="2372" xr:uid="{00000000-0005-0000-0000-0000EA080000}"/>
    <cellStyle name="Explanatory Text 16" xfId="2373" xr:uid="{00000000-0005-0000-0000-0000EB080000}"/>
    <cellStyle name="Explanatory Text 17" xfId="2374" xr:uid="{00000000-0005-0000-0000-0000EC080000}"/>
    <cellStyle name="Explanatory Text 18" xfId="2375" xr:uid="{00000000-0005-0000-0000-0000ED080000}"/>
    <cellStyle name="Explanatory Text 19" xfId="2376" xr:uid="{00000000-0005-0000-0000-0000EE080000}"/>
    <cellStyle name="Explanatory Text 2" xfId="91" xr:uid="{00000000-0005-0000-0000-0000EF080000}"/>
    <cellStyle name="Explanatory Text 2 10" xfId="2377" xr:uid="{00000000-0005-0000-0000-0000F0080000}"/>
    <cellStyle name="Explanatory Text 2 2" xfId="2378" xr:uid="{00000000-0005-0000-0000-0000F1080000}"/>
    <cellStyle name="Explanatory Text 2 3" xfId="2379" xr:uid="{00000000-0005-0000-0000-0000F2080000}"/>
    <cellStyle name="Explanatory Text 2 4" xfId="2380" xr:uid="{00000000-0005-0000-0000-0000F3080000}"/>
    <cellStyle name="Explanatory Text 2 5" xfId="2381" xr:uid="{00000000-0005-0000-0000-0000F4080000}"/>
    <cellStyle name="Explanatory Text 2 6" xfId="2382" xr:uid="{00000000-0005-0000-0000-0000F5080000}"/>
    <cellStyle name="Explanatory Text 2 7" xfId="2383" xr:uid="{00000000-0005-0000-0000-0000F6080000}"/>
    <cellStyle name="Explanatory Text 2 8" xfId="2384" xr:uid="{00000000-0005-0000-0000-0000F7080000}"/>
    <cellStyle name="Explanatory Text 2 9" xfId="2385" xr:uid="{00000000-0005-0000-0000-0000F8080000}"/>
    <cellStyle name="Explanatory Text 20" xfId="2386" xr:uid="{00000000-0005-0000-0000-0000F9080000}"/>
    <cellStyle name="Explanatory Text 21" xfId="2387" xr:uid="{00000000-0005-0000-0000-0000FA080000}"/>
    <cellStyle name="Explanatory Text 22" xfId="2388" xr:uid="{00000000-0005-0000-0000-0000FB080000}"/>
    <cellStyle name="Explanatory Text 23" xfId="2389" xr:uid="{00000000-0005-0000-0000-0000FC080000}"/>
    <cellStyle name="Explanatory Text 24" xfId="2390" xr:uid="{00000000-0005-0000-0000-0000FD080000}"/>
    <cellStyle name="Explanatory Text 25" xfId="2391" xr:uid="{00000000-0005-0000-0000-0000FE080000}"/>
    <cellStyle name="Explanatory Text 26" xfId="2392" xr:uid="{00000000-0005-0000-0000-0000FF080000}"/>
    <cellStyle name="Explanatory Text 27" xfId="2393" xr:uid="{00000000-0005-0000-0000-000000090000}"/>
    <cellStyle name="Explanatory Text 28" xfId="2394" xr:uid="{00000000-0005-0000-0000-000001090000}"/>
    <cellStyle name="Explanatory Text 29" xfId="2395" xr:uid="{00000000-0005-0000-0000-000002090000}"/>
    <cellStyle name="Explanatory Text 3" xfId="2396" xr:uid="{00000000-0005-0000-0000-000003090000}"/>
    <cellStyle name="Explanatory Text 30" xfId="2397" xr:uid="{00000000-0005-0000-0000-000004090000}"/>
    <cellStyle name="Explanatory Text 31" xfId="2398" xr:uid="{00000000-0005-0000-0000-000005090000}"/>
    <cellStyle name="Explanatory Text 32" xfId="2399" xr:uid="{00000000-0005-0000-0000-000006090000}"/>
    <cellStyle name="Explanatory Text 33" xfId="2400" xr:uid="{00000000-0005-0000-0000-000007090000}"/>
    <cellStyle name="Explanatory Text 34" xfId="2401" xr:uid="{00000000-0005-0000-0000-000008090000}"/>
    <cellStyle name="Explanatory Text 35" xfId="2402" xr:uid="{00000000-0005-0000-0000-000009090000}"/>
    <cellStyle name="Explanatory Text 36" xfId="2403" xr:uid="{00000000-0005-0000-0000-00000A090000}"/>
    <cellStyle name="Explanatory Text 37" xfId="2404" xr:uid="{00000000-0005-0000-0000-00000B090000}"/>
    <cellStyle name="Explanatory Text 38" xfId="2405" xr:uid="{00000000-0005-0000-0000-00000C090000}"/>
    <cellStyle name="Explanatory Text 39" xfId="2406" xr:uid="{00000000-0005-0000-0000-00000D090000}"/>
    <cellStyle name="Explanatory Text 4" xfId="2407" xr:uid="{00000000-0005-0000-0000-00000E090000}"/>
    <cellStyle name="Explanatory Text 4 2" xfId="2408" xr:uid="{00000000-0005-0000-0000-00000F090000}"/>
    <cellStyle name="Explanatory Text 40" xfId="2409" xr:uid="{00000000-0005-0000-0000-000010090000}"/>
    <cellStyle name="Explanatory Text 41" xfId="2410" xr:uid="{00000000-0005-0000-0000-000011090000}"/>
    <cellStyle name="Explanatory Text 42" xfId="2411" xr:uid="{00000000-0005-0000-0000-000012090000}"/>
    <cellStyle name="Explanatory Text 43" xfId="2412" xr:uid="{00000000-0005-0000-0000-000013090000}"/>
    <cellStyle name="Explanatory Text 44" xfId="2413" xr:uid="{00000000-0005-0000-0000-000014090000}"/>
    <cellStyle name="Explanatory Text 5" xfId="2414" xr:uid="{00000000-0005-0000-0000-000015090000}"/>
    <cellStyle name="Explanatory Text 5 2" xfId="2415" xr:uid="{00000000-0005-0000-0000-000016090000}"/>
    <cellStyle name="Explanatory Text 6" xfId="2416" xr:uid="{00000000-0005-0000-0000-000017090000}"/>
    <cellStyle name="Explanatory Text 6 2" xfId="2417" xr:uid="{00000000-0005-0000-0000-000018090000}"/>
    <cellStyle name="Explanatory Text 7" xfId="2418" xr:uid="{00000000-0005-0000-0000-000019090000}"/>
    <cellStyle name="Explanatory Text 8" xfId="2419" xr:uid="{00000000-0005-0000-0000-00001A090000}"/>
    <cellStyle name="Explanatory Text 9" xfId="2420" xr:uid="{00000000-0005-0000-0000-00001B090000}"/>
    <cellStyle name="Float" xfId="2421" xr:uid="{00000000-0005-0000-0000-00001C090000}"/>
    <cellStyle name="Float 2" xfId="2422" xr:uid="{00000000-0005-0000-0000-00001D090000}"/>
    <cellStyle name="Good" xfId="6" builtinId="26" customBuiltin="1"/>
    <cellStyle name="Good 10" xfId="2423" xr:uid="{00000000-0005-0000-0000-00001F090000}"/>
    <cellStyle name="Good 11" xfId="2424" xr:uid="{00000000-0005-0000-0000-000020090000}"/>
    <cellStyle name="Good 12" xfId="2425" xr:uid="{00000000-0005-0000-0000-000021090000}"/>
    <cellStyle name="Good 13" xfId="2426" xr:uid="{00000000-0005-0000-0000-000022090000}"/>
    <cellStyle name="Good 14" xfId="2427" xr:uid="{00000000-0005-0000-0000-000023090000}"/>
    <cellStyle name="Good 15" xfId="2428" xr:uid="{00000000-0005-0000-0000-000024090000}"/>
    <cellStyle name="Good 16" xfId="2429" xr:uid="{00000000-0005-0000-0000-000025090000}"/>
    <cellStyle name="Good 17" xfId="2430" xr:uid="{00000000-0005-0000-0000-000026090000}"/>
    <cellStyle name="Good 18" xfId="2431" xr:uid="{00000000-0005-0000-0000-000027090000}"/>
    <cellStyle name="Good 19" xfId="2432" xr:uid="{00000000-0005-0000-0000-000028090000}"/>
    <cellStyle name="Good 2" xfId="92" xr:uid="{00000000-0005-0000-0000-000029090000}"/>
    <cellStyle name="Good 2 10" xfId="2433" xr:uid="{00000000-0005-0000-0000-00002A090000}"/>
    <cellStyle name="Good 2 11" xfId="2434" xr:uid="{00000000-0005-0000-0000-00002B090000}"/>
    <cellStyle name="Good 2 12" xfId="2435" xr:uid="{00000000-0005-0000-0000-00002C090000}"/>
    <cellStyle name="Good 2 12 2" xfId="2436" xr:uid="{00000000-0005-0000-0000-00002D090000}"/>
    <cellStyle name="Good 2 2" xfId="2437" xr:uid="{00000000-0005-0000-0000-00002E090000}"/>
    <cellStyle name="Good 2 2 2" xfId="2438" xr:uid="{00000000-0005-0000-0000-00002F090000}"/>
    <cellStyle name="Good 2 3" xfId="2439" xr:uid="{00000000-0005-0000-0000-000030090000}"/>
    <cellStyle name="Good 2 4" xfId="2440" xr:uid="{00000000-0005-0000-0000-000031090000}"/>
    <cellStyle name="Good 2 5" xfId="2441" xr:uid="{00000000-0005-0000-0000-000032090000}"/>
    <cellStyle name="Good 2 6" xfId="2442" xr:uid="{00000000-0005-0000-0000-000033090000}"/>
    <cellStyle name="Good 2 7" xfId="2443" xr:uid="{00000000-0005-0000-0000-000034090000}"/>
    <cellStyle name="Good 2 8" xfId="2444" xr:uid="{00000000-0005-0000-0000-000035090000}"/>
    <cellStyle name="Good 2 9" xfId="2445" xr:uid="{00000000-0005-0000-0000-000036090000}"/>
    <cellStyle name="Good 20" xfId="2446" xr:uid="{00000000-0005-0000-0000-000037090000}"/>
    <cellStyle name="Good 21" xfId="2447" xr:uid="{00000000-0005-0000-0000-000038090000}"/>
    <cellStyle name="Good 22" xfId="2448" xr:uid="{00000000-0005-0000-0000-000039090000}"/>
    <cellStyle name="Good 23" xfId="2449" xr:uid="{00000000-0005-0000-0000-00003A090000}"/>
    <cellStyle name="Good 24" xfId="2450" xr:uid="{00000000-0005-0000-0000-00003B090000}"/>
    <cellStyle name="Good 25" xfId="2451" xr:uid="{00000000-0005-0000-0000-00003C090000}"/>
    <cellStyle name="Good 26" xfId="2452" xr:uid="{00000000-0005-0000-0000-00003D090000}"/>
    <cellStyle name="Good 27" xfId="2453" xr:uid="{00000000-0005-0000-0000-00003E090000}"/>
    <cellStyle name="Good 28" xfId="2454" xr:uid="{00000000-0005-0000-0000-00003F090000}"/>
    <cellStyle name="Good 29" xfId="2455" xr:uid="{00000000-0005-0000-0000-000040090000}"/>
    <cellStyle name="Good 3" xfId="2456" xr:uid="{00000000-0005-0000-0000-000041090000}"/>
    <cellStyle name="Good 3 2" xfId="2457" xr:uid="{00000000-0005-0000-0000-000042090000}"/>
    <cellStyle name="Good 30" xfId="2458" xr:uid="{00000000-0005-0000-0000-000043090000}"/>
    <cellStyle name="Good 31" xfId="2459" xr:uid="{00000000-0005-0000-0000-000044090000}"/>
    <cellStyle name="Good 32" xfId="2460" xr:uid="{00000000-0005-0000-0000-000045090000}"/>
    <cellStyle name="Good 33" xfId="2461" xr:uid="{00000000-0005-0000-0000-000046090000}"/>
    <cellStyle name="Good 34" xfId="2462" xr:uid="{00000000-0005-0000-0000-000047090000}"/>
    <cellStyle name="Good 35" xfId="2463" xr:uid="{00000000-0005-0000-0000-000048090000}"/>
    <cellStyle name="Good 36" xfId="2464" xr:uid="{00000000-0005-0000-0000-000049090000}"/>
    <cellStyle name="Good 37" xfId="2465" xr:uid="{00000000-0005-0000-0000-00004A090000}"/>
    <cellStyle name="Good 38" xfId="2466" xr:uid="{00000000-0005-0000-0000-00004B090000}"/>
    <cellStyle name="Good 39" xfId="2467" xr:uid="{00000000-0005-0000-0000-00004C090000}"/>
    <cellStyle name="Good 4" xfId="2468" xr:uid="{00000000-0005-0000-0000-00004D090000}"/>
    <cellStyle name="Good 4 2" xfId="2469" xr:uid="{00000000-0005-0000-0000-00004E090000}"/>
    <cellStyle name="Good 40" xfId="2470" xr:uid="{00000000-0005-0000-0000-00004F090000}"/>
    <cellStyle name="Good 41" xfId="2471" xr:uid="{00000000-0005-0000-0000-000050090000}"/>
    <cellStyle name="Good 42" xfId="2472" xr:uid="{00000000-0005-0000-0000-000051090000}"/>
    <cellStyle name="Good 43" xfId="2473" xr:uid="{00000000-0005-0000-0000-000052090000}"/>
    <cellStyle name="Good 5" xfId="2474" xr:uid="{00000000-0005-0000-0000-000053090000}"/>
    <cellStyle name="Good 5 2" xfId="2475" xr:uid="{00000000-0005-0000-0000-000054090000}"/>
    <cellStyle name="Good 6" xfId="2476" xr:uid="{00000000-0005-0000-0000-000055090000}"/>
    <cellStyle name="Good 6 2" xfId="2477" xr:uid="{00000000-0005-0000-0000-000056090000}"/>
    <cellStyle name="Good 7" xfId="2478" xr:uid="{00000000-0005-0000-0000-000057090000}"/>
    <cellStyle name="Good 8" xfId="2479" xr:uid="{00000000-0005-0000-0000-000058090000}"/>
    <cellStyle name="Good 9" xfId="2480" xr:uid="{00000000-0005-0000-0000-000059090000}"/>
    <cellStyle name="Gut" xfId="2481" xr:uid="{00000000-0005-0000-0000-00005A090000}"/>
    <cellStyle name="Heading 1" xfId="2" builtinId="16" customBuiltin="1"/>
    <cellStyle name="Heading 1 10" xfId="2482" xr:uid="{00000000-0005-0000-0000-00005C090000}"/>
    <cellStyle name="Heading 1 11" xfId="2483" xr:uid="{00000000-0005-0000-0000-00005D090000}"/>
    <cellStyle name="Heading 1 12" xfId="2484" xr:uid="{00000000-0005-0000-0000-00005E090000}"/>
    <cellStyle name="Heading 1 13" xfId="2485" xr:uid="{00000000-0005-0000-0000-00005F090000}"/>
    <cellStyle name="Heading 1 14" xfId="2486" xr:uid="{00000000-0005-0000-0000-000060090000}"/>
    <cellStyle name="Heading 1 15" xfId="2487" xr:uid="{00000000-0005-0000-0000-000061090000}"/>
    <cellStyle name="Heading 1 16" xfId="2488" xr:uid="{00000000-0005-0000-0000-000062090000}"/>
    <cellStyle name="Heading 1 17" xfId="2489" xr:uid="{00000000-0005-0000-0000-000063090000}"/>
    <cellStyle name="Heading 1 18" xfId="2490" xr:uid="{00000000-0005-0000-0000-000064090000}"/>
    <cellStyle name="Heading 1 19" xfId="2491" xr:uid="{00000000-0005-0000-0000-000065090000}"/>
    <cellStyle name="Heading 1 2" xfId="93" xr:uid="{00000000-0005-0000-0000-000066090000}"/>
    <cellStyle name="Heading 1 2 10" xfId="2492" xr:uid="{00000000-0005-0000-0000-000067090000}"/>
    <cellStyle name="Heading 1 2 11" xfId="2493" xr:uid="{00000000-0005-0000-0000-000068090000}"/>
    <cellStyle name="Heading 1 2 2" xfId="2494" xr:uid="{00000000-0005-0000-0000-000069090000}"/>
    <cellStyle name="Heading 1 2 3" xfId="2495" xr:uid="{00000000-0005-0000-0000-00006A090000}"/>
    <cellStyle name="Heading 1 2 4" xfId="2496" xr:uid="{00000000-0005-0000-0000-00006B090000}"/>
    <cellStyle name="Heading 1 2 5" xfId="2497" xr:uid="{00000000-0005-0000-0000-00006C090000}"/>
    <cellStyle name="Heading 1 2 6" xfId="2498" xr:uid="{00000000-0005-0000-0000-00006D090000}"/>
    <cellStyle name="Heading 1 2 7" xfId="2499" xr:uid="{00000000-0005-0000-0000-00006E090000}"/>
    <cellStyle name="Heading 1 2 8" xfId="2500" xr:uid="{00000000-0005-0000-0000-00006F090000}"/>
    <cellStyle name="Heading 1 2 9" xfId="2501" xr:uid="{00000000-0005-0000-0000-000070090000}"/>
    <cellStyle name="Heading 1 20" xfId="2502" xr:uid="{00000000-0005-0000-0000-000071090000}"/>
    <cellStyle name="Heading 1 21" xfId="2503" xr:uid="{00000000-0005-0000-0000-000072090000}"/>
    <cellStyle name="Heading 1 22" xfId="2504" xr:uid="{00000000-0005-0000-0000-000073090000}"/>
    <cellStyle name="Heading 1 23" xfId="2505" xr:uid="{00000000-0005-0000-0000-000074090000}"/>
    <cellStyle name="Heading 1 24" xfId="2506" xr:uid="{00000000-0005-0000-0000-000075090000}"/>
    <cellStyle name="Heading 1 25" xfId="2507" xr:uid="{00000000-0005-0000-0000-000076090000}"/>
    <cellStyle name="Heading 1 26" xfId="2508" xr:uid="{00000000-0005-0000-0000-000077090000}"/>
    <cellStyle name="Heading 1 27" xfId="2509" xr:uid="{00000000-0005-0000-0000-000078090000}"/>
    <cellStyle name="Heading 1 28" xfId="2510" xr:uid="{00000000-0005-0000-0000-000079090000}"/>
    <cellStyle name="Heading 1 29" xfId="2511" xr:uid="{00000000-0005-0000-0000-00007A090000}"/>
    <cellStyle name="Heading 1 3" xfId="2512" xr:uid="{00000000-0005-0000-0000-00007B090000}"/>
    <cellStyle name="Heading 1 3 2" xfId="2513" xr:uid="{00000000-0005-0000-0000-00007C090000}"/>
    <cellStyle name="Heading 1 30" xfId="2514" xr:uid="{00000000-0005-0000-0000-00007D090000}"/>
    <cellStyle name="Heading 1 31" xfId="2515" xr:uid="{00000000-0005-0000-0000-00007E090000}"/>
    <cellStyle name="Heading 1 32" xfId="2516" xr:uid="{00000000-0005-0000-0000-00007F090000}"/>
    <cellStyle name="Heading 1 33" xfId="2517" xr:uid="{00000000-0005-0000-0000-000080090000}"/>
    <cellStyle name="Heading 1 34" xfId="2518" xr:uid="{00000000-0005-0000-0000-000081090000}"/>
    <cellStyle name="Heading 1 35" xfId="2519" xr:uid="{00000000-0005-0000-0000-000082090000}"/>
    <cellStyle name="Heading 1 36" xfId="2520" xr:uid="{00000000-0005-0000-0000-000083090000}"/>
    <cellStyle name="Heading 1 37" xfId="2521" xr:uid="{00000000-0005-0000-0000-000084090000}"/>
    <cellStyle name="Heading 1 38" xfId="2522" xr:uid="{00000000-0005-0000-0000-000085090000}"/>
    <cellStyle name="Heading 1 39" xfId="2523" xr:uid="{00000000-0005-0000-0000-000086090000}"/>
    <cellStyle name="Heading 1 4" xfId="2524" xr:uid="{00000000-0005-0000-0000-000087090000}"/>
    <cellStyle name="Heading 1 4 2" xfId="2525" xr:uid="{00000000-0005-0000-0000-000088090000}"/>
    <cellStyle name="Heading 1 40" xfId="2526" xr:uid="{00000000-0005-0000-0000-000089090000}"/>
    <cellStyle name="Heading 1 41" xfId="2527" xr:uid="{00000000-0005-0000-0000-00008A090000}"/>
    <cellStyle name="Heading 1 42" xfId="2528" xr:uid="{00000000-0005-0000-0000-00008B090000}"/>
    <cellStyle name="Heading 1 5" xfId="2529" xr:uid="{00000000-0005-0000-0000-00008C090000}"/>
    <cellStyle name="Heading 1 5 2" xfId="2530" xr:uid="{00000000-0005-0000-0000-00008D090000}"/>
    <cellStyle name="Heading 1 6" xfId="2531" xr:uid="{00000000-0005-0000-0000-00008E090000}"/>
    <cellStyle name="Heading 1 6 2" xfId="2532" xr:uid="{00000000-0005-0000-0000-00008F090000}"/>
    <cellStyle name="Heading 1 7" xfId="2533" xr:uid="{00000000-0005-0000-0000-000090090000}"/>
    <cellStyle name="Heading 1 8" xfId="2534" xr:uid="{00000000-0005-0000-0000-000091090000}"/>
    <cellStyle name="Heading 1 9" xfId="2535" xr:uid="{00000000-0005-0000-0000-000092090000}"/>
    <cellStyle name="Heading 2" xfId="3" builtinId="17" customBuiltin="1"/>
    <cellStyle name="Heading 2 10" xfId="2536" xr:uid="{00000000-0005-0000-0000-000094090000}"/>
    <cellStyle name="Heading 2 11" xfId="2537" xr:uid="{00000000-0005-0000-0000-000095090000}"/>
    <cellStyle name="Heading 2 12" xfId="2538" xr:uid="{00000000-0005-0000-0000-000096090000}"/>
    <cellStyle name="Heading 2 13" xfId="2539" xr:uid="{00000000-0005-0000-0000-000097090000}"/>
    <cellStyle name="Heading 2 14" xfId="2540" xr:uid="{00000000-0005-0000-0000-000098090000}"/>
    <cellStyle name="Heading 2 15" xfId="2541" xr:uid="{00000000-0005-0000-0000-000099090000}"/>
    <cellStyle name="Heading 2 16" xfId="2542" xr:uid="{00000000-0005-0000-0000-00009A090000}"/>
    <cellStyle name="Heading 2 17" xfId="2543" xr:uid="{00000000-0005-0000-0000-00009B090000}"/>
    <cellStyle name="Heading 2 18" xfId="2544" xr:uid="{00000000-0005-0000-0000-00009C090000}"/>
    <cellStyle name="Heading 2 19" xfId="2545" xr:uid="{00000000-0005-0000-0000-00009D090000}"/>
    <cellStyle name="Heading 2 2" xfId="94" xr:uid="{00000000-0005-0000-0000-00009E090000}"/>
    <cellStyle name="Heading 2 2 10" xfId="2546" xr:uid="{00000000-0005-0000-0000-00009F090000}"/>
    <cellStyle name="Heading 2 2 11" xfId="2547" xr:uid="{00000000-0005-0000-0000-0000A0090000}"/>
    <cellStyle name="Heading 2 2 2" xfId="2548" xr:uid="{00000000-0005-0000-0000-0000A1090000}"/>
    <cellStyle name="Heading 2 2 3" xfId="2549" xr:uid="{00000000-0005-0000-0000-0000A2090000}"/>
    <cellStyle name="Heading 2 2 4" xfId="2550" xr:uid="{00000000-0005-0000-0000-0000A3090000}"/>
    <cellStyle name="Heading 2 2 5" xfId="2551" xr:uid="{00000000-0005-0000-0000-0000A4090000}"/>
    <cellStyle name="Heading 2 2 6" xfId="2552" xr:uid="{00000000-0005-0000-0000-0000A5090000}"/>
    <cellStyle name="Heading 2 2 7" xfId="2553" xr:uid="{00000000-0005-0000-0000-0000A6090000}"/>
    <cellStyle name="Heading 2 2 8" xfId="2554" xr:uid="{00000000-0005-0000-0000-0000A7090000}"/>
    <cellStyle name="Heading 2 2 9" xfId="2555" xr:uid="{00000000-0005-0000-0000-0000A8090000}"/>
    <cellStyle name="Heading 2 20" xfId="2556" xr:uid="{00000000-0005-0000-0000-0000A9090000}"/>
    <cellStyle name="Heading 2 21" xfId="2557" xr:uid="{00000000-0005-0000-0000-0000AA090000}"/>
    <cellStyle name="Heading 2 22" xfId="2558" xr:uid="{00000000-0005-0000-0000-0000AB090000}"/>
    <cellStyle name="Heading 2 23" xfId="2559" xr:uid="{00000000-0005-0000-0000-0000AC090000}"/>
    <cellStyle name="Heading 2 24" xfId="2560" xr:uid="{00000000-0005-0000-0000-0000AD090000}"/>
    <cellStyle name="Heading 2 25" xfId="2561" xr:uid="{00000000-0005-0000-0000-0000AE090000}"/>
    <cellStyle name="Heading 2 26" xfId="2562" xr:uid="{00000000-0005-0000-0000-0000AF090000}"/>
    <cellStyle name="Heading 2 27" xfId="2563" xr:uid="{00000000-0005-0000-0000-0000B0090000}"/>
    <cellStyle name="Heading 2 28" xfId="2564" xr:uid="{00000000-0005-0000-0000-0000B1090000}"/>
    <cellStyle name="Heading 2 29" xfId="2565" xr:uid="{00000000-0005-0000-0000-0000B2090000}"/>
    <cellStyle name="Heading 2 3" xfId="2566" xr:uid="{00000000-0005-0000-0000-0000B3090000}"/>
    <cellStyle name="Heading 2 3 2" xfId="2567" xr:uid="{00000000-0005-0000-0000-0000B4090000}"/>
    <cellStyle name="Heading 2 30" xfId="2568" xr:uid="{00000000-0005-0000-0000-0000B5090000}"/>
    <cellStyle name="Heading 2 31" xfId="2569" xr:uid="{00000000-0005-0000-0000-0000B6090000}"/>
    <cellStyle name="Heading 2 32" xfId="2570" xr:uid="{00000000-0005-0000-0000-0000B7090000}"/>
    <cellStyle name="Heading 2 33" xfId="2571" xr:uid="{00000000-0005-0000-0000-0000B8090000}"/>
    <cellStyle name="Heading 2 34" xfId="2572" xr:uid="{00000000-0005-0000-0000-0000B9090000}"/>
    <cellStyle name="Heading 2 35" xfId="2573" xr:uid="{00000000-0005-0000-0000-0000BA090000}"/>
    <cellStyle name="Heading 2 36" xfId="2574" xr:uid="{00000000-0005-0000-0000-0000BB090000}"/>
    <cellStyle name="Heading 2 37" xfId="2575" xr:uid="{00000000-0005-0000-0000-0000BC090000}"/>
    <cellStyle name="Heading 2 38" xfId="2576" xr:uid="{00000000-0005-0000-0000-0000BD090000}"/>
    <cellStyle name="Heading 2 39" xfId="2577" xr:uid="{00000000-0005-0000-0000-0000BE090000}"/>
    <cellStyle name="Heading 2 4" xfId="2578" xr:uid="{00000000-0005-0000-0000-0000BF090000}"/>
    <cellStyle name="Heading 2 4 2" xfId="2579" xr:uid="{00000000-0005-0000-0000-0000C0090000}"/>
    <cellStyle name="Heading 2 40" xfId="2580" xr:uid="{00000000-0005-0000-0000-0000C1090000}"/>
    <cellStyle name="Heading 2 41" xfId="2581" xr:uid="{00000000-0005-0000-0000-0000C2090000}"/>
    <cellStyle name="Heading 2 42" xfId="2582" xr:uid="{00000000-0005-0000-0000-0000C3090000}"/>
    <cellStyle name="Heading 2 5" xfId="2583" xr:uid="{00000000-0005-0000-0000-0000C4090000}"/>
    <cellStyle name="Heading 2 5 2" xfId="2584" xr:uid="{00000000-0005-0000-0000-0000C5090000}"/>
    <cellStyle name="Heading 2 6" xfId="2585" xr:uid="{00000000-0005-0000-0000-0000C6090000}"/>
    <cellStyle name="Heading 2 6 2" xfId="2586" xr:uid="{00000000-0005-0000-0000-0000C7090000}"/>
    <cellStyle name="Heading 2 7" xfId="2587" xr:uid="{00000000-0005-0000-0000-0000C8090000}"/>
    <cellStyle name="Heading 2 8" xfId="2588" xr:uid="{00000000-0005-0000-0000-0000C9090000}"/>
    <cellStyle name="Heading 2 9" xfId="2589" xr:uid="{00000000-0005-0000-0000-0000CA090000}"/>
    <cellStyle name="Heading 3" xfId="4" builtinId="18" customBuiltin="1"/>
    <cellStyle name="Heading 3 10" xfId="2590" xr:uid="{00000000-0005-0000-0000-0000CC090000}"/>
    <cellStyle name="Heading 3 11" xfId="2591" xr:uid="{00000000-0005-0000-0000-0000CD090000}"/>
    <cellStyle name="Heading 3 12" xfId="2592" xr:uid="{00000000-0005-0000-0000-0000CE090000}"/>
    <cellStyle name="Heading 3 13" xfId="2593" xr:uid="{00000000-0005-0000-0000-0000CF090000}"/>
    <cellStyle name="Heading 3 14" xfId="2594" xr:uid="{00000000-0005-0000-0000-0000D0090000}"/>
    <cellStyle name="Heading 3 15" xfId="2595" xr:uid="{00000000-0005-0000-0000-0000D1090000}"/>
    <cellStyle name="Heading 3 16" xfId="2596" xr:uid="{00000000-0005-0000-0000-0000D2090000}"/>
    <cellStyle name="Heading 3 17" xfId="2597" xr:uid="{00000000-0005-0000-0000-0000D3090000}"/>
    <cellStyle name="Heading 3 18" xfId="2598" xr:uid="{00000000-0005-0000-0000-0000D4090000}"/>
    <cellStyle name="Heading 3 19" xfId="2599" xr:uid="{00000000-0005-0000-0000-0000D5090000}"/>
    <cellStyle name="Heading 3 2" xfId="95" xr:uid="{00000000-0005-0000-0000-0000D6090000}"/>
    <cellStyle name="Heading 3 2 10" xfId="2600" xr:uid="{00000000-0005-0000-0000-0000D7090000}"/>
    <cellStyle name="Heading 3 2 11" xfId="2601" xr:uid="{00000000-0005-0000-0000-0000D8090000}"/>
    <cellStyle name="Heading 3 2 2" xfId="2602" xr:uid="{00000000-0005-0000-0000-0000D9090000}"/>
    <cellStyle name="Heading 3 2 3" xfId="2603" xr:uid="{00000000-0005-0000-0000-0000DA090000}"/>
    <cellStyle name="Heading 3 2 4" xfId="2604" xr:uid="{00000000-0005-0000-0000-0000DB090000}"/>
    <cellStyle name="Heading 3 2 5" xfId="2605" xr:uid="{00000000-0005-0000-0000-0000DC090000}"/>
    <cellStyle name="Heading 3 2 6" xfId="2606" xr:uid="{00000000-0005-0000-0000-0000DD090000}"/>
    <cellStyle name="Heading 3 2 7" xfId="2607" xr:uid="{00000000-0005-0000-0000-0000DE090000}"/>
    <cellStyle name="Heading 3 2 8" xfId="2608" xr:uid="{00000000-0005-0000-0000-0000DF090000}"/>
    <cellStyle name="Heading 3 2 9" xfId="2609" xr:uid="{00000000-0005-0000-0000-0000E0090000}"/>
    <cellStyle name="Heading 3 20" xfId="2610" xr:uid="{00000000-0005-0000-0000-0000E1090000}"/>
    <cellStyle name="Heading 3 21" xfId="2611" xr:uid="{00000000-0005-0000-0000-0000E2090000}"/>
    <cellStyle name="Heading 3 22" xfId="2612" xr:uid="{00000000-0005-0000-0000-0000E3090000}"/>
    <cellStyle name="Heading 3 23" xfId="2613" xr:uid="{00000000-0005-0000-0000-0000E4090000}"/>
    <cellStyle name="Heading 3 24" xfId="2614" xr:uid="{00000000-0005-0000-0000-0000E5090000}"/>
    <cellStyle name="Heading 3 25" xfId="2615" xr:uid="{00000000-0005-0000-0000-0000E6090000}"/>
    <cellStyle name="Heading 3 26" xfId="2616" xr:uid="{00000000-0005-0000-0000-0000E7090000}"/>
    <cellStyle name="Heading 3 27" xfId="2617" xr:uid="{00000000-0005-0000-0000-0000E8090000}"/>
    <cellStyle name="Heading 3 28" xfId="2618" xr:uid="{00000000-0005-0000-0000-0000E9090000}"/>
    <cellStyle name="Heading 3 29" xfId="2619" xr:uid="{00000000-0005-0000-0000-0000EA090000}"/>
    <cellStyle name="Heading 3 3" xfId="2620" xr:uid="{00000000-0005-0000-0000-0000EB090000}"/>
    <cellStyle name="Heading 3 3 2" xfId="2621" xr:uid="{00000000-0005-0000-0000-0000EC090000}"/>
    <cellStyle name="Heading 3 30" xfId="2622" xr:uid="{00000000-0005-0000-0000-0000ED090000}"/>
    <cellStyle name="Heading 3 31" xfId="2623" xr:uid="{00000000-0005-0000-0000-0000EE090000}"/>
    <cellStyle name="Heading 3 32" xfId="2624" xr:uid="{00000000-0005-0000-0000-0000EF090000}"/>
    <cellStyle name="Heading 3 33" xfId="2625" xr:uid="{00000000-0005-0000-0000-0000F0090000}"/>
    <cellStyle name="Heading 3 34" xfId="2626" xr:uid="{00000000-0005-0000-0000-0000F1090000}"/>
    <cellStyle name="Heading 3 35" xfId="2627" xr:uid="{00000000-0005-0000-0000-0000F2090000}"/>
    <cellStyle name="Heading 3 36" xfId="2628" xr:uid="{00000000-0005-0000-0000-0000F3090000}"/>
    <cellStyle name="Heading 3 37" xfId="2629" xr:uid="{00000000-0005-0000-0000-0000F4090000}"/>
    <cellStyle name="Heading 3 38" xfId="2630" xr:uid="{00000000-0005-0000-0000-0000F5090000}"/>
    <cellStyle name="Heading 3 39" xfId="2631" xr:uid="{00000000-0005-0000-0000-0000F6090000}"/>
    <cellStyle name="Heading 3 4" xfId="2632" xr:uid="{00000000-0005-0000-0000-0000F7090000}"/>
    <cellStyle name="Heading 3 4 2" xfId="2633" xr:uid="{00000000-0005-0000-0000-0000F8090000}"/>
    <cellStyle name="Heading 3 40" xfId="2634" xr:uid="{00000000-0005-0000-0000-0000F9090000}"/>
    <cellStyle name="Heading 3 41" xfId="2635" xr:uid="{00000000-0005-0000-0000-0000FA090000}"/>
    <cellStyle name="Heading 3 42" xfId="2636" xr:uid="{00000000-0005-0000-0000-0000FB090000}"/>
    <cellStyle name="Heading 3 5" xfId="2637" xr:uid="{00000000-0005-0000-0000-0000FC090000}"/>
    <cellStyle name="Heading 3 5 2" xfId="2638" xr:uid="{00000000-0005-0000-0000-0000FD090000}"/>
    <cellStyle name="Heading 3 6" xfId="2639" xr:uid="{00000000-0005-0000-0000-0000FE090000}"/>
    <cellStyle name="Heading 3 6 2" xfId="2640" xr:uid="{00000000-0005-0000-0000-0000FF090000}"/>
    <cellStyle name="Heading 3 7" xfId="2641" xr:uid="{00000000-0005-0000-0000-0000000A0000}"/>
    <cellStyle name="Heading 3 8" xfId="2642" xr:uid="{00000000-0005-0000-0000-0000010A0000}"/>
    <cellStyle name="Heading 3 9" xfId="2643" xr:uid="{00000000-0005-0000-0000-0000020A0000}"/>
    <cellStyle name="Heading 4" xfId="5" builtinId="19" customBuiltin="1"/>
    <cellStyle name="Heading 4 10" xfId="2644" xr:uid="{00000000-0005-0000-0000-0000040A0000}"/>
    <cellStyle name="Heading 4 11" xfId="2645" xr:uid="{00000000-0005-0000-0000-0000050A0000}"/>
    <cellStyle name="Heading 4 12" xfId="2646" xr:uid="{00000000-0005-0000-0000-0000060A0000}"/>
    <cellStyle name="Heading 4 13" xfId="2647" xr:uid="{00000000-0005-0000-0000-0000070A0000}"/>
    <cellStyle name="Heading 4 14" xfId="2648" xr:uid="{00000000-0005-0000-0000-0000080A0000}"/>
    <cellStyle name="Heading 4 15" xfId="2649" xr:uid="{00000000-0005-0000-0000-0000090A0000}"/>
    <cellStyle name="Heading 4 16" xfId="2650" xr:uid="{00000000-0005-0000-0000-00000A0A0000}"/>
    <cellStyle name="Heading 4 17" xfId="2651" xr:uid="{00000000-0005-0000-0000-00000B0A0000}"/>
    <cellStyle name="Heading 4 18" xfId="2652" xr:uid="{00000000-0005-0000-0000-00000C0A0000}"/>
    <cellStyle name="Heading 4 19" xfId="2653" xr:uid="{00000000-0005-0000-0000-00000D0A0000}"/>
    <cellStyle name="Heading 4 2" xfId="96" xr:uid="{00000000-0005-0000-0000-00000E0A0000}"/>
    <cellStyle name="Heading 4 2 10" xfId="2654" xr:uid="{00000000-0005-0000-0000-00000F0A0000}"/>
    <cellStyle name="Heading 4 2 11" xfId="2655" xr:uid="{00000000-0005-0000-0000-0000100A0000}"/>
    <cellStyle name="Heading 4 2 2" xfId="2656" xr:uid="{00000000-0005-0000-0000-0000110A0000}"/>
    <cellStyle name="Heading 4 2 3" xfId="2657" xr:uid="{00000000-0005-0000-0000-0000120A0000}"/>
    <cellStyle name="Heading 4 2 4" xfId="2658" xr:uid="{00000000-0005-0000-0000-0000130A0000}"/>
    <cellStyle name="Heading 4 2 5" xfId="2659" xr:uid="{00000000-0005-0000-0000-0000140A0000}"/>
    <cellStyle name="Heading 4 2 6" xfId="2660" xr:uid="{00000000-0005-0000-0000-0000150A0000}"/>
    <cellStyle name="Heading 4 2 7" xfId="2661" xr:uid="{00000000-0005-0000-0000-0000160A0000}"/>
    <cellStyle name="Heading 4 2 8" xfId="2662" xr:uid="{00000000-0005-0000-0000-0000170A0000}"/>
    <cellStyle name="Heading 4 2 9" xfId="2663" xr:uid="{00000000-0005-0000-0000-0000180A0000}"/>
    <cellStyle name="Heading 4 20" xfId="2664" xr:uid="{00000000-0005-0000-0000-0000190A0000}"/>
    <cellStyle name="Heading 4 21" xfId="2665" xr:uid="{00000000-0005-0000-0000-00001A0A0000}"/>
    <cellStyle name="Heading 4 22" xfId="2666" xr:uid="{00000000-0005-0000-0000-00001B0A0000}"/>
    <cellStyle name="Heading 4 23" xfId="2667" xr:uid="{00000000-0005-0000-0000-00001C0A0000}"/>
    <cellStyle name="Heading 4 24" xfId="2668" xr:uid="{00000000-0005-0000-0000-00001D0A0000}"/>
    <cellStyle name="Heading 4 25" xfId="2669" xr:uid="{00000000-0005-0000-0000-00001E0A0000}"/>
    <cellStyle name="Heading 4 26" xfId="2670" xr:uid="{00000000-0005-0000-0000-00001F0A0000}"/>
    <cellStyle name="Heading 4 27" xfId="2671" xr:uid="{00000000-0005-0000-0000-0000200A0000}"/>
    <cellStyle name="Heading 4 28" xfId="2672" xr:uid="{00000000-0005-0000-0000-0000210A0000}"/>
    <cellStyle name="Heading 4 29" xfId="2673" xr:uid="{00000000-0005-0000-0000-0000220A0000}"/>
    <cellStyle name="Heading 4 3" xfId="2674" xr:uid="{00000000-0005-0000-0000-0000230A0000}"/>
    <cellStyle name="Heading 4 3 2" xfId="2675" xr:uid="{00000000-0005-0000-0000-0000240A0000}"/>
    <cellStyle name="Heading 4 30" xfId="2676" xr:uid="{00000000-0005-0000-0000-0000250A0000}"/>
    <cellStyle name="Heading 4 31" xfId="2677" xr:uid="{00000000-0005-0000-0000-0000260A0000}"/>
    <cellStyle name="Heading 4 32" xfId="2678" xr:uid="{00000000-0005-0000-0000-0000270A0000}"/>
    <cellStyle name="Heading 4 33" xfId="2679" xr:uid="{00000000-0005-0000-0000-0000280A0000}"/>
    <cellStyle name="Heading 4 34" xfId="2680" xr:uid="{00000000-0005-0000-0000-0000290A0000}"/>
    <cellStyle name="Heading 4 35" xfId="2681" xr:uid="{00000000-0005-0000-0000-00002A0A0000}"/>
    <cellStyle name="Heading 4 36" xfId="2682" xr:uid="{00000000-0005-0000-0000-00002B0A0000}"/>
    <cellStyle name="Heading 4 37" xfId="2683" xr:uid="{00000000-0005-0000-0000-00002C0A0000}"/>
    <cellStyle name="Heading 4 38" xfId="2684" xr:uid="{00000000-0005-0000-0000-00002D0A0000}"/>
    <cellStyle name="Heading 4 39" xfId="2685" xr:uid="{00000000-0005-0000-0000-00002E0A0000}"/>
    <cellStyle name="Heading 4 4" xfId="2686" xr:uid="{00000000-0005-0000-0000-00002F0A0000}"/>
    <cellStyle name="Heading 4 4 2" xfId="2687" xr:uid="{00000000-0005-0000-0000-0000300A0000}"/>
    <cellStyle name="Heading 4 40" xfId="2688" xr:uid="{00000000-0005-0000-0000-0000310A0000}"/>
    <cellStyle name="Heading 4 41" xfId="2689" xr:uid="{00000000-0005-0000-0000-0000320A0000}"/>
    <cellStyle name="Heading 4 42" xfId="2690" xr:uid="{00000000-0005-0000-0000-0000330A0000}"/>
    <cellStyle name="Heading 4 5" xfId="2691" xr:uid="{00000000-0005-0000-0000-0000340A0000}"/>
    <cellStyle name="Heading 4 5 2" xfId="2692" xr:uid="{00000000-0005-0000-0000-0000350A0000}"/>
    <cellStyle name="Heading 4 6" xfId="2693" xr:uid="{00000000-0005-0000-0000-0000360A0000}"/>
    <cellStyle name="Heading 4 6 2" xfId="2694" xr:uid="{00000000-0005-0000-0000-0000370A0000}"/>
    <cellStyle name="Heading 4 7" xfId="2695" xr:uid="{00000000-0005-0000-0000-0000380A0000}"/>
    <cellStyle name="Heading 4 8" xfId="2696" xr:uid="{00000000-0005-0000-0000-0000390A0000}"/>
    <cellStyle name="Heading 4 9" xfId="2697" xr:uid="{00000000-0005-0000-0000-00003A0A0000}"/>
    <cellStyle name="Headline" xfId="2698" xr:uid="{00000000-0005-0000-0000-00003B0A0000}"/>
    <cellStyle name="Hyperlink" xfId="42" builtinId="8"/>
    <cellStyle name="Hyperlink 2" xfId="2699" xr:uid="{00000000-0005-0000-0000-00003D0A0000}"/>
    <cellStyle name="Hyperlink 3" xfId="2700" xr:uid="{00000000-0005-0000-0000-00003E0A0000}"/>
    <cellStyle name="Input" xfId="9" builtinId="20" customBuiltin="1"/>
    <cellStyle name="Input 10 2" xfId="2701" xr:uid="{00000000-0005-0000-0000-0000400A0000}"/>
    <cellStyle name="Input 11 2" xfId="2702" xr:uid="{00000000-0005-0000-0000-0000410A0000}"/>
    <cellStyle name="Input 12 2" xfId="2703" xr:uid="{00000000-0005-0000-0000-0000420A0000}"/>
    <cellStyle name="Input 13 2" xfId="2704" xr:uid="{00000000-0005-0000-0000-0000430A0000}"/>
    <cellStyle name="Input 14 2" xfId="2705" xr:uid="{00000000-0005-0000-0000-0000440A0000}"/>
    <cellStyle name="Input 15 2" xfId="2706" xr:uid="{00000000-0005-0000-0000-0000450A0000}"/>
    <cellStyle name="Input 16 2" xfId="2707" xr:uid="{00000000-0005-0000-0000-0000460A0000}"/>
    <cellStyle name="Input 17 2" xfId="2708" xr:uid="{00000000-0005-0000-0000-0000470A0000}"/>
    <cellStyle name="Input 18 2" xfId="2709" xr:uid="{00000000-0005-0000-0000-0000480A0000}"/>
    <cellStyle name="Input 19 2" xfId="2710" xr:uid="{00000000-0005-0000-0000-0000490A0000}"/>
    <cellStyle name="Input 2" xfId="97" xr:uid="{00000000-0005-0000-0000-00004A0A0000}"/>
    <cellStyle name="Input 2 10" xfId="2711" xr:uid="{00000000-0005-0000-0000-00004B0A0000}"/>
    <cellStyle name="Input 2 11" xfId="2712" xr:uid="{00000000-0005-0000-0000-00004C0A0000}"/>
    <cellStyle name="Input 2 12" xfId="2713" xr:uid="{00000000-0005-0000-0000-00004D0A0000}"/>
    <cellStyle name="Input 2 12 2" xfId="2714" xr:uid="{00000000-0005-0000-0000-00004E0A0000}"/>
    <cellStyle name="Input 2 2" xfId="98" xr:uid="{00000000-0005-0000-0000-00004F0A0000}"/>
    <cellStyle name="Input 2 2 2" xfId="2715" xr:uid="{00000000-0005-0000-0000-0000500A0000}"/>
    <cellStyle name="Input 2 3" xfId="2716" xr:uid="{00000000-0005-0000-0000-0000510A0000}"/>
    <cellStyle name="Input 2 3 2" xfId="2717" xr:uid="{00000000-0005-0000-0000-0000520A0000}"/>
    <cellStyle name="Input 2 4" xfId="2718" xr:uid="{00000000-0005-0000-0000-0000530A0000}"/>
    <cellStyle name="Input 2 5" xfId="2719" xr:uid="{00000000-0005-0000-0000-0000540A0000}"/>
    <cellStyle name="Input 2 6" xfId="2720" xr:uid="{00000000-0005-0000-0000-0000550A0000}"/>
    <cellStyle name="Input 2 7" xfId="2721" xr:uid="{00000000-0005-0000-0000-0000560A0000}"/>
    <cellStyle name="Input 2 8" xfId="2722" xr:uid="{00000000-0005-0000-0000-0000570A0000}"/>
    <cellStyle name="Input 2 9" xfId="2723" xr:uid="{00000000-0005-0000-0000-0000580A0000}"/>
    <cellStyle name="Input 2_PrimaryEnergyPrices_TIMES" xfId="2724" xr:uid="{00000000-0005-0000-0000-0000590A0000}"/>
    <cellStyle name="Input 20 2" xfId="2725" xr:uid="{00000000-0005-0000-0000-00005A0A0000}"/>
    <cellStyle name="Input 21 2" xfId="2726" xr:uid="{00000000-0005-0000-0000-00005B0A0000}"/>
    <cellStyle name="Input 22 2" xfId="2727" xr:uid="{00000000-0005-0000-0000-00005C0A0000}"/>
    <cellStyle name="Input 23 2" xfId="2728" xr:uid="{00000000-0005-0000-0000-00005D0A0000}"/>
    <cellStyle name="Input 24 2" xfId="2729" xr:uid="{00000000-0005-0000-0000-00005E0A0000}"/>
    <cellStyle name="Input 25 2" xfId="2730" xr:uid="{00000000-0005-0000-0000-00005F0A0000}"/>
    <cellStyle name="Input 26 2" xfId="2731" xr:uid="{00000000-0005-0000-0000-0000600A0000}"/>
    <cellStyle name="Input 27 2" xfId="2732" xr:uid="{00000000-0005-0000-0000-0000610A0000}"/>
    <cellStyle name="Input 28 2" xfId="2733" xr:uid="{00000000-0005-0000-0000-0000620A0000}"/>
    <cellStyle name="Input 29 2" xfId="2734" xr:uid="{00000000-0005-0000-0000-0000630A0000}"/>
    <cellStyle name="Input 3" xfId="2735" xr:uid="{00000000-0005-0000-0000-0000640A0000}"/>
    <cellStyle name="Input 3 2" xfId="2736" xr:uid="{00000000-0005-0000-0000-0000650A0000}"/>
    <cellStyle name="Input 3 3" xfId="2737" xr:uid="{00000000-0005-0000-0000-0000660A0000}"/>
    <cellStyle name="Input 30 2" xfId="2738" xr:uid="{00000000-0005-0000-0000-0000670A0000}"/>
    <cellStyle name="Input 31 2" xfId="2739" xr:uid="{00000000-0005-0000-0000-0000680A0000}"/>
    <cellStyle name="Input 32 2" xfId="2740" xr:uid="{00000000-0005-0000-0000-0000690A0000}"/>
    <cellStyle name="Input 33 2" xfId="2741" xr:uid="{00000000-0005-0000-0000-00006A0A0000}"/>
    <cellStyle name="Input 34" xfId="2742" xr:uid="{00000000-0005-0000-0000-00006B0A0000}"/>
    <cellStyle name="Input 34 2" xfId="2743" xr:uid="{00000000-0005-0000-0000-00006C0A0000}"/>
    <cellStyle name="Input 34_ELC_final" xfId="2744" xr:uid="{00000000-0005-0000-0000-00006D0A0000}"/>
    <cellStyle name="Input 35" xfId="2745" xr:uid="{00000000-0005-0000-0000-00006E0A0000}"/>
    <cellStyle name="Input 36" xfId="2746" xr:uid="{00000000-0005-0000-0000-00006F0A0000}"/>
    <cellStyle name="Input 37" xfId="2747" xr:uid="{00000000-0005-0000-0000-0000700A0000}"/>
    <cellStyle name="Input 38" xfId="2748" xr:uid="{00000000-0005-0000-0000-0000710A0000}"/>
    <cellStyle name="Input 39" xfId="2749" xr:uid="{00000000-0005-0000-0000-0000720A0000}"/>
    <cellStyle name="Input 4" xfId="2750" xr:uid="{00000000-0005-0000-0000-0000730A0000}"/>
    <cellStyle name="Input 4 2" xfId="2751" xr:uid="{00000000-0005-0000-0000-0000740A0000}"/>
    <cellStyle name="Input 40" xfId="2752" xr:uid="{00000000-0005-0000-0000-0000750A0000}"/>
    <cellStyle name="Input 5" xfId="2753" xr:uid="{00000000-0005-0000-0000-0000760A0000}"/>
    <cellStyle name="Input 5 2" xfId="2754" xr:uid="{00000000-0005-0000-0000-0000770A0000}"/>
    <cellStyle name="Input 6" xfId="2755" xr:uid="{00000000-0005-0000-0000-0000780A0000}"/>
    <cellStyle name="Input 6 2" xfId="2756" xr:uid="{00000000-0005-0000-0000-0000790A0000}"/>
    <cellStyle name="Input 7 2" xfId="2757" xr:uid="{00000000-0005-0000-0000-00007A0A0000}"/>
    <cellStyle name="Input 8 2" xfId="2758" xr:uid="{00000000-0005-0000-0000-00007B0A0000}"/>
    <cellStyle name="Input 9 2" xfId="2759" xr:uid="{00000000-0005-0000-0000-00007C0A0000}"/>
    <cellStyle name="InputCells" xfId="2760" xr:uid="{00000000-0005-0000-0000-00007D0A0000}"/>
    <cellStyle name="InputCells12" xfId="2761" xr:uid="{00000000-0005-0000-0000-00007E0A0000}"/>
    <cellStyle name="IntCells" xfId="2762" xr:uid="{00000000-0005-0000-0000-00007F0A0000}"/>
    <cellStyle name="ligne_titre_0" xfId="2763" xr:uid="{00000000-0005-0000-0000-0000800A0000}"/>
    <cellStyle name="Linked Cell" xfId="12" builtinId="24" customBuiltin="1"/>
    <cellStyle name="Linked Cell 10" xfId="2764" xr:uid="{00000000-0005-0000-0000-0000820A0000}"/>
    <cellStyle name="Linked Cell 11" xfId="2765" xr:uid="{00000000-0005-0000-0000-0000830A0000}"/>
    <cellStyle name="Linked Cell 12" xfId="2766" xr:uid="{00000000-0005-0000-0000-0000840A0000}"/>
    <cellStyle name="Linked Cell 13" xfId="2767" xr:uid="{00000000-0005-0000-0000-0000850A0000}"/>
    <cellStyle name="Linked Cell 14" xfId="2768" xr:uid="{00000000-0005-0000-0000-0000860A0000}"/>
    <cellStyle name="Linked Cell 15" xfId="2769" xr:uid="{00000000-0005-0000-0000-0000870A0000}"/>
    <cellStyle name="Linked Cell 16" xfId="2770" xr:uid="{00000000-0005-0000-0000-0000880A0000}"/>
    <cellStyle name="Linked Cell 17" xfId="2771" xr:uid="{00000000-0005-0000-0000-0000890A0000}"/>
    <cellStyle name="Linked Cell 18" xfId="2772" xr:uid="{00000000-0005-0000-0000-00008A0A0000}"/>
    <cellStyle name="Linked Cell 19" xfId="2773" xr:uid="{00000000-0005-0000-0000-00008B0A0000}"/>
    <cellStyle name="Linked Cell 2" xfId="99" xr:uid="{00000000-0005-0000-0000-00008C0A0000}"/>
    <cellStyle name="Linked Cell 2 10" xfId="2774" xr:uid="{00000000-0005-0000-0000-00008D0A0000}"/>
    <cellStyle name="Linked Cell 2 11" xfId="2775" xr:uid="{00000000-0005-0000-0000-00008E0A0000}"/>
    <cellStyle name="Linked Cell 2 2" xfId="2776" xr:uid="{00000000-0005-0000-0000-00008F0A0000}"/>
    <cellStyle name="Linked Cell 2 3" xfId="2777" xr:uid="{00000000-0005-0000-0000-0000900A0000}"/>
    <cellStyle name="Linked Cell 2 4" xfId="2778" xr:uid="{00000000-0005-0000-0000-0000910A0000}"/>
    <cellStyle name="Linked Cell 2 5" xfId="2779" xr:uid="{00000000-0005-0000-0000-0000920A0000}"/>
    <cellStyle name="Linked Cell 2 6" xfId="2780" xr:uid="{00000000-0005-0000-0000-0000930A0000}"/>
    <cellStyle name="Linked Cell 2 7" xfId="2781" xr:uid="{00000000-0005-0000-0000-0000940A0000}"/>
    <cellStyle name="Linked Cell 2 8" xfId="2782" xr:uid="{00000000-0005-0000-0000-0000950A0000}"/>
    <cellStyle name="Linked Cell 2 9" xfId="2783" xr:uid="{00000000-0005-0000-0000-0000960A0000}"/>
    <cellStyle name="Linked Cell 20" xfId="2784" xr:uid="{00000000-0005-0000-0000-0000970A0000}"/>
    <cellStyle name="Linked Cell 21" xfId="2785" xr:uid="{00000000-0005-0000-0000-0000980A0000}"/>
    <cellStyle name="Linked Cell 22" xfId="2786" xr:uid="{00000000-0005-0000-0000-0000990A0000}"/>
    <cellStyle name="Linked Cell 23" xfId="2787" xr:uid="{00000000-0005-0000-0000-00009A0A0000}"/>
    <cellStyle name="Linked Cell 24" xfId="2788" xr:uid="{00000000-0005-0000-0000-00009B0A0000}"/>
    <cellStyle name="Linked Cell 25" xfId="2789" xr:uid="{00000000-0005-0000-0000-00009C0A0000}"/>
    <cellStyle name="Linked Cell 26" xfId="2790" xr:uid="{00000000-0005-0000-0000-00009D0A0000}"/>
    <cellStyle name="Linked Cell 27" xfId="2791" xr:uid="{00000000-0005-0000-0000-00009E0A0000}"/>
    <cellStyle name="Linked Cell 28" xfId="2792" xr:uid="{00000000-0005-0000-0000-00009F0A0000}"/>
    <cellStyle name="Linked Cell 29" xfId="2793" xr:uid="{00000000-0005-0000-0000-0000A00A0000}"/>
    <cellStyle name="Linked Cell 3" xfId="2794" xr:uid="{00000000-0005-0000-0000-0000A10A0000}"/>
    <cellStyle name="Linked Cell 3 2" xfId="2795" xr:uid="{00000000-0005-0000-0000-0000A20A0000}"/>
    <cellStyle name="Linked Cell 30" xfId="2796" xr:uid="{00000000-0005-0000-0000-0000A30A0000}"/>
    <cellStyle name="Linked Cell 31" xfId="2797" xr:uid="{00000000-0005-0000-0000-0000A40A0000}"/>
    <cellStyle name="Linked Cell 32" xfId="2798" xr:uid="{00000000-0005-0000-0000-0000A50A0000}"/>
    <cellStyle name="Linked Cell 33" xfId="2799" xr:uid="{00000000-0005-0000-0000-0000A60A0000}"/>
    <cellStyle name="Linked Cell 34" xfId="2800" xr:uid="{00000000-0005-0000-0000-0000A70A0000}"/>
    <cellStyle name="Linked Cell 35" xfId="2801" xr:uid="{00000000-0005-0000-0000-0000A80A0000}"/>
    <cellStyle name="Linked Cell 36" xfId="2802" xr:uid="{00000000-0005-0000-0000-0000A90A0000}"/>
    <cellStyle name="Linked Cell 37" xfId="2803" xr:uid="{00000000-0005-0000-0000-0000AA0A0000}"/>
    <cellStyle name="Linked Cell 38" xfId="2804" xr:uid="{00000000-0005-0000-0000-0000AB0A0000}"/>
    <cellStyle name="Linked Cell 39" xfId="2805" xr:uid="{00000000-0005-0000-0000-0000AC0A0000}"/>
    <cellStyle name="Linked Cell 4" xfId="2806" xr:uid="{00000000-0005-0000-0000-0000AD0A0000}"/>
    <cellStyle name="Linked Cell 4 2" xfId="2807" xr:uid="{00000000-0005-0000-0000-0000AE0A0000}"/>
    <cellStyle name="Linked Cell 40" xfId="2808" xr:uid="{00000000-0005-0000-0000-0000AF0A0000}"/>
    <cellStyle name="Linked Cell 41" xfId="2809" xr:uid="{00000000-0005-0000-0000-0000B00A0000}"/>
    <cellStyle name="Linked Cell 42" xfId="2810" xr:uid="{00000000-0005-0000-0000-0000B10A0000}"/>
    <cellStyle name="Linked Cell 5" xfId="2811" xr:uid="{00000000-0005-0000-0000-0000B20A0000}"/>
    <cellStyle name="Linked Cell 5 2" xfId="2812" xr:uid="{00000000-0005-0000-0000-0000B30A0000}"/>
    <cellStyle name="Linked Cell 6" xfId="2813" xr:uid="{00000000-0005-0000-0000-0000B40A0000}"/>
    <cellStyle name="Linked Cell 6 2" xfId="2814" xr:uid="{00000000-0005-0000-0000-0000B50A0000}"/>
    <cellStyle name="Linked Cell 7" xfId="2815" xr:uid="{00000000-0005-0000-0000-0000B60A0000}"/>
    <cellStyle name="Linked Cell 8" xfId="2816" xr:uid="{00000000-0005-0000-0000-0000B70A0000}"/>
    <cellStyle name="Linked Cell 9" xfId="2817" xr:uid="{00000000-0005-0000-0000-0000B80A0000}"/>
    <cellStyle name="Migliaia_Oil&amp;Gas IFE ARC POLITO" xfId="2818" xr:uid="{00000000-0005-0000-0000-0000B90A0000}"/>
    <cellStyle name="Neutral" xfId="8" builtinId="28" customBuiltin="1"/>
    <cellStyle name="Neutral 10" xfId="2819" xr:uid="{00000000-0005-0000-0000-0000BB0A0000}"/>
    <cellStyle name="Neutral 11" xfId="2820" xr:uid="{00000000-0005-0000-0000-0000BC0A0000}"/>
    <cellStyle name="Neutral 12" xfId="2821" xr:uid="{00000000-0005-0000-0000-0000BD0A0000}"/>
    <cellStyle name="Neutral 13" xfId="2822" xr:uid="{00000000-0005-0000-0000-0000BE0A0000}"/>
    <cellStyle name="Neutral 14" xfId="2823" xr:uid="{00000000-0005-0000-0000-0000BF0A0000}"/>
    <cellStyle name="Neutral 15" xfId="2824" xr:uid="{00000000-0005-0000-0000-0000C00A0000}"/>
    <cellStyle name="Neutral 16" xfId="2825" xr:uid="{00000000-0005-0000-0000-0000C10A0000}"/>
    <cellStyle name="Neutral 17" xfId="2826" xr:uid="{00000000-0005-0000-0000-0000C20A0000}"/>
    <cellStyle name="Neutral 18" xfId="2827" xr:uid="{00000000-0005-0000-0000-0000C30A0000}"/>
    <cellStyle name="Neutral 19" xfId="2828" xr:uid="{00000000-0005-0000-0000-0000C40A0000}"/>
    <cellStyle name="Neutral 2" xfId="100" xr:uid="{00000000-0005-0000-0000-0000C50A0000}"/>
    <cellStyle name="Neutral 2 10" xfId="2829" xr:uid="{00000000-0005-0000-0000-0000C60A0000}"/>
    <cellStyle name="Neutral 2 11" xfId="2830" xr:uid="{00000000-0005-0000-0000-0000C70A0000}"/>
    <cellStyle name="Neutral 2 2" xfId="101" xr:uid="{00000000-0005-0000-0000-0000C80A0000}"/>
    <cellStyle name="Neutral 2 2 2" xfId="2832" xr:uid="{00000000-0005-0000-0000-0000C90A0000}"/>
    <cellStyle name="Neutral 2 2 3" xfId="2831" xr:uid="{00000000-0005-0000-0000-0000CA0A0000}"/>
    <cellStyle name="Neutral 2 3" xfId="2833" xr:uid="{00000000-0005-0000-0000-0000CB0A0000}"/>
    <cellStyle name="Neutral 2 4" xfId="2834" xr:uid="{00000000-0005-0000-0000-0000CC0A0000}"/>
    <cellStyle name="Neutral 2 5" xfId="2835" xr:uid="{00000000-0005-0000-0000-0000CD0A0000}"/>
    <cellStyle name="Neutral 2 6" xfId="2836" xr:uid="{00000000-0005-0000-0000-0000CE0A0000}"/>
    <cellStyle name="Neutral 2 7" xfId="2837" xr:uid="{00000000-0005-0000-0000-0000CF0A0000}"/>
    <cellStyle name="Neutral 2 8" xfId="2838" xr:uid="{00000000-0005-0000-0000-0000D00A0000}"/>
    <cellStyle name="Neutral 2 9" xfId="2839" xr:uid="{00000000-0005-0000-0000-0000D10A0000}"/>
    <cellStyle name="Neutral 20" xfId="2840" xr:uid="{00000000-0005-0000-0000-0000D20A0000}"/>
    <cellStyle name="Neutral 21" xfId="2841" xr:uid="{00000000-0005-0000-0000-0000D30A0000}"/>
    <cellStyle name="Neutral 22" xfId="2842" xr:uid="{00000000-0005-0000-0000-0000D40A0000}"/>
    <cellStyle name="Neutral 23" xfId="2843" xr:uid="{00000000-0005-0000-0000-0000D50A0000}"/>
    <cellStyle name="Neutral 24" xfId="2844" xr:uid="{00000000-0005-0000-0000-0000D60A0000}"/>
    <cellStyle name="Neutral 25" xfId="2845" xr:uid="{00000000-0005-0000-0000-0000D70A0000}"/>
    <cellStyle name="Neutral 26" xfId="2846" xr:uid="{00000000-0005-0000-0000-0000D80A0000}"/>
    <cellStyle name="Neutral 27" xfId="2847" xr:uid="{00000000-0005-0000-0000-0000D90A0000}"/>
    <cellStyle name="Neutral 28" xfId="2848" xr:uid="{00000000-0005-0000-0000-0000DA0A0000}"/>
    <cellStyle name="Neutral 29" xfId="2849" xr:uid="{00000000-0005-0000-0000-0000DB0A0000}"/>
    <cellStyle name="Neutral 3" xfId="2850" xr:uid="{00000000-0005-0000-0000-0000DC0A0000}"/>
    <cellStyle name="Neutral 3 2" xfId="2851" xr:uid="{00000000-0005-0000-0000-0000DD0A0000}"/>
    <cellStyle name="Neutral 3 2 2" xfId="2852" xr:uid="{00000000-0005-0000-0000-0000DE0A0000}"/>
    <cellStyle name="Neutral 3 3" xfId="2853" xr:uid="{00000000-0005-0000-0000-0000DF0A0000}"/>
    <cellStyle name="Neutral 3 4" xfId="2854" xr:uid="{00000000-0005-0000-0000-0000E00A0000}"/>
    <cellStyle name="Neutral 30" xfId="2855" xr:uid="{00000000-0005-0000-0000-0000E10A0000}"/>
    <cellStyle name="Neutral 31" xfId="2856" xr:uid="{00000000-0005-0000-0000-0000E20A0000}"/>
    <cellStyle name="Neutral 32" xfId="2857" xr:uid="{00000000-0005-0000-0000-0000E30A0000}"/>
    <cellStyle name="Neutral 33" xfId="2858" xr:uid="{00000000-0005-0000-0000-0000E40A0000}"/>
    <cellStyle name="Neutral 34" xfId="2859" xr:uid="{00000000-0005-0000-0000-0000E50A0000}"/>
    <cellStyle name="Neutral 35" xfId="2860" xr:uid="{00000000-0005-0000-0000-0000E60A0000}"/>
    <cellStyle name="Neutral 36" xfId="2861" xr:uid="{00000000-0005-0000-0000-0000E70A0000}"/>
    <cellStyle name="Neutral 37" xfId="2862" xr:uid="{00000000-0005-0000-0000-0000E80A0000}"/>
    <cellStyle name="Neutral 38" xfId="2863" xr:uid="{00000000-0005-0000-0000-0000E90A0000}"/>
    <cellStyle name="Neutral 39" xfId="2864" xr:uid="{00000000-0005-0000-0000-0000EA0A0000}"/>
    <cellStyle name="Neutral 4" xfId="2865" xr:uid="{00000000-0005-0000-0000-0000EB0A0000}"/>
    <cellStyle name="Neutral 4 2" xfId="2866" xr:uid="{00000000-0005-0000-0000-0000EC0A0000}"/>
    <cellStyle name="Neutral 4 3" xfId="2867" xr:uid="{00000000-0005-0000-0000-0000ED0A0000}"/>
    <cellStyle name="Neutral 40" xfId="2868" xr:uid="{00000000-0005-0000-0000-0000EE0A0000}"/>
    <cellStyle name="Neutral 41" xfId="2869" xr:uid="{00000000-0005-0000-0000-0000EF0A0000}"/>
    <cellStyle name="Neutral 42" xfId="2870" xr:uid="{00000000-0005-0000-0000-0000F00A0000}"/>
    <cellStyle name="Neutral 43" xfId="2871" xr:uid="{00000000-0005-0000-0000-0000F10A0000}"/>
    <cellStyle name="Neutral 44" xfId="2872" xr:uid="{00000000-0005-0000-0000-0000F20A0000}"/>
    <cellStyle name="Neutral 5" xfId="2873" xr:uid="{00000000-0005-0000-0000-0000F30A0000}"/>
    <cellStyle name="Neutral 5 2" xfId="2874" xr:uid="{00000000-0005-0000-0000-0000F40A0000}"/>
    <cellStyle name="Neutral 6" xfId="2875" xr:uid="{00000000-0005-0000-0000-0000F50A0000}"/>
    <cellStyle name="Neutral 6 2" xfId="2876" xr:uid="{00000000-0005-0000-0000-0000F60A0000}"/>
    <cellStyle name="Neutral 7" xfId="2877" xr:uid="{00000000-0005-0000-0000-0000F70A0000}"/>
    <cellStyle name="Neutral 8" xfId="2878" xr:uid="{00000000-0005-0000-0000-0000F80A0000}"/>
    <cellStyle name="Neutral 9" xfId="2879" xr:uid="{00000000-0005-0000-0000-0000F90A0000}"/>
    <cellStyle name="Normal" xfId="0" builtinId="0"/>
    <cellStyle name="Normal 10" xfId="45" xr:uid="{00000000-0005-0000-0000-0000FB0A0000}"/>
    <cellStyle name="Normal 10 2" xfId="2880" xr:uid="{00000000-0005-0000-0000-0000FC0A0000}"/>
    <cellStyle name="Normal 10 2 2" xfId="2881" xr:uid="{00000000-0005-0000-0000-0000FD0A0000}"/>
    <cellStyle name="Normal 10 2 2 2" xfId="2882" xr:uid="{00000000-0005-0000-0000-0000FE0A0000}"/>
    <cellStyle name="Normal 10 2 3" xfId="2883" xr:uid="{00000000-0005-0000-0000-0000FF0A0000}"/>
    <cellStyle name="Normal 10 3" xfId="2884" xr:uid="{00000000-0005-0000-0000-0000000B0000}"/>
    <cellStyle name="Normal 10 4" xfId="2885" xr:uid="{00000000-0005-0000-0000-0000010B0000}"/>
    <cellStyle name="Normal 10 5" xfId="2886" xr:uid="{00000000-0005-0000-0000-0000020B0000}"/>
    <cellStyle name="Normal 10 6" xfId="2887" xr:uid="{00000000-0005-0000-0000-0000030B0000}"/>
    <cellStyle name="Normal 10 7" xfId="2888" xr:uid="{00000000-0005-0000-0000-0000040B0000}"/>
    <cellStyle name="Normal 10 8" xfId="2889" xr:uid="{00000000-0005-0000-0000-0000050B0000}"/>
    <cellStyle name="Normal 11" xfId="2890" xr:uid="{00000000-0005-0000-0000-0000060B0000}"/>
    <cellStyle name="Normal 11 2" xfId="102" xr:uid="{00000000-0005-0000-0000-0000070B0000}"/>
    <cellStyle name="Normal 11 2 2" xfId="2892" xr:uid="{00000000-0005-0000-0000-0000080B0000}"/>
    <cellStyle name="Normal 11 2 2 2" xfId="2893" xr:uid="{00000000-0005-0000-0000-0000090B0000}"/>
    <cellStyle name="Normal 11 2 3" xfId="2894" xr:uid="{00000000-0005-0000-0000-00000A0B0000}"/>
    <cellStyle name="Normal 11 2 4" xfId="2891" xr:uid="{00000000-0005-0000-0000-00000B0B0000}"/>
    <cellStyle name="Normal 11 3" xfId="103" xr:uid="{00000000-0005-0000-0000-00000C0B0000}"/>
    <cellStyle name="Normal 11 3 2" xfId="2896" xr:uid="{00000000-0005-0000-0000-00000D0B0000}"/>
    <cellStyle name="Normal 11 3 3" xfId="2895" xr:uid="{00000000-0005-0000-0000-00000E0B0000}"/>
    <cellStyle name="Normal 11 4" xfId="104" xr:uid="{00000000-0005-0000-0000-00000F0B0000}"/>
    <cellStyle name="Normal 11 4 2" xfId="2898" xr:uid="{00000000-0005-0000-0000-0000100B0000}"/>
    <cellStyle name="Normal 11 4 3" xfId="2897" xr:uid="{00000000-0005-0000-0000-0000110B0000}"/>
    <cellStyle name="Normal 11 5" xfId="2899" xr:uid="{00000000-0005-0000-0000-0000120B0000}"/>
    <cellStyle name="Normal 11 5 2" xfId="2900" xr:uid="{00000000-0005-0000-0000-0000130B0000}"/>
    <cellStyle name="Normal 11 6" xfId="2901" xr:uid="{00000000-0005-0000-0000-0000140B0000}"/>
    <cellStyle name="Normal 11 7" xfId="2902" xr:uid="{00000000-0005-0000-0000-0000150B0000}"/>
    <cellStyle name="Normal 11 8" xfId="2903" xr:uid="{00000000-0005-0000-0000-0000160B0000}"/>
    <cellStyle name="Normal 12" xfId="2904" xr:uid="{00000000-0005-0000-0000-0000170B0000}"/>
    <cellStyle name="Normal 12 2" xfId="105" xr:uid="{00000000-0005-0000-0000-0000180B0000}"/>
    <cellStyle name="Normal 12 2 2" xfId="2906" xr:uid="{00000000-0005-0000-0000-0000190B0000}"/>
    <cellStyle name="Normal 12 2 3" xfId="2905" xr:uid="{00000000-0005-0000-0000-00001A0B0000}"/>
    <cellStyle name="Normal 12 3" xfId="106" xr:uid="{00000000-0005-0000-0000-00001B0B0000}"/>
    <cellStyle name="Normal 12 3 2" xfId="2908" xr:uid="{00000000-0005-0000-0000-00001C0B0000}"/>
    <cellStyle name="Normal 12 3 3" xfId="2907" xr:uid="{00000000-0005-0000-0000-00001D0B0000}"/>
    <cellStyle name="Normal 12 4" xfId="107" xr:uid="{00000000-0005-0000-0000-00001E0B0000}"/>
    <cellStyle name="Normal 12 4 2" xfId="2910" xr:uid="{00000000-0005-0000-0000-00001F0B0000}"/>
    <cellStyle name="Normal 12 4 3" xfId="2909" xr:uid="{00000000-0005-0000-0000-0000200B0000}"/>
    <cellStyle name="Normal 12 5" xfId="2911" xr:uid="{00000000-0005-0000-0000-0000210B0000}"/>
    <cellStyle name="Normal 12 6" xfId="2912" xr:uid="{00000000-0005-0000-0000-0000220B0000}"/>
    <cellStyle name="Normal 12 7" xfId="2913" xr:uid="{00000000-0005-0000-0000-0000230B0000}"/>
    <cellStyle name="Normal 12 8" xfId="2914" xr:uid="{00000000-0005-0000-0000-0000240B0000}"/>
    <cellStyle name="Normal 13" xfId="2915" xr:uid="{00000000-0005-0000-0000-0000250B0000}"/>
    <cellStyle name="Normal 13 10" xfId="2916" xr:uid="{00000000-0005-0000-0000-0000260B0000}"/>
    <cellStyle name="Normal 13 11" xfId="2917" xr:uid="{00000000-0005-0000-0000-0000270B0000}"/>
    <cellStyle name="Normal 13 12" xfId="2918" xr:uid="{00000000-0005-0000-0000-0000280B0000}"/>
    <cellStyle name="Normal 13 13" xfId="2919" xr:uid="{00000000-0005-0000-0000-0000290B0000}"/>
    <cellStyle name="Normal 13 14" xfId="2920" xr:uid="{00000000-0005-0000-0000-00002A0B0000}"/>
    <cellStyle name="Normal 13 15" xfId="2921" xr:uid="{00000000-0005-0000-0000-00002B0B0000}"/>
    <cellStyle name="Normal 13 16" xfId="2922" xr:uid="{00000000-0005-0000-0000-00002C0B0000}"/>
    <cellStyle name="Normal 13 17" xfId="2923" xr:uid="{00000000-0005-0000-0000-00002D0B0000}"/>
    <cellStyle name="Normal 13 18" xfId="2924" xr:uid="{00000000-0005-0000-0000-00002E0B0000}"/>
    <cellStyle name="Normal 13 19" xfId="2925" xr:uid="{00000000-0005-0000-0000-00002F0B0000}"/>
    <cellStyle name="Normal 13 2" xfId="108" xr:uid="{00000000-0005-0000-0000-0000300B0000}"/>
    <cellStyle name="Normal 13 2 10" xfId="2927" xr:uid="{00000000-0005-0000-0000-0000310B0000}"/>
    <cellStyle name="Normal 13 2 11" xfId="2926" xr:uid="{00000000-0005-0000-0000-0000320B0000}"/>
    <cellStyle name="Normal 13 2 2" xfId="2928" xr:uid="{00000000-0005-0000-0000-0000330B0000}"/>
    <cellStyle name="Normal 13 2 3" xfId="2929" xr:uid="{00000000-0005-0000-0000-0000340B0000}"/>
    <cellStyle name="Normal 13 2 4" xfId="2930" xr:uid="{00000000-0005-0000-0000-0000350B0000}"/>
    <cellStyle name="Normal 13 2 5" xfId="2931" xr:uid="{00000000-0005-0000-0000-0000360B0000}"/>
    <cellStyle name="Normal 13 2 6" xfId="2932" xr:uid="{00000000-0005-0000-0000-0000370B0000}"/>
    <cellStyle name="Normal 13 2 7" xfId="2933" xr:uid="{00000000-0005-0000-0000-0000380B0000}"/>
    <cellStyle name="Normal 13 2 8" xfId="2934" xr:uid="{00000000-0005-0000-0000-0000390B0000}"/>
    <cellStyle name="Normal 13 2 9" xfId="2935" xr:uid="{00000000-0005-0000-0000-00003A0B0000}"/>
    <cellStyle name="Normal 13 20" xfId="2936" xr:uid="{00000000-0005-0000-0000-00003B0B0000}"/>
    <cellStyle name="Normal 13 21" xfId="2937" xr:uid="{00000000-0005-0000-0000-00003C0B0000}"/>
    <cellStyle name="Normal 13 22" xfId="2938" xr:uid="{00000000-0005-0000-0000-00003D0B0000}"/>
    <cellStyle name="Normal 13 23" xfId="2939" xr:uid="{00000000-0005-0000-0000-00003E0B0000}"/>
    <cellStyle name="Normal 13 24" xfId="2940" xr:uid="{00000000-0005-0000-0000-00003F0B0000}"/>
    <cellStyle name="Normal 13 25" xfId="2941" xr:uid="{00000000-0005-0000-0000-0000400B0000}"/>
    <cellStyle name="Normal 13 26" xfId="2942" xr:uid="{00000000-0005-0000-0000-0000410B0000}"/>
    <cellStyle name="Normal 13 27" xfId="2943" xr:uid="{00000000-0005-0000-0000-0000420B0000}"/>
    <cellStyle name="Normal 13 28" xfId="2944" xr:uid="{00000000-0005-0000-0000-0000430B0000}"/>
    <cellStyle name="Normal 13 29" xfId="2945" xr:uid="{00000000-0005-0000-0000-0000440B0000}"/>
    <cellStyle name="Normal 13 3" xfId="109" xr:uid="{00000000-0005-0000-0000-0000450B0000}"/>
    <cellStyle name="Normal 13 3 2" xfId="2947" xr:uid="{00000000-0005-0000-0000-0000460B0000}"/>
    <cellStyle name="Normal 13 3 3" xfId="2948" xr:uid="{00000000-0005-0000-0000-0000470B0000}"/>
    <cellStyle name="Normal 13 3 4" xfId="2946" xr:uid="{00000000-0005-0000-0000-0000480B0000}"/>
    <cellStyle name="Normal 13 30" xfId="2949" xr:uid="{00000000-0005-0000-0000-0000490B0000}"/>
    <cellStyle name="Normal 13 31" xfId="2950" xr:uid="{00000000-0005-0000-0000-00004A0B0000}"/>
    <cellStyle name="Normal 13 32" xfId="2951" xr:uid="{00000000-0005-0000-0000-00004B0B0000}"/>
    <cellStyle name="Normal 13 33" xfId="2952" xr:uid="{00000000-0005-0000-0000-00004C0B0000}"/>
    <cellStyle name="Normal 13 34" xfId="2953" xr:uid="{00000000-0005-0000-0000-00004D0B0000}"/>
    <cellStyle name="Normal 13 35" xfId="2954" xr:uid="{00000000-0005-0000-0000-00004E0B0000}"/>
    <cellStyle name="Normal 13 36" xfId="2955" xr:uid="{00000000-0005-0000-0000-00004F0B0000}"/>
    <cellStyle name="Normal 13 37" xfId="2956" xr:uid="{00000000-0005-0000-0000-0000500B0000}"/>
    <cellStyle name="Normal 13 38" xfId="2957" xr:uid="{00000000-0005-0000-0000-0000510B0000}"/>
    <cellStyle name="Normal 13 4" xfId="110" xr:uid="{00000000-0005-0000-0000-0000520B0000}"/>
    <cellStyle name="Normal 13 4 2" xfId="2959" xr:uid="{00000000-0005-0000-0000-0000530B0000}"/>
    <cellStyle name="Normal 13 4 3" xfId="2958" xr:uid="{00000000-0005-0000-0000-0000540B0000}"/>
    <cellStyle name="Normal 13 5" xfId="2960" xr:uid="{00000000-0005-0000-0000-0000550B0000}"/>
    <cellStyle name="Normal 13 6" xfId="2961" xr:uid="{00000000-0005-0000-0000-0000560B0000}"/>
    <cellStyle name="Normal 13 7" xfId="2962" xr:uid="{00000000-0005-0000-0000-0000570B0000}"/>
    <cellStyle name="Normal 13 8" xfId="2963" xr:uid="{00000000-0005-0000-0000-0000580B0000}"/>
    <cellStyle name="Normal 13 9" xfId="2964" xr:uid="{00000000-0005-0000-0000-0000590B0000}"/>
    <cellStyle name="Normal 14" xfId="2965" xr:uid="{00000000-0005-0000-0000-00005A0B0000}"/>
    <cellStyle name="Normal 14 10" xfId="2966" xr:uid="{00000000-0005-0000-0000-00005B0B0000}"/>
    <cellStyle name="Normal 14 11" xfId="2967" xr:uid="{00000000-0005-0000-0000-00005C0B0000}"/>
    <cellStyle name="Normal 14 12" xfId="2968" xr:uid="{00000000-0005-0000-0000-00005D0B0000}"/>
    <cellStyle name="Normal 14 13" xfId="2969" xr:uid="{00000000-0005-0000-0000-00005E0B0000}"/>
    <cellStyle name="Normal 14 14" xfId="2970" xr:uid="{00000000-0005-0000-0000-00005F0B0000}"/>
    <cellStyle name="Normal 14 15" xfId="2971" xr:uid="{00000000-0005-0000-0000-0000600B0000}"/>
    <cellStyle name="Normal 14 16" xfId="2972" xr:uid="{00000000-0005-0000-0000-0000610B0000}"/>
    <cellStyle name="Normal 14 2" xfId="111" xr:uid="{00000000-0005-0000-0000-0000620B0000}"/>
    <cellStyle name="Normal 14 2 10" xfId="2973" xr:uid="{00000000-0005-0000-0000-0000630B0000}"/>
    <cellStyle name="Normal 14 2 2" xfId="2974" xr:uid="{00000000-0005-0000-0000-0000640B0000}"/>
    <cellStyle name="Normal 14 2 3" xfId="2975" xr:uid="{00000000-0005-0000-0000-0000650B0000}"/>
    <cellStyle name="Normal 14 2 4" xfId="2976" xr:uid="{00000000-0005-0000-0000-0000660B0000}"/>
    <cellStyle name="Normal 14 2 5" xfId="2977" xr:uid="{00000000-0005-0000-0000-0000670B0000}"/>
    <cellStyle name="Normal 14 2 6" xfId="2978" xr:uid="{00000000-0005-0000-0000-0000680B0000}"/>
    <cellStyle name="Normal 14 2 7" xfId="2979" xr:uid="{00000000-0005-0000-0000-0000690B0000}"/>
    <cellStyle name="Normal 14 2 8" xfId="2980" xr:uid="{00000000-0005-0000-0000-00006A0B0000}"/>
    <cellStyle name="Normal 14 2 9" xfId="2981" xr:uid="{00000000-0005-0000-0000-00006B0B0000}"/>
    <cellStyle name="Normal 14 3" xfId="112" xr:uid="{00000000-0005-0000-0000-00006C0B0000}"/>
    <cellStyle name="Normal 14 3 2" xfId="2983" xr:uid="{00000000-0005-0000-0000-00006D0B0000}"/>
    <cellStyle name="Normal 14 3 3" xfId="2982" xr:uid="{00000000-0005-0000-0000-00006E0B0000}"/>
    <cellStyle name="Normal 14 4" xfId="113" xr:uid="{00000000-0005-0000-0000-00006F0B0000}"/>
    <cellStyle name="Normal 14 4 2" xfId="2985" xr:uid="{00000000-0005-0000-0000-0000700B0000}"/>
    <cellStyle name="Normal 14 4 3" xfId="2984" xr:uid="{00000000-0005-0000-0000-0000710B0000}"/>
    <cellStyle name="Normal 14 5" xfId="2986" xr:uid="{00000000-0005-0000-0000-0000720B0000}"/>
    <cellStyle name="Normal 14 6" xfId="2987" xr:uid="{00000000-0005-0000-0000-0000730B0000}"/>
    <cellStyle name="Normal 14 7" xfId="2988" xr:uid="{00000000-0005-0000-0000-0000740B0000}"/>
    <cellStyle name="Normal 14 8" xfId="2989" xr:uid="{00000000-0005-0000-0000-0000750B0000}"/>
    <cellStyle name="Normal 14 9" xfId="2990" xr:uid="{00000000-0005-0000-0000-0000760B0000}"/>
    <cellStyle name="Normal 15" xfId="2991" xr:uid="{00000000-0005-0000-0000-0000770B0000}"/>
    <cellStyle name="Normal 15 2" xfId="114" xr:uid="{00000000-0005-0000-0000-0000780B0000}"/>
    <cellStyle name="Normal 15 2 2" xfId="2993" xr:uid="{00000000-0005-0000-0000-0000790B0000}"/>
    <cellStyle name="Normal 15 2 3" xfId="2994" xr:uid="{00000000-0005-0000-0000-00007A0B0000}"/>
    <cellStyle name="Normal 15 2 4" xfId="2992" xr:uid="{00000000-0005-0000-0000-00007B0B0000}"/>
    <cellStyle name="Normal 15 3" xfId="115" xr:uid="{00000000-0005-0000-0000-00007C0B0000}"/>
    <cellStyle name="Normal 15 3 2" xfId="2996" xr:uid="{00000000-0005-0000-0000-00007D0B0000}"/>
    <cellStyle name="Normal 15 3 3" xfId="2995" xr:uid="{00000000-0005-0000-0000-00007E0B0000}"/>
    <cellStyle name="Normal 15 4" xfId="116" xr:uid="{00000000-0005-0000-0000-00007F0B0000}"/>
    <cellStyle name="Normal 15 4 2" xfId="2998" xr:uid="{00000000-0005-0000-0000-0000800B0000}"/>
    <cellStyle name="Normal 15 4 3" xfId="2997" xr:uid="{00000000-0005-0000-0000-0000810B0000}"/>
    <cellStyle name="Normal 15 5" xfId="2999" xr:uid="{00000000-0005-0000-0000-0000820B0000}"/>
    <cellStyle name="Normal 15 6" xfId="3000" xr:uid="{00000000-0005-0000-0000-0000830B0000}"/>
    <cellStyle name="Normal 15 7" xfId="3001" xr:uid="{00000000-0005-0000-0000-0000840B0000}"/>
    <cellStyle name="Normal 16" xfId="3002" xr:uid="{00000000-0005-0000-0000-0000850B0000}"/>
    <cellStyle name="Normal 16 2" xfId="3003" xr:uid="{00000000-0005-0000-0000-0000860B0000}"/>
    <cellStyle name="Normal 16 2 2" xfId="3004" xr:uid="{00000000-0005-0000-0000-0000870B0000}"/>
    <cellStyle name="Normal 16 3" xfId="3005" xr:uid="{00000000-0005-0000-0000-0000880B0000}"/>
    <cellStyle name="Normal 16 4" xfId="3006" xr:uid="{00000000-0005-0000-0000-0000890B0000}"/>
    <cellStyle name="Normal 16 5" xfId="3007" xr:uid="{00000000-0005-0000-0000-00008A0B0000}"/>
    <cellStyle name="Normal 16 6" xfId="3008" xr:uid="{00000000-0005-0000-0000-00008B0B0000}"/>
    <cellStyle name="Normal 16 7" xfId="3009" xr:uid="{00000000-0005-0000-0000-00008C0B0000}"/>
    <cellStyle name="Normal 17" xfId="3010" xr:uid="{00000000-0005-0000-0000-00008D0B0000}"/>
    <cellStyle name="Normal 17 10" xfId="3011" xr:uid="{00000000-0005-0000-0000-00008E0B0000}"/>
    <cellStyle name="Normal 17 11" xfId="3012" xr:uid="{00000000-0005-0000-0000-00008F0B0000}"/>
    <cellStyle name="Normal 17 12" xfId="3013" xr:uid="{00000000-0005-0000-0000-0000900B0000}"/>
    <cellStyle name="Normal 17 13" xfId="3014" xr:uid="{00000000-0005-0000-0000-0000910B0000}"/>
    <cellStyle name="Normal 17 14" xfId="3015" xr:uid="{00000000-0005-0000-0000-0000920B0000}"/>
    <cellStyle name="Normal 17 2" xfId="3016" xr:uid="{00000000-0005-0000-0000-0000930B0000}"/>
    <cellStyle name="Normal 17 2 2" xfId="3017" xr:uid="{00000000-0005-0000-0000-0000940B0000}"/>
    <cellStyle name="Normal 17 3" xfId="3018" xr:uid="{00000000-0005-0000-0000-0000950B0000}"/>
    <cellStyle name="Normal 17 4" xfId="3019" xr:uid="{00000000-0005-0000-0000-0000960B0000}"/>
    <cellStyle name="Normal 17 5" xfId="3020" xr:uid="{00000000-0005-0000-0000-0000970B0000}"/>
    <cellStyle name="Normal 17 6" xfId="3021" xr:uid="{00000000-0005-0000-0000-0000980B0000}"/>
    <cellStyle name="Normal 17 7" xfId="3022" xr:uid="{00000000-0005-0000-0000-0000990B0000}"/>
    <cellStyle name="Normal 17 8" xfId="3023" xr:uid="{00000000-0005-0000-0000-00009A0B0000}"/>
    <cellStyle name="Normal 17 9" xfId="3024" xr:uid="{00000000-0005-0000-0000-00009B0B0000}"/>
    <cellStyle name="Normal 18" xfId="3025" xr:uid="{00000000-0005-0000-0000-00009C0B0000}"/>
    <cellStyle name="Normal 18 2" xfId="3026" xr:uid="{00000000-0005-0000-0000-00009D0B0000}"/>
    <cellStyle name="Normal 18 3" xfId="3027" xr:uid="{00000000-0005-0000-0000-00009E0B0000}"/>
    <cellStyle name="Normal 19" xfId="3028" xr:uid="{00000000-0005-0000-0000-00009F0B0000}"/>
    <cellStyle name="Normal 19 2" xfId="3029" xr:uid="{00000000-0005-0000-0000-0000A00B0000}"/>
    <cellStyle name="Normal 2" xfId="117" xr:uid="{00000000-0005-0000-0000-0000A10B0000}"/>
    <cellStyle name="Normal 2 10" xfId="118" xr:uid="{00000000-0005-0000-0000-0000A20B0000}"/>
    <cellStyle name="Normal 2 10 2" xfId="3031" xr:uid="{00000000-0005-0000-0000-0000A30B0000}"/>
    <cellStyle name="Normal 2 10 3" xfId="3030" xr:uid="{00000000-0005-0000-0000-0000A40B0000}"/>
    <cellStyle name="Normal 2 11" xfId="119" xr:uid="{00000000-0005-0000-0000-0000A50B0000}"/>
    <cellStyle name="Normal 2 11 2" xfId="3033" xr:uid="{00000000-0005-0000-0000-0000A60B0000}"/>
    <cellStyle name="Normal 2 11 3" xfId="3032" xr:uid="{00000000-0005-0000-0000-0000A70B0000}"/>
    <cellStyle name="Normal 2 12" xfId="44" xr:uid="{00000000-0005-0000-0000-0000A80B0000}"/>
    <cellStyle name="Normal 2 13" xfId="120" xr:uid="{00000000-0005-0000-0000-0000A90B0000}"/>
    <cellStyle name="Normal 2 13 2" xfId="3035" xr:uid="{00000000-0005-0000-0000-0000AA0B0000}"/>
    <cellStyle name="Normal 2 13 3" xfId="3034" xr:uid="{00000000-0005-0000-0000-0000AB0B0000}"/>
    <cellStyle name="Normal 2 14" xfId="3036" xr:uid="{00000000-0005-0000-0000-0000AC0B0000}"/>
    <cellStyle name="Normal 2 15" xfId="3037" xr:uid="{00000000-0005-0000-0000-0000AD0B0000}"/>
    <cellStyle name="Normal 2 16" xfId="3038" xr:uid="{00000000-0005-0000-0000-0000AE0B0000}"/>
    <cellStyle name="Normal 2 17" xfId="3039" xr:uid="{00000000-0005-0000-0000-0000AF0B0000}"/>
    <cellStyle name="Normal 2 18" xfId="3040" xr:uid="{00000000-0005-0000-0000-0000B00B0000}"/>
    <cellStyle name="Normal 2 18 2" xfId="3041" xr:uid="{00000000-0005-0000-0000-0000B10B0000}"/>
    <cellStyle name="Normal 2 18 3" xfId="3042" xr:uid="{00000000-0005-0000-0000-0000B20B0000}"/>
    <cellStyle name="Normal 2 19" xfId="3043" xr:uid="{00000000-0005-0000-0000-0000B30B0000}"/>
    <cellStyle name="Normal 2 19 2" xfId="3044" xr:uid="{00000000-0005-0000-0000-0000B40B0000}"/>
    <cellStyle name="Normal 2 2" xfId="121" xr:uid="{00000000-0005-0000-0000-0000B50B0000}"/>
    <cellStyle name="Normal 2 2 10" xfId="3046" xr:uid="{00000000-0005-0000-0000-0000B60B0000}"/>
    <cellStyle name="Normal 2 2 11" xfId="3047" xr:uid="{00000000-0005-0000-0000-0000B70B0000}"/>
    <cellStyle name="Normal 2 2 12" xfId="3048" xr:uid="{00000000-0005-0000-0000-0000B80B0000}"/>
    <cellStyle name="Normal 2 2 13" xfId="3049" xr:uid="{00000000-0005-0000-0000-0000B90B0000}"/>
    <cellStyle name="Normal 2 2 14" xfId="3050" xr:uid="{00000000-0005-0000-0000-0000BA0B0000}"/>
    <cellStyle name="Normal 2 2 15" xfId="3045" xr:uid="{00000000-0005-0000-0000-0000BB0B0000}"/>
    <cellStyle name="Normal 2 2 2" xfId="122" xr:uid="{00000000-0005-0000-0000-0000BC0B0000}"/>
    <cellStyle name="Normal 2 2 2 2" xfId="3052" xr:uid="{00000000-0005-0000-0000-0000BD0B0000}"/>
    <cellStyle name="Normal 2 2 2 2 2" xfId="3053" xr:uid="{00000000-0005-0000-0000-0000BE0B0000}"/>
    <cellStyle name="Normal 2 2 2 2 3" xfId="3054" xr:uid="{00000000-0005-0000-0000-0000BF0B0000}"/>
    <cellStyle name="Normal 2 2 2 3" xfId="3055" xr:uid="{00000000-0005-0000-0000-0000C00B0000}"/>
    <cellStyle name="Normal 2 2 2 3 2" xfId="3056" xr:uid="{00000000-0005-0000-0000-0000C10B0000}"/>
    <cellStyle name="Normal 2 2 2 4" xfId="3051" xr:uid="{00000000-0005-0000-0000-0000C20B0000}"/>
    <cellStyle name="Normal 2 2 3" xfId="123" xr:uid="{00000000-0005-0000-0000-0000C30B0000}"/>
    <cellStyle name="Normal 2 2 3 2" xfId="3058" xr:uid="{00000000-0005-0000-0000-0000C40B0000}"/>
    <cellStyle name="Normal 2 2 3 3" xfId="3059" xr:uid="{00000000-0005-0000-0000-0000C50B0000}"/>
    <cellStyle name="Normal 2 2 3 4" xfId="3057" xr:uid="{00000000-0005-0000-0000-0000C60B0000}"/>
    <cellStyle name="Normal 2 2 4" xfId="3060" xr:uid="{00000000-0005-0000-0000-0000C70B0000}"/>
    <cellStyle name="Normal 2 2 4 2" xfId="3061" xr:uid="{00000000-0005-0000-0000-0000C80B0000}"/>
    <cellStyle name="Normal 2 2 4 2 2" xfId="3062" xr:uid="{00000000-0005-0000-0000-0000C90B0000}"/>
    <cellStyle name="Normal 2 2 4 3" xfId="3063" xr:uid="{00000000-0005-0000-0000-0000CA0B0000}"/>
    <cellStyle name="Normal 2 2 5" xfId="3064" xr:uid="{00000000-0005-0000-0000-0000CB0B0000}"/>
    <cellStyle name="Normal 2 2 5 2" xfId="3065" xr:uid="{00000000-0005-0000-0000-0000CC0B0000}"/>
    <cellStyle name="Normal 2 2 6" xfId="3066" xr:uid="{00000000-0005-0000-0000-0000CD0B0000}"/>
    <cellStyle name="Normal 2 2 6 2" xfId="3067" xr:uid="{00000000-0005-0000-0000-0000CE0B0000}"/>
    <cellStyle name="Normal 2 2 7" xfId="3068" xr:uid="{00000000-0005-0000-0000-0000CF0B0000}"/>
    <cellStyle name="Normal 2 2 8" xfId="3069" xr:uid="{00000000-0005-0000-0000-0000D00B0000}"/>
    <cellStyle name="Normal 2 2 9" xfId="3070" xr:uid="{00000000-0005-0000-0000-0000D10B0000}"/>
    <cellStyle name="Normal 2 2_ELC" xfId="3071" xr:uid="{00000000-0005-0000-0000-0000D20B0000}"/>
    <cellStyle name="Normal 2 20" xfId="3072" xr:uid="{00000000-0005-0000-0000-0000D30B0000}"/>
    <cellStyle name="Normal 2 21" xfId="3073" xr:uid="{00000000-0005-0000-0000-0000D40B0000}"/>
    <cellStyle name="Normal 2 22" xfId="3074" xr:uid="{00000000-0005-0000-0000-0000D50B0000}"/>
    <cellStyle name="Normal 2 23" xfId="3075" xr:uid="{00000000-0005-0000-0000-0000D60B0000}"/>
    <cellStyle name="Normal 2 24" xfId="3076" xr:uid="{00000000-0005-0000-0000-0000D70B0000}"/>
    <cellStyle name="Normal 2 25" xfId="3077" xr:uid="{00000000-0005-0000-0000-0000D80B0000}"/>
    <cellStyle name="Normal 2 26" xfId="3078" xr:uid="{00000000-0005-0000-0000-0000D90B0000}"/>
    <cellStyle name="Normal 2 27" xfId="3079" xr:uid="{00000000-0005-0000-0000-0000DA0B0000}"/>
    <cellStyle name="Normal 2 28" xfId="3080" xr:uid="{00000000-0005-0000-0000-0000DB0B0000}"/>
    <cellStyle name="Normal 2 29" xfId="3081" xr:uid="{00000000-0005-0000-0000-0000DC0B0000}"/>
    <cellStyle name="Normal 2 3" xfId="124" xr:uid="{00000000-0005-0000-0000-0000DD0B0000}"/>
    <cellStyle name="Normal 2 3 10" xfId="3082" xr:uid="{00000000-0005-0000-0000-0000DE0B0000}"/>
    <cellStyle name="Normal 2 3 11" xfId="3083" xr:uid="{00000000-0005-0000-0000-0000DF0B0000}"/>
    <cellStyle name="Normal 2 3 12" xfId="3084" xr:uid="{00000000-0005-0000-0000-0000E00B0000}"/>
    <cellStyle name="Normal 2 3 13" xfId="3085" xr:uid="{00000000-0005-0000-0000-0000E10B0000}"/>
    <cellStyle name="Normal 2 3 2" xfId="125" xr:uid="{00000000-0005-0000-0000-0000E20B0000}"/>
    <cellStyle name="Normal 2 3 2 2" xfId="3087" xr:uid="{00000000-0005-0000-0000-0000E30B0000}"/>
    <cellStyle name="Normal 2 3 2 3" xfId="3088" xr:uid="{00000000-0005-0000-0000-0000E40B0000}"/>
    <cellStyle name="Normal 2 3 2 4" xfId="3086" xr:uid="{00000000-0005-0000-0000-0000E50B0000}"/>
    <cellStyle name="Normal 2 3 3" xfId="3089" xr:uid="{00000000-0005-0000-0000-0000E60B0000}"/>
    <cellStyle name="Normal 2 3 3 2" xfId="3090" xr:uid="{00000000-0005-0000-0000-0000E70B0000}"/>
    <cellStyle name="Normal 2 3 4" xfId="3091" xr:uid="{00000000-0005-0000-0000-0000E80B0000}"/>
    <cellStyle name="Normal 2 3 5" xfId="3092" xr:uid="{00000000-0005-0000-0000-0000E90B0000}"/>
    <cellStyle name="Normal 2 3 6" xfId="3093" xr:uid="{00000000-0005-0000-0000-0000EA0B0000}"/>
    <cellStyle name="Normal 2 3 6 2" xfId="3094" xr:uid="{00000000-0005-0000-0000-0000EB0B0000}"/>
    <cellStyle name="Normal 2 3 7" xfId="3095" xr:uid="{00000000-0005-0000-0000-0000EC0B0000}"/>
    <cellStyle name="Normal 2 3 8" xfId="3096" xr:uid="{00000000-0005-0000-0000-0000ED0B0000}"/>
    <cellStyle name="Normal 2 3 9" xfId="3097" xr:uid="{00000000-0005-0000-0000-0000EE0B0000}"/>
    <cellStyle name="Normal 2 30" xfId="3098" xr:uid="{00000000-0005-0000-0000-0000EF0B0000}"/>
    <cellStyle name="Normal 2 31" xfId="3099" xr:uid="{00000000-0005-0000-0000-0000F00B0000}"/>
    <cellStyle name="Normal 2 32" xfId="3100" xr:uid="{00000000-0005-0000-0000-0000F10B0000}"/>
    <cellStyle name="Normal 2 33" xfId="3101" xr:uid="{00000000-0005-0000-0000-0000F20B0000}"/>
    <cellStyle name="Normal 2 34" xfId="3102" xr:uid="{00000000-0005-0000-0000-0000F30B0000}"/>
    <cellStyle name="Normal 2 35" xfId="3103" xr:uid="{00000000-0005-0000-0000-0000F40B0000}"/>
    <cellStyle name="Normal 2 36" xfId="3104" xr:uid="{00000000-0005-0000-0000-0000F50B0000}"/>
    <cellStyle name="Normal 2 37" xfId="3105" xr:uid="{00000000-0005-0000-0000-0000F60B0000}"/>
    <cellStyle name="Normal 2 38" xfId="3106" xr:uid="{00000000-0005-0000-0000-0000F70B0000}"/>
    <cellStyle name="Normal 2 39" xfId="3107" xr:uid="{00000000-0005-0000-0000-0000F80B0000}"/>
    <cellStyle name="Normal 2 4" xfId="126" xr:uid="{00000000-0005-0000-0000-0000F90B0000}"/>
    <cellStyle name="Normal 2 4 10" xfId="3108" xr:uid="{00000000-0005-0000-0000-0000FA0B0000}"/>
    <cellStyle name="Normal 2 4 11" xfId="3109" xr:uid="{00000000-0005-0000-0000-0000FB0B0000}"/>
    <cellStyle name="Normal 2 4 12" xfId="3110" xr:uid="{00000000-0005-0000-0000-0000FC0B0000}"/>
    <cellStyle name="Normal 2 4 13" xfId="3111" xr:uid="{00000000-0005-0000-0000-0000FD0B0000}"/>
    <cellStyle name="Normal 2 4 14" xfId="3112" xr:uid="{00000000-0005-0000-0000-0000FE0B0000}"/>
    <cellStyle name="Normal 2 4 2" xfId="127" xr:uid="{00000000-0005-0000-0000-0000FF0B0000}"/>
    <cellStyle name="Normal 2 4 2 2" xfId="3114" xr:uid="{00000000-0005-0000-0000-0000000C0000}"/>
    <cellStyle name="Normal 2 4 2 3" xfId="3115" xr:uid="{00000000-0005-0000-0000-0000010C0000}"/>
    <cellStyle name="Normal 2 4 2 4" xfId="3113" xr:uid="{00000000-0005-0000-0000-0000020C0000}"/>
    <cellStyle name="Normal 2 4 3" xfId="3116" xr:uid="{00000000-0005-0000-0000-0000030C0000}"/>
    <cellStyle name="Normal 2 4 3 2" xfId="3117" xr:uid="{00000000-0005-0000-0000-0000040C0000}"/>
    <cellStyle name="Normal 2 4 4" xfId="3118" xr:uid="{00000000-0005-0000-0000-0000050C0000}"/>
    <cellStyle name="Normal 2 4 4 2" xfId="3119" xr:uid="{00000000-0005-0000-0000-0000060C0000}"/>
    <cellStyle name="Normal 2 4 5" xfId="3120" xr:uid="{00000000-0005-0000-0000-0000070C0000}"/>
    <cellStyle name="Normal 2 4 6" xfId="3121" xr:uid="{00000000-0005-0000-0000-0000080C0000}"/>
    <cellStyle name="Normal 2 4 7" xfId="3122" xr:uid="{00000000-0005-0000-0000-0000090C0000}"/>
    <cellStyle name="Normal 2 4 8" xfId="3123" xr:uid="{00000000-0005-0000-0000-00000A0C0000}"/>
    <cellStyle name="Normal 2 4 9" xfId="3124" xr:uid="{00000000-0005-0000-0000-00000B0C0000}"/>
    <cellStyle name="Normal 2 40" xfId="3125" xr:uid="{00000000-0005-0000-0000-00000C0C0000}"/>
    <cellStyle name="Normal 2 41" xfId="3126" xr:uid="{00000000-0005-0000-0000-00000D0C0000}"/>
    <cellStyle name="Normal 2 42" xfId="3127" xr:uid="{00000000-0005-0000-0000-00000E0C0000}"/>
    <cellStyle name="Normal 2 43" xfId="3128" xr:uid="{00000000-0005-0000-0000-00000F0C0000}"/>
    <cellStyle name="Normal 2 44" xfId="3129" xr:uid="{00000000-0005-0000-0000-0000100C0000}"/>
    <cellStyle name="Normal 2 45" xfId="3130" xr:uid="{00000000-0005-0000-0000-0000110C0000}"/>
    <cellStyle name="Normal 2 46" xfId="3131" xr:uid="{00000000-0005-0000-0000-0000120C0000}"/>
    <cellStyle name="Normal 2 47" xfId="3132" xr:uid="{00000000-0005-0000-0000-0000130C0000}"/>
    <cellStyle name="Normal 2 48" xfId="3133" xr:uid="{00000000-0005-0000-0000-0000140C0000}"/>
    <cellStyle name="Normal 2 49" xfId="3134" xr:uid="{00000000-0005-0000-0000-0000150C0000}"/>
    <cellStyle name="Normal 2 5" xfId="128" xr:uid="{00000000-0005-0000-0000-0000160C0000}"/>
    <cellStyle name="Normal 2 5 10" xfId="3136" xr:uid="{00000000-0005-0000-0000-0000170C0000}"/>
    <cellStyle name="Normal 2 5 11" xfId="3137" xr:uid="{00000000-0005-0000-0000-0000180C0000}"/>
    <cellStyle name="Normal 2 5 12" xfId="3138" xr:uid="{00000000-0005-0000-0000-0000190C0000}"/>
    <cellStyle name="Normal 2 5 13" xfId="3139" xr:uid="{00000000-0005-0000-0000-00001A0C0000}"/>
    <cellStyle name="Normal 2 5 14" xfId="3140" xr:uid="{00000000-0005-0000-0000-00001B0C0000}"/>
    <cellStyle name="Normal 2 5 15" xfId="3141" xr:uid="{00000000-0005-0000-0000-00001C0C0000}"/>
    <cellStyle name="Normal 2 5 16" xfId="3142" xr:uid="{00000000-0005-0000-0000-00001D0C0000}"/>
    <cellStyle name="Normal 2 5 17" xfId="3143" xr:uid="{00000000-0005-0000-0000-00001E0C0000}"/>
    <cellStyle name="Normal 2 5 18" xfId="3135" xr:uid="{00000000-0005-0000-0000-00001F0C0000}"/>
    <cellStyle name="Normal 2 5 2" xfId="129" xr:uid="{00000000-0005-0000-0000-0000200C0000}"/>
    <cellStyle name="Normal 2 5 2 2" xfId="3144" xr:uid="{00000000-0005-0000-0000-0000210C0000}"/>
    <cellStyle name="Normal 2 5 2 3" xfId="3145" xr:uid="{00000000-0005-0000-0000-0000220C0000}"/>
    <cellStyle name="Normal 2 5 3" xfId="3146" xr:uid="{00000000-0005-0000-0000-0000230C0000}"/>
    <cellStyle name="Normal 2 5 4" xfId="3147" xr:uid="{00000000-0005-0000-0000-0000240C0000}"/>
    <cellStyle name="Normal 2 5 5" xfId="3148" xr:uid="{00000000-0005-0000-0000-0000250C0000}"/>
    <cellStyle name="Normal 2 5 6" xfId="3149" xr:uid="{00000000-0005-0000-0000-0000260C0000}"/>
    <cellStyle name="Normal 2 5 7" xfId="3150" xr:uid="{00000000-0005-0000-0000-0000270C0000}"/>
    <cellStyle name="Normal 2 5 8" xfId="3151" xr:uid="{00000000-0005-0000-0000-0000280C0000}"/>
    <cellStyle name="Normal 2 5 9" xfId="3152" xr:uid="{00000000-0005-0000-0000-0000290C0000}"/>
    <cellStyle name="Normal 2 6" xfId="130" xr:uid="{00000000-0005-0000-0000-00002A0C0000}"/>
    <cellStyle name="Normal 2 6 10" xfId="3154" xr:uid="{00000000-0005-0000-0000-00002B0C0000}"/>
    <cellStyle name="Normal 2 6 11" xfId="3155" xr:uid="{00000000-0005-0000-0000-00002C0C0000}"/>
    <cellStyle name="Normal 2 6 12" xfId="3156" xr:uid="{00000000-0005-0000-0000-00002D0C0000}"/>
    <cellStyle name="Normal 2 6 13" xfId="3157" xr:uid="{00000000-0005-0000-0000-00002E0C0000}"/>
    <cellStyle name="Normal 2 6 14" xfId="3158" xr:uid="{00000000-0005-0000-0000-00002F0C0000}"/>
    <cellStyle name="Normal 2 6 15" xfId="3159" xr:uid="{00000000-0005-0000-0000-0000300C0000}"/>
    <cellStyle name="Normal 2 6 16" xfId="3160" xr:uid="{00000000-0005-0000-0000-0000310C0000}"/>
    <cellStyle name="Normal 2 6 17" xfId="3161" xr:uid="{00000000-0005-0000-0000-0000320C0000}"/>
    <cellStyle name="Normal 2 6 18" xfId="3153" xr:uid="{00000000-0005-0000-0000-0000330C0000}"/>
    <cellStyle name="Normal 2 6 2" xfId="131" xr:uid="{00000000-0005-0000-0000-0000340C0000}"/>
    <cellStyle name="Normal 2 6 2 2" xfId="3162" xr:uid="{00000000-0005-0000-0000-0000350C0000}"/>
    <cellStyle name="Normal 2 6 2 3" xfId="3163" xr:uid="{00000000-0005-0000-0000-0000360C0000}"/>
    <cellStyle name="Normal 2 6 3" xfId="3164" xr:uid="{00000000-0005-0000-0000-0000370C0000}"/>
    <cellStyle name="Normal 2 6 4" xfId="3165" xr:uid="{00000000-0005-0000-0000-0000380C0000}"/>
    <cellStyle name="Normal 2 6 5" xfId="3166" xr:uid="{00000000-0005-0000-0000-0000390C0000}"/>
    <cellStyle name="Normal 2 6 6" xfId="3167" xr:uid="{00000000-0005-0000-0000-00003A0C0000}"/>
    <cellStyle name="Normal 2 6 7" xfId="3168" xr:uid="{00000000-0005-0000-0000-00003B0C0000}"/>
    <cellStyle name="Normal 2 6 8" xfId="3169" xr:uid="{00000000-0005-0000-0000-00003C0C0000}"/>
    <cellStyle name="Normal 2 6 9" xfId="3170" xr:uid="{00000000-0005-0000-0000-00003D0C0000}"/>
    <cellStyle name="Normal 2 7" xfId="132" xr:uid="{00000000-0005-0000-0000-00003E0C0000}"/>
    <cellStyle name="Normal 2 7 2" xfId="133" xr:uid="{00000000-0005-0000-0000-00003F0C0000}"/>
    <cellStyle name="Normal 2 8" xfId="134" xr:uid="{00000000-0005-0000-0000-0000400C0000}"/>
    <cellStyle name="Normal 2 8 2" xfId="135" xr:uid="{00000000-0005-0000-0000-0000410C0000}"/>
    <cellStyle name="Normal 2 8 3" xfId="3171" xr:uid="{00000000-0005-0000-0000-0000420C0000}"/>
    <cellStyle name="Normal 2 8 4" xfId="3172" xr:uid="{00000000-0005-0000-0000-0000430C0000}"/>
    <cellStyle name="Normal 2 9" xfId="136" xr:uid="{00000000-0005-0000-0000-0000440C0000}"/>
    <cellStyle name="Normal 2 9 2" xfId="137" xr:uid="{00000000-0005-0000-0000-0000450C0000}"/>
    <cellStyle name="Normal 2 9 3" xfId="3173" xr:uid="{00000000-0005-0000-0000-0000460C0000}"/>
    <cellStyle name="Normal 2_ELC" xfId="3174" xr:uid="{00000000-0005-0000-0000-0000470C0000}"/>
    <cellStyle name="Normal 20" xfId="3175" xr:uid="{00000000-0005-0000-0000-0000480C0000}"/>
    <cellStyle name="Normal 20 2" xfId="3176" xr:uid="{00000000-0005-0000-0000-0000490C0000}"/>
    <cellStyle name="Normal 20 3" xfId="3177" xr:uid="{00000000-0005-0000-0000-00004A0C0000}"/>
    <cellStyle name="Normal 21" xfId="3178" xr:uid="{00000000-0005-0000-0000-00004B0C0000}"/>
    <cellStyle name="Normal 21 2" xfId="3179" xr:uid="{00000000-0005-0000-0000-00004C0C0000}"/>
    <cellStyle name="Normal 21 2 2" xfId="3180" xr:uid="{00000000-0005-0000-0000-00004D0C0000}"/>
    <cellStyle name="Normal 21 3" xfId="3181" xr:uid="{00000000-0005-0000-0000-00004E0C0000}"/>
    <cellStyle name="Normal 21_Scen_XBase" xfId="3182" xr:uid="{00000000-0005-0000-0000-00004F0C0000}"/>
    <cellStyle name="Normal 22" xfId="3183" xr:uid="{00000000-0005-0000-0000-0000500C0000}"/>
    <cellStyle name="Normal 22 2" xfId="3184" xr:uid="{00000000-0005-0000-0000-0000510C0000}"/>
    <cellStyle name="Normal 23" xfId="3185" xr:uid="{00000000-0005-0000-0000-0000520C0000}"/>
    <cellStyle name="Normal 23 2" xfId="3186" xr:uid="{00000000-0005-0000-0000-0000530C0000}"/>
    <cellStyle name="Normal 23 3" xfId="3187" xr:uid="{00000000-0005-0000-0000-0000540C0000}"/>
    <cellStyle name="Normal 24" xfId="3188" xr:uid="{00000000-0005-0000-0000-0000550C0000}"/>
    <cellStyle name="Normal 24 10" xfId="3189" xr:uid="{00000000-0005-0000-0000-0000560C0000}"/>
    <cellStyle name="Normal 24 11" xfId="3190" xr:uid="{00000000-0005-0000-0000-0000570C0000}"/>
    <cellStyle name="Normal 24 12" xfId="3191" xr:uid="{00000000-0005-0000-0000-0000580C0000}"/>
    <cellStyle name="Normal 24 13" xfId="3192" xr:uid="{00000000-0005-0000-0000-0000590C0000}"/>
    <cellStyle name="Normal 24 14" xfId="3193" xr:uid="{00000000-0005-0000-0000-00005A0C0000}"/>
    <cellStyle name="Normal 24 15" xfId="3194" xr:uid="{00000000-0005-0000-0000-00005B0C0000}"/>
    <cellStyle name="Normal 24 16" xfId="3195" xr:uid="{00000000-0005-0000-0000-00005C0C0000}"/>
    <cellStyle name="Normal 24 17" xfId="3196" xr:uid="{00000000-0005-0000-0000-00005D0C0000}"/>
    <cellStyle name="Normal 24 18" xfId="3197" xr:uid="{00000000-0005-0000-0000-00005E0C0000}"/>
    <cellStyle name="Normal 24 19" xfId="3198" xr:uid="{00000000-0005-0000-0000-00005F0C0000}"/>
    <cellStyle name="Normal 24 2" xfId="3199" xr:uid="{00000000-0005-0000-0000-0000600C0000}"/>
    <cellStyle name="Normal 24 20" xfId="3200" xr:uid="{00000000-0005-0000-0000-0000610C0000}"/>
    <cellStyle name="Normal 24 21" xfId="3201" xr:uid="{00000000-0005-0000-0000-0000620C0000}"/>
    <cellStyle name="Normal 24 21 2" xfId="3202" xr:uid="{00000000-0005-0000-0000-0000630C0000}"/>
    <cellStyle name="Normal 24 22" xfId="3203" xr:uid="{00000000-0005-0000-0000-0000640C0000}"/>
    <cellStyle name="Normal 24 3" xfId="3204" xr:uid="{00000000-0005-0000-0000-0000650C0000}"/>
    <cellStyle name="Normal 24 4" xfId="3205" xr:uid="{00000000-0005-0000-0000-0000660C0000}"/>
    <cellStyle name="Normal 24 5" xfId="3206" xr:uid="{00000000-0005-0000-0000-0000670C0000}"/>
    <cellStyle name="Normal 24 6" xfId="3207" xr:uid="{00000000-0005-0000-0000-0000680C0000}"/>
    <cellStyle name="Normal 24 7" xfId="3208" xr:uid="{00000000-0005-0000-0000-0000690C0000}"/>
    <cellStyle name="Normal 24 8" xfId="3209" xr:uid="{00000000-0005-0000-0000-00006A0C0000}"/>
    <cellStyle name="Normal 24 9" xfId="3210" xr:uid="{00000000-0005-0000-0000-00006B0C0000}"/>
    <cellStyle name="Normal 25" xfId="3211" xr:uid="{00000000-0005-0000-0000-00006C0C0000}"/>
    <cellStyle name="Normal 25 2" xfId="3212" xr:uid="{00000000-0005-0000-0000-00006D0C0000}"/>
    <cellStyle name="Normal 25 3" xfId="3213" xr:uid="{00000000-0005-0000-0000-00006E0C0000}"/>
    <cellStyle name="Normal 26" xfId="3214" xr:uid="{00000000-0005-0000-0000-00006F0C0000}"/>
    <cellStyle name="Normal 26 2" xfId="3215" xr:uid="{00000000-0005-0000-0000-0000700C0000}"/>
    <cellStyle name="Normal 26 3" xfId="3216" xr:uid="{00000000-0005-0000-0000-0000710C0000}"/>
    <cellStyle name="Normal 27" xfId="3217" xr:uid="{00000000-0005-0000-0000-0000720C0000}"/>
    <cellStyle name="Normal 27 2" xfId="3218" xr:uid="{00000000-0005-0000-0000-0000730C0000}"/>
    <cellStyle name="Normal 28" xfId="3219" xr:uid="{00000000-0005-0000-0000-0000740C0000}"/>
    <cellStyle name="Normal 29" xfId="3220" xr:uid="{00000000-0005-0000-0000-0000750C0000}"/>
    <cellStyle name="Normal 3" xfId="138" xr:uid="{00000000-0005-0000-0000-0000760C0000}"/>
    <cellStyle name="Normal 3 10" xfId="3222" xr:uid="{00000000-0005-0000-0000-0000770C0000}"/>
    <cellStyle name="Normal 3 11" xfId="3223" xr:uid="{00000000-0005-0000-0000-0000780C0000}"/>
    <cellStyle name="Normal 3 12" xfId="3224" xr:uid="{00000000-0005-0000-0000-0000790C0000}"/>
    <cellStyle name="Normal 3 13" xfId="3225" xr:uid="{00000000-0005-0000-0000-00007A0C0000}"/>
    <cellStyle name="Normal 3 14" xfId="3226" xr:uid="{00000000-0005-0000-0000-00007B0C0000}"/>
    <cellStyle name="Normal 3 15" xfId="3227" xr:uid="{00000000-0005-0000-0000-00007C0C0000}"/>
    <cellStyle name="Normal 3 16" xfId="3228" xr:uid="{00000000-0005-0000-0000-00007D0C0000}"/>
    <cellStyle name="Normal 3 17" xfId="3229" xr:uid="{00000000-0005-0000-0000-00007E0C0000}"/>
    <cellStyle name="Normal 3 18" xfId="3230" xr:uid="{00000000-0005-0000-0000-00007F0C0000}"/>
    <cellStyle name="Normal 3 19" xfId="3231" xr:uid="{00000000-0005-0000-0000-0000800C0000}"/>
    <cellStyle name="Normal 3 2" xfId="139" xr:uid="{00000000-0005-0000-0000-0000810C0000}"/>
    <cellStyle name="Normal 3 2 10" xfId="3232" xr:uid="{00000000-0005-0000-0000-0000820C0000}"/>
    <cellStyle name="Normal 3 2 2" xfId="3233" xr:uid="{00000000-0005-0000-0000-0000830C0000}"/>
    <cellStyle name="Normal 3 2 2 2" xfId="3234" xr:uid="{00000000-0005-0000-0000-0000840C0000}"/>
    <cellStyle name="Normal 3 2 2 2 2" xfId="3235" xr:uid="{00000000-0005-0000-0000-0000850C0000}"/>
    <cellStyle name="Normal 3 2 3" xfId="3236" xr:uid="{00000000-0005-0000-0000-0000860C0000}"/>
    <cellStyle name="Normal 3 2 3 2" xfId="3237" xr:uid="{00000000-0005-0000-0000-0000870C0000}"/>
    <cellStyle name="Normal 3 2 4" xfId="3238" xr:uid="{00000000-0005-0000-0000-0000880C0000}"/>
    <cellStyle name="Normal 3 2 5" xfId="3239" xr:uid="{00000000-0005-0000-0000-0000890C0000}"/>
    <cellStyle name="Normal 3 2 6" xfId="3240" xr:uid="{00000000-0005-0000-0000-00008A0C0000}"/>
    <cellStyle name="Normal 3 2 7" xfId="3241" xr:uid="{00000000-0005-0000-0000-00008B0C0000}"/>
    <cellStyle name="Normal 3 2 8" xfId="3242" xr:uid="{00000000-0005-0000-0000-00008C0C0000}"/>
    <cellStyle name="Normal 3 2 9" xfId="3243" xr:uid="{00000000-0005-0000-0000-00008D0C0000}"/>
    <cellStyle name="Normal 3 2 9 2" xfId="3244" xr:uid="{00000000-0005-0000-0000-00008E0C0000}"/>
    <cellStyle name="Normal 3 2_ELC" xfId="3245" xr:uid="{00000000-0005-0000-0000-00008F0C0000}"/>
    <cellStyle name="Normal 3 20" xfId="3246" xr:uid="{00000000-0005-0000-0000-0000900C0000}"/>
    <cellStyle name="Normal 3 21" xfId="3247" xr:uid="{00000000-0005-0000-0000-0000910C0000}"/>
    <cellStyle name="Normal 3 22" xfId="3248" xr:uid="{00000000-0005-0000-0000-0000920C0000}"/>
    <cellStyle name="Normal 3 23" xfId="3249" xr:uid="{00000000-0005-0000-0000-0000930C0000}"/>
    <cellStyle name="Normal 3 24" xfId="3250" xr:uid="{00000000-0005-0000-0000-0000940C0000}"/>
    <cellStyle name="Normal 3 25" xfId="3251" xr:uid="{00000000-0005-0000-0000-0000950C0000}"/>
    <cellStyle name="Normal 3 26" xfId="3252" xr:uid="{00000000-0005-0000-0000-0000960C0000}"/>
    <cellStyle name="Normal 3 27" xfId="3253" xr:uid="{00000000-0005-0000-0000-0000970C0000}"/>
    <cellStyle name="Normal 3 28" xfId="3254" xr:uid="{00000000-0005-0000-0000-0000980C0000}"/>
    <cellStyle name="Normal 3 29" xfId="3255" xr:uid="{00000000-0005-0000-0000-0000990C0000}"/>
    <cellStyle name="Normal 3 3" xfId="3256" xr:uid="{00000000-0005-0000-0000-00009A0C0000}"/>
    <cellStyle name="Normal 3 3 2" xfId="3257" xr:uid="{00000000-0005-0000-0000-00009B0C0000}"/>
    <cellStyle name="Normal 3 3 2 2" xfId="3258" xr:uid="{00000000-0005-0000-0000-00009C0C0000}"/>
    <cellStyle name="Normal 3 3 3" xfId="3259" xr:uid="{00000000-0005-0000-0000-00009D0C0000}"/>
    <cellStyle name="Normal 3 3 4" xfId="3260" xr:uid="{00000000-0005-0000-0000-00009E0C0000}"/>
    <cellStyle name="Normal 3 3 5" xfId="3261" xr:uid="{00000000-0005-0000-0000-00009F0C0000}"/>
    <cellStyle name="Normal 3 3 6" xfId="3262" xr:uid="{00000000-0005-0000-0000-0000A00C0000}"/>
    <cellStyle name="Normal 3 3 7" xfId="3263" xr:uid="{00000000-0005-0000-0000-0000A10C0000}"/>
    <cellStyle name="Normal 3 3 8" xfId="3264" xr:uid="{00000000-0005-0000-0000-0000A20C0000}"/>
    <cellStyle name="Normal 3 30" xfId="3265" xr:uid="{00000000-0005-0000-0000-0000A30C0000}"/>
    <cellStyle name="Normal 3 31" xfId="3266" xr:uid="{00000000-0005-0000-0000-0000A40C0000}"/>
    <cellStyle name="Normal 3 32" xfId="3221" xr:uid="{00000000-0005-0000-0000-0000A50C0000}"/>
    <cellStyle name="Normal 3 33" xfId="21713" xr:uid="{00000000-0005-0000-0000-0000A60C0000}"/>
    <cellStyle name="Normal 3 34" xfId="21712" xr:uid="{00000000-0005-0000-0000-0000A70C0000}"/>
    <cellStyle name="Normal 3 35" xfId="39325" xr:uid="{00000000-0005-0000-0000-0000A80C0000}"/>
    <cellStyle name="Normal 3 36" xfId="21711" xr:uid="{00000000-0005-0000-0000-0000A90C0000}"/>
    <cellStyle name="Normal 3 4" xfId="3267" xr:uid="{00000000-0005-0000-0000-0000AA0C0000}"/>
    <cellStyle name="Normal 3 4 2" xfId="3268" xr:uid="{00000000-0005-0000-0000-0000AB0C0000}"/>
    <cellStyle name="Normal 3 4 3" xfId="3269" xr:uid="{00000000-0005-0000-0000-0000AC0C0000}"/>
    <cellStyle name="Normal 3 4 4" xfId="3270" xr:uid="{00000000-0005-0000-0000-0000AD0C0000}"/>
    <cellStyle name="Normal 3 4 4 2" xfId="3271" xr:uid="{00000000-0005-0000-0000-0000AE0C0000}"/>
    <cellStyle name="Normal 3 4 5" xfId="3272" xr:uid="{00000000-0005-0000-0000-0000AF0C0000}"/>
    <cellStyle name="Normal 3 4 6" xfId="3273" xr:uid="{00000000-0005-0000-0000-0000B00C0000}"/>
    <cellStyle name="Normal 3 4 7" xfId="3274" xr:uid="{00000000-0005-0000-0000-0000B10C0000}"/>
    <cellStyle name="Normal 3 4 8" xfId="3275" xr:uid="{00000000-0005-0000-0000-0000B20C0000}"/>
    <cellStyle name="Normal 3 5" xfId="3276" xr:uid="{00000000-0005-0000-0000-0000B30C0000}"/>
    <cellStyle name="Normal 3 5 2" xfId="3277" xr:uid="{00000000-0005-0000-0000-0000B40C0000}"/>
    <cellStyle name="Normal 3 5 3" xfId="3278" xr:uid="{00000000-0005-0000-0000-0000B50C0000}"/>
    <cellStyle name="Normal 3 5 4" xfId="3279" xr:uid="{00000000-0005-0000-0000-0000B60C0000}"/>
    <cellStyle name="Normal 3 5 5" xfId="3280" xr:uid="{00000000-0005-0000-0000-0000B70C0000}"/>
    <cellStyle name="Normal 3 5 6" xfId="3281" xr:uid="{00000000-0005-0000-0000-0000B80C0000}"/>
    <cellStyle name="Normal 3 5 7" xfId="3282" xr:uid="{00000000-0005-0000-0000-0000B90C0000}"/>
    <cellStyle name="Normal 3 5 8" xfId="3283" xr:uid="{00000000-0005-0000-0000-0000BA0C0000}"/>
    <cellStyle name="Normal 3 5 9" xfId="3284" xr:uid="{00000000-0005-0000-0000-0000BB0C0000}"/>
    <cellStyle name="Normal 3 6" xfId="3285" xr:uid="{00000000-0005-0000-0000-0000BC0C0000}"/>
    <cellStyle name="Normal 3 7" xfId="3286" xr:uid="{00000000-0005-0000-0000-0000BD0C0000}"/>
    <cellStyle name="Normal 3 7 2" xfId="3287" xr:uid="{00000000-0005-0000-0000-0000BE0C0000}"/>
    <cellStyle name="Normal 3 7 3" xfId="3288" xr:uid="{00000000-0005-0000-0000-0000BF0C0000}"/>
    <cellStyle name="Normal 3 8" xfId="3289" xr:uid="{00000000-0005-0000-0000-0000C00C0000}"/>
    <cellStyle name="Normal 3 9" xfId="3290" xr:uid="{00000000-0005-0000-0000-0000C10C0000}"/>
    <cellStyle name="Normal 3_PrimaryEnergyPrices_TIMES" xfId="3291" xr:uid="{00000000-0005-0000-0000-0000C20C0000}"/>
    <cellStyle name="Normal 30" xfId="3292" xr:uid="{00000000-0005-0000-0000-0000C30C0000}"/>
    <cellStyle name="Normal 31" xfId="3293" xr:uid="{00000000-0005-0000-0000-0000C40C0000}"/>
    <cellStyle name="Normal 31 2" xfId="3294" xr:uid="{00000000-0005-0000-0000-0000C50C0000}"/>
    <cellStyle name="Normal 31 3" xfId="3295" xr:uid="{00000000-0005-0000-0000-0000C60C0000}"/>
    <cellStyle name="Normal 31 4" xfId="3296" xr:uid="{00000000-0005-0000-0000-0000C70C0000}"/>
    <cellStyle name="Normal 31 5" xfId="3297" xr:uid="{00000000-0005-0000-0000-0000C80C0000}"/>
    <cellStyle name="Normal 32" xfId="3298" xr:uid="{00000000-0005-0000-0000-0000C90C0000}"/>
    <cellStyle name="Normal 32 2" xfId="3299" xr:uid="{00000000-0005-0000-0000-0000CA0C0000}"/>
    <cellStyle name="Normal 33" xfId="3300" xr:uid="{00000000-0005-0000-0000-0000CB0C0000}"/>
    <cellStyle name="Normal 33 10" xfId="3301" xr:uid="{00000000-0005-0000-0000-0000CC0C0000}"/>
    <cellStyle name="Normal 33 11" xfId="3302" xr:uid="{00000000-0005-0000-0000-0000CD0C0000}"/>
    <cellStyle name="Normal 33 12" xfId="3303" xr:uid="{00000000-0005-0000-0000-0000CE0C0000}"/>
    <cellStyle name="Normal 33 13" xfId="3304" xr:uid="{00000000-0005-0000-0000-0000CF0C0000}"/>
    <cellStyle name="Normal 33 2" xfId="3305" xr:uid="{00000000-0005-0000-0000-0000D00C0000}"/>
    <cellStyle name="Normal 33 3" xfId="3306" xr:uid="{00000000-0005-0000-0000-0000D10C0000}"/>
    <cellStyle name="Normal 33 4" xfId="3307" xr:uid="{00000000-0005-0000-0000-0000D20C0000}"/>
    <cellStyle name="Normal 33 5" xfId="3308" xr:uid="{00000000-0005-0000-0000-0000D30C0000}"/>
    <cellStyle name="Normal 33 6" xfId="3309" xr:uid="{00000000-0005-0000-0000-0000D40C0000}"/>
    <cellStyle name="Normal 33 7" xfId="3310" xr:uid="{00000000-0005-0000-0000-0000D50C0000}"/>
    <cellStyle name="Normal 33 8" xfId="3311" xr:uid="{00000000-0005-0000-0000-0000D60C0000}"/>
    <cellStyle name="Normal 33 9" xfId="3312" xr:uid="{00000000-0005-0000-0000-0000D70C0000}"/>
    <cellStyle name="Normal 33_Scen_XBase" xfId="3313" xr:uid="{00000000-0005-0000-0000-0000D80C0000}"/>
    <cellStyle name="Normal 34" xfId="3314" xr:uid="{00000000-0005-0000-0000-0000D90C0000}"/>
    <cellStyle name="Normal 34 2" xfId="3315" xr:uid="{00000000-0005-0000-0000-0000DA0C0000}"/>
    <cellStyle name="Normal 35" xfId="3316" xr:uid="{00000000-0005-0000-0000-0000DB0C0000}"/>
    <cellStyle name="Normal 35 2" xfId="3317" xr:uid="{00000000-0005-0000-0000-0000DC0C0000}"/>
    <cellStyle name="Normal 36" xfId="3318" xr:uid="{00000000-0005-0000-0000-0000DD0C0000}"/>
    <cellStyle name="Normal 37" xfId="3319" xr:uid="{00000000-0005-0000-0000-0000DE0C0000}"/>
    <cellStyle name="Normal 38" xfId="3320" xr:uid="{00000000-0005-0000-0000-0000DF0C0000}"/>
    <cellStyle name="Normal 39" xfId="162" xr:uid="{00000000-0005-0000-0000-0000E00C0000}"/>
    <cellStyle name="Normal 4" xfId="140" xr:uid="{00000000-0005-0000-0000-0000E10C0000}"/>
    <cellStyle name="Normal 4 10" xfId="3321" xr:uid="{00000000-0005-0000-0000-0000E20C0000}"/>
    <cellStyle name="Normal 4 11" xfId="3322" xr:uid="{00000000-0005-0000-0000-0000E30C0000}"/>
    <cellStyle name="Normal 4 12" xfId="3323" xr:uid="{00000000-0005-0000-0000-0000E40C0000}"/>
    <cellStyle name="Normal 4 13" xfId="3324" xr:uid="{00000000-0005-0000-0000-0000E50C0000}"/>
    <cellStyle name="Normal 4 13 2" xfId="3325" xr:uid="{00000000-0005-0000-0000-0000E60C0000}"/>
    <cellStyle name="Normal 4 13 2 2" xfId="3326" xr:uid="{00000000-0005-0000-0000-0000E70C0000}"/>
    <cellStyle name="Normal 4 13 2 3" xfId="3327" xr:uid="{00000000-0005-0000-0000-0000E80C0000}"/>
    <cellStyle name="Normal 4 13 2 3 2" xfId="3328" xr:uid="{00000000-0005-0000-0000-0000E90C0000}"/>
    <cellStyle name="Normal 4 13 2 3 3" xfId="3329" xr:uid="{00000000-0005-0000-0000-0000EA0C0000}"/>
    <cellStyle name="Normal 4 13 2 4" xfId="3330" xr:uid="{00000000-0005-0000-0000-0000EB0C0000}"/>
    <cellStyle name="Normal 4 2" xfId="141" xr:uid="{00000000-0005-0000-0000-0000EC0C0000}"/>
    <cellStyle name="Normal 4 2 10" xfId="3331" xr:uid="{00000000-0005-0000-0000-0000ED0C0000}"/>
    <cellStyle name="Normal 4 2 2" xfId="3332" xr:uid="{00000000-0005-0000-0000-0000EE0C0000}"/>
    <cellStyle name="Normal 4 2 2 10" xfId="3333" xr:uid="{00000000-0005-0000-0000-0000EF0C0000}"/>
    <cellStyle name="Normal 4 2 2 11" xfId="3334" xr:uid="{00000000-0005-0000-0000-0000F00C0000}"/>
    <cellStyle name="Normal 4 2 2 12" xfId="3335" xr:uid="{00000000-0005-0000-0000-0000F10C0000}"/>
    <cellStyle name="Normal 4 2 2 13" xfId="3336" xr:uid="{00000000-0005-0000-0000-0000F20C0000}"/>
    <cellStyle name="Normal 4 2 2 2" xfId="3337" xr:uid="{00000000-0005-0000-0000-0000F30C0000}"/>
    <cellStyle name="Normal 4 2 2 2 10" xfId="3338" xr:uid="{00000000-0005-0000-0000-0000F40C0000}"/>
    <cellStyle name="Normal 4 2 2 2 11" xfId="3339" xr:uid="{00000000-0005-0000-0000-0000F50C0000}"/>
    <cellStyle name="Normal 4 2 2 2 12" xfId="3340" xr:uid="{00000000-0005-0000-0000-0000F60C0000}"/>
    <cellStyle name="Normal 4 2 2 2 13" xfId="3341" xr:uid="{00000000-0005-0000-0000-0000F70C0000}"/>
    <cellStyle name="Normal 4 2 2 2 2" xfId="3342" xr:uid="{00000000-0005-0000-0000-0000F80C0000}"/>
    <cellStyle name="Normal 4 2 2 2 3" xfId="3343" xr:uid="{00000000-0005-0000-0000-0000F90C0000}"/>
    <cellStyle name="Normal 4 2 2 2 4" xfId="3344" xr:uid="{00000000-0005-0000-0000-0000FA0C0000}"/>
    <cellStyle name="Normal 4 2 2 2 5" xfId="3345" xr:uid="{00000000-0005-0000-0000-0000FB0C0000}"/>
    <cellStyle name="Normal 4 2 2 2 6" xfId="3346" xr:uid="{00000000-0005-0000-0000-0000FC0C0000}"/>
    <cellStyle name="Normal 4 2 2 2 7" xfId="3347" xr:uid="{00000000-0005-0000-0000-0000FD0C0000}"/>
    <cellStyle name="Normal 4 2 2 2 8" xfId="3348" xr:uid="{00000000-0005-0000-0000-0000FE0C0000}"/>
    <cellStyle name="Normal 4 2 2 2 9" xfId="3349" xr:uid="{00000000-0005-0000-0000-0000FF0C0000}"/>
    <cellStyle name="Normal 4 2 2 3" xfId="3350" xr:uid="{00000000-0005-0000-0000-0000000D0000}"/>
    <cellStyle name="Normal 4 2 2 4" xfId="3351" xr:uid="{00000000-0005-0000-0000-0000010D0000}"/>
    <cellStyle name="Normal 4 2 2 5" xfId="3352" xr:uid="{00000000-0005-0000-0000-0000020D0000}"/>
    <cellStyle name="Normal 4 2 2 6" xfId="3353" xr:uid="{00000000-0005-0000-0000-0000030D0000}"/>
    <cellStyle name="Normal 4 2 2 7" xfId="3354" xr:uid="{00000000-0005-0000-0000-0000040D0000}"/>
    <cellStyle name="Normal 4 2 2 8" xfId="3355" xr:uid="{00000000-0005-0000-0000-0000050D0000}"/>
    <cellStyle name="Normal 4 2 2 9" xfId="3356" xr:uid="{00000000-0005-0000-0000-0000060D0000}"/>
    <cellStyle name="Normal 4 2 3" xfId="3357" xr:uid="{00000000-0005-0000-0000-0000070D0000}"/>
    <cellStyle name="Normal 4 2 3 2" xfId="3358" xr:uid="{00000000-0005-0000-0000-0000080D0000}"/>
    <cellStyle name="Normal 4 2 4" xfId="3359" xr:uid="{00000000-0005-0000-0000-0000090D0000}"/>
    <cellStyle name="Normal 4 2 5" xfId="3360" xr:uid="{00000000-0005-0000-0000-00000A0D0000}"/>
    <cellStyle name="Normal 4 2 6" xfId="3361" xr:uid="{00000000-0005-0000-0000-00000B0D0000}"/>
    <cellStyle name="Normal 4 2 7" xfId="3362" xr:uid="{00000000-0005-0000-0000-00000C0D0000}"/>
    <cellStyle name="Normal 4 2 8" xfId="3363" xr:uid="{00000000-0005-0000-0000-00000D0D0000}"/>
    <cellStyle name="Normal 4 2 9" xfId="3364" xr:uid="{00000000-0005-0000-0000-00000E0D0000}"/>
    <cellStyle name="Normal 4 2_Scen_XBase" xfId="3365" xr:uid="{00000000-0005-0000-0000-00000F0D0000}"/>
    <cellStyle name="Normal 4 3" xfId="159" xr:uid="{00000000-0005-0000-0000-0000100D0000}"/>
    <cellStyle name="Normal 4 3 10" xfId="3366" xr:uid="{00000000-0005-0000-0000-0000110D0000}"/>
    <cellStyle name="Normal 4 3 2" xfId="3367" xr:uid="{00000000-0005-0000-0000-0000120D0000}"/>
    <cellStyle name="Normal 4 3 2 2" xfId="3368" xr:uid="{00000000-0005-0000-0000-0000130D0000}"/>
    <cellStyle name="Normal 4 3 2 3" xfId="3369" xr:uid="{00000000-0005-0000-0000-0000140D0000}"/>
    <cellStyle name="Normal 4 3 3" xfId="3370" xr:uid="{00000000-0005-0000-0000-0000150D0000}"/>
    <cellStyle name="Normal 4 3 3 2" xfId="3371" xr:uid="{00000000-0005-0000-0000-0000160D0000}"/>
    <cellStyle name="Normal 4 3 4" xfId="3372" xr:uid="{00000000-0005-0000-0000-0000170D0000}"/>
    <cellStyle name="Normal 4 3 4 2" xfId="3373" xr:uid="{00000000-0005-0000-0000-0000180D0000}"/>
    <cellStyle name="Normal 4 3 5" xfId="3374" xr:uid="{00000000-0005-0000-0000-0000190D0000}"/>
    <cellStyle name="Normal 4 3 6" xfId="3375" xr:uid="{00000000-0005-0000-0000-00001A0D0000}"/>
    <cellStyle name="Normal 4 3 7" xfId="3376" xr:uid="{00000000-0005-0000-0000-00001B0D0000}"/>
    <cellStyle name="Normal 4 3 8" xfId="3377" xr:uid="{00000000-0005-0000-0000-00001C0D0000}"/>
    <cellStyle name="Normal 4 3 9" xfId="3378" xr:uid="{00000000-0005-0000-0000-00001D0D0000}"/>
    <cellStyle name="Normal 4 3_Scen_XBase" xfId="3379" xr:uid="{00000000-0005-0000-0000-00001E0D0000}"/>
    <cellStyle name="Normal 4 4" xfId="3380" xr:uid="{00000000-0005-0000-0000-00001F0D0000}"/>
    <cellStyle name="Normal 4 4 2" xfId="3381" xr:uid="{00000000-0005-0000-0000-0000200D0000}"/>
    <cellStyle name="Normal 4 4 3" xfId="3382" xr:uid="{00000000-0005-0000-0000-0000210D0000}"/>
    <cellStyle name="Normal 4 4 4" xfId="3383" xr:uid="{00000000-0005-0000-0000-0000220D0000}"/>
    <cellStyle name="Normal 4 4 5" xfId="3384" xr:uid="{00000000-0005-0000-0000-0000230D0000}"/>
    <cellStyle name="Normal 4 4 6" xfId="3385" xr:uid="{00000000-0005-0000-0000-0000240D0000}"/>
    <cellStyle name="Normal 4 4 7" xfId="3386" xr:uid="{00000000-0005-0000-0000-0000250D0000}"/>
    <cellStyle name="Normal 4 4 8" xfId="3387" xr:uid="{00000000-0005-0000-0000-0000260D0000}"/>
    <cellStyle name="Normal 4 4 9" xfId="3388" xr:uid="{00000000-0005-0000-0000-0000270D0000}"/>
    <cellStyle name="Normal 4 5" xfId="3389" xr:uid="{00000000-0005-0000-0000-0000280D0000}"/>
    <cellStyle name="Normal 4 5 2" xfId="3390" xr:uid="{00000000-0005-0000-0000-0000290D0000}"/>
    <cellStyle name="Normal 4 5 3" xfId="3391" xr:uid="{00000000-0005-0000-0000-00002A0D0000}"/>
    <cellStyle name="Normal 4 5 4" xfId="3392" xr:uid="{00000000-0005-0000-0000-00002B0D0000}"/>
    <cellStyle name="Normal 4 5 5" xfId="3393" xr:uid="{00000000-0005-0000-0000-00002C0D0000}"/>
    <cellStyle name="Normal 4 5 6" xfId="3394" xr:uid="{00000000-0005-0000-0000-00002D0D0000}"/>
    <cellStyle name="Normal 4 5 7" xfId="3395" xr:uid="{00000000-0005-0000-0000-00002E0D0000}"/>
    <cellStyle name="Normal 4 5 8" xfId="3396" xr:uid="{00000000-0005-0000-0000-00002F0D0000}"/>
    <cellStyle name="Normal 4 5 9" xfId="3397" xr:uid="{00000000-0005-0000-0000-0000300D0000}"/>
    <cellStyle name="Normal 4 6" xfId="3398" xr:uid="{00000000-0005-0000-0000-0000310D0000}"/>
    <cellStyle name="Normal 4 6 2" xfId="3399" xr:uid="{00000000-0005-0000-0000-0000320D0000}"/>
    <cellStyle name="Normal 4 6 3" xfId="3400" xr:uid="{00000000-0005-0000-0000-0000330D0000}"/>
    <cellStyle name="Normal 4 6 4" xfId="3401" xr:uid="{00000000-0005-0000-0000-0000340D0000}"/>
    <cellStyle name="Normal 4 7" xfId="3402" xr:uid="{00000000-0005-0000-0000-0000350D0000}"/>
    <cellStyle name="Normal 4 7 2" xfId="3403" xr:uid="{00000000-0005-0000-0000-0000360D0000}"/>
    <cellStyle name="Normal 4 8" xfId="3404" xr:uid="{00000000-0005-0000-0000-0000370D0000}"/>
    <cellStyle name="Normal 4 9" xfId="3405" xr:uid="{00000000-0005-0000-0000-0000380D0000}"/>
    <cellStyle name="Normal 4_ELC" xfId="3406" xr:uid="{00000000-0005-0000-0000-0000390D0000}"/>
    <cellStyle name="Normal 40" xfId="3407" xr:uid="{00000000-0005-0000-0000-00003A0D0000}"/>
    <cellStyle name="Normal 5" xfId="3408" xr:uid="{00000000-0005-0000-0000-00003B0D0000}"/>
    <cellStyle name="Normal 5 10" xfId="3409" xr:uid="{00000000-0005-0000-0000-00003C0D0000}"/>
    <cellStyle name="Normal 5 10 2" xfId="3410" xr:uid="{00000000-0005-0000-0000-00003D0D0000}"/>
    <cellStyle name="Normal 5 11" xfId="3411" xr:uid="{00000000-0005-0000-0000-00003E0D0000}"/>
    <cellStyle name="Normal 5 12" xfId="3412" xr:uid="{00000000-0005-0000-0000-00003F0D0000}"/>
    <cellStyle name="Normal 5 13" xfId="3413" xr:uid="{00000000-0005-0000-0000-0000400D0000}"/>
    <cellStyle name="Normal 5 14" xfId="3414" xr:uid="{00000000-0005-0000-0000-0000410D0000}"/>
    <cellStyle name="Normal 5 2" xfId="3415" xr:uid="{00000000-0005-0000-0000-0000420D0000}"/>
    <cellStyle name="Normal 5 2 10" xfId="3416" xr:uid="{00000000-0005-0000-0000-0000430D0000}"/>
    <cellStyle name="Normal 5 2 2" xfId="3417" xr:uid="{00000000-0005-0000-0000-0000440D0000}"/>
    <cellStyle name="Normal 5 2 2 10" xfId="3418" xr:uid="{00000000-0005-0000-0000-0000450D0000}"/>
    <cellStyle name="Normal 5 2 2 11" xfId="3419" xr:uid="{00000000-0005-0000-0000-0000460D0000}"/>
    <cellStyle name="Normal 5 2 2 12" xfId="3420" xr:uid="{00000000-0005-0000-0000-0000470D0000}"/>
    <cellStyle name="Normal 5 2 2 13" xfId="3421" xr:uid="{00000000-0005-0000-0000-0000480D0000}"/>
    <cellStyle name="Normal 5 2 2 14" xfId="3422" xr:uid="{00000000-0005-0000-0000-0000490D0000}"/>
    <cellStyle name="Normal 5 2 2 2" xfId="3423" xr:uid="{00000000-0005-0000-0000-00004A0D0000}"/>
    <cellStyle name="Normal 5 2 2 2 10" xfId="3424" xr:uid="{00000000-0005-0000-0000-00004B0D0000}"/>
    <cellStyle name="Normal 5 2 2 2 11" xfId="3425" xr:uid="{00000000-0005-0000-0000-00004C0D0000}"/>
    <cellStyle name="Normal 5 2 2 2 12" xfId="3426" xr:uid="{00000000-0005-0000-0000-00004D0D0000}"/>
    <cellStyle name="Normal 5 2 2 2 13" xfId="3427" xr:uid="{00000000-0005-0000-0000-00004E0D0000}"/>
    <cellStyle name="Normal 5 2 2 2 2" xfId="3428" xr:uid="{00000000-0005-0000-0000-00004F0D0000}"/>
    <cellStyle name="Normal 5 2 2 2 3" xfId="3429" xr:uid="{00000000-0005-0000-0000-0000500D0000}"/>
    <cellStyle name="Normal 5 2 2 2 4" xfId="3430" xr:uid="{00000000-0005-0000-0000-0000510D0000}"/>
    <cellStyle name="Normal 5 2 2 2 5" xfId="3431" xr:uid="{00000000-0005-0000-0000-0000520D0000}"/>
    <cellStyle name="Normal 5 2 2 2 6" xfId="3432" xr:uid="{00000000-0005-0000-0000-0000530D0000}"/>
    <cellStyle name="Normal 5 2 2 2 7" xfId="3433" xr:uid="{00000000-0005-0000-0000-0000540D0000}"/>
    <cellStyle name="Normal 5 2 2 2 8" xfId="3434" xr:uid="{00000000-0005-0000-0000-0000550D0000}"/>
    <cellStyle name="Normal 5 2 2 2 9" xfId="3435" xr:uid="{00000000-0005-0000-0000-0000560D0000}"/>
    <cellStyle name="Normal 5 2 2 3" xfId="3436" xr:uid="{00000000-0005-0000-0000-0000570D0000}"/>
    <cellStyle name="Normal 5 2 2 4" xfId="3437" xr:uid="{00000000-0005-0000-0000-0000580D0000}"/>
    <cellStyle name="Normal 5 2 2 5" xfId="3438" xr:uid="{00000000-0005-0000-0000-0000590D0000}"/>
    <cellStyle name="Normal 5 2 2 6" xfId="3439" xr:uid="{00000000-0005-0000-0000-00005A0D0000}"/>
    <cellStyle name="Normal 5 2 2 7" xfId="3440" xr:uid="{00000000-0005-0000-0000-00005B0D0000}"/>
    <cellStyle name="Normal 5 2 2 8" xfId="3441" xr:uid="{00000000-0005-0000-0000-00005C0D0000}"/>
    <cellStyle name="Normal 5 2 2 9" xfId="3442" xr:uid="{00000000-0005-0000-0000-00005D0D0000}"/>
    <cellStyle name="Normal 5 2 3" xfId="3443" xr:uid="{00000000-0005-0000-0000-00005E0D0000}"/>
    <cellStyle name="Normal 5 2 3 2" xfId="3444" xr:uid="{00000000-0005-0000-0000-00005F0D0000}"/>
    <cellStyle name="Normal 5 2 4" xfId="3445" xr:uid="{00000000-0005-0000-0000-0000600D0000}"/>
    <cellStyle name="Normal 5 2 5" xfId="3446" xr:uid="{00000000-0005-0000-0000-0000610D0000}"/>
    <cellStyle name="Normal 5 2 6" xfId="3447" xr:uid="{00000000-0005-0000-0000-0000620D0000}"/>
    <cellStyle name="Normal 5 2 7" xfId="3448" xr:uid="{00000000-0005-0000-0000-0000630D0000}"/>
    <cellStyle name="Normal 5 2 8" xfId="3449" xr:uid="{00000000-0005-0000-0000-0000640D0000}"/>
    <cellStyle name="Normal 5 2 9" xfId="3450" xr:uid="{00000000-0005-0000-0000-0000650D0000}"/>
    <cellStyle name="Normal 5 3" xfId="3451" xr:uid="{00000000-0005-0000-0000-0000660D0000}"/>
    <cellStyle name="Normal 5 3 10" xfId="3452" xr:uid="{00000000-0005-0000-0000-0000670D0000}"/>
    <cellStyle name="Normal 5 3 2" xfId="3453" xr:uid="{00000000-0005-0000-0000-0000680D0000}"/>
    <cellStyle name="Normal 5 3 2 2" xfId="3454" xr:uid="{00000000-0005-0000-0000-0000690D0000}"/>
    <cellStyle name="Normal 5 3 3" xfId="3455" xr:uid="{00000000-0005-0000-0000-00006A0D0000}"/>
    <cellStyle name="Normal 5 3 3 2" xfId="3456" xr:uid="{00000000-0005-0000-0000-00006B0D0000}"/>
    <cellStyle name="Normal 5 3 4" xfId="3457" xr:uid="{00000000-0005-0000-0000-00006C0D0000}"/>
    <cellStyle name="Normal 5 3 5" xfId="3458" xr:uid="{00000000-0005-0000-0000-00006D0D0000}"/>
    <cellStyle name="Normal 5 3 6" xfId="3459" xr:uid="{00000000-0005-0000-0000-00006E0D0000}"/>
    <cellStyle name="Normal 5 3 7" xfId="3460" xr:uid="{00000000-0005-0000-0000-00006F0D0000}"/>
    <cellStyle name="Normal 5 3 8" xfId="3461" xr:uid="{00000000-0005-0000-0000-0000700D0000}"/>
    <cellStyle name="Normal 5 3 9" xfId="3462" xr:uid="{00000000-0005-0000-0000-0000710D0000}"/>
    <cellStyle name="Normal 5 4" xfId="3463" xr:uid="{00000000-0005-0000-0000-0000720D0000}"/>
    <cellStyle name="Normal 5 4 2" xfId="3464" xr:uid="{00000000-0005-0000-0000-0000730D0000}"/>
    <cellStyle name="Normal 5 4 3" xfId="3465" xr:uid="{00000000-0005-0000-0000-0000740D0000}"/>
    <cellStyle name="Normal 5 4 4" xfId="3466" xr:uid="{00000000-0005-0000-0000-0000750D0000}"/>
    <cellStyle name="Normal 5 4 5" xfId="3467" xr:uid="{00000000-0005-0000-0000-0000760D0000}"/>
    <cellStyle name="Normal 5 4 6" xfId="3468" xr:uid="{00000000-0005-0000-0000-0000770D0000}"/>
    <cellStyle name="Normal 5 4 7" xfId="3469" xr:uid="{00000000-0005-0000-0000-0000780D0000}"/>
    <cellStyle name="Normal 5 4 8" xfId="3470" xr:uid="{00000000-0005-0000-0000-0000790D0000}"/>
    <cellStyle name="Normal 5 5" xfId="3471" xr:uid="{00000000-0005-0000-0000-00007A0D0000}"/>
    <cellStyle name="Normal 5 5 2" xfId="3472" xr:uid="{00000000-0005-0000-0000-00007B0D0000}"/>
    <cellStyle name="Normal 5 5 2 2" xfId="3473" xr:uid="{00000000-0005-0000-0000-00007C0D0000}"/>
    <cellStyle name="Normal 5 5 3" xfId="3474" xr:uid="{00000000-0005-0000-0000-00007D0D0000}"/>
    <cellStyle name="Normal 5 5 4" xfId="3475" xr:uid="{00000000-0005-0000-0000-00007E0D0000}"/>
    <cellStyle name="Normal 5 5 5" xfId="3476" xr:uid="{00000000-0005-0000-0000-00007F0D0000}"/>
    <cellStyle name="Normal 5 5 6" xfId="3477" xr:uid="{00000000-0005-0000-0000-0000800D0000}"/>
    <cellStyle name="Normal 5 5 7" xfId="3478" xr:uid="{00000000-0005-0000-0000-0000810D0000}"/>
    <cellStyle name="Normal 5 5 8" xfId="3479" xr:uid="{00000000-0005-0000-0000-0000820D0000}"/>
    <cellStyle name="Normal 5 5 9" xfId="3480" xr:uid="{00000000-0005-0000-0000-0000830D0000}"/>
    <cellStyle name="Normal 5 6" xfId="3481" xr:uid="{00000000-0005-0000-0000-0000840D0000}"/>
    <cellStyle name="Normal 5 6 2" xfId="3482" xr:uid="{00000000-0005-0000-0000-0000850D0000}"/>
    <cellStyle name="Normal 5 6 3" xfId="3483" xr:uid="{00000000-0005-0000-0000-0000860D0000}"/>
    <cellStyle name="Normal 5 7" xfId="3484" xr:uid="{00000000-0005-0000-0000-0000870D0000}"/>
    <cellStyle name="Normal 5 8" xfId="3485" xr:uid="{00000000-0005-0000-0000-0000880D0000}"/>
    <cellStyle name="Normal 5 9" xfId="3486" xr:uid="{00000000-0005-0000-0000-0000890D0000}"/>
    <cellStyle name="Normal 5_ELC" xfId="3487" xr:uid="{00000000-0005-0000-0000-00008A0D0000}"/>
    <cellStyle name="Normal 50" xfId="3488" xr:uid="{00000000-0005-0000-0000-00008B0D0000}"/>
    <cellStyle name="Normal 51" xfId="3489" xr:uid="{00000000-0005-0000-0000-00008C0D0000}"/>
    <cellStyle name="Normal 52" xfId="3490" xr:uid="{00000000-0005-0000-0000-00008D0D0000}"/>
    <cellStyle name="Normal 53" xfId="3491" xr:uid="{00000000-0005-0000-0000-00008E0D0000}"/>
    <cellStyle name="Normal 54" xfId="3492" xr:uid="{00000000-0005-0000-0000-00008F0D0000}"/>
    <cellStyle name="Normal 55" xfId="3493" xr:uid="{00000000-0005-0000-0000-0000900D0000}"/>
    <cellStyle name="Normal 6" xfId="3494" xr:uid="{00000000-0005-0000-0000-0000910D0000}"/>
    <cellStyle name="Normal 6 10" xfId="3495" xr:uid="{00000000-0005-0000-0000-0000920D0000}"/>
    <cellStyle name="Normal 6 10 2" xfId="3496" xr:uid="{00000000-0005-0000-0000-0000930D0000}"/>
    <cellStyle name="Normal 6 11" xfId="3497" xr:uid="{00000000-0005-0000-0000-0000940D0000}"/>
    <cellStyle name="Normal 6 11 2" xfId="3498" xr:uid="{00000000-0005-0000-0000-0000950D0000}"/>
    <cellStyle name="Normal 6 12" xfId="3499" xr:uid="{00000000-0005-0000-0000-0000960D0000}"/>
    <cellStyle name="Normal 6 2" xfId="3500" xr:uid="{00000000-0005-0000-0000-0000970D0000}"/>
    <cellStyle name="Normal 6 2 10" xfId="3501" xr:uid="{00000000-0005-0000-0000-0000980D0000}"/>
    <cellStyle name="Normal 6 2 11" xfId="3502" xr:uid="{00000000-0005-0000-0000-0000990D0000}"/>
    <cellStyle name="Normal 6 2 12" xfId="3503" xr:uid="{00000000-0005-0000-0000-00009A0D0000}"/>
    <cellStyle name="Normal 6 2 13" xfId="3504" xr:uid="{00000000-0005-0000-0000-00009B0D0000}"/>
    <cellStyle name="Normal 6 2 14" xfId="3505" xr:uid="{00000000-0005-0000-0000-00009C0D0000}"/>
    <cellStyle name="Normal 6 2 2" xfId="3506" xr:uid="{00000000-0005-0000-0000-00009D0D0000}"/>
    <cellStyle name="Normal 6 2 2 10" xfId="3507" xr:uid="{00000000-0005-0000-0000-00009E0D0000}"/>
    <cellStyle name="Normal 6 2 2 11" xfId="3508" xr:uid="{00000000-0005-0000-0000-00009F0D0000}"/>
    <cellStyle name="Normal 6 2 2 12" xfId="3509" xr:uid="{00000000-0005-0000-0000-0000A00D0000}"/>
    <cellStyle name="Normal 6 2 2 13" xfId="3510" xr:uid="{00000000-0005-0000-0000-0000A10D0000}"/>
    <cellStyle name="Normal 6 2 2 2" xfId="3511" xr:uid="{00000000-0005-0000-0000-0000A20D0000}"/>
    <cellStyle name="Normal 6 2 2 3" xfId="3512" xr:uid="{00000000-0005-0000-0000-0000A30D0000}"/>
    <cellStyle name="Normal 6 2 2 4" xfId="3513" xr:uid="{00000000-0005-0000-0000-0000A40D0000}"/>
    <cellStyle name="Normal 6 2 2 5" xfId="3514" xr:uid="{00000000-0005-0000-0000-0000A50D0000}"/>
    <cellStyle name="Normal 6 2 2 6" xfId="3515" xr:uid="{00000000-0005-0000-0000-0000A60D0000}"/>
    <cellStyle name="Normal 6 2 2 7" xfId="3516" xr:uid="{00000000-0005-0000-0000-0000A70D0000}"/>
    <cellStyle name="Normal 6 2 2 8" xfId="3517" xr:uid="{00000000-0005-0000-0000-0000A80D0000}"/>
    <cellStyle name="Normal 6 2 2 9" xfId="3518" xr:uid="{00000000-0005-0000-0000-0000A90D0000}"/>
    <cellStyle name="Normal 6 2 3" xfId="3519" xr:uid="{00000000-0005-0000-0000-0000AA0D0000}"/>
    <cellStyle name="Normal 6 2 4" xfId="3520" xr:uid="{00000000-0005-0000-0000-0000AB0D0000}"/>
    <cellStyle name="Normal 6 2 5" xfId="3521" xr:uid="{00000000-0005-0000-0000-0000AC0D0000}"/>
    <cellStyle name="Normal 6 2 6" xfId="3522" xr:uid="{00000000-0005-0000-0000-0000AD0D0000}"/>
    <cellStyle name="Normal 6 2 7" xfId="3523" xr:uid="{00000000-0005-0000-0000-0000AE0D0000}"/>
    <cellStyle name="Normal 6 2 8" xfId="3524" xr:uid="{00000000-0005-0000-0000-0000AF0D0000}"/>
    <cellStyle name="Normal 6 2 9" xfId="3525" xr:uid="{00000000-0005-0000-0000-0000B00D0000}"/>
    <cellStyle name="Normal 6 3" xfId="3526" xr:uid="{00000000-0005-0000-0000-0000B10D0000}"/>
    <cellStyle name="Normal 6 3 10" xfId="3527" xr:uid="{00000000-0005-0000-0000-0000B20D0000}"/>
    <cellStyle name="Normal 6 3 11" xfId="3528" xr:uid="{00000000-0005-0000-0000-0000B30D0000}"/>
    <cellStyle name="Normal 6 3 12" xfId="3529" xr:uid="{00000000-0005-0000-0000-0000B40D0000}"/>
    <cellStyle name="Normal 6 3 13" xfId="3530" xr:uid="{00000000-0005-0000-0000-0000B50D0000}"/>
    <cellStyle name="Normal 6 3 14" xfId="3531" xr:uid="{00000000-0005-0000-0000-0000B60D0000}"/>
    <cellStyle name="Normal 6 3 15" xfId="3532" xr:uid="{00000000-0005-0000-0000-0000B70D0000}"/>
    <cellStyle name="Normal 6 3 16" xfId="3533" xr:uid="{00000000-0005-0000-0000-0000B80D0000}"/>
    <cellStyle name="Normal 6 3 2" xfId="3534" xr:uid="{00000000-0005-0000-0000-0000B90D0000}"/>
    <cellStyle name="Normal 6 3 3" xfId="3535" xr:uid="{00000000-0005-0000-0000-0000BA0D0000}"/>
    <cellStyle name="Normal 6 3 4" xfId="3536" xr:uid="{00000000-0005-0000-0000-0000BB0D0000}"/>
    <cellStyle name="Normal 6 3 5" xfId="3537" xr:uid="{00000000-0005-0000-0000-0000BC0D0000}"/>
    <cellStyle name="Normal 6 3 6" xfId="3538" xr:uid="{00000000-0005-0000-0000-0000BD0D0000}"/>
    <cellStyle name="Normal 6 3 7" xfId="3539" xr:uid="{00000000-0005-0000-0000-0000BE0D0000}"/>
    <cellStyle name="Normal 6 3 8" xfId="3540" xr:uid="{00000000-0005-0000-0000-0000BF0D0000}"/>
    <cellStyle name="Normal 6 3 9" xfId="3541" xr:uid="{00000000-0005-0000-0000-0000C00D0000}"/>
    <cellStyle name="Normal 6 4" xfId="3542" xr:uid="{00000000-0005-0000-0000-0000C10D0000}"/>
    <cellStyle name="Normal 6 4 2" xfId="3543" xr:uid="{00000000-0005-0000-0000-0000C20D0000}"/>
    <cellStyle name="Normal 6 4 3" xfId="3544" xr:uid="{00000000-0005-0000-0000-0000C30D0000}"/>
    <cellStyle name="Normal 6 4 4" xfId="3545" xr:uid="{00000000-0005-0000-0000-0000C40D0000}"/>
    <cellStyle name="Normal 6 4 5" xfId="3546" xr:uid="{00000000-0005-0000-0000-0000C50D0000}"/>
    <cellStyle name="Normal 6 4 6" xfId="3547" xr:uid="{00000000-0005-0000-0000-0000C60D0000}"/>
    <cellStyle name="Normal 6 4 7" xfId="3548" xr:uid="{00000000-0005-0000-0000-0000C70D0000}"/>
    <cellStyle name="Normal 6 4 8" xfId="3549" xr:uid="{00000000-0005-0000-0000-0000C80D0000}"/>
    <cellStyle name="Normal 6 5" xfId="3550" xr:uid="{00000000-0005-0000-0000-0000C90D0000}"/>
    <cellStyle name="Normal 6 5 2" xfId="3551" xr:uid="{00000000-0005-0000-0000-0000CA0D0000}"/>
    <cellStyle name="Normal 6 5 3" xfId="3552" xr:uid="{00000000-0005-0000-0000-0000CB0D0000}"/>
    <cellStyle name="Normal 6 5 4" xfId="3553" xr:uid="{00000000-0005-0000-0000-0000CC0D0000}"/>
    <cellStyle name="Normal 6 5 5" xfId="3554" xr:uid="{00000000-0005-0000-0000-0000CD0D0000}"/>
    <cellStyle name="Normal 6 5 6" xfId="3555" xr:uid="{00000000-0005-0000-0000-0000CE0D0000}"/>
    <cellStyle name="Normal 6 5 7" xfId="3556" xr:uid="{00000000-0005-0000-0000-0000CF0D0000}"/>
    <cellStyle name="Normal 6 5 8" xfId="3557" xr:uid="{00000000-0005-0000-0000-0000D00D0000}"/>
    <cellStyle name="Normal 6 6" xfId="3558" xr:uid="{00000000-0005-0000-0000-0000D10D0000}"/>
    <cellStyle name="Normal 6 7" xfId="3559" xr:uid="{00000000-0005-0000-0000-0000D20D0000}"/>
    <cellStyle name="Normal 6 8" xfId="3560" xr:uid="{00000000-0005-0000-0000-0000D30D0000}"/>
    <cellStyle name="Normal 6 9" xfId="3561" xr:uid="{00000000-0005-0000-0000-0000D40D0000}"/>
    <cellStyle name="Normal 6_ELC" xfId="3562" xr:uid="{00000000-0005-0000-0000-0000D50D0000}"/>
    <cellStyle name="Normal 7" xfId="3563" xr:uid="{00000000-0005-0000-0000-0000D60D0000}"/>
    <cellStyle name="Normal 7 10" xfId="3564" xr:uid="{00000000-0005-0000-0000-0000D70D0000}"/>
    <cellStyle name="Normal 7 10 2" xfId="3565" xr:uid="{00000000-0005-0000-0000-0000D80D0000}"/>
    <cellStyle name="Normal 7 11" xfId="3566" xr:uid="{00000000-0005-0000-0000-0000D90D0000}"/>
    <cellStyle name="Normal 7 12" xfId="3567" xr:uid="{00000000-0005-0000-0000-0000DA0D0000}"/>
    <cellStyle name="Normal 7 2" xfId="3568" xr:uid="{00000000-0005-0000-0000-0000DB0D0000}"/>
    <cellStyle name="Normal 7 2 2" xfId="3569" xr:uid="{00000000-0005-0000-0000-0000DC0D0000}"/>
    <cellStyle name="Normal 7 2 3" xfId="3570" xr:uid="{00000000-0005-0000-0000-0000DD0D0000}"/>
    <cellStyle name="Normal 7 2 3 2" xfId="3571" xr:uid="{00000000-0005-0000-0000-0000DE0D0000}"/>
    <cellStyle name="Normal 7 2 4" xfId="3572" xr:uid="{00000000-0005-0000-0000-0000DF0D0000}"/>
    <cellStyle name="Normal 7 2 5" xfId="3573" xr:uid="{00000000-0005-0000-0000-0000E00D0000}"/>
    <cellStyle name="Normal 7 2 6" xfId="3574" xr:uid="{00000000-0005-0000-0000-0000E10D0000}"/>
    <cellStyle name="Normal 7 2 7" xfId="3575" xr:uid="{00000000-0005-0000-0000-0000E20D0000}"/>
    <cellStyle name="Normal 7 2 8" xfId="3576" xr:uid="{00000000-0005-0000-0000-0000E30D0000}"/>
    <cellStyle name="Normal 7 2_Scen_XBase" xfId="3577" xr:uid="{00000000-0005-0000-0000-0000E40D0000}"/>
    <cellStyle name="Normal 7 3" xfId="3578" xr:uid="{00000000-0005-0000-0000-0000E50D0000}"/>
    <cellStyle name="Normal 7 3 2" xfId="3579" xr:uid="{00000000-0005-0000-0000-0000E60D0000}"/>
    <cellStyle name="Normal 7 3 3" xfId="3580" xr:uid="{00000000-0005-0000-0000-0000E70D0000}"/>
    <cellStyle name="Normal 7 3 4" xfId="3581" xr:uid="{00000000-0005-0000-0000-0000E80D0000}"/>
    <cellStyle name="Normal 7 3 5" xfId="3582" xr:uid="{00000000-0005-0000-0000-0000E90D0000}"/>
    <cellStyle name="Normal 7 3 6" xfId="3583" xr:uid="{00000000-0005-0000-0000-0000EA0D0000}"/>
    <cellStyle name="Normal 7 3 7" xfId="3584" xr:uid="{00000000-0005-0000-0000-0000EB0D0000}"/>
    <cellStyle name="Normal 7 3 8" xfId="3585" xr:uid="{00000000-0005-0000-0000-0000EC0D0000}"/>
    <cellStyle name="Normal 7 3 9" xfId="3586" xr:uid="{00000000-0005-0000-0000-0000ED0D0000}"/>
    <cellStyle name="Normal 7 4" xfId="3587" xr:uid="{00000000-0005-0000-0000-0000EE0D0000}"/>
    <cellStyle name="Normal 7 4 2" xfId="3588" xr:uid="{00000000-0005-0000-0000-0000EF0D0000}"/>
    <cellStyle name="Normal 7 4 3" xfId="3589" xr:uid="{00000000-0005-0000-0000-0000F00D0000}"/>
    <cellStyle name="Normal 7 4 4" xfId="3590" xr:uid="{00000000-0005-0000-0000-0000F10D0000}"/>
    <cellStyle name="Normal 7 4 5" xfId="3591" xr:uid="{00000000-0005-0000-0000-0000F20D0000}"/>
    <cellStyle name="Normal 7 4 6" xfId="3592" xr:uid="{00000000-0005-0000-0000-0000F30D0000}"/>
    <cellStyle name="Normal 7 4 7" xfId="3593" xr:uid="{00000000-0005-0000-0000-0000F40D0000}"/>
    <cellStyle name="Normal 7 4 8" xfId="3594" xr:uid="{00000000-0005-0000-0000-0000F50D0000}"/>
    <cellStyle name="Normal 7 4 9" xfId="3595" xr:uid="{00000000-0005-0000-0000-0000F60D0000}"/>
    <cellStyle name="Normal 7 5" xfId="3596" xr:uid="{00000000-0005-0000-0000-0000F70D0000}"/>
    <cellStyle name="Normal 7 5 2" xfId="3597" xr:uid="{00000000-0005-0000-0000-0000F80D0000}"/>
    <cellStyle name="Normal 7 5 3" xfId="3598" xr:uid="{00000000-0005-0000-0000-0000F90D0000}"/>
    <cellStyle name="Normal 7 5 4" xfId="3599" xr:uid="{00000000-0005-0000-0000-0000FA0D0000}"/>
    <cellStyle name="Normal 7 5 5" xfId="3600" xr:uid="{00000000-0005-0000-0000-0000FB0D0000}"/>
    <cellStyle name="Normal 7 5 6" xfId="3601" xr:uid="{00000000-0005-0000-0000-0000FC0D0000}"/>
    <cellStyle name="Normal 7 5 7" xfId="3602" xr:uid="{00000000-0005-0000-0000-0000FD0D0000}"/>
    <cellStyle name="Normal 7 5 8" xfId="3603" xr:uid="{00000000-0005-0000-0000-0000FE0D0000}"/>
    <cellStyle name="Normal 7 5 9" xfId="3604" xr:uid="{00000000-0005-0000-0000-0000FF0D0000}"/>
    <cellStyle name="Normal 7 6" xfId="3605" xr:uid="{00000000-0005-0000-0000-0000000E0000}"/>
    <cellStyle name="Normal 7 6 2" xfId="3606" xr:uid="{00000000-0005-0000-0000-0000010E0000}"/>
    <cellStyle name="Normal 7 7" xfId="3607" xr:uid="{00000000-0005-0000-0000-0000020E0000}"/>
    <cellStyle name="Normal 7 7 2" xfId="3608" xr:uid="{00000000-0005-0000-0000-0000030E0000}"/>
    <cellStyle name="Normal 7 8" xfId="3609" xr:uid="{00000000-0005-0000-0000-0000040E0000}"/>
    <cellStyle name="Normal 7 8 2" xfId="3610" xr:uid="{00000000-0005-0000-0000-0000050E0000}"/>
    <cellStyle name="Normal 7 9" xfId="3611" xr:uid="{00000000-0005-0000-0000-0000060E0000}"/>
    <cellStyle name="Normal 7 9 2" xfId="3612" xr:uid="{00000000-0005-0000-0000-0000070E0000}"/>
    <cellStyle name="Normal 8" xfId="3613" xr:uid="{00000000-0005-0000-0000-0000080E0000}"/>
    <cellStyle name="Normal 8 10" xfId="3614" xr:uid="{00000000-0005-0000-0000-0000090E0000}"/>
    <cellStyle name="Normal 8 10 2" xfId="3615" xr:uid="{00000000-0005-0000-0000-00000A0E0000}"/>
    <cellStyle name="Normal 8 11" xfId="3616" xr:uid="{00000000-0005-0000-0000-00000B0E0000}"/>
    <cellStyle name="Normal 8 11 2" xfId="3617" xr:uid="{00000000-0005-0000-0000-00000C0E0000}"/>
    <cellStyle name="Normal 8 12" xfId="3618" xr:uid="{00000000-0005-0000-0000-00000D0E0000}"/>
    <cellStyle name="Normal 8 2" xfId="3619" xr:uid="{00000000-0005-0000-0000-00000E0E0000}"/>
    <cellStyle name="Normal 8 2 2" xfId="3620" xr:uid="{00000000-0005-0000-0000-00000F0E0000}"/>
    <cellStyle name="Normal 8 2 3" xfId="3621" xr:uid="{00000000-0005-0000-0000-0000100E0000}"/>
    <cellStyle name="Normal 8 2 4" xfId="3622" xr:uid="{00000000-0005-0000-0000-0000110E0000}"/>
    <cellStyle name="Normal 8 2 5" xfId="3623" xr:uid="{00000000-0005-0000-0000-0000120E0000}"/>
    <cellStyle name="Normal 8 2 6" xfId="3624" xr:uid="{00000000-0005-0000-0000-0000130E0000}"/>
    <cellStyle name="Normal 8 2 7" xfId="3625" xr:uid="{00000000-0005-0000-0000-0000140E0000}"/>
    <cellStyle name="Normal 8 2 8" xfId="3626" xr:uid="{00000000-0005-0000-0000-0000150E0000}"/>
    <cellStyle name="Normal 8 3" xfId="3627" xr:uid="{00000000-0005-0000-0000-0000160E0000}"/>
    <cellStyle name="Normal 8 3 2" xfId="3628" xr:uid="{00000000-0005-0000-0000-0000170E0000}"/>
    <cellStyle name="Normal 8 3 3" xfId="3629" xr:uid="{00000000-0005-0000-0000-0000180E0000}"/>
    <cellStyle name="Normal 8 3 4" xfId="3630" xr:uid="{00000000-0005-0000-0000-0000190E0000}"/>
    <cellStyle name="Normal 8 3 5" xfId="3631" xr:uid="{00000000-0005-0000-0000-00001A0E0000}"/>
    <cellStyle name="Normal 8 3 6" xfId="3632" xr:uid="{00000000-0005-0000-0000-00001B0E0000}"/>
    <cellStyle name="Normal 8 3 7" xfId="3633" xr:uid="{00000000-0005-0000-0000-00001C0E0000}"/>
    <cellStyle name="Normal 8 3 8" xfId="3634" xr:uid="{00000000-0005-0000-0000-00001D0E0000}"/>
    <cellStyle name="Normal 8 4" xfId="3635" xr:uid="{00000000-0005-0000-0000-00001E0E0000}"/>
    <cellStyle name="Normal 8 4 2" xfId="3636" xr:uid="{00000000-0005-0000-0000-00001F0E0000}"/>
    <cellStyle name="Normal 8 4 3" xfId="3637" xr:uid="{00000000-0005-0000-0000-0000200E0000}"/>
    <cellStyle name="Normal 8 4 4" xfId="3638" xr:uid="{00000000-0005-0000-0000-0000210E0000}"/>
    <cellStyle name="Normal 8 4 5" xfId="3639" xr:uid="{00000000-0005-0000-0000-0000220E0000}"/>
    <cellStyle name="Normal 8 4 6" xfId="3640" xr:uid="{00000000-0005-0000-0000-0000230E0000}"/>
    <cellStyle name="Normal 8 4 7" xfId="3641" xr:uid="{00000000-0005-0000-0000-0000240E0000}"/>
    <cellStyle name="Normal 8 4 8" xfId="3642" xr:uid="{00000000-0005-0000-0000-0000250E0000}"/>
    <cellStyle name="Normal 8 5" xfId="3643" xr:uid="{00000000-0005-0000-0000-0000260E0000}"/>
    <cellStyle name="Normal 8 5 2" xfId="3644" xr:uid="{00000000-0005-0000-0000-0000270E0000}"/>
    <cellStyle name="Normal 8 5 3" xfId="3645" xr:uid="{00000000-0005-0000-0000-0000280E0000}"/>
    <cellStyle name="Normal 8 5 4" xfId="3646" xr:uid="{00000000-0005-0000-0000-0000290E0000}"/>
    <cellStyle name="Normal 8 5 5" xfId="3647" xr:uid="{00000000-0005-0000-0000-00002A0E0000}"/>
    <cellStyle name="Normal 8 5 6" xfId="3648" xr:uid="{00000000-0005-0000-0000-00002B0E0000}"/>
    <cellStyle name="Normal 8 5 7" xfId="3649" xr:uid="{00000000-0005-0000-0000-00002C0E0000}"/>
    <cellStyle name="Normal 8 5 8" xfId="3650" xr:uid="{00000000-0005-0000-0000-00002D0E0000}"/>
    <cellStyle name="Normal 8 6" xfId="3651" xr:uid="{00000000-0005-0000-0000-00002E0E0000}"/>
    <cellStyle name="Normal 8 7" xfId="3652" xr:uid="{00000000-0005-0000-0000-00002F0E0000}"/>
    <cellStyle name="Normal 8 8" xfId="3653" xr:uid="{00000000-0005-0000-0000-0000300E0000}"/>
    <cellStyle name="Normal 8 9" xfId="3654" xr:uid="{00000000-0005-0000-0000-0000310E0000}"/>
    <cellStyle name="Normal 9" xfId="3655" xr:uid="{00000000-0005-0000-0000-0000320E0000}"/>
    <cellStyle name="Normal 9 10" xfId="3656" xr:uid="{00000000-0005-0000-0000-0000330E0000}"/>
    <cellStyle name="Normal 9 2" xfId="3657" xr:uid="{00000000-0005-0000-0000-0000340E0000}"/>
    <cellStyle name="Normal 9 2 2" xfId="3658" xr:uid="{00000000-0005-0000-0000-0000350E0000}"/>
    <cellStyle name="Normal 9 2 3" xfId="3659" xr:uid="{00000000-0005-0000-0000-0000360E0000}"/>
    <cellStyle name="Normal 9 3" xfId="3660" xr:uid="{00000000-0005-0000-0000-0000370E0000}"/>
    <cellStyle name="Normal 9 4" xfId="3661" xr:uid="{00000000-0005-0000-0000-0000380E0000}"/>
    <cellStyle name="Normal 9 5" xfId="3662" xr:uid="{00000000-0005-0000-0000-0000390E0000}"/>
    <cellStyle name="Normal 9 6" xfId="3663" xr:uid="{00000000-0005-0000-0000-00003A0E0000}"/>
    <cellStyle name="Normal 9 7" xfId="3664" xr:uid="{00000000-0005-0000-0000-00003B0E0000}"/>
    <cellStyle name="Normal 9 8" xfId="3665" xr:uid="{00000000-0005-0000-0000-00003C0E0000}"/>
    <cellStyle name="Normal 9 9" xfId="3666" xr:uid="{00000000-0005-0000-0000-00003D0E0000}"/>
    <cellStyle name="Normal GHG Numbers (0.00)" xfId="3667" xr:uid="{00000000-0005-0000-0000-00003E0E0000}"/>
    <cellStyle name="Normal GHG Textfiels Bold" xfId="3668" xr:uid="{00000000-0005-0000-0000-00003F0E0000}"/>
    <cellStyle name="Normal GHG whole table" xfId="3669" xr:uid="{00000000-0005-0000-0000-0000400E0000}"/>
    <cellStyle name="Normal GHG-Shade" xfId="3670" xr:uid="{00000000-0005-0000-0000-0000410E0000}"/>
    <cellStyle name="Normale_B2020" xfId="142" xr:uid="{00000000-0005-0000-0000-0000420E0000}"/>
    <cellStyle name="Note" xfId="15" builtinId="10" customBuiltin="1"/>
    <cellStyle name="Note 10" xfId="3671" xr:uid="{00000000-0005-0000-0000-0000440E0000}"/>
    <cellStyle name="Note 10 2" xfId="3672" xr:uid="{00000000-0005-0000-0000-0000450E0000}"/>
    <cellStyle name="Note 10 3" xfId="3673" xr:uid="{00000000-0005-0000-0000-0000460E0000}"/>
    <cellStyle name="Note 10 3 2" xfId="3674" xr:uid="{00000000-0005-0000-0000-0000470E0000}"/>
    <cellStyle name="Note 10 3_ELC_final" xfId="3675" xr:uid="{00000000-0005-0000-0000-0000480E0000}"/>
    <cellStyle name="Note 10_ELC_final" xfId="3676" xr:uid="{00000000-0005-0000-0000-0000490E0000}"/>
    <cellStyle name="Note 11" xfId="3677" xr:uid="{00000000-0005-0000-0000-00004A0E0000}"/>
    <cellStyle name="Note 11 2" xfId="3678" xr:uid="{00000000-0005-0000-0000-00004B0E0000}"/>
    <cellStyle name="Note 11_ELC_final" xfId="3679" xr:uid="{00000000-0005-0000-0000-00004C0E0000}"/>
    <cellStyle name="Note 12" xfId="3680" xr:uid="{00000000-0005-0000-0000-00004D0E0000}"/>
    <cellStyle name="Note 12 2" xfId="3681" xr:uid="{00000000-0005-0000-0000-00004E0E0000}"/>
    <cellStyle name="Note 12_ELC_final" xfId="3682" xr:uid="{00000000-0005-0000-0000-00004F0E0000}"/>
    <cellStyle name="Note 13" xfId="3683" xr:uid="{00000000-0005-0000-0000-0000500E0000}"/>
    <cellStyle name="Note 13 2" xfId="3684" xr:uid="{00000000-0005-0000-0000-0000510E0000}"/>
    <cellStyle name="Note 13_ELC_final" xfId="3685" xr:uid="{00000000-0005-0000-0000-0000520E0000}"/>
    <cellStyle name="Note 14" xfId="3686" xr:uid="{00000000-0005-0000-0000-0000530E0000}"/>
    <cellStyle name="Note 14 2" xfId="3687" xr:uid="{00000000-0005-0000-0000-0000540E0000}"/>
    <cellStyle name="Note 14_ELC_final" xfId="3688" xr:uid="{00000000-0005-0000-0000-0000550E0000}"/>
    <cellStyle name="Note 15" xfId="3689" xr:uid="{00000000-0005-0000-0000-0000560E0000}"/>
    <cellStyle name="Note 15 2" xfId="3690" xr:uid="{00000000-0005-0000-0000-0000570E0000}"/>
    <cellStyle name="Note 15_ELC_final" xfId="3691" xr:uid="{00000000-0005-0000-0000-0000580E0000}"/>
    <cellStyle name="Note 16" xfId="3692" xr:uid="{00000000-0005-0000-0000-0000590E0000}"/>
    <cellStyle name="Note 16 2" xfId="3693" xr:uid="{00000000-0005-0000-0000-00005A0E0000}"/>
    <cellStyle name="Note 16_ELC_final" xfId="3694" xr:uid="{00000000-0005-0000-0000-00005B0E0000}"/>
    <cellStyle name="Note 17" xfId="3695" xr:uid="{00000000-0005-0000-0000-00005C0E0000}"/>
    <cellStyle name="Note 17 2" xfId="3696" xr:uid="{00000000-0005-0000-0000-00005D0E0000}"/>
    <cellStyle name="Note 17_ELC_final" xfId="3697" xr:uid="{00000000-0005-0000-0000-00005E0E0000}"/>
    <cellStyle name="Note 18" xfId="3698" xr:uid="{00000000-0005-0000-0000-00005F0E0000}"/>
    <cellStyle name="Note 18 2" xfId="3699" xr:uid="{00000000-0005-0000-0000-0000600E0000}"/>
    <cellStyle name="Note 18_ELC_final" xfId="3700" xr:uid="{00000000-0005-0000-0000-0000610E0000}"/>
    <cellStyle name="Note 19" xfId="3701" xr:uid="{00000000-0005-0000-0000-0000620E0000}"/>
    <cellStyle name="Note 2" xfId="143" xr:uid="{00000000-0005-0000-0000-0000630E0000}"/>
    <cellStyle name="Note 2 10" xfId="3703" xr:uid="{00000000-0005-0000-0000-0000640E0000}"/>
    <cellStyle name="Note 2 11" xfId="3704" xr:uid="{00000000-0005-0000-0000-0000650E0000}"/>
    <cellStyle name="Note 2 12" xfId="3705" xr:uid="{00000000-0005-0000-0000-0000660E0000}"/>
    <cellStyle name="Note 2 13" xfId="3706" xr:uid="{00000000-0005-0000-0000-0000670E0000}"/>
    <cellStyle name="Note 2 14" xfId="3707" xr:uid="{00000000-0005-0000-0000-0000680E0000}"/>
    <cellStyle name="Note 2 15" xfId="3708" xr:uid="{00000000-0005-0000-0000-0000690E0000}"/>
    <cellStyle name="Note 2 16" xfId="3709" xr:uid="{00000000-0005-0000-0000-00006A0E0000}"/>
    <cellStyle name="Note 2 17" xfId="3702" xr:uid="{00000000-0005-0000-0000-00006B0E0000}"/>
    <cellStyle name="Note 2 2" xfId="144" xr:uid="{00000000-0005-0000-0000-00006C0E0000}"/>
    <cellStyle name="Note 2 2 2" xfId="3711" xr:uid="{00000000-0005-0000-0000-00006D0E0000}"/>
    <cellStyle name="Note 2 2 3" xfId="3712" xr:uid="{00000000-0005-0000-0000-00006E0E0000}"/>
    <cellStyle name="Note 2 2 4" xfId="3710" xr:uid="{00000000-0005-0000-0000-00006F0E0000}"/>
    <cellStyle name="Note 2 3" xfId="3713" xr:uid="{00000000-0005-0000-0000-0000700E0000}"/>
    <cellStyle name="Note 2 4" xfId="3714" xr:uid="{00000000-0005-0000-0000-0000710E0000}"/>
    <cellStyle name="Note 2 5" xfId="3715" xr:uid="{00000000-0005-0000-0000-0000720E0000}"/>
    <cellStyle name="Note 2 6" xfId="3716" xr:uid="{00000000-0005-0000-0000-0000730E0000}"/>
    <cellStyle name="Note 2 7" xfId="3717" xr:uid="{00000000-0005-0000-0000-0000740E0000}"/>
    <cellStyle name="Note 2 8" xfId="3718" xr:uid="{00000000-0005-0000-0000-0000750E0000}"/>
    <cellStyle name="Note 2 9" xfId="3719" xr:uid="{00000000-0005-0000-0000-0000760E0000}"/>
    <cellStyle name="Note 2_PrimaryEnergyPrices_TIMES" xfId="3720" xr:uid="{00000000-0005-0000-0000-0000770E0000}"/>
    <cellStyle name="Note 20" xfId="3721" xr:uid="{00000000-0005-0000-0000-0000780E0000}"/>
    <cellStyle name="Note 21" xfId="3722" xr:uid="{00000000-0005-0000-0000-0000790E0000}"/>
    <cellStyle name="Note 22" xfId="3723" xr:uid="{00000000-0005-0000-0000-00007A0E0000}"/>
    <cellStyle name="Note 23" xfId="3724" xr:uid="{00000000-0005-0000-0000-00007B0E0000}"/>
    <cellStyle name="Note 24" xfId="3725" xr:uid="{00000000-0005-0000-0000-00007C0E0000}"/>
    <cellStyle name="Note 25" xfId="3726" xr:uid="{00000000-0005-0000-0000-00007D0E0000}"/>
    <cellStyle name="Note 26" xfId="3727" xr:uid="{00000000-0005-0000-0000-00007E0E0000}"/>
    <cellStyle name="Note 27" xfId="3728" xr:uid="{00000000-0005-0000-0000-00007F0E0000}"/>
    <cellStyle name="Note 28" xfId="3729" xr:uid="{00000000-0005-0000-0000-0000800E0000}"/>
    <cellStyle name="Note 29" xfId="3730" xr:uid="{00000000-0005-0000-0000-0000810E0000}"/>
    <cellStyle name="Note 3" xfId="3731" xr:uid="{00000000-0005-0000-0000-0000820E0000}"/>
    <cellStyle name="Note 3 2" xfId="3732" xr:uid="{00000000-0005-0000-0000-0000830E0000}"/>
    <cellStyle name="Note 3 2 2" xfId="3733" xr:uid="{00000000-0005-0000-0000-0000840E0000}"/>
    <cellStyle name="Note 3 2 3" xfId="3734" xr:uid="{00000000-0005-0000-0000-0000850E0000}"/>
    <cellStyle name="Note 3 3" xfId="3735" xr:uid="{00000000-0005-0000-0000-0000860E0000}"/>
    <cellStyle name="Note 3 4" xfId="3736" xr:uid="{00000000-0005-0000-0000-0000870E0000}"/>
    <cellStyle name="Note 3_PrimaryEnergyPrices_TIMES" xfId="3737" xr:uid="{00000000-0005-0000-0000-0000880E0000}"/>
    <cellStyle name="Note 30" xfId="3738" xr:uid="{00000000-0005-0000-0000-0000890E0000}"/>
    <cellStyle name="Note 31" xfId="3739" xr:uid="{00000000-0005-0000-0000-00008A0E0000}"/>
    <cellStyle name="Note 32" xfId="3740" xr:uid="{00000000-0005-0000-0000-00008B0E0000}"/>
    <cellStyle name="Note 33" xfId="3741" xr:uid="{00000000-0005-0000-0000-00008C0E0000}"/>
    <cellStyle name="Note 34" xfId="3742" xr:uid="{00000000-0005-0000-0000-00008D0E0000}"/>
    <cellStyle name="Note 35" xfId="3743" xr:uid="{00000000-0005-0000-0000-00008E0E0000}"/>
    <cellStyle name="Note 36" xfId="3744" xr:uid="{00000000-0005-0000-0000-00008F0E0000}"/>
    <cellStyle name="Note 37" xfId="3745" xr:uid="{00000000-0005-0000-0000-0000900E0000}"/>
    <cellStyle name="Note 38" xfId="3746" xr:uid="{00000000-0005-0000-0000-0000910E0000}"/>
    <cellStyle name="Note 39" xfId="3747" xr:uid="{00000000-0005-0000-0000-0000920E0000}"/>
    <cellStyle name="Note 4" xfId="3748" xr:uid="{00000000-0005-0000-0000-0000930E0000}"/>
    <cellStyle name="Note 4 2" xfId="3749" xr:uid="{00000000-0005-0000-0000-0000940E0000}"/>
    <cellStyle name="Note 4 3" xfId="3750" xr:uid="{00000000-0005-0000-0000-0000950E0000}"/>
    <cellStyle name="Note 4 3 2" xfId="3751" xr:uid="{00000000-0005-0000-0000-0000960E0000}"/>
    <cellStyle name="Note 4 3_ELC_final" xfId="3752" xr:uid="{00000000-0005-0000-0000-0000970E0000}"/>
    <cellStyle name="Note 4 4" xfId="3753" xr:uid="{00000000-0005-0000-0000-0000980E0000}"/>
    <cellStyle name="Note 4_ELC_final" xfId="3754" xr:uid="{00000000-0005-0000-0000-0000990E0000}"/>
    <cellStyle name="Note 40" xfId="3755" xr:uid="{00000000-0005-0000-0000-00009A0E0000}"/>
    <cellStyle name="Note 41" xfId="3756" xr:uid="{00000000-0005-0000-0000-00009B0E0000}"/>
    <cellStyle name="Note 42" xfId="3757" xr:uid="{00000000-0005-0000-0000-00009C0E0000}"/>
    <cellStyle name="Note 43" xfId="3758" xr:uid="{00000000-0005-0000-0000-00009D0E0000}"/>
    <cellStyle name="Note 5" xfId="3759" xr:uid="{00000000-0005-0000-0000-00009E0E0000}"/>
    <cellStyle name="Note 5 2" xfId="3760" xr:uid="{00000000-0005-0000-0000-00009F0E0000}"/>
    <cellStyle name="Note 5 3" xfId="3761" xr:uid="{00000000-0005-0000-0000-0000A00E0000}"/>
    <cellStyle name="Note 5 3 2" xfId="3762" xr:uid="{00000000-0005-0000-0000-0000A10E0000}"/>
    <cellStyle name="Note 5 3_ELC_final" xfId="3763" xr:uid="{00000000-0005-0000-0000-0000A20E0000}"/>
    <cellStyle name="Note 5 4" xfId="3764" xr:uid="{00000000-0005-0000-0000-0000A30E0000}"/>
    <cellStyle name="Note 5_ELC_final" xfId="3765" xr:uid="{00000000-0005-0000-0000-0000A40E0000}"/>
    <cellStyle name="Note 6" xfId="3766" xr:uid="{00000000-0005-0000-0000-0000A50E0000}"/>
    <cellStyle name="Note 6 2" xfId="3767" xr:uid="{00000000-0005-0000-0000-0000A60E0000}"/>
    <cellStyle name="Note 6 3" xfId="3768" xr:uid="{00000000-0005-0000-0000-0000A70E0000}"/>
    <cellStyle name="Note 6 3 2" xfId="3769" xr:uid="{00000000-0005-0000-0000-0000A80E0000}"/>
    <cellStyle name="Note 6 3_ELC_final" xfId="3770" xr:uid="{00000000-0005-0000-0000-0000A90E0000}"/>
    <cellStyle name="Note 6 4" xfId="3771" xr:uid="{00000000-0005-0000-0000-0000AA0E0000}"/>
    <cellStyle name="Note 6_ELC_final" xfId="3772" xr:uid="{00000000-0005-0000-0000-0000AB0E0000}"/>
    <cellStyle name="Note 7" xfId="3773" xr:uid="{00000000-0005-0000-0000-0000AC0E0000}"/>
    <cellStyle name="Note 7 2" xfId="3774" xr:uid="{00000000-0005-0000-0000-0000AD0E0000}"/>
    <cellStyle name="Note 7 3" xfId="3775" xr:uid="{00000000-0005-0000-0000-0000AE0E0000}"/>
    <cellStyle name="Note 7 3 2" xfId="3776" xr:uid="{00000000-0005-0000-0000-0000AF0E0000}"/>
    <cellStyle name="Note 7 3_ELC_final" xfId="3777" xr:uid="{00000000-0005-0000-0000-0000B00E0000}"/>
    <cellStyle name="Note 7 4" xfId="3778" xr:uid="{00000000-0005-0000-0000-0000B10E0000}"/>
    <cellStyle name="Note 7_ELC_final" xfId="3779" xr:uid="{00000000-0005-0000-0000-0000B20E0000}"/>
    <cellStyle name="Note 8" xfId="3780" xr:uid="{00000000-0005-0000-0000-0000B30E0000}"/>
    <cellStyle name="Note 8 2" xfId="3781" xr:uid="{00000000-0005-0000-0000-0000B40E0000}"/>
    <cellStyle name="Note 8 3" xfId="3782" xr:uid="{00000000-0005-0000-0000-0000B50E0000}"/>
    <cellStyle name="Note 8 3 2" xfId="3783" xr:uid="{00000000-0005-0000-0000-0000B60E0000}"/>
    <cellStyle name="Note 8 3_ELC_final" xfId="3784" xr:uid="{00000000-0005-0000-0000-0000B70E0000}"/>
    <cellStyle name="Note 8 4" xfId="3785" xr:uid="{00000000-0005-0000-0000-0000B80E0000}"/>
    <cellStyle name="Note 8_ELC_final" xfId="3786" xr:uid="{00000000-0005-0000-0000-0000B90E0000}"/>
    <cellStyle name="Note 9" xfId="3787" xr:uid="{00000000-0005-0000-0000-0000BA0E0000}"/>
    <cellStyle name="Note 9 2" xfId="3788" xr:uid="{00000000-0005-0000-0000-0000BB0E0000}"/>
    <cellStyle name="Note 9 3" xfId="3789" xr:uid="{00000000-0005-0000-0000-0000BC0E0000}"/>
    <cellStyle name="Note 9 3 2" xfId="3790" xr:uid="{00000000-0005-0000-0000-0000BD0E0000}"/>
    <cellStyle name="Note 9 3_ELC_final" xfId="3791" xr:uid="{00000000-0005-0000-0000-0000BE0E0000}"/>
    <cellStyle name="Note 9 4" xfId="3792" xr:uid="{00000000-0005-0000-0000-0000BF0E0000}"/>
    <cellStyle name="Note 9_ELC_final" xfId="3793" xr:uid="{00000000-0005-0000-0000-0000C00E0000}"/>
    <cellStyle name="Notiz" xfId="3794" xr:uid="{00000000-0005-0000-0000-0000C10E0000}"/>
    <cellStyle name="num_note" xfId="3795" xr:uid="{00000000-0005-0000-0000-0000C20E0000}"/>
    <cellStyle name="NumberCellStyle" xfId="160" xr:uid="{00000000-0005-0000-0000-0000C30E0000}"/>
    <cellStyle name="Nuovo" xfId="3796" xr:uid="{00000000-0005-0000-0000-0000C40E0000}"/>
    <cellStyle name="Nuovo 10" xfId="3797" xr:uid="{00000000-0005-0000-0000-0000C50E0000}"/>
    <cellStyle name="Nuovo 11" xfId="3798" xr:uid="{00000000-0005-0000-0000-0000C60E0000}"/>
    <cellStyle name="Nuovo 12" xfId="3799" xr:uid="{00000000-0005-0000-0000-0000C70E0000}"/>
    <cellStyle name="Nuovo 13" xfId="3800" xr:uid="{00000000-0005-0000-0000-0000C80E0000}"/>
    <cellStyle name="Nuovo 14" xfId="3801" xr:uid="{00000000-0005-0000-0000-0000C90E0000}"/>
    <cellStyle name="Nuovo 15" xfId="3802" xr:uid="{00000000-0005-0000-0000-0000CA0E0000}"/>
    <cellStyle name="Nuovo 16" xfId="3803" xr:uid="{00000000-0005-0000-0000-0000CB0E0000}"/>
    <cellStyle name="Nuovo 17" xfId="3804" xr:uid="{00000000-0005-0000-0000-0000CC0E0000}"/>
    <cellStyle name="Nuovo 18" xfId="3805" xr:uid="{00000000-0005-0000-0000-0000CD0E0000}"/>
    <cellStyle name="Nuovo 19" xfId="3806" xr:uid="{00000000-0005-0000-0000-0000CE0E0000}"/>
    <cellStyle name="Nuovo 2" xfId="3807" xr:uid="{00000000-0005-0000-0000-0000CF0E0000}"/>
    <cellStyle name="Nuovo 20" xfId="3808" xr:uid="{00000000-0005-0000-0000-0000D00E0000}"/>
    <cellStyle name="Nuovo 21" xfId="3809" xr:uid="{00000000-0005-0000-0000-0000D10E0000}"/>
    <cellStyle name="Nuovo 22" xfId="3810" xr:uid="{00000000-0005-0000-0000-0000D20E0000}"/>
    <cellStyle name="Nuovo 23" xfId="3811" xr:uid="{00000000-0005-0000-0000-0000D30E0000}"/>
    <cellStyle name="Nuovo 24" xfId="3812" xr:uid="{00000000-0005-0000-0000-0000D40E0000}"/>
    <cellStyle name="Nuovo 25" xfId="3813" xr:uid="{00000000-0005-0000-0000-0000D50E0000}"/>
    <cellStyle name="Nuovo 26" xfId="3814" xr:uid="{00000000-0005-0000-0000-0000D60E0000}"/>
    <cellStyle name="Nuovo 27" xfId="3815" xr:uid="{00000000-0005-0000-0000-0000D70E0000}"/>
    <cellStyle name="Nuovo 28" xfId="3816" xr:uid="{00000000-0005-0000-0000-0000D80E0000}"/>
    <cellStyle name="Nuovo 29" xfId="3817" xr:uid="{00000000-0005-0000-0000-0000D90E0000}"/>
    <cellStyle name="Nuovo 3" xfId="3818" xr:uid="{00000000-0005-0000-0000-0000DA0E0000}"/>
    <cellStyle name="Nuovo 30" xfId="3819" xr:uid="{00000000-0005-0000-0000-0000DB0E0000}"/>
    <cellStyle name="Nuovo 31" xfId="3820" xr:uid="{00000000-0005-0000-0000-0000DC0E0000}"/>
    <cellStyle name="Nuovo 32" xfId="3821" xr:uid="{00000000-0005-0000-0000-0000DD0E0000}"/>
    <cellStyle name="Nuovo 33" xfId="3822" xr:uid="{00000000-0005-0000-0000-0000DE0E0000}"/>
    <cellStyle name="Nuovo 34" xfId="3823" xr:uid="{00000000-0005-0000-0000-0000DF0E0000}"/>
    <cellStyle name="Nuovo 35" xfId="3824" xr:uid="{00000000-0005-0000-0000-0000E00E0000}"/>
    <cellStyle name="Nuovo 36" xfId="3825" xr:uid="{00000000-0005-0000-0000-0000E10E0000}"/>
    <cellStyle name="Nuovo 37" xfId="3826" xr:uid="{00000000-0005-0000-0000-0000E20E0000}"/>
    <cellStyle name="Nuovo 38" xfId="3827" xr:uid="{00000000-0005-0000-0000-0000E30E0000}"/>
    <cellStyle name="Nuovo 38 2" xfId="3828" xr:uid="{00000000-0005-0000-0000-0000E40E0000}"/>
    <cellStyle name="Nuovo 38 3" xfId="3829" xr:uid="{00000000-0005-0000-0000-0000E50E0000}"/>
    <cellStyle name="Nuovo 38 3 2" xfId="3830" xr:uid="{00000000-0005-0000-0000-0000E60E0000}"/>
    <cellStyle name="Nuovo 38 3 3" xfId="3831" xr:uid="{00000000-0005-0000-0000-0000E70E0000}"/>
    <cellStyle name="Nuovo 38 4" xfId="3832" xr:uid="{00000000-0005-0000-0000-0000E80E0000}"/>
    <cellStyle name="Nuovo 39" xfId="3833" xr:uid="{00000000-0005-0000-0000-0000E90E0000}"/>
    <cellStyle name="Nuovo 4" xfId="3834" xr:uid="{00000000-0005-0000-0000-0000EA0E0000}"/>
    <cellStyle name="Nuovo 5" xfId="3835" xr:uid="{00000000-0005-0000-0000-0000EB0E0000}"/>
    <cellStyle name="Nuovo 6" xfId="3836" xr:uid="{00000000-0005-0000-0000-0000EC0E0000}"/>
    <cellStyle name="Nuovo 7" xfId="3837" xr:uid="{00000000-0005-0000-0000-0000ED0E0000}"/>
    <cellStyle name="Nuovo 8" xfId="3838" xr:uid="{00000000-0005-0000-0000-0000EE0E0000}"/>
    <cellStyle name="Nuovo 9" xfId="3839" xr:uid="{00000000-0005-0000-0000-0000EF0E0000}"/>
    <cellStyle name="Output" xfId="10" builtinId="21" customBuiltin="1"/>
    <cellStyle name="Output 10" xfId="3840" xr:uid="{00000000-0005-0000-0000-0000F10E0000}"/>
    <cellStyle name="Output 11" xfId="3841" xr:uid="{00000000-0005-0000-0000-0000F20E0000}"/>
    <cellStyle name="Output 12" xfId="3842" xr:uid="{00000000-0005-0000-0000-0000F30E0000}"/>
    <cellStyle name="Output 13" xfId="3843" xr:uid="{00000000-0005-0000-0000-0000F40E0000}"/>
    <cellStyle name="Output 14" xfId="3844" xr:uid="{00000000-0005-0000-0000-0000F50E0000}"/>
    <cellStyle name="Output 15" xfId="3845" xr:uid="{00000000-0005-0000-0000-0000F60E0000}"/>
    <cellStyle name="Output 16" xfId="3846" xr:uid="{00000000-0005-0000-0000-0000F70E0000}"/>
    <cellStyle name="Output 17" xfId="3847" xr:uid="{00000000-0005-0000-0000-0000F80E0000}"/>
    <cellStyle name="Output 18" xfId="3848" xr:uid="{00000000-0005-0000-0000-0000F90E0000}"/>
    <cellStyle name="Output 19" xfId="3849" xr:uid="{00000000-0005-0000-0000-0000FA0E0000}"/>
    <cellStyle name="Output 2" xfId="145" xr:uid="{00000000-0005-0000-0000-0000FB0E0000}"/>
    <cellStyle name="Output 2 10" xfId="3850" xr:uid="{00000000-0005-0000-0000-0000FC0E0000}"/>
    <cellStyle name="Output 2 11" xfId="3851" xr:uid="{00000000-0005-0000-0000-0000FD0E0000}"/>
    <cellStyle name="Output 2 2" xfId="3852" xr:uid="{00000000-0005-0000-0000-0000FE0E0000}"/>
    <cellStyle name="Output 2 3" xfId="3853" xr:uid="{00000000-0005-0000-0000-0000FF0E0000}"/>
    <cellStyle name="Output 2 4" xfId="3854" xr:uid="{00000000-0005-0000-0000-0000000F0000}"/>
    <cellStyle name="Output 2 5" xfId="3855" xr:uid="{00000000-0005-0000-0000-0000010F0000}"/>
    <cellStyle name="Output 2 6" xfId="3856" xr:uid="{00000000-0005-0000-0000-0000020F0000}"/>
    <cellStyle name="Output 2 7" xfId="3857" xr:uid="{00000000-0005-0000-0000-0000030F0000}"/>
    <cellStyle name="Output 2 8" xfId="3858" xr:uid="{00000000-0005-0000-0000-0000040F0000}"/>
    <cellStyle name="Output 2 9" xfId="3859" xr:uid="{00000000-0005-0000-0000-0000050F0000}"/>
    <cellStyle name="Output 20" xfId="3860" xr:uid="{00000000-0005-0000-0000-0000060F0000}"/>
    <cellStyle name="Output 21" xfId="3861" xr:uid="{00000000-0005-0000-0000-0000070F0000}"/>
    <cellStyle name="Output 22" xfId="3862" xr:uid="{00000000-0005-0000-0000-0000080F0000}"/>
    <cellStyle name="Output 23" xfId="3863" xr:uid="{00000000-0005-0000-0000-0000090F0000}"/>
    <cellStyle name="Output 24" xfId="3864" xr:uid="{00000000-0005-0000-0000-00000A0F0000}"/>
    <cellStyle name="Output 25" xfId="3865" xr:uid="{00000000-0005-0000-0000-00000B0F0000}"/>
    <cellStyle name="Output 26" xfId="3866" xr:uid="{00000000-0005-0000-0000-00000C0F0000}"/>
    <cellStyle name="Output 27" xfId="3867" xr:uid="{00000000-0005-0000-0000-00000D0F0000}"/>
    <cellStyle name="Output 28" xfId="3868" xr:uid="{00000000-0005-0000-0000-00000E0F0000}"/>
    <cellStyle name="Output 29" xfId="3869" xr:uid="{00000000-0005-0000-0000-00000F0F0000}"/>
    <cellStyle name="Output 3" xfId="3870" xr:uid="{00000000-0005-0000-0000-0000100F0000}"/>
    <cellStyle name="Output 3 2" xfId="3871" xr:uid="{00000000-0005-0000-0000-0000110F0000}"/>
    <cellStyle name="Output 30" xfId="3872" xr:uid="{00000000-0005-0000-0000-0000120F0000}"/>
    <cellStyle name="Output 31" xfId="3873" xr:uid="{00000000-0005-0000-0000-0000130F0000}"/>
    <cellStyle name="Output 32" xfId="3874" xr:uid="{00000000-0005-0000-0000-0000140F0000}"/>
    <cellStyle name="Output 33" xfId="3875" xr:uid="{00000000-0005-0000-0000-0000150F0000}"/>
    <cellStyle name="Output 34" xfId="3876" xr:uid="{00000000-0005-0000-0000-0000160F0000}"/>
    <cellStyle name="Output 35" xfId="3877" xr:uid="{00000000-0005-0000-0000-0000170F0000}"/>
    <cellStyle name="Output 36" xfId="3878" xr:uid="{00000000-0005-0000-0000-0000180F0000}"/>
    <cellStyle name="Output 37" xfId="3879" xr:uid="{00000000-0005-0000-0000-0000190F0000}"/>
    <cellStyle name="Output 38" xfId="3880" xr:uid="{00000000-0005-0000-0000-00001A0F0000}"/>
    <cellStyle name="Output 39" xfId="3881" xr:uid="{00000000-0005-0000-0000-00001B0F0000}"/>
    <cellStyle name="Output 4" xfId="3882" xr:uid="{00000000-0005-0000-0000-00001C0F0000}"/>
    <cellStyle name="Output 4 2" xfId="3883" xr:uid="{00000000-0005-0000-0000-00001D0F0000}"/>
    <cellStyle name="Output 40" xfId="3884" xr:uid="{00000000-0005-0000-0000-00001E0F0000}"/>
    <cellStyle name="Output 41" xfId="3885" xr:uid="{00000000-0005-0000-0000-00001F0F0000}"/>
    <cellStyle name="Output 42" xfId="3886" xr:uid="{00000000-0005-0000-0000-0000200F0000}"/>
    <cellStyle name="Output 43" xfId="3887" xr:uid="{00000000-0005-0000-0000-0000210F0000}"/>
    <cellStyle name="Output 44" xfId="3888" xr:uid="{00000000-0005-0000-0000-0000220F0000}"/>
    <cellStyle name="Output 5" xfId="3889" xr:uid="{00000000-0005-0000-0000-0000230F0000}"/>
    <cellStyle name="Output 5 2" xfId="3890" xr:uid="{00000000-0005-0000-0000-0000240F0000}"/>
    <cellStyle name="Output 6" xfId="3891" xr:uid="{00000000-0005-0000-0000-0000250F0000}"/>
    <cellStyle name="Output 6 2" xfId="3892" xr:uid="{00000000-0005-0000-0000-0000260F0000}"/>
    <cellStyle name="Output 7" xfId="3893" xr:uid="{00000000-0005-0000-0000-0000270F0000}"/>
    <cellStyle name="Output 8" xfId="3894" xr:uid="{00000000-0005-0000-0000-0000280F0000}"/>
    <cellStyle name="Output 9" xfId="3895" xr:uid="{00000000-0005-0000-0000-0000290F0000}"/>
    <cellStyle name="Pattern" xfId="3896" xr:uid="{00000000-0005-0000-0000-00002A0F0000}"/>
    <cellStyle name="Percent" xfId="43" builtinId="5"/>
    <cellStyle name="Percent 10" xfId="3897" xr:uid="{00000000-0005-0000-0000-00002C0F0000}"/>
    <cellStyle name="Percent 10 10" xfId="3898" xr:uid="{00000000-0005-0000-0000-00002D0F0000}"/>
    <cellStyle name="Percent 10 11" xfId="3899" xr:uid="{00000000-0005-0000-0000-00002E0F0000}"/>
    <cellStyle name="Percent 10 12" xfId="3900" xr:uid="{00000000-0005-0000-0000-00002F0F0000}"/>
    <cellStyle name="Percent 10 13" xfId="3901" xr:uid="{00000000-0005-0000-0000-0000300F0000}"/>
    <cellStyle name="Percent 10 14" xfId="3902" xr:uid="{00000000-0005-0000-0000-0000310F0000}"/>
    <cellStyle name="Percent 10 15" xfId="3903" xr:uid="{00000000-0005-0000-0000-0000320F0000}"/>
    <cellStyle name="Percent 10 16" xfId="3904" xr:uid="{00000000-0005-0000-0000-0000330F0000}"/>
    <cellStyle name="Percent 10 17" xfId="3905" xr:uid="{00000000-0005-0000-0000-0000340F0000}"/>
    <cellStyle name="Percent 10 18" xfId="3906" xr:uid="{00000000-0005-0000-0000-0000350F0000}"/>
    <cellStyle name="Percent 10 19" xfId="3907" xr:uid="{00000000-0005-0000-0000-0000360F0000}"/>
    <cellStyle name="Percent 10 2" xfId="3908" xr:uid="{00000000-0005-0000-0000-0000370F0000}"/>
    <cellStyle name="Percent 10 2 2" xfId="3909" xr:uid="{00000000-0005-0000-0000-0000380F0000}"/>
    <cellStyle name="Percent 10 20" xfId="3910" xr:uid="{00000000-0005-0000-0000-0000390F0000}"/>
    <cellStyle name="Percent 10 3" xfId="3911" xr:uid="{00000000-0005-0000-0000-00003A0F0000}"/>
    <cellStyle name="Percent 10 3 2" xfId="3912" xr:uid="{00000000-0005-0000-0000-00003B0F0000}"/>
    <cellStyle name="Percent 10 4" xfId="3913" xr:uid="{00000000-0005-0000-0000-00003C0F0000}"/>
    <cellStyle name="Percent 10 4 2" xfId="3914" xr:uid="{00000000-0005-0000-0000-00003D0F0000}"/>
    <cellStyle name="Percent 10 5" xfId="3915" xr:uid="{00000000-0005-0000-0000-00003E0F0000}"/>
    <cellStyle name="Percent 10 5 2" xfId="3916" xr:uid="{00000000-0005-0000-0000-00003F0F0000}"/>
    <cellStyle name="Percent 10 6" xfId="3917" xr:uid="{00000000-0005-0000-0000-0000400F0000}"/>
    <cellStyle name="Percent 10 6 2" xfId="3918" xr:uid="{00000000-0005-0000-0000-0000410F0000}"/>
    <cellStyle name="Percent 10 7" xfId="3919" xr:uid="{00000000-0005-0000-0000-0000420F0000}"/>
    <cellStyle name="Percent 10 7 2" xfId="3920" xr:uid="{00000000-0005-0000-0000-0000430F0000}"/>
    <cellStyle name="Percent 10 7 3" xfId="3921" xr:uid="{00000000-0005-0000-0000-0000440F0000}"/>
    <cellStyle name="Percent 10 7 4" xfId="3922" xr:uid="{00000000-0005-0000-0000-0000450F0000}"/>
    <cellStyle name="Percent 10 8" xfId="3923" xr:uid="{00000000-0005-0000-0000-0000460F0000}"/>
    <cellStyle name="Percent 10 8 2" xfId="3924" xr:uid="{00000000-0005-0000-0000-0000470F0000}"/>
    <cellStyle name="Percent 10 9" xfId="3925" xr:uid="{00000000-0005-0000-0000-0000480F0000}"/>
    <cellStyle name="Percent 11" xfId="3926" xr:uid="{00000000-0005-0000-0000-0000490F0000}"/>
    <cellStyle name="Percent 11 10" xfId="3927" xr:uid="{00000000-0005-0000-0000-00004A0F0000}"/>
    <cellStyle name="Percent 11 2" xfId="3928" xr:uid="{00000000-0005-0000-0000-00004B0F0000}"/>
    <cellStyle name="Percent 11 2 2" xfId="3929" xr:uid="{00000000-0005-0000-0000-00004C0F0000}"/>
    <cellStyle name="Percent 11 3" xfId="3930" xr:uid="{00000000-0005-0000-0000-00004D0F0000}"/>
    <cellStyle name="Percent 11 3 2" xfId="3931" xr:uid="{00000000-0005-0000-0000-00004E0F0000}"/>
    <cellStyle name="Percent 11 4" xfId="3932" xr:uid="{00000000-0005-0000-0000-00004F0F0000}"/>
    <cellStyle name="Percent 11 4 2" xfId="3933" xr:uid="{00000000-0005-0000-0000-0000500F0000}"/>
    <cellStyle name="Percent 11 5" xfId="3934" xr:uid="{00000000-0005-0000-0000-0000510F0000}"/>
    <cellStyle name="Percent 11 5 2" xfId="3935" xr:uid="{00000000-0005-0000-0000-0000520F0000}"/>
    <cellStyle name="Percent 11 6" xfId="3936" xr:uid="{00000000-0005-0000-0000-0000530F0000}"/>
    <cellStyle name="Percent 11 6 2" xfId="3937" xr:uid="{00000000-0005-0000-0000-0000540F0000}"/>
    <cellStyle name="Percent 11 7" xfId="3938" xr:uid="{00000000-0005-0000-0000-0000550F0000}"/>
    <cellStyle name="Percent 11 7 2" xfId="3939" xr:uid="{00000000-0005-0000-0000-0000560F0000}"/>
    <cellStyle name="Percent 11 7 3" xfId="3940" xr:uid="{00000000-0005-0000-0000-0000570F0000}"/>
    <cellStyle name="Percent 11 7 4" xfId="3941" xr:uid="{00000000-0005-0000-0000-0000580F0000}"/>
    <cellStyle name="Percent 11 8" xfId="3942" xr:uid="{00000000-0005-0000-0000-0000590F0000}"/>
    <cellStyle name="Percent 11 8 2" xfId="3943" xr:uid="{00000000-0005-0000-0000-00005A0F0000}"/>
    <cellStyle name="Percent 11 9" xfId="3944" xr:uid="{00000000-0005-0000-0000-00005B0F0000}"/>
    <cellStyle name="Percent 12" xfId="3945" xr:uid="{00000000-0005-0000-0000-00005C0F0000}"/>
    <cellStyle name="Percent 12 10" xfId="3946" xr:uid="{00000000-0005-0000-0000-00005D0F0000}"/>
    <cellStyle name="Percent 12 2" xfId="3947" xr:uid="{00000000-0005-0000-0000-00005E0F0000}"/>
    <cellStyle name="Percent 12 2 2" xfId="3948" xr:uid="{00000000-0005-0000-0000-00005F0F0000}"/>
    <cellStyle name="Percent 12 3" xfId="3949" xr:uid="{00000000-0005-0000-0000-0000600F0000}"/>
    <cellStyle name="Percent 12 3 2" xfId="3950" xr:uid="{00000000-0005-0000-0000-0000610F0000}"/>
    <cellStyle name="Percent 12 4" xfId="3951" xr:uid="{00000000-0005-0000-0000-0000620F0000}"/>
    <cellStyle name="Percent 12 4 2" xfId="3952" xr:uid="{00000000-0005-0000-0000-0000630F0000}"/>
    <cellStyle name="Percent 12 5" xfId="3953" xr:uid="{00000000-0005-0000-0000-0000640F0000}"/>
    <cellStyle name="Percent 12 5 2" xfId="3954" xr:uid="{00000000-0005-0000-0000-0000650F0000}"/>
    <cellStyle name="Percent 12 6" xfId="3955" xr:uid="{00000000-0005-0000-0000-0000660F0000}"/>
    <cellStyle name="Percent 12 6 2" xfId="3956" xr:uid="{00000000-0005-0000-0000-0000670F0000}"/>
    <cellStyle name="Percent 12 7" xfId="3957" xr:uid="{00000000-0005-0000-0000-0000680F0000}"/>
    <cellStyle name="Percent 12 7 2" xfId="3958" xr:uid="{00000000-0005-0000-0000-0000690F0000}"/>
    <cellStyle name="Percent 12 7 3" xfId="3959" xr:uid="{00000000-0005-0000-0000-00006A0F0000}"/>
    <cellStyle name="Percent 12 7 4" xfId="3960" xr:uid="{00000000-0005-0000-0000-00006B0F0000}"/>
    <cellStyle name="Percent 12 8" xfId="3961" xr:uid="{00000000-0005-0000-0000-00006C0F0000}"/>
    <cellStyle name="Percent 12 8 2" xfId="3962" xr:uid="{00000000-0005-0000-0000-00006D0F0000}"/>
    <cellStyle name="Percent 12 9" xfId="3963" xr:uid="{00000000-0005-0000-0000-00006E0F0000}"/>
    <cellStyle name="Percent 13" xfId="3964" xr:uid="{00000000-0005-0000-0000-00006F0F0000}"/>
    <cellStyle name="Percent 13 10" xfId="3965" xr:uid="{00000000-0005-0000-0000-0000700F0000}"/>
    <cellStyle name="Percent 13 2" xfId="3966" xr:uid="{00000000-0005-0000-0000-0000710F0000}"/>
    <cellStyle name="Percent 13 2 2" xfId="3967" xr:uid="{00000000-0005-0000-0000-0000720F0000}"/>
    <cellStyle name="Percent 13 3" xfId="3968" xr:uid="{00000000-0005-0000-0000-0000730F0000}"/>
    <cellStyle name="Percent 13 3 2" xfId="3969" xr:uid="{00000000-0005-0000-0000-0000740F0000}"/>
    <cellStyle name="Percent 13 4" xfId="3970" xr:uid="{00000000-0005-0000-0000-0000750F0000}"/>
    <cellStyle name="Percent 13 4 2" xfId="3971" xr:uid="{00000000-0005-0000-0000-0000760F0000}"/>
    <cellStyle name="Percent 13 5" xfId="3972" xr:uid="{00000000-0005-0000-0000-0000770F0000}"/>
    <cellStyle name="Percent 13 5 2" xfId="3973" xr:uid="{00000000-0005-0000-0000-0000780F0000}"/>
    <cellStyle name="Percent 13 6" xfId="3974" xr:uid="{00000000-0005-0000-0000-0000790F0000}"/>
    <cellStyle name="Percent 13 6 2" xfId="3975" xr:uid="{00000000-0005-0000-0000-00007A0F0000}"/>
    <cellStyle name="Percent 13 7" xfId="3976" xr:uid="{00000000-0005-0000-0000-00007B0F0000}"/>
    <cellStyle name="Percent 13 7 2" xfId="3977" xr:uid="{00000000-0005-0000-0000-00007C0F0000}"/>
    <cellStyle name="Percent 13 7 3" xfId="3978" xr:uid="{00000000-0005-0000-0000-00007D0F0000}"/>
    <cellStyle name="Percent 13 7 4" xfId="3979" xr:uid="{00000000-0005-0000-0000-00007E0F0000}"/>
    <cellStyle name="Percent 13 8" xfId="3980" xr:uid="{00000000-0005-0000-0000-00007F0F0000}"/>
    <cellStyle name="Percent 13 8 2" xfId="3981" xr:uid="{00000000-0005-0000-0000-0000800F0000}"/>
    <cellStyle name="Percent 13 9" xfId="3982" xr:uid="{00000000-0005-0000-0000-0000810F0000}"/>
    <cellStyle name="Percent 14" xfId="3983" xr:uid="{00000000-0005-0000-0000-0000820F0000}"/>
    <cellStyle name="Percent 14 10" xfId="3984" xr:uid="{00000000-0005-0000-0000-0000830F0000}"/>
    <cellStyle name="Percent 14 2" xfId="3985" xr:uid="{00000000-0005-0000-0000-0000840F0000}"/>
    <cellStyle name="Percent 14 2 2" xfId="3986" xr:uid="{00000000-0005-0000-0000-0000850F0000}"/>
    <cellStyle name="Percent 14 3" xfId="3987" xr:uid="{00000000-0005-0000-0000-0000860F0000}"/>
    <cellStyle name="Percent 14 3 2" xfId="3988" xr:uid="{00000000-0005-0000-0000-0000870F0000}"/>
    <cellStyle name="Percent 14 4" xfId="3989" xr:uid="{00000000-0005-0000-0000-0000880F0000}"/>
    <cellStyle name="Percent 14 4 2" xfId="3990" xr:uid="{00000000-0005-0000-0000-0000890F0000}"/>
    <cellStyle name="Percent 14 5" xfId="3991" xr:uid="{00000000-0005-0000-0000-00008A0F0000}"/>
    <cellStyle name="Percent 14 5 2" xfId="3992" xr:uid="{00000000-0005-0000-0000-00008B0F0000}"/>
    <cellStyle name="Percent 14 6" xfId="3993" xr:uid="{00000000-0005-0000-0000-00008C0F0000}"/>
    <cellStyle name="Percent 14 6 2" xfId="3994" xr:uid="{00000000-0005-0000-0000-00008D0F0000}"/>
    <cellStyle name="Percent 14 7" xfId="3995" xr:uid="{00000000-0005-0000-0000-00008E0F0000}"/>
    <cellStyle name="Percent 14 7 2" xfId="3996" xr:uid="{00000000-0005-0000-0000-00008F0F0000}"/>
    <cellStyle name="Percent 14 7 3" xfId="3997" xr:uid="{00000000-0005-0000-0000-0000900F0000}"/>
    <cellStyle name="Percent 14 7 4" xfId="3998" xr:uid="{00000000-0005-0000-0000-0000910F0000}"/>
    <cellStyle name="Percent 14 8" xfId="3999" xr:uid="{00000000-0005-0000-0000-0000920F0000}"/>
    <cellStyle name="Percent 14 8 2" xfId="4000" xr:uid="{00000000-0005-0000-0000-0000930F0000}"/>
    <cellStyle name="Percent 14 9" xfId="4001" xr:uid="{00000000-0005-0000-0000-0000940F0000}"/>
    <cellStyle name="Percent 15" xfId="4002" xr:uid="{00000000-0005-0000-0000-0000950F0000}"/>
    <cellStyle name="Percent 15 10" xfId="4003" xr:uid="{00000000-0005-0000-0000-0000960F0000}"/>
    <cellStyle name="Percent 15 11" xfId="4004" xr:uid="{00000000-0005-0000-0000-0000970F0000}"/>
    <cellStyle name="Percent 15 12" xfId="4005" xr:uid="{00000000-0005-0000-0000-0000980F0000}"/>
    <cellStyle name="Percent 15 13" xfId="4006" xr:uid="{00000000-0005-0000-0000-0000990F0000}"/>
    <cellStyle name="Percent 15 14" xfId="4007" xr:uid="{00000000-0005-0000-0000-00009A0F0000}"/>
    <cellStyle name="Percent 15 15" xfId="4008" xr:uid="{00000000-0005-0000-0000-00009B0F0000}"/>
    <cellStyle name="Percent 15 2" xfId="4009" xr:uid="{00000000-0005-0000-0000-00009C0F0000}"/>
    <cellStyle name="Percent 15 2 2" xfId="4010" xr:uid="{00000000-0005-0000-0000-00009D0F0000}"/>
    <cellStyle name="Percent 15 2 2 2" xfId="4011" xr:uid="{00000000-0005-0000-0000-00009E0F0000}"/>
    <cellStyle name="Percent 15 2 3" xfId="4012" xr:uid="{00000000-0005-0000-0000-00009F0F0000}"/>
    <cellStyle name="Percent 15 2 3 2" xfId="4013" xr:uid="{00000000-0005-0000-0000-0000A00F0000}"/>
    <cellStyle name="Percent 15 2 4" xfId="4014" xr:uid="{00000000-0005-0000-0000-0000A10F0000}"/>
    <cellStyle name="Percent 15 2 4 2" xfId="4015" xr:uid="{00000000-0005-0000-0000-0000A20F0000}"/>
    <cellStyle name="Percent 15 2 5" xfId="4016" xr:uid="{00000000-0005-0000-0000-0000A30F0000}"/>
    <cellStyle name="Percent 15 2 5 2" xfId="4017" xr:uid="{00000000-0005-0000-0000-0000A40F0000}"/>
    <cellStyle name="Percent 15 2 6" xfId="4018" xr:uid="{00000000-0005-0000-0000-0000A50F0000}"/>
    <cellStyle name="Percent 15 2 6 2" xfId="4019" xr:uid="{00000000-0005-0000-0000-0000A60F0000}"/>
    <cellStyle name="Percent 15 2 7" xfId="4020" xr:uid="{00000000-0005-0000-0000-0000A70F0000}"/>
    <cellStyle name="Percent 15 2 7 2" xfId="4021" xr:uid="{00000000-0005-0000-0000-0000A80F0000}"/>
    <cellStyle name="Percent 15 2 8" xfId="4022" xr:uid="{00000000-0005-0000-0000-0000A90F0000}"/>
    <cellStyle name="Percent 15 3" xfId="4023" xr:uid="{00000000-0005-0000-0000-0000AA0F0000}"/>
    <cellStyle name="Percent 15 3 2" xfId="4024" xr:uid="{00000000-0005-0000-0000-0000AB0F0000}"/>
    <cellStyle name="Percent 15 3 3" xfId="4025" xr:uid="{00000000-0005-0000-0000-0000AC0F0000}"/>
    <cellStyle name="Percent 15 3 3 2" xfId="4026" xr:uid="{00000000-0005-0000-0000-0000AD0F0000}"/>
    <cellStyle name="Percent 15 4" xfId="4027" xr:uid="{00000000-0005-0000-0000-0000AE0F0000}"/>
    <cellStyle name="Percent 15 4 2" xfId="4028" xr:uid="{00000000-0005-0000-0000-0000AF0F0000}"/>
    <cellStyle name="Percent 15 5" xfId="4029" xr:uid="{00000000-0005-0000-0000-0000B00F0000}"/>
    <cellStyle name="Percent 15 5 2" xfId="4030" xr:uid="{00000000-0005-0000-0000-0000B10F0000}"/>
    <cellStyle name="Percent 15 5 3" xfId="4031" xr:uid="{00000000-0005-0000-0000-0000B20F0000}"/>
    <cellStyle name="Percent 15 5 3 2" xfId="4032" xr:uid="{00000000-0005-0000-0000-0000B30F0000}"/>
    <cellStyle name="Percent 15 6" xfId="4033" xr:uid="{00000000-0005-0000-0000-0000B40F0000}"/>
    <cellStyle name="Percent 15 6 2" xfId="4034" xr:uid="{00000000-0005-0000-0000-0000B50F0000}"/>
    <cellStyle name="Percent 15 6 3" xfId="4035" xr:uid="{00000000-0005-0000-0000-0000B60F0000}"/>
    <cellStyle name="Percent 15 6 3 2" xfId="4036" xr:uid="{00000000-0005-0000-0000-0000B70F0000}"/>
    <cellStyle name="Percent 15 7" xfId="4037" xr:uid="{00000000-0005-0000-0000-0000B80F0000}"/>
    <cellStyle name="Percent 15 7 2" xfId="4038" xr:uid="{00000000-0005-0000-0000-0000B90F0000}"/>
    <cellStyle name="Percent 15 7 3" xfId="4039" xr:uid="{00000000-0005-0000-0000-0000BA0F0000}"/>
    <cellStyle name="Percent 15 7 4" xfId="4040" xr:uid="{00000000-0005-0000-0000-0000BB0F0000}"/>
    <cellStyle name="Percent 15 7 4 2" xfId="4041" xr:uid="{00000000-0005-0000-0000-0000BC0F0000}"/>
    <cellStyle name="Percent 15 8" xfId="4042" xr:uid="{00000000-0005-0000-0000-0000BD0F0000}"/>
    <cellStyle name="Percent 15 8 2" xfId="4043" xr:uid="{00000000-0005-0000-0000-0000BE0F0000}"/>
    <cellStyle name="Percent 15 9" xfId="4044" xr:uid="{00000000-0005-0000-0000-0000BF0F0000}"/>
    <cellStyle name="Percent 16" xfId="4045" xr:uid="{00000000-0005-0000-0000-0000C00F0000}"/>
    <cellStyle name="Percent 16 2" xfId="4046" xr:uid="{00000000-0005-0000-0000-0000C10F0000}"/>
    <cellStyle name="Percent 16 2 2" xfId="4047" xr:uid="{00000000-0005-0000-0000-0000C20F0000}"/>
    <cellStyle name="Percent 16 3" xfId="4048" xr:uid="{00000000-0005-0000-0000-0000C30F0000}"/>
    <cellStyle name="Percent 16 3 10" xfId="4049" xr:uid="{00000000-0005-0000-0000-0000C40F0000}"/>
    <cellStyle name="Percent 16 3 11" xfId="4050" xr:uid="{00000000-0005-0000-0000-0000C50F0000}"/>
    <cellStyle name="Percent 16 3 12" xfId="4051" xr:uid="{00000000-0005-0000-0000-0000C60F0000}"/>
    <cellStyle name="Percent 16 3 13" xfId="4052" xr:uid="{00000000-0005-0000-0000-0000C70F0000}"/>
    <cellStyle name="Percent 16 3 14" xfId="4053" xr:uid="{00000000-0005-0000-0000-0000C80F0000}"/>
    <cellStyle name="Percent 16 3 15" xfId="4054" xr:uid="{00000000-0005-0000-0000-0000C90F0000}"/>
    <cellStyle name="Percent 16 3 16" xfId="4055" xr:uid="{00000000-0005-0000-0000-0000CA0F0000}"/>
    <cellStyle name="Percent 16 3 17" xfId="4056" xr:uid="{00000000-0005-0000-0000-0000CB0F0000}"/>
    <cellStyle name="Percent 16 3 18" xfId="4057" xr:uid="{00000000-0005-0000-0000-0000CC0F0000}"/>
    <cellStyle name="Percent 16 3 2" xfId="4058" xr:uid="{00000000-0005-0000-0000-0000CD0F0000}"/>
    <cellStyle name="Percent 16 3 3" xfId="4059" xr:uid="{00000000-0005-0000-0000-0000CE0F0000}"/>
    <cellStyle name="Percent 16 3 4" xfId="4060" xr:uid="{00000000-0005-0000-0000-0000CF0F0000}"/>
    <cellStyle name="Percent 16 3 5" xfId="4061" xr:uid="{00000000-0005-0000-0000-0000D00F0000}"/>
    <cellStyle name="Percent 16 3 6" xfId="4062" xr:uid="{00000000-0005-0000-0000-0000D10F0000}"/>
    <cellStyle name="Percent 16 3 7" xfId="4063" xr:uid="{00000000-0005-0000-0000-0000D20F0000}"/>
    <cellStyle name="Percent 16 3 8" xfId="4064" xr:uid="{00000000-0005-0000-0000-0000D30F0000}"/>
    <cellStyle name="Percent 16 3 9" xfId="4065" xr:uid="{00000000-0005-0000-0000-0000D40F0000}"/>
    <cellStyle name="Percent 16 4" xfId="4066" xr:uid="{00000000-0005-0000-0000-0000D50F0000}"/>
    <cellStyle name="Percent 16 4 10" xfId="4067" xr:uid="{00000000-0005-0000-0000-0000D60F0000}"/>
    <cellStyle name="Percent 16 4 11" xfId="4068" xr:uid="{00000000-0005-0000-0000-0000D70F0000}"/>
    <cellStyle name="Percent 16 4 12" xfId="4069" xr:uid="{00000000-0005-0000-0000-0000D80F0000}"/>
    <cellStyle name="Percent 16 4 13" xfId="4070" xr:uid="{00000000-0005-0000-0000-0000D90F0000}"/>
    <cellStyle name="Percent 16 4 14" xfId="4071" xr:uid="{00000000-0005-0000-0000-0000DA0F0000}"/>
    <cellStyle name="Percent 16 4 15" xfId="4072" xr:uid="{00000000-0005-0000-0000-0000DB0F0000}"/>
    <cellStyle name="Percent 16 4 16" xfId="4073" xr:uid="{00000000-0005-0000-0000-0000DC0F0000}"/>
    <cellStyle name="Percent 16 4 17" xfId="4074" xr:uid="{00000000-0005-0000-0000-0000DD0F0000}"/>
    <cellStyle name="Percent 16 4 18" xfId="4075" xr:uid="{00000000-0005-0000-0000-0000DE0F0000}"/>
    <cellStyle name="Percent 16 4 2" xfId="4076" xr:uid="{00000000-0005-0000-0000-0000DF0F0000}"/>
    <cellStyle name="Percent 16 4 3" xfId="4077" xr:uid="{00000000-0005-0000-0000-0000E00F0000}"/>
    <cellStyle name="Percent 16 4 4" xfId="4078" xr:uid="{00000000-0005-0000-0000-0000E10F0000}"/>
    <cellStyle name="Percent 16 4 5" xfId="4079" xr:uid="{00000000-0005-0000-0000-0000E20F0000}"/>
    <cellStyle name="Percent 16 4 6" xfId="4080" xr:uid="{00000000-0005-0000-0000-0000E30F0000}"/>
    <cellStyle name="Percent 16 4 7" xfId="4081" xr:uid="{00000000-0005-0000-0000-0000E40F0000}"/>
    <cellStyle name="Percent 16 4 8" xfId="4082" xr:uid="{00000000-0005-0000-0000-0000E50F0000}"/>
    <cellStyle name="Percent 16 4 9" xfId="4083" xr:uid="{00000000-0005-0000-0000-0000E60F0000}"/>
    <cellStyle name="Percent 16 5" xfId="4084" xr:uid="{00000000-0005-0000-0000-0000E70F0000}"/>
    <cellStyle name="Percent 16 5 10" xfId="4085" xr:uid="{00000000-0005-0000-0000-0000E80F0000}"/>
    <cellStyle name="Percent 16 5 11" xfId="4086" xr:uid="{00000000-0005-0000-0000-0000E90F0000}"/>
    <cellStyle name="Percent 16 5 12" xfId="4087" xr:uid="{00000000-0005-0000-0000-0000EA0F0000}"/>
    <cellStyle name="Percent 16 5 13" xfId="4088" xr:uid="{00000000-0005-0000-0000-0000EB0F0000}"/>
    <cellStyle name="Percent 16 5 14" xfId="4089" xr:uid="{00000000-0005-0000-0000-0000EC0F0000}"/>
    <cellStyle name="Percent 16 5 15" xfId="4090" xr:uid="{00000000-0005-0000-0000-0000ED0F0000}"/>
    <cellStyle name="Percent 16 5 16" xfId="4091" xr:uid="{00000000-0005-0000-0000-0000EE0F0000}"/>
    <cellStyle name="Percent 16 5 17" xfId="4092" xr:uid="{00000000-0005-0000-0000-0000EF0F0000}"/>
    <cellStyle name="Percent 16 5 18" xfId="4093" xr:uid="{00000000-0005-0000-0000-0000F00F0000}"/>
    <cellStyle name="Percent 16 5 2" xfId="4094" xr:uid="{00000000-0005-0000-0000-0000F10F0000}"/>
    <cellStyle name="Percent 16 5 2 2" xfId="21714" xr:uid="{00000000-0005-0000-0000-0000F20F0000}"/>
    <cellStyle name="Percent 16 5 3" xfId="4095" xr:uid="{00000000-0005-0000-0000-0000F30F0000}"/>
    <cellStyle name="Percent 16 5 3 2" xfId="21715" xr:uid="{00000000-0005-0000-0000-0000F40F0000}"/>
    <cellStyle name="Percent 16 5 4" xfId="4096" xr:uid="{00000000-0005-0000-0000-0000F50F0000}"/>
    <cellStyle name="Percent 16 5 4 2" xfId="21716" xr:uid="{00000000-0005-0000-0000-0000F60F0000}"/>
    <cellStyle name="Percent 16 5 5" xfId="4097" xr:uid="{00000000-0005-0000-0000-0000F70F0000}"/>
    <cellStyle name="Percent 16 5 5 2" xfId="21717" xr:uid="{00000000-0005-0000-0000-0000F80F0000}"/>
    <cellStyle name="Percent 16 5 6" xfId="4098" xr:uid="{00000000-0005-0000-0000-0000F90F0000}"/>
    <cellStyle name="Percent 16 5 6 2" xfId="21718" xr:uid="{00000000-0005-0000-0000-0000FA0F0000}"/>
    <cellStyle name="Percent 16 5 7" xfId="4099" xr:uid="{00000000-0005-0000-0000-0000FB0F0000}"/>
    <cellStyle name="Percent 16 5 7 2" xfId="21719" xr:uid="{00000000-0005-0000-0000-0000FC0F0000}"/>
    <cellStyle name="Percent 16 5 8" xfId="4100" xr:uid="{00000000-0005-0000-0000-0000FD0F0000}"/>
    <cellStyle name="Percent 16 5 8 2" xfId="21720" xr:uid="{00000000-0005-0000-0000-0000FE0F0000}"/>
    <cellStyle name="Percent 16 5 9" xfId="4101" xr:uid="{00000000-0005-0000-0000-0000FF0F0000}"/>
    <cellStyle name="Percent 16 5 9 2" xfId="21721" xr:uid="{00000000-0005-0000-0000-000000100000}"/>
    <cellStyle name="Percent 16 6" xfId="4102" xr:uid="{00000000-0005-0000-0000-000001100000}"/>
    <cellStyle name="Percent 16 6 10" xfId="4103" xr:uid="{00000000-0005-0000-0000-000002100000}"/>
    <cellStyle name="Percent 16 6 10 2" xfId="21723" xr:uid="{00000000-0005-0000-0000-000003100000}"/>
    <cellStyle name="Percent 16 6 11" xfId="4104" xr:uid="{00000000-0005-0000-0000-000004100000}"/>
    <cellStyle name="Percent 16 6 11 2" xfId="21724" xr:uid="{00000000-0005-0000-0000-000005100000}"/>
    <cellStyle name="Percent 16 6 12" xfId="4105" xr:uid="{00000000-0005-0000-0000-000006100000}"/>
    <cellStyle name="Percent 16 6 12 2" xfId="21725" xr:uid="{00000000-0005-0000-0000-000007100000}"/>
    <cellStyle name="Percent 16 6 13" xfId="4106" xr:uid="{00000000-0005-0000-0000-000008100000}"/>
    <cellStyle name="Percent 16 6 13 2" xfId="21726" xr:uid="{00000000-0005-0000-0000-000009100000}"/>
    <cellStyle name="Percent 16 6 14" xfId="4107" xr:uid="{00000000-0005-0000-0000-00000A100000}"/>
    <cellStyle name="Percent 16 6 14 2" xfId="21727" xr:uid="{00000000-0005-0000-0000-00000B100000}"/>
    <cellStyle name="Percent 16 6 15" xfId="4108" xr:uid="{00000000-0005-0000-0000-00000C100000}"/>
    <cellStyle name="Percent 16 6 15 2" xfId="21728" xr:uid="{00000000-0005-0000-0000-00000D100000}"/>
    <cellStyle name="Percent 16 6 16" xfId="4109" xr:uid="{00000000-0005-0000-0000-00000E100000}"/>
    <cellStyle name="Percent 16 6 16 2" xfId="21729" xr:uid="{00000000-0005-0000-0000-00000F100000}"/>
    <cellStyle name="Percent 16 6 17" xfId="4110" xr:uid="{00000000-0005-0000-0000-000010100000}"/>
    <cellStyle name="Percent 16 6 17 2" xfId="21730" xr:uid="{00000000-0005-0000-0000-000011100000}"/>
    <cellStyle name="Percent 16 6 18" xfId="4111" xr:uid="{00000000-0005-0000-0000-000012100000}"/>
    <cellStyle name="Percent 16 6 18 2" xfId="21731" xr:uid="{00000000-0005-0000-0000-000013100000}"/>
    <cellStyle name="Percent 16 6 19" xfId="21722" xr:uid="{00000000-0005-0000-0000-000014100000}"/>
    <cellStyle name="Percent 16 6 2" xfId="4112" xr:uid="{00000000-0005-0000-0000-000015100000}"/>
    <cellStyle name="Percent 16 6 2 2" xfId="21732" xr:uid="{00000000-0005-0000-0000-000016100000}"/>
    <cellStyle name="Percent 16 6 3" xfId="4113" xr:uid="{00000000-0005-0000-0000-000017100000}"/>
    <cellStyle name="Percent 16 6 3 2" xfId="21733" xr:uid="{00000000-0005-0000-0000-000018100000}"/>
    <cellStyle name="Percent 16 6 4" xfId="4114" xr:uid="{00000000-0005-0000-0000-000019100000}"/>
    <cellStyle name="Percent 16 6 4 2" xfId="21734" xr:uid="{00000000-0005-0000-0000-00001A100000}"/>
    <cellStyle name="Percent 16 6 5" xfId="4115" xr:uid="{00000000-0005-0000-0000-00001B100000}"/>
    <cellStyle name="Percent 16 6 5 2" xfId="21735" xr:uid="{00000000-0005-0000-0000-00001C100000}"/>
    <cellStyle name="Percent 16 6 6" xfId="4116" xr:uid="{00000000-0005-0000-0000-00001D100000}"/>
    <cellStyle name="Percent 16 6 6 2" xfId="21736" xr:uid="{00000000-0005-0000-0000-00001E100000}"/>
    <cellStyle name="Percent 16 6 7" xfId="4117" xr:uid="{00000000-0005-0000-0000-00001F100000}"/>
    <cellStyle name="Percent 16 6 7 2" xfId="21737" xr:uid="{00000000-0005-0000-0000-000020100000}"/>
    <cellStyle name="Percent 16 6 8" xfId="4118" xr:uid="{00000000-0005-0000-0000-000021100000}"/>
    <cellStyle name="Percent 16 6 8 2" xfId="21738" xr:uid="{00000000-0005-0000-0000-000022100000}"/>
    <cellStyle name="Percent 16 6 9" xfId="4119" xr:uid="{00000000-0005-0000-0000-000023100000}"/>
    <cellStyle name="Percent 16 6 9 2" xfId="21739" xr:uid="{00000000-0005-0000-0000-000024100000}"/>
    <cellStyle name="Percent 16 7" xfId="4120" xr:uid="{00000000-0005-0000-0000-000025100000}"/>
    <cellStyle name="Percent 16 7 10" xfId="4121" xr:uid="{00000000-0005-0000-0000-000026100000}"/>
    <cellStyle name="Percent 16 7 10 2" xfId="21741" xr:uid="{00000000-0005-0000-0000-000027100000}"/>
    <cellStyle name="Percent 16 7 11" xfId="4122" xr:uid="{00000000-0005-0000-0000-000028100000}"/>
    <cellStyle name="Percent 16 7 11 2" xfId="21742" xr:uid="{00000000-0005-0000-0000-000029100000}"/>
    <cellStyle name="Percent 16 7 12" xfId="4123" xr:uid="{00000000-0005-0000-0000-00002A100000}"/>
    <cellStyle name="Percent 16 7 12 2" xfId="21743" xr:uid="{00000000-0005-0000-0000-00002B100000}"/>
    <cellStyle name="Percent 16 7 13" xfId="4124" xr:uid="{00000000-0005-0000-0000-00002C100000}"/>
    <cellStyle name="Percent 16 7 13 2" xfId="21744" xr:uid="{00000000-0005-0000-0000-00002D100000}"/>
    <cellStyle name="Percent 16 7 14" xfId="4125" xr:uid="{00000000-0005-0000-0000-00002E100000}"/>
    <cellStyle name="Percent 16 7 14 2" xfId="21745" xr:uid="{00000000-0005-0000-0000-00002F100000}"/>
    <cellStyle name="Percent 16 7 15" xfId="4126" xr:uid="{00000000-0005-0000-0000-000030100000}"/>
    <cellStyle name="Percent 16 7 15 2" xfId="21746" xr:uid="{00000000-0005-0000-0000-000031100000}"/>
    <cellStyle name="Percent 16 7 16" xfId="4127" xr:uid="{00000000-0005-0000-0000-000032100000}"/>
    <cellStyle name="Percent 16 7 16 2" xfId="21747" xr:uid="{00000000-0005-0000-0000-000033100000}"/>
    <cellStyle name="Percent 16 7 17" xfId="4128" xr:uid="{00000000-0005-0000-0000-000034100000}"/>
    <cellStyle name="Percent 16 7 17 2" xfId="21748" xr:uid="{00000000-0005-0000-0000-000035100000}"/>
    <cellStyle name="Percent 16 7 18" xfId="4129" xr:uid="{00000000-0005-0000-0000-000036100000}"/>
    <cellStyle name="Percent 16 7 18 2" xfId="21749" xr:uid="{00000000-0005-0000-0000-000037100000}"/>
    <cellStyle name="Percent 16 7 19" xfId="21740" xr:uid="{00000000-0005-0000-0000-000038100000}"/>
    <cellStyle name="Percent 16 7 2" xfId="4130" xr:uid="{00000000-0005-0000-0000-000039100000}"/>
    <cellStyle name="Percent 16 7 2 2" xfId="4131" xr:uid="{00000000-0005-0000-0000-00003A100000}"/>
    <cellStyle name="Percent 16 7 2 2 2" xfId="21751" xr:uid="{00000000-0005-0000-0000-00003B100000}"/>
    <cellStyle name="Percent 16 7 2 3" xfId="21750" xr:uid="{00000000-0005-0000-0000-00003C100000}"/>
    <cellStyle name="Percent 16 7 3" xfId="4132" xr:uid="{00000000-0005-0000-0000-00003D100000}"/>
    <cellStyle name="Percent 16 7 3 2" xfId="4133" xr:uid="{00000000-0005-0000-0000-00003E100000}"/>
    <cellStyle name="Percent 16 7 3 2 2" xfId="4134" xr:uid="{00000000-0005-0000-0000-00003F100000}"/>
    <cellStyle name="Percent 16 7 3 2 2 2" xfId="21754" xr:uid="{00000000-0005-0000-0000-000040100000}"/>
    <cellStyle name="Percent 16 7 3 2 3" xfId="21753" xr:uid="{00000000-0005-0000-0000-000041100000}"/>
    <cellStyle name="Percent 16 7 3 3" xfId="21752" xr:uid="{00000000-0005-0000-0000-000042100000}"/>
    <cellStyle name="Percent 16 7 4" xfId="4135" xr:uid="{00000000-0005-0000-0000-000043100000}"/>
    <cellStyle name="Percent 16 7 4 2" xfId="4136" xr:uid="{00000000-0005-0000-0000-000044100000}"/>
    <cellStyle name="Percent 16 7 4 2 2" xfId="21756" xr:uid="{00000000-0005-0000-0000-000045100000}"/>
    <cellStyle name="Percent 16 7 4 3" xfId="21755" xr:uid="{00000000-0005-0000-0000-000046100000}"/>
    <cellStyle name="Percent 16 7 5" xfId="4137" xr:uid="{00000000-0005-0000-0000-000047100000}"/>
    <cellStyle name="Percent 16 7 5 2" xfId="4138" xr:uid="{00000000-0005-0000-0000-000048100000}"/>
    <cellStyle name="Percent 16 7 5 2 2" xfId="21758" xr:uid="{00000000-0005-0000-0000-000049100000}"/>
    <cellStyle name="Percent 16 7 5 3" xfId="21757" xr:uid="{00000000-0005-0000-0000-00004A100000}"/>
    <cellStyle name="Percent 16 7 6" xfId="4139" xr:uid="{00000000-0005-0000-0000-00004B100000}"/>
    <cellStyle name="Percent 16 7 6 2" xfId="4140" xr:uid="{00000000-0005-0000-0000-00004C100000}"/>
    <cellStyle name="Percent 16 7 6 2 2" xfId="21760" xr:uid="{00000000-0005-0000-0000-00004D100000}"/>
    <cellStyle name="Percent 16 7 6 3" xfId="21759" xr:uid="{00000000-0005-0000-0000-00004E100000}"/>
    <cellStyle name="Percent 16 7 7" xfId="4141" xr:uid="{00000000-0005-0000-0000-00004F100000}"/>
    <cellStyle name="Percent 16 7 7 2" xfId="4142" xr:uid="{00000000-0005-0000-0000-000050100000}"/>
    <cellStyle name="Percent 16 7 7 2 2" xfId="21762" xr:uid="{00000000-0005-0000-0000-000051100000}"/>
    <cellStyle name="Percent 16 7 7 3" xfId="21761" xr:uid="{00000000-0005-0000-0000-000052100000}"/>
    <cellStyle name="Percent 16 7 8" xfId="4143" xr:uid="{00000000-0005-0000-0000-000053100000}"/>
    <cellStyle name="Percent 16 7 8 2" xfId="4144" xr:uid="{00000000-0005-0000-0000-000054100000}"/>
    <cellStyle name="Percent 16 7 8 2 2" xfId="21764" xr:uid="{00000000-0005-0000-0000-000055100000}"/>
    <cellStyle name="Percent 16 7 8 3" xfId="21763" xr:uid="{00000000-0005-0000-0000-000056100000}"/>
    <cellStyle name="Percent 16 7 9" xfId="4145" xr:uid="{00000000-0005-0000-0000-000057100000}"/>
    <cellStyle name="Percent 16 7 9 2" xfId="4146" xr:uid="{00000000-0005-0000-0000-000058100000}"/>
    <cellStyle name="Percent 16 7 9 2 2" xfId="21766" xr:uid="{00000000-0005-0000-0000-000059100000}"/>
    <cellStyle name="Percent 16 7 9 3" xfId="21765" xr:uid="{00000000-0005-0000-0000-00005A100000}"/>
    <cellStyle name="Percent 16 8" xfId="4147" xr:uid="{00000000-0005-0000-0000-00005B100000}"/>
    <cellStyle name="Percent 16 8 10" xfId="4148" xr:uid="{00000000-0005-0000-0000-00005C100000}"/>
    <cellStyle name="Percent 16 8 10 2" xfId="4149" xr:uid="{00000000-0005-0000-0000-00005D100000}"/>
    <cellStyle name="Percent 16 8 10 2 2" xfId="21769" xr:uid="{00000000-0005-0000-0000-00005E100000}"/>
    <cellStyle name="Percent 16 8 10 3" xfId="21768" xr:uid="{00000000-0005-0000-0000-00005F100000}"/>
    <cellStyle name="Percent 16 8 11" xfId="4150" xr:uid="{00000000-0005-0000-0000-000060100000}"/>
    <cellStyle name="Percent 16 8 11 2" xfId="4151" xr:uid="{00000000-0005-0000-0000-000061100000}"/>
    <cellStyle name="Percent 16 8 11 2 2" xfId="21771" xr:uid="{00000000-0005-0000-0000-000062100000}"/>
    <cellStyle name="Percent 16 8 11 3" xfId="21770" xr:uid="{00000000-0005-0000-0000-000063100000}"/>
    <cellStyle name="Percent 16 8 12" xfId="4152" xr:uid="{00000000-0005-0000-0000-000064100000}"/>
    <cellStyle name="Percent 16 8 12 2" xfId="4153" xr:uid="{00000000-0005-0000-0000-000065100000}"/>
    <cellStyle name="Percent 16 8 12 2 2" xfId="21773" xr:uid="{00000000-0005-0000-0000-000066100000}"/>
    <cellStyle name="Percent 16 8 12 3" xfId="21772" xr:uid="{00000000-0005-0000-0000-000067100000}"/>
    <cellStyle name="Percent 16 8 13" xfId="4154" xr:uid="{00000000-0005-0000-0000-000068100000}"/>
    <cellStyle name="Percent 16 8 13 2" xfId="4155" xr:uid="{00000000-0005-0000-0000-000069100000}"/>
    <cellStyle name="Percent 16 8 13 2 2" xfId="21775" xr:uid="{00000000-0005-0000-0000-00006A100000}"/>
    <cellStyle name="Percent 16 8 13 3" xfId="21774" xr:uid="{00000000-0005-0000-0000-00006B100000}"/>
    <cellStyle name="Percent 16 8 14" xfId="4156" xr:uid="{00000000-0005-0000-0000-00006C100000}"/>
    <cellStyle name="Percent 16 8 14 2" xfId="4157" xr:uid="{00000000-0005-0000-0000-00006D100000}"/>
    <cellStyle name="Percent 16 8 14 2 2" xfId="21777" xr:uid="{00000000-0005-0000-0000-00006E100000}"/>
    <cellStyle name="Percent 16 8 14 3" xfId="21776" xr:uid="{00000000-0005-0000-0000-00006F100000}"/>
    <cellStyle name="Percent 16 8 15" xfId="4158" xr:uid="{00000000-0005-0000-0000-000070100000}"/>
    <cellStyle name="Percent 16 8 15 2" xfId="4159" xr:uid="{00000000-0005-0000-0000-000071100000}"/>
    <cellStyle name="Percent 16 8 15 2 2" xfId="21779" xr:uid="{00000000-0005-0000-0000-000072100000}"/>
    <cellStyle name="Percent 16 8 15 3" xfId="21778" xr:uid="{00000000-0005-0000-0000-000073100000}"/>
    <cellStyle name="Percent 16 8 16" xfId="4160" xr:uid="{00000000-0005-0000-0000-000074100000}"/>
    <cellStyle name="Percent 16 8 16 2" xfId="4161" xr:uid="{00000000-0005-0000-0000-000075100000}"/>
    <cellStyle name="Percent 16 8 16 2 2" xfId="21781" xr:uid="{00000000-0005-0000-0000-000076100000}"/>
    <cellStyle name="Percent 16 8 16 3" xfId="21780" xr:uid="{00000000-0005-0000-0000-000077100000}"/>
    <cellStyle name="Percent 16 8 17" xfId="4162" xr:uid="{00000000-0005-0000-0000-000078100000}"/>
    <cellStyle name="Percent 16 8 17 2" xfId="4163" xr:uid="{00000000-0005-0000-0000-000079100000}"/>
    <cellStyle name="Percent 16 8 17 2 2" xfId="21783" xr:uid="{00000000-0005-0000-0000-00007A100000}"/>
    <cellStyle name="Percent 16 8 17 3" xfId="21782" xr:uid="{00000000-0005-0000-0000-00007B100000}"/>
    <cellStyle name="Percent 16 8 18" xfId="4164" xr:uid="{00000000-0005-0000-0000-00007C100000}"/>
    <cellStyle name="Percent 16 8 18 2" xfId="21784" xr:uid="{00000000-0005-0000-0000-00007D100000}"/>
    <cellStyle name="Percent 16 8 19" xfId="21767" xr:uid="{00000000-0005-0000-0000-00007E100000}"/>
    <cellStyle name="Percent 16 8 2" xfId="4165" xr:uid="{00000000-0005-0000-0000-00007F100000}"/>
    <cellStyle name="Percent 16 8 2 2" xfId="4166" xr:uid="{00000000-0005-0000-0000-000080100000}"/>
    <cellStyle name="Percent 16 8 2 2 2" xfId="21786" xr:uid="{00000000-0005-0000-0000-000081100000}"/>
    <cellStyle name="Percent 16 8 2 3" xfId="21785" xr:uid="{00000000-0005-0000-0000-000082100000}"/>
    <cellStyle name="Percent 16 8 3" xfId="4167" xr:uid="{00000000-0005-0000-0000-000083100000}"/>
    <cellStyle name="Percent 16 8 3 2" xfId="4168" xr:uid="{00000000-0005-0000-0000-000084100000}"/>
    <cellStyle name="Percent 16 8 3 2 2" xfId="21788" xr:uid="{00000000-0005-0000-0000-000085100000}"/>
    <cellStyle name="Percent 16 8 3 3" xfId="21787" xr:uid="{00000000-0005-0000-0000-000086100000}"/>
    <cellStyle name="Percent 16 8 4" xfId="4169" xr:uid="{00000000-0005-0000-0000-000087100000}"/>
    <cellStyle name="Percent 16 8 4 2" xfId="4170" xr:uid="{00000000-0005-0000-0000-000088100000}"/>
    <cellStyle name="Percent 16 8 4 2 2" xfId="21790" xr:uid="{00000000-0005-0000-0000-000089100000}"/>
    <cellStyle name="Percent 16 8 4 3" xfId="21789" xr:uid="{00000000-0005-0000-0000-00008A100000}"/>
    <cellStyle name="Percent 16 8 5" xfId="4171" xr:uid="{00000000-0005-0000-0000-00008B100000}"/>
    <cellStyle name="Percent 16 8 5 2" xfId="4172" xr:uid="{00000000-0005-0000-0000-00008C100000}"/>
    <cellStyle name="Percent 16 8 5 2 2" xfId="21792" xr:uid="{00000000-0005-0000-0000-00008D100000}"/>
    <cellStyle name="Percent 16 8 5 3" xfId="21791" xr:uid="{00000000-0005-0000-0000-00008E100000}"/>
    <cellStyle name="Percent 16 8 6" xfId="4173" xr:uid="{00000000-0005-0000-0000-00008F100000}"/>
    <cellStyle name="Percent 16 8 6 2" xfId="4174" xr:uid="{00000000-0005-0000-0000-000090100000}"/>
    <cellStyle name="Percent 16 8 6 2 2" xfId="21794" xr:uid="{00000000-0005-0000-0000-000091100000}"/>
    <cellStyle name="Percent 16 8 6 3" xfId="21793" xr:uid="{00000000-0005-0000-0000-000092100000}"/>
    <cellStyle name="Percent 16 8 7" xfId="4175" xr:uid="{00000000-0005-0000-0000-000093100000}"/>
    <cellStyle name="Percent 16 8 7 2" xfId="4176" xr:uid="{00000000-0005-0000-0000-000094100000}"/>
    <cellStyle name="Percent 16 8 7 2 2" xfId="21796" xr:uid="{00000000-0005-0000-0000-000095100000}"/>
    <cellStyle name="Percent 16 8 7 3" xfId="21795" xr:uid="{00000000-0005-0000-0000-000096100000}"/>
    <cellStyle name="Percent 16 8 8" xfId="4177" xr:uid="{00000000-0005-0000-0000-000097100000}"/>
    <cellStyle name="Percent 16 8 8 2" xfId="4178" xr:uid="{00000000-0005-0000-0000-000098100000}"/>
    <cellStyle name="Percent 16 8 8 2 2" xfId="21798" xr:uid="{00000000-0005-0000-0000-000099100000}"/>
    <cellStyle name="Percent 16 8 8 3" xfId="21797" xr:uid="{00000000-0005-0000-0000-00009A100000}"/>
    <cellStyle name="Percent 16 8 9" xfId="4179" xr:uid="{00000000-0005-0000-0000-00009B100000}"/>
    <cellStyle name="Percent 16 8 9 2" xfId="4180" xr:uid="{00000000-0005-0000-0000-00009C100000}"/>
    <cellStyle name="Percent 16 8 9 2 2" xfId="21800" xr:uid="{00000000-0005-0000-0000-00009D100000}"/>
    <cellStyle name="Percent 16 8 9 3" xfId="21799" xr:uid="{00000000-0005-0000-0000-00009E100000}"/>
    <cellStyle name="Percent 16 9" xfId="4181" xr:uid="{00000000-0005-0000-0000-00009F100000}"/>
    <cellStyle name="Percent 16 9 10" xfId="4182" xr:uid="{00000000-0005-0000-0000-0000A0100000}"/>
    <cellStyle name="Percent 16 9 10 2" xfId="4183" xr:uid="{00000000-0005-0000-0000-0000A1100000}"/>
    <cellStyle name="Percent 16 9 10 2 2" xfId="21803" xr:uid="{00000000-0005-0000-0000-0000A2100000}"/>
    <cellStyle name="Percent 16 9 10 3" xfId="21802" xr:uid="{00000000-0005-0000-0000-0000A3100000}"/>
    <cellStyle name="Percent 16 9 11" xfId="4184" xr:uid="{00000000-0005-0000-0000-0000A4100000}"/>
    <cellStyle name="Percent 16 9 11 2" xfId="4185" xr:uid="{00000000-0005-0000-0000-0000A5100000}"/>
    <cellStyle name="Percent 16 9 11 2 2" xfId="21805" xr:uid="{00000000-0005-0000-0000-0000A6100000}"/>
    <cellStyle name="Percent 16 9 11 3" xfId="21804" xr:uid="{00000000-0005-0000-0000-0000A7100000}"/>
    <cellStyle name="Percent 16 9 12" xfId="4186" xr:uid="{00000000-0005-0000-0000-0000A8100000}"/>
    <cellStyle name="Percent 16 9 12 2" xfId="4187" xr:uid="{00000000-0005-0000-0000-0000A9100000}"/>
    <cellStyle name="Percent 16 9 12 2 2" xfId="21807" xr:uid="{00000000-0005-0000-0000-0000AA100000}"/>
    <cellStyle name="Percent 16 9 12 3" xfId="21806" xr:uid="{00000000-0005-0000-0000-0000AB100000}"/>
    <cellStyle name="Percent 16 9 13" xfId="4188" xr:uid="{00000000-0005-0000-0000-0000AC100000}"/>
    <cellStyle name="Percent 16 9 13 2" xfId="4189" xr:uid="{00000000-0005-0000-0000-0000AD100000}"/>
    <cellStyle name="Percent 16 9 13 2 2" xfId="21809" xr:uid="{00000000-0005-0000-0000-0000AE100000}"/>
    <cellStyle name="Percent 16 9 13 3" xfId="21808" xr:uid="{00000000-0005-0000-0000-0000AF100000}"/>
    <cellStyle name="Percent 16 9 14" xfId="4190" xr:uid="{00000000-0005-0000-0000-0000B0100000}"/>
    <cellStyle name="Percent 16 9 14 2" xfId="4191" xr:uid="{00000000-0005-0000-0000-0000B1100000}"/>
    <cellStyle name="Percent 16 9 14 2 2" xfId="21811" xr:uid="{00000000-0005-0000-0000-0000B2100000}"/>
    <cellStyle name="Percent 16 9 14 3" xfId="21810" xr:uid="{00000000-0005-0000-0000-0000B3100000}"/>
    <cellStyle name="Percent 16 9 15" xfId="4192" xr:uid="{00000000-0005-0000-0000-0000B4100000}"/>
    <cellStyle name="Percent 16 9 15 2" xfId="4193" xr:uid="{00000000-0005-0000-0000-0000B5100000}"/>
    <cellStyle name="Percent 16 9 15 2 2" xfId="21813" xr:uid="{00000000-0005-0000-0000-0000B6100000}"/>
    <cellStyle name="Percent 16 9 15 3" xfId="21812" xr:uid="{00000000-0005-0000-0000-0000B7100000}"/>
    <cellStyle name="Percent 16 9 16" xfId="4194" xr:uid="{00000000-0005-0000-0000-0000B8100000}"/>
    <cellStyle name="Percent 16 9 16 2" xfId="4195" xr:uid="{00000000-0005-0000-0000-0000B9100000}"/>
    <cellStyle name="Percent 16 9 16 2 2" xfId="21815" xr:uid="{00000000-0005-0000-0000-0000BA100000}"/>
    <cellStyle name="Percent 16 9 16 3" xfId="21814" xr:uid="{00000000-0005-0000-0000-0000BB100000}"/>
    <cellStyle name="Percent 16 9 17" xfId="4196" xr:uid="{00000000-0005-0000-0000-0000BC100000}"/>
    <cellStyle name="Percent 16 9 17 2" xfId="4197" xr:uid="{00000000-0005-0000-0000-0000BD100000}"/>
    <cellStyle name="Percent 16 9 17 2 2" xfId="21817" xr:uid="{00000000-0005-0000-0000-0000BE100000}"/>
    <cellStyle name="Percent 16 9 17 3" xfId="21816" xr:uid="{00000000-0005-0000-0000-0000BF100000}"/>
    <cellStyle name="Percent 16 9 18" xfId="4198" xr:uid="{00000000-0005-0000-0000-0000C0100000}"/>
    <cellStyle name="Percent 16 9 18 2" xfId="21818" xr:uid="{00000000-0005-0000-0000-0000C1100000}"/>
    <cellStyle name="Percent 16 9 19" xfId="21801" xr:uid="{00000000-0005-0000-0000-0000C2100000}"/>
    <cellStyle name="Percent 16 9 2" xfId="4199" xr:uid="{00000000-0005-0000-0000-0000C3100000}"/>
    <cellStyle name="Percent 16 9 2 2" xfId="4200" xr:uid="{00000000-0005-0000-0000-0000C4100000}"/>
    <cellStyle name="Percent 16 9 2 2 2" xfId="21820" xr:uid="{00000000-0005-0000-0000-0000C5100000}"/>
    <cellStyle name="Percent 16 9 2 3" xfId="21819" xr:uid="{00000000-0005-0000-0000-0000C6100000}"/>
    <cellStyle name="Percent 16 9 3" xfId="4201" xr:uid="{00000000-0005-0000-0000-0000C7100000}"/>
    <cellStyle name="Percent 16 9 3 2" xfId="4202" xr:uid="{00000000-0005-0000-0000-0000C8100000}"/>
    <cellStyle name="Percent 16 9 3 2 2" xfId="21822" xr:uid="{00000000-0005-0000-0000-0000C9100000}"/>
    <cellStyle name="Percent 16 9 3 3" xfId="21821" xr:uid="{00000000-0005-0000-0000-0000CA100000}"/>
    <cellStyle name="Percent 16 9 4" xfId="4203" xr:uid="{00000000-0005-0000-0000-0000CB100000}"/>
    <cellStyle name="Percent 16 9 4 2" xfId="4204" xr:uid="{00000000-0005-0000-0000-0000CC100000}"/>
    <cellStyle name="Percent 16 9 4 2 2" xfId="21824" xr:uid="{00000000-0005-0000-0000-0000CD100000}"/>
    <cellStyle name="Percent 16 9 4 3" xfId="21823" xr:uid="{00000000-0005-0000-0000-0000CE100000}"/>
    <cellStyle name="Percent 16 9 5" xfId="4205" xr:uid="{00000000-0005-0000-0000-0000CF100000}"/>
    <cellStyle name="Percent 16 9 5 2" xfId="4206" xr:uid="{00000000-0005-0000-0000-0000D0100000}"/>
    <cellStyle name="Percent 16 9 5 2 2" xfId="21826" xr:uid="{00000000-0005-0000-0000-0000D1100000}"/>
    <cellStyle name="Percent 16 9 5 3" xfId="21825" xr:uid="{00000000-0005-0000-0000-0000D2100000}"/>
    <cellStyle name="Percent 16 9 6" xfId="4207" xr:uid="{00000000-0005-0000-0000-0000D3100000}"/>
    <cellStyle name="Percent 16 9 6 2" xfId="4208" xr:uid="{00000000-0005-0000-0000-0000D4100000}"/>
    <cellStyle name="Percent 16 9 6 2 2" xfId="21828" xr:uid="{00000000-0005-0000-0000-0000D5100000}"/>
    <cellStyle name="Percent 16 9 6 3" xfId="21827" xr:uid="{00000000-0005-0000-0000-0000D6100000}"/>
    <cellStyle name="Percent 16 9 7" xfId="4209" xr:uid="{00000000-0005-0000-0000-0000D7100000}"/>
    <cellStyle name="Percent 16 9 7 2" xfId="4210" xr:uid="{00000000-0005-0000-0000-0000D8100000}"/>
    <cellStyle name="Percent 16 9 7 2 2" xfId="21830" xr:uid="{00000000-0005-0000-0000-0000D9100000}"/>
    <cellStyle name="Percent 16 9 7 3" xfId="21829" xr:uid="{00000000-0005-0000-0000-0000DA100000}"/>
    <cellStyle name="Percent 16 9 8" xfId="4211" xr:uid="{00000000-0005-0000-0000-0000DB100000}"/>
    <cellStyle name="Percent 16 9 8 2" xfId="4212" xr:uid="{00000000-0005-0000-0000-0000DC100000}"/>
    <cellStyle name="Percent 16 9 8 2 2" xfId="21832" xr:uid="{00000000-0005-0000-0000-0000DD100000}"/>
    <cellStyle name="Percent 16 9 8 3" xfId="21831" xr:uid="{00000000-0005-0000-0000-0000DE100000}"/>
    <cellStyle name="Percent 16 9 9" xfId="4213" xr:uid="{00000000-0005-0000-0000-0000DF100000}"/>
    <cellStyle name="Percent 16 9 9 2" xfId="4214" xr:uid="{00000000-0005-0000-0000-0000E0100000}"/>
    <cellStyle name="Percent 16 9 9 2 2" xfId="21834" xr:uid="{00000000-0005-0000-0000-0000E1100000}"/>
    <cellStyle name="Percent 16 9 9 3" xfId="21833" xr:uid="{00000000-0005-0000-0000-0000E2100000}"/>
    <cellStyle name="Percent 17" xfId="4215" xr:uid="{00000000-0005-0000-0000-0000E3100000}"/>
    <cellStyle name="Percent 17 10" xfId="4216" xr:uid="{00000000-0005-0000-0000-0000E4100000}"/>
    <cellStyle name="Percent 17 10 2" xfId="21836" xr:uid="{00000000-0005-0000-0000-0000E5100000}"/>
    <cellStyle name="Percent 17 11" xfId="21835" xr:uid="{00000000-0005-0000-0000-0000E6100000}"/>
    <cellStyle name="Percent 17 2" xfId="4217" xr:uid="{00000000-0005-0000-0000-0000E7100000}"/>
    <cellStyle name="Percent 17 2 2" xfId="4218" xr:uid="{00000000-0005-0000-0000-0000E8100000}"/>
    <cellStyle name="Percent 17 2 2 2" xfId="4219" xr:uid="{00000000-0005-0000-0000-0000E9100000}"/>
    <cellStyle name="Percent 17 2 2 2 2" xfId="21839" xr:uid="{00000000-0005-0000-0000-0000EA100000}"/>
    <cellStyle name="Percent 17 2 2 3" xfId="21838" xr:uid="{00000000-0005-0000-0000-0000EB100000}"/>
    <cellStyle name="Percent 17 2 3" xfId="4220" xr:uid="{00000000-0005-0000-0000-0000EC100000}"/>
    <cellStyle name="Percent 17 2 3 2" xfId="21840" xr:uid="{00000000-0005-0000-0000-0000ED100000}"/>
    <cellStyle name="Percent 17 2 4" xfId="21837" xr:uid="{00000000-0005-0000-0000-0000EE100000}"/>
    <cellStyle name="Percent 17 3" xfId="4221" xr:uid="{00000000-0005-0000-0000-0000EF100000}"/>
    <cellStyle name="Percent 17 3 2" xfId="4222" xr:uid="{00000000-0005-0000-0000-0000F0100000}"/>
    <cellStyle name="Percent 17 3 2 2" xfId="21842" xr:uid="{00000000-0005-0000-0000-0000F1100000}"/>
    <cellStyle name="Percent 17 3 3" xfId="21841" xr:uid="{00000000-0005-0000-0000-0000F2100000}"/>
    <cellStyle name="Percent 17 4" xfId="4223" xr:uid="{00000000-0005-0000-0000-0000F3100000}"/>
    <cellStyle name="Percent 17 4 2" xfId="4224" xr:uid="{00000000-0005-0000-0000-0000F4100000}"/>
    <cellStyle name="Percent 17 4 2 2" xfId="21844" xr:uid="{00000000-0005-0000-0000-0000F5100000}"/>
    <cellStyle name="Percent 17 4 3" xfId="21843" xr:uid="{00000000-0005-0000-0000-0000F6100000}"/>
    <cellStyle name="Percent 17 5" xfId="4225" xr:uid="{00000000-0005-0000-0000-0000F7100000}"/>
    <cellStyle name="Percent 17 5 2" xfId="4226" xr:uid="{00000000-0005-0000-0000-0000F8100000}"/>
    <cellStyle name="Percent 17 5 2 2" xfId="21846" xr:uid="{00000000-0005-0000-0000-0000F9100000}"/>
    <cellStyle name="Percent 17 5 3" xfId="21845" xr:uid="{00000000-0005-0000-0000-0000FA100000}"/>
    <cellStyle name="Percent 17 6" xfId="4227" xr:uid="{00000000-0005-0000-0000-0000FB100000}"/>
    <cellStyle name="Percent 17 6 2" xfId="4228" xr:uid="{00000000-0005-0000-0000-0000FC100000}"/>
    <cellStyle name="Percent 17 6 2 2" xfId="21848" xr:uid="{00000000-0005-0000-0000-0000FD100000}"/>
    <cellStyle name="Percent 17 6 3" xfId="21847" xr:uid="{00000000-0005-0000-0000-0000FE100000}"/>
    <cellStyle name="Percent 17 7" xfId="4229" xr:uid="{00000000-0005-0000-0000-0000FF100000}"/>
    <cellStyle name="Percent 17 7 2" xfId="4230" xr:uid="{00000000-0005-0000-0000-000000110000}"/>
    <cellStyle name="Percent 17 7 2 2" xfId="4231" xr:uid="{00000000-0005-0000-0000-000001110000}"/>
    <cellStyle name="Percent 17 7 2 2 2" xfId="21851" xr:uid="{00000000-0005-0000-0000-000002110000}"/>
    <cellStyle name="Percent 17 7 2 3" xfId="21850" xr:uid="{00000000-0005-0000-0000-000003110000}"/>
    <cellStyle name="Percent 17 7 3" xfId="4232" xr:uid="{00000000-0005-0000-0000-000004110000}"/>
    <cellStyle name="Percent 17 7 3 2" xfId="4233" xr:uid="{00000000-0005-0000-0000-000005110000}"/>
    <cellStyle name="Percent 17 7 3 2 2" xfId="21853" xr:uid="{00000000-0005-0000-0000-000006110000}"/>
    <cellStyle name="Percent 17 7 3 3" xfId="21852" xr:uid="{00000000-0005-0000-0000-000007110000}"/>
    <cellStyle name="Percent 17 7 4" xfId="4234" xr:uid="{00000000-0005-0000-0000-000008110000}"/>
    <cellStyle name="Percent 17 7 4 2" xfId="21854" xr:uid="{00000000-0005-0000-0000-000009110000}"/>
    <cellStyle name="Percent 17 7 5" xfId="21849" xr:uid="{00000000-0005-0000-0000-00000A110000}"/>
    <cellStyle name="Percent 17 8" xfId="4235" xr:uid="{00000000-0005-0000-0000-00000B110000}"/>
    <cellStyle name="Percent 17 8 2" xfId="4236" xr:uid="{00000000-0005-0000-0000-00000C110000}"/>
    <cellStyle name="Percent 17 8 2 2" xfId="4237" xr:uid="{00000000-0005-0000-0000-00000D110000}"/>
    <cellStyle name="Percent 17 8 2 2 2" xfId="21857" xr:uid="{00000000-0005-0000-0000-00000E110000}"/>
    <cellStyle name="Percent 17 8 2 3" xfId="21856" xr:uid="{00000000-0005-0000-0000-00000F110000}"/>
    <cellStyle name="Percent 17 8 3" xfId="4238" xr:uid="{00000000-0005-0000-0000-000010110000}"/>
    <cellStyle name="Percent 17 8 3 2" xfId="21858" xr:uid="{00000000-0005-0000-0000-000011110000}"/>
    <cellStyle name="Percent 17 8 4" xfId="21855" xr:uid="{00000000-0005-0000-0000-000012110000}"/>
    <cellStyle name="Percent 17 9" xfId="4239" xr:uid="{00000000-0005-0000-0000-000013110000}"/>
    <cellStyle name="Percent 17 9 2" xfId="4240" xr:uid="{00000000-0005-0000-0000-000014110000}"/>
    <cellStyle name="Percent 17 9 2 2" xfId="4241" xr:uid="{00000000-0005-0000-0000-000015110000}"/>
    <cellStyle name="Percent 17 9 2 2 2" xfId="21861" xr:uid="{00000000-0005-0000-0000-000016110000}"/>
    <cellStyle name="Percent 17 9 2 3" xfId="21860" xr:uid="{00000000-0005-0000-0000-000017110000}"/>
    <cellStyle name="Percent 17 9 3" xfId="4242" xr:uid="{00000000-0005-0000-0000-000018110000}"/>
    <cellStyle name="Percent 17 9 3 2" xfId="4243" xr:uid="{00000000-0005-0000-0000-000019110000}"/>
    <cellStyle name="Percent 17 9 3 2 2" xfId="4244" xr:uid="{00000000-0005-0000-0000-00001A110000}"/>
    <cellStyle name="Percent 17 9 3 2 2 2" xfId="21864" xr:uid="{00000000-0005-0000-0000-00001B110000}"/>
    <cellStyle name="Percent 17 9 3 2 3" xfId="21863" xr:uid="{00000000-0005-0000-0000-00001C110000}"/>
    <cellStyle name="Percent 17 9 3 3" xfId="4245" xr:uid="{00000000-0005-0000-0000-00001D110000}"/>
    <cellStyle name="Percent 17 9 3 3 2" xfId="4246" xr:uid="{00000000-0005-0000-0000-00001E110000}"/>
    <cellStyle name="Percent 17 9 3 3 2 2" xfId="21866" xr:uid="{00000000-0005-0000-0000-00001F110000}"/>
    <cellStyle name="Percent 17 9 3 3 3" xfId="21865" xr:uid="{00000000-0005-0000-0000-000020110000}"/>
    <cellStyle name="Percent 17 9 3 4" xfId="4247" xr:uid="{00000000-0005-0000-0000-000021110000}"/>
    <cellStyle name="Percent 17 9 3 4 2" xfId="21867" xr:uid="{00000000-0005-0000-0000-000022110000}"/>
    <cellStyle name="Percent 17 9 3 5" xfId="21862" xr:uid="{00000000-0005-0000-0000-000023110000}"/>
    <cellStyle name="Percent 17 9 4" xfId="4248" xr:uid="{00000000-0005-0000-0000-000024110000}"/>
    <cellStyle name="Percent 17 9 4 2" xfId="4249" xr:uid="{00000000-0005-0000-0000-000025110000}"/>
    <cellStyle name="Percent 17 9 4 2 2" xfId="21869" xr:uid="{00000000-0005-0000-0000-000026110000}"/>
    <cellStyle name="Percent 17 9 4 3" xfId="21868" xr:uid="{00000000-0005-0000-0000-000027110000}"/>
    <cellStyle name="Percent 17 9 5" xfId="4250" xr:uid="{00000000-0005-0000-0000-000028110000}"/>
    <cellStyle name="Percent 17 9 5 2" xfId="21870" xr:uid="{00000000-0005-0000-0000-000029110000}"/>
    <cellStyle name="Percent 17 9 6" xfId="21859" xr:uid="{00000000-0005-0000-0000-00002A110000}"/>
    <cellStyle name="Percent 18" xfId="4251" xr:uid="{00000000-0005-0000-0000-00002B110000}"/>
    <cellStyle name="Percent 18 2" xfId="4252" xr:uid="{00000000-0005-0000-0000-00002C110000}"/>
    <cellStyle name="Percent 18 2 2" xfId="4253" xr:uid="{00000000-0005-0000-0000-00002D110000}"/>
    <cellStyle name="Percent 18 2 2 2" xfId="21873" xr:uid="{00000000-0005-0000-0000-00002E110000}"/>
    <cellStyle name="Percent 18 2 3" xfId="21872" xr:uid="{00000000-0005-0000-0000-00002F110000}"/>
    <cellStyle name="Percent 18 3" xfId="4254" xr:uid="{00000000-0005-0000-0000-000030110000}"/>
    <cellStyle name="Percent 18 3 2" xfId="21874" xr:uid="{00000000-0005-0000-0000-000031110000}"/>
    <cellStyle name="Percent 18 4" xfId="21871" xr:uid="{00000000-0005-0000-0000-000032110000}"/>
    <cellStyle name="Percent 2" xfId="146" xr:uid="{00000000-0005-0000-0000-000033110000}"/>
    <cellStyle name="Percent 2 10" xfId="4256" xr:uid="{00000000-0005-0000-0000-000034110000}"/>
    <cellStyle name="Percent 2 10 10" xfId="21876" xr:uid="{00000000-0005-0000-0000-000035110000}"/>
    <cellStyle name="Percent 2 10 2" xfId="4257" xr:uid="{00000000-0005-0000-0000-000036110000}"/>
    <cellStyle name="Percent 2 10 2 2" xfId="4258" xr:uid="{00000000-0005-0000-0000-000037110000}"/>
    <cellStyle name="Percent 2 10 2 2 2" xfId="21878" xr:uid="{00000000-0005-0000-0000-000038110000}"/>
    <cellStyle name="Percent 2 10 2 3" xfId="21877" xr:uid="{00000000-0005-0000-0000-000039110000}"/>
    <cellStyle name="Percent 2 10 3" xfId="4259" xr:uid="{00000000-0005-0000-0000-00003A110000}"/>
    <cellStyle name="Percent 2 10 3 2" xfId="4260" xr:uid="{00000000-0005-0000-0000-00003B110000}"/>
    <cellStyle name="Percent 2 10 3 2 2" xfId="21880" xr:uid="{00000000-0005-0000-0000-00003C110000}"/>
    <cellStyle name="Percent 2 10 3 3" xfId="21879" xr:uid="{00000000-0005-0000-0000-00003D110000}"/>
    <cellStyle name="Percent 2 10 4" xfId="4261" xr:uid="{00000000-0005-0000-0000-00003E110000}"/>
    <cellStyle name="Percent 2 10 4 2" xfId="4262" xr:uid="{00000000-0005-0000-0000-00003F110000}"/>
    <cellStyle name="Percent 2 10 4 2 2" xfId="21882" xr:uid="{00000000-0005-0000-0000-000040110000}"/>
    <cellStyle name="Percent 2 10 4 3" xfId="21881" xr:uid="{00000000-0005-0000-0000-000041110000}"/>
    <cellStyle name="Percent 2 10 5" xfId="4263" xr:uid="{00000000-0005-0000-0000-000042110000}"/>
    <cellStyle name="Percent 2 10 5 2" xfId="4264" xr:uid="{00000000-0005-0000-0000-000043110000}"/>
    <cellStyle name="Percent 2 10 5 2 2" xfId="21884" xr:uid="{00000000-0005-0000-0000-000044110000}"/>
    <cellStyle name="Percent 2 10 5 3" xfId="21883" xr:uid="{00000000-0005-0000-0000-000045110000}"/>
    <cellStyle name="Percent 2 10 6" xfId="4265" xr:uid="{00000000-0005-0000-0000-000046110000}"/>
    <cellStyle name="Percent 2 10 6 2" xfId="4266" xr:uid="{00000000-0005-0000-0000-000047110000}"/>
    <cellStyle name="Percent 2 10 6 2 2" xfId="21886" xr:uid="{00000000-0005-0000-0000-000048110000}"/>
    <cellStyle name="Percent 2 10 6 3" xfId="21885" xr:uid="{00000000-0005-0000-0000-000049110000}"/>
    <cellStyle name="Percent 2 10 7" xfId="4267" xr:uid="{00000000-0005-0000-0000-00004A110000}"/>
    <cellStyle name="Percent 2 10 7 2" xfId="4268" xr:uid="{00000000-0005-0000-0000-00004B110000}"/>
    <cellStyle name="Percent 2 10 7 2 2" xfId="21888" xr:uid="{00000000-0005-0000-0000-00004C110000}"/>
    <cellStyle name="Percent 2 10 7 3" xfId="21887" xr:uid="{00000000-0005-0000-0000-00004D110000}"/>
    <cellStyle name="Percent 2 10 8" xfId="4269" xr:uid="{00000000-0005-0000-0000-00004E110000}"/>
    <cellStyle name="Percent 2 10 8 2" xfId="4270" xr:uid="{00000000-0005-0000-0000-00004F110000}"/>
    <cellStyle name="Percent 2 10 8 2 2" xfId="21890" xr:uid="{00000000-0005-0000-0000-000050110000}"/>
    <cellStyle name="Percent 2 10 8 3" xfId="21889" xr:uid="{00000000-0005-0000-0000-000051110000}"/>
    <cellStyle name="Percent 2 10 9" xfId="4271" xr:uid="{00000000-0005-0000-0000-000052110000}"/>
    <cellStyle name="Percent 2 10 9 2" xfId="21891" xr:uid="{00000000-0005-0000-0000-000053110000}"/>
    <cellStyle name="Percent 2 11" xfId="4272" xr:uid="{00000000-0005-0000-0000-000054110000}"/>
    <cellStyle name="Percent 2 11 10" xfId="21892" xr:uid="{00000000-0005-0000-0000-000055110000}"/>
    <cellStyle name="Percent 2 11 2" xfId="4273" xr:uid="{00000000-0005-0000-0000-000056110000}"/>
    <cellStyle name="Percent 2 11 2 2" xfId="4274" xr:uid="{00000000-0005-0000-0000-000057110000}"/>
    <cellStyle name="Percent 2 11 2 2 2" xfId="21894" xr:uid="{00000000-0005-0000-0000-000058110000}"/>
    <cellStyle name="Percent 2 11 2 3" xfId="21893" xr:uid="{00000000-0005-0000-0000-000059110000}"/>
    <cellStyle name="Percent 2 11 3" xfId="4275" xr:uid="{00000000-0005-0000-0000-00005A110000}"/>
    <cellStyle name="Percent 2 11 3 2" xfId="4276" xr:uid="{00000000-0005-0000-0000-00005B110000}"/>
    <cellStyle name="Percent 2 11 3 2 2" xfId="21896" xr:uid="{00000000-0005-0000-0000-00005C110000}"/>
    <cellStyle name="Percent 2 11 3 3" xfId="21895" xr:uid="{00000000-0005-0000-0000-00005D110000}"/>
    <cellStyle name="Percent 2 11 4" xfId="4277" xr:uid="{00000000-0005-0000-0000-00005E110000}"/>
    <cellStyle name="Percent 2 11 4 2" xfId="4278" xr:uid="{00000000-0005-0000-0000-00005F110000}"/>
    <cellStyle name="Percent 2 11 4 2 2" xfId="21898" xr:uid="{00000000-0005-0000-0000-000060110000}"/>
    <cellStyle name="Percent 2 11 4 3" xfId="21897" xr:uid="{00000000-0005-0000-0000-000061110000}"/>
    <cellStyle name="Percent 2 11 5" xfId="4279" xr:uid="{00000000-0005-0000-0000-000062110000}"/>
    <cellStyle name="Percent 2 11 5 2" xfId="4280" xr:uid="{00000000-0005-0000-0000-000063110000}"/>
    <cellStyle name="Percent 2 11 5 2 2" xfId="21900" xr:uid="{00000000-0005-0000-0000-000064110000}"/>
    <cellStyle name="Percent 2 11 5 3" xfId="21899" xr:uid="{00000000-0005-0000-0000-000065110000}"/>
    <cellStyle name="Percent 2 11 6" xfId="4281" xr:uid="{00000000-0005-0000-0000-000066110000}"/>
    <cellStyle name="Percent 2 11 6 2" xfId="4282" xr:uid="{00000000-0005-0000-0000-000067110000}"/>
    <cellStyle name="Percent 2 11 6 2 2" xfId="21902" xr:uid="{00000000-0005-0000-0000-000068110000}"/>
    <cellStyle name="Percent 2 11 6 3" xfId="21901" xr:uid="{00000000-0005-0000-0000-000069110000}"/>
    <cellStyle name="Percent 2 11 7" xfId="4283" xr:uid="{00000000-0005-0000-0000-00006A110000}"/>
    <cellStyle name="Percent 2 11 7 2" xfId="4284" xr:uid="{00000000-0005-0000-0000-00006B110000}"/>
    <cellStyle name="Percent 2 11 7 2 2" xfId="21904" xr:uid="{00000000-0005-0000-0000-00006C110000}"/>
    <cellStyle name="Percent 2 11 7 3" xfId="21903" xr:uid="{00000000-0005-0000-0000-00006D110000}"/>
    <cellStyle name="Percent 2 11 8" xfId="4285" xr:uid="{00000000-0005-0000-0000-00006E110000}"/>
    <cellStyle name="Percent 2 11 8 2" xfId="4286" xr:uid="{00000000-0005-0000-0000-00006F110000}"/>
    <cellStyle name="Percent 2 11 8 2 2" xfId="21906" xr:uid="{00000000-0005-0000-0000-000070110000}"/>
    <cellStyle name="Percent 2 11 8 3" xfId="21905" xr:uid="{00000000-0005-0000-0000-000071110000}"/>
    <cellStyle name="Percent 2 11 9" xfId="4287" xr:uid="{00000000-0005-0000-0000-000072110000}"/>
    <cellStyle name="Percent 2 11 9 2" xfId="21907" xr:uid="{00000000-0005-0000-0000-000073110000}"/>
    <cellStyle name="Percent 2 12" xfId="4288" xr:uid="{00000000-0005-0000-0000-000074110000}"/>
    <cellStyle name="Percent 2 12 2" xfId="4289" xr:uid="{00000000-0005-0000-0000-000075110000}"/>
    <cellStyle name="Percent 2 12 2 2" xfId="21909" xr:uid="{00000000-0005-0000-0000-000076110000}"/>
    <cellStyle name="Percent 2 12 3" xfId="21908" xr:uid="{00000000-0005-0000-0000-000077110000}"/>
    <cellStyle name="Percent 2 13" xfId="4290" xr:uid="{00000000-0005-0000-0000-000078110000}"/>
    <cellStyle name="Percent 2 13 2" xfId="4291" xr:uid="{00000000-0005-0000-0000-000079110000}"/>
    <cellStyle name="Percent 2 13 2 2" xfId="21911" xr:uid="{00000000-0005-0000-0000-00007A110000}"/>
    <cellStyle name="Percent 2 13 3" xfId="21910" xr:uid="{00000000-0005-0000-0000-00007B110000}"/>
    <cellStyle name="Percent 2 14" xfId="4292" xr:uid="{00000000-0005-0000-0000-00007C110000}"/>
    <cellStyle name="Percent 2 14 2" xfId="4293" xr:uid="{00000000-0005-0000-0000-00007D110000}"/>
    <cellStyle name="Percent 2 14 2 2" xfId="21913" xr:uid="{00000000-0005-0000-0000-00007E110000}"/>
    <cellStyle name="Percent 2 14 3" xfId="21912" xr:uid="{00000000-0005-0000-0000-00007F110000}"/>
    <cellStyle name="Percent 2 15" xfId="4294" xr:uid="{00000000-0005-0000-0000-000080110000}"/>
    <cellStyle name="Percent 2 15 2" xfId="4295" xr:uid="{00000000-0005-0000-0000-000081110000}"/>
    <cellStyle name="Percent 2 15 2 2" xfId="21915" xr:uid="{00000000-0005-0000-0000-000082110000}"/>
    <cellStyle name="Percent 2 15 3" xfId="21914" xr:uid="{00000000-0005-0000-0000-000083110000}"/>
    <cellStyle name="Percent 2 16" xfId="4296" xr:uid="{00000000-0005-0000-0000-000084110000}"/>
    <cellStyle name="Percent 2 16 2" xfId="4297" xr:uid="{00000000-0005-0000-0000-000085110000}"/>
    <cellStyle name="Percent 2 16 2 2" xfId="21917" xr:uid="{00000000-0005-0000-0000-000086110000}"/>
    <cellStyle name="Percent 2 16 3" xfId="21916" xr:uid="{00000000-0005-0000-0000-000087110000}"/>
    <cellStyle name="Percent 2 17" xfId="4298" xr:uid="{00000000-0005-0000-0000-000088110000}"/>
    <cellStyle name="Percent 2 17 2" xfId="4299" xr:uid="{00000000-0005-0000-0000-000089110000}"/>
    <cellStyle name="Percent 2 17 2 2" xfId="21919" xr:uid="{00000000-0005-0000-0000-00008A110000}"/>
    <cellStyle name="Percent 2 17 3" xfId="21918" xr:uid="{00000000-0005-0000-0000-00008B110000}"/>
    <cellStyle name="Percent 2 18" xfId="4300" xr:uid="{00000000-0005-0000-0000-00008C110000}"/>
    <cellStyle name="Percent 2 18 2" xfId="4301" xr:uid="{00000000-0005-0000-0000-00008D110000}"/>
    <cellStyle name="Percent 2 18 2 2" xfId="21921" xr:uid="{00000000-0005-0000-0000-00008E110000}"/>
    <cellStyle name="Percent 2 18 3" xfId="21920" xr:uid="{00000000-0005-0000-0000-00008F110000}"/>
    <cellStyle name="Percent 2 19" xfId="4302" xr:uid="{00000000-0005-0000-0000-000090110000}"/>
    <cellStyle name="Percent 2 19 2" xfId="4303" xr:uid="{00000000-0005-0000-0000-000091110000}"/>
    <cellStyle name="Percent 2 19 2 2" xfId="21923" xr:uid="{00000000-0005-0000-0000-000092110000}"/>
    <cellStyle name="Percent 2 19 3" xfId="21922" xr:uid="{00000000-0005-0000-0000-000093110000}"/>
    <cellStyle name="Percent 2 2" xfId="147" xr:uid="{00000000-0005-0000-0000-000094110000}"/>
    <cellStyle name="Percent 2 2 10" xfId="4305" xr:uid="{00000000-0005-0000-0000-000095110000}"/>
    <cellStyle name="Percent 2 2 10 2" xfId="21925" xr:uid="{00000000-0005-0000-0000-000096110000}"/>
    <cellStyle name="Percent 2 2 11" xfId="4304" xr:uid="{00000000-0005-0000-0000-000097110000}"/>
    <cellStyle name="Percent 2 2 12" xfId="21924" xr:uid="{00000000-0005-0000-0000-000098110000}"/>
    <cellStyle name="Percent 2 2 2" xfId="148" xr:uid="{00000000-0005-0000-0000-000099110000}"/>
    <cellStyle name="Percent 2 2 2 2" xfId="4307" xr:uid="{00000000-0005-0000-0000-00009A110000}"/>
    <cellStyle name="Percent 2 2 2 2 2" xfId="21927" xr:uid="{00000000-0005-0000-0000-00009B110000}"/>
    <cellStyle name="Percent 2 2 2 3" xfId="4308" xr:uid="{00000000-0005-0000-0000-00009C110000}"/>
    <cellStyle name="Percent 2 2 2 3 2" xfId="21928" xr:uid="{00000000-0005-0000-0000-00009D110000}"/>
    <cellStyle name="Percent 2 2 2 4" xfId="4306" xr:uid="{00000000-0005-0000-0000-00009E110000}"/>
    <cellStyle name="Percent 2 2 2 5" xfId="21926" xr:uid="{00000000-0005-0000-0000-00009F110000}"/>
    <cellStyle name="Percent 2 2 3" xfId="4309" xr:uid="{00000000-0005-0000-0000-0000A0110000}"/>
    <cellStyle name="Percent 2 2 3 2" xfId="4310" xr:uid="{00000000-0005-0000-0000-0000A1110000}"/>
    <cellStyle name="Percent 2 2 3 2 2" xfId="4311" xr:uid="{00000000-0005-0000-0000-0000A2110000}"/>
    <cellStyle name="Percent 2 2 3 2 2 2" xfId="21931" xr:uid="{00000000-0005-0000-0000-0000A3110000}"/>
    <cellStyle name="Percent 2 2 3 2 3" xfId="21930" xr:uid="{00000000-0005-0000-0000-0000A4110000}"/>
    <cellStyle name="Percent 2 2 3 3" xfId="4312" xr:uid="{00000000-0005-0000-0000-0000A5110000}"/>
    <cellStyle name="Percent 2 2 3 3 2" xfId="4313" xr:uid="{00000000-0005-0000-0000-0000A6110000}"/>
    <cellStyle name="Percent 2 2 3 3 2 2" xfId="21933" xr:uid="{00000000-0005-0000-0000-0000A7110000}"/>
    <cellStyle name="Percent 2 2 3 3 3" xfId="21932" xr:uid="{00000000-0005-0000-0000-0000A8110000}"/>
    <cellStyle name="Percent 2 2 3 4" xfId="4314" xr:uid="{00000000-0005-0000-0000-0000A9110000}"/>
    <cellStyle name="Percent 2 2 3 4 2" xfId="21934" xr:uid="{00000000-0005-0000-0000-0000AA110000}"/>
    <cellStyle name="Percent 2 2 3 5" xfId="21929" xr:uid="{00000000-0005-0000-0000-0000AB110000}"/>
    <cellStyle name="Percent 2 2 4" xfId="4315" xr:uid="{00000000-0005-0000-0000-0000AC110000}"/>
    <cellStyle name="Percent 2 2 4 2" xfId="4316" xr:uid="{00000000-0005-0000-0000-0000AD110000}"/>
    <cellStyle name="Percent 2 2 4 2 2" xfId="4317" xr:uid="{00000000-0005-0000-0000-0000AE110000}"/>
    <cellStyle name="Percent 2 2 4 2 2 2" xfId="21937" xr:uid="{00000000-0005-0000-0000-0000AF110000}"/>
    <cellStyle name="Percent 2 2 4 2 3" xfId="21936" xr:uid="{00000000-0005-0000-0000-0000B0110000}"/>
    <cellStyle name="Percent 2 2 4 3" xfId="4318" xr:uid="{00000000-0005-0000-0000-0000B1110000}"/>
    <cellStyle name="Percent 2 2 4 3 2" xfId="4319" xr:uid="{00000000-0005-0000-0000-0000B2110000}"/>
    <cellStyle name="Percent 2 2 4 3 2 2" xfId="21939" xr:uid="{00000000-0005-0000-0000-0000B3110000}"/>
    <cellStyle name="Percent 2 2 4 3 3" xfId="21938" xr:uid="{00000000-0005-0000-0000-0000B4110000}"/>
    <cellStyle name="Percent 2 2 4 4" xfId="4320" xr:uid="{00000000-0005-0000-0000-0000B5110000}"/>
    <cellStyle name="Percent 2 2 4 4 2" xfId="21940" xr:uid="{00000000-0005-0000-0000-0000B6110000}"/>
    <cellStyle name="Percent 2 2 4 5" xfId="21935" xr:uid="{00000000-0005-0000-0000-0000B7110000}"/>
    <cellStyle name="Percent 2 2 5" xfId="4321" xr:uid="{00000000-0005-0000-0000-0000B8110000}"/>
    <cellStyle name="Percent 2 2 5 2" xfId="4322" xr:uid="{00000000-0005-0000-0000-0000B9110000}"/>
    <cellStyle name="Percent 2 2 5 2 2" xfId="21942" xr:uid="{00000000-0005-0000-0000-0000BA110000}"/>
    <cellStyle name="Percent 2 2 5 3" xfId="21941" xr:uid="{00000000-0005-0000-0000-0000BB110000}"/>
    <cellStyle name="Percent 2 2 6" xfId="4323" xr:uid="{00000000-0005-0000-0000-0000BC110000}"/>
    <cellStyle name="Percent 2 2 6 2" xfId="4324" xr:uid="{00000000-0005-0000-0000-0000BD110000}"/>
    <cellStyle name="Percent 2 2 6 2 2" xfId="21944" xr:uid="{00000000-0005-0000-0000-0000BE110000}"/>
    <cellStyle name="Percent 2 2 6 3" xfId="21943" xr:uid="{00000000-0005-0000-0000-0000BF110000}"/>
    <cellStyle name="Percent 2 2 7" xfId="4325" xr:uid="{00000000-0005-0000-0000-0000C0110000}"/>
    <cellStyle name="Percent 2 2 7 2" xfId="4326" xr:uid="{00000000-0005-0000-0000-0000C1110000}"/>
    <cellStyle name="Percent 2 2 7 2 2" xfId="21946" xr:uid="{00000000-0005-0000-0000-0000C2110000}"/>
    <cellStyle name="Percent 2 2 7 3" xfId="21945" xr:uid="{00000000-0005-0000-0000-0000C3110000}"/>
    <cellStyle name="Percent 2 2 8" xfId="4327" xr:uid="{00000000-0005-0000-0000-0000C4110000}"/>
    <cellStyle name="Percent 2 2 8 2" xfId="4328" xr:uid="{00000000-0005-0000-0000-0000C5110000}"/>
    <cellStyle name="Percent 2 2 8 2 2" xfId="21948" xr:uid="{00000000-0005-0000-0000-0000C6110000}"/>
    <cellStyle name="Percent 2 2 8 3" xfId="21947" xr:uid="{00000000-0005-0000-0000-0000C7110000}"/>
    <cellStyle name="Percent 2 2 9" xfId="4329" xr:uid="{00000000-0005-0000-0000-0000C8110000}"/>
    <cellStyle name="Percent 2 2 9 2" xfId="21949" xr:uid="{00000000-0005-0000-0000-0000C9110000}"/>
    <cellStyle name="Percent 2 20" xfId="4330" xr:uid="{00000000-0005-0000-0000-0000CA110000}"/>
    <cellStyle name="Percent 2 20 2" xfId="4331" xr:uid="{00000000-0005-0000-0000-0000CB110000}"/>
    <cellStyle name="Percent 2 20 2 2" xfId="4332" xr:uid="{00000000-0005-0000-0000-0000CC110000}"/>
    <cellStyle name="Percent 2 20 2 2 2" xfId="4333" xr:uid="{00000000-0005-0000-0000-0000CD110000}"/>
    <cellStyle name="Percent 2 20 2 2 2 2" xfId="21953" xr:uid="{00000000-0005-0000-0000-0000CE110000}"/>
    <cellStyle name="Percent 2 20 2 2 3" xfId="21952" xr:uid="{00000000-0005-0000-0000-0000CF110000}"/>
    <cellStyle name="Percent 2 20 2 3" xfId="4334" xr:uid="{00000000-0005-0000-0000-0000D0110000}"/>
    <cellStyle name="Percent 2 20 2 3 2" xfId="4335" xr:uid="{00000000-0005-0000-0000-0000D1110000}"/>
    <cellStyle name="Percent 2 20 2 3 2 2" xfId="4336" xr:uid="{00000000-0005-0000-0000-0000D2110000}"/>
    <cellStyle name="Percent 2 20 2 3 2 2 2" xfId="21956" xr:uid="{00000000-0005-0000-0000-0000D3110000}"/>
    <cellStyle name="Percent 2 20 2 3 2 3" xfId="21955" xr:uid="{00000000-0005-0000-0000-0000D4110000}"/>
    <cellStyle name="Percent 2 20 2 3 3" xfId="4337" xr:uid="{00000000-0005-0000-0000-0000D5110000}"/>
    <cellStyle name="Percent 2 20 2 3 3 2" xfId="4338" xr:uid="{00000000-0005-0000-0000-0000D6110000}"/>
    <cellStyle name="Percent 2 20 2 3 3 2 2" xfId="21958" xr:uid="{00000000-0005-0000-0000-0000D7110000}"/>
    <cellStyle name="Percent 2 20 2 3 3 3" xfId="21957" xr:uid="{00000000-0005-0000-0000-0000D8110000}"/>
    <cellStyle name="Percent 2 20 2 3 4" xfId="4339" xr:uid="{00000000-0005-0000-0000-0000D9110000}"/>
    <cellStyle name="Percent 2 20 2 3 4 2" xfId="21959" xr:uid="{00000000-0005-0000-0000-0000DA110000}"/>
    <cellStyle name="Percent 2 20 2 3 5" xfId="21954" xr:uid="{00000000-0005-0000-0000-0000DB110000}"/>
    <cellStyle name="Percent 2 20 2 4" xfId="4340" xr:uid="{00000000-0005-0000-0000-0000DC110000}"/>
    <cellStyle name="Percent 2 20 2 4 2" xfId="4341" xr:uid="{00000000-0005-0000-0000-0000DD110000}"/>
    <cellStyle name="Percent 2 20 2 4 2 2" xfId="21961" xr:uid="{00000000-0005-0000-0000-0000DE110000}"/>
    <cellStyle name="Percent 2 20 2 4 3" xfId="21960" xr:uid="{00000000-0005-0000-0000-0000DF110000}"/>
    <cellStyle name="Percent 2 20 2 5" xfId="4342" xr:uid="{00000000-0005-0000-0000-0000E0110000}"/>
    <cellStyle name="Percent 2 20 2 5 2" xfId="21962" xr:uid="{00000000-0005-0000-0000-0000E1110000}"/>
    <cellStyle name="Percent 2 20 2 6" xfId="21951" xr:uid="{00000000-0005-0000-0000-0000E2110000}"/>
    <cellStyle name="Percent 2 20 3" xfId="4343" xr:uid="{00000000-0005-0000-0000-0000E3110000}"/>
    <cellStyle name="Percent 2 20 3 2" xfId="21963" xr:uid="{00000000-0005-0000-0000-0000E4110000}"/>
    <cellStyle name="Percent 2 20 4" xfId="21950" xr:uid="{00000000-0005-0000-0000-0000E5110000}"/>
    <cellStyle name="Percent 2 21" xfId="4344" xr:uid="{00000000-0005-0000-0000-0000E6110000}"/>
    <cellStyle name="Percent 2 21 2" xfId="4345" xr:uid="{00000000-0005-0000-0000-0000E7110000}"/>
    <cellStyle name="Percent 2 21 2 2" xfId="21965" xr:uid="{00000000-0005-0000-0000-0000E8110000}"/>
    <cellStyle name="Percent 2 21 3" xfId="21964" xr:uid="{00000000-0005-0000-0000-0000E9110000}"/>
    <cellStyle name="Percent 2 22" xfId="4346" xr:uid="{00000000-0005-0000-0000-0000EA110000}"/>
    <cellStyle name="Percent 2 22 2" xfId="4347" xr:uid="{00000000-0005-0000-0000-0000EB110000}"/>
    <cellStyle name="Percent 2 22 2 2" xfId="21967" xr:uid="{00000000-0005-0000-0000-0000EC110000}"/>
    <cellStyle name="Percent 2 22 3" xfId="21966" xr:uid="{00000000-0005-0000-0000-0000ED110000}"/>
    <cellStyle name="Percent 2 23" xfId="4348" xr:uid="{00000000-0005-0000-0000-0000EE110000}"/>
    <cellStyle name="Percent 2 23 2" xfId="4349" xr:uid="{00000000-0005-0000-0000-0000EF110000}"/>
    <cellStyle name="Percent 2 23 2 2" xfId="21969" xr:uid="{00000000-0005-0000-0000-0000F0110000}"/>
    <cellStyle name="Percent 2 23 3" xfId="21968" xr:uid="{00000000-0005-0000-0000-0000F1110000}"/>
    <cellStyle name="Percent 2 24" xfId="4350" xr:uid="{00000000-0005-0000-0000-0000F2110000}"/>
    <cellStyle name="Percent 2 24 2" xfId="4351" xr:uid="{00000000-0005-0000-0000-0000F3110000}"/>
    <cellStyle name="Percent 2 24 2 2" xfId="21971" xr:uid="{00000000-0005-0000-0000-0000F4110000}"/>
    <cellStyle name="Percent 2 24 3" xfId="21970" xr:uid="{00000000-0005-0000-0000-0000F5110000}"/>
    <cellStyle name="Percent 2 25" xfId="4352" xr:uid="{00000000-0005-0000-0000-0000F6110000}"/>
    <cellStyle name="Percent 2 25 2" xfId="4353" xr:uid="{00000000-0005-0000-0000-0000F7110000}"/>
    <cellStyle name="Percent 2 25 2 2" xfId="21973" xr:uid="{00000000-0005-0000-0000-0000F8110000}"/>
    <cellStyle name="Percent 2 25 3" xfId="21972" xr:uid="{00000000-0005-0000-0000-0000F9110000}"/>
    <cellStyle name="Percent 2 26" xfId="4354" xr:uid="{00000000-0005-0000-0000-0000FA110000}"/>
    <cellStyle name="Percent 2 26 2" xfId="4355" xr:uid="{00000000-0005-0000-0000-0000FB110000}"/>
    <cellStyle name="Percent 2 26 2 2" xfId="21975" xr:uid="{00000000-0005-0000-0000-0000FC110000}"/>
    <cellStyle name="Percent 2 26 3" xfId="21974" xr:uid="{00000000-0005-0000-0000-0000FD110000}"/>
    <cellStyle name="Percent 2 27" xfId="4356" xr:uid="{00000000-0005-0000-0000-0000FE110000}"/>
    <cellStyle name="Percent 2 27 2" xfId="4357" xr:uid="{00000000-0005-0000-0000-0000FF110000}"/>
    <cellStyle name="Percent 2 27 2 2" xfId="21977" xr:uid="{00000000-0005-0000-0000-000000120000}"/>
    <cellStyle name="Percent 2 27 3" xfId="21976" xr:uid="{00000000-0005-0000-0000-000001120000}"/>
    <cellStyle name="Percent 2 28" xfId="4358" xr:uid="{00000000-0005-0000-0000-000002120000}"/>
    <cellStyle name="Percent 2 28 2" xfId="4359" xr:uid="{00000000-0005-0000-0000-000003120000}"/>
    <cellStyle name="Percent 2 28 2 2" xfId="21979" xr:uid="{00000000-0005-0000-0000-000004120000}"/>
    <cellStyle name="Percent 2 28 3" xfId="21978" xr:uid="{00000000-0005-0000-0000-000005120000}"/>
    <cellStyle name="Percent 2 29" xfId="4360" xr:uid="{00000000-0005-0000-0000-000006120000}"/>
    <cellStyle name="Percent 2 29 2" xfId="4361" xr:uid="{00000000-0005-0000-0000-000007120000}"/>
    <cellStyle name="Percent 2 29 2 2" xfId="21981" xr:uid="{00000000-0005-0000-0000-000008120000}"/>
    <cellStyle name="Percent 2 29 3" xfId="21980" xr:uid="{00000000-0005-0000-0000-000009120000}"/>
    <cellStyle name="Percent 2 3" xfId="149" xr:uid="{00000000-0005-0000-0000-00000A120000}"/>
    <cellStyle name="Percent 2 3 10" xfId="4363" xr:uid="{00000000-0005-0000-0000-00000B120000}"/>
    <cellStyle name="Percent 2 3 10 2" xfId="4364" xr:uid="{00000000-0005-0000-0000-00000C120000}"/>
    <cellStyle name="Percent 2 3 10 2 2" xfId="21984" xr:uid="{00000000-0005-0000-0000-00000D120000}"/>
    <cellStyle name="Percent 2 3 10 3" xfId="21983" xr:uid="{00000000-0005-0000-0000-00000E120000}"/>
    <cellStyle name="Percent 2 3 11" xfId="4365" xr:uid="{00000000-0005-0000-0000-00000F120000}"/>
    <cellStyle name="Percent 2 3 11 2" xfId="4366" xr:uid="{00000000-0005-0000-0000-000010120000}"/>
    <cellStyle name="Percent 2 3 11 2 2" xfId="21986" xr:uid="{00000000-0005-0000-0000-000011120000}"/>
    <cellStyle name="Percent 2 3 11 3" xfId="21985" xr:uid="{00000000-0005-0000-0000-000012120000}"/>
    <cellStyle name="Percent 2 3 12" xfId="4367" xr:uid="{00000000-0005-0000-0000-000013120000}"/>
    <cellStyle name="Percent 2 3 12 2" xfId="4368" xr:uid="{00000000-0005-0000-0000-000014120000}"/>
    <cellStyle name="Percent 2 3 12 2 2" xfId="21988" xr:uid="{00000000-0005-0000-0000-000015120000}"/>
    <cellStyle name="Percent 2 3 12 3" xfId="21987" xr:uid="{00000000-0005-0000-0000-000016120000}"/>
    <cellStyle name="Percent 2 3 13" xfId="4369" xr:uid="{00000000-0005-0000-0000-000017120000}"/>
    <cellStyle name="Percent 2 3 13 2" xfId="4370" xr:uid="{00000000-0005-0000-0000-000018120000}"/>
    <cellStyle name="Percent 2 3 13 2 2" xfId="21990" xr:uid="{00000000-0005-0000-0000-000019120000}"/>
    <cellStyle name="Percent 2 3 13 3" xfId="21989" xr:uid="{00000000-0005-0000-0000-00001A120000}"/>
    <cellStyle name="Percent 2 3 14" xfId="4371" xr:uid="{00000000-0005-0000-0000-00001B120000}"/>
    <cellStyle name="Percent 2 3 14 2" xfId="4372" xr:uid="{00000000-0005-0000-0000-00001C120000}"/>
    <cellStyle name="Percent 2 3 14 2 2" xfId="21992" xr:uid="{00000000-0005-0000-0000-00001D120000}"/>
    <cellStyle name="Percent 2 3 14 3" xfId="21991" xr:uid="{00000000-0005-0000-0000-00001E120000}"/>
    <cellStyle name="Percent 2 3 15" xfId="4373" xr:uid="{00000000-0005-0000-0000-00001F120000}"/>
    <cellStyle name="Percent 2 3 15 2" xfId="4374" xr:uid="{00000000-0005-0000-0000-000020120000}"/>
    <cellStyle name="Percent 2 3 15 2 2" xfId="21994" xr:uid="{00000000-0005-0000-0000-000021120000}"/>
    <cellStyle name="Percent 2 3 15 3" xfId="21993" xr:uid="{00000000-0005-0000-0000-000022120000}"/>
    <cellStyle name="Percent 2 3 16" xfId="4375" xr:uid="{00000000-0005-0000-0000-000023120000}"/>
    <cellStyle name="Percent 2 3 16 2" xfId="21995" xr:uid="{00000000-0005-0000-0000-000024120000}"/>
    <cellStyle name="Percent 2 3 17" xfId="4376" xr:uid="{00000000-0005-0000-0000-000025120000}"/>
    <cellStyle name="Percent 2 3 17 2" xfId="21996" xr:uid="{00000000-0005-0000-0000-000026120000}"/>
    <cellStyle name="Percent 2 3 18" xfId="4362" xr:uid="{00000000-0005-0000-0000-000027120000}"/>
    <cellStyle name="Percent 2 3 19" xfId="21982" xr:uid="{00000000-0005-0000-0000-000028120000}"/>
    <cellStyle name="Percent 2 3 2" xfId="4377" xr:uid="{00000000-0005-0000-0000-000029120000}"/>
    <cellStyle name="Percent 2 3 2 2" xfId="4378" xr:uid="{00000000-0005-0000-0000-00002A120000}"/>
    <cellStyle name="Percent 2 3 2 2 2" xfId="21998" xr:uid="{00000000-0005-0000-0000-00002B120000}"/>
    <cellStyle name="Percent 2 3 2 3" xfId="21997" xr:uid="{00000000-0005-0000-0000-00002C120000}"/>
    <cellStyle name="Percent 2 3 3" xfId="4379" xr:uid="{00000000-0005-0000-0000-00002D120000}"/>
    <cellStyle name="Percent 2 3 3 2" xfId="4380" xr:uid="{00000000-0005-0000-0000-00002E120000}"/>
    <cellStyle name="Percent 2 3 3 2 2" xfId="4381" xr:uid="{00000000-0005-0000-0000-00002F120000}"/>
    <cellStyle name="Percent 2 3 3 2 2 2" xfId="22001" xr:uid="{00000000-0005-0000-0000-000030120000}"/>
    <cellStyle name="Percent 2 3 3 2 3" xfId="22000" xr:uid="{00000000-0005-0000-0000-000031120000}"/>
    <cellStyle name="Percent 2 3 3 3" xfId="4382" xr:uid="{00000000-0005-0000-0000-000032120000}"/>
    <cellStyle name="Percent 2 3 3 3 2" xfId="4383" xr:uid="{00000000-0005-0000-0000-000033120000}"/>
    <cellStyle name="Percent 2 3 3 3 2 2" xfId="4384" xr:uid="{00000000-0005-0000-0000-000034120000}"/>
    <cellStyle name="Percent 2 3 3 3 2 2 2" xfId="22004" xr:uid="{00000000-0005-0000-0000-000035120000}"/>
    <cellStyle name="Percent 2 3 3 3 2 3" xfId="22003" xr:uid="{00000000-0005-0000-0000-000036120000}"/>
    <cellStyle name="Percent 2 3 3 3 3" xfId="4385" xr:uid="{00000000-0005-0000-0000-000037120000}"/>
    <cellStyle name="Percent 2 3 3 3 3 2" xfId="4386" xr:uid="{00000000-0005-0000-0000-000038120000}"/>
    <cellStyle name="Percent 2 3 3 3 3 2 2" xfId="22006" xr:uid="{00000000-0005-0000-0000-000039120000}"/>
    <cellStyle name="Percent 2 3 3 3 3 3" xfId="22005" xr:uid="{00000000-0005-0000-0000-00003A120000}"/>
    <cellStyle name="Percent 2 3 3 3 4" xfId="4387" xr:uid="{00000000-0005-0000-0000-00003B120000}"/>
    <cellStyle name="Percent 2 3 3 3 4 2" xfId="4388" xr:uid="{00000000-0005-0000-0000-00003C120000}"/>
    <cellStyle name="Percent 2 3 3 3 4 2 2" xfId="22008" xr:uid="{00000000-0005-0000-0000-00003D120000}"/>
    <cellStyle name="Percent 2 3 3 3 4 3" xfId="22007" xr:uid="{00000000-0005-0000-0000-00003E120000}"/>
    <cellStyle name="Percent 2 3 3 3 5" xfId="4389" xr:uid="{00000000-0005-0000-0000-00003F120000}"/>
    <cellStyle name="Percent 2 3 3 3 5 2" xfId="22009" xr:uid="{00000000-0005-0000-0000-000040120000}"/>
    <cellStyle name="Percent 2 3 3 3 6" xfId="22002" xr:uid="{00000000-0005-0000-0000-000041120000}"/>
    <cellStyle name="Percent 2 3 3 4" xfId="4390" xr:uid="{00000000-0005-0000-0000-000042120000}"/>
    <cellStyle name="Percent 2 3 3 4 2" xfId="22010" xr:uid="{00000000-0005-0000-0000-000043120000}"/>
    <cellStyle name="Percent 2 3 3 5" xfId="21999" xr:uid="{00000000-0005-0000-0000-000044120000}"/>
    <cellStyle name="Percent 2 3 4" xfId="4391" xr:uid="{00000000-0005-0000-0000-000045120000}"/>
    <cellStyle name="Percent 2 3 4 2" xfId="4392" xr:uid="{00000000-0005-0000-0000-000046120000}"/>
    <cellStyle name="Percent 2 3 4 2 2" xfId="22012" xr:uid="{00000000-0005-0000-0000-000047120000}"/>
    <cellStyle name="Percent 2 3 4 3" xfId="22011" xr:uid="{00000000-0005-0000-0000-000048120000}"/>
    <cellStyle name="Percent 2 3 5" xfId="4393" xr:uid="{00000000-0005-0000-0000-000049120000}"/>
    <cellStyle name="Percent 2 3 5 2" xfId="4394" xr:uid="{00000000-0005-0000-0000-00004A120000}"/>
    <cellStyle name="Percent 2 3 5 2 2" xfId="22014" xr:uid="{00000000-0005-0000-0000-00004B120000}"/>
    <cellStyle name="Percent 2 3 5 3" xfId="22013" xr:uid="{00000000-0005-0000-0000-00004C120000}"/>
    <cellStyle name="Percent 2 3 6" xfId="4395" xr:uid="{00000000-0005-0000-0000-00004D120000}"/>
    <cellStyle name="Percent 2 3 6 2" xfId="4396" xr:uid="{00000000-0005-0000-0000-00004E120000}"/>
    <cellStyle name="Percent 2 3 6 2 2" xfId="22016" xr:uid="{00000000-0005-0000-0000-00004F120000}"/>
    <cellStyle name="Percent 2 3 6 3" xfId="22015" xr:uid="{00000000-0005-0000-0000-000050120000}"/>
    <cellStyle name="Percent 2 3 7" xfId="4397" xr:uid="{00000000-0005-0000-0000-000051120000}"/>
    <cellStyle name="Percent 2 3 7 2" xfId="4398" xr:uid="{00000000-0005-0000-0000-000052120000}"/>
    <cellStyle name="Percent 2 3 7 2 2" xfId="22018" xr:uid="{00000000-0005-0000-0000-000053120000}"/>
    <cellStyle name="Percent 2 3 7 3" xfId="22017" xr:uid="{00000000-0005-0000-0000-000054120000}"/>
    <cellStyle name="Percent 2 3 8" xfId="4399" xr:uid="{00000000-0005-0000-0000-000055120000}"/>
    <cellStyle name="Percent 2 3 8 2" xfId="4400" xr:uid="{00000000-0005-0000-0000-000056120000}"/>
    <cellStyle name="Percent 2 3 8 2 2" xfId="22020" xr:uid="{00000000-0005-0000-0000-000057120000}"/>
    <cellStyle name="Percent 2 3 8 3" xfId="22019" xr:uid="{00000000-0005-0000-0000-000058120000}"/>
    <cellStyle name="Percent 2 3 9" xfId="4401" xr:uid="{00000000-0005-0000-0000-000059120000}"/>
    <cellStyle name="Percent 2 3 9 2" xfId="4402" xr:uid="{00000000-0005-0000-0000-00005A120000}"/>
    <cellStyle name="Percent 2 3 9 2 2" xfId="22022" xr:uid="{00000000-0005-0000-0000-00005B120000}"/>
    <cellStyle name="Percent 2 3 9 3" xfId="22021" xr:uid="{00000000-0005-0000-0000-00005C120000}"/>
    <cellStyle name="Percent 2 30" xfId="4403" xr:uid="{00000000-0005-0000-0000-00005D120000}"/>
    <cellStyle name="Percent 2 30 2" xfId="4404" xr:uid="{00000000-0005-0000-0000-00005E120000}"/>
    <cellStyle name="Percent 2 30 2 2" xfId="22024" xr:uid="{00000000-0005-0000-0000-00005F120000}"/>
    <cellStyle name="Percent 2 30 3" xfId="22023" xr:uid="{00000000-0005-0000-0000-000060120000}"/>
    <cellStyle name="Percent 2 31" xfId="4405" xr:uid="{00000000-0005-0000-0000-000061120000}"/>
    <cellStyle name="Percent 2 31 2" xfId="4406" xr:uid="{00000000-0005-0000-0000-000062120000}"/>
    <cellStyle name="Percent 2 31 2 2" xfId="22026" xr:uid="{00000000-0005-0000-0000-000063120000}"/>
    <cellStyle name="Percent 2 31 3" xfId="22025" xr:uid="{00000000-0005-0000-0000-000064120000}"/>
    <cellStyle name="Percent 2 32" xfId="4407" xr:uid="{00000000-0005-0000-0000-000065120000}"/>
    <cellStyle name="Percent 2 32 2" xfId="4408" xr:uid="{00000000-0005-0000-0000-000066120000}"/>
    <cellStyle name="Percent 2 32 2 2" xfId="22028" xr:uid="{00000000-0005-0000-0000-000067120000}"/>
    <cellStyle name="Percent 2 32 3" xfId="22027" xr:uid="{00000000-0005-0000-0000-000068120000}"/>
    <cellStyle name="Percent 2 33" xfId="4409" xr:uid="{00000000-0005-0000-0000-000069120000}"/>
    <cellStyle name="Percent 2 33 2" xfId="4410" xr:uid="{00000000-0005-0000-0000-00006A120000}"/>
    <cellStyle name="Percent 2 33 2 2" xfId="22030" xr:uid="{00000000-0005-0000-0000-00006B120000}"/>
    <cellStyle name="Percent 2 33 3" xfId="22029" xr:uid="{00000000-0005-0000-0000-00006C120000}"/>
    <cellStyle name="Percent 2 34" xfId="4411" xr:uid="{00000000-0005-0000-0000-00006D120000}"/>
    <cellStyle name="Percent 2 34 2" xfId="4412" xr:uid="{00000000-0005-0000-0000-00006E120000}"/>
    <cellStyle name="Percent 2 34 2 2" xfId="22032" xr:uid="{00000000-0005-0000-0000-00006F120000}"/>
    <cellStyle name="Percent 2 34 3" xfId="22031" xr:uid="{00000000-0005-0000-0000-000070120000}"/>
    <cellStyle name="Percent 2 35" xfId="4413" xr:uid="{00000000-0005-0000-0000-000071120000}"/>
    <cellStyle name="Percent 2 35 2" xfId="4414" xr:uid="{00000000-0005-0000-0000-000072120000}"/>
    <cellStyle name="Percent 2 35 2 2" xfId="22034" xr:uid="{00000000-0005-0000-0000-000073120000}"/>
    <cellStyle name="Percent 2 35 3" xfId="22033" xr:uid="{00000000-0005-0000-0000-000074120000}"/>
    <cellStyle name="Percent 2 36" xfId="4415" xr:uid="{00000000-0005-0000-0000-000075120000}"/>
    <cellStyle name="Percent 2 36 2" xfId="4416" xr:uid="{00000000-0005-0000-0000-000076120000}"/>
    <cellStyle name="Percent 2 36 2 2" xfId="22036" xr:uid="{00000000-0005-0000-0000-000077120000}"/>
    <cellStyle name="Percent 2 36 3" xfId="22035" xr:uid="{00000000-0005-0000-0000-000078120000}"/>
    <cellStyle name="Percent 2 37" xfId="4417" xr:uid="{00000000-0005-0000-0000-000079120000}"/>
    <cellStyle name="Percent 2 37 2" xfId="4418" xr:uid="{00000000-0005-0000-0000-00007A120000}"/>
    <cellStyle name="Percent 2 37 2 2" xfId="22038" xr:uid="{00000000-0005-0000-0000-00007B120000}"/>
    <cellStyle name="Percent 2 37 3" xfId="22037" xr:uid="{00000000-0005-0000-0000-00007C120000}"/>
    <cellStyle name="Percent 2 38" xfId="4419" xr:uid="{00000000-0005-0000-0000-00007D120000}"/>
    <cellStyle name="Percent 2 38 2" xfId="4420" xr:uid="{00000000-0005-0000-0000-00007E120000}"/>
    <cellStyle name="Percent 2 38 2 2" xfId="22040" xr:uid="{00000000-0005-0000-0000-00007F120000}"/>
    <cellStyle name="Percent 2 38 3" xfId="22039" xr:uid="{00000000-0005-0000-0000-000080120000}"/>
    <cellStyle name="Percent 2 39" xfId="4421" xr:uid="{00000000-0005-0000-0000-000081120000}"/>
    <cellStyle name="Percent 2 39 2" xfId="4422" xr:uid="{00000000-0005-0000-0000-000082120000}"/>
    <cellStyle name="Percent 2 39 2 2" xfId="22042" xr:uid="{00000000-0005-0000-0000-000083120000}"/>
    <cellStyle name="Percent 2 39 3" xfId="22041" xr:uid="{00000000-0005-0000-0000-000084120000}"/>
    <cellStyle name="Percent 2 4" xfId="4423" xr:uid="{00000000-0005-0000-0000-000085120000}"/>
    <cellStyle name="Percent 2 4 10" xfId="4424" xr:uid="{00000000-0005-0000-0000-000086120000}"/>
    <cellStyle name="Percent 2 4 10 2" xfId="4425" xr:uid="{00000000-0005-0000-0000-000087120000}"/>
    <cellStyle name="Percent 2 4 10 2 2" xfId="22045" xr:uid="{00000000-0005-0000-0000-000088120000}"/>
    <cellStyle name="Percent 2 4 10 3" xfId="22044" xr:uid="{00000000-0005-0000-0000-000089120000}"/>
    <cellStyle name="Percent 2 4 11" xfId="4426" xr:uid="{00000000-0005-0000-0000-00008A120000}"/>
    <cellStyle name="Percent 2 4 11 2" xfId="4427" xr:uid="{00000000-0005-0000-0000-00008B120000}"/>
    <cellStyle name="Percent 2 4 11 2 2" xfId="22047" xr:uid="{00000000-0005-0000-0000-00008C120000}"/>
    <cellStyle name="Percent 2 4 11 3" xfId="22046" xr:uid="{00000000-0005-0000-0000-00008D120000}"/>
    <cellStyle name="Percent 2 4 12" xfId="4428" xr:uid="{00000000-0005-0000-0000-00008E120000}"/>
    <cellStyle name="Percent 2 4 12 2" xfId="4429" xr:uid="{00000000-0005-0000-0000-00008F120000}"/>
    <cellStyle name="Percent 2 4 12 2 2" xfId="22049" xr:uid="{00000000-0005-0000-0000-000090120000}"/>
    <cellStyle name="Percent 2 4 12 3" xfId="22048" xr:uid="{00000000-0005-0000-0000-000091120000}"/>
    <cellStyle name="Percent 2 4 13" xfId="4430" xr:uid="{00000000-0005-0000-0000-000092120000}"/>
    <cellStyle name="Percent 2 4 13 2" xfId="4431" xr:uid="{00000000-0005-0000-0000-000093120000}"/>
    <cellStyle name="Percent 2 4 13 2 2" xfId="22051" xr:uid="{00000000-0005-0000-0000-000094120000}"/>
    <cellStyle name="Percent 2 4 13 3" xfId="22050" xr:uid="{00000000-0005-0000-0000-000095120000}"/>
    <cellStyle name="Percent 2 4 14" xfId="4432" xr:uid="{00000000-0005-0000-0000-000096120000}"/>
    <cellStyle name="Percent 2 4 14 2" xfId="4433" xr:uid="{00000000-0005-0000-0000-000097120000}"/>
    <cellStyle name="Percent 2 4 14 2 2" xfId="22053" xr:uid="{00000000-0005-0000-0000-000098120000}"/>
    <cellStyle name="Percent 2 4 14 3" xfId="22052" xr:uid="{00000000-0005-0000-0000-000099120000}"/>
    <cellStyle name="Percent 2 4 15" xfId="4434" xr:uid="{00000000-0005-0000-0000-00009A120000}"/>
    <cellStyle name="Percent 2 4 15 2" xfId="4435" xr:uid="{00000000-0005-0000-0000-00009B120000}"/>
    <cellStyle name="Percent 2 4 15 2 2" xfId="22055" xr:uid="{00000000-0005-0000-0000-00009C120000}"/>
    <cellStyle name="Percent 2 4 15 3" xfId="22054" xr:uid="{00000000-0005-0000-0000-00009D120000}"/>
    <cellStyle name="Percent 2 4 16" xfId="4436" xr:uid="{00000000-0005-0000-0000-00009E120000}"/>
    <cellStyle name="Percent 2 4 16 2" xfId="4437" xr:uid="{00000000-0005-0000-0000-00009F120000}"/>
    <cellStyle name="Percent 2 4 16 2 2" xfId="22057" xr:uid="{00000000-0005-0000-0000-0000A0120000}"/>
    <cellStyle name="Percent 2 4 16 3" xfId="22056" xr:uid="{00000000-0005-0000-0000-0000A1120000}"/>
    <cellStyle name="Percent 2 4 17" xfId="4438" xr:uid="{00000000-0005-0000-0000-0000A2120000}"/>
    <cellStyle name="Percent 2 4 17 2" xfId="4439" xr:uid="{00000000-0005-0000-0000-0000A3120000}"/>
    <cellStyle name="Percent 2 4 17 2 2" xfId="22059" xr:uid="{00000000-0005-0000-0000-0000A4120000}"/>
    <cellStyle name="Percent 2 4 17 3" xfId="22058" xr:uid="{00000000-0005-0000-0000-0000A5120000}"/>
    <cellStyle name="Percent 2 4 18" xfId="4440" xr:uid="{00000000-0005-0000-0000-0000A6120000}"/>
    <cellStyle name="Percent 2 4 18 2" xfId="22060" xr:uid="{00000000-0005-0000-0000-0000A7120000}"/>
    <cellStyle name="Percent 2 4 19" xfId="22043" xr:uid="{00000000-0005-0000-0000-0000A8120000}"/>
    <cellStyle name="Percent 2 4 2" xfId="4441" xr:uid="{00000000-0005-0000-0000-0000A9120000}"/>
    <cellStyle name="Percent 2 4 2 2" xfId="4442" xr:uid="{00000000-0005-0000-0000-0000AA120000}"/>
    <cellStyle name="Percent 2 4 2 2 2" xfId="22062" xr:uid="{00000000-0005-0000-0000-0000AB120000}"/>
    <cellStyle name="Percent 2 4 2 3" xfId="22061" xr:uid="{00000000-0005-0000-0000-0000AC120000}"/>
    <cellStyle name="Percent 2 4 3" xfId="4443" xr:uid="{00000000-0005-0000-0000-0000AD120000}"/>
    <cellStyle name="Percent 2 4 3 2" xfId="4444" xr:uid="{00000000-0005-0000-0000-0000AE120000}"/>
    <cellStyle name="Percent 2 4 3 2 2" xfId="22064" xr:uid="{00000000-0005-0000-0000-0000AF120000}"/>
    <cellStyle name="Percent 2 4 3 3" xfId="22063" xr:uid="{00000000-0005-0000-0000-0000B0120000}"/>
    <cellStyle name="Percent 2 4 4" xfId="4445" xr:uid="{00000000-0005-0000-0000-0000B1120000}"/>
    <cellStyle name="Percent 2 4 4 2" xfId="4446" xr:uid="{00000000-0005-0000-0000-0000B2120000}"/>
    <cellStyle name="Percent 2 4 4 2 2" xfId="22066" xr:uid="{00000000-0005-0000-0000-0000B3120000}"/>
    <cellStyle name="Percent 2 4 4 3" xfId="22065" xr:uid="{00000000-0005-0000-0000-0000B4120000}"/>
    <cellStyle name="Percent 2 4 5" xfId="4447" xr:uid="{00000000-0005-0000-0000-0000B5120000}"/>
    <cellStyle name="Percent 2 4 5 2" xfId="4448" xr:uid="{00000000-0005-0000-0000-0000B6120000}"/>
    <cellStyle name="Percent 2 4 5 2 2" xfId="22068" xr:uid="{00000000-0005-0000-0000-0000B7120000}"/>
    <cellStyle name="Percent 2 4 5 3" xfId="22067" xr:uid="{00000000-0005-0000-0000-0000B8120000}"/>
    <cellStyle name="Percent 2 4 6" xfId="4449" xr:uid="{00000000-0005-0000-0000-0000B9120000}"/>
    <cellStyle name="Percent 2 4 6 2" xfId="4450" xr:uid="{00000000-0005-0000-0000-0000BA120000}"/>
    <cellStyle name="Percent 2 4 6 2 2" xfId="22070" xr:uid="{00000000-0005-0000-0000-0000BB120000}"/>
    <cellStyle name="Percent 2 4 6 3" xfId="22069" xr:uid="{00000000-0005-0000-0000-0000BC120000}"/>
    <cellStyle name="Percent 2 4 7" xfId="4451" xr:uid="{00000000-0005-0000-0000-0000BD120000}"/>
    <cellStyle name="Percent 2 4 7 2" xfId="4452" xr:uid="{00000000-0005-0000-0000-0000BE120000}"/>
    <cellStyle name="Percent 2 4 7 2 2" xfId="22072" xr:uid="{00000000-0005-0000-0000-0000BF120000}"/>
    <cellStyle name="Percent 2 4 7 3" xfId="22071" xr:uid="{00000000-0005-0000-0000-0000C0120000}"/>
    <cellStyle name="Percent 2 4 8" xfId="4453" xr:uid="{00000000-0005-0000-0000-0000C1120000}"/>
    <cellStyle name="Percent 2 4 8 2" xfId="4454" xr:uid="{00000000-0005-0000-0000-0000C2120000}"/>
    <cellStyle name="Percent 2 4 8 2 2" xfId="22074" xr:uid="{00000000-0005-0000-0000-0000C3120000}"/>
    <cellStyle name="Percent 2 4 8 3" xfId="22073" xr:uid="{00000000-0005-0000-0000-0000C4120000}"/>
    <cellStyle name="Percent 2 4 9" xfId="4455" xr:uid="{00000000-0005-0000-0000-0000C5120000}"/>
    <cellStyle name="Percent 2 4 9 2" xfId="4456" xr:uid="{00000000-0005-0000-0000-0000C6120000}"/>
    <cellStyle name="Percent 2 4 9 2 2" xfId="22076" xr:uid="{00000000-0005-0000-0000-0000C7120000}"/>
    <cellStyle name="Percent 2 4 9 3" xfId="22075" xr:uid="{00000000-0005-0000-0000-0000C8120000}"/>
    <cellStyle name="Percent 2 40" xfId="4457" xr:uid="{00000000-0005-0000-0000-0000C9120000}"/>
    <cellStyle name="Percent 2 40 2" xfId="4458" xr:uid="{00000000-0005-0000-0000-0000CA120000}"/>
    <cellStyle name="Percent 2 40 2 2" xfId="22078" xr:uid="{00000000-0005-0000-0000-0000CB120000}"/>
    <cellStyle name="Percent 2 40 3" xfId="22077" xr:uid="{00000000-0005-0000-0000-0000CC120000}"/>
    <cellStyle name="Percent 2 41" xfId="4459" xr:uid="{00000000-0005-0000-0000-0000CD120000}"/>
    <cellStyle name="Percent 2 41 2" xfId="4460" xr:uid="{00000000-0005-0000-0000-0000CE120000}"/>
    <cellStyle name="Percent 2 41 2 2" xfId="22080" xr:uid="{00000000-0005-0000-0000-0000CF120000}"/>
    <cellStyle name="Percent 2 41 3" xfId="22079" xr:uid="{00000000-0005-0000-0000-0000D0120000}"/>
    <cellStyle name="Percent 2 42" xfId="4461" xr:uid="{00000000-0005-0000-0000-0000D1120000}"/>
    <cellStyle name="Percent 2 42 2" xfId="4462" xr:uid="{00000000-0005-0000-0000-0000D2120000}"/>
    <cellStyle name="Percent 2 42 2 2" xfId="22082" xr:uid="{00000000-0005-0000-0000-0000D3120000}"/>
    <cellStyle name="Percent 2 42 3" xfId="22081" xr:uid="{00000000-0005-0000-0000-0000D4120000}"/>
    <cellStyle name="Percent 2 43" xfId="4463" xr:uid="{00000000-0005-0000-0000-0000D5120000}"/>
    <cellStyle name="Percent 2 43 2" xfId="4464" xr:uid="{00000000-0005-0000-0000-0000D6120000}"/>
    <cellStyle name="Percent 2 43 2 2" xfId="22084" xr:uid="{00000000-0005-0000-0000-0000D7120000}"/>
    <cellStyle name="Percent 2 43 3" xfId="22083" xr:uid="{00000000-0005-0000-0000-0000D8120000}"/>
    <cellStyle name="Percent 2 44" xfId="4465" xr:uid="{00000000-0005-0000-0000-0000D9120000}"/>
    <cellStyle name="Percent 2 44 2" xfId="4466" xr:uid="{00000000-0005-0000-0000-0000DA120000}"/>
    <cellStyle name="Percent 2 44 2 2" xfId="22086" xr:uid="{00000000-0005-0000-0000-0000DB120000}"/>
    <cellStyle name="Percent 2 44 3" xfId="22085" xr:uid="{00000000-0005-0000-0000-0000DC120000}"/>
    <cellStyle name="Percent 2 45" xfId="4467" xr:uid="{00000000-0005-0000-0000-0000DD120000}"/>
    <cellStyle name="Percent 2 45 2" xfId="4468" xr:uid="{00000000-0005-0000-0000-0000DE120000}"/>
    <cellStyle name="Percent 2 45 2 2" xfId="22088" xr:uid="{00000000-0005-0000-0000-0000DF120000}"/>
    <cellStyle name="Percent 2 45 3" xfId="22087" xr:uid="{00000000-0005-0000-0000-0000E0120000}"/>
    <cellStyle name="Percent 2 46" xfId="4469" xr:uid="{00000000-0005-0000-0000-0000E1120000}"/>
    <cellStyle name="Percent 2 46 2" xfId="4470" xr:uid="{00000000-0005-0000-0000-0000E2120000}"/>
    <cellStyle name="Percent 2 46 2 2" xfId="22090" xr:uid="{00000000-0005-0000-0000-0000E3120000}"/>
    <cellStyle name="Percent 2 46 3" xfId="22089" xr:uid="{00000000-0005-0000-0000-0000E4120000}"/>
    <cellStyle name="Percent 2 47" xfId="4471" xr:uid="{00000000-0005-0000-0000-0000E5120000}"/>
    <cellStyle name="Percent 2 47 2" xfId="4472" xr:uid="{00000000-0005-0000-0000-0000E6120000}"/>
    <cellStyle name="Percent 2 47 2 2" xfId="22092" xr:uid="{00000000-0005-0000-0000-0000E7120000}"/>
    <cellStyle name="Percent 2 47 3" xfId="22091" xr:uid="{00000000-0005-0000-0000-0000E8120000}"/>
    <cellStyle name="Percent 2 48" xfId="4473" xr:uid="{00000000-0005-0000-0000-0000E9120000}"/>
    <cellStyle name="Percent 2 48 2" xfId="4474" xr:uid="{00000000-0005-0000-0000-0000EA120000}"/>
    <cellStyle name="Percent 2 48 2 2" xfId="4475" xr:uid="{00000000-0005-0000-0000-0000EB120000}"/>
    <cellStyle name="Percent 2 48 2 2 2" xfId="22095" xr:uid="{00000000-0005-0000-0000-0000EC120000}"/>
    <cellStyle name="Percent 2 48 2 3" xfId="22094" xr:uid="{00000000-0005-0000-0000-0000ED120000}"/>
    <cellStyle name="Percent 2 48 3" xfId="4476" xr:uid="{00000000-0005-0000-0000-0000EE120000}"/>
    <cellStyle name="Percent 2 48 3 2" xfId="4477" xr:uid="{00000000-0005-0000-0000-0000EF120000}"/>
    <cellStyle name="Percent 2 48 3 2 2" xfId="22097" xr:uid="{00000000-0005-0000-0000-0000F0120000}"/>
    <cellStyle name="Percent 2 48 3 3" xfId="22096" xr:uid="{00000000-0005-0000-0000-0000F1120000}"/>
    <cellStyle name="Percent 2 48 4" xfId="4478" xr:uid="{00000000-0005-0000-0000-0000F2120000}"/>
    <cellStyle name="Percent 2 48 4 2" xfId="22098" xr:uid="{00000000-0005-0000-0000-0000F3120000}"/>
    <cellStyle name="Percent 2 48 5" xfId="22093" xr:uid="{00000000-0005-0000-0000-0000F4120000}"/>
    <cellStyle name="Percent 2 49" xfId="4479" xr:uid="{00000000-0005-0000-0000-0000F5120000}"/>
    <cellStyle name="Percent 2 49 2" xfId="4480" xr:uid="{00000000-0005-0000-0000-0000F6120000}"/>
    <cellStyle name="Percent 2 49 2 2" xfId="4481" xr:uid="{00000000-0005-0000-0000-0000F7120000}"/>
    <cellStyle name="Percent 2 49 2 2 2" xfId="22101" xr:uid="{00000000-0005-0000-0000-0000F8120000}"/>
    <cellStyle name="Percent 2 49 2 3" xfId="22100" xr:uid="{00000000-0005-0000-0000-0000F9120000}"/>
    <cellStyle name="Percent 2 49 3" xfId="4482" xr:uid="{00000000-0005-0000-0000-0000FA120000}"/>
    <cellStyle name="Percent 2 49 3 2" xfId="22102" xr:uid="{00000000-0005-0000-0000-0000FB120000}"/>
    <cellStyle name="Percent 2 49 4" xfId="22099" xr:uid="{00000000-0005-0000-0000-0000FC120000}"/>
    <cellStyle name="Percent 2 5" xfId="4483" xr:uid="{00000000-0005-0000-0000-0000FD120000}"/>
    <cellStyle name="Percent 2 5 10" xfId="4484" xr:uid="{00000000-0005-0000-0000-0000FE120000}"/>
    <cellStyle name="Percent 2 5 10 2" xfId="4485" xr:uid="{00000000-0005-0000-0000-0000FF120000}"/>
    <cellStyle name="Percent 2 5 10 2 2" xfId="22105" xr:uid="{00000000-0005-0000-0000-000000130000}"/>
    <cellStyle name="Percent 2 5 10 3" xfId="22104" xr:uid="{00000000-0005-0000-0000-000001130000}"/>
    <cellStyle name="Percent 2 5 11" xfId="4486" xr:uid="{00000000-0005-0000-0000-000002130000}"/>
    <cellStyle name="Percent 2 5 11 2" xfId="4487" xr:uid="{00000000-0005-0000-0000-000003130000}"/>
    <cellStyle name="Percent 2 5 11 2 2" xfId="22107" xr:uid="{00000000-0005-0000-0000-000004130000}"/>
    <cellStyle name="Percent 2 5 11 3" xfId="22106" xr:uid="{00000000-0005-0000-0000-000005130000}"/>
    <cellStyle name="Percent 2 5 12" xfId="4488" xr:uid="{00000000-0005-0000-0000-000006130000}"/>
    <cellStyle name="Percent 2 5 12 2" xfId="4489" xr:uid="{00000000-0005-0000-0000-000007130000}"/>
    <cellStyle name="Percent 2 5 12 2 2" xfId="22109" xr:uid="{00000000-0005-0000-0000-000008130000}"/>
    <cellStyle name="Percent 2 5 12 3" xfId="22108" xr:uid="{00000000-0005-0000-0000-000009130000}"/>
    <cellStyle name="Percent 2 5 13" xfId="4490" xr:uid="{00000000-0005-0000-0000-00000A130000}"/>
    <cellStyle name="Percent 2 5 13 2" xfId="4491" xr:uid="{00000000-0005-0000-0000-00000B130000}"/>
    <cellStyle name="Percent 2 5 13 2 2" xfId="22111" xr:uid="{00000000-0005-0000-0000-00000C130000}"/>
    <cellStyle name="Percent 2 5 13 3" xfId="22110" xr:uid="{00000000-0005-0000-0000-00000D130000}"/>
    <cellStyle name="Percent 2 5 14" xfId="4492" xr:uid="{00000000-0005-0000-0000-00000E130000}"/>
    <cellStyle name="Percent 2 5 14 2" xfId="4493" xr:uid="{00000000-0005-0000-0000-00000F130000}"/>
    <cellStyle name="Percent 2 5 14 2 2" xfId="22113" xr:uid="{00000000-0005-0000-0000-000010130000}"/>
    <cellStyle name="Percent 2 5 14 3" xfId="22112" xr:uid="{00000000-0005-0000-0000-000011130000}"/>
    <cellStyle name="Percent 2 5 15" xfId="4494" xr:uid="{00000000-0005-0000-0000-000012130000}"/>
    <cellStyle name="Percent 2 5 15 2" xfId="4495" xr:uid="{00000000-0005-0000-0000-000013130000}"/>
    <cellStyle name="Percent 2 5 15 2 2" xfId="22115" xr:uid="{00000000-0005-0000-0000-000014130000}"/>
    <cellStyle name="Percent 2 5 15 3" xfId="22114" xr:uid="{00000000-0005-0000-0000-000015130000}"/>
    <cellStyle name="Percent 2 5 16" xfId="4496" xr:uid="{00000000-0005-0000-0000-000016130000}"/>
    <cellStyle name="Percent 2 5 16 2" xfId="22116" xr:uid="{00000000-0005-0000-0000-000017130000}"/>
    <cellStyle name="Percent 2 5 17" xfId="22103" xr:uid="{00000000-0005-0000-0000-000018130000}"/>
    <cellStyle name="Percent 2 5 2" xfId="4497" xr:uid="{00000000-0005-0000-0000-000019130000}"/>
    <cellStyle name="Percent 2 5 2 2" xfId="4498" xr:uid="{00000000-0005-0000-0000-00001A130000}"/>
    <cellStyle name="Percent 2 5 2 2 2" xfId="22118" xr:uid="{00000000-0005-0000-0000-00001B130000}"/>
    <cellStyle name="Percent 2 5 2 3" xfId="22117" xr:uid="{00000000-0005-0000-0000-00001C130000}"/>
    <cellStyle name="Percent 2 5 3" xfId="4499" xr:uid="{00000000-0005-0000-0000-00001D130000}"/>
    <cellStyle name="Percent 2 5 3 2" xfId="4500" xr:uid="{00000000-0005-0000-0000-00001E130000}"/>
    <cellStyle name="Percent 2 5 3 2 2" xfId="22120" xr:uid="{00000000-0005-0000-0000-00001F130000}"/>
    <cellStyle name="Percent 2 5 3 3" xfId="22119" xr:uid="{00000000-0005-0000-0000-000020130000}"/>
    <cellStyle name="Percent 2 5 4" xfId="4501" xr:uid="{00000000-0005-0000-0000-000021130000}"/>
    <cellStyle name="Percent 2 5 4 2" xfId="4502" xr:uid="{00000000-0005-0000-0000-000022130000}"/>
    <cellStyle name="Percent 2 5 4 2 2" xfId="22122" xr:uid="{00000000-0005-0000-0000-000023130000}"/>
    <cellStyle name="Percent 2 5 4 3" xfId="22121" xr:uid="{00000000-0005-0000-0000-000024130000}"/>
    <cellStyle name="Percent 2 5 5" xfId="4503" xr:uid="{00000000-0005-0000-0000-000025130000}"/>
    <cellStyle name="Percent 2 5 5 2" xfId="4504" xr:uid="{00000000-0005-0000-0000-000026130000}"/>
    <cellStyle name="Percent 2 5 5 2 2" xfId="22124" xr:uid="{00000000-0005-0000-0000-000027130000}"/>
    <cellStyle name="Percent 2 5 5 3" xfId="22123" xr:uid="{00000000-0005-0000-0000-000028130000}"/>
    <cellStyle name="Percent 2 5 6" xfId="4505" xr:uid="{00000000-0005-0000-0000-000029130000}"/>
    <cellStyle name="Percent 2 5 6 2" xfId="4506" xr:uid="{00000000-0005-0000-0000-00002A130000}"/>
    <cellStyle name="Percent 2 5 6 2 2" xfId="22126" xr:uid="{00000000-0005-0000-0000-00002B130000}"/>
    <cellStyle name="Percent 2 5 6 3" xfId="22125" xr:uid="{00000000-0005-0000-0000-00002C130000}"/>
    <cellStyle name="Percent 2 5 7" xfId="4507" xr:uid="{00000000-0005-0000-0000-00002D130000}"/>
    <cellStyle name="Percent 2 5 7 2" xfId="4508" xr:uid="{00000000-0005-0000-0000-00002E130000}"/>
    <cellStyle name="Percent 2 5 7 2 2" xfId="22128" xr:uid="{00000000-0005-0000-0000-00002F130000}"/>
    <cellStyle name="Percent 2 5 7 3" xfId="22127" xr:uid="{00000000-0005-0000-0000-000030130000}"/>
    <cellStyle name="Percent 2 5 8" xfId="4509" xr:uid="{00000000-0005-0000-0000-000031130000}"/>
    <cellStyle name="Percent 2 5 8 2" xfId="4510" xr:uid="{00000000-0005-0000-0000-000032130000}"/>
    <cellStyle name="Percent 2 5 8 2 2" xfId="22130" xr:uid="{00000000-0005-0000-0000-000033130000}"/>
    <cellStyle name="Percent 2 5 8 3" xfId="22129" xr:uid="{00000000-0005-0000-0000-000034130000}"/>
    <cellStyle name="Percent 2 5 9" xfId="4511" xr:uid="{00000000-0005-0000-0000-000035130000}"/>
    <cellStyle name="Percent 2 5 9 2" xfId="4512" xr:uid="{00000000-0005-0000-0000-000036130000}"/>
    <cellStyle name="Percent 2 5 9 2 2" xfId="22132" xr:uid="{00000000-0005-0000-0000-000037130000}"/>
    <cellStyle name="Percent 2 5 9 3" xfId="22131" xr:uid="{00000000-0005-0000-0000-000038130000}"/>
    <cellStyle name="Percent 2 50" xfId="4513" xr:uid="{00000000-0005-0000-0000-000039130000}"/>
    <cellStyle name="Percent 2 50 2" xfId="22133" xr:uid="{00000000-0005-0000-0000-00003A130000}"/>
    <cellStyle name="Percent 2 51" xfId="4514" xr:uid="{00000000-0005-0000-0000-00003B130000}"/>
    <cellStyle name="Percent 2 51 2" xfId="22134" xr:uid="{00000000-0005-0000-0000-00003C130000}"/>
    <cellStyle name="Percent 2 52" xfId="4255" xr:uid="{00000000-0005-0000-0000-00003D130000}"/>
    <cellStyle name="Percent 2 53" xfId="21875" xr:uid="{00000000-0005-0000-0000-00003E130000}"/>
    <cellStyle name="Percent 2 6" xfId="4515" xr:uid="{00000000-0005-0000-0000-00003F130000}"/>
    <cellStyle name="Percent 2 6 10" xfId="4516" xr:uid="{00000000-0005-0000-0000-000040130000}"/>
    <cellStyle name="Percent 2 6 10 2" xfId="4517" xr:uid="{00000000-0005-0000-0000-000041130000}"/>
    <cellStyle name="Percent 2 6 10 2 2" xfId="22137" xr:uid="{00000000-0005-0000-0000-000042130000}"/>
    <cellStyle name="Percent 2 6 10 3" xfId="22136" xr:uid="{00000000-0005-0000-0000-000043130000}"/>
    <cellStyle name="Percent 2 6 11" xfId="4518" xr:uid="{00000000-0005-0000-0000-000044130000}"/>
    <cellStyle name="Percent 2 6 11 2" xfId="4519" xr:uid="{00000000-0005-0000-0000-000045130000}"/>
    <cellStyle name="Percent 2 6 11 2 2" xfId="22139" xr:uid="{00000000-0005-0000-0000-000046130000}"/>
    <cellStyle name="Percent 2 6 11 3" xfId="22138" xr:uid="{00000000-0005-0000-0000-000047130000}"/>
    <cellStyle name="Percent 2 6 12" xfId="4520" xr:uid="{00000000-0005-0000-0000-000048130000}"/>
    <cellStyle name="Percent 2 6 12 2" xfId="4521" xr:uid="{00000000-0005-0000-0000-000049130000}"/>
    <cellStyle name="Percent 2 6 12 2 2" xfId="22141" xr:uid="{00000000-0005-0000-0000-00004A130000}"/>
    <cellStyle name="Percent 2 6 12 3" xfId="22140" xr:uid="{00000000-0005-0000-0000-00004B130000}"/>
    <cellStyle name="Percent 2 6 13" xfId="4522" xr:uid="{00000000-0005-0000-0000-00004C130000}"/>
    <cellStyle name="Percent 2 6 13 2" xfId="4523" xr:uid="{00000000-0005-0000-0000-00004D130000}"/>
    <cellStyle name="Percent 2 6 13 2 2" xfId="22143" xr:uid="{00000000-0005-0000-0000-00004E130000}"/>
    <cellStyle name="Percent 2 6 13 3" xfId="22142" xr:uid="{00000000-0005-0000-0000-00004F130000}"/>
    <cellStyle name="Percent 2 6 14" xfId="4524" xr:uid="{00000000-0005-0000-0000-000050130000}"/>
    <cellStyle name="Percent 2 6 14 2" xfId="4525" xr:uid="{00000000-0005-0000-0000-000051130000}"/>
    <cellStyle name="Percent 2 6 14 2 2" xfId="22145" xr:uid="{00000000-0005-0000-0000-000052130000}"/>
    <cellStyle name="Percent 2 6 14 3" xfId="22144" xr:uid="{00000000-0005-0000-0000-000053130000}"/>
    <cellStyle name="Percent 2 6 15" xfId="4526" xr:uid="{00000000-0005-0000-0000-000054130000}"/>
    <cellStyle name="Percent 2 6 15 2" xfId="4527" xr:uid="{00000000-0005-0000-0000-000055130000}"/>
    <cellStyle name="Percent 2 6 15 2 2" xfId="22147" xr:uid="{00000000-0005-0000-0000-000056130000}"/>
    <cellStyle name="Percent 2 6 15 3" xfId="22146" xr:uid="{00000000-0005-0000-0000-000057130000}"/>
    <cellStyle name="Percent 2 6 16" xfId="4528" xr:uid="{00000000-0005-0000-0000-000058130000}"/>
    <cellStyle name="Percent 2 6 16 2" xfId="22148" xr:uid="{00000000-0005-0000-0000-000059130000}"/>
    <cellStyle name="Percent 2 6 17" xfId="22135" xr:uid="{00000000-0005-0000-0000-00005A130000}"/>
    <cellStyle name="Percent 2 6 2" xfId="4529" xr:uid="{00000000-0005-0000-0000-00005B130000}"/>
    <cellStyle name="Percent 2 6 2 2" xfId="4530" xr:uid="{00000000-0005-0000-0000-00005C130000}"/>
    <cellStyle name="Percent 2 6 2 2 2" xfId="22150" xr:uid="{00000000-0005-0000-0000-00005D130000}"/>
    <cellStyle name="Percent 2 6 2 3" xfId="22149" xr:uid="{00000000-0005-0000-0000-00005E130000}"/>
    <cellStyle name="Percent 2 6 3" xfId="4531" xr:uid="{00000000-0005-0000-0000-00005F130000}"/>
    <cellStyle name="Percent 2 6 3 2" xfId="4532" xr:uid="{00000000-0005-0000-0000-000060130000}"/>
    <cellStyle name="Percent 2 6 3 2 2" xfId="22152" xr:uid="{00000000-0005-0000-0000-000061130000}"/>
    <cellStyle name="Percent 2 6 3 3" xfId="22151" xr:uid="{00000000-0005-0000-0000-000062130000}"/>
    <cellStyle name="Percent 2 6 4" xfId="4533" xr:uid="{00000000-0005-0000-0000-000063130000}"/>
    <cellStyle name="Percent 2 6 4 2" xfId="4534" xr:uid="{00000000-0005-0000-0000-000064130000}"/>
    <cellStyle name="Percent 2 6 4 2 2" xfId="22154" xr:uid="{00000000-0005-0000-0000-000065130000}"/>
    <cellStyle name="Percent 2 6 4 3" xfId="22153" xr:uid="{00000000-0005-0000-0000-000066130000}"/>
    <cellStyle name="Percent 2 6 5" xfId="4535" xr:uid="{00000000-0005-0000-0000-000067130000}"/>
    <cellStyle name="Percent 2 6 5 2" xfId="4536" xr:uid="{00000000-0005-0000-0000-000068130000}"/>
    <cellStyle name="Percent 2 6 5 2 2" xfId="22156" xr:uid="{00000000-0005-0000-0000-000069130000}"/>
    <cellStyle name="Percent 2 6 5 3" xfId="22155" xr:uid="{00000000-0005-0000-0000-00006A130000}"/>
    <cellStyle name="Percent 2 6 6" xfId="4537" xr:uid="{00000000-0005-0000-0000-00006B130000}"/>
    <cellStyle name="Percent 2 6 6 2" xfId="4538" xr:uid="{00000000-0005-0000-0000-00006C130000}"/>
    <cellStyle name="Percent 2 6 6 2 2" xfId="22158" xr:uid="{00000000-0005-0000-0000-00006D130000}"/>
    <cellStyle name="Percent 2 6 6 3" xfId="22157" xr:uid="{00000000-0005-0000-0000-00006E130000}"/>
    <cellStyle name="Percent 2 6 7" xfId="4539" xr:uid="{00000000-0005-0000-0000-00006F130000}"/>
    <cellStyle name="Percent 2 6 7 2" xfId="4540" xr:uid="{00000000-0005-0000-0000-000070130000}"/>
    <cellStyle name="Percent 2 6 7 2 2" xfId="22160" xr:uid="{00000000-0005-0000-0000-000071130000}"/>
    <cellStyle name="Percent 2 6 7 3" xfId="22159" xr:uid="{00000000-0005-0000-0000-000072130000}"/>
    <cellStyle name="Percent 2 6 8" xfId="4541" xr:uid="{00000000-0005-0000-0000-000073130000}"/>
    <cellStyle name="Percent 2 6 8 2" xfId="4542" xr:uid="{00000000-0005-0000-0000-000074130000}"/>
    <cellStyle name="Percent 2 6 8 2 2" xfId="22162" xr:uid="{00000000-0005-0000-0000-000075130000}"/>
    <cellStyle name="Percent 2 6 8 3" xfId="22161" xr:uid="{00000000-0005-0000-0000-000076130000}"/>
    <cellStyle name="Percent 2 6 9" xfId="4543" xr:uid="{00000000-0005-0000-0000-000077130000}"/>
    <cellStyle name="Percent 2 6 9 2" xfId="4544" xr:uid="{00000000-0005-0000-0000-000078130000}"/>
    <cellStyle name="Percent 2 6 9 2 2" xfId="22164" xr:uid="{00000000-0005-0000-0000-000079130000}"/>
    <cellStyle name="Percent 2 6 9 3" xfId="22163" xr:uid="{00000000-0005-0000-0000-00007A130000}"/>
    <cellStyle name="Percent 2 7" xfId="4545" xr:uid="{00000000-0005-0000-0000-00007B130000}"/>
    <cellStyle name="Percent 2 7 10" xfId="22165" xr:uid="{00000000-0005-0000-0000-00007C130000}"/>
    <cellStyle name="Percent 2 7 2" xfId="4546" xr:uid="{00000000-0005-0000-0000-00007D130000}"/>
    <cellStyle name="Percent 2 7 2 2" xfId="4547" xr:uid="{00000000-0005-0000-0000-00007E130000}"/>
    <cellStyle name="Percent 2 7 2 2 2" xfId="22167" xr:uid="{00000000-0005-0000-0000-00007F130000}"/>
    <cellStyle name="Percent 2 7 2 3" xfId="22166" xr:uid="{00000000-0005-0000-0000-000080130000}"/>
    <cellStyle name="Percent 2 7 3" xfId="4548" xr:uid="{00000000-0005-0000-0000-000081130000}"/>
    <cellStyle name="Percent 2 7 3 2" xfId="4549" xr:uid="{00000000-0005-0000-0000-000082130000}"/>
    <cellStyle name="Percent 2 7 3 2 2" xfId="22169" xr:uid="{00000000-0005-0000-0000-000083130000}"/>
    <cellStyle name="Percent 2 7 3 3" xfId="22168" xr:uid="{00000000-0005-0000-0000-000084130000}"/>
    <cellStyle name="Percent 2 7 4" xfId="4550" xr:uid="{00000000-0005-0000-0000-000085130000}"/>
    <cellStyle name="Percent 2 7 4 2" xfId="4551" xr:uid="{00000000-0005-0000-0000-000086130000}"/>
    <cellStyle name="Percent 2 7 4 2 2" xfId="22171" xr:uid="{00000000-0005-0000-0000-000087130000}"/>
    <cellStyle name="Percent 2 7 4 3" xfId="22170" xr:uid="{00000000-0005-0000-0000-000088130000}"/>
    <cellStyle name="Percent 2 7 5" xfId="4552" xr:uid="{00000000-0005-0000-0000-000089130000}"/>
    <cellStyle name="Percent 2 7 5 2" xfId="4553" xr:uid="{00000000-0005-0000-0000-00008A130000}"/>
    <cellStyle name="Percent 2 7 5 2 2" xfId="22173" xr:uid="{00000000-0005-0000-0000-00008B130000}"/>
    <cellStyle name="Percent 2 7 5 3" xfId="22172" xr:uid="{00000000-0005-0000-0000-00008C130000}"/>
    <cellStyle name="Percent 2 7 6" xfId="4554" xr:uid="{00000000-0005-0000-0000-00008D130000}"/>
    <cellStyle name="Percent 2 7 6 2" xfId="4555" xr:uid="{00000000-0005-0000-0000-00008E130000}"/>
    <cellStyle name="Percent 2 7 6 2 2" xfId="22175" xr:uid="{00000000-0005-0000-0000-00008F130000}"/>
    <cellStyle name="Percent 2 7 6 3" xfId="22174" xr:uid="{00000000-0005-0000-0000-000090130000}"/>
    <cellStyle name="Percent 2 7 7" xfId="4556" xr:uid="{00000000-0005-0000-0000-000091130000}"/>
    <cellStyle name="Percent 2 7 7 2" xfId="4557" xr:uid="{00000000-0005-0000-0000-000092130000}"/>
    <cellStyle name="Percent 2 7 7 2 2" xfId="22177" xr:uid="{00000000-0005-0000-0000-000093130000}"/>
    <cellStyle name="Percent 2 7 7 3" xfId="22176" xr:uid="{00000000-0005-0000-0000-000094130000}"/>
    <cellStyle name="Percent 2 7 8" xfId="4558" xr:uid="{00000000-0005-0000-0000-000095130000}"/>
    <cellStyle name="Percent 2 7 8 2" xfId="4559" xr:uid="{00000000-0005-0000-0000-000096130000}"/>
    <cellStyle name="Percent 2 7 8 2 2" xfId="22179" xr:uid="{00000000-0005-0000-0000-000097130000}"/>
    <cellStyle name="Percent 2 7 8 3" xfId="22178" xr:uid="{00000000-0005-0000-0000-000098130000}"/>
    <cellStyle name="Percent 2 7 9" xfId="4560" xr:uid="{00000000-0005-0000-0000-000099130000}"/>
    <cellStyle name="Percent 2 7 9 2" xfId="22180" xr:uid="{00000000-0005-0000-0000-00009A130000}"/>
    <cellStyle name="Percent 2 8" xfId="4561" xr:uid="{00000000-0005-0000-0000-00009B130000}"/>
    <cellStyle name="Percent 2 8 10" xfId="22181" xr:uid="{00000000-0005-0000-0000-00009C130000}"/>
    <cellStyle name="Percent 2 8 2" xfId="4562" xr:uid="{00000000-0005-0000-0000-00009D130000}"/>
    <cellStyle name="Percent 2 8 2 2" xfId="4563" xr:uid="{00000000-0005-0000-0000-00009E130000}"/>
    <cellStyle name="Percent 2 8 2 2 2" xfId="22183" xr:uid="{00000000-0005-0000-0000-00009F130000}"/>
    <cellStyle name="Percent 2 8 2 3" xfId="22182" xr:uid="{00000000-0005-0000-0000-0000A0130000}"/>
    <cellStyle name="Percent 2 8 3" xfId="4564" xr:uid="{00000000-0005-0000-0000-0000A1130000}"/>
    <cellStyle name="Percent 2 8 3 2" xfId="4565" xr:uid="{00000000-0005-0000-0000-0000A2130000}"/>
    <cellStyle name="Percent 2 8 3 2 2" xfId="22185" xr:uid="{00000000-0005-0000-0000-0000A3130000}"/>
    <cellStyle name="Percent 2 8 3 3" xfId="22184" xr:uid="{00000000-0005-0000-0000-0000A4130000}"/>
    <cellStyle name="Percent 2 8 4" xfId="4566" xr:uid="{00000000-0005-0000-0000-0000A5130000}"/>
    <cellStyle name="Percent 2 8 4 2" xfId="4567" xr:uid="{00000000-0005-0000-0000-0000A6130000}"/>
    <cellStyle name="Percent 2 8 4 2 2" xfId="22187" xr:uid="{00000000-0005-0000-0000-0000A7130000}"/>
    <cellStyle name="Percent 2 8 4 3" xfId="22186" xr:uid="{00000000-0005-0000-0000-0000A8130000}"/>
    <cellStyle name="Percent 2 8 5" xfId="4568" xr:uid="{00000000-0005-0000-0000-0000A9130000}"/>
    <cellStyle name="Percent 2 8 5 2" xfId="4569" xr:uid="{00000000-0005-0000-0000-0000AA130000}"/>
    <cellStyle name="Percent 2 8 5 2 2" xfId="22189" xr:uid="{00000000-0005-0000-0000-0000AB130000}"/>
    <cellStyle name="Percent 2 8 5 3" xfId="22188" xr:uid="{00000000-0005-0000-0000-0000AC130000}"/>
    <cellStyle name="Percent 2 8 6" xfId="4570" xr:uid="{00000000-0005-0000-0000-0000AD130000}"/>
    <cellStyle name="Percent 2 8 6 2" xfId="4571" xr:uid="{00000000-0005-0000-0000-0000AE130000}"/>
    <cellStyle name="Percent 2 8 6 2 2" xfId="22191" xr:uid="{00000000-0005-0000-0000-0000AF130000}"/>
    <cellStyle name="Percent 2 8 6 3" xfId="22190" xr:uid="{00000000-0005-0000-0000-0000B0130000}"/>
    <cellStyle name="Percent 2 8 7" xfId="4572" xr:uid="{00000000-0005-0000-0000-0000B1130000}"/>
    <cellStyle name="Percent 2 8 7 2" xfId="4573" xr:uid="{00000000-0005-0000-0000-0000B2130000}"/>
    <cellStyle name="Percent 2 8 7 2 2" xfId="22193" xr:uid="{00000000-0005-0000-0000-0000B3130000}"/>
    <cellStyle name="Percent 2 8 7 3" xfId="22192" xr:uid="{00000000-0005-0000-0000-0000B4130000}"/>
    <cellStyle name="Percent 2 8 8" xfId="4574" xr:uid="{00000000-0005-0000-0000-0000B5130000}"/>
    <cellStyle name="Percent 2 8 8 2" xfId="4575" xr:uid="{00000000-0005-0000-0000-0000B6130000}"/>
    <cellStyle name="Percent 2 8 8 2 2" xfId="22195" xr:uid="{00000000-0005-0000-0000-0000B7130000}"/>
    <cellStyle name="Percent 2 8 8 3" xfId="22194" xr:uid="{00000000-0005-0000-0000-0000B8130000}"/>
    <cellStyle name="Percent 2 8 9" xfId="4576" xr:uid="{00000000-0005-0000-0000-0000B9130000}"/>
    <cellStyle name="Percent 2 8 9 2" xfId="22196" xr:uid="{00000000-0005-0000-0000-0000BA130000}"/>
    <cellStyle name="Percent 2 9" xfId="4577" xr:uid="{00000000-0005-0000-0000-0000BB130000}"/>
    <cellStyle name="Percent 2 9 10" xfId="22197" xr:uid="{00000000-0005-0000-0000-0000BC130000}"/>
    <cellStyle name="Percent 2 9 2" xfId="4578" xr:uid="{00000000-0005-0000-0000-0000BD130000}"/>
    <cellStyle name="Percent 2 9 2 2" xfId="4579" xr:uid="{00000000-0005-0000-0000-0000BE130000}"/>
    <cellStyle name="Percent 2 9 2 2 2" xfId="22199" xr:uid="{00000000-0005-0000-0000-0000BF130000}"/>
    <cellStyle name="Percent 2 9 2 3" xfId="22198" xr:uid="{00000000-0005-0000-0000-0000C0130000}"/>
    <cellStyle name="Percent 2 9 3" xfId="4580" xr:uid="{00000000-0005-0000-0000-0000C1130000}"/>
    <cellStyle name="Percent 2 9 3 2" xfId="4581" xr:uid="{00000000-0005-0000-0000-0000C2130000}"/>
    <cellStyle name="Percent 2 9 3 2 2" xfId="22201" xr:uid="{00000000-0005-0000-0000-0000C3130000}"/>
    <cellStyle name="Percent 2 9 3 3" xfId="22200" xr:uid="{00000000-0005-0000-0000-0000C4130000}"/>
    <cellStyle name="Percent 2 9 4" xfId="4582" xr:uid="{00000000-0005-0000-0000-0000C5130000}"/>
    <cellStyle name="Percent 2 9 4 2" xfId="4583" xr:uid="{00000000-0005-0000-0000-0000C6130000}"/>
    <cellStyle name="Percent 2 9 4 2 2" xfId="22203" xr:uid="{00000000-0005-0000-0000-0000C7130000}"/>
    <cellStyle name="Percent 2 9 4 3" xfId="22202" xr:uid="{00000000-0005-0000-0000-0000C8130000}"/>
    <cellStyle name="Percent 2 9 5" xfId="4584" xr:uid="{00000000-0005-0000-0000-0000C9130000}"/>
    <cellStyle name="Percent 2 9 5 2" xfId="4585" xr:uid="{00000000-0005-0000-0000-0000CA130000}"/>
    <cellStyle name="Percent 2 9 5 2 2" xfId="22205" xr:uid="{00000000-0005-0000-0000-0000CB130000}"/>
    <cellStyle name="Percent 2 9 5 3" xfId="22204" xr:uid="{00000000-0005-0000-0000-0000CC130000}"/>
    <cellStyle name="Percent 2 9 6" xfId="4586" xr:uid="{00000000-0005-0000-0000-0000CD130000}"/>
    <cellStyle name="Percent 2 9 6 2" xfId="4587" xr:uid="{00000000-0005-0000-0000-0000CE130000}"/>
    <cellStyle name="Percent 2 9 6 2 2" xfId="22207" xr:uid="{00000000-0005-0000-0000-0000CF130000}"/>
    <cellStyle name="Percent 2 9 6 3" xfId="22206" xr:uid="{00000000-0005-0000-0000-0000D0130000}"/>
    <cellStyle name="Percent 2 9 7" xfId="4588" xr:uid="{00000000-0005-0000-0000-0000D1130000}"/>
    <cellStyle name="Percent 2 9 7 2" xfId="4589" xr:uid="{00000000-0005-0000-0000-0000D2130000}"/>
    <cellStyle name="Percent 2 9 7 2 2" xfId="22209" xr:uid="{00000000-0005-0000-0000-0000D3130000}"/>
    <cellStyle name="Percent 2 9 7 3" xfId="22208" xr:uid="{00000000-0005-0000-0000-0000D4130000}"/>
    <cellStyle name="Percent 2 9 8" xfId="4590" xr:uid="{00000000-0005-0000-0000-0000D5130000}"/>
    <cellStyle name="Percent 2 9 8 2" xfId="4591" xr:uid="{00000000-0005-0000-0000-0000D6130000}"/>
    <cellStyle name="Percent 2 9 8 2 2" xfId="22211" xr:uid="{00000000-0005-0000-0000-0000D7130000}"/>
    <cellStyle name="Percent 2 9 8 3" xfId="22210" xr:uid="{00000000-0005-0000-0000-0000D8130000}"/>
    <cellStyle name="Percent 2 9 9" xfId="4592" xr:uid="{00000000-0005-0000-0000-0000D9130000}"/>
    <cellStyle name="Percent 2 9 9 2" xfId="22212" xr:uid="{00000000-0005-0000-0000-0000DA130000}"/>
    <cellStyle name="Percent 20" xfId="4593" xr:uid="{00000000-0005-0000-0000-0000DB130000}"/>
    <cellStyle name="Percent 20 10" xfId="22213" xr:uid="{00000000-0005-0000-0000-0000DC130000}"/>
    <cellStyle name="Percent 20 2" xfId="4594" xr:uid="{00000000-0005-0000-0000-0000DD130000}"/>
    <cellStyle name="Percent 20 2 2" xfId="4595" xr:uid="{00000000-0005-0000-0000-0000DE130000}"/>
    <cellStyle name="Percent 20 2 2 2" xfId="4596" xr:uid="{00000000-0005-0000-0000-0000DF130000}"/>
    <cellStyle name="Percent 20 2 2 2 2" xfId="22216" xr:uid="{00000000-0005-0000-0000-0000E0130000}"/>
    <cellStyle name="Percent 20 2 2 3" xfId="22215" xr:uid="{00000000-0005-0000-0000-0000E1130000}"/>
    <cellStyle name="Percent 20 2 3" xfId="4597" xr:uid="{00000000-0005-0000-0000-0000E2130000}"/>
    <cellStyle name="Percent 20 2 3 2" xfId="22217" xr:uid="{00000000-0005-0000-0000-0000E3130000}"/>
    <cellStyle name="Percent 20 2 4" xfId="22214" xr:uid="{00000000-0005-0000-0000-0000E4130000}"/>
    <cellStyle name="Percent 20 3" xfId="4598" xr:uid="{00000000-0005-0000-0000-0000E5130000}"/>
    <cellStyle name="Percent 20 3 2" xfId="4599" xr:uid="{00000000-0005-0000-0000-0000E6130000}"/>
    <cellStyle name="Percent 20 3 2 2" xfId="22219" xr:uid="{00000000-0005-0000-0000-0000E7130000}"/>
    <cellStyle name="Percent 20 3 3" xfId="22218" xr:uid="{00000000-0005-0000-0000-0000E8130000}"/>
    <cellStyle name="Percent 20 4" xfId="4600" xr:uid="{00000000-0005-0000-0000-0000E9130000}"/>
    <cellStyle name="Percent 20 4 2" xfId="4601" xr:uid="{00000000-0005-0000-0000-0000EA130000}"/>
    <cellStyle name="Percent 20 4 2 2" xfId="22221" xr:uid="{00000000-0005-0000-0000-0000EB130000}"/>
    <cellStyle name="Percent 20 4 3" xfId="22220" xr:uid="{00000000-0005-0000-0000-0000EC130000}"/>
    <cellStyle name="Percent 20 5" xfId="4602" xr:uid="{00000000-0005-0000-0000-0000ED130000}"/>
    <cellStyle name="Percent 20 5 2" xfId="4603" xr:uid="{00000000-0005-0000-0000-0000EE130000}"/>
    <cellStyle name="Percent 20 5 2 2" xfId="22223" xr:uid="{00000000-0005-0000-0000-0000EF130000}"/>
    <cellStyle name="Percent 20 5 3" xfId="22222" xr:uid="{00000000-0005-0000-0000-0000F0130000}"/>
    <cellStyle name="Percent 20 6" xfId="4604" xr:uid="{00000000-0005-0000-0000-0000F1130000}"/>
    <cellStyle name="Percent 20 6 2" xfId="4605" xr:uid="{00000000-0005-0000-0000-0000F2130000}"/>
    <cellStyle name="Percent 20 6 2 2" xfId="22225" xr:uid="{00000000-0005-0000-0000-0000F3130000}"/>
    <cellStyle name="Percent 20 6 3" xfId="22224" xr:uid="{00000000-0005-0000-0000-0000F4130000}"/>
    <cellStyle name="Percent 20 7" xfId="4606" xr:uid="{00000000-0005-0000-0000-0000F5130000}"/>
    <cellStyle name="Percent 20 7 2" xfId="4607" xr:uid="{00000000-0005-0000-0000-0000F6130000}"/>
    <cellStyle name="Percent 20 7 2 2" xfId="4608" xr:uid="{00000000-0005-0000-0000-0000F7130000}"/>
    <cellStyle name="Percent 20 7 2 2 2" xfId="22228" xr:uid="{00000000-0005-0000-0000-0000F8130000}"/>
    <cellStyle name="Percent 20 7 2 3" xfId="22227" xr:uid="{00000000-0005-0000-0000-0000F9130000}"/>
    <cellStyle name="Percent 20 7 3" xfId="4609" xr:uid="{00000000-0005-0000-0000-0000FA130000}"/>
    <cellStyle name="Percent 20 7 3 2" xfId="4610" xr:uid="{00000000-0005-0000-0000-0000FB130000}"/>
    <cellStyle name="Percent 20 7 3 2 2" xfId="22230" xr:uid="{00000000-0005-0000-0000-0000FC130000}"/>
    <cellStyle name="Percent 20 7 3 3" xfId="22229" xr:uid="{00000000-0005-0000-0000-0000FD130000}"/>
    <cellStyle name="Percent 20 7 4" xfId="4611" xr:uid="{00000000-0005-0000-0000-0000FE130000}"/>
    <cellStyle name="Percent 20 7 4 2" xfId="22231" xr:uid="{00000000-0005-0000-0000-0000FF130000}"/>
    <cellStyle name="Percent 20 7 5" xfId="22226" xr:uid="{00000000-0005-0000-0000-000000140000}"/>
    <cellStyle name="Percent 20 8" xfId="4612" xr:uid="{00000000-0005-0000-0000-000001140000}"/>
    <cellStyle name="Percent 20 8 2" xfId="4613" xr:uid="{00000000-0005-0000-0000-000002140000}"/>
    <cellStyle name="Percent 20 8 2 2" xfId="22233" xr:uid="{00000000-0005-0000-0000-000003140000}"/>
    <cellStyle name="Percent 20 8 3" xfId="22232" xr:uid="{00000000-0005-0000-0000-000004140000}"/>
    <cellStyle name="Percent 20 9" xfId="4614" xr:uid="{00000000-0005-0000-0000-000005140000}"/>
    <cellStyle name="Percent 20 9 2" xfId="22234" xr:uid="{00000000-0005-0000-0000-000006140000}"/>
    <cellStyle name="Percent 21" xfId="4615" xr:uid="{00000000-0005-0000-0000-000007140000}"/>
    <cellStyle name="Percent 21 2" xfId="4616" xr:uid="{00000000-0005-0000-0000-000008140000}"/>
    <cellStyle name="Percent 21 2 2" xfId="4617" xr:uid="{00000000-0005-0000-0000-000009140000}"/>
    <cellStyle name="Percent 21 2 2 2" xfId="22237" xr:uid="{00000000-0005-0000-0000-00000A140000}"/>
    <cellStyle name="Percent 21 2 3" xfId="22236" xr:uid="{00000000-0005-0000-0000-00000B140000}"/>
    <cellStyle name="Percent 21 3" xfId="4618" xr:uid="{00000000-0005-0000-0000-00000C140000}"/>
    <cellStyle name="Percent 21 3 2" xfId="4619" xr:uid="{00000000-0005-0000-0000-00000D140000}"/>
    <cellStyle name="Percent 21 3 2 2" xfId="22239" xr:uid="{00000000-0005-0000-0000-00000E140000}"/>
    <cellStyle name="Percent 21 3 3" xfId="22238" xr:uid="{00000000-0005-0000-0000-00000F140000}"/>
    <cellStyle name="Percent 21 4" xfId="4620" xr:uid="{00000000-0005-0000-0000-000010140000}"/>
    <cellStyle name="Percent 21 4 2" xfId="4621" xr:uid="{00000000-0005-0000-0000-000011140000}"/>
    <cellStyle name="Percent 21 4 2 2" xfId="22241" xr:uid="{00000000-0005-0000-0000-000012140000}"/>
    <cellStyle name="Percent 21 4 3" xfId="22240" xr:uid="{00000000-0005-0000-0000-000013140000}"/>
    <cellStyle name="Percent 21 5" xfId="4622" xr:uid="{00000000-0005-0000-0000-000014140000}"/>
    <cellStyle name="Percent 21 5 2" xfId="4623" xr:uid="{00000000-0005-0000-0000-000015140000}"/>
    <cellStyle name="Percent 21 5 2 2" xfId="22243" xr:uid="{00000000-0005-0000-0000-000016140000}"/>
    <cellStyle name="Percent 21 5 3" xfId="22242" xr:uid="{00000000-0005-0000-0000-000017140000}"/>
    <cellStyle name="Percent 21 6" xfId="4624" xr:uid="{00000000-0005-0000-0000-000018140000}"/>
    <cellStyle name="Percent 21 6 2" xfId="4625" xr:uid="{00000000-0005-0000-0000-000019140000}"/>
    <cellStyle name="Percent 21 6 2 2" xfId="22245" xr:uid="{00000000-0005-0000-0000-00001A140000}"/>
    <cellStyle name="Percent 21 6 3" xfId="22244" xr:uid="{00000000-0005-0000-0000-00001B140000}"/>
    <cellStyle name="Percent 21 7" xfId="4626" xr:uid="{00000000-0005-0000-0000-00001C140000}"/>
    <cellStyle name="Percent 21 7 2" xfId="4627" xr:uid="{00000000-0005-0000-0000-00001D140000}"/>
    <cellStyle name="Percent 21 7 2 2" xfId="4628" xr:uid="{00000000-0005-0000-0000-00001E140000}"/>
    <cellStyle name="Percent 21 7 2 2 2" xfId="22248" xr:uid="{00000000-0005-0000-0000-00001F140000}"/>
    <cellStyle name="Percent 21 7 2 3" xfId="22247" xr:uid="{00000000-0005-0000-0000-000020140000}"/>
    <cellStyle name="Percent 21 7 3" xfId="4629" xr:uid="{00000000-0005-0000-0000-000021140000}"/>
    <cellStyle name="Percent 21 7 3 2" xfId="4630" xr:uid="{00000000-0005-0000-0000-000022140000}"/>
    <cellStyle name="Percent 21 7 3 2 2" xfId="22250" xr:uid="{00000000-0005-0000-0000-000023140000}"/>
    <cellStyle name="Percent 21 7 3 3" xfId="22249" xr:uid="{00000000-0005-0000-0000-000024140000}"/>
    <cellStyle name="Percent 21 7 4" xfId="4631" xr:uid="{00000000-0005-0000-0000-000025140000}"/>
    <cellStyle name="Percent 21 7 4 2" xfId="22251" xr:uid="{00000000-0005-0000-0000-000026140000}"/>
    <cellStyle name="Percent 21 7 5" xfId="22246" xr:uid="{00000000-0005-0000-0000-000027140000}"/>
    <cellStyle name="Percent 21 8" xfId="4632" xr:uid="{00000000-0005-0000-0000-000028140000}"/>
    <cellStyle name="Percent 21 8 2" xfId="22252" xr:uid="{00000000-0005-0000-0000-000029140000}"/>
    <cellStyle name="Percent 21 9" xfId="22235" xr:uid="{00000000-0005-0000-0000-00002A140000}"/>
    <cellStyle name="Percent 22" xfId="4633" xr:uid="{00000000-0005-0000-0000-00002B140000}"/>
    <cellStyle name="Percent 22 2" xfId="4634" xr:uid="{00000000-0005-0000-0000-00002C140000}"/>
    <cellStyle name="Percent 22 2 2" xfId="4635" xr:uid="{00000000-0005-0000-0000-00002D140000}"/>
    <cellStyle name="Percent 22 2 2 2" xfId="22255" xr:uid="{00000000-0005-0000-0000-00002E140000}"/>
    <cellStyle name="Percent 22 2 3" xfId="22254" xr:uid="{00000000-0005-0000-0000-00002F140000}"/>
    <cellStyle name="Percent 22 3" xfId="4636" xr:uid="{00000000-0005-0000-0000-000030140000}"/>
    <cellStyle name="Percent 22 3 2" xfId="4637" xr:uid="{00000000-0005-0000-0000-000031140000}"/>
    <cellStyle name="Percent 22 3 2 2" xfId="22257" xr:uid="{00000000-0005-0000-0000-000032140000}"/>
    <cellStyle name="Percent 22 3 3" xfId="22256" xr:uid="{00000000-0005-0000-0000-000033140000}"/>
    <cellStyle name="Percent 22 4" xfId="4638" xr:uid="{00000000-0005-0000-0000-000034140000}"/>
    <cellStyle name="Percent 22 4 2" xfId="4639" xr:uid="{00000000-0005-0000-0000-000035140000}"/>
    <cellStyle name="Percent 22 4 2 2" xfId="22259" xr:uid="{00000000-0005-0000-0000-000036140000}"/>
    <cellStyle name="Percent 22 4 3" xfId="22258" xr:uid="{00000000-0005-0000-0000-000037140000}"/>
    <cellStyle name="Percent 22 5" xfId="4640" xr:uid="{00000000-0005-0000-0000-000038140000}"/>
    <cellStyle name="Percent 22 5 2" xfId="4641" xr:uid="{00000000-0005-0000-0000-000039140000}"/>
    <cellStyle name="Percent 22 5 2 2" xfId="22261" xr:uid="{00000000-0005-0000-0000-00003A140000}"/>
    <cellStyle name="Percent 22 5 3" xfId="22260" xr:uid="{00000000-0005-0000-0000-00003B140000}"/>
    <cellStyle name="Percent 22 6" xfId="4642" xr:uid="{00000000-0005-0000-0000-00003C140000}"/>
    <cellStyle name="Percent 22 6 2" xfId="4643" xr:uid="{00000000-0005-0000-0000-00003D140000}"/>
    <cellStyle name="Percent 22 6 2 2" xfId="22263" xr:uid="{00000000-0005-0000-0000-00003E140000}"/>
    <cellStyle name="Percent 22 6 3" xfId="22262" xr:uid="{00000000-0005-0000-0000-00003F140000}"/>
    <cellStyle name="Percent 22 7" xfId="4644" xr:uid="{00000000-0005-0000-0000-000040140000}"/>
    <cellStyle name="Percent 22 7 2" xfId="4645" xr:uid="{00000000-0005-0000-0000-000041140000}"/>
    <cellStyle name="Percent 22 7 2 2" xfId="4646" xr:uid="{00000000-0005-0000-0000-000042140000}"/>
    <cellStyle name="Percent 22 7 2 2 2" xfId="22266" xr:uid="{00000000-0005-0000-0000-000043140000}"/>
    <cellStyle name="Percent 22 7 2 3" xfId="22265" xr:uid="{00000000-0005-0000-0000-000044140000}"/>
    <cellStyle name="Percent 22 7 3" xfId="4647" xr:uid="{00000000-0005-0000-0000-000045140000}"/>
    <cellStyle name="Percent 22 7 3 2" xfId="4648" xr:uid="{00000000-0005-0000-0000-000046140000}"/>
    <cellStyle name="Percent 22 7 3 2 2" xfId="22268" xr:uid="{00000000-0005-0000-0000-000047140000}"/>
    <cellStyle name="Percent 22 7 3 3" xfId="22267" xr:uid="{00000000-0005-0000-0000-000048140000}"/>
    <cellStyle name="Percent 22 7 4" xfId="4649" xr:uid="{00000000-0005-0000-0000-000049140000}"/>
    <cellStyle name="Percent 22 7 4 2" xfId="22269" xr:uid="{00000000-0005-0000-0000-00004A140000}"/>
    <cellStyle name="Percent 22 7 5" xfId="22264" xr:uid="{00000000-0005-0000-0000-00004B140000}"/>
    <cellStyle name="Percent 22 8" xfId="4650" xr:uid="{00000000-0005-0000-0000-00004C140000}"/>
    <cellStyle name="Percent 22 8 2" xfId="22270" xr:uid="{00000000-0005-0000-0000-00004D140000}"/>
    <cellStyle name="Percent 22 9" xfId="22253" xr:uid="{00000000-0005-0000-0000-00004E140000}"/>
    <cellStyle name="Percent 23" xfId="4651" xr:uid="{00000000-0005-0000-0000-00004F140000}"/>
    <cellStyle name="Percent 23 2" xfId="4652" xr:uid="{00000000-0005-0000-0000-000050140000}"/>
    <cellStyle name="Percent 23 2 2" xfId="4653" xr:uid="{00000000-0005-0000-0000-000051140000}"/>
    <cellStyle name="Percent 23 2 2 2" xfId="22273" xr:uid="{00000000-0005-0000-0000-000052140000}"/>
    <cellStyle name="Percent 23 2 3" xfId="22272" xr:uid="{00000000-0005-0000-0000-000053140000}"/>
    <cellStyle name="Percent 23 3" xfId="4654" xr:uid="{00000000-0005-0000-0000-000054140000}"/>
    <cellStyle name="Percent 23 3 2" xfId="4655" xr:uid="{00000000-0005-0000-0000-000055140000}"/>
    <cellStyle name="Percent 23 3 2 2" xfId="22275" xr:uid="{00000000-0005-0000-0000-000056140000}"/>
    <cellStyle name="Percent 23 3 3" xfId="22274" xr:uid="{00000000-0005-0000-0000-000057140000}"/>
    <cellStyle name="Percent 23 4" xfId="4656" xr:uid="{00000000-0005-0000-0000-000058140000}"/>
    <cellStyle name="Percent 23 4 2" xfId="4657" xr:uid="{00000000-0005-0000-0000-000059140000}"/>
    <cellStyle name="Percent 23 4 2 2" xfId="22277" xr:uid="{00000000-0005-0000-0000-00005A140000}"/>
    <cellStyle name="Percent 23 4 3" xfId="22276" xr:uid="{00000000-0005-0000-0000-00005B140000}"/>
    <cellStyle name="Percent 23 5" xfId="4658" xr:uid="{00000000-0005-0000-0000-00005C140000}"/>
    <cellStyle name="Percent 23 5 2" xfId="4659" xr:uid="{00000000-0005-0000-0000-00005D140000}"/>
    <cellStyle name="Percent 23 5 2 2" xfId="22279" xr:uid="{00000000-0005-0000-0000-00005E140000}"/>
    <cellStyle name="Percent 23 5 3" xfId="22278" xr:uid="{00000000-0005-0000-0000-00005F140000}"/>
    <cellStyle name="Percent 23 6" xfId="4660" xr:uid="{00000000-0005-0000-0000-000060140000}"/>
    <cellStyle name="Percent 23 6 2" xfId="4661" xr:uid="{00000000-0005-0000-0000-000061140000}"/>
    <cellStyle name="Percent 23 6 2 2" xfId="22281" xr:uid="{00000000-0005-0000-0000-000062140000}"/>
    <cellStyle name="Percent 23 6 3" xfId="22280" xr:uid="{00000000-0005-0000-0000-000063140000}"/>
    <cellStyle name="Percent 23 7" xfId="4662" xr:uid="{00000000-0005-0000-0000-000064140000}"/>
    <cellStyle name="Percent 23 7 2" xfId="4663" xr:uid="{00000000-0005-0000-0000-000065140000}"/>
    <cellStyle name="Percent 23 7 2 2" xfId="4664" xr:uid="{00000000-0005-0000-0000-000066140000}"/>
    <cellStyle name="Percent 23 7 2 2 2" xfId="22284" xr:uid="{00000000-0005-0000-0000-000067140000}"/>
    <cellStyle name="Percent 23 7 2 3" xfId="22283" xr:uid="{00000000-0005-0000-0000-000068140000}"/>
    <cellStyle name="Percent 23 7 3" xfId="4665" xr:uid="{00000000-0005-0000-0000-000069140000}"/>
    <cellStyle name="Percent 23 7 3 2" xfId="4666" xr:uid="{00000000-0005-0000-0000-00006A140000}"/>
    <cellStyle name="Percent 23 7 3 2 2" xfId="22286" xr:uid="{00000000-0005-0000-0000-00006B140000}"/>
    <cellStyle name="Percent 23 7 3 3" xfId="22285" xr:uid="{00000000-0005-0000-0000-00006C140000}"/>
    <cellStyle name="Percent 23 7 4" xfId="4667" xr:uid="{00000000-0005-0000-0000-00006D140000}"/>
    <cellStyle name="Percent 23 7 4 2" xfId="22287" xr:uid="{00000000-0005-0000-0000-00006E140000}"/>
    <cellStyle name="Percent 23 7 5" xfId="22282" xr:uid="{00000000-0005-0000-0000-00006F140000}"/>
    <cellStyle name="Percent 23 8" xfId="4668" xr:uid="{00000000-0005-0000-0000-000070140000}"/>
    <cellStyle name="Percent 23 8 2" xfId="22288" xr:uid="{00000000-0005-0000-0000-000071140000}"/>
    <cellStyle name="Percent 23 9" xfId="22271" xr:uid="{00000000-0005-0000-0000-000072140000}"/>
    <cellStyle name="Percent 24 2" xfId="4669" xr:uid="{00000000-0005-0000-0000-000073140000}"/>
    <cellStyle name="Percent 24 2 2" xfId="4670" xr:uid="{00000000-0005-0000-0000-000074140000}"/>
    <cellStyle name="Percent 24 2 2 2" xfId="22290" xr:uid="{00000000-0005-0000-0000-000075140000}"/>
    <cellStyle name="Percent 24 2 3" xfId="22289" xr:uid="{00000000-0005-0000-0000-000076140000}"/>
    <cellStyle name="Percent 24 3" xfId="4671" xr:uid="{00000000-0005-0000-0000-000077140000}"/>
    <cellStyle name="Percent 24 3 2" xfId="4672" xr:uid="{00000000-0005-0000-0000-000078140000}"/>
    <cellStyle name="Percent 24 3 2 2" xfId="22292" xr:uid="{00000000-0005-0000-0000-000079140000}"/>
    <cellStyle name="Percent 24 3 3" xfId="22291" xr:uid="{00000000-0005-0000-0000-00007A140000}"/>
    <cellStyle name="Percent 24 4" xfId="4673" xr:uid="{00000000-0005-0000-0000-00007B140000}"/>
    <cellStyle name="Percent 24 4 2" xfId="4674" xr:uid="{00000000-0005-0000-0000-00007C140000}"/>
    <cellStyle name="Percent 24 4 2 2" xfId="22294" xr:uid="{00000000-0005-0000-0000-00007D140000}"/>
    <cellStyle name="Percent 24 4 3" xfId="22293" xr:uid="{00000000-0005-0000-0000-00007E140000}"/>
    <cellStyle name="Percent 24 5" xfId="4675" xr:uid="{00000000-0005-0000-0000-00007F140000}"/>
    <cellStyle name="Percent 24 5 2" xfId="4676" xr:uid="{00000000-0005-0000-0000-000080140000}"/>
    <cellStyle name="Percent 24 5 2 2" xfId="22296" xr:uid="{00000000-0005-0000-0000-000081140000}"/>
    <cellStyle name="Percent 24 5 3" xfId="22295" xr:uid="{00000000-0005-0000-0000-000082140000}"/>
    <cellStyle name="Percent 24 6" xfId="4677" xr:uid="{00000000-0005-0000-0000-000083140000}"/>
    <cellStyle name="Percent 24 6 2" xfId="4678" xr:uid="{00000000-0005-0000-0000-000084140000}"/>
    <cellStyle name="Percent 24 6 2 2" xfId="22298" xr:uid="{00000000-0005-0000-0000-000085140000}"/>
    <cellStyle name="Percent 24 6 3" xfId="22297" xr:uid="{00000000-0005-0000-0000-000086140000}"/>
    <cellStyle name="Percent 24 7" xfId="4679" xr:uid="{00000000-0005-0000-0000-000087140000}"/>
    <cellStyle name="Percent 24 7 2" xfId="4680" xr:uid="{00000000-0005-0000-0000-000088140000}"/>
    <cellStyle name="Percent 24 7 2 2" xfId="4681" xr:uid="{00000000-0005-0000-0000-000089140000}"/>
    <cellStyle name="Percent 24 7 2 2 2" xfId="22301" xr:uid="{00000000-0005-0000-0000-00008A140000}"/>
    <cellStyle name="Percent 24 7 2 3" xfId="22300" xr:uid="{00000000-0005-0000-0000-00008B140000}"/>
    <cellStyle name="Percent 24 7 3" xfId="4682" xr:uid="{00000000-0005-0000-0000-00008C140000}"/>
    <cellStyle name="Percent 24 7 3 2" xfId="4683" xr:uid="{00000000-0005-0000-0000-00008D140000}"/>
    <cellStyle name="Percent 24 7 3 2 2" xfId="22303" xr:uid="{00000000-0005-0000-0000-00008E140000}"/>
    <cellStyle name="Percent 24 7 3 3" xfId="22302" xr:uid="{00000000-0005-0000-0000-00008F140000}"/>
    <cellStyle name="Percent 24 7 4" xfId="4684" xr:uid="{00000000-0005-0000-0000-000090140000}"/>
    <cellStyle name="Percent 24 7 4 2" xfId="22304" xr:uid="{00000000-0005-0000-0000-000091140000}"/>
    <cellStyle name="Percent 24 7 5" xfId="22299" xr:uid="{00000000-0005-0000-0000-000092140000}"/>
    <cellStyle name="Percent 25" xfId="4685" xr:uid="{00000000-0005-0000-0000-000093140000}"/>
    <cellStyle name="Percent 25 2" xfId="4686" xr:uid="{00000000-0005-0000-0000-000094140000}"/>
    <cellStyle name="Percent 25 2 2" xfId="4687" xr:uid="{00000000-0005-0000-0000-000095140000}"/>
    <cellStyle name="Percent 25 2 2 2" xfId="22307" xr:uid="{00000000-0005-0000-0000-000096140000}"/>
    <cellStyle name="Percent 25 2 3" xfId="22306" xr:uid="{00000000-0005-0000-0000-000097140000}"/>
    <cellStyle name="Percent 25 3" xfId="4688" xr:uid="{00000000-0005-0000-0000-000098140000}"/>
    <cellStyle name="Percent 25 3 2" xfId="4689" xr:uid="{00000000-0005-0000-0000-000099140000}"/>
    <cellStyle name="Percent 25 3 2 2" xfId="22309" xr:uid="{00000000-0005-0000-0000-00009A140000}"/>
    <cellStyle name="Percent 25 3 3" xfId="22308" xr:uid="{00000000-0005-0000-0000-00009B140000}"/>
    <cellStyle name="Percent 25 4" xfId="4690" xr:uid="{00000000-0005-0000-0000-00009C140000}"/>
    <cellStyle name="Percent 25 4 2" xfId="4691" xr:uid="{00000000-0005-0000-0000-00009D140000}"/>
    <cellStyle name="Percent 25 4 2 2" xfId="22311" xr:uid="{00000000-0005-0000-0000-00009E140000}"/>
    <cellStyle name="Percent 25 4 3" xfId="22310" xr:uid="{00000000-0005-0000-0000-00009F140000}"/>
    <cellStyle name="Percent 25 5" xfId="4692" xr:uid="{00000000-0005-0000-0000-0000A0140000}"/>
    <cellStyle name="Percent 25 5 2" xfId="4693" xr:uid="{00000000-0005-0000-0000-0000A1140000}"/>
    <cellStyle name="Percent 25 5 2 2" xfId="22313" xr:uid="{00000000-0005-0000-0000-0000A2140000}"/>
    <cellStyle name="Percent 25 5 3" xfId="22312" xr:uid="{00000000-0005-0000-0000-0000A3140000}"/>
    <cellStyle name="Percent 25 6" xfId="4694" xr:uid="{00000000-0005-0000-0000-0000A4140000}"/>
    <cellStyle name="Percent 25 6 2" xfId="4695" xr:uid="{00000000-0005-0000-0000-0000A5140000}"/>
    <cellStyle name="Percent 25 6 2 2" xfId="22315" xr:uid="{00000000-0005-0000-0000-0000A6140000}"/>
    <cellStyle name="Percent 25 6 3" xfId="22314" xr:uid="{00000000-0005-0000-0000-0000A7140000}"/>
    <cellStyle name="Percent 25 7" xfId="4696" xr:uid="{00000000-0005-0000-0000-0000A8140000}"/>
    <cellStyle name="Percent 25 7 2" xfId="4697" xr:uid="{00000000-0005-0000-0000-0000A9140000}"/>
    <cellStyle name="Percent 25 7 2 2" xfId="4698" xr:uid="{00000000-0005-0000-0000-0000AA140000}"/>
    <cellStyle name="Percent 25 7 2 2 2" xfId="22318" xr:uid="{00000000-0005-0000-0000-0000AB140000}"/>
    <cellStyle name="Percent 25 7 2 3" xfId="22317" xr:uid="{00000000-0005-0000-0000-0000AC140000}"/>
    <cellStyle name="Percent 25 7 3" xfId="4699" xr:uid="{00000000-0005-0000-0000-0000AD140000}"/>
    <cellStyle name="Percent 25 7 3 2" xfId="4700" xr:uid="{00000000-0005-0000-0000-0000AE140000}"/>
    <cellStyle name="Percent 25 7 3 2 2" xfId="22320" xr:uid="{00000000-0005-0000-0000-0000AF140000}"/>
    <cellStyle name="Percent 25 7 3 3" xfId="22319" xr:uid="{00000000-0005-0000-0000-0000B0140000}"/>
    <cellStyle name="Percent 25 7 4" xfId="4701" xr:uid="{00000000-0005-0000-0000-0000B1140000}"/>
    <cellStyle name="Percent 25 7 4 2" xfId="22321" xr:uid="{00000000-0005-0000-0000-0000B2140000}"/>
    <cellStyle name="Percent 25 7 5" xfId="22316" xr:uid="{00000000-0005-0000-0000-0000B3140000}"/>
    <cellStyle name="Percent 25 8" xfId="4702" xr:uid="{00000000-0005-0000-0000-0000B4140000}"/>
    <cellStyle name="Percent 25 8 2" xfId="22322" xr:uid="{00000000-0005-0000-0000-0000B5140000}"/>
    <cellStyle name="Percent 25 9" xfId="22305" xr:uid="{00000000-0005-0000-0000-0000B6140000}"/>
    <cellStyle name="Percent 26" xfId="4703" xr:uid="{00000000-0005-0000-0000-0000B7140000}"/>
    <cellStyle name="Percent 26 2" xfId="4704" xr:uid="{00000000-0005-0000-0000-0000B8140000}"/>
    <cellStyle name="Percent 26 2 2" xfId="4705" xr:uid="{00000000-0005-0000-0000-0000B9140000}"/>
    <cellStyle name="Percent 26 2 2 2" xfId="22325" xr:uid="{00000000-0005-0000-0000-0000BA140000}"/>
    <cellStyle name="Percent 26 2 3" xfId="22324" xr:uid="{00000000-0005-0000-0000-0000BB140000}"/>
    <cellStyle name="Percent 26 3" xfId="4706" xr:uid="{00000000-0005-0000-0000-0000BC140000}"/>
    <cellStyle name="Percent 26 3 2" xfId="4707" xr:uid="{00000000-0005-0000-0000-0000BD140000}"/>
    <cellStyle name="Percent 26 3 2 2" xfId="22327" xr:uid="{00000000-0005-0000-0000-0000BE140000}"/>
    <cellStyle name="Percent 26 3 3" xfId="22326" xr:uid="{00000000-0005-0000-0000-0000BF140000}"/>
    <cellStyle name="Percent 26 4" xfId="4708" xr:uid="{00000000-0005-0000-0000-0000C0140000}"/>
    <cellStyle name="Percent 26 4 2" xfId="4709" xr:uid="{00000000-0005-0000-0000-0000C1140000}"/>
    <cellStyle name="Percent 26 4 2 2" xfId="22329" xr:uid="{00000000-0005-0000-0000-0000C2140000}"/>
    <cellStyle name="Percent 26 4 3" xfId="22328" xr:uid="{00000000-0005-0000-0000-0000C3140000}"/>
    <cellStyle name="Percent 26 5" xfId="4710" xr:uid="{00000000-0005-0000-0000-0000C4140000}"/>
    <cellStyle name="Percent 26 5 2" xfId="4711" xr:uid="{00000000-0005-0000-0000-0000C5140000}"/>
    <cellStyle name="Percent 26 5 2 2" xfId="22331" xr:uid="{00000000-0005-0000-0000-0000C6140000}"/>
    <cellStyle name="Percent 26 5 3" xfId="22330" xr:uid="{00000000-0005-0000-0000-0000C7140000}"/>
    <cellStyle name="Percent 26 6" xfId="4712" xr:uid="{00000000-0005-0000-0000-0000C8140000}"/>
    <cellStyle name="Percent 26 6 2" xfId="4713" xr:uid="{00000000-0005-0000-0000-0000C9140000}"/>
    <cellStyle name="Percent 26 6 2 2" xfId="22333" xr:uid="{00000000-0005-0000-0000-0000CA140000}"/>
    <cellStyle name="Percent 26 6 3" xfId="22332" xr:uid="{00000000-0005-0000-0000-0000CB140000}"/>
    <cellStyle name="Percent 26 7" xfId="4714" xr:uid="{00000000-0005-0000-0000-0000CC140000}"/>
    <cellStyle name="Percent 26 7 2" xfId="4715" xr:uid="{00000000-0005-0000-0000-0000CD140000}"/>
    <cellStyle name="Percent 26 7 2 2" xfId="4716" xr:uid="{00000000-0005-0000-0000-0000CE140000}"/>
    <cellStyle name="Percent 26 7 2 2 2" xfId="22336" xr:uid="{00000000-0005-0000-0000-0000CF140000}"/>
    <cellStyle name="Percent 26 7 2 3" xfId="22335" xr:uid="{00000000-0005-0000-0000-0000D0140000}"/>
    <cellStyle name="Percent 26 7 3" xfId="4717" xr:uid="{00000000-0005-0000-0000-0000D1140000}"/>
    <cellStyle name="Percent 26 7 3 2" xfId="4718" xr:uid="{00000000-0005-0000-0000-0000D2140000}"/>
    <cellStyle name="Percent 26 7 3 2 2" xfId="22338" xr:uid="{00000000-0005-0000-0000-0000D3140000}"/>
    <cellStyle name="Percent 26 7 3 3" xfId="22337" xr:uid="{00000000-0005-0000-0000-0000D4140000}"/>
    <cellStyle name="Percent 26 7 4" xfId="4719" xr:uid="{00000000-0005-0000-0000-0000D5140000}"/>
    <cellStyle name="Percent 26 7 4 2" xfId="22339" xr:uid="{00000000-0005-0000-0000-0000D6140000}"/>
    <cellStyle name="Percent 26 7 5" xfId="22334" xr:uid="{00000000-0005-0000-0000-0000D7140000}"/>
    <cellStyle name="Percent 26 8" xfId="4720" xr:uid="{00000000-0005-0000-0000-0000D8140000}"/>
    <cellStyle name="Percent 26 8 2" xfId="22340" xr:uid="{00000000-0005-0000-0000-0000D9140000}"/>
    <cellStyle name="Percent 26 9" xfId="22323" xr:uid="{00000000-0005-0000-0000-0000DA140000}"/>
    <cellStyle name="Percent 27" xfId="4721" xr:uid="{00000000-0005-0000-0000-0000DB140000}"/>
    <cellStyle name="Percent 27 2" xfId="4722" xr:uid="{00000000-0005-0000-0000-0000DC140000}"/>
    <cellStyle name="Percent 27 2 2" xfId="22342" xr:uid="{00000000-0005-0000-0000-0000DD140000}"/>
    <cellStyle name="Percent 27 3" xfId="22341" xr:uid="{00000000-0005-0000-0000-0000DE140000}"/>
    <cellStyle name="Percent 3" xfId="150" xr:uid="{00000000-0005-0000-0000-0000DF140000}"/>
    <cellStyle name="Percent 3 10" xfId="4724" xr:uid="{00000000-0005-0000-0000-0000E0140000}"/>
    <cellStyle name="Percent 3 10 10" xfId="4725" xr:uid="{00000000-0005-0000-0000-0000E1140000}"/>
    <cellStyle name="Percent 3 10 10 2" xfId="4726" xr:uid="{00000000-0005-0000-0000-0000E2140000}"/>
    <cellStyle name="Percent 3 10 10 2 2" xfId="22346" xr:uid="{00000000-0005-0000-0000-0000E3140000}"/>
    <cellStyle name="Percent 3 10 10 3" xfId="22345" xr:uid="{00000000-0005-0000-0000-0000E4140000}"/>
    <cellStyle name="Percent 3 10 11" xfId="4727" xr:uid="{00000000-0005-0000-0000-0000E5140000}"/>
    <cellStyle name="Percent 3 10 11 2" xfId="4728" xr:uid="{00000000-0005-0000-0000-0000E6140000}"/>
    <cellStyle name="Percent 3 10 11 2 2" xfId="4729" xr:uid="{00000000-0005-0000-0000-0000E7140000}"/>
    <cellStyle name="Percent 3 10 11 2 2 2" xfId="22349" xr:uid="{00000000-0005-0000-0000-0000E8140000}"/>
    <cellStyle name="Percent 3 10 11 2 3" xfId="22348" xr:uid="{00000000-0005-0000-0000-0000E9140000}"/>
    <cellStyle name="Percent 3 10 11 3" xfId="4730" xr:uid="{00000000-0005-0000-0000-0000EA140000}"/>
    <cellStyle name="Percent 3 10 11 3 2" xfId="22350" xr:uid="{00000000-0005-0000-0000-0000EB140000}"/>
    <cellStyle name="Percent 3 10 11 4" xfId="22347" xr:uid="{00000000-0005-0000-0000-0000EC140000}"/>
    <cellStyle name="Percent 3 10 12" xfId="4731" xr:uid="{00000000-0005-0000-0000-0000ED140000}"/>
    <cellStyle name="Percent 3 10 12 2" xfId="4732" xr:uid="{00000000-0005-0000-0000-0000EE140000}"/>
    <cellStyle name="Percent 3 10 12 2 2" xfId="4733" xr:uid="{00000000-0005-0000-0000-0000EF140000}"/>
    <cellStyle name="Percent 3 10 12 2 2 2" xfId="22353" xr:uid="{00000000-0005-0000-0000-0000F0140000}"/>
    <cellStyle name="Percent 3 10 12 2 3" xfId="22352" xr:uid="{00000000-0005-0000-0000-0000F1140000}"/>
    <cellStyle name="Percent 3 10 12 3" xfId="4734" xr:uid="{00000000-0005-0000-0000-0000F2140000}"/>
    <cellStyle name="Percent 3 10 12 3 2" xfId="22354" xr:uid="{00000000-0005-0000-0000-0000F3140000}"/>
    <cellStyle name="Percent 3 10 12 4" xfId="22351" xr:uid="{00000000-0005-0000-0000-0000F4140000}"/>
    <cellStyle name="Percent 3 10 13" xfId="4735" xr:uid="{00000000-0005-0000-0000-0000F5140000}"/>
    <cellStyle name="Percent 3 10 13 2" xfId="4736" xr:uid="{00000000-0005-0000-0000-0000F6140000}"/>
    <cellStyle name="Percent 3 10 13 2 2" xfId="4737" xr:uid="{00000000-0005-0000-0000-0000F7140000}"/>
    <cellStyle name="Percent 3 10 13 2 2 2" xfId="22357" xr:uid="{00000000-0005-0000-0000-0000F8140000}"/>
    <cellStyle name="Percent 3 10 13 2 3" xfId="22356" xr:uid="{00000000-0005-0000-0000-0000F9140000}"/>
    <cellStyle name="Percent 3 10 13 3" xfId="4738" xr:uid="{00000000-0005-0000-0000-0000FA140000}"/>
    <cellStyle name="Percent 3 10 13 3 2" xfId="4739" xr:uid="{00000000-0005-0000-0000-0000FB140000}"/>
    <cellStyle name="Percent 3 10 13 3 2 2" xfId="22359" xr:uid="{00000000-0005-0000-0000-0000FC140000}"/>
    <cellStyle name="Percent 3 10 13 3 3" xfId="22358" xr:uid="{00000000-0005-0000-0000-0000FD140000}"/>
    <cellStyle name="Percent 3 10 13 4" xfId="4740" xr:uid="{00000000-0005-0000-0000-0000FE140000}"/>
    <cellStyle name="Percent 3 10 13 4 2" xfId="22360" xr:uid="{00000000-0005-0000-0000-0000FF140000}"/>
    <cellStyle name="Percent 3 10 13 5" xfId="22355" xr:uid="{00000000-0005-0000-0000-000000150000}"/>
    <cellStyle name="Percent 3 10 14" xfId="4741" xr:uid="{00000000-0005-0000-0000-000001150000}"/>
    <cellStyle name="Percent 3 10 14 2" xfId="4742" xr:uid="{00000000-0005-0000-0000-000002150000}"/>
    <cellStyle name="Percent 3 10 14 2 2" xfId="4743" xr:uid="{00000000-0005-0000-0000-000003150000}"/>
    <cellStyle name="Percent 3 10 14 2 2 2" xfId="22363" xr:uid="{00000000-0005-0000-0000-000004150000}"/>
    <cellStyle name="Percent 3 10 14 2 3" xfId="22362" xr:uid="{00000000-0005-0000-0000-000005150000}"/>
    <cellStyle name="Percent 3 10 14 3" xfId="4744" xr:uid="{00000000-0005-0000-0000-000006150000}"/>
    <cellStyle name="Percent 3 10 14 3 2" xfId="4745" xr:uid="{00000000-0005-0000-0000-000007150000}"/>
    <cellStyle name="Percent 3 10 14 3 2 2" xfId="22365" xr:uid="{00000000-0005-0000-0000-000008150000}"/>
    <cellStyle name="Percent 3 10 14 3 3" xfId="22364" xr:uid="{00000000-0005-0000-0000-000009150000}"/>
    <cellStyle name="Percent 3 10 14 4" xfId="4746" xr:uid="{00000000-0005-0000-0000-00000A150000}"/>
    <cellStyle name="Percent 3 10 14 4 2" xfId="22366" xr:uid="{00000000-0005-0000-0000-00000B150000}"/>
    <cellStyle name="Percent 3 10 14 5" xfId="22361" xr:uid="{00000000-0005-0000-0000-00000C150000}"/>
    <cellStyle name="Percent 3 10 15" xfId="4747" xr:uid="{00000000-0005-0000-0000-00000D150000}"/>
    <cellStyle name="Percent 3 10 15 2" xfId="4748" xr:uid="{00000000-0005-0000-0000-00000E150000}"/>
    <cellStyle name="Percent 3 10 15 2 2" xfId="4749" xr:uid="{00000000-0005-0000-0000-00000F150000}"/>
    <cellStyle name="Percent 3 10 15 2 2 2" xfId="22369" xr:uid="{00000000-0005-0000-0000-000010150000}"/>
    <cellStyle name="Percent 3 10 15 2 3" xfId="22368" xr:uid="{00000000-0005-0000-0000-000011150000}"/>
    <cellStyle name="Percent 3 10 15 3" xfId="4750" xr:uid="{00000000-0005-0000-0000-000012150000}"/>
    <cellStyle name="Percent 3 10 15 3 2" xfId="4751" xr:uid="{00000000-0005-0000-0000-000013150000}"/>
    <cellStyle name="Percent 3 10 15 3 2 2" xfId="22371" xr:uid="{00000000-0005-0000-0000-000014150000}"/>
    <cellStyle name="Percent 3 10 15 3 3" xfId="22370" xr:uid="{00000000-0005-0000-0000-000015150000}"/>
    <cellStyle name="Percent 3 10 15 4" xfId="4752" xr:uid="{00000000-0005-0000-0000-000016150000}"/>
    <cellStyle name="Percent 3 10 15 4 2" xfId="22372" xr:uid="{00000000-0005-0000-0000-000017150000}"/>
    <cellStyle name="Percent 3 10 15 5" xfId="22367" xr:uid="{00000000-0005-0000-0000-000018150000}"/>
    <cellStyle name="Percent 3 10 16" xfId="4753" xr:uid="{00000000-0005-0000-0000-000019150000}"/>
    <cellStyle name="Percent 3 10 16 2" xfId="22373" xr:uid="{00000000-0005-0000-0000-00001A150000}"/>
    <cellStyle name="Percent 3 10 17" xfId="22344" xr:uid="{00000000-0005-0000-0000-00001B150000}"/>
    <cellStyle name="Percent 3 10 2" xfId="4754" xr:uid="{00000000-0005-0000-0000-00001C150000}"/>
    <cellStyle name="Percent 3 10 2 2" xfId="4755" xr:uid="{00000000-0005-0000-0000-00001D150000}"/>
    <cellStyle name="Percent 3 10 2 2 2" xfId="4756" xr:uid="{00000000-0005-0000-0000-00001E150000}"/>
    <cellStyle name="Percent 3 10 2 2 2 2" xfId="22376" xr:uid="{00000000-0005-0000-0000-00001F150000}"/>
    <cellStyle name="Percent 3 10 2 2 3" xfId="22375" xr:uid="{00000000-0005-0000-0000-000020150000}"/>
    <cellStyle name="Percent 3 10 2 3" xfId="4757" xr:uid="{00000000-0005-0000-0000-000021150000}"/>
    <cellStyle name="Percent 3 10 2 3 2" xfId="4758" xr:uid="{00000000-0005-0000-0000-000022150000}"/>
    <cellStyle name="Percent 3 10 2 3 2 2" xfId="22378" xr:uid="{00000000-0005-0000-0000-000023150000}"/>
    <cellStyle name="Percent 3 10 2 3 3" xfId="22377" xr:uid="{00000000-0005-0000-0000-000024150000}"/>
    <cellStyle name="Percent 3 10 2 4" xfId="4759" xr:uid="{00000000-0005-0000-0000-000025150000}"/>
    <cellStyle name="Percent 3 10 2 4 2" xfId="22379" xr:uid="{00000000-0005-0000-0000-000026150000}"/>
    <cellStyle name="Percent 3 10 2 5" xfId="22374" xr:uid="{00000000-0005-0000-0000-000027150000}"/>
    <cellStyle name="Percent 3 10 3" xfId="4760" xr:uid="{00000000-0005-0000-0000-000028150000}"/>
    <cellStyle name="Percent 3 10 3 2" xfId="4761" xr:uid="{00000000-0005-0000-0000-000029150000}"/>
    <cellStyle name="Percent 3 10 3 2 2" xfId="4762" xr:uid="{00000000-0005-0000-0000-00002A150000}"/>
    <cellStyle name="Percent 3 10 3 2 2 2" xfId="22382" xr:uid="{00000000-0005-0000-0000-00002B150000}"/>
    <cellStyle name="Percent 3 10 3 2 3" xfId="22381" xr:uid="{00000000-0005-0000-0000-00002C150000}"/>
    <cellStyle name="Percent 3 10 3 3" xfId="4763" xr:uid="{00000000-0005-0000-0000-00002D150000}"/>
    <cellStyle name="Percent 3 10 3 3 2" xfId="4764" xr:uid="{00000000-0005-0000-0000-00002E150000}"/>
    <cellStyle name="Percent 3 10 3 3 2 2" xfId="22384" xr:uid="{00000000-0005-0000-0000-00002F150000}"/>
    <cellStyle name="Percent 3 10 3 3 3" xfId="22383" xr:uid="{00000000-0005-0000-0000-000030150000}"/>
    <cellStyle name="Percent 3 10 3 4" xfId="4765" xr:uid="{00000000-0005-0000-0000-000031150000}"/>
    <cellStyle name="Percent 3 10 3 4 2" xfId="22385" xr:uid="{00000000-0005-0000-0000-000032150000}"/>
    <cellStyle name="Percent 3 10 3 5" xfId="22380" xr:uid="{00000000-0005-0000-0000-000033150000}"/>
    <cellStyle name="Percent 3 10 4" xfId="4766" xr:uid="{00000000-0005-0000-0000-000034150000}"/>
    <cellStyle name="Percent 3 10 4 2" xfId="4767" xr:uid="{00000000-0005-0000-0000-000035150000}"/>
    <cellStyle name="Percent 3 10 4 2 2" xfId="4768" xr:uid="{00000000-0005-0000-0000-000036150000}"/>
    <cellStyle name="Percent 3 10 4 2 2 2" xfId="22388" xr:uid="{00000000-0005-0000-0000-000037150000}"/>
    <cellStyle name="Percent 3 10 4 2 3" xfId="22387" xr:uid="{00000000-0005-0000-0000-000038150000}"/>
    <cellStyle name="Percent 3 10 4 3" xfId="4769" xr:uid="{00000000-0005-0000-0000-000039150000}"/>
    <cellStyle name="Percent 3 10 4 3 2" xfId="4770" xr:uid="{00000000-0005-0000-0000-00003A150000}"/>
    <cellStyle name="Percent 3 10 4 3 2 2" xfId="22390" xr:uid="{00000000-0005-0000-0000-00003B150000}"/>
    <cellStyle name="Percent 3 10 4 3 3" xfId="22389" xr:uid="{00000000-0005-0000-0000-00003C150000}"/>
    <cellStyle name="Percent 3 10 4 4" xfId="4771" xr:uid="{00000000-0005-0000-0000-00003D150000}"/>
    <cellStyle name="Percent 3 10 4 4 2" xfId="22391" xr:uid="{00000000-0005-0000-0000-00003E150000}"/>
    <cellStyle name="Percent 3 10 4 5" xfId="22386" xr:uid="{00000000-0005-0000-0000-00003F150000}"/>
    <cellStyle name="Percent 3 10 5" xfId="4772" xr:uid="{00000000-0005-0000-0000-000040150000}"/>
    <cellStyle name="Percent 3 10 5 2" xfId="4773" xr:uid="{00000000-0005-0000-0000-000041150000}"/>
    <cellStyle name="Percent 3 10 5 2 2" xfId="4774" xr:uid="{00000000-0005-0000-0000-000042150000}"/>
    <cellStyle name="Percent 3 10 5 2 2 2" xfId="22394" xr:uid="{00000000-0005-0000-0000-000043150000}"/>
    <cellStyle name="Percent 3 10 5 2 3" xfId="22393" xr:uid="{00000000-0005-0000-0000-000044150000}"/>
    <cellStyle name="Percent 3 10 5 3" xfId="4775" xr:uid="{00000000-0005-0000-0000-000045150000}"/>
    <cellStyle name="Percent 3 10 5 3 2" xfId="4776" xr:uid="{00000000-0005-0000-0000-000046150000}"/>
    <cellStyle name="Percent 3 10 5 3 2 2" xfId="22396" xr:uid="{00000000-0005-0000-0000-000047150000}"/>
    <cellStyle name="Percent 3 10 5 3 3" xfId="22395" xr:uid="{00000000-0005-0000-0000-000048150000}"/>
    <cellStyle name="Percent 3 10 5 4" xfId="4777" xr:uid="{00000000-0005-0000-0000-000049150000}"/>
    <cellStyle name="Percent 3 10 5 4 2" xfId="22397" xr:uid="{00000000-0005-0000-0000-00004A150000}"/>
    <cellStyle name="Percent 3 10 5 5" xfId="22392" xr:uid="{00000000-0005-0000-0000-00004B150000}"/>
    <cellStyle name="Percent 3 10 6" xfId="4778" xr:uid="{00000000-0005-0000-0000-00004C150000}"/>
    <cellStyle name="Percent 3 10 6 2" xfId="4779" xr:uid="{00000000-0005-0000-0000-00004D150000}"/>
    <cellStyle name="Percent 3 10 6 2 2" xfId="4780" xr:uid="{00000000-0005-0000-0000-00004E150000}"/>
    <cellStyle name="Percent 3 10 6 2 2 2" xfId="22400" xr:uid="{00000000-0005-0000-0000-00004F150000}"/>
    <cellStyle name="Percent 3 10 6 2 3" xfId="22399" xr:uid="{00000000-0005-0000-0000-000050150000}"/>
    <cellStyle name="Percent 3 10 6 3" xfId="4781" xr:uid="{00000000-0005-0000-0000-000051150000}"/>
    <cellStyle name="Percent 3 10 6 3 2" xfId="4782" xr:uid="{00000000-0005-0000-0000-000052150000}"/>
    <cellStyle name="Percent 3 10 6 3 2 2" xfId="22402" xr:uid="{00000000-0005-0000-0000-000053150000}"/>
    <cellStyle name="Percent 3 10 6 3 3" xfId="22401" xr:uid="{00000000-0005-0000-0000-000054150000}"/>
    <cellStyle name="Percent 3 10 6 4" xfId="4783" xr:uid="{00000000-0005-0000-0000-000055150000}"/>
    <cellStyle name="Percent 3 10 6 4 2" xfId="22403" xr:uid="{00000000-0005-0000-0000-000056150000}"/>
    <cellStyle name="Percent 3 10 6 5" xfId="22398" xr:uid="{00000000-0005-0000-0000-000057150000}"/>
    <cellStyle name="Percent 3 10 7" xfId="4784" xr:uid="{00000000-0005-0000-0000-000058150000}"/>
    <cellStyle name="Percent 3 10 7 2" xfId="4785" xr:uid="{00000000-0005-0000-0000-000059150000}"/>
    <cellStyle name="Percent 3 10 7 2 2" xfId="4786" xr:uid="{00000000-0005-0000-0000-00005A150000}"/>
    <cellStyle name="Percent 3 10 7 2 2 2" xfId="22406" xr:uid="{00000000-0005-0000-0000-00005B150000}"/>
    <cellStyle name="Percent 3 10 7 2 3" xfId="22405" xr:uid="{00000000-0005-0000-0000-00005C150000}"/>
    <cellStyle name="Percent 3 10 7 3" xfId="4787" xr:uid="{00000000-0005-0000-0000-00005D150000}"/>
    <cellStyle name="Percent 3 10 7 3 2" xfId="4788" xr:uid="{00000000-0005-0000-0000-00005E150000}"/>
    <cellStyle name="Percent 3 10 7 3 2 2" xfId="22408" xr:uid="{00000000-0005-0000-0000-00005F150000}"/>
    <cellStyle name="Percent 3 10 7 3 3" xfId="22407" xr:uid="{00000000-0005-0000-0000-000060150000}"/>
    <cellStyle name="Percent 3 10 7 4" xfId="4789" xr:uid="{00000000-0005-0000-0000-000061150000}"/>
    <cellStyle name="Percent 3 10 7 4 2" xfId="22409" xr:uid="{00000000-0005-0000-0000-000062150000}"/>
    <cellStyle name="Percent 3 10 7 5" xfId="22404" xr:uid="{00000000-0005-0000-0000-000063150000}"/>
    <cellStyle name="Percent 3 10 8" xfId="4790" xr:uid="{00000000-0005-0000-0000-000064150000}"/>
    <cellStyle name="Percent 3 10 8 2" xfId="4791" xr:uid="{00000000-0005-0000-0000-000065150000}"/>
    <cellStyle name="Percent 3 10 8 2 2" xfId="4792" xr:uid="{00000000-0005-0000-0000-000066150000}"/>
    <cellStyle name="Percent 3 10 8 2 2 2" xfId="22412" xr:uid="{00000000-0005-0000-0000-000067150000}"/>
    <cellStyle name="Percent 3 10 8 2 3" xfId="22411" xr:uid="{00000000-0005-0000-0000-000068150000}"/>
    <cellStyle name="Percent 3 10 8 3" xfId="4793" xr:uid="{00000000-0005-0000-0000-000069150000}"/>
    <cellStyle name="Percent 3 10 8 3 2" xfId="4794" xr:uid="{00000000-0005-0000-0000-00006A150000}"/>
    <cellStyle name="Percent 3 10 8 3 2 2" xfId="22414" xr:uid="{00000000-0005-0000-0000-00006B150000}"/>
    <cellStyle name="Percent 3 10 8 3 3" xfId="22413" xr:uid="{00000000-0005-0000-0000-00006C150000}"/>
    <cellStyle name="Percent 3 10 8 4" xfId="4795" xr:uid="{00000000-0005-0000-0000-00006D150000}"/>
    <cellStyle name="Percent 3 10 8 4 2" xfId="22415" xr:uid="{00000000-0005-0000-0000-00006E150000}"/>
    <cellStyle name="Percent 3 10 8 5" xfId="22410" xr:uid="{00000000-0005-0000-0000-00006F150000}"/>
    <cellStyle name="Percent 3 10 9" xfId="4796" xr:uid="{00000000-0005-0000-0000-000070150000}"/>
    <cellStyle name="Percent 3 10 9 2" xfId="4797" xr:uid="{00000000-0005-0000-0000-000071150000}"/>
    <cellStyle name="Percent 3 10 9 2 2" xfId="4798" xr:uid="{00000000-0005-0000-0000-000072150000}"/>
    <cellStyle name="Percent 3 10 9 2 2 2" xfId="22418" xr:uid="{00000000-0005-0000-0000-000073150000}"/>
    <cellStyle name="Percent 3 10 9 2 3" xfId="22417" xr:uid="{00000000-0005-0000-0000-000074150000}"/>
    <cellStyle name="Percent 3 10 9 3" xfId="4799" xr:uid="{00000000-0005-0000-0000-000075150000}"/>
    <cellStyle name="Percent 3 10 9 3 2" xfId="4800" xr:uid="{00000000-0005-0000-0000-000076150000}"/>
    <cellStyle name="Percent 3 10 9 3 2 2" xfId="22420" xr:uid="{00000000-0005-0000-0000-000077150000}"/>
    <cellStyle name="Percent 3 10 9 3 3" xfId="22419" xr:uid="{00000000-0005-0000-0000-000078150000}"/>
    <cellStyle name="Percent 3 10 9 4" xfId="4801" xr:uid="{00000000-0005-0000-0000-000079150000}"/>
    <cellStyle name="Percent 3 10 9 4 2" xfId="22421" xr:uid="{00000000-0005-0000-0000-00007A150000}"/>
    <cellStyle name="Percent 3 10 9 5" xfId="22416" xr:uid="{00000000-0005-0000-0000-00007B150000}"/>
    <cellStyle name="Percent 3 11" xfId="4802" xr:uid="{00000000-0005-0000-0000-00007C150000}"/>
    <cellStyle name="Percent 3 11 2" xfId="4803" xr:uid="{00000000-0005-0000-0000-00007D150000}"/>
    <cellStyle name="Percent 3 11 2 2" xfId="4804" xr:uid="{00000000-0005-0000-0000-00007E150000}"/>
    <cellStyle name="Percent 3 11 2 2 2" xfId="22424" xr:uid="{00000000-0005-0000-0000-00007F150000}"/>
    <cellStyle name="Percent 3 11 2 3" xfId="22423" xr:uid="{00000000-0005-0000-0000-000080150000}"/>
    <cellStyle name="Percent 3 11 3" xfId="4805" xr:uid="{00000000-0005-0000-0000-000081150000}"/>
    <cellStyle name="Percent 3 11 3 2" xfId="4806" xr:uid="{00000000-0005-0000-0000-000082150000}"/>
    <cellStyle name="Percent 3 11 3 2 2" xfId="22426" xr:uid="{00000000-0005-0000-0000-000083150000}"/>
    <cellStyle name="Percent 3 11 3 3" xfId="22425" xr:uid="{00000000-0005-0000-0000-000084150000}"/>
    <cellStyle name="Percent 3 11 4" xfId="4807" xr:uid="{00000000-0005-0000-0000-000085150000}"/>
    <cellStyle name="Percent 3 11 4 2" xfId="22427" xr:uid="{00000000-0005-0000-0000-000086150000}"/>
    <cellStyle name="Percent 3 11 5" xfId="22422" xr:uid="{00000000-0005-0000-0000-000087150000}"/>
    <cellStyle name="Percent 3 12" xfId="4808" xr:uid="{00000000-0005-0000-0000-000088150000}"/>
    <cellStyle name="Percent 3 12 2" xfId="4809" xr:uid="{00000000-0005-0000-0000-000089150000}"/>
    <cellStyle name="Percent 3 12 2 2" xfId="4810" xr:uid="{00000000-0005-0000-0000-00008A150000}"/>
    <cellStyle name="Percent 3 12 2 2 2" xfId="22430" xr:uid="{00000000-0005-0000-0000-00008B150000}"/>
    <cellStyle name="Percent 3 12 2 3" xfId="22429" xr:uid="{00000000-0005-0000-0000-00008C150000}"/>
    <cellStyle name="Percent 3 12 3" xfId="4811" xr:uid="{00000000-0005-0000-0000-00008D150000}"/>
    <cellStyle name="Percent 3 12 3 2" xfId="4812" xr:uid="{00000000-0005-0000-0000-00008E150000}"/>
    <cellStyle name="Percent 3 12 3 2 2" xfId="22432" xr:uid="{00000000-0005-0000-0000-00008F150000}"/>
    <cellStyle name="Percent 3 12 3 3" xfId="22431" xr:uid="{00000000-0005-0000-0000-000090150000}"/>
    <cellStyle name="Percent 3 12 4" xfId="4813" xr:uid="{00000000-0005-0000-0000-000091150000}"/>
    <cellStyle name="Percent 3 12 4 2" xfId="22433" xr:uid="{00000000-0005-0000-0000-000092150000}"/>
    <cellStyle name="Percent 3 12 5" xfId="22428" xr:uid="{00000000-0005-0000-0000-000093150000}"/>
    <cellStyle name="Percent 3 13" xfId="4814" xr:uid="{00000000-0005-0000-0000-000094150000}"/>
    <cellStyle name="Percent 3 13 2" xfId="4815" xr:uid="{00000000-0005-0000-0000-000095150000}"/>
    <cellStyle name="Percent 3 13 2 2" xfId="4816" xr:uid="{00000000-0005-0000-0000-000096150000}"/>
    <cellStyle name="Percent 3 13 2 2 2" xfId="22436" xr:uid="{00000000-0005-0000-0000-000097150000}"/>
    <cellStyle name="Percent 3 13 2 3" xfId="22435" xr:uid="{00000000-0005-0000-0000-000098150000}"/>
    <cellStyle name="Percent 3 13 3" xfId="4817" xr:uid="{00000000-0005-0000-0000-000099150000}"/>
    <cellStyle name="Percent 3 13 3 2" xfId="4818" xr:uid="{00000000-0005-0000-0000-00009A150000}"/>
    <cellStyle name="Percent 3 13 3 2 2" xfId="22438" xr:uid="{00000000-0005-0000-0000-00009B150000}"/>
    <cellStyle name="Percent 3 13 3 3" xfId="22437" xr:uid="{00000000-0005-0000-0000-00009C150000}"/>
    <cellStyle name="Percent 3 13 4" xfId="4819" xr:uid="{00000000-0005-0000-0000-00009D150000}"/>
    <cellStyle name="Percent 3 13 4 2" xfId="22439" xr:uid="{00000000-0005-0000-0000-00009E150000}"/>
    <cellStyle name="Percent 3 13 5" xfId="22434" xr:uid="{00000000-0005-0000-0000-00009F150000}"/>
    <cellStyle name="Percent 3 14" xfId="4820" xr:uid="{00000000-0005-0000-0000-0000A0150000}"/>
    <cellStyle name="Percent 3 14 2" xfId="4821" xr:uid="{00000000-0005-0000-0000-0000A1150000}"/>
    <cellStyle name="Percent 3 14 2 2" xfId="4822" xr:uid="{00000000-0005-0000-0000-0000A2150000}"/>
    <cellStyle name="Percent 3 14 2 2 2" xfId="22442" xr:uid="{00000000-0005-0000-0000-0000A3150000}"/>
    <cellStyle name="Percent 3 14 2 3" xfId="22441" xr:uid="{00000000-0005-0000-0000-0000A4150000}"/>
    <cellStyle name="Percent 3 14 3" xfId="4823" xr:uid="{00000000-0005-0000-0000-0000A5150000}"/>
    <cellStyle name="Percent 3 14 3 2" xfId="4824" xr:uid="{00000000-0005-0000-0000-0000A6150000}"/>
    <cellStyle name="Percent 3 14 3 2 2" xfId="22444" xr:uid="{00000000-0005-0000-0000-0000A7150000}"/>
    <cellStyle name="Percent 3 14 3 3" xfId="22443" xr:uid="{00000000-0005-0000-0000-0000A8150000}"/>
    <cellStyle name="Percent 3 14 4" xfId="4825" xr:uid="{00000000-0005-0000-0000-0000A9150000}"/>
    <cellStyle name="Percent 3 14 4 2" xfId="22445" xr:uid="{00000000-0005-0000-0000-0000AA150000}"/>
    <cellStyle name="Percent 3 14 5" xfId="22440" xr:uid="{00000000-0005-0000-0000-0000AB150000}"/>
    <cellStyle name="Percent 3 15" xfId="4826" xr:uid="{00000000-0005-0000-0000-0000AC150000}"/>
    <cellStyle name="Percent 3 15 2" xfId="4827" xr:uid="{00000000-0005-0000-0000-0000AD150000}"/>
    <cellStyle name="Percent 3 15 2 2" xfId="4828" xr:uid="{00000000-0005-0000-0000-0000AE150000}"/>
    <cellStyle name="Percent 3 15 2 2 2" xfId="22448" xr:uid="{00000000-0005-0000-0000-0000AF150000}"/>
    <cellStyle name="Percent 3 15 2 3" xfId="22447" xr:uid="{00000000-0005-0000-0000-0000B0150000}"/>
    <cellStyle name="Percent 3 15 3" xfId="4829" xr:uid="{00000000-0005-0000-0000-0000B1150000}"/>
    <cellStyle name="Percent 3 15 3 2" xfId="4830" xr:uid="{00000000-0005-0000-0000-0000B2150000}"/>
    <cellStyle name="Percent 3 15 3 2 2" xfId="22450" xr:uid="{00000000-0005-0000-0000-0000B3150000}"/>
    <cellStyle name="Percent 3 15 3 3" xfId="22449" xr:uid="{00000000-0005-0000-0000-0000B4150000}"/>
    <cellStyle name="Percent 3 15 4" xfId="4831" xr:uid="{00000000-0005-0000-0000-0000B5150000}"/>
    <cellStyle name="Percent 3 15 4 2" xfId="22451" xr:uid="{00000000-0005-0000-0000-0000B6150000}"/>
    <cellStyle name="Percent 3 15 5" xfId="22446" xr:uid="{00000000-0005-0000-0000-0000B7150000}"/>
    <cellStyle name="Percent 3 16" xfId="4832" xr:uid="{00000000-0005-0000-0000-0000B8150000}"/>
    <cellStyle name="Percent 3 16 2" xfId="4833" xr:uid="{00000000-0005-0000-0000-0000B9150000}"/>
    <cellStyle name="Percent 3 16 2 2" xfId="4834" xr:uid="{00000000-0005-0000-0000-0000BA150000}"/>
    <cellStyle name="Percent 3 16 2 2 2" xfId="22454" xr:uid="{00000000-0005-0000-0000-0000BB150000}"/>
    <cellStyle name="Percent 3 16 2 3" xfId="22453" xr:uid="{00000000-0005-0000-0000-0000BC150000}"/>
    <cellStyle name="Percent 3 16 3" xfId="4835" xr:uid="{00000000-0005-0000-0000-0000BD150000}"/>
    <cellStyle name="Percent 3 16 3 2" xfId="4836" xr:uid="{00000000-0005-0000-0000-0000BE150000}"/>
    <cellStyle name="Percent 3 16 3 2 2" xfId="22456" xr:uid="{00000000-0005-0000-0000-0000BF150000}"/>
    <cellStyle name="Percent 3 16 3 3" xfId="22455" xr:uid="{00000000-0005-0000-0000-0000C0150000}"/>
    <cellStyle name="Percent 3 16 4" xfId="4837" xr:uid="{00000000-0005-0000-0000-0000C1150000}"/>
    <cellStyle name="Percent 3 16 4 2" xfId="22457" xr:uid="{00000000-0005-0000-0000-0000C2150000}"/>
    <cellStyle name="Percent 3 16 5" xfId="22452" xr:uid="{00000000-0005-0000-0000-0000C3150000}"/>
    <cellStyle name="Percent 3 17" xfId="4838" xr:uid="{00000000-0005-0000-0000-0000C4150000}"/>
    <cellStyle name="Percent 3 17 2" xfId="4839" xr:uid="{00000000-0005-0000-0000-0000C5150000}"/>
    <cellStyle name="Percent 3 17 2 2" xfId="4840" xr:uid="{00000000-0005-0000-0000-0000C6150000}"/>
    <cellStyle name="Percent 3 17 2 2 2" xfId="22460" xr:uid="{00000000-0005-0000-0000-0000C7150000}"/>
    <cellStyle name="Percent 3 17 2 3" xfId="22459" xr:uid="{00000000-0005-0000-0000-0000C8150000}"/>
    <cellStyle name="Percent 3 17 3" xfId="4841" xr:uid="{00000000-0005-0000-0000-0000C9150000}"/>
    <cellStyle name="Percent 3 17 3 2" xfId="4842" xr:uid="{00000000-0005-0000-0000-0000CA150000}"/>
    <cellStyle name="Percent 3 17 3 2 2" xfId="22462" xr:uid="{00000000-0005-0000-0000-0000CB150000}"/>
    <cellStyle name="Percent 3 17 3 3" xfId="22461" xr:uid="{00000000-0005-0000-0000-0000CC150000}"/>
    <cellStyle name="Percent 3 17 4" xfId="4843" xr:uid="{00000000-0005-0000-0000-0000CD150000}"/>
    <cellStyle name="Percent 3 17 4 2" xfId="22463" xr:uid="{00000000-0005-0000-0000-0000CE150000}"/>
    <cellStyle name="Percent 3 17 5" xfId="22458" xr:uid="{00000000-0005-0000-0000-0000CF150000}"/>
    <cellStyle name="Percent 3 18" xfId="4844" xr:uid="{00000000-0005-0000-0000-0000D0150000}"/>
    <cellStyle name="Percent 3 18 2" xfId="4845" xr:uid="{00000000-0005-0000-0000-0000D1150000}"/>
    <cellStyle name="Percent 3 18 2 2" xfId="4846" xr:uid="{00000000-0005-0000-0000-0000D2150000}"/>
    <cellStyle name="Percent 3 18 2 2 2" xfId="22466" xr:uid="{00000000-0005-0000-0000-0000D3150000}"/>
    <cellStyle name="Percent 3 18 2 3" xfId="22465" xr:uid="{00000000-0005-0000-0000-0000D4150000}"/>
    <cellStyle name="Percent 3 18 3" xfId="4847" xr:uid="{00000000-0005-0000-0000-0000D5150000}"/>
    <cellStyle name="Percent 3 18 3 2" xfId="4848" xr:uid="{00000000-0005-0000-0000-0000D6150000}"/>
    <cellStyle name="Percent 3 18 3 2 2" xfId="22468" xr:uid="{00000000-0005-0000-0000-0000D7150000}"/>
    <cellStyle name="Percent 3 18 3 3" xfId="22467" xr:uid="{00000000-0005-0000-0000-0000D8150000}"/>
    <cellStyle name="Percent 3 18 4" xfId="4849" xr:uid="{00000000-0005-0000-0000-0000D9150000}"/>
    <cellStyle name="Percent 3 18 4 2" xfId="22469" xr:uid="{00000000-0005-0000-0000-0000DA150000}"/>
    <cellStyle name="Percent 3 18 5" xfId="22464" xr:uid="{00000000-0005-0000-0000-0000DB150000}"/>
    <cellStyle name="Percent 3 19" xfId="4850" xr:uid="{00000000-0005-0000-0000-0000DC150000}"/>
    <cellStyle name="Percent 3 19 2" xfId="4851" xr:uid="{00000000-0005-0000-0000-0000DD150000}"/>
    <cellStyle name="Percent 3 19 2 2" xfId="4852" xr:uid="{00000000-0005-0000-0000-0000DE150000}"/>
    <cellStyle name="Percent 3 19 2 2 2" xfId="22472" xr:uid="{00000000-0005-0000-0000-0000DF150000}"/>
    <cellStyle name="Percent 3 19 2 3" xfId="22471" xr:uid="{00000000-0005-0000-0000-0000E0150000}"/>
    <cellStyle name="Percent 3 19 3" xfId="4853" xr:uid="{00000000-0005-0000-0000-0000E1150000}"/>
    <cellStyle name="Percent 3 19 3 2" xfId="4854" xr:uid="{00000000-0005-0000-0000-0000E2150000}"/>
    <cellStyle name="Percent 3 19 3 2 2" xfId="22474" xr:uid="{00000000-0005-0000-0000-0000E3150000}"/>
    <cellStyle name="Percent 3 19 3 3" xfId="22473" xr:uid="{00000000-0005-0000-0000-0000E4150000}"/>
    <cellStyle name="Percent 3 19 4" xfId="4855" xr:uid="{00000000-0005-0000-0000-0000E5150000}"/>
    <cellStyle name="Percent 3 19 4 2" xfId="4856" xr:uid="{00000000-0005-0000-0000-0000E6150000}"/>
    <cellStyle name="Percent 3 19 4 2 2" xfId="22476" xr:uid="{00000000-0005-0000-0000-0000E7150000}"/>
    <cellStyle name="Percent 3 19 4 3" xfId="22475" xr:uid="{00000000-0005-0000-0000-0000E8150000}"/>
    <cellStyle name="Percent 3 19 5" xfId="4857" xr:uid="{00000000-0005-0000-0000-0000E9150000}"/>
    <cellStyle name="Percent 3 19 5 2" xfId="22477" xr:uid="{00000000-0005-0000-0000-0000EA150000}"/>
    <cellStyle name="Percent 3 19 6" xfId="22470" xr:uid="{00000000-0005-0000-0000-0000EB150000}"/>
    <cellStyle name="Percent 3 2" xfId="151" xr:uid="{00000000-0005-0000-0000-0000EC150000}"/>
    <cellStyle name="Percent 3 2 10" xfId="4859" xr:uid="{00000000-0005-0000-0000-0000ED150000}"/>
    <cellStyle name="Percent 3 2 10 2" xfId="4860" xr:uid="{00000000-0005-0000-0000-0000EE150000}"/>
    <cellStyle name="Percent 3 2 10 2 2" xfId="4861" xr:uid="{00000000-0005-0000-0000-0000EF150000}"/>
    <cellStyle name="Percent 3 2 10 2 2 2" xfId="22481" xr:uid="{00000000-0005-0000-0000-0000F0150000}"/>
    <cellStyle name="Percent 3 2 10 2 3" xfId="22480" xr:uid="{00000000-0005-0000-0000-0000F1150000}"/>
    <cellStyle name="Percent 3 2 10 3" xfId="4862" xr:uid="{00000000-0005-0000-0000-0000F2150000}"/>
    <cellStyle name="Percent 3 2 10 3 2" xfId="4863" xr:uid="{00000000-0005-0000-0000-0000F3150000}"/>
    <cellStyle name="Percent 3 2 10 3 2 2" xfId="22483" xr:uid="{00000000-0005-0000-0000-0000F4150000}"/>
    <cellStyle name="Percent 3 2 10 3 3" xfId="22482" xr:uid="{00000000-0005-0000-0000-0000F5150000}"/>
    <cellStyle name="Percent 3 2 10 4" xfId="4864" xr:uid="{00000000-0005-0000-0000-0000F6150000}"/>
    <cellStyle name="Percent 3 2 10 4 2" xfId="4865" xr:uid="{00000000-0005-0000-0000-0000F7150000}"/>
    <cellStyle name="Percent 3 2 10 4 2 2" xfId="22485" xr:uid="{00000000-0005-0000-0000-0000F8150000}"/>
    <cellStyle name="Percent 3 2 10 4 3" xfId="22484" xr:uid="{00000000-0005-0000-0000-0000F9150000}"/>
    <cellStyle name="Percent 3 2 10 5" xfId="4866" xr:uid="{00000000-0005-0000-0000-0000FA150000}"/>
    <cellStyle name="Percent 3 2 10 5 2" xfId="4867" xr:uid="{00000000-0005-0000-0000-0000FB150000}"/>
    <cellStyle name="Percent 3 2 10 5 2 2" xfId="22487" xr:uid="{00000000-0005-0000-0000-0000FC150000}"/>
    <cellStyle name="Percent 3 2 10 5 3" xfId="22486" xr:uid="{00000000-0005-0000-0000-0000FD150000}"/>
    <cellStyle name="Percent 3 2 10 6" xfId="4868" xr:uid="{00000000-0005-0000-0000-0000FE150000}"/>
    <cellStyle name="Percent 3 2 10 6 2" xfId="22488" xr:uid="{00000000-0005-0000-0000-0000FF150000}"/>
    <cellStyle name="Percent 3 2 10 7" xfId="22479" xr:uid="{00000000-0005-0000-0000-000000160000}"/>
    <cellStyle name="Percent 3 2 11" xfId="4869" xr:uid="{00000000-0005-0000-0000-000001160000}"/>
    <cellStyle name="Percent 3 2 11 2" xfId="4870" xr:uid="{00000000-0005-0000-0000-000002160000}"/>
    <cellStyle name="Percent 3 2 11 2 2" xfId="4871" xr:uid="{00000000-0005-0000-0000-000003160000}"/>
    <cellStyle name="Percent 3 2 11 2 2 2" xfId="22491" xr:uid="{00000000-0005-0000-0000-000004160000}"/>
    <cellStyle name="Percent 3 2 11 2 3" xfId="22490" xr:uid="{00000000-0005-0000-0000-000005160000}"/>
    <cellStyle name="Percent 3 2 11 3" xfId="4872" xr:uid="{00000000-0005-0000-0000-000006160000}"/>
    <cellStyle name="Percent 3 2 11 3 2" xfId="4873" xr:uid="{00000000-0005-0000-0000-000007160000}"/>
    <cellStyle name="Percent 3 2 11 3 2 2" xfId="22493" xr:uid="{00000000-0005-0000-0000-000008160000}"/>
    <cellStyle name="Percent 3 2 11 3 3" xfId="22492" xr:uid="{00000000-0005-0000-0000-000009160000}"/>
    <cellStyle name="Percent 3 2 11 4" xfId="4874" xr:uid="{00000000-0005-0000-0000-00000A160000}"/>
    <cellStyle name="Percent 3 2 11 4 2" xfId="4875" xr:uid="{00000000-0005-0000-0000-00000B160000}"/>
    <cellStyle name="Percent 3 2 11 4 2 2" xfId="22495" xr:uid="{00000000-0005-0000-0000-00000C160000}"/>
    <cellStyle name="Percent 3 2 11 4 3" xfId="22494" xr:uid="{00000000-0005-0000-0000-00000D160000}"/>
    <cellStyle name="Percent 3 2 11 5" xfId="4876" xr:uid="{00000000-0005-0000-0000-00000E160000}"/>
    <cellStyle name="Percent 3 2 11 5 2" xfId="4877" xr:uid="{00000000-0005-0000-0000-00000F160000}"/>
    <cellStyle name="Percent 3 2 11 5 2 2" xfId="22497" xr:uid="{00000000-0005-0000-0000-000010160000}"/>
    <cellStyle name="Percent 3 2 11 5 3" xfId="22496" xr:uid="{00000000-0005-0000-0000-000011160000}"/>
    <cellStyle name="Percent 3 2 11 6" xfId="4878" xr:uid="{00000000-0005-0000-0000-000012160000}"/>
    <cellStyle name="Percent 3 2 11 6 2" xfId="22498" xr:uid="{00000000-0005-0000-0000-000013160000}"/>
    <cellStyle name="Percent 3 2 11 7" xfId="22489" xr:uid="{00000000-0005-0000-0000-000014160000}"/>
    <cellStyle name="Percent 3 2 12" xfId="4879" xr:uid="{00000000-0005-0000-0000-000015160000}"/>
    <cellStyle name="Percent 3 2 12 2" xfId="4880" xr:uid="{00000000-0005-0000-0000-000016160000}"/>
    <cellStyle name="Percent 3 2 12 2 2" xfId="4881" xr:uid="{00000000-0005-0000-0000-000017160000}"/>
    <cellStyle name="Percent 3 2 12 2 2 2" xfId="22501" xr:uid="{00000000-0005-0000-0000-000018160000}"/>
    <cellStyle name="Percent 3 2 12 2 3" xfId="22500" xr:uid="{00000000-0005-0000-0000-000019160000}"/>
    <cellStyle name="Percent 3 2 12 3" xfId="4882" xr:uid="{00000000-0005-0000-0000-00001A160000}"/>
    <cellStyle name="Percent 3 2 12 3 2" xfId="4883" xr:uid="{00000000-0005-0000-0000-00001B160000}"/>
    <cellStyle name="Percent 3 2 12 3 2 2" xfId="22503" xr:uid="{00000000-0005-0000-0000-00001C160000}"/>
    <cellStyle name="Percent 3 2 12 3 3" xfId="22502" xr:uid="{00000000-0005-0000-0000-00001D160000}"/>
    <cellStyle name="Percent 3 2 12 4" xfId="4884" xr:uid="{00000000-0005-0000-0000-00001E160000}"/>
    <cellStyle name="Percent 3 2 12 4 2" xfId="4885" xr:uid="{00000000-0005-0000-0000-00001F160000}"/>
    <cellStyle name="Percent 3 2 12 4 2 2" xfId="22505" xr:uid="{00000000-0005-0000-0000-000020160000}"/>
    <cellStyle name="Percent 3 2 12 4 3" xfId="22504" xr:uid="{00000000-0005-0000-0000-000021160000}"/>
    <cellStyle name="Percent 3 2 12 5" xfId="4886" xr:uid="{00000000-0005-0000-0000-000022160000}"/>
    <cellStyle name="Percent 3 2 12 5 2" xfId="4887" xr:uid="{00000000-0005-0000-0000-000023160000}"/>
    <cellStyle name="Percent 3 2 12 5 2 2" xfId="22507" xr:uid="{00000000-0005-0000-0000-000024160000}"/>
    <cellStyle name="Percent 3 2 12 5 3" xfId="22506" xr:uid="{00000000-0005-0000-0000-000025160000}"/>
    <cellStyle name="Percent 3 2 12 6" xfId="4888" xr:uid="{00000000-0005-0000-0000-000026160000}"/>
    <cellStyle name="Percent 3 2 12 6 2" xfId="22508" xr:uid="{00000000-0005-0000-0000-000027160000}"/>
    <cellStyle name="Percent 3 2 12 7" xfId="22499" xr:uid="{00000000-0005-0000-0000-000028160000}"/>
    <cellStyle name="Percent 3 2 13" xfId="4889" xr:uid="{00000000-0005-0000-0000-000029160000}"/>
    <cellStyle name="Percent 3 2 13 2" xfId="4890" xr:uid="{00000000-0005-0000-0000-00002A160000}"/>
    <cellStyle name="Percent 3 2 13 2 2" xfId="4891" xr:uid="{00000000-0005-0000-0000-00002B160000}"/>
    <cellStyle name="Percent 3 2 13 2 2 2" xfId="22511" xr:uid="{00000000-0005-0000-0000-00002C160000}"/>
    <cellStyle name="Percent 3 2 13 2 3" xfId="22510" xr:uid="{00000000-0005-0000-0000-00002D160000}"/>
    <cellStyle name="Percent 3 2 13 3" xfId="4892" xr:uid="{00000000-0005-0000-0000-00002E160000}"/>
    <cellStyle name="Percent 3 2 13 3 2" xfId="4893" xr:uid="{00000000-0005-0000-0000-00002F160000}"/>
    <cellStyle name="Percent 3 2 13 3 2 2" xfId="22513" xr:uid="{00000000-0005-0000-0000-000030160000}"/>
    <cellStyle name="Percent 3 2 13 3 3" xfId="22512" xr:uid="{00000000-0005-0000-0000-000031160000}"/>
    <cellStyle name="Percent 3 2 13 4" xfId="4894" xr:uid="{00000000-0005-0000-0000-000032160000}"/>
    <cellStyle name="Percent 3 2 13 4 2" xfId="4895" xr:uid="{00000000-0005-0000-0000-000033160000}"/>
    <cellStyle name="Percent 3 2 13 4 2 2" xfId="22515" xr:uid="{00000000-0005-0000-0000-000034160000}"/>
    <cellStyle name="Percent 3 2 13 4 3" xfId="22514" xr:uid="{00000000-0005-0000-0000-000035160000}"/>
    <cellStyle name="Percent 3 2 13 5" xfId="4896" xr:uid="{00000000-0005-0000-0000-000036160000}"/>
    <cellStyle name="Percent 3 2 13 5 2" xfId="4897" xr:uid="{00000000-0005-0000-0000-000037160000}"/>
    <cellStyle name="Percent 3 2 13 5 2 2" xfId="22517" xr:uid="{00000000-0005-0000-0000-000038160000}"/>
    <cellStyle name="Percent 3 2 13 5 3" xfId="22516" xr:uid="{00000000-0005-0000-0000-000039160000}"/>
    <cellStyle name="Percent 3 2 13 6" xfId="4898" xr:uid="{00000000-0005-0000-0000-00003A160000}"/>
    <cellStyle name="Percent 3 2 13 6 2" xfId="22518" xr:uid="{00000000-0005-0000-0000-00003B160000}"/>
    <cellStyle name="Percent 3 2 13 7" xfId="22509" xr:uid="{00000000-0005-0000-0000-00003C160000}"/>
    <cellStyle name="Percent 3 2 14" xfId="4899" xr:uid="{00000000-0005-0000-0000-00003D160000}"/>
    <cellStyle name="Percent 3 2 14 2" xfId="4900" xr:uid="{00000000-0005-0000-0000-00003E160000}"/>
    <cellStyle name="Percent 3 2 14 2 2" xfId="4901" xr:uid="{00000000-0005-0000-0000-00003F160000}"/>
    <cellStyle name="Percent 3 2 14 2 2 2" xfId="22521" xr:uid="{00000000-0005-0000-0000-000040160000}"/>
    <cellStyle name="Percent 3 2 14 2 3" xfId="22520" xr:uid="{00000000-0005-0000-0000-000041160000}"/>
    <cellStyle name="Percent 3 2 14 3" xfId="4902" xr:uid="{00000000-0005-0000-0000-000042160000}"/>
    <cellStyle name="Percent 3 2 14 3 2" xfId="4903" xr:uid="{00000000-0005-0000-0000-000043160000}"/>
    <cellStyle name="Percent 3 2 14 3 2 2" xfId="22523" xr:uid="{00000000-0005-0000-0000-000044160000}"/>
    <cellStyle name="Percent 3 2 14 3 3" xfId="22522" xr:uid="{00000000-0005-0000-0000-000045160000}"/>
    <cellStyle name="Percent 3 2 14 4" xfId="4904" xr:uid="{00000000-0005-0000-0000-000046160000}"/>
    <cellStyle name="Percent 3 2 14 4 2" xfId="4905" xr:uid="{00000000-0005-0000-0000-000047160000}"/>
    <cellStyle name="Percent 3 2 14 4 2 2" xfId="22525" xr:uid="{00000000-0005-0000-0000-000048160000}"/>
    <cellStyle name="Percent 3 2 14 4 3" xfId="22524" xr:uid="{00000000-0005-0000-0000-000049160000}"/>
    <cellStyle name="Percent 3 2 14 5" xfId="4906" xr:uid="{00000000-0005-0000-0000-00004A160000}"/>
    <cellStyle name="Percent 3 2 14 5 2" xfId="22526" xr:uid="{00000000-0005-0000-0000-00004B160000}"/>
    <cellStyle name="Percent 3 2 14 6" xfId="22519" xr:uid="{00000000-0005-0000-0000-00004C160000}"/>
    <cellStyle name="Percent 3 2 15" xfId="4907" xr:uid="{00000000-0005-0000-0000-00004D160000}"/>
    <cellStyle name="Percent 3 2 15 2" xfId="4908" xr:uid="{00000000-0005-0000-0000-00004E160000}"/>
    <cellStyle name="Percent 3 2 15 2 2" xfId="4909" xr:uid="{00000000-0005-0000-0000-00004F160000}"/>
    <cellStyle name="Percent 3 2 15 2 2 2" xfId="22529" xr:uid="{00000000-0005-0000-0000-000050160000}"/>
    <cellStyle name="Percent 3 2 15 2 3" xfId="22528" xr:uid="{00000000-0005-0000-0000-000051160000}"/>
    <cellStyle name="Percent 3 2 15 3" xfId="4910" xr:uid="{00000000-0005-0000-0000-000052160000}"/>
    <cellStyle name="Percent 3 2 15 3 2" xfId="4911" xr:uid="{00000000-0005-0000-0000-000053160000}"/>
    <cellStyle name="Percent 3 2 15 3 2 2" xfId="22531" xr:uid="{00000000-0005-0000-0000-000054160000}"/>
    <cellStyle name="Percent 3 2 15 3 3" xfId="22530" xr:uid="{00000000-0005-0000-0000-000055160000}"/>
    <cellStyle name="Percent 3 2 15 4" xfId="4912" xr:uid="{00000000-0005-0000-0000-000056160000}"/>
    <cellStyle name="Percent 3 2 15 4 2" xfId="4913" xr:uid="{00000000-0005-0000-0000-000057160000}"/>
    <cellStyle name="Percent 3 2 15 4 2 2" xfId="22533" xr:uid="{00000000-0005-0000-0000-000058160000}"/>
    <cellStyle name="Percent 3 2 15 4 3" xfId="22532" xr:uid="{00000000-0005-0000-0000-000059160000}"/>
    <cellStyle name="Percent 3 2 15 5" xfId="4914" xr:uid="{00000000-0005-0000-0000-00005A160000}"/>
    <cellStyle name="Percent 3 2 15 5 2" xfId="22534" xr:uid="{00000000-0005-0000-0000-00005B160000}"/>
    <cellStyle name="Percent 3 2 15 6" xfId="22527" xr:uid="{00000000-0005-0000-0000-00005C160000}"/>
    <cellStyle name="Percent 3 2 16" xfId="4915" xr:uid="{00000000-0005-0000-0000-00005D160000}"/>
    <cellStyle name="Percent 3 2 16 2" xfId="4916" xr:uid="{00000000-0005-0000-0000-00005E160000}"/>
    <cellStyle name="Percent 3 2 16 2 2" xfId="4917" xr:uid="{00000000-0005-0000-0000-00005F160000}"/>
    <cellStyle name="Percent 3 2 16 2 2 2" xfId="22537" xr:uid="{00000000-0005-0000-0000-000060160000}"/>
    <cellStyle name="Percent 3 2 16 2 3" xfId="22536" xr:uid="{00000000-0005-0000-0000-000061160000}"/>
    <cellStyle name="Percent 3 2 16 3" xfId="4918" xr:uid="{00000000-0005-0000-0000-000062160000}"/>
    <cellStyle name="Percent 3 2 16 3 2" xfId="4919" xr:uid="{00000000-0005-0000-0000-000063160000}"/>
    <cellStyle name="Percent 3 2 16 3 2 2" xfId="22539" xr:uid="{00000000-0005-0000-0000-000064160000}"/>
    <cellStyle name="Percent 3 2 16 3 3" xfId="22538" xr:uid="{00000000-0005-0000-0000-000065160000}"/>
    <cellStyle name="Percent 3 2 16 4" xfId="4920" xr:uid="{00000000-0005-0000-0000-000066160000}"/>
    <cellStyle name="Percent 3 2 16 4 2" xfId="22540" xr:uid="{00000000-0005-0000-0000-000067160000}"/>
    <cellStyle name="Percent 3 2 16 5" xfId="22535" xr:uid="{00000000-0005-0000-0000-000068160000}"/>
    <cellStyle name="Percent 3 2 17" xfId="4921" xr:uid="{00000000-0005-0000-0000-000069160000}"/>
    <cellStyle name="Percent 3 2 17 2" xfId="4922" xr:uid="{00000000-0005-0000-0000-00006A160000}"/>
    <cellStyle name="Percent 3 2 17 2 2" xfId="22542" xr:uid="{00000000-0005-0000-0000-00006B160000}"/>
    <cellStyle name="Percent 3 2 17 3" xfId="22541" xr:uid="{00000000-0005-0000-0000-00006C160000}"/>
    <cellStyle name="Percent 3 2 18" xfId="4923" xr:uid="{00000000-0005-0000-0000-00006D160000}"/>
    <cellStyle name="Percent 3 2 18 2" xfId="4924" xr:uid="{00000000-0005-0000-0000-00006E160000}"/>
    <cellStyle name="Percent 3 2 18 2 2" xfId="22544" xr:uid="{00000000-0005-0000-0000-00006F160000}"/>
    <cellStyle name="Percent 3 2 18 3" xfId="22543" xr:uid="{00000000-0005-0000-0000-000070160000}"/>
    <cellStyle name="Percent 3 2 19" xfId="4925" xr:uid="{00000000-0005-0000-0000-000071160000}"/>
    <cellStyle name="Percent 3 2 19 2" xfId="4926" xr:uid="{00000000-0005-0000-0000-000072160000}"/>
    <cellStyle name="Percent 3 2 19 2 2" xfId="22546" xr:uid="{00000000-0005-0000-0000-000073160000}"/>
    <cellStyle name="Percent 3 2 19 3" xfId="22545" xr:uid="{00000000-0005-0000-0000-000074160000}"/>
    <cellStyle name="Percent 3 2 2" xfId="4927" xr:uid="{00000000-0005-0000-0000-000075160000}"/>
    <cellStyle name="Percent 3 2 2 2" xfId="4928" xr:uid="{00000000-0005-0000-0000-000076160000}"/>
    <cellStyle name="Percent 3 2 2 2 2" xfId="4929" xr:uid="{00000000-0005-0000-0000-000077160000}"/>
    <cellStyle name="Percent 3 2 2 2 2 2" xfId="4930" xr:uid="{00000000-0005-0000-0000-000078160000}"/>
    <cellStyle name="Percent 3 2 2 2 2 2 2" xfId="22550" xr:uid="{00000000-0005-0000-0000-000079160000}"/>
    <cellStyle name="Percent 3 2 2 2 2 3" xfId="22549" xr:uid="{00000000-0005-0000-0000-00007A160000}"/>
    <cellStyle name="Percent 3 2 2 2 3" xfId="4931" xr:uid="{00000000-0005-0000-0000-00007B160000}"/>
    <cellStyle name="Percent 3 2 2 2 3 2" xfId="4932" xr:uid="{00000000-0005-0000-0000-00007C160000}"/>
    <cellStyle name="Percent 3 2 2 2 3 2 2" xfId="22552" xr:uid="{00000000-0005-0000-0000-00007D160000}"/>
    <cellStyle name="Percent 3 2 2 2 3 3" xfId="22551" xr:uid="{00000000-0005-0000-0000-00007E160000}"/>
    <cellStyle name="Percent 3 2 2 2 4" xfId="4933" xr:uid="{00000000-0005-0000-0000-00007F160000}"/>
    <cellStyle name="Percent 3 2 2 2 4 2" xfId="22553" xr:uid="{00000000-0005-0000-0000-000080160000}"/>
    <cellStyle name="Percent 3 2 2 2 5" xfId="22548" xr:uid="{00000000-0005-0000-0000-000081160000}"/>
    <cellStyle name="Percent 3 2 2 3" xfId="4934" xr:uid="{00000000-0005-0000-0000-000082160000}"/>
    <cellStyle name="Percent 3 2 2 3 2" xfId="4935" xr:uid="{00000000-0005-0000-0000-000083160000}"/>
    <cellStyle name="Percent 3 2 2 3 2 2" xfId="22555" xr:uid="{00000000-0005-0000-0000-000084160000}"/>
    <cellStyle name="Percent 3 2 2 3 3" xfId="22554" xr:uid="{00000000-0005-0000-0000-000085160000}"/>
    <cellStyle name="Percent 3 2 2 4" xfId="4936" xr:uid="{00000000-0005-0000-0000-000086160000}"/>
    <cellStyle name="Percent 3 2 2 4 2" xfId="4937" xr:uid="{00000000-0005-0000-0000-000087160000}"/>
    <cellStyle name="Percent 3 2 2 4 2 2" xfId="22557" xr:uid="{00000000-0005-0000-0000-000088160000}"/>
    <cellStyle name="Percent 3 2 2 4 3" xfId="22556" xr:uid="{00000000-0005-0000-0000-000089160000}"/>
    <cellStyle name="Percent 3 2 2 5" xfId="4938" xr:uid="{00000000-0005-0000-0000-00008A160000}"/>
    <cellStyle name="Percent 3 2 2 5 2" xfId="4939" xr:uid="{00000000-0005-0000-0000-00008B160000}"/>
    <cellStyle name="Percent 3 2 2 5 2 2" xfId="22559" xr:uid="{00000000-0005-0000-0000-00008C160000}"/>
    <cellStyle name="Percent 3 2 2 5 3" xfId="22558" xr:uid="{00000000-0005-0000-0000-00008D160000}"/>
    <cellStyle name="Percent 3 2 2 6" xfId="4940" xr:uid="{00000000-0005-0000-0000-00008E160000}"/>
    <cellStyle name="Percent 3 2 2 6 2" xfId="22560" xr:uid="{00000000-0005-0000-0000-00008F160000}"/>
    <cellStyle name="Percent 3 2 2 7" xfId="22547" xr:uid="{00000000-0005-0000-0000-000090160000}"/>
    <cellStyle name="Percent 3 2 20" xfId="4941" xr:uid="{00000000-0005-0000-0000-000091160000}"/>
    <cellStyle name="Percent 3 2 20 2" xfId="22561" xr:uid="{00000000-0005-0000-0000-000092160000}"/>
    <cellStyle name="Percent 3 2 21" xfId="4942" xr:uid="{00000000-0005-0000-0000-000093160000}"/>
    <cellStyle name="Percent 3 2 21 2" xfId="22562" xr:uid="{00000000-0005-0000-0000-000094160000}"/>
    <cellStyle name="Percent 3 2 22" xfId="4858" xr:uid="{00000000-0005-0000-0000-000095160000}"/>
    <cellStyle name="Percent 3 2 23" xfId="22478" xr:uid="{00000000-0005-0000-0000-000096160000}"/>
    <cellStyle name="Percent 3 2 3" xfId="4943" xr:uid="{00000000-0005-0000-0000-000097160000}"/>
    <cellStyle name="Percent 3 2 3 2" xfId="4944" xr:uid="{00000000-0005-0000-0000-000098160000}"/>
    <cellStyle name="Percent 3 2 3 2 2" xfId="4945" xr:uid="{00000000-0005-0000-0000-000099160000}"/>
    <cellStyle name="Percent 3 2 3 2 2 2" xfId="4946" xr:uid="{00000000-0005-0000-0000-00009A160000}"/>
    <cellStyle name="Percent 3 2 3 2 2 2 2" xfId="22566" xr:uid="{00000000-0005-0000-0000-00009B160000}"/>
    <cellStyle name="Percent 3 2 3 2 2 3" xfId="22565" xr:uid="{00000000-0005-0000-0000-00009C160000}"/>
    <cellStyle name="Percent 3 2 3 2 3" xfId="4947" xr:uid="{00000000-0005-0000-0000-00009D160000}"/>
    <cellStyle name="Percent 3 2 3 2 3 2" xfId="22567" xr:uid="{00000000-0005-0000-0000-00009E160000}"/>
    <cellStyle name="Percent 3 2 3 2 4" xfId="22564" xr:uid="{00000000-0005-0000-0000-00009F160000}"/>
    <cellStyle name="Percent 3 2 3 3" xfId="4948" xr:uid="{00000000-0005-0000-0000-0000A0160000}"/>
    <cellStyle name="Percent 3 2 3 3 2" xfId="4949" xr:uid="{00000000-0005-0000-0000-0000A1160000}"/>
    <cellStyle name="Percent 3 2 3 3 2 2" xfId="22569" xr:uid="{00000000-0005-0000-0000-0000A2160000}"/>
    <cellStyle name="Percent 3 2 3 3 3" xfId="22568" xr:uid="{00000000-0005-0000-0000-0000A3160000}"/>
    <cellStyle name="Percent 3 2 3 4" xfId="4950" xr:uid="{00000000-0005-0000-0000-0000A4160000}"/>
    <cellStyle name="Percent 3 2 3 4 2" xfId="4951" xr:uid="{00000000-0005-0000-0000-0000A5160000}"/>
    <cellStyle name="Percent 3 2 3 4 2 2" xfId="22571" xr:uid="{00000000-0005-0000-0000-0000A6160000}"/>
    <cellStyle name="Percent 3 2 3 4 3" xfId="22570" xr:uid="{00000000-0005-0000-0000-0000A7160000}"/>
    <cellStyle name="Percent 3 2 3 5" xfId="4952" xr:uid="{00000000-0005-0000-0000-0000A8160000}"/>
    <cellStyle name="Percent 3 2 3 5 2" xfId="22572" xr:uid="{00000000-0005-0000-0000-0000A9160000}"/>
    <cellStyle name="Percent 3 2 3 6" xfId="22563" xr:uid="{00000000-0005-0000-0000-0000AA160000}"/>
    <cellStyle name="Percent 3 2 4" xfId="4953" xr:uid="{00000000-0005-0000-0000-0000AB160000}"/>
    <cellStyle name="Percent 3 2 4 2" xfId="4954" xr:uid="{00000000-0005-0000-0000-0000AC160000}"/>
    <cellStyle name="Percent 3 2 4 2 2" xfId="4955" xr:uid="{00000000-0005-0000-0000-0000AD160000}"/>
    <cellStyle name="Percent 3 2 4 2 2 2" xfId="22575" xr:uid="{00000000-0005-0000-0000-0000AE160000}"/>
    <cellStyle name="Percent 3 2 4 2 3" xfId="22574" xr:uid="{00000000-0005-0000-0000-0000AF160000}"/>
    <cellStyle name="Percent 3 2 4 3" xfId="4956" xr:uid="{00000000-0005-0000-0000-0000B0160000}"/>
    <cellStyle name="Percent 3 2 4 3 2" xfId="4957" xr:uid="{00000000-0005-0000-0000-0000B1160000}"/>
    <cellStyle name="Percent 3 2 4 3 2 2" xfId="22577" xr:uid="{00000000-0005-0000-0000-0000B2160000}"/>
    <cellStyle name="Percent 3 2 4 3 3" xfId="22576" xr:uid="{00000000-0005-0000-0000-0000B3160000}"/>
    <cellStyle name="Percent 3 2 4 4" xfId="4958" xr:uid="{00000000-0005-0000-0000-0000B4160000}"/>
    <cellStyle name="Percent 3 2 4 4 2" xfId="4959" xr:uid="{00000000-0005-0000-0000-0000B5160000}"/>
    <cellStyle name="Percent 3 2 4 4 2 2" xfId="22579" xr:uid="{00000000-0005-0000-0000-0000B6160000}"/>
    <cellStyle name="Percent 3 2 4 4 3" xfId="22578" xr:uid="{00000000-0005-0000-0000-0000B7160000}"/>
    <cellStyle name="Percent 3 2 4 5" xfId="4960" xr:uid="{00000000-0005-0000-0000-0000B8160000}"/>
    <cellStyle name="Percent 3 2 4 5 2" xfId="22580" xr:uid="{00000000-0005-0000-0000-0000B9160000}"/>
    <cellStyle name="Percent 3 2 4 6" xfId="22573" xr:uid="{00000000-0005-0000-0000-0000BA160000}"/>
    <cellStyle name="Percent 3 2 5" xfId="4961" xr:uid="{00000000-0005-0000-0000-0000BB160000}"/>
    <cellStyle name="Percent 3 2 5 2" xfId="4962" xr:uid="{00000000-0005-0000-0000-0000BC160000}"/>
    <cellStyle name="Percent 3 2 5 2 2" xfId="4963" xr:uid="{00000000-0005-0000-0000-0000BD160000}"/>
    <cellStyle name="Percent 3 2 5 2 2 2" xfId="22583" xr:uid="{00000000-0005-0000-0000-0000BE160000}"/>
    <cellStyle name="Percent 3 2 5 2 3" xfId="22582" xr:uid="{00000000-0005-0000-0000-0000BF160000}"/>
    <cellStyle name="Percent 3 2 5 3" xfId="4964" xr:uid="{00000000-0005-0000-0000-0000C0160000}"/>
    <cellStyle name="Percent 3 2 5 3 2" xfId="4965" xr:uid="{00000000-0005-0000-0000-0000C1160000}"/>
    <cellStyle name="Percent 3 2 5 3 2 2" xfId="22585" xr:uid="{00000000-0005-0000-0000-0000C2160000}"/>
    <cellStyle name="Percent 3 2 5 3 3" xfId="22584" xr:uid="{00000000-0005-0000-0000-0000C3160000}"/>
    <cellStyle name="Percent 3 2 5 4" xfId="4966" xr:uid="{00000000-0005-0000-0000-0000C4160000}"/>
    <cellStyle name="Percent 3 2 5 4 2" xfId="4967" xr:uid="{00000000-0005-0000-0000-0000C5160000}"/>
    <cellStyle name="Percent 3 2 5 4 2 2" xfId="22587" xr:uid="{00000000-0005-0000-0000-0000C6160000}"/>
    <cellStyle name="Percent 3 2 5 4 3" xfId="22586" xr:uid="{00000000-0005-0000-0000-0000C7160000}"/>
    <cellStyle name="Percent 3 2 5 5" xfId="4968" xr:uid="{00000000-0005-0000-0000-0000C8160000}"/>
    <cellStyle name="Percent 3 2 5 5 2" xfId="22588" xr:uid="{00000000-0005-0000-0000-0000C9160000}"/>
    <cellStyle name="Percent 3 2 5 6" xfId="22581" xr:uid="{00000000-0005-0000-0000-0000CA160000}"/>
    <cellStyle name="Percent 3 2 6" xfId="4969" xr:uid="{00000000-0005-0000-0000-0000CB160000}"/>
    <cellStyle name="Percent 3 2 6 2" xfId="4970" xr:uid="{00000000-0005-0000-0000-0000CC160000}"/>
    <cellStyle name="Percent 3 2 6 2 2" xfId="4971" xr:uid="{00000000-0005-0000-0000-0000CD160000}"/>
    <cellStyle name="Percent 3 2 6 2 2 2" xfId="22591" xr:uid="{00000000-0005-0000-0000-0000CE160000}"/>
    <cellStyle name="Percent 3 2 6 2 3" xfId="22590" xr:uid="{00000000-0005-0000-0000-0000CF160000}"/>
    <cellStyle name="Percent 3 2 6 3" xfId="4972" xr:uid="{00000000-0005-0000-0000-0000D0160000}"/>
    <cellStyle name="Percent 3 2 6 3 2" xfId="4973" xr:uid="{00000000-0005-0000-0000-0000D1160000}"/>
    <cellStyle name="Percent 3 2 6 3 2 2" xfId="22593" xr:uid="{00000000-0005-0000-0000-0000D2160000}"/>
    <cellStyle name="Percent 3 2 6 3 3" xfId="22592" xr:uid="{00000000-0005-0000-0000-0000D3160000}"/>
    <cellStyle name="Percent 3 2 6 4" xfId="4974" xr:uid="{00000000-0005-0000-0000-0000D4160000}"/>
    <cellStyle name="Percent 3 2 6 4 2" xfId="4975" xr:uid="{00000000-0005-0000-0000-0000D5160000}"/>
    <cellStyle name="Percent 3 2 6 4 2 2" xfId="22595" xr:uid="{00000000-0005-0000-0000-0000D6160000}"/>
    <cellStyle name="Percent 3 2 6 4 3" xfId="22594" xr:uid="{00000000-0005-0000-0000-0000D7160000}"/>
    <cellStyle name="Percent 3 2 6 5" xfId="4976" xr:uid="{00000000-0005-0000-0000-0000D8160000}"/>
    <cellStyle name="Percent 3 2 6 5 2" xfId="22596" xr:uid="{00000000-0005-0000-0000-0000D9160000}"/>
    <cellStyle name="Percent 3 2 6 6" xfId="22589" xr:uid="{00000000-0005-0000-0000-0000DA160000}"/>
    <cellStyle name="Percent 3 2 7" xfId="4977" xr:uid="{00000000-0005-0000-0000-0000DB160000}"/>
    <cellStyle name="Percent 3 2 7 2" xfId="4978" xr:uid="{00000000-0005-0000-0000-0000DC160000}"/>
    <cellStyle name="Percent 3 2 7 2 2" xfId="4979" xr:uid="{00000000-0005-0000-0000-0000DD160000}"/>
    <cellStyle name="Percent 3 2 7 2 2 2" xfId="22599" xr:uid="{00000000-0005-0000-0000-0000DE160000}"/>
    <cellStyle name="Percent 3 2 7 2 3" xfId="22598" xr:uid="{00000000-0005-0000-0000-0000DF160000}"/>
    <cellStyle name="Percent 3 2 7 3" xfId="4980" xr:uid="{00000000-0005-0000-0000-0000E0160000}"/>
    <cellStyle name="Percent 3 2 7 3 2" xfId="4981" xr:uid="{00000000-0005-0000-0000-0000E1160000}"/>
    <cellStyle name="Percent 3 2 7 3 2 2" xfId="22601" xr:uid="{00000000-0005-0000-0000-0000E2160000}"/>
    <cellStyle name="Percent 3 2 7 3 3" xfId="22600" xr:uid="{00000000-0005-0000-0000-0000E3160000}"/>
    <cellStyle name="Percent 3 2 7 4" xfId="4982" xr:uid="{00000000-0005-0000-0000-0000E4160000}"/>
    <cellStyle name="Percent 3 2 7 4 2" xfId="4983" xr:uid="{00000000-0005-0000-0000-0000E5160000}"/>
    <cellStyle name="Percent 3 2 7 4 2 2" xfId="22603" xr:uid="{00000000-0005-0000-0000-0000E6160000}"/>
    <cellStyle name="Percent 3 2 7 4 3" xfId="22602" xr:uid="{00000000-0005-0000-0000-0000E7160000}"/>
    <cellStyle name="Percent 3 2 7 5" xfId="4984" xr:uid="{00000000-0005-0000-0000-0000E8160000}"/>
    <cellStyle name="Percent 3 2 7 5 2" xfId="22604" xr:uid="{00000000-0005-0000-0000-0000E9160000}"/>
    <cellStyle name="Percent 3 2 7 6" xfId="22597" xr:uid="{00000000-0005-0000-0000-0000EA160000}"/>
    <cellStyle name="Percent 3 2 8" xfId="4985" xr:uid="{00000000-0005-0000-0000-0000EB160000}"/>
    <cellStyle name="Percent 3 2 8 2" xfId="4986" xr:uid="{00000000-0005-0000-0000-0000EC160000}"/>
    <cellStyle name="Percent 3 2 8 2 2" xfId="4987" xr:uid="{00000000-0005-0000-0000-0000ED160000}"/>
    <cellStyle name="Percent 3 2 8 2 2 2" xfId="22607" xr:uid="{00000000-0005-0000-0000-0000EE160000}"/>
    <cellStyle name="Percent 3 2 8 2 3" xfId="22606" xr:uid="{00000000-0005-0000-0000-0000EF160000}"/>
    <cellStyle name="Percent 3 2 8 3" xfId="4988" xr:uid="{00000000-0005-0000-0000-0000F0160000}"/>
    <cellStyle name="Percent 3 2 8 3 2" xfId="4989" xr:uid="{00000000-0005-0000-0000-0000F1160000}"/>
    <cellStyle name="Percent 3 2 8 3 2 2" xfId="22609" xr:uid="{00000000-0005-0000-0000-0000F2160000}"/>
    <cellStyle name="Percent 3 2 8 3 3" xfId="22608" xr:uid="{00000000-0005-0000-0000-0000F3160000}"/>
    <cellStyle name="Percent 3 2 8 4" xfId="4990" xr:uid="{00000000-0005-0000-0000-0000F4160000}"/>
    <cellStyle name="Percent 3 2 8 4 2" xfId="4991" xr:uid="{00000000-0005-0000-0000-0000F5160000}"/>
    <cellStyle name="Percent 3 2 8 4 2 2" xfId="22611" xr:uid="{00000000-0005-0000-0000-0000F6160000}"/>
    <cellStyle name="Percent 3 2 8 4 3" xfId="22610" xr:uid="{00000000-0005-0000-0000-0000F7160000}"/>
    <cellStyle name="Percent 3 2 8 5" xfId="4992" xr:uid="{00000000-0005-0000-0000-0000F8160000}"/>
    <cellStyle name="Percent 3 2 8 5 2" xfId="22612" xr:uid="{00000000-0005-0000-0000-0000F9160000}"/>
    <cellStyle name="Percent 3 2 8 6" xfId="22605" xr:uid="{00000000-0005-0000-0000-0000FA160000}"/>
    <cellStyle name="Percent 3 2 9" xfId="4993" xr:uid="{00000000-0005-0000-0000-0000FB160000}"/>
    <cellStyle name="Percent 3 2 9 2" xfId="4994" xr:uid="{00000000-0005-0000-0000-0000FC160000}"/>
    <cellStyle name="Percent 3 2 9 2 2" xfId="4995" xr:uid="{00000000-0005-0000-0000-0000FD160000}"/>
    <cellStyle name="Percent 3 2 9 2 2 2" xfId="22615" xr:uid="{00000000-0005-0000-0000-0000FE160000}"/>
    <cellStyle name="Percent 3 2 9 2 3" xfId="22614" xr:uid="{00000000-0005-0000-0000-0000FF160000}"/>
    <cellStyle name="Percent 3 2 9 3" xfId="4996" xr:uid="{00000000-0005-0000-0000-000000170000}"/>
    <cellStyle name="Percent 3 2 9 3 2" xfId="4997" xr:uid="{00000000-0005-0000-0000-000001170000}"/>
    <cellStyle name="Percent 3 2 9 3 2 2" xfId="22617" xr:uid="{00000000-0005-0000-0000-000002170000}"/>
    <cellStyle name="Percent 3 2 9 3 3" xfId="22616" xr:uid="{00000000-0005-0000-0000-000003170000}"/>
    <cellStyle name="Percent 3 2 9 4" xfId="4998" xr:uid="{00000000-0005-0000-0000-000004170000}"/>
    <cellStyle name="Percent 3 2 9 4 2" xfId="4999" xr:uid="{00000000-0005-0000-0000-000005170000}"/>
    <cellStyle name="Percent 3 2 9 4 2 2" xfId="22619" xr:uid="{00000000-0005-0000-0000-000006170000}"/>
    <cellStyle name="Percent 3 2 9 4 3" xfId="22618" xr:uid="{00000000-0005-0000-0000-000007170000}"/>
    <cellStyle name="Percent 3 2 9 5" xfId="5000" xr:uid="{00000000-0005-0000-0000-000008170000}"/>
    <cellStyle name="Percent 3 2 9 5 2" xfId="22620" xr:uid="{00000000-0005-0000-0000-000009170000}"/>
    <cellStyle name="Percent 3 2 9 6" xfId="22613" xr:uid="{00000000-0005-0000-0000-00000A170000}"/>
    <cellStyle name="Percent 3 20" xfId="5001" xr:uid="{00000000-0005-0000-0000-00000B170000}"/>
    <cellStyle name="Percent 3 20 2" xfId="5002" xr:uid="{00000000-0005-0000-0000-00000C170000}"/>
    <cellStyle name="Percent 3 20 2 2" xfId="5003" xr:uid="{00000000-0005-0000-0000-00000D170000}"/>
    <cellStyle name="Percent 3 20 2 2 2" xfId="22623" xr:uid="{00000000-0005-0000-0000-00000E170000}"/>
    <cellStyle name="Percent 3 20 2 3" xfId="22622" xr:uid="{00000000-0005-0000-0000-00000F170000}"/>
    <cellStyle name="Percent 3 20 3" xfId="5004" xr:uid="{00000000-0005-0000-0000-000010170000}"/>
    <cellStyle name="Percent 3 20 3 2" xfId="5005" xr:uid="{00000000-0005-0000-0000-000011170000}"/>
    <cellStyle name="Percent 3 20 3 2 2" xfId="22625" xr:uid="{00000000-0005-0000-0000-000012170000}"/>
    <cellStyle name="Percent 3 20 3 3" xfId="22624" xr:uid="{00000000-0005-0000-0000-000013170000}"/>
    <cellStyle name="Percent 3 20 4" xfId="5006" xr:uid="{00000000-0005-0000-0000-000014170000}"/>
    <cellStyle name="Percent 3 20 4 2" xfId="5007" xr:uid="{00000000-0005-0000-0000-000015170000}"/>
    <cellStyle name="Percent 3 20 4 2 2" xfId="22627" xr:uid="{00000000-0005-0000-0000-000016170000}"/>
    <cellStyle name="Percent 3 20 4 3" xfId="22626" xr:uid="{00000000-0005-0000-0000-000017170000}"/>
    <cellStyle name="Percent 3 20 5" xfId="5008" xr:uid="{00000000-0005-0000-0000-000018170000}"/>
    <cellStyle name="Percent 3 20 5 2" xfId="22628" xr:uid="{00000000-0005-0000-0000-000019170000}"/>
    <cellStyle name="Percent 3 20 6" xfId="22621" xr:uid="{00000000-0005-0000-0000-00001A170000}"/>
    <cellStyle name="Percent 3 21" xfId="5009" xr:uid="{00000000-0005-0000-0000-00001B170000}"/>
    <cellStyle name="Percent 3 21 2" xfId="5010" xr:uid="{00000000-0005-0000-0000-00001C170000}"/>
    <cellStyle name="Percent 3 21 2 2" xfId="5011" xr:uid="{00000000-0005-0000-0000-00001D170000}"/>
    <cellStyle name="Percent 3 21 2 2 2" xfId="22631" xr:uid="{00000000-0005-0000-0000-00001E170000}"/>
    <cellStyle name="Percent 3 21 2 3" xfId="22630" xr:uid="{00000000-0005-0000-0000-00001F170000}"/>
    <cellStyle name="Percent 3 21 3" xfId="5012" xr:uid="{00000000-0005-0000-0000-000020170000}"/>
    <cellStyle name="Percent 3 21 3 2" xfId="5013" xr:uid="{00000000-0005-0000-0000-000021170000}"/>
    <cellStyle name="Percent 3 21 3 2 2" xfId="22633" xr:uid="{00000000-0005-0000-0000-000022170000}"/>
    <cellStyle name="Percent 3 21 3 3" xfId="22632" xr:uid="{00000000-0005-0000-0000-000023170000}"/>
    <cellStyle name="Percent 3 21 4" xfId="5014" xr:uid="{00000000-0005-0000-0000-000024170000}"/>
    <cellStyle name="Percent 3 21 4 2" xfId="5015" xr:uid="{00000000-0005-0000-0000-000025170000}"/>
    <cellStyle name="Percent 3 21 4 2 2" xfId="22635" xr:uid="{00000000-0005-0000-0000-000026170000}"/>
    <cellStyle name="Percent 3 21 4 3" xfId="22634" xr:uid="{00000000-0005-0000-0000-000027170000}"/>
    <cellStyle name="Percent 3 21 5" xfId="5016" xr:uid="{00000000-0005-0000-0000-000028170000}"/>
    <cellStyle name="Percent 3 21 5 2" xfId="22636" xr:uid="{00000000-0005-0000-0000-000029170000}"/>
    <cellStyle name="Percent 3 21 6" xfId="22629" xr:uid="{00000000-0005-0000-0000-00002A170000}"/>
    <cellStyle name="Percent 3 22" xfId="5017" xr:uid="{00000000-0005-0000-0000-00002B170000}"/>
    <cellStyle name="Percent 3 22 2" xfId="5018" xr:uid="{00000000-0005-0000-0000-00002C170000}"/>
    <cellStyle name="Percent 3 22 2 2" xfId="5019" xr:uid="{00000000-0005-0000-0000-00002D170000}"/>
    <cellStyle name="Percent 3 22 2 2 2" xfId="22639" xr:uid="{00000000-0005-0000-0000-00002E170000}"/>
    <cellStyle name="Percent 3 22 2 3" xfId="22638" xr:uid="{00000000-0005-0000-0000-00002F170000}"/>
    <cellStyle name="Percent 3 22 3" xfId="5020" xr:uid="{00000000-0005-0000-0000-000030170000}"/>
    <cellStyle name="Percent 3 22 3 2" xfId="5021" xr:uid="{00000000-0005-0000-0000-000031170000}"/>
    <cellStyle name="Percent 3 22 3 2 2" xfId="22641" xr:uid="{00000000-0005-0000-0000-000032170000}"/>
    <cellStyle name="Percent 3 22 3 3" xfId="22640" xr:uid="{00000000-0005-0000-0000-000033170000}"/>
    <cellStyle name="Percent 3 22 4" xfId="5022" xr:uid="{00000000-0005-0000-0000-000034170000}"/>
    <cellStyle name="Percent 3 22 4 2" xfId="5023" xr:uid="{00000000-0005-0000-0000-000035170000}"/>
    <cellStyle name="Percent 3 22 4 2 2" xfId="22643" xr:uid="{00000000-0005-0000-0000-000036170000}"/>
    <cellStyle name="Percent 3 22 4 3" xfId="22642" xr:uid="{00000000-0005-0000-0000-000037170000}"/>
    <cellStyle name="Percent 3 22 5" xfId="5024" xr:uid="{00000000-0005-0000-0000-000038170000}"/>
    <cellStyle name="Percent 3 22 5 2" xfId="22644" xr:uid="{00000000-0005-0000-0000-000039170000}"/>
    <cellStyle name="Percent 3 22 6" xfId="22637" xr:uid="{00000000-0005-0000-0000-00003A170000}"/>
    <cellStyle name="Percent 3 23" xfId="5025" xr:uid="{00000000-0005-0000-0000-00003B170000}"/>
    <cellStyle name="Percent 3 23 2" xfId="5026" xr:uid="{00000000-0005-0000-0000-00003C170000}"/>
    <cellStyle name="Percent 3 23 2 2" xfId="5027" xr:uid="{00000000-0005-0000-0000-00003D170000}"/>
    <cellStyle name="Percent 3 23 2 2 2" xfId="22647" xr:uid="{00000000-0005-0000-0000-00003E170000}"/>
    <cellStyle name="Percent 3 23 2 3" xfId="22646" xr:uid="{00000000-0005-0000-0000-00003F170000}"/>
    <cellStyle name="Percent 3 23 3" xfId="5028" xr:uid="{00000000-0005-0000-0000-000040170000}"/>
    <cellStyle name="Percent 3 23 3 2" xfId="5029" xr:uid="{00000000-0005-0000-0000-000041170000}"/>
    <cellStyle name="Percent 3 23 3 2 2" xfId="22649" xr:uid="{00000000-0005-0000-0000-000042170000}"/>
    <cellStyle name="Percent 3 23 3 3" xfId="22648" xr:uid="{00000000-0005-0000-0000-000043170000}"/>
    <cellStyle name="Percent 3 23 4" xfId="5030" xr:uid="{00000000-0005-0000-0000-000044170000}"/>
    <cellStyle name="Percent 3 23 4 2" xfId="5031" xr:uid="{00000000-0005-0000-0000-000045170000}"/>
    <cellStyle name="Percent 3 23 4 2 2" xfId="22651" xr:uid="{00000000-0005-0000-0000-000046170000}"/>
    <cellStyle name="Percent 3 23 4 3" xfId="22650" xr:uid="{00000000-0005-0000-0000-000047170000}"/>
    <cellStyle name="Percent 3 23 5" xfId="5032" xr:uid="{00000000-0005-0000-0000-000048170000}"/>
    <cellStyle name="Percent 3 23 5 2" xfId="22652" xr:uid="{00000000-0005-0000-0000-000049170000}"/>
    <cellStyle name="Percent 3 23 6" xfId="22645" xr:uid="{00000000-0005-0000-0000-00004A170000}"/>
    <cellStyle name="Percent 3 24" xfId="5033" xr:uid="{00000000-0005-0000-0000-00004B170000}"/>
    <cellStyle name="Percent 3 24 2" xfId="5034" xr:uid="{00000000-0005-0000-0000-00004C170000}"/>
    <cellStyle name="Percent 3 24 2 2" xfId="5035" xr:uid="{00000000-0005-0000-0000-00004D170000}"/>
    <cellStyle name="Percent 3 24 2 2 2" xfId="22655" xr:uid="{00000000-0005-0000-0000-00004E170000}"/>
    <cellStyle name="Percent 3 24 2 3" xfId="22654" xr:uid="{00000000-0005-0000-0000-00004F170000}"/>
    <cellStyle name="Percent 3 24 3" xfId="5036" xr:uid="{00000000-0005-0000-0000-000050170000}"/>
    <cellStyle name="Percent 3 24 3 2" xfId="5037" xr:uid="{00000000-0005-0000-0000-000051170000}"/>
    <cellStyle name="Percent 3 24 3 2 2" xfId="22657" xr:uid="{00000000-0005-0000-0000-000052170000}"/>
    <cellStyle name="Percent 3 24 3 3" xfId="22656" xr:uid="{00000000-0005-0000-0000-000053170000}"/>
    <cellStyle name="Percent 3 24 4" xfId="5038" xr:uid="{00000000-0005-0000-0000-000054170000}"/>
    <cellStyle name="Percent 3 24 4 2" xfId="5039" xr:uid="{00000000-0005-0000-0000-000055170000}"/>
    <cellStyle name="Percent 3 24 4 2 2" xfId="22659" xr:uid="{00000000-0005-0000-0000-000056170000}"/>
    <cellStyle name="Percent 3 24 4 3" xfId="22658" xr:uid="{00000000-0005-0000-0000-000057170000}"/>
    <cellStyle name="Percent 3 24 5" xfId="5040" xr:uid="{00000000-0005-0000-0000-000058170000}"/>
    <cellStyle name="Percent 3 24 5 2" xfId="22660" xr:uid="{00000000-0005-0000-0000-000059170000}"/>
    <cellStyle name="Percent 3 24 6" xfId="22653" xr:uid="{00000000-0005-0000-0000-00005A170000}"/>
    <cellStyle name="Percent 3 25" xfId="5041" xr:uid="{00000000-0005-0000-0000-00005B170000}"/>
    <cellStyle name="Percent 3 25 2" xfId="5042" xr:uid="{00000000-0005-0000-0000-00005C170000}"/>
    <cellStyle name="Percent 3 25 2 2" xfId="5043" xr:uid="{00000000-0005-0000-0000-00005D170000}"/>
    <cellStyle name="Percent 3 25 2 2 2" xfId="22663" xr:uid="{00000000-0005-0000-0000-00005E170000}"/>
    <cellStyle name="Percent 3 25 2 3" xfId="22662" xr:uid="{00000000-0005-0000-0000-00005F170000}"/>
    <cellStyle name="Percent 3 25 3" xfId="5044" xr:uid="{00000000-0005-0000-0000-000060170000}"/>
    <cellStyle name="Percent 3 25 3 2" xfId="5045" xr:uid="{00000000-0005-0000-0000-000061170000}"/>
    <cellStyle name="Percent 3 25 3 2 2" xfId="22665" xr:uid="{00000000-0005-0000-0000-000062170000}"/>
    <cellStyle name="Percent 3 25 3 3" xfId="22664" xr:uid="{00000000-0005-0000-0000-000063170000}"/>
    <cellStyle name="Percent 3 25 4" xfId="5046" xr:uid="{00000000-0005-0000-0000-000064170000}"/>
    <cellStyle name="Percent 3 25 4 2" xfId="5047" xr:uid="{00000000-0005-0000-0000-000065170000}"/>
    <cellStyle name="Percent 3 25 4 2 2" xfId="22667" xr:uid="{00000000-0005-0000-0000-000066170000}"/>
    <cellStyle name="Percent 3 25 4 3" xfId="22666" xr:uid="{00000000-0005-0000-0000-000067170000}"/>
    <cellStyle name="Percent 3 25 5" xfId="5048" xr:uid="{00000000-0005-0000-0000-000068170000}"/>
    <cellStyle name="Percent 3 25 5 2" xfId="22668" xr:uid="{00000000-0005-0000-0000-000069170000}"/>
    <cellStyle name="Percent 3 25 6" xfId="22661" xr:uid="{00000000-0005-0000-0000-00006A170000}"/>
    <cellStyle name="Percent 3 26" xfId="5049" xr:uid="{00000000-0005-0000-0000-00006B170000}"/>
    <cellStyle name="Percent 3 26 2" xfId="5050" xr:uid="{00000000-0005-0000-0000-00006C170000}"/>
    <cellStyle name="Percent 3 26 2 2" xfId="5051" xr:uid="{00000000-0005-0000-0000-00006D170000}"/>
    <cellStyle name="Percent 3 26 2 2 2" xfId="22671" xr:uid="{00000000-0005-0000-0000-00006E170000}"/>
    <cellStyle name="Percent 3 26 2 3" xfId="22670" xr:uid="{00000000-0005-0000-0000-00006F170000}"/>
    <cellStyle name="Percent 3 26 3" xfId="5052" xr:uid="{00000000-0005-0000-0000-000070170000}"/>
    <cellStyle name="Percent 3 26 3 2" xfId="5053" xr:uid="{00000000-0005-0000-0000-000071170000}"/>
    <cellStyle name="Percent 3 26 3 2 2" xfId="22673" xr:uid="{00000000-0005-0000-0000-000072170000}"/>
    <cellStyle name="Percent 3 26 3 3" xfId="22672" xr:uid="{00000000-0005-0000-0000-000073170000}"/>
    <cellStyle name="Percent 3 26 4" xfId="5054" xr:uid="{00000000-0005-0000-0000-000074170000}"/>
    <cellStyle name="Percent 3 26 4 2" xfId="5055" xr:uid="{00000000-0005-0000-0000-000075170000}"/>
    <cellStyle name="Percent 3 26 4 2 2" xfId="22675" xr:uid="{00000000-0005-0000-0000-000076170000}"/>
    <cellStyle name="Percent 3 26 4 3" xfId="22674" xr:uid="{00000000-0005-0000-0000-000077170000}"/>
    <cellStyle name="Percent 3 26 5" xfId="5056" xr:uid="{00000000-0005-0000-0000-000078170000}"/>
    <cellStyle name="Percent 3 26 5 2" xfId="22676" xr:uid="{00000000-0005-0000-0000-000079170000}"/>
    <cellStyle name="Percent 3 26 6" xfId="22669" xr:uid="{00000000-0005-0000-0000-00007A170000}"/>
    <cellStyle name="Percent 3 27" xfId="5057" xr:uid="{00000000-0005-0000-0000-00007B170000}"/>
    <cellStyle name="Percent 3 27 2" xfId="5058" xr:uid="{00000000-0005-0000-0000-00007C170000}"/>
    <cellStyle name="Percent 3 27 2 2" xfId="5059" xr:uid="{00000000-0005-0000-0000-00007D170000}"/>
    <cellStyle name="Percent 3 27 2 2 2" xfId="22679" xr:uid="{00000000-0005-0000-0000-00007E170000}"/>
    <cellStyle name="Percent 3 27 2 3" xfId="22678" xr:uid="{00000000-0005-0000-0000-00007F170000}"/>
    <cellStyle name="Percent 3 27 3" xfId="5060" xr:uid="{00000000-0005-0000-0000-000080170000}"/>
    <cellStyle name="Percent 3 27 3 2" xfId="5061" xr:uid="{00000000-0005-0000-0000-000081170000}"/>
    <cellStyle name="Percent 3 27 3 2 2" xfId="22681" xr:uid="{00000000-0005-0000-0000-000082170000}"/>
    <cellStyle name="Percent 3 27 3 3" xfId="22680" xr:uid="{00000000-0005-0000-0000-000083170000}"/>
    <cellStyle name="Percent 3 27 4" xfId="5062" xr:uid="{00000000-0005-0000-0000-000084170000}"/>
    <cellStyle name="Percent 3 27 4 2" xfId="5063" xr:uid="{00000000-0005-0000-0000-000085170000}"/>
    <cellStyle name="Percent 3 27 4 2 2" xfId="22683" xr:uid="{00000000-0005-0000-0000-000086170000}"/>
    <cellStyle name="Percent 3 27 4 3" xfId="22682" xr:uid="{00000000-0005-0000-0000-000087170000}"/>
    <cellStyle name="Percent 3 27 5" xfId="5064" xr:uid="{00000000-0005-0000-0000-000088170000}"/>
    <cellStyle name="Percent 3 27 5 2" xfId="22684" xr:uid="{00000000-0005-0000-0000-000089170000}"/>
    <cellStyle name="Percent 3 27 6" xfId="22677" xr:uid="{00000000-0005-0000-0000-00008A170000}"/>
    <cellStyle name="Percent 3 28" xfId="5065" xr:uid="{00000000-0005-0000-0000-00008B170000}"/>
    <cellStyle name="Percent 3 28 2" xfId="5066" xr:uid="{00000000-0005-0000-0000-00008C170000}"/>
    <cellStyle name="Percent 3 28 2 2" xfId="5067" xr:uid="{00000000-0005-0000-0000-00008D170000}"/>
    <cellStyle name="Percent 3 28 2 2 2" xfId="22687" xr:uid="{00000000-0005-0000-0000-00008E170000}"/>
    <cellStyle name="Percent 3 28 2 3" xfId="22686" xr:uid="{00000000-0005-0000-0000-00008F170000}"/>
    <cellStyle name="Percent 3 28 3" xfId="5068" xr:uid="{00000000-0005-0000-0000-000090170000}"/>
    <cellStyle name="Percent 3 28 3 2" xfId="5069" xr:uid="{00000000-0005-0000-0000-000091170000}"/>
    <cellStyle name="Percent 3 28 3 2 2" xfId="22689" xr:uid="{00000000-0005-0000-0000-000092170000}"/>
    <cellStyle name="Percent 3 28 3 3" xfId="22688" xr:uid="{00000000-0005-0000-0000-000093170000}"/>
    <cellStyle name="Percent 3 28 4" xfId="5070" xr:uid="{00000000-0005-0000-0000-000094170000}"/>
    <cellStyle name="Percent 3 28 4 2" xfId="5071" xr:uid="{00000000-0005-0000-0000-000095170000}"/>
    <cellStyle name="Percent 3 28 4 2 2" xfId="22691" xr:uid="{00000000-0005-0000-0000-000096170000}"/>
    <cellStyle name="Percent 3 28 4 3" xfId="22690" xr:uid="{00000000-0005-0000-0000-000097170000}"/>
    <cellStyle name="Percent 3 28 5" xfId="5072" xr:uid="{00000000-0005-0000-0000-000098170000}"/>
    <cellStyle name="Percent 3 28 5 2" xfId="22692" xr:uid="{00000000-0005-0000-0000-000099170000}"/>
    <cellStyle name="Percent 3 28 6" xfId="22685" xr:uid="{00000000-0005-0000-0000-00009A170000}"/>
    <cellStyle name="Percent 3 29" xfId="5073" xr:uid="{00000000-0005-0000-0000-00009B170000}"/>
    <cellStyle name="Percent 3 29 2" xfId="5074" xr:uid="{00000000-0005-0000-0000-00009C170000}"/>
    <cellStyle name="Percent 3 29 2 2" xfId="22694" xr:uid="{00000000-0005-0000-0000-00009D170000}"/>
    <cellStyle name="Percent 3 29 3" xfId="22693" xr:uid="{00000000-0005-0000-0000-00009E170000}"/>
    <cellStyle name="Percent 3 3" xfId="5075" xr:uid="{00000000-0005-0000-0000-00009F170000}"/>
    <cellStyle name="Percent 3 3 10" xfId="5076" xr:uid="{00000000-0005-0000-0000-0000A0170000}"/>
    <cellStyle name="Percent 3 3 10 2" xfId="5077" xr:uid="{00000000-0005-0000-0000-0000A1170000}"/>
    <cellStyle name="Percent 3 3 10 2 2" xfId="5078" xr:uid="{00000000-0005-0000-0000-0000A2170000}"/>
    <cellStyle name="Percent 3 3 10 2 2 2" xfId="22698" xr:uid="{00000000-0005-0000-0000-0000A3170000}"/>
    <cellStyle name="Percent 3 3 10 2 3" xfId="22697" xr:uid="{00000000-0005-0000-0000-0000A4170000}"/>
    <cellStyle name="Percent 3 3 10 3" xfId="5079" xr:uid="{00000000-0005-0000-0000-0000A5170000}"/>
    <cellStyle name="Percent 3 3 10 3 2" xfId="5080" xr:uid="{00000000-0005-0000-0000-0000A6170000}"/>
    <cellStyle name="Percent 3 3 10 3 2 2" xfId="22700" xr:uid="{00000000-0005-0000-0000-0000A7170000}"/>
    <cellStyle name="Percent 3 3 10 3 3" xfId="22699" xr:uid="{00000000-0005-0000-0000-0000A8170000}"/>
    <cellStyle name="Percent 3 3 10 4" xfId="5081" xr:uid="{00000000-0005-0000-0000-0000A9170000}"/>
    <cellStyle name="Percent 3 3 10 4 2" xfId="5082" xr:uid="{00000000-0005-0000-0000-0000AA170000}"/>
    <cellStyle name="Percent 3 3 10 4 2 2" xfId="22702" xr:uid="{00000000-0005-0000-0000-0000AB170000}"/>
    <cellStyle name="Percent 3 3 10 4 3" xfId="22701" xr:uid="{00000000-0005-0000-0000-0000AC170000}"/>
    <cellStyle name="Percent 3 3 10 5" xfId="5083" xr:uid="{00000000-0005-0000-0000-0000AD170000}"/>
    <cellStyle name="Percent 3 3 10 5 2" xfId="22703" xr:uid="{00000000-0005-0000-0000-0000AE170000}"/>
    <cellStyle name="Percent 3 3 10 6" xfId="22696" xr:uid="{00000000-0005-0000-0000-0000AF170000}"/>
    <cellStyle name="Percent 3 3 11" xfId="5084" xr:uid="{00000000-0005-0000-0000-0000B0170000}"/>
    <cellStyle name="Percent 3 3 11 2" xfId="5085" xr:uid="{00000000-0005-0000-0000-0000B1170000}"/>
    <cellStyle name="Percent 3 3 11 2 2" xfId="5086" xr:uid="{00000000-0005-0000-0000-0000B2170000}"/>
    <cellStyle name="Percent 3 3 11 2 2 2" xfId="22706" xr:uid="{00000000-0005-0000-0000-0000B3170000}"/>
    <cellStyle name="Percent 3 3 11 2 3" xfId="22705" xr:uid="{00000000-0005-0000-0000-0000B4170000}"/>
    <cellStyle name="Percent 3 3 11 3" xfId="5087" xr:uid="{00000000-0005-0000-0000-0000B5170000}"/>
    <cellStyle name="Percent 3 3 11 3 2" xfId="5088" xr:uid="{00000000-0005-0000-0000-0000B6170000}"/>
    <cellStyle name="Percent 3 3 11 3 2 2" xfId="22708" xr:uid="{00000000-0005-0000-0000-0000B7170000}"/>
    <cellStyle name="Percent 3 3 11 3 3" xfId="22707" xr:uid="{00000000-0005-0000-0000-0000B8170000}"/>
    <cellStyle name="Percent 3 3 11 4" xfId="5089" xr:uid="{00000000-0005-0000-0000-0000B9170000}"/>
    <cellStyle name="Percent 3 3 11 4 2" xfId="5090" xr:uid="{00000000-0005-0000-0000-0000BA170000}"/>
    <cellStyle name="Percent 3 3 11 4 2 2" xfId="22710" xr:uid="{00000000-0005-0000-0000-0000BB170000}"/>
    <cellStyle name="Percent 3 3 11 4 3" xfId="22709" xr:uid="{00000000-0005-0000-0000-0000BC170000}"/>
    <cellStyle name="Percent 3 3 11 5" xfId="5091" xr:uid="{00000000-0005-0000-0000-0000BD170000}"/>
    <cellStyle name="Percent 3 3 11 5 2" xfId="22711" xr:uid="{00000000-0005-0000-0000-0000BE170000}"/>
    <cellStyle name="Percent 3 3 11 6" xfId="22704" xr:uid="{00000000-0005-0000-0000-0000BF170000}"/>
    <cellStyle name="Percent 3 3 12" xfId="5092" xr:uid="{00000000-0005-0000-0000-0000C0170000}"/>
    <cellStyle name="Percent 3 3 12 2" xfId="5093" xr:uid="{00000000-0005-0000-0000-0000C1170000}"/>
    <cellStyle name="Percent 3 3 12 2 2" xfId="5094" xr:uid="{00000000-0005-0000-0000-0000C2170000}"/>
    <cellStyle name="Percent 3 3 12 2 2 2" xfId="22714" xr:uid="{00000000-0005-0000-0000-0000C3170000}"/>
    <cellStyle name="Percent 3 3 12 2 3" xfId="22713" xr:uid="{00000000-0005-0000-0000-0000C4170000}"/>
    <cellStyle name="Percent 3 3 12 3" xfId="5095" xr:uid="{00000000-0005-0000-0000-0000C5170000}"/>
    <cellStyle name="Percent 3 3 12 3 2" xfId="5096" xr:uid="{00000000-0005-0000-0000-0000C6170000}"/>
    <cellStyle name="Percent 3 3 12 3 2 2" xfId="22716" xr:uid="{00000000-0005-0000-0000-0000C7170000}"/>
    <cellStyle name="Percent 3 3 12 3 3" xfId="22715" xr:uid="{00000000-0005-0000-0000-0000C8170000}"/>
    <cellStyle name="Percent 3 3 12 4" xfId="5097" xr:uid="{00000000-0005-0000-0000-0000C9170000}"/>
    <cellStyle name="Percent 3 3 12 4 2" xfId="5098" xr:uid="{00000000-0005-0000-0000-0000CA170000}"/>
    <cellStyle name="Percent 3 3 12 4 2 2" xfId="22718" xr:uid="{00000000-0005-0000-0000-0000CB170000}"/>
    <cellStyle name="Percent 3 3 12 4 3" xfId="22717" xr:uid="{00000000-0005-0000-0000-0000CC170000}"/>
    <cellStyle name="Percent 3 3 12 5" xfId="5099" xr:uid="{00000000-0005-0000-0000-0000CD170000}"/>
    <cellStyle name="Percent 3 3 12 5 2" xfId="22719" xr:uid="{00000000-0005-0000-0000-0000CE170000}"/>
    <cellStyle name="Percent 3 3 12 6" xfId="22712" xr:uid="{00000000-0005-0000-0000-0000CF170000}"/>
    <cellStyle name="Percent 3 3 13" xfId="5100" xr:uid="{00000000-0005-0000-0000-0000D0170000}"/>
    <cellStyle name="Percent 3 3 13 2" xfId="5101" xr:uid="{00000000-0005-0000-0000-0000D1170000}"/>
    <cellStyle name="Percent 3 3 13 2 2" xfId="5102" xr:uid="{00000000-0005-0000-0000-0000D2170000}"/>
    <cellStyle name="Percent 3 3 13 2 2 2" xfId="22722" xr:uid="{00000000-0005-0000-0000-0000D3170000}"/>
    <cellStyle name="Percent 3 3 13 2 3" xfId="22721" xr:uid="{00000000-0005-0000-0000-0000D4170000}"/>
    <cellStyle name="Percent 3 3 13 3" xfId="5103" xr:uid="{00000000-0005-0000-0000-0000D5170000}"/>
    <cellStyle name="Percent 3 3 13 3 2" xfId="5104" xr:uid="{00000000-0005-0000-0000-0000D6170000}"/>
    <cellStyle name="Percent 3 3 13 3 2 2" xfId="22724" xr:uid="{00000000-0005-0000-0000-0000D7170000}"/>
    <cellStyle name="Percent 3 3 13 3 3" xfId="22723" xr:uid="{00000000-0005-0000-0000-0000D8170000}"/>
    <cellStyle name="Percent 3 3 13 4" xfId="5105" xr:uid="{00000000-0005-0000-0000-0000D9170000}"/>
    <cellStyle name="Percent 3 3 13 4 2" xfId="5106" xr:uid="{00000000-0005-0000-0000-0000DA170000}"/>
    <cellStyle name="Percent 3 3 13 4 2 2" xfId="22726" xr:uid="{00000000-0005-0000-0000-0000DB170000}"/>
    <cellStyle name="Percent 3 3 13 4 3" xfId="22725" xr:uid="{00000000-0005-0000-0000-0000DC170000}"/>
    <cellStyle name="Percent 3 3 13 5" xfId="5107" xr:uid="{00000000-0005-0000-0000-0000DD170000}"/>
    <cellStyle name="Percent 3 3 13 5 2" xfId="22727" xr:uid="{00000000-0005-0000-0000-0000DE170000}"/>
    <cellStyle name="Percent 3 3 13 6" xfId="22720" xr:uid="{00000000-0005-0000-0000-0000DF170000}"/>
    <cellStyle name="Percent 3 3 14" xfId="5108" xr:uid="{00000000-0005-0000-0000-0000E0170000}"/>
    <cellStyle name="Percent 3 3 14 2" xfId="5109" xr:uid="{00000000-0005-0000-0000-0000E1170000}"/>
    <cellStyle name="Percent 3 3 14 2 2" xfId="5110" xr:uid="{00000000-0005-0000-0000-0000E2170000}"/>
    <cellStyle name="Percent 3 3 14 2 2 2" xfId="22730" xr:uid="{00000000-0005-0000-0000-0000E3170000}"/>
    <cellStyle name="Percent 3 3 14 2 3" xfId="22729" xr:uid="{00000000-0005-0000-0000-0000E4170000}"/>
    <cellStyle name="Percent 3 3 14 3" xfId="5111" xr:uid="{00000000-0005-0000-0000-0000E5170000}"/>
    <cellStyle name="Percent 3 3 14 3 2" xfId="5112" xr:uid="{00000000-0005-0000-0000-0000E6170000}"/>
    <cellStyle name="Percent 3 3 14 3 2 2" xfId="22732" xr:uid="{00000000-0005-0000-0000-0000E7170000}"/>
    <cellStyle name="Percent 3 3 14 3 3" xfId="22731" xr:uid="{00000000-0005-0000-0000-0000E8170000}"/>
    <cellStyle name="Percent 3 3 14 4" xfId="5113" xr:uid="{00000000-0005-0000-0000-0000E9170000}"/>
    <cellStyle name="Percent 3 3 14 4 2" xfId="5114" xr:uid="{00000000-0005-0000-0000-0000EA170000}"/>
    <cellStyle name="Percent 3 3 14 4 2 2" xfId="22734" xr:uid="{00000000-0005-0000-0000-0000EB170000}"/>
    <cellStyle name="Percent 3 3 14 4 3" xfId="22733" xr:uid="{00000000-0005-0000-0000-0000EC170000}"/>
    <cellStyle name="Percent 3 3 14 5" xfId="5115" xr:uid="{00000000-0005-0000-0000-0000ED170000}"/>
    <cellStyle name="Percent 3 3 14 5 2" xfId="22735" xr:uid="{00000000-0005-0000-0000-0000EE170000}"/>
    <cellStyle name="Percent 3 3 14 6" xfId="22728" xr:uid="{00000000-0005-0000-0000-0000EF170000}"/>
    <cellStyle name="Percent 3 3 15" xfId="5116" xr:uid="{00000000-0005-0000-0000-0000F0170000}"/>
    <cellStyle name="Percent 3 3 15 2" xfId="5117" xr:uid="{00000000-0005-0000-0000-0000F1170000}"/>
    <cellStyle name="Percent 3 3 15 2 2" xfId="5118" xr:uid="{00000000-0005-0000-0000-0000F2170000}"/>
    <cellStyle name="Percent 3 3 15 2 2 2" xfId="22738" xr:uid="{00000000-0005-0000-0000-0000F3170000}"/>
    <cellStyle name="Percent 3 3 15 2 3" xfId="22737" xr:uid="{00000000-0005-0000-0000-0000F4170000}"/>
    <cellStyle name="Percent 3 3 15 3" xfId="5119" xr:uid="{00000000-0005-0000-0000-0000F5170000}"/>
    <cellStyle name="Percent 3 3 15 3 2" xfId="5120" xr:uid="{00000000-0005-0000-0000-0000F6170000}"/>
    <cellStyle name="Percent 3 3 15 3 2 2" xfId="22740" xr:uid="{00000000-0005-0000-0000-0000F7170000}"/>
    <cellStyle name="Percent 3 3 15 3 3" xfId="22739" xr:uid="{00000000-0005-0000-0000-0000F8170000}"/>
    <cellStyle name="Percent 3 3 15 4" xfId="5121" xr:uid="{00000000-0005-0000-0000-0000F9170000}"/>
    <cellStyle name="Percent 3 3 15 4 2" xfId="5122" xr:uid="{00000000-0005-0000-0000-0000FA170000}"/>
    <cellStyle name="Percent 3 3 15 4 2 2" xfId="22742" xr:uid="{00000000-0005-0000-0000-0000FB170000}"/>
    <cellStyle name="Percent 3 3 15 4 3" xfId="22741" xr:uid="{00000000-0005-0000-0000-0000FC170000}"/>
    <cellStyle name="Percent 3 3 15 5" xfId="5123" xr:uid="{00000000-0005-0000-0000-0000FD170000}"/>
    <cellStyle name="Percent 3 3 15 5 2" xfId="22743" xr:uid="{00000000-0005-0000-0000-0000FE170000}"/>
    <cellStyle name="Percent 3 3 15 6" xfId="22736" xr:uid="{00000000-0005-0000-0000-0000FF170000}"/>
    <cellStyle name="Percent 3 3 16" xfId="5124" xr:uid="{00000000-0005-0000-0000-000000180000}"/>
    <cellStyle name="Percent 3 3 16 2" xfId="5125" xr:uid="{00000000-0005-0000-0000-000001180000}"/>
    <cellStyle name="Percent 3 3 16 2 2" xfId="22745" xr:uid="{00000000-0005-0000-0000-000002180000}"/>
    <cellStyle name="Percent 3 3 16 3" xfId="22744" xr:uid="{00000000-0005-0000-0000-000003180000}"/>
    <cellStyle name="Percent 3 3 17" xfId="5126" xr:uid="{00000000-0005-0000-0000-000004180000}"/>
    <cellStyle name="Percent 3 3 17 2" xfId="5127" xr:uid="{00000000-0005-0000-0000-000005180000}"/>
    <cellStyle name="Percent 3 3 17 2 2" xfId="22747" xr:uid="{00000000-0005-0000-0000-000006180000}"/>
    <cellStyle name="Percent 3 3 17 3" xfId="22746" xr:uid="{00000000-0005-0000-0000-000007180000}"/>
    <cellStyle name="Percent 3 3 18" xfId="5128" xr:uid="{00000000-0005-0000-0000-000008180000}"/>
    <cellStyle name="Percent 3 3 18 2" xfId="5129" xr:uid="{00000000-0005-0000-0000-000009180000}"/>
    <cellStyle name="Percent 3 3 18 2 2" xfId="22749" xr:uid="{00000000-0005-0000-0000-00000A180000}"/>
    <cellStyle name="Percent 3 3 18 3" xfId="22748" xr:uid="{00000000-0005-0000-0000-00000B180000}"/>
    <cellStyle name="Percent 3 3 19" xfId="5130" xr:uid="{00000000-0005-0000-0000-00000C180000}"/>
    <cellStyle name="Percent 3 3 19 2" xfId="22750" xr:uid="{00000000-0005-0000-0000-00000D180000}"/>
    <cellStyle name="Percent 3 3 2" xfId="5131" xr:uid="{00000000-0005-0000-0000-00000E180000}"/>
    <cellStyle name="Percent 3 3 2 2" xfId="5132" xr:uid="{00000000-0005-0000-0000-00000F180000}"/>
    <cellStyle name="Percent 3 3 2 2 2" xfId="5133" xr:uid="{00000000-0005-0000-0000-000010180000}"/>
    <cellStyle name="Percent 3 3 2 2 2 2" xfId="22753" xr:uid="{00000000-0005-0000-0000-000011180000}"/>
    <cellStyle name="Percent 3 3 2 2 3" xfId="22752" xr:uid="{00000000-0005-0000-0000-000012180000}"/>
    <cellStyle name="Percent 3 3 2 3" xfId="5134" xr:uid="{00000000-0005-0000-0000-000013180000}"/>
    <cellStyle name="Percent 3 3 2 3 2" xfId="5135" xr:uid="{00000000-0005-0000-0000-000014180000}"/>
    <cellStyle name="Percent 3 3 2 3 2 2" xfId="22755" xr:uid="{00000000-0005-0000-0000-000015180000}"/>
    <cellStyle name="Percent 3 3 2 3 3" xfId="22754" xr:uid="{00000000-0005-0000-0000-000016180000}"/>
    <cellStyle name="Percent 3 3 2 4" xfId="5136" xr:uid="{00000000-0005-0000-0000-000017180000}"/>
    <cellStyle name="Percent 3 3 2 4 2" xfId="5137" xr:uid="{00000000-0005-0000-0000-000018180000}"/>
    <cellStyle name="Percent 3 3 2 4 2 2" xfId="22757" xr:uid="{00000000-0005-0000-0000-000019180000}"/>
    <cellStyle name="Percent 3 3 2 4 3" xfId="22756" xr:uid="{00000000-0005-0000-0000-00001A180000}"/>
    <cellStyle name="Percent 3 3 2 5" xfId="5138" xr:uid="{00000000-0005-0000-0000-00001B180000}"/>
    <cellStyle name="Percent 3 3 2 5 2" xfId="22758" xr:uid="{00000000-0005-0000-0000-00001C180000}"/>
    <cellStyle name="Percent 3 3 2 6" xfId="22751" xr:uid="{00000000-0005-0000-0000-00001D180000}"/>
    <cellStyle name="Percent 3 3 20" xfId="22695" xr:uid="{00000000-0005-0000-0000-00001E180000}"/>
    <cellStyle name="Percent 3 3 3" xfId="5139" xr:uid="{00000000-0005-0000-0000-00001F180000}"/>
    <cellStyle name="Percent 3 3 3 2" xfId="5140" xr:uid="{00000000-0005-0000-0000-000020180000}"/>
    <cellStyle name="Percent 3 3 3 2 2" xfId="5141" xr:uid="{00000000-0005-0000-0000-000021180000}"/>
    <cellStyle name="Percent 3 3 3 2 2 2" xfId="5142" xr:uid="{00000000-0005-0000-0000-000022180000}"/>
    <cellStyle name="Percent 3 3 3 2 2 2 2" xfId="22762" xr:uid="{00000000-0005-0000-0000-000023180000}"/>
    <cellStyle name="Percent 3 3 3 2 2 3" xfId="22761" xr:uid="{00000000-0005-0000-0000-000024180000}"/>
    <cellStyle name="Percent 3 3 3 2 3" xfId="5143" xr:uid="{00000000-0005-0000-0000-000025180000}"/>
    <cellStyle name="Percent 3 3 3 2 3 2" xfId="22763" xr:uid="{00000000-0005-0000-0000-000026180000}"/>
    <cellStyle name="Percent 3 3 3 2 4" xfId="22760" xr:uid="{00000000-0005-0000-0000-000027180000}"/>
    <cellStyle name="Percent 3 3 3 3" xfId="5144" xr:uid="{00000000-0005-0000-0000-000028180000}"/>
    <cellStyle name="Percent 3 3 3 3 2" xfId="5145" xr:uid="{00000000-0005-0000-0000-000029180000}"/>
    <cellStyle name="Percent 3 3 3 3 2 2" xfId="5146" xr:uid="{00000000-0005-0000-0000-00002A180000}"/>
    <cellStyle name="Percent 3 3 3 3 2 2 2" xfId="22766" xr:uid="{00000000-0005-0000-0000-00002B180000}"/>
    <cellStyle name="Percent 3 3 3 3 2 3" xfId="22765" xr:uid="{00000000-0005-0000-0000-00002C180000}"/>
    <cellStyle name="Percent 3 3 3 3 3" xfId="5147" xr:uid="{00000000-0005-0000-0000-00002D180000}"/>
    <cellStyle name="Percent 3 3 3 3 3 2" xfId="5148" xr:uid="{00000000-0005-0000-0000-00002E180000}"/>
    <cellStyle name="Percent 3 3 3 3 3 2 2" xfId="22768" xr:uid="{00000000-0005-0000-0000-00002F180000}"/>
    <cellStyle name="Percent 3 3 3 3 3 3" xfId="22767" xr:uid="{00000000-0005-0000-0000-000030180000}"/>
    <cellStyle name="Percent 3 3 3 3 4" xfId="5149" xr:uid="{00000000-0005-0000-0000-000031180000}"/>
    <cellStyle name="Percent 3 3 3 3 4 2" xfId="5150" xr:uid="{00000000-0005-0000-0000-000032180000}"/>
    <cellStyle name="Percent 3 3 3 3 4 2 2" xfId="22770" xr:uid="{00000000-0005-0000-0000-000033180000}"/>
    <cellStyle name="Percent 3 3 3 3 4 3" xfId="22769" xr:uid="{00000000-0005-0000-0000-000034180000}"/>
    <cellStyle name="Percent 3 3 3 3 5" xfId="5151" xr:uid="{00000000-0005-0000-0000-000035180000}"/>
    <cellStyle name="Percent 3 3 3 3 5 2" xfId="5152" xr:uid="{00000000-0005-0000-0000-000036180000}"/>
    <cellStyle name="Percent 3 3 3 3 5 2 2" xfId="22772" xr:uid="{00000000-0005-0000-0000-000037180000}"/>
    <cellStyle name="Percent 3 3 3 3 5 3" xfId="22771" xr:uid="{00000000-0005-0000-0000-000038180000}"/>
    <cellStyle name="Percent 3 3 3 3 6" xfId="5153" xr:uid="{00000000-0005-0000-0000-000039180000}"/>
    <cellStyle name="Percent 3 3 3 3 6 2" xfId="22773" xr:uid="{00000000-0005-0000-0000-00003A180000}"/>
    <cellStyle name="Percent 3 3 3 3 7" xfId="22764" xr:uid="{00000000-0005-0000-0000-00003B180000}"/>
    <cellStyle name="Percent 3 3 3 4" xfId="5154" xr:uid="{00000000-0005-0000-0000-00003C180000}"/>
    <cellStyle name="Percent 3 3 3 4 2" xfId="5155" xr:uid="{00000000-0005-0000-0000-00003D180000}"/>
    <cellStyle name="Percent 3 3 3 4 2 2" xfId="22775" xr:uid="{00000000-0005-0000-0000-00003E180000}"/>
    <cellStyle name="Percent 3 3 3 4 3" xfId="22774" xr:uid="{00000000-0005-0000-0000-00003F180000}"/>
    <cellStyle name="Percent 3 3 3 5" xfId="5156" xr:uid="{00000000-0005-0000-0000-000040180000}"/>
    <cellStyle name="Percent 3 3 3 5 2" xfId="22776" xr:uid="{00000000-0005-0000-0000-000041180000}"/>
    <cellStyle name="Percent 3 3 3 6" xfId="22759" xr:uid="{00000000-0005-0000-0000-000042180000}"/>
    <cellStyle name="Percent 3 3 4" xfId="5157" xr:uid="{00000000-0005-0000-0000-000043180000}"/>
    <cellStyle name="Percent 3 3 4 2" xfId="5158" xr:uid="{00000000-0005-0000-0000-000044180000}"/>
    <cellStyle name="Percent 3 3 4 2 2" xfId="5159" xr:uid="{00000000-0005-0000-0000-000045180000}"/>
    <cellStyle name="Percent 3 3 4 2 2 2" xfId="5160" xr:uid="{00000000-0005-0000-0000-000046180000}"/>
    <cellStyle name="Percent 3 3 4 2 2 2 2" xfId="22780" xr:uid="{00000000-0005-0000-0000-000047180000}"/>
    <cellStyle name="Percent 3 3 4 2 2 3" xfId="22779" xr:uid="{00000000-0005-0000-0000-000048180000}"/>
    <cellStyle name="Percent 3 3 4 2 3" xfId="5161" xr:uid="{00000000-0005-0000-0000-000049180000}"/>
    <cellStyle name="Percent 3 3 4 2 3 2" xfId="22781" xr:uid="{00000000-0005-0000-0000-00004A180000}"/>
    <cellStyle name="Percent 3 3 4 2 4" xfId="22778" xr:uid="{00000000-0005-0000-0000-00004B180000}"/>
    <cellStyle name="Percent 3 3 4 3" xfId="5162" xr:uid="{00000000-0005-0000-0000-00004C180000}"/>
    <cellStyle name="Percent 3 3 4 3 2" xfId="5163" xr:uid="{00000000-0005-0000-0000-00004D180000}"/>
    <cellStyle name="Percent 3 3 4 3 2 2" xfId="22783" xr:uid="{00000000-0005-0000-0000-00004E180000}"/>
    <cellStyle name="Percent 3 3 4 3 3" xfId="22782" xr:uid="{00000000-0005-0000-0000-00004F180000}"/>
    <cellStyle name="Percent 3 3 4 4" xfId="5164" xr:uid="{00000000-0005-0000-0000-000050180000}"/>
    <cellStyle name="Percent 3 3 4 4 2" xfId="5165" xr:uid="{00000000-0005-0000-0000-000051180000}"/>
    <cellStyle name="Percent 3 3 4 4 2 2" xfId="22785" xr:uid="{00000000-0005-0000-0000-000052180000}"/>
    <cellStyle name="Percent 3 3 4 4 3" xfId="22784" xr:uid="{00000000-0005-0000-0000-000053180000}"/>
    <cellStyle name="Percent 3 3 4 5" xfId="5166" xr:uid="{00000000-0005-0000-0000-000054180000}"/>
    <cellStyle name="Percent 3 3 4 5 2" xfId="22786" xr:uid="{00000000-0005-0000-0000-000055180000}"/>
    <cellStyle name="Percent 3 3 4 6" xfId="22777" xr:uid="{00000000-0005-0000-0000-000056180000}"/>
    <cellStyle name="Percent 3 3 5" xfId="5167" xr:uid="{00000000-0005-0000-0000-000057180000}"/>
    <cellStyle name="Percent 3 3 5 2" xfId="5168" xr:uid="{00000000-0005-0000-0000-000058180000}"/>
    <cellStyle name="Percent 3 3 5 2 2" xfId="5169" xr:uid="{00000000-0005-0000-0000-000059180000}"/>
    <cellStyle name="Percent 3 3 5 2 2 2" xfId="5170" xr:uid="{00000000-0005-0000-0000-00005A180000}"/>
    <cellStyle name="Percent 3 3 5 2 2 2 2" xfId="22790" xr:uid="{00000000-0005-0000-0000-00005B180000}"/>
    <cellStyle name="Percent 3 3 5 2 2 3" xfId="22789" xr:uid="{00000000-0005-0000-0000-00005C180000}"/>
    <cellStyle name="Percent 3 3 5 2 3" xfId="5171" xr:uid="{00000000-0005-0000-0000-00005D180000}"/>
    <cellStyle name="Percent 3 3 5 2 3 2" xfId="5172" xr:uid="{00000000-0005-0000-0000-00005E180000}"/>
    <cellStyle name="Percent 3 3 5 2 3 2 2" xfId="22792" xr:uid="{00000000-0005-0000-0000-00005F180000}"/>
    <cellStyle name="Percent 3 3 5 2 3 3" xfId="22791" xr:uid="{00000000-0005-0000-0000-000060180000}"/>
    <cellStyle name="Percent 3 3 5 2 4" xfId="5173" xr:uid="{00000000-0005-0000-0000-000061180000}"/>
    <cellStyle name="Percent 3 3 5 2 4 2" xfId="22793" xr:uid="{00000000-0005-0000-0000-000062180000}"/>
    <cellStyle name="Percent 3 3 5 2 5" xfId="22788" xr:uid="{00000000-0005-0000-0000-000063180000}"/>
    <cellStyle name="Percent 3 3 5 3" xfId="5174" xr:uid="{00000000-0005-0000-0000-000064180000}"/>
    <cellStyle name="Percent 3 3 5 3 2" xfId="5175" xr:uid="{00000000-0005-0000-0000-000065180000}"/>
    <cellStyle name="Percent 3 3 5 3 2 2" xfId="5176" xr:uid="{00000000-0005-0000-0000-000066180000}"/>
    <cellStyle name="Percent 3 3 5 3 2 2 2" xfId="22796" xr:uid="{00000000-0005-0000-0000-000067180000}"/>
    <cellStyle name="Percent 3 3 5 3 2 3" xfId="22795" xr:uid="{00000000-0005-0000-0000-000068180000}"/>
    <cellStyle name="Percent 3 3 5 3 3" xfId="5177" xr:uid="{00000000-0005-0000-0000-000069180000}"/>
    <cellStyle name="Percent 3 3 5 3 3 2" xfId="5178" xr:uid="{00000000-0005-0000-0000-00006A180000}"/>
    <cellStyle name="Percent 3 3 5 3 3 2 2" xfId="22798" xr:uid="{00000000-0005-0000-0000-00006B180000}"/>
    <cellStyle name="Percent 3 3 5 3 3 3" xfId="22797" xr:uid="{00000000-0005-0000-0000-00006C180000}"/>
    <cellStyle name="Percent 3 3 5 3 4" xfId="5179" xr:uid="{00000000-0005-0000-0000-00006D180000}"/>
    <cellStyle name="Percent 3 3 5 3 4 2" xfId="22799" xr:uid="{00000000-0005-0000-0000-00006E180000}"/>
    <cellStyle name="Percent 3 3 5 3 5" xfId="22794" xr:uid="{00000000-0005-0000-0000-00006F180000}"/>
    <cellStyle name="Percent 3 3 5 4" xfId="5180" xr:uid="{00000000-0005-0000-0000-000070180000}"/>
    <cellStyle name="Percent 3 3 5 4 2" xfId="5181" xr:uid="{00000000-0005-0000-0000-000071180000}"/>
    <cellStyle name="Percent 3 3 5 4 2 2" xfId="22801" xr:uid="{00000000-0005-0000-0000-000072180000}"/>
    <cellStyle name="Percent 3 3 5 4 3" xfId="22800" xr:uid="{00000000-0005-0000-0000-000073180000}"/>
    <cellStyle name="Percent 3 3 5 5" xfId="5182" xr:uid="{00000000-0005-0000-0000-000074180000}"/>
    <cellStyle name="Percent 3 3 5 5 2" xfId="5183" xr:uid="{00000000-0005-0000-0000-000075180000}"/>
    <cellStyle name="Percent 3 3 5 5 2 2" xfId="22803" xr:uid="{00000000-0005-0000-0000-000076180000}"/>
    <cellStyle name="Percent 3 3 5 5 3" xfId="22802" xr:uid="{00000000-0005-0000-0000-000077180000}"/>
    <cellStyle name="Percent 3 3 5 6" xfId="5184" xr:uid="{00000000-0005-0000-0000-000078180000}"/>
    <cellStyle name="Percent 3 3 5 6 2" xfId="5185" xr:uid="{00000000-0005-0000-0000-000079180000}"/>
    <cellStyle name="Percent 3 3 5 6 2 2" xfId="22805" xr:uid="{00000000-0005-0000-0000-00007A180000}"/>
    <cellStyle name="Percent 3 3 5 6 3" xfId="22804" xr:uid="{00000000-0005-0000-0000-00007B180000}"/>
    <cellStyle name="Percent 3 3 5 7" xfId="5186" xr:uid="{00000000-0005-0000-0000-00007C180000}"/>
    <cellStyle name="Percent 3 3 5 7 2" xfId="22806" xr:uid="{00000000-0005-0000-0000-00007D180000}"/>
    <cellStyle name="Percent 3 3 5 8" xfId="22787" xr:uid="{00000000-0005-0000-0000-00007E180000}"/>
    <cellStyle name="Percent 3 3 6" xfId="5187" xr:uid="{00000000-0005-0000-0000-00007F180000}"/>
    <cellStyle name="Percent 3 3 6 2" xfId="5188" xr:uid="{00000000-0005-0000-0000-000080180000}"/>
    <cellStyle name="Percent 3 3 6 2 2" xfId="5189" xr:uid="{00000000-0005-0000-0000-000081180000}"/>
    <cellStyle name="Percent 3 3 6 2 2 2" xfId="5190" xr:uid="{00000000-0005-0000-0000-000082180000}"/>
    <cellStyle name="Percent 3 3 6 2 2 2 2" xfId="22810" xr:uid="{00000000-0005-0000-0000-000083180000}"/>
    <cellStyle name="Percent 3 3 6 2 2 3" xfId="22809" xr:uid="{00000000-0005-0000-0000-000084180000}"/>
    <cellStyle name="Percent 3 3 6 2 3" xfId="5191" xr:uid="{00000000-0005-0000-0000-000085180000}"/>
    <cellStyle name="Percent 3 3 6 2 3 2" xfId="5192" xr:uid="{00000000-0005-0000-0000-000086180000}"/>
    <cellStyle name="Percent 3 3 6 2 3 2 2" xfId="22812" xr:uid="{00000000-0005-0000-0000-000087180000}"/>
    <cellStyle name="Percent 3 3 6 2 3 3" xfId="22811" xr:uid="{00000000-0005-0000-0000-000088180000}"/>
    <cellStyle name="Percent 3 3 6 2 4" xfId="5193" xr:uid="{00000000-0005-0000-0000-000089180000}"/>
    <cellStyle name="Percent 3 3 6 2 4 2" xfId="22813" xr:uid="{00000000-0005-0000-0000-00008A180000}"/>
    <cellStyle name="Percent 3 3 6 2 5" xfId="22808" xr:uid="{00000000-0005-0000-0000-00008B180000}"/>
    <cellStyle name="Percent 3 3 6 3" xfId="5194" xr:uid="{00000000-0005-0000-0000-00008C180000}"/>
    <cellStyle name="Percent 3 3 6 3 2" xfId="5195" xr:uid="{00000000-0005-0000-0000-00008D180000}"/>
    <cellStyle name="Percent 3 3 6 3 2 2" xfId="5196" xr:uid="{00000000-0005-0000-0000-00008E180000}"/>
    <cellStyle name="Percent 3 3 6 3 2 2 2" xfId="22816" xr:uid="{00000000-0005-0000-0000-00008F180000}"/>
    <cellStyle name="Percent 3 3 6 3 2 3" xfId="22815" xr:uid="{00000000-0005-0000-0000-000090180000}"/>
    <cellStyle name="Percent 3 3 6 3 3" xfId="5197" xr:uid="{00000000-0005-0000-0000-000091180000}"/>
    <cellStyle name="Percent 3 3 6 3 3 2" xfId="5198" xr:uid="{00000000-0005-0000-0000-000092180000}"/>
    <cellStyle name="Percent 3 3 6 3 3 2 2" xfId="22818" xr:uid="{00000000-0005-0000-0000-000093180000}"/>
    <cellStyle name="Percent 3 3 6 3 3 3" xfId="22817" xr:uid="{00000000-0005-0000-0000-000094180000}"/>
    <cellStyle name="Percent 3 3 6 3 4" xfId="5199" xr:uid="{00000000-0005-0000-0000-000095180000}"/>
    <cellStyle name="Percent 3 3 6 3 4 2" xfId="22819" xr:uid="{00000000-0005-0000-0000-000096180000}"/>
    <cellStyle name="Percent 3 3 6 3 5" xfId="22814" xr:uid="{00000000-0005-0000-0000-000097180000}"/>
    <cellStyle name="Percent 3 3 6 4" xfId="5200" xr:uid="{00000000-0005-0000-0000-000098180000}"/>
    <cellStyle name="Percent 3 3 6 4 2" xfId="5201" xr:uid="{00000000-0005-0000-0000-000099180000}"/>
    <cellStyle name="Percent 3 3 6 4 2 2" xfId="22821" xr:uid="{00000000-0005-0000-0000-00009A180000}"/>
    <cellStyle name="Percent 3 3 6 4 3" xfId="22820" xr:uid="{00000000-0005-0000-0000-00009B180000}"/>
    <cellStyle name="Percent 3 3 6 5" xfId="5202" xr:uid="{00000000-0005-0000-0000-00009C180000}"/>
    <cellStyle name="Percent 3 3 6 5 2" xfId="5203" xr:uid="{00000000-0005-0000-0000-00009D180000}"/>
    <cellStyle name="Percent 3 3 6 5 2 2" xfId="22823" xr:uid="{00000000-0005-0000-0000-00009E180000}"/>
    <cellStyle name="Percent 3 3 6 5 3" xfId="22822" xr:uid="{00000000-0005-0000-0000-00009F180000}"/>
    <cellStyle name="Percent 3 3 6 6" xfId="5204" xr:uid="{00000000-0005-0000-0000-0000A0180000}"/>
    <cellStyle name="Percent 3 3 6 6 2" xfId="5205" xr:uid="{00000000-0005-0000-0000-0000A1180000}"/>
    <cellStyle name="Percent 3 3 6 6 2 2" xfId="22825" xr:uid="{00000000-0005-0000-0000-0000A2180000}"/>
    <cellStyle name="Percent 3 3 6 6 3" xfId="22824" xr:uid="{00000000-0005-0000-0000-0000A3180000}"/>
    <cellStyle name="Percent 3 3 6 7" xfId="5206" xr:uid="{00000000-0005-0000-0000-0000A4180000}"/>
    <cellStyle name="Percent 3 3 6 7 2" xfId="22826" xr:uid="{00000000-0005-0000-0000-0000A5180000}"/>
    <cellStyle name="Percent 3 3 6 8" xfId="22807" xr:uid="{00000000-0005-0000-0000-0000A6180000}"/>
    <cellStyle name="Percent 3 3 7" xfId="5207" xr:uid="{00000000-0005-0000-0000-0000A7180000}"/>
    <cellStyle name="Percent 3 3 7 2" xfId="5208" xr:uid="{00000000-0005-0000-0000-0000A8180000}"/>
    <cellStyle name="Percent 3 3 7 2 2" xfId="5209" xr:uid="{00000000-0005-0000-0000-0000A9180000}"/>
    <cellStyle name="Percent 3 3 7 2 2 2" xfId="5210" xr:uid="{00000000-0005-0000-0000-0000AA180000}"/>
    <cellStyle name="Percent 3 3 7 2 2 2 2" xfId="22830" xr:uid="{00000000-0005-0000-0000-0000AB180000}"/>
    <cellStyle name="Percent 3 3 7 2 2 3" xfId="22829" xr:uid="{00000000-0005-0000-0000-0000AC180000}"/>
    <cellStyle name="Percent 3 3 7 2 3" xfId="5211" xr:uid="{00000000-0005-0000-0000-0000AD180000}"/>
    <cellStyle name="Percent 3 3 7 2 3 2" xfId="5212" xr:uid="{00000000-0005-0000-0000-0000AE180000}"/>
    <cellStyle name="Percent 3 3 7 2 3 2 2" xfId="22832" xr:uid="{00000000-0005-0000-0000-0000AF180000}"/>
    <cellStyle name="Percent 3 3 7 2 3 3" xfId="22831" xr:uid="{00000000-0005-0000-0000-0000B0180000}"/>
    <cellStyle name="Percent 3 3 7 2 4" xfId="5213" xr:uid="{00000000-0005-0000-0000-0000B1180000}"/>
    <cellStyle name="Percent 3 3 7 2 4 2" xfId="22833" xr:uid="{00000000-0005-0000-0000-0000B2180000}"/>
    <cellStyle name="Percent 3 3 7 2 5" xfId="22828" xr:uid="{00000000-0005-0000-0000-0000B3180000}"/>
    <cellStyle name="Percent 3 3 7 3" xfId="5214" xr:uid="{00000000-0005-0000-0000-0000B4180000}"/>
    <cellStyle name="Percent 3 3 7 3 2" xfId="5215" xr:uid="{00000000-0005-0000-0000-0000B5180000}"/>
    <cellStyle name="Percent 3 3 7 3 2 2" xfId="5216" xr:uid="{00000000-0005-0000-0000-0000B6180000}"/>
    <cellStyle name="Percent 3 3 7 3 2 2 2" xfId="22836" xr:uid="{00000000-0005-0000-0000-0000B7180000}"/>
    <cellStyle name="Percent 3 3 7 3 2 3" xfId="22835" xr:uid="{00000000-0005-0000-0000-0000B8180000}"/>
    <cellStyle name="Percent 3 3 7 3 3" xfId="5217" xr:uid="{00000000-0005-0000-0000-0000B9180000}"/>
    <cellStyle name="Percent 3 3 7 3 3 2" xfId="5218" xr:uid="{00000000-0005-0000-0000-0000BA180000}"/>
    <cellStyle name="Percent 3 3 7 3 3 2 2" xfId="22838" xr:uid="{00000000-0005-0000-0000-0000BB180000}"/>
    <cellStyle name="Percent 3 3 7 3 3 3" xfId="22837" xr:uid="{00000000-0005-0000-0000-0000BC180000}"/>
    <cellStyle name="Percent 3 3 7 3 4" xfId="5219" xr:uid="{00000000-0005-0000-0000-0000BD180000}"/>
    <cellStyle name="Percent 3 3 7 3 4 2" xfId="22839" xr:uid="{00000000-0005-0000-0000-0000BE180000}"/>
    <cellStyle name="Percent 3 3 7 3 5" xfId="22834" xr:uid="{00000000-0005-0000-0000-0000BF180000}"/>
    <cellStyle name="Percent 3 3 7 4" xfId="5220" xr:uid="{00000000-0005-0000-0000-0000C0180000}"/>
    <cellStyle name="Percent 3 3 7 4 2" xfId="5221" xr:uid="{00000000-0005-0000-0000-0000C1180000}"/>
    <cellStyle name="Percent 3 3 7 4 2 2" xfId="22841" xr:uid="{00000000-0005-0000-0000-0000C2180000}"/>
    <cellStyle name="Percent 3 3 7 4 3" xfId="22840" xr:uid="{00000000-0005-0000-0000-0000C3180000}"/>
    <cellStyle name="Percent 3 3 7 5" xfId="5222" xr:uid="{00000000-0005-0000-0000-0000C4180000}"/>
    <cellStyle name="Percent 3 3 7 5 2" xfId="5223" xr:uid="{00000000-0005-0000-0000-0000C5180000}"/>
    <cellStyle name="Percent 3 3 7 5 2 2" xfId="22843" xr:uid="{00000000-0005-0000-0000-0000C6180000}"/>
    <cellStyle name="Percent 3 3 7 5 3" xfId="22842" xr:uid="{00000000-0005-0000-0000-0000C7180000}"/>
    <cellStyle name="Percent 3 3 7 6" xfId="5224" xr:uid="{00000000-0005-0000-0000-0000C8180000}"/>
    <cellStyle name="Percent 3 3 7 6 2" xfId="5225" xr:uid="{00000000-0005-0000-0000-0000C9180000}"/>
    <cellStyle name="Percent 3 3 7 6 2 2" xfId="22845" xr:uid="{00000000-0005-0000-0000-0000CA180000}"/>
    <cellStyle name="Percent 3 3 7 6 3" xfId="22844" xr:uid="{00000000-0005-0000-0000-0000CB180000}"/>
    <cellStyle name="Percent 3 3 7 7" xfId="5226" xr:uid="{00000000-0005-0000-0000-0000CC180000}"/>
    <cellStyle name="Percent 3 3 7 7 2" xfId="22846" xr:uid="{00000000-0005-0000-0000-0000CD180000}"/>
    <cellStyle name="Percent 3 3 7 8" xfId="22827" xr:uid="{00000000-0005-0000-0000-0000CE180000}"/>
    <cellStyle name="Percent 3 3 8" xfId="5227" xr:uid="{00000000-0005-0000-0000-0000CF180000}"/>
    <cellStyle name="Percent 3 3 8 2" xfId="5228" xr:uid="{00000000-0005-0000-0000-0000D0180000}"/>
    <cellStyle name="Percent 3 3 8 2 2" xfId="5229" xr:uid="{00000000-0005-0000-0000-0000D1180000}"/>
    <cellStyle name="Percent 3 3 8 2 2 2" xfId="5230" xr:uid="{00000000-0005-0000-0000-0000D2180000}"/>
    <cellStyle name="Percent 3 3 8 2 2 2 2" xfId="22850" xr:uid="{00000000-0005-0000-0000-0000D3180000}"/>
    <cellStyle name="Percent 3 3 8 2 2 3" xfId="22849" xr:uid="{00000000-0005-0000-0000-0000D4180000}"/>
    <cellStyle name="Percent 3 3 8 2 3" xfId="5231" xr:uid="{00000000-0005-0000-0000-0000D5180000}"/>
    <cellStyle name="Percent 3 3 8 2 3 2" xfId="5232" xr:uid="{00000000-0005-0000-0000-0000D6180000}"/>
    <cellStyle name="Percent 3 3 8 2 3 2 2" xfId="22852" xr:uid="{00000000-0005-0000-0000-0000D7180000}"/>
    <cellStyle name="Percent 3 3 8 2 3 3" xfId="22851" xr:uid="{00000000-0005-0000-0000-0000D8180000}"/>
    <cellStyle name="Percent 3 3 8 2 4" xfId="5233" xr:uid="{00000000-0005-0000-0000-0000D9180000}"/>
    <cellStyle name="Percent 3 3 8 2 4 2" xfId="22853" xr:uid="{00000000-0005-0000-0000-0000DA180000}"/>
    <cellStyle name="Percent 3 3 8 2 5" xfId="22848" xr:uid="{00000000-0005-0000-0000-0000DB180000}"/>
    <cellStyle name="Percent 3 3 8 3" xfId="5234" xr:uid="{00000000-0005-0000-0000-0000DC180000}"/>
    <cellStyle name="Percent 3 3 8 3 2" xfId="5235" xr:uid="{00000000-0005-0000-0000-0000DD180000}"/>
    <cellStyle name="Percent 3 3 8 3 2 2" xfId="5236" xr:uid="{00000000-0005-0000-0000-0000DE180000}"/>
    <cellStyle name="Percent 3 3 8 3 2 2 2" xfId="22856" xr:uid="{00000000-0005-0000-0000-0000DF180000}"/>
    <cellStyle name="Percent 3 3 8 3 2 3" xfId="22855" xr:uid="{00000000-0005-0000-0000-0000E0180000}"/>
    <cellStyle name="Percent 3 3 8 3 3" xfId="5237" xr:uid="{00000000-0005-0000-0000-0000E1180000}"/>
    <cellStyle name="Percent 3 3 8 3 3 2" xfId="5238" xr:uid="{00000000-0005-0000-0000-0000E2180000}"/>
    <cellStyle name="Percent 3 3 8 3 3 2 2" xfId="22858" xr:uid="{00000000-0005-0000-0000-0000E3180000}"/>
    <cellStyle name="Percent 3 3 8 3 3 3" xfId="22857" xr:uid="{00000000-0005-0000-0000-0000E4180000}"/>
    <cellStyle name="Percent 3 3 8 3 4" xfId="5239" xr:uid="{00000000-0005-0000-0000-0000E5180000}"/>
    <cellStyle name="Percent 3 3 8 3 4 2" xfId="22859" xr:uid="{00000000-0005-0000-0000-0000E6180000}"/>
    <cellStyle name="Percent 3 3 8 3 5" xfId="22854" xr:uid="{00000000-0005-0000-0000-0000E7180000}"/>
    <cellStyle name="Percent 3 3 8 4" xfId="5240" xr:uid="{00000000-0005-0000-0000-0000E8180000}"/>
    <cellStyle name="Percent 3 3 8 4 2" xfId="5241" xr:uid="{00000000-0005-0000-0000-0000E9180000}"/>
    <cellStyle name="Percent 3 3 8 4 2 2" xfId="22861" xr:uid="{00000000-0005-0000-0000-0000EA180000}"/>
    <cellStyle name="Percent 3 3 8 4 3" xfId="22860" xr:uid="{00000000-0005-0000-0000-0000EB180000}"/>
    <cellStyle name="Percent 3 3 8 5" xfId="5242" xr:uid="{00000000-0005-0000-0000-0000EC180000}"/>
    <cellStyle name="Percent 3 3 8 5 2" xfId="5243" xr:uid="{00000000-0005-0000-0000-0000ED180000}"/>
    <cellStyle name="Percent 3 3 8 5 2 2" xfId="22863" xr:uid="{00000000-0005-0000-0000-0000EE180000}"/>
    <cellStyle name="Percent 3 3 8 5 3" xfId="22862" xr:uid="{00000000-0005-0000-0000-0000EF180000}"/>
    <cellStyle name="Percent 3 3 8 6" xfId="5244" xr:uid="{00000000-0005-0000-0000-0000F0180000}"/>
    <cellStyle name="Percent 3 3 8 6 2" xfId="5245" xr:uid="{00000000-0005-0000-0000-0000F1180000}"/>
    <cellStyle name="Percent 3 3 8 6 2 2" xfId="22865" xr:uid="{00000000-0005-0000-0000-0000F2180000}"/>
    <cellStyle name="Percent 3 3 8 6 3" xfId="22864" xr:uid="{00000000-0005-0000-0000-0000F3180000}"/>
    <cellStyle name="Percent 3 3 8 7" xfId="5246" xr:uid="{00000000-0005-0000-0000-0000F4180000}"/>
    <cellStyle name="Percent 3 3 8 7 2" xfId="22866" xr:uid="{00000000-0005-0000-0000-0000F5180000}"/>
    <cellStyle name="Percent 3 3 8 8" xfId="22847" xr:uid="{00000000-0005-0000-0000-0000F6180000}"/>
    <cellStyle name="Percent 3 3 9" xfId="5247" xr:uid="{00000000-0005-0000-0000-0000F7180000}"/>
    <cellStyle name="Percent 3 3 9 2" xfId="5248" xr:uid="{00000000-0005-0000-0000-0000F8180000}"/>
    <cellStyle name="Percent 3 3 9 2 2" xfId="5249" xr:uid="{00000000-0005-0000-0000-0000F9180000}"/>
    <cellStyle name="Percent 3 3 9 2 2 2" xfId="5250" xr:uid="{00000000-0005-0000-0000-0000FA180000}"/>
    <cellStyle name="Percent 3 3 9 2 2 2 2" xfId="22870" xr:uid="{00000000-0005-0000-0000-0000FB180000}"/>
    <cellStyle name="Percent 3 3 9 2 2 3" xfId="22869" xr:uid="{00000000-0005-0000-0000-0000FC180000}"/>
    <cellStyle name="Percent 3 3 9 2 3" xfId="5251" xr:uid="{00000000-0005-0000-0000-0000FD180000}"/>
    <cellStyle name="Percent 3 3 9 2 3 2" xfId="5252" xr:uid="{00000000-0005-0000-0000-0000FE180000}"/>
    <cellStyle name="Percent 3 3 9 2 3 2 2" xfId="22872" xr:uid="{00000000-0005-0000-0000-0000FF180000}"/>
    <cellStyle name="Percent 3 3 9 2 3 3" xfId="22871" xr:uid="{00000000-0005-0000-0000-000000190000}"/>
    <cellStyle name="Percent 3 3 9 2 4" xfId="5253" xr:uid="{00000000-0005-0000-0000-000001190000}"/>
    <cellStyle name="Percent 3 3 9 2 4 2" xfId="22873" xr:uid="{00000000-0005-0000-0000-000002190000}"/>
    <cellStyle name="Percent 3 3 9 2 5" xfId="22868" xr:uid="{00000000-0005-0000-0000-000003190000}"/>
    <cellStyle name="Percent 3 3 9 3" xfId="5254" xr:uid="{00000000-0005-0000-0000-000004190000}"/>
    <cellStyle name="Percent 3 3 9 3 2" xfId="5255" xr:uid="{00000000-0005-0000-0000-000005190000}"/>
    <cellStyle name="Percent 3 3 9 3 2 2" xfId="5256" xr:uid="{00000000-0005-0000-0000-000006190000}"/>
    <cellStyle name="Percent 3 3 9 3 2 2 2" xfId="22876" xr:uid="{00000000-0005-0000-0000-000007190000}"/>
    <cellStyle name="Percent 3 3 9 3 2 3" xfId="22875" xr:uid="{00000000-0005-0000-0000-000008190000}"/>
    <cellStyle name="Percent 3 3 9 3 3" xfId="5257" xr:uid="{00000000-0005-0000-0000-000009190000}"/>
    <cellStyle name="Percent 3 3 9 3 3 2" xfId="5258" xr:uid="{00000000-0005-0000-0000-00000A190000}"/>
    <cellStyle name="Percent 3 3 9 3 3 2 2" xfId="22878" xr:uid="{00000000-0005-0000-0000-00000B190000}"/>
    <cellStyle name="Percent 3 3 9 3 3 3" xfId="22877" xr:uid="{00000000-0005-0000-0000-00000C190000}"/>
    <cellStyle name="Percent 3 3 9 3 4" xfId="5259" xr:uid="{00000000-0005-0000-0000-00000D190000}"/>
    <cellStyle name="Percent 3 3 9 3 4 2" xfId="22879" xr:uid="{00000000-0005-0000-0000-00000E190000}"/>
    <cellStyle name="Percent 3 3 9 3 5" xfId="22874" xr:uid="{00000000-0005-0000-0000-00000F190000}"/>
    <cellStyle name="Percent 3 3 9 4" xfId="5260" xr:uid="{00000000-0005-0000-0000-000010190000}"/>
    <cellStyle name="Percent 3 3 9 4 2" xfId="5261" xr:uid="{00000000-0005-0000-0000-000011190000}"/>
    <cellStyle name="Percent 3 3 9 4 2 2" xfId="22881" xr:uid="{00000000-0005-0000-0000-000012190000}"/>
    <cellStyle name="Percent 3 3 9 4 3" xfId="22880" xr:uid="{00000000-0005-0000-0000-000013190000}"/>
    <cellStyle name="Percent 3 3 9 5" xfId="5262" xr:uid="{00000000-0005-0000-0000-000014190000}"/>
    <cellStyle name="Percent 3 3 9 5 2" xfId="5263" xr:uid="{00000000-0005-0000-0000-000015190000}"/>
    <cellStyle name="Percent 3 3 9 5 2 2" xfId="22883" xr:uid="{00000000-0005-0000-0000-000016190000}"/>
    <cellStyle name="Percent 3 3 9 5 3" xfId="22882" xr:uid="{00000000-0005-0000-0000-000017190000}"/>
    <cellStyle name="Percent 3 3 9 6" xfId="5264" xr:uid="{00000000-0005-0000-0000-000018190000}"/>
    <cellStyle name="Percent 3 3 9 6 2" xfId="5265" xr:uid="{00000000-0005-0000-0000-000019190000}"/>
    <cellStyle name="Percent 3 3 9 6 2 2" xfId="22885" xr:uid="{00000000-0005-0000-0000-00001A190000}"/>
    <cellStyle name="Percent 3 3 9 6 3" xfId="22884" xr:uid="{00000000-0005-0000-0000-00001B190000}"/>
    <cellStyle name="Percent 3 3 9 7" xfId="5266" xr:uid="{00000000-0005-0000-0000-00001C190000}"/>
    <cellStyle name="Percent 3 3 9 7 2" xfId="22886" xr:uid="{00000000-0005-0000-0000-00001D190000}"/>
    <cellStyle name="Percent 3 3 9 8" xfId="22867" xr:uid="{00000000-0005-0000-0000-00001E190000}"/>
    <cellStyle name="Percent 3 30" xfId="5267" xr:uid="{00000000-0005-0000-0000-00001F190000}"/>
    <cellStyle name="Percent 3 30 2" xfId="22887" xr:uid="{00000000-0005-0000-0000-000020190000}"/>
    <cellStyle name="Percent 3 31" xfId="5268" xr:uid="{00000000-0005-0000-0000-000021190000}"/>
    <cellStyle name="Percent 3 31 2" xfId="22888" xr:uid="{00000000-0005-0000-0000-000022190000}"/>
    <cellStyle name="Percent 3 32" xfId="4723" xr:uid="{00000000-0005-0000-0000-000023190000}"/>
    <cellStyle name="Percent 3 33" xfId="22343" xr:uid="{00000000-0005-0000-0000-000024190000}"/>
    <cellStyle name="Percent 3 4" xfId="5269" xr:uid="{00000000-0005-0000-0000-000025190000}"/>
    <cellStyle name="Percent 3 4 10" xfId="5270" xr:uid="{00000000-0005-0000-0000-000026190000}"/>
    <cellStyle name="Percent 3 4 10 2" xfId="5271" xr:uid="{00000000-0005-0000-0000-000027190000}"/>
    <cellStyle name="Percent 3 4 10 2 2" xfId="5272" xr:uid="{00000000-0005-0000-0000-000028190000}"/>
    <cellStyle name="Percent 3 4 10 2 2 2" xfId="5273" xr:uid="{00000000-0005-0000-0000-000029190000}"/>
    <cellStyle name="Percent 3 4 10 2 2 2 2" xfId="22893" xr:uid="{00000000-0005-0000-0000-00002A190000}"/>
    <cellStyle name="Percent 3 4 10 2 2 3" xfId="22892" xr:uid="{00000000-0005-0000-0000-00002B190000}"/>
    <cellStyle name="Percent 3 4 10 2 3" xfId="5274" xr:uid="{00000000-0005-0000-0000-00002C190000}"/>
    <cellStyle name="Percent 3 4 10 2 3 2" xfId="5275" xr:uid="{00000000-0005-0000-0000-00002D190000}"/>
    <cellStyle name="Percent 3 4 10 2 3 2 2" xfId="22895" xr:uid="{00000000-0005-0000-0000-00002E190000}"/>
    <cellStyle name="Percent 3 4 10 2 3 3" xfId="22894" xr:uid="{00000000-0005-0000-0000-00002F190000}"/>
    <cellStyle name="Percent 3 4 10 2 4" xfId="5276" xr:uid="{00000000-0005-0000-0000-000030190000}"/>
    <cellStyle name="Percent 3 4 10 2 4 2" xfId="22896" xr:uid="{00000000-0005-0000-0000-000031190000}"/>
    <cellStyle name="Percent 3 4 10 2 5" xfId="22891" xr:uid="{00000000-0005-0000-0000-000032190000}"/>
    <cellStyle name="Percent 3 4 10 3" xfId="5277" xr:uid="{00000000-0005-0000-0000-000033190000}"/>
    <cellStyle name="Percent 3 4 10 3 2" xfId="5278" xr:uid="{00000000-0005-0000-0000-000034190000}"/>
    <cellStyle name="Percent 3 4 10 3 2 2" xfId="5279" xr:uid="{00000000-0005-0000-0000-000035190000}"/>
    <cellStyle name="Percent 3 4 10 3 2 2 2" xfId="22899" xr:uid="{00000000-0005-0000-0000-000036190000}"/>
    <cellStyle name="Percent 3 4 10 3 2 3" xfId="22898" xr:uid="{00000000-0005-0000-0000-000037190000}"/>
    <cellStyle name="Percent 3 4 10 3 3" xfId="5280" xr:uid="{00000000-0005-0000-0000-000038190000}"/>
    <cellStyle name="Percent 3 4 10 3 3 2" xfId="5281" xr:uid="{00000000-0005-0000-0000-000039190000}"/>
    <cellStyle name="Percent 3 4 10 3 3 2 2" xfId="22901" xr:uid="{00000000-0005-0000-0000-00003A190000}"/>
    <cellStyle name="Percent 3 4 10 3 3 3" xfId="22900" xr:uid="{00000000-0005-0000-0000-00003B190000}"/>
    <cellStyle name="Percent 3 4 10 3 4" xfId="5282" xr:uid="{00000000-0005-0000-0000-00003C190000}"/>
    <cellStyle name="Percent 3 4 10 3 4 2" xfId="22902" xr:uid="{00000000-0005-0000-0000-00003D190000}"/>
    <cellStyle name="Percent 3 4 10 3 5" xfId="22897" xr:uid="{00000000-0005-0000-0000-00003E190000}"/>
    <cellStyle name="Percent 3 4 10 4" xfId="5283" xr:uid="{00000000-0005-0000-0000-00003F190000}"/>
    <cellStyle name="Percent 3 4 10 4 2" xfId="5284" xr:uid="{00000000-0005-0000-0000-000040190000}"/>
    <cellStyle name="Percent 3 4 10 4 2 2" xfId="22904" xr:uid="{00000000-0005-0000-0000-000041190000}"/>
    <cellStyle name="Percent 3 4 10 4 3" xfId="22903" xr:uid="{00000000-0005-0000-0000-000042190000}"/>
    <cellStyle name="Percent 3 4 10 5" xfId="5285" xr:uid="{00000000-0005-0000-0000-000043190000}"/>
    <cellStyle name="Percent 3 4 10 5 2" xfId="5286" xr:uid="{00000000-0005-0000-0000-000044190000}"/>
    <cellStyle name="Percent 3 4 10 5 2 2" xfId="22906" xr:uid="{00000000-0005-0000-0000-000045190000}"/>
    <cellStyle name="Percent 3 4 10 5 3" xfId="22905" xr:uid="{00000000-0005-0000-0000-000046190000}"/>
    <cellStyle name="Percent 3 4 10 6" xfId="5287" xr:uid="{00000000-0005-0000-0000-000047190000}"/>
    <cellStyle name="Percent 3 4 10 6 2" xfId="5288" xr:uid="{00000000-0005-0000-0000-000048190000}"/>
    <cellStyle name="Percent 3 4 10 6 2 2" xfId="22908" xr:uid="{00000000-0005-0000-0000-000049190000}"/>
    <cellStyle name="Percent 3 4 10 6 3" xfId="22907" xr:uid="{00000000-0005-0000-0000-00004A190000}"/>
    <cellStyle name="Percent 3 4 10 7" xfId="5289" xr:uid="{00000000-0005-0000-0000-00004B190000}"/>
    <cellStyle name="Percent 3 4 10 7 2" xfId="22909" xr:uid="{00000000-0005-0000-0000-00004C190000}"/>
    <cellStyle name="Percent 3 4 10 8" xfId="22890" xr:uid="{00000000-0005-0000-0000-00004D190000}"/>
    <cellStyle name="Percent 3 4 11" xfId="5290" xr:uid="{00000000-0005-0000-0000-00004E190000}"/>
    <cellStyle name="Percent 3 4 11 2" xfId="5291" xr:uid="{00000000-0005-0000-0000-00004F190000}"/>
    <cellStyle name="Percent 3 4 11 2 2" xfId="5292" xr:uid="{00000000-0005-0000-0000-000050190000}"/>
    <cellStyle name="Percent 3 4 11 2 2 2" xfId="5293" xr:uid="{00000000-0005-0000-0000-000051190000}"/>
    <cellStyle name="Percent 3 4 11 2 2 2 2" xfId="22913" xr:uid="{00000000-0005-0000-0000-000052190000}"/>
    <cellStyle name="Percent 3 4 11 2 2 3" xfId="22912" xr:uid="{00000000-0005-0000-0000-000053190000}"/>
    <cellStyle name="Percent 3 4 11 2 3" xfId="5294" xr:uid="{00000000-0005-0000-0000-000054190000}"/>
    <cellStyle name="Percent 3 4 11 2 3 2" xfId="5295" xr:uid="{00000000-0005-0000-0000-000055190000}"/>
    <cellStyle name="Percent 3 4 11 2 3 2 2" xfId="22915" xr:uid="{00000000-0005-0000-0000-000056190000}"/>
    <cellStyle name="Percent 3 4 11 2 3 3" xfId="22914" xr:uid="{00000000-0005-0000-0000-000057190000}"/>
    <cellStyle name="Percent 3 4 11 2 4" xfId="5296" xr:uid="{00000000-0005-0000-0000-000058190000}"/>
    <cellStyle name="Percent 3 4 11 2 4 2" xfId="22916" xr:uid="{00000000-0005-0000-0000-000059190000}"/>
    <cellStyle name="Percent 3 4 11 2 5" xfId="22911" xr:uid="{00000000-0005-0000-0000-00005A190000}"/>
    <cellStyle name="Percent 3 4 11 3" xfId="5297" xr:uid="{00000000-0005-0000-0000-00005B190000}"/>
    <cellStyle name="Percent 3 4 11 3 2" xfId="5298" xr:uid="{00000000-0005-0000-0000-00005C190000}"/>
    <cellStyle name="Percent 3 4 11 3 2 2" xfId="5299" xr:uid="{00000000-0005-0000-0000-00005D190000}"/>
    <cellStyle name="Percent 3 4 11 3 2 2 2" xfId="22919" xr:uid="{00000000-0005-0000-0000-00005E190000}"/>
    <cellStyle name="Percent 3 4 11 3 2 3" xfId="22918" xr:uid="{00000000-0005-0000-0000-00005F190000}"/>
    <cellStyle name="Percent 3 4 11 3 3" xfId="5300" xr:uid="{00000000-0005-0000-0000-000060190000}"/>
    <cellStyle name="Percent 3 4 11 3 3 2" xfId="5301" xr:uid="{00000000-0005-0000-0000-000061190000}"/>
    <cellStyle name="Percent 3 4 11 3 3 2 2" xfId="22921" xr:uid="{00000000-0005-0000-0000-000062190000}"/>
    <cellStyle name="Percent 3 4 11 3 3 3" xfId="22920" xr:uid="{00000000-0005-0000-0000-000063190000}"/>
    <cellStyle name="Percent 3 4 11 3 4" xfId="5302" xr:uid="{00000000-0005-0000-0000-000064190000}"/>
    <cellStyle name="Percent 3 4 11 3 4 2" xfId="22922" xr:uid="{00000000-0005-0000-0000-000065190000}"/>
    <cellStyle name="Percent 3 4 11 3 5" xfId="22917" xr:uid="{00000000-0005-0000-0000-000066190000}"/>
    <cellStyle name="Percent 3 4 11 4" xfId="5303" xr:uid="{00000000-0005-0000-0000-000067190000}"/>
    <cellStyle name="Percent 3 4 11 4 2" xfId="5304" xr:uid="{00000000-0005-0000-0000-000068190000}"/>
    <cellStyle name="Percent 3 4 11 4 2 2" xfId="22924" xr:uid="{00000000-0005-0000-0000-000069190000}"/>
    <cellStyle name="Percent 3 4 11 4 3" xfId="22923" xr:uid="{00000000-0005-0000-0000-00006A190000}"/>
    <cellStyle name="Percent 3 4 11 5" xfId="5305" xr:uid="{00000000-0005-0000-0000-00006B190000}"/>
    <cellStyle name="Percent 3 4 11 5 2" xfId="5306" xr:uid="{00000000-0005-0000-0000-00006C190000}"/>
    <cellStyle name="Percent 3 4 11 5 2 2" xfId="22926" xr:uid="{00000000-0005-0000-0000-00006D190000}"/>
    <cellStyle name="Percent 3 4 11 5 3" xfId="22925" xr:uid="{00000000-0005-0000-0000-00006E190000}"/>
    <cellStyle name="Percent 3 4 11 6" xfId="5307" xr:uid="{00000000-0005-0000-0000-00006F190000}"/>
    <cellStyle name="Percent 3 4 11 6 2" xfId="5308" xr:uid="{00000000-0005-0000-0000-000070190000}"/>
    <cellStyle name="Percent 3 4 11 6 2 2" xfId="22928" xr:uid="{00000000-0005-0000-0000-000071190000}"/>
    <cellStyle name="Percent 3 4 11 6 3" xfId="22927" xr:uid="{00000000-0005-0000-0000-000072190000}"/>
    <cellStyle name="Percent 3 4 11 7" xfId="5309" xr:uid="{00000000-0005-0000-0000-000073190000}"/>
    <cellStyle name="Percent 3 4 11 7 2" xfId="22929" xr:uid="{00000000-0005-0000-0000-000074190000}"/>
    <cellStyle name="Percent 3 4 11 8" xfId="22910" xr:uid="{00000000-0005-0000-0000-000075190000}"/>
    <cellStyle name="Percent 3 4 12" xfId="5310" xr:uid="{00000000-0005-0000-0000-000076190000}"/>
    <cellStyle name="Percent 3 4 12 2" xfId="5311" xr:uid="{00000000-0005-0000-0000-000077190000}"/>
    <cellStyle name="Percent 3 4 12 2 2" xfId="5312" xr:uid="{00000000-0005-0000-0000-000078190000}"/>
    <cellStyle name="Percent 3 4 12 2 2 2" xfId="5313" xr:uid="{00000000-0005-0000-0000-000079190000}"/>
    <cellStyle name="Percent 3 4 12 2 2 2 2" xfId="22933" xr:uid="{00000000-0005-0000-0000-00007A190000}"/>
    <cellStyle name="Percent 3 4 12 2 2 3" xfId="22932" xr:uid="{00000000-0005-0000-0000-00007B190000}"/>
    <cellStyle name="Percent 3 4 12 2 3" xfId="5314" xr:uid="{00000000-0005-0000-0000-00007C190000}"/>
    <cellStyle name="Percent 3 4 12 2 3 2" xfId="5315" xr:uid="{00000000-0005-0000-0000-00007D190000}"/>
    <cellStyle name="Percent 3 4 12 2 3 2 2" xfId="22935" xr:uid="{00000000-0005-0000-0000-00007E190000}"/>
    <cellStyle name="Percent 3 4 12 2 3 3" xfId="22934" xr:uid="{00000000-0005-0000-0000-00007F190000}"/>
    <cellStyle name="Percent 3 4 12 2 4" xfId="5316" xr:uid="{00000000-0005-0000-0000-000080190000}"/>
    <cellStyle name="Percent 3 4 12 2 4 2" xfId="22936" xr:uid="{00000000-0005-0000-0000-000081190000}"/>
    <cellStyle name="Percent 3 4 12 2 5" xfId="22931" xr:uid="{00000000-0005-0000-0000-000082190000}"/>
    <cellStyle name="Percent 3 4 12 3" xfId="5317" xr:uid="{00000000-0005-0000-0000-000083190000}"/>
    <cellStyle name="Percent 3 4 12 3 2" xfId="5318" xr:uid="{00000000-0005-0000-0000-000084190000}"/>
    <cellStyle name="Percent 3 4 12 3 2 2" xfId="5319" xr:uid="{00000000-0005-0000-0000-000085190000}"/>
    <cellStyle name="Percent 3 4 12 3 2 2 2" xfId="22939" xr:uid="{00000000-0005-0000-0000-000086190000}"/>
    <cellStyle name="Percent 3 4 12 3 2 3" xfId="22938" xr:uid="{00000000-0005-0000-0000-000087190000}"/>
    <cellStyle name="Percent 3 4 12 3 3" xfId="5320" xr:uid="{00000000-0005-0000-0000-000088190000}"/>
    <cellStyle name="Percent 3 4 12 3 3 2" xfId="5321" xr:uid="{00000000-0005-0000-0000-000089190000}"/>
    <cellStyle name="Percent 3 4 12 3 3 2 2" xfId="22941" xr:uid="{00000000-0005-0000-0000-00008A190000}"/>
    <cellStyle name="Percent 3 4 12 3 3 3" xfId="22940" xr:uid="{00000000-0005-0000-0000-00008B190000}"/>
    <cellStyle name="Percent 3 4 12 3 4" xfId="5322" xr:uid="{00000000-0005-0000-0000-00008C190000}"/>
    <cellStyle name="Percent 3 4 12 3 4 2" xfId="22942" xr:uid="{00000000-0005-0000-0000-00008D190000}"/>
    <cellStyle name="Percent 3 4 12 3 5" xfId="22937" xr:uid="{00000000-0005-0000-0000-00008E190000}"/>
    <cellStyle name="Percent 3 4 12 4" xfId="5323" xr:uid="{00000000-0005-0000-0000-00008F190000}"/>
    <cellStyle name="Percent 3 4 12 4 2" xfId="5324" xr:uid="{00000000-0005-0000-0000-000090190000}"/>
    <cellStyle name="Percent 3 4 12 4 2 2" xfId="22944" xr:uid="{00000000-0005-0000-0000-000091190000}"/>
    <cellStyle name="Percent 3 4 12 4 3" xfId="22943" xr:uid="{00000000-0005-0000-0000-000092190000}"/>
    <cellStyle name="Percent 3 4 12 5" xfId="5325" xr:uid="{00000000-0005-0000-0000-000093190000}"/>
    <cellStyle name="Percent 3 4 12 5 2" xfId="5326" xr:uid="{00000000-0005-0000-0000-000094190000}"/>
    <cellStyle name="Percent 3 4 12 5 2 2" xfId="22946" xr:uid="{00000000-0005-0000-0000-000095190000}"/>
    <cellStyle name="Percent 3 4 12 5 3" xfId="22945" xr:uid="{00000000-0005-0000-0000-000096190000}"/>
    <cellStyle name="Percent 3 4 12 6" xfId="5327" xr:uid="{00000000-0005-0000-0000-000097190000}"/>
    <cellStyle name="Percent 3 4 12 6 2" xfId="5328" xr:uid="{00000000-0005-0000-0000-000098190000}"/>
    <cellStyle name="Percent 3 4 12 6 2 2" xfId="22948" xr:uid="{00000000-0005-0000-0000-000099190000}"/>
    <cellStyle name="Percent 3 4 12 6 3" xfId="22947" xr:uid="{00000000-0005-0000-0000-00009A190000}"/>
    <cellStyle name="Percent 3 4 12 7" xfId="5329" xr:uid="{00000000-0005-0000-0000-00009B190000}"/>
    <cellStyle name="Percent 3 4 12 7 2" xfId="22949" xr:uid="{00000000-0005-0000-0000-00009C190000}"/>
    <cellStyle name="Percent 3 4 12 8" xfId="22930" xr:uid="{00000000-0005-0000-0000-00009D190000}"/>
    <cellStyle name="Percent 3 4 13" xfId="5330" xr:uid="{00000000-0005-0000-0000-00009E190000}"/>
    <cellStyle name="Percent 3 4 13 2" xfId="5331" xr:uid="{00000000-0005-0000-0000-00009F190000}"/>
    <cellStyle name="Percent 3 4 13 2 2" xfId="5332" xr:uid="{00000000-0005-0000-0000-0000A0190000}"/>
    <cellStyle name="Percent 3 4 13 2 2 2" xfId="5333" xr:uid="{00000000-0005-0000-0000-0000A1190000}"/>
    <cellStyle name="Percent 3 4 13 2 2 2 2" xfId="22953" xr:uid="{00000000-0005-0000-0000-0000A2190000}"/>
    <cellStyle name="Percent 3 4 13 2 2 3" xfId="22952" xr:uid="{00000000-0005-0000-0000-0000A3190000}"/>
    <cellStyle name="Percent 3 4 13 2 3" xfId="5334" xr:uid="{00000000-0005-0000-0000-0000A4190000}"/>
    <cellStyle name="Percent 3 4 13 2 3 2" xfId="5335" xr:uid="{00000000-0005-0000-0000-0000A5190000}"/>
    <cellStyle name="Percent 3 4 13 2 3 2 2" xfId="22955" xr:uid="{00000000-0005-0000-0000-0000A6190000}"/>
    <cellStyle name="Percent 3 4 13 2 3 3" xfId="22954" xr:uid="{00000000-0005-0000-0000-0000A7190000}"/>
    <cellStyle name="Percent 3 4 13 2 4" xfId="5336" xr:uid="{00000000-0005-0000-0000-0000A8190000}"/>
    <cellStyle name="Percent 3 4 13 2 4 2" xfId="22956" xr:uid="{00000000-0005-0000-0000-0000A9190000}"/>
    <cellStyle name="Percent 3 4 13 2 5" xfId="22951" xr:uid="{00000000-0005-0000-0000-0000AA190000}"/>
    <cellStyle name="Percent 3 4 13 3" xfId="5337" xr:uid="{00000000-0005-0000-0000-0000AB190000}"/>
    <cellStyle name="Percent 3 4 13 3 2" xfId="5338" xr:uid="{00000000-0005-0000-0000-0000AC190000}"/>
    <cellStyle name="Percent 3 4 13 3 2 2" xfId="5339" xr:uid="{00000000-0005-0000-0000-0000AD190000}"/>
    <cellStyle name="Percent 3 4 13 3 2 2 2" xfId="22959" xr:uid="{00000000-0005-0000-0000-0000AE190000}"/>
    <cellStyle name="Percent 3 4 13 3 2 3" xfId="22958" xr:uid="{00000000-0005-0000-0000-0000AF190000}"/>
    <cellStyle name="Percent 3 4 13 3 3" xfId="5340" xr:uid="{00000000-0005-0000-0000-0000B0190000}"/>
    <cellStyle name="Percent 3 4 13 3 3 2" xfId="5341" xr:uid="{00000000-0005-0000-0000-0000B1190000}"/>
    <cellStyle name="Percent 3 4 13 3 3 2 2" xfId="22961" xr:uid="{00000000-0005-0000-0000-0000B2190000}"/>
    <cellStyle name="Percent 3 4 13 3 3 3" xfId="22960" xr:uid="{00000000-0005-0000-0000-0000B3190000}"/>
    <cellStyle name="Percent 3 4 13 3 4" xfId="5342" xr:uid="{00000000-0005-0000-0000-0000B4190000}"/>
    <cellStyle name="Percent 3 4 13 3 4 2" xfId="22962" xr:uid="{00000000-0005-0000-0000-0000B5190000}"/>
    <cellStyle name="Percent 3 4 13 3 5" xfId="22957" xr:uid="{00000000-0005-0000-0000-0000B6190000}"/>
    <cellStyle name="Percent 3 4 13 4" xfId="5343" xr:uid="{00000000-0005-0000-0000-0000B7190000}"/>
    <cellStyle name="Percent 3 4 13 4 2" xfId="5344" xr:uid="{00000000-0005-0000-0000-0000B8190000}"/>
    <cellStyle name="Percent 3 4 13 4 2 2" xfId="22964" xr:uid="{00000000-0005-0000-0000-0000B9190000}"/>
    <cellStyle name="Percent 3 4 13 4 3" xfId="22963" xr:uid="{00000000-0005-0000-0000-0000BA190000}"/>
    <cellStyle name="Percent 3 4 13 5" xfId="5345" xr:uid="{00000000-0005-0000-0000-0000BB190000}"/>
    <cellStyle name="Percent 3 4 13 5 2" xfId="5346" xr:uid="{00000000-0005-0000-0000-0000BC190000}"/>
    <cellStyle name="Percent 3 4 13 5 2 2" xfId="22966" xr:uid="{00000000-0005-0000-0000-0000BD190000}"/>
    <cellStyle name="Percent 3 4 13 5 3" xfId="22965" xr:uid="{00000000-0005-0000-0000-0000BE190000}"/>
    <cellStyle name="Percent 3 4 13 6" xfId="5347" xr:uid="{00000000-0005-0000-0000-0000BF190000}"/>
    <cellStyle name="Percent 3 4 13 6 2" xfId="5348" xr:uid="{00000000-0005-0000-0000-0000C0190000}"/>
    <cellStyle name="Percent 3 4 13 6 2 2" xfId="22968" xr:uid="{00000000-0005-0000-0000-0000C1190000}"/>
    <cellStyle name="Percent 3 4 13 6 3" xfId="22967" xr:uid="{00000000-0005-0000-0000-0000C2190000}"/>
    <cellStyle name="Percent 3 4 13 7" xfId="5349" xr:uid="{00000000-0005-0000-0000-0000C3190000}"/>
    <cellStyle name="Percent 3 4 13 7 2" xfId="22969" xr:uid="{00000000-0005-0000-0000-0000C4190000}"/>
    <cellStyle name="Percent 3 4 13 8" xfId="22950" xr:uid="{00000000-0005-0000-0000-0000C5190000}"/>
    <cellStyle name="Percent 3 4 14" xfId="5350" xr:uid="{00000000-0005-0000-0000-0000C6190000}"/>
    <cellStyle name="Percent 3 4 14 2" xfId="5351" xr:uid="{00000000-0005-0000-0000-0000C7190000}"/>
    <cellStyle name="Percent 3 4 14 2 2" xfId="5352" xr:uid="{00000000-0005-0000-0000-0000C8190000}"/>
    <cellStyle name="Percent 3 4 14 2 2 2" xfId="5353" xr:uid="{00000000-0005-0000-0000-0000C9190000}"/>
    <cellStyle name="Percent 3 4 14 2 2 2 2" xfId="22973" xr:uid="{00000000-0005-0000-0000-0000CA190000}"/>
    <cellStyle name="Percent 3 4 14 2 2 3" xfId="22972" xr:uid="{00000000-0005-0000-0000-0000CB190000}"/>
    <cellStyle name="Percent 3 4 14 2 3" xfId="5354" xr:uid="{00000000-0005-0000-0000-0000CC190000}"/>
    <cellStyle name="Percent 3 4 14 2 3 2" xfId="5355" xr:uid="{00000000-0005-0000-0000-0000CD190000}"/>
    <cellStyle name="Percent 3 4 14 2 3 2 2" xfId="22975" xr:uid="{00000000-0005-0000-0000-0000CE190000}"/>
    <cellStyle name="Percent 3 4 14 2 3 3" xfId="22974" xr:uid="{00000000-0005-0000-0000-0000CF190000}"/>
    <cellStyle name="Percent 3 4 14 2 4" xfId="5356" xr:uid="{00000000-0005-0000-0000-0000D0190000}"/>
    <cellStyle name="Percent 3 4 14 2 4 2" xfId="22976" xr:uid="{00000000-0005-0000-0000-0000D1190000}"/>
    <cellStyle name="Percent 3 4 14 2 5" xfId="22971" xr:uid="{00000000-0005-0000-0000-0000D2190000}"/>
    <cellStyle name="Percent 3 4 14 3" xfId="5357" xr:uid="{00000000-0005-0000-0000-0000D3190000}"/>
    <cellStyle name="Percent 3 4 14 3 2" xfId="5358" xr:uid="{00000000-0005-0000-0000-0000D4190000}"/>
    <cellStyle name="Percent 3 4 14 3 2 2" xfId="5359" xr:uid="{00000000-0005-0000-0000-0000D5190000}"/>
    <cellStyle name="Percent 3 4 14 3 2 2 2" xfId="22979" xr:uid="{00000000-0005-0000-0000-0000D6190000}"/>
    <cellStyle name="Percent 3 4 14 3 2 3" xfId="22978" xr:uid="{00000000-0005-0000-0000-0000D7190000}"/>
    <cellStyle name="Percent 3 4 14 3 3" xfId="5360" xr:uid="{00000000-0005-0000-0000-0000D8190000}"/>
    <cellStyle name="Percent 3 4 14 3 3 2" xfId="5361" xr:uid="{00000000-0005-0000-0000-0000D9190000}"/>
    <cellStyle name="Percent 3 4 14 3 3 2 2" xfId="22981" xr:uid="{00000000-0005-0000-0000-0000DA190000}"/>
    <cellStyle name="Percent 3 4 14 3 3 3" xfId="22980" xr:uid="{00000000-0005-0000-0000-0000DB190000}"/>
    <cellStyle name="Percent 3 4 14 3 4" xfId="5362" xr:uid="{00000000-0005-0000-0000-0000DC190000}"/>
    <cellStyle name="Percent 3 4 14 3 4 2" xfId="22982" xr:uid="{00000000-0005-0000-0000-0000DD190000}"/>
    <cellStyle name="Percent 3 4 14 3 5" xfId="22977" xr:uid="{00000000-0005-0000-0000-0000DE190000}"/>
    <cellStyle name="Percent 3 4 14 4" xfId="5363" xr:uid="{00000000-0005-0000-0000-0000DF190000}"/>
    <cellStyle name="Percent 3 4 14 4 2" xfId="5364" xr:uid="{00000000-0005-0000-0000-0000E0190000}"/>
    <cellStyle name="Percent 3 4 14 4 2 2" xfId="22984" xr:uid="{00000000-0005-0000-0000-0000E1190000}"/>
    <cellStyle name="Percent 3 4 14 4 3" xfId="22983" xr:uid="{00000000-0005-0000-0000-0000E2190000}"/>
    <cellStyle name="Percent 3 4 14 5" xfId="5365" xr:uid="{00000000-0005-0000-0000-0000E3190000}"/>
    <cellStyle name="Percent 3 4 14 5 2" xfId="5366" xr:uid="{00000000-0005-0000-0000-0000E4190000}"/>
    <cellStyle name="Percent 3 4 14 5 2 2" xfId="22986" xr:uid="{00000000-0005-0000-0000-0000E5190000}"/>
    <cellStyle name="Percent 3 4 14 5 3" xfId="22985" xr:uid="{00000000-0005-0000-0000-0000E6190000}"/>
    <cellStyle name="Percent 3 4 14 6" xfId="5367" xr:uid="{00000000-0005-0000-0000-0000E7190000}"/>
    <cellStyle name="Percent 3 4 14 6 2" xfId="5368" xr:uid="{00000000-0005-0000-0000-0000E8190000}"/>
    <cellStyle name="Percent 3 4 14 6 2 2" xfId="22988" xr:uid="{00000000-0005-0000-0000-0000E9190000}"/>
    <cellStyle name="Percent 3 4 14 6 3" xfId="22987" xr:uid="{00000000-0005-0000-0000-0000EA190000}"/>
    <cellStyle name="Percent 3 4 14 7" xfId="5369" xr:uid="{00000000-0005-0000-0000-0000EB190000}"/>
    <cellStyle name="Percent 3 4 14 7 2" xfId="22989" xr:uid="{00000000-0005-0000-0000-0000EC190000}"/>
    <cellStyle name="Percent 3 4 14 8" xfId="22970" xr:uid="{00000000-0005-0000-0000-0000ED190000}"/>
    <cellStyle name="Percent 3 4 15" xfId="5370" xr:uid="{00000000-0005-0000-0000-0000EE190000}"/>
    <cellStyle name="Percent 3 4 15 2" xfId="5371" xr:uid="{00000000-0005-0000-0000-0000EF190000}"/>
    <cellStyle name="Percent 3 4 15 2 2" xfId="5372" xr:uid="{00000000-0005-0000-0000-0000F0190000}"/>
    <cellStyle name="Percent 3 4 15 2 2 2" xfId="5373" xr:uid="{00000000-0005-0000-0000-0000F1190000}"/>
    <cellStyle name="Percent 3 4 15 2 2 2 2" xfId="22993" xr:uid="{00000000-0005-0000-0000-0000F2190000}"/>
    <cellStyle name="Percent 3 4 15 2 2 3" xfId="22992" xr:uid="{00000000-0005-0000-0000-0000F3190000}"/>
    <cellStyle name="Percent 3 4 15 2 3" xfId="5374" xr:uid="{00000000-0005-0000-0000-0000F4190000}"/>
    <cellStyle name="Percent 3 4 15 2 3 2" xfId="5375" xr:uid="{00000000-0005-0000-0000-0000F5190000}"/>
    <cellStyle name="Percent 3 4 15 2 3 2 2" xfId="22995" xr:uid="{00000000-0005-0000-0000-0000F6190000}"/>
    <cellStyle name="Percent 3 4 15 2 3 3" xfId="22994" xr:uid="{00000000-0005-0000-0000-0000F7190000}"/>
    <cellStyle name="Percent 3 4 15 2 4" xfId="5376" xr:uid="{00000000-0005-0000-0000-0000F8190000}"/>
    <cellStyle name="Percent 3 4 15 2 4 2" xfId="22996" xr:uid="{00000000-0005-0000-0000-0000F9190000}"/>
    <cellStyle name="Percent 3 4 15 2 5" xfId="22991" xr:uid="{00000000-0005-0000-0000-0000FA190000}"/>
    <cellStyle name="Percent 3 4 15 3" xfId="5377" xr:uid="{00000000-0005-0000-0000-0000FB190000}"/>
    <cellStyle name="Percent 3 4 15 3 2" xfId="5378" xr:uid="{00000000-0005-0000-0000-0000FC190000}"/>
    <cellStyle name="Percent 3 4 15 3 2 2" xfId="5379" xr:uid="{00000000-0005-0000-0000-0000FD190000}"/>
    <cellStyle name="Percent 3 4 15 3 2 2 2" xfId="22999" xr:uid="{00000000-0005-0000-0000-0000FE190000}"/>
    <cellStyle name="Percent 3 4 15 3 2 3" xfId="22998" xr:uid="{00000000-0005-0000-0000-0000FF190000}"/>
    <cellStyle name="Percent 3 4 15 3 3" xfId="5380" xr:uid="{00000000-0005-0000-0000-0000001A0000}"/>
    <cellStyle name="Percent 3 4 15 3 3 2" xfId="5381" xr:uid="{00000000-0005-0000-0000-0000011A0000}"/>
    <cellStyle name="Percent 3 4 15 3 3 2 2" xfId="23001" xr:uid="{00000000-0005-0000-0000-0000021A0000}"/>
    <cellStyle name="Percent 3 4 15 3 3 3" xfId="23000" xr:uid="{00000000-0005-0000-0000-0000031A0000}"/>
    <cellStyle name="Percent 3 4 15 3 4" xfId="5382" xr:uid="{00000000-0005-0000-0000-0000041A0000}"/>
    <cellStyle name="Percent 3 4 15 3 4 2" xfId="23002" xr:uid="{00000000-0005-0000-0000-0000051A0000}"/>
    <cellStyle name="Percent 3 4 15 3 5" xfId="22997" xr:uid="{00000000-0005-0000-0000-0000061A0000}"/>
    <cellStyle name="Percent 3 4 15 4" xfId="5383" xr:uid="{00000000-0005-0000-0000-0000071A0000}"/>
    <cellStyle name="Percent 3 4 15 4 2" xfId="5384" xr:uid="{00000000-0005-0000-0000-0000081A0000}"/>
    <cellStyle name="Percent 3 4 15 4 2 2" xfId="23004" xr:uid="{00000000-0005-0000-0000-0000091A0000}"/>
    <cellStyle name="Percent 3 4 15 4 3" xfId="23003" xr:uid="{00000000-0005-0000-0000-00000A1A0000}"/>
    <cellStyle name="Percent 3 4 15 5" xfId="5385" xr:uid="{00000000-0005-0000-0000-00000B1A0000}"/>
    <cellStyle name="Percent 3 4 15 5 2" xfId="5386" xr:uid="{00000000-0005-0000-0000-00000C1A0000}"/>
    <cellStyle name="Percent 3 4 15 5 2 2" xfId="23006" xr:uid="{00000000-0005-0000-0000-00000D1A0000}"/>
    <cellStyle name="Percent 3 4 15 5 3" xfId="23005" xr:uid="{00000000-0005-0000-0000-00000E1A0000}"/>
    <cellStyle name="Percent 3 4 15 6" xfId="5387" xr:uid="{00000000-0005-0000-0000-00000F1A0000}"/>
    <cellStyle name="Percent 3 4 15 6 2" xfId="5388" xr:uid="{00000000-0005-0000-0000-0000101A0000}"/>
    <cellStyle name="Percent 3 4 15 6 2 2" xfId="23008" xr:uid="{00000000-0005-0000-0000-0000111A0000}"/>
    <cellStyle name="Percent 3 4 15 6 3" xfId="23007" xr:uid="{00000000-0005-0000-0000-0000121A0000}"/>
    <cellStyle name="Percent 3 4 15 7" xfId="5389" xr:uid="{00000000-0005-0000-0000-0000131A0000}"/>
    <cellStyle name="Percent 3 4 15 7 2" xfId="23009" xr:uid="{00000000-0005-0000-0000-0000141A0000}"/>
    <cellStyle name="Percent 3 4 15 8" xfId="22990" xr:uid="{00000000-0005-0000-0000-0000151A0000}"/>
    <cellStyle name="Percent 3 4 16" xfId="5390" xr:uid="{00000000-0005-0000-0000-0000161A0000}"/>
    <cellStyle name="Percent 3 4 16 2" xfId="5391" xr:uid="{00000000-0005-0000-0000-0000171A0000}"/>
    <cellStyle name="Percent 3 4 16 2 2" xfId="5392" xr:uid="{00000000-0005-0000-0000-0000181A0000}"/>
    <cellStyle name="Percent 3 4 16 2 2 2" xfId="23012" xr:uid="{00000000-0005-0000-0000-0000191A0000}"/>
    <cellStyle name="Percent 3 4 16 2 3" xfId="23011" xr:uid="{00000000-0005-0000-0000-00001A1A0000}"/>
    <cellStyle name="Percent 3 4 16 3" xfId="5393" xr:uid="{00000000-0005-0000-0000-00001B1A0000}"/>
    <cellStyle name="Percent 3 4 16 3 2" xfId="5394" xr:uid="{00000000-0005-0000-0000-00001C1A0000}"/>
    <cellStyle name="Percent 3 4 16 3 2 2" xfId="23014" xr:uid="{00000000-0005-0000-0000-00001D1A0000}"/>
    <cellStyle name="Percent 3 4 16 3 3" xfId="23013" xr:uid="{00000000-0005-0000-0000-00001E1A0000}"/>
    <cellStyle name="Percent 3 4 16 4" xfId="5395" xr:uid="{00000000-0005-0000-0000-00001F1A0000}"/>
    <cellStyle name="Percent 3 4 16 4 2" xfId="23015" xr:uid="{00000000-0005-0000-0000-0000201A0000}"/>
    <cellStyle name="Percent 3 4 16 5" xfId="23010" xr:uid="{00000000-0005-0000-0000-0000211A0000}"/>
    <cellStyle name="Percent 3 4 17" xfId="5396" xr:uid="{00000000-0005-0000-0000-0000221A0000}"/>
    <cellStyle name="Percent 3 4 17 2" xfId="5397" xr:uid="{00000000-0005-0000-0000-0000231A0000}"/>
    <cellStyle name="Percent 3 4 17 2 2" xfId="5398" xr:uid="{00000000-0005-0000-0000-0000241A0000}"/>
    <cellStyle name="Percent 3 4 17 2 2 2" xfId="23018" xr:uid="{00000000-0005-0000-0000-0000251A0000}"/>
    <cellStyle name="Percent 3 4 17 2 3" xfId="23017" xr:uid="{00000000-0005-0000-0000-0000261A0000}"/>
    <cellStyle name="Percent 3 4 17 3" xfId="5399" xr:uid="{00000000-0005-0000-0000-0000271A0000}"/>
    <cellStyle name="Percent 3 4 17 3 2" xfId="5400" xr:uid="{00000000-0005-0000-0000-0000281A0000}"/>
    <cellStyle name="Percent 3 4 17 3 2 2" xfId="23020" xr:uid="{00000000-0005-0000-0000-0000291A0000}"/>
    <cellStyle name="Percent 3 4 17 3 3" xfId="23019" xr:uid="{00000000-0005-0000-0000-00002A1A0000}"/>
    <cellStyle name="Percent 3 4 17 4" xfId="5401" xr:uid="{00000000-0005-0000-0000-00002B1A0000}"/>
    <cellStyle name="Percent 3 4 17 4 2" xfId="23021" xr:uid="{00000000-0005-0000-0000-00002C1A0000}"/>
    <cellStyle name="Percent 3 4 17 5" xfId="23016" xr:uid="{00000000-0005-0000-0000-00002D1A0000}"/>
    <cellStyle name="Percent 3 4 18" xfId="5402" xr:uid="{00000000-0005-0000-0000-00002E1A0000}"/>
    <cellStyle name="Percent 3 4 18 2" xfId="5403" xr:uid="{00000000-0005-0000-0000-00002F1A0000}"/>
    <cellStyle name="Percent 3 4 18 2 2" xfId="23023" xr:uid="{00000000-0005-0000-0000-0000301A0000}"/>
    <cellStyle name="Percent 3 4 18 3" xfId="23022" xr:uid="{00000000-0005-0000-0000-0000311A0000}"/>
    <cellStyle name="Percent 3 4 19" xfId="5404" xr:uid="{00000000-0005-0000-0000-0000321A0000}"/>
    <cellStyle name="Percent 3 4 19 2" xfId="5405" xr:uid="{00000000-0005-0000-0000-0000331A0000}"/>
    <cellStyle name="Percent 3 4 19 2 2" xfId="23025" xr:uid="{00000000-0005-0000-0000-0000341A0000}"/>
    <cellStyle name="Percent 3 4 19 3" xfId="23024" xr:uid="{00000000-0005-0000-0000-0000351A0000}"/>
    <cellStyle name="Percent 3 4 2" xfId="5406" xr:uid="{00000000-0005-0000-0000-0000361A0000}"/>
    <cellStyle name="Percent 3 4 2 2" xfId="5407" xr:uid="{00000000-0005-0000-0000-0000371A0000}"/>
    <cellStyle name="Percent 3 4 2 2 2" xfId="5408" xr:uid="{00000000-0005-0000-0000-0000381A0000}"/>
    <cellStyle name="Percent 3 4 2 2 2 2" xfId="5409" xr:uid="{00000000-0005-0000-0000-0000391A0000}"/>
    <cellStyle name="Percent 3 4 2 2 2 2 2" xfId="23029" xr:uid="{00000000-0005-0000-0000-00003A1A0000}"/>
    <cellStyle name="Percent 3 4 2 2 2 3" xfId="23028" xr:uid="{00000000-0005-0000-0000-00003B1A0000}"/>
    <cellStyle name="Percent 3 4 2 2 3" xfId="5410" xr:uid="{00000000-0005-0000-0000-00003C1A0000}"/>
    <cellStyle name="Percent 3 4 2 2 3 2" xfId="5411" xr:uid="{00000000-0005-0000-0000-00003D1A0000}"/>
    <cellStyle name="Percent 3 4 2 2 3 2 2" xfId="23031" xr:uid="{00000000-0005-0000-0000-00003E1A0000}"/>
    <cellStyle name="Percent 3 4 2 2 3 3" xfId="23030" xr:uid="{00000000-0005-0000-0000-00003F1A0000}"/>
    <cellStyle name="Percent 3 4 2 2 4" xfId="5412" xr:uid="{00000000-0005-0000-0000-0000401A0000}"/>
    <cellStyle name="Percent 3 4 2 2 4 2" xfId="23032" xr:uid="{00000000-0005-0000-0000-0000411A0000}"/>
    <cellStyle name="Percent 3 4 2 2 5" xfId="23027" xr:uid="{00000000-0005-0000-0000-0000421A0000}"/>
    <cellStyle name="Percent 3 4 2 3" xfId="5413" xr:uid="{00000000-0005-0000-0000-0000431A0000}"/>
    <cellStyle name="Percent 3 4 2 3 2" xfId="5414" xr:uid="{00000000-0005-0000-0000-0000441A0000}"/>
    <cellStyle name="Percent 3 4 2 3 2 2" xfId="5415" xr:uid="{00000000-0005-0000-0000-0000451A0000}"/>
    <cellStyle name="Percent 3 4 2 3 2 2 2" xfId="23035" xr:uid="{00000000-0005-0000-0000-0000461A0000}"/>
    <cellStyle name="Percent 3 4 2 3 2 3" xfId="23034" xr:uid="{00000000-0005-0000-0000-0000471A0000}"/>
    <cellStyle name="Percent 3 4 2 3 3" xfId="5416" xr:uid="{00000000-0005-0000-0000-0000481A0000}"/>
    <cellStyle name="Percent 3 4 2 3 3 2" xfId="5417" xr:uid="{00000000-0005-0000-0000-0000491A0000}"/>
    <cellStyle name="Percent 3 4 2 3 3 2 2" xfId="23037" xr:uid="{00000000-0005-0000-0000-00004A1A0000}"/>
    <cellStyle name="Percent 3 4 2 3 3 3" xfId="23036" xr:uid="{00000000-0005-0000-0000-00004B1A0000}"/>
    <cellStyle name="Percent 3 4 2 3 4" xfId="5418" xr:uid="{00000000-0005-0000-0000-00004C1A0000}"/>
    <cellStyle name="Percent 3 4 2 3 4 2" xfId="23038" xr:uid="{00000000-0005-0000-0000-00004D1A0000}"/>
    <cellStyle name="Percent 3 4 2 3 5" xfId="23033" xr:uid="{00000000-0005-0000-0000-00004E1A0000}"/>
    <cellStyle name="Percent 3 4 2 4" xfId="5419" xr:uid="{00000000-0005-0000-0000-00004F1A0000}"/>
    <cellStyle name="Percent 3 4 2 4 2" xfId="5420" xr:uid="{00000000-0005-0000-0000-0000501A0000}"/>
    <cellStyle name="Percent 3 4 2 4 2 2" xfId="5421" xr:uid="{00000000-0005-0000-0000-0000511A0000}"/>
    <cellStyle name="Percent 3 4 2 4 2 2 2" xfId="23041" xr:uid="{00000000-0005-0000-0000-0000521A0000}"/>
    <cellStyle name="Percent 3 4 2 4 2 3" xfId="23040" xr:uid="{00000000-0005-0000-0000-0000531A0000}"/>
    <cellStyle name="Percent 3 4 2 4 3" xfId="5422" xr:uid="{00000000-0005-0000-0000-0000541A0000}"/>
    <cellStyle name="Percent 3 4 2 4 3 2" xfId="5423" xr:uid="{00000000-0005-0000-0000-0000551A0000}"/>
    <cellStyle name="Percent 3 4 2 4 3 2 2" xfId="23043" xr:uid="{00000000-0005-0000-0000-0000561A0000}"/>
    <cellStyle name="Percent 3 4 2 4 3 3" xfId="23042" xr:uid="{00000000-0005-0000-0000-0000571A0000}"/>
    <cellStyle name="Percent 3 4 2 4 4" xfId="5424" xr:uid="{00000000-0005-0000-0000-0000581A0000}"/>
    <cellStyle name="Percent 3 4 2 4 4 2" xfId="23044" xr:uid="{00000000-0005-0000-0000-0000591A0000}"/>
    <cellStyle name="Percent 3 4 2 4 5" xfId="23039" xr:uid="{00000000-0005-0000-0000-00005A1A0000}"/>
    <cellStyle name="Percent 3 4 2 5" xfId="5425" xr:uid="{00000000-0005-0000-0000-00005B1A0000}"/>
    <cellStyle name="Percent 3 4 2 5 2" xfId="5426" xr:uid="{00000000-0005-0000-0000-00005C1A0000}"/>
    <cellStyle name="Percent 3 4 2 5 2 2" xfId="23046" xr:uid="{00000000-0005-0000-0000-00005D1A0000}"/>
    <cellStyle name="Percent 3 4 2 5 3" xfId="23045" xr:uid="{00000000-0005-0000-0000-00005E1A0000}"/>
    <cellStyle name="Percent 3 4 2 6" xfId="5427" xr:uid="{00000000-0005-0000-0000-00005F1A0000}"/>
    <cellStyle name="Percent 3 4 2 6 2" xfId="5428" xr:uid="{00000000-0005-0000-0000-0000601A0000}"/>
    <cellStyle name="Percent 3 4 2 6 2 2" xfId="23048" xr:uid="{00000000-0005-0000-0000-0000611A0000}"/>
    <cellStyle name="Percent 3 4 2 6 3" xfId="23047" xr:uid="{00000000-0005-0000-0000-0000621A0000}"/>
    <cellStyle name="Percent 3 4 2 7" xfId="5429" xr:uid="{00000000-0005-0000-0000-0000631A0000}"/>
    <cellStyle name="Percent 3 4 2 7 2" xfId="5430" xr:uid="{00000000-0005-0000-0000-0000641A0000}"/>
    <cellStyle name="Percent 3 4 2 7 2 2" xfId="23050" xr:uid="{00000000-0005-0000-0000-0000651A0000}"/>
    <cellStyle name="Percent 3 4 2 7 3" xfId="23049" xr:uid="{00000000-0005-0000-0000-0000661A0000}"/>
    <cellStyle name="Percent 3 4 2 8" xfId="5431" xr:uid="{00000000-0005-0000-0000-0000671A0000}"/>
    <cellStyle name="Percent 3 4 2 8 2" xfId="23051" xr:uid="{00000000-0005-0000-0000-0000681A0000}"/>
    <cellStyle name="Percent 3 4 2 9" xfId="23026" xr:uid="{00000000-0005-0000-0000-0000691A0000}"/>
    <cellStyle name="Percent 3 4 20" xfId="5432" xr:uid="{00000000-0005-0000-0000-00006A1A0000}"/>
    <cellStyle name="Percent 3 4 20 2" xfId="5433" xr:uid="{00000000-0005-0000-0000-00006B1A0000}"/>
    <cellStyle name="Percent 3 4 20 2 2" xfId="23053" xr:uid="{00000000-0005-0000-0000-00006C1A0000}"/>
    <cellStyle name="Percent 3 4 20 3" xfId="23052" xr:uid="{00000000-0005-0000-0000-00006D1A0000}"/>
    <cellStyle name="Percent 3 4 21" xfId="5434" xr:uid="{00000000-0005-0000-0000-00006E1A0000}"/>
    <cellStyle name="Percent 3 4 21 2" xfId="23054" xr:uid="{00000000-0005-0000-0000-00006F1A0000}"/>
    <cellStyle name="Percent 3 4 22" xfId="22889" xr:uid="{00000000-0005-0000-0000-0000701A0000}"/>
    <cellStyle name="Percent 3 4 3" xfId="5435" xr:uid="{00000000-0005-0000-0000-0000711A0000}"/>
    <cellStyle name="Percent 3 4 3 2" xfId="5436" xr:uid="{00000000-0005-0000-0000-0000721A0000}"/>
    <cellStyle name="Percent 3 4 3 2 2" xfId="5437" xr:uid="{00000000-0005-0000-0000-0000731A0000}"/>
    <cellStyle name="Percent 3 4 3 2 2 2" xfId="5438" xr:uid="{00000000-0005-0000-0000-0000741A0000}"/>
    <cellStyle name="Percent 3 4 3 2 2 2 2" xfId="23058" xr:uid="{00000000-0005-0000-0000-0000751A0000}"/>
    <cellStyle name="Percent 3 4 3 2 2 3" xfId="23057" xr:uid="{00000000-0005-0000-0000-0000761A0000}"/>
    <cellStyle name="Percent 3 4 3 2 3" xfId="5439" xr:uid="{00000000-0005-0000-0000-0000771A0000}"/>
    <cellStyle name="Percent 3 4 3 2 3 2" xfId="5440" xr:uid="{00000000-0005-0000-0000-0000781A0000}"/>
    <cellStyle name="Percent 3 4 3 2 3 2 2" xfId="23060" xr:uid="{00000000-0005-0000-0000-0000791A0000}"/>
    <cellStyle name="Percent 3 4 3 2 3 3" xfId="23059" xr:uid="{00000000-0005-0000-0000-00007A1A0000}"/>
    <cellStyle name="Percent 3 4 3 2 4" xfId="5441" xr:uid="{00000000-0005-0000-0000-00007B1A0000}"/>
    <cellStyle name="Percent 3 4 3 2 4 2" xfId="23061" xr:uid="{00000000-0005-0000-0000-00007C1A0000}"/>
    <cellStyle name="Percent 3 4 3 2 5" xfId="23056" xr:uid="{00000000-0005-0000-0000-00007D1A0000}"/>
    <cellStyle name="Percent 3 4 3 3" xfId="5442" xr:uid="{00000000-0005-0000-0000-00007E1A0000}"/>
    <cellStyle name="Percent 3 4 3 3 2" xfId="5443" xr:uid="{00000000-0005-0000-0000-00007F1A0000}"/>
    <cellStyle name="Percent 3 4 3 3 2 2" xfId="5444" xr:uid="{00000000-0005-0000-0000-0000801A0000}"/>
    <cellStyle name="Percent 3 4 3 3 2 2 2" xfId="23064" xr:uid="{00000000-0005-0000-0000-0000811A0000}"/>
    <cellStyle name="Percent 3 4 3 3 2 3" xfId="23063" xr:uid="{00000000-0005-0000-0000-0000821A0000}"/>
    <cellStyle name="Percent 3 4 3 3 3" xfId="5445" xr:uid="{00000000-0005-0000-0000-0000831A0000}"/>
    <cellStyle name="Percent 3 4 3 3 3 2" xfId="5446" xr:uid="{00000000-0005-0000-0000-0000841A0000}"/>
    <cellStyle name="Percent 3 4 3 3 3 2 2" xfId="23066" xr:uid="{00000000-0005-0000-0000-0000851A0000}"/>
    <cellStyle name="Percent 3 4 3 3 3 3" xfId="23065" xr:uid="{00000000-0005-0000-0000-0000861A0000}"/>
    <cellStyle name="Percent 3 4 3 3 4" xfId="5447" xr:uid="{00000000-0005-0000-0000-0000871A0000}"/>
    <cellStyle name="Percent 3 4 3 3 4 2" xfId="23067" xr:uid="{00000000-0005-0000-0000-0000881A0000}"/>
    <cellStyle name="Percent 3 4 3 3 5" xfId="23062" xr:uid="{00000000-0005-0000-0000-0000891A0000}"/>
    <cellStyle name="Percent 3 4 3 4" xfId="5448" xr:uid="{00000000-0005-0000-0000-00008A1A0000}"/>
    <cellStyle name="Percent 3 4 3 4 2" xfId="5449" xr:uid="{00000000-0005-0000-0000-00008B1A0000}"/>
    <cellStyle name="Percent 3 4 3 4 2 2" xfId="5450" xr:uid="{00000000-0005-0000-0000-00008C1A0000}"/>
    <cellStyle name="Percent 3 4 3 4 2 2 2" xfId="23070" xr:uid="{00000000-0005-0000-0000-00008D1A0000}"/>
    <cellStyle name="Percent 3 4 3 4 2 3" xfId="23069" xr:uid="{00000000-0005-0000-0000-00008E1A0000}"/>
    <cellStyle name="Percent 3 4 3 4 3" xfId="5451" xr:uid="{00000000-0005-0000-0000-00008F1A0000}"/>
    <cellStyle name="Percent 3 4 3 4 3 2" xfId="5452" xr:uid="{00000000-0005-0000-0000-0000901A0000}"/>
    <cellStyle name="Percent 3 4 3 4 3 2 2" xfId="23072" xr:uid="{00000000-0005-0000-0000-0000911A0000}"/>
    <cellStyle name="Percent 3 4 3 4 3 3" xfId="23071" xr:uid="{00000000-0005-0000-0000-0000921A0000}"/>
    <cellStyle name="Percent 3 4 3 4 4" xfId="5453" xr:uid="{00000000-0005-0000-0000-0000931A0000}"/>
    <cellStyle name="Percent 3 4 3 4 4 2" xfId="23073" xr:uid="{00000000-0005-0000-0000-0000941A0000}"/>
    <cellStyle name="Percent 3 4 3 4 5" xfId="23068" xr:uid="{00000000-0005-0000-0000-0000951A0000}"/>
    <cellStyle name="Percent 3 4 3 5" xfId="5454" xr:uid="{00000000-0005-0000-0000-0000961A0000}"/>
    <cellStyle name="Percent 3 4 3 5 2" xfId="5455" xr:uid="{00000000-0005-0000-0000-0000971A0000}"/>
    <cellStyle name="Percent 3 4 3 5 2 2" xfId="23075" xr:uid="{00000000-0005-0000-0000-0000981A0000}"/>
    <cellStyle name="Percent 3 4 3 5 3" xfId="23074" xr:uid="{00000000-0005-0000-0000-0000991A0000}"/>
    <cellStyle name="Percent 3 4 3 6" xfId="5456" xr:uid="{00000000-0005-0000-0000-00009A1A0000}"/>
    <cellStyle name="Percent 3 4 3 6 2" xfId="5457" xr:uid="{00000000-0005-0000-0000-00009B1A0000}"/>
    <cellStyle name="Percent 3 4 3 6 2 2" xfId="23077" xr:uid="{00000000-0005-0000-0000-00009C1A0000}"/>
    <cellStyle name="Percent 3 4 3 6 3" xfId="23076" xr:uid="{00000000-0005-0000-0000-00009D1A0000}"/>
    <cellStyle name="Percent 3 4 3 7" xfId="5458" xr:uid="{00000000-0005-0000-0000-00009E1A0000}"/>
    <cellStyle name="Percent 3 4 3 7 2" xfId="5459" xr:uid="{00000000-0005-0000-0000-00009F1A0000}"/>
    <cellStyle name="Percent 3 4 3 7 2 2" xfId="23079" xr:uid="{00000000-0005-0000-0000-0000A01A0000}"/>
    <cellStyle name="Percent 3 4 3 7 3" xfId="23078" xr:uid="{00000000-0005-0000-0000-0000A11A0000}"/>
    <cellStyle name="Percent 3 4 3 8" xfId="5460" xr:uid="{00000000-0005-0000-0000-0000A21A0000}"/>
    <cellStyle name="Percent 3 4 3 8 2" xfId="23080" xr:uid="{00000000-0005-0000-0000-0000A31A0000}"/>
    <cellStyle name="Percent 3 4 3 9" xfId="23055" xr:uid="{00000000-0005-0000-0000-0000A41A0000}"/>
    <cellStyle name="Percent 3 4 4" xfId="5461" xr:uid="{00000000-0005-0000-0000-0000A51A0000}"/>
    <cellStyle name="Percent 3 4 4 2" xfId="5462" xr:uid="{00000000-0005-0000-0000-0000A61A0000}"/>
    <cellStyle name="Percent 3 4 4 2 2" xfId="5463" xr:uid="{00000000-0005-0000-0000-0000A71A0000}"/>
    <cellStyle name="Percent 3 4 4 2 2 2" xfId="5464" xr:uid="{00000000-0005-0000-0000-0000A81A0000}"/>
    <cellStyle name="Percent 3 4 4 2 2 2 2" xfId="23084" xr:uid="{00000000-0005-0000-0000-0000A91A0000}"/>
    <cellStyle name="Percent 3 4 4 2 2 3" xfId="23083" xr:uid="{00000000-0005-0000-0000-0000AA1A0000}"/>
    <cellStyle name="Percent 3 4 4 2 3" xfId="5465" xr:uid="{00000000-0005-0000-0000-0000AB1A0000}"/>
    <cellStyle name="Percent 3 4 4 2 3 2" xfId="5466" xr:uid="{00000000-0005-0000-0000-0000AC1A0000}"/>
    <cellStyle name="Percent 3 4 4 2 3 2 2" xfId="23086" xr:uid="{00000000-0005-0000-0000-0000AD1A0000}"/>
    <cellStyle name="Percent 3 4 4 2 3 3" xfId="23085" xr:uid="{00000000-0005-0000-0000-0000AE1A0000}"/>
    <cellStyle name="Percent 3 4 4 2 4" xfId="5467" xr:uid="{00000000-0005-0000-0000-0000AF1A0000}"/>
    <cellStyle name="Percent 3 4 4 2 4 2" xfId="23087" xr:uid="{00000000-0005-0000-0000-0000B01A0000}"/>
    <cellStyle name="Percent 3 4 4 2 5" xfId="23082" xr:uid="{00000000-0005-0000-0000-0000B11A0000}"/>
    <cellStyle name="Percent 3 4 4 3" xfId="5468" xr:uid="{00000000-0005-0000-0000-0000B21A0000}"/>
    <cellStyle name="Percent 3 4 4 3 2" xfId="5469" xr:uid="{00000000-0005-0000-0000-0000B31A0000}"/>
    <cellStyle name="Percent 3 4 4 3 2 2" xfId="5470" xr:uid="{00000000-0005-0000-0000-0000B41A0000}"/>
    <cellStyle name="Percent 3 4 4 3 2 2 2" xfId="23090" xr:uid="{00000000-0005-0000-0000-0000B51A0000}"/>
    <cellStyle name="Percent 3 4 4 3 2 3" xfId="23089" xr:uid="{00000000-0005-0000-0000-0000B61A0000}"/>
    <cellStyle name="Percent 3 4 4 3 3" xfId="5471" xr:uid="{00000000-0005-0000-0000-0000B71A0000}"/>
    <cellStyle name="Percent 3 4 4 3 3 2" xfId="5472" xr:uid="{00000000-0005-0000-0000-0000B81A0000}"/>
    <cellStyle name="Percent 3 4 4 3 3 2 2" xfId="23092" xr:uid="{00000000-0005-0000-0000-0000B91A0000}"/>
    <cellStyle name="Percent 3 4 4 3 3 3" xfId="23091" xr:uid="{00000000-0005-0000-0000-0000BA1A0000}"/>
    <cellStyle name="Percent 3 4 4 3 4" xfId="5473" xr:uid="{00000000-0005-0000-0000-0000BB1A0000}"/>
    <cellStyle name="Percent 3 4 4 3 4 2" xfId="23093" xr:uid="{00000000-0005-0000-0000-0000BC1A0000}"/>
    <cellStyle name="Percent 3 4 4 3 5" xfId="23088" xr:uid="{00000000-0005-0000-0000-0000BD1A0000}"/>
    <cellStyle name="Percent 3 4 4 4" xfId="5474" xr:uid="{00000000-0005-0000-0000-0000BE1A0000}"/>
    <cellStyle name="Percent 3 4 4 4 2" xfId="5475" xr:uid="{00000000-0005-0000-0000-0000BF1A0000}"/>
    <cellStyle name="Percent 3 4 4 4 2 2" xfId="5476" xr:uid="{00000000-0005-0000-0000-0000C01A0000}"/>
    <cellStyle name="Percent 3 4 4 4 2 2 2" xfId="23096" xr:uid="{00000000-0005-0000-0000-0000C11A0000}"/>
    <cellStyle name="Percent 3 4 4 4 2 3" xfId="23095" xr:uid="{00000000-0005-0000-0000-0000C21A0000}"/>
    <cellStyle name="Percent 3 4 4 4 3" xfId="5477" xr:uid="{00000000-0005-0000-0000-0000C31A0000}"/>
    <cellStyle name="Percent 3 4 4 4 3 2" xfId="5478" xr:uid="{00000000-0005-0000-0000-0000C41A0000}"/>
    <cellStyle name="Percent 3 4 4 4 3 2 2" xfId="23098" xr:uid="{00000000-0005-0000-0000-0000C51A0000}"/>
    <cellStyle name="Percent 3 4 4 4 3 3" xfId="23097" xr:uid="{00000000-0005-0000-0000-0000C61A0000}"/>
    <cellStyle name="Percent 3 4 4 4 4" xfId="5479" xr:uid="{00000000-0005-0000-0000-0000C71A0000}"/>
    <cellStyle name="Percent 3 4 4 4 4 2" xfId="23099" xr:uid="{00000000-0005-0000-0000-0000C81A0000}"/>
    <cellStyle name="Percent 3 4 4 4 5" xfId="23094" xr:uid="{00000000-0005-0000-0000-0000C91A0000}"/>
    <cellStyle name="Percent 3 4 4 5" xfId="5480" xr:uid="{00000000-0005-0000-0000-0000CA1A0000}"/>
    <cellStyle name="Percent 3 4 4 5 2" xfId="5481" xr:uid="{00000000-0005-0000-0000-0000CB1A0000}"/>
    <cellStyle name="Percent 3 4 4 5 2 2" xfId="23101" xr:uid="{00000000-0005-0000-0000-0000CC1A0000}"/>
    <cellStyle name="Percent 3 4 4 5 3" xfId="23100" xr:uid="{00000000-0005-0000-0000-0000CD1A0000}"/>
    <cellStyle name="Percent 3 4 4 6" xfId="5482" xr:uid="{00000000-0005-0000-0000-0000CE1A0000}"/>
    <cellStyle name="Percent 3 4 4 6 2" xfId="5483" xr:uid="{00000000-0005-0000-0000-0000CF1A0000}"/>
    <cellStyle name="Percent 3 4 4 6 2 2" xfId="23103" xr:uid="{00000000-0005-0000-0000-0000D01A0000}"/>
    <cellStyle name="Percent 3 4 4 6 3" xfId="23102" xr:uid="{00000000-0005-0000-0000-0000D11A0000}"/>
    <cellStyle name="Percent 3 4 4 7" xfId="5484" xr:uid="{00000000-0005-0000-0000-0000D21A0000}"/>
    <cellStyle name="Percent 3 4 4 7 2" xfId="5485" xr:uid="{00000000-0005-0000-0000-0000D31A0000}"/>
    <cellStyle name="Percent 3 4 4 7 2 2" xfId="23105" xr:uid="{00000000-0005-0000-0000-0000D41A0000}"/>
    <cellStyle name="Percent 3 4 4 7 3" xfId="23104" xr:uid="{00000000-0005-0000-0000-0000D51A0000}"/>
    <cellStyle name="Percent 3 4 4 8" xfId="5486" xr:uid="{00000000-0005-0000-0000-0000D61A0000}"/>
    <cellStyle name="Percent 3 4 4 8 2" xfId="23106" xr:uid="{00000000-0005-0000-0000-0000D71A0000}"/>
    <cellStyle name="Percent 3 4 4 9" xfId="23081" xr:uid="{00000000-0005-0000-0000-0000D81A0000}"/>
    <cellStyle name="Percent 3 4 5" xfId="5487" xr:uid="{00000000-0005-0000-0000-0000D91A0000}"/>
    <cellStyle name="Percent 3 4 5 2" xfId="5488" xr:uid="{00000000-0005-0000-0000-0000DA1A0000}"/>
    <cellStyle name="Percent 3 4 5 2 2" xfId="5489" xr:uid="{00000000-0005-0000-0000-0000DB1A0000}"/>
    <cellStyle name="Percent 3 4 5 2 2 2" xfId="5490" xr:uid="{00000000-0005-0000-0000-0000DC1A0000}"/>
    <cellStyle name="Percent 3 4 5 2 2 2 2" xfId="23110" xr:uid="{00000000-0005-0000-0000-0000DD1A0000}"/>
    <cellStyle name="Percent 3 4 5 2 2 3" xfId="23109" xr:uid="{00000000-0005-0000-0000-0000DE1A0000}"/>
    <cellStyle name="Percent 3 4 5 2 3" xfId="5491" xr:uid="{00000000-0005-0000-0000-0000DF1A0000}"/>
    <cellStyle name="Percent 3 4 5 2 3 2" xfId="5492" xr:uid="{00000000-0005-0000-0000-0000E01A0000}"/>
    <cellStyle name="Percent 3 4 5 2 3 2 2" xfId="23112" xr:uid="{00000000-0005-0000-0000-0000E11A0000}"/>
    <cellStyle name="Percent 3 4 5 2 3 3" xfId="23111" xr:uid="{00000000-0005-0000-0000-0000E21A0000}"/>
    <cellStyle name="Percent 3 4 5 2 4" xfId="5493" xr:uid="{00000000-0005-0000-0000-0000E31A0000}"/>
    <cellStyle name="Percent 3 4 5 2 4 2" xfId="23113" xr:uid="{00000000-0005-0000-0000-0000E41A0000}"/>
    <cellStyle name="Percent 3 4 5 2 5" xfId="23108" xr:uid="{00000000-0005-0000-0000-0000E51A0000}"/>
    <cellStyle name="Percent 3 4 5 3" xfId="5494" xr:uid="{00000000-0005-0000-0000-0000E61A0000}"/>
    <cellStyle name="Percent 3 4 5 3 2" xfId="5495" xr:uid="{00000000-0005-0000-0000-0000E71A0000}"/>
    <cellStyle name="Percent 3 4 5 3 2 2" xfId="5496" xr:uid="{00000000-0005-0000-0000-0000E81A0000}"/>
    <cellStyle name="Percent 3 4 5 3 2 2 2" xfId="23116" xr:uid="{00000000-0005-0000-0000-0000E91A0000}"/>
    <cellStyle name="Percent 3 4 5 3 2 3" xfId="23115" xr:uid="{00000000-0005-0000-0000-0000EA1A0000}"/>
    <cellStyle name="Percent 3 4 5 3 3" xfId="5497" xr:uid="{00000000-0005-0000-0000-0000EB1A0000}"/>
    <cellStyle name="Percent 3 4 5 3 3 2" xfId="5498" xr:uid="{00000000-0005-0000-0000-0000EC1A0000}"/>
    <cellStyle name="Percent 3 4 5 3 3 2 2" xfId="23118" xr:uid="{00000000-0005-0000-0000-0000ED1A0000}"/>
    <cellStyle name="Percent 3 4 5 3 3 3" xfId="23117" xr:uid="{00000000-0005-0000-0000-0000EE1A0000}"/>
    <cellStyle name="Percent 3 4 5 3 4" xfId="5499" xr:uid="{00000000-0005-0000-0000-0000EF1A0000}"/>
    <cellStyle name="Percent 3 4 5 3 4 2" xfId="23119" xr:uid="{00000000-0005-0000-0000-0000F01A0000}"/>
    <cellStyle name="Percent 3 4 5 3 5" xfId="23114" xr:uid="{00000000-0005-0000-0000-0000F11A0000}"/>
    <cellStyle name="Percent 3 4 5 4" xfId="5500" xr:uid="{00000000-0005-0000-0000-0000F21A0000}"/>
    <cellStyle name="Percent 3 4 5 4 2" xfId="5501" xr:uid="{00000000-0005-0000-0000-0000F31A0000}"/>
    <cellStyle name="Percent 3 4 5 4 2 2" xfId="5502" xr:uid="{00000000-0005-0000-0000-0000F41A0000}"/>
    <cellStyle name="Percent 3 4 5 4 2 2 2" xfId="23122" xr:uid="{00000000-0005-0000-0000-0000F51A0000}"/>
    <cellStyle name="Percent 3 4 5 4 2 3" xfId="23121" xr:uid="{00000000-0005-0000-0000-0000F61A0000}"/>
    <cellStyle name="Percent 3 4 5 4 3" xfId="5503" xr:uid="{00000000-0005-0000-0000-0000F71A0000}"/>
    <cellStyle name="Percent 3 4 5 4 3 2" xfId="5504" xr:uid="{00000000-0005-0000-0000-0000F81A0000}"/>
    <cellStyle name="Percent 3 4 5 4 3 2 2" xfId="23124" xr:uid="{00000000-0005-0000-0000-0000F91A0000}"/>
    <cellStyle name="Percent 3 4 5 4 3 3" xfId="23123" xr:uid="{00000000-0005-0000-0000-0000FA1A0000}"/>
    <cellStyle name="Percent 3 4 5 4 4" xfId="5505" xr:uid="{00000000-0005-0000-0000-0000FB1A0000}"/>
    <cellStyle name="Percent 3 4 5 4 4 2" xfId="23125" xr:uid="{00000000-0005-0000-0000-0000FC1A0000}"/>
    <cellStyle name="Percent 3 4 5 4 5" xfId="23120" xr:uid="{00000000-0005-0000-0000-0000FD1A0000}"/>
    <cellStyle name="Percent 3 4 5 5" xfId="5506" xr:uid="{00000000-0005-0000-0000-0000FE1A0000}"/>
    <cellStyle name="Percent 3 4 5 5 2" xfId="5507" xr:uid="{00000000-0005-0000-0000-0000FF1A0000}"/>
    <cellStyle name="Percent 3 4 5 5 2 2" xfId="23127" xr:uid="{00000000-0005-0000-0000-0000001B0000}"/>
    <cellStyle name="Percent 3 4 5 5 3" xfId="23126" xr:uid="{00000000-0005-0000-0000-0000011B0000}"/>
    <cellStyle name="Percent 3 4 5 6" xfId="5508" xr:uid="{00000000-0005-0000-0000-0000021B0000}"/>
    <cellStyle name="Percent 3 4 5 6 2" xfId="5509" xr:uid="{00000000-0005-0000-0000-0000031B0000}"/>
    <cellStyle name="Percent 3 4 5 6 2 2" xfId="23129" xr:uid="{00000000-0005-0000-0000-0000041B0000}"/>
    <cellStyle name="Percent 3 4 5 6 3" xfId="23128" xr:uid="{00000000-0005-0000-0000-0000051B0000}"/>
    <cellStyle name="Percent 3 4 5 7" xfId="5510" xr:uid="{00000000-0005-0000-0000-0000061B0000}"/>
    <cellStyle name="Percent 3 4 5 7 2" xfId="5511" xr:uid="{00000000-0005-0000-0000-0000071B0000}"/>
    <cellStyle name="Percent 3 4 5 7 2 2" xfId="23131" xr:uid="{00000000-0005-0000-0000-0000081B0000}"/>
    <cellStyle name="Percent 3 4 5 7 3" xfId="23130" xr:uid="{00000000-0005-0000-0000-0000091B0000}"/>
    <cellStyle name="Percent 3 4 5 8" xfId="5512" xr:uid="{00000000-0005-0000-0000-00000A1B0000}"/>
    <cellStyle name="Percent 3 4 5 8 2" xfId="23132" xr:uid="{00000000-0005-0000-0000-00000B1B0000}"/>
    <cellStyle name="Percent 3 4 5 9" xfId="23107" xr:uid="{00000000-0005-0000-0000-00000C1B0000}"/>
    <cellStyle name="Percent 3 4 6" xfId="5513" xr:uid="{00000000-0005-0000-0000-00000D1B0000}"/>
    <cellStyle name="Percent 3 4 6 2" xfId="5514" xr:uid="{00000000-0005-0000-0000-00000E1B0000}"/>
    <cellStyle name="Percent 3 4 6 2 2" xfId="5515" xr:uid="{00000000-0005-0000-0000-00000F1B0000}"/>
    <cellStyle name="Percent 3 4 6 2 2 2" xfId="5516" xr:uid="{00000000-0005-0000-0000-0000101B0000}"/>
    <cellStyle name="Percent 3 4 6 2 2 2 2" xfId="23136" xr:uid="{00000000-0005-0000-0000-0000111B0000}"/>
    <cellStyle name="Percent 3 4 6 2 2 3" xfId="23135" xr:uid="{00000000-0005-0000-0000-0000121B0000}"/>
    <cellStyle name="Percent 3 4 6 2 3" xfId="5517" xr:uid="{00000000-0005-0000-0000-0000131B0000}"/>
    <cellStyle name="Percent 3 4 6 2 3 2" xfId="5518" xr:uid="{00000000-0005-0000-0000-0000141B0000}"/>
    <cellStyle name="Percent 3 4 6 2 3 2 2" xfId="23138" xr:uid="{00000000-0005-0000-0000-0000151B0000}"/>
    <cellStyle name="Percent 3 4 6 2 3 3" xfId="23137" xr:uid="{00000000-0005-0000-0000-0000161B0000}"/>
    <cellStyle name="Percent 3 4 6 2 4" xfId="5519" xr:uid="{00000000-0005-0000-0000-0000171B0000}"/>
    <cellStyle name="Percent 3 4 6 2 4 2" xfId="23139" xr:uid="{00000000-0005-0000-0000-0000181B0000}"/>
    <cellStyle name="Percent 3 4 6 2 5" xfId="23134" xr:uid="{00000000-0005-0000-0000-0000191B0000}"/>
    <cellStyle name="Percent 3 4 6 3" xfId="5520" xr:uid="{00000000-0005-0000-0000-00001A1B0000}"/>
    <cellStyle name="Percent 3 4 6 3 2" xfId="5521" xr:uid="{00000000-0005-0000-0000-00001B1B0000}"/>
    <cellStyle name="Percent 3 4 6 3 2 2" xfId="5522" xr:uid="{00000000-0005-0000-0000-00001C1B0000}"/>
    <cellStyle name="Percent 3 4 6 3 2 2 2" xfId="23142" xr:uid="{00000000-0005-0000-0000-00001D1B0000}"/>
    <cellStyle name="Percent 3 4 6 3 2 3" xfId="23141" xr:uid="{00000000-0005-0000-0000-00001E1B0000}"/>
    <cellStyle name="Percent 3 4 6 3 3" xfId="5523" xr:uid="{00000000-0005-0000-0000-00001F1B0000}"/>
    <cellStyle name="Percent 3 4 6 3 3 2" xfId="5524" xr:uid="{00000000-0005-0000-0000-0000201B0000}"/>
    <cellStyle name="Percent 3 4 6 3 3 2 2" xfId="23144" xr:uid="{00000000-0005-0000-0000-0000211B0000}"/>
    <cellStyle name="Percent 3 4 6 3 3 3" xfId="23143" xr:uid="{00000000-0005-0000-0000-0000221B0000}"/>
    <cellStyle name="Percent 3 4 6 3 4" xfId="5525" xr:uid="{00000000-0005-0000-0000-0000231B0000}"/>
    <cellStyle name="Percent 3 4 6 3 4 2" xfId="23145" xr:uid="{00000000-0005-0000-0000-0000241B0000}"/>
    <cellStyle name="Percent 3 4 6 3 5" xfId="23140" xr:uid="{00000000-0005-0000-0000-0000251B0000}"/>
    <cellStyle name="Percent 3 4 6 4" xfId="5526" xr:uid="{00000000-0005-0000-0000-0000261B0000}"/>
    <cellStyle name="Percent 3 4 6 4 2" xfId="5527" xr:uid="{00000000-0005-0000-0000-0000271B0000}"/>
    <cellStyle name="Percent 3 4 6 4 2 2" xfId="5528" xr:uid="{00000000-0005-0000-0000-0000281B0000}"/>
    <cellStyle name="Percent 3 4 6 4 2 2 2" xfId="23148" xr:uid="{00000000-0005-0000-0000-0000291B0000}"/>
    <cellStyle name="Percent 3 4 6 4 2 3" xfId="23147" xr:uid="{00000000-0005-0000-0000-00002A1B0000}"/>
    <cellStyle name="Percent 3 4 6 4 3" xfId="5529" xr:uid="{00000000-0005-0000-0000-00002B1B0000}"/>
    <cellStyle name="Percent 3 4 6 4 3 2" xfId="5530" xr:uid="{00000000-0005-0000-0000-00002C1B0000}"/>
    <cellStyle name="Percent 3 4 6 4 3 2 2" xfId="23150" xr:uid="{00000000-0005-0000-0000-00002D1B0000}"/>
    <cellStyle name="Percent 3 4 6 4 3 3" xfId="23149" xr:uid="{00000000-0005-0000-0000-00002E1B0000}"/>
    <cellStyle name="Percent 3 4 6 4 4" xfId="5531" xr:uid="{00000000-0005-0000-0000-00002F1B0000}"/>
    <cellStyle name="Percent 3 4 6 4 4 2" xfId="23151" xr:uid="{00000000-0005-0000-0000-0000301B0000}"/>
    <cellStyle name="Percent 3 4 6 4 5" xfId="23146" xr:uid="{00000000-0005-0000-0000-0000311B0000}"/>
    <cellStyle name="Percent 3 4 6 5" xfId="5532" xr:uid="{00000000-0005-0000-0000-0000321B0000}"/>
    <cellStyle name="Percent 3 4 6 5 2" xfId="5533" xr:uid="{00000000-0005-0000-0000-0000331B0000}"/>
    <cellStyle name="Percent 3 4 6 5 2 2" xfId="23153" xr:uid="{00000000-0005-0000-0000-0000341B0000}"/>
    <cellStyle name="Percent 3 4 6 5 3" xfId="23152" xr:uid="{00000000-0005-0000-0000-0000351B0000}"/>
    <cellStyle name="Percent 3 4 6 6" xfId="5534" xr:uid="{00000000-0005-0000-0000-0000361B0000}"/>
    <cellStyle name="Percent 3 4 6 6 2" xfId="5535" xr:uid="{00000000-0005-0000-0000-0000371B0000}"/>
    <cellStyle name="Percent 3 4 6 6 2 2" xfId="23155" xr:uid="{00000000-0005-0000-0000-0000381B0000}"/>
    <cellStyle name="Percent 3 4 6 6 3" xfId="23154" xr:uid="{00000000-0005-0000-0000-0000391B0000}"/>
    <cellStyle name="Percent 3 4 6 7" xfId="5536" xr:uid="{00000000-0005-0000-0000-00003A1B0000}"/>
    <cellStyle name="Percent 3 4 6 7 2" xfId="5537" xr:uid="{00000000-0005-0000-0000-00003B1B0000}"/>
    <cellStyle name="Percent 3 4 6 7 2 2" xfId="23157" xr:uid="{00000000-0005-0000-0000-00003C1B0000}"/>
    <cellStyle name="Percent 3 4 6 7 3" xfId="23156" xr:uid="{00000000-0005-0000-0000-00003D1B0000}"/>
    <cellStyle name="Percent 3 4 6 8" xfId="5538" xr:uid="{00000000-0005-0000-0000-00003E1B0000}"/>
    <cellStyle name="Percent 3 4 6 8 2" xfId="23158" xr:uid="{00000000-0005-0000-0000-00003F1B0000}"/>
    <cellStyle name="Percent 3 4 6 9" xfId="23133" xr:uid="{00000000-0005-0000-0000-0000401B0000}"/>
    <cellStyle name="Percent 3 4 7" xfId="5539" xr:uid="{00000000-0005-0000-0000-0000411B0000}"/>
    <cellStyle name="Percent 3 4 7 2" xfId="5540" xr:uid="{00000000-0005-0000-0000-0000421B0000}"/>
    <cellStyle name="Percent 3 4 7 2 2" xfId="5541" xr:uid="{00000000-0005-0000-0000-0000431B0000}"/>
    <cellStyle name="Percent 3 4 7 2 2 2" xfId="5542" xr:uid="{00000000-0005-0000-0000-0000441B0000}"/>
    <cellStyle name="Percent 3 4 7 2 2 2 2" xfId="23162" xr:uid="{00000000-0005-0000-0000-0000451B0000}"/>
    <cellStyle name="Percent 3 4 7 2 2 3" xfId="23161" xr:uid="{00000000-0005-0000-0000-0000461B0000}"/>
    <cellStyle name="Percent 3 4 7 2 3" xfId="5543" xr:uid="{00000000-0005-0000-0000-0000471B0000}"/>
    <cellStyle name="Percent 3 4 7 2 3 2" xfId="5544" xr:uid="{00000000-0005-0000-0000-0000481B0000}"/>
    <cellStyle name="Percent 3 4 7 2 3 2 2" xfId="23164" xr:uid="{00000000-0005-0000-0000-0000491B0000}"/>
    <cellStyle name="Percent 3 4 7 2 3 3" xfId="23163" xr:uid="{00000000-0005-0000-0000-00004A1B0000}"/>
    <cellStyle name="Percent 3 4 7 2 4" xfId="5545" xr:uid="{00000000-0005-0000-0000-00004B1B0000}"/>
    <cellStyle name="Percent 3 4 7 2 4 2" xfId="23165" xr:uid="{00000000-0005-0000-0000-00004C1B0000}"/>
    <cellStyle name="Percent 3 4 7 2 5" xfId="23160" xr:uid="{00000000-0005-0000-0000-00004D1B0000}"/>
    <cellStyle name="Percent 3 4 7 3" xfId="5546" xr:uid="{00000000-0005-0000-0000-00004E1B0000}"/>
    <cellStyle name="Percent 3 4 7 3 2" xfId="5547" xr:uid="{00000000-0005-0000-0000-00004F1B0000}"/>
    <cellStyle name="Percent 3 4 7 3 2 2" xfId="5548" xr:uid="{00000000-0005-0000-0000-0000501B0000}"/>
    <cellStyle name="Percent 3 4 7 3 2 2 2" xfId="23168" xr:uid="{00000000-0005-0000-0000-0000511B0000}"/>
    <cellStyle name="Percent 3 4 7 3 2 3" xfId="23167" xr:uid="{00000000-0005-0000-0000-0000521B0000}"/>
    <cellStyle name="Percent 3 4 7 3 3" xfId="5549" xr:uid="{00000000-0005-0000-0000-0000531B0000}"/>
    <cellStyle name="Percent 3 4 7 3 3 2" xfId="5550" xr:uid="{00000000-0005-0000-0000-0000541B0000}"/>
    <cellStyle name="Percent 3 4 7 3 3 2 2" xfId="23170" xr:uid="{00000000-0005-0000-0000-0000551B0000}"/>
    <cellStyle name="Percent 3 4 7 3 3 3" xfId="23169" xr:uid="{00000000-0005-0000-0000-0000561B0000}"/>
    <cellStyle name="Percent 3 4 7 3 4" xfId="5551" xr:uid="{00000000-0005-0000-0000-0000571B0000}"/>
    <cellStyle name="Percent 3 4 7 3 4 2" xfId="23171" xr:uid="{00000000-0005-0000-0000-0000581B0000}"/>
    <cellStyle name="Percent 3 4 7 3 5" xfId="23166" xr:uid="{00000000-0005-0000-0000-0000591B0000}"/>
    <cellStyle name="Percent 3 4 7 4" xfId="5552" xr:uid="{00000000-0005-0000-0000-00005A1B0000}"/>
    <cellStyle name="Percent 3 4 7 4 2" xfId="5553" xr:uid="{00000000-0005-0000-0000-00005B1B0000}"/>
    <cellStyle name="Percent 3 4 7 4 2 2" xfId="5554" xr:uid="{00000000-0005-0000-0000-00005C1B0000}"/>
    <cellStyle name="Percent 3 4 7 4 2 2 2" xfId="23174" xr:uid="{00000000-0005-0000-0000-00005D1B0000}"/>
    <cellStyle name="Percent 3 4 7 4 2 3" xfId="23173" xr:uid="{00000000-0005-0000-0000-00005E1B0000}"/>
    <cellStyle name="Percent 3 4 7 4 3" xfId="5555" xr:uid="{00000000-0005-0000-0000-00005F1B0000}"/>
    <cellStyle name="Percent 3 4 7 4 3 2" xfId="5556" xr:uid="{00000000-0005-0000-0000-0000601B0000}"/>
    <cellStyle name="Percent 3 4 7 4 3 2 2" xfId="23176" xr:uid="{00000000-0005-0000-0000-0000611B0000}"/>
    <cellStyle name="Percent 3 4 7 4 3 3" xfId="23175" xr:uid="{00000000-0005-0000-0000-0000621B0000}"/>
    <cellStyle name="Percent 3 4 7 4 4" xfId="5557" xr:uid="{00000000-0005-0000-0000-0000631B0000}"/>
    <cellStyle name="Percent 3 4 7 4 4 2" xfId="23177" xr:uid="{00000000-0005-0000-0000-0000641B0000}"/>
    <cellStyle name="Percent 3 4 7 4 5" xfId="23172" xr:uid="{00000000-0005-0000-0000-0000651B0000}"/>
    <cellStyle name="Percent 3 4 7 5" xfId="5558" xr:uid="{00000000-0005-0000-0000-0000661B0000}"/>
    <cellStyle name="Percent 3 4 7 5 2" xfId="5559" xr:uid="{00000000-0005-0000-0000-0000671B0000}"/>
    <cellStyle name="Percent 3 4 7 5 2 2" xfId="23179" xr:uid="{00000000-0005-0000-0000-0000681B0000}"/>
    <cellStyle name="Percent 3 4 7 5 3" xfId="23178" xr:uid="{00000000-0005-0000-0000-0000691B0000}"/>
    <cellStyle name="Percent 3 4 7 6" xfId="5560" xr:uid="{00000000-0005-0000-0000-00006A1B0000}"/>
    <cellStyle name="Percent 3 4 7 6 2" xfId="5561" xr:uid="{00000000-0005-0000-0000-00006B1B0000}"/>
    <cellStyle name="Percent 3 4 7 6 2 2" xfId="23181" xr:uid="{00000000-0005-0000-0000-00006C1B0000}"/>
    <cellStyle name="Percent 3 4 7 6 3" xfId="23180" xr:uid="{00000000-0005-0000-0000-00006D1B0000}"/>
    <cellStyle name="Percent 3 4 7 7" xfId="5562" xr:uid="{00000000-0005-0000-0000-00006E1B0000}"/>
    <cellStyle name="Percent 3 4 7 7 2" xfId="5563" xr:uid="{00000000-0005-0000-0000-00006F1B0000}"/>
    <cellStyle name="Percent 3 4 7 7 2 2" xfId="23183" xr:uid="{00000000-0005-0000-0000-0000701B0000}"/>
    <cellStyle name="Percent 3 4 7 7 3" xfId="23182" xr:uid="{00000000-0005-0000-0000-0000711B0000}"/>
    <cellStyle name="Percent 3 4 7 8" xfId="5564" xr:uid="{00000000-0005-0000-0000-0000721B0000}"/>
    <cellStyle name="Percent 3 4 7 8 2" xfId="23184" xr:uid="{00000000-0005-0000-0000-0000731B0000}"/>
    <cellStyle name="Percent 3 4 7 9" xfId="23159" xr:uid="{00000000-0005-0000-0000-0000741B0000}"/>
    <cellStyle name="Percent 3 4 8" xfId="5565" xr:uid="{00000000-0005-0000-0000-0000751B0000}"/>
    <cellStyle name="Percent 3 4 8 10" xfId="5566" xr:uid="{00000000-0005-0000-0000-0000761B0000}"/>
    <cellStyle name="Percent 3 4 8 10 2" xfId="5567" xr:uid="{00000000-0005-0000-0000-0000771B0000}"/>
    <cellStyle name="Percent 3 4 8 10 2 2" xfId="23187" xr:uid="{00000000-0005-0000-0000-0000781B0000}"/>
    <cellStyle name="Percent 3 4 8 10 3" xfId="23186" xr:uid="{00000000-0005-0000-0000-0000791B0000}"/>
    <cellStyle name="Percent 3 4 8 11" xfId="5568" xr:uid="{00000000-0005-0000-0000-00007A1B0000}"/>
    <cellStyle name="Percent 3 4 8 11 2" xfId="23188" xr:uid="{00000000-0005-0000-0000-00007B1B0000}"/>
    <cellStyle name="Percent 3 4 8 12" xfId="23185" xr:uid="{00000000-0005-0000-0000-00007C1B0000}"/>
    <cellStyle name="Percent 3 4 8 2" xfId="5569" xr:uid="{00000000-0005-0000-0000-00007D1B0000}"/>
    <cellStyle name="Percent 3 4 8 2 2" xfId="5570" xr:uid="{00000000-0005-0000-0000-00007E1B0000}"/>
    <cellStyle name="Percent 3 4 8 2 2 2" xfId="5571" xr:uid="{00000000-0005-0000-0000-00007F1B0000}"/>
    <cellStyle name="Percent 3 4 8 2 2 2 2" xfId="23191" xr:uid="{00000000-0005-0000-0000-0000801B0000}"/>
    <cellStyle name="Percent 3 4 8 2 2 3" xfId="23190" xr:uid="{00000000-0005-0000-0000-0000811B0000}"/>
    <cellStyle name="Percent 3 4 8 2 3" xfId="5572" xr:uid="{00000000-0005-0000-0000-0000821B0000}"/>
    <cellStyle name="Percent 3 4 8 2 3 2" xfId="5573" xr:uid="{00000000-0005-0000-0000-0000831B0000}"/>
    <cellStyle name="Percent 3 4 8 2 3 2 2" xfId="23193" xr:uid="{00000000-0005-0000-0000-0000841B0000}"/>
    <cellStyle name="Percent 3 4 8 2 3 3" xfId="23192" xr:uid="{00000000-0005-0000-0000-0000851B0000}"/>
    <cellStyle name="Percent 3 4 8 2 4" xfId="5574" xr:uid="{00000000-0005-0000-0000-0000861B0000}"/>
    <cellStyle name="Percent 3 4 8 2 4 2" xfId="23194" xr:uid="{00000000-0005-0000-0000-0000871B0000}"/>
    <cellStyle name="Percent 3 4 8 2 5" xfId="23189" xr:uid="{00000000-0005-0000-0000-0000881B0000}"/>
    <cellStyle name="Percent 3 4 8 3" xfId="5575" xr:uid="{00000000-0005-0000-0000-0000891B0000}"/>
    <cellStyle name="Percent 3 4 8 3 2" xfId="5576" xr:uid="{00000000-0005-0000-0000-00008A1B0000}"/>
    <cellStyle name="Percent 3 4 8 3 2 2" xfId="5577" xr:uid="{00000000-0005-0000-0000-00008B1B0000}"/>
    <cellStyle name="Percent 3 4 8 3 2 2 2" xfId="23197" xr:uid="{00000000-0005-0000-0000-00008C1B0000}"/>
    <cellStyle name="Percent 3 4 8 3 2 3" xfId="23196" xr:uid="{00000000-0005-0000-0000-00008D1B0000}"/>
    <cellStyle name="Percent 3 4 8 3 3" xfId="5578" xr:uid="{00000000-0005-0000-0000-00008E1B0000}"/>
    <cellStyle name="Percent 3 4 8 3 3 2" xfId="5579" xr:uid="{00000000-0005-0000-0000-00008F1B0000}"/>
    <cellStyle name="Percent 3 4 8 3 3 2 2" xfId="23199" xr:uid="{00000000-0005-0000-0000-0000901B0000}"/>
    <cellStyle name="Percent 3 4 8 3 3 3" xfId="23198" xr:uid="{00000000-0005-0000-0000-0000911B0000}"/>
    <cellStyle name="Percent 3 4 8 3 4" xfId="5580" xr:uid="{00000000-0005-0000-0000-0000921B0000}"/>
    <cellStyle name="Percent 3 4 8 3 4 2" xfId="23200" xr:uid="{00000000-0005-0000-0000-0000931B0000}"/>
    <cellStyle name="Percent 3 4 8 3 5" xfId="23195" xr:uid="{00000000-0005-0000-0000-0000941B0000}"/>
    <cellStyle name="Percent 3 4 8 4" xfId="5581" xr:uid="{00000000-0005-0000-0000-0000951B0000}"/>
    <cellStyle name="Percent 3 4 8 4 2" xfId="5582" xr:uid="{00000000-0005-0000-0000-0000961B0000}"/>
    <cellStyle name="Percent 3 4 8 4 2 2" xfId="5583" xr:uid="{00000000-0005-0000-0000-0000971B0000}"/>
    <cellStyle name="Percent 3 4 8 4 2 2 2" xfId="23203" xr:uid="{00000000-0005-0000-0000-0000981B0000}"/>
    <cellStyle name="Percent 3 4 8 4 2 3" xfId="23202" xr:uid="{00000000-0005-0000-0000-0000991B0000}"/>
    <cellStyle name="Percent 3 4 8 4 3" xfId="5584" xr:uid="{00000000-0005-0000-0000-00009A1B0000}"/>
    <cellStyle name="Percent 3 4 8 4 3 2" xfId="5585" xr:uid="{00000000-0005-0000-0000-00009B1B0000}"/>
    <cellStyle name="Percent 3 4 8 4 3 2 2" xfId="23205" xr:uid="{00000000-0005-0000-0000-00009C1B0000}"/>
    <cellStyle name="Percent 3 4 8 4 3 3" xfId="23204" xr:uid="{00000000-0005-0000-0000-00009D1B0000}"/>
    <cellStyle name="Percent 3 4 8 4 4" xfId="5586" xr:uid="{00000000-0005-0000-0000-00009E1B0000}"/>
    <cellStyle name="Percent 3 4 8 4 4 2" xfId="23206" xr:uid="{00000000-0005-0000-0000-00009F1B0000}"/>
    <cellStyle name="Percent 3 4 8 4 5" xfId="23201" xr:uid="{00000000-0005-0000-0000-0000A01B0000}"/>
    <cellStyle name="Percent 3 4 8 5" xfId="5587" xr:uid="{00000000-0005-0000-0000-0000A11B0000}"/>
    <cellStyle name="Percent 3 4 8 5 2" xfId="5588" xr:uid="{00000000-0005-0000-0000-0000A21B0000}"/>
    <cellStyle name="Percent 3 4 8 5 2 2" xfId="5589" xr:uid="{00000000-0005-0000-0000-0000A31B0000}"/>
    <cellStyle name="Percent 3 4 8 5 2 2 2" xfId="23209" xr:uid="{00000000-0005-0000-0000-0000A41B0000}"/>
    <cellStyle name="Percent 3 4 8 5 2 3" xfId="23208" xr:uid="{00000000-0005-0000-0000-0000A51B0000}"/>
    <cellStyle name="Percent 3 4 8 5 3" xfId="5590" xr:uid="{00000000-0005-0000-0000-0000A61B0000}"/>
    <cellStyle name="Percent 3 4 8 5 3 2" xfId="5591" xr:uid="{00000000-0005-0000-0000-0000A71B0000}"/>
    <cellStyle name="Percent 3 4 8 5 3 2 2" xfId="23211" xr:uid="{00000000-0005-0000-0000-0000A81B0000}"/>
    <cellStyle name="Percent 3 4 8 5 3 3" xfId="23210" xr:uid="{00000000-0005-0000-0000-0000A91B0000}"/>
    <cellStyle name="Percent 3 4 8 5 4" xfId="5592" xr:uid="{00000000-0005-0000-0000-0000AA1B0000}"/>
    <cellStyle name="Percent 3 4 8 5 4 2" xfId="5593" xr:uid="{00000000-0005-0000-0000-0000AB1B0000}"/>
    <cellStyle name="Percent 3 4 8 5 4 2 2" xfId="23213" xr:uid="{00000000-0005-0000-0000-0000AC1B0000}"/>
    <cellStyle name="Percent 3 4 8 5 4 3" xfId="23212" xr:uid="{00000000-0005-0000-0000-0000AD1B0000}"/>
    <cellStyle name="Percent 3 4 8 5 5" xfId="5594" xr:uid="{00000000-0005-0000-0000-0000AE1B0000}"/>
    <cellStyle name="Percent 3 4 8 5 5 2" xfId="23214" xr:uid="{00000000-0005-0000-0000-0000AF1B0000}"/>
    <cellStyle name="Percent 3 4 8 5 6" xfId="23207" xr:uid="{00000000-0005-0000-0000-0000B01B0000}"/>
    <cellStyle name="Percent 3 4 8 6" xfId="5595" xr:uid="{00000000-0005-0000-0000-0000B11B0000}"/>
    <cellStyle name="Percent 3 4 8 6 2" xfId="5596" xr:uid="{00000000-0005-0000-0000-0000B21B0000}"/>
    <cellStyle name="Percent 3 4 8 6 2 2" xfId="5597" xr:uid="{00000000-0005-0000-0000-0000B31B0000}"/>
    <cellStyle name="Percent 3 4 8 6 2 2 2" xfId="23217" xr:uid="{00000000-0005-0000-0000-0000B41B0000}"/>
    <cellStyle name="Percent 3 4 8 6 2 3" xfId="23216" xr:uid="{00000000-0005-0000-0000-0000B51B0000}"/>
    <cellStyle name="Percent 3 4 8 6 3" xfId="5598" xr:uid="{00000000-0005-0000-0000-0000B61B0000}"/>
    <cellStyle name="Percent 3 4 8 6 3 2" xfId="5599" xr:uid="{00000000-0005-0000-0000-0000B71B0000}"/>
    <cellStyle name="Percent 3 4 8 6 3 2 2" xfId="23219" xr:uid="{00000000-0005-0000-0000-0000B81B0000}"/>
    <cellStyle name="Percent 3 4 8 6 3 3" xfId="23218" xr:uid="{00000000-0005-0000-0000-0000B91B0000}"/>
    <cellStyle name="Percent 3 4 8 6 4" xfId="5600" xr:uid="{00000000-0005-0000-0000-0000BA1B0000}"/>
    <cellStyle name="Percent 3 4 8 6 4 2" xfId="23220" xr:uid="{00000000-0005-0000-0000-0000BB1B0000}"/>
    <cellStyle name="Percent 3 4 8 6 5" xfId="23215" xr:uid="{00000000-0005-0000-0000-0000BC1B0000}"/>
    <cellStyle name="Percent 3 4 8 7" xfId="5601" xr:uid="{00000000-0005-0000-0000-0000BD1B0000}"/>
    <cellStyle name="Percent 3 4 8 7 2" xfId="5602" xr:uid="{00000000-0005-0000-0000-0000BE1B0000}"/>
    <cellStyle name="Percent 3 4 8 7 2 2" xfId="23222" xr:uid="{00000000-0005-0000-0000-0000BF1B0000}"/>
    <cellStyle name="Percent 3 4 8 7 3" xfId="23221" xr:uid="{00000000-0005-0000-0000-0000C01B0000}"/>
    <cellStyle name="Percent 3 4 8 8" xfId="5603" xr:uid="{00000000-0005-0000-0000-0000C11B0000}"/>
    <cellStyle name="Percent 3 4 8 8 2" xfId="5604" xr:uid="{00000000-0005-0000-0000-0000C21B0000}"/>
    <cellStyle name="Percent 3 4 8 8 2 2" xfId="23224" xr:uid="{00000000-0005-0000-0000-0000C31B0000}"/>
    <cellStyle name="Percent 3 4 8 8 3" xfId="23223" xr:uid="{00000000-0005-0000-0000-0000C41B0000}"/>
    <cellStyle name="Percent 3 4 8 9" xfId="5605" xr:uid="{00000000-0005-0000-0000-0000C51B0000}"/>
    <cellStyle name="Percent 3 4 8 9 2" xfId="5606" xr:uid="{00000000-0005-0000-0000-0000C61B0000}"/>
    <cellStyle name="Percent 3 4 8 9 2 2" xfId="23226" xr:uid="{00000000-0005-0000-0000-0000C71B0000}"/>
    <cellStyle name="Percent 3 4 8 9 3" xfId="23225" xr:uid="{00000000-0005-0000-0000-0000C81B0000}"/>
    <cellStyle name="Percent 3 4 9" xfId="5607" xr:uid="{00000000-0005-0000-0000-0000C91B0000}"/>
    <cellStyle name="Percent 3 4 9 10" xfId="5608" xr:uid="{00000000-0005-0000-0000-0000CA1B0000}"/>
    <cellStyle name="Percent 3 4 9 10 2" xfId="5609" xr:uid="{00000000-0005-0000-0000-0000CB1B0000}"/>
    <cellStyle name="Percent 3 4 9 10 2 2" xfId="23229" xr:uid="{00000000-0005-0000-0000-0000CC1B0000}"/>
    <cellStyle name="Percent 3 4 9 10 3" xfId="23228" xr:uid="{00000000-0005-0000-0000-0000CD1B0000}"/>
    <cellStyle name="Percent 3 4 9 11" xfId="5610" xr:uid="{00000000-0005-0000-0000-0000CE1B0000}"/>
    <cellStyle name="Percent 3 4 9 11 2" xfId="23230" xr:uid="{00000000-0005-0000-0000-0000CF1B0000}"/>
    <cellStyle name="Percent 3 4 9 12" xfId="23227" xr:uid="{00000000-0005-0000-0000-0000D01B0000}"/>
    <cellStyle name="Percent 3 4 9 2" xfId="5611" xr:uid="{00000000-0005-0000-0000-0000D11B0000}"/>
    <cellStyle name="Percent 3 4 9 2 2" xfId="5612" xr:uid="{00000000-0005-0000-0000-0000D21B0000}"/>
    <cellStyle name="Percent 3 4 9 2 2 2" xfId="5613" xr:uid="{00000000-0005-0000-0000-0000D31B0000}"/>
    <cellStyle name="Percent 3 4 9 2 2 2 2" xfId="23233" xr:uid="{00000000-0005-0000-0000-0000D41B0000}"/>
    <cellStyle name="Percent 3 4 9 2 2 3" xfId="23232" xr:uid="{00000000-0005-0000-0000-0000D51B0000}"/>
    <cellStyle name="Percent 3 4 9 2 3" xfId="5614" xr:uid="{00000000-0005-0000-0000-0000D61B0000}"/>
    <cellStyle name="Percent 3 4 9 2 3 2" xfId="5615" xr:uid="{00000000-0005-0000-0000-0000D71B0000}"/>
    <cellStyle name="Percent 3 4 9 2 3 2 2" xfId="23235" xr:uid="{00000000-0005-0000-0000-0000D81B0000}"/>
    <cellStyle name="Percent 3 4 9 2 3 3" xfId="23234" xr:uid="{00000000-0005-0000-0000-0000D91B0000}"/>
    <cellStyle name="Percent 3 4 9 2 4" xfId="5616" xr:uid="{00000000-0005-0000-0000-0000DA1B0000}"/>
    <cellStyle name="Percent 3 4 9 2 4 2" xfId="23236" xr:uid="{00000000-0005-0000-0000-0000DB1B0000}"/>
    <cellStyle name="Percent 3 4 9 2 5" xfId="23231" xr:uid="{00000000-0005-0000-0000-0000DC1B0000}"/>
    <cellStyle name="Percent 3 4 9 3" xfId="5617" xr:uid="{00000000-0005-0000-0000-0000DD1B0000}"/>
    <cellStyle name="Percent 3 4 9 3 2" xfId="5618" xr:uid="{00000000-0005-0000-0000-0000DE1B0000}"/>
    <cellStyle name="Percent 3 4 9 3 2 2" xfId="5619" xr:uid="{00000000-0005-0000-0000-0000DF1B0000}"/>
    <cellStyle name="Percent 3 4 9 3 2 2 2" xfId="23239" xr:uid="{00000000-0005-0000-0000-0000E01B0000}"/>
    <cellStyle name="Percent 3 4 9 3 2 3" xfId="23238" xr:uid="{00000000-0005-0000-0000-0000E11B0000}"/>
    <cellStyle name="Percent 3 4 9 3 3" xfId="5620" xr:uid="{00000000-0005-0000-0000-0000E21B0000}"/>
    <cellStyle name="Percent 3 4 9 3 3 2" xfId="5621" xr:uid="{00000000-0005-0000-0000-0000E31B0000}"/>
    <cellStyle name="Percent 3 4 9 3 3 2 2" xfId="23241" xr:uid="{00000000-0005-0000-0000-0000E41B0000}"/>
    <cellStyle name="Percent 3 4 9 3 3 3" xfId="23240" xr:uid="{00000000-0005-0000-0000-0000E51B0000}"/>
    <cellStyle name="Percent 3 4 9 3 4" xfId="5622" xr:uid="{00000000-0005-0000-0000-0000E61B0000}"/>
    <cellStyle name="Percent 3 4 9 3 4 2" xfId="23242" xr:uid="{00000000-0005-0000-0000-0000E71B0000}"/>
    <cellStyle name="Percent 3 4 9 3 5" xfId="23237" xr:uid="{00000000-0005-0000-0000-0000E81B0000}"/>
    <cellStyle name="Percent 3 4 9 4" xfId="5623" xr:uid="{00000000-0005-0000-0000-0000E91B0000}"/>
    <cellStyle name="Percent 3 4 9 4 2" xfId="5624" xr:uid="{00000000-0005-0000-0000-0000EA1B0000}"/>
    <cellStyle name="Percent 3 4 9 4 2 2" xfId="5625" xr:uid="{00000000-0005-0000-0000-0000EB1B0000}"/>
    <cellStyle name="Percent 3 4 9 4 2 2 2" xfId="23245" xr:uid="{00000000-0005-0000-0000-0000EC1B0000}"/>
    <cellStyle name="Percent 3 4 9 4 2 3" xfId="23244" xr:uid="{00000000-0005-0000-0000-0000ED1B0000}"/>
    <cellStyle name="Percent 3 4 9 4 3" xfId="5626" xr:uid="{00000000-0005-0000-0000-0000EE1B0000}"/>
    <cellStyle name="Percent 3 4 9 4 3 2" xfId="5627" xr:uid="{00000000-0005-0000-0000-0000EF1B0000}"/>
    <cellStyle name="Percent 3 4 9 4 3 2 2" xfId="23247" xr:uid="{00000000-0005-0000-0000-0000F01B0000}"/>
    <cellStyle name="Percent 3 4 9 4 3 3" xfId="23246" xr:uid="{00000000-0005-0000-0000-0000F11B0000}"/>
    <cellStyle name="Percent 3 4 9 4 4" xfId="5628" xr:uid="{00000000-0005-0000-0000-0000F21B0000}"/>
    <cellStyle name="Percent 3 4 9 4 4 2" xfId="23248" xr:uid="{00000000-0005-0000-0000-0000F31B0000}"/>
    <cellStyle name="Percent 3 4 9 4 5" xfId="23243" xr:uid="{00000000-0005-0000-0000-0000F41B0000}"/>
    <cellStyle name="Percent 3 4 9 5" xfId="5629" xr:uid="{00000000-0005-0000-0000-0000F51B0000}"/>
    <cellStyle name="Percent 3 4 9 5 2" xfId="5630" xr:uid="{00000000-0005-0000-0000-0000F61B0000}"/>
    <cellStyle name="Percent 3 4 9 5 2 2" xfId="5631" xr:uid="{00000000-0005-0000-0000-0000F71B0000}"/>
    <cellStyle name="Percent 3 4 9 5 2 2 2" xfId="23251" xr:uid="{00000000-0005-0000-0000-0000F81B0000}"/>
    <cellStyle name="Percent 3 4 9 5 2 3" xfId="23250" xr:uid="{00000000-0005-0000-0000-0000F91B0000}"/>
    <cellStyle name="Percent 3 4 9 5 3" xfId="5632" xr:uid="{00000000-0005-0000-0000-0000FA1B0000}"/>
    <cellStyle name="Percent 3 4 9 5 3 2" xfId="5633" xr:uid="{00000000-0005-0000-0000-0000FB1B0000}"/>
    <cellStyle name="Percent 3 4 9 5 3 2 2" xfId="23253" xr:uid="{00000000-0005-0000-0000-0000FC1B0000}"/>
    <cellStyle name="Percent 3 4 9 5 3 3" xfId="23252" xr:uid="{00000000-0005-0000-0000-0000FD1B0000}"/>
    <cellStyle name="Percent 3 4 9 5 4" xfId="5634" xr:uid="{00000000-0005-0000-0000-0000FE1B0000}"/>
    <cellStyle name="Percent 3 4 9 5 4 2" xfId="5635" xr:uid="{00000000-0005-0000-0000-0000FF1B0000}"/>
    <cellStyle name="Percent 3 4 9 5 4 2 2" xfId="23255" xr:uid="{00000000-0005-0000-0000-0000001C0000}"/>
    <cellStyle name="Percent 3 4 9 5 4 3" xfId="23254" xr:uid="{00000000-0005-0000-0000-0000011C0000}"/>
    <cellStyle name="Percent 3 4 9 5 5" xfId="5636" xr:uid="{00000000-0005-0000-0000-0000021C0000}"/>
    <cellStyle name="Percent 3 4 9 5 5 2" xfId="23256" xr:uid="{00000000-0005-0000-0000-0000031C0000}"/>
    <cellStyle name="Percent 3 4 9 5 6" xfId="23249" xr:uid="{00000000-0005-0000-0000-0000041C0000}"/>
    <cellStyle name="Percent 3 4 9 6" xfId="5637" xr:uid="{00000000-0005-0000-0000-0000051C0000}"/>
    <cellStyle name="Percent 3 4 9 6 2" xfId="5638" xr:uid="{00000000-0005-0000-0000-0000061C0000}"/>
    <cellStyle name="Percent 3 4 9 6 2 2" xfId="5639" xr:uid="{00000000-0005-0000-0000-0000071C0000}"/>
    <cellStyle name="Percent 3 4 9 6 2 2 2" xfId="23259" xr:uid="{00000000-0005-0000-0000-0000081C0000}"/>
    <cellStyle name="Percent 3 4 9 6 2 3" xfId="23258" xr:uid="{00000000-0005-0000-0000-0000091C0000}"/>
    <cellStyle name="Percent 3 4 9 6 3" xfId="5640" xr:uid="{00000000-0005-0000-0000-00000A1C0000}"/>
    <cellStyle name="Percent 3 4 9 6 3 2" xfId="5641" xr:uid="{00000000-0005-0000-0000-00000B1C0000}"/>
    <cellStyle name="Percent 3 4 9 6 3 2 2" xfId="23261" xr:uid="{00000000-0005-0000-0000-00000C1C0000}"/>
    <cellStyle name="Percent 3 4 9 6 3 3" xfId="23260" xr:uid="{00000000-0005-0000-0000-00000D1C0000}"/>
    <cellStyle name="Percent 3 4 9 6 4" xfId="5642" xr:uid="{00000000-0005-0000-0000-00000E1C0000}"/>
    <cellStyle name="Percent 3 4 9 6 4 2" xfId="23262" xr:uid="{00000000-0005-0000-0000-00000F1C0000}"/>
    <cellStyle name="Percent 3 4 9 6 5" xfId="23257" xr:uid="{00000000-0005-0000-0000-0000101C0000}"/>
    <cellStyle name="Percent 3 4 9 7" xfId="5643" xr:uid="{00000000-0005-0000-0000-0000111C0000}"/>
    <cellStyle name="Percent 3 4 9 7 2" xfId="5644" xr:uid="{00000000-0005-0000-0000-0000121C0000}"/>
    <cellStyle name="Percent 3 4 9 7 2 2" xfId="23264" xr:uid="{00000000-0005-0000-0000-0000131C0000}"/>
    <cellStyle name="Percent 3 4 9 7 3" xfId="23263" xr:uid="{00000000-0005-0000-0000-0000141C0000}"/>
    <cellStyle name="Percent 3 4 9 8" xfId="5645" xr:uid="{00000000-0005-0000-0000-0000151C0000}"/>
    <cellStyle name="Percent 3 4 9 8 2" xfId="5646" xr:uid="{00000000-0005-0000-0000-0000161C0000}"/>
    <cellStyle name="Percent 3 4 9 8 2 2" xfId="23266" xr:uid="{00000000-0005-0000-0000-0000171C0000}"/>
    <cellStyle name="Percent 3 4 9 8 3" xfId="23265" xr:uid="{00000000-0005-0000-0000-0000181C0000}"/>
    <cellStyle name="Percent 3 4 9 9" xfId="5647" xr:uid="{00000000-0005-0000-0000-0000191C0000}"/>
    <cellStyle name="Percent 3 4 9 9 2" xfId="5648" xr:uid="{00000000-0005-0000-0000-00001A1C0000}"/>
    <cellStyle name="Percent 3 4 9 9 2 2" xfId="23268" xr:uid="{00000000-0005-0000-0000-00001B1C0000}"/>
    <cellStyle name="Percent 3 4 9 9 3" xfId="23267" xr:uid="{00000000-0005-0000-0000-00001C1C0000}"/>
    <cellStyle name="Percent 3 5" xfId="5649" xr:uid="{00000000-0005-0000-0000-00001D1C0000}"/>
    <cellStyle name="Percent 3 5 10" xfId="5650" xr:uid="{00000000-0005-0000-0000-00001E1C0000}"/>
    <cellStyle name="Percent 3 5 10 10" xfId="5651" xr:uid="{00000000-0005-0000-0000-00001F1C0000}"/>
    <cellStyle name="Percent 3 5 10 10 2" xfId="5652" xr:uid="{00000000-0005-0000-0000-0000201C0000}"/>
    <cellStyle name="Percent 3 5 10 10 2 2" xfId="23272" xr:uid="{00000000-0005-0000-0000-0000211C0000}"/>
    <cellStyle name="Percent 3 5 10 10 3" xfId="23271" xr:uid="{00000000-0005-0000-0000-0000221C0000}"/>
    <cellStyle name="Percent 3 5 10 11" xfId="5653" xr:uid="{00000000-0005-0000-0000-0000231C0000}"/>
    <cellStyle name="Percent 3 5 10 11 2" xfId="23273" xr:uid="{00000000-0005-0000-0000-0000241C0000}"/>
    <cellStyle name="Percent 3 5 10 12" xfId="23270" xr:uid="{00000000-0005-0000-0000-0000251C0000}"/>
    <cellStyle name="Percent 3 5 10 2" xfId="5654" xr:uid="{00000000-0005-0000-0000-0000261C0000}"/>
    <cellStyle name="Percent 3 5 10 2 2" xfId="5655" xr:uid="{00000000-0005-0000-0000-0000271C0000}"/>
    <cellStyle name="Percent 3 5 10 2 2 2" xfId="5656" xr:uid="{00000000-0005-0000-0000-0000281C0000}"/>
    <cellStyle name="Percent 3 5 10 2 2 2 2" xfId="23276" xr:uid="{00000000-0005-0000-0000-0000291C0000}"/>
    <cellStyle name="Percent 3 5 10 2 2 3" xfId="23275" xr:uid="{00000000-0005-0000-0000-00002A1C0000}"/>
    <cellStyle name="Percent 3 5 10 2 3" xfId="5657" xr:uid="{00000000-0005-0000-0000-00002B1C0000}"/>
    <cellStyle name="Percent 3 5 10 2 3 2" xfId="5658" xr:uid="{00000000-0005-0000-0000-00002C1C0000}"/>
    <cellStyle name="Percent 3 5 10 2 3 2 2" xfId="23278" xr:uid="{00000000-0005-0000-0000-00002D1C0000}"/>
    <cellStyle name="Percent 3 5 10 2 3 3" xfId="23277" xr:uid="{00000000-0005-0000-0000-00002E1C0000}"/>
    <cellStyle name="Percent 3 5 10 2 4" xfId="5659" xr:uid="{00000000-0005-0000-0000-00002F1C0000}"/>
    <cellStyle name="Percent 3 5 10 2 4 2" xfId="23279" xr:uid="{00000000-0005-0000-0000-0000301C0000}"/>
    <cellStyle name="Percent 3 5 10 2 5" xfId="23274" xr:uid="{00000000-0005-0000-0000-0000311C0000}"/>
    <cellStyle name="Percent 3 5 10 3" xfId="5660" xr:uid="{00000000-0005-0000-0000-0000321C0000}"/>
    <cellStyle name="Percent 3 5 10 3 2" xfId="5661" xr:uid="{00000000-0005-0000-0000-0000331C0000}"/>
    <cellStyle name="Percent 3 5 10 3 2 2" xfId="5662" xr:uid="{00000000-0005-0000-0000-0000341C0000}"/>
    <cellStyle name="Percent 3 5 10 3 2 2 2" xfId="23282" xr:uid="{00000000-0005-0000-0000-0000351C0000}"/>
    <cellStyle name="Percent 3 5 10 3 2 3" xfId="23281" xr:uid="{00000000-0005-0000-0000-0000361C0000}"/>
    <cellStyle name="Percent 3 5 10 3 3" xfId="5663" xr:uid="{00000000-0005-0000-0000-0000371C0000}"/>
    <cellStyle name="Percent 3 5 10 3 3 2" xfId="5664" xr:uid="{00000000-0005-0000-0000-0000381C0000}"/>
    <cellStyle name="Percent 3 5 10 3 3 2 2" xfId="23284" xr:uid="{00000000-0005-0000-0000-0000391C0000}"/>
    <cellStyle name="Percent 3 5 10 3 3 3" xfId="23283" xr:uid="{00000000-0005-0000-0000-00003A1C0000}"/>
    <cellStyle name="Percent 3 5 10 3 4" xfId="5665" xr:uid="{00000000-0005-0000-0000-00003B1C0000}"/>
    <cellStyle name="Percent 3 5 10 3 4 2" xfId="23285" xr:uid="{00000000-0005-0000-0000-00003C1C0000}"/>
    <cellStyle name="Percent 3 5 10 3 5" xfId="23280" xr:uid="{00000000-0005-0000-0000-00003D1C0000}"/>
    <cellStyle name="Percent 3 5 10 4" xfId="5666" xr:uid="{00000000-0005-0000-0000-00003E1C0000}"/>
    <cellStyle name="Percent 3 5 10 4 2" xfId="5667" xr:uid="{00000000-0005-0000-0000-00003F1C0000}"/>
    <cellStyle name="Percent 3 5 10 4 2 2" xfId="5668" xr:uid="{00000000-0005-0000-0000-0000401C0000}"/>
    <cellStyle name="Percent 3 5 10 4 2 2 2" xfId="23288" xr:uid="{00000000-0005-0000-0000-0000411C0000}"/>
    <cellStyle name="Percent 3 5 10 4 2 3" xfId="23287" xr:uid="{00000000-0005-0000-0000-0000421C0000}"/>
    <cellStyle name="Percent 3 5 10 4 3" xfId="5669" xr:uid="{00000000-0005-0000-0000-0000431C0000}"/>
    <cellStyle name="Percent 3 5 10 4 3 2" xfId="5670" xr:uid="{00000000-0005-0000-0000-0000441C0000}"/>
    <cellStyle name="Percent 3 5 10 4 3 2 2" xfId="23290" xr:uid="{00000000-0005-0000-0000-0000451C0000}"/>
    <cellStyle name="Percent 3 5 10 4 3 3" xfId="23289" xr:uid="{00000000-0005-0000-0000-0000461C0000}"/>
    <cellStyle name="Percent 3 5 10 4 4" xfId="5671" xr:uid="{00000000-0005-0000-0000-0000471C0000}"/>
    <cellStyle name="Percent 3 5 10 4 4 2" xfId="23291" xr:uid="{00000000-0005-0000-0000-0000481C0000}"/>
    <cellStyle name="Percent 3 5 10 4 5" xfId="23286" xr:uid="{00000000-0005-0000-0000-0000491C0000}"/>
    <cellStyle name="Percent 3 5 10 5" xfId="5672" xr:uid="{00000000-0005-0000-0000-00004A1C0000}"/>
    <cellStyle name="Percent 3 5 10 5 2" xfId="5673" xr:uid="{00000000-0005-0000-0000-00004B1C0000}"/>
    <cellStyle name="Percent 3 5 10 5 2 2" xfId="5674" xr:uid="{00000000-0005-0000-0000-00004C1C0000}"/>
    <cellStyle name="Percent 3 5 10 5 2 2 2" xfId="23294" xr:uid="{00000000-0005-0000-0000-00004D1C0000}"/>
    <cellStyle name="Percent 3 5 10 5 2 3" xfId="23293" xr:uid="{00000000-0005-0000-0000-00004E1C0000}"/>
    <cellStyle name="Percent 3 5 10 5 3" xfId="5675" xr:uid="{00000000-0005-0000-0000-00004F1C0000}"/>
    <cellStyle name="Percent 3 5 10 5 3 2" xfId="5676" xr:uid="{00000000-0005-0000-0000-0000501C0000}"/>
    <cellStyle name="Percent 3 5 10 5 3 2 2" xfId="23296" xr:uid="{00000000-0005-0000-0000-0000511C0000}"/>
    <cellStyle name="Percent 3 5 10 5 3 3" xfId="23295" xr:uid="{00000000-0005-0000-0000-0000521C0000}"/>
    <cellStyle name="Percent 3 5 10 5 4" xfId="5677" xr:uid="{00000000-0005-0000-0000-0000531C0000}"/>
    <cellStyle name="Percent 3 5 10 5 4 2" xfId="5678" xr:uid="{00000000-0005-0000-0000-0000541C0000}"/>
    <cellStyle name="Percent 3 5 10 5 4 2 2" xfId="23298" xr:uid="{00000000-0005-0000-0000-0000551C0000}"/>
    <cellStyle name="Percent 3 5 10 5 4 3" xfId="23297" xr:uid="{00000000-0005-0000-0000-0000561C0000}"/>
    <cellStyle name="Percent 3 5 10 5 5" xfId="5679" xr:uid="{00000000-0005-0000-0000-0000571C0000}"/>
    <cellStyle name="Percent 3 5 10 5 5 2" xfId="23299" xr:uid="{00000000-0005-0000-0000-0000581C0000}"/>
    <cellStyle name="Percent 3 5 10 5 6" xfId="23292" xr:uid="{00000000-0005-0000-0000-0000591C0000}"/>
    <cellStyle name="Percent 3 5 10 6" xfId="5680" xr:uid="{00000000-0005-0000-0000-00005A1C0000}"/>
    <cellStyle name="Percent 3 5 10 6 2" xfId="5681" xr:uid="{00000000-0005-0000-0000-00005B1C0000}"/>
    <cellStyle name="Percent 3 5 10 6 2 2" xfId="5682" xr:uid="{00000000-0005-0000-0000-00005C1C0000}"/>
    <cellStyle name="Percent 3 5 10 6 2 2 2" xfId="23302" xr:uid="{00000000-0005-0000-0000-00005D1C0000}"/>
    <cellStyle name="Percent 3 5 10 6 2 3" xfId="23301" xr:uid="{00000000-0005-0000-0000-00005E1C0000}"/>
    <cellStyle name="Percent 3 5 10 6 3" xfId="5683" xr:uid="{00000000-0005-0000-0000-00005F1C0000}"/>
    <cellStyle name="Percent 3 5 10 6 3 2" xfId="5684" xr:uid="{00000000-0005-0000-0000-0000601C0000}"/>
    <cellStyle name="Percent 3 5 10 6 3 2 2" xfId="23304" xr:uid="{00000000-0005-0000-0000-0000611C0000}"/>
    <cellStyle name="Percent 3 5 10 6 3 3" xfId="23303" xr:uid="{00000000-0005-0000-0000-0000621C0000}"/>
    <cellStyle name="Percent 3 5 10 6 4" xfId="5685" xr:uid="{00000000-0005-0000-0000-0000631C0000}"/>
    <cellStyle name="Percent 3 5 10 6 4 2" xfId="23305" xr:uid="{00000000-0005-0000-0000-0000641C0000}"/>
    <cellStyle name="Percent 3 5 10 6 5" xfId="23300" xr:uid="{00000000-0005-0000-0000-0000651C0000}"/>
    <cellStyle name="Percent 3 5 10 7" xfId="5686" xr:uid="{00000000-0005-0000-0000-0000661C0000}"/>
    <cellStyle name="Percent 3 5 10 7 2" xfId="5687" xr:uid="{00000000-0005-0000-0000-0000671C0000}"/>
    <cellStyle name="Percent 3 5 10 7 2 2" xfId="23307" xr:uid="{00000000-0005-0000-0000-0000681C0000}"/>
    <cellStyle name="Percent 3 5 10 7 3" xfId="23306" xr:uid="{00000000-0005-0000-0000-0000691C0000}"/>
    <cellStyle name="Percent 3 5 10 8" xfId="5688" xr:uid="{00000000-0005-0000-0000-00006A1C0000}"/>
    <cellStyle name="Percent 3 5 10 8 2" xfId="5689" xr:uid="{00000000-0005-0000-0000-00006B1C0000}"/>
    <cellStyle name="Percent 3 5 10 8 2 2" xfId="23309" xr:uid="{00000000-0005-0000-0000-00006C1C0000}"/>
    <cellStyle name="Percent 3 5 10 8 3" xfId="23308" xr:uid="{00000000-0005-0000-0000-00006D1C0000}"/>
    <cellStyle name="Percent 3 5 10 9" xfId="5690" xr:uid="{00000000-0005-0000-0000-00006E1C0000}"/>
    <cellStyle name="Percent 3 5 10 9 2" xfId="5691" xr:uid="{00000000-0005-0000-0000-00006F1C0000}"/>
    <cellStyle name="Percent 3 5 10 9 2 2" xfId="23311" xr:uid="{00000000-0005-0000-0000-0000701C0000}"/>
    <cellStyle name="Percent 3 5 10 9 3" xfId="23310" xr:uid="{00000000-0005-0000-0000-0000711C0000}"/>
    <cellStyle name="Percent 3 5 11" xfId="5692" xr:uid="{00000000-0005-0000-0000-0000721C0000}"/>
    <cellStyle name="Percent 3 5 11 10" xfId="5693" xr:uid="{00000000-0005-0000-0000-0000731C0000}"/>
    <cellStyle name="Percent 3 5 11 10 2" xfId="5694" xr:uid="{00000000-0005-0000-0000-0000741C0000}"/>
    <cellStyle name="Percent 3 5 11 10 2 2" xfId="23314" xr:uid="{00000000-0005-0000-0000-0000751C0000}"/>
    <cellStyle name="Percent 3 5 11 10 3" xfId="23313" xr:uid="{00000000-0005-0000-0000-0000761C0000}"/>
    <cellStyle name="Percent 3 5 11 11" xfId="5695" xr:uid="{00000000-0005-0000-0000-0000771C0000}"/>
    <cellStyle name="Percent 3 5 11 11 2" xfId="23315" xr:uid="{00000000-0005-0000-0000-0000781C0000}"/>
    <cellStyle name="Percent 3 5 11 12" xfId="23312" xr:uid="{00000000-0005-0000-0000-0000791C0000}"/>
    <cellStyle name="Percent 3 5 11 2" xfId="5696" xr:uid="{00000000-0005-0000-0000-00007A1C0000}"/>
    <cellStyle name="Percent 3 5 11 2 2" xfId="5697" xr:uid="{00000000-0005-0000-0000-00007B1C0000}"/>
    <cellStyle name="Percent 3 5 11 2 2 2" xfId="5698" xr:uid="{00000000-0005-0000-0000-00007C1C0000}"/>
    <cellStyle name="Percent 3 5 11 2 2 2 2" xfId="23318" xr:uid="{00000000-0005-0000-0000-00007D1C0000}"/>
    <cellStyle name="Percent 3 5 11 2 2 3" xfId="23317" xr:uid="{00000000-0005-0000-0000-00007E1C0000}"/>
    <cellStyle name="Percent 3 5 11 2 3" xfId="5699" xr:uid="{00000000-0005-0000-0000-00007F1C0000}"/>
    <cellStyle name="Percent 3 5 11 2 3 2" xfId="5700" xr:uid="{00000000-0005-0000-0000-0000801C0000}"/>
    <cellStyle name="Percent 3 5 11 2 3 2 2" xfId="23320" xr:uid="{00000000-0005-0000-0000-0000811C0000}"/>
    <cellStyle name="Percent 3 5 11 2 3 3" xfId="23319" xr:uid="{00000000-0005-0000-0000-0000821C0000}"/>
    <cellStyle name="Percent 3 5 11 2 4" xfId="5701" xr:uid="{00000000-0005-0000-0000-0000831C0000}"/>
    <cellStyle name="Percent 3 5 11 2 4 2" xfId="23321" xr:uid="{00000000-0005-0000-0000-0000841C0000}"/>
    <cellStyle name="Percent 3 5 11 2 5" xfId="23316" xr:uid="{00000000-0005-0000-0000-0000851C0000}"/>
    <cellStyle name="Percent 3 5 11 3" xfId="5702" xr:uid="{00000000-0005-0000-0000-0000861C0000}"/>
    <cellStyle name="Percent 3 5 11 3 2" xfId="5703" xr:uid="{00000000-0005-0000-0000-0000871C0000}"/>
    <cellStyle name="Percent 3 5 11 3 2 2" xfId="5704" xr:uid="{00000000-0005-0000-0000-0000881C0000}"/>
    <cellStyle name="Percent 3 5 11 3 2 2 2" xfId="23324" xr:uid="{00000000-0005-0000-0000-0000891C0000}"/>
    <cellStyle name="Percent 3 5 11 3 2 3" xfId="23323" xr:uid="{00000000-0005-0000-0000-00008A1C0000}"/>
    <cellStyle name="Percent 3 5 11 3 3" xfId="5705" xr:uid="{00000000-0005-0000-0000-00008B1C0000}"/>
    <cellStyle name="Percent 3 5 11 3 3 2" xfId="5706" xr:uid="{00000000-0005-0000-0000-00008C1C0000}"/>
    <cellStyle name="Percent 3 5 11 3 3 2 2" xfId="23326" xr:uid="{00000000-0005-0000-0000-00008D1C0000}"/>
    <cellStyle name="Percent 3 5 11 3 3 3" xfId="23325" xr:uid="{00000000-0005-0000-0000-00008E1C0000}"/>
    <cellStyle name="Percent 3 5 11 3 4" xfId="5707" xr:uid="{00000000-0005-0000-0000-00008F1C0000}"/>
    <cellStyle name="Percent 3 5 11 3 4 2" xfId="23327" xr:uid="{00000000-0005-0000-0000-0000901C0000}"/>
    <cellStyle name="Percent 3 5 11 3 5" xfId="23322" xr:uid="{00000000-0005-0000-0000-0000911C0000}"/>
    <cellStyle name="Percent 3 5 11 4" xfId="5708" xr:uid="{00000000-0005-0000-0000-0000921C0000}"/>
    <cellStyle name="Percent 3 5 11 4 2" xfId="5709" xr:uid="{00000000-0005-0000-0000-0000931C0000}"/>
    <cellStyle name="Percent 3 5 11 4 2 2" xfId="5710" xr:uid="{00000000-0005-0000-0000-0000941C0000}"/>
    <cellStyle name="Percent 3 5 11 4 2 2 2" xfId="23330" xr:uid="{00000000-0005-0000-0000-0000951C0000}"/>
    <cellStyle name="Percent 3 5 11 4 2 3" xfId="23329" xr:uid="{00000000-0005-0000-0000-0000961C0000}"/>
    <cellStyle name="Percent 3 5 11 4 3" xfId="5711" xr:uid="{00000000-0005-0000-0000-0000971C0000}"/>
    <cellStyle name="Percent 3 5 11 4 3 2" xfId="5712" xr:uid="{00000000-0005-0000-0000-0000981C0000}"/>
    <cellStyle name="Percent 3 5 11 4 3 2 2" xfId="23332" xr:uid="{00000000-0005-0000-0000-0000991C0000}"/>
    <cellStyle name="Percent 3 5 11 4 3 3" xfId="23331" xr:uid="{00000000-0005-0000-0000-00009A1C0000}"/>
    <cellStyle name="Percent 3 5 11 4 4" xfId="5713" xr:uid="{00000000-0005-0000-0000-00009B1C0000}"/>
    <cellStyle name="Percent 3 5 11 4 4 2" xfId="23333" xr:uid="{00000000-0005-0000-0000-00009C1C0000}"/>
    <cellStyle name="Percent 3 5 11 4 5" xfId="23328" xr:uid="{00000000-0005-0000-0000-00009D1C0000}"/>
    <cellStyle name="Percent 3 5 11 5" xfId="5714" xr:uid="{00000000-0005-0000-0000-00009E1C0000}"/>
    <cellStyle name="Percent 3 5 11 5 2" xfId="5715" xr:uid="{00000000-0005-0000-0000-00009F1C0000}"/>
    <cellStyle name="Percent 3 5 11 5 2 2" xfId="5716" xr:uid="{00000000-0005-0000-0000-0000A01C0000}"/>
    <cellStyle name="Percent 3 5 11 5 2 2 2" xfId="23336" xr:uid="{00000000-0005-0000-0000-0000A11C0000}"/>
    <cellStyle name="Percent 3 5 11 5 2 3" xfId="23335" xr:uid="{00000000-0005-0000-0000-0000A21C0000}"/>
    <cellStyle name="Percent 3 5 11 5 3" xfId="5717" xr:uid="{00000000-0005-0000-0000-0000A31C0000}"/>
    <cellStyle name="Percent 3 5 11 5 3 2" xfId="5718" xr:uid="{00000000-0005-0000-0000-0000A41C0000}"/>
    <cellStyle name="Percent 3 5 11 5 3 2 2" xfId="23338" xr:uid="{00000000-0005-0000-0000-0000A51C0000}"/>
    <cellStyle name="Percent 3 5 11 5 3 3" xfId="23337" xr:uid="{00000000-0005-0000-0000-0000A61C0000}"/>
    <cellStyle name="Percent 3 5 11 5 4" xfId="5719" xr:uid="{00000000-0005-0000-0000-0000A71C0000}"/>
    <cellStyle name="Percent 3 5 11 5 4 2" xfId="5720" xr:uid="{00000000-0005-0000-0000-0000A81C0000}"/>
    <cellStyle name="Percent 3 5 11 5 4 2 2" xfId="23340" xr:uid="{00000000-0005-0000-0000-0000A91C0000}"/>
    <cellStyle name="Percent 3 5 11 5 4 3" xfId="23339" xr:uid="{00000000-0005-0000-0000-0000AA1C0000}"/>
    <cellStyle name="Percent 3 5 11 5 5" xfId="5721" xr:uid="{00000000-0005-0000-0000-0000AB1C0000}"/>
    <cellStyle name="Percent 3 5 11 5 5 2" xfId="23341" xr:uid="{00000000-0005-0000-0000-0000AC1C0000}"/>
    <cellStyle name="Percent 3 5 11 5 6" xfId="23334" xr:uid="{00000000-0005-0000-0000-0000AD1C0000}"/>
    <cellStyle name="Percent 3 5 11 6" xfId="5722" xr:uid="{00000000-0005-0000-0000-0000AE1C0000}"/>
    <cellStyle name="Percent 3 5 11 6 2" xfId="5723" xr:uid="{00000000-0005-0000-0000-0000AF1C0000}"/>
    <cellStyle name="Percent 3 5 11 6 2 2" xfId="5724" xr:uid="{00000000-0005-0000-0000-0000B01C0000}"/>
    <cellStyle name="Percent 3 5 11 6 2 2 2" xfId="23344" xr:uid="{00000000-0005-0000-0000-0000B11C0000}"/>
    <cellStyle name="Percent 3 5 11 6 2 3" xfId="23343" xr:uid="{00000000-0005-0000-0000-0000B21C0000}"/>
    <cellStyle name="Percent 3 5 11 6 3" xfId="5725" xr:uid="{00000000-0005-0000-0000-0000B31C0000}"/>
    <cellStyle name="Percent 3 5 11 6 3 2" xfId="5726" xr:uid="{00000000-0005-0000-0000-0000B41C0000}"/>
    <cellStyle name="Percent 3 5 11 6 3 2 2" xfId="23346" xr:uid="{00000000-0005-0000-0000-0000B51C0000}"/>
    <cellStyle name="Percent 3 5 11 6 3 3" xfId="23345" xr:uid="{00000000-0005-0000-0000-0000B61C0000}"/>
    <cellStyle name="Percent 3 5 11 6 4" xfId="5727" xr:uid="{00000000-0005-0000-0000-0000B71C0000}"/>
    <cellStyle name="Percent 3 5 11 6 4 2" xfId="23347" xr:uid="{00000000-0005-0000-0000-0000B81C0000}"/>
    <cellStyle name="Percent 3 5 11 6 5" xfId="23342" xr:uid="{00000000-0005-0000-0000-0000B91C0000}"/>
    <cellStyle name="Percent 3 5 11 7" xfId="5728" xr:uid="{00000000-0005-0000-0000-0000BA1C0000}"/>
    <cellStyle name="Percent 3 5 11 7 2" xfId="5729" xr:uid="{00000000-0005-0000-0000-0000BB1C0000}"/>
    <cellStyle name="Percent 3 5 11 7 2 2" xfId="23349" xr:uid="{00000000-0005-0000-0000-0000BC1C0000}"/>
    <cellStyle name="Percent 3 5 11 7 3" xfId="23348" xr:uid="{00000000-0005-0000-0000-0000BD1C0000}"/>
    <cellStyle name="Percent 3 5 11 8" xfId="5730" xr:uid="{00000000-0005-0000-0000-0000BE1C0000}"/>
    <cellStyle name="Percent 3 5 11 8 2" xfId="5731" xr:uid="{00000000-0005-0000-0000-0000BF1C0000}"/>
    <cellStyle name="Percent 3 5 11 8 2 2" xfId="23351" xr:uid="{00000000-0005-0000-0000-0000C01C0000}"/>
    <cellStyle name="Percent 3 5 11 8 3" xfId="23350" xr:uid="{00000000-0005-0000-0000-0000C11C0000}"/>
    <cellStyle name="Percent 3 5 11 9" xfId="5732" xr:uid="{00000000-0005-0000-0000-0000C21C0000}"/>
    <cellStyle name="Percent 3 5 11 9 2" xfId="5733" xr:uid="{00000000-0005-0000-0000-0000C31C0000}"/>
    <cellStyle name="Percent 3 5 11 9 2 2" xfId="23353" xr:uid="{00000000-0005-0000-0000-0000C41C0000}"/>
    <cellStyle name="Percent 3 5 11 9 3" xfId="23352" xr:uid="{00000000-0005-0000-0000-0000C51C0000}"/>
    <cellStyle name="Percent 3 5 12" xfId="5734" xr:uid="{00000000-0005-0000-0000-0000C61C0000}"/>
    <cellStyle name="Percent 3 5 12 10" xfId="5735" xr:uid="{00000000-0005-0000-0000-0000C71C0000}"/>
    <cellStyle name="Percent 3 5 12 10 2" xfId="5736" xr:uid="{00000000-0005-0000-0000-0000C81C0000}"/>
    <cellStyle name="Percent 3 5 12 10 2 2" xfId="23356" xr:uid="{00000000-0005-0000-0000-0000C91C0000}"/>
    <cellStyle name="Percent 3 5 12 10 3" xfId="23355" xr:uid="{00000000-0005-0000-0000-0000CA1C0000}"/>
    <cellStyle name="Percent 3 5 12 11" xfId="5737" xr:uid="{00000000-0005-0000-0000-0000CB1C0000}"/>
    <cellStyle name="Percent 3 5 12 11 2" xfId="23357" xr:uid="{00000000-0005-0000-0000-0000CC1C0000}"/>
    <cellStyle name="Percent 3 5 12 12" xfId="23354" xr:uid="{00000000-0005-0000-0000-0000CD1C0000}"/>
    <cellStyle name="Percent 3 5 12 2" xfId="5738" xr:uid="{00000000-0005-0000-0000-0000CE1C0000}"/>
    <cellStyle name="Percent 3 5 12 2 2" xfId="5739" xr:uid="{00000000-0005-0000-0000-0000CF1C0000}"/>
    <cellStyle name="Percent 3 5 12 2 2 2" xfId="5740" xr:uid="{00000000-0005-0000-0000-0000D01C0000}"/>
    <cellStyle name="Percent 3 5 12 2 2 2 2" xfId="23360" xr:uid="{00000000-0005-0000-0000-0000D11C0000}"/>
    <cellStyle name="Percent 3 5 12 2 2 3" xfId="23359" xr:uid="{00000000-0005-0000-0000-0000D21C0000}"/>
    <cellStyle name="Percent 3 5 12 2 3" xfId="5741" xr:uid="{00000000-0005-0000-0000-0000D31C0000}"/>
    <cellStyle name="Percent 3 5 12 2 3 2" xfId="5742" xr:uid="{00000000-0005-0000-0000-0000D41C0000}"/>
    <cellStyle name="Percent 3 5 12 2 3 2 2" xfId="23362" xr:uid="{00000000-0005-0000-0000-0000D51C0000}"/>
    <cellStyle name="Percent 3 5 12 2 3 3" xfId="23361" xr:uid="{00000000-0005-0000-0000-0000D61C0000}"/>
    <cellStyle name="Percent 3 5 12 2 4" xfId="5743" xr:uid="{00000000-0005-0000-0000-0000D71C0000}"/>
    <cellStyle name="Percent 3 5 12 2 4 2" xfId="23363" xr:uid="{00000000-0005-0000-0000-0000D81C0000}"/>
    <cellStyle name="Percent 3 5 12 2 5" xfId="23358" xr:uid="{00000000-0005-0000-0000-0000D91C0000}"/>
    <cellStyle name="Percent 3 5 12 3" xfId="5744" xr:uid="{00000000-0005-0000-0000-0000DA1C0000}"/>
    <cellStyle name="Percent 3 5 12 3 2" xfId="5745" xr:uid="{00000000-0005-0000-0000-0000DB1C0000}"/>
    <cellStyle name="Percent 3 5 12 3 2 2" xfId="5746" xr:uid="{00000000-0005-0000-0000-0000DC1C0000}"/>
    <cellStyle name="Percent 3 5 12 3 2 2 2" xfId="23366" xr:uid="{00000000-0005-0000-0000-0000DD1C0000}"/>
    <cellStyle name="Percent 3 5 12 3 2 3" xfId="23365" xr:uid="{00000000-0005-0000-0000-0000DE1C0000}"/>
    <cellStyle name="Percent 3 5 12 3 3" xfId="5747" xr:uid="{00000000-0005-0000-0000-0000DF1C0000}"/>
    <cellStyle name="Percent 3 5 12 3 3 2" xfId="5748" xr:uid="{00000000-0005-0000-0000-0000E01C0000}"/>
    <cellStyle name="Percent 3 5 12 3 3 2 2" xfId="23368" xr:uid="{00000000-0005-0000-0000-0000E11C0000}"/>
    <cellStyle name="Percent 3 5 12 3 3 3" xfId="23367" xr:uid="{00000000-0005-0000-0000-0000E21C0000}"/>
    <cellStyle name="Percent 3 5 12 3 4" xfId="5749" xr:uid="{00000000-0005-0000-0000-0000E31C0000}"/>
    <cellStyle name="Percent 3 5 12 3 4 2" xfId="23369" xr:uid="{00000000-0005-0000-0000-0000E41C0000}"/>
    <cellStyle name="Percent 3 5 12 3 5" xfId="23364" xr:uid="{00000000-0005-0000-0000-0000E51C0000}"/>
    <cellStyle name="Percent 3 5 12 4" xfId="5750" xr:uid="{00000000-0005-0000-0000-0000E61C0000}"/>
    <cellStyle name="Percent 3 5 12 4 2" xfId="5751" xr:uid="{00000000-0005-0000-0000-0000E71C0000}"/>
    <cellStyle name="Percent 3 5 12 4 2 2" xfId="5752" xr:uid="{00000000-0005-0000-0000-0000E81C0000}"/>
    <cellStyle name="Percent 3 5 12 4 2 2 2" xfId="23372" xr:uid="{00000000-0005-0000-0000-0000E91C0000}"/>
    <cellStyle name="Percent 3 5 12 4 2 3" xfId="23371" xr:uid="{00000000-0005-0000-0000-0000EA1C0000}"/>
    <cellStyle name="Percent 3 5 12 4 3" xfId="5753" xr:uid="{00000000-0005-0000-0000-0000EB1C0000}"/>
    <cellStyle name="Percent 3 5 12 4 3 2" xfId="5754" xr:uid="{00000000-0005-0000-0000-0000EC1C0000}"/>
    <cellStyle name="Percent 3 5 12 4 3 2 2" xfId="23374" xr:uid="{00000000-0005-0000-0000-0000ED1C0000}"/>
    <cellStyle name="Percent 3 5 12 4 3 3" xfId="23373" xr:uid="{00000000-0005-0000-0000-0000EE1C0000}"/>
    <cellStyle name="Percent 3 5 12 4 4" xfId="5755" xr:uid="{00000000-0005-0000-0000-0000EF1C0000}"/>
    <cellStyle name="Percent 3 5 12 4 4 2" xfId="23375" xr:uid="{00000000-0005-0000-0000-0000F01C0000}"/>
    <cellStyle name="Percent 3 5 12 4 5" xfId="23370" xr:uid="{00000000-0005-0000-0000-0000F11C0000}"/>
    <cellStyle name="Percent 3 5 12 5" xfId="5756" xr:uid="{00000000-0005-0000-0000-0000F21C0000}"/>
    <cellStyle name="Percent 3 5 12 5 2" xfId="5757" xr:uid="{00000000-0005-0000-0000-0000F31C0000}"/>
    <cellStyle name="Percent 3 5 12 5 2 2" xfId="5758" xr:uid="{00000000-0005-0000-0000-0000F41C0000}"/>
    <cellStyle name="Percent 3 5 12 5 2 2 2" xfId="23378" xr:uid="{00000000-0005-0000-0000-0000F51C0000}"/>
    <cellStyle name="Percent 3 5 12 5 2 3" xfId="23377" xr:uid="{00000000-0005-0000-0000-0000F61C0000}"/>
    <cellStyle name="Percent 3 5 12 5 3" xfId="5759" xr:uid="{00000000-0005-0000-0000-0000F71C0000}"/>
    <cellStyle name="Percent 3 5 12 5 3 2" xfId="5760" xr:uid="{00000000-0005-0000-0000-0000F81C0000}"/>
    <cellStyle name="Percent 3 5 12 5 3 2 2" xfId="23380" xr:uid="{00000000-0005-0000-0000-0000F91C0000}"/>
    <cellStyle name="Percent 3 5 12 5 3 3" xfId="23379" xr:uid="{00000000-0005-0000-0000-0000FA1C0000}"/>
    <cellStyle name="Percent 3 5 12 5 4" xfId="5761" xr:uid="{00000000-0005-0000-0000-0000FB1C0000}"/>
    <cellStyle name="Percent 3 5 12 5 4 2" xfId="5762" xr:uid="{00000000-0005-0000-0000-0000FC1C0000}"/>
    <cellStyle name="Percent 3 5 12 5 4 2 2" xfId="23382" xr:uid="{00000000-0005-0000-0000-0000FD1C0000}"/>
    <cellStyle name="Percent 3 5 12 5 4 3" xfId="23381" xr:uid="{00000000-0005-0000-0000-0000FE1C0000}"/>
    <cellStyle name="Percent 3 5 12 5 5" xfId="5763" xr:uid="{00000000-0005-0000-0000-0000FF1C0000}"/>
    <cellStyle name="Percent 3 5 12 5 5 2" xfId="23383" xr:uid="{00000000-0005-0000-0000-0000001D0000}"/>
    <cellStyle name="Percent 3 5 12 5 6" xfId="23376" xr:uid="{00000000-0005-0000-0000-0000011D0000}"/>
    <cellStyle name="Percent 3 5 12 6" xfId="5764" xr:uid="{00000000-0005-0000-0000-0000021D0000}"/>
    <cellStyle name="Percent 3 5 12 6 2" xfId="5765" xr:uid="{00000000-0005-0000-0000-0000031D0000}"/>
    <cellStyle name="Percent 3 5 12 6 2 2" xfId="5766" xr:uid="{00000000-0005-0000-0000-0000041D0000}"/>
    <cellStyle name="Percent 3 5 12 6 2 2 2" xfId="23386" xr:uid="{00000000-0005-0000-0000-0000051D0000}"/>
    <cellStyle name="Percent 3 5 12 6 2 3" xfId="23385" xr:uid="{00000000-0005-0000-0000-0000061D0000}"/>
    <cellStyle name="Percent 3 5 12 6 3" xfId="5767" xr:uid="{00000000-0005-0000-0000-0000071D0000}"/>
    <cellStyle name="Percent 3 5 12 6 3 2" xfId="5768" xr:uid="{00000000-0005-0000-0000-0000081D0000}"/>
    <cellStyle name="Percent 3 5 12 6 3 2 2" xfId="23388" xr:uid="{00000000-0005-0000-0000-0000091D0000}"/>
    <cellStyle name="Percent 3 5 12 6 3 3" xfId="23387" xr:uid="{00000000-0005-0000-0000-00000A1D0000}"/>
    <cellStyle name="Percent 3 5 12 6 4" xfId="5769" xr:uid="{00000000-0005-0000-0000-00000B1D0000}"/>
    <cellStyle name="Percent 3 5 12 6 4 2" xfId="23389" xr:uid="{00000000-0005-0000-0000-00000C1D0000}"/>
    <cellStyle name="Percent 3 5 12 6 5" xfId="23384" xr:uid="{00000000-0005-0000-0000-00000D1D0000}"/>
    <cellStyle name="Percent 3 5 12 7" xfId="5770" xr:uid="{00000000-0005-0000-0000-00000E1D0000}"/>
    <cellStyle name="Percent 3 5 12 7 2" xfId="5771" xr:uid="{00000000-0005-0000-0000-00000F1D0000}"/>
    <cellStyle name="Percent 3 5 12 7 2 2" xfId="23391" xr:uid="{00000000-0005-0000-0000-0000101D0000}"/>
    <cellStyle name="Percent 3 5 12 7 3" xfId="23390" xr:uid="{00000000-0005-0000-0000-0000111D0000}"/>
    <cellStyle name="Percent 3 5 12 8" xfId="5772" xr:uid="{00000000-0005-0000-0000-0000121D0000}"/>
    <cellStyle name="Percent 3 5 12 8 2" xfId="5773" xr:uid="{00000000-0005-0000-0000-0000131D0000}"/>
    <cellStyle name="Percent 3 5 12 8 2 2" xfId="23393" xr:uid="{00000000-0005-0000-0000-0000141D0000}"/>
    <cellStyle name="Percent 3 5 12 8 3" xfId="23392" xr:uid="{00000000-0005-0000-0000-0000151D0000}"/>
    <cellStyle name="Percent 3 5 12 9" xfId="5774" xr:uid="{00000000-0005-0000-0000-0000161D0000}"/>
    <cellStyle name="Percent 3 5 12 9 2" xfId="5775" xr:uid="{00000000-0005-0000-0000-0000171D0000}"/>
    <cellStyle name="Percent 3 5 12 9 2 2" xfId="23395" xr:uid="{00000000-0005-0000-0000-0000181D0000}"/>
    <cellStyle name="Percent 3 5 12 9 3" xfId="23394" xr:uid="{00000000-0005-0000-0000-0000191D0000}"/>
    <cellStyle name="Percent 3 5 13" xfId="5776" xr:uid="{00000000-0005-0000-0000-00001A1D0000}"/>
    <cellStyle name="Percent 3 5 13 10" xfId="5777" xr:uid="{00000000-0005-0000-0000-00001B1D0000}"/>
    <cellStyle name="Percent 3 5 13 10 2" xfId="5778" xr:uid="{00000000-0005-0000-0000-00001C1D0000}"/>
    <cellStyle name="Percent 3 5 13 10 2 2" xfId="23398" xr:uid="{00000000-0005-0000-0000-00001D1D0000}"/>
    <cellStyle name="Percent 3 5 13 10 3" xfId="23397" xr:uid="{00000000-0005-0000-0000-00001E1D0000}"/>
    <cellStyle name="Percent 3 5 13 11" xfId="5779" xr:uid="{00000000-0005-0000-0000-00001F1D0000}"/>
    <cellStyle name="Percent 3 5 13 11 2" xfId="23399" xr:uid="{00000000-0005-0000-0000-0000201D0000}"/>
    <cellStyle name="Percent 3 5 13 12" xfId="23396" xr:uid="{00000000-0005-0000-0000-0000211D0000}"/>
    <cellStyle name="Percent 3 5 13 2" xfId="5780" xr:uid="{00000000-0005-0000-0000-0000221D0000}"/>
    <cellStyle name="Percent 3 5 13 2 2" xfId="5781" xr:uid="{00000000-0005-0000-0000-0000231D0000}"/>
    <cellStyle name="Percent 3 5 13 2 2 2" xfId="5782" xr:uid="{00000000-0005-0000-0000-0000241D0000}"/>
    <cellStyle name="Percent 3 5 13 2 2 2 2" xfId="23402" xr:uid="{00000000-0005-0000-0000-0000251D0000}"/>
    <cellStyle name="Percent 3 5 13 2 2 3" xfId="23401" xr:uid="{00000000-0005-0000-0000-0000261D0000}"/>
    <cellStyle name="Percent 3 5 13 2 3" xfId="5783" xr:uid="{00000000-0005-0000-0000-0000271D0000}"/>
    <cellStyle name="Percent 3 5 13 2 3 2" xfId="5784" xr:uid="{00000000-0005-0000-0000-0000281D0000}"/>
    <cellStyle name="Percent 3 5 13 2 3 2 2" xfId="23404" xr:uid="{00000000-0005-0000-0000-0000291D0000}"/>
    <cellStyle name="Percent 3 5 13 2 3 3" xfId="23403" xr:uid="{00000000-0005-0000-0000-00002A1D0000}"/>
    <cellStyle name="Percent 3 5 13 2 4" xfId="5785" xr:uid="{00000000-0005-0000-0000-00002B1D0000}"/>
    <cellStyle name="Percent 3 5 13 2 4 2" xfId="23405" xr:uid="{00000000-0005-0000-0000-00002C1D0000}"/>
    <cellStyle name="Percent 3 5 13 2 5" xfId="23400" xr:uid="{00000000-0005-0000-0000-00002D1D0000}"/>
    <cellStyle name="Percent 3 5 13 3" xfId="5786" xr:uid="{00000000-0005-0000-0000-00002E1D0000}"/>
    <cellStyle name="Percent 3 5 13 3 2" xfId="5787" xr:uid="{00000000-0005-0000-0000-00002F1D0000}"/>
    <cellStyle name="Percent 3 5 13 3 2 2" xfId="5788" xr:uid="{00000000-0005-0000-0000-0000301D0000}"/>
    <cellStyle name="Percent 3 5 13 3 2 2 2" xfId="23408" xr:uid="{00000000-0005-0000-0000-0000311D0000}"/>
    <cellStyle name="Percent 3 5 13 3 2 3" xfId="23407" xr:uid="{00000000-0005-0000-0000-0000321D0000}"/>
    <cellStyle name="Percent 3 5 13 3 3" xfId="5789" xr:uid="{00000000-0005-0000-0000-0000331D0000}"/>
    <cellStyle name="Percent 3 5 13 3 3 2" xfId="5790" xr:uid="{00000000-0005-0000-0000-0000341D0000}"/>
    <cellStyle name="Percent 3 5 13 3 3 2 2" xfId="23410" xr:uid="{00000000-0005-0000-0000-0000351D0000}"/>
    <cellStyle name="Percent 3 5 13 3 3 3" xfId="23409" xr:uid="{00000000-0005-0000-0000-0000361D0000}"/>
    <cellStyle name="Percent 3 5 13 3 4" xfId="5791" xr:uid="{00000000-0005-0000-0000-0000371D0000}"/>
    <cellStyle name="Percent 3 5 13 3 4 2" xfId="23411" xr:uid="{00000000-0005-0000-0000-0000381D0000}"/>
    <cellStyle name="Percent 3 5 13 3 5" xfId="23406" xr:uid="{00000000-0005-0000-0000-0000391D0000}"/>
    <cellStyle name="Percent 3 5 13 4" xfId="5792" xr:uid="{00000000-0005-0000-0000-00003A1D0000}"/>
    <cellStyle name="Percent 3 5 13 4 2" xfId="5793" xr:uid="{00000000-0005-0000-0000-00003B1D0000}"/>
    <cellStyle name="Percent 3 5 13 4 2 2" xfId="5794" xr:uid="{00000000-0005-0000-0000-00003C1D0000}"/>
    <cellStyle name="Percent 3 5 13 4 2 2 2" xfId="23414" xr:uid="{00000000-0005-0000-0000-00003D1D0000}"/>
    <cellStyle name="Percent 3 5 13 4 2 3" xfId="23413" xr:uid="{00000000-0005-0000-0000-00003E1D0000}"/>
    <cellStyle name="Percent 3 5 13 4 3" xfId="5795" xr:uid="{00000000-0005-0000-0000-00003F1D0000}"/>
    <cellStyle name="Percent 3 5 13 4 3 2" xfId="5796" xr:uid="{00000000-0005-0000-0000-0000401D0000}"/>
    <cellStyle name="Percent 3 5 13 4 3 2 2" xfId="23416" xr:uid="{00000000-0005-0000-0000-0000411D0000}"/>
    <cellStyle name="Percent 3 5 13 4 3 3" xfId="23415" xr:uid="{00000000-0005-0000-0000-0000421D0000}"/>
    <cellStyle name="Percent 3 5 13 4 4" xfId="5797" xr:uid="{00000000-0005-0000-0000-0000431D0000}"/>
    <cellStyle name="Percent 3 5 13 4 4 2" xfId="23417" xr:uid="{00000000-0005-0000-0000-0000441D0000}"/>
    <cellStyle name="Percent 3 5 13 4 5" xfId="23412" xr:uid="{00000000-0005-0000-0000-0000451D0000}"/>
    <cellStyle name="Percent 3 5 13 5" xfId="5798" xr:uid="{00000000-0005-0000-0000-0000461D0000}"/>
    <cellStyle name="Percent 3 5 13 5 2" xfId="5799" xr:uid="{00000000-0005-0000-0000-0000471D0000}"/>
    <cellStyle name="Percent 3 5 13 5 2 2" xfId="5800" xr:uid="{00000000-0005-0000-0000-0000481D0000}"/>
    <cellStyle name="Percent 3 5 13 5 2 2 2" xfId="23420" xr:uid="{00000000-0005-0000-0000-0000491D0000}"/>
    <cellStyle name="Percent 3 5 13 5 2 3" xfId="23419" xr:uid="{00000000-0005-0000-0000-00004A1D0000}"/>
    <cellStyle name="Percent 3 5 13 5 3" xfId="5801" xr:uid="{00000000-0005-0000-0000-00004B1D0000}"/>
    <cellStyle name="Percent 3 5 13 5 3 2" xfId="5802" xr:uid="{00000000-0005-0000-0000-00004C1D0000}"/>
    <cellStyle name="Percent 3 5 13 5 3 2 2" xfId="23422" xr:uid="{00000000-0005-0000-0000-00004D1D0000}"/>
    <cellStyle name="Percent 3 5 13 5 3 3" xfId="23421" xr:uid="{00000000-0005-0000-0000-00004E1D0000}"/>
    <cellStyle name="Percent 3 5 13 5 4" xfId="5803" xr:uid="{00000000-0005-0000-0000-00004F1D0000}"/>
    <cellStyle name="Percent 3 5 13 5 4 2" xfId="5804" xr:uid="{00000000-0005-0000-0000-0000501D0000}"/>
    <cellStyle name="Percent 3 5 13 5 4 2 2" xfId="23424" xr:uid="{00000000-0005-0000-0000-0000511D0000}"/>
    <cellStyle name="Percent 3 5 13 5 4 3" xfId="23423" xr:uid="{00000000-0005-0000-0000-0000521D0000}"/>
    <cellStyle name="Percent 3 5 13 5 5" xfId="5805" xr:uid="{00000000-0005-0000-0000-0000531D0000}"/>
    <cellStyle name="Percent 3 5 13 5 5 2" xfId="23425" xr:uid="{00000000-0005-0000-0000-0000541D0000}"/>
    <cellStyle name="Percent 3 5 13 5 6" xfId="23418" xr:uid="{00000000-0005-0000-0000-0000551D0000}"/>
    <cellStyle name="Percent 3 5 13 6" xfId="5806" xr:uid="{00000000-0005-0000-0000-0000561D0000}"/>
    <cellStyle name="Percent 3 5 13 6 2" xfId="5807" xr:uid="{00000000-0005-0000-0000-0000571D0000}"/>
    <cellStyle name="Percent 3 5 13 6 2 2" xfId="5808" xr:uid="{00000000-0005-0000-0000-0000581D0000}"/>
    <cellStyle name="Percent 3 5 13 6 2 2 2" xfId="23428" xr:uid="{00000000-0005-0000-0000-0000591D0000}"/>
    <cellStyle name="Percent 3 5 13 6 2 3" xfId="23427" xr:uid="{00000000-0005-0000-0000-00005A1D0000}"/>
    <cellStyle name="Percent 3 5 13 6 3" xfId="5809" xr:uid="{00000000-0005-0000-0000-00005B1D0000}"/>
    <cellStyle name="Percent 3 5 13 6 3 2" xfId="5810" xr:uid="{00000000-0005-0000-0000-00005C1D0000}"/>
    <cellStyle name="Percent 3 5 13 6 3 2 2" xfId="23430" xr:uid="{00000000-0005-0000-0000-00005D1D0000}"/>
    <cellStyle name="Percent 3 5 13 6 3 3" xfId="23429" xr:uid="{00000000-0005-0000-0000-00005E1D0000}"/>
    <cellStyle name="Percent 3 5 13 6 4" xfId="5811" xr:uid="{00000000-0005-0000-0000-00005F1D0000}"/>
    <cellStyle name="Percent 3 5 13 6 4 2" xfId="23431" xr:uid="{00000000-0005-0000-0000-0000601D0000}"/>
    <cellStyle name="Percent 3 5 13 6 5" xfId="23426" xr:uid="{00000000-0005-0000-0000-0000611D0000}"/>
    <cellStyle name="Percent 3 5 13 7" xfId="5812" xr:uid="{00000000-0005-0000-0000-0000621D0000}"/>
    <cellStyle name="Percent 3 5 13 7 2" xfId="5813" xr:uid="{00000000-0005-0000-0000-0000631D0000}"/>
    <cellStyle name="Percent 3 5 13 7 2 2" xfId="23433" xr:uid="{00000000-0005-0000-0000-0000641D0000}"/>
    <cellStyle name="Percent 3 5 13 7 3" xfId="23432" xr:uid="{00000000-0005-0000-0000-0000651D0000}"/>
    <cellStyle name="Percent 3 5 13 8" xfId="5814" xr:uid="{00000000-0005-0000-0000-0000661D0000}"/>
    <cellStyle name="Percent 3 5 13 8 2" xfId="5815" xr:uid="{00000000-0005-0000-0000-0000671D0000}"/>
    <cellStyle name="Percent 3 5 13 8 2 2" xfId="23435" xr:uid="{00000000-0005-0000-0000-0000681D0000}"/>
    <cellStyle name="Percent 3 5 13 8 3" xfId="23434" xr:uid="{00000000-0005-0000-0000-0000691D0000}"/>
    <cellStyle name="Percent 3 5 13 9" xfId="5816" xr:uid="{00000000-0005-0000-0000-00006A1D0000}"/>
    <cellStyle name="Percent 3 5 13 9 2" xfId="5817" xr:uid="{00000000-0005-0000-0000-00006B1D0000}"/>
    <cellStyle name="Percent 3 5 13 9 2 2" xfId="23437" xr:uid="{00000000-0005-0000-0000-00006C1D0000}"/>
    <cellStyle name="Percent 3 5 13 9 3" xfId="23436" xr:uid="{00000000-0005-0000-0000-00006D1D0000}"/>
    <cellStyle name="Percent 3 5 14" xfId="5818" xr:uid="{00000000-0005-0000-0000-00006E1D0000}"/>
    <cellStyle name="Percent 3 5 14 10" xfId="5819" xr:uid="{00000000-0005-0000-0000-00006F1D0000}"/>
    <cellStyle name="Percent 3 5 14 10 2" xfId="5820" xr:uid="{00000000-0005-0000-0000-0000701D0000}"/>
    <cellStyle name="Percent 3 5 14 10 2 2" xfId="23440" xr:uid="{00000000-0005-0000-0000-0000711D0000}"/>
    <cellStyle name="Percent 3 5 14 10 3" xfId="23439" xr:uid="{00000000-0005-0000-0000-0000721D0000}"/>
    <cellStyle name="Percent 3 5 14 11" xfId="5821" xr:uid="{00000000-0005-0000-0000-0000731D0000}"/>
    <cellStyle name="Percent 3 5 14 11 2" xfId="23441" xr:uid="{00000000-0005-0000-0000-0000741D0000}"/>
    <cellStyle name="Percent 3 5 14 12" xfId="23438" xr:uid="{00000000-0005-0000-0000-0000751D0000}"/>
    <cellStyle name="Percent 3 5 14 2" xfId="5822" xr:uid="{00000000-0005-0000-0000-0000761D0000}"/>
    <cellStyle name="Percent 3 5 14 2 2" xfId="5823" xr:uid="{00000000-0005-0000-0000-0000771D0000}"/>
    <cellStyle name="Percent 3 5 14 2 2 2" xfId="5824" xr:uid="{00000000-0005-0000-0000-0000781D0000}"/>
    <cellStyle name="Percent 3 5 14 2 2 2 2" xfId="23444" xr:uid="{00000000-0005-0000-0000-0000791D0000}"/>
    <cellStyle name="Percent 3 5 14 2 2 3" xfId="23443" xr:uid="{00000000-0005-0000-0000-00007A1D0000}"/>
    <cellStyle name="Percent 3 5 14 2 3" xfId="5825" xr:uid="{00000000-0005-0000-0000-00007B1D0000}"/>
    <cellStyle name="Percent 3 5 14 2 3 2" xfId="5826" xr:uid="{00000000-0005-0000-0000-00007C1D0000}"/>
    <cellStyle name="Percent 3 5 14 2 3 2 2" xfId="23446" xr:uid="{00000000-0005-0000-0000-00007D1D0000}"/>
    <cellStyle name="Percent 3 5 14 2 3 3" xfId="23445" xr:uid="{00000000-0005-0000-0000-00007E1D0000}"/>
    <cellStyle name="Percent 3 5 14 2 4" xfId="5827" xr:uid="{00000000-0005-0000-0000-00007F1D0000}"/>
    <cellStyle name="Percent 3 5 14 2 4 2" xfId="23447" xr:uid="{00000000-0005-0000-0000-0000801D0000}"/>
    <cellStyle name="Percent 3 5 14 2 5" xfId="23442" xr:uid="{00000000-0005-0000-0000-0000811D0000}"/>
    <cellStyle name="Percent 3 5 14 3" xfId="5828" xr:uid="{00000000-0005-0000-0000-0000821D0000}"/>
    <cellStyle name="Percent 3 5 14 3 2" xfId="5829" xr:uid="{00000000-0005-0000-0000-0000831D0000}"/>
    <cellStyle name="Percent 3 5 14 3 2 2" xfId="5830" xr:uid="{00000000-0005-0000-0000-0000841D0000}"/>
    <cellStyle name="Percent 3 5 14 3 2 2 2" xfId="23450" xr:uid="{00000000-0005-0000-0000-0000851D0000}"/>
    <cellStyle name="Percent 3 5 14 3 2 3" xfId="23449" xr:uid="{00000000-0005-0000-0000-0000861D0000}"/>
    <cellStyle name="Percent 3 5 14 3 3" xfId="5831" xr:uid="{00000000-0005-0000-0000-0000871D0000}"/>
    <cellStyle name="Percent 3 5 14 3 3 2" xfId="5832" xr:uid="{00000000-0005-0000-0000-0000881D0000}"/>
    <cellStyle name="Percent 3 5 14 3 3 2 2" xfId="23452" xr:uid="{00000000-0005-0000-0000-0000891D0000}"/>
    <cellStyle name="Percent 3 5 14 3 3 3" xfId="23451" xr:uid="{00000000-0005-0000-0000-00008A1D0000}"/>
    <cellStyle name="Percent 3 5 14 3 4" xfId="5833" xr:uid="{00000000-0005-0000-0000-00008B1D0000}"/>
    <cellStyle name="Percent 3 5 14 3 4 2" xfId="23453" xr:uid="{00000000-0005-0000-0000-00008C1D0000}"/>
    <cellStyle name="Percent 3 5 14 3 5" xfId="23448" xr:uid="{00000000-0005-0000-0000-00008D1D0000}"/>
    <cellStyle name="Percent 3 5 14 4" xfId="5834" xr:uid="{00000000-0005-0000-0000-00008E1D0000}"/>
    <cellStyle name="Percent 3 5 14 4 2" xfId="5835" xr:uid="{00000000-0005-0000-0000-00008F1D0000}"/>
    <cellStyle name="Percent 3 5 14 4 2 2" xfId="5836" xr:uid="{00000000-0005-0000-0000-0000901D0000}"/>
    <cellStyle name="Percent 3 5 14 4 2 2 2" xfId="23456" xr:uid="{00000000-0005-0000-0000-0000911D0000}"/>
    <cellStyle name="Percent 3 5 14 4 2 3" xfId="23455" xr:uid="{00000000-0005-0000-0000-0000921D0000}"/>
    <cellStyle name="Percent 3 5 14 4 3" xfId="5837" xr:uid="{00000000-0005-0000-0000-0000931D0000}"/>
    <cellStyle name="Percent 3 5 14 4 3 2" xfId="5838" xr:uid="{00000000-0005-0000-0000-0000941D0000}"/>
    <cellStyle name="Percent 3 5 14 4 3 2 2" xfId="23458" xr:uid="{00000000-0005-0000-0000-0000951D0000}"/>
    <cellStyle name="Percent 3 5 14 4 3 3" xfId="23457" xr:uid="{00000000-0005-0000-0000-0000961D0000}"/>
    <cellStyle name="Percent 3 5 14 4 4" xfId="5839" xr:uid="{00000000-0005-0000-0000-0000971D0000}"/>
    <cellStyle name="Percent 3 5 14 4 4 2" xfId="23459" xr:uid="{00000000-0005-0000-0000-0000981D0000}"/>
    <cellStyle name="Percent 3 5 14 4 5" xfId="23454" xr:uid="{00000000-0005-0000-0000-0000991D0000}"/>
    <cellStyle name="Percent 3 5 14 5" xfId="5840" xr:uid="{00000000-0005-0000-0000-00009A1D0000}"/>
    <cellStyle name="Percent 3 5 14 5 2" xfId="5841" xr:uid="{00000000-0005-0000-0000-00009B1D0000}"/>
    <cellStyle name="Percent 3 5 14 5 2 2" xfId="5842" xr:uid="{00000000-0005-0000-0000-00009C1D0000}"/>
    <cellStyle name="Percent 3 5 14 5 2 2 2" xfId="23462" xr:uid="{00000000-0005-0000-0000-00009D1D0000}"/>
    <cellStyle name="Percent 3 5 14 5 2 3" xfId="23461" xr:uid="{00000000-0005-0000-0000-00009E1D0000}"/>
    <cellStyle name="Percent 3 5 14 5 3" xfId="5843" xr:uid="{00000000-0005-0000-0000-00009F1D0000}"/>
    <cellStyle name="Percent 3 5 14 5 3 2" xfId="5844" xr:uid="{00000000-0005-0000-0000-0000A01D0000}"/>
    <cellStyle name="Percent 3 5 14 5 3 2 2" xfId="23464" xr:uid="{00000000-0005-0000-0000-0000A11D0000}"/>
    <cellStyle name="Percent 3 5 14 5 3 3" xfId="23463" xr:uid="{00000000-0005-0000-0000-0000A21D0000}"/>
    <cellStyle name="Percent 3 5 14 5 4" xfId="5845" xr:uid="{00000000-0005-0000-0000-0000A31D0000}"/>
    <cellStyle name="Percent 3 5 14 5 4 2" xfId="5846" xr:uid="{00000000-0005-0000-0000-0000A41D0000}"/>
    <cellStyle name="Percent 3 5 14 5 4 2 2" xfId="23466" xr:uid="{00000000-0005-0000-0000-0000A51D0000}"/>
    <cellStyle name="Percent 3 5 14 5 4 3" xfId="23465" xr:uid="{00000000-0005-0000-0000-0000A61D0000}"/>
    <cellStyle name="Percent 3 5 14 5 5" xfId="5847" xr:uid="{00000000-0005-0000-0000-0000A71D0000}"/>
    <cellStyle name="Percent 3 5 14 5 5 2" xfId="23467" xr:uid="{00000000-0005-0000-0000-0000A81D0000}"/>
    <cellStyle name="Percent 3 5 14 5 6" xfId="23460" xr:uid="{00000000-0005-0000-0000-0000A91D0000}"/>
    <cellStyle name="Percent 3 5 14 6" xfId="5848" xr:uid="{00000000-0005-0000-0000-0000AA1D0000}"/>
    <cellStyle name="Percent 3 5 14 6 2" xfId="5849" xr:uid="{00000000-0005-0000-0000-0000AB1D0000}"/>
    <cellStyle name="Percent 3 5 14 6 2 2" xfId="5850" xr:uid="{00000000-0005-0000-0000-0000AC1D0000}"/>
    <cellStyle name="Percent 3 5 14 6 2 2 2" xfId="23470" xr:uid="{00000000-0005-0000-0000-0000AD1D0000}"/>
    <cellStyle name="Percent 3 5 14 6 2 3" xfId="23469" xr:uid="{00000000-0005-0000-0000-0000AE1D0000}"/>
    <cellStyle name="Percent 3 5 14 6 3" xfId="5851" xr:uid="{00000000-0005-0000-0000-0000AF1D0000}"/>
    <cellStyle name="Percent 3 5 14 6 3 2" xfId="5852" xr:uid="{00000000-0005-0000-0000-0000B01D0000}"/>
    <cellStyle name="Percent 3 5 14 6 3 2 2" xfId="23472" xr:uid="{00000000-0005-0000-0000-0000B11D0000}"/>
    <cellStyle name="Percent 3 5 14 6 3 3" xfId="23471" xr:uid="{00000000-0005-0000-0000-0000B21D0000}"/>
    <cellStyle name="Percent 3 5 14 6 4" xfId="5853" xr:uid="{00000000-0005-0000-0000-0000B31D0000}"/>
    <cellStyle name="Percent 3 5 14 6 4 2" xfId="23473" xr:uid="{00000000-0005-0000-0000-0000B41D0000}"/>
    <cellStyle name="Percent 3 5 14 6 5" xfId="23468" xr:uid="{00000000-0005-0000-0000-0000B51D0000}"/>
    <cellStyle name="Percent 3 5 14 7" xfId="5854" xr:uid="{00000000-0005-0000-0000-0000B61D0000}"/>
    <cellStyle name="Percent 3 5 14 7 2" xfId="5855" xr:uid="{00000000-0005-0000-0000-0000B71D0000}"/>
    <cellStyle name="Percent 3 5 14 7 2 2" xfId="23475" xr:uid="{00000000-0005-0000-0000-0000B81D0000}"/>
    <cellStyle name="Percent 3 5 14 7 3" xfId="23474" xr:uid="{00000000-0005-0000-0000-0000B91D0000}"/>
    <cellStyle name="Percent 3 5 14 8" xfId="5856" xr:uid="{00000000-0005-0000-0000-0000BA1D0000}"/>
    <cellStyle name="Percent 3 5 14 8 2" xfId="5857" xr:uid="{00000000-0005-0000-0000-0000BB1D0000}"/>
    <cellStyle name="Percent 3 5 14 8 2 2" xfId="23477" xr:uid="{00000000-0005-0000-0000-0000BC1D0000}"/>
    <cellStyle name="Percent 3 5 14 8 3" xfId="23476" xr:uid="{00000000-0005-0000-0000-0000BD1D0000}"/>
    <cellStyle name="Percent 3 5 14 9" xfId="5858" xr:uid="{00000000-0005-0000-0000-0000BE1D0000}"/>
    <cellStyle name="Percent 3 5 14 9 2" xfId="5859" xr:uid="{00000000-0005-0000-0000-0000BF1D0000}"/>
    <cellStyle name="Percent 3 5 14 9 2 2" xfId="23479" xr:uid="{00000000-0005-0000-0000-0000C01D0000}"/>
    <cellStyle name="Percent 3 5 14 9 3" xfId="23478" xr:uid="{00000000-0005-0000-0000-0000C11D0000}"/>
    <cellStyle name="Percent 3 5 15" xfId="5860" xr:uid="{00000000-0005-0000-0000-0000C21D0000}"/>
    <cellStyle name="Percent 3 5 15 10" xfId="5861" xr:uid="{00000000-0005-0000-0000-0000C31D0000}"/>
    <cellStyle name="Percent 3 5 15 10 2" xfId="5862" xr:uid="{00000000-0005-0000-0000-0000C41D0000}"/>
    <cellStyle name="Percent 3 5 15 10 2 2" xfId="23482" xr:uid="{00000000-0005-0000-0000-0000C51D0000}"/>
    <cellStyle name="Percent 3 5 15 10 3" xfId="23481" xr:uid="{00000000-0005-0000-0000-0000C61D0000}"/>
    <cellStyle name="Percent 3 5 15 11" xfId="5863" xr:uid="{00000000-0005-0000-0000-0000C71D0000}"/>
    <cellStyle name="Percent 3 5 15 11 2" xfId="23483" xr:uid="{00000000-0005-0000-0000-0000C81D0000}"/>
    <cellStyle name="Percent 3 5 15 12" xfId="23480" xr:uid="{00000000-0005-0000-0000-0000C91D0000}"/>
    <cellStyle name="Percent 3 5 15 2" xfId="5864" xr:uid="{00000000-0005-0000-0000-0000CA1D0000}"/>
    <cellStyle name="Percent 3 5 15 2 2" xfId="5865" xr:uid="{00000000-0005-0000-0000-0000CB1D0000}"/>
    <cellStyle name="Percent 3 5 15 2 2 2" xfId="5866" xr:uid="{00000000-0005-0000-0000-0000CC1D0000}"/>
    <cellStyle name="Percent 3 5 15 2 2 2 2" xfId="23486" xr:uid="{00000000-0005-0000-0000-0000CD1D0000}"/>
    <cellStyle name="Percent 3 5 15 2 2 3" xfId="23485" xr:uid="{00000000-0005-0000-0000-0000CE1D0000}"/>
    <cellStyle name="Percent 3 5 15 2 3" xfId="5867" xr:uid="{00000000-0005-0000-0000-0000CF1D0000}"/>
    <cellStyle name="Percent 3 5 15 2 3 2" xfId="5868" xr:uid="{00000000-0005-0000-0000-0000D01D0000}"/>
    <cellStyle name="Percent 3 5 15 2 3 2 2" xfId="23488" xr:uid="{00000000-0005-0000-0000-0000D11D0000}"/>
    <cellStyle name="Percent 3 5 15 2 3 3" xfId="23487" xr:uid="{00000000-0005-0000-0000-0000D21D0000}"/>
    <cellStyle name="Percent 3 5 15 2 4" xfId="5869" xr:uid="{00000000-0005-0000-0000-0000D31D0000}"/>
    <cellStyle name="Percent 3 5 15 2 4 2" xfId="23489" xr:uid="{00000000-0005-0000-0000-0000D41D0000}"/>
    <cellStyle name="Percent 3 5 15 2 5" xfId="23484" xr:uid="{00000000-0005-0000-0000-0000D51D0000}"/>
    <cellStyle name="Percent 3 5 15 3" xfId="5870" xr:uid="{00000000-0005-0000-0000-0000D61D0000}"/>
    <cellStyle name="Percent 3 5 15 3 2" xfId="5871" xr:uid="{00000000-0005-0000-0000-0000D71D0000}"/>
    <cellStyle name="Percent 3 5 15 3 2 2" xfId="5872" xr:uid="{00000000-0005-0000-0000-0000D81D0000}"/>
    <cellStyle name="Percent 3 5 15 3 2 2 2" xfId="23492" xr:uid="{00000000-0005-0000-0000-0000D91D0000}"/>
    <cellStyle name="Percent 3 5 15 3 2 3" xfId="23491" xr:uid="{00000000-0005-0000-0000-0000DA1D0000}"/>
    <cellStyle name="Percent 3 5 15 3 3" xfId="5873" xr:uid="{00000000-0005-0000-0000-0000DB1D0000}"/>
    <cellStyle name="Percent 3 5 15 3 3 2" xfId="5874" xr:uid="{00000000-0005-0000-0000-0000DC1D0000}"/>
    <cellStyle name="Percent 3 5 15 3 3 2 2" xfId="23494" xr:uid="{00000000-0005-0000-0000-0000DD1D0000}"/>
    <cellStyle name="Percent 3 5 15 3 3 3" xfId="23493" xr:uid="{00000000-0005-0000-0000-0000DE1D0000}"/>
    <cellStyle name="Percent 3 5 15 3 4" xfId="5875" xr:uid="{00000000-0005-0000-0000-0000DF1D0000}"/>
    <cellStyle name="Percent 3 5 15 3 4 2" xfId="23495" xr:uid="{00000000-0005-0000-0000-0000E01D0000}"/>
    <cellStyle name="Percent 3 5 15 3 5" xfId="23490" xr:uid="{00000000-0005-0000-0000-0000E11D0000}"/>
    <cellStyle name="Percent 3 5 15 4" xfId="5876" xr:uid="{00000000-0005-0000-0000-0000E21D0000}"/>
    <cellStyle name="Percent 3 5 15 4 2" xfId="5877" xr:uid="{00000000-0005-0000-0000-0000E31D0000}"/>
    <cellStyle name="Percent 3 5 15 4 2 2" xfId="5878" xr:uid="{00000000-0005-0000-0000-0000E41D0000}"/>
    <cellStyle name="Percent 3 5 15 4 2 2 2" xfId="23498" xr:uid="{00000000-0005-0000-0000-0000E51D0000}"/>
    <cellStyle name="Percent 3 5 15 4 2 3" xfId="23497" xr:uid="{00000000-0005-0000-0000-0000E61D0000}"/>
    <cellStyle name="Percent 3 5 15 4 3" xfId="5879" xr:uid="{00000000-0005-0000-0000-0000E71D0000}"/>
    <cellStyle name="Percent 3 5 15 4 3 2" xfId="5880" xr:uid="{00000000-0005-0000-0000-0000E81D0000}"/>
    <cellStyle name="Percent 3 5 15 4 3 2 2" xfId="23500" xr:uid="{00000000-0005-0000-0000-0000E91D0000}"/>
    <cellStyle name="Percent 3 5 15 4 3 3" xfId="23499" xr:uid="{00000000-0005-0000-0000-0000EA1D0000}"/>
    <cellStyle name="Percent 3 5 15 4 4" xfId="5881" xr:uid="{00000000-0005-0000-0000-0000EB1D0000}"/>
    <cellStyle name="Percent 3 5 15 4 4 2" xfId="23501" xr:uid="{00000000-0005-0000-0000-0000EC1D0000}"/>
    <cellStyle name="Percent 3 5 15 4 5" xfId="23496" xr:uid="{00000000-0005-0000-0000-0000ED1D0000}"/>
    <cellStyle name="Percent 3 5 15 5" xfId="5882" xr:uid="{00000000-0005-0000-0000-0000EE1D0000}"/>
    <cellStyle name="Percent 3 5 15 5 2" xfId="5883" xr:uid="{00000000-0005-0000-0000-0000EF1D0000}"/>
    <cellStyle name="Percent 3 5 15 5 2 2" xfId="5884" xr:uid="{00000000-0005-0000-0000-0000F01D0000}"/>
    <cellStyle name="Percent 3 5 15 5 2 2 2" xfId="23504" xr:uid="{00000000-0005-0000-0000-0000F11D0000}"/>
    <cellStyle name="Percent 3 5 15 5 2 3" xfId="23503" xr:uid="{00000000-0005-0000-0000-0000F21D0000}"/>
    <cellStyle name="Percent 3 5 15 5 3" xfId="5885" xr:uid="{00000000-0005-0000-0000-0000F31D0000}"/>
    <cellStyle name="Percent 3 5 15 5 3 2" xfId="5886" xr:uid="{00000000-0005-0000-0000-0000F41D0000}"/>
    <cellStyle name="Percent 3 5 15 5 3 2 2" xfId="23506" xr:uid="{00000000-0005-0000-0000-0000F51D0000}"/>
    <cellStyle name="Percent 3 5 15 5 3 3" xfId="23505" xr:uid="{00000000-0005-0000-0000-0000F61D0000}"/>
    <cellStyle name="Percent 3 5 15 5 4" xfId="5887" xr:uid="{00000000-0005-0000-0000-0000F71D0000}"/>
    <cellStyle name="Percent 3 5 15 5 4 2" xfId="5888" xr:uid="{00000000-0005-0000-0000-0000F81D0000}"/>
    <cellStyle name="Percent 3 5 15 5 4 2 2" xfId="23508" xr:uid="{00000000-0005-0000-0000-0000F91D0000}"/>
    <cellStyle name="Percent 3 5 15 5 4 3" xfId="23507" xr:uid="{00000000-0005-0000-0000-0000FA1D0000}"/>
    <cellStyle name="Percent 3 5 15 5 5" xfId="5889" xr:uid="{00000000-0005-0000-0000-0000FB1D0000}"/>
    <cellStyle name="Percent 3 5 15 5 5 2" xfId="23509" xr:uid="{00000000-0005-0000-0000-0000FC1D0000}"/>
    <cellStyle name="Percent 3 5 15 5 6" xfId="23502" xr:uid="{00000000-0005-0000-0000-0000FD1D0000}"/>
    <cellStyle name="Percent 3 5 15 6" xfId="5890" xr:uid="{00000000-0005-0000-0000-0000FE1D0000}"/>
    <cellStyle name="Percent 3 5 15 6 2" xfId="5891" xr:uid="{00000000-0005-0000-0000-0000FF1D0000}"/>
    <cellStyle name="Percent 3 5 15 6 2 2" xfId="5892" xr:uid="{00000000-0005-0000-0000-0000001E0000}"/>
    <cellStyle name="Percent 3 5 15 6 2 2 2" xfId="23512" xr:uid="{00000000-0005-0000-0000-0000011E0000}"/>
    <cellStyle name="Percent 3 5 15 6 2 3" xfId="23511" xr:uid="{00000000-0005-0000-0000-0000021E0000}"/>
    <cellStyle name="Percent 3 5 15 6 3" xfId="5893" xr:uid="{00000000-0005-0000-0000-0000031E0000}"/>
    <cellStyle name="Percent 3 5 15 6 3 2" xfId="5894" xr:uid="{00000000-0005-0000-0000-0000041E0000}"/>
    <cellStyle name="Percent 3 5 15 6 3 2 2" xfId="23514" xr:uid="{00000000-0005-0000-0000-0000051E0000}"/>
    <cellStyle name="Percent 3 5 15 6 3 3" xfId="23513" xr:uid="{00000000-0005-0000-0000-0000061E0000}"/>
    <cellStyle name="Percent 3 5 15 6 4" xfId="5895" xr:uid="{00000000-0005-0000-0000-0000071E0000}"/>
    <cellStyle name="Percent 3 5 15 6 4 2" xfId="23515" xr:uid="{00000000-0005-0000-0000-0000081E0000}"/>
    <cellStyle name="Percent 3 5 15 6 5" xfId="23510" xr:uid="{00000000-0005-0000-0000-0000091E0000}"/>
    <cellStyle name="Percent 3 5 15 7" xfId="5896" xr:uid="{00000000-0005-0000-0000-00000A1E0000}"/>
    <cellStyle name="Percent 3 5 15 7 2" xfId="5897" xr:uid="{00000000-0005-0000-0000-00000B1E0000}"/>
    <cellStyle name="Percent 3 5 15 7 2 2" xfId="23517" xr:uid="{00000000-0005-0000-0000-00000C1E0000}"/>
    <cellStyle name="Percent 3 5 15 7 3" xfId="23516" xr:uid="{00000000-0005-0000-0000-00000D1E0000}"/>
    <cellStyle name="Percent 3 5 15 8" xfId="5898" xr:uid="{00000000-0005-0000-0000-00000E1E0000}"/>
    <cellStyle name="Percent 3 5 15 8 2" xfId="5899" xr:uid="{00000000-0005-0000-0000-00000F1E0000}"/>
    <cellStyle name="Percent 3 5 15 8 2 2" xfId="23519" xr:uid="{00000000-0005-0000-0000-0000101E0000}"/>
    <cellStyle name="Percent 3 5 15 8 3" xfId="23518" xr:uid="{00000000-0005-0000-0000-0000111E0000}"/>
    <cellStyle name="Percent 3 5 15 9" xfId="5900" xr:uid="{00000000-0005-0000-0000-0000121E0000}"/>
    <cellStyle name="Percent 3 5 15 9 2" xfId="5901" xr:uid="{00000000-0005-0000-0000-0000131E0000}"/>
    <cellStyle name="Percent 3 5 15 9 2 2" xfId="23521" xr:uid="{00000000-0005-0000-0000-0000141E0000}"/>
    <cellStyle name="Percent 3 5 15 9 3" xfId="23520" xr:uid="{00000000-0005-0000-0000-0000151E0000}"/>
    <cellStyle name="Percent 3 5 16" xfId="5902" xr:uid="{00000000-0005-0000-0000-0000161E0000}"/>
    <cellStyle name="Percent 3 5 16 2" xfId="5903" xr:uid="{00000000-0005-0000-0000-0000171E0000}"/>
    <cellStyle name="Percent 3 5 16 2 2" xfId="5904" xr:uid="{00000000-0005-0000-0000-0000181E0000}"/>
    <cellStyle name="Percent 3 5 16 2 2 2" xfId="23524" xr:uid="{00000000-0005-0000-0000-0000191E0000}"/>
    <cellStyle name="Percent 3 5 16 2 3" xfId="23523" xr:uid="{00000000-0005-0000-0000-00001A1E0000}"/>
    <cellStyle name="Percent 3 5 16 3" xfId="5905" xr:uid="{00000000-0005-0000-0000-00001B1E0000}"/>
    <cellStyle name="Percent 3 5 16 3 2" xfId="5906" xr:uid="{00000000-0005-0000-0000-00001C1E0000}"/>
    <cellStyle name="Percent 3 5 16 3 2 2" xfId="23526" xr:uid="{00000000-0005-0000-0000-00001D1E0000}"/>
    <cellStyle name="Percent 3 5 16 3 3" xfId="23525" xr:uid="{00000000-0005-0000-0000-00001E1E0000}"/>
    <cellStyle name="Percent 3 5 16 4" xfId="5907" xr:uid="{00000000-0005-0000-0000-00001F1E0000}"/>
    <cellStyle name="Percent 3 5 16 4 2" xfId="5908" xr:uid="{00000000-0005-0000-0000-0000201E0000}"/>
    <cellStyle name="Percent 3 5 16 4 2 2" xfId="23528" xr:uid="{00000000-0005-0000-0000-0000211E0000}"/>
    <cellStyle name="Percent 3 5 16 4 3" xfId="23527" xr:uid="{00000000-0005-0000-0000-0000221E0000}"/>
    <cellStyle name="Percent 3 5 16 5" xfId="5909" xr:uid="{00000000-0005-0000-0000-0000231E0000}"/>
    <cellStyle name="Percent 3 5 16 5 2" xfId="23529" xr:uid="{00000000-0005-0000-0000-0000241E0000}"/>
    <cellStyle name="Percent 3 5 16 6" xfId="23522" xr:uid="{00000000-0005-0000-0000-0000251E0000}"/>
    <cellStyle name="Percent 3 5 17" xfId="5910" xr:uid="{00000000-0005-0000-0000-0000261E0000}"/>
    <cellStyle name="Percent 3 5 17 2" xfId="5911" xr:uid="{00000000-0005-0000-0000-0000271E0000}"/>
    <cellStyle name="Percent 3 5 17 2 2" xfId="5912" xr:uid="{00000000-0005-0000-0000-0000281E0000}"/>
    <cellStyle name="Percent 3 5 17 2 2 2" xfId="23532" xr:uid="{00000000-0005-0000-0000-0000291E0000}"/>
    <cellStyle name="Percent 3 5 17 2 3" xfId="23531" xr:uid="{00000000-0005-0000-0000-00002A1E0000}"/>
    <cellStyle name="Percent 3 5 17 3" xfId="5913" xr:uid="{00000000-0005-0000-0000-00002B1E0000}"/>
    <cellStyle name="Percent 3 5 17 3 2" xfId="5914" xr:uid="{00000000-0005-0000-0000-00002C1E0000}"/>
    <cellStyle name="Percent 3 5 17 3 2 2" xfId="23534" xr:uid="{00000000-0005-0000-0000-00002D1E0000}"/>
    <cellStyle name="Percent 3 5 17 3 3" xfId="23533" xr:uid="{00000000-0005-0000-0000-00002E1E0000}"/>
    <cellStyle name="Percent 3 5 17 4" xfId="5915" xr:uid="{00000000-0005-0000-0000-00002F1E0000}"/>
    <cellStyle name="Percent 3 5 17 4 2" xfId="23535" xr:uid="{00000000-0005-0000-0000-0000301E0000}"/>
    <cellStyle name="Percent 3 5 17 5" xfId="23530" xr:uid="{00000000-0005-0000-0000-0000311E0000}"/>
    <cellStyle name="Percent 3 5 18" xfId="5916" xr:uid="{00000000-0005-0000-0000-0000321E0000}"/>
    <cellStyle name="Percent 3 5 18 2" xfId="5917" xr:uid="{00000000-0005-0000-0000-0000331E0000}"/>
    <cellStyle name="Percent 3 5 18 2 2" xfId="5918" xr:uid="{00000000-0005-0000-0000-0000341E0000}"/>
    <cellStyle name="Percent 3 5 18 2 2 2" xfId="23538" xr:uid="{00000000-0005-0000-0000-0000351E0000}"/>
    <cellStyle name="Percent 3 5 18 2 3" xfId="23537" xr:uid="{00000000-0005-0000-0000-0000361E0000}"/>
    <cellStyle name="Percent 3 5 18 3" xfId="5919" xr:uid="{00000000-0005-0000-0000-0000371E0000}"/>
    <cellStyle name="Percent 3 5 18 3 2" xfId="5920" xr:uid="{00000000-0005-0000-0000-0000381E0000}"/>
    <cellStyle name="Percent 3 5 18 3 2 2" xfId="23540" xr:uid="{00000000-0005-0000-0000-0000391E0000}"/>
    <cellStyle name="Percent 3 5 18 3 3" xfId="23539" xr:uid="{00000000-0005-0000-0000-00003A1E0000}"/>
    <cellStyle name="Percent 3 5 18 4" xfId="5921" xr:uid="{00000000-0005-0000-0000-00003B1E0000}"/>
    <cellStyle name="Percent 3 5 18 4 2" xfId="23541" xr:uid="{00000000-0005-0000-0000-00003C1E0000}"/>
    <cellStyle name="Percent 3 5 18 5" xfId="23536" xr:uid="{00000000-0005-0000-0000-00003D1E0000}"/>
    <cellStyle name="Percent 3 5 19" xfId="5922" xr:uid="{00000000-0005-0000-0000-00003E1E0000}"/>
    <cellStyle name="Percent 3 5 19 2" xfId="5923" xr:uid="{00000000-0005-0000-0000-00003F1E0000}"/>
    <cellStyle name="Percent 3 5 19 2 2" xfId="5924" xr:uid="{00000000-0005-0000-0000-0000401E0000}"/>
    <cellStyle name="Percent 3 5 19 2 2 2" xfId="23544" xr:uid="{00000000-0005-0000-0000-0000411E0000}"/>
    <cellStyle name="Percent 3 5 19 2 3" xfId="23543" xr:uid="{00000000-0005-0000-0000-0000421E0000}"/>
    <cellStyle name="Percent 3 5 19 3" xfId="5925" xr:uid="{00000000-0005-0000-0000-0000431E0000}"/>
    <cellStyle name="Percent 3 5 19 3 2" xfId="5926" xr:uid="{00000000-0005-0000-0000-0000441E0000}"/>
    <cellStyle name="Percent 3 5 19 3 2 2" xfId="23546" xr:uid="{00000000-0005-0000-0000-0000451E0000}"/>
    <cellStyle name="Percent 3 5 19 3 3" xfId="23545" xr:uid="{00000000-0005-0000-0000-0000461E0000}"/>
    <cellStyle name="Percent 3 5 19 4" xfId="5927" xr:uid="{00000000-0005-0000-0000-0000471E0000}"/>
    <cellStyle name="Percent 3 5 19 4 2" xfId="5928" xr:uid="{00000000-0005-0000-0000-0000481E0000}"/>
    <cellStyle name="Percent 3 5 19 4 2 2" xfId="23548" xr:uid="{00000000-0005-0000-0000-0000491E0000}"/>
    <cellStyle name="Percent 3 5 19 4 3" xfId="23547" xr:uid="{00000000-0005-0000-0000-00004A1E0000}"/>
    <cellStyle name="Percent 3 5 19 5" xfId="5929" xr:uid="{00000000-0005-0000-0000-00004B1E0000}"/>
    <cellStyle name="Percent 3 5 19 5 2" xfId="23549" xr:uid="{00000000-0005-0000-0000-00004C1E0000}"/>
    <cellStyle name="Percent 3 5 19 6" xfId="23542" xr:uid="{00000000-0005-0000-0000-00004D1E0000}"/>
    <cellStyle name="Percent 3 5 2" xfId="5930" xr:uid="{00000000-0005-0000-0000-00004E1E0000}"/>
    <cellStyle name="Percent 3 5 2 10" xfId="5931" xr:uid="{00000000-0005-0000-0000-00004F1E0000}"/>
    <cellStyle name="Percent 3 5 2 10 2" xfId="5932" xr:uid="{00000000-0005-0000-0000-0000501E0000}"/>
    <cellStyle name="Percent 3 5 2 10 2 2" xfId="23552" xr:uid="{00000000-0005-0000-0000-0000511E0000}"/>
    <cellStyle name="Percent 3 5 2 10 3" xfId="23551" xr:uid="{00000000-0005-0000-0000-0000521E0000}"/>
    <cellStyle name="Percent 3 5 2 11" xfId="5933" xr:uid="{00000000-0005-0000-0000-0000531E0000}"/>
    <cellStyle name="Percent 3 5 2 11 2" xfId="23553" xr:uid="{00000000-0005-0000-0000-0000541E0000}"/>
    <cellStyle name="Percent 3 5 2 12" xfId="23550" xr:uid="{00000000-0005-0000-0000-0000551E0000}"/>
    <cellStyle name="Percent 3 5 2 2" xfId="5934" xr:uid="{00000000-0005-0000-0000-0000561E0000}"/>
    <cellStyle name="Percent 3 5 2 2 2" xfId="5935" xr:uid="{00000000-0005-0000-0000-0000571E0000}"/>
    <cellStyle name="Percent 3 5 2 2 2 2" xfId="5936" xr:uid="{00000000-0005-0000-0000-0000581E0000}"/>
    <cellStyle name="Percent 3 5 2 2 2 2 2" xfId="23556" xr:uid="{00000000-0005-0000-0000-0000591E0000}"/>
    <cellStyle name="Percent 3 5 2 2 2 3" xfId="23555" xr:uid="{00000000-0005-0000-0000-00005A1E0000}"/>
    <cellStyle name="Percent 3 5 2 2 3" xfId="5937" xr:uid="{00000000-0005-0000-0000-00005B1E0000}"/>
    <cellStyle name="Percent 3 5 2 2 3 2" xfId="5938" xr:uid="{00000000-0005-0000-0000-00005C1E0000}"/>
    <cellStyle name="Percent 3 5 2 2 3 2 2" xfId="23558" xr:uid="{00000000-0005-0000-0000-00005D1E0000}"/>
    <cellStyle name="Percent 3 5 2 2 3 3" xfId="23557" xr:uid="{00000000-0005-0000-0000-00005E1E0000}"/>
    <cellStyle name="Percent 3 5 2 2 4" xfId="5939" xr:uid="{00000000-0005-0000-0000-00005F1E0000}"/>
    <cellStyle name="Percent 3 5 2 2 4 2" xfId="23559" xr:uid="{00000000-0005-0000-0000-0000601E0000}"/>
    <cellStyle name="Percent 3 5 2 2 5" xfId="23554" xr:uid="{00000000-0005-0000-0000-0000611E0000}"/>
    <cellStyle name="Percent 3 5 2 3" xfId="5940" xr:uid="{00000000-0005-0000-0000-0000621E0000}"/>
    <cellStyle name="Percent 3 5 2 3 2" xfId="5941" xr:uid="{00000000-0005-0000-0000-0000631E0000}"/>
    <cellStyle name="Percent 3 5 2 3 2 2" xfId="5942" xr:uid="{00000000-0005-0000-0000-0000641E0000}"/>
    <cellStyle name="Percent 3 5 2 3 2 2 2" xfId="23562" xr:uid="{00000000-0005-0000-0000-0000651E0000}"/>
    <cellStyle name="Percent 3 5 2 3 2 3" xfId="23561" xr:uid="{00000000-0005-0000-0000-0000661E0000}"/>
    <cellStyle name="Percent 3 5 2 3 3" xfId="5943" xr:uid="{00000000-0005-0000-0000-0000671E0000}"/>
    <cellStyle name="Percent 3 5 2 3 3 2" xfId="5944" xr:uid="{00000000-0005-0000-0000-0000681E0000}"/>
    <cellStyle name="Percent 3 5 2 3 3 2 2" xfId="23564" xr:uid="{00000000-0005-0000-0000-0000691E0000}"/>
    <cellStyle name="Percent 3 5 2 3 3 3" xfId="23563" xr:uid="{00000000-0005-0000-0000-00006A1E0000}"/>
    <cellStyle name="Percent 3 5 2 3 4" xfId="5945" xr:uid="{00000000-0005-0000-0000-00006B1E0000}"/>
    <cellStyle name="Percent 3 5 2 3 4 2" xfId="23565" xr:uid="{00000000-0005-0000-0000-00006C1E0000}"/>
    <cellStyle name="Percent 3 5 2 3 5" xfId="23560" xr:uid="{00000000-0005-0000-0000-00006D1E0000}"/>
    <cellStyle name="Percent 3 5 2 4" xfId="5946" xr:uid="{00000000-0005-0000-0000-00006E1E0000}"/>
    <cellStyle name="Percent 3 5 2 4 2" xfId="5947" xr:uid="{00000000-0005-0000-0000-00006F1E0000}"/>
    <cellStyle name="Percent 3 5 2 4 2 2" xfId="5948" xr:uid="{00000000-0005-0000-0000-0000701E0000}"/>
    <cellStyle name="Percent 3 5 2 4 2 2 2" xfId="23568" xr:uid="{00000000-0005-0000-0000-0000711E0000}"/>
    <cellStyle name="Percent 3 5 2 4 2 3" xfId="23567" xr:uid="{00000000-0005-0000-0000-0000721E0000}"/>
    <cellStyle name="Percent 3 5 2 4 3" xfId="5949" xr:uid="{00000000-0005-0000-0000-0000731E0000}"/>
    <cellStyle name="Percent 3 5 2 4 3 2" xfId="5950" xr:uid="{00000000-0005-0000-0000-0000741E0000}"/>
    <cellStyle name="Percent 3 5 2 4 3 2 2" xfId="23570" xr:uid="{00000000-0005-0000-0000-0000751E0000}"/>
    <cellStyle name="Percent 3 5 2 4 3 3" xfId="23569" xr:uid="{00000000-0005-0000-0000-0000761E0000}"/>
    <cellStyle name="Percent 3 5 2 4 4" xfId="5951" xr:uid="{00000000-0005-0000-0000-0000771E0000}"/>
    <cellStyle name="Percent 3 5 2 4 4 2" xfId="23571" xr:uid="{00000000-0005-0000-0000-0000781E0000}"/>
    <cellStyle name="Percent 3 5 2 4 5" xfId="23566" xr:uid="{00000000-0005-0000-0000-0000791E0000}"/>
    <cellStyle name="Percent 3 5 2 5" xfId="5952" xr:uid="{00000000-0005-0000-0000-00007A1E0000}"/>
    <cellStyle name="Percent 3 5 2 5 2" xfId="5953" xr:uid="{00000000-0005-0000-0000-00007B1E0000}"/>
    <cellStyle name="Percent 3 5 2 5 2 2" xfId="5954" xr:uid="{00000000-0005-0000-0000-00007C1E0000}"/>
    <cellStyle name="Percent 3 5 2 5 2 2 2" xfId="23574" xr:uid="{00000000-0005-0000-0000-00007D1E0000}"/>
    <cellStyle name="Percent 3 5 2 5 2 3" xfId="23573" xr:uid="{00000000-0005-0000-0000-00007E1E0000}"/>
    <cellStyle name="Percent 3 5 2 5 3" xfId="5955" xr:uid="{00000000-0005-0000-0000-00007F1E0000}"/>
    <cellStyle name="Percent 3 5 2 5 3 2" xfId="5956" xr:uid="{00000000-0005-0000-0000-0000801E0000}"/>
    <cellStyle name="Percent 3 5 2 5 3 2 2" xfId="23576" xr:uid="{00000000-0005-0000-0000-0000811E0000}"/>
    <cellStyle name="Percent 3 5 2 5 3 3" xfId="23575" xr:uid="{00000000-0005-0000-0000-0000821E0000}"/>
    <cellStyle name="Percent 3 5 2 5 4" xfId="5957" xr:uid="{00000000-0005-0000-0000-0000831E0000}"/>
    <cellStyle name="Percent 3 5 2 5 4 2" xfId="5958" xr:uid="{00000000-0005-0000-0000-0000841E0000}"/>
    <cellStyle name="Percent 3 5 2 5 4 2 2" xfId="23578" xr:uid="{00000000-0005-0000-0000-0000851E0000}"/>
    <cellStyle name="Percent 3 5 2 5 4 3" xfId="23577" xr:uid="{00000000-0005-0000-0000-0000861E0000}"/>
    <cellStyle name="Percent 3 5 2 5 5" xfId="5959" xr:uid="{00000000-0005-0000-0000-0000871E0000}"/>
    <cellStyle name="Percent 3 5 2 5 5 2" xfId="23579" xr:uid="{00000000-0005-0000-0000-0000881E0000}"/>
    <cellStyle name="Percent 3 5 2 5 6" xfId="23572" xr:uid="{00000000-0005-0000-0000-0000891E0000}"/>
    <cellStyle name="Percent 3 5 2 6" xfId="5960" xr:uid="{00000000-0005-0000-0000-00008A1E0000}"/>
    <cellStyle name="Percent 3 5 2 6 2" xfId="5961" xr:uid="{00000000-0005-0000-0000-00008B1E0000}"/>
    <cellStyle name="Percent 3 5 2 6 2 2" xfId="5962" xr:uid="{00000000-0005-0000-0000-00008C1E0000}"/>
    <cellStyle name="Percent 3 5 2 6 2 2 2" xfId="23582" xr:uid="{00000000-0005-0000-0000-00008D1E0000}"/>
    <cellStyle name="Percent 3 5 2 6 2 3" xfId="23581" xr:uid="{00000000-0005-0000-0000-00008E1E0000}"/>
    <cellStyle name="Percent 3 5 2 6 3" xfId="5963" xr:uid="{00000000-0005-0000-0000-00008F1E0000}"/>
    <cellStyle name="Percent 3 5 2 6 3 2" xfId="5964" xr:uid="{00000000-0005-0000-0000-0000901E0000}"/>
    <cellStyle name="Percent 3 5 2 6 3 2 2" xfId="23584" xr:uid="{00000000-0005-0000-0000-0000911E0000}"/>
    <cellStyle name="Percent 3 5 2 6 3 3" xfId="23583" xr:uid="{00000000-0005-0000-0000-0000921E0000}"/>
    <cellStyle name="Percent 3 5 2 6 4" xfId="5965" xr:uid="{00000000-0005-0000-0000-0000931E0000}"/>
    <cellStyle name="Percent 3 5 2 6 4 2" xfId="23585" xr:uid="{00000000-0005-0000-0000-0000941E0000}"/>
    <cellStyle name="Percent 3 5 2 6 5" xfId="23580" xr:uid="{00000000-0005-0000-0000-0000951E0000}"/>
    <cellStyle name="Percent 3 5 2 7" xfId="5966" xr:uid="{00000000-0005-0000-0000-0000961E0000}"/>
    <cellStyle name="Percent 3 5 2 7 2" xfId="5967" xr:uid="{00000000-0005-0000-0000-0000971E0000}"/>
    <cellStyle name="Percent 3 5 2 7 2 2" xfId="23587" xr:uid="{00000000-0005-0000-0000-0000981E0000}"/>
    <cellStyle name="Percent 3 5 2 7 3" xfId="23586" xr:uid="{00000000-0005-0000-0000-0000991E0000}"/>
    <cellStyle name="Percent 3 5 2 8" xfId="5968" xr:uid="{00000000-0005-0000-0000-00009A1E0000}"/>
    <cellStyle name="Percent 3 5 2 8 2" xfId="5969" xr:uid="{00000000-0005-0000-0000-00009B1E0000}"/>
    <cellStyle name="Percent 3 5 2 8 2 2" xfId="23589" xr:uid="{00000000-0005-0000-0000-00009C1E0000}"/>
    <cellStyle name="Percent 3 5 2 8 3" xfId="23588" xr:uid="{00000000-0005-0000-0000-00009D1E0000}"/>
    <cellStyle name="Percent 3 5 2 9" xfId="5970" xr:uid="{00000000-0005-0000-0000-00009E1E0000}"/>
    <cellStyle name="Percent 3 5 2 9 2" xfId="5971" xr:uid="{00000000-0005-0000-0000-00009F1E0000}"/>
    <cellStyle name="Percent 3 5 2 9 2 2" xfId="23591" xr:uid="{00000000-0005-0000-0000-0000A01E0000}"/>
    <cellStyle name="Percent 3 5 2 9 3" xfId="23590" xr:uid="{00000000-0005-0000-0000-0000A11E0000}"/>
    <cellStyle name="Percent 3 5 20" xfId="5972" xr:uid="{00000000-0005-0000-0000-0000A21E0000}"/>
    <cellStyle name="Percent 3 5 20 2" xfId="5973" xr:uid="{00000000-0005-0000-0000-0000A31E0000}"/>
    <cellStyle name="Percent 3 5 20 2 2" xfId="5974" xr:uid="{00000000-0005-0000-0000-0000A41E0000}"/>
    <cellStyle name="Percent 3 5 20 2 2 2" xfId="23594" xr:uid="{00000000-0005-0000-0000-0000A51E0000}"/>
    <cellStyle name="Percent 3 5 20 2 3" xfId="23593" xr:uid="{00000000-0005-0000-0000-0000A61E0000}"/>
    <cellStyle name="Percent 3 5 20 3" xfId="5975" xr:uid="{00000000-0005-0000-0000-0000A71E0000}"/>
    <cellStyle name="Percent 3 5 20 3 2" xfId="5976" xr:uid="{00000000-0005-0000-0000-0000A81E0000}"/>
    <cellStyle name="Percent 3 5 20 3 2 2" xfId="23596" xr:uid="{00000000-0005-0000-0000-0000A91E0000}"/>
    <cellStyle name="Percent 3 5 20 3 3" xfId="23595" xr:uid="{00000000-0005-0000-0000-0000AA1E0000}"/>
    <cellStyle name="Percent 3 5 20 4" xfId="5977" xr:uid="{00000000-0005-0000-0000-0000AB1E0000}"/>
    <cellStyle name="Percent 3 5 20 4 2" xfId="23597" xr:uid="{00000000-0005-0000-0000-0000AC1E0000}"/>
    <cellStyle name="Percent 3 5 20 5" xfId="23592" xr:uid="{00000000-0005-0000-0000-0000AD1E0000}"/>
    <cellStyle name="Percent 3 5 21" xfId="5978" xr:uid="{00000000-0005-0000-0000-0000AE1E0000}"/>
    <cellStyle name="Percent 3 5 21 2" xfId="5979" xr:uid="{00000000-0005-0000-0000-0000AF1E0000}"/>
    <cellStyle name="Percent 3 5 21 2 2" xfId="23599" xr:uid="{00000000-0005-0000-0000-0000B01E0000}"/>
    <cellStyle name="Percent 3 5 21 3" xfId="23598" xr:uid="{00000000-0005-0000-0000-0000B11E0000}"/>
    <cellStyle name="Percent 3 5 22" xfId="5980" xr:uid="{00000000-0005-0000-0000-0000B21E0000}"/>
    <cellStyle name="Percent 3 5 22 2" xfId="5981" xr:uid="{00000000-0005-0000-0000-0000B31E0000}"/>
    <cellStyle name="Percent 3 5 22 2 2" xfId="23601" xr:uid="{00000000-0005-0000-0000-0000B41E0000}"/>
    <cellStyle name="Percent 3 5 22 3" xfId="23600" xr:uid="{00000000-0005-0000-0000-0000B51E0000}"/>
    <cellStyle name="Percent 3 5 23" xfId="5982" xr:uid="{00000000-0005-0000-0000-0000B61E0000}"/>
    <cellStyle name="Percent 3 5 23 2" xfId="5983" xr:uid="{00000000-0005-0000-0000-0000B71E0000}"/>
    <cellStyle name="Percent 3 5 23 2 2" xfId="23603" xr:uid="{00000000-0005-0000-0000-0000B81E0000}"/>
    <cellStyle name="Percent 3 5 23 3" xfId="23602" xr:uid="{00000000-0005-0000-0000-0000B91E0000}"/>
    <cellStyle name="Percent 3 5 24" xfId="5984" xr:uid="{00000000-0005-0000-0000-0000BA1E0000}"/>
    <cellStyle name="Percent 3 5 24 2" xfId="5985" xr:uid="{00000000-0005-0000-0000-0000BB1E0000}"/>
    <cellStyle name="Percent 3 5 24 2 2" xfId="23605" xr:uid="{00000000-0005-0000-0000-0000BC1E0000}"/>
    <cellStyle name="Percent 3 5 24 3" xfId="23604" xr:uid="{00000000-0005-0000-0000-0000BD1E0000}"/>
    <cellStyle name="Percent 3 5 25" xfId="5986" xr:uid="{00000000-0005-0000-0000-0000BE1E0000}"/>
    <cellStyle name="Percent 3 5 25 2" xfId="23606" xr:uid="{00000000-0005-0000-0000-0000BF1E0000}"/>
    <cellStyle name="Percent 3 5 26" xfId="23269" xr:uid="{00000000-0005-0000-0000-0000C01E0000}"/>
    <cellStyle name="Percent 3 5 3" xfId="5987" xr:uid="{00000000-0005-0000-0000-0000C11E0000}"/>
    <cellStyle name="Percent 3 5 3 10" xfId="5988" xr:uid="{00000000-0005-0000-0000-0000C21E0000}"/>
    <cellStyle name="Percent 3 5 3 10 2" xfId="5989" xr:uid="{00000000-0005-0000-0000-0000C31E0000}"/>
    <cellStyle name="Percent 3 5 3 10 2 2" xfId="23609" xr:uid="{00000000-0005-0000-0000-0000C41E0000}"/>
    <cellStyle name="Percent 3 5 3 10 3" xfId="23608" xr:uid="{00000000-0005-0000-0000-0000C51E0000}"/>
    <cellStyle name="Percent 3 5 3 11" xfId="5990" xr:uid="{00000000-0005-0000-0000-0000C61E0000}"/>
    <cellStyle name="Percent 3 5 3 11 2" xfId="23610" xr:uid="{00000000-0005-0000-0000-0000C71E0000}"/>
    <cellStyle name="Percent 3 5 3 12" xfId="23607" xr:uid="{00000000-0005-0000-0000-0000C81E0000}"/>
    <cellStyle name="Percent 3 5 3 2" xfId="5991" xr:uid="{00000000-0005-0000-0000-0000C91E0000}"/>
    <cellStyle name="Percent 3 5 3 2 2" xfId="5992" xr:uid="{00000000-0005-0000-0000-0000CA1E0000}"/>
    <cellStyle name="Percent 3 5 3 2 2 2" xfId="5993" xr:uid="{00000000-0005-0000-0000-0000CB1E0000}"/>
    <cellStyle name="Percent 3 5 3 2 2 2 2" xfId="23613" xr:uid="{00000000-0005-0000-0000-0000CC1E0000}"/>
    <cellStyle name="Percent 3 5 3 2 2 3" xfId="23612" xr:uid="{00000000-0005-0000-0000-0000CD1E0000}"/>
    <cellStyle name="Percent 3 5 3 2 3" xfId="5994" xr:uid="{00000000-0005-0000-0000-0000CE1E0000}"/>
    <cellStyle name="Percent 3 5 3 2 3 2" xfId="5995" xr:uid="{00000000-0005-0000-0000-0000CF1E0000}"/>
    <cellStyle name="Percent 3 5 3 2 3 2 2" xfId="23615" xr:uid="{00000000-0005-0000-0000-0000D01E0000}"/>
    <cellStyle name="Percent 3 5 3 2 3 3" xfId="23614" xr:uid="{00000000-0005-0000-0000-0000D11E0000}"/>
    <cellStyle name="Percent 3 5 3 2 4" xfId="5996" xr:uid="{00000000-0005-0000-0000-0000D21E0000}"/>
    <cellStyle name="Percent 3 5 3 2 4 2" xfId="23616" xr:uid="{00000000-0005-0000-0000-0000D31E0000}"/>
    <cellStyle name="Percent 3 5 3 2 5" xfId="23611" xr:uid="{00000000-0005-0000-0000-0000D41E0000}"/>
    <cellStyle name="Percent 3 5 3 3" xfId="5997" xr:uid="{00000000-0005-0000-0000-0000D51E0000}"/>
    <cellStyle name="Percent 3 5 3 3 2" xfId="5998" xr:uid="{00000000-0005-0000-0000-0000D61E0000}"/>
    <cellStyle name="Percent 3 5 3 3 2 2" xfId="5999" xr:uid="{00000000-0005-0000-0000-0000D71E0000}"/>
    <cellStyle name="Percent 3 5 3 3 2 2 2" xfId="23619" xr:uid="{00000000-0005-0000-0000-0000D81E0000}"/>
    <cellStyle name="Percent 3 5 3 3 2 3" xfId="23618" xr:uid="{00000000-0005-0000-0000-0000D91E0000}"/>
    <cellStyle name="Percent 3 5 3 3 3" xfId="6000" xr:uid="{00000000-0005-0000-0000-0000DA1E0000}"/>
    <cellStyle name="Percent 3 5 3 3 3 2" xfId="6001" xr:uid="{00000000-0005-0000-0000-0000DB1E0000}"/>
    <cellStyle name="Percent 3 5 3 3 3 2 2" xfId="23621" xr:uid="{00000000-0005-0000-0000-0000DC1E0000}"/>
    <cellStyle name="Percent 3 5 3 3 3 3" xfId="23620" xr:uid="{00000000-0005-0000-0000-0000DD1E0000}"/>
    <cellStyle name="Percent 3 5 3 3 4" xfId="6002" xr:uid="{00000000-0005-0000-0000-0000DE1E0000}"/>
    <cellStyle name="Percent 3 5 3 3 4 2" xfId="23622" xr:uid="{00000000-0005-0000-0000-0000DF1E0000}"/>
    <cellStyle name="Percent 3 5 3 3 5" xfId="23617" xr:uid="{00000000-0005-0000-0000-0000E01E0000}"/>
    <cellStyle name="Percent 3 5 3 4" xfId="6003" xr:uid="{00000000-0005-0000-0000-0000E11E0000}"/>
    <cellStyle name="Percent 3 5 3 4 2" xfId="6004" xr:uid="{00000000-0005-0000-0000-0000E21E0000}"/>
    <cellStyle name="Percent 3 5 3 4 2 2" xfId="6005" xr:uid="{00000000-0005-0000-0000-0000E31E0000}"/>
    <cellStyle name="Percent 3 5 3 4 2 2 2" xfId="23625" xr:uid="{00000000-0005-0000-0000-0000E41E0000}"/>
    <cellStyle name="Percent 3 5 3 4 2 3" xfId="23624" xr:uid="{00000000-0005-0000-0000-0000E51E0000}"/>
    <cellStyle name="Percent 3 5 3 4 3" xfId="6006" xr:uid="{00000000-0005-0000-0000-0000E61E0000}"/>
    <cellStyle name="Percent 3 5 3 4 3 2" xfId="6007" xr:uid="{00000000-0005-0000-0000-0000E71E0000}"/>
    <cellStyle name="Percent 3 5 3 4 3 2 2" xfId="23627" xr:uid="{00000000-0005-0000-0000-0000E81E0000}"/>
    <cellStyle name="Percent 3 5 3 4 3 3" xfId="23626" xr:uid="{00000000-0005-0000-0000-0000E91E0000}"/>
    <cellStyle name="Percent 3 5 3 4 4" xfId="6008" xr:uid="{00000000-0005-0000-0000-0000EA1E0000}"/>
    <cellStyle name="Percent 3 5 3 4 4 2" xfId="23628" xr:uid="{00000000-0005-0000-0000-0000EB1E0000}"/>
    <cellStyle name="Percent 3 5 3 4 5" xfId="23623" xr:uid="{00000000-0005-0000-0000-0000EC1E0000}"/>
    <cellStyle name="Percent 3 5 3 5" xfId="6009" xr:uid="{00000000-0005-0000-0000-0000ED1E0000}"/>
    <cellStyle name="Percent 3 5 3 5 2" xfId="6010" xr:uid="{00000000-0005-0000-0000-0000EE1E0000}"/>
    <cellStyle name="Percent 3 5 3 5 2 2" xfId="6011" xr:uid="{00000000-0005-0000-0000-0000EF1E0000}"/>
    <cellStyle name="Percent 3 5 3 5 2 2 2" xfId="23631" xr:uid="{00000000-0005-0000-0000-0000F01E0000}"/>
    <cellStyle name="Percent 3 5 3 5 2 3" xfId="23630" xr:uid="{00000000-0005-0000-0000-0000F11E0000}"/>
    <cellStyle name="Percent 3 5 3 5 3" xfId="6012" xr:uid="{00000000-0005-0000-0000-0000F21E0000}"/>
    <cellStyle name="Percent 3 5 3 5 3 2" xfId="6013" xr:uid="{00000000-0005-0000-0000-0000F31E0000}"/>
    <cellStyle name="Percent 3 5 3 5 3 2 2" xfId="23633" xr:uid="{00000000-0005-0000-0000-0000F41E0000}"/>
    <cellStyle name="Percent 3 5 3 5 3 3" xfId="23632" xr:uid="{00000000-0005-0000-0000-0000F51E0000}"/>
    <cellStyle name="Percent 3 5 3 5 4" xfId="6014" xr:uid="{00000000-0005-0000-0000-0000F61E0000}"/>
    <cellStyle name="Percent 3 5 3 5 4 2" xfId="6015" xr:uid="{00000000-0005-0000-0000-0000F71E0000}"/>
    <cellStyle name="Percent 3 5 3 5 4 2 2" xfId="23635" xr:uid="{00000000-0005-0000-0000-0000F81E0000}"/>
    <cellStyle name="Percent 3 5 3 5 4 3" xfId="23634" xr:uid="{00000000-0005-0000-0000-0000F91E0000}"/>
    <cellStyle name="Percent 3 5 3 5 5" xfId="6016" xr:uid="{00000000-0005-0000-0000-0000FA1E0000}"/>
    <cellStyle name="Percent 3 5 3 5 5 2" xfId="23636" xr:uid="{00000000-0005-0000-0000-0000FB1E0000}"/>
    <cellStyle name="Percent 3 5 3 5 6" xfId="23629" xr:uid="{00000000-0005-0000-0000-0000FC1E0000}"/>
    <cellStyle name="Percent 3 5 3 6" xfId="6017" xr:uid="{00000000-0005-0000-0000-0000FD1E0000}"/>
    <cellStyle name="Percent 3 5 3 6 2" xfId="6018" xr:uid="{00000000-0005-0000-0000-0000FE1E0000}"/>
    <cellStyle name="Percent 3 5 3 6 2 2" xfId="6019" xr:uid="{00000000-0005-0000-0000-0000FF1E0000}"/>
    <cellStyle name="Percent 3 5 3 6 2 2 2" xfId="23639" xr:uid="{00000000-0005-0000-0000-0000001F0000}"/>
    <cellStyle name="Percent 3 5 3 6 2 3" xfId="23638" xr:uid="{00000000-0005-0000-0000-0000011F0000}"/>
    <cellStyle name="Percent 3 5 3 6 3" xfId="6020" xr:uid="{00000000-0005-0000-0000-0000021F0000}"/>
    <cellStyle name="Percent 3 5 3 6 3 2" xfId="6021" xr:uid="{00000000-0005-0000-0000-0000031F0000}"/>
    <cellStyle name="Percent 3 5 3 6 3 2 2" xfId="23641" xr:uid="{00000000-0005-0000-0000-0000041F0000}"/>
    <cellStyle name="Percent 3 5 3 6 3 3" xfId="23640" xr:uid="{00000000-0005-0000-0000-0000051F0000}"/>
    <cellStyle name="Percent 3 5 3 6 4" xfId="6022" xr:uid="{00000000-0005-0000-0000-0000061F0000}"/>
    <cellStyle name="Percent 3 5 3 6 4 2" xfId="23642" xr:uid="{00000000-0005-0000-0000-0000071F0000}"/>
    <cellStyle name="Percent 3 5 3 6 5" xfId="23637" xr:uid="{00000000-0005-0000-0000-0000081F0000}"/>
    <cellStyle name="Percent 3 5 3 7" xfId="6023" xr:uid="{00000000-0005-0000-0000-0000091F0000}"/>
    <cellStyle name="Percent 3 5 3 7 2" xfId="6024" xr:uid="{00000000-0005-0000-0000-00000A1F0000}"/>
    <cellStyle name="Percent 3 5 3 7 2 2" xfId="23644" xr:uid="{00000000-0005-0000-0000-00000B1F0000}"/>
    <cellStyle name="Percent 3 5 3 7 3" xfId="23643" xr:uid="{00000000-0005-0000-0000-00000C1F0000}"/>
    <cellStyle name="Percent 3 5 3 8" xfId="6025" xr:uid="{00000000-0005-0000-0000-00000D1F0000}"/>
    <cellStyle name="Percent 3 5 3 8 2" xfId="6026" xr:uid="{00000000-0005-0000-0000-00000E1F0000}"/>
    <cellStyle name="Percent 3 5 3 8 2 2" xfId="23646" xr:uid="{00000000-0005-0000-0000-00000F1F0000}"/>
    <cellStyle name="Percent 3 5 3 8 3" xfId="23645" xr:uid="{00000000-0005-0000-0000-0000101F0000}"/>
    <cellStyle name="Percent 3 5 3 9" xfId="6027" xr:uid="{00000000-0005-0000-0000-0000111F0000}"/>
    <cellStyle name="Percent 3 5 3 9 2" xfId="6028" xr:uid="{00000000-0005-0000-0000-0000121F0000}"/>
    <cellStyle name="Percent 3 5 3 9 2 2" xfId="23648" xr:uid="{00000000-0005-0000-0000-0000131F0000}"/>
    <cellStyle name="Percent 3 5 3 9 3" xfId="23647" xr:uid="{00000000-0005-0000-0000-0000141F0000}"/>
    <cellStyle name="Percent 3 5 4" xfId="6029" xr:uid="{00000000-0005-0000-0000-0000151F0000}"/>
    <cellStyle name="Percent 3 5 4 10" xfId="6030" xr:uid="{00000000-0005-0000-0000-0000161F0000}"/>
    <cellStyle name="Percent 3 5 4 10 2" xfId="6031" xr:uid="{00000000-0005-0000-0000-0000171F0000}"/>
    <cellStyle name="Percent 3 5 4 10 2 2" xfId="23651" xr:uid="{00000000-0005-0000-0000-0000181F0000}"/>
    <cellStyle name="Percent 3 5 4 10 3" xfId="23650" xr:uid="{00000000-0005-0000-0000-0000191F0000}"/>
    <cellStyle name="Percent 3 5 4 11" xfId="6032" xr:uid="{00000000-0005-0000-0000-00001A1F0000}"/>
    <cellStyle name="Percent 3 5 4 11 2" xfId="23652" xr:uid="{00000000-0005-0000-0000-00001B1F0000}"/>
    <cellStyle name="Percent 3 5 4 12" xfId="23649" xr:uid="{00000000-0005-0000-0000-00001C1F0000}"/>
    <cellStyle name="Percent 3 5 4 2" xfId="6033" xr:uid="{00000000-0005-0000-0000-00001D1F0000}"/>
    <cellStyle name="Percent 3 5 4 2 2" xfId="6034" xr:uid="{00000000-0005-0000-0000-00001E1F0000}"/>
    <cellStyle name="Percent 3 5 4 2 2 2" xfId="6035" xr:uid="{00000000-0005-0000-0000-00001F1F0000}"/>
    <cellStyle name="Percent 3 5 4 2 2 2 2" xfId="23655" xr:uid="{00000000-0005-0000-0000-0000201F0000}"/>
    <cellStyle name="Percent 3 5 4 2 2 3" xfId="23654" xr:uid="{00000000-0005-0000-0000-0000211F0000}"/>
    <cellStyle name="Percent 3 5 4 2 3" xfId="6036" xr:uid="{00000000-0005-0000-0000-0000221F0000}"/>
    <cellStyle name="Percent 3 5 4 2 3 2" xfId="6037" xr:uid="{00000000-0005-0000-0000-0000231F0000}"/>
    <cellStyle name="Percent 3 5 4 2 3 2 2" xfId="23657" xr:uid="{00000000-0005-0000-0000-0000241F0000}"/>
    <cellStyle name="Percent 3 5 4 2 3 3" xfId="23656" xr:uid="{00000000-0005-0000-0000-0000251F0000}"/>
    <cellStyle name="Percent 3 5 4 2 4" xfId="6038" xr:uid="{00000000-0005-0000-0000-0000261F0000}"/>
    <cellStyle name="Percent 3 5 4 2 4 2" xfId="23658" xr:uid="{00000000-0005-0000-0000-0000271F0000}"/>
    <cellStyle name="Percent 3 5 4 2 5" xfId="23653" xr:uid="{00000000-0005-0000-0000-0000281F0000}"/>
    <cellStyle name="Percent 3 5 4 3" xfId="6039" xr:uid="{00000000-0005-0000-0000-0000291F0000}"/>
    <cellStyle name="Percent 3 5 4 3 2" xfId="6040" xr:uid="{00000000-0005-0000-0000-00002A1F0000}"/>
    <cellStyle name="Percent 3 5 4 3 2 2" xfId="6041" xr:uid="{00000000-0005-0000-0000-00002B1F0000}"/>
    <cellStyle name="Percent 3 5 4 3 2 2 2" xfId="23661" xr:uid="{00000000-0005-0000-0000-00002C1F0000}"/>
    <cellStyle name="Percent 3 5 4 3 2 3" xfId="23660" xr:uid="{00000000-0005-0000-0000-00002D1F0000}"/>
    <cellStyle name="Percent 3 5 4 3 3" xfId="6042" xr:uid="{00000000-0005-0000-0000-00002E1F0000}"/>
    <cellStyle name="Percent 3 5 4 3 3 2" xfId="6043" xr:uid="{00000000-0005-0000-0000-00002F1F0000}"/>
    <cellStyle name="Percent 3 5 4 3 3 2 2" xfId="23663" xr:uid="{00000000-0005-0000-0000-0000301F0000}"/>
    <cellStyle name="Percent 3 5 4 3 3 3" xfId="23662" xr:uid="{00000000-0005-0000-0000-0000311F0000}"/>
    <cellStyle name="Percent 3 5 4 3 4" xfId="6044" xr:uid="{00000000-0005-0000-0000-0000321F0000}"/>
    <cellStyle name="Percent 3 5 4 3 4 2" xfId="23664" xr:uid="{00000000-0005-0000-0000-0000331F0000}"/>
    <cellStyle name="Percent 3 5 4 3 5" xfId="23659" xr:uid="{00000000-0005-0000-0000-0000341F0000}"/>
    <cellStyle name="Percent 3 5 4 4" xfId="6045" xr:uid="{00000000-0005-0000-0000-0000351F0000}"/>
    <cellStyle name="Percent 3 5 4 4 2" xfId="6046" xr:uid="{00000000-0005-0000-0000-0000361F0000}"/>
    <cellStyle name="Percent 3 5 4 4 2 2" xfId="6047" xr:uid="{00000000-0005-0000-0000-0000371F0000}"/>
    <cellStyle name="Percent 3 5 4 4 2 2 2" xfId="23667" xr:uid="{00000000-0005-0000-0000-0000381F0000}"/>
    <cellStyle name="Percent 3 5 4 4 2 3" xfId="23666" xr:uid="{00000000-0005-0000-0000-0000391F0000}"/>
    <cellStyle name="Percent 3 5 4 4 3" xfId="6048" xr:uid="{00000000-0005-0000-0000-00003A1F0000}"/>
    <cellStyle name="Percent 3 5 4 4 3 2" xfId="6049" xr:uid="{00000000-0005-0000-0000-00003B1F0000}"/>
    <cellStyle name="Percent 3 5 4 4 3 2 2" xfId="23669" xr:uid="{00000000-0005-0000-0000-00003C1F0000}"/>
    <cellStyle name="Percent 3 5 4 4 3 3" xfId="23668" xr:uid="{00000000-0005-0000-0000-00003D1F0000}"/>
    <cellStyle name="Percent 3 5 4 4 4" xfId="6050" xr:uid="{00000000-0005-0000-0000-00003E1F0000}"/>
    <cellStyle name="Percent 3 5 4 4 4 2" xfId="23670" xr:uid="{00000000-0005-0000-0000-00003F1F0000}"/>
    <cellStyle name="Percent 3 5 4 4 5" xfId="23665" xr:uid="{00000000-0005-0000-0000-0000401F0000}"/>
    <cellStyle name="Percent 3 5 4 5" xfId="6051" xr:uid="{00000000-0005-0000-0000-0000411F0000}"/>
    <cellStyle name="Percent 3 5 4 5 2" xfId="6052" xr:uid="{00000000-0005-0000-0000-0000421F0000}"/>
    <cellStyle name="Percent 3 5 4 5 2 2" xfId="6053" xr:uid="{00000000-0005-0000-0000-0000431F0000}"/>
    <cellStyle name="Percent 3 5 4 5 2 2 2" xfId="23673" xr:uid="{00000000-0005-0000-0000-0000441F0000}"/>
    <cellStyle name="Percent 3 5 4 5 2 3" xfId="23672" xr:uid="{00000000-0005-0000-0000-0000451F0000}"/>
    <cellStyle name="Percent 3 5 4 5 3" xfId="6054" xr:uid="{00000000-0005-0000-0000-0000461F0000}"/>
    <cellStyle name="Percent 3 5 4 5 3 2" xfId="6055" xr:uid="{00000000-0005-0000-0000-0000471F0000}"/>
    <cellStyle name="Percent 3 5 4 5 3 2 2" xfId="23675" xr:uid="{00000000-0005-0000-0000-0000481F0000}"/>
    <cellStyle name="Percent 3 5 4 5 3 3" xfId="23674" xr:uid="{00000000-0005-0000-0000-0000491F0000}"/>
    <cellStyle name="Percent 3 5 4 5 4" xfId="6056" xr:uid="{00000000-0005-0000-0000-00004A1F0000}"/>
    <cellStyle name="Percent 3 5 4 5 4 2" xfId="6057" xr:uid="{00000000-0005-0000-0000-00004B1F0000}"/>
    <cellStyle name="Percent 3 5 4 5 4 2 2" xfId="23677" xr:uid="{00000000-0005-0000-0000-00004C1F0000}"/>
    <cellStyle name="Percent 3 5 4 5 4 3" xfId="23676" xr:uid="{00000000-0005-0000-0000-00004D1F0000}"/>
    <cellStyle name="Percent 3 5 4 5 5" xfId="6058" xr:uid="{00000000-0005-0000-0000-00004E1F0000}"/>
    <cellStyle name="Percent 3 5 4 5 5 2" xfId="23678" xr:uid="{00000000-0005-0000-0000-00004F1F0000}"/>
    <cellStyle name="Percent 3 5 4 5 6" xfId="23671" xr:uid="{00000000-0005-0000-0000-0000501F0000}"/>
    <cellStyle name="Percent 3 5 4 6" xfId="6059" xr:uid="{00000000-0005-0000-0000-0000511F0000}"/>
    <cellStyle name="Percent 3 5 4 6 2" xfId="6060" xr:uid="{00000000-0005-0000-0000-0000521F0000}"/>
    <cellStyle name="Percent 3 5 4 6 2 2" xfId="6061" xr:uid="{00000000-0005-0000-0000-0000531F0000}"/>
    <cellStyle name="Percent 3 5 4 6 2 2 2" xfId="23681" xr:uid="{00000000-0005-0000-0000-0000541F0000}"/>
    <cellStyle name="Percent 3 5 4 6 2 3" xfId="23680" xr:uid="{00000000-0005-0000-0000-0000551F0000}"/>
    <cellStyle name="Percent 3 5 4 6 3" xfId="6062" xr:uid="{00000000-0005-0000-0000-0000561F0000}"/>
    <cellStyle name="Percent 3 5 4 6 3 2" xfId="6063" xr:uid="{00000000-0005-0000-0000-0000571F0000}"/>
    <cellStyle name="Percent 3 5 4 6 3 2 2" xfId="23683" xr:uid="{00000000-0005-0000-0000-0000581F0000}"/>
    <cellStyle name="Percent 3 5 4 6 3 3" xfId="23682" xr:uid="{00000000-0005-0000-0000-0000591F0000}"/>
    <cellStyle name="Percent 3 5 4 6 4" xfId="6064" xr:uid="{00000000-0005-0000-0000-00005A1F0000}"/>
    <cellStyle name="Percent 3 5 4 6 4 2" xfId="23684" xr:uid="{00000000-0005-0000-0000-00005B1F0000}"/>
    <cellStyle name="Percent 3 5 4 6 5" xfId="23679" xr:uid="{00000000-0005-0000-0000-00005C1F0000}"/>
    <cellStyle name="Percent 3 5 4 7" xfId="6065" xr:uid="{00000000-0005-0000-0000-00005D1F0000}"/>
    <cellStyle name="Percent 3 5 4 7 2" xfId="6066" xr:uid="{00000000-0005-0000-0000-00005E1F0000}"/>
    <cellStyle name="Percent 3 5 4 7 2 2" xfId="23686" xr:uid="{00000000-0005-0000-0000-00005F1F0000}"/>
    <cellStyle name="Percent 3 5 4 7 3" xfId="23685" xr:uid="{00000000-0005-0000-0000-0000601F0000}"/>
    <cellStyle name="Percent 3 5 4 8" xfId="6067" xr:uid="{00000000-0005-0000-0000-0000611F0000}"/>
    <cellStyle name="Percent 3 5 4 8 2" xfId="6068" xr:uid="{00000000-0005-0000-0000-0000621F0000}"/>
    <cellStyle name="Percent 3 5 4 8 2 2" xfId="23688" xr:uid="{00000000-0005-0000-0000-0000631F0000}"/>
    <cellStyle name="Percent 3 5 4 8 3" xfId="23687" xr:uid="{00000000-0005-0000-0000-0000641F0000}"/>
    <cellStyle name="Percent 3 5 4 9" xfId="6069" xr:uid="{00000000-0005-0000-0000-0000651F0000}"/>
    <cellStyle name="Percent 3 5 4 9 2" xfId="6070" xr:uid="{00000000-0005-0000-0000-0000661F0000}"/>
    <cellStyle name="Percent 3 5 4 9 2 2" xfId="23690" xr:uid="{00000000-0005-0000-0000-0000671F0000}"/>
    <cellStyle name="Percent 3 5 4 9 3" xfId="23689" xr:uid="{00000000-0005-0000-0000-0000681F0000}"/>
    <cellStyle name="Percent 3 5 5" xfId="6071" xr:uid="{00000000-0005-0000-0000-0000691F0000}"/>
    <cellStyle name="Percent 3 5 5 10" xfId="6072" xr:uid="{00000000-0005-0000-0000-00006A1F0000}"/>
    <cellStyle name="Percent 3 5 5 10 2" xfId="6073" xr:uid="{00000000-0005-0000-0000-00006B1F0000}"/>
    <cellStyle name="Percent 3 5 5 10 2 2" xfId="23693" xr:uid="{00000000-0005-0000-0000-00006C1F0000}"/>
    <cellStyle name="Percent 3 5 5 10 3" xfId="23692" xr:uid="{00000000-0005-0000-0000-00006D1F0000}"/>
    <cellStyle name="Percent 3 5 5 11" xfId="6074" xr:uid="{00000000-0005-0000-0000-00006E1F0000}"/>
    <cellStyle name="Percent 3 5 5 11 2" xfId="23694" xr:uid="{00000000-0005-0000-0000-00006F1F0000}"/>
    <cellStyle name="Percent 3 5 5 12" xfId="23691" xr:uid="{00000000-0005-0000-0000-0000701F0000}"/>
    <cellStyle name="Percent 3 5 5 2" xfId="6075" xr:uid="{00000000-0005-0000-0000-0000711F0000}"/>
    <cellStyle name="Percent 3 5 5 2 2" xfId="6076" xr:uid="{00000000-0005-0000-0000-0000721F0000}"/>
    <cellStyle name="Percent 3 5 5 2 2 2" xfId="6077" xr:uid="{00000000-0005-0000-0000-0000731F0000}"/>
    <cellStyle name="Percent 3 5 5 2 2 2 2" xfId="23697" xr:uid="{00000000-0005-0000-0000-0000741F0000}"/>
    <cellStyle name="Percent 3 5 5 2 2 3" xfId="23696" xr:uid="{00000000-0005-0000-0000-0000751F0000}"/>
    <cellStyle name="Percent 3 5 5 2 3" xfId="6078" xr:uid="{00000000-0005-0000-0000-0000761F0000}"/>
    <cellStyle name="Percent 3 5 5 2 3 2" xfId="6079" xr:uid="{00000000-0005-0000-0000-0000771F0000}"/>
    <cellStyle name="Percent 3 5 5 2 3 2 2" xfId="23699" xr:uid="{00000000-0005-0000-0000-0000781F0000}"/>
    <cellStyle name="Percent 3 5 5 2 3 3" xfId="23698" xr:uid="{00000000-0005-0000-0000-0000791F0000}"/>
    <cellStyle name="Percent 3 5 5 2 4" xfId="6080" xr:uid="{00000000-0005-0000-0000-00007A1F0000}"/>
    <cellStyle name="Percent 3 5 5 2 4 2" xfId="23700" xr:uid="{00000000-0005-0000-0000-00007B1F0000}"/>
    <cellStyle name="Percent 3 5 5 2 5" xfId="23695" xr:uid="{00000000-0005-0000-0000-00007C1F0000}"/>
    <cellStyle name="Percent 3 5 5 3" xfId="6081" xr:uid="{00000000-0005-0000-0000-00007D1F0000}"/>
    <cellStyle name="Percent 3 5 5 3 2" xfId="6082" xr:uid="{00000000-0005-0000-0000-00007E1F0000}"/>
    <cellStyle name="Percent 3 5 5 3 2 2" xfId="6083" xr:uid="{00000000-0005-0000-0000-00007F1F0000}"/>
    <cellStyle name="Percent 3 5 5 3 2 2 2" xfId="23703" xr:uid="{00000000-0005-0000-0000-0000801F0000}"/>
    <cellStyle name="Percent 3 5 5 3 2 3" xfId="23702" xr:uid="{00000000-0005-0000-0000-0000811F0000}"/>
    <cellStyle name="Percent 3 5 5 3 3" xfId="6084" xr:uid="{00000000-0005-0000-0000-0000821F0000}"/>
    <cellStyle name="Percent 3 5 5 3 3 2" xfId="6085" xr:uid="{00000000-0005-0000-0000-0000831F0000}"/>
    <cellStyle name="Percent 3 5 5 3 3 2 2" xfId="23705" xr:uid="{00000000-0005-0000-0000-0000841F0000}"/>
    <cellStyle name="Percent 3 5 5 3 3 3" xfId="23704" xr:uid="{00000000-0005-0000-0000-0000851F0000}"/>
    <cellStyle name="Percent 3 5 5 3 4" xfId="6086" xr:uid="{00000000-0005-0000-0000-0000861F0000}"/>
    <cellStyle name="Percent 3 5 5 3 4 2" xfId="23706" xr:uid="{00000000-0005-0000-0000-0000871F0000}"/>
    <cellStyle name="Percent 3 5 5 3 5" xfId="23701" xr:uid="{00000000-0005-0000-0000-0000881F0000}"/>
    <cellStyle name="Percent 3 5 5 4" xfId="6087" xr:uid="{00000000-0005-0000-0000-0000891F0000}"/>
    <cellStyle name="Percent 3 5 5 4 2" xfId="6088" xr:uid="{00000000-0005-0000-0000-00008A1F0000}"/>
    <cellStyle name="Percent 3 5 5 4 2 2" xfId="6089" xr:uid="{00000000-0005-0000-0000-00008B1F0000}"/>
    <cellStyle name="Percent 3 5 5 4 2 2 2" xfId="23709" xr:uid="{00000000-0005-0000-0000-00008C1F0000}"/>
    <cellStyle name="Percent 3 5 5 4 2 3" xfId="23708" xr:uid="{00000000-0005-0000-0000-00008D1F0000}"/>
    <cellStyle name="Percent 3 5 5 4 3" xfId="6090" xr:uid="{00000000-0005-0000-0000-00008E1F0000}"/>
    <cellStyle name="Percent 3 5 5 4 3 2" xfId="6091" xr:uid="{00000000-0005-0000-0000-00008F1F0000}"/>
    <cellStyle name="Percent 3 5 5 4 3 2 2" xfId="23711" xr:uid="{00000000-0005-0000-0000-0000901F0000}"/>
    <cellStyle name="Percent 3 5 5 4 3 3" xfId="23710" xr:uid="{00000000-0005-0000-0000-0000911F0000}"/>
    <cellStyle name="Percent 3 5 5 4 4" xfId="6092" xr:uid="{00000000-0005-0000-0000-0000921F0000}"/>
    <cellStyle name="Percent 3 5 5 4 4 2" xfId="23712" xr:uid="{00000000-0005-0000-0000-0000931F0000}"/>
    <cellStyle name="Percent 3 5 5 4 5" xfId="23707" xr:uid="{00000000-0005-0000-0000-0000941F0000}"/>
    <cellStyle name="Percent 3 5 5 5" xfId="6093" xr:uid="{00000000-0005-0000-0000-0000951F0000}"/>
    <cellStyle name="Percent 3 5 5 5 2" xfId="6094" xr:uid="{00000000-0005-0000-0000-0000961F0000}"/>
    <cellStyle name="Percent 3 5 5 5 2 2" xfId="6095" xr:uid="{00000000-0005-0000-0000-0000971F0000}"/>
    <cellStyle name="Percent 3 5 5 5 2 2 2" xfId="23715" xr:uid="{00000000-0005-0000-0000-0000981F0000}"/>
    <cellStyle name="Percent 3 5 5 5 2 3" xfId="23714" xr:uid="{00000000-0005-0000-0000-0000991F0000}"/>
    <cellStyle name="Percent 3 5 5 5 3" xfId="6096" xr:uid="{00000000-0005-0000-0000-00009A1F0000}"/>
    <cellStyle name="Percent 3 5 5 5 3 2" xfId="6097" xr:uid="{00000000-0005-0000-0000-00009B1F0000}"/>
    <cellStyle name="Percent 3 5 5 5 3 2 2" xfId="23717" xr:uid="{00000000-0005-0000-0000-00009C1F0000}"/>
    <cellStyle name="Percent 3 5 5 5 3 3" xfId="23716" xr:uid="{00000000-0005-0000-0000-00009D1F0000}"/>
    <cellStyle name="Percent 3 5 5 5 4" xfId="6098" xr:uid="{00000000-0005-0000-0000-00009E1F0000}"/>
    <cellStyle name="Percent 3 5 5 5 4 2" xfId="6099" xr:uid="{00000000-0005-0000-0000-00009F1F0000}"/>
    <cellStyle name="Percent 3 5 5 5 4 2 2" xfId="23719" xr:uid="{00000000-0005-0000-0000-0000A01F0000}"/>
    <cellStyle name="Percent 3 5 5 5 4 3" xfId="23718" xr:uid="{00000000-0005-0000-0000-0000A11F0000}"/>
    <cellStyle name="Percent 3 5 5 5 5" xfId="6100" xr:uid="{00000000-0005-0000-0000-0000A21F0000}"/>
    <cellStyle name="Percent 3 5 5 5 5 2" xfId="23720" xr:uid="{00000000-0005-0000-0000-0000A31F0000}"/>
    <cellStyle name="Percent 3 5 5 5 6" xfId="23713" xr:uid="{00000000-0005-0000-0000-0000A41F0000}"/>
    <cellStyle name="Percent 3 5 5 6" xfId="6101" xr:uid="{00000000-0005-0000-0000-0000A51F0000}"/>
    <cellStyle name="Percent 3 5 5 6 2" xfId="6102" xr:uid="{00000000-0005-0000-0000-0000A61F0000}"/>
    <cellStyle name="Percent 3 5 5 6 2 2" xfId="6103" xr:uid="{00000000-0005-0000-0000-0000A71F0000}"/>
    <cellStyle name="Percent 3 5 5 6 2 2 2" xfId="23723" xr:uid="{00000000-0005-0000-0000-0000A81F0000}"/>
    <cellStyle name="Percent 3 5 5 6 2 3" xfId="23722" xr:uid="{00000000-0005-0000-0000-0000A91F0000}"/>
    <cellStyle name="Percent 3 5 5 6 3" xfId="6104" xr:uid="{00000000-0005-0000-0000-0000AA1F0000}"/>
    <cellStyle name="Percent 3 5 5 6 3 2" xfId="6105" xr:uid="{00000000-0005-0000-0000-0000AB1F0000}"/>
    <cellStyle name="Percent 3 5 5 6 3 2 2" xfId="23725" xr:uid="{00000000-0005-0000-0000-0000AC1F0000}"/>
    <cellStyle name="Percent 3 5 5 6 3 3" xfId="23724" xr:uid="{00000000-0005-0000-0000-0000AD1F0000}"/>
    <cellStyle name="Percent 3 5 5 6 4" xfId="6106" xr:uid="{00000000-0005-0000-0000-0000AE1F0000}"/>
    <cellStyle name="Percent 3 5 5 6 4 2" xfId="23726" xr:uid="{00000000-0005-0000-0000-0000AF1F0000}"/>
    <cellStyle name="Percent 3 5 5 6 5" xfId="23721" xr:uid="{00000000-0005-0000-0000-0000B01F0000}"/>
    <cellStyle name="Percent 3 5 5 7" xfId="6107" xr:uid="{00000000-0005-0000-0000-0000B11F0000}"/>
    <cellStyle name="Percent 3 5 5 7 2" xfId="6108" xr:uid="{00000000-0005-0000-0000-0000B21F0000}"/>
    <cellStyle name="Percent 3 5 5 7 2 2" xfId="23728" xr:uid="{00000000-0005-0000-0000-0000B31F0000}"/>
    <cellStyle name="Percent 3 5 5 7 3" xfId="23727" xr:uid="{00000000-0005-0000-0000-0000B41F0000}"/>
    <cellStyle name="Percent 3 5 5 8" xfId="6109" xr:uid="{00000000-0005-0000-0000-0000B51F0000}"/>
    <cellStyle name="Percent 3 5 5 8 2" xfId="6110" xr:uid="{00000000-0005-0000-0000-0000B61F0000}"/>
    <cellStyle name="Percent 3 5 5 8 2 2" xfId="23730" xr:uid="{00000000-0005-0000-0000-0000B71F0000}"/>
    <cellStyle name="Percent 3 5 5 8 3" xfId="23729" xr:uid="{00000000-0005-0000-0000-0000B81F0000}"/>
    <cellStyle name="Percent 3 5 5 9" xfId="6111" xr:uid="{00000000-0005-0000-0000-0000B91F0000}"/>
    <cellStyle name="Percent 3 5 5 9 2" xfId="6112" xr:uid="{00000000-0005-0000-0000-0000BA1F0000}"/>
    <cellStyle name="Percent 3 5 5 9 2 2" xfId="23732" xr:uid="{00000000-0005-0000-0000-0000BB1F0000}"/>
    <cellStyle name="Percent 3 5 5 9 3" xfId="23731" xr:uid="{00000000-0005-0000-0000-0000BC1F0000}"/>
    <cellStyle name="Percent 3 5 6" xfId="6113" xr:uid="{00000000-0005-0000-0000-0000BD1F0000}"/>
    <cellStyle name="Percent 3 5 6 10" xfId="6114" xr:uid="{00000000-0005-0000-0000-0000BE1F0000}"/>
    <cellStyle name="Percent 3 5 6 10 2" xfId="6115" xr:uid="{00000000-0005-0000-0000-0000BF1F0000}"/>
    <cellStyle name="Percent 3 5 6 10 2 2" xfId="23735" xr:uid="{00000000-0005-0000-0000-0000C01F0000}"/>
    <cellStyle name="Percent 3 5 6 10 3" xfId="23734" xr:uid="{00000000-0005-0000-0000-0000C11F0000}"/>
    <cellStyle name="Percent 3 5 6 11" xfId="6116" xr:uid="{00000000-0005-0000-0000-0000C21F0000}"/>
    <cellStyle name="Percent 3 5 6 11 2" xfId="23736" xr:uid="{00000000-0005-0000-0000-0000C31F0000}"/>
    <cellStyle name="Percent 3 5 6 12" xfId="23733" xr:uid="{00000000-0005-0000-0000-0000C41F0000}"/>
    <cellStyle name="Percent 3 5 6 2" xfId="6117" xr:uid="{00000000-0005-0000-0000-0000C51F0000}"/>
    <cellStyle name="Percent 3 5 6 2 2" xfId="6118" xr:uid="{00000000-0005-0000-0000-0000C61F0000}"/>
    <cellStyle name="Percent 3 5 6 2 2 2" xfId="6119" xr:uid="{00000000-0005-0000-0000-0000C71F0000}"/>
    <cellStyle name="Percent 3 5 6 2 2 2 2" xfId="23739" xr:uid="{00000000-0005-0000-0000-0000C81F0000}"/>
    <cellStyle name="Percent 3 5 6 2 2 3" xfId="23738" xr:uid="{00000000-0005-0000-0000-0000C91F0000}"/>
    <cellStyle name="Percent 3 5 6 2 3" xfId="6120" xr:uid="{00000000-0005-0000-0000-0000CA1F0000}"/>
    <cellStyle name="Percent 3 5 6 2 3 2" xfId="6121" xr:uid="{00000000-0005-0000-0000-0000CB1F0000}"/>
    <cellStyle name="Percent 3 5 6 2 3 2 2" xfId="23741" xr:uid="{00000000-0005-0000-0000-0000CC1F0000}"/>
    <cellStyle name="Percent 3 5 6 2 3 3" xfId="23740" xr:uid="{00000000-0005-0000-0000-0000CD1F0000}"/>
    <cellStyle name="Percent 3 5 6 2 4" xfId="6122" xr:uid="{00000000-0005-0000-0000-0000CE1F0000}"/>
    <cellStyle name="Percent 3 5 6 2 4 2" xfId="23742" xr:uid="{00000000-0005-0000-0000-0000CF1F0000}"/>
    <cellStyle name="Percent 3 5 6 2 5" xfId="23737" xr:uid="{00000000-0005-0000-0000-0000D01F0000}"/>
    <cellStyle name="Percent 3 5 6 3" xfId="6123" xr:uid="{00000000-0005-0000-0000-0000D11F0000}"/>
    <cellStyle name="Percent 3 5 6 3 2" xfId="6124" xr:uid="{00000000-0005-0000-0000-0000D21F0000}"/>
    <cellStyle name="Percent 3 5 6 3 2 2" xfId="6125" xr:uid="{00000000-0005-0000-0000-0000D31F0000}"/>
    <cellStyle name="Percent 3 5 6 3 2 2 2" xfId="23745" xr:uid="{00000000-0005-0000-0000-0000D41F0000}"/>
    <cellStyle name="Percent 3 5 6 3 2 3" xfId="23744" xr:uid="{00000000-0005-0000-0000-0000D51F0000}"/>
    <cellStyle name="Percent 3 5 6 3 3" xfId="6126" xr:uid="{00000000-0005-0000-0000-0000D61F0000}"/>
    <cellStyle name="Percent 3 5 6 3 3 2" xfId="6127" xr:uid="{00000000-0005-0000-0000-0000D71F0000}"/>
    <cellStyle name="Percent 3 5 6 3 3 2 2" xfId="23747" xr:uid="{00000000-0005-0000-0000-0000D81F0000}"/>
    <cellStyle name="Percent 3 5 6 3 3 3" xfId="23746" xr:uid="{00000000-0005-0000-0000-0000D91F0000}"/>
    <cellStyle name="Percent 3 5 6 3 4" xfId="6128" xr:uid="{00000000-0005-0000-0000-0000DA1F0000}"/>
    <cellStyle name="Percent 3 5 6 3 4 2" xfId="23748" xr:uid="{00000000-0005-0000-0000-0000DB1F0000}"/>
    <cellStyle name="Percent 3 5 6 3 5" xfId="23743" xr:uid="{00000000-0005-0000-0000-0000DC1F0000}"/>
    <cellStyle name="Percent 3 5 6 4" xfId="6129" xr:uid="{00000000-0005-0000-0000-0000DD1F0000}"/>
    <cellStyle name="Percent 3 5 6 4 2" xfId="6130" xr:uid="{00000000-0005-0000-0000-0000DE1F0000}"/>
    <cellStyle name="Percent 3 5 6 4 2 2" xfId="6131" xr:uid="{00000000-0005-0000-0000-0000DF1F0000}"/>
    <cellStyle name="Percent 3 5 6 4 2 2 2" xfId="23751" xr:uid="{00000000-0005-0000-0000-0000E01F0000}"/>
    <cellStyle name="Percent 3 5 6 4 2 3" xfId="23750" xr:uid="{00000000-0005-0000-0000-0000E11F0000}"/>
    <cellStyle name="Percent 3 5 6 4 3" xfId="6132" xr:uid="{00000000-0005-0000-0000-0000E21F0000}"/>
    <cellStyle name="Percent 3 5 6 4 3 2" xfId="6133" xr:uid="{00000000-0005-0000-0000-0000E31F0000}"/>
    <cellStyle name="Percent 3 5 6 4 3 2 2" xfId="23753" xr:uid="{00000000-0005-0000-0000-0000E41F0000}"/>
    <cellStyle name="Percent 3 5 6 4 3 3" xfId="23752" xr:uid="{00000000-0005-0000-0000-0000E51F0000}"/>
    <cellStyle name="Percent 3 5 6 4 4" xfId="6134" xr:uid="{00000000-0005-0000-0000-0000E61F0000}"/>
    <cellStyle name="Percent 3 5 6 4 4 2" xfId="23754" xr:uid="{00000000-0005-0000-0000-0000E71F0000}"/>
    <cellStyle name="Percent 3 5 6 4 5" xfId="23749" xr:uid="{00000000-0005-0000-0000-0000E81F0000}"/>
    <cellStyle name="Percent 3 5 6 5" xfId="6135" xr:uid="{00000000-0005-0000-0000-0000E91F0000}"/>
    <cellStyle name="Percent 3 5 6 5 2" xfId="6136" xr:uid="{00000000-0005-0000-0000-0000EA1F0000}"/>
    <cellStyle name="Percent 3 5 6 5 2 2" xfId="6137" xr:uid="{00000000-0005-0000-0000-0000EB1F0000}"/>
    <cellStyle name="Percent 3 5 6 5 2 2 2" xfId="23757" xr:uid="{00000000-0005-0000-0000-0000EC1F0000}"/>
    <cellStyle name="Percent 3 5 6 5 2 3" xfId="23756" xr:uid="{00000000-0005-0000-0000-0000ED1F0000}"/>
    <cellStyle name="Percent 3 5 6 5 3" xfId="6138" xr:uid="{00000000-0005-0000-0000-0000EE1F0000}"/>
    <cellStyle name="Percent 3 5 6 5 3 2" xfId="6139" xr:uid="{00000000-0005-0000-0000-0000EF1F0000}"/>
    <cellStyle name="Percent 3 5 6 5 3 2 2" xfId="23759" xr:uid="{00000000-0005-0000-0000-0000F01F0000}"/>
    <cellStyle name="Percent 3 5 6 5 3 3" xfId="23758" xr:uid="{00000000-0005-0000-0000-0000F11F0000}"/>
    <cellStyle name="Percent 3 5 6 5 4" xfId="6140" xr:uid="{00000000-0005-0000-0000-0000F21F0000}"/>
    <cellStyle name="Percent 3 5 6 5 4 2" xfId="6141" xr:uid="{00000000-0005-0000-0000-0000F31F0000}"/>
    <cellStyle name="Percent 3 5 6 5 4 2 2" xfId="23761" xr:uid="{00000000-0005-0000-0000-0000F41F0000}"/>
    <cellStyle name="Percent 3 5 6 5 4 3" xfId="23760" xr:uid="{00000000-0005-0000-0000-0000F51F0000}"/>
    <cellStyle name="Percent 3 5 6 5 5" xfId="6142" xr:uid="{00000000-0005-0000-0000-0000F61F0000}"/>
    <cellStyle name="Percent 3 5 6 5 5 2" xfId="23762" xr:uid="{00000000-0005-0000-0000-0000F71F0000}"/>
    <cellStyle name="Percent 3 5 6 5 6" xfId="23755" xr:uid="{00000000-0005-0000-0000-0000F81F0000}"/>
    <cellStyle name="Percent 3 5 6 6" xfId="6143" xr:uid="{00000000-0005-0000-0000-0000F91F0000}"/>
    <cellStyle name="Percent 3 5 6 6 2" xfId="6144" xr:uid="{00000000-0005-0000-0000-0000FA1F0000}"/>
    <cellStyle name="Percent 3 5 6 6 2 2" xfId="6145" xr:uid="{00000000-0005-0000-0000-0000FB1F0000}"/>
    <cellStyle name="Percent 3 5 6 6 2 2 2" xfId="23765" xr:uid="{00000000-0005-0000-0000-0000FC1F0000}"/>
    <cellStyle name="Percent 3 5 6 6 2 3" xfId="23764" xr:uid="{00000000-0005-0000-0000-0000FD1F0000}"/>
    <cellStyle name="Percent 3 5 6 6 3" xfId="6146" xr:uid="{00000000-0005-0000-0000-0000FE1F0000}"/>
    <cellStyle name="Percent 3 5 6 6 3 2" xfId="6147" xr:uid="{00000000-0005-0000-0000-0000FF1F0000}"/>
    <cellStyle name="Percent 3 5 6 6 3 2 2" xfId="23767" xr:uid="{00000000-0005-0000-0000-000000200000}"/>
    <cellStyle name="Percent 3 5 6 6 3 3" xfId="23766" xr:uid="{00000000-0005-0000-0000-000001200000}"/>
    <cellStyle name="Percent 3 5 6 6 4" xfId="6148" xr:uid="{00000000-0005-0000-0000-000002200000}"/>
    <cellStyle name="Percent 3 5 6 6 4 2" xfId="23768" xr:uid="{00000000-0005-0000-0000-000003200000}"/>
    <cellStyle name="Percent 3 5 6 6 5" xfId="23763" xr:uid="{00000000-0005-0000-0000-000004200000}"/>
    <cellStyle name="Percent 3 5 6 7" xfId="6149" xr:uid="{00000000-0005-0000-0000-000005200000}"/>
    <cellStyle name="Percent 3 5 6 7 2" xfId="6150" xr:uid="{00000000-0005-0000-0000-000006200000}"/>
    <cellStyle name="Percent 3 5 6 7 2 2" xfId="23770" xr:uid="{00000000-0005-0000-0000-000007200000}"/>
    <cellStyle name="Percent 3 5 6 7 3" xfId="23769" xr:uid="{00000000-0005-0000-0000-000008200000}"/>
    <cellStyle name="Percent 3 5 6 8" xfId="6151" xr:uid="{00000000-0005-0000-0000-000009200000}"/>
    <cellStyle name="Percent 3 5 6 8 2" xfId="6152" xr:uid="{00000000-0005-0000-0000-00000A200000}"/>
    <cellStyle name="Percent 3 5 6 8 2 2" xfId="23772" xr:uid="{00000000-0005-0000-0000-00000B200000}"/>
    <cellStyle name="Percent 3 5 6 8 3" xfId="23771" xr:uid="{00000000-0005-0000-0000-00000C200000}"/>
    <cellStyle name="Percent 3 5 6 9" xfId="6153" xr:uid="{00000000-0005-0000-0000-00000D200000}"/>
    <cellStyle name="Percent 3 5 6 9 2" xfId="6154" xr:uid="{00000000-0005-0000-0000-00000E200000}"/>
    <cellStyle name="Percent 3 5 6 9 2 2" xfId="23774" xr:uid="{00000000-0005-0000-0000-00000F200000}"/>
    <cellStyle name="Percent 3 5 6 9 3" xfId="23773" xr:uid="{00000000-0005-0000-0000-000010200000}"/>
    <cellStyle name="Percent 3 5 7" xfId="6155" xr:uid="{00000000-0005-0000-0000-000011200000}"/>
    <cellStyle name="Percent 3 5 7 10" xfId="6156" xr:uid="{00000000-0005-0000-0000-000012200000}"/>
    <cellStyle name="Percent 3 5 7 10 2" xfId="6157" xr:uid="{00000000-0005-0000-0000-000013200000}"/>
    <cellStyle name="Percent 3 5 7 10 2 2" xfId="23777" xr:uid="{00000000-0005-0000-0000-000014200000}"/>
    <cellStyle name="Percent 3 5 7 10 3" xfId="23776" xr:uid="{00000000-0005-0000-0000-000015200000}"/>
    <cellStyle name="Percent 3 5 7 11" xfId="6158" xr:uid="{00000000-0005-0000-0000-000016200000}"/>
    <cellStyle name="Percent 3 5 7 11 2" xfId="23778" xr:uid="{00000000-0005-0000-0000-000017200000}"/>
    <cellStyle name="Percent 3 5 7 12" xfId="23775" xr:uid="{00000000-0005-0000-0000-000018200000}"/>
    <cellStyle name="Percent 3 5 7 2" xfId="6159" xr:uid="{00000000-0005-0000-0000-000019200000}"/>
    <cellStyle name="Percent 3 5 7 2 2" xfId="6160" xr:uid="{00000000-0005-0000-0000-00001A200000}"/>
    <cellStyle name="Percent 3 5 7 2 2 2" xfId="6161" xr:uid="{00000000-0005-0000-0000-00001B200000}"/>
    <cellStyle name="Percent 3 5 7 2 2 2 2" xfId="23781" xr:uid="{00000000-0005-0000-0000-00001C200000}"/>
    <cellStyle name="Percent 3 5 7 2 2 3" xfId="23780" xr:uid="{00000000-0005-0000-0000-00001D200000}"/>
    <cellStyle name="Percent 3 5 7 2 3" xfId="6162" xr:uid="{00000000-0005-0000-0000-00001E200000}"/>
    <cellStyle name="Percent 3 5 7 2 3 2" xfId="6163" xr:uid="{00000000-0005-0000-0000-00001F200000}"/>
    <cellStyle name="Percent 3 5 7 2 3 2 2" xfId="23783" xr:uid="{00000000-0005-0000-0000-000020200000}"/>
    <cellStyle name="Percent 3 5 7 2 3 3" xfId="23782" xr:uid="{00000000-0005-0000-0000-000021200000}"/>
    <cellStyle name="Percent 3 5 7 2 4" xfId="6164" xr:uid="{00000000-0005-0000-0000-000022200000}"/>
    <cellStyle name="Percent 3 5 7 2 4 2" xfId="23784" xr:uid="{00000000-0005-0000-0000-000023200000}"/>
    <cellStyle name="Percent 3 5 7 2 5" xfId="23779" xr:uid="{00000000-0005-0000-0000-000024200000}"/>
    <cellStyle name="Percent 3 5 7 3" xfId="6165" xr:uid="{00000000-0005-0000-0000-000025200000}"/>
    <cellStyle name="Percent 3 5 7 3 2" xfId="6166" xr:uid="{00000000-0005-0000-0000-000026200000}"/>
    <cellStyle name="Percent 3 5 7 3 2 2" xfId="6167" xr:uid="{00000000-0005-0000-0000-000027200000}"/>
    <cellStyle name="Percent 3 5 7 3 2 2 2" xfId="23787" xr:uid="{00000000-0005-0000-0000-000028200000}"/>
    <cellStyle name="Percent 3 5 7 3 2 3" xfId="23786" xr:uid="{00000000-0005-0000-0000-000029200000}"/>
    <cellStyle name="Percent 3 5 7 3 3" xfId="6168" xr:uid="{00000000-0005-0000-0000-00002A200000}"/>
    <cellStyle name="Percent 3 5 7 3 3 2" xfId="6169" xr:uid="{00000000-0005-0000-0000-00002B200000}"/>
    <cellStyle name="Percent 3 5 7 3 3 2 2" xfId="23789" xr:uid="{00000000-0005-0000-0000-00002C200000}"/>
    <cellStyle name="Percent 3 5 7 3 3 3" xfId="23788" xr:uid="{00000000-0005-0000-0000-00002D200000}"/>
    <cellStyle name="Percent 3 5 7 3 4" xfId="6170" xr:uid="{00000000-0005-0000-0000-00002E200000}"/>
    <cellStyle name="Percent 3 5 7 3 4 2" xfId="23790" xr:uid="{00000000-0005-0000-0000-00002F200000}"/>
    <cellStyle name="Percent 3 5 7 3 5" xfId="23785" xr:uid="{00000000-0005-0000-0000-000030200000}"/>
    <cellStyle name="Percent 3 5 7 4" xfId="6171" xr:uid="{00000000-0005-0000-0000-000031200000}"/>
    <cellStyle name="Percent 3 5 7 4 2" xfId="6172" xr:uid="{00000000-0005-0000-0000-000032200000}"/>
    <cellStyle name="Percent 3 5 7 4 2 2" xfId="6173" xr:uid="{00000000-0005-0000-0000-000033200000}"/>
    <cellStyle name="Percent 3 5 7 4 2 2 2" xfId="23793" xr:uid="{00000000-0005-0000-0000-000034200000}"/>
    <cellStyle name="Percent 3 5 7 4 2 3" xfId="23792" xr:uid="{00000000-0005-0000-0000-000035200000}"/>
    <cellStyle name="Percent 3 5 7 4 3" xfId="6174" xr:uid="{00000000-0005-0000-0000-000036200000}"/>
    <cellStyle name="Percent 3 5 7 4 3 2" xfId="6175" xr:uid="{00000000-0005-0000-0000-000037200000}"/>
    <cellStyle name="Percent 3 5 7 4 3 2 2" xfId="23795" xr:uid="{00000000-0005-0000-0000-000038200000}"/>
    <cellStyle name="Percent 3 5 7 4 3 3" xfId="23794" xr:uid="{00000000-0005-0000-0000-000039200000}"/>
    <cellStyle name="Percent 3 5 7 4 4" xfId="6176" xr:uid="{00000000-0005-0000-0000-00003A200000}"/>
    <cellStyle name="Percent 3 5 7 4 4 2" xfId="23796" xr:uid="{00000000-0005-0000-0000-00003B200000}"/>
    <cellStyle name="Percent 3 5 7 4 5" xfId="23791" xr:uid="{00000000-0005-0000-0000-00003C200000}"/>
    <cellStyle name="Percent 3 5 7 5" xfId="6177" xr:uid="{00000000-0005-0000-0000-00003D200000}"/>
    <cellStyle name="Percent 3 5 7 5 2" xfId="6178" xr:uid="{00000000-0005-0000-0000-00003E200000}"/>
    <cellStyle name="Percent 3 5 7 5 2 2" xfId="6179" xr:uid="{00000000-0005-0000-0000-00003F200000}"/>
    <cellStyle name="Percent 3 5 7 5 2 2 2" xfId="23799" xr:uid="{00000000-0005-0000-0000-000040200000}"/>
    <cellStyle name="Percent 3 5 7 5 2 3" xfId="23798" xr:uid="{00000000-0005-0000-0000-000041200000}"/>
    <cellStyle name="Percent 3 5 7 5 3" xfId="6180" xr:uid="{00000000-0005-0000-0000-000042200000}"/>
    <cellStyle name="Percent 3 5 7 5 3 2" xfId="6181" xr:uid="{00000000-0005-0000-0000-000043200000}"/>
    <cellStyle name="Percent 3 5 7 5 3 2 2" xfId="23801" xr:uid="{00000000-0005-0000-0000-000044200000}"/>
    <cellStyle name="Percent 3 5 7 5 3 3" xfId="23800" xr:uid="{00000000-0005-0000-0000-000045200000}"/>
    <cellStyle name="Percent 3 5 7 5 4" xfId="6182" xr:uid="{00000000-0005-0000-0000-000046200000}"/>
    <cellStyle name="Percent 3 5 7 5 4 2" xfId="6183" xr:uid="{00000000-0005-0000-0000-000047200000}"/>
    <cellStyle name="Percent 3 5 7 5 4 2 2" xfId="23803" xr:uid="{00000000-0005-0000-0000-000048200000}"/>
    <cellStyle name="Percent 3 5 7 5 4 3" xfId="23802" xr:uid="{00000000-0005-0000-0000-000049200000}"/>
    <cellStyle name="Percent 3 5 7 5 5" xfId="6184" xr:uid="{00000000-0005-0000-0000-00004A200000}"/>
    <cellStyle name="Percent 3 5 7 5 5 2" xfId="23804" xr:uid="{00000000-0005-0000-0000-00004B200000}"/>
    <cellStyle name="Percent 3 5 7 5 6" xfId="23797" xr:uid="{00000000-0005-0000-0000-00004C200000}"/>
    <cellStyle name="Percent 3 5 7 6" xfId="6185" xr:uid="{00000000-0005-0000-0000-00004D200000}"/>
    <cellStyle name="Percent 3 5 7 6 2" xfId="6186" xr:uid="{00000000-0005-0000-0000-00004E200000}"/>
    <cellStyle name="Percent 3 5 7 6 2 2" xfId="6187" xr:uid="{00000000-0005-0000-0000-00004F200000}"/>
    <cellStyle name="Percent 3 5 7 6 2 2 2" xfId="23807" xr:uid="{00000000-0005-0000-0000-000050200000}"/>
    <cellStyle name="Percent 3 5 7 6 2 3" xfId="23806" xr:uid="{00000000-0005-0000-0000-000051200000}"/>
    <cellStyle name="Percent 3 5 7 6 3" xfId="6188" xr:uid="{00000000-0005-0000-0000-000052200000}"/>
    <cellStyle name="Percent 3 5 7 6 3 2" xfId="6189" xr:uid="{00000000-0005-0000-0000-000053200000}"/>
    <cellStyle name="Percent 3 5 7 6 3 2 2" xfId="23809" xr:uid="{00000000-0005-0000-0000-000054200000}"/>
    <cellStyle name="Percent 3 5 7 6 3 3" xfId="23808" xr:uid="{00000000-0005-0000-0000-000055200000}"/>
    <cellStyle name="Percent 3 5 7 6 4" xfId="6190" xr:uid="{00000000-0005-0000-0000-000056200000}"/>
    <cellStyle name="Percent 3 5 7 6 4 2" xfId="23810" xr:uid="{00000000-0005-0000-0000-000057200000}"/>
    <cellStyle name="Percent 3 5 7 6 5" xfId="23805" xr:uid="{00000000-0005-0000-0000-000058200000}"/>
    <cellStyle name="Percent 3 5 7 7" xfId="6191" xr:uid="{00000000-0005-0000-0000-000059200000}"/>
    <cellStyle name="Percent 3 5 7 7 2" xfId="6192" xr:uid="{00000000-0005-0000-0000-00005A200000}"/>
    <cellStyle name="Percent 3 5 7 7 2 2" xfId="23812" xr:uid="{00000000-0005-0000-0000-00005B200000}"/>
    <cellStyle name="Percent 3 5 7 7 3" xfId="23811" xr:uid="{00000000-0005-0000-0000-00005C200000}"/>
    <cellStyle name="Percent 3 5 7 8" xfId="6193" xr:uid="{00000000-0005-0000-0000-00005D200000}"/>
    <cellStyle name="Percent 3 5 7 8 2" xfId="6194" xr:uid="{00000000-0005-0000-0000-00005E200000}"/>
    <cellStyle name="Percent 3 5 7 8 2 2" xfId="23814" xr:uid="{00000000-0005-0000-0000-00005F200000}"/>
    <cellStyle name="Percent 3 5 7 8 3" xfId="23813" xr:uid="{00000000-0005-0000-0000-000060200000}"/>
    <cellStyle name="Percent 3 5 7 9" xfId="6195" xr:uid="{00000000-0005-0000-0000-000061200000}"/>
    <cellStyle name="Percent 3 5 7 9 2" xfId="6196" xr:uid="{00000000-0005-0000-0000-000062200000}"/>
    <cellStyle name="Percent 3 5 7 9 2 2" xfId="23816" xr:uid="{00000000-0005-0000-0000-000063200000}"/>
    <cellStyle name="Percent 3 5 7 9 3" xfId="23815" xr:uid="{00000000-0005-0000-0000-000064200000}"/>
    <cellStyle name="Percent 3 5 8" xfId="6197" xr:uid="{00000000-0005-0000-0000-000065200000}"/>
    <cellStyle name="Percent 3 5 8 10" xfId="6198" xr:uid="{00000000-0005-0000-0000-000066200000}"/>
    <cellStyle name="Percent 3 5 8 10 2" xfId="6199" xr:uid="{00000000-0005-0000-0000-000067200000}"/>
    <cellStyle name="Percent 3 5 8 10 2 2" xfId="23819" xr:uid="{00000000-0005-0000-0000-000068200000}"/>
    <cellStyle name="Percent 3 5 8 10 3" xfId="23818" xr:uid="{00000000-0005-0000-0000-000069200000}"/>
    <cellStyle name="Percent 3 5 8 11" xfId="6200" xr:uid="{00000000-0005-0000-0000-00006A200000}"/>
    <cellStyle name="Percent 3 5 8 11 2" xfId="23820" xr:uid="{00000000-0005-0000-0000-00006B200000}"/>
    <cellStyle name="Percent 3 5 8 12" xfId="23817" xr:uid="{00000000-0005-0000-0000-00006C200000}"/>
    <cellStyle name="Percent 3 5 8 2" xfId="6201" xr:uid="{00000000-0005-0000-0000-00006D200000}"/>
    <cellStyle name="Percent 3 5 8 2 2" xfId="6202" xr:uid="{00000000-0005-0000-0000-00006E200000}"/>
    <cellStyle name="Percent 3 5 8 2 2 2" xfId="6203" xr:uid="{00000000-0005-0000-0000-00006F200000}"/>
    <cellStyle name="Percent 3 5 8 2 2 2 2" xfId="23823" xr:uid="{00000000-0005-0000-0000-000070200000}"/>
    <cellStyle name="Percent 3 5 8 2 2 3" xfId="23822" xr:uid="{00000000-0005-0000-0000-000071200000}"/>
    <cellStyle name="Percent 3 5 8 2 3" xfId="6204" xr:uid="{00000000-0005-0000-0000-000072200000}"/>
    <cellStyle name="Percent 3 5 8 2 3 2" xfId="6205" xr:uid="{00000000-0005-0000-0000-000073200000}"/>
    <cellStyle name="Percent 3 5 8 2 3 2 2" xfId="23825" xr:uid="{00000000-0005-0000-0000-000074200000}"/>
    <cellStyle name="Percent 3 5 8 2 3 3" xfId="23824" xr:uid="{00000000-0005-0000-0000-000075200000}"/>
    <cellStyle name="Percent 3 5 8 2 4" xfId="6206" xr:uid="{00000000-0005-0000-0000-000076200000}"/>
    <cellStyle name="Percent 3 5 8 2 4 2" xfId="23826" xr:uid="{00000000-0005-0000-0000-000077200000}"/>
    <cellStyle name="Percent 3 5 8 2 5" xfId="23821" xr:uid="{00000000-0005-0000-0000-000078200000}"/>
    <cellStyle name="Percent 3 5 8 3" xfId="6207" xr:uid="{00000000-0005-0000-0000-000079200000}"/>
    <cellStyle name="Percent 3 5 8 3 2" xfId="6208" xr:uid="{00000000-0005-0000-0000-00007A200000}"/>
    <cellStyle name="Percent 3 5 8 3 2 2" xfId="6209" xr:uid="{00000000-0005-0000-0000-00007B200000}"/>
    <cellStyle name="Percent 3 5 8 3 2 2 2" xfId="23829" xr:uid="{00000000-0005-0000-0000-00007C200000}"/>
    <cellStyle name="Percent 3 5 8 3 2 3" xfId="23828" xr:uid="{00000000-0005-0000-0000-00007D200000}"/>
    <cellStyle name="Percent 3 5 8 3 3" xfId="6210" xr:uid="{00000000-0005-0000-0000-00007E200000}"/>
    <cellStyle name="Percent 3 5 8 3 3 2" xfId="6211" xr:uid="{00000000-0005-0000-0000-00007F200000}"/>
    <cellStyle name="Percent 3 5 8 3 3 2 2" xfId="23831" xr:uid="{00000000-0005-0000-0000-000080200000}"/>
    <cellStyle name="Percent 3 5 8 3 3 3" xfId="23830" xr:uid="{00000000-0005-0000-0000-000081200000}"/>
    <cellStyle name="Percent 3 5 8 3 4" xfId="6212" xr:uid="{00000000-0005-0000-0000-000082200000}"/>
    <cellStyle name="Percent 3 5 8 3 4 2" xfId="23832" xr:uid="{00000000-0005-0000-0000-000083200000}"/>
    <cellStyle name="Percent 3 5 8 3 5" xfId="23827" xr:uid="{00000000-0005-0000-0000-000084200000}"/>
    <cellStyle name="Percent 3 5 8 4" xfId="6213" xr:uid="{00000000-0005-0000-0000-000085200000}"/>
    <cellStyle name="Percent 3 5 8 4 2" xfId="6214" xr:uid="{00000000-0005-0000-0000-000086200000}"/>
    <cellStyle name="Percent 3 5 8 4 2 2" xfId="6215" xr:uid="{00000000-0005-0000-0000-000087200000}"/>
    <cellStyle name="Percent 3 5 8 4 2 2 2" xfId="23835" xr:uid="{00000000-0005-0000-0000-000088200000}"/>
    <cellStyle name="Percent 3 5 8 4 2 3" xfId="23834" xr:uid="{00000000-0005-0000-0000-000089200000}"/>
    <cellStyle name="Percent 3 5 8 4 3" xfId="6216" xr:uid="{00000000-0005-0000-0000-00008A200000}"/>
    <cellStyle name="Percent 3 5 8 4 3 2" xfId="6217" xr:uid="{00000000-0005-0000-0000-00008B200000}"/>
    <cellStyle name="Percent 3 5 8 4 3 2 2" xfId="23837" xr:uid="{00000000-0005-0000-0000-00008C200000}"/>
    <cellStyle name="Percent 3 5 8 4 3 3" xfId="23836" xr:uid="{00000000-0005-0000-0000-00008D200000}"/>
    <cellStyle name="Percent 3 5 8 4 4" xfId="6218" xr:uid="{00000000-0005-0000-0000-00008E200000}"/>
    <cellStyle name="Percent 3 5 8 4 4 2" xfId="23838" xr:uid="{00000000-0005-0000-0000-00008F200000}"/>
    <cellStyle name="Percent 3 5 8 4 5" xfId="23833" xr:uid="{00000000-0005-0000-0000-000090200000}"/>
    <cellStyle name="Percent 3 5 8 5" xfId="6219" xr:uid="{00000000-0005-0000-0000-000091200000}"/>
    <cellStyle name="Percent 3 5 8 5 2" xfId="6220" xr:uid="{00000000-0005-0000-0000-000092200000}"/>
    <cellStyle name="Percent 3 5 8 5 2 2" xfId="6221" xr:uid="{00000000-0005-0000-0000-000093200000}"/>
    <cellStyle name="Percent 3 5 8 5 2 2 2" xfId="23841" xr:uid="{00000000-0005-0000-0000-000094200000}"/>
    <cellStyle name="Percent 3 5 8 5 2 3" xfId="23840" xr:uid="{00000000-0005-0000-0000-000095200000}"/>
    <cellStyle name="Percent 3 5 8 5 3" xfId="6222" xr:uid="{00000000-0005-0000-0000-000096200000}"/>
    <cellStyle name="Percent 3 5 8 5 3 2" xfId="6223" xr:uid="{00000000-0005-0000-0000-000097200000}"/>
    <cellStyle name="Percent 3 5 8 5 3 2 2" xfId="23843" xr:uid="{00000000-0005-0000-0000-000098200000}"/>
    <cellStyle name="Percent 3 5 8 5 3 3" xfId="23842" xr:uid="{00000000-0005-0000-0000-000099200000}"/>
    <cellStyle name="Percent 3 5 8 5 4" xfId="6224" xr:uid="{00000000-0005-0000-0000-00009A200000}"/>
    <cellStyle name="Percent 3 5 8 5 4 2" xfId="6225" xr:uid="{00000000-0005-0000-0000-00009B200000}"/>
    <cellStyle name="Percent 3 5 8 5 4 2 2" xfId="23845" xr:uid="{00000000-0005-0000-0000-00009C200000}"/>
    <cellStyle name="Percent 3 5 8 5 4 3" xfId="23844" xr:uid="{00000000-0005-0000-0000-00009D200000}"/>
    <cellStyle name="Percent 3 5 8 5 5" xfId="6226" xr:uid="{00000000-0005-0000-0000-00009E200000}"/>
    <cellStyle name="Percent 3 5 8 5 5 2" xfId="23846" xr:uid="{00000000-0005-0000-0000-00009F200000}"/>
    <cellStyle name="Percent 3 5 8 5 6" xfId="23839" xr:uid="{00000000-0005-0000-0000-0000A0200000}"/>
    <cellStyle name="Percent 3 5 8 6" xfId="6227" xr:uid="{00000000-0005-0000-0000-0000A1200000}"/>
    <cellStyle name="Percent 3 5 8 6 2" xfId="6228" xr:uid="{00000000-0005-0000-0000-0000A2200000}"/>
    <cellStyle name="Percent 3 5 8 6 2 2" xfId="6229" xr:uid="{00000000-0005-0000-0000-0000A3200000}"/>
    <cellStyle name="Percent 3 5 8 6 2 2 2" xfId="23849" xr:uid="{00000000-0005-0000-0000-0000A4200000}"/>
    <cellStyle name="Percent 3 5 8 6 2 3" xfId="23848" xr:uid="{00000000-0005-0000-0000-0000A5200000}"/>
    <cellStyle name="Percent 3 5 8 6 3" xfId="6230" xr:uid="{00000000-0005-0000-0000-0000A6200000}"/>
    <cellStyle name="Percent 3 5 8 6 3 2" xfId="6231" xr:uid="{00000000-0005-0000-0000-0000A7200000}"/>
    <cellStyle name="Percent 3 5 8 6 3 2 2" xfId="23851" xr:uid="{00000000-0005-0000-0000-0000A8200000}"/>
    <cellStyle name="Percent 3 5 8 6 3 3" xfId="23850" xr:uid="{00000000-0005-0000-0000-0000A9200000}"/>
    <cellStyle name="Percent 3 5 8 6 4" xfId="6232" xr:uid="{00000000-0005-0000-0000-0000AA200000}"/>
    <cellStyle name="Percent 3 5 8 6 4 2" xfId="23852" xr:uid="{00000000-0005-0000-0000-0000AB200000}"/>
    <cellStyle name="Percent 3 5 8 6 5" xfId="23847" xr:uid="{00000000-0005-0000-0000-0000AC200000}"/>
    <cellStyle name="Percent 3 5 8 7" xfId="6233" xr:uid="{00000000-0005-0000-0000-0000AD200000}"/>
    <cellStyle name="Percent 3 5 8 7 2" xfId="6234" xr:uid="{00000000-0005-0000-0000-0000AE200000}"/>
    <cellStyle name="Percent 3 5 8 7 2 2" xfId="23854" xr:uid="{00000000-0005-0000-0000-0000AF200000}"/>
    <cellStyle name="Percent 3 5 8 7 3" xfId="23853" xr:uid="{00000000-0005-0000-0000-0000B0200000}"/>
    <cellStyle name="Percent 3 5 8 8" xfId="6235" xr:uid="{00000000-0005-0000-0000-0000B1200000}"/>
    <cellStyle name="Percent 3 5 8 8 2" xfId="6236" xr:uid="{00000000-0005-0000-0000-0000B2200000}"/>
    <cellStyle name="Percent 3 5 8 8 2 2" xfId="23856" xr:uid="{00000000-0005-0000-0000-0000B3200000}"/>
    <cellStyle name="Percent 3 5 8 8 3" xfId="23855" xr:uid="{00000000-0005-0000-0000-0000B4200000}"/>
    <cellStyle name="Percent 3 5 8 9" xfId="6237" xr:uid="{00000000-0005-0000-0000-0000B5200000}"/>
    <cellStyle name="Percent 3 5 8 9 2" xfId="6238" xr:uid="{00000000-0005-0000-0000-0000B6200000}"/>
    <cellStyle name="Percent 3 5 8 9 2 2" xfId="23858" xr:uid="{00000000-0005-0000-0000-0000B7200000}"/>
    <cellStyle name="Percent 3 5 8 9 3" xfId="23857" xr:uid="{00000000-0005-0000-0000-0000B8200000}"/>
    <cellStyle name="Percent 3 5 9" xfId="6239" xr:uid="{00000000-0005-0000-0000-0000B9200000}"/>
    <cellStyle name="Percent 3 5 9 10" xfId="6240" xr:uid="{00000000-0005-0000-0000-0000BA200000}"/>
    <cellStyle name="Percent 3 5 9 10 2" xfId="6241" xr:uid="{00000000-0005-0000-0000-0000BB200000}"/>
    <cellStyle name="Percent 3 5 9 10 2 2" xfId="23861" xr:uid="{00000000-0005-0000-0000-0000BC200000}"/>
    <cellStyle name="Percent 3 5 9 10 3" xfId="23860" xr:uid="{00000000-0005-0000-0000-0000BD200000}"/>
    <cellStyle name="Percent 3 5 9 11" xfId="6242" xr:uid="{00000000-0005-0000-0000-0000BE200000}"/>
    <cellStyle name="Percent 3 5 9 11 2" xfId="23862" xr:uid="{00000000-0005-0000-0000-0000BF200000}"/>
    <cellStyle name="Percent 3 5 9 12" xfId="23859" xr:uid="{00000000-0005-0000-0000-0000C0200000}"/>
    <cellStyle name="Percent 3 5 9 2" xfId="6243" xr:uid="{00000000-0005-0000-0000-0000C1200000}"/>
    <cellStyle name="Percent 3 5 9 2 2" xfId="6244" xr:uid="{00000000-0005-0000-0000-0000C2200000}"/>
    <cellStyle name="Percent 3 5 9 2 2 2" xfId="6245" xr:uid="{00000000-0005-0000-0000-0000C3200000}"/>
    <cellStyle name="Percent 3 5 9 2 2 2 2" xfId="23865" xr:uid="{00000000-0005-0000-0000-0000C4200000}"/>
    <cellStyle name="Percent 3 5 9 2 2 3" xfId="23864" xr:uid="{00000000-0005-0000-0000-0000C5200000}"/>
    <cellStyle name="Percent 3 5 9 2 3" xfId="6246" xr:uid="{00000000-0005-0000-0000-0000C6200000}"/>
    <cellStyle name="Percent 3 5 9 2 3 2" xfId="6247" xr:uid="{00000000-0005-0000-0000-0000C7200000}"/>
    <cellStyle name="Percent 3 5 9 2 3 2 2" xfId="23867" xr:uid="{00000000-0005-0000-0000-0000C8200000}"/>
    <cellStyle name="Percent 3 5 9 2 3 3" xfId="23866" xr:uid="{00000000-0005-0000-0000-0000C9200000}"/>
    <cellStyle name="Percent 3 5 9 2 4" xfId="6248" xr:uid="{00000000-0005-0000-0000-0000CA200000}"/>
    <cellStyle name="Percent 3 5 9 2 4 2" xfId="23868" xr:uid="{00000000-0005-0000-0000-0000CB200000}"/>
    <cellStyle name="Percent 3 5 9 2 5" xfId="23863" xr:uid="{00000000-0005-0000-0000-0000CC200000}"/>
    <cellStyle name="Percent 3 5 9 3" xfId="6249" xr:uid="{00000000-0005-0000-0000-0000CD200000}"/>
    <cellStyle name="Percent 3 5 9 3 2" xfId="6250" xr:uid="{00000000-0005-0000-0000-0000CE200000}"/>
    <cellStyle name="Percent 3 5 9 3 2 2" xfId="6251" xr:uid="{00000000-0005-0000-0000-0000CF200000}"/>
    <cellStyle name="Percent 3 5 9 3 2 2 2" xfId="23871" xr:uid="{00000000-0005-0000-0000-0000D0200000}"/>
    <cellStyle name="Percent 3 5 9 3 2 3" xfId="23870" xr:uid="{00000000-0005-0000-0000-0000D1200000}"/>
    <cellStyle name="Percent 3 5 9 3 3" xfId="6252" xr:uid="{00000000-0005-0000-0000-0000D2200000}"/>
    <cellStyle name="Percent 3 5 9 3 3 2" xfId="6253" xr:uid="{00000000-0005-0000-0000-0000D3200000}"/>
    <cellStyle name="Percent 3 5 9 3 3 2 2" xfId="23873" xr:uid="{00000000-0005-0000-0000-0000D4200000}"/>
    <cellStyle name="Percent 3 5 9 3 3 3" xfId="23872" xr:uid="{00000000-0005-0000-0000-0000D5200000}"/>
    <cellStyle name="Percent 3 5 9 3 4" xfId="6254" xr:uid="{00000000-0005-0000-0000-0000D6200000}"/>
    <cellStyle name="Percent 3 5 9 3 4 2" xfId="23874" xr:uid="{00000000-0005-0000-0000-0000D7200000}"/>
    <cellStyle name="Percent 3 5 9 3 5" xfId="23869" xr:uid="{00000000-0005-0000-0000-0000D8200000}"/>
    <cellStyle name="Percent 3 5 9 4" xfId="6255" xr:uid="{00000000-0005-0000-0000-0000D9200000}"/>
    <cellStyle name="Percent 3 5 9 4 2" xfId="6256" xr:uid="{00000000-0005-0000-0000-0000DA200000}"/>
    <cellStyle name="Percent 3 5 9 4 2 2" xfId="6257" xr:uid="{00000000-0005-0000-0000-0000DB200000}"/>
    <cellStyle name="Percent 3 5 9 4 2 2 2" xfId="23877" xr:uid="{00000000-0005-0000-0000-0000DC200000}"/>
    <cellStyle name="Percent 3 5 9 4 2 3" xfId="23876" xr:uid="{00000000-0005-0000-0000-0000DD200000}"/>
    <cellStyle name="Percent 3 5 9 4 3" xfId="6258" xr:uid="{00000000-0005-0000-0000-0000DE200000}"/>
    <cellStyle name="Percent 3 5 9 4 3 2" xfId="6259" xr:uid="{00000000-0005-0000-0000-0000DF200000}"/>
    <cellStyle name="Percent 3 5 9 4 3 2 2" xfId="23879" xr:uid="{00000000-0005-0000-0000-0000E0200000}"/>
    <cellStyle name="Percent 3 5 9 4 3 3" xfId="23878" xr:uid="{00000000-0005-0000-0000-0000E1200000}"/>
    <cellStyle name="Percent 3 5 9 4 4" xfId="6260" xr:uid="{00000000-0005-0000-0000-0000E2200000}"/>
    <cellStyle name="Percent 3 5 9 4 4 2" xfId="23880" xr:uid="{00000000-0005-0000-0000-0000E3200000}"/>
    <cellStyle name="Percent 3 5 9 4 5" xfId="23875" xr:uid="{00000000-0005-0000-0000-0000E4200000}"/>
    <cellStyle name="Percent 3 5 9 5" xfId="6261" xr:uid="{00000000-0005-0000-0000-0000E5200000}"/>
    <cellStyle name="Percent 3 5 9 5 2" xfId="6262" xr:uid="{00000000-0005-0000-0000-0000E6200000}"/>
    <cellStyle name="Percent 3 5 9 5 2 2" xfId="6263" xr:uid="{00000000-0005-0000-0000-0000E7200000}"/>
    <cellStyle name="Percent 3 5 9 5 2 2 2" xfId="23883" xr:uid="{00000000-0005-0000-0000-0000E8200000}"/>
    <cellStyle name="Percent 3 5 9 5 2 3" xfId="23882" xr:uid="{00000000-0005-0000-0000-0000E9200000}"/>
    <cellStyle name="Percent 3 5 9 5 3" xfId="6264" xr:uid="{00000000-0005-0000-0000-0000EA200000}"/>
    <cellStyle name="Percent 3 5 9 5 3 2" xfId="6265" xr:uid="{00000000-0005-0000-0000-0000EB200000}"/>
    <cellStyle name="Percent 3 5 9 5 3 2 2" xfId="23885" xr:uid="{00000000-0005-0000-0000-0000EC200000}"/>
    <cellStyle name="Percent 3 5 9 5 3 3" xfId="23884" xr:uid="{00000000-0005-0000-0000-0000ED200000}"/>
    <cellStyle name="Percent 3 5 9 5 4" xfId="6266" xr:uid="{00000000-0005-0000-0000-0000EE200000}"/>
    <cellStyle name="Percent 3 5 9 5 4 2" xfId="6267" xr:uid="{00000000-0005-0000-0000-0000EF200000}"/>
    <cellStyle name="Percent 3 5 9 5 4 2 2" xfId="23887" xr:uid="{00000000-0005-0000-0000-0000F0200000}"/>
    <cellStyle name="Percent 3 5 9 5 4 3" xfId="23886" xr:uid="{00000000-0005-0000-0000-0000F1200000}"/>
    <cellStyle name="Percent 3 5 9 5 5" xfId="6268" xr:uid="{00000000-0005-0000-0000-0000F2200000}"/>
    <cellStyle name="Percent 3 5 9 5 5 2" xfId="23888" xr:uid="{00000000-0005-0000-0000-0000F3200000}"/>
    <cellStyle name="Percent 3 5 9 5 6" xfId="23881" xr:uid="{00000000-0005-0000-0000-0000F4200000}"/>
    <cellStyle name="Percent 3 5 9 6" xfId="6269" xr:uid="{00000000-0005-0000-0000-0000F5200000}"/>
    <cellStyle name="Percent 3 5 9 6 2" xfId="6270" xr:uid="{00000000-0005-0000-0000-0000F6200000}"/>
    <cellStyle name="Percent 3 5 9 6 2 2" xfId="6271" xr:uid="{00000000-0005-0000-0000-0000F7200000}"/>
    <cellStyle name="Percent 3 5 9 6 2 2 2" xfId="23891" xr:uid="{00000000-0005-0000-0000-0000F8200000}"/>
    <cellStyle name="Percent 3 5 9 6 2 3" xfId="23890" xr:uid="{00000000-0005-0000-0000-0000F9200000}"/>
    <cellStyle name="Percent 3 5 9 6 3" xfId="6272" xr:uid="{00000000-0005-0000-0000-0000FA200000}"/>
    <cellStyle name="Percent 3 5 9 6 3 2" xfId="6273" xr:uid="{00000000-0005-0000-0000-0000FB200000}"/>
    <cellStyle name="Percent 3 5 9 6 3 2 2" xfId="23893" xr:uid="{00000000-0005-0000-0000-0000FC200000}"/>
    <cellStyle name="Percent 3 5 9 6 3 3" xfId="23892" xr:uid="{00000000-0005-0000-0000-0000FD200000}"/>
    <cellStyle name="Percent 3 5 9 6 4" xfId="6274" xr:uid="{00000000-0005-0000-0000-0000FE200000}"/>
    <cellStyle name="Percent 3 5 9 6 4 2" xfId="23894" xr:uid="{00000000-0005-0000-0000-0000FF200000}"/>
    <cellStyle name="Percent 3 5 9 6 5" xfId="23889" xr:uid="{00000000-0005-0000-0000-000000210000}"/>
    <cellStyle name="Percent 3 5 9 7" xfId="6275" xr:uid="{00000000-0005-0000-0000-000001210000}"/>
    <cellStyle name="Percent 3 5 9 7 2" xfId="6276" xr:uid="{00000000-0005-0000-0000-000002210000}"/>
    <cellStyle name="Percent 3 5 9 7 2 2" xfId="23896" xr:uid="{00000000-0005-0000-0000-000003210000}"/>
    <cellStyle name="Percent 3 5 9 7 3" xfId="23895" xr:uid="{00000000-0005-0000-0000-000004210000}"/>
    <cellStyle name="Percent 3 5 9 8" xfId="6277" xr:uid="{00000000-0005-0000-0000-000005210000}"/>
    <cellStyle name="Percent 3 5 9 8 2" xfId="6278" xr:uid="{00000000-0005-0000-0000-000006210000}"/>
    <cellStyle name="Percent 3 5 9 8 2 2" xfId="23898" xr:uid="{00000000-0005-0000-0000-000007210000}"/>
    <cellStyle name="Percent 3 5 9 8 3" xfId="23897" xr:uid="{00000000-0005-0000-0000-000008210000}"/>
    <cellStyle name="Percent 3 5 9 9" xfId="6279" xr:uid="{00000000-0005-0000-0000-000009210000}"/>
    <cellStyle name="Percent 3 5 9 9 2" xfId="6280" xr:uid="{00000000-0005-0000-0000-00000A210000}"/>
    <cellStyle name="Percent 3 5 9 9 2 2" xfId="23900" xr:uid="{00000000-0005-0000-0000-00000B210000}"/>
    <cellStyle name="Percent 3 5 9 9 3" xfId="23899" xr:uid="{00000000-0005-0000-0000-00000C210000}"/>
    <cellStyle name="Percent 3 6" xfId="6281" xr:uid="{00000000-0005-0000-0000-00000D210000}"/>
    <cellStyle name="Percent 3 6 10" xfId="6282" xr:uid="{00000000-0005-0000-0000-00000E210000}"/>
    <cellStyle name="Percent 3 6 10 10" xfId="6283" xr:uid="{00000000-0005-0000-0000-00000F210000}"/>
    <cellStyle name="Percent 3 6 10 10 2" xfId="6284" xr:uid="{00000000-0005-0000-0000-000010210000}"/>
    <cellStyle name="Percent 3 6 10 10 2 2" xfId="23904" xr:uid="{00000000-0005-0000-0000-000011210000}"/>
    <cellStyle name="Percent 3 6 10 10 3" xfId="23903" xr:uid="{00000000-0005-0000-0000-000012210000}"/>
    <cellStyle name="Percent 3 6 10 11" xfId="6285" xr:uid="{00000000-0005-0000-0000-000013210000}"/>
    <cellStyle name="Percent 3 6 10 11 2" xfId="23905" xr:uid="{00000000-0005-0000-0000-000014210000}"/>
    <cellStyle name="Percent 3 6 10 12" xfId="23902" xr:uid="{00000000-0005-0000-0000-000015210000}"/>
    <cellStyle name="Percent 3 6 10 2" xfId="6286" xr:uid="{00000000-0005-0000-0000-000016210000}"/>
    <cellStyle name="Percent 3 6 10 2 2" xfId="6287" xr:uid="{00000000-0005-0000-0000-000017210000}"/>
    <cellStyle name="Percent 3 6 10 2 2 2" xfId="6288" xr:uid="{00000000-0005-0000-0000-000018210000}"/>
    <cellStyle name="Percent 3 6 10 2 2 2 2" xfId="23908" xr:uid="{00000000-0005-0000-0000-000019210000}"/>
    <cellStyle name="Percent 3 6 10 2 2 3" xfId="23907" xr:uid="{00000000-0005-0000-0000-00001A210000}"/>
    <cellStyle name="Percent 3 6 10 2 3" xfId="6289" xr:uid="{00000000-0005-0000-0000-00001B210000}"/>
    <cellStyle name="Percent 3 6 10 2 3 2" xfId="6290" xr:uid="{00000000-0005-0000-0000-00001C210000}"/>
    <cellStyle name="Percent 3 6 10 2 3 2 2" xfId="23910" xr:uid="{00000000-0005-0000-0000-00001D210000}"/>
    <cellStyle name="Percent 3 6 10 2 3 3" xfId="23909" xr:uid="{00000000-0005-0000-0000-00001E210000}"/>
    <cellStyle name="Percent 3 6 10 2 4" xfId="6291" xr:uid="{00000000-0005-0000-0000-00001F210000}"/>
    <cellStyle name="Percent 3 6 10 2 4 2" xfId="23911" xr:uid="{00000000-0005-0000-0000-000020210000}"/>
    <cellStyle name="Percent 3 6 10 2 5" xfId="23906" xr:uid="{00000000-0005-0000-0000-000021210000}"/>
    <cellStyle name="Percent 3 6 10 3" xfId="6292" xr:uid="{00000000-0005-0000-0000-000022210000}"/>
    <cellStyle name="Percent 3 6 10 3 2" xfId="6293" xr:uid="{00000000-0005-0000-0000-000023210000}"/>
    <cellStyle name="Percent 3 6 10 3 2 2" xfId="6294" xr:uid="{00000000-0005-0000-0000-000024210000}"/>
    <cellStyle name="Percent 3 6 10 3 2 2 2" xfId="23914" xr:uid="{00000000-0005-0000-0000-000025210000}"/>
    <cellStyle name="Percent 3 6 10 3 2 3" xfId="23913" xr:uid="{00000000-0005-0000-0000-000026210000}"/>
    <cellStyle name="Percent 3 6 10 3 3" xfId="6295" xr:uid="{00000000-0005-0000-0000-000027210000}"/>
    <cellStyle name="Percent 3 6 10 3 3 2" xfId="6296" xr:uid="{00000000-0005-0000-0000-000028210000}"/>
    <cellStyle name="Percent 3 6 10 3 3 2 2" xfId="23916" xr:uid="{00000000-0005-0000-0000-000029210000}"/>
    <cellStyle name="Percent 3 6 10 3 3 3" xfId="23915" xr:uid="{00000000-0005-0000-0000-00002A210000}"/>
    <cellStyle name="Percent 3 6 10 3 4" xfId="6297" xr:uid="{00000000-0005-0000-0000-00002B210000}"/>
    <cellStyle name="Percent 3 6 10 3 4 2" xfId="23917" xr:uid="{00000000-0005-0000-0000-00002C210000}"/>
    <cellStyle name="Percent 3 6 10 3 5" xfId="23912" xr:uid="{00000000-0005-0000-0000-00002D210000}"/>
    <cellStyle name="Percent 3 6 10 4" xfId="6298" xr:uid="{00000000-0005-0000-0000-00002E210000}"/>
    <cellStyle name="Percent 3 6 10 4 2" xfId="6299" xr:uid="{00000000-0005-0000-0000-00002F210000}"/>
    <cellStyle name="Percent 3 6 10 4 2 2" xfId="6300" xr:uid="{00000000-0005-0000-0000-000030210000}"/>
    <cellStyle name="Percent 3 6 10 4 2 2 2" xfId="23920" xr:uid="{00000000-0005-0000-0000-000031210000}"/>
    <cellStyle name="Percent 3 6 10 4 2 3" xfId="23919" xr:uid="{00000000-0005-0000-0000-000032210000}"/>
    <cellStyle name="Percent 3 6 10 4 3" xfId="6301" xr:uid="{00000000-0005-0000-0000-000033210000}"/>
    <cellStyle name="Percent 3 6 10 4 3 2" xfId="6302" xr:uid="{00000000-0005-0000-0000-000034210000}"/>
    <cellStyle name="Percent 3 6 10 4 3 2 2" xfId="23922" xr:uid="{00000000-0005-0000-0000-000035210000}"/>
    <cellStyle name="Percent 3 6 10 4 3 3" xfId="23921" xr:uid="{00000000-0005-0000-0000-000036210000}"/>
    <cellStyle name="Percent 3 6 10 4 4" xfId="6303" xr:uid="{00000000-0005-0000-0000-000037210000}"/>
    <cellStyle name="Percent 3 6 10 4 4 2" xfId="23923" xr:uid="{00000000-0005-0000-0000-000038210000}"/>
    <cellStyle name="Percent 3 6 10 4 5" xfId="23918" xr:uid="{00000000-0005-0000-0000-000039210000}"/>
    <cellStyle name="Percent 3 6 10 5" xfId="6304" xr:uid="{00000000-0005-0000-0000-00003A210000}"/>
    <cellStyle name="Percent 3 6 10 5 2" xfId="6305" xr:uid="{00000000-0005-0000-0000-00003B210000}"/>
    <cellStyle name="Percent 3 6 10 5 2 2" xfId="6306" xr:uid="{00000000-0005-0000-0000-00003C210000}"/>
    <cellStyle name="Percent 3 6 10 5 2 2 2" xfId="23926" xr:uid="{00000000-0005-0000-0000-00003D210000}"/>
    <cellStyle name="Percent 3 6 10 5 2 3" xfId="23925" xr:uid="{00000000-0005-0000-0000-00003E210000}"/>
    <cellStyle name="Percent 3 6 10 5 3" xfId="6307" xr:uid="{00000000-0005-0000-0000-00003F210000}"/>
    <cellStyle name="Percent 3 6 10 5 3 2" xfId="6308" xr:uid="{00000000-0005-0000-0000-000040210000}"/>
    <cellStyle name="Percent 3 6 10 5 3 2 2" xfId="23928" xr:uid="{00000000-0005-0000-0000-000041210000}"/>
    <cellStyle name="Percent 3 6 10 5 3 3" xfId="23927" xr:uid="{00000000-0005-0000-0000-000042210000}"/>
    <cellStyle name="Percent 3 6 10 5 4" xfId="6309" xr:uid="{00000000-0005-0000-0000-000043210000}"/>
    <cellStyle name="Percent 3 6 10 5 4 2" xfId="6310" xr:uid="{00000000-0005-0000-0000-000044210000}"/>
    <cellStyle name="Percent 3 6 10 5 4 2 2" xfId="23930" xr:uid="{00000000-0005-0000-0000-000045210000}"/>
    <cellStyle name="Percent 3 6 10 5 4 3" xfId="23929" xr:uid="{00000000-0005-0000-0000-000046210000}"/>
    <cellStyle name="Percent 3 6 10 5 5" xfId="6311" xr:uid="{00000000-0005-0000-0000-000047210000}"/>
    <cellStyle name="Percent 3 6 10 5 5 2" xfId="23931" xr:uid="{00000000-0005-0000-0000-000048210000}"/>
    <cellStyle name="Percent 3 6 10 5 6" xfId="23924" xr:uid="{00000000-0005-0000-0000-000049210000}"/>
    <cellStyle name="Percent 3 6 10 6" xfId="6312" xr:uid="{00000000-0005-0000-0000-00004A210000}"/>
    <cellStyle name="Percent 3 6 10 6 2" xfId="6313" xr:uid="{00000000-0005-0000-0000-00004B210000}"/>
    <cellStyle name="Percent 3 6 10 6 2 2" xfId="6314" xr:uid="{00000000-0005-0000-0000-00004C210000}"/>
    <cellStyle name="Percent 3 6 10 6 2 2 2" xfId="23934" xr:uid="{00000000-0005-0000-0000-00004D210000}"/>
    <cellStyle name="Percent 3 6 10 6 2 3" xfId="23933" xr:uid="{00000000-0005-0000-0000-00004E210000}"/>
    <cellStyle name="Percent 3 6 10 6 3" xfId="6315" xr:uid="{00000000-0005-0000-0000-00004F210000}"/>
    <cellStyle name="Percent 3 6 10 6 3 2" xfId="6316" xr:uid="{00000000-0005-0000-0000-000050210000}"/>
    <cellStyle name="Percent 3 6 10 6 3 2 2" xfId="23936" xr:uid="{00000000-0005-0000-0000-000051210000}"/>
    <cellStyle name="Percent 3 6 10 6 3 3" xfId="23935" xr:uid="{00000000-0005-0000-0000-000052210000}"/>
    <cellStyle name="Percent 3 6 10 6 4" xfId="6317" xr:uid="{00000000-0005-0000-0000-000053210000}"/>
    <cellStyle name="Percent 3 6 10 6 4 2" xfId="23937" xr:uid="{00000000-0005-0000-0000-000054210000}"/>
    <cellStyle name="Percent 3 6 10 6 5" xfId="23932" xr:uid="{00000000-0005-0000-0000-000055210000}"/>
    <cellStyle name="Percent 3 6 10 7" xfId="6318" xr:uid="{00000000-0005-0000-0000-000056210000}"/>
    <cellStyle name="Percent 3 6 10 7 2" xfId="6319" xr:uid="{00000000-0005-0000-0000-000057210000}"/>
    <cellStyle name="Percent 3 6 10 7 2 2" xfId="23939" xr:uid="{00000000-0005-0000-0000-000058210000}"/>
    <cellStyle name="Percent 3 6 10 7 3" xfId="23938" xr:uid="{00000000-0005-0000-0000-000059210000}"/>
    <cellStyle name="Percent 3 6 10 8" xfId="6320" xr:uid="{00000000-0005-0000-0000-00005A210000}"/>
    <cellStyle name="Percent 3 6 10 8 2" xfId="6321" xr:uid="{00000000-0005-0000-0000-00005B210000}"/>
    <cellStyle name="Percent 3 6 10 8 2 2" xfId="23941" xr:uid="{00000000-0005-0000-0000-00005C210000}"/>
    <cellStyle name="Percent 3 6 10 8 3" xfId="23940" xr:uid="{00000000-0005-0000-0000-00005D210000}"/>
    <cellStyle name="Percent 3 6 10 9" xfId="6322" xr:uid="{00000000-0005-0000-0000-00005E210000}"/>
    <cellStyle name="Percent 3 6 10 9 2" xfId="6323" xr:uid="{00000000-0005-0000-0000-00005F210000}"/>
    <cellStyle name="Percent 3 6 10 9 2 2" xfId="23943" xr:uid="{00000000-0005-0000-0000-000060210000}"/>
    <cellStyle name="Percent 3 6 10 9 3" xfId="23942" xr:uid="{00000000-0005-0000-0000-000061210000}"/>
    <cellStyle name="Percent 3 6 11" xfId="6324" xr:uid="{00000000-0005-0000-0000-000062210000}"/>
    <cellStyle name="Percent 3 6 11 10" xfId="6325" xr:uid="{00000000-0005-0000-0000-000063210000}"/>
    <cellStyle name="Percent 3 6 11 10 2" xfId="6326" xr:uid="{00000000-0005-0000-0000-000064210000}"/>
    <cellStyle name="Percent 3 6 11 10 2 2" xfId="23946" xr:uid="{00000000-0005-0000-0000-000065210000}"/>
    <cellStyle name="Percent 3 6 11 10 3" xfId="23945" xr:uid="{00000000-0005-0000-0000-000066210000}"/>
    <cellStyle name="Percent 3 6 11 11" xfId="6327" xr:uid="{00000000-0005-0000-0000-000067210000}"/>
    <cellStyle name="Percent 3 6 11 11 2" xfId="23947" xr:uid="{00000000-0005-0000-0000-000068210000}"/>
    <cellStyle name="Percent 3 6 11 12" xfId="23944" xr:uid="{00000000-0005-0000-0000-000069210000}"/>
    <cellStyle name="Percent 3 6 11 2" xfId="6328" xr:uid="{00000000-0005-0000-0000-00006A210000}"/>
    <cellStyle name="Percent 3 6 11 2 2" xfId="6329" xr:uid="{00000000-0005-0000-0000-00006B210000}"/>
    <cellStyle name="Percent 3 6 11 2 2 2" xfId="6330" xr:uid="{00000000-0005-0000-0000-00006C210000}"/>
    <cellStyle name="Percent 3 6 11 2 2 2 2" xfId="23950" xr:uid="{00000000-0005-0000-0000-00006D210000}"/>
    <cellStyle name="Percent 3 6 11 2 2 3" xfId="23949" xr:uid="{00000000-0005-0000-0000-00006E210000}"/>
    <cellStyle name="Percent 3 6 11 2 3" xfId="6331" xr:uid="{00000000-0005-0000-0000-00006F210000}"/>
    <cellStyle name="Percent 3 6 11 2 3 2" xfId="6332" xr:uid="{00000000-0005-0000-0000-000070210000}"/>
    <cellStyle name="Percent 3 6 11 2 3 2 2" xfId="23952" xr:uid="{00000000-0005-0000-0000-000071210000}"/>
    <cellStyle name="Percent 3 6 11 2 3 3" xfId="23951" xr:uid="{00000000-0005-0000-0000-000072210000}"/>
    <cellStyle name="Percent 3 6 11 2 4" xfId="6333" xr:uid="{00000000-0005-0000-0000-000073210000}"/>
    <cellStyle name="Percent 3 6 11 2 4 2" xfId="23953" xr:uid="{00000000-0005-0000-0000-000074210000}"/>
    <cellStyle name="Percent 3 6 11 2 5" xfId="23948" xr:uid="{00000000-0005-0000-0000-000075210000}"/>
    <cellStyle name="Percent 3 6 11 3" xfId="6334" xr:uid="{00000000-0005-0000-0000-000076210000}"/>
    <cellStyle name="Percent 3 6 11 3 2" xfId="6335" xr:uid="{00000000-0005-0000-0000-000077210000}"/>
    <cellStyle name="Percent 3 6 11 3 2 2" xfId="6336" xr:uid="{00000000-0005-0000-0000-000078210000}"/>
    <cellStyle name="Percent 3 6 11 3 2 2 2" xfId="23956" xr:uid="{00000000-0005-0000-0000-000079210000}"/>
    <cellStyle name="Percent 3 6 11 3 2 3" xfId="23955" xr:uid="{00000000-0005-0000-0000-00007A210000}"/>
    <cellStyle name="Percent 3 6 11 3 3" xfId="6337" xr:uid="{00000000-0005-0000-0000-00007B210000}"/>
    <cellStyle name="Percent 3 6 11 3 3 2" xfId="6338" xr:uid="{00000000-0005-0000-0000-00007C210000}"/>
    <cellStyle name="Percent 3 6 11 3 3 2 2" xfId="23958" xr:uid="{00000000-0005-0000-0000-00007D210000}"/>
    <cellStyle name="Percent 3 6 11 3 3 3" xfId="23957" xr:uid="{00000000-0005-0000-0000-00007E210000}"/>
    <cellStyle name="Percent 3 6 11 3 4" xfId="6339" xr:uid="{00000000-0005-0000-0000-00007F210000}"/>
    <cellStyle name="Percent 3 6 11 3 4 2" xfId="23959" xr:uid="{00000000-0005-0000-0000-000080210000}"/>
    <cellStyle name="Percent 3 6 11 3 5" xfId="23954" xr:uid="{00000000-0005-0000-0000-000081210000}"/>
    <cellStyle name="Percent 3 6 11 4" xfId="6340" xr:uid="{00000000-0005-0000-0000-000082210000}"/>
    <cellStyle name="Percent 3 6 11 4 2" xfId="6341" xr:uid="{00000000-0005-0000-0000-000083210000}"/>
    <cellStyle name="Percent 3 6 11 4 2 2" xfId="6342" xr:uid="{00000000-0005-0000-0000-000084210000}"/>
    <cellStyle name="Percent 3 6 11 4 2 2 2" xfId="23962" xr:uid="{00000000-0005-0000-0000-000085210000}"/>
    <cellStyle name="Percent 3 6 11 4 2 3" xfId="23961" xr:uid="{00000000-0005-0000-0000-000086210000}"/>
    <cellStyle name="Percent 3 6 11 4 3" xfId="6343" xr:uid="{00000000-0005-0000-0000-000087210000}"/>
    <cellStyle name="Percent 3 6 11 4 3 2" xfId="6344" xr:uid="{00000000-0005-0000-0000-000088210000}"/>
    <cellStyle name="Percent 3 6 11 4 3 2 2" xfId="23964" xr:uid="{00000000-0005-0000-0000-000089210000}"/>
    <cellStyle name="Percent 3 6 11 4 3 3" xfId="23963" xr:uid="{00000000-0005-0000-0000-00008A210000}"/>
    <cellStyle name="Percent 3 6 11 4 4" xfId="6345" xr:uid="{00000000-0005-0000-0000-00008B210000}"/>
    <cellStyle name="Percent 3 6 11 4 4 2" xfId="23965" xr:uid="{00000000-0005-0000-0000-00008C210000}"/>
    <cellStyle name="Percent 3 6 11 4 5" xfId="23960" xr:uid="{00000000-0005-0000-0000-00008D210000}"/>
    <cellStyle name="Percent 3 6 11 5" xfId="6346" xr:uid="{00000000-0005-0000-0000-00008E210000}"/>
    <cellStyle name="Percent 3 6 11 5 2" xfId="6347" xr:uid="{00000000-0005-0000-0000-00008F210000}"/>
    <cellStyle name="Percent 3 6 11 5 2 2" xfId="6348" xr:uid="{00000000-0005-0000-0000-000090210000}"/>
    <cellStyle name="Percent 3 6 11 5 2 2 2" xfId="23968" xr:uid="{00000000-0005-0000-0000-000091210000}"/>
    <cellStyle name="Percent 3 6 11 5 2 3" xfId="23967" xr:uid="{00000000-0005-0000-0000-000092210000}"/>
    <cellStyle name="Percent 3 6 11 5 3" xfId="6349" xr:uid="{00000000-0005-0000-0000-000093210000}"/>
    <cellStyle name="Percent 3 6 11 5 3 2" xfId="6350" xr:uid="{00000000-0005-0000-0000-000094210000}"/>
    <cellStyle name="Percent 3 6 11 5 3 2 2" xfId="23970" xr:uid="{00000000-0005-0000-0000-000095210000}"/>
    <cellStyle name="Percent 3 6 11 5 3 3" xfId="23969" xr:uid="{00000000-0005-0000-0000-000096210000}"/>
    <cellStyle name="Percent 3 6 11 5 4" xfId="6351" xr:uid="{00000000-0005-0000-0000-000097210000}"/>
    <cellStyle name="Percent 3 6 11 5 4 2" xfId="6352" xr:uid="{00000000-0005-0000-0000-000098210000}"/>
    <cellStyle name="Percent 3 6 11 5 4 2 2" xfId="23972" xr:uid="{00000000-0005-0000-0000-000099210000}"/>
    <cellStyle name="Percent 3 6 11 5 4 3" xfId="23971" xr:uid="{00000000-0005-0000-0000-00009A210000}"/>
    <cellStyle name="Percent 3 6 11 5 5" xfId="6353" xr:uid="{00000000-0005-0000-0000-00009B210000}"/>
    <cellStyle name="Percent 3 6 11 5 5 2" xfId="23973" xr:uid="{00000000-0005-0000-0000-00009C210000}"/>
    <cellStyle name="Percent 3 6 11 5 6" xfId="23966" xr:uid="{00000000-0005-0000-0000-00009D210000}"/>
    <cellStyle name="Percent 3 6 11 6" xfId="6354" xr:uid="{00000000-0005-0000-0000-00009E210000}"/>
    <cellStyle name="Percent 3 6 11 6 2" xfId="6355" xr:uid="{00000000-0005-0000-0000-00009F210000}"/>
    <cellStyle name="Percent 3 6 11 6 2 2" xfId="6356" xr:uid="{00000000-0005-0000-0000-0000A0210000}"/>
    <cellStyle name="Percent 3 6 11 6 2 2 2" xfId="23976" xr:uid="{00000000-0005-0000-0000-0000A1210000}"/>
    <cellStyle name="Percent 3 6 11 6 2 3" xfId="23975" xr:uid="{00000000-0005-0000-0000-0000A2210000}"/>
    <cellStyle name="Percent 3 6 11 6 3" xfId="6357" xr:uid="{00000000-0005-0000-0000-0000A3210000}"/>
    <cellStyle name="Percent 3 6 11 6 3 2" xfId="6358" xr:uid="{00000000-0005-0000-0000-0000A4210000}"/>
    <cellStyle name="Percent 3 6 11 6 3 2 2" xfId="23978" xr:uid="{00000000-0005-0000-0000-0000A5210000}"/>
    <cellStyle name="Percent 3 6 11 6 3 3" xfId="23977" xr:uid="{00000000-0005-0000-0000-0000A6210000}"/>
    <cellStyle name="Percent 3 6 11 6 4" xfId="6359" xr:uid="{00000000-0005-0000-0000-0000A7210000}"/>
    <cellStyle name="Percent 3 6 11 6 4 2" xfId="23979" xr:uid="{00000000-0005-0000-0000-0000A8210000}"/>
    <cellStyle name="Percent 3 6 11 6 5" xfId="23974" xr:uid="{00000000-0005-0000-0000-0000A9210000}"/>
    <cellStyle name="Percent 3 6 11 7" xfId="6360" xr:uid="{00000000-0005-0000-0000-0000AA210000}"/>
    <cellStyle name="Percent 3 6 11 7 2" xfId="6361" xr:uid="{00000000-0005-0000-0000-0000AB210000}"/>
    <cellStyle name="Percent 3 6 11 7 2 2" xfId="23981" xr:uid="{00000000-0005-0000-0000-0000AC210000}"/>
    <cellStyle name="Percent 3 6 11 7 3" xfId="23980" xr:uid="{00000000-0005-0000-0000-0000AD210000}"/>
    <cellStyle name="Percent 3 6 11 8" xfId="6362" xr:uid="{00000000-0005-0000-0000-0000AE210000}"/>
    <cellStyle name="Percent 3 6 11 8 2" xfId="6363" xr:uid="{00000000-0005-0000-0000-0000AF210000}"/>
    <cellStyle name="Percent 3 6 11 8 2 2" xfId="23983" xr:uid="{00000000-0005-0000-0000-0000B0210000}"/>
    <cellStyle name="Percent 3 6 11 8 3" xfId="23982" xr:uid="{00000000-0005-0000-0000-0000B1210000}"/>
    <cellStyle name="Percent 3 6 11 9" xfId="6364" xr:uid="{00000000-0005-0000-0000-0000B2210000}"/>
    <cellStyle name="Percent 3 6 11 9 2" xfId="6365" xr:uid="{00000000-0005-0000-0000-0000B3210000}"/>
    <cellStyle name="Percent 3 6 11 9 2 2" xfId="23985" xr:uid="{00000000-0005-0000-0000-0000B4210000}"/>
    <cellStyle name="Percent 3 6 11 9 3" xfId="23984" xr:uid="{00000000-0005-0000-0000-0000B5210000}"/>
    <cellStyle name="Percent 3 6 12" xfId="6366" xr:uid="{00000000-0005-0000-0000-0000B6210000}"/>
    <cellStyle name="Percent 3 6 12 10" xfId="6367" xr:uid="{00000000-0005-0000-0000-0000B7210000}"/>
    <cellStyle name="Percent 3 6 12 10 2" xfId="6368" xr:uid="{00000000-0005-0000-0000-0000B8210000}"/>
    <cellStyle name="Percent 3 6 12 10 2 2" xfId="23988" xr:uid="{00000000-0005-0000-0000-0000B9210000}"/>
    <cellStyle name="Percent 3 6 12 10 3" xfId="23987" xr:uid="{00000000-0005-0000-0000-0000BA210000}"/>
    <cellStyle name="Percent 3 6 12 11" xfId="6369" xr:uid="{00000000-0005-0000-0000-0000BB210000}"/>
    <cellStyle name="Percent 3 6 12 11 2" xfId="23989" xr:uid="{00000000-0005-0000-0000-0000BC210000}"/>
    <cellStyle name="Percent 3 6 12 12" xfId="23986" xr:uid="{00000000-0005-0000-0000-0000BD210000}"/>
    <cellStyle name="Percent 3 6 12 2" xfId="6370" xr:uid="{00000000-0005-0000-0000-0000BE210000}"/>
    <cellStyle name="Percent 3 6 12 2 2" xfId="6371" xr:uid="{00000000-0005-0000-0000-0000BF210000}"/>
    <cellStyle name="Percent 3 6 12 2 2 2" xfId="6372" xr:uid="{00000000-0005-0000-0000-0000C0210000}"/>
    <cellStyle name="Percent 3 6 12 2 2 2 2" xfId="23992" xr:uid="{00000000-0005-0000-0000-0000C1210000}"/>
    <cellStyle name="Percent 3 6 12 2 2 3" xfId="23991" xr:uid="{00000000-0005-0000-0000-0000C2210000}"/>
    <cellStyle name="Percent 3 6 12 2 3" xfId="6373" xr:uid="{00000000-0005-0000-0000-0000C3210000}"/>
    <cellStyle name="Percent 3 6 12 2 3 2" xfId="6374" xr:uid="{00000000-0005-0000-0000-0000C4210000}"/>
    <cellStyle name="Percent 3 6 12 2 3 2 2" xfId="23994" xr:uid="{00000000-0005-0000-0000-0000C5210000}"/>
    <cellStyle name="Percent 3 6 12 2 3 3" xfId="23993" xr:uid="{00000000-0005-0000-0000-0000C6210000}"/>
    <cellStyle name="Percent 3 6 12 2 4" xfId="6375" xr:uid="{00000000-0005-0000-0000-0000C7210000}"/>
    <cellStyle name="Percent 3 6 12 2 4 2" xfId="23995" xr:uid="{00000000-0005-0000-0000-0000C8210000}"/>
    <cellStyle name="Percent 3 6 12 2 5" xfId="23990" xr:uid="{00000000-0005-0000-0000-0000C9210000}"/>
    <cellStyle name="Percent 3 6 12 3" xfId="6376" xr:uid="{00000000-0005-0000-0000-0000CA210000}"/>
    <cellStyle name="Percent 3 6 12 3 2" xfId="6377" xr:uid="{00000000-0005-0000-0000-0000CB210000}"/>
    <cellStyle name="Percent 3 6 12 3 2 2" xfId="6378" xr:uid="{00000000-0005-0000-0000-0000CC210000}"/>
    <cellStyle name="Percent 3 6 12 3 2 2 2" xfId="23998" xr:uid="{00000000-0005-0000-0000-0000CD210000}"/>
    <cellStyle name="Percent 3 6 12 3 2 3" xfId="23997" xr:uid="{00000000-0005-0000-0000-0000CE210000}"/>
    <cellStyle name="Percent 3 6 12 3 3" xfId="6379" xr:uid="{00000000-0005-0000-0000-0000CF210000}"/>
    <cellStyle name="Percent 3 6 12 3 3 2" xfId="6380" xr:uid="{00000000-0005-0000-0000-0000D0210000}"/>
    <cellStyle name="Percent 3 6 12 3 3 2 2" xfId="24000" xr:uid="{00000000-0005-0000-0000-0000D1210000}"/>
    <cellStyle name="Percent 3 6 12 3 3 3" xfId="23999" xr:uid="{00000000-0005-0000-0000-0000D2210000}"/>
    <cellStyle name="Percent 3 6 12 3 4" xfId="6381" xr:uid="{00000000-0005-0000-0000-0000D3210000}"/>
    <cellStyle name="Percent 3 6 12 3 4 2" xfId="24001" xr:uid="{00000000-0005-0000-0000-0000D4210000}"/>
    <cellStyle name="Percent 3 6 12 3 5" xfId="23996" xr:uid="{00000000-0005-0000-0000-0000D5210000}"/>
    <cellStyle name="Percent 3 6 12 4" xfId="6382" xr:uid="{00000000-0005-0000-0000-0000D6210000}"/>
    <cellStyle name="Percent 3 6 12 4 2" xfId="6383" xr:uid="{00000000-0005-0000-0000-0000D7210000}"/>
    <cellStyle name="Percent 3 6 12 4 2 2" xfId="6384" xr:uid="{00000000-0005-0000-0000-0000D8210000}"/>
    <cellStyle name="Percent 3 6 12 4 2 2 2" xfId="24004" xr:uid="{00000000-0005-0000-0000-0000D9210000}"/>
    <cellStyle name="Percent 3 6 12 4 2 3" xfId="24003" xr:uid="{00000000-0005-0000-0000-0000DA210000}"/>
    <cellStyle name="Percent 3 6 12 4 3" xfId="6385" xr:uid="{00000000-0005-0000-0000-0000DB210000}"/>
    <cellStyle name="Percent 3 6 12 4 3 2" xfId="6386" xr:uid="{00000000-0005-0000-0000-0000DC210000}"/>
    <cellStyle name="Percent 3 6 12 4 3 2 2" xfId="24006" xr:uid="{00000000-0005-0000-0000-0000DD210000}"/>
    <cellStyle name="Percent 3 6 12 4 3 3" xfId="24005" xr:uid="{00000000-0005-0000-0000-0000DE210000}"/>
    <cellStyle name="Percent 3 6 12 4 4" xfId="6387" xr:uid="{00000000-0005-0000-0000-0000DF210000}"/>
    <cellStyle name="Percent 3 6 12 4 4 2" xfId="24007" xr:uid="{00000000-0005-0000-0000-0000E0210000}"/>
    <cellStyle name="Percent 3 6 12 4 5" xfId="24002" xr:uid="{00000000-0005-0000-0000-0000E1210000}"/>
    <cellStyle name="Percent 3 6 12 5" xfId="6388" xr:uid="{00000000-0005-0000-0000-0000E2210000}"/>
    <cellStyle name="Percent 3 6 12 5 2" xfId="6389" xr:uid="{00000000-0005-0000-0000-0000E3210000}"/>
    <cellStyle name="Percent 3 6 12 5 2 2" xfId="6390" xr:uid="{00000000-0005-0000-0000-0000E4210000}"/>
    <cellStyle name="Percent 3 6 12 5 2 2 2" xfId="24010" xr:uid="{00000000-0005-0000-0000-0000E5210000}"/>
    <cellStyle name="Percent 3 6 12 5 2 3" xfId="24009" xr:uid="{00000000-0005-0000-0000-0000E6210000}"/>
    <cellStyle name="Percent 3 6 12 5 3" xfId="6391" xr:uid="{00000000-0005-0000-0000-0000E7210000}"/>
    <cellStyle name="Percent 3 6 12 5 3 2" xfId="6392" xr:uid="{00000000-0005-0000-0000-0000E8210000}"/>
    <cellStyle name="Percent 3 6 12 5 3 2 2" xfId="24012" xr:uid="{00000000-0005-0000-0000-0000E9210000}"/>
    <cellStyle name="Percent 3 6 12 5 3 3" xfId="24011" xr:uid="{00000000-0005-0000-0000-0000EA210000}"/>
    <cellStyle name="Percent 3 6 12 5 4" xfId="6393" xr:uid="{00000000-0005-0000-0000-0000EB210000}"/>
    <cellStyle name="Percent 3 6 12 5 4 2" xfId="6394" xr:uid="{00000000-0005-0000-0000-0000EC210000}"/>
    <cellStyle name="Percent 3 6 12 5 4 2 2" xfId="24014" xr:uid="{00000000-0005-0000-0000-0000ED210000}"/>
    <cellStyle name="Percent 3 6 12 5 4 3" xfId="24013" xr:uid="{00000000-0005-0000-0000-0000EE210000}"/>
    <cellStyle name="Percent 3 6 12 5 5" xfId="6395" xr:uid="{00000000-0005-0000-0000-0000EF210000}"/>
    <cellStyle name="Percent 3 6 12 5 5 2" xfId="24015" xr:uid="{00000000-0005-0000-0000-0000F0210000}"/>
    <cellStyle name="Percent 3 6 12 5 6" xfId="24008" xr:uid="{00000000-0005-0000-0000-0000F1210000}"/>
    <cellStyle name="Percent 3 6 12 6" xfId="6396" xr:uid="{00000000-0005-0000-0000-0000F2210000}"/>
    <cellStyle name="Percent 3 6 12 6 2" xfId="6397" xr:uid="{00000000-0005-0000-0000-0000F3210000}"/>
    <cellStyle name="Percent 3 6 12 6 2 2" xfId="6398" xr:uid="{00000000-0005-0000-0000-0000F4210000}"/>
    <cellStyle name="Percent 3 6 12 6 2 2 2" xfId="24018" xr:uid="{00000000-0005-0000-0000-0000F5210000}"/>
    <cellStyle name="Percent 3 6 12 6 2 3" xfId="24017" xr:uid="{00000000-0005-0000-0000-0000F6210000}"/>
    <cellStyle name="Percent 3 6 12 6 3" xfId="6399" xr:uid="{00000000-0005-0000-0000-0000F7210000}"/>
    <cellStyle name="Percent 3 6 12 6 3 2" xfId="6400" xr:uid="{00000000-0005-0000-0000-0000F8210000}"/>
    <cellStyle name="Percent 3 6 12 6 3 2 2" xfId="24020" xr:uid="{00000000-0005-0000-0000-0000F9210000}"/>
    <cellStyle name="Percent 3 6 12 6 3 3" xfId="24019" xr:uid="{00000000-0005-0000-0000-0000FA210000}"/>
    <cellStyle name="Percent 3 6 12 6 4" xfId="6401" xr:uid="{00000000-0005-0000-0000-0000FB210000}"/>
    <cellStyle name="Percent 3 6 12 6 4 2" xfId="24021" xr:uid="{00000000-0005-0000-0000-0000FC210000}"/>
    <cellStyle name="Percent 3 6 12 6 5" xfId="24016" xr:uid="{00000000-0005-0000-0000-0000FD210000}"/>
    <cellStyle name="Percent 3 6 12 7" xfId="6402" xr:uid="{00000000-0005-0000-0000-0000FE210000}"/>
    <cellStyle name="Percent 3 6 12 7 2" xfId="6403" xr:uid="{00000000-0005-0000-0000-0000FF210000}"/>
    <cellStyle name="Percent 3 6 12 7 2 2" xfId="24023" xr:uid="{00000000-0005-0000-0000-000000220000}"/>
    <cellStyle name="Percent 3 6 12 7 3" xfId="24022" xr:uid="{00000000-0005-0000-0000-000001220000}"/>
    <cellStyle name="Percent 3 6 12 8" xfId="6404" xr:uid="{00000000-0005-0000-0000-000002220000}"/>
    <cellStyle name="Percent 3 6 12 8 2" xfId="6405" xr:uid="{00000000-0005-0000-0000-000003220000}"/>
    <cellStyle name="Percent 3 6 12 8 2 2" xfId="24025" xr:uid="{00000000-0005-0000-0000-000004220000}"/>
    <cellStyle name="Percent 3 6 12 8 3" xfId="24024" xr:uid="{00000000-0005-0000-0000-000005220000}"/>
    <cellStyle name="Percent 3 6 12 9" xfId="6406" xr:uid="{00000000-0005-0000-0000-000006220000}"/>
    <cellStyle name="Percent 3 6 12 9 2" xfId="6407" xr:uid="{00000000-0005-0000-0000-000007220000}"/>
    <cellStyle name="Percent 3 6 12 9 2 2" xfId="24027" xr:uid="{00000000-0005-0000-0000-000008220000}"/>
    <cellStyle name="Percent 3 6 12 9 3" xfId="24026" xr:uid="{00000000-0005-0000-0000-000009220000}"/>
    <cellStyle name="Percent 3 6 13" xfId="6408" xr:uid="{00000000-0005-0000-0000-00000A220000}"/>
    <cellStyle name="Percent 3 6 13 10" xfId="6409" xr:uid="{00000000-0005-0000-0000-00000B220000}"/>
    <cellStyle name="Percent 3 6 13 10 2" xfId="6410" xr:uid="{00000000-0005-0000-0000-00000C220000}"/>
    <cellStyle name="Percent 3 6 13 10 2 2" xfId="24030" xr:uid="{00000000-0005-0000-0000-00000D220000}"/>
    <cellStyle name="Percent 3 6 13 10 3" xfId="24029" xr:uid="{00000000-0005-0000-0000-00000E220000}"/>
    <cellStyle name="Percent 3 6 13 11" xfId="6411" xr:uid="{00000000-0005-0000-0000-00000F220000}"/>
    <cellStyle name="Percent 3 6 13 11 2" xfId="24031" xr:uid="{00000000-0005-0000-0000-000010220000}"/>
    <cellStyle name="Percent 3 6 13 12" xfId="24028" xr:uid="{00000000-0005-0000-0000-000011220000}"/>
    <cellStyle name="Percent 3 6 13 2" xfId="6412" xr:uid="{00000000-0005-0000-0000-000012220000}"/>
    <cellStyle name="Percent 3 6 13 2 2" xfId="6413" xr:uid="{00000000-0005-0000-0000-000013220000}"/>
    <cellStyle name="Percent 3 6 13 2 2 2" xfId="6414" xr:uid="{00000000-0005-0000-0000-000014220000}"/>
    <cellStyle name="Percent 3 6 13 2 2 2 2" xfId="24034" xr:uid="{00000000-0005-0000-0000-000015220000}"/>
    <cellStyle name="Percent 3 6 13 2 2 3" xfId="24033" xr:uid="{00000000-0005-0000-0000-000016220000}"/>
    <cellStyle name="Percent 3 6 13 2 3" xfId="6415" xr:uid="{00000000-0005-0000-0000-000017220000}"/>
    <cellStyle name="Percent 3 6 13 2 3 2" xfId="6416" xr:uid="{00000000-0005-0000-0000-000018220000}"/>
    <cellStyle name="Percent 3 6 13 2 3 2 2" xfId="24036" xr:uid="{00000000-0005-0000-0000-000019220000}"/>
    <cellStyle name="Percent 3 6 13 2 3 3" xfId="24035" xr:uid="{00000000-0005-0000-0000-00001A220000}"/>
    <cellStyle name="Percent 3 6 13 2 4" xfId="6417" xr:uid="{00000000-0005-0000-0000-00001B220000}"/>
    <cellStyle name="Percent 3 6 13 2 4 2" xfId="24037" xr:uid="{00000000-0005-0000-0000-00001C220000}"/>
    <cellStyle name="Percent 3 6 13 2 5" xfId="24032" xr:uid="{00000000-0005-0000-0000-00001D220000}"/>
    <cellStyle name="Percent 3 6 13 3" xfId="6418" xr:uid="{00000000-0005-0000-0000-00001E220000}"/>
    <cellStyle name="Percent 3 6 13 3 2" xfId="6419" xr:uid="{00000000-0005-0000-0000-00001F220000}"/>
    <cellStyle name="Percent 3 6 13 3 2 2" xfId="6420" xr:uid="{00000000-0005-0000-0000-000020220000}"/>
    <cellStyle name="Percent 3 6 13 3 2 2 2" xfId="24040" xr:uid="{00000000-0005-0000-0000-000021220000}"/>
    <cellStyle name="Percent 3 6 13 3 2 3" xfId="24039" xr:uid="{00000000-0005-0000-0000-000022220000}"/>
    <cellStyle name="Percent 3 6 13 3 3" xfId="6421" xr:uid="{00000000-0005-0000-0000-000023220000}"/>
    <cellStyle name="Percent 3 6 13 3 3 2" xfId="6422" xr:uid="{00000000-0005-0000-0000-000024220000}"/>
    <cellStyle name="Percent 3 6 13 3 3 2 2" xfId="24042" xr:uid="{00000000-0005-0000-0000-000025220000}"/>
    <cellStyle name="Percent 3 6 13 3 3 3" xfId="24041" xr:uid="{00000000-0005-0000-0000-000026220000}"/>
    <cellStyle name="Percent 3 6 13 3 4" xfId="6423" xr:uid="{00000000-0005-0000-0000-000027220000}"/>
    <cellStyle name="Percent 3 6 13 3 4 2" xfId="24043" xr:uid="{00000000-0005-0000-0000-000028220000}"/>
    <cellStyle name="Percent 3 6 13 3 5" xfId="24038" xr:uid="{00000000-0005-0000-0000-000029220000}"/>
    <cellStyle name="Percent 3 6 13 4" xfId="6424" xr:uid="{00000000-0005-0000-0000-00002A220000}"/>
    <cellStyle name="Percent 3 6 13 4 2" xfId="6425" xr:uid="{00000000-0005-0000-0000-00002B220000}"/>
    <cellStyle name="Percent 3 6 13 4 2 2" xfId="6426" xr:uid="{00000000-0005-0000-0000-00002C220000}"/>
    <cellStyle name="Percent 3 6 13 4 2 2 2" xfId="24046" xr:uid="{00000000-0005-0000-0000-00002D220000}"/>
    <cellStyle name="Percent 3 6 13 4 2 3" xfId="24045" xr:uid="{00000000-0005-0000-0000-00002E220000}"/>
    <cellStyle name="Percent 3 6 13 4 3" xfId="6427" xr:uid="{00000000-0005-0000-0000-00002F220000}"/>
    <cellStyle name="Percent 3 6 13 4 3 2" xfId="6428" xr:uid="{00000000-0005-0000-0000-000030220000}"/>
    <cellStyle name="Percent 3 6 13 4 3 2 2" xfId="24048" xr:uid="{00000000-0005-0000-0000-000031220000}"/>
    <cellStyle name="Percent 3 6 13 4 3 3" xfId="24047" xr:uid="{00000000-0005-0000-0000-000032220000}"/>
    <cellStyle name="Percent 3 6 13 4 4" xfId="6429" xr:uid="{00000000-0005-0000-0000-000033220000}"/>
    <cellStyle name="Percent 3 6 13 4 4 2" xfId="24049" xr:uid="{00000000-0005-0000-0000-000034220000}"/>
    <cellStyle name="Percent 3 6 13 4 5" xfId="24044" xr:uid="{00000000-0005-0000-0000-000035220000}"/>
    <cellStyle name="Percent 3 6 13 5" xfId="6430" xr:uid="{00000000-0005-0000-0000-000036220000}"/>
    <cellStyle name="Percent 3 6 13 5 2" xfId="6431" xr:uid="{00000000-0005-0000-0000-000037220000}"/>
    <cellStyle name="Percent 3 6 13 5 2 2" xfId="6432" xr:uid="{00000000-0005-0000-0000-000038220000}"/>
    <cellStyle name="Percent 3 6 13 5 2 2 2" xfId="24052" xr:uid="{00000000-0005-0000-0000-000039220000}"/>
    <cellStyle name="Percent 3 6 13 5 2 3" xfId="24051" xr:uid="{00000000-0005-0000-0000-00003A220000}"/>
    <cellStyle name="Percent 3 6 13 5 3" xfId="6433" xr:uid="{00000000-0005-0000-0000-00003B220000}"/>
    <cellStyle name="Percent 3 6 13 5 3 2" xfId="6434" xr:uid="{00000000-0005-0000-0000-00003C220000}"/>
    <cellStyle name="Percent 3 6 13 5 3 2 2" xfId="24054" xr:uid="{00000000-0005-0000-0000-00003D220000}"/>
    <cellStyle name="Percent 3 6 13 5 3 3" xfId="24053" xr:uid="{00000000-0005-0000-0000-00003E220000}"/>
    <cellStyle name="Percent 3 6 13 5 4" xfId="6435" xr:uid="{00000000-0005-0000-0000-00003F220000}"/>
    <cellStyle name="Percent 3 6 13 5 4 2" xfId="6436" xr:uid="{00000000-0005-0000-0000-000040220000}"/>
    <cellStyle name="Percent 3 6 13 5 4 2 2" xfId="24056" xr:uid="{00000000-0005-0000-0000-000041220000}"/>
    <cellStyle name="Percent 3 6 13 5 4 3" xfId="24055" xr:uid="{00000000-0005-0000-0000-000042220000}"/>
    <cellStyle name="Percent 3 6 13 5 5" xfId="6437" xr:uid="{00000000-0005-0000-0000-000043220000}"/>
    <cellStyle name="Percent 3 6 13 5 5 2" xfId="24057" xr:uid="{00000000-0005-0000-0000-000044220000}"/>
    <cellStyle name="Percent 3 6 13 5 6" xfId="24050" xr:uid="{00000000-0005-0000-0000-000045220000}"/>
    <cellStyle name="Percent 3 6 13 6" xfId="6438" xr:uid="{00000000-0005-0000-0000-000046220000}"/>
    <cellStyle name="Percent 3 6 13 6 2" xfId="6439" xr:uid="{00000000-0005-0000-0000-000047220000}"/>
    <cellStyle name="Percent 3 6 13 6 2 2" xfId="6440" xr:uid="{00000000-0005-0000-0000-000048220000}"/>
    <cellStyle name="Percent 3 6 13 6 2 2 2" xfId="24060" xr:uid="{00000000-0005-0000-0000-000049220000}"/>
    <cellStyle name="Percent 3 6 13 6 2 3" xfId="24059" xr:uid="{00000000-0005-0000-0000-00004A220000}"/>
    <cellStyle name="Percent 3 6 13 6 3" xfId="6441" xr:uid="{00000000-0005-0000-0000-00004B220000}"/>
    <cellStyle name="Percent 3 6 13 6 3 2" xfId="6442" xr:uid="{00000000-0005-0000-0000-00004C220000}"/>
    <cellStyle name="Percent 3 6 13 6 3 2 2" xfId="24062" xr:uid="{00000000-0005-0000-0000-00004D220000}"/>
    <cellStyle name="Percent 3 6 13 6 3 3" xfId="24061" xr:uid="{00000000-0005-0000-0000-00004E220000}"/>
    <cellStyle name="Percent 3 6 13 6 4" xfId="6443" xr:uid="{00000000-0005-0000-0000-00004F220000}"/>
    <cellStyle name="Percent 3 6 13 6 4 2" xfId="24063" xr:uid="{00000000-0005-0000-0000-000050220000}"/>
    <cellStyle name="Percent 3 6 13 6 5" xfId="24058" xr:uid="{00000000-0005-0000-0000-000051220000}"/>
    <cellStyle name="Percent 3 6 13 7" xfId="6444" xr:uid="{00000000-0005-0000-0000-000052220000}"/>
    <cellStyle name="Percent 3 6 13 7 2" xfId="6445" xr:uid="{00000000-0005-0000-0000-000053220000}"/>
    <cellStyle name="Percent 3 6 13 7 2 2" xfId="24065" xr:uid="{00000000-0005-0000-0000-000054220000}"/>
    <cellStyle name="Percent 3 6 13 7 3" xfId="24064" xr:uid="{00000000-0005-0000-0000-000055220000}"/>
    <cellStyle name="Percent 3 6 13 8" xfId="6446" xr:uid="{00000000-0005-0000-0000-000056220000}"/>
    <cellStyle name="Percent 3 6 13 8 2" xfId="6447" xr:uid="{00000000-0005-0000-0000-000057220000}"/>
    <cellStyle name="Percent 3 6 13 8 2 2" xfId="24067" xr:uid="{00000000-0005-0000-0000-000058220000}"/>
    <cellStyle name="Percent 3 6 13 8 3" xfId="24066" xr:uid="{00000000-0005-0000-0000-000059220000}"/>
    <cellStyle name="Percent 3 6 13 9" xfId="6448" xr:uid="{00000000-0005-0000-0000-00005A220000}"/>
    <cellStyle name="Percent 3 6 13 9 2" xfId="6449" xr:uid="{00000000-0005-0000-0000-00005B220000}"/>
    <cellStyle name="Percent 3 6 13 9 2 2" xfId="24069" xr:uid="{00000000-0005-0000-0000-00005C220000}"/>
    <cellStyle name="Percent 3 6 13 9 3" xfId="24068" xr:uid="{00000000-0005-0000-0000-00005D220000}"/>
    <cellStyle name="Percent 3 6 14" xfId="6450" xr:uid="{00000000-0005-0000-0000-00005E220000}"/>
    <cellStyle name="Percent 3 6 14 10" xfId="6451" xr:uid="{00000000-0005-0000-0000-00005F220000}"/>
    <cellStyle name="Percent 3 6 14 10 2" xfId="6452" xr:uid="{00000000-0005-0000-0000-000060220000}"/>
    <cellStyle name="Percent 3 6 14 10 2 2" xfId="24072" xr:uid="{00000000-0005-0000-0000-000061220000}"/>
    <cellStyle name="Percent 3 6 14 10 3" xfId="24071" xr:uid="{00000000-0005-0000-0000-000062220000}"/>
    <cellStyle name="Percent 3 6 14 11" xfId="6453" xr:uid="{00000000-0005-0000-0000-000063220000}"/>
    <cellStyle name="Percent 3 6 14 11 2" xfId="24073" xr:uid="{00000000-0005-0000-0000-000064220000}"/>
    <cellStyle name="Percent 3 6 14 12" xfId="24070" xr:uid="{00000000-0005-0000-0000-000065220000}"/>
    <cellStyle name="Percent 3 6 14 2" xfId="6454" xr:uid="{00000000-0005-0000-0000-000066220000}"/>
    <cellStyle name="Percent 3 6 14 2 2" xfId="6455" xr:uid="{00000000-0005-0000-0000-000067220000}"/>
    <cellStyle name="Percent 3 6 14 2 2 2" xfId="6456" xr:uid="{00000000-0005-0000-0000-000068220000}"/>
    <cellStyle name="Percent 3 6 14 2 2 2 2" xfId="24076" xr:uid="{00000000-0005-0000-0000-000069220000}"/>
    <cellStyle name="Percent 3 6 14 2 2 3" xfId="24075" xr:uid="{00000000-0005-0000-0000-00006A220000}"/>
    <cellStyle name="Percent 3 6 14 2 3" xfId="6457" xr:uid="{00000000-0005-0000-0000-00006B220000}"/>
    <cellStyle name="Percent 3 6 14 2 3 2" xfId="6458" xr:uid="{00000000-0005-0000-0000-00006C220000}"/>
    <cellStyle name="Percent 3 6 14 2 3 2 2" xfId="24078" xr:uid="{00000000-0005-0000-0000-00006D220000}"/>
    <cellStyle name="Percent 3 6 14 2 3 3" xfId="24077" xr:uid="{00000000-0005-0000-0000-00006E220000}"/>
    <cellStyle name="Percent 3 6 14 2 4" xfId="6459" xr:uid="{00000000-0005-0000-0000-00006F220000}"/>
    <cellStyle name="Percent 3 6 14 2 4 2" xfId="24079" xr:uid="{00000000-0005-0000-0000-000070220000}"/>
    <cellStyle name="Percent 3 6 14 2 5" xfId="24074" xr:uid="{00000000-0005-0000-0000-000071220000}"/>
    <cellStyle name="Percent 3 6 14 3" xfId="6460" xr:uid="{00000000-0005-0000-0000-000072220000}"/>
    <cellStyle name="Percent 3 6 14 3 2" xfId="6461" xr:uid="{00000000-0005-0000-0000-000073220000}"/>
    <cellStyle name="Percent 3 6 14 3 2 2" xfId="6462" xr:uid="{00000000-0005-0000-0000-000074220000}"/>
    <cellStyle name="Percent 3 6 14 3 2 2 2" xfId="24082" xr:uid="{00000000-0005-0000-0000-000075220000}"/>
    <cellStyle name="Percent 3 6 14 3 2 3" xfId="24081" xr:uid="{00000000-0005-0000-0000-000076220000}"/>
    <cellStyle name="Percent 3 6 14 3 3" xfId="6463" xr:uid="{00000000-0005-0000-0000-000077220000}"/>
    <cellStyle name="Percent 3 6 14 3 3 2" xfId="6464" xr:uid="{00000000-0005-0000-0000-000078220000}"/>
    <cellStyle name="Percent 3 6 14 3 3 2 2" xfId="24084" xr:uid="{00000000-0005-0000-0000-000079220000}"/>
    <cellStyle name="Percent 3 6 14 3 3 3" xfId="24083" xr:uid="{00000000-0005-0000-0000-00007A220000}"/>
    <cellStyle name="Percent 3 6 14 3 4" xfId="6465" xr:uid="{00000000-0005-0000-0000-00007B220000}"/>
    <cellStyle name="Percent 3 6 14 3 4 2" xfId="24085" xr:uid="{00000000-0005-0000-0000-00007C220000}"/>
    <cellStyle name="Percent 3 6 14 3 5" xfId="24080" xr:uid="{00000000-0005-0000-0000-00007D220000}"/>
    <cellStyle name="Percent 3 6 14 4" xfId="6466" xr:uid="{00000000-0005-0000-0000-00007E220000}"/>
    <cellStyle name="Percent 3 6 14 4 2" xfId="6467" xr:uid="{00000000-0005-0000-0000-00007F220000}"/>
    <cellStyle name="Percent 3 6 14 4 2 2" xfId="6468" xr:uid="{00000000-0005-0000-0000-000080220000}"/>
    <cellStyle name="Percent 3 6 14 4 2 2 2" xfId="24088" xr:uid="{00000000-0005-0000-0000-000081220000}"/>
    <cellStyle name="Percent 3 6 14 4 2 3" xfId="24087" xr:uid="{00000000-0005-0000-0000-000082220000}"/>
    <cellStyle name="Percent 3 6 14 4 3" xfId="6469" xr:uid="{00000000-0005-0000-0000-000083220000}"/>
    <cellStyle name="Percent 3 6 14 4 3 2" xfId="6470" xr:uid="{00000000-0005-0000-0000-000084220000}"/>
    <cellStyle name="Percent 3 6 14 4 3 2 2" xfId="24090" xr:uid="{00000000-0005-0000-0000-000085220000}"/>
    <cellStyle name="Percent 3 6 14 4 3 3" xfId="24089" xr:uid="{00000000-0005-0000-0000-000086220000}"/>
    <cellStyle name="Percent 3 6 14 4 4" xfId="6471" xr:uid="{00000000-0005-0000-0000-000087220000}"/>
    <cellStyle name="Percent 3 6 14 4 4 2" xfId="24091" xr:uid="{00000000-0005-0000-0000-000088220000}"/>
    <cellStyle name="Percent 3 6 14 4 5" xfId="24086" xr:uid="{00000000-0005-0000-0000-000089220000}"/>
    <cellStyle name="Percent 3 6 14 5" xfId="6472" xr:uid="{00000000-0005-0000-0000-00008A220000}"/>
    <cellStyle name="Percent 3 6 14 5 2" xfId="6473" xr:uid="{00000000-0005-0000-0000-00008B220000}"/>
    <cellStyle name="Percent 3 6 14 5 2 2" xfId="6474" xr:uid="{00000000-0005-0000-0000-00008C220000}"/>
    <cellStyle name="Percent 3 6 14 5 2 2 2" xfId="24094" xr:uid="{00000000-0005-0000-0000-00008D220000}"/>
    <cellStyle name="Percent 3 6 14 5 2 3" xfId="24093" xr:uid="{00000000-0005-0000-0000-00008E220000}"/>
    <cellStyle name="Percent 3 6 14 5 3" xfId="6475" xr:uid="{00000000-0005-0000-0000-00008F220000}"/>
    <cellStyle name="Percent 3 6 14 5 3 2" xfId="6476" xr:uid="{00000000-0005-0000-0000-000090220000}"/>
    <cellStyle name="Percent 3 6 14 5 3 2 2" xfId="24096" xr:uid="{00000000-0005-0000-0000-000091220000}"/>
    <cellStyle name="Percent 3 6 14 5 3 3" xfId="24095" xr:uid="{00000000-0005-0000-0000-000092220000}"/>
    <cellStyle name="Percent 3 6 14 5 4" xfId="6477" xr:uid="{00000000-0005-0000-0000-000093220000}"/>
    <cellStyle name="Percent 3 6 14 5 4 2" xfId="6478" xr:uid="{00000000-0005-0000-0000-000094220000}"/>
    <cellStyle name="Percent 3 6 14 5 4 2 2" xfId="24098" xr:uid="{00000000-0005-0000-0000-000095220000}"/>
    <cellStyle name="Percent 3 6 14 5 4 3" xfId="24097" xr:uid="{00000000-0005-0000-0000-000096220000}"/>
    <cellStyle name="Percent 3 6 14 5 5" xfId="6479" xr:uid="{00000000-0005-0000-0000-000097220000}"/>
    <cellStyle name="Percent 3 6 14 5 5 2" xfId="24099" xr:uid="{00000000-0005-0000-0000-000098220000}"/>
    <cellStyle name="Percent 3 6 14 5 6" xfId="24092" xr:uid="{00000000-0005-0000-0000-000099220000}"/>
    <cellStyle name="Percent 3 6 14 6" xfId="6480" xr:uid="{00000000-0005-0000-0000-00009A220000}"/>
    <cellStyle name="Percent 3 6 14 6 2" xfId="6481" xr:uid="{00000000-0005-0000-0000-00009B220000}"/>
    <cellStyle name="Percent 3 6 14 6 2 2" xfId="6482" xr:uid="{00000000-0005-0000-0000-00009C220000}"/>
    <cellStyle name="Percent 3 6 14 6 2 2 2" xfId="24102" xr:uid="{00000000-0005-0000-0000-00009D220000}"/>
    <cellStyle name="Percent 3 6 14 6 2 3" xfId="24101" xr:uid="{00000000-0005-0000-0000-00009E220000}"/>
    <cellStyle name="Percent 3 6 14 6 3" xfId="6483" xr:uid="{00000000-0005-0000-0000-00009F220000}"/>
    <cellStyle name="Percent 3 6 14 6 3 2" xfId="6484" xr:uid="{00000000-0005-0000-0000-0000A0220000}"/>
    <cellStyle name="Percent 3 6 14 6 3 2 2" xfId="24104" xr:uid="{00000000-0005-0000-0000-0000A1220000}"/>
    <cellStyle name="Percent 3 6 14 6 3 3" xfId="24103" xr:uid="{00000000-0005-0000-0000-0000A2220000}"/>
    <cellStyle name="Percent 3 6 14 6 4" xfId="6485" xr:uid="{00000000-0005-0000-0000-0000A3220000}"/>
    <cellStyle name="Percent 3 6 14 6 4 2" xfId="24105" xr:uid="{00000000-0005-0000-0000-0000A4220000}"/>
    <cellStyle name="Percent 3 6 14 6 5" xfId="24100" xr:uid="{00000000-0005-0000-0000-0000A5220000}"/>
    <cellStyle name="Percent 3 6 14 7" xfId="6486" xr:uid="{00000000-0005-0000-0000-0000A6220000}"/>
    <cellStyle name="Percent 3 6 14 7 2" xfId="6487" xr:uid="{00000000-0005-0000-0000-0000A7220000}"/>
    <cellStyle name="Percent 3 6 14 7 2 2" xfId="24107" xr:uid="{00000000-0005-0000-0000-0000A8220000}"/>
    <cellStyle name="Percent 3 6 14 7 3" xfId="24106" xr:uid="{00000000-0005-0000-0000-0000A9220000}"/>
    <cellStyle name="Percent 3 6 14 8" xfId="6488" xr:uid="{00000000-0005-0000-0000-0000AA220000}"/>
    <cellStyle name="Percent 3 6 14 8 2" xfId="6489" xr:uid="{00000000-0005-0000-0000-0000AB220000}"/>
    <cellStyle name="Percent 3 6 14 8 2 2" xfId="24109" xr:uid="{00000000-0005-0000-0000-0000AC220000}"/>
    <cellStyle name="Percent 3 6 14 8 3" xfId="24108" xr:uid="{00000000-0005-0000-0000-0000AD220000}"/>
    <cellStyle name="Percent 3 6 14 9" xfId="6490" xr:uid="{00000000-0005-0000-0000-0000AE220000}"/>
    <cellStyle name="Percent 3 6 14 9 2" xfId="6491" xr:uid="{00000000-0005-0000-0000-0000AF220000}"/>
    <cellStyle name="Percent 3 6 14 9 2 2" xfId="24111" xr:uid="{00000000-0005-0000-0000-0000B0220000}"/>
    <cellStyle name="Percent 3 6 14 9 3" xfId="24110" xr:uid="{00000000-0005-0000-0000-0000B1220000}"/>
    <cellStyle name="Percent 3 6 15" xfId="6492" xr:uid="{00000000-0005-0000-0000-0000B2220000}"/>
    <cellStyle name="Percent 3 6 15 10" xfId="6493" xr:uid="{00000000-0005-0000-0000-0000B3220000}"/>
    <cellStyle name="Percent 3 6 15 10 2" xfId="6494" xr:uid="{00000000-0005-0000-0000-0000B4220000}"/>
    <cellStyle name="Percent 3 6 15 10 2 2" xfId="24114" xr:uid="{00000000-0005-0000-0000-0000B5220000}"/>
    <cellStyle name="Percent 3 6 15 10 3" xfId="24113" xr:uid="{00000000-0005-0000-0000-0000B6220000}"/>
    <cellStyle name="Percent 3 6 15 11" xfId="6495" xr:uid="{00000000-0005-0000-0000-0000B7220000}"/>
    <cellStyle name="Percent 3 6 15 11 2" xfId="24115" xr:uid="{00000000-0005-0000-0000-0000B8220000}"/>
    <cellStyle name="Percent 3 6 15 12" xfId="24112" xr:uid="{00000000-0005-0000-0000-0000B9220000}"/>
    <cellStyle name="Percent 3 6 15 2" xfId="6496" xr:uid="{00000000-0005-0000-0000-0000BA220000}"/>
    <cellStyle name="Percent 3 6 15 2 2" xfId="6497" xr:uid="{00000000-0005-0000-0000-0000BB220000}"/>
    <cellStyle name="Percent 3 6 15 2 2 2" xfId="6498" xr:uid="{00000000-0005-0000-0000-0000BC220000}"/>
    <cellStyle name="Percent 3 6 15 2 2 2 2" xfId="24118" xr:uid="{00000000-0005-0000-0000-0000BD220000}"/>
    <cellStyle name="Percent 3 6 15 2 2 3" xfId="24117" xr:uid="{00000000-0005-0000-0000-0000BE220000}"/>
    <cellStyle name="Percent 3 6 15 2 3" xfId="6499" xr:uid="{00000000-0005-0000-0000-0000BF220000}"/>
    <cellStyle name="Percent 3 6 15 2 3 2" xfId="6500" xr:uid="{00000000-0005-0000-0000-0000C0220000}"/>
    <cellStyle name="Percent 3 6 15 2 3 2 2" xfId="24120" xr:uid="{00000000-0005-0000-0000-0000C1220000}"/>
    <cellStyle name="Percent 3 6 15 2 3 3" xfId="24119" xr:uid="{00000000-0005-0000-0000-0000C2220000}"/>
    <cellStyle name="Percent 3 6 15 2 4" xfId="6501" xr:uid="{00000000-0005-0000-0000-0000C3220000}"/>
    <cellStyle name="Percent 3 6 15 2 4 2" xfId="24121" xr:uid="{00000000-0005-0000-0000-0000C4220000}"/>
    <cellStyle name="Percent 3 6 15 2 5" xfId="24116" xr:uid="{00000000-0005-0000-0000-0000C5220000}"/>
    <cellStyle name="Percent 3 6 15 3" xfId="6502" xr:uid="{00000000-0005-0000-0000-0000C6220000}"/>
    <cellStyle name="Percent 3 6 15 3 2" xfId="6503" xr:uid="{00000000-0005-0000-0000-0000C7220000}"/>
    <cellStyle name="Percent 3 6 15 3 2 2" xfId="6504" xr:uid="{00000000-0005-0000-0000-0000C8220000}"/>
    <cellStyle name="Percent 3 6 15 3 2 2 2" xfId="24124" xr:uid="{00000000-0005-0000-0000-0000C9220000}"/>
    <cellStyle name="Percent 3 6 15 3 2 3" xfId="24123" xr:uid="{00000000-0005-0000-0000-0000CA220000}"/>
    <cellStyle name="Percent 3 6 15 3 3" xfId="6505" xr:uid="{00000000-0005-0000-0000-0000CB220000}"/>
    <cellStyle name="Percent 3 6 15 3 3 2" xfId="6506" xr:uid="{00000000-0005-0000-0000-0000CC220000}"/>
    <cellStyle name="Percent 3 6 15 3 3 2 2" xfId="24126" xr:uid="{00000000-0005-0000-0000-0000CD220000}"/>
    <cellStyle name="Percent 3 6 15 3 3 3" xfId="24125" xr:uid="{00000000-0005-0000-0000-0000CE220000}"/>
    <cellStyle name="Percent 3 6 15 3 4" xfId="6507" xr:uid="{00000000-0005-0000-0000-0000CF220000}"/>
    <cellStyle name="Percent 3 6 15 3 4 2" xfId="24127" xr:uid="{00000000-0005-0000-0000-0000D0220000}"/>
    <cellStyle name="Percent 3 6 15 3 5" xfId="24122" xr:uid="{00000000-0005-0000-0000-0000D1220000}"/>
    <cellStyle name="Percent 3 6 15 4" xfId="6508" xr:uid="{00000000-0005-0000-0000-0000D2220000}"/>
    <cellStyle name="Percent 3 6 15 4 2" xfId="6509" xr:uid="{00000000-0005-0000-0000-0000D3220000}"/>
    <cellStyle name="Percent 3 6 15 4 2 2" xfId="6510" xr:uid="{00000000-0005-0000-0000-0000D4220000}"/>
    <cellStyle name="Percent 3 6 15 4 2 2 2" xfId="24130" xr:uid="{00000000-0005-0000-0000-0000D5220000}"/>
    <cellStyle name="Percent 3 6 15 4 2 3" xfId="24129" xr:uid="{00000000-0005-0000-0000-0000D6220000}"/>
    <cellStyle name="Percent 3 6 15 4 3" xfId="6511" xr:uid="{00000000-0005-0000-0000-0000D7220000}"/>
    <cellStyle name="Percent 3 6 15 4 3 2" xfId="6512" xr:uid="{00000000-0005-0000-0000-0000D8220000}"/>
    <cellStyle name="Percent 3 6 15 4 3 2 2" xfId="24132" xr:uid="{00000000-0005-0000-0000-0000D9220000}"/>
    <cellStyle name="Percent 3 6 15 4 3 3" xfId="24131" xr:uid="{00000000-0005-0000-0000-0000DA220000}"/>
    <cellStyle name="Percent 3 6 15 4 4" xfId="6513" xr:uid="{00000000-0005-0000-0000-0000DB220000}"/>
    <cellStyle name="Percent 3 6 15 4 4 2" xfId="24133" xr:uid="{00000000-0005-0000-0000-0000DC220000}"/>
    <cellStyle name="Percent 3 6 15 4 5" xfId="24128" xr:uid="{00000000-0005-0000-0000-0000DD220000}"/>
    <cellStyle name="Percent 3 6 15 5" xfId="6514" xr:uid="{00000000-0005-0000-0000-0000DE220000}"/>
    <cellStyle name="Percent 3 6 15 5 2" xfId="6515" xr:uid="{00000000-0005-0000-0000-0000DF220000}"/>
    <cellStyle name="Percent 3 6 15 5 2 2" xfId="6516" xr:uid="{00000000-0005-0000-0000-0000E0220000}"/>
    <cellStyle name="Percent 3 6 15 5 2 2 2" xfId="24136" xr:uid="{00000000-0005-0000-0000-0000E1220000}"/>
    <cellStyle name="Percent 3 6 15 5 2 3" xfId="24135" xr:uid="{00000000-0005-0000-0000-0000E2220000}"/>
    <cellStyle name="Percent 3 6 15 5 3" xfId="6517" xr:uid="{00000000-0005-0000-0000-0000E3220000}"/>
    <cellStyle name="Percent 3 6 15 5 3 2" xfId="6518" xr:uid="{00000000-0005-0000-0000-0000E4220000}"/>
    <cellStyle name="Percent 3 6 15 5 3 2 2" xfId="24138" xr:uid="{00000000-0005-0000-0000-0000E5220000}"/>
    <cellStyle name="Percent 3 6 15 5 3 3" xfId="24137" xr:uid="{00000000-0005-0000-0000-0000E6220000}"/>
    <cellStyle name="Percent 3 6 15 5 4" xfId="6519" xr:uid="{00000000-0005-0000-0000-0000E7220000}"/>
    <cellStyle name="Percent 3 6 15 5 4 2" xfId="6520" xr:uid="{00000000-0005-0000-0000-0000E8220000}"/>
    <cellStyle name="Percent 3 6 15 5 4 2 2" xfId="24140" xr:uid="{00000000-0005-0000-0000-0000E9220000}"/>
    <cellStyle name="Percent 3 6 15 5 4 3" xfId="24139" xr:uid="{00000000-0005-0000-0000-0000EA220000}"/>
    <cellStyle name="Percent 3 6 15 5 5" xfId="6521" xr:uid="{00000000-0005-0000-0000-0000EB220000}"/>
    <cellStyle name="Percent 3 6 15 5 5 2" xfId="24141" xr:uid="{00000000-0005-0000-0000-0000EC220000}"/>
    <cellStyle name="Percent 3 6 15 5 6" xfId="24134" xr:uid="{00000000-0005-0000-0000-0000ED220000}"/>
    <cellStyle name="Percent 3 6 15 6" xfId="6522" xr:uid="{00000000-0005-0000-0000-0000EE220000}"/>
    <cellStyle name="Percent 3 6 15 6 2" xfId="6523" xr:uid="{00000000-0005-0000-0000-0000EF220000}"/>
    <cellStyle name="Percent 3 6 15 6 2 2" xfId="6524" xr:uid="{00000000-0005-0000-0000-0000F0220000}"/>
    <cellStyle name="Percent 3 6 15 6 2 2 2" xfId="24144" xr:uid="{00000000-0005-0000-0000-0000F1220000}"/>
    <cellStyle name="Percent 3 6 15 6 2 3" xfId="24143" xr:uid="{00000000-0005-0000-0000-0000F2220000}"/>
    <cellStyle name="Percent 3 6 15 6 3" xfId="6525" xr:uid="{00000000-0005-0000-0000-0000F3220000}"/>
    <cellStyle name="Percent 3 6 15 6 3 2" xfId="6526" xr:uid="{00000000-0005-0000-0000-0000F4220000}"/>
    <cellStyle name="Percent 3 6 15 6 3 2 2" xfId="24146" xr:uid="{00000000-0005-0000-0000-0000F5220000}"/>
    <cellStyle name="Percent 3 6 15 6 3 3" xfId="24145" xr:uid="{00000000-0005-0000-0000-0000F6220000}"/>
    <cellStyle name="Percent 3 6 15 6 4" xfId="6527" xr:uid="{00000000-0005-0000-0000-0000F7220000}"/>
    <cellStyle name="Percent 3 6 15 6 4 2" xfId="24147" xr:uid="{00000000-0005-0000-0000-0000F8220000}"/>
    <cellStyle name="Percent 3 6 15 6 5" xfId="24142" xr:uid="{00000000-0005-0000-0000-0000F9220000}"/>
    <cellStyle name="Percent 3 6 15 7" xfId="6528" xr:uid="{00000000-0005-0000-0000-0000FA220000}"/>
    <cellStyle name="Percent 3 6 15 7 2" xfId="6529" xr:uid="{00000000-0005-0000-0000-0000FB220000}"/>
    <cellStyle name="Percent 3 6 15 7 2 2" xfId="24149" xr:uid="{00000000-0005-0000-0000-0000FC220000}"/>
    <cellStyle name="Percent 3 6 15 7 3" xfId="24148" xr:uid="{00000000-0005-0000-0000-0000FD220000}"/>
    <cellStyle name="Percent 3 6 15 8" xfId="6530" xr:uid="{00000000-0005-0000-0000-0000FE220000}"/>
    <cellStyle name="Percent 3 6 15 8 2" xfId="6531" xr:uid="{00000000-0005-0000-0000-0000FF220000}"/>
    <cellStyle name="Percent 3 6 15 8 2 2" xfId="24151" xr:uid="{00000000-0005-0000-0000-000000230000}"/>
    <cellStyle name="Percent 3 6 15 8 3" xfId="24150" xr:uid="{00000000-0005-0000-0000-000001230000}"/>
    <cellStyle name="Percent 3 6 15 9" xfId="6532" xr:uid="{00000000-0005-0000-0000-000002230000}"/>
    <cellStyle name="Percent 3 6 15 9 2" xfId="6533" xr:uid="{00000000-0005-0000-0000-000003230000}"/>
    <cellStyle name="Percent 3 6 15 9 2 2" xfId="24153" xr:uid="{00000000-0005-0000-0000-000004230000}"/>
    <cellStyle name="Percent 3 6 15 9 3" xfId="24152" xr:uid="{00000000-0005-0000-0000-000005230000}"/>
    <cellStyle name="Percent 3 6 16" xfId="6534" xr:uid="{00000000-0005-0000-0000-000006230000}"/>
    <cellStyle name="Percent 3 6 16 2" xfId="6535" xr:uid="{00000000-0005-0000-0000-000007230000}"/>
    <cellStyle name="Percent 3 6 16 2 2" xfId="6536" xr:uid="{00000000-0005-0000-0000-000008230000}"/>
    <cellStyle name="Percent 3 6 16 2 2 2" xfId="24156" xr:uid="{00000000-0005-0000-0000-000009230000}"/>
    <cellStyle name="Percent 3 6 16 2 3" xfId="24155" xr:uid="{00000000-0005-0000-0000-00000A230000}"/>
    <cellStyle name="Percent 3 6 16 3" xfId="6537" xr:uid="{00000000-0005-0000-0000-00000B230000}"/>
    <cellStyle name="Percent 3 6 16 3 2" xfId="6538" xr:uid="{00000000-0005-0000-0000-00000C230000}"/>
    <cellStyle name="Percent 3 6 16 3 2 2" xfId="24158" xr:uid="{00000000-0005-0000-0000-00000D230000}"/>
    <cellStyle name="Percent 3 6 16 3 3" xfId="24157" xr:uid="{00000000-0005-0000-0000-00000E230000}"/>
    <cellStyle name="Percent 3 6 16 4" xfId="6539" xr:uid="{00000000-0005-0000-0000-00000F230000}"/>
    <cellStyle name="Percent 3 6 16 4 2" xfId="24159" xr:uid="{00000000-0005-0000-0000-000010230000}"/>
    <cellStyle name="Percent 3 6 16 5" xfId="24154" xr:uid="{00000000-0005-0000-0000-000011230000}"/>
    <cellStyle name="Percent 3 6 17" xfId="6540" xr:uid="{00000000-0005-0000-0000-000012230000}"/>
    <cellStyle name="Percent 3 6 17 2" xfId="6541" xr:uid="{00000000-0005-0000-0000-000013230000}"/>
    <cellStyle name="Percent 3 6 17 2 2" xfId="6542" xr:uid="{00000000-0005-0000-0000-000014230000}"/>
    <cellStyle name="Percent 3 6 17 2 2 2" xfId="24162" xr:uid="{00000000-0005-0000-0000-000015230000}"/>
    <cellStyle name="Percent 3 6 17 2 3" xfId="24161" xr:uid="{00000000-0005-0000-0000-000016230000}"/>
    <cellStyle name="Percent 3 6 17 3" xfId="6543" xr:uid="{00000000-0005-0000-0000-000017230000}"/>
    <cellStyle name="Percent 3 6 17 3 2" xfId="6544" xr:uid="{00000000-0005-0000-0000-000018230000}"/>
    <cellStyle name="Percent 3 6 17 3 2 2" xfId="24164" xr:uid="{00000000-0005-0000-0000-000019230000}"/>
    <cellStyle name="Percent 3 6 17 3 3" xfId="24163" xr:uid="{00000000-0005-0000-0000-00001A230000}"/>
    <cellStyle name="Percent 3 6 17 4" xfId="6545" xr:uid="{00000000-0005-0000-0000-00001B230000}"/>
    <cellStyle name="Percent 3 6 17 4 2" xfId="24165" xr:uid="{00000000-0005-0000-0000-00001C230000}"/>
    <cellStyle name="Percent 3 6 17 5" xfId="24160" xr:uid="{00000000-0005-0000-0000-00001D230000}"/>
    <cellStyle name="Percent 3 6 18" xfId="6546" xr:uid="{00000000-0005-0000-0000-00001E230000}"/>
    <cellStyle name="Percent 3 6 18 2" xfId="6547" xr:uid="{00000000-0005-0000-0000-00001F230000}"/>
    <cellStyle name="Percent 3 6 18 2 2" xfId="6548" xr:uid="{00000000-0005-0000-0000-000020230000}"/>
    <cellStyle name="Percent 3 6 18 2 2 2" xfId="24168" xr:uid="{00000000-0005-0000-0000-000021230000}"/>
    <cellStyle name="Percent 3 6 18 2 3" xfId="24167" xr:uid="{00000000-0005-0000-0000-000022230000}"/>
    <cellStyle name="Percent 3 6 18 3" xfId="6549" xr:uid="{00000000-0005-0000-0000-000023230000}"/>
    <cellStyle name="Percent 3 6 18 3 2" xfId="6550" xr:uid="{00000000-0005-0000-0000-000024230000}"/>
    <cellStyle name="Percent 3 6 18 3 2 2" xfId="24170" xr:uid="{00000000-0005-0000-0000-000025230000}"/>
    <cellStyle name="Percent 3 6 18 3 3" xfId="24169" xr:uid="{00000000-0005-0000-0000-000026230000}"/>
    <cellStyle name="Percent 3 6 18 4" xfId="6551" xr:uid="{00000000-0005-0000-0000-000027230000}"/>
    <cellStyle name="Percent 3 6 18 4 2" xfId="24171" xr:uid="{00000000-0005-0000-0000-000028230000}"/>
    <cellStyle name="Percent 3 6 18 5" xfId="24166" xr:uid="{00000000-0005-0000-0000-000029230000}"/>
    <cellStyle name="Percent 3 6 19" xfId="6552" xr:uid="{00000000-0005-0000-0000-00002A230000}"/>
    <cellStyle name="Percent 3 6 19 2" xfId="6553" xr:uid="{00000000-0005-0000-0000-00002B230000}"/>
    <cellStyle name="Percent 3 6 19 2 2" xfId="6554" xr:uid="{00000000-0005-0000-0000-00002C230000}"/>
    <cellStyle name="Percent 3 6 19 2 2 2" xfId="24174" xr:uid="{00000000-0005-0000-0000-00002D230000}"/>
    <cellStyle name="Percent 3 6 19 2 3" xfId="24173" xr:uid="{00000000-0005-0000-0000-00002E230000}"/>
    <cellStyle name="Percent 3 6 19 3" xfId="6555" xr:uid="{00000000-0005-0000-0000-00002F230000}"/>
    <cellStyle name="Percent 3 6 19 3 2" xfId="6556" xr:uid="{00000000-0005-0000-0000-000030230000}"/>
    <cellStyle name="Percent 3 6 19 3 2 2" xfId="24176" xr:uid="{00000000-0005-0000-0000-000031230000}"/>
    <cellStyle name="Percent 3 6 19 3 3" xfId="24175" xr:uid="{00000000-0005-0000-0000-000032230000}"/>
    <cellStyle name="Percent 3 6 19 4" xfId="6557" xr:uid="{00000000-0005-0000-0000-000033230000}"/>
    <cellStyle name="Percent 3 6 19 4 2" xfId="6558" xr:uid="{00000000-0005-0000-0000-000034230000}"/>
    <cellStyle name="Percent 3 6 19 4 2 2" xfId="24178" xr:uid="{00000000-0005-0000-0000-000035230000}"/>
    <cellStyle name="Percent 3 6 19 4 3" xfId="24177" xr:uid="{00000000-0005-0000-0000-000036230000}"/>
    <cellStyle name="Percent 3 6 19 5" xfId="6559" xr:uid="{00000000-0005-0000-0000-000037230000}"/>
    <cellStyle name="Percent 3 6 19 5 2" xfId="24179" xr:uid="{00000000-0005-0000-0000-000038230000}"/>
    <cellStyle name="Percent 3 6 19 6" xfId="24172" xr:uid="{00000000-0005-0000-0000-000039230000}"/>
    <cellStyle name="Percent 3 6 2" xfId="6560" xr:uid="{00000000-0005-0000-0000-00003A230000}"/>
    <cellStyle name="Percent 3 6 2 10" xfId="6561" xr:uid="{00000000-0005-0000-0000-00003B230000}"/>
    <cellStyle name="Percent 3 6 2 10 2" xfId="6562" xr:uid="{00000000-0005-0000-0000-00003C230000}"/>
    <cellStyle name="Percent 3 6 2 10 2 2" xfId="24182" xr:uid="{00000000-0005-0000-0000-00003D230000}"/>
    <cellStyle name="Percent 3 6 2 10 3" xfId="24181" xr:uid="{00000000-0005-0000-0000-00003E230000}"/>
    <cellStyle name="Percent 3 6 2 11" xfId="6563" xr:uid="{00000000-0005-0000-0000-00003F230000}"/>
    <cellStyle name="Percent 3 6 2 11 2" xfId="24183" xr:uid="{00000000-0005-0000-0000-000040230000}"/>
    <cellStyle name="Percent 3 6 2 12" xfId="24180" xr:uid="{00000000-0005-0000-0000-000041230000}"/>
    <cellStyle name="Percent 3 6 2 2" xfId="6564" xr:uid="{00000000-0005-0000-0000-000042230000}"/>
    <cellStyle name="Percent 3 6 2 2 2" xfId="6565" xr:uid="{00000000-0005-0000-0000-000043230000}"/>
    <cellStyle name="Percent 3 6 2 2 2 2" xfId="6566" xr:uid="{00000000-0005-0000-0000-000044230000}"/>
    <cellStyle name="Percent 3 6 2 2 2 2 2" xfId="24186" xr:uid="{00000000-0005-0000-0000-000045230000}"/>
    <cellStyle name="Percent 3 6 2 2 2 3" xfId="24185" xr:uid="{00000000-0005-0000-0000-000046230000}"/>
    <cellStyle name="Percent 3 6 2 2 3" xfId="6567" xr:uid="{00000000-0005-0000-0000-000047230000}"/>
    <cellStyle name="Percent 3 6 2 2 3 2" xfId="6568" xr:uid="{00000000-0005-0000-0000-000048230000}"/>
    <cellStyle name="Percent 3 6 2 2 3 2 2" xfId="24188" xr:uid="{00000000-0005-0000-0000-000049230000}"/>
    <cellStyle name="Percent 3 6 2 2 3 3" xfId="24187" xr:uid="{00000000-0005-0000-0000-00004A230000}"/>
    <cellStyle name="Percent 3 6 2 2 4" xfId="6569" xr:uid="{00000000-0005-0000-0000-00004B230000}"/>
    <cellStyle name="Percent 3 6 2 2 4 2" xfId="24189" xr:uid="{00000000-0005-0000-0000-00004C230000}"/>
    <cellStyle name="Percent 3 6 2 2 5" xfId="24184" xr:uid="{00000000-0005-0000-0000-00004D230000}"/>
    <cellStyle name="Percent 3 6 2 3" xfId="6570" xr:uid="{00000000-0005-0000-0000-00004E230000}"/>
    <cellStyle name="Percent 3 6 2 3 2" xfId="6571" xr:uid="{00000000-0005-0000-0000-00004F230000}"/>
    <cellStyle name="Percent 3 6 2 3 2 2" xfId="6572" xr:uid="{00000000-0005-0000-0000-000050230000}"/>
    <cellStyle name="Percent 3 6 2 3 2 2 2" xfId="24192" xr:uid="{00000000-0005-0000-0000-000051230000}"/>
    <cellStyle name="Percent 3 6 2 3 2 3" xfId="24191" xr:uid="{00000000-0005-0000-0000-000052230000}"/>
    <cellStyle name="Percent 3 6 2 3 3" xfId="6573" xr:uid="{00000000-0005-0000-0000-000053230000}"/>
    <cellStyle name="Percent 3 6 2 3 3 2" xfId="6574" xr:uid="{00000000-0005-0000-0000-000054230000}"/>
    <cellStyle name="Percent 3 6 2 3 3 2 2" xfId="24194" xr:uid="{00000000-0005-0000-0000-000055230000}"/>
    <cellStyle name="Percent 3 6 2 3 3 3" xfId="24193" xr:uid="{00000000-0005-0000-0000-000056230000}"/>
    <cellStyle name="Percent 3 6 2 3 4" xfId="6575" xr:uid="{00000000-0005-0000-0000-000057230000}"/>
    <cellStyle name="Percent 3 6 2 3 4 2" xfId="24195" xr:uid="{00000000-0005-0000-0000-000058230000}"/>
    <cellStyle name="Percent 3 6 2 3 5" xfId="24190" xr:uid="{00000000-0005-0000-0000-000059230000}"/>
    <cellStyle name="Percent 3 6 2 4" xfId="6576" xr:uid="{00000000-0005-0000-0000-00005A230000}"/>
    <cellStyle name="Percent 3 6 2 4 2" xfId="6577" xr:uid="{00000000-0005-0000-0000-00005B230000}"/>
    <cellStyle name="Percent 3 6 2 4 2 2" xfId="6578" xr:uid="{00000000-0005-0000-0000-00005C230000}"/>
    <cellStyle name="Percent 3 6 2 4 2 2 2" xfId="24198" xr:uid="{00000000-0005-0000-0000-00005D230000}"/>
    <cellStyle name="Percent 3 6 2 4 2 3" xfId="24197" xr:uid="{00000000-0005-0000-0000-00005E230000}"/>
    <cellStyle name="Percent 3 6 2 4 3" xfId="6579" xr:uid="{00000000-0005-0000-0000-00005F230000}"/>
    <cellStyle name="Percent 3 6 2 4 3 2" xfId="6580" xr:uid="{00000000-0005-0000-0000-000060230000}"/>
    <cellStyle name="Percent 3 6 2 4 3 2 2" xfId="24200" xr:uid="{00000000-0005-0000-0000-000061230000}"/>
    <cellStyle name="Percent 3 6 2 4 3 3" xfId="24199" xr:uid="{00000000-0005-0000-0000-000062230000}"/>
    <cellStyle name="Percent 3 6 2 4 4" xfId="6581" xr:uid="{00000000-0005-0000-0000-000063230000}"/>
    <cellStyle name="Percent 3 6 2 4 4 2" xfId="24201" xr:uid="{00000000-0005-0000-0000-000064230000}"/>
    <cellStyle name="Percent 3 6 2 4 5" xfId="24196" xr:uid="{00000000-0005-0000-0000-000065230000}"/>
    <cellStyle name="Percent 3 6 2 5" xfId="6582" xr:uid="{00000000-0005-0000-0000-000066230000}"/>
    <cellStyle name="Percent 3 6 2 5 2" xfId="6583" xr:uid="{00000000-0005-0000-0000-000067230000}"/>
    <cellStyle name="Percent 3 6 2 5 2 2" xfId="6584" xr:uid="{00000000-0005-0000-0000-000068230000}"/>
    <cellStyle name="Percent 3 6 2 5 2 2 2" xfId="24204" xr:uid="{00000000-0005-0000-0000-000069230000}"/>
    <cellStyle name="Percent 3 6 2 5 2 3" xfId="24203" xr:uid="{00000000-0005-0000-0000-00006A230000}"/>
    <cellStyle name="Percent 3 6 2 5 3" xfId="6585" xr:uid="{00000000-0005-0000-0000-00006B230000}"/>
    <cellStyle name="Percent 3 6 2 5 3 2" xfId="6586" xr:uid="{00000000-0005-0000-0000-00006C230000}"/>
    <cellStyle name="Percent 3 6 2 5 3 2 2" xfId="24206" xr:uid="{00000000-0005-0000-0000-00006D230000}"/>
    <cellStyle name="Percent 3 6 2 5 3 3" xfId="24205" xr:uid="{00000000-0005-0000-0000-00006E230000}"/>
    <cellStyle name="Percent 3 6 2 5 4" xfId="6587" xr:uid="{00000000-0005-0000-0000-00006F230000}"/>
    <cellStyle name="Percent 3 6 2 5 4 2" xfId="6588" xr:uid="{00000000-0005-0000-0000-000070230000}"/>
    <cellStyle name="Percent 3 6 2 5 4 2 2" xfId="24208" xr:uid="{00000000-0005-0000-0000-000071230000}"/>
    <cellStyle name="Percent 3 6 2 5 4 3" xfId="24207" xr:uid="{00000000-0005-0000-0000-000072230000}"/>
    <cellStyle name="Percent 3 6 2 5 5" xfId="6589" xr:uid="{00000000-0005-0000-0000-000073230000}"/>
    <cellStyle name="Percent 3 6 2 5 5 2" xfId="24209" xr:uid="{00000000-0005-0000-0000-000074230000}"/>
    <cellStyle name="Percent 3 6 2 5 6" xfId="24202" xr:uid="{00000000-0005-0000-0000-000075230000}"/>
    <cellStyle name="Percent 3 6 2 6" xfId="6590" xr:uid="{00000000-0005-0000-0000-000076230000}"/>
    <cellStyle name="Percent 3 6 2 6 2" xfId="6591" xr:uid="{00000000-0005-0000-0000-000077230000}"/>
    <cellStyle name="Percent 3 6 2 6 2 2" xfId="6592" xr:uid="{00000000-0005-0000-0000-000078230000}"/>
    <cellStyle name="Percent 3 6 2 6 2 2 2" xfId="24212" xr:uid="{00000000-0005-0000-0000-000079230000}"/>
    <cellStyle name="Percent 3 6 2 6 2 3" xfId="24211" xr:uid="{00000000-0005-0000-0000-00007A230000}"/>
    <cellStyle name="Percent 3 6 2 6 3" xfId="6593" xr:uid="{00000000-0005-0000-0000-00007B230000}"/>
    <cellStyle name="Percent 3 6 2 6 3 2" xfId="6594" xr:uid="{00000000-0005-0000-0000-00007C230000}"/>
    <cellStyle name="Percent 3 6 2 6 3 2 2" xfId="24214" xr:uid="{00000000-0005-0000-0000-00007D230000}"/>
    <cellStyle name="Percent 3 6 2 6 3 3" xfId="24213" xr:uid="{00000000-0005-0000-0000-00007E230000}"/>
    <cellStyle name="Percent 3 6 2 6 4" xfId="6595" xr:uid="{00000000-0005-0000-0000-00007F230000}"/>
    <cellStyle name="Percent 3 6 2 6 4 2" xfId="24215" xr:uid="{00000000-0005-0000-0000-000080230000}"/>
    <cellStyle name="Percent 3 6 2 6 5" xfId="24210" xr:uid="{00000000-0005-0000-0000-000081230000}"/>
    <cellStyle name="Percent 3 6 2 7" xfId="6596" xr:uid="{00000000-0005-0000-0000-000082230000}"/>
    <cellStyle name="Percent 3 6 2 7 2" xfId="6597" xr:uid="{00000000-0005-0000-0000-000083230000}"/>
    <cellStyle name="Percent 3 6 2 7 2 2" xfId="24217" xr:uid="{00000000-0005-0000-0000-000084230000}"/>
    <cellStyle name="Percent 3 6 2 7 3" xfId="24216" xr:uid="{00000000-0005-0000-0000-000085230000}"/>
    <cellStyle name="Percent 3 6 2 8" xfId="6598" xr:uid="{00000000-0005-0000-0000-000086230000}"/>
    <cellStyle name="Percent 3 6 2 8 2" xfId="6599" xr:uid="{00000000-0005-0000-0000-000087230000}"/>
    <cellStyle name="Percent 3 6 2 8 2 2" xfId="24219" xr:uid="{00000000-0005-0000-0000-000088230000}"/>
    <cellStyle name="Percent 3 6 2 8 3" xfId="24218" xr:uid="{00000000-0005-0000-0000-000089230000}"/>
    <cellStyle name="Percent 3 6 2 9" xfId="6600" xr:uid="{00000000-0005-0000-0000-00008A230000}"/>
    <cellStyle name="Percent 3 6 2 9 2" xfId="6601" xr:uid="{00000000-0005-0000-0000-00008B230000}"/>
    <cellStyle name="Percent 3 6 2 9 2 2" xfId="24221" xr:uid="{00000000-0005-0000-0000-00008C230000}"/>
    <cellStyle name="Percent 3 6 2 9 3" xfId="24220" xr:uid="{00000000-0005-0000-0000-00008D230000}"/>
    <cellStyle name="Percent 3 6 20" xfId="6602" xr:uid="{00000000-0005-0000-0000-00008E230000}"/>
    <cellStyle name="Percent 3 6 20 2" xfId="6603" xr:uid="{00000000-0005-0000-0000-00008F230000}"/>
    <cellStyle name="Percent 3 6 20 2 2" xfId="6604" xr:uid="{00000000-0005-0000-0000-000090230000}"/>
    <cellStyle name="Percent 3 6 20 2 2 2" xfId="24224" xr:uid="{00000000-0005-0000-0000-000091230000}"/>
    <cellStyle name="Percent 3 6 20 2 3" xfId="24223" xr:uid="{00000000-0005-0000-0000-000092230000}"/>
    <cellStyle name="Percent 3 6 20 3" xfId="6605" xr:uid="{00000000-0005-0000-0000-000093230000}"/>
    <cellStyle name="Percent 3 6 20 3 2" xfId="6606" xr:uid="{00000000-0005-0000-0000-000094230000}"/>
    <cellStyle name="Percent 3 6 20 3 2 2" xfId="24226" xr:uid="{00000000-0005-0000-0000-000095230000}"/>
    <cellStyle name="Percent 3 6 20 3 3" xfId="24225" xr:uid="{00000000-0005-0000-0000-000096230000}"/>
    <cellStyle name="Percent 3 6 20 4" xfId="6607" xr:uid="{00000000-0005-0000-0000-000097230000}"/>
    <cellStyle name="Percent 3 6 20 4 2" xfId="24227" xr:uid="{00000000-0005-0000-0000-000098230000}"/>
    <cellStyle name="Percent 3 6 20 5" xfId="24222" xr:uid="{00000000-0005-0000-0000-000099230000}"/>
    <cellStyle name="Percent 3 6 21" xfId="6608" xr:uid="{00000000-0005-0000-0000-00009A230000}"/>
    <cellStyle name="Percent 3 6 21 2" xfId="6609" xr:uid="{00000000-0005-0000-0000-00009B230000}"/>
    <cellStyle name="Percent 3 6 21 2 2" xfId="24229" xr:uid="{00000000-0005-0000-0000-00009C230000}"/>
    <cellStyle name="Percent 3 6 21 3" xfId="24228" xr:uid="{00000000-0005-0000-0000-00009D230000}"/>
    <cellStyle name="Percent 3 6 22" xfId="6610" xr:uid="{00000000-0005-0000-0000-00009E230000}"/>
    <cellStyle name="Percent 3 6 22 2" xfId="6611" xr:uid="{00000000-0005-0000-0000-00009F230000}"/>
    <cellStyle name="Percent 3 6 22 2 2" xfId="24231" xr:uid="{00000000-0005-0000-0000-0000A0230000}"/>
    <cellStyle name="Percent 3 6 22 3" xfId="24230" xr:uid="{00000000-0005-0000-0000-0000A1230000}"/>
    <cellStyle name="Percent 3 6 23" xfId="6612" xr:uid="{00000000-0005-0000-0000-0000A2230000}"/>
    <cellStyle name="Percent 3 6 23 2" xfId="6613" xr:uid="{00000000-0005-0000-0000-0000A3230000}"/>
    <cellStyle name="Percent 3 6 23 2 2" xfId="24233" xr:uid="{00000000-0005-0000-0000-0000A4230000}"/>
    <cellStyle name="Percent 3 6 23 3" xfId="24232" xr:uid="{00000000-0005-0000-0000-0000A5230000}"/>
    <cellStyle name="Percent 3 6 24" xfId="6614" xr:uid="{00000000-0005-0000-0000-0000A6230000}"/>
    <cellStyle name="Percent 3 6 24 2" xfId="6615" xr:uid="{00000000-0005-0000-0000-0000A7230000}"/>
    <cellStyle name="Percent 3 6 24 2 2" xfId="24235" xr:uid="{00000000-0005-0000-0000-0000A8230000}"/>
    <cellStyle name="Percent 3 6 24 3" xfId="24234" xr:uid="{00000000-0005-0000-0000-0000A9230000}"/>
    <cellStyle name="Percent 3 6 25" xfId="6616" xr:uid="{00000000-0005-0000-0000-0000AA230000}"/>
    <cellStyle name="Percent 3 6 25 2" xfId="24236" xr:uid="{00000000-0005-0000-0000-0000AB230000}"/>
    <cellStyle name="Percent 3 6 26" xfId="23901" xr:uid="{00000000-0005-0000-0000-0000AC230000}"/>
    <cellStyle name="Percent 3 6 3" xfId="6617" xr:uid="{00000000-0005-0000-0000-0000AD230000}"/>
    <cellStyle name="Percent 3 6 3 10" xfId="6618" xr:uid="{00000000-0005-0000-0000-0000AE230000}"/>
    <cellStyle name="Percent 3 6 3 10 2" xfId="6619" xr:uid="{00000000-0005-0000-0000-0000AF230000}"/>
    <cellStyle name="Percent 3 6 3 10 2 2" xfId="24239" xr:uid="{00000000-0005-0000-0000-0000B0230000}"/>
    <cellStyle name="Percent 3 6 3 10 3" xfId="24238" xr:uid="{00000000-0005-0000-0000-0000B1230000}"/>
    <cellStyle name="Percent 3 6 3 11" xfId="6620" xr:uid="{00000000-0005-0000-0000-0000B2230000}"/>
    <cellStyle name="Percent 3 6 3 11 2" xfId="24240" xr:uid="{00000000-0005-0000-0000-0000B3230000}"/>
    <cellStyle name="Percent 3 6 3 12" xfId="24237" xr:uid="{00000000-0005-0000-0000-0000B4230000}"/>
    <cellStyle name="Percent 3 6 3 2" xfId="6621" xr:uid="{00000000-0005-0000-0000-0000B5230000}"/>
    <cellStyle name="Percent 3 6 3 2 2" xfId="6622" xr:uid="{00000000-0005-0000-0000-0000B6230000}"/>
    <cellStyle name="Percent 3 6 3 2 2 2" xfId="6623" xr:uid="{00000000-0005-0000-0000-0000B7230000}"/>
    <cellStyle name="Percent 3 6 3 2 2 2 2" xfId="24243" xr:uid="{00000000-0005-0000-0000-0000B8230000}"/>
    <cellStyle name="Percent 3 6 3 2 2 3" xfId="24242" xr:uid="{00000000-0005-0000-0000-0000B9230000}"/>
    <cellStyle name="Percent 3 6 3 2 3" xfId="6624" xr:uid="{00000000-0005-0000-0000-0000BA230000}"/>
    <cellStyle name="Percent 3 6 3 2 3 2" xfId="6625" xr:uid="{00000000-0005-0000-0000-0000BB230000}"/>
    <cellStyle name="Percent 3 6 3 2 3 2 2" xfId="24245" xr:uid="{00000000-0005-0000-0000-0000BC230000}"/>
    <cellStyle name="Percent 3 6 3 2 3 3" xfId="24244" xr:uid="{00000000-0005-0000-0000-0000BD230000}"/>
    <cellStyle name="Percent 3 6 3 2 4" xfId="6626" xr:uid="{00000000-0005-0000-0000-0000BE230000}"/>
    <cellStyle name="Percent 3 6 3 2 4 2" xfId="24246" xr:uid="{00000000-0005-0000-0000-0000BF230000}"/>
    <cellStyle name="Percent 3 6 3 2 5" xfId="24241" xr:uid="{00000000-0005-0000-0000-0000C0230000}"/>
    <cellStyle name="Percent 3 6 3 3" xfId="6627" xr:uid="{00000000-0005-0000-0000-0000C1230000}"/>
    <cellStyle name="Percent 3 6 3 3 2" xfId="6628" xr:uid="{00000000-0005-0000-0000-0000C2230000}"/>
    <cellStyle name="Percent 3 6 3 3 2 2" xfId="6629" xr:uid="{00000000-0005-0000-0000-0000C3230000}"/>
    <cellStyle name="Percent 3 6 3 3 2 2 2" xfId="24249" xr:uid="{00000000-0005-0000-0000-0000C4230000}"/>
    <cellStyle name="Percent 3 6 3 3 2 3" xfId="24248" xr:uid="{00000000-0005-0000-0000-0000C5230000}"/>
    <cellStyle name="Percent 3 6 3 3 3" xfId="6630" xr:uid="{00000000-0005-0000-0000-0000C6230000}"/>
    <cellStyle name="Percent 3 6 3 3 3 2" xfId="6631" xr:uid="{00000000-0005-0000-0000-0000C7230000}"/>
    <cellStyle name="Percent 3 6 3 3 3 2 2" xfId="24251" xr:uid="{00000000-0005-0000-0000-0000C8230000}"/>
    <cellStyle name="Percent 3 6 3 3 3 3" xfId="24250" xr:uid="{00000000-0005-0000-0000-0000C9230000}"/>
    <cellStyle name="Percent 3 6 3 3 4" xfId="6632" xr:uid="{00000000-0005-0000-0000-0000CA230000}"/>
    <cellStyle name="Percent 3 6 3 3 4 2" xfId="24252" xr:uid="{00000000-0005-0000-0000-0000CB230000}"/>
    <cellStyle name="Percent 3 6 3 3 5" xfId="24247" xr:uid="{00000000-0005-0000-0000-0000CC230000}"/>
    <cellStyle name="Percent 3 6 3 4" xfId="6633" xr:uid="{00000000-0005-0000-0000-0000CD230000}"/>
    <cellStyle name="Percent 3 6 3 4 2" xfId="6634" xr:uid="{00000000-0005-0000-0000-0000CE230000}"/>
    <cellStyle name="Percent 3 6 3 4 2 2" xfId="6635" xr:uid="{00000000-0005-0000-0000-0000CF230000}"/>
    <cellStyle name="Percent 3 6 3 4 2 2 2" xfId="24255" xr:uid="{00000000-0005-0000-0000-0000D0230000}"/>
    <cellStyle name="Percent 3 6 3 4 2 3" xfId="24254" xr:uid="{00000000-0005-0000-0000-0000D1230000}"/>
    <cellStyle name="Percent 3 6 3 4 3" xfId="6636" xr:uid="{00000000-0005-0000-0000-0000D2230000}"/>
    <cellStyle name="Percent 3 6 3 4 3 2" xfId="6637" xr:uid="{00000000-0005-0000-0000-0000D3230000}"/>
    <cellStyle name="Percent 3 6 3 4 3 2 2" xfId="24257" xr:uid="{00000000-0005-0000-0000-0000D4230000}"/>
    <cellStyle name="Percent 3 6 3 4 3 3" xfId="24256" xr:uid="{00000000-0005-0000-0000-0000D5230000}"/>
    <cellStyle name="Percent 3 6 3 4 4" xfId="6638" xr:uid="{00000000-0005-0000-0000-0000D6230000}"/>
    <cellStyle name="Percent 3 6 3 4 4 2" xfId="24258" xr:uid="{00000000-0005-0000-0000-0000D7230000}"/>
    <cellStyle name="Percent 3 6 3 4 5" xfId="24253" xr:uid="{00000000-0005-0000-0000-0000D8230000}"/>
    <cellStyle name="Percent 3 6 3 5" xfId="6639" xr:uid="{00000000-0005-0000-0000-0000D9230000}"/>
    <cellStyle name="Percent 3 6 3 5 2" xfId="6640" xr:uid="{00000000-0005-0000-0000-0000DA230000}"/>
    <cellStyle name="Percent 3 6 3 5 2 2" xfId="6641" xr:uid="{00000000-0005-0000-0000-0000DB230000}"/>
    <cellStyle name="Percent 3 6 3 5 2 2 2" xfId="24261" xr:uid="{00000000-0005-0000-0000-0000DC230000}"/>
    <cellStyle name="Percent 3 6 3 5 2 3" xfId="24260" xr:uid="{00000000-0005-0000-0000-0000DD230000}"/>
    <cellStyle name="Percent 3 6 3 5 3" xfId="6642" xr:uid="{00000000-0005-0000-0000-0000DE230000}"/>
    <cellStyle name="Percent 3 6 3 5 3 2" xfId="6643" xr:uid="{00000000-0005-0000-0000-0000DF230000}"/>
    <cellStyle name="Percent 3 6 3 5 3 2 2" xfId="24263" xr:uid="{00000000-0005-0000-0000-0000E0230000}"/>
    <cellStyle name="Percent 3 6 3 5 3 3" xfId="24262" xr:uid="{00000000-0005-0000-0000-0000E1230000}"/>
    <cellStyle name="Percent 3 6 3 5 4" xfId="6644" xr:uid="{00000000-0005-0000-0000-0000E2230000}"/>
    <cellStyle name="Percent 3 6 3 5 4 2" xfId="6645" xr:uid="{00000000-0005-0000-0000-0000E3230000}"/>
    <cellStyle name="Percent 3 6 3 5 4 2 2" xfId="24265" xr:uid="{00000000-0005-0000-0000-0000E4230000}"/>
    <cellStyle name="Percent 3 6 3 5 4 3" xfId="24264" xr:uid="{00000000-0005-0000-0000-0000E5230000}"/>
    <cellStyle name="Percent 3 6 3 5 5" xfId="6646" xr:uid="{00000000-0005-0000-0000-0000E6230000}"/>
    <cellStyle name="Percent 3 6 3 5 5 2" xfId="24266" xr:uid="{00000000-0005-0000-0000-0000E7230000}"/>
    <cellStyle name="Percent 3 6 3 5 6" xfId="24259" xr:uid="{00000000-0005-0000-0000-0000E8230000}"/>
    <cellStyle name="Percent 3 6 3 6" xfId="6647" xr:uid="{00000000-0005-0000-0000-0000E9230000}"/>
    <cellStyle name="Percent 3 6 3 6 2" xfId="6648" xr:uid="{00000000-0005-0000-0000-0000EA230000}"/>
    <cellStyle name="Percent 3 6 3 6 2 2" xfId="6649" xr:uid="{00000000-0005-0000-0000-0000EB230000}"/>
    <cellStyle name="Percent 3 6 3 6 2 2 2" xfId="24269" xr:uid="{00000000-0005-0000-0000-0000EC230000}"/>
    <cellStyle name="Percent 3 6 3 6 2 3" xfId="24268" xr:uid="{00000000-0005-0000-0000-0000ED230000}"/>
    <cellStyle name="Percent 3 6 3 6 3" xfId="6650" xr:uid="{00000000-0005-0000-0000-0000EE230000}"/>
    <cellStyle name="Percent 3 6 3 6 3 2" xfId="6651" xr:uid="{00000000-0005-0000-0000-0000EF230000}"/>
    <cellStyle name="Percent 3 6 3 6 3 2 2" xfId="24271" xr:uid="{00000000-0005-0000-0000-0000F0230000}"/>
    <cellStyle name="Percent 3 6 3 6 3 3" xfId="24270" xr:uid="{00000000-0005-0000-0000-0000F1230000}"/>
    <cellStyle name="Percent 3 6 3 6 4" xfId="6652" xr:uid="{00000000-0005-0000-0000-0000F2230000}"/>
    <cellStyle name="Percent 3 6 3 6 4 2" xfId="24272" xr:uid="{00000000-0005-0000-0000-0000F3230000}"/>
    <cellStyle name="Percent 3 6 3 6 5" xfId="24267" xr:uid="{00000000-0005-0000-0000-0000F4230000}"/>
    <cellStyle name="Percent 3 6 3 7" xfId="6653" xr:uid="{00000000-0005-0000-0000-0000F5230000}"/>
    <cellStyle name="Percent 3 6 3 7 2" xfId="6654" xr:uid="{00000000-0005-0000-0000-0000F6230000}"/>
    <cellStyle name="Percent 3 6 3 7 2 2" xfId="24274" xr:uid="{00000000-0005-0000-0000-0000F7230000}"/>
    <cellStyle name="Percent 3 6 3 7 3" xfId="24273" xr:uid="{00000000-0005-0000-0000-0000F8230000}"/>
    <cellStyle name="Percent 3 6 3 8" xfId="6655" xr:uid="{00000000-0005-0000-0000-0000F9230000}"/>
    <cellStyle name="Percent 3 6 3 8 2" xfId="6656" xr:uid="{00000000-0005-0000-0000-0000FA230000}"/>
    <cellStyle name="Percent 3 6 3 8 2 2" xfId="24276" xr:uid="{00000000-0005-0000-0000-0000FB230000}"/>
    <cellStyle name="Percent 3 6 3 8 3" xfId="24275" xr:uid="{00000000-0005-0000-0000-0000FC230000}"/>
    <cellStyle name="Percent 3 6 3 9" xfId="6657" xr:uid="{00000000-0005-0000-0000-0000FD230000}"/>
    <cellStyle name="Percent 3 6 3 9 2" xfId="6658" xr:uid="{00000000-0005-0000-0000-0000FE230000}"/>
    <cellStyle name="Percent 3 6 3 9 2 2" xfId="24278" xr:uid="{00000000-0005-0000-0000-0000FF230000}"/>
    <cellStyle name="Percent 3 6 3 9 3" xfId="24277" xr:uid="{00000000-0005-0000-0000-000000240000}"/>
    <cellStyle name="Percent 3 6 4" xfId="6659" xr:uid="{00000000-0005-0000-0000-000001240000}"/>
    <cellStyle name="Percent 3 6 4 10" xfId="6660" xr:uid="{00000000-0005-0000-0000-000002240000}"/>
    <cellStyle name="Percent 3 6 4 10 2" xfId="6661" xr:uid="{00000000-0005-0000-0000-000003240000}"/>
    <cellStyle name="Percent 3 6 4 10 2 2" xfId="24281" xr:uid="{00000000-0005-0000-0000-000004240000}"/>
    <cellStyle name="Percent 3 6 4 10 3" xfId="24280" xr:uid="{00000000-0005-0000-0000-000005240000}"/>
    <cellStyle name="Percent 3 6 4 11" xfId="6662" xr:uid="{00000000-0005-0000-0000-000006240000}"/>
    <cellStyle name="Percent 3 6 4 11 2" xfId="24282" xr:uid="{00000000-0005-0000-0000-000007240000}"/>
    <cellStyle name="Percent 3 6 4 12" xfId="24279" xr:uid="{00000000-0005-0000-0000-000008240000}"/>
    <cellStyle name="Percent 3 6 4 2" xfId="6663" xr:uid="{00000000-0005-0000-0000-000009240000}"/>
    <cellStyle name="Percent 3 6 4 2 2" xfId="6664" xr:uid="{00000000-0005-0000-0000-00000A240000}"/>
    <cellStyle name="Percent 3 6 4 2 2 2" xfId="6665" xr:uid="{00000000-0005-0000-0000-00000B240000}"/>
    <cellStyle name="Percent 3 6 4 2 2 2 2" xfId="24285" xr:uid="{00000000-0005-0000-0000-00000C240000}"/>
    <cellStyle name="Percent 3 6 4 2 2 3" xfId="24284" xr:uid="{00000000-0005-0000-0000-00000D240000}"/>
    <cellStyle name="Percent 3 6 4 2 3" xfId="6666" xr:uid="{00000000-0005-0000-0000-00000E240000}"/>
    <cellStyle name="Percent 3 6 4 2 3 2" xfId="6667" xr:uid="{00000000-0005-0000-0000-00000F240000}"/>
    <cellStyle name="Percent 3 6 4 2 3 2 2" xfId="24287" xr:uid="{00000000-0005-0000-0000-000010240000}"/>
    <cellStyle name="Percent 3 6 4 2 3 3" xfId="24286" xr:uid="{00000000-0005-0000-0000-000011240000}"/>
    <cellStyle name="Percent 3 6 4 2 4" xfId="6668" xr:uid="{00000000-0005-0000-0000-000012240000}"/>
    <cellStyle name="Percent 3 6 4 2 4 2" xfId="24288" xr:uid="{00000000-0005-0000-0000-000013240000}"/>
    <cellStyle name="Percent 3 6 4 2 5" xfId="24283" xr:uid="{00000000-0005-0000-0000-000014240000}"/>
    <cellStyle name="Percent 3 6 4 3" xfId="6669" xr:uid="{00000000-0005-0000-0000-000015240000}"/>
    <cellStyle name="Percent 3 6 4 3 2" xfId="6670" xr:uid="{00000000-0005-0000-0000-000016240000}"/>
    <cellStyle name="Percent 3 6 4 3 2 2" xfId="6671" xr:uid="{00000000-0005-0000-0000-000017240000}"/>
    <cellStyle name="Percent 3 6 4 3 2 2 2" xfId="24291" xr:uid="{00000000-0005-0000-0000-000018240000}"/>
    <cellStyle name="Percent 3 6 4 3 2 3" xfId="24290" xr:uid="{00000000-0005-0000-0000-000019240000}"/>
    <cellStyle name="Percent 3 6 4 3 3" xfId="6672" xr:uid="{00000000-0005-0000-0000-00001A240000}"/>
    <cellStyle name="Percent 3 6 4 3 3 2" xfId="6673" xr:uid="{00000000-0005-0000-0000-00001B240000}"/>
    <cellStyle name="Percent 3 6 4 3 3 2 2" xfId="24293" xr:uid="{00000000-0005-0000-0000-00001C240000}"/>
    <cellStyle name="Percent 3 6 4 3 3 3" xfId="24292" xr:uid="{00000000-0005-0000-0000-00001D240000}"/>
    <cellStyle name="Percent 3 6 4 3 4" xfId="6674" xr:uid="{00000000-0005-0000-0000-00001E240000}"/>
    <cellStyle name="Percent 3 6 4 3 4 2" xfId="24294" xr:uid="{00000000-0005-0000-0000-00001F240000}"/>
    <cellStyle name="Percent 3 6 4 3 5" xfId="24289" xr:uid="{00000000-0005-0000-0000-000020240000}"/>
    <cellStyle name="Percent 3 6 4 4" xfId="6675" xr:uid="{00000000-0005-0000-0000-000021240000}"/>
    <cellStyle name="Percent 3 6 4 4 2" xfId="6676" xr:uid="{00000000-0005-0000-0000-000022240000}"/>
    <cellStyle name="Percent 3 6 4 4 2 2" xfId="6677" xr:uid="{00000000-0005-0000-0000-000023240000}"/>
    <cellStyle name="Percent 3 6 4 4 2 2 2" xfId="24297" xr:uid="{00000000-0005-0000-0000-000024240000}"/>
    <cellStyle name="Percent 3 6 4 4 2 3" xfId="24296" xr:uid="{00000000-0005-0000-0000-000025240000}"/>
    <cellStyle name="Percent 3 6 4 4 3" xfId="6678" xr:uid="{00000000-0005-0000-0000-000026240000}"/>
    <cellStyle name="Percent 3 6 4 4 3 2" xfId="6679" xr:uid="{00000000-0005-0000-0000-000027240000}"/>
    <cellStyle name="Percent 3 6 4 4 3 2 2" xfId="24299" xr:uid="{00000000-0005-0000-0000-000028240000}"/>
    <cellStyle name="Percent 3 6 4 4 3 3" xfId="24298" xr:uid="{00000000-0005-0000-0000-000029240000}"/>
    <cellStyle name="Percent 3 6 4 4 4" xfId="6680" xr:uid="{00000000-0005-0000-0000-00002A240000}"/>
    <cellStyle name="Percent 3 6 4 4 4 2" xfId="24300" xr:uid="{00000000-0005-0000-0000-00002B240000}"/>
    <cellStyle name="Percent 3 6 4 4 5" xfId="24295" xr:uid="{00000000-0005-0000-0000-00002C240000}"/>
    <cellStyle name="Percent 3 6 4 5" xfId="6681" xr:uid="{00000000-0005-0000-0000-00002D240000}"/>
    <cellStyle name="Percent 3 6 4 5 2" xfId="6682" xr:uid="{00000000-0005-0000-0000-00002E240000}"/>
    <cellStyle name="Percent 3 6 4 5 2 2" xfId="6683" xr:uid="{00000000-0005-0000-0000-00002F240000}"/>
    <cellStyle name="Percent 3 6 4 5 2 2 2" xfId="24303" xr:uid="{00000000-0005-0000-0000-000030240000}"/>
    <cellStyle name="Percent 3 6 4 5 2 3" xfId="24302" xr:uid="{00000000-0005-0000-0000-000031240000}"/>
    <cellStyle name="Percent 3 6 4 5 3" xfId="6684" xr:uid="{00000000-0005-0000-0000-000032240000}"/>
    <cellStyle name="Percent 3 6 4 5 3 2" xfId="6685" xr:uid="{00000000-0005-0000-0000-000033240000}"/>
    <cellStyle name="Percent 3 6 4 5 3 2 2" xfId="24305" xr:uid="{00000000-0005-0000-0000-000034240000}"/>
    <cellStyle name="Percent 3 6 4 5 3 3" xfId="24304" xr:uid="{00000000-0005-0000-0000-000035240000}"/>
    <cellStyle name="Percent 3 6 4 5 4" xfId="6686" xr:uid="{00000000-0005-0000-0000-000036240000}"/>
    <cellStyle name="Percent 3 6 4 5 4 2" xfId="6687" xr:uid="{00000000-0005-0000-0000-000037240000}"/>
    <cellStyle name="Percent 3 6 4 5 4 2 2" xfId="24307" xr:uid="{00000000-0005-0000-0000-000038240000}"/>
    <cellStyle name="Percent 3 6 4 5 4 3" xfId="24306" xr:uid="{00000000-0005-0000-0000-000039240000}"/>
    <cellStyle name="Percent 3 6 4 5 5" xfId="6688" xr:uid="{00000000-0005-0000-0000-00003A240000}"/>
    <cellStyle name="Percent 3 6 4 5 5 2" xfId="24308" xr:uid="{00000000-0005-0000-0000-00003B240000}"/>
    <cellStyle name="Percent 3 6 4 5 6" xfId="24301" xr:uid="{00000000-0005-0000-0000-00003C240000}"/>
    <cellStyle name="Percent 3 6 4 6" xfId="6689" xr:uid="{00000000-0005-0000-0000-00003D240000}"/>
    <cellStyle name="Percent 3 6 4 6 2" xfId="6690" xr:uid="{00000000-0005-0000-0000-00003E240000}"/>
    <cellStyle name="Percent 3 6 4 6 2 2" xfId="6691" xr:uid="{00000000-0005-0000-0000-00003F240000}"/>
    <cellStyle name="Percent 3 6 4 6 2 2 2" xfId="24311" xr:uid="{00000000-0005-0000-0000-000040240000}"/>
    <cellStyle name="Percent 3 6 4 6 2 3" xfId="24310" xr:uid="{00000000-0005-0000-0000-000041240000}"/>
    <cellStyle name="Percent 3 6 4 6 3" xfId="6692" xr:uid="{00000000-0005-0000-0000-000042240000}"/>
    <cellStyle name="Percent 3 6 4 6 3 2" xfId="6693" xr:uid="{00000000-0005-0000-0000-000043240000}"/>
    <cellStyle name="Percent 3 6 4 6 3 2 2" xfId="24313" xr:uid="{00000000-0005-0000-0000-000044240000}"/>
    <cellStyle name="Percent 3 6 4 6 3 3" xfId="24312" xr:uid="{00000000-0005-0000-0000-000045240000}"/>
    <cellStyle name="Percent 3 6 4 6 4" xfId="6694" xr:uid="{00000000-0005-0000-0000-000046240000}"/>
    <cellStyle name="Percent 3 6 4 6 4 2" xfId="24314" xr:uid="{00000000-0005-0000-0000-000047240000}"/>
    <cellStyle name="Percent 3 6 4 6 5" xfId="24309" xr:uid="{00000000-0005-0000-0000-000048240000}"/>
    <cellStyle name="Percent 3 6 4 7" xfId="6695" xr:uid="{00000000-0005-0000-0000-000049240000}"/>
    <cellStyle name="Percent 3 6 4 7 2" xfId="6696" xr:uid="{00000000-0005-0000-0000-00004A240000}"/>
    <cellStyle name="Percent 3 6 4 7 2 2" xfId="24316" xr:uid="{00000000-0005-0000-0000-00004B240000}"/>
    <cellStyle name="Percent 3 6 4 7 3" xfId="24315" xr:uid="{00000000-0005-0000-0000-00004C240000}"/>
    <cellStyle name="Percent 3 6 4 8" xfId="6697" xr:uid="{00000000-0005-0000-0000-00004D240000}"/>
    <cellStyle name="Percent 3 6 4 8 2" xfId="6698" xr:uid="{00000000-0005-0000-0000-00004E240000}"/>
    <cellStyle name="Percent 3 6 4 8 2 2" xfId="24318" xr:uid="{00000000-0005-0000-0000-00004F240000}"/>
    <cellStyle name="Percent 3 6 4 8 3" xfId="24317" xr:uid="{00000000-0005-0000-0000-000050240000}"/>
    <cellStyle name="Percent 3 6 4 9" xfId="6699" xr:uid="{00000000-0005-0000-0000-000051240000}"/>
    <cellStyle name="Percent 3 6 4 9 2" xfId="6700" xr:uid="{00000000-0005-0000-0000-000052240000}"/>
    <cellStyle name="Percent 3 6 4 9 2 2" xfId="24320" xr:uid="{00000000-0005-0000-0000-000053240000}"/>
    <cellStyle name="Percent 3 6 4 9 3" xfId="24319" xr:uid="{00000000-0005-0000-0000-000054240000}"/>
    <cellStyle name="Percent 3 6 5" xfId="6701" xr:uid="{00000000-0005-0000-0000-000055240000}"/>
    <cellStyle name="Percent 3 6 5 10" xfId="6702" xr:uid="{00000000-0005-0000-0000-000056240000}"/>
    <cellStyle name="Percent 3 6 5 10 2" xfId="6703" xr:uid="{00000000-0005-0000-0000-000057240000}"/>
    <cellStyle name="Percent 3 6 5 10 2 2" xfId="24323" xr:uid="{00000000-0005-0000-0000-000058240000}"/>
    <cellStyle name="Percent 3 6 5 10 3" xfId="24322" xr:uid="{00000000-0005-0000-0000-000059240000}"/>
    <cellStyle name="Percent 3 6 5 11" xfId="6704" xr:uid="{00000000-0005-0000-0000-00005A240000}"/>
    <cellStyle name="Percent 3 6 5 11 2" xfId="24324" xr:uid="{00000000-0005-0000-0000-00005B240000}"/>
    <cellStyle name="Percent 3 6 5 12" xfId="24321" xr:uid="{00000000-0005-0000-0000-00005C240000}"/>
    <cellStyle name="Percent 3 6 5 2" xfId="6705" xr:uid="{00000000-0005-0000-0000-00005D240000}"/>
    <cellStyle name="Percent 3 6 5 2 2" xfId="6706" xr:uid="{00000000-0005-0000-0000-00005E240000}"/>
    <cellStyle name="Percent 3 6 5 2 2 2" xfId="6707" xr:uid="{00000000-0005-0000-0000-00005F240000}"/>
    <cellStyle name="Percent 3 6 5 2 2 2 2" xfId="24327" xr:uid="{00000000-0005-0000-0000-000060240000}"/>
    <cellStyle name="Percent 3 6 5 2 2 3" xfId="24326" xr:uid="{00000000-0005-0000-0000-000061240000}"/>
    <cellStyle name="Percent 3 6 5 2 3" xfId="6708" xr:uid="{00000000-0005-0000-0000-000062240000}"/>
    <cellStyle name="Percent 3 6 5 2 3 2" xfId="6709" xr:uid="{00000000-0005-0000-0000-000063240000}"/>
    <cellStyle name="Percent 3 6 5 2 3 2 2" xfId="24329" xr:uid="{00000000-0005-0000-0000-000064240000}"/>
    <cellStyle name="Percent 3 6 5 2 3 3" xfId="24328" xr:uid="{00000000-0005-0000-0000-000065240000}"/>
    <cellStyle name="Percent 3 6 5 2 4" xfId="6710" xr:uid="{00000000-0005-0000-0000-000066240000}"/>
    <cellStyle name="Percent 3 6 5 2 4 2" xfId="24330" xr:uid="{00000000-0005-0000-0000-000067240000}"/>
    <cellStyle name="Percent 3 6 5 2 5" xfId="24325" xr:uid="{00000000-0005-0000-0000-000068240000}"/>
    <cellStyle name="Percent 3 6 5 3" xfId="6711" xr:uid="{00000000-0005-0000-0000-000069240000}"/>
    <cellStyle name="Percent 3 6 5 3 2" xfId="6712" xr:uid="{00000000-0005-0000-0000-00006A240000}"/>
    <cellStyle name="Percent 3 6 5 3 2 2" xfId="6713" xr:uid="{00000000-0005-0000-0000-00006B240000}"/>
    <cellStyle name="Percent 3 6 5 3 2 2 2" xfId="24333" xr:uid="{00000000-0005-0000-0000-00006C240000}"/>
    <cellStyle name="Percent 3 6 5 3 2 3" xfId="24332" xr:uid="{00000000-0005-0000-0000-00006D240000}"/>
    <cellStyle name="Percent 3 6 5 3 3" xfId="6714" xr:uid="{00000000-0005-0000-0000-00006E240000}"/>
    <cellStyle name="Percent 3 6 5 3 3 2" xfId="6715" xr:uid="{00000000-0005-0000-0000-00006F240000}"/>
    <cellStyle name="Percent 3 6 5 3 3 2 2" xfId="24335" xr:uid="{00000000-0005-0000-0000-000070240000}"/>
    <cellStyle name="Percent 3 6 5 3 3 3" xfId="24334" xr:uid="{00000000-0005-0000-0000-000071240000}"/>
    <cellStyle name="Percent 3 6 5 3 4" xfId="6716" xr:uid="{00000000-0005-0000-0000-000072240000}"/>
    <cellStyle name="Percent 3 6 5 3 4 2" xfId="24336" xr:uid="{00000000-0005-0000-0000-000073240000}"/>
    <cellStyle name="Percent 3 6 5 3 5" xfId="24331" xr:uid="{00000000-0005-0000-0000-000074240000}"/>
    <cellStyle name="Percent 3 6 5 4" xfId="6717" xr:uid="{00000000-0005-0000-0000-000075240000}"/>
    <cellStyle name="Percent 3 6 5 4 2" xfId="6718" xr:uid="{00000000-0005-0000-0000-000076240000}"/>
    <cellStyle name="Percent 3 6 5 4 2 2" xfId="6719" xr:uid="{00000000-0005-0000-0000-000077240000}"/>
    <cellStyle name="Percent 3 6 5 4 2 2 2" xfId="24339" xr:uid="{00000000-0005-0000-0000-000078240000}"/>
    <cellStyle name="Percent 3 6 5 4 2 3" xfId="24338" xr:uid="{00000000-0005-0000-0000-000079240000}"/>
    <cellStyle name="Percent 3 6 5 4 3" xfId="6720" xr:uid="{00000000-0005-0000-0000-00007A240000}"/>
    <cellStyle name="Percent 3 6 5 4 3 2" xfId="6721" xr:uid="{00000000-0005-0000-0000-00007B240000}"/>
    <cellStyle name="Percent 3 6 5 4 3 2 2" xfId="24341" xr:uid="{00000000-0005-0000-0000-00007C240000}"/>
    <cellStyle name="Percent 3 6 5 4 3 3" xfId="24340" xr:uid="{00000000-0005-0000-0000-00007D240000}"/>
    <cellStyle name="Percent 3 6 5 4 4" xfId="6722" xr:uid="{00000000-0005-0000-0000-00007E240000}"/>
    <cellStyle name="Percent 3 6 5 4 4 2" xfId="24342" xr:uid="{00000000-0005-0000-0000-00007F240000}"/>
    <cellStyle name="Percent 3 6 5 4 5" xfId="24337" xr:uid="{00000000-0005-0000-0000-000080240000}"/>
    <cellStyle name="Percent 3 6 5 5" xfId="6723" xr:uid="{00000000-0005-0000-0000-000081240000}"/>
    <cellStyle name="Percent 3 6 5 5 2" xfId="6724" xr:uid="{00000000-0005-0000-0000-000082240000}"/>
    <cellStyle name="Percent 3 6 5 5 2 2" xfId="6725" xr:uid="{00000000-0005-0000-0000-000083240000}"/>
    <cellStyle name="Percent 3 6 5 5 2 2 2" xfId="24345" xr:uid="{00000000-0005-0000-0000-000084240000}"/>
    <cellStyle name="Percent 3 6 5 5 2 3" xfId="24344" xr:uid="{00000000-0005-0000-0000-000085240000}"/>
    <cellStyle name="Percent 3 6 5 5 3" xfId="6726" xr:uid="{00000000-0005-0000-0000-000086240000}"/>
    <cellStyle name="Percent 3 6 5 5 3 2" xfId="6727" xr:uid="{00000000-0005-0000-0000-000087240000}"/>
    <cellStyle name="Percent 3 6 5 5 3 2 2" xfId="24347" xr:uid="{00000000-0005-0000-0000-000088240000}"/>
    <cellStyle name="Percent 3 6 5 5 3 3" xfId="24346" xr:uid="{00000000-0005-0000-0000-000089240000}"/>
    <cellStyle name="Percent 3 6 5 5 4" xfId="6728" xr:uid="{00000000-0005-0000-0000-00008A240000}"/>
    <cellStyle name="Percent 3 6 5 5 4 2" xfId="6729" xr:uid="{00000000-0005-0000-0000-00008B240000}"/>
    <cellStyle name="Percent 3 6 5 5 4 2 2" xfId="24349" xr:uid="{00000000-0005-0000-0000-00008C240000}"/>
    <cellStyle name="Percent 3 6 5 5 4 3" xfId="24348" xr:uid="{00000000-0005-0000-0000-00008D240000}"/>
    <cellStyle name="Percent 3 6 5 5 5" xfId="6730" xr:uid="{00000000-0005-0000-0000-00008E240000}"/>
    <cellStyle name="Percent 3 6 5 5 5 2" xfId="24350" xr:uid="{00000000-0005-0000-0000-00008F240000}"/>
    <cellStyle name="Percent 3 6 5 5 6" xfId="24343" xr:uid="{00000000-0005-0000-0000-000090240000}"/>
    <cellStyle name="Percent 3 6 5 6" xfId="6731" xr:uid="{00000000-0005-0000-0000-000091240000}"/>
    <cellStyle name="Percent 3 6 5 6 2" xfId="6732" xr:uid="{00000000-0005-0000-0000-000092240000}"/>
    <cellStyle name="Percent 3 6 5 6 2 2" xfId="6733" xr:uid="{00000000-0005-0000-0000-000093240000}"/>
    <cellStyle name="Percent 3 6 5 6 2 2 2" xfId="24353" xr:uid="{00000000-0005-0000-0000-000094240000}"/>
    <cellStyle name="Percent 3 6 5 6 2 3" xfId="24352" xr:uid="{00000000-0005-0000-0000-000095240000}"/>
    <cellStyle name="Percent 3 6 5 6 3" xfId="6734" xr:uid="{00000000-0005-0000-0000-000096240000}"/>
    <cellStyle name="Percent 3 6 5 6 3 2" xfId="6735" xr:uid="{00000000-0005-0000-0000-000097240000}"/>
    <cellStyle name="Percent 3 6 5 6 3 2 2" xfId="24355" xr:uid="{00000000-0005-0000-0000-000098240000}"/>
    <cellStyle name="Percent 3 6 5 6 3 3" xfId="24354" xr:uid="{00000000-0005-0000-0000-000099240000}"/>
    <cellStyle name="Percent 3 6 5 6 4" xfId="6736" xr:uid="{00000000-0005-0000-0000-00009A240000}"/>
    <cellStyle name="Percent 3 6 5 6 4 2" xfId="24356" xr:uid="{00000000-0005-0000-0000-00009B240000}"/>
    <cellStyle name="Percent 3 6 5 6 5" xfId="24351" xr:uid="{00000000-0005-0000-0000-00009C240000}"/>
    <cellStyle name="Percent 3 6 5 7" xfId="6737" xr:uid="{00000000-0005-0000-0000-00009D240000}"/>
    <cellStyle name="Percent 3 6 5 7 2" xfId="6738" xr:uid="{00000000-0005-0000-0000-00009E240000}"/>
    <cellStyle name="Percent 3 6 5 7 2 2" xfId="24358" xr:uid="{00000000-0005-0000-0000-00009F240000}"/>
    <cellStyle name="Percent 3 6 5 7 3" xfId="24357" xr:uid="{00000000-0005-0000-0000-0000A0240000}"/>
    <cellStyle name="Percent 3 6 5 8" xfId="6739" xr:uid="{00000000-0005-0000-0000-0000A1240000}"/>
    <cellStyle name="Percent 3 6 5 8 2" xfId="6740" xr:uid="{00000000-0005-0000-0000-0000A2240000}"/>
    <cellStyle name="Percent 3 6 5 8 2 2" xfId="24360" xr:uid="{00000000-0005-0000-0000-0000A3240000}"/>
    <cellStyle name="Percent 3 6 5 8 3" xfId="24359" xr:uid="{00000000-0005-0000-0000-0000A4240000}"/>
    <cellStyle name="Percent 3 6 5 9" xfId="6741" xr:uid="{00000000-0005-0000-0000-0000A5240000}"/>
    <cellStyle name="Percent 3 6 5 9 2" xfId="6742" xr:uid="{00000000-0005-0000-0000-0000A6240000}"/>
    <cellStyle name="Percent 3 6 5 9 2 2" xfId="24362" xr:uid="{00000000-0005-0000-0000-0000A7240000}"/>
    <cellStyle name="Percent 3 6 5 9 3" xfId="24361" xr:uid="{00000000-0005-0000-0000-0000A8240000}"/>
    <cellStyle name="Percent 3 6 6" xfId="6743" xr:uid="{00000000-0005-0000-0000-0000A9240000}"/>
    <cellStyle name="Percent 3 6 6 10" xfId="6744" xr:uid="{00000000-0005-0000-0000-0000AA240000}"/>
    <cellStyle name="Percent 3 6 6 10 2" xfId="6745" xr:uid="{00000000-0005-0000-0000-0000AB240000}"/>
    <cellStyle name="Percent 3 6 6 10 2 2" xfId="24365" xr:uid="{00000000-0005-0000-0000-0000AC240000}"/>
    <cellStyle name="Percent 3 6 6 10 3" xfId="24364" xr:uid="{00000000-0005-0000-0000-0000AD240000}"/>
    <cellStyle name="Percent 3 6 6 11" xfId="6746" xr:uid="{00000000-0005-0000-0000-0000AE240000}"/>
    <cellStyle name="Percent 3 6 6 11 2" xfId="24366" xr:uid="{00000000-0005-0000-0000-0000AF240000}"/>
    <cellStyle name="Percent 3 6 6 12" xfId="24363" xr:uid="{00000000-0005-0000-0000-0000B0240000}"/>
    <cellStyle name="Percent 3 6 6 2" xfId="6747" xr:uid="{00000000-0005-0000-0000-0000B1240000}"/>
    <cellStyle name="Percent 3 6 6 2 2" xfId="6748" xr:uid="{00000000-0005-0000-0000-0000B2240000}"/>
    <cellStyle name="Percent 3 6 6 2 2 2" xfId="6749" xr:uid="{00000000-0005-0000-0000-0000B3240000}"/>
    <cellStyle name="Percent 3 6 6 2 2 2 2" xfId="24369" xr:uid="{00000000-0005-0000-0000-0000B4240000}"/>
    <cellStyle name="Percent 3 6 6 2 2 3" xfId="24368" xr:uid="{00000000-0005-0000-0000-0000B5240000}"/>
    <cellStyle name="Percent 3 6 6 2 3" xfId="6750" xr:uid="{00000000-0005-0000-0000-0000B6240000}"/>
    <cellStyle name="Percent 3 6 6 2 3 2" xfId="6751" xr:uid="{00000000-0005-0000-0000-0000B7240000}"/>
    <cellStyle name="Percent 3 6 6 2 3 2 2" xfId="24371" xr:uid="{00000000-0005-0000-0000-0000B8240000}"/>
    <cellStyle name="Percent 3 6 6 2 3 3" xfId="24370" xr:uid="{00000000-0005-0000-0000-0000B9240000}"/>
    <cellStyle name="Percent 3 6 6 2 4" xfId="6752" xr:uid="{00000000-0005-0000-0000-0000BA240000}"/>
    <cellStyle name="Percent 3 6 6 2 4 2" xfId="24372" xr:uid="{00000000-0005-0000-0000-0000BB240000}"/>
    <cellStyle name="Percent 3 6 6 2 5" xfId="24367" xr:uid="{00000000-0005-0000-0000-0000BC240000}"/>
    <cellStyle name="Percent 3 6 6 3" xfId="6753" xr:uid="{00000000-0005-0000-0000-0000BD240000}"/>
    <cellStyle name="Percent 3 6 6 3 2" xfId="6754" xr:uid="{00000000-0005-0000-0000-0000BE240000}"/>
    <cellStyle name="Percent 3 6 6 3 2 2" xfId="6755" xr:uid="{00000000-0005-0000-0000-0000BF240000}"/>
    <cellStyle name="Percent 3 6 6 3 2 2 2" xfId="24375" xr:uid="{00000000-0005-0000-0000-0000C0240000}"/>
    <cellStyle name="Percent 3 6 6 3 2 3" xfId="24374" xr:uid="{00000000-0005-0000-0000-0000C1240000}"/>
    <cellStyle name="Percent 3 6 6 3 3" xfId="6756" xr:uid="{00000000-0005-0000-0000-0000C2240000}"/>
    <cellStyle name="Percent 3 6 6 3 3 2" xfId="6757" xr:uid="{00000000-0005-0000-0000-0000C3240000}"/>
    <cellStyle name="Percent 3 6 6 3 3 2 2" xfId="24377" xr:uid="{00000000-0005-0000-0000-0000C4240000}"/>
    <cellStyle name="Percent 3 6 6 3 3 3" xfId="24376" xr:uid="{00000000-0005-0000-0000-0000C5240000}"/>
    <cellStyle name="Percent 3 6 6 3 4" xfId="6758" xr:uid="{00000000-0005-0000-0000-0000C6240000}"/>
    <cellStyle name="Percent 3 6 6 3 4 2" xfId="24378" xr:uid="{00000000-0005-0000-0000-0000C7240000}"/>
    <cellStyle name="Percent 3 6 6 3 5" xfId="24373" xr:uid="{00000000-0005-0000-0000-0000C8240000}"/>
    <cellStyle name="Percent 3 6 6 4" xfId="6759" xr:uid="{00000000-0005-0000-0000-0000C9240000}"/>
    <cellStyle name="Percent 3 6 6 4 2" xfId="6760" xr:uid="{00000000-0005-0000-0000-0000CA240000}"/>
    <cellStyle name="Percent 3 6 6 4 2 2" xfId="6761" xr:uid="{00000000-0005-0000-0000-0000CB240000}"/>
    <cellStyle name="Percent 3 6 6 4 2 2 2" xfId="24381" xr:uid="{00000000-0005-0000-0000-0000CC240000}"/>
    <cellStyle name="Percent 3 6 6 4 2 3" xfId="24380" xr:uid="{00000000-0005-0000-0000-0000CD240000}"/>
    <cellStyle name="Percent 3 6 6 4 3" xfId="6762" xr:uid="{00000000-0005-0000-0000-0000CE240000}"/>
    <cellStyle name="Percent 3 6 6 4 3 2" xfId="6763" xr:uid="{00000000-0005-0000-0000-0000CF240000}"/>
    <cellStyle name="Percent 3 6 6 4 3 2 2" xfId="24383" xr:uid="{00000000-0005-0000-0000-0000D0240000}"/>
    <cellStyle name="Percent 3 6 6 4 3 3" xfId="24382" xr:uid="{00000000-0005-0000-0000-0000D1240000}"/>
    <cellStyle name="Percent 3 6 6 4 4" xfId="6764" xr:uid="{00000000-0005-0000-0000-0000D2240000}"/>
    <cellStyle name="Percent 3 6 6 4 4 2" xfId="24384" xr:uid="{00000000-0005-0000-0000-0000D3240000}"/>
    <cellStyle name="Percent 3 6 6 4 5" xfId="24379" xr:uid="{00000000-0005-0000-0000-0000D4240000}"/>
    <cellStyle name="Percent 3 6 6 5" xfId="6765" xr:uid="{00000000-0005-0000-0000-0000D5240000}"/>
    <cellStyle name="Percent 3 6 6 5 2" xfId="6766" xr:uid="{00000000-0005-0000-0000-0000D6240000}"/>
    <cellStyle name="Percent 3 6 6 5 2 2" xfId="6767" xr:uid="{00000000-0005-0000-0000-0000D7240000}"/>
    <cellStyle name="Percent 3 6 6 5 2 2 2" xfId="24387" xr:uid="{00000000-0005-0000-0000-0000D8240000}"/>
    <cellStyle name="Percent 3 6 6 5 2 3" xfId="24386" xr:uid="{00000000-0005-0000-0000-0000D9240000}"/>
    <cellStyle name="Percent 3 6 6 5 3" xfId="6768" xr:uid="{00000000-0005-0000-0000-0000DA240000}"/>
    <cellStyle name="Percent 3 6 6 5 3 2" xfId="6769" xr:uid="{00000000-0005-0000-0000-0000DB240000}"/>
    <cellStyle name="Percent 3 6 6 5 3 2 2" xfId="24389" xr:uid="{00000000-0005-0000-0000-0000DC240000}"/>
    <cellStyle name="Percent 3 6 6 5 3 3" xfId="24388" xr:uid="{00000000-0005-0000-0000-0000DD240000}"/>
    <cellStyle name="Percent 3 6 6 5 4" xfId="6770" xr:uid="{00000000-0005-0000-0000-0000DE240000}"/>
    <cellStyle name="Percent 3 6 6 5 4 2" xfId="6771" xr:uid="{00000000-0005-0000-0000-0000DF240000}"/>
    <cellStyle name="Percent 3 6 6 5 4 2 2" xfId="24391" xr:uid="{00000000-0005-0000-0000-0000E0240000}"/>
    <cellStyle name="Percent 3 6 6 5 4 3" xfId="24390" xr:uid="{00000000-0005-0000-0000-0000E1240000}"/>
    <cellStyle name="Percent 3 6 6 5 5" xfId="6772" xr:uid="{00000000-0005-0000-0000-0000E2240000}"/>
    <cellStyle name="Percent 3 6 6 5 5 2" xfId="24392" xr:uid="{00000000-0005-0000-0000-0000E3240000}"/>
    <cellStyle name="Percent 3 6 6 5 6" xfId="24385" xr:uid="{00000000-0005-0000-0000-0000E4240000}"/>
    <cellStyle name="Percent 3 6 6 6" xfId="6773" xr:uid="{00000000-0005-0000-0000-0000E5240000}"/>
    <cellStyle name="Percent 3 6 6 6 2" xfId="6774" xr:uid="{00000000-0005-0000-0000-0000E6240000}"/>
    <cellStyle name="Percent 3 6 6 6 2 2" xfId="6775" xr:uid="{00000000-0005-0000-0000-0000E7240000}"/>
    <cellStyle name="Percent 3 6 6 6 2 2 2" xfId="24395" xr:uid="{00000000-0005-0000-0000-0000E8240000}"/>
    <cellStyle name="Percent 3 6 6 6 2 3" xfId="24394" xr:uid="{00000000-0005-0000-0000-0000E9240000}"/>
    <cellStyle name="Percent 3 6 6 6 3" xfId="6776" xr:uid="{00000000-0005-0000-0000-0000EA240000}"/>
    <cellStyle name="Percent 3 6 6 6 3 2" xfId="6777" xr:uid="{00000000-0005-0000-0000-0000EB240000}"/>
    <cellStyle name="Percent 3 6 6 6 3 2 2" xfId="24397" xr:uid="{00000000-0005-0000-0000-0000EC240000}"/>
    <cellStyle name="Percent 3 6 6 6 3 3" xfId="24396" xr:uid="{00000000-0005-0000-0000-0000ED240000}"/>
    <cellStyle name="Percent 3 6 6 6 4" xfId="6778" xr:uid="{00000000-0005-0000-0000-0000EE240000}"/>
    <cellStyle name="Percent 3 6 6 6 4 2" xfId="24398" xr:uid="{00000000-0005-0000-0000-0000EF240000}"/>
    <cellStyle name="Percent 3 6 6 6 5" xfId="24393" xr:uid="{00000000-0005-0000-0000-0000F0240000}"/>
    <cellStyle name="Percent 3 6 6 7" xfId="6779" xr:uid="{00000000-0005-0000-0000-0000F1240000}"/>
    <cellStyle name="Percent 3 6 6 7 2" xfId="6780" xr:uid="{00000000-0005-0000-0000-0000F2240000}"/>
    <cellStyle name="Percent 3 6 6 7 2 2" xfId="24400" xr:uid="{00000000-0005-0000-0000-0000F3240000}"/>
    <cellStyle name="Percent 3 6 6 7 3" xfId="24399" xr:uid="{00000000-0005-0000-0000-0000F4240000}"/>
    <cellStyle name="Percent 3 6 6 8" xfId="6781" xr:uid="{00000000-0005-0000-0000-0000F5240000}"/>
    <cellStyle name="Percent 3 6 6 8 2" xfId="6782" xr:uid="{00000000-0005-0000-0000-0000F6240000}"/>
    <cellStyle name="Percent 3 6 6 8 2 2" xfId="24402" xr:uid="{00000000-0005-0000-0000-0000F7240000}"/>
    <cellStyle name="Percent 3 6 6 8 3" xfId="24401" xr:uid="{00000000-0005-0000-0000-0000F8240000}"/>
    <cellStyle name="Percent 3 6 6 9" xfId="6783" xr:uid="{00000000-0005-0000-0000-0000F9240000}"/>
    <cellStyle name="Percent 3 6 6 9 2" xfId="6784" xr:uid="{00000000-0005-0000-0000-0000FA240000}"/>
    <cellStyle name="Percent 3 6 6 9 2 2" xfId="24404" xr:uid="{00000000-0005-0000-0000-0000FB240000}"/>
    <cellStyle name="Percent 3 6 6 9 3" xfId="24403" xr:uid="{00000000-0005-0000-0000-0000FC240000}"/>
    <cellStyle name="Percent 3 6 7" xfId="6785" xr:uid="{00000000-0005-0000-0000-0000FD240000}"/>
    <cellStyle name="Percent 3 6 7 10" xfId="6786" xr:uid="{00000000-0005-0000-0000-0000FE240000}"/>
    <cellStyle name="Percent 3 6 7 10 2" xfId="6787" xr:uid="{00000000-0005-0000-0000-0000FF240000}"/>
    <cellStyle name="Percent 3 6 7 10 2 2" xfId="24407" xr:uid="{00000000-0005-0000-0000-000000250000}"/>
    <cellStyle name="Percent 3 6 7 10 3" xfId="24406" xr:uid="{00000000-0005-0000-0000-000001250000}"/>
    <cellStyle name="Percent 3 6 7 11" xfId="6788" xr:uid="{00000000-0005-0000-0000-000002250000}"/>
    <cellStyle name="Percent 3 6 7 11 2" xfId="24408" xr:uid="{00000000-0005-0000-0000-000003250000}"/>
    <cellStyle name="Percent 3 6 7 12" xfId="24405" xr:uid="{00000000-0005-0000-0000-000004250000}"/>
    <cellStyle name="Percent 3 6 7 2" xfId="6789" xr:uid="{00000000-0005-0000-0000-000005250000}"/>
    <cellStyle name="Percent 3 6 7 2 2" xfId="6790" xr:uid="{00000000-0005-0000-0000-000006250000}"/>
    <cellStyle name="Percent 3 6 7 2 2 2" xfId="6791" xr:uid="{00000000-0005-0000-0000-000007250000}"/>
    <cellStyle name="Percent 3 6 7 2 2 2 2" xfId="24411" xr:uid="{00000000-0005-0000-0000-000008250000}"/>
    <cellStyle name="Percent 3 6 7 2 2 3" xfId="24410" xr:uid="{00000000-0005-0000-0000-000009250000}"/>
    <cellStyle name="Percent 3 6 7 2 3" xfId="6792" xr:uid="{00000000-0005-0000-0000-00000A250000}"/>
    <cellStyle name="Percent 3 6 7 2 3 2" xfId="6793" xr:uid="{00000000-0005-0000-0000-00000B250000}"/>
    <cellStyle name="Percent 3 6 7 2 3 2 2" xfId="24413" xr:uid="{00000000-0005-0000-0000-00000C250000}"/>
    <cellStyle name="Percent 3 6 7 2 3 3" xfId="24412" xr:uid="{00000000-0005-0000-0000-00000D250000}"/>
    <cellStyle name="Percent 3 6 7 2 4" xfId="6794" xr:uid="{00000000-0005-0000-0000-00000E250000}"/>
    <cellStyle name="Percent 3 6 7 2 4 2" xfId="24414" xr:uid="{00000000-0005-0000-0000-00000F250000}"/>
    <cellStyle name="Percent 3 6 7 2 5" xfId="24409" xr:uid="{00000000-0005-0000-0000-000010250000}"/>
    <cellStyle name="Percent 3 6 7 3" xfId="6795" xr:uid="{00000000-0005-0000-0000-000011250000}"/>
    <cellStyle name="Percent 3 6 7 3 2" xfId="6796" xr:uid="{00000000-0005-0000-0000-000012250000}"/>
    <cellStyle name="Percent 3 6 7 3 2 2" xfId="6797" xr:uid="{00000000-0005-0000-0000-000013250000}"/>
    <cellStyle name="Percent 3 6 7 3 2 2 2" xfId="24417" xr:uid="{00000000-0005-0000-0000-000014250000}"/>
    <cellStyle name="Percent 3 6 7 3 2 3" xfId="24416" xr:uid="{00000000-0005-0000-0000-000015250000}"/>
    <cellStyle name="Percent 3 6 7 3 3" xfId="6798" xr:uid="{00000000-0005-0000-0000-000016250000}"/>
    <cellStyle name="Percent 3 6 7 3 3 2" xfId="6799" xr:uid="{00000000-0005-0000-0000-000017250000}"/>
    <cellStyle name="Percent 3 6 7 3 3 2 2" xfId="24419" xr:uid="{00000000-0005-0000-0000-000018250000}"/>
    <cellStyle name="Percent 3 6 7 3 3 3" xfId="24418" xr:uid="{00000000-0005-0000-0000-000019250000}"/>
    <cellStyle name="Percent 3 6 7 3 4" xfId="6800" xr:uid="{00000000-0005-0000-0000-00001A250000}"/>
    <cellStyle name="Percent 3 6 7 3 4 2" xfId="24420" xr:uid="{00000000-0005-0000-0000-00001B250000}"/>
    <cellStyle name="Percent 3 6 7 3 5" xfId="24415" xr:uid="{00000000-0005-0000-0000-00001C250000}"/>
    <cellStyle name="Percent 3 6 7 4" xfId="6801" xr:uid="{00000000-0005-0000-0000-00001D250000}"/>
    <cellStyle name="Percent 3 6 7 4 2" xfId="6802" xr:uid="{00000000-0005-0000-0000-00001E250000}"/>
    <cellStyle name="Percent 3 6 7 4 2 2" xfId="6803" xr:uid="{00000000-0005-0000-0000-00001F250000}"/>
    <cellStyle name="Percent 3 6 7 4 2 2 2" xfId="24423" xr:uid="{00000000-0005-0000-0000-000020250000}"/>
    <cellStyle name="Percent 3 6 7 4 2 3" xfId="24422" xr:uid="{00000000-0005-0000-0000-000021250000}"/>
    <cellStyle name="Percent 3 6 7 4 3" xfId="6804" xr:uid="{00000000-0005-0000-0000-000022250000}"/>
    <cellStyle name="Percent 3 6 7 4 3 2" xfId="6805" xr:uid="{00000000-0005-0000-0000-000023250000}"/>
    <cellStyle name="Percent 3 6 7 4 3 2 2" xfId="24425" xr:uid="{00000000-0005-0000-0000-000024250000}"/>
    <cellStyle name="Percent 3 6 7 4 3 3" xfId="24424" xr:uid="{00000000-0005-0000-0000-000025250000}"/>
    <cellStyle name="Percent 3 6 7 4 4" xfId="6806" xr:uid="{00000000-0005-0000-0000-000026250000}"/>
    <cellStyle name="Percent 3 6 7 4 4 2" xfId="24426" xr:uid="{00000000-0005-0000-0000-000027250000}"/>
    <cellStyle name="Percent 3 6 7 4 5" xfId="24421" xr:uid="{00000000-0005-0000-0000-000028250000}"/>
    <cellStyle name="Percent 3 6 7 5" xfId="6807" xr:uid="{00000000-0005-0000-0000-000029250000}"/>
    <cellStyle name="Percent 3 6 7 5 2" xfId="6808" xr:uid="{00000000-0005-0000-0000-00002A250000}"/>
    <cellStyle name="Percent 3 6 7 5 2 2" xfId="6809" xr:uid="{00000000-0005-0000-0000-00002B250000}"/>
    <cellStyle name="Percent 3 6 7 5 2 2 2" xfId="24429" xr:uid="{00000000-0005-0000-0000-00002C250000}"/>
    <cellStyle name="Percent 3 6 7 5 2 3" xfId="24428" xr:uid="{00000000-0005-0000-0000-00002D250000}"/>
    <cellStyle name="Percent 3 6 7 5 3" xfId="6810" xr:uid="{00000000-0005-0000-0000-00002E250000}"/>
    <cellStyle name="Percent 3 6 7 5 3 2" xfId="6811" xr:uid="{00000000-0005-0000-0000-00002F250000}"/>
    <cellStyle name="Percent 3 6 7 5 3 2 2" xfId="24431" xr:uid="{00000000-0005-0000-0000-000030250000}"/>
    <cellStyle name="Percent 3 6 7 5 3 3" xfId="24430" xr:uid="{00000000-0005-0000-0000-000031250000}"/>
    <cellStyle name="Percent 3 6 7 5 4" xfId="6812" xr:uid="{00000000-0005-0000-0000-000032250000}"/>
    <cellStyle name="Percent 3 6 7 5 4 2" xfId="6813" xr:uid="{00000000-0005-0000-0000-000033250000}"/>
    <cellStyle name="Percent 3 6 7 5 4 2 2" xfId="24433" xr:uid="{00000000-0005-0000-0000-000034250000}"/>
    <cellStyle name="Percent 3 6 7 5 4 3" xfId="24432" xr:uid="{00000000-0005-0000-0000-000035250000}"/>
    <cellStyle name="Percent 3 6 7 5 5" xfId="6814" xr:uid="{00000000-0005-0000-0000-000036250000}"/>
    <cellStyle name="Percent 3 6 7 5 5 2" xfId="24434" xr:uid="{00000000-0005-0000-0000-000037250000}"/>
    <cellStyle name="Percent 3 6 7 5 6" xfId="24427" xr:uid="{00000000-0005-0000-0000-000038250000}"/>
    <cellStyle name="Percent 3 6 7 6" xfId="6815" xr:uid="{00000000-0005-0000-0000-000039250000}"/>
    <cellStyle name="Percent 3 6 7 6 2" xfId="6816" xr:uid="{00000000-0005-0000-0000-00003A250000}"/>
    <cellStyle name="Percent 3 6 7 6 2 2" xfId="6817" xr:uid="{00000000-0005-0000-0000-00003B250000}"/>
    <cellStyle name="Percent 3 6 7 6 2 2 2" xfId="24437" xr:uid="{00000000-0005-0000-0000-00003C250000}"/>
    <cellStyle name="Percent 3 6 7 6 2 3" xfId="24436" xr:uid="{00000000-0005-0000-0000-00003D250000}"/>
    <cellStyle name="Percent 3 6 7 6 3" xfId="6818" xr:uid="{00000000-0005-0000-0000-00003E250000}"/>
    <cellStyle name="Percent 3 6 7 6 3 2" xfId="6819" xr:uid="{00000000-0005-0000-0000-00003F250000}"/>
    <cellStyle name="Percent 3 6 7 6 3 2 2" xfId="24439" xr:uid="{00000000-0005-0000-0000-000040250000}"/>
    <cellStyle name="Percent 3 6 7 6 3 3" xfId="24438" xr:uid="{00000000-0005-0000-0000-000041250000}"/>
    <cellStyle name="Percent 3 6 7 6 4" xfId="6820" xr:uid="{00000000-0005-0000-0000-000042250000}"/>
    <cellStyle name="Percent 3 6 7 6 4 2" xfId="24440" xr:uid="{00000000-0005-0000-0000-000043250000}"/>
    <cellStyle name="Percent 3 6 7 6 5" xfId="24435" xr:uid="{00000000-0005-0000-0000-000044250000}"/>
    <cellStyle name="Percent 3 6 7 7" xfId="6821" xr:uid="{00000000-0005-0000-0000-000045250000}"/>
    <cellStyle name="Percent 3 6 7 7 2" xfId="6822" xr:uid="{00000000-0005-0000-0000-000046250000}"/>
    <cellStyle name="Percent 3 6 7 7 2 2" xfId="24442" xr:uid="{00000000-0005-0000-0000-000047250000}"/>
    <cellStyle name="Percent 3 6 7 7 3" xfId="24441" xr:uid="{00000000-0005-0000-0000-000048250000}"/>
    <cellStyle name="Percent 3 6 7 8" xfId="6823" xr:uid="{00000000-0005-0000-0000-000049250000}"/>
    <cellStyle name="Percent 3 6 7 8 2" xfId="6824" xr:uid="{00000000-0005-0000-0000-00004A250000}"/>
    <cellStyle name="Percent 3 6 7 8 2 2" xfId="24444" xr:uid="{00000000-0005-0000-0000-00004B250000}"/>
    <cellStyle name="Percent 3 6 7 8 3" xfId="24443" xr:uid="{00000000-0005-0000-0000-00004C250000}"/>
    <cellStyle name="Percent 3 6 7 9" xfId="6825" xr:uid="{00000000-0005-0000-0000-00004D250000}"/>
    <cellStyle name="Percent 3 6 7 9 2" xfId="6826" xr:uid="{00000000-0005-0000-0000-00004E250000}"/>
    <cellStyle name="Percent 3 6 7 9 2 2" xfId="24446" xr:uid="{00000000-0005-0000-0000-00004F250000}"/>
    <cellStyle name="Percent 3 6 7 9 3" xfId="24445" xr:uid="{00000000-0005-0000-0000-000050250000}"/>
    <cellStyle name="Percent 3 6 8" xfId="6827" xr:uid="{00000000-0005-0000-0000-000051250000}"/>
    <cellStyle name="Percent 3 6 8 10" xfId="6828" xr:uid="{00000000-0005-0000-0000-000052250000}"/>
    <cellStyle name="Percent 3 6 8 10 2" xfId="6829" xr:uid="{00000000-0005-0000-0000-000053250000}"/>
    <cellStyle name="Percent 3 6 8 10 2 2" xfId="24449" xr:uid="{00000000-0005-0000-0000-000054250000}"/>
    <cellStyle name="Percent 3 6 8 10 3" xfId="24448" xr:uid="{00000000-0005-0000-0000-000055250000}"/>
    <cellStyle name="Percent 3 6 8 11" xfId="6830" xr:uid="{00000000-0005-0000-0000-000056250000}"/>
    <cellStyle name="Percent 3 6 8 11 2" xfId="24450" xr:uid="{00000000-0005-0000-0000-000057250000}"/>
    <cellStyle name="Percent 3 6 8 12" xfId="24447" xr:uid="{00000000-0005-0000-0000-000058250000}"/>
    <cellStyle name="Percent 3 6 8 2" xfId="6831" xr:uid="{00000000-0005-0000-0000-000059250000}"/>
    <cellStyle name="Percent 3 6 8 2 2" xfId="6832" xr:uid="{00000000-0005-0000-0000-00005A250000}"/>
    <cellStyle name="Percent 3 6 8 2 2 2" xfId="6833" xr:uid="{00000000-0005-0000-0000-00005B250000}"/>
    <cellStyle name="Percent 3 6 8 2 2 2 2" xfId="24453" xr:uid="{00000000-0005-0000-0000-00005C250000}"/>
    <cellStyle name="Percent 3 6 8 2 2 3" xfId="24452" xr:uid="{00000000-0005-0000-0000-00005D250000}"/>
    <cellStyle name="Percent 3 6 8 2 3" xfId="6834" xr:uid="{00000000-0005-0000-0000-00005E250000}"/>
    <cellStyle name="Percent 3 6 8 2 3 2" xfId="6835" xr:uid="{00000000-0005-0000-0000-00005F250000}"/>
    <cellStyle name="Percent 3 6 8 2 3 2 2" xfId="24455" xr:uid="{00000000-0005-0000-0000-000060250000}"/>
    <cellStyle name="Percent 3 6 8 2 3 3" xfId="24454" xr:uid="{00000000-0005-0000-0000-000061250000}"/>
    <cellStyle name="Percent 3 6 8 2 4" xfId="6836" xr:uid="{00000000-0005-0000-0000-000062250000}"/>
    <cellStyle name="Percent 3 6 8 2 4 2" xfId="24456" xr:uid="{00000000-0005-0000-0000-000063250000}"/>
    <cellStyle name="Percent 3 6 8 2 5" xfId="24451" xr:uid="{00000000-0005-0000-0000-000064250000}"/>
    <cellStyle name="Percent 3 6 8 3" xfId="6837" xr:uid="{00000000-0005-0000-0000-000065250000}"/>
    <cellStyle name="Percent 3 6 8 3 2" xfId="6838" xr:uid="{00000000-0005-0000-0000-000066250000}"/>
    <cellStyle name="Percent 3 6 8 3 2 2" xfId="6839" xr:uid="{00000000-0005-0000-0000-000067250000}"/>
    <cellStyle name="Percent 3 6 8 3 2 2 2" xfId="24459" xr:uid="{00000000-0005-0000-0000-000068250000}"/>
    <cellStyle name="Percent 3 6 8 3 2 3" xfId="24458" xr:uid="{00000000-0005-0000-0000-000069250000}"/>
    <cellStyle name="Percent 3 6 8 3 3" xfId="6840" xr:uid="{00000000-0005-0000-0000-00006A250000}"/>
    <cellStyle name="Percent 3 6 8 3 3 2" xfId="6841" xr:uid="{00000000-0005-0000-0000-00006B250000}"/>
    <cellStyle name="Percent 3 6 8 3 3 2 2" xfId="24461" xr:uid="{00000000-0005-0000-0000-00006C250000}"/>
    <cellStyle name="Percent 3 6 8 3 3 3" xfId="24460" xr:uid="{00000000-0005-0000-0000-00006D250000}"/>
    <cellStyle name="Percent 3 6 8 3 4" xfId="6842" xr:uid="{00000000-0005-0000-0000-00006E250000}"/>
    <cellStyle name="Percent 3 6 8 3 4 2" xfId="24462" xr:uid="{00000000-0005-0000-0000-00006F250000}"/>
    <cellStyle name="Percent 3 6 8 3 5" xfId="24457" xr:uid="{00000000-0005-0000-0000-000070250000}"/>
    <cellStyle name="Percent 3 6 8 4" xfId="6843" xr:uid="{00000000-0005-0000-0000-000071250000}"/>
    <cellStyle name="Percent 3 6 8 4 2" xfId="6844" xr:uid="{00000000-0005-0000-0000-000072250000}"/>
    <cellStyle name="Percent 3 6 8 4 2 2" xfId="6845" xr:uid="{00000000-0005-0000-0000-000073250000}"/>
    <cellStyle name="Percent 3 6 8 4 2 2 2" xfId="24465" xr:uid="{00000000-0005-0000-0000-000074250000}"/>
    <cellStyle name="Percent 3 6 8 4 2 3" xfId="24464" xr:uid="{00000000-0005-0000-0000-000075250000}"/>
    <cellStyle name="Percent 3 6 8 4 3" xfId="6846" xr:uid="{00000000-0005-0000-0000-000076250000}"/>
    <cellStyle name="Percent 3 6 8 4 3 2" xfId="6847" xr:uid="{00000000-0005-0000-0000-000077250000}"/>
    <cellStyle name="Percent 3 6 8 4 3 2 2" xfId="24467" xr:uid="{00000000-0005-0000-0000-000078250000}"/>
    <cellStyle name="Percent 3 6 8 4 3 3" xfId="24466" xr:uid="{00000000-0005-0000-0000-000079250000}"/>
    <cellStyle name="Percent 3 6 8 4 4" xfId="6848" xr:uid="{00000000-0005-0000-0000-00007A250000}"/>
    <cellStyle name="Percent 3 6 8 4 4 2" xfId="24468" xr:uid="{00000000-0005-0000-0000-00007B250000}"/>
    <cellStyle name="Percent 3 6 8 4 5" xfId="24463" xr:uid="{00000000-0005-0000-0000-00007C250000}"/>
    <cellStyle name="Percent 3 6 8 5" xfId="6849" xr:uid="{00000000-0005-0000-0000-00007D250000}"/>
    <cellStyle name="Percent 3 6 8 5 2" xfId="6850" xr:uid="{00000000-0005-0000-0000-00007E250000}"/>
    <cellStyle name="Percent 3 6 8 5 2 2" xfId="6851" xr:uid="{00000000-0005-0000-0000-00007F250000}"/>
    <cellStyle name="Percent 3 6 8 5 2 2 2" xfId="24471" xr:uid="{00000000-0005-0000-0000-000080250000}"/>
    <cellStyle name="Percent 3 6 8 5 2 3" xfId="24470" xr:uid="{00000000-0005-0000-0000-000081250000}"/>
    <cellStyle name="Percent 3 6 8 5 3" xfId="6852" xr:uid="{00000000-0005-0000-0000-000082250000}"/>
    <cellStyle name="Percent 3 6 8 5 3 2" xfId="6853" xr:uid="{00000000-0005-0000-0000-000083250000}"/>
    <cellStyle name="Percent 3 6 8 5 3 2 2" xfId="24473" xr:uid="{00000000-0005-0000-0000-000084250000}"/>
    <cellStyle name="Percent 3 6 8 5 3 3" xfId="24472" xr:uid="{00000000-0005-0000-0000-000085250000}"/>
    <cellStyle name="Percent 3 6 8 5 4" xfId="6854" xr:uid="{00000000-0005-0000-0000-000086250000}"/>
    <cellStyle name="Percent 3 6 8 5 4 2" xfId="6855" xr:uid="{00000000-0005-0000-0000-000087250000}"/>
    <cellStyle name="Percent 3 6 8 5 4 2 2" xfId="24475" xr:uid="{00000000-0005-0000-0000-000088250000}"/>
    <cellStyle name="Percent 3 6 8 5 4 3" xfId="24474" xr:uid="{00000000-0005-0000-0000-000089250000}"/>
    <cellStyle name="Percent 3 6 8 5 5" xfId="6856" xr:uid="{00000000-0005-0000-0000-00008A250000}"/>
    <cellStyle name="Percent 3 6 8 5 5 2" xfId="24476" xr:uid="{00000000-0005-0000-0000-00008B250000}"/>
    <cellStyle name="Percent 3 6 8 5 6" xfId="24469" xr:uid="{00000000-0005-0000-0000-00008C250000}"/>
    <cellStyle name="Percent 3 6 8 6" xfId="6857" xr:uid="{00000000-0005-0000-0000-00008D250000}"/>
    <cellStyle name="Percent 3 6 8 6 2" xfId="6858" xr:uid="{00000000-0005-0000-0000-00008E250000}"/>
    <cellStyle name="Percent 3 6 8 6 2 2" xfId="6859" xr:uid="{00000000-0005-0000-0000-00008F250000}"/>
    <cellStyle name="Percent 3 6 8 6 2 2 2" xfId="24479" xr:uid="{00000000-0005-0000-0000-000090250000}"/>
    <cellStyle name="Percent 3 6 8 6 2 3" xfId="24478" xr:uid="{00000000-0005-0000-0000-000091250000}"/>
    <cellStyle name="Percent 3 6 8 6 3" xfId="6860" xr:uid="{00000000-0005-0000-0000-000092250000}"/>
    <cellStyle name="Percent 3 6 8 6 3 2" xfId="6861" xr:uid="{00000000-0005-0000-0000-000093250000}"/>
    <cellStyle name="Percent 3 6 8 6 3 2 2" xfId="24481" xr:uid="{00000000-0005-0000-0000-000094250000}"/>
    <cellStyle name="Percent 3 6 8 6 3 3" xfId="24480" xr:uid="{00000000-0005-0000-0000-000095250000}"/>
    <cellStyle name="Percent 3 6 8 6 4" xfId="6862" xr:uid="{00000000-0005-0000-0000-000096250000}"/>
    <cellStyle name="Percent 3 6 8 6 4 2" xfId="24482" xr:uid="{00000000-0005-0000-0000-000097250000}"/>
    <cellStyle name="Percent 3 6 8 6 5" xfId="24477" xr:uid="{00000000-0005-0000-0000-000098250000}"/>
    <cellStyle name="Percent 3 6 8 7" xfId="6863" xr:uid="{00000000-0005-0000-0000-000099250000}"/>
    <cellStyle name="Percent 3 6 8 7 2" xfId="6864" xr:uid="{00000000-0005-0000-0000-00009A250000}"/>
    <cellStyle name="Percent 3 6 8 7 2 2" xfId="24484" xr:uid="{00000000-0005-0000-0000-00009B250000}"/>
    <cellStyle name="Percent 3 6 8 7 3" xfId="24483" xr:uid="{00000000-0005-0000-0000-00009C250000}"/>
    <cellStyle name="Percent 3 6 8 8" xfId="6865" xr:uid="{00000000-0005-0000-0000-00009D250000}"/>
    <cellStyle name="Percent 3 6 8 8 2" xfId="6866" xr:uid="{00000000-0005-0000-0000-00009E250000}"/>
    <cellStyle name="Percent 3 6 8 8 2 2" xfId="24486" xr:uid="{00000000-0005-0000-0000-00009F250000}"/>
    <cellStyle name="Percent 3 6 8 8 3" xfId="24485" xr:uid="{00000000-0005-0000-0000-0000A0250000}"/>
    <cellStyle name="Percent 3 6 8 9" xfId="6867" xr:uid="{00000000-0005-0000-0000-0000A1250000}"/>
    <cellStyle name="Percent 3 6 8 9 2" xfId="6868" xr:uid="{00000000-0005-0000-0000-0000A2250000}"/>
    <cellStyle name="Percent 3 6 8 9 2 2" xfId="24488" xr:uid="{00000000-0005-0000-0000-0000A3250000}"/>
    <cellStyle name="Percent 3 6 8 9 3" xfId="24487" xr:uid="{00000000-0005-0000-0000-0000A4250000}"/>
    <cellStyle name="Percent 3 6 9" xfId="6869" xr:uid="{00000000-0005-0000-0000-0000A5250000}"/>
    <cellStyle name="Percent 3 6 9 10" xfId="6870" xr:uid="{00000000-0005-0000-0000-0000A6250000}"/>
    <cellStyle name="Percent 3 6 9 10 2" xfId="6871" xr:uid="{00000000-0005-0000-0000-0000A7250000}"/>
    <cellStyle name="Percent 3 6 9 10 2 2" xfId="24491" xr:uid="{00000000-0005-0000-0000-0000A8250000}"/>
    <cellStyle name="Percent 3 6 9 10 3" xfId="24490" xr:uid="{00000000-0005-0000-0000-0000A9250000}"/>
    <cellStyle name="Percent 3 6 9 11" xfId="6872" xr:uid="{00000000-0005-0000-0000-0000AA250000}"/>
    <cellStyle name="Percent 3 6 9 11 2" xfId="24492" xr:uid="{00000000-0005-0000-0000-0000AB250000}"/>
    <cellStyle name="Percent 3 6 9 12" xfId="24489" xr:uid="{00000000-0005-0000-0000-0000AC250000}"/>
    <cellStyle name="Percent 3 6 9 2" xfId="6873" xr:uid="{00000000-0005-0000-0000-0000AD250000}"/>
    <cellStyle name="Percent 3 6 9 2 2" xfId="6874" xr:uid="{00000000-0005-0000-0000-0000AE250000}"/>
    <cellStyle name="Percent 3 6 9 2 2 2" xfId="6875" xr:uid="{00000000-0005-0000-0000-0000AF250000}"/>
    <cellStyle name="Percent 3 6 9 2 2 2 2" xfId="24495" xr:uid="{00000000-0005-0000-0000-0000B0250000}"/>
    <cellStyle name="Percent 3 6 9 2 2 3" xfId="24494" xr:uid="{00000000-0005-0000-0000-0000B1250000}"/>
    <cellStyle name="Percent 3 6 9 2 3" xfId="6876" xr:uid="{00000000-0005-0000-0000-0000B2250000}"/>
    <cellStyle name="Percent 3 6 9 2 3 2" xfId="6877" xr:uid="{00000000-0005-0000-0000-0000B3250000}"/>
    <cellStyle name="Percent 3 6 9 2 3 2 2" xfId="24497" xr:uid="{00000000-0005-0000-0000-0000B4250000}"/>
    <cellStyle name="Percent 3 6 9 2 3 3" xfId="24496" xr:uid="{00000000-0005-0000-0000-0000B5250000}"/>
    <cellStyle name="Percent 3 6 9 2 4" xfId="6878" xr:uid="{00000000-0005-0000-0000-0000B6250000}"/>
    <cellStyle name="Percent 3 6 9 2 4 2" xfId="24498" xr:uid="{00000000-0005-0000-0000-0000B7250000}"/>
    <cellStyle name="Percent 3 6 9 2 5" xfId="24493" xr:uid="{00000000-0005-0000-0000-0000B8250000}"/>
    <cellStyle name="Percent 3 6 9 3" xfId="6879" xr:uid="{00000000-0005-0000-0000-0000B9250000}"/>
    <cellStyle name="Percent 3 6 9 3 2" xfId="6880" xr:uid="{00000000-0005-0000-0000-0000BA250000}"/>
    <cellStyle name="Percent 3 6 9 3 2 2" xfId="6881" xr:uid="{00000000-0005-0000-0000-0000BB250000}"/>
    <cellStyle name="Percent 3 6 9 3 2 2 2" xfId="24501" xr:uid="{00000000-0005-0000-0000-0000BC250000}"/>
    <cellStyle name="Percent 3 6 9 3 2 3" xfId="24500" xr:uid="{00000000-0005-0000-0000-0000BD250000}"/>
    <cellStyle name="Percent 3 6 9 3 3" xfId="6882" xr:uid="{00000000-0005-0000-0000-0000BE250000}"/>
    <cellStyle name="Percent 3 6 9 3 3 2" xfId="6883" xr:uid="{00000000-0005-0000-0000-0000BF250000}"/>
    <cellStyle name="Percent 3 6 9 3 3 2 2" xfId="24503" xr:uid="{00000000-0005-0000-0000-0000C0250000}"/>
    <cellStyle name="Percent 3 6 9 3 3 3" xfId="24502" xr:uid="{00000000-0005-0000-0000-0000C1250000}"/>
    <cellStyle name="Percent 3 6 9 3 4" xfId="6884" xr:uid="{00000000-0005-0000-0000-0000C2250000}"/>
    <cellStyle name="Percent 3 6 9 3 4 2" xfId="24504" xr:uid="{00000000-0005-0000-0000-0000C3250000}"/>
    <cellStyle name="Percent 3 6 9 3 5" xfId="24499" xr:uid="{00000000-0005-0000-0000-0000C4250000}"/>
    <cellStyle name="Percent 3 6 9 4" xfId="6885" xr:uid="{00000000-0005-0000-0000-0000C5250000}"/>
    <cellStyle name="Percent 3 6 9 4 2" xfId="6886" xr:uid="{00000000-0005-0000-0000-0000C6250000}"/>
    <cellStyle name="Percent 3 6 9 4 2 2" xfId="6887" xr:uid="{00000000-0005-0000-0000-0000C7250000}"/>
    <cellStyle name="Percent 3 6 9 4 2 2 2" xfId="24507" xr:uid="{00000000-0005-0000-0000-0000C8250000}"/>
    <cellStyle name="Percent 3 6 9 4 2 3" xfId="24506" xr:uid="{00000000-0005-0000-0000-0000C9250000}"/>
    <cellStyle name="Percent 3 6 9 4 3" xfId="6888" xr:uid="{00000000-0005-0000-0000-0000CA250000}"/>
    <cellStyle name="Percent 3 6 9 4 3 2" xfId="6889" xr:uid="{00000000-0005-0000-0000-0000CB250000}"/>
    <cellStyle name="Percent 3 6 9 4 3 2 2" xfId="24509" xr:uid="{00000000-0005-0000-0000-0000CC250000}"/>
    <cellStyle name="Percent 3 6 9 4 3 3" xfId="24508" xr:uid="{00000000-0005-0000-0000-0000CD250000}"/>
    <cellStyle name="Percent 3 6 9 4 4" xfId="6890" xr:uid="{00000000-0005-0000-0000-0000CE250000}"/>
    <cellStyle name="Percent 3 6 9 4 4 2" xfId="24510" xr:uid="{00000000-0005-0000-0000-0000CF250000}"/>
    <cellStyle name="Percent 3 6 9 4 5" xfId="24505" xr:uid="{00000000-0005-0000-0000-0000D0250000}"/>
    <cellStyle name="Percent 3 6 9 5" xfId="6891" xr:uid="{00000000-0005-0000-0000-0000D1250000}"/>
    <cellStyle name="Percent 3 6 9 5 2" xfId="6892" xr:uid="{00000000-0005-0000-0000-0000D2250000}"/>
    <cellStyle name="Percent 3 6 9 5 2 2" xfId="6893" xr:uid="{00000000-0005-0000-0000-0000D3250000}"/>
    <cellStyle name="Percent 3 6 9 5 2 2 2" xfId="24513" xr:uid="{00000000-0005-0000-0000-0000D4250000}"/>
    <cellStyle name="Percent 3 6 9 5 2 3" xfId="24512" xr:uid="{00000000-0005-0000-0000-0000D5250000}"/>
    <cellStyle name="Percent 3 6 9 5 3" xfId="6894" xr:uid="{00000000-0005-0000-0000-0000D6250000}"/>
    <cellStyle name="Percent 3 6 9 5 3 2" xfId="6895" xr:uid="{00000000-0005-0000-0000-0000D7250000}"/>
    <cellStyle name="Percent 3 6 9 5 3 2 2" xfId="24515" xr:uid="{00000000-0005-0000-0000-0000D8250000}"/>
    <cellStyle name="Percent 3 6 9 5 3 3" xfId="24514" xr:uid="{00000000-0005-0000-0000-0000D9250000}"/>
    <cellStyle name="Percent 3 6 9 5 4" xfId="6896" xr:uid="{00000000-0005-0000-0000-0000DA250000}"/>
    <cellStyle name="Percent 3 6 9 5 4 2" xfId="6897" xr:uid="{00000000-0005-0000-0000-0000DB250000}"/>
    <cellStyle name="Percent 3 6 9 5 4 2 2" xfId="24517" xr:uid="{00000000-0005-0000-0000-0000DC250000}"/>
    <cellStyle name="Percent 3 6 9 5 4 3" xfId="24516" xr:uid="{00000000-0005-0000-0000-0000DD250000}"/>
    <cellStyle name="Percent 3 6 9 5 5" xfId="6898" xr:uid="{00000000-0005-0000-0000-0000DE250000}"/>
    <cellStyle name="Percent 3 6 9 5 5 2" xfId="24518" xr:uid="{00000000-0005-0000-0000-0000DF250000}"/>
    <cellStyle name="Percent 3 6 9 5 6" xfId="24511" xr:uid="{00000000-0005-0000-0000-0000E0250000}"/>
    <cellStyle name="Percent 3 6 9 6" xfId="6899" xr:uid="{00000000-0005-0000-0000-0000E1250000}"/>
    <cellStyle name="Percent 3 6 9 6 2" xfId="6900" xr:uid="{00000000-0005-0000-0000-0000E2250000}"/>
    <cellStyle name="Percent 3 6 9 6 2 2" xfId="6901" xr:uid="{00000000-0005-0000-0000-0000E3250000}"/>
    <cellStyle name="Percent 3 6 9 6 2 2 2" xfId="24521" xr:uid="{00000000-0005-0000-0000-0000E4250000}"/>
    <cellStyle name="Percent 3 6 9 6 2 3" xfId="24520" xr:uid="{00000000-0005-0000-0000-0000E5250000}"/>
    <cellStyle name="Percent 3 6 9 6 3" xfId="6902" xr:uid="{00000000-0005-0000-0000-0000E6250000}"/>
    <cellStyle name="Percent 3 6 9 6 3 2" xfId="6903" xr:uid="{00000000-0005-0000-0000-0000E7250000}"/>
    <cellStyle name="Percent 3 6 9 6 3 2 2" xfId="24523" xr:uid="{00000000-0005-0000-0000-0000E8250000}"/>
    <cellStyle name="Percent 3 6 9 6 3 3" xfId="24522" xr:uid="{00000000-0005-0000-0000-0000E9250000}"/>
    <cellStyle name="Percent 3 6 9 6 4" xfId="6904" xr:uid="{00000000-0005-0000-0000-0000EA250000}"/>
    <cellStyle name="Percent 3 6 9 6 4 2" xfId="24524" xr:uid="{00000000-0005-0000-0000-0000EB250000}"/>
    <cellStyle name="Percent 3 6 9 6 5" xfId="24519" xr:uid="{00000000-0005-0000-0000-0000EC250000}"/>
    <cellStyle name="Percent 3 6 9 7" xfId="6905" xr:uid="{00000000-0005-0000-0000-0000ED250000}"/>
    <cellStyle name="Percent 3 6 9 7 2" xfId="6906" xr:uid="{00000000-0005-0000-0000-0000EE250000}"/>
    <cellStyle name="Percent 3 6 9 7 2 2" xfId="24526" xr:uid="{00000000-0005-0000-0000-0000EF250000}"/>
    <cellStyle name="Percent 3 6 9 7 3" xfId="24525" xr:uid="{00000000-0005-0000-0000-0000F0250000}"/>
    <cellStyle name="Percent 3 6 9 8" xfId="6907" xr:uid="{00000000-0005-0000-0000-0000F1250000}"/>
    <cellStyle name="Percent 3 6 9 8 2" xfId="6908" xr:uid="{00000000-0005-0000-0000-0000F2250000}"/>
    <cellStyle name="Percent 3 6 9 8 2 2" xfId="24528" xr:uid="{00000000-0005-0000-0000-0000F3250000}"/>
    <cellStyle name="Percent 3 6 9 8 3" xfId="24527" xr:uid="{00000000-0005-0000-0000-0000F4250000}"/>
    <cellStyle name="Percent 3 6 9 9" xfId="6909" xr:uid="{00000000-0005-0000-0000-0000F5250000}"/>
    <cellStyle name="Percent 3 6 9 9 2" xfId="6910" xr:uid="{00000000-0005-0000-0000-0000F6250000}"/>
    <cellStyle name="Percent 3 6 9 9 2 2" xfId="24530" xr:uid="{00000000-0005-0000-0000-0000F7250000}"/>
    <cellStyle name="Percent 3 6 9 9 3" xfId="24529" xr:uid="{00000000-0005-0000-0000-0000F8250000}"/>
    <cellStyle name="Percent 3 7" xfId="6911" xr:uid="{00000000-0005-0000-0000-0000F9250000}"/>
    <cellStyle name="Percent 3 7 10" xfId="6912" xr:uid="{00000000-0005-0000-0000-0000FA250000}"/>
    <cellStyle name="Percent 3 7 10 10" xfId="6913" xr:uid="{00000000-0005-0000-0000-0000FB250000}"/>
    <cellStyle name="Percent 3 7 10 10 2" xfId="6914" xr:uid="{00000000-0005-0000-0000-0000FC250000}"/>
    <cellStyle name="Percent 3 7 10 10 2 2" xfId="24534" xr:uid="{00000000-0005-0000-0000-0000FD250000}"/>
    <cellStyle name="Percent 3 7 10 10 3" xfId="24533" xr:uid="{00000000-0005-0000-0000-0000FE250000}"/>
    <cellStyle name="Percent 3 7 10 11" xfId="6915" xr:uid="{00000000-0005-0000-0000-0000FF250000}"/>
    <cellStyle name="Percent 3 7 10 11 2" xfId="24535" xr:uid="{00000000-0005-0000-0000-000000260000}"/>
    <cellStyle name="Percent 3 7 10 12" xfId="24532" xr:uid="{00000000-0005-0000-0000-000001260000}"/>
    <cellStyle name="Percent 3 7 10 2" xfId="6916" xr:uid="{00000000-0005-0000-0000-000002260000}"/>
    <cellStyle name="Percent 3 7 10 2 2" xfId="6917" xr:uid="{00000000-0005-0000-0000-000003260000}"/>
    <cellStyle name="Percent 3 7 10 2 2 2" xfId="6918" xr:uid="{00000000-0005-0000-0000-000004260000}"/>
    <cellStyle name="Percent 3 7 10 2 2 2 2" xfId="24538" xr:uid="{00000000-0005-0000-0000-000005260000}"/>
    <cellStyle name="Percent 3 7 10 2 2 3" xfId="24537" xr:uid="{00000000-0005-0000-0000-000006260000}"/>
    <cellStyle name="Percent 3 7 10 2 3" xfId="6919" xr:uid="{00000000-0005-0000-0000-000007260000}"/>
    <cellStyle name="Percent 3 7 10 2 3 2" xfId="6920" xr:uid="{00000000-0005-0000-0000-000008260000}"/>
    <cellStyle name="Percent 3 7 10 2 3 2 2" xfId="24540" xr:uid="{00000000-0005-0000-0000-000009260000}"/>
    <cellStyle name="Percent 3 7 10 2 3 3" xfId="24539" xr:uid="{00000000-0005-0000-0000-00000A260000}"/>
    <cellStyle name="Percent 3 7 10 2 4" xfId="6921" xr:uid="{00000000-0005-0000-0000-00000B260000}"/>
    <cellStyle name="Percent 3 7 10 2 4 2" xfId="24541" xr:uid="{00000000-0005-0000-0000-00000C260000}"/>
    <cellStyle name="Percent 3 7 10 2 5" xfId="24536" xr:uid="{00000000-0005-0000-0000-00000D260000}"/>
    <cellStyle name="Percent 3 7 10 3" xfId="6922" xr:uid="{00000000-0005-0000-0000-00000E260000}"/>
    <cellStyle name="Percent 3 7 10 3 2" xfId="6923" xr:uid="{00000000-0005-0000-0000-00000F260000}"/>
    <cellStyle name="Percent 3 7 10 3 2 2" xfId="6924" xr:uid="{00000000-0005-0000-0000-000010260000}"/>
    <cellStyle name="Percent 3 7 10 3 2 2 2" xfId="24544" xr:uid="{00000000-0005-0000-0000-000011260000}"/>
    <cellStyle name="Percent 3 7 10 3 2 3" xfId="24543" xr:uid="{00000000-0005-0000-0000-000012260000}"/>
    <cellStyle name="Percent 3 7 10 3 3" xfId="6925" xr:uid="{00000000-0005-0000-0000-000013260000}"/>
    <cellStyle name="Percent 3 7 10 3 3 2" xfId="6926" xr:uid="{00000000-0005-0000-0000-000014260000}"/>
    <cellStyle name="Percent 3 7 10 3 3 2 2" xfId="24546" xr:uid="{00000000-0005-0000-0000-000015260000}"/>
    <cellStyle name="Percent 3 7 10 3 3 3" xfId="24545" xr:uid="{00000000-0005-0000-0000-000016260000}"/>
    <cellStyle name="Percent 3 7 10 3 4" xfId="6927" xr:uid="{00000000-0005-0000-0000-000017260000}"/>
    <cellStyle name="Percent 3 7 10 3 4 2" xfId="24547" xr:uid="{00000000-0005-0000-0000-000018260000}"/>
    <cellStyle name="Percent 3 7 10 3 5" xfId="24542" xr:uid="{00000000-0005-0000-0000-000019260000}"/>
    <cellStyle name="Percent 3 7 10 4" xfId="6928" xr:uid="{00000000-0005-0000-0000-00001A260000}"/>
    <cellStyle name="Percent 3 7 10 4 2" xfId="6929" xr:uid="{00000000-0005-0000-0000-00001B260000}"/>
    <cellStyle name="Percent 3 7 10 4 2 2" xfId="6930" xr:uid="{00000000-0005-0000-0000-00001C260000}"/>
    <cellStyle name="Percent 3 7 10 4 2 2 2" xfId="24550" xr:uid="{00000000-0005-0000-0000-00001D260000}"/>
    <cellStyle name="Percent 3 7 10 4 2 3" xfId="24549" xr:uid="{00000000-0005-0000-0000-00001E260000}"/>
    <cellStyle name="Percent 3 7 10 4 3" xfId="6931" xr:uid="{00000000-0005-0000-0000-00001F260000}"/>
    <cellStyle name="Percent 3 7 10 4 3 2" xfId="6932" xr:uid="{00000000-0005-0000-0000-000020260000}"/>
    <cellStyle name="Percent 3 7 10 4 3 2 2" xfId="24552" xr:uid="{00000000-0005-0000-0000-000021260000}"/>
    <cellStyle name="Percent 3 7 10 4 3 3" xfId="24551" xr:uid="{00000000-0005-0000-0000-000022260000}"/>
    <cellStyle name="Percent 3 7 10 4 4" xfId="6933" xr:uid="{00000000-0005-0000-0000-000023260000}"/>
    <cellStyle name="Percent 3 7 10 4 4 2" xfId="24553" xr:uid="{00000000-0005-0000-0000-000024260000}"/>
    <cellStyle name="Percent 3 7 10 4 5" xfId="24548" xr:uid="{00000000-0005-0000-0000-000025260000}"/>
    <cellStyle name="Percent 3 7 10 5" xfId="6934" xr:uid="{00000000-0005-0000-0000-000026260000}"/>
    <cellStyle name="Percent 3 7 10 5 2" xfId="6935" xr:uid="{00000000-0005-0000-0000-000027260000}"/>
    <cellStyle name="Percent 3 7 10 5 2 2" xfId="6936" xr:uid="{00000000-0005-0000-0000-000028260000}"/>
    <cellStyle name="Percent 3 7 10 5 2 2 2" xfId="24556" xr:uid="{00000000-0005-0000-0000-000029260000}"/>
    <cellStyle name="Percent 3 7 10 5 2 3" xfId="24555" xr:uid="{00000000-0005-0000-0000-00002A260000}"/>
    <cellStyle name="Percent 3 7 10 5 3" xfId="6937" xr:uid="{00000000-0005-0000-0000-00002B260000}"/>
    <cellStyle name="Percent 3 7 10 5 3 2" xfId="6938" xr:uid="{00000000-0005-0000-0000-00002C260000}"/>
    <cellStyle name="Percent 3 7 10 5 3 2 2" xfId="24558" xr:uid="{00000000-0005-0000-0000-00002D260000}"/>
    <cellStyle name="Percent 3 7 10 5 3 3" xfId="24557" xr:uid="{00000000-0005-0000-0000-00002E260000}"/>
    <cellStyle name="Percent 3 7 10 5 4" xfId="6939" xr:uid="{00000000-0005-0000-0000-00002F260000}"/>
    <cellStyle name="Percent 3 7 10 5 4 2" xfId="6940" xr:uid="{00000000-0005-0000-0000-000030260000}"/>
    <cellStyle name="Percent 3 7 10 5 4 2 2" xfId="24560" xr:uid="{00000000-0005-0000-0000-000031260000}"/>
    <cellStyle name="Percent 3 7 10 5 4 3" xfId="24559" xr:uid="{00000000-0005-0000-0000-000032260000}"/>
    <cellStyle name="Percent 3 7 10 5 5" xfId="6941" xr:uid="{00000000-0005-0000-0000-000033260000}"/>
    <cellStyle name="Percent 3 7 10 5 5 2" xfId="24561" xr:uid="{00000000-0005-0000-0000-000034260000}"/>
    <cellStyle name="Percent 3 7 10 5 6" xfId="24554" xr:uid="{00000000-0005-0000-0000-000035260000}"/>
    <cellStyle name="Percent 3 7 10 6" xfId="6942" xr:uid="{00000000-0005-0000-0000-000036260000}"/>
    <cellStyle name="Percent 3 7 10 6 2" xfId="6943" xr:uid="{00000000-0005-0000-0000-000037260000}"/>
    <cellStyle name="Percent 3 7 10 6 2 2" xfId="6944" xr:uid="{00000000-0005-0000-0000-000038260000}"/>
    <cellStyle name="Percent 3 7 10 6 2 2 2" xfId="24564" xr:uid="{00000000-0005-0000-0000-000039260000}"/>
    <cellStyle name="Percent 3 7 10 6 2 3" xfId="24563" xr:uid="{00000000-0005-0000-0000-00003A260000}"/>
    <cellStyle name="Percent 3 7 10 6 3" xfId="6945" xr:uid="{00000000-0005-0000-0000-00003B260000}"/>
    <cellStyle name="Percent 3 7 10 6 3 2" xfId="6946" xr:uid="{00000000-0005-0000-0000-00003C260000}"/>
    <cellStyle name="Percent 3 7 10 6 3 2 2" xfId="24566" xr:uid="{00000000-0005-0000-0000-00003D260000}"/>
    <cellStyle name="Percent 3 7 10 6 3 3" xfId="24565" xr:uid="{00000000-0005-0000-0000-00003E260000}"/>
    <cellStyle name="Percent 3 7 10 6 4" xfId="6947" xr:uid="{00000000-0005-0000-0000-00003F260000}"/>
    <cellStyle name="Percent 3 7 10 6 4 2" xfId="24567" xr:uid="{00000000-0005-0000-0000-000040260000}"/>
    <cellStyle name="Percent 3 7 10 6 5" xfId="24562" xr:uid="{00000000-0005-0000-0000-000041260000}"/>
    <cellStyle name="Percent 3 7 10 7" xfId="6948" xr:uid="{00000000-0005-0000-0000-000042260000}"/>
    <cellStyle name="Percent 3 7 10 7 2" xfId="6949" xr:uid="{00000000-0005-0000-0000-000043260000}"/>
    <cellStyle name="Percent 3 7 10 7 2 2" xfId="24569" xr:uid="{00000000-0005-0000-0000-000044260000}"/>
    <cellStyle name="Percent 3 7 10 7 3" xfId="24568" xr:uid="{00000000-0005-0000-0000-000045260000}"/>
    <cellStyle name="Percent 3 7 10 8" xfId="6950" xr:uid="{00000000-0005-0000-0000-000046260000}"/>
    <cellStyle name="Percent 3 7 10 8 2" xfId="6951" xr:uid="{00000000-0005-0000-0000-000047260000}"/>
    <cellStyle name="Percent 3 7 10 8 2 2" xfId="24571" xr:uid="{00000000-0005-0000-0000-000048260000}"/>
    <cellStyle name="Percent 3 7 10 8 3" xfId="24570" xr:uid="{00000000-0005-0000-0000-000049260000}"/>
    <cellStyle name="Percent 3 7 10 9" xfId="6952" xr:uid="{00000000-0005-0000-0000-00004A260000}"/>
    <cellStyle name="Percent 3 7 10 9 2" xfId="6953" xr:uid="{00000000-0005-0000-0000-00004B260000}"/>
    <cellStyle name="Percent 3 7 10 9 2 2" xfId="24573" xr:uid="{00000000-0005-0000-0000-00004C260000}"/>
    <cellStyle name="Percent 3 7 10 9 3" xfId="24572" xr:uid="{00000000-0005-0000-0000-00004D260000}"/>
    <cellStyle name="Percent 3 7 11" xfId="6954" xr:uid="{00000000-0005-0000-0000-00004E260000}"/>
    <cellStyle name="Percent 3 7 11 10" xfId="6955" xr:uid="{00000000-0005-0000-0000-00004F260000}"/>
    <cellStyle name="Percent 3 7 11 10 2" xfId="6956" xr:uid="{00000000-0005-0000-0000-000050260000}"/>
    <cellStyle name="Percent 3 7 11 10 2 2" xfId="24576" xr:uid="{00000000-0005-0000-0000-000051260000}"/>
    <cellStyle name="Percent 3 7 11 10 3" xfId="24575" xr:uid="{00000000-0005-0000-0000-000052260000}"/>
    <cellStyle name="Percent 3 7 11 11" xfId="6957" xr:uid="{00000000-0005-0000-0000-000053260000}"/>
    <cellStyle name="Percent 3 7 11 11 2" xfId="24577" xr:uid="{00000000-0005-0000-0000-000054260000}"/>
    <cellStyle name="Percent 3 7 11 12" xfId="24574" xr:uid="{00000000-0005-0000-0000-000055260000}"/>
    <cellStyle name="Percent 3 7 11 2" xfId="6958" xr:uid="{00000000-0005-0000-0000-000056260000}"/>
    <cellStyle name="Percent 3 7 11 2 2" xfId="6959" xr:uid="{00000000-0005-0000-0000-000057260000}"/>
    <cellStyle name="Percent 3 7 11 2 2 2" xfId="6960" xr:uid="{00000000-0005-0000-0000-000058260000}"/>
    <cellStyle name="Percent 3 7 11 2 2 2 2" xfId="24580" xr:uid="{00000000-0005-0000-0000-000059260000}"/>
    <cellStyle name="Percent 3 7 11 2 2 3" xfId="24579" xr:uid="{00000000-0005-0000-0000-00005A260000}"/>
    <cellStyle name="Percent 3 7 11 2 3" xfId="6961" xr:uid="{00000000-0005-0000-0000-00005B260000}"/>
    <cellStyle name="Percent 3 7 11 2 3 2" xfId="6962" xr:uid="{00000000-0005-0000-0000-00005C260000}"/>
    <cellStyle name="Percent 3 7 11 2 3 2 2" xfId="24582" xr:uid="{00000000-0005-0000-0000-00005D260000}"/>
    <cellStyle name="Percent 3 7 11 2 3 3" xfId="24581" xr:uid="{00000000-0005-0000-0000-00005E260000}"/>
    <cellStyle name="Percent 3 7 11 2 4" xfId="6963" xr:uid="{00000000-0005-0000-0000-00005F260000}"/>
    <cellStyle name="Percent 3 7 11 2 4 2" xfId="24583" xr:uid="{00000000-0005-0000-0000-000060260000}"/>
    <cellStyle name="Percent 3 7 11 2 5" xfId="24578" xr:uid="{00000000-0005-0000-0000-000061260000}"/>
    <cellStyle name="Percent 3 7 11 3" xfId="6964" xr:uid="{00000000-0005-0000-0000-000062260000}"/>
    <cellStyle name="Percent 3 7 11 3 2" xfId="6965" xr:uid="{00000000-0005-0000-0000-000063260000}"/>
    <cellStyle name="Percent 3 7 11 3 2 2" xfId="6966" xr:uid="{00000000-0005-0000-0000-000064260000}"/>
    <cellStyle name="Percent 3 7 11 3 2 2 2" xfId="24586" xr:uid="{00000000-0005-0000-0000-000065260000}"/>
    <cellStyle name="Percent 3 7 11 3 2 3" xfId="24585" xr:uid="{00000000-0005-0000-0000-000066260000}"/>
    <cellStyle name="Percent 3 7 11 3 3" xfId="6967" xr:uid="{00000000-0005-0000-0000-000067260000}"/>
    <cellStyle name="Percent 3 7 11 3 3 2" xfId="6968" xr:uid="{00000000-0005-0000-0000-000068260000}"/>
    <cellStyle name="Percent 3 7 11 3 3 2 2" xfId="24588" xr:uid="{00000000-0005-0000-0000-000069260000}"/>
    <cellStyle name="Percent 3 7 11 3 3 3" xfId="24587" xr:uid="{00000000-0005-0000-0000-00006A260000}"/>
    <cellStyle name="Percent 3 7 11 3 4" xfId="6969" xr:uid="{00000000-0005-0000-0000-00006B260000}"/>
    <cellStyle name="Percent 3 7 11 3 4 2" xfId="24589" xr:uid="{00000000-0005-0000-0000-00006C260000}"/>
    <cellStyle name="Percent 3 7 11 3 5" xfId="24584" xr:uid="{00000000-0005-0000-0000-00006D260000}"/>
    <cellStyle name="Percent 3 7 11 4" xfId="6970" xr:uid="{00000000-0005-0000-0000-00006E260000}"/>
    <cellStyle name="Percent 3 7 11 4 2" xfId="6971" xr:uid="{00000000-0005-0000-0000-00006F260000}"/>
    <cellStyle name="Percent 3 7 11 4 2 2" xfId="6972" xr:uid="{00000000-0005-0000-0000-000070260000}"/>
    <cellStyle name="Percent 3 7 11 4 2 2 2" xfId="24592" xr:uid="{00000000-0005-0000-0000-000071260000}"/>
    <cellStyle name="Percent 3 7 11 4 2 3" xfId="24591" xr:uid="{00000000-0005-0000-0000-000072260000}"/>
    <cellStyle name="Percent 3 7 11 4 3" xfId="6973" xr:uid="{00000000-0005-0000-0000-000073260000}"/>
    <cellStyle name="Percent 3 7 11 4 3 2" xfId="6974" xr:uid="{00000000-0005-0000-0000-000074260000}"/>
    <cellStyle name="Percent 3 7 11 4 3 2 2" xfId="24594" xr:uid="{00000000-0005-0000-0000-000075260000}"/>
    <cellStyle name="Percent 3 7 11 4 3 3" xfId="24593" xr:uid="{00000000-0005-0000-0000-000076260000}"/>
    <cellStyle name="Percent 3 7 11 4 4" xfId="6975" xr:uid="{00000000-0005-0000-0000-000077260000}"/>
    <cellStyle name="Percent 3 7 11 4 4 2" xfId="24595" xr:uid="{00000000-0005-0000-0000-000078260000}"/>
    <cellStyle name="Percent 3 7 11 4 5" xfId="24590" xr:uid="{00000000-0005-0000-0000-000079260000}"/>
    <cellStyle name="Percent 3 7 11 5" xfId="6976" xr:uid="{00000000-0005-0000-0000-00007A260000}"/>
    <cellStyle name="Percent 3 7 11 5 2" xfId="6977" xr:uid="{00000000-0005-0000-0000-00007B260000}"/>
    <cellStyle name="Percent 3 7 11 5 2 2" xfId="6978" xr:uid="{00000000-0005-0000-0000-00007C260000}"/>
    <cellStyle name="Percent 3 7 11 5 2 2 2" xfId="24598" xr:uid="{00000000-0005-0000-0000-00007D260000}"/>
    <cellStyle name="Percent 3 7 11 5 2 3" xfId="24597" xr:uid="{00000000-0005-0000-0000-00007E260000}"/>
    <cellStyle name="Percent 3 7 11 5 3" xfId="6979" xr:uid="{00000000-0005-0000-0000-00007F260000}"/>
    <cellStyle name="Percent 3 7 11 5 3 2" xfId="6980" xr:uid="{00000000-0005-0000-0000-000080260000}"/>
    <cellStyle name="Percent 3 7 11 5 3 2 2" xfId="24600" xr:uid="{00000000-0005-0000-0000-000081260000}"/>
    <cellStyle name="Percent 3 7 11 5 3 3" xfId="24599" xr:uid="{00000000-0005-0000-0000-000082260000}"/>
    <cellStyle name="Percent 3 7 11 5 4" xfId="6981" xr:uid="{00000000-0005-0000-0000-000083260000}"/>
    <cellStyle name="Percent 3 7 11 5 4 2" xfId="6982" xr:uid="{00000000-0005-0000-0000-000084260000}"/>
    <cellStyle name="Percent 3 7 11 5 4 2 2" xfId="24602" xr:uid="{00000000-0005-0000-0000-000085260000}"/>
    <cellStyle name="Percent 3 7 11 5 4 3" xfId="24601" xr:uid="{00000000-0005-0000-0000-000086260000}"/>
    <cellStyle name="Percent 3 7 11 5 5" xfId="6983" xr:uid="{00000000-0005-0000-0000-000087260000}"/>
    <cellStyle name="Percent 3 7 11 5 5 2" xfId="24603" xr:uid="{00000000-0005-0000-0000-000088260000}"/>
    <cellStyle name="Percent 3 7 11 5 6" xfId="24596" xr:uid="{00000000-0005-0000-0000-000089260000}"/>
    <cellStyle name="Percent 3 7 11 6" xfId="6984" xr:uid="{00000000-0005-0000-0000-00008A260000}"/>
    <cellStyle name="Percent 3 7 11 6 2" xfId="6985" xr:uid="{00000000-0005-0000-0000-00008B260000}"/>
    <cellStyle name="Percent 3 7 11 6 2 2" xfId="6986" xr:uid="{00000000-0005-0000-0000-00008C260000}"/>
    <cellStyle name="Percent 3 7 11 6 2 2 2" xfId="24606" xr:uid="{00000000-0005-0000-0000-00008D260000}"/>
    <cellStyle name="Percent 3 7 11 6 2 3" xfId="24605" xr:uid="{00000000-0005-0000-0000-00008E260000}"/>
    <cellStyle name="Percent 3 7 11 6 3" xfId="6987" xr:uid="{00000000-0005-0000-0000-00008F260000}"/>
    <cellStyle name="Percent 3 7 11 6 3 2" xfId="6988" xr:uid="{00000000-0005-0000-0000-000090260000}"/>
    <cellStyle name="Percent 3 7 11 6 3 2 2" xfId="24608" xr:uid="{00000000-0005-0000-0000-000091260000}"/>
    <cellStyle name="Percent 3 7 11 6 3 3" xfId="24607" xr:uid="{00000000-0005-0000-0000-000092260000}"/>
    <cellStyle name="Percent 3 7 11 6 4" xfId="6989" xr:uid="{00000000-0005-0000-0000-000093260000}"/>
    <cellStyle name="Percent 3 7 11 6 4 2" xfId="24609" xr:uid="{00000000-0005-0000-0000-000094260000}"/>
    <cellStyle name="Percent 3 7 11 6 5" xfId="24604" xr:uid="{00000000-0005-0000-0000-000095260000}"/>
    <cellStyle name="Percent 3 7 11 7" xfId="6990" xr:uid="{00000000-0005-0000-0000-000096260000}"/>
    <cellStyle name="Percent 3 7 11 7 2" xfId="6991" xr:uid="{00000000-0005-0000-0000-000097260000}"/>
    <cellStyle name="Percent 3 7 11 7 2 2" xfId="24611" xr:uid="{00000000-0005-0000-0000-000098260000}"/>
    <cellStyle name="Percent 3 7 11 7 3" xfId="24610" xr:uid="{00000000-0005-0000-0000-000099260000}"/>
    <cellStyle name="Percent 3 7 11 8" xfId="6992" xr:uid="{00000000-0005-0000-0000-00009A260000}"/>
    <cellStyle name="Percent 3 7 11 8 2" xfId="6993" xr:uid="{00000000-0005-0000-0000-00009B260000}"/>
    <cellStyle name="Percent 3 7 11 8 2 2" xfId="24613" xr:uid="{00000000-0005-0000-0000-00009C260000}"/>
    <cellStyle name="Percent 3 7 11 8 3" xfId="24612" xr:uid="{00000000-0005-0000-0000-00009D260000}"/>
    <cellStyle name="Percent 3 7 11 9" xfId="6994" xr:uid="{00000000-0005-0000-0000-00009E260000}"/>
    <cellStyle name="Percent 3 7 11 9 2" xfId="6995" xr:uid="{00000000-0005-0000-0000-00009F260000}"/>
    <cellStyle name="Percent 3 7 11 9 2 2" xfId="24615" xr:uid="{00000000-0005-0000-0000-0000A0260000}"/>
    <cellStyle name="Percent 3 7 11 9 3" xfId="24614" xr:uid="{00000000-0005-0000-0000-0000A1260000}"/>
    <cellStyle name="Percent 3 7 12" xfId="6996" xr:uid="{00000000-0005-0000-0000-0000A2260000}"/>
    <cellStyle name="Percent 3 7 12 10" xfId="6997" xr:uid="{00000000-0005-0000-0000-0000A3260000}"/>
    <cellStyle name="Percent 3 7 12 10 2" xfId="6998" xr:uid="{00000000-0005-0000-0000-0000A4260000}"/>
    <cellStyle name="Percent 3 7 12 10 2 2" xfId="24618" xr:uid="{00000000-0005-0000-0000-0000A5260000}"/>
    <cellStyle name="Percent 3 7 12 10 3" xfId="24617" xr:uid="{00000000-0005-0000-0000-0000A6260000}"/>
    <cellStyle name="Percent 3 7 12 11" xfId="6999" xr:uid="{00000000-0005-0000-0000-0000A7260000}"/>
    <cellStyle name="Percent 3 7 12 11 2" xfId="24619" xr:uid="{00000000-0005-0000-0000-0000A8260000}"/>
    <cellStyle name="Percent 3 7 12 12" xfId="24616" xr:uid="{00000000-0005-0000-0000-0000A9260000}"/>
    <cellStyle name="Percent 3 7 12 2" xfId="7000" xr:uid="{00000000-0005-0000-0000-0000AA260000}"/>
    <cellStyle name="Percent 3 7 12 2 2" xfId="7001" xr:uid="{00000000-0005-0000-0000-0000AB260000}"/>
    <cellStyle name="Percent 3 7 12 2 2 2" xfId="7002" xr:uid="{00000000-0005-0000-0000-0000AC260000}"/>
    <cellStyle name="Percent 3 7 12 2 2 2 2" xfId="24622" xr:uid="{00000000-0005-0000-0000-0000AD260000}"/>
    <cellStyle name="Percent 3 7 12 2 2 3" xfId="24621" xr:uid="{00000000-0005-0000-0000-0000AE260000}"/>
    <cellStyle name="Percent 3 7 12 2 3" xfId="7003" xr:uid="{00000000-0005-0000-0000-0000AF260000}"/>
    <cellStyle name="Percent 3 7 12 2 3 2" xfId="7004" xr:uid="{00000000-0005-0000-0000-0000B0260000}"/>
    <cellStyle name="Percent 3 7 12 2 3 2 2" xfId="24624" xr:uid="{00000000-0005-0000-0000-0000B1260000}"/>
    <cellStyle name="Percent 3 7 12 2 3 3" xfId="24623" xr:uid="{00000000-0005-0000-0000-0000B2260000}"/>
    <cellStyle name="Percent 3 7 12 2 4" xfId="7005" xr:uid="{00000000-0005-0000-0000-0000B3260000}"/>
    <cellStyle name="Percent 3 7 12 2 4 2" xfId="24625" xr:uid="{00000000-0005-0000-0000-0000B4260000}"/>
    <cellStyle name="Percent 3 7 12 2 5" xfId="24620" xr:uid="{00000000-0005-0000-0000-0000B5260000}"/>
    <cellStyle name="Percent 3 7 12 3" xfId="7006" xr:uid="{00000000-0005-0000-0000-0000B6260000}"/>
    <cellStyle name="Percent 3 7 12 3 2" xfId="7007" xr:uid="{00000000-0005-0000-0000-0000B7260000}"/>
    <cellStyle name="Percent 3 7 12 3 2 2" xfId="7008" xr:uid="{00000000-0005-0000-0000-0000B8260000}"/>
    <cellStyle name="Percent 3 7 12 3 2 2 2" xfId="24628" xr:uid="{00000000-0005-0000-0000-0000B9260000}"/>
    <cellStyle name="Percent 3 7 12 3 2 3" xfId="24627" xr:uid="{00000000-0005-0000-0000-0000BA260000}"/>
    <cellStyle name="Percent 3 7 12 3 3" xfId="7009" xr:uid="{00000000-0005-0000-0000-0000BB260000}"/>
    <cellStyle name="Percent 3 7 12 3 3 2" xfId="7010" xr:uid="{00000000-0005-0000-0000-0000BC260000}"/>
    <cellStyle name="Percent 3 7 12 3 3 2 2" xfId="24630" xr:uid="{00000000-0005-0000-0000-0000BD260000}"/>
    <cellStyle name="Percent 3 7 12 3 3 3" xfId="24629" xr:uid="{00000000-0005-0000-0000-0000BE260000}"/>
    <cellStyle name="Percent 3 7 12 3 4" xfId="7011" xr:uid="{00000000-0005-0000-0000-0000BF260000}"/>
    <cellStyle name="Percent 3 7 12 3 4 2" xfId="24631" xr:uid="{00000000-0005-0000-0000-0000C0260000}"/>
    <cellStyle name="Percent 3 7 12 3 5" xfId="24626" xr:uid="{00000000-0005-0000-0000-0000C1260000}"/>
    <cellStyle name="Percent 3 7 12 4" xfId="7012" xr:uid="{00000000-0005-0000-0000-0000C2260000}"/>
    <cellStyle name="Percent 3 7 12 4 2" xfId="7013" xr:uid="{00000000-0005-0000-0000-0000C3260000}"/>
    <cellStyle name="Percent 3 7 12 4 2 2" xfId="7014" xr:uid="{00000000-0005-0000-0000-0000C4260000}"/>
    <cellStyle name="Percent 3 7 12 4 2 2 2" xfId="24634" xr:uid="{00000000-0005-0000-0000-0000C5260000}"/>
    <cellStyle name="Percent 3 7 12 4 2 3" xfId="24633" xr:uid="{00000000-0005-0000-0000-0000C6260000}"/>
    <cellStyle name="Percent 3 7 12 4 3" xfId="7015" xr:uid="{00000000-0005-0000-0000-0000C7260000}"/>
    <cellStyle name="Percent 3 7 12 4 3 2" xfId="7016" xr:uid="{00000000-0005-0000-0000-0000C8260000}"/>
    <cellStyle name="Percent 3 7 12 4 3 2 2" xfId="24636" xr:uid="{00000000-0005-0000-0000-0000C9260000}"/>
    <cellStyle name="Percent 3 7 12 4 3 3" xfId="24635" xr:uid="{00000000-0005-0000-0000-0000CA260000}"/>
    <cellStyle name="Percent 3 7 12 4 4" xfId="7017" xr:uid="{00000000-0005-0000-0000-0000CB260000}"/>
    <cellStyle name="Percent 3 7 12 4 4 2" xfId="24637" xr:uid="{00000000-0005-0000-0000-0000CC260000}"/>
    <cellStyle name="Percent 3 7 12 4 5" xfId="24632" xr:uid="{00000000-0005-0000-0000-0000CD260000}"/>
    <cellStyle name="Percent 3 7 12 5" xfId="7018" xr:uid="{00000000-0005-0000-0000-0000CE260000}"/>
    <cellStyle name="Percent 3 7 12 5 2" xfId="7019" xr:uid="{00000000-0005-0000-0000-0000CF260000}"/>
    <cellStyle name="Percent 3 7 12 5 2 2" xfId="7020" xr:uid="{00000000-0005-0000-0000-0000D0260000}"/>
    <cellStyle name="Percent 3 7 12 5 2 2 2" xfId="24640" xr:uid="{00000000-0005-0000-0000-0000D1260000}"/>
    <cellStyle name="Percent 3 7 12 5 2 3" xfId="24639" xr:uid="{00000000-0005-0000-0000-0000D2260000}"/>
    <cellStyle name="Percent 3 7 12 5 3" xfId="7021" xr:uid="{00000000-0005-0000-0000-0000D3260000}"/>
    <cellStyle name="Percent 3 7 12 5 3 2" xfId="7022" xr:uid="{00000000-0005-0000-0000-0000D4260000}"/>
    <cellStyle name="Percent 3 7 12 5 3 2 2" xfId="24642" xr:uid="{00000000-0005-0000-0000-0000D5260000}"/>
    <cellStyle name="Percent 3 7 12 5 3 3" xfId="24641" xr:uid="{00000000-0005-0000-0000-0000D6260000}"/>
    <cellStyle name="Percent 3 7 12 5 4" xfId="7023" xr:uid="{00000000-0005-0000-0000-0000D7260000}"/>
    <cellStyle name="Percent 3 7 12 5 4 2" xfId="7024" xr:uid="{00000000-0005-0000-0000-0000D8260000}"/>
    <cellStyle name="Percent 3 7 12 5 4 2 2" xfId="24644" xr:uid="{00000000-0005-0000-0000-0000D9260000}"/>
    <cellStyle name="Percent 3 7 12 5 4 3" xfId="24643" xr:uid="{00000000-0005-0000-0000-0000DA260000}"/>
    <cellStyle name="Percent 3 7 12 5 5" xfId="7025" xr:uid="{00000000-0005-0000-0000-0000DB260000}"/>
    <cellStyle name="Percent 3 7 12 5 5 2" xfId="24645" xr:uid="{00000000-0005-0000-0000-0000DC260000}"/>
    <cellStyle name="Percent 3 7 12 5 6" xfId="24638" xr:uid="{00000000-0005-0000-0000-0000DD260000}"/>
    <cellStyle name="Percent 3 7 12 6" xfId="7026" xr:uid="{00000000-0005-0000-0000-0000DE260000}"/>
    <cellStyle name="Percent 3 7 12 6 2" xfId="7027" xr:uid="{00000000-0005-0000-0000-0000DF260000}"/>
    <cellStyle name="Percent 3 7 12 6 2 2" xfId="7028" xr:uid="{00000000-0005-0000-0000-0000E0260000}"/>
    <cellStyle name="Percent 3 7 12 6 2 2 2" xfId="24648" xr:uid="{00000000-0005-0000-0000-0000E1260000}"/>
    <cellStyle name="Percent 3 7 12 6 2 3" xfId="24647" xr:uid="{00000000-0005-0000-0000-0000E2260000}"/>
    <cellStyle name="Percent 3 7 12 6 3" xfId="7029" xr:uid="{00000000-0005-0000-0000-0000E3260000}"/>
    <cellStyle name="Percent 3 7 12 6 3 2" xfId="7030" xr:uid="{00000000-0005-0000-0000-0000E4260000}"/>
    <cellStyle name="Percent 3 7 12 6 3 2 2" xfId="24650" xr:uid="{00000000-0005-0000-0000-0000E5260000}"/>
    <cellStyle name="Percent 3 7 12 6 3 3" xfId="24649" xr:uid="{00000000-0005-0000-0000-0000E6260000}"/>
    <cellStyle name="Percent 3 7 12 6 4" xfId="7031" xr:uid="{00000000-0005-0000-0000-0000E7260000}"/>
    <cellStyle name="Percent 3 7 12 6 4 2" xfId="24651" xr:uid="{00000000-0005-0000-0000-0000E8260000}"/>
    <cellStyle name="Percent 3 7 12 6 5" xfId="24646" xr:uid="{00000000-0005-0000-0000-0000E9260000}"/>
    <cellStyle name="Percent 3 7 12 7" xfId="7032" xr:uid="{00000000-0005-0000-0000-0000EA260000}"/>
    <cellStyle name="Percent 3 7 12 7 2" xfId="7033" xr:uid="{00000000-0005-0000-0000-0000EB260000}"/>
    <cellStyle name="Percent 3 7 12 7 2 2" xfId="24653" xr:uid="{00000000-0005-0000-0000-0000EC260000}"/>
    <cellStyle name="Percent 3 7 12 7 3" xfId="24652" xr:uid="{00000000-0005-0000-0000-0000ED260000}"/>
    <cellStyle name="Percent 3 7 12 8" xfId="7034" xr:uid="{00000000-0005-0000-0000-0000EE260000}"/>
    <cellStyle name="Percent 3 7 12 8 2" xfId="7035" xr:uid="{00000000-0005-0000-0000-0000EF260000}"/>
    <cellStyle name="Percent 3 7 12 8 2 2" xfId="24655" xr:uid="{00000000-0005-0000-0000-0000F0260000}"/>
    <cellStyle name="Percent 3 7 12 8 3" xfId="24654" xr:uid="{00000000-0005-0000-0000-0000F1260000}"/>
    <cellStyle name="Percent 3 7 12 9" xfId="7036" xr:uid="{00000000-0005-0000-0000-0000F2260000}"/>
    <cellStyle name="Percent 3 7 12 9 2" xfId="7037" xr:uid="{00000000-0005-0000-0000-0000F3260000}"/>
    <cellStyle name="Percent 3 7 12 9 2 2" xfId="24657" xr:uid="{00000000-0005-0000-0000-0000F4260000}"/>
    <cellStyle name="Percent 3 7 12 9 3" xfId="24656" xr:uid="{00000000-0005-0000-0000-0000F5260000}"/>
    <cellStyle name="Percent 3 7 13" xfId="7038" xr:uid="{00000000-0005-0000-0000-0000F6260000}"/>
    <cellStyle name="Percent 3 7 13 10" xfId="7039" xr:uid="{00000000-0005-0000-0000-0000F7260000}"/>
    <cellStyle name="Percent 3 7 13 10 2" xfId="7040" xr:uid="{00000000-0005-0000-0000-0000F8260000}"/>
    <cellStyle name="Percent 3 7 13 10 2 2" xfId="24660" xr:uid="{00000000-0005-0000-0000-0000F9260000}"/>
    <cellStyle name="Percent 3 7 13 10 3" xfId="24659" xr:uid="{00000000-0005-0000-0000-0000FA260000}"/>
    <cellStyle name="Percent 3 7 13 11" xfId="7041" xr:uid="{00000000-0005-0000-0000-0000FB260000}"/>
    <cellStyle name="Percent 3 7 13 11 2" xfId="24661" xr:uid="{00000000-0005-0000-0000-0000FC260000}"/>
    <cellStyle name="Percent 3 7 13 12" xfId="24658" xr:uid="{00000000-0005-0000-0000-0000FD260000}"/>
    <cellStyle name="Percent 3 7 13 2" xfId="7042" xr:uid="{00000000-0005-0000-0000-0000FE260000}"/>
    <cellStyle name="Percent 3 7 13 2 2" xfId="7043" xr:uid="{00000000-0005-0000-0000-0000FF260000}"/>
    <cellStyle name="Percent 3 7 13 2 2 2" xfId="7044" xr:uid="{00000000-0005-0000-0000-000000270000}"/>
    <cellStyle name="Percent 3 7 13 2 2 2 2" xfId="24664" xr:uid="{00000000-0005-0000-0000-000001270000}"/>
    <cellStyle name="Percent 3 7 13 2 2 3" xfId="24663" xr:uid="{00000000-0005-0000-0000-000002270000}"/>
    <cellStyle name="Percent 3 7 13 2 3" xfId="7045" xr:uid="{00000000-0005-0000-0000-000003270000}"/>
    <cellStyle name="Percent 3 7 13 2 3 2" xfId="7046" xr:uid="{00000000-0005-0000-0000-000004270000}"/>
    <cellStyle name="Percent 3 7 13 2 3 2 2" xfId="24666" xr:uid="{00000000-0005-0000-0000-000005270000}"/>
    <cellStyle name="Percent 3 7 13 2 3 3" xfId="24665" xr:uid="{00000000-0005-0000-0000-000006270000}"/>
    <cellStyle name="Percent 3 7 13 2 4" xfId="7047" xr:uid="{00000000-0005-0000-0000-000007270000}"/>
    <cellStyle name="Percent 3 7 13 2 4 2" xfId="24667" xr:uid="{00000000-0005-0000-0000-000008270000}"/>
    <cellStyle name="Percent 3 7 13 2 5" xfId="24662" xr:uid="{00000000-0005-0000-0000-000009270000}"/>
    <cellStyle name="Percent 3 7 13 3" xfId="7048" xr:uid="{00000000-0005-0000-0000-00000A270000}"/>
    <cellStyle name="Percent 3 7 13 3 2" xfId="7049" xr:uid="{00000000-0005-0000-0000-00000B270000}"/>
    <cellStyle name="Percent 3 7 13 3 2 2" xfId="7050" xr:uid="{00000000-0005-0000-0000-00000C270000}"/>
    <cellStyle name="Percent 3 7 13 3 2 2 2" xfId="24670" xr:uid="{00000000-0005-0000-0000-00000D270000}"/>
    <cellStyle name="Percent 3 7 13 3 2 3" xfId="24669" xr:uid="{00000000-0005-0000-0000-00000E270000}"/>
    <cellStyle name="Percent 3 7 13 3 3" xfId="7051" xr:uid="{00000000-0005-0000-0000-00000F270000}"/>
    <cellStyle name="Percent 3 7 13 3 3 2" xfId="7052" xr:uid="{00000000-0005-0000-0000-000010270000}"/>
    <cellStyle name="Percent 3 7 13 3 3 2 2" xfId="24672" xr:uid="{00000000-0005-0000-0000-000011270000}"/>
    <cellStyle name="Percent 3 7 13 3 3 3" xfId="24671" xr:uid="{00000000-0005-0000-0000-000012270000}"/>
    <cellStyle name="Percent 3 7 13 3 4" xfId="7053" xr:uid="{00000000-0005-0000-0000-000013270000}"/>
    <cellStyle name="Percent 3 7 13 3 4 2" xfId="24673" xr:uid="{00000000-0005-0000-0000-000014270000}"/>
    <cellStyle name="Percent 3 7 13 3 5" xfId="24668" xr:uid="{00000000-0005-0000-0000-000015270000}"/>
    <cellStyle name="Percent 3 7 13 4" xfId="7054" xr:uid="{00000000-0005-0000-0000-000016270000}"/>
    <cellStyle name="Percent 3 7 13 4 2" xfId="7055" xr:uid="{00000000-0005-0000-0000-000017270000}"/>
    <cellStyle name="Percent 3 7 13 4 2 2" xfId="7056" xr:uid="{00000000-0005-0000-0000-000018270000}"/>
    <cellStyle name="Percent 3 7 13 4 2 2 2" xfId="24676" xr:uid="{00000000-0005-0000-0000-000019270000}"/>
    <cellStyle name="Percent 3 7 13 4 2 3" xfId="24675" xr:uid="{00000000-0005-0000-0000-00001A270000}"/>
    <cellStyle name="Percent 3 7 13 4 3" xfId="7057" xr:uid="{00000000-0005-0000-0000-00001B270000}"/>
    <cellStyle name="Percent 3 7 13 4 3 2" xfId="7058" xr:uid="{00000000-0005-0000-0000-00001C270000}"/>
    <cellStyle name="Percent 3 7 13 4 3 2 2" xfId="24678" xr:uid="{00000000-0005-0000-0000-00001D270000}"/>
    <cellStyle name="Percent 3 7 13 4 3 3" xfId="24677" xr:uid="{00000000-0005-0000-0000-00001E270000}"/>
    <cellStyle name="Percent 3 7 13 4 4" xfId="7059" xr:uid="{00000000-0005-0000-0000-00001F270000}"/>
    <cellStyle name="Percent 3 7 13 4 4 2" xfId="24679" xr:uid="{00000000-0005-0000-0000-000020270000}"/>
    <cellStyle name="Percent 3 7 13 4 5" xfId="24674" xr:uid="{00000000-0005-0000-0000-000021270000}"/>
    <cellStyle name="Percent 3 7 13 5" xfId="7060" xr:uid="{00000000-0005-0000-0000-000022270000}"/>
    <cellStyle name="Percent 3 7 13 5 2" xfId="7061" xr:uid="{00000000-0005-0000-0000-000023270000}"/>
    <cellStyle name="Percent 3 7 13 5 2 2" xfId="7062" xr:uid="{00000000-0005-0000-0000-000024270000}"/>
    <cellStyle name="Percent 3 7 13 5 2 2 2" xfId="24682" xr:uid="{00000000-0005-0000-0000-000025270000}"/>
    <cellStyle name="Percent 3 7 13 5 2 3" xfId="24681" xr:uid="{00000000-0005-0000-0000-000026270000}"/>
    <cellStyle name="Percent 3 7 13 5 3" xfId="7063" xr:uid="{00000000-0005-0000-0000-000027270000}"/>
    <cellStyle name="Percent 3 7 13 5 3 2" xfId="7064" xr:uid="{00000000-0005-0000-0000-000028270000}"/>
    <cellStyle name="Percent 3 7 13 5 3 2 2" xfId="24684" xr:uid="{00000000-0005-0000-0000-000029270000}"/>
    <cellStyle name="Percent 3 7 13 5 3 3" xfId="24683" xr:uid="{00000000-0005-0000-0000-00002A270000}"/>
    <cellStyle name="Percent 3 7 13 5 4" xfId="7065" xr:uid="{00000000-0005-0000-0000-00002B270000}"/>
    <cellStyle name="Percent 3 7 13 5 4 2" xfId="7066" xr:uid="{00000000-0005-0000-0000-00002C270000}"/>
    <cellStyle name="Percent 3 7 13 5 4 2 2" xfId="24686" xr:uid="{00000000-0005-0000-0000-00002D270000}"/>
    <cellStyle name="Percent 3 7 13 5 4 3" xfId="24685" xr:uid="{00000000-0005-0000-0000-00002E270000}"/>
    <cellStyle name="Percent 3 7 13 5 5" xfId="7067" xr:uid="{00000000-0005-0000-0000-00002F270000}"/>
    <cellStyle name="Percent 3 7 13 5 5 2" xfId="24687" xr:uid="{00000000-0005-0000-0000-000030270000}"/>
    <cellStyle name="Percent 3 7 13 5 6" xfId="24680" xr:uid="{00000000-0005-0000-0000-000031270000}"/>
    <cellStyle name="Percent 3 7 13 6" xfId="7068" xr:uid="{00000000-0005-0000-0000-000032270000}"/>
    <cellStyle name="Percent 3 7 13 6 2" xfId="7069" xr:uid="{00000000-0005-0000-0000-000033270000}"/>
    <cellStyle name="Percent 3 7 13 6 2 2" xfId="7070" xr:uid="{00000000-0005-0000-0000-000034270000}"/>
    <cellStyle name="Percent 3 7 13 6 2 2 2" xfId="24690" xr:uid="{00000000-0005-0000-0000-000035270000}"/>
    <cellStyle name="Percent 3 7 13 6 2 3" xfId="24689" xr:uid="{00000000-0005-0000-0000-000036270000}"/>
    <cellStyle name="Percent 3 7 13 6 3" xfId="7071" xr:uid="{00000000-0005-0000-0000-000037270000}"/>
    <cellStyle name="Percent 3 7 13 6 3 2" xfId="7072" xr:uid="{00000000-0005-0000-0000-000038270000}"/>
    <cellStyle name="Percent 3 7 13 6 3 2 2" xfId="24692" xr:uid="{00000000-0005-0000-0000-000039270000}"/>
    <cellStyle name="Percent 3 7 13 6 3 3" xfId="24691" xr:uid="{00000000-0005-0000-0000-00003A270000}"/>
    <cellStyle name="Percent 3 7 13 6 4" xfId="7073" xr:uid="{00000000-0005-0000-0000-00003B270000}"/>
    <cellStyle name="Percent 3 7 13 6 4 2" xfId="24693" xr:uid="{00000000-0005-0000-0000-00003C270000}"/>
    <cellStyle name="Percent 3 7 13 6 5" xfId="24688" xr:uid="{00000000-0005-0000-0000-00003D270000}"/>
    <cellStyle name="Percent 3 7 13 7" xfId="7074" xr:uid="{00000000-0005-0000-0000-00003E270000}"/>
    <cellStyle name="Percent 3 7 13 7 2" xfId="7075" xr:uid="{00000000-0005-0000-0000-00003F270000}"/>
    <cellStyle name="Percent 3 7 13 7 2 2" xfId="24695" xr:uid="{00000000-0005-0000-0000-000040270000}"/>
    <cellStyle name="Percent 3 7 13 7 3" xfId="24694" xr:uid="{00000000-0005-0000-0000-000041270000}"/>
    <cellStyle name="Percent 3 7 13 8" xfId="7076" xr:uid="{00000000-0005-0000-0000-000042270000}"/>
    <cellStyle name="Percent 3 7 13 8 2" xfId="7077" xr:uid="{00000000-0005-0000-0000-000043270000}"/>
    <cellStyle name="Percent 3 7 13 8 2 2" xfId="24697" xr:uid="{00000000-0005-0000-0000-000044270000}"/>
    <cellStyle name="Percent 3 7 13 8 3" xfId="24696" xr:uid="{00000000-0005-0000-0000-000045270000}"/>
    <cellStyle name="Percent 3 7 13 9" xfId="7078" xr:uid="{00000000-0005-0000-0000-000046270000}"/>
    <cellStyle name="Percent 3 7 13 9 2" xfId="7079" xr:uid="{00000000-0005-0000-0000-000047270000}"/>
    <cellStyle name="Percent 3 7 13 9 2 2" xfId="24699" xr:uid="{00000000-0005-0000-0000-000048270000}"/>
    <cellStyle name="Percent 3 7 13 9 3" xfId="24698" xr:uid="{00000000-0005-0000-0000-000049270000}"/>
    <cellStyle name="Percent 3 7 14" xfId="7080" xr:uid="{00000000-0005-0000-0000-00004A270000}"/>
    <cellStyle name="Percent 3 7 14 10" xfId="7081" xr:uid="{00000000-0005-0000-0000-00004B270000}"/>
    <cellStyle name="Percent 3 7 14 10 2" xfId="7082" xr:uid="{00000000-0005-0000-0000-00004C270000}"/>
    <cellStyle name="Percent 3 7 14 10 2 2" xfId="24702" xr:uid="{00000000-0005-0000-0000-00004D270000}"/>
    <cellStyle name="Percent 3 7 14 10 3" xfId="24701" xr:uid="{00000000-0005-0000-0000-00004E270000}"/>
    <cellStyle name="Percent 3 7 14 11" xfId="7083" xr:uid="{00000000-0005-0000-0000-00004F270000}"/>
    <cellStyle name="Percent 3 7 14 11 2" xfId="24703" xr:uid="{00000000-0005-0000-0000-000050270000}"/>
    <cellStyle name="Percent 3 7 14 12" xfId="24700" xr:uid="{00000000-0005-0000-0000-000051270000}"/>
    <cellStyle name="Percent 3 7 14 2" xfId="7084" xr:uid="{00000000-0005-0000-0000-000052270000}"/>
    <cellStyle name="Percent 3 7 14 2 2" xfId="7085" xr:uid="{00000000-0005-0000-0000-000053270000}"/>
    <cellStyle name="Percent 3 7 14 2 2 2" xfId="7086" xr:uid="{00000000-0005-0000-0000-000054270000}"/>
    <cellStyle name="Percent 3 7 14 2 2 2 2" xfId="24706" xr:uid="{00000000-0005-0000-0000-000055270000}"/>
    <cellStyle name="Percent 3 7 14 2 2 3" xfId="24705" xr:uid="{00000000-0005-0000-0000-000056270000}"/>
    <cellStyle name="Percent 3 7 14 2 3" xfId="7087" xr:uid="{00000000-0005-0000-0000-000057270000}"/>
    <cellStyle name="Percent 3 7 14 2 3 2" xfId="7088" xr:uid="{00000000-0005-0000-0000-000058270000}"/>
    <cellStyle name="Percent 3 7 14 2 3 2 2" xfId="24708" xr:uid="{00000000-0005-0000-0000-000059270000}"/>
    <cellStyle name="Percent 3 7 14 2 3 3" xfId="24707" xr:uid="{00000000-0005-0000-0000-00005A270000}"/>
    <cellStyle name="Percent 3 7 14 2 4" xfId="7089" xr:uid="{00000000-0005-0000-0000-00005B270000}"/>
    <cellStyle name="Percent 3 7 14 2 4 2" xfId="24709" xr:uid="{00000000-0005-0000-0000-00005C270000}"/>
    <cellStyle name="Percent 3 7 14 2 5" xfId="24704" xr:uid="{00000000-0005-0000-0000-00005D270000}"/>
    <cellStyle name="Percent 3 7 14 3" xfId="7090" xr:uid="{00000000-0005-0000-0000-00005E270000}"/>
    <cellStyle name="Percent 3 7 14 3 2" xfId="7091" xr:uid="{00000000-0005-0000-0000-00005F270000}"/>
    <cellStyle name="Percent 3 7 14 3 2 2" xfId="7092" xr:uid="{00000000-0005-0000-0000-000060270000}"/>
    <cellStyle name="Percent 3 7 14 3 2 2 2" xfId="24712" xr:uid="{00000000-0005-0000-0000-000061270000}"/>
    <cellStyle name="Percent 3 7 14 3 2 3" xfId="24711" xr:uid="{00000000-0005-0000-0000-000062270000}"/>
    <cellStyle name="Percent 3 7 14 3 3" xfId="7093" xr:uid="{00000000-0005-0000-0000-000063270000}"/>
    <cellStyle name="Percent 3 7 14 3 3 2" xfId="7094" xr:uid="{00000000-0005-0000-0000-000064270000}"/>
    <cellStyle name="Percent 3 7 14 3 3 2 2" xfId="24714" xr:uid="{00000000-0005-0000-0000-000065270000}"/>
    <cellStyle name="Percent 3 7 14 3 3 3" xfId="24713" xr:uid="{00000000-0005-0000-0000-000066270000}"/>
    <cellStyle name="Percent 3 7 14 3 4" xfId="7095" xr:uid="{00000000-0005-0000-0000-000067270000}"/>
    <cellStyle name="Percent 3 7 14 3 4 2" xfId="24715" xr:uid="{00000000-0005-0000-0000-000068270000}"/>
    <cellStyle name="Percent 3 7 14 3 5" xfId="24710" xr:uid="{00000000-0005-0000-0000-000069270000}"/>
    <cellStyle name="Percent 3 7 14 4" xfId="7096" xr:uid="{00000000-0005-0000-0000-00006A270000}"/>
    <cellStyle name="Percent 3 7 14 4 2" xfId="7097" xr:uid="{00000000-0005-0000-0000-00006B270000}"/>
    <cellStyle name="Percent 3 7 14 4 2 2" xfId="7098" xr:uid="{00000000-0005-0000-0000-00006C270000}"/>
    <cellStyle name="Percent 3 7 14 4 2 2 2" xfId="24718" xr:uid="{00000000-0005-0000-0000-00006D270000}"/>
    <cellStyle name="Percent 3 7 14 4 2 3" xfId="24717" xr:uid="{00000000-0005-0000-0000-00006E270000}"/>
    <cellStyle name="Percent 3 7 14 4 3" xfId="7099" xr:uid="{00000000-0005-0000-0000-00006F270000}"/>
    <cellStyle name="Percent 3 7 14 4 3 2" xfId="7100" xr:uid="{00000000-0005-0000-0000-000070270000}"/>
    <cellStyle name="Percent 3 7 14 4 3 2 2" xfId="24720" xr:uid="{00000000-0005-0000-0000-000071270000}"/>
    <cellStyle name="Percent 3 7 14 4 3 3" xfId="24719" xr:uid="{00000000-0005-0000-0000-000072270000}"/>
    <cellStyle name="Percent 3 7 14 4 4" xfId="7101" xr:uid="{00000000-0005-0000-0000-000073270000}"/>
    <cellStyle name="Percent 3 7 14 4 4 2" xfId="24721" xr:uid="{00000000-0005-0000-0000-000074270000}"/>
    <cellStyle name="Percent 3 7 14 4 5" xfId="24716" xr:uid="{00000000-0005-0000-0000-000075270000}"/>
    <cellStyle name="Percent 3 7 14 5" xfId="7102" xr:uid="{00000000-0005-0000-0000-000076270000}"/>
    <cellStyle name="Percent 3 7 14 5 2" xfId="7103" xr:uid="{00000000-0005-0000-0000-000077270000}"/>
    <cellStyle name="Percent 3 7 14 5 2 2" xfId="7104" xr:uid="{00000000-0005-0000-0000-000078270000}"/>
    <cellStyle name="Percent 3 7 14 5 2 2 2" xfId="24724" xr:uid="{00000000-0005-0000-0000-000079270000}"/>
    <cellStyle name="Percent 3 7 14 5 2 3" xfId="24723" xr:uid="{00000000-0005-0000-0000-00007A270000}"/>
    <cellStyle name="Percent 3 7 14 5 3" xfId="7105" xr:uid="{00000000-0005-0000-0000-00007B270000}"/>
    <cellStyle name="Percent 3 7 14 5 3 2" xfId="7106" xr:uid="{00000000-0005-0000-0000-00007C270000}"/>
    <cellStyle name="Percent 3 7 14 5 3 2 2" xfId="24726" xr:uid="{00000000-0005-0000-0000-00007D270000}"/>
    <cellStyle name="Percent 3 7 14 5 3 3" xfId="24725" xr:uid="{00000000-0005-0000-0000-00007E270000}"/>
    <cellStyle name="Percent 3 7 14 5 4" xfId="7107" xr:uid="{00000000-0005-0000-0000-00007F270000}"/>
    <cellStyle name="Percent 3 7 14 5 4 2" xfId="7108" xr:uid="{00000000-0005-0000-0000-000080270000}"/>
    <cellStyle name="Percent 3 7 14 5 4 2 2" xfId="24728" xr:uid="{00000000-0005-0000-0000-000081270000}"/>
    <cellStyle name="Percent 3 7 14 5 4 3" xfId="24727" xr:uid="{00000000-0005-0000-0000-000082270000}"/>
    <cellStyle name="Percent 3 7 14 5 5" xfId="7109" xr:uid="{00000000-0005-0000-0000-000083270000}"/>
    <cellStyle name="Percent 3 7 14 5 5 2" xfId="24729" xr:uid="{00000000-0005-0000-0000-000084270000}"/>
    <cellStyle name="Percent 3 7 14 5 6" xfId="24722" xr:uid="{00000000-0005-0000-0000-000085270000}"/>
    <cellStyle name="Percent 3 7 14 6" xfId="7110" xr:uid="{00000000-0005-0000-0000-000086270000}"/>
    <cellStyle name="Percent 3 7 14 6 2" xfId="7111" xr:uid="{00000000-0005-0000-0000-000087270000}"/>
    <cellStyle name="Percent 3 7 14 6 2 2" xfId="7112" xr:uid="{00000000-0005-0000-0000-000088270000}"/>
    <cellStyle name="Percent 3 7 14 6 2 2 2" xfId="24732" xr:uid="{00000000-0005-0000-0000-000089270000}"/>
    <cellStyle name="Percent 3 7 14 6 2 3" xfId="24731" xr:uid="{00000000-0005-0000-0000-00008A270000}"/>
    <cellStyle name="Percent 3 7 14 6 3" xfId="7113" xr:uid="{00000000-0005-0000-0000-00008B270000}"/>
    <cellStyle name="Percent 3 7 14 6 3 2" xfId="7114" xr:uid="{00000000-0005-0000-0000-00008C270000}"/>
    <cellStyle name="Percent 3 7 14 6 3 2 2" xfId="24734" xr:uid="{00000000-0005-0000-0000-00008D270000}"/>
    <cellStyle name="Percent 3 7 14 6 3 3" xfId="24733" xr:uid="{00000000-0005-0000-0000-00008E270000}"/>
    <cellStyle name="Percent 3 7 14 6 4" xfId="7115" xr:uid="{00000000-0005-0000-0000-00008F270000}"/>
    <cellStyle name="Percent 3 7 14 6 4 2" xfId="24735" xr:uid="{00000000-0005-0000-0000-000090270000}"/>
    <cellStyle name="Percent 3 7 14 6 5" xfId="24730" xr:uid="{00000000-0005-0000-0000-000091270000}"/>
    <cellStyle name="Percent 3 7 14 7" xfId="7116" xr:uid="{00000000-0005-0000-0000-000092270000}"/>
    <cellStyle name="Percent 3 7 14 7 2" xfId="7117" xr:uid="{00000000-0005-0000-0000-000093270000}"/>
    <cellStyle name="Percent 3 7 14 7 2 2" xfId="24737" xr:uid="{00000000-0005-0000-0000-000094270000}"/>
    <cellStyle name="Percent 3 7 14 7 3" xfId="24736" xr:uid="{00000000-0005-0000-0000-000095270000}"/>
    <cellStyle name="Percent 3 7 14 8" xfId="7118" xr:uid="{00000000-0005-0000-0000-000096270000}"/>
    <cellStyle name="Percent 3 7 14 8 2" xfId="7119" xr:uid="{00000000-0005-0000-0000-000097270000}"/>
    <cellStyle name="Percent 3 7 14 8 2 2" xfId="24739" xr:uid="{00000000-0005-0000-0000-000098270000}"/>
    <cellStyle name="Percent 3 7 14 8 3" xfId="24738" xr:uid="{00000000-0005-0000-0000-000099270000}"/>
    <cellStyle name="Percent 3 7 14 9" xfId="7120" xr:uid="{00000000-0005-0000-0000-00009A270000}"/>
    <cellStyle name="Percent 3 7 14 9 2" xfId="7121" xr:uid="{00000000-0005-0000-0000-00009B270000}"/>
    <cellStyle name="Percent 3 7 14 9 2 2" xfId="24741" xr:uid="{00000000-0005-0000-0000-00009C270000}"/>
    <cellStyle name="Percent 3 7 14 9 3" xfId="24740" xr:uid="{00000000-0005-0000-0000-00009D270000}"/>
    <cellStyle name="Percent 3 7 15" xfId="7122" xr:uid="{00000000-0005-0000-0000-00009E270000}"/>
    <cellStyle name="Percent 3 7 15 10" xfId="7123" xr:uid="{00000000-0005-0000-0000-00009F270000}"/>
    <cellStyle name="Percent 3 7 15 10 2" xfId="7124" xr:uid="{00000000-0005-0000-0000-0000A0270000}"/>
    <cellStyle name="Percent 3 7 15 10 2 2" xfId="24744" xr:uid="{00000000-0005-0000-0000-0000A1270000}"/>
    <cellStyle name="Percent 3 7 15 10 3" xfId="24743" xr:uid="{00000000-0005-0000-0000-0000A2270000}"/>
    <cellStyle name="Percent 3 7 15 11" xfId="7125" xr:uid="{00000000-0005-0000-0000-0000A3270000}"/>
    <cellStyle name="Percent 3 7 15 11 2" xfId="24745" xr:uid="{00000000-0005-0000-0000-0000A4270000}"/>
    <cellStyle name="Percent 3 7 15 12" xfId="24742" xr:uid="{00000000-0005-0000-0000-0000A5270000}"/>
    <cellStyle name="Percent 3 7 15 2" xfId="7126" xr:uid="{00000000-0005-0000-0000-0000A6270000}"/>
    <cellStyle name="Percent 3 7 15 2 2" xfId="7127" xr:uid="{00000000-0005-0000-0000-0000A7270000}"/>
    <cellStyle name="Percent 3 7 15 2 2 2" xfId="7128" xr:uid="{00000000-0005-0000-0000-0000A8270000}"/>
    <cellStyle name="Percent 3 7 15 2 2 2 2" xfId="24748" xr:uid="{00000000-0005-0000-0000-0000A9270000}"/>
    <cellStyle name="Percent 3 7 15 2 2 3" xfId="24747" xr:uid="{00000000-0005-0000-0000-0000AA270000}"/>
    <cellStyle name="Percent 3 7 15 2 3" xfId="7129" xr:uid="{00000000-0005-0000-0000-0000AB270000}"/>
    <cellStyle name="Percent 3 7 15 2 3 2" xfId="7130" xr:uid="{00000000-0005-0000-0000-0000AC270000}"/>
    <cellStyle name="Percent 3 7 15 2 3 2 2" xfId="24750" xr:uid="{00000000-0005-0000-0000-0000AD270000}"/>
    <cellStyle name="Percent 3 7 15 2 3 3" xfId="24749" xr:uid="{00000000-0005-0000-0000-0000AE270000}"/>
    <cellStyle name="Percent 3 7 15 2 4" xfId="7131" xr:uid="{00000000-0005-0000-0000-0000AF270000}"/>
    <cellStyle name="Percent 3 7 15 2 4 2" xfId="24751" xr:uid="{00000000-0005-0000-0000-0000B0270000}"/>
    <cellStyle name="Percent 3 7 15 2 5" xfId="24746" xr:uid="{00000000-0005-0000-0000-0000B1270000}"/>
    <cellStyle name="Percent 3 7 15 3" xfId="7132" xr:uid="{00000000-0005-0000-0000-0000B2270000}"/>
    <cellStyle name="Percent 3 7 15 3 2" xfId="7133" xr:uid="{00000000-0005-0000-0000-0000B3270000}"/>
    <cellStyle name="Percent 3 7 15 3 2 2" xfId="7134" xr:uid="{00000000-0005-0000-0000-0000B4270000}"/>
    <cellStyle name="Percent 3 7 15 3 2 2 2" xfId="24754" xr:uid="{00000000-0005-0000-0000-0000B5270000}"/>
    <cellStyle name="Percent 3 7 15 3 2 3" xfId="24753" xr:uid="{00000000-0005-0000-0000-0000B6270000}"/>
    <cellStyle name="Percent 3 7 15 3 3" xfId="7135" xr:uid="{00000000-0005-0000-0000-0000B7270000}"/>
    <cellStyle name="Percent 3 7 15 3 3 2" xfId="7136" xr:uid="{00000000-0005-0000-0000-0000B8270000}"/>
    <cellStyle name="Percent 3 7 15 3 3 2 2" xfId="24756" xr:uid="{00000000-0005-0000-0000-0000B9270000}"/>
    <cellStyle name="Percent 3 7 15 3 3 3" xfId="24755" xr:uid="{00000000-0005-0000-0000-0000BA270000}"/>
    <cellStyle name="Percent 3 7 15 3 4" xfId="7137" xr:uid="{00000000-0005-0000-0000-0000BB270000}"/>
    <cellStyle name="Percent 3 7 15 3 4 2" xfId="24757" xr:uid="{00000000-0005-0000-0000-0000BC270000}"/>
    <cellStyle name="Percent 3 7 15 3 5" xfId="24752" xr:uid="{00000000-0005-0000-0000-0000BD270000}"/>
    <cellStyle name="Percent 3 7 15 4" xfId="7138" xr:uid="{00000000-0005-0000-0000-0000BE270000}"/>
    <cellStyle name="Percent 3 7 15 4 2" xfId="7139" xr:uid="{00000000-0005-0000-0000-0000BF270000}"/>
    <cellStyle name="Percent 3 7 15 4 2 2" xfId="7140" xr:uid="{00000000-0005-0000-0000-0000C0270000}"/>
    <cellStyle name="Percent 3 7 15 4 2 2 2" xfId="24760" xr:uid="{00000000-0005-0000-0000-0000C1270000}"/>
    <cellStyle name="Percent 3 7 15 4 2 3" xfId="24759" xr:uid="{00000000-0005-0000-0000-0000C2270000}"/>
    <cellStyle name="Percent 3 7 15 4 3" xfId="7141" xr:uid="{00000000-0005-0000-0000-0000C3270000}"/>
    <cellStyle name="Percent 3 7 15 4 3 2" xfId="7142" xr:uid="{00000000-0005-0000-0000-0000C4270000}"/>
    <cellStyle name="Percent 3 7 15 4 3 2 2" xfId="24762" xr:uid="{00000000-0005-0000-0000-0000C5270000}"/>
    <cellStyle name="Percent 3 7 15 4 3 3" xfId="24761" xr:uid="{00000000-0005-0000-0000-0000C6270000}"/>
    <cellStyle name="Percent 3 7 15 4 4" xfId="7143" xr:uid="{00000000-0005-0000-0000-0000C7270000}"/>
    <cellStyle name="Percent 3 7 15 4 4 2" xfId="24763" xr:uid="{00000000-0005-0000-0000-0000C8270000}"/>
    <cellStyle name="Percent 3 7 15 4 5" xfId="24758" xr:uid="{00000000-0005-0000-0000-0000C9270000}"/>
    <cellStyle name="Percent 3 7 15 5" xfId="7144" xr:uid="{00000000-0005-0000-0000-0000CA270000}"/>
    <cellStyle name="Percent 3 7 15 5 2" xfId="7145" xr:uid="{00000000-0005-0000-0000-0000CB270000}"/>
    <cellStyle name="Percent 3 7 15 5 2 2" xfId="7146" xr:uid="{00000000-0005-0000-0000-0000CC270000}"/>
    <cellStyle name="Percent 3 7 15 5 2 2 2" xfId="24766" xr:uid="{00000000-0005-0000-0000-0000CD270000}"/>
    <cellStyle name="Percent 3 7 15 5 2 3" xfId="24765" xr:uid="{00000000-0005-0000-0000-0000CE270000}"/>
    <cellStyle name="Percent 3 7 15 5 3" xfId="7147" xr:uid="{00000000-0005-0000-0000-0000CF270000}"/>
    <cellStyle name="Percent 3 7 15 5 3 2" xfId="7148" xr:uid="{00000000-0005-0000-0000-0000D0270000}"/>
    <cellStyle name="Percent 3 7 15 5 3 2 2" xfId="24768" xr:uid="{00000000-0005-0000-0000-0000D1270000}"/>
    <cellStyle name="Percent 3 7 15 5 3 3" xfId="24767" xr:uid="{00000000-0005-0000-0000-0000D2270000}"/>
    <cellStyle name="Percent 3 7 15 5 4" xfId="7149" xr:uid="{00000000-0005-0000-0000-0000D3270000}"/>
    <cellStyle name="Percent 3 7 15 5 4 2" xfId="7150" xr:uid="{00000000-0005-0000-0000-0000D4270000}"/>
    <cellStyle name="Percent 3 7 15 5 4 2 2" xfId="24770" xr:uid="{00000000-0005-0000-0000-0000D5270000}"/>
    <cellStyle name="Percent 3 7 15 5 4 3" xfId="24769" xr:uid="{00000000-0005-0000-0000-0000D6270000}"/>
    <cellStyle name="Percent 3 7 15 5 5" xfId="7151" xr:uid="{00000000-0005-0000-0000-0000D7270000}"/>
    <cellStyle name="Percent 3 7 15 5 5 2" xfId="24771" xr:uid="{00000000-0005-0000-0000-0000D8270000}"/>
    <cellStyle name="Percent 3 7 15 5 6" xfId="24764" xr:uid="{00000000-0005-0000-0000-0000D9270000}"/>
    <cellStyle name="Percent 3 7 15 6" xfId="7152" xr:uid="{00000000-0005-0000-0000-0000DA270000}"/>
    <cellStyle name="Percent 3 7 15 6 2" xfId="7153" xr:uid="{00000000-0005-0000-0000-0000DB270000}"/>
    <cellStyle name="Percent 3 7 15 6 2 2" xfId="7154" xr:uid="{00000000-0005-0000-0000-0000DC270000}"/>
    <cellStyle name="Percent 3 7 15 6 2 2 2" xfId="24774" xr:uid="{00000000-0005-0000-0000-0000DD270000}"/>
    <cellStyle name="Percent 3 7 15 6 2 3" xfId="24773" xr:uid="{00000000-0005-0000-0000-0000DE270000}"/>
    <cellStyle name="Percent 3 7 15 6 3" xfId="7155" xr:uid="{00000000-0005-0000-0000-0000DF270000}"/>
    <cellStyle name="Percent 3 7 15 6 3 2" xfId="7156" xr:uid="{00000000-0005-0000-0000-0000E0270000}"/>
    <cellStyle name="Percent 3 7 15 6 3 2 2" xfId="24776" xr:uid="{00000000-0005-0000-0000-0000E1270000}"/>
    <cellStyle name="Percent 3 7 15 6 3 3" xfId="24775" xr:uid="{00000000-0005-0000-0000-0000E2270000}"/>
    <cellStyle name="Percent 3 7 15 6 4" xfId="7157" xr:uid="{00000000-0005-0000-0000-0000E3270000}"/>
    <cellStyle name="Percent 3 7 15 6 4 2" xfId="24777" xr:uid="{00000000-0005-0000-0000-0000E4270000}"/>
    <cellStyle name="Percent 3 7 15 6 5" xfId="24772" xr:uid="{00000000-0005-0000-0000-0000E5270000}"/>
    <cellStyle name="Percent 3 7 15 7" xfId="7158" xr:uid="{00000000-0005-0000-0000-0000E6270000}"/>
    <cellStyle name="Percent 3 7 15 7 2" xfId="7159" xr:uid="{00000000-0005-0000-0000-0000E7270000}"/>
    <cellStyle name="Percent 3 7 15 7 2 2" xfId="24779" xr:uid="{00000000-0005-0000-0000-0000E8270000}"/>
    <cellStyle name="Percent 3 7 15 7 3" xfId="24778" xr:uid="{00000000-0005-0000-0000-0000E9270000}"/>
    <cellStyle name="Percent 3 7 15 8" xfId="7160" xr:uid="{00000000-0005-0000-0000-0000EA270000}"/>
    <cellStyle name="Percent 3 7 15 8 2" xfId="7161" xr:uid="{00000000-0005-0000-0000-0000EB270000}"/>
    <cellStyle name="Percent 3 7 15 8 2 2" xfId="24781" xr:uid="{00000000-0005-0000-0000-0000EC270000}"/>
    <cellStyle name="Percent 3 7 15 8 3" xfId="24780" xr:uid="{00000000-0005-0000-0000-0000ED270000}"/>
    <cellStyle name="Percent 3 7 15 9" xfId="7162" xr:uid="{00000000-0005-0000-0000-0000EE270000}"/>
    <cellStyle name="Percent 3 7 15 9 2" xfId="7163" xr:uid="{00000000-0005-0000-0000-0000EF270000}"/>
    <cellStyle name="Percent 3 7 15 9 2 2" xfId="24783" xr:uid="{00000000-0005-0000-0000-0000F0270000}"/>
    <cellStyle name="Percent 3 7 15 9 3" xfId="24782" xr:uid="{00000000-0005-0000-0000-0000F1270000}"/>
    <cellStyle name="Percent 3 7 16" xfId="7164" xr:uid="{00000000-0005-0000-0000-0000F2270000}"/>
    <cellStyle name="Percent 3 7 16 2" xfId="7165" xr:uid="{00000000-0005-0000-0000-0000F3270000}"/>
    <cellStyle name="Percent 3 7 16 2 2" xfId="7166" xr:uid="{00000000-0005-0000-0000-0000F4270000}"/>
    <cellStyle name="Percent 3 7 16 2 2 2" xfId="24786" xr:uid="{00000000-0005-0000-0000-0000F5270000}"/>
    <cellStyle name="Percent 3 7 16 2 3" xfId="24785" xr:uid="{00000000-0005-0000-0000-0000F6270000}"/>
    <cellStyle name="Percent 3 7 16 3" xfId="7167" xr:uid="{00000000-0005-0000-0000-0000F7270000}"/>
    <cellStyle name="Percent 3 7 16 3 2" xfId="7168" xr:uid="{00000000-0005-0000-0000-0000F8270000}"/>
    <cellStyle name="Percent 3 7 16 3 2 2" xfId="24788" xr:uid="{00000000-0005-0000-0000-0000F9270000}"/>
    <cellStyle name="Percent 3 7 16 3 3" xfId="24787" xr:uid="{00000000-0005-0000-0000-0000FA270000}"/>
    <cellStyle name="Percent 3 7 16 4" xfId="7169" xr:uid="{00000000-0005-0000-0000-0000FB270000}"/>
    <cellStyle name="Percent 3 7 16 4 2" xfId="24789" xr:uid="{00000000-0005-0000-0000-0000FC270000}"/>
    <cellStyle name="Percent 3 7 16 5" xfId="24784" xr:uid="{00000000-0005-0000-0000-0000FD270000}"/>
    <cellStyle name="Percent 3 7 17" xfId="7170" xr:uid="{00000000-0005-0000-0000-0000FE270000}"/>
    <cellStyle name="Percent 3 7 17 2" xfId="7171" xr:uid="{00000000-0005-0000-0000-0000FF270000}"/>
    <cellStyle name="Percent 3 7 17 2 2" xfId="7172" xr:uid="{00000000-0005-0000-0000-000000280000}"/>
    <cellStyle name="Percent 3 7 17 2 2 2" xfId="24792" xr:uid="{00000000-0005-0000-0000-000001280000}"/>
    <cellStyle name="Percent 3 7 17 2 3" xfId="24791" xr:uid="{00000000-0005-0000-0000-000002280000}"/>
    <cellStyle name="Percent 3 7 17 3" xfId="7173" xr:uid="{00000000-0005-0000-0000-000003280000}"/>
    <cellStyle name="Percent 3 7 17 3 2" xfId="7174" xr:uid="{00000000-0005-0000-0000-000004280000}"/>
    <cellStyle name="Percent 3 7 17 3 2 2" xfId="24794" xr:uid="{00000000-0005-0000-0000-000005280000}"/>
    <cellStyle name="Percent 3 7 17 3 3" xfId="24793" xr:uid="{00000000-0005-0000-0000-000006280000}"/>
    <cellStyle name="Percent 3 7 17 4" xfId="7175" xr:uid="{00000000-0005-0000-0000-000007280000}"/>
    <cellStyle name="Percent 3 7 17 4 2" xfId="24795" xr:uid="{00000000-0005-0000-0000-000008280000}"/>
    <cellStyle name="Percent 3 7 17 5" xfId="24790" xr:uid="{00000000-0005-0000-0000-000009280000}"/>
    <cellStyle name="Percent 3 7 18" xfId="7176" xr:uid="{00000000-0005-0000-0000-00000A280000}"/>
    <cellStyle name="Percent 3 7 18 2" xfId="7177" xr:uid="{00000000-0005-0000-0000-00000B280000}"/>
    <cellStyle name="Percent 3 7 18 2 2" xfId="7178" xr:uid="{00000000-0005-0000-0000-00000C280000}"/>
    <cellStyle name="Percent 3 7 18 2 2 2" xfId="24798" xr:uid="{00000000-0005-0000-0000-00000D280000}"/>
    <cellStyle name="Percent 3 7 18 2 3" xfId="24797" xr:uid="{00000000-0005-0000-0000-00000E280000}"/>
    <cellStyle name="Percent 3 7 18 3" xfId="7179" xr:uid="{00000000-0005-0000-0000-00000F280000}"/>
    <cellStyle name="Percent 3 7 18 3 2" xfId="7180" xr:uid="{00000000-0005-0000-0000-000010280000}"/>
    <cellStyle name="Percent 3 7 18 3 2 2" xfId="24800" xr:uid="{00000000-0005-0000-0000-000011280000}"/>
    <cellStyle name="Percent 3 7 18 3 3" xfId="24799" xr:uid="{00000000-0005-0000-0000-000012280000}"/>
    <cellStyle name="Percent 3 7 18 4" xfId="7181" xr:uid="{00000000-0005-0000-0000-000013280000}"/>
    <cellStyle name="Percent 3 7 18 4 2" xfId="24801" xr:uid="{00000000-0005-0000-0000-000014280000}"/>
    <cellStyle name="Percent 3 7 18 5" xfId="24796" xr:uid="{00000000-0005-0000-0000-000015280000}"/>
    <cellStyle name="Percent 3 7 19" xfId="7182" xr:uid="{00000000-0005-0000-0000-000016280000}"/>
    <cellStyle name="Percent 3 7 19 2" xfId="7183" xr:uid="{00000000-0005-0000-0000-000017280000}"/>
    <cellStyle name="Percent 3 7 19 2 2" xfId="7184" xr:uid="{00000000-0005-0000-0000-000018280000}"/>
    <cellStyle name="Percent 3 7 19 2 2 2" xfId="24804" xr:uid="{00000000-0005-0000-0000-000019280000}"/>
    <cellStyle name="Percent 3 7 19 2 3" xfId="24803" xr:uid="{00000000-0005-0000-0000-00001A280000}"/>
    <cellStyle name="Percent 3 7 19 3" xfId="7185" xr:uid="{00000000-0005-0000-0000-00001B280000}"/>
    <cellStyle name="Percent 3 7 19 3 2" xfId="7186" xr:uid="{00000000-0005-0000-0000-00001C280000}"/>
    <cellStyle name="Percent 3 7 19 3 2 2" xfId="24806" xr:uid="{00000000-0005-0000-0000-00001D280000}"/>
    <cellStyle name="Percent 3 7 19 3 3" xfId="24805" xr:uid="{00000000-0005-0000-0000-00001E280000}"/>
    <cellStyle name="Percent 3 7 19 4" xfId="7187" xr:uid="{00000000-0005-0000-0000-00001F280000}"/>
    <cellStyle name="Percent 3 7 19 4 2" xfId="7188" xr:uid="{00000000-0005-0000-0000-000020280000}"/>
    <cellStyle name="Percent 3 7 19 4 2 2" xfId="24808" xr:uid="{00000000-0005-0000-0000-000021280000}"/>
    <cellStyle name="Percent 3 7 19 4 3" xfId="24807" xr:uid="{00000000-0005-0000-0000-000022280000}"/>
    <cellStyle name="Percent 3 7 19 5" xfId="7189" xr:uid="{00000000-0005-0000-0000-000023280000}"/>
    <cellStyle name="Percent 3 7 19 5 2" xfId="24809" xr:uid="{00000000-0005-0000-0000-000024280000}"/>
    <cellStyle name="Percent 3 7 19 6" xfId="24802" xr:uid="{00000000-0005-0000-0000-000025280000}"/>
    <cellStyle name="Percent 3 7 2" xfId="7190" xr:uid="{00000000-0005-0000-0000-000026280000}"/>
    <cellStyle name="Percent 3 7 2 10" xfId="7191" xr:uid="{00000000-0005-0000-0000-000027280000}"/>
    <cellStyle name="Percent 3 7 2 10 2" xfId="7192" xr:uid="{00000000-0005-0000-0000-000028280000}"/>
    <cellStyle name="Percent 3 7 2 10 2 2" xfId="24812" xr:uid="{00000000-0005-0000-0000-000029280000}"/>
    <cellStyle name="Percent 3 7 2 10 3" xfId="24811" xr:uid="{00000000-0005-0000-0000-00002A280000}"/>
    <cellStyle name="Percent 3 7 2 11" xfId="7193" xr:uid="{00000000-0005-0000-0000-00002B280000}"/>
    <cellStyle name="Percent 3 7 2 11 2" xfId="24813" xr:uid="{00000000-0005-0000-0000-00002C280000}"/>
    <cellStyle name="Percent 3 7 2 12" xfId="24810" xr:uid="{00000000-0005-0000-0000-00002D280000}"/>
    <cellStyle name="Percent 3 7 2 2" xfId="7194" xr:uid="{00000000-0005-0000-0000-00002E280000}"/>
    <cellStyle name="Percent 3 7 2 2 2" xfId="7195" xr:uid="{00000000-0005-0000-0000-00002F280000}"/>
    <cellStyle name="Percent 3 7 2 2 2 2" xfId="7196" xr:uid="{00000000-0005-0000-0000-000030280000}"/>
    <cellStyle name="Percent 3 7 2 2 2 2 2" xfId="24816" xr:uid="{00000000-0005-0000-0000-000031280000}"/>
    <cellStyle name="Percent 3 7 2 2 2 3" xfId="24815" xr:uid="{00000000-0005-0000-0000-000032280000}"/>
    <cellStyle name="Percent 3 7 2 2 3" xfId="7197" xr:uid="{00000000-0005-0000-0000-000033280000}"/>
    <cellStyle name="Percent 3 7 2 2 3 2" xfId="7198" xr:uid="{00000000-0005-0000-0000-000034280000}"/>
    <cellStyle name="Percent 3 7 2 2 3 2 2" xfId="24818" xr:uid="{00000000-0005-0000-0000-000035280000}"/>
    <cellStyle name="Percent 3 7 2 2 3 3" xfId="24817" xr:uid="{00000000-0005-0000-0000-000036280000}"/>
    <cellStyle name="Percent 3 7 2 2 4" xfId="7199" xr:uid="{00000000-0005-0000-0000-000037280000}"/>
    <cellStyle name="Percent 3 7 2 2 4 2" xfId="24819" xr:uid="{00000000-0005-0000-0000-000038280000}"/>
    <cellStyle name="Percent 3 7 2 2 5" xfId="24814" xr:uid="{00000000-0005-0000-0000-000039280000}"/>
    <cellStyle name="Percent 3 7 2 3" xfId="7200" xr:uid="{00000000-0005-0000-0000-00003A280000}"/>
    <cellStyle name="Percent 3 7 2 3 2" xfId="7201" xr:uid="{00000000-0005-0000-0000-00003B280000}"/>
    <cellStyle name="Percent 3 7 2 3 2 2" xfId="7202" xr:uid="{00000000-0005-0000-0000-00003C280000}"/>
    <cellStyle name="Percent 3 7 2 3 2 2 2" xfId="24822" xr:uid="{00000000-0005-0000-0000-00003D280000}"/>
    <cellStyle name="Percent 3 7 2 3 2 3" xfId="24821" xr:uid="{00000000-0005-0000-0000-00003E280000}"/>
    <cellStyle name="Percent 3 7 2 3 3" xfId="7203" xr:uid="{00000000-0005-0000-0000-00003F280000}"/>
    <cellStyle name="Percent 3 7 2 3 3 2" xfId="7204" xr:uid="{00000000-0005-0000-0000-000040280000}"/>
    <cellStyle name="Percent 3 7 2 3 3 2 2" xfId="24824" xr:uid="{00000000-0005-0000-0000-000041280000}"/>
    <cellStyle name="Percent 3 7 2 3 3 3" xfId="24823" xr:uid="{00000000-0005-0000-0000-000042280000}"/>
    <cellStyle name="Percent 3 7 2 3 4" xfId="7205" xr:uid="{00000000-0005-0000-0000-000043280000}"/>
    <cellStyle name="Percent 3 7 2 3 4 2" xfId="24825" xr:uid="{00000000-0005-0000-0000-000044280000}"/>
    <cellStyle name="Percent 3 7 2 3 5" xfId="24820" xr:uid="{00000000-0005-0000-0000-000045280000}"/>
    <cellStyle name="Percent 3 7 2 4" xfId="7206" xr:uid="{00000000-0005-0000-0000-000046280000}"/>
    <cellStyle name="Percent 3 7 2 4 2" xfId="7207" xr:uid="{00000000-0005-0000-0000-000047280000}"/>
    <cellStyle name="Percent 3 7 2 4 2 2" xfId="7208" xr:uid="{00000000-0005-0000-0000-000048280000}"/>
    <cellStyle name="Percent 3 7 2 4 2 2 2" xfId="24828" xr:uid="{00000000-0005-0000-0000-000049280000}"/>
    <cellStyle name="Percent 3 7 2 4 2 3" xfId="24827" xr:uid="{00000000-0005-0000-0000-00004A280000}"/>
    <cellStyle name="Percent 3 7 2 4 3" xfId="7209" xr:uid="{00000000-0005-0000-0000-00004B280000}"/>
    <cellStyle name="Percent 3 7 2 4 3 2" xfId="7210" xr:uid="{00000000-0005-0000-0000-00004C280000}"/>
    <cellStyle name="Percent 3 7 2 4 3 2 2" xfId="24830" xr:uid="{00000000-0005-0000-0000-00004D280000}"/>
    <cellStyle name="Percent 3 7 2 4 3 3" xfId="24829" xr:uid="{00000000-0005-0000-0000-00004E280000}"/>
    <cellStyle name="Percent 3 7 2 4 4" xfId="7211" xr:uid="{00000000-0005-0000-0000-00004F280000}"/>
    <cellStyle name="Percent 3 7 2 4 4 2" xfId="24831" xr:uid="{00000000-0005-0000-0000-000050280000}"/>
    <cellStyle name="Percent 3 7 2 4 5" xfId="24826" xr:uid="{00000000-0005-0000-0000-000051280000}"/>
    <cellStyle name="Percent 3 7 2 5" xfId="7212" xr:uid="{00000000-0005-0000-0000-000052280000}"/>
    <cellStyle name="Percent 3 7 2 5 2" xfId="7213" xr:uid="{00000000-0005-0000-0000-000053280000}"/>
    <cellStyle name="Percent 3 7 2 5 2 2" xfId="7214" xr:uid="{00000000-0005-0000-0000-000054280000}"/>
    <cellStyle name="Percent 3 7 2 5 2 2 2" xfId="24834" xr:uid="{00000000-0005-0000-0000-000055280000}"/>
    <cellStyle name="Percent 3 7 2 5 2 3" xfId="24833" xr:uid="{00000000-0005-0000-0000-000056280000}"/>
    <cellStyle name="Percent 3 7 2 5 3" xfId="7215" xr:uid="{00000000-0005-0000-0000-000057280000}"/>
    <cellStyle name="Percent 3 7 2 5 3 2" xfId="7216" xr:uid="{00000000-0005-0000-0000-000058280000}"/>
    <cellStyle name="Percent 3 7 2 5 3 2 2" xfId="24836" xr:uid="{00000000-0005-0000-0000-000059280000}"/>
    <cellStyle name="Percent 3 7 2 5 3 3" xfId="24835" xr:uid="{00000000-0005-0000-0000-00005A280000}"/>
    <cellStyle name="Percent 3 7 2 5 4" xfId="7217" xr:uid="{00000000-0005-0000-0000-00005B280000}"/>
    <cellStyle name="Percent 3 7 2 5 4 2" xfId="7218" xr:uid="{00000000-0005-0000-0000-00005C280000}"/>
    <cellStyle name="Percent 3 7 2 5 4 2 2" xfId="24838" xr:uid="{00000000-0005-0000-0000-00005D280000}"/>
    <cellStyle name="Percent 3 7 2 5 4 3" xfId="24837" xr:uid="{00000000-0005-0000-0000-00005E280000}"/>
    <cellStyle name="Percent 3 7 2 5 5" xfId="7219" xr:uid="{00000000-0005-0000-0000-00005F280000}"/>
    <cellStyle name="Percent 3 7 2 5 5 2" xfId="24839" xr:uid="{00000000-0005-0000-0000-000060280000}"/>
    <cellStyle name="Percent 3 7 2 5 6" xfId="24832" xr:uid="{00000000-0005-0000-0000-000061280000}"/>
    <cellStyle name="Percent 3 7 2 6" xfId="7220" xr:uid="{00000000-0005-0000-0000-000062280000}"/>
    <cellStyle name="Percent 3 7 2 6 2" xfId="7221" xr:uid="{00000000-0005-0000-0000-000063280000}"/>
    <cellStyle name="Percent 3 7 2 6 2 2" xfId="7222" xr:uid="{00000000-0005-0000-0000-000064280000}"/>
    <cellStyle name="Percent 3 7 2 6 2 2 2" xfId="24842" xr:uid="{00000000-0005-0000-0000-000065280000}"/>
    <cellStyle name="Percent 3 7 2 6 2 3" xfId="24841" xr:uid="{00000000-0005-0000-0000-000066280000}"/>
    <cellStyle name="Percent 3 7 2 6 3" xfId="7223" xr:uid="{00000000-0005-0000-0000-000067280000}"/>
    <cellStyle name="Percent 3 7 2 6 3 2" xfId="7224" xr:uid="{00000000-0005-0000-0000-000068280000}"/>
    <cellStyle name="Percent 3 7 2 6 3 2 2" xfId="24844" xr:uid="{00000000-0005-0000-0000-000069280000}"/>
    <cellStyle name="Percent 3 7 2 6 3 3" xfId="24843" xr:uid="{00000000-0005-0000-0000-00006A280000}"/>
    <cellStyle name="Percent 3 7 2 6 4" xfId="7225" xr:uid="{00000000-0005-0000-0000-00006B280000}"/>
    <cellStyle name="Percent 3 7 2 6 4 2" xfId="24845" xr:uid="{00000000-0005-0000-0000-00006C280000}"/>
    <cellStyle name="Percent 3 7 2 6 5" xfId="24840" xr:uid="{00000000-0005-0000-0000-00006D280000}"/>
    <cellStyle name="Percent 3 7 2 7" xfId="7226" xr:uid="{00000000-0005-0000-0000-00006E280000}"/>
    <cellStyle name="Percent 3 7 2 7 2" xfId="7227" xr:uid="{00000000-0005-0000-0000-00006F280000}"/>
    <cellStyle name="Percent 3 7 2 7 2 2" xfId="24847" xr:uid="{00000000-0005-0000-0000-000070280000}"/>
    <cellStyle name="Percent 3 7 2 7 3" xfId="24846" xr:uid="{00000000-0005-0000-0000-000071280000}"/>
    <cellStyle name="Percent 3 7 2 8" xfId="7228" xr:uid="{00000000-0005-0000-0000-000072280000}"/>
    <cellStyle name="Percent 3 7 2 8 2" xfId="7229" xr:uid="{00000000-0005-0000-0000-000073280000}"/>
    <cellStyle name="Percent 3 7 2 8 2 2" xfId="24849" xr:uid="{00000000-0005-0000-0000-000074280000}"/>
    <cellStyle name="Percent 3 7 2 8 3" xfId="24848" xr:uid="{00000000-0005-0000-0000-000075280000}"/>
    <cellStyle name="Percent 3 7 2 9" xfId="7230" xr:uid="{00000000-0005-0000-0000-000076280000}"/>
    <cellStyle name="Percent 3 7 2 9 2" xfId="7231" xr:uid="{00000000-0005-0000-0000-000077280000}"/>
    <cellStyle name="Percent 3 7 2 9 2 2" xfId="24851" xr:uid="{00000000-0005-0000-0000-000078280000}"/>
    <cellStyle name="Percent 3 7 2 9 3" xfId="24850" xr:uid="{00000000-0005-0000-0000-000079280000}"/>
    <cellStyle name="Percent 3 7 20" xfId="7232" xr:uid="{00000000-0005-0000-0000-00007A280000}"/>
    <cellStyle name="Percent 3 7 20 2" xfId="7233" xr:uid="{00000000-0005-0000-0000-00007B280000}"/>
    <cellStyle name="Percent 3 7 20 2 2" xfId="7234" xr:uid="{00000000-0005-0000-0000-00007C280000}"/>
    <cellStyle name="Percent 3 7 20 2 2 2" xfId="24854" xr:uid="{00000000-0005-0000-0000-00007D280000}"/>
    <cellStyle name="Percent 3 7 20 2 3" xfId="24853" xr:uid="{00000000-0005-0000-0000-00007E280000}"/>
    <cellStyle name="Percent 3 7 20 3" xfId="7235" xr:uid="{00000000-0005-0000-0000-00007F280000}"/>
    <cellStyle name="Percent 3 7 20 3 2" xfId="7236" xr:uid="{00000000-0005-0000-0000-000080280000}"/>
    <cellStyle name="Percent 3 7 20 3 2 2" xfId="24856" xr:uid="{00000000-0005-0000-0000-000081280000}"/>
    <cellStyle name="Percent 3 7 20 3 3" xfId="24855" xr:uid="{00000000-0005-0000-0000-000082280000}"/>
    <cellStyle name="Percent 3 7 20 4" xfId="7237" xr:uid="{00000000-0005-0000-0000-000083280000}"/>
    <cellStyle name="Percent 3 7 20 4 2" xfId="24857" xr:uid="{00000000-0005-0000-0000-000084280000}"/>
    <cellStyle name="Percent 3 7 20 5" xfId="24852" xr:uid="{00000000-0005-0000-0000-000085280000}"/>
    <cellStyle name="Percent 3 7 21" xfId="7238" xr:uid="{00000000-0005-0000-0000-000086280000}"/>
    <cellStyle name="Percent 3 7 21 2" xfId="7239" xr:uid="{00000000-0005-0000-0000-000087280000}"/>
    <cellStyle name="Percent 3 7 21 2 2" xfId="24859" xr:uid="{00000000-0005-0000-0000-000088280000}"/>
    <cellStyle name="Percent 3 7 21 3" xfId="24858" xr:uid="{00000000-0005-0000-0000-000089280000}"/>
    <cellStyle name="Percent 3 7 22" xfId="7240" xr:uid="{00000000-0005-0000-0000-00008A280000}"/>
    <cellStyle name="Percent 3 7 22 2" xfId="7241" xr:uid="{00000000-0005-0000-0000-00008B280000}"/>
    <cellStyle name="Percent 3 7 22 2 2" xfId="24861" xr:uid="{00000000-0005-0000-0000-00008C280000}"/>
    <cellStyle name="Percent 3 7 22 3" xfId="24860" xr:uid="{00000000-0005-0000-0000-00008D280000}"/>
    <cellStyle name="Percent 3 7 23" xfId="7242" xr:uid="{00000000-0005-0000-0000-00008E280000}"/>
    <cellStyle name="Percent 3 7 23 2" xfId="7243" xr:uid="{00000000-0005-0000-0000-00008F280000}"/>
    <cellStyle name="Percent 3 7 23 2 2" xfId="24863" xr:uid="{00000000-0005-0000-0000-000090280000}"/>
    <cellStyle name="Percent 3 7 23 3" xfId="24862" xr:uid="{00000000-0005-0000-0000-000091280000}"/>
    <cellStyle name="Percent 3 7 24" xfId="7244" xr:uid="{00000000-0005-0000-0000-000092280000}"/>
    <cellStyle name="Percent 3 7 24 2" xfId="7245" xr:uid="{00000000-0005-0000-0000-000093280000}"/>
    <cellStyle name="Percent 3 7 24 2 2" xfId="24865" xr:uid="{00000000-0005-0000-0000-000094280000}"/>
    <cellStyle name="Percent 3 7 24 3" xfId="24864" xr:uid="{00000000-0005-0000-0000-000095280000}"/>
    <cellStyle name="Percent 3 7 25" xfId="7246" xr:uid="{00000000-0005-0000-0000-000096280000}"/>
    <cellStyle name="Percent 3 7 25 2" xfId="24866" xr:uid="{00000000-0005-0000-0000-000097280000}"/>
    <cellStyle name="Percent 3 7 26" xfId="24531" xr:uid="{00000000-0005-0000-0000-000098280000}"/>
    <cellStyle name="Percent 3 7 3" xfId="7247" xr:uid="{00000000-0005-0000-0000-000099280000}"/>
    <cellStyle name="Percent 3 7 3 10" xfId="7248" xr:uid="{00000000-0005-0000-0000-00009A280000}"/>
    <cellStyle name="Percent 3 7 3 10 2" xfId="7249" xr:uid="{00000000-0005-0000-0000-00009B280000}"/>
    <cellStyle name="Percent 3 7 3 10 2 2" xfId="24869" xr:uid="{00000000-0005-0000-0000-00009C280000}"/>
    <cellStyle name="Percent 3 7 3 10 3" xfId="24868" xr:uid="{00000000-0005-0000-0000-00009D280000}"/>
    <cellStyle name="Percent 3 7 3 11" xfId="7250" xr:uid="{00000000-0005-0000-0000-00009E280000}"/>
    <cellStyle name="Percent 3 7 3 11 2" xfId="24870" xr:uid="{00000000-0005-0000-0000-00009F280000}"/>
    <cellStyle name="Percent 3 7 3 12" xfId="24867" xr:uid="{00000000-0005-0000-0000-0000A0280000}"/>
    <cellStyle name="Percent 3 7 3 2" xfId="7251" xr:uid="{00000000-0005-0000-0000-0000A1280000}"/>
    <cellStyle name="Percent 3 7 3 2 2" xfId="7252" xr:uid="{00000000-0005-0000-0000-0000A2280000}"/>
    <cellStyle name="Percent 3 7 3 2 2 2" xfId="7253" xr:uid="{00000000-0005-0000-0000-0000A3280000}"/>
    <cellStyle name="Percent 3 7 3 2 2 2 2" xfId="24873" xr:uid="{00000000-0005-0000-0000-0000A4280000}"/>
    <cellStyle name="Percent 3 7 3 2 2 3" xfId="24872" xr:uid="{00000000-0005-0000-0000-0000A5280000}"/>
    <cellStyle name="Percent 3 7 3 2 3" xfId="7254" xr:uid="{00000000-0005-0000-0000-0000A6280000}"/>
    <cellStyle name="Percent 3 7 3 2 3 2" xfId="7255" xr:uid="{00000000-0005-0000-0000-0000A7280000}"/>
    <cellStyle name="Percent 3 7 3 2 3 2 2" xfId="24875" xr:uid="{00000000-0005-0000-0000-0000A8280000}"/>
    <cellStyle name="Percent 3 7 3 2 3 3" xfId="24874" xr:uid="{00000000-0005-0000-0000-0000A9280000}"/>
    <cellStyle name="Percent 3 7 3 2 4" xfId="7256" xr:uid="{00000000-0005-0000-0000-0000AA280000}"/>
    <cellStyle name="Percent 3 7 3 2 4 2" xfId="24876" xr:uid="{00000000-0005-0000-0000-0000AB280000}"/>
    <cellStyle name="Percent 3 7 3 2 5" xfId="24871" xr:uid="{00000000-0005-0000-0000-0000AC280000}"/>
    <cellStyle name="Percent 3 7 3 3" xfId="7257" xr:uid="{00000000-0005-0000-0000-0000AD280000}"/>
    <cellStyle name="Percent 3 7 3 3 2" xfId="7258" xr:uid="{00000000-0005-0000-0000-0000AE280000}"/>
    <cellStyle name="Percent 3 7 3 3 2 2" xfId="7259" xr:uid="{00000000-0005-0000-0000-0000AF280000}"/>
    <cellStyle name="Percent 3 7 3 3 2 2 2" xfId="24879" xr:uid="{00000000-0005-0000-0000-0000B0280000}"/>
    <cellStyle name="Percent 3 7 3 3 2 3" xfId="24878" xr:uid="{00000000-0005-0000-0000-0000B1280000}"/>
    <cellStyle name="Percent 3 7 3 3 3" xfId="7260" xr:uid="{00000000-0005-0000-0000-0000B2280000}"/>
    <cellStyle name="Percent 3 7 3 3 3 2" xfId="7261" xr:uid="{00000000-0005-0000-0000-0000B3280000}"/>
    <cellStyle name="Percent 3 7 3 3 3 2 2" xfId="24881" xr:uid="{00000000-0005-0000-0000-0000B4280000}"/>
    <cellStyle name="Percent 3 7 3 3 3 3" xfId="24880" xr:uid="{00000000-0005-0000-0000-0000B5280000}"/>
    <cellStyle name="Percent 3 7 3 3 4" xfId="7262" xr:uid="{00000000-0005-0000-0000-0000B6280000}"/>
    <cellStyle name="Percent 3 7 3 3 4 2" xfId="24882" xr:uid="{00000000-0005-0000-0000-0000B7280000}"/>
    <cellStyle name="Percent 3 7 3 3 5" xfId="24877" xr:uid="{00000000-0005-0000-0000-0000B8280000}"/>
    <cellStyle name="Percent 3 7 3 4" xfId="7263" xr:uid="{00000000-0005-0000-0000-0000B9280000}"/>
    <cellStyle name="Percent 3 7 3 4 2" xfId="7264" xr:uid="{00000000-0005-0000-0000-0000BA280000}"/>
    <cellStyle name="Percent 3 7 3 4 2 2" xfId="7265" xr:uid="{00000000-0005-0000-0000-0000BB280000}"/>
    <cellStyle name="Percent 3 7 3 4 2 2 2" xfId="24885" xr:uid="{00000000-0005-0000-0000-0000BC280000}"/>
    <cellStyle name="Percent 3 7 3 4 2 3" xfId="24884" xr:uid="{00000000-0005-0000-0000-0000BD280000}"/>
    <cellStyle name="Percent 3 7 3 4 3" xfId="7266" xr:uid="{00000000-0005-0000-0000-0000BE280000}"/>
    <cellStyle name="Percent 3 7 3 4 3 2" xfId="7267" xr:uid="{00000000-0005-0000-0000-0000BF280000}"/>
    <cellStyle name="Percent 3 7 3 4 3 2 2" xfId="24887" xr:uid="{00000000-0005-0000-0000-0000C0280000}"/>
    <cellStyle name="Percent 3 7 3 4 3 3" xfId="24886" xr:uid="{00000000-0005-0000-0000-0000C1280000}"/>
    <cellStyle name="Percent 3 7 3 4 4" xfId="7268" xr:uid="{00000000-0005-0000-0000-0000C2280000}"/>
    <cellStyle name="Percent 3 7 3 4 4 2" xfId="24888" xr:uid="{00000000-0005-0000-0000-0000C3280000}"/>
    <cellStyle name="Percent 3 7 3 4 5" xfId="24883" xr:uid="{00000000-0005-0000-0000-0000C4280000}"/>
    <cellStyle name="Percent 3 7 3 5" xfId="7269" xr:uid="{00000000-0005-0000-0000-0000C5280000}"/>
    <cellStyle name="Percent 3 7 3 5 2" xfId="7270" xr:uid="{00000000-0005-0000-0000-0000C6280000}"/>
    <cellStyle name="Percent 3 7 3 5 2 2" xfId="7271" xr:uid="{00000000-0005-0000-0000-0000C7280000}"/>
    <cellStyle name="Percent 3 7 3 5 2 2 2" xfId="24891" xr:uid="{00000000-0005-0000-0000-0000C8280000}"/>
    <cellStyle name="Percent 3 7 3 5 2 3" xfId="24890" xr:uid="{00000000-0005-0000-0000-0000C9280000}"/>
    <cellStyle name="Percent 3 7 3 5 3" xfId="7272" xr:uid="{00000000-0005-0000-0000-0000CA280000}"/>
    <cellStyle name="Percent 3 7 3 5 3 2" xfId="7273" xr:uid="{00000000-0005-0000-0000-0000CB280000}"/>
    <cellStyle name="Percent 3 7 3 5 3 2 2" xfId="24893" xr:uid="{00000000-0005-0000-0000-0000CC280000}"/>
    <cellStyle name="Percent 3 7 3 5 3 3" xfId="24892" xr:uid="{00000000-0005-0000-0000-0000CD280000}"/>
    <cellStyle name="Percent 3 7 3 5 4" xfId="7274" xr:uid="{00000000-0005-0000-0000-0000CE280000}"/>
    <cellStyle name="Percent 3 7 3 5 4 2" xfId="7275" xr:uid="{00000000-0005-0000-0000-0000CF280000}"/>
    <cellStyle name="Percent 3 7 3 5 4 2 2" xfId="24895" xr:uid="{00000000-0005-0000-0000-0000D0280000}"/>
    <cellStyle name="Percent 3 7 3 5 4 3" xfId="24894" xr:uid="{00000000-0005-0000-0000-0000D1280000}"/>
    <cellStyle name="Percent 3 7 3 5 5" xfId="7276" xr:uid="{00000000-0005-0000-0000-0000D2280000}"/>
    <cellStyle name="Percent 3 7 3 5 5 2" xfId="24896" xr:uid="{00000000-0005-0000-0000-0000D3280000}"/>
    <cellStyle name="Percent 3 7 3 5 6" xfId="24889" xr:uid="{00000000-0005-0000-0000-0000D4280000}"/>
    <cellStyle name="Percent 3 7 3 6" xfId="7277" xr:uid="{00000000-0005-0000-0000-0000D5280000}"/>
    <cellStyle name="Percent 3 7 3 6 2" xfId="7278" xr:uid="{00000000-0005-0000-0000-0000D6280000}"/>
    <cellStyle name="Percent 3 7 3 6 2 2" xfId="7279" xr:uid="{00000000-0005-0000-0000-0000D7280000}"/>
    <cellStyle name="Percent 3 7 3 6 2 2 2" xfId="24899" xr:uid="{00000000-0005-0000-0000-0000D8280000}"/>
    <cellStyle name="Percent 3 7 3 6 2 3" xfId="24898" xr:uid="{00000000-0005-0000-0000-0000D9280000}"/>
    <cellStyle name="Percent 3 7 3 6 3" xfId="7280" xr:uid="{00000000-0005-0000-0000-0000DA280000}"/>
    <cellStyle name="Percent 3 7 3 6 3 2" xfId="7281" xr:uid="{00000000-0005-0000-0000-0000DB280000}"/>
    <cellStyle name="Percent 3 7 3 6 3 2 2" xfId="24901" xr:uid="{00000000-0005-0000-0000-0000DC280000}"/>
    <cellStyle name="Percent 3 7 3 6 3 3" xfId="24900" xr:uid="{00000000-0005-0000-0000-0000DD280000}"/>
    <cellStyle name="Percent 3 7 3 6 4" xfId="7282" xr:uid="{00000000-0005-0000-0000-0000DE280000}"/>
    <cellStyle name="Percent 3 7 3 6 4 2" xfId="24902" xr:uid="{00000000-0005-0000-0000-0000DF280000}"/>
    <cellStyle name="Percent 3 7 3 6 5" xfId="24897" xr:uid="{00000000-0005-0000-0000-0000E0280000}"/>
    <cellStyle name="Percent 3 7 3 7" xfId="7283" xr:uid="{00000000-0005-0000-0000-0000E1280000}"/>
    <cellStyle name="Percent 3 7 3 7 2" xfId="7284" xr:uid="{00000000-0005-0000-0000-0000E2280000}"/>
    <cellStyle name="Percent 3 7 3 7 2 2" xfId="24904" xr:uid="{00000000-0005-0000-0000-0000E3280000}"/>
    <cellStyle name="Percent 3 7 3 7 3" xfId="24903" xr:uid="{00000000-0005-0000-0000-0000E4280000}"/>
    <cellStyle name="Percent 3 7 3 8" xfId="7285" xr:uid="{00000000-0005-0000-0000-0000E5280000}"/>
    <cellStyle name="Percent 3 7 3 8 2" xfId="7286" xr:uid="{00000000-0005-0000-0000-0000E6280000}"/>
    <cellStyle name="Percent 3 7 3 8 2 2" xfId="24906" xr:uid="{00000000-0005-0000-0000-0000E7280000}"/>
    <cellStyle name="Percent 3 7 3 8 3" xfId="24905" xr:uid="{00000000-0005-0000-0000-0000E8280000}"/>
    <cellStyle name="Percent 3 7 3 9" xfId="7287" xr:uid="{00000000-0005-0000-0000-0000E9280000}"/>
    <cellStyle name="Percent 3 7 3 9 2" xfId="7288" xr:uid="{00000000-0005-0000-0000-0000EA280000}"/>
    <cellStyle name="Percent 3 7 3 9 2 2" xfId="24908" xr:uid="{00000000-0005-0000-0000-0000EB280000}"/>
    <cellStyle name="Percent 3 7 3 9 3" xfId="24907" xr:uid="{00000000-0005-0000-0000-0000EC280000}"/>
    <cellStyle name="Percent 3 7 4" xfId="7289" xr:uid="{00000000-0005-0000-0000-0000ED280000}"/>
    <cellStyle name="Percent 3 7 4 10" xfId="7290" xr:uid="{00000000-0005-0000-0000-0000EE280000}"/>
    <cellStyle name="Percent 3 7 4 10 2" xfId="7291" xr:uid="{00000000-0005-0000-0000-0000EF280000}"/>
    <cellStyle name="Percent 3 7 4 10 2 2" xfId="24911" xr:uid="{00000000-0005-0000-0000-0000F0280000}"/>
    <cellStyle name="Percent 3 7 4 10 3" xfId="24910" xr:uid="{00000000-0005-0000-0000-0000F1280000}"/>
    <cellStyle name="Percent 3 7 4 11" xfId="7292" xr:uid="{00000000-0005-0000-0000-0000F2280000}"/>
    <cellStyle name="Percent 3 7 4 11 2" xfId="24912" xr:uid="{00000000-0005-0000-0000-0000F3280000}"/>
    <cellStyle name="Percent 3 7 4 12" xfId="24909" xr:uid="{00000000-0005-0000-0000-0000F4280000}"/>
    <cellStyle name="Percent 3 7 4 2" xfId="7293" xr:uid="{00000000-0005-0000-0000-0000F5280000}"/>
    <cellStyle name="Percent 3 7 4 2 2" xfId="7294" xr:uid="{00000000-0005-0000-0000-0000F6280000}"/>
    <cellStyle name="Percent 3 7 4 2 2 2" xfId="7295" xr:uid="{00000000-0005-0000-0000-0000F7280000}"/>
    <cellStyle name="Percent 3 7 4 2 2 2 2" xfId="24915" xr:uid="{00000000-0005-0000-0000-0000F8280000}"/>
    <cellStyle name="Percent 3 7 4 2 2 3" xfId="24914" xr:uid="{00000000-0005-0000-0000-0000F9280000}"/>
    <cellStyle name="Percent 3 7 4 2 3" xfId="7296" xr:uid="{00000000-0005-0000-0000-0000FA280000}"/>
    <cellStyle name="Percent 3 7 4 2 3 2" xfId="7297" xr:uid="{00000000-0005-0000-0000-0000FB280000}"/>
    <cellStyle name="Percent 3 7 4 2 3 2 2" xfId="24917" xr:uid="{00000000-0005-0000-0000-0000FC280000}"/>
    <cellStyle name="Percent 3 7 4 2 3 3" xfId="24916" xr:uid="{00000000-0005-0000-0000-0000FD280000}"/>
    <cellStyle name="Percent 3 7 4 2 4" xfId="7298" xr:uid="{00000000-0005-0000-0000-0000FE280000}"/>
    <cellStyle name="Percent 3 7 4 2 4 2" xfId="24918" xr:uid="{00000000-0005-0000-0000-0000FF280000}"/>
    <cellStyle name="Percent 3 7 4 2 5" xfId="24913" xr:uid="{00000000-0005-0000-0000-000000290000}"/>
    <cellStyle name="Percent 3 7 4 3" xfId="7299" xr:uid="{00000000-0005-0000-0000-000001290000}"/>
    <cellStyle name="Percent 3 7 4 3 2" xfId="7300" xr:uid="{00000000-0005-0000-0000-000002290000}"/>
    <cellStyle name="Percent 3 7 4 3 2 2" xfId="7301" xr:uid="{00000000-0005-0000-0000-000003290000}"/>
    <cellStyle name="Percent 3 7 4 3 2 2 2" xfId="24921" xr:uid="{00000000-0005-0000-0000-000004290000}"/>
    <cellStyle name="Percent 3 7 4 3 2 3" xfId="24920" xr:uid="{00000000-0005-0000-0000-000005290000}"/>
    <cellStyle name="Percent 3 7 4 3 3" xfId="7302" xr:uid="{00000000-0005-0000-0000-000006290000}"/>
    <cellStyle name="Percent 3 7 4 3 3 2" xfId="7303" xr:uid="{00000000-0005-0000-0000-000007290000}"/>
    <cellStyle name="Percent 3 7 4 3 3 2 2" xfId="24923" xr:uid="{00000000-0005-0000-0000-000008290000}"/>
    <cellStyle name="Percent 3 7 4 3 3 3" xfId="24922" xr:uid="{00000000-0005-0000-0000-000009290000}"/>
    <cellStyle name="Percent 3 7 4 3 4" xfId="7304" xr:uid="{00000000-0005-0000-0000-00000A290000}"/>
    <cellStyle name="Percent 3 7 4 3 4 2" xfId="24924" xr:uid="{00000000-0005-0000-0000-00000B290000}"/>
    <cellStyle name="Percent 3 7 4 3 5" xfId="24919" xr:uid="{00000000-0005-0000-0000-00000C290000}"/>
    <cellStyle name="Percent 3 7 4 4" xfId="7305" xr:uid="{00000000-0005-0000-0000-00000D290000}"/>
    <cellStyle name="Percent 3 7 4 4 2" xfId="7306" xr:uid="{00000000-0005-0000-0000-00000E290000}"/>
    <cellStyle name="Percent 3 7 4 4 2 2" xfId="7307" xr:uid="{00000000-0005-0000-0000-00000F290000}"/>
    <cellStyle name="Percent 3 7 4 4 2 2 2" xfId="24927" xr:uid="{00000000-0005-0000-0000-000010290000}"/>
    <cellStyle name="Percent 3 7 4 4 2 3" xfId="24926" xr:uid="{00000000-0005-0000-0000-000011290000}"/>
    <cellStyle name="Percent 3 7 4 4 3" xfId="7308" xr:uid="{00000000-0005-0000-0000-000012290000}"/>
    <cellStyle name="Percent 3 7 4 4 3 2" xfId="7309" xr:uid="{00000000-0005-0000-0000-000013290000}"/>
    <cellStyle name="Percent 3 7 4 4 3 2 2" xfId="24929" xr:uid="{00000000-0005-0000-0000-000014290000}"/>
    <cellStyle name="Percent 3 7 4 4 3 3" xfId="24928" xr:uid="{00000000-0005-0000-0000-000015290000}"/>
    <cellStyle name="Percent 3 7 4 4 4" xfId="7310" xr:uid="{00000000-0005-0000-0000-000016290000}"/>
    <cellStyle name="Percent 3 7 4 4 4 2" xfId="24930" xr:uid="{00000000-0005-0000-0000-000017290000}"/>
    <cellStyle name="Percent 3 7 4 4 5" xfId="24925" xr:uid="{00000000-0005-0000-0000-000018290000}"/>
    <cellStyle name="Percent 3 7 4 5" xfId="7311" xr:uid="{00000000-0005-0000-0000-000019290000}"/>
    <cellStyle name="Percent 3 7 4 5 2" xfId="7312" xr:uid="{00000000-0005-0000-0000-00001A290000}"/>
    <cellStyle name="Percent 3 7 4 5 2 2" xfId="7313" xr:uid="{00000000-0005-0000-0000-00001B290000}"/>
    <cellStyle name="Percent 3 7 4 5 2 2 2" xfId="24933" xr:uid="{00000000-0005-0000-0000-00001C290000}"/>
    <cellStyle name="Percent 3 7 4 5 2 3" xfId="24932" xr:uid="{00000000-0005-0000-0000-00001D290000}"/>
    <cellStyle name="Percent 3 7 4 5 3" xfId="7314" xr:uid="{00000000-0005-0000-0000-00001E290000}"/>
    <cellStyle name="Percent 3 7 4 5 3 2" xfId="7315" xr:uid="{00000000-0005-0000-0000-00001F290000}"/>
    <cellStyle name="Percent 3 7 4 5 3 2 2" xfId="24935" xr:uid="{00000000-0005-0000-0000-000020290000}"/>
    <cellStyle name="Percent 3 7 4 5 3 3" xfId="24934" xr:uid="{00000000-0005-0000-0000-000021290000}"/>
    <cellStyle name="Percent 3 7 4 5 4" xfId="7316" xr:uid="{00000000-0005-0000-0000-000022290000}"/>
    <cellStyle name="Percent 3 7 4 5 4 2" xfId="7317" xr:uid="{00000000-0005-0000-0000-000023290000}"/>
    <cellStyle name="Percent 3 7 4 5 4 2 2" xfId="24937" xr:uid="{00000000-0005-0000-0000-000024290000}"/>
    <cellStyle name="Percent 3 7 4 5 4 3" xfId="24936" xr:uid="{00000000-0005-0000-0000-000025290000}"/>
    <cellStyle name="Percent 3 7 4 5 5" xfId="7318" xr:uid="{00000000-0005-0000-0000-000026290000}"/>
    <cellStyle name="Percent 3 7 4 5 5 2" xfId="24938" xr:uid="{00000000-0005-0000-0000-000027290000}"/>
    <cellStyle name="Percent 3 7 4 5 6" xfId="24931" xr:uid="{00000000-0005-0000-0000-000028290000}"/>
    <cellStyle name="Percent 3 7 4 6" xfId="7319" xr:uid="{00000000-0005-0000-0000-000029290000}"/>
    <cellStyle name="Percent 3 7 4 6 2" xfId="7320" xr:uid="{00000000-0005-0000-0000-00002A290000}"/>
    <cellStyle name="Percent 3 7 4 6 2 2" xfId="7321" xr:uid="{00000000-0005-0000-0000-00002B290000}"/>
    <cellStyle name="Percent 3 7 4 6 2 2 2" xfId="24941" xr:uid="{00000000-0005-0000-0000-00002C290000}"/>
    <cellStyle name="Percent 3 7 4 6 2 3" xfId="24940" xr:uid="{00000000-0005-0000-0000-00002D290000}"/>
    <cellStyle name="Percent 3 7 4 6 3" xfId="7322" xr:uid="{00000000-0005-0000-0000-00002E290000}"/>
    <cellStyle name="Percent 3 7 4 6 3 2" xfId="7323" xr:uid="{00000000-0005-0000-0000-00002F290000}"/>
    <cellStyle name="Percent 3 7 4 6 3 2 2" xfId="24943" xr:uid="{00000000-0005-0000-0000-000030290000}"/>
    <cellStyle name="Percent 3 7 4 6 3 3" xfId="24942" xr:uid="{00000000-0005-0000-0000-000031290000}"/>
    <cellStyle name="Percent 3 7 4 6 4" xfId="7324" xr:uid="{00000000-0005-0000-0000-000032290000}"/>
    <cellStyle name="Percent 3 7 4 6 4 2" xfId="24944" xr:uid="{00000000-0005-0000-0000-000033290000}"/>
    <cellStyle name="Percent 3 7 4 6 5" xfId="24939" xr:uid="{00000000-0005-0000-0000-000034290000}"/>
    <cellStyle name="Percent 3 7 4 7" xfId="7325" xr:uid="{00000000-0005-0000-0000-000035290000}"/>
    <cellStyle name="Percent 3 7 4 7 2" xfId="7326" xr:uid="{00000000-0005-0000-0000-000036290000}"/>
    <cellStyle name="Percent 3 7 4 7 2 2" xfId="24946" xr:uid="{00000000-0005-0000-0000-000037290000}"/>
    <cellStyle name="Percent 3 7 4 7 3" xfId="24945" xr:uid="{00000000-0005-0000-0000-000038290000}"/>
    <cellStyle name="Percent 3 7 4 8" xfId="7327" xr:uid="{00000000-0005-0000-0000-000039290000}"/>
    <cellStyle name="Percent 3 7 4 8 2" xfId="7328" xr:uid="{00000000-0005-0000-0000-00003A290000}"/>
    <cellStyle name="Percent 3 7 4 8 2 2" xfId="24948" xr:uid="{00000000-0005-0000-0000-00003B290000}"/>
    <cellStyle name="Percent 3 7 4 8 3" xfId="24947" xr:uid="{00000000-0005-0000-0000-00003C290000}"/>
    <cellStyle name="Percent 3 7 4 9" xfId="7329" xr:uid="{00000000-0005-0000-0000-00003D290000}"/>
    <cellStyle name="Percent 3 7 4 9 2" xfId="7330" xr:uid="{00000000-0005-0000-0000-00003E290000}"/>
    <cellStyle name="Percent 3 7 4 9 2 2" xfId="24950" xr:uid="{00000000-0005-0000-0000-00003F290000}"/>
    <cellStyle name="Percent 3 7 4 9 3" xfId="24949" xr:uid="{00000000-0005-0000-0000-000040290000}"/>
    <cellStyle name="Percent 3 7 5" xfId="7331" xr:uid="{00000000-0005-0000-0000-000041290000}"/>
    <cellStyle name="Percent 3 7 5 10" xfId="7332" xr:uid="{00000000-0005-0000-0000-000042290000}"/>
    <cellStyle name="Percent 3 7 5 10 2" xfId="7333" xr:uid="{00000000-0005-0000-0000-000043290000}"/>
    <cellStyle name="Percent 3 7 5 10 2 2" xfId="24953" xr:uid="{00000000-0005-0000-0000-000044290000}"/>
    <cellStyle name="Percent 3 7 5 10 3" xfId="24952" xr:uid="{00000000-0005-0000-0000-000045290000}"/>
    <cellStyle name="Percent 3 7 5 11" xfId="7334" xr:uid="{00000000-0005-0000-0000-000046290000}"/>
    <cellStyle name="Percent 3 7 5 11 2" xfId="24954" xr:uid="{00000000-0005-0000-0000-000047290000}"/>
    <cellStyle name="Percent 3 7 5 12" xfId="24951" xr:uid="{00000000-0005-0000-0000-000048290000}"/>
    <cellStyle name="Percent 3 7 5 2" xfId="7335" xr:uid="{00000000-0005-0000-0000-000049290000}"/>
    <cellStyle name="Percent 3 7 5 2 2" xfId="7336" xr:uid="{00000000-0005-0000-0000-00004A290000}"/>
    <cellStyle name="Percent 3 7 5 2 2 2" xfId="7337" xr:uid="{00000000-0005-0000-0000-00004B290000}"/>
    <cellStyle name="Percent 3 7 5 2 2 2 2" xfId="24957" xr:uid="{00000000-0005-0000-0000-00004C290000}"/>
    <cellStyle name="Percent 3 7 5 2 2 3" xfId="24956" xr:uid="{00000000-0005-0000-0000-00004D290000}"/>
    <cellStyle name="Percent 3 7 5 2 3" xfId="7338" xr:uid="{00000000-0005-0000-0000-00004E290000}"/>
    <cellStyle name="Percent 3 7 5 2 3 2" xfId="7339" xr:uid="{00000000-0005-0000-0000-00004F290000}"/>
    <cellStyle name="Percent 3 7 5 2 3 2 2" xfId="24959" xr:uid="{00000000-0005-0000-0000-000050290000}"/>
    <cellStyle name="Percent 3 7 5 2 3 3" xfId="24958" xr:uid="{00000000-0005-0000-0000-000051290000}"/>
    <cellStyle name="Percent 3 7 5 2 4" xfId="7340" xr:uid="{00000000-0005-0000-0000-000052290000}"/>
    <cellStyle name="Percent 3 7 5 2 4 2" xfId="24960" xr:uid="{00000000-0005-0000-0000-000053290000}"/>
    <cellStyle name="Percent 3 7 5 2 5" xfId="24955" xr:uid="{00000000-0005-0000-0000-000054290000}"/>
    <cellStyle name="Percent 3 7 5 3" xfId="7341" xr:uid="{00000000-0005-0000-0000-000055290000}"/>
    <cellStyle name="Percent 3 7 5 3 2" xfId="7342" xr:uid="{00000000-0005-0000-0000-000056290000}"/>
    <cellStyle name="Percent 3 7 5 3 2 2" xfId="7343" xr:uid="{00000000-0005-0000-0000-000057290000}"/>
    <cellStyle name="Percent 3 7 5 3 2 2 2" xfId="24963" xr:uid="{00000000-0005-0000-0000-000058290000}"/>
    <cellStyle name="Percent 3 7 5 3 2 3" xfId="24962" xr:uid="{00000000-0005-0000-0000-000059290000}"/>
    <cellStyle name="Percent 3 7 5 3 3" xfId="7344" xr:uid="{00000000-0005-0000-0000-00005A290000}"/>
    <cellStyle name="Percent 3 7 5 3 3 2" xfId="7345" xr:uid="{00000000-0005-0000-0000-00005B290000}"/>
    <cellStyle name="Percent 3 7 5 3 3 2 2" xfId="24965" xr:uid="{00000000-0005-0000-0000-00005C290000}"/>
    <cellStyle name="Percent 3 7 5 3 3 3" xfId="24964" xr:uid="{00000000-0005-0000-0000-00005D290000}"/>
    <cellStyle name="Percent 3 7 5 3 4" xfId="7346" xr:uid="{00000000-0005-0000-0000-00005E290000}"/>
    <cellStyle name="Percent 3 7 5 3 4 2" xfId="24966" xr:uid="{00000000-0005-0000-0000-00005F290000}"/>
    <cellStyle name="Percent 3 7 5 3 5" xfId="24961" xr:uid="{00000000-0005-0000-0000-000060290000}"/>
    <cellStyle name="Percent 3 7 5 4" xfId="7347" xr:uid="{00000000-0005-0000-0000-000061290000}"/>
    <cellStyle name="Percent 3 7 5 4 2" xfId="7348" xr:uid="{00000000-0005-0000-0000-000062290000}"/>
    <cellStyle name="Percent 3 7 5 4 2 2" xfId="7349" xr:uid="{00000000-0005-0000-0000-000063290000}"/>
    <cellStyle name="Percent 3 7 5 4 2 2 2" xfId="24969" xr:uid="{00000000-0005-0000-0000-000064290000}"/>
    <cellStyle name="Percent 3 7 5 4 2 3" xfId="24968" xr:uid="{00000000-0005-0000-0000-000065290000}"/>
    <cellStyle name="Percent 3 7 5 4 3" xfId="7350" xr:uid="{00000000-0005-0000-0000-000066290000}"/>
    <cellStyle name="Percent 3 7 5 4 3 2" xfId="7351" xr:uid="{00000000-0005-0000-0000-000067290000}"/>
    <cellStyle name="Percent 3 7 5 4 3 2 2" xfId="24971" xr:uid="{00000000-0005-0000-0000-000068290000}"/>
    <cellStyle name="Percent 3 7 5 4 3 3" xfId="24970" xr:uid="{00000000-0005-0000-0000-000069290000}"/>
    <cellStyle name="Percent 3 7 5 4 4" xfId="7352" xr:uid="{00000000-0005-0000-0000-00006A290000}"/>
    <cellStyle name="Percent 3 7 5 4 4 2" xfId="24972" xr:uid="{00000000-0005-0000-0000-00006B290000}"/>
    <cellStyle name="Percent 3 7 5 4 5" xfId="24967" xr:uid="{00000000-0005-0000-0000-00006C290000}"/>
    <cellStyle name="Percent 3 7 5 5" xfId="7353" xr:uid="{00000000-0005-0000-0000-00006D290000}"/>
    <cellStyle name="Percent 3 7 5 5 2" xfId="7354" xr:uid="{00000000-0005-0000-0000-00006E290000}"/>
    <cellStyle name="Percent 3 7 5 5 2 2" xfId="7355" xr:uid="{00000000-0005-0000-0000-00006F290000}"/>
    <cellStyle name="Percent 3 7 5 5 2 2 2" xfId="24975" xr:uid="{00000000-0005-0000-0000-000070290000}"/>
    <cellStyle name="Percent 3 7 5 5 2 3" xfId="24974" xr:uid="{00000000-0005-0000-0000-000071290000}"/>
    <cellStyle name="Percent 3 7 5 5 3" xfId="7356" xr:uid="{00000000-0005-0000-0000-000072290000}"/>
    <cellStyle name="Percent 3 7 5 5 3 2" xfId="7357" xr:uid="{00000000-0005-0000-0000-000073290000}"/>
    <cellStyle name="Percent 3 7 5 5 3 2 2" xfId="24977" xr:uid="{00000000-0005-0000-0000-000074290000}"/>
    <cellStyle name="Percent 3 7 5 5 3 3" xfId="24976" xr:uid="{00000000-0005-0000-0000-000075290000}"/>
    <cellStyle name="Percent 3 7 5 5 4" xfId="7358" xr:uid="{00000000-0005-0000-0000-000076290000}"/>
    <cellStyle name="Percent 3 7 5 5 4 2" xfId="7359" xr:uid="{00000000-0005-0000-0000-000077290000}"/>
    <cellStyle name="Percent 3 7 5 5 4 2 2" xfId="24979" xr:uid="{00000000-0005-0000-0000-000078290000}"/>
    <cellStyle name="Percent 3 7 5 5 4 3" xfId="24978" xr:uid="{00000000-0005-0000-0000-000079290000}"/>
    <cellStyle name="Percent 3 7 5 5 5" xfId="7360" xr:uid="{00000000-0005-0000-0000-00007A290000}"/>
    <cellStyle name="Percent 3 7 5 5 5 2" xfId="24980" xr:uid="{00000000-0005-0000-0000-00007B290000}"/>
    <cellStyle name="Percent 3 7 5 5 6" xfId="24973" xr:uid="{00000000-0005-0000-0000-00007C290000}"/>
    <cellStyle name="Percent 3 7 5 6" xfId="7361" xr:uid="{00000000-0005-0000-0000-00007D290000}"/>
    <cellStyle name="Percent 3 7 5 6 2" xfId="7362" xr:uid="{00000000-0005-0000-0000-00007E290000}"/>
    <cellStyle name="Percent 3 7 5 6 2 2" xfId="7363" xr:uid="{00000000-0005-0000-0000-00007F290000}"/>
    <cellStyle name="Percent 3 7 5 6 2 2 2" xfId="24983" xr:uid="{00000000-0005-0000-0000-000080290000}"/>
    <cellStyle name="Percent 3 7 5 6 2 3" xfId="24982" xr:uid="{00000000-0005-0000-0000-000081290000}"/>
    <cellStyle name="Percent 3 7 5 6 3" xfId="7364" xr:uid="{00000000-0005-0000-0000-000082290000}"/>
    <cellStyle name="Percent 3 7 5 6 3 2" xfId="7365" xr:uid="{00000000-0005-0000-0000-000083290000}"/>
    <cellStyle name="Percent 3 7 5 6 3 2 2" xfId="24985" xr:uid="{00000000-0005-0000-0000-000084290000}"/>
    <cellStyle name="Percent 3 7 5 6 3 3" xfId="24984" xr:uid="{00000000-0005-0000-0000-000085290000}"/>
    <cellStyle name="Percent 3 7 5 6 4" xfId="7366" xr:uid="{00000000-0005-0000-0000-000086290000}"/>
    <cellStyle name="Percent 3 7 5 6 4 2" xfId="24986" xr:uid="{00000000-0005-0000-0000-000087290000}"/>
    <cellStyle name="Percent 3 7 5 6 5" xfId="24981" xr:uid="{00000000-0005-0000-0000-000088290000}"/>
    <cellStyle name="Percent 3 7 5 7" xfId="7367" xr:uid="{00000000-0005-0000-0000-000089290000}"/>
    <cellStyle name="Percent 3 7 5 7 2" xfId="7368" xr:uid="{00000000-0005-0000-0000-00008A290000}"/>
    <cellStyle name="Percent 3 7 5 7 2 2" xfId="24988" xr:uid="{00000000-0005-0000-0000-00008B290000}"/>
    <cellStyle name="Percent 3 7 5 7 3" xfId="24987" xr:uid="{00000000-0005-0000-0000-00008C290000}"/>
    <cellStyle name="Percent 3 7 5 8" xfId="7369" xr:uid="{00000000-0005-0000-0000-00008D290000}"/>
    <cellStyle name="Percent 3 7 5 8 2" xfId="7370" xr:uid="{00000000-0005-0000-0000-00008E290000}"/>
    <cellStyle name="Percent 3 7 5 8 2 2" xfId="24990" xr:uid="{00000000-0005-0000-0000-00008F290000}"/>
    <cellStyle name="Percent 3 7 5 8 3" xfId="24989" xr:uid="{00000000-0005-0000-0000-000090290000}"/>
    <cellStyle name="Percent 3 7 5 9" xfId="7371" xr:uid="{00000000-0005-0000-0000-000091290000}"/>
    <cellStyle name="Percent 3 7 5 9 2" xfId="7372" xr:uid="{00000000-0005-0000-0000-000092290000}"/>
    <cellStyle name="Percent 3 7 5 9 2 2" xfId="24992" xr:uid="{00000000-0005-0000-0000-000093290000}"/>
    <cellStyle name="Percent 3 7 5 9 3" xfId="24991" xr:uid="{00000000-0005-0000-0000-000094290000}"/>
    <cellStyle name="Percent 3 7 6" xfId="7373" xr:uid="{00000000-0005-0000-0000-000095290000}"/>
    <cellStyle name="Percent 3 7 6 10" xfId="7374" xr:uid="{00000000-0005-0000-0000-000096290000}"/>
    <cellStyle name="Percent 3 7 6 10 2" xfId="7375" xr:uid="{00000000-0005-0000-0000-000097290000}"/>
    <cellStyle name="Percent 3 7 6 10 2 2" xfId="24995" xr:uid="{00000000-0005-0000-0000-000098290000}"/>
    <cellStyle name="Percent 3 7 6 10 3" xfId="24994" xr:uid="{00000000-0005-0000-0000-000099290000}"/>
    <cellStyle name="Percent 3 7 6 11" xfId="7376" xr:uid="{00000000-0005-0000-0000-00009A290000}"/>
    <cellStyle name="Percent 3 7 6 11 2" xfId="24996" xr:uid="{00000000-0005-0000-0000-00009B290000}"/>
    <cellStyle name="Percent 3 7 6 12" xfId="24993" xr:uid="{00000000-0005-0000-0000-00009C290000}"/>
    <cellStyle name="Percent 3 7 6 2" xfId="7377" xr:uid="{00000000-0005-0000-0000-00009D290000}"/>
    <cellStyle name="Percent 3 7 6 2 2" xfId="7378" xr:uid="{00000000-0005-0000-0000-00009E290000}"/>
    <cellStyle name="Percent 3 7 6 2 2 2" xfId="7379" xr:uid="{00000000-0005-0000-0000-00009F290000}"/>
    <cellStyle name="Percent 3 7 6 2 2 2 2" xfId="24999" xr:uid="{00000000-0005-0000-0000-0000A0290000}"/>
    <cellStyle name="Percent 3 7 6 2 2 3" xfId="24998" xr:uid="{00000000-0005-0000-0000-0000A1290000}"/>
    <cellStyle name="Percent 3 7 6 2 3" xfId="7380" xr:uid="{00000000-0005-0000-0000-0000A2290000}"/>
    <cellStyle name="Percent 3 7 6 2 3 2" xfId="7381" xr:uid="{00000000-0005-0000-0000-0000A3290000}"/>
    <cellStyle name="Percent 3 7 6 2 3 2 2" xfId="25001" xr:uid="{00000000-0005-0000-0000-0000A4290000}"/>
    <cellStyle name="Percent 3 7 6 2 3 3" xfId="25000" xr:uid="{00000000-0005-0000-0000-0000A5290000}"/>
    <cellStyle name="Percent 3 7 6 2 4" xfId="7382" xr:uid="{00000000-0005-0000-0000-0000A6290000}"/>
    <cellStyle name="Percent 3 7 6 2 4 2" xfId="25002" xr:uid="{00000000-0005-0000-0000-0000A7290000}"/>
    <cellStyle name="Percent 3 7 6 2 5" xfId="24997" xr:uid="{00000000-0005-0000-0000-0000A8290000}"/>
    <cellStyle name="Percent 3 7 6 3" xfId="7383" xr:uid="{00000000-0005-0000-0000-0000A9290000}"/>
    <cellStyle name="Percent 3 7 6 3 2" xfId="7384" xr:uid="{00000000-0005-0000-0000-0000AA290000}"/>
    <cellStyle name="Percent 3 7 6 3 2 2" xfId="7385" xr:uid="{00000000-0005-0000-0000-0000AB290000}"/>
    <cellStyle name="Percent 3 7 6 3 2 2 2" xfId="25005" xr:uid="{00000000-0005-0000-0000-0000AC290000}"/>
    <cellStyle name="Percent 3 7 6 3 2 3" xfId="25004" xr:uid="{00000000-0005-0000-0000-0000AD290000}"/>
    <cellStyle name="Percent 3 7 6 3 3" xfId="7386" xr:uid="{00000000-0005-0000-0000-0000AE290000}"/>
    <cellStyle name="Percent 3 7 6 3 3 2" xfId="7387" xr:uid="{00000000-0005-0000-0000-0000AF290000}"/>
    <cellStyle name="Percent 3 7 6 3 3 2 2" xfId="25007" xr:uid="{00000000-0005-0000-0000-0000B0290000}"/>
    <cellStyle name="Percent 3 7 6 3 3 3" xfId="25006" xr:uid="{00000000-0005-0000-0000-0000B1290000}"/>
    <cellStyle name="Percent 3 7 6 3 4" xfId="7388" xr:uid="{00000000-0005-0000-0000-0000B2290000}"/>
    <cellStyle name="Percent 3 7 6 3 4 2" xfId="25008" xr:uid="{00000000-0005-0000-0000-0000B3290000}"/>
    <cellStyle name="Percent 3 7 6 3 5" xfId="25003" xr:uid="{00000000-0005-0000-0000-0000B4290000}"/>
    <cellStyle name="Percent 3 7 6 4" xfId="7389" xr:uid="{00000000-0005-0000-0000-0000B5290000}"/>
    <cellStyle name="Percent 3 7 6 4 2" xfId="7390" xr:uid="{00000000-0005-0000-0000-0000B6290000}"/>
    <cellStyle name="Percent 3 7 6 4 2 2" xfId="7391" xr:uid="{00000000-0005-0000-0000-0000B7290000}"/>
    <cellStyle name="Percent 3 7 6 4 2 2 2" xfId="25011" xr:uid="{00000000-0005-0000-0000-0000B8290000}"/>
    <cellStyle name="Percent 3 7 6 4 2 3" xfId="25010" xr:uid="{00000000-0005-0000-0000-0000B9290000}"/>
    <cellStyle name="Percent 3 7 6 4 3" xfId="7392" xr:uid="{00000000-0005-0000-0000-0000BA290000}"/>
    <cellStyle name="Percent 3 7 6 4 3 2" xfId="7393" xr:uid="{00000000-0005-0000-0000-0000BB290000}"/>
    <cellStyle name="Percent 3 7 6 4 3 2 2" xfId="25013" xr:uid="{00000000-0005-0000-0000-0000BC290000}"/>
    <cellStyle name="Percent 3 7 6 4 3 3" xfId="25012" xr:uid="{00000000-0005-0000-0000-0000BD290000}"/>
    <cellStyle name="Percent 3 7 6 4 4" xfId="7394" xr:uid="{00000000-0005-0000-0000-0000BE290000}"/>
    <cellStyle name="Percent 3 7 6 4 4 2" xfId="25014" xr:uid="{00000000-0005-0000-0000-0000BF290000}"/>
    <cellStyle name="Percent 3 7 6 4 5" xfId="25009" xr:uid="{00000000-0005-0000-0000-0000C0290000}"/>
    <cellStyle name="Percent 3 7 6 5" xfId="7395" xr:uid="{00000000-0005-0000-0000-0000C1290000}"/>
    <cellStyle name="Percent 3 7 6 5 2" xfId="7396" xr:uid="{00000000-0005-0000-0000-0000C2290000}"/>
    <cellStyle name="Percent 3 7 6 5 2 2" xfId="7397" xr:uid="{00000000-0005-0000-0000-0000C3290000}"/>
    <cellStyle name="Percent 3 7 6 5 2 2 2" xfId="25017" xr:uid="{00000000-0005-0000-0000-0000C4290000}"/>
    <cellStyle name="Percent 3 7 6 5 2 3" xfId="25016" xr:uid="{00000000-0005-0000-0000-0000C5290000}"/>
    <cellStyle name="Percent 3 7 6 5 3" xfId="7398" xr:uid="{00000000-0005-0000-0000-0000C6290000}"/>
    <cellStyle name="Percent 3 7 6 5 3 2" xfId="7399" xr:uid="{00000000-0005-0000-0000-0000C7290000}"/>
    <cellStyle name="Percent 3 7 6 5 3 2 2" xfId="25019" xr:uid="{00000000-0005-0000-0000-0000C8290000}"/>
    <cellStyle name="Percent 3 7 6 5 3 3" xfId="25018" xr:uid="{00000000-0005-0000-0000-0000C9290000}"/>
    <cellStyle name="Percent 3 7 6 5 4" xfId="7400" xr:uid="{00000000-0005-0000-0000-0000CA290000}"/>
    <cellStyle name="Percent 3 7 6 5 4 2" xfId="7401" xr:uid="{00000000-0005-0000-0000-0000CB290000}"/>
    <cellStyle name="Percent 3 7 6 5 4 2 2" xfId="25021" xr:uid="{00000000-0005-0000-0000-0000CC290000}"/>
    <cellStyle name="Percent 3 7 6 5 4 3" xfId="25020" xr:uid="{00000000-0005-0000-0000-0000CD290000}"/>
    <cellStyle name="Percent 3 7 6 5 5" xfId="7402" xr:uid="{00000000-0005-0000-0000-0000CE290000}"/>
    <cellStyle name="Percent 3 7 6 5 5 2" xfId="25022" xr:uid="{00000000-0005-0000-0000-0000CF290000}"/>
    <cellStyle name="Percent 3 7 6 5 6" xfId="25015" xr:uid="{00000000-0005-0000-0000-0000D0290000}"/>
    <cellStyle name="Percent 3 7 6 6" xfId="7403" xr:uid="{00000000-0005-0000-0000-0000D1290000}"/>
    <cellStyle name="Percent 3 7 6 6 2" xfId="7404" xr:uid="{00000000-0005-0000-0000-0000D2290000}"/>
    <cellStyle name="Percent 3 7 6 6 2 2" xfId="7405" xr:uid="{00000000-0005-0000-0000-0000D3290000}"/>
    <cellStyle name="Percent 3 7 6 6 2 2 2" xfId="25025" xr:uid="{00000000-0005-0000-0000-0000D4290000}"/>
    <cellStyle name="Percent 3 7 6 6 2 3" xfId="25024" xr:uid="{00000000-0005-0000-0000-0000D5290000}"/>
    <cellStyle name="Percent 3 7 6 6 3" xfId="7406" xr:uid="{00000000-0005-0000-0000-0000D6290000}"/>
    <cellStyle name="Percent 3 7 6 6 3 2" xfId="7407" xr:uid="{00000000-0005-0000-0000-0000D7290000}"/>
    <cellStyle name="Percent 3 7 6 6 3 2 2" xfId="25027" xr:uid="{00000000-0005-0000-0000-0000D8290000}"/>
    <cellStyle name="Percent 3 7 6 6 3 3" xfId="25026" xr:uid="{00000000-0005-0000-0000-0000D9290000}"/>
    <cellStyle name="Percent 3 7 6 6 4" xfId="7408" xr:uid="{00000000-0005-0000-0000-0000DA290000}"/>
    <cellStyle name="Percent 3 7 6 6 4 2" xfId="25028" xr:uid="{00000000-0005-0000-0000-0000DB290000}"/>
    <cellStyle name="Percent 3 7 6 6 5" xfId="25023" xr:uid="{00000000-0005-0000-0000-0000DC290000}"/>
    <cellStyle name="Percent 3 7 6 7" xfId="7409" xr:uid="{00000000-0005-0000-0000-0000DD290000}"/>
    <cellStyle name="Percent 3 7 6 7 2" xfId="7410" xr:uid="{00000000-0005-0000-0000-0000DE290000}"/>
    <cellStyle name="Percent 3 7 6 7 2 2" xfId="25030" xr:uid="{00000000-0005-0000-0000-0000DF290000}"/>
    <cellStyle name="Percent 3 7 6 7 3" xfId="25029" xr:uid="{00000000-0005-0000-0000-0000E0290000}"/>
    <cellStyle name="Percent 3 7 6 8" xfId="7411" xr:uid="{00000000-0005-0000-0000-0000E1290000}"/>
    <cellStyle name="Percent 3 7 6 8 2" xfId="7412" xr:uid="{00000000-0005-0000-0000-0000E2290000}"/>
    <cellStyle name="Percent 3 7 6 8 2 2" xfId="25032" xr:uid="{00000000-0005-0000-0000-0000E3290000}"/>
    <cellStyle name="Percent 3 7 6 8 3" xfId="25031" xr:uid="{00000000-0005-0000-0000-0000E4290000}"/>
    <cellStyle name="Percent 3 7 6 9" xfId="7413" xr:uid="{00000000-0005-0000-0000-0000E5290000}"/>
    <cellStyle name="Percent 3 7 6 9 2" xfId="7414" xr:uid="{00000000-0005-0000-0000-0000E6290000}"/>
    <cellStyle name="Percent 3 7 6 9 2 2" xfId="25034" xr:uid="{00000000-0005-0000-0000-0000E7290000}"/>
    <cellStyle name="Percent 3 7 6 9 3" xfId="25033" xr:uid="{00000000-0005-0000-0000-0000E8290000}"/>
    <cellStyle name="Percent 3 7 7" xfId="7415" xr:uid="{00000000-0005-0000-0000-0000E9290000}"/>
    <cellStyle name="Percent 3 7 7 10" xfId="7416" xr:uid="{00000000-0005-0000-0000-0000EA290000}"/>
    <cellStyle name="Percent 3 7 7 10 2" xfId="7417" xr:uid="{00000000-0005-0000-0000-0000EB290000}"/>
    <cellStyle name="Percent 3 7 7 10 2 2" xfId="25037" xr:uid="{00000000-0005-0000-0000-0000EC290000}"/>
    <cellStyle name="Percent 3 7 7 10 3" xfId="25036" xr:uid="{00000000-0005-0000-0000-0000ED290000}"/>
    <cellStyle name="Percent 3 7 7 11" xfId="7418" xr:uid="{00000000-0005-0000-0000-0000EE290000}"/>
    <cellStyle name="Percent 3 7 7 11 2" xfId="25038" xr:uid="{00000000-0005-0000-0000-0000EF290000}"/>
    <cellStyle name="Percent 3 7 7 12" xfId="25035" xr:uid="{00000000-0005-0000-0000-0000F0290000}"/>
    <cellStyle name="Percent 3 7 7 2" xfId="7419" xr:uid="{00000000-0005-0000-0000-0000F1290000}"/>
    <cellStyle name="Percent 3 7 7 2 2" xfId="7420" xr:uid="{00000000-0005-0000-0000-0000F2290000}"/>
    <cellStyle name="Percent 3 7 7 2 2 2" xfId="7421" xr:uid="{00000000-0005-0000-0000-0000F3290000}"/>
    <cellStyle name="Percent 3 7 7 2 2 2 2" xfId="25041" xr:uid="{00000000-0005-0000-0000-0000F4290000}"/>
    <cellStyle name="Percent 3 7 7 2 2 3" xfId="25040" xr:uid="{00000000-0005-0000-0000-0000F5290000}"/>
    <cellStyle name="Percent 3 7 7 2 3" xfId="7422" xr:uid="{00000000-0005-0000-0000-0000F6290000}"/>
    <cellStyle name="Percent 3 7 7 2 3 2" xfId="7423" xr:uid="{00000000-0005-0000-0000-0000F7290000}"/>
    <cellStyle name="Percent 3 7 7 2 3 2 2" xfId="25043" xr:uid="{00000000-0005-0000-0000-0000F8290000}"/>
    <cellStyle name="Percent 3 7 7 2 3 3" xfId="25042" xr:uid="{00000000-0005-0000-0000-0000F9290000}"/>
    <cellStyle name="Percent 3 7 7 2 4" xfId="7424" xr:uid="{00000000-0005-0000-0000-0000FA290000}"/>
    <cellStyle name="Percent 3 7 7 2 4 2" xfId="25044" xr:uid="{00000000-0005-0000-0000-0000FB290000}"/>
    <cellStyle name="Percent 3 7 7 2 5" xfId="25039" xr:uid="{00000000-0005-0000-0000-0000FC290000}"/>
    <cellStyle name="Percent 3 7 7 3" xfId="7425" xr:uid="{00000000-0005-0000-0000-0000FD290000}"/>
    <cellStyle name="Percent 3 7 7 3 2" xfId="7426" xr:uid="{00000000-0005-0000-0000-0000FE290000}"/>
    <cellStyle name="Percent 3 7 7 3 2 2" xfId="7427" xr:uid="{00000000-0005-0000-0000-0000FF290000}"/>
    <cellStyle name="Percent 3 7 7 3 2 2 2" xfId="25047" xr:uid="{00000000-0005-0000-0000-0000002A0000}"/>
    <cellStyle name="Percent 3 7 7 3 2 3" xfId="25046" xr:uid="{00000000-0005-0000-0000-0000012A0000}"/>
    <cellStyle name="Percent 3 7 7 3 3" xfId="7428" xr:uid="{00000000-0005-0000-0000-0000022A0000}"/>
    <cellStyle name="Percent 3 7 7 3 3 2" xfId="7429" xr:uid="{00000000-0005-0000-0000-0000032A0000}"/>
    <cellStyle name="Percent 3 7 7 3 3 2 2" xfId="25049" xr:uid="{00000000-0005-0000-0000-0000042A0000}"/>
    <cellStyle name="Percent 3 7 7 3 3 3" xfId="25048" xr:uid="{00000000-0005-0000-0000-0000052A0000}"/>
    <cellStyle name="Percent 3 7 7 3 4" xfId="7430" xr:uid="{00000000-0005-0000-0000-0000062A0000}"/>
    <cellStyle name="Percent 3 7 7 3 4 2" xfId="25050" xr:uid="{00000000-0005-0000-0000-0000072A0000}"/>
    <cellStyle name="Percent 3 7 7 3 5" xfId="25045" xr:uid="{00000000-0005-0000-0000-0000082A0000}"/>
    <cellStyle name="Percent 3 7 7 4" xfId="7431" xr:uid="{00000000-0005-0000-0000-0000092A0000}"/>
    <cellStyle name="Percent 3 7 7 4 2" xfId="7432" xr:uid="{00000000-0005-0000-0000-00000A2A0000}"/>
    <cellStyle name="Percent 3 7 7 4 2 2" xfId="7433" xr:uid="{00000000-0005-0000-0000-00000B2A0000}"/>
    <cellStyle name="Percent 3 7 7 4 2 2 2" xfId="25053" xr:uid="{00000000-0005-0000-0000-00000C2A0000}"/>
    <cellStyle name="Percent 3 7 7 4 2 3" xfId="25052" xr:uid="{00000000-0005-0000-0000-00000D2A0000}"/>
    <cellStyle name="Percent 3 7 7 4 3" xfId="7434" xr:uid="{00000000-0005-0000-0000-00000E2A0000}"/>
    <cellStyle name="Percent 3 7 7 4 3 2" xfId="7435" xr:uid="{00000000-0005-0000-0000-00000F2A0000}"/>
    <cellStyle name="Percent 3 7 7 4 3 2 2" xfId="25055" xr:uid="{00000000-0005-0000-0000-0000102A0000}"/>
    <cellStyle name="Percent 3 7 7 4 3 3" xfId="25054" xr:uid="{00000000-0005-0000-0000-0000112A0000}"/>
    <cellStyle name="Percent 3 7 7 4 4" xfId="7436" xr:uid="{00000000-0005-0000-0000-0000122A0000}"/>
    <cellStyle name="Percent 3 7 7 4 4 2" xfId="25056" xr:uid="{00000000-0005-0000-0000-0000132A0000}"/>
    <cellStyle name="Percent 3 7 7 4 5" xfId="25051" xr:uid="{00000000-0005-0000-0000-0000142A0000}"/>
    <cellStyle name="Percent 3 7 7 5" xfId="7437" xr:uid="{00000000-0005-0000-0000-0000152A0000}"/>
    <cellStyle name="Percent 3 7 7 5 2" xfId="7438" xr:uid="{00000000-0005-0000-0000-0000162A0000}"/>
    <cellStyle name="Percent 3 7 7 5 2 2" xfId="7439" xr:uid="{00000000-0005-0000-0000-0000172A0000}"/>
    <cellStyle name="Percent 3 7 7 5 2 2 2" xfId="25059" xr:uid="{00000000-0005-0000-0000-0000182A0000}"/>
    <cellStyle name="Percent 3 7 7 5 2 3" xfId="25058" xr:uid="{00000000-0005-0000-0000-0000192A0000}"/>
    <cellStyle name="Percent 3 7 7 5 3" xfId="7440" xr:uid="{00000000-0005-0000-0000-00001A2A0000}"/>
    <cellStyle name="Percent 3 7 7 5 3 2" xfId="7441" xr:uid="{00000000-0005-0000-0000-00001B2A0000}"/>
    <cellStyle name="Percent 3 7 7 5 3 2 2" xfId="25061" xr:uid="{00000000-0005-0000-0000-00001C2A0000}"/>
    <cellStyle name="Percent 3 7 7 5 3 3" xfId="25060" xr:uid="{00000000-0005-0000-0000-00001D2A0000}"/>
    <cellStyle name="Percent 3 7 7 5 4" xfId="7442" xr:uid="{00000000-0005-0000-0000-00001E2A0000}"/>
    <cellStyle name="Percent 3 7 7 5 4 2" xfId="7443" xr:uid="{00000000-0005-0000-0000-00001F2A0000}"/>
    <cellStyle name="Percent 3 7 7 5 4 2 2" xfId="25063" xr:uid="{00000000-0005-0000-0000-0000202A0000}"/>
    <cellStyle name="Percent 3 7 7 5 4 3" xfId="25062" xr:uid="{00000000-0005-0000-0000-0000212A0000}"/>
    <cellStyle name="Percent 3 7 7 5 5" xfId="7444" xr:uid="{00000000-0005-0000-0000-0000222A0000}"/>
    <cellStyle name="Percent 3 7 7 5 5 2" xfId="25064" xr:uid="{00000000-0005-0000-0000-0000232A0000}"/>
    <cellStyle name="Percent 3 7 7 5 6" xfId="25057" xr:uid="{00000000-0005-0000-0000-0000242A0000}"/>
    <cellStyle name="Percent 3 7 7 6" xfId="7445" xr:uid="{00000000-0005-0000-0000-0000252A0000}"/>
    <cellStyle name="Percent 3 7 7 6 2" xfId="7446" xr:uid="{00000000-0005-0000-0000-0000262A0000}"/>
    <cellStyle name="Percent 3 7 7 6 2 2" xfId="7447" xr:uid="{00000000-0005-0000-0000-0000272A0000}"/>
    <cellStyle name="Percent 3 7 7 6 2 2 2" xfId="25067" xr:uid="{00000000-0005-0000-0000-0000282A0000}"/>
    <cellStyle name="Percent 3 7 7 6 2 3" xfId="25066" xr:uid="{00000000-0005-0000-0000-0000292A0000}"/>
    <cellStyle name="Percent 3 7 7 6 3" xfId="7448" xr:uid="{00000000-0005-0000-0000-00002A2A0000}"/>
    <cellStyle name="Percent 3 7 7 6 3 2" xfId="7449" xr:uid="{00000000-0005-0000-0000-00002B2A0000}"/>
    <cellStyle name="Percent 3 7 7 6 3 2 2" xfId="25069" xr:uid="{00000000-0005-0000-0000-00002C2A0000}"/>
    <cellStyle name="Percent 3 7 7 6 3 3" xfId="25068" xr:uid="{00000000-0005-0000-0000-00002D2A0000}"/>
    <cellStyle name="Percent 3 7 7 6 4" xfId="7450" xr:uid="{00000000-0005-0000-0000-00002E2A0000}"/>
    <cellStyle name="Percent 3 7 7 6 4 2" xfId="25070" xr:uid="{00000000-0005-0000-0000-00002F2A0000}"/>
    <cellStyle name="Percent 3 7 7 6 5" xfId="25065" xr:uid="{00000000-0005-0000-0000-0000302A0000}"/>
    <cellStyle name="Percent 3 7 7 7" xfId="7451" xr:uid="{00000000-0005-0000-0000-0000312A0000}"/>
    <cellStyle name="Percent 3 7 7 7 2" xfId="7452" xr:uid="{00000000-0005-0000-0000-0000322A0000}"/>
    <cellStyle name="Percent 3 7 7 7 2 2" xfId="25072" xr:uid="{00000000-0005-0000-0000-0000332A0000}"/>
    <cellStyle name="Percent 3 7 7 7 3" xfId="25071" xr:uid="{00000000-0005-0000-0000-0000342A0000}"/>
    <cellStyle name="Percent 3 7 7 8" xfId="7453" xr:uid="{00000000-0005-0000-0000-0000352A0000}"/>
    <cellStyle name="Percent 3 7 7 8 2" xfId="7454" xr:uid="{00000000-0005-0000-0000-0000362A0000}"/>
    <cellStyle name="Percent 3 7 7 8 2 2" xfId="25074" xr:uid="{00000000-0005-0000-0000-0000372A0000}"/>
    <cellStyle name="Percent 3 7 7 8 3" xfId="25073" xr:uid="{00000000-0005-0000-0000-0000382A0000}"/>
    <cellStyle name="Percent 3 7 7 9" xfId="7455" xr:uid="{00000000-0005-0000-0000-0000392A0000}"/>
    <cellStyle name="Percent 3 7 7 9 2" xfId="7456" xr:uid="{00000000-0005-0000-0000-00003A2A0000}"/>
    <cellStyle name="Percent 3 7 7 9 2 2" xfId="25076" xr:uid="{00000000-0005-0000-0000-00003B2A0000}"/>
    <cellStyle name="Percent 3 7 7 9 3" xfId="25075" xr:uid="{00000000-0005-0000-0000-00003C2A0000}"/>
    <cellStyle name="Percent 3 7 8" xfId="7457" xr:uid="{00000000-0005-0000-0000-00003D2A0000}"/>
    <cellStyle name="Percent 3 7 8 10" xfId="7458" xr:uid="{00000000-0005-0000-0000-00003E2A0000}"/>
    <cellStyle name="Percent 3 7 8 10 2" xfId="7459" xr:uid="{00000000-0005-0000-0000-00003F2A0000}"/>
    <cellStyle name="Percent 3 7 8 10 2 2" xfId="25079" xr:uid="{00000000-0005-0000-0000-0000402A0000}"/>
    <cellStyle name="Percent 3 7 8 10 3" xfId="25078" xr:uid="{00000000-0005-0000-0000-0000412A0000}"/>
    <cellStyle name="Percent 3 7 8 11" xfId="7460" xr:uid="{00000000-0005-0000-0000-0000422A0000}"/>
    <cellStyle name="Percent 3 7 8 11 2" xfId="25080" xr:uid="{00000000-0005-0000-0000-0000432A0000}"/>
    <cellStyle name="Percent 3 7 8 12" xfId="25077" xr:uid="{00000000-0005-0000-0000-0000442A0000}"/>
    <cellStyle name="Percent 3 7 8 2" xfId="7461" xr:uid="{00000000-0005-0000-0000-0000452A0000}"/>
    <cellStyle name="Percent 3 7 8 2 2" xfId="7462" xr:uid="{00000000-0005-0000-0000-0000462A0000}"/>
    <cellStyle name="Percent 3 7 8 2 2 2" xfId="7463" xr:uid="{00000000-0005-0000-0000-0000472A0000}"/>
    <cellStyle name="Percent 3 7 8 2 2 2 2" xfId="25083" xr:uid="{00000000-0005-0000-0000-0000482A0000}"/>
    <cellStyle name="Percent 3 7 8 2 2 3" xfId="25082" xr:uid="{00000000-0005-0000-0000-0000492A0000}"/>
    <cellStyle name="Percent 3 7 8 2 3" xfId="7464" xr:uid="{00000000-0005-0000-0000-00004A2A0000}"/>
    <cellStyle name="Percent 3 7 8 2 3 2" xfId="7465" xr:uid="{00000000-0005-0000-0000-00004B2A0000}"/>
    <cellStyle name="Percent 3 7 8 2 3 2 2" xfId="25085" xr:uid="{00000000-0005-0000-0000-00004C2A0000}"/>
    <cellStyle name="Percent 3 7 8 2 3 3" xfId="25084" xr:uid="{00000000-0005-0000-0000-00004D2A0000}"/>
    <cellStyle name="Percent 3 7 8 2 4" xfId="7466" xr:uid="{00000000-0005-0000-0000-00004E2A0000}"/>
    <cellStyle name="Percent 3 7 8 2 4 2" xfId="25086" xr:uid="{00000000-0005-0000-0000-00004F2A0000}"/>
    <cellStyle name="Percent 3 7 8 2 5" xfId="25081" xr:uid="{00000000-0005-0000-0000-0000502A0000}"/>
    <cellStyle name="Percent 3 7 8 3" xfId="7467" xr:uid="{00000000-0005-0000-0000-0000512A0000}"/>
    <cellStyle name="Percent 3 7 8 3 2" xfId="7468" xr:uid="{00000000-0005-0000-0000-0000522A0000}"/>
    <cellStyle name="Percent 3 7 8 3 2 2" xfId="7469" xr:uid="{00000000-0005-0000-0000-0000532A0000}"/>
    <cellStyle name="Percent 3 7 8 3 2 2 2" xfId="25089" xr:uid="{00000000-0005-0000-0000-0000542A0000}"/>
    <cellStyle name="Percent 3 7 8 3 2 3" xfId="25088" xr:uid="{00000000-0005-0000-0000-0000552A0000}"/>
    <cellStyle name="Percent 3 7 8 3 3" xfId="7470" xr:uid="{00000000-0005-0000-0000-0000562A0000}"/>
    <cellStyle name="Percent 3 7 8 3 3 2" xfId="7471" xr:uid="{00000000-0005-0000-0000-0000572A0000}"/>
    <cellStyle name="Percent 3 7 8 3 3 2 2" xfId="25091" xr:uid="{00000000-0005-0000-0000-0000582A0000}"/>
    <cellStyle name="Percent 3 7 8 3 3 3" xfId="25090" xr:uid="{00000000-0005-0000-0000-0000592A0000}"/>
    <cellStyle name="Percent 3 7 8 3 4" xfId="7472" xr:uid="{00000000-0005-0000-0000-00005A2A0000}"/>
    <cellStyle name="Percent 3 7 8 3 4 2" xfId="25092" xr:uid="{00000000-0005-0000-0000-00005B2A0000}"/>
    <cellStyle name="Percent 3 7 8 3 5" xfId="25087" xr:uid="{00000000-0005-0000-0000-00005C2A0000}"/>
    <cellStyle name="Percent 3 7 8 4" xfId="7473" xr:uid="{00000000-0005-0000-0000-00005D2A0000}"/>
    <cellStyle name="Percent 3 7 8 4 2" xfId="7474" xr:uid="{00000000-0005-0000-0000-00005E2A0000}"/>
    <cellStyle name="Percent 3 7 8 4 2 2" xfId="7475" xr:uid="{00000000-0005-0000-0000-00005F2A0000}"/>
    <cellStyle name="Percent 3 7 8 4 2 2 2" xfId="25095" xr:uid="{00000000-0005-0000-0000-0000602A0000}"/>
    <cellStyle name="Percent 3 7 8 4 2 3" xfId="25094" xr:uid="{00000000-0005-0000-0000-0000612A0000}"/>
    <cellStyle name="Percent 3 7 8 4 3" xfId="7476" xr:uid="{00000000-0005-0000-0000-0000622A0000}"/>
    <cellStyle name="Percent 3 7 8 4 3 2" xfId="7477" xr:uid="{00000000-0005-0000-0000-0000632A0000}"/>
    <cellStyle name="Percent 3 7 8 4 3 2 2" xfId="25097" xr:uid="{00000000-0005-0000-0000-0000642A0000}"/>
    <cellStyle name="Percent 3 7 8 4 3 3" xfId="25096" xr:uid="{00000000-0005-0000-0000-0000652A0000}"/>
    <cellStyle name="Percent 3 7 8 4 4" xfId="7478" xr:uid="{00000000-0005-0000-0000-0000662A0000}"/>
    <cellStyle name="Percent 3 7 8 4 4 2" xfId="25098" xr:uid="{00000000-0005-0000-0000-0000672A0000}"/>
    <cellStyle name="Percent 3 7 8 4 5" xfId="25093" xr:uid="{00000000-0005-0000-0000-0000682A0000}"/>
    <cellStyle name="Percent 3 7 8 5" xfId="7479" xr:uid="{00000000-0005-0000-0000-0000692A0000}"/>
    <cellStyle name="Percent 3 7 8 5 2" xfId="7480" xr:uid="{00000000-0005-0000-0000-00006A2A0000}"/>
    <cellStyle name="Percent 3 7 8 5 2 2" xfId="7481" xr:uid="{00000000-0005-0000-0000-00006B2A0000}"/>
    <cellStyle name="Percent 3 7 8 5 2 2 2" xfId="25101" xr:uid="{00000000-0005-0000-0000-00006C2A0000}"/>
    <cellStyle name="Percent 3 7 8 5 2 3" xfId="25100" xr:uid="{00000000-0005-0000-0000-00006D2A0000}"/>
    <cellStyle name="Percent 3 7 8 5 3" xfId="7482" xr:uid="{00000000-0005-0000-0000-00006E2A0000}"/>
    <cellStyle name="Percent 3 7 8 5 3 2" xfId="7483" xr:uid="{00000000-0005-0000-0000-00006F2A0000}"/>
    <cellStyle name="Percent 3 7 8 5 3 2 2" xfId="25103" xr:uid="{00000000-0005-0000-0000-0000702A0000}"/>
    <cellStyle name="Percent 3 7 8 5 3 3" xfId="25102" xr:uid="{00000000-0005-0000-0000-0000712A0000}"/>
    <cellStyle name="Percent 3 7 8 5 4" xfId="7484" xr:uid="{00000000-0005-0000-0000-0000722A0000}"/>
    <cellStyle name="Percent 3 7 8 5 4 2" xfId="7485" xr:uid="{00000000-0005-0000-0000-0000732A0000}"/>
    <cellStyle name="Percent 3 7 8 5 4 2 2" xfId="25105" xr:uid="{00000000-0005-0000-0000-0000742A0000}"/>
    <cellStyle name="Percent 3 7 8 5 4 3" xfId="25104" xr:uid="{00000000-0005-0000-0000-0000752A0000}"/>
    <cellStyle name="Percent 3 7 8 5 5" xfId="7486" xr:uid="{00000000-0005-0000-0000-0000762A0000}"/>
    <cellStyle name="Percent 3 7 8 5 5 2" xfId="25106" xr:uid="{00000000-0005-0000-0000-0000772A0000}"/>
    <cellStyle name="Percent 3 7 8 5 6" xfId="25099" xr:uid="{00000000-0005-0000-0000-0000782A0000}"/>
    <cellStyle name="Percent 3 7 8 6" xfId="7487" xr:uid="{00000000-0005-0000-0000-0000792A0000}"/>
    <cellStyle name="Percent 3 7 8 6 2" xfId="7488" xr:uid="{00000000-0005-0000-0000-00007A2A0000}"/>
    <cellStyle name="Percent 3 7 8 6 2 2" xfId="7489" xr:uid="{00000000-0005-0000-0000-00007B2A0000}"/>
    <cellStyle name="Percent 3 7 8 6 2 2 2" xfId="25109" xr:uid="{00000000-0005-0000-0000-00007C2A0000}"/>
    <cellStyle name="Percent 3 7 8 6 2 3" xfId="25108" xr:uid="{00000000-0005-0000-0000-00007D2A0000}"/>
    <cellStyle name="Percent 3 7 8 6 3" xfId="7490" xr:uid="{00000000-0005-0000-0000-00007E2A0000}"/>
    <cellStyle name="Percent 3 7 8 6 3 2" xfId="7491" xr:uid="{00000000-0005-0000-0000-00007F2A0000}"/>
    <cellStyle name="Percent 3 7 8 6 3 2 2" xfId="25111" xr:uid="{00000000-0005-0000-0000-0000802A0000}"/>
    <cellStyle name="Percent 3 7 8 6 3 3" xfId="25110" xr:uid="{00000000-0005-0000-0000-0000812A0000}"/>
    <cellStyle name="Percent 3 7 8 6 4" xfId="7492" xr:uid="{00000000-0005-0000-0000-0000822A0000}"/>
    <cellStyle name="Percent 3 7 8 6 4 2" xfId="25112" xr:uid="{00000000-0005-0000-0000-0000832A0000}"/>
    <cellStyle name="Percent 3 7 8 6 5" xfId="25107" xr:uid="{00000000-0005-0000-0000-0000842A0000}"/>
    <cellStyle name="Percent 3 7 8 7" xfId="7493" xr:uid="{00000000-0005-0000-0000-0000852A0000}"/>
    <cellStyle name="Percent 3 7 8 7 2" xfId="7494" xr:uid="{00000000-0005-0000-0000-0000862A0000}"/>
    <cellStyle name="Percent 3 7 8 7 2 2" xfId="25114" xr:uid="{00000000-0005-0000-0000-0000872A0000}"/>
    <cellStyle name="Percent 3 7 8 7 3" xfId="25113" xr:uid="{00000000-0005-0000-0000-0000882A0000}"/>
    <cellStyle name="Percent 3 7 8 8" xfId="7495" xr:uid="{00000000-0005-0000-0000-0000892A0000}"/>
    <cellStyle name="Percent 3 7 8 8 2" xfId="7496" xr:uid="{00000000-0005-0000-0000-00008A2A0000}"/>
    <cellStyle name="Percent 3 7 8 8 2 2" xfId="25116" xr:uid="{00000000-0005-0000-0000-00008B2A0000}"/>
    <cellStyle name="Percent 3 7 8 8 3" xfId="25115" xr:uid="{00000000-0005-0000-0000-00008C2A0000}"/>
    <cellStyle name="Percent 3 7 8 9" xfId="7497" xr:uid="{00000000-0005-0000-0000-00008D2A0000}"/>
    <cellStyle name="Percent 3 7 8 9 2" xfId="7498" xr:uid="{00000000-0005-0000-0000-00008E2A0000}"/>
    <cellStyle name="Percent 3 7 8 9 2 2" xfId="25118" xr:uid="{00000000-0005-0000-0000-00008F2A0000}"/>
    <cellStyle name="Percent 3 7 8 9 3" xfId="25117" xr:uid="{00000000-0005-0000-0000-0000902A0000}"/>
    <cellStyle name="Percent 3 7 9" xfId="7499" xr:uid="{00000000-0005-0000-0000-0000912A0000}"/>
    <cellStyle name="Percent 3 7 9 10" xfId="7500" xr:uid="{00000000-0005-0000-0000-0000922A0000}"/>
    <cellStyle name="Percent 3 7 9 10 2" xfId="7501" xr:uid="{00000000-0005-0000-0000-0000932A0000}"/>
    <cellStyle name="Percent 3 7 9 10 2 2" xfId="25121" xr:uid="{00000000-0005-0000-0000-0000942A0000}"/>
    <cellStyle name="Percent 3 7 9 10 3" xfId="25120" xr:uid="{00000000-0005-0000-0000-0000952A0000}"/>
    <cellStyle name="Percent 3 7 9 11" xfId="7502" xr:uid="{00000000-0005-0000-0000-0000962A0000}"/>
    <cellStyle name="Percent 3 7 9 11 2" xfId="25122" xr:uid="{00000000-0005-0000-0000-0000972A0000}"/>
    <cellStyle name="Percent 3 7 9 12" xfId="25119" xr:uid="{00000000-0005-0000-0000-0000982A0000}"/>
    <cellStyle name="Percent 3 7 9 2" xfId="7503" xr:uid="{00000000-0005-0000-0000-0000992A0000}"/>
    <cellStyle name="Percent 3 7 9 2 2" xfId="7504" xr:uid="{00000000-0005-0000-0000-00009A2A0000}"/>
    <cellStyle name="Percent 3 7 9 2 2 2" xfId="7505" xr:uid="{00000000-0005-0000-0000-00009B2A0000}"/>
    <cellStyle name="Percent 3 7 9 2 2 2 2" xfId="25125" xr:uid="{00000000-0005-0000-0000-00009C2A0000}"/>
    <cellStyle name="Percent 3 7 9 2 2 3" xfId="25124" xr:uid="{00000000-0005-0000-0000-00009D2A0000}"/>
    <cellStyle name="Percent 3 7 9 2 3" xfId="7506" xr:uid="{00000000-0005-0000-0000-00009E2A0000}"/>
    <cellStyle name="Percent 3 7 9 2 3 2" xfId="7507" xr:uid="{00000000-0005-0000-0000-00009F2A0000}"/>
    <cellStyle name="Percent 3 7 9 2 3 2 2" xfId="25127" xr:uid="{00000000-0005-0000-0000-0000A02A0000}"/>
    <cellStyle name="Percent 3 7 9 2 3 3" xfId="25126" xr:uid="{00000000-0005-0000-0000-0000A12A0000}"/>
    <cellStyle name="Percent 3 7 9 2 4" xfId="7508" xr:uid="{00000000-0005-0000-0000-0000A22A0000}"/>
    <cellStyle name="Percent 3 7 9 2 4 2" xfId="25128" xr:uid="{00000000-0005-0000-0000-0000A32A0000}"/>
    <cellStyle name="Percent 3 7 9 2 5" xfId="25123" xr:uid="{00000000-0005-0000-0000-0000A42A0000}"/>
    <cellStyle name="Percent 3 7 9 3" xfId="7509" xr:uid="{00000000-0005-0000-0000-0000A52A0000}"/>
    <cellStyle name="Percent 3 7 9 3 2" xfId="7510" xr:uid="{00000000-0005-0000-0000-0000A62A0000}"/>
    <cellStyle name="Percent 3 7 9 3 2 2" xfId="7511" xr:uid="{00000000-0005-0000-0000-0000A72A0000}"/>
    <cellStyle name="Percent 3 7 9 3 2 2 2" xfId="25131" xr:uid="{00000000-0005-0000-0000-0000A82A0000}"/>
    <cellStyle name="Percent 3 7 9 3 2 3" xfId="25130" xr:uid="{00000000-0005-0000-0000-0000A92A0000}"/>
    <cellStyle name="Percent 3 7 9 3 3" xfId="7512" xr:uid="{00000000-0005-0000-0000-0000AA2A0000}"/>
    <cellStyle name="Percent 3 7 9 3 3 2" xfId="7513" xr:uid="{00000000-0005-0000-0000-0000AB2A0000}"/>
    <cellStyle name="Percent 3 7 9 3 3 2 2" xfId="25133" xr:uid="{00000000-0005-0000-0000-0000AC2A0000}"/>
    <cellStyle name="Percent 3 7 9 3 3 3" xfId="25132" xr:uid="{00000000-0005-0000-0000-0000AD2A0000}"/>
    <cellStyle name="Percent 3 7 9 3 4" xfId="7514" xr:uid="{00000000-0005-0000-0000-0000AE2A0000}"/>
    <cellStyle name="Percent 3 7 9 3 4 2" xfId="25134" xr:uid="{00000000-0005-0000-0000-0000AF2A0000}"/>
    <cellStyle name="Percent 3 7 9 3 5" xfId="25129" xr:uid="{00000000-0005-0000-0000-0000B02A0000}"/>
    <cellStyle name="Percent 3 7 9 4" xfId="7515" xr:uid="{00000000-0005-0000-0000-0000B12A0000}"/>
    <cellStyle name="Percent 3 7 9 4 2" xfId="7516" xr:uid="{00000000-0005-0000-0000-0000B22A0000}"/>
    <cellStyle name="Percent 3 7 9 4 2 2" xfId="7517" xr:uid="{00000000-0005-0000-0000-0000B32A0000}"/>
    <cellStyle name="Percent 3 7 9 4 2 2 2" xfId="25137" xr:uid="{00000000-0005-0000-0000-0000B42A0000}"/>
    <cellStyle name="Percent 3 7 9 4 2 3" xfId="25136" xr:uid="{00000000-0005-0000-0000-0000B52A0000}"/>
    <cellStyle name="Percent 3 7 9 4 3" xfId="7518" xr:uid="{00000000-0005-0000-0000-0000B62A0000}"/>
    <cellStyle name="Percent 3 7 9 4 3 2" xfId="7519" xr:uid="{00000000-0005-0000-0000-0000B72A0000}"/>
    <cellStyle name="Percent 3 7 9 4 3 2 2" xfId="25139" xr:uid="{00000000-0005-0000-0000-0000B82A0000}"/>
    <cellStyle name="Percent 3 7 9 4 3 3" xfId="25138" xr:uid="{00000000-0005-0000-0000-0000B92A0000}"/>
    <cellStyle name="Percent 3 7 9 4 4" xfId="7520" xr:uid="{00000000-0005-0000-0000-0000BA2A0000}"/>
    <cellStyle name="Percent 3 7 9 4 4 2" xfId="25140" xr:uid="{00000000-0005-0000-0000-0000BB2A0000}"/>
    <cellStyle name="Percent 3 7 9 4 5" xfId="25135" xr:uid="{00000000-0005-0000-0000-0000BC2A0000}"/>
    <cellStyle name="Percent 3 7 9 5" xfId="7521" xr:uid="{00000000-0005-0000-0000-0000BD2A0000}"/>
    <cellStyle name="Percent 3 7 9 5 2" xfId="7522" xr:uid="{00000000-0005-0000-0000-0000BE2A0000}"/>
    <cellStyle name="Percent 3 7 9 5 2 2" xfId="7523" xr:uid="{00000000-0005-0000-0000-0000BF2A0000}"/>
    <cellStyle name="Percent 3 7 9 5 2 2 2" xfId="25143" xr:uid="{00000000-0005-0000-0000-0000C02A0000}"/>
    <cellStyle name="Percent 3 7 9 5 2 3" xfId="25142" xr:uid="{00000000-0005-0000-0000-0000C12A0000}"/>
    <cellStyle name="Percent 3 7 9 5 3" xfId="7524" xr:uid="{00000000-0005-0000-0000-0000C22A0000}"/>
    <cellStyle name="Percent 3 7 9 5 3 2" xfId="7525" xr:uid="{00000000-0005-0000-0000-0000C32A0000}"/>
    <cellStyle name="Percent 3 7 9 5 3 2 2" xfId="25145" xr:uid="{00000000-0005-0000-0000-0000C42A0000}"/>
    <cellStyle name="Percent 3 7 9 5 3 3" xfId="25144" xr:uid="{00000000-0005-0000-0000-0000C52A0000}"/>
    <cellStyle name="Percent 3 7 9 5 4" xfId="7526" xr:uid="{00000000-0005-0000-0000-0000C62A0000}"/>
    <cellStyle name="Percent 3 7 9 5 4 2" xfId="7527" xr:uid="{00000000-0005-0000-0000-0000C72A0000}"/>
    <cellStyle name="Percent 3 7 9 5 4 2 2" xfId="25147" xr:uid="{00000000-0005-0000-0000-0000C82A0000}"/>
    <cellStyle name="Percent 3 7 9 5 4 3" xfId="25146" xr:uid="{00000000-0005-0000-0000-0000C92A0000}"/>
    <cellStyle name="Percent 3 7 9 5 5" xfId="7528" xr:uid="{00000000-0005-0000-0000-0000CA2A0000}"/>
    <cellStyle name="Percent 3 7 9 5 5 2" xfId="25148" xr:uid="{00000000-0005-0000-0000-0000CB2A0000}"/>
    <cellStyle name="Percent 3 7 9 5 6" xfId="25141" xr:uid="{00000000-0005-0000-0000-0000CC2A0000}"/>
    <cellStyle name="Percent 3 7 9 6" xfId="7529" xr:uid="{00000000-0005-0000-0000-0000CD2A0000}"/>
    <cellStyle name="Percent 3 7 9 6 2" xfId="7530" xr:uid="{00000000-0005-0000-0000-0000CE2A0000}"/>
    <cellStyle name="Percent 3 7 9 6 2 2" xfId="7531" xr:uid="{00000000-0005-0000-0000-0000CF2A0000}"/>
    <cellStyle name="Percent 3 7 9 6 2 2 2" xfId="25151" xr:uid="{00000000-0005-0000-0000-0000D02A0000}"/>
    <cellStyle name="Percent 3 7 9 6 2 3" xfId="25150" xr:uid="{00000000-0005-0000-0000-0000D12A0000}"/>
    <cellStyle name="Percent 3 7 9 6 3" xfId="7532" xr:uid="{00000000-0005-0000-0000-0000D22A0000}"/>
    <cellStyle name="Percent 3 7 9 6 3 2" xfId="7533" xr:uid="{00000000-0005-0000-0000-0000D32A0000}"/>
    <cellStyle name="Percent 3 7 9 6 3 2 2" xfId="25153" xr:uid="{00000000-0005-0000-0000-0000D42A0000}"/>
    <cellStyle name="Percent 3 7 9 6 3 3" xfId="25152" xr:uid="{00000000-0005-0000-0000-0000D52A0000}"/>
    <cellStyle name="Percent 3 7 9 6 4" xfId="7534" xr:uid="{00000000-0005-0000-0000-0000D62A0000}"/>
    <cellStyle name="Percent 3 7 9 6 4 2" xfId="25154" xr:uid="{00000000-0005-0000-0000-0000D72A0000}"/>
    <cellStyle name="Percent 3 7 9 6 5" xfId="25149" xr:uid="{00000000-0005-0000-0000-0000D82A0000}"/>
    <cellStyle name="Percent 3 7 9 7" xfId="7535" xr:uid="{00000000-0005-0000-0000-0000D92A0000}"/>
    <cellStyle name="Percent 3 7 9 7 2" xfId="7536" xr:uid="{00000000-0005-0000-0000-0000DA2A0000}"/>
    <cellStyle name="Percent 3 7 9 7 2 2" xfId="25156" xr:uid="{00000000-0005-0000-0000-0000DB2A0000}"/>
    <cellStyle name="Percent 3 7 9 7 3" xfId="25155" xr:uid="{00000000-0005-0000-0000-0000DC2A0000}"/>
    <cellStyle name="Percent 3 7 9 8" xfId="7537" xr:uid="{00000000-0005-0000-0000-0000DD2A0000}"/>
    <cellStyle name="Percent 3 7 9 8 2" xfId="7538" xr:uid="{00000000-0005-0000-0000-0000DE2A0000}"/>
    <cellStyle name="Percent 3 7 9 8 2 2" xfId="25158" xr:uid="{00000000-0005-0000-0000-0000DF2A0000}"/>
    <cellStyle name="Percent 3 7 9 8 3" xfId="25157" xr:uid="{00000000-0005-0000-0000-0000E02A0000}"/>
    <cellStyle name="Percent 3 7 9 9" xfId="7539" xr:uid="{00000000-0005-0000-0000-0000E12A0000}"/>
    <cellStyle name="Percent 3 7 9 9 2" xfId="7540" xr:uid="{00000000-0005-0000-0000-0000E22A0000}"/>
    <cellStyle name="Percent 3 7 9 9 2 2" xfId="25160" xr:uid="{00000000-0005-0000-0000-0000E32A0000}"/>
    <cellStyle name="Percent 3 7 9 9 3" xfId="25159" xr:uid="{00000000-0005-0000-0000-0000E42A0000}"/>
    <cellStyle name="Percent 3 8" xfId="7541" xr:uid="{00000000-0005-0000-0000-0000E52A0000}"/>
    <cellStyle name="Percent 3 8 10" xfId="7542" xr:uid="{00000000-0005-0000-0000-0000E62A0000}"/>
    <cellStyle name="Percent 3 8 10 10" xfId="7543" xr:uid="{00000000-0005-0000-0000-0000E72A0000}"/>
    <cellStyle name="Percent 3 8 10 10 2" xfId="7544" xr:uid="{00000000-0005-0000-0000-0000E82A0000}"/>
    <cellStyle name="Percent 3 8 10 10 2 2" xfId="25164" xr:uid="{00000000-0005-0000-0000-0000E92A0000}"/>
    <cellStyle name="Percent 3 8 10 10 3" xfId="25163" xr:uid="{00000000-0005-0000-0000-0000EA2A0000}"/>
    <cellStyle name="Percent 3 8 10 11" xfId="7545" xr:uid="{00000000-0005-0000-0000-0000EB2A0000}"/>
    <cellStyle name="Percent 3 8 10 11 2" xfId="25165" xr:uid="{00000000-0005-0000-0000-0000EC2A0000}"/>
    <cellStyle name="Percent 3 8 10 12" xfId="25162" xr:uid="{00000000-0005-0000-0000-0000ED2A0000}"/>
    <cellStyle name="Percent 3 8 10 2" xfId="7546" xr:uid="{00000000-0005-0000-0000-0000EE2A0000}"/>
    <cellStyle name="Percent 3 8 10 2 2" xfId="7547" xr:uid="{00000000-0005-0000-0000-0000EF2A0000}"/>
    <cellStyle name="Percent 3 8 10 2 2 2" xfId="7548" xr:uid="{00000000-0005-0000-0000-0000F02A0000}"/>
    <cellStyle name="Percent 3 8 10 2 2 2 2" xfId="25168" xr:uid="{00000000-0005-0000-0000-0000F12A0000}"/>
    <cellStyle name="Percent 3 8 10 2 2 3" xfId="25167" xr:uid="{00000000-0005-0000-0000-0000F22A0000}"/>
    <cellStyle name="Percent 3 8 10 2 3" xfId="7549" xr:uid="{00000000-0005-0000-0000-0000F32A0000}"/>
    <cellStyle name="Percent 3 8 10 2 3 2" xfId="7550" xr:uid="{00000000-0005-0000-0000-0000F42A0000}"/>
    <cellStyle name="Percent 3 8 10 2 3 2 2" xfId="25170" xr:uid="{00000000-0005-0000-0000-0000F52A0000}"/>
    <cellStyle name="Percent 3 8 10 2 3 3" xfId="25169" xr:uid="{00000000-0005-0000-0000-0000F62A0000}"/>
    <cellStyle name="Percent 3 8 10 2 4" xfId="7551" xr:uid="{00000000-0005-0000-0000-0000F72A0000}"/>
    <cellStyle name="Percent 3 8 10 2 4 2" xfId="25171" xr:uid="{00000000-0005-0000-0000-0000F82A0000}"/>
    <cellStyle name="Percent 3 8 10 2 5" xfId="25166" xr:uid="{00000000-0005-0000-0000-0000F92A0000}"/>
    <cellStyle name="Percent 3 8 10 3" xfId="7552" xr:uid="{00000000-0005-0000-0000-0000FA2A0000}"/>
    <cellStyle name="Percent 3 8 10 3 2" xfId="7553" xr:uid="{00000000-0005-0000-0000-0000FB2A0000}"/>
    <cellStyle name="Percent 3 8 10 3 2 2" xfId="7554" xr:uid="{00000000-0005-0000-0000-0000FC2A0000}"/>
    <cellStyle name="Percent 3 8 10 3 2 2 2" xfId="25174" xr:uid="{00000000-0005-0000-0000-0000FD2A0000}"/>
    <cellStyle name="Percent 3 8 10 3 2 3" xfId="25173" xr:uid="{00000000-0005-0000-0000-0000FE2A0000}"/>
    <cellStyle name="Percent 3 8 10 3 3" xfId="7555" xr:uid="{00000000-0005-0000-0000-0000FF2A0000}"/>
    <cellStyle name="Percent 3 8 10 3 3 2" xfId="7556" xr:uid="{00000000-0005-0000-0000-0000002B0000}"/>
    <cellStyle name="Percent 3 8 10 3 3 2 2" xfId="25176" xr:uid="{00000000-0005-0000-0000-0000012B0000}"/>
    <cellStyle name="Percent 3 8 10 3 3 3" xfId="25175" xr:uid="{00000000-0005-0000-0000-0000022B0000}"/>
    <cellStyle name="Percent 3 8 10 3 4" xfId="7557" xr:uid="{00000000-0005-0000-0000-0000032B0000}"/>
    <cellStyle name="Percent 3 8 10 3 4 2" xfId="25177" xr:uid="{00000000-0005-0000-0000-0000042B0000}"/>
    <cellStyle name="Percent 3 8 10 3 5" xfId="25172" xr:uid="{00000000-0005-0000-0000-0000052B0000}"/>
    <cellStyle name="Percent 3 8 10 4" xfId="7558" xr:uid="{00000000-0005-0000-0000-0000062B0000}"/>
    <cellStyle name="Percent 3 8 10 4 2" xfId="7559" xr:uid="{00000000-0005-0000-0000-0000072B0000}"/>
    <cellStyle name="Percent 3 8 10 4 2 2" xfId="7560" xr:uid="{00000000-0005-0000-0000-0000082B0000}"/>
    <cellStyle name="Percent 3 8 10 4 2 2 2" xfId="25180" xr:uid="{00000000-0005-0000-0000-0000092B0000}"/>
    <cellStyle name="Percent 3 8 10 4 2 3" xfId="25179" xr:uid="{00000000-0005-0000-0000-00000A2B0000}"/>
    <cellStyle name="Percent 3 8 10 4 3" xfId="7561" xr:uid="{00000000-0005-0000-0000-00000B2B0000}"/>
    <cellStyle name="Percent 3 8 10 4 3 2" xfId="7562" xr:uid="{00000000-0005-0000-0000-00000C2B0000}"/>
    <cellStyle name="Percent 3 8 10 4 3 2 2" xfId="25182" xr:uid="{00000000-0005-0000-0000-00000D2B0000}"/>
    <cellStyle name="Percent 3 8 10 4 3 3" xfId="25181" xr:uid="{00000000-0005-0000-0000-00000E2B0000}"/>
    <cellStyle name="Percent 3 8 10 4 4" xfId="7563" xr:uid="{00000000-0005-0000-0000-00000F2B0000}"/>
    <cellStyle name="Percent 3 8 10 4 4 2" xfId="25183" xr:uid="{00000000-0005-0000-0000-0000102B0000}"/>
    <cellStyle name="Percent 3 8 10 4 5" xfId="25178" xr:uid="{00000000-0005-0000-0000-0000112B0000}"/>
    <cellStyle name="Percent 3 8 10 5" xfId="7564" xr:uid="{00000000-0005-0000-0000-0000122B0000}"/>
    <cellStyle name="Percent 3 8 10 5 2" xfId="7565" xr:uid="{00000000-0005-0000-0000-0000132B0000}"/>
    <cellStyle name="Percent 3 8 10 5 2 2" xfId="7566" xr:uid="{00000000-0005-0000-0000-0000142B0000}"/>
    <cellStyle name="Percent 3 8 10 5 2 2 2" xfId="25186" xr:uid="{00000000-0005-0000-0000-0000152B0000}"/>
    <cellStyle name="Percent 3 8 10 5 2 3" xfId="25185" xr:uid="{00000000-0005-0000-0000-0000162B0000}"/>
    <cellStyle name="Percent 3 8 10 5 3" xfId="7567" xr:uid="{00000000-0005-0000-0000-0000172B0000}"/>
    <cellStyle name="Percent 3 8 10 5 3 2" xfId="7568" xr:uid="{00000000-0005-0000-0000-0000182B0000}"/>
    <cellStyle name="Percent 3 8 10 5 3 2 2" xfId="25188" xr:uid="{00000000-0005-0000-0000-0000192B0000}"/>
    <cellStyle name="Percent 3 8 10 5 3 3" xfId="25187" xr:uid="{00000000-0005-0000-0000-00001A2B0000}"/>
    <cellStyle name="Percent 3 8 10 5 4" xfId="7569" xr:uid="{00000000-0005-0000-0000-00001B2B0000}"/>
    <cellStyle name="Percent 3 8 10 5 4 2" xfId="7570" xr:uid="{00000000-0005-0000-0000-00001C2B0000}"/>
    <cellStyle name="Percent 3 8 10 5 4 2 2" xfId="25190" xr:uid="{00000000-0005-0000-0000-00001D2B0000}"/>
    <cellStyle name="Percent 3 8 10 5 4 3" xfId="25189" xr:uid="{00000000-0005-0000-0000-00001E2B0000}"/>
    <cellStyle name="Percent 3 8 10 5 5" xfId="7571" xr:uid="{00000000-0005-0000-0000-00001F2B0000}"/>
    <cellStyle name="Percent 3 8 10 5 5 2" xfId="25191" xr:uid="{00000000-0005-0000-0000-0000202B0000}"/>
    <cellStyle name="Percent 3 8 10 5 6" xfId="25184" xr:uid="{00000000-0005-0000-0000-0000212B0000}"/>
    <cellStyle name="Percent 3 8 10 6" xfId="7572" xr:uid="{00000000-0005-0000-0000-0000222B0000}"/>
    <cellStyle name="Percent 3 8 10 6 2" xfId="7573" xr:uid="{00000000-0005-0000-0000-0000232B0000}"/>
    <cellStyle name="Percent 3 8 10 6 2 2" xfId="7574" xr:uid="{00000000-0005-0000-0000-0000242B0000}"/>
    <cellStyle name="Percent 3 8 10 6 2 2 2" xfId="25194" xr:uid="{00000000-0005-0000-0000-0000252B0000}"/>
    <cellStyle name="Percent 3 8 10 6 2 3" xfId="25193" xr:uid="{00000000-0005-0000-0000-0000262B0000}"/>
    <cellStyle name="Percent 3 8 10 6 3" xfId="7575" xr:uid="{00000000-0005-0000-0000-0000272B0000}"/>
    <cellStyle name="Percent 3 8 10 6 3 2" xfId="7576" xr:uid="{00000000-0005-0000-0000-0000282B0000}"/>
    <cellStyle name="Percent 3 8 10 6 3 2 2" xfId="25196" xr:uid="{00000000-0005-0000-0000-0000292B0000}"/>
    <cellStyle name="Percent 3 8 10 6 3 3" xfId="25195" xr:uid="{00000000-0005-0000-0000-00002A2B0000}"/>
    <cellStyle name="Percent 3 8 10 6 4" xfId="7577" xr:uid="{00000000-0005-0000-0000-00002B2B0000}"/>
    <cellStyle name="Percent 3 8 10 6 4 2" xfId="25197" xr:uid="{00000000-0005-0000-0000-00002C2B0000}"/>
    <cellStyle name="Percent 3 8 10 6 5" xfId="25192" xr:uid="{00000000-0005-0000-0000-00002D2B0000}"/>
    <cellStyle name="Percent 3 8 10 7" xfId="7578" xr:uid="{00000000-0005-0000-0000-00002E2B0000}"/>
    <cellStyle name="Percent 3 8 10 7 2" xfId="7579" xr:uid="{00000000-0005-0000-0000-00002F2B0000}"/>
    <cellStyle name="Percent 3 8 10 7 2 2" xfId="25199" xr:uid="{00000000-0005-0000-0000-0000302B0000}"/>
    <cellStyle name="Percent 3 8 10 7 3" xfId="25198" xr:uid="{00000000-0005-0000-0000-0000312B0000}"/>
    <cellStyle name="Percent 3 8 10 8" xfId="7580" xr:uid="{00000000-0005-0000-0000-0000322B0000}"/>
    <cellStyle name="Percent 3 8 10 8 2" xfId="7581" xr:uid="{00000000-0005-0000-0000-0000332B0000}"/>
    <cellStyle name="Percent 3 8 10 8 2 2" xfId="25201" xr:uid="{00000000-0005-0000-0000-0000342B0000}"/>
    <cellStyle name="Percent 3 8 10 8 3" xfId="25200" xr:uid="{00000000-0005-0000-0000-0000352B0000}"/>
    <cellStyle name="Percent 3 8 10 9" xfId="7582" xr:uid="{00000000-0005-0000-0000-0000362B0000}"/>
    <cellStyle name="Percent 3 8 10 9 2" xfId="7583" xr:uid="{00000000-0005-0000-0000-0000372B0000}"/>
    <cellStyle name="Percent 3 8 10 9 2 2" xfId="25203" xr:uid="{00000000-0005-0000-0000-0000382B0000}"/>
    <cellStyle name="Percent 3 8 10 9 3" xfId="25202" xr:uid="{00000000-0005-0000-0000-0000392B0000}"/>
    <cellStyle name="Percent 3 8 11" xfId="7584" xr:uid="{00000000-0005-0000-0000-00003A2B0000}"/>
    <cellStyle name="Percent 3 8 11 10" xfId="7585" xr:uid="{00000000-0005-0000-0000-00003B2B0000}"/>
    <cellStyle name="Percent 3 8 11 10 2" xfId="7586" xr:uid="{00000000-0005-0000-0000-00003C2B0000}"/>
    <cellStyle name="Percent 3 8 11 10 2 2" xfId="25206" xr:uid="{00000000-0005-0000-0000-00003D2B0000}"/>
    <cellStyle name="Percent 3 8 11 10 3" xfId="25205" xr:uid="{00000000-0005-0000-0000-00003E2B0000}"/>
    <cellStyle name="Percent 3 8 11 11" xfId="7587" xr:uid="{00000000-0005-0000-0000-00003F2B0000}"/>
    <cellStyle name="Percent 3 8 11 11 2" xfId="25207" xr:uid="{00000000-0005-0000-0000-0000402B0000}"/>
    <cellStyle name="Percent 3 8 11 12" xfId="25204" xr:uid="{00000000-0005-0000-0000-0000412B0000}"/>
    <cellStyle name="Percent 3 8 11 2" xfId="7588" xr:uid="{00000000-0005-0000-0000-0000422B0000}"/>
    <cellStyle name="Percent 3 8 11 2 2" xfId="7589" xr:uid="{00000000-0005-0000-0000-0000432B0000}"/>
    <cellStyle name="Percent 3 8 11 2 2 2" xfId="7590" xr:uid="{00000000-0005-0000-0000-0000442B0000}"/>
    <cellStyle name="Percent 3 8 11 2 2 2 2" xfId="25210" xr:uid="{00000000-0005-0000-0000-0000452B0000}"/>
    <cellStyle name="Percent 3 8 11 2 2 3" xfId="25209" xr:uid="{00000000-0005-0000-0000-0000462B0000}"/>
    <cellStyle name="Percent 3 8 11 2 3" xfId="7591" xr:uid="{00000000-0005-0000-0000-0000472B0000}"/>
    <cellStyle name="Percent 3 8 11 2 3 2" xfId="7592" xr:uid="{00000000-0005-0000-0000-0000482B0000}"/>
    <cellStyle name="Percent 3 8 11 2 3 2 2" xfId="25212" xr:uid="{00000000-0005-0000-0000-0000492B0000}"/>
    <cellStyle name="Percent 3 8 11 2 3 3" xfId="25211" xr:uid="{00000000-0005-0000-0000-00004A2B0000}"/>
    <cellStyle name="Percent 3 8 11 2 4" xfId="7593" xr:uid="{00000000-0005-0000-0000-00004B2B0000}"/>
    <cellStyle name="Percent 3 8 11 2 4 2" xfId="25213" xr:uid="{00000000-0005-0000-0000-00004C2B0000}"/>
    <cellStyle name="Percent 3 8 11 2 5" xfId="25208" xr:uid="{00000000-0005-0000-0000-00004D2B0000}"/>
    <cellStyle name="Percent 3 8 11 3" xfId="7594" xr:uid="{00000000-0005-0000-0000-00004E2B0000}"/>
    <cellStyle name="Percent 3 8 11 3 2" xfId="7595" xr:uid="{00000000-0005-0000-0000-00004F2B0000}"/>
    <cellStyle name="Percent 3 8 11 3 2 2" xfId="7596" xr:uid="{00000000-0005-0000-0000-0000502B0000}"/>
    <cellStyle name="Percent 3 8 11 3 2 2 2" xfId="25216" xr:uid="{00000000-0005-0000-0000-0000512B0000}"/>
    <cellStyle name="Percent 3 8 11 3 2 3" xfId="25215" xr:uid="{00000000-0005-0000-0000-0000522B0000}"/>
    <cellStyle name="Percent 3 8 11 3 3" xfId="7597" xr:uid="{00000000-0005-0000-0000-0000532B0000}"/>
    <cellStyle name="Percent 3 8 11 3 3 2" xfId="7598" xr:uid="{00000000-0005-0000-0000-0000542B0000}"/>
    <cellStyle name="Percent 3 8 11 3 3 2 2" xfId="25218" xr:uid="{00000000-0005-0000-0000-0000552B0000}"/>
    <cellStyle name="Percent 3 8 11 3 3 3" xfId="25217" xr:uid="{00000000-0005-0000-0000-0000562B0000}"/>
    <cellStyle name="Percent 3 8 11 3 4" xfId="7599" xr:uid="{00000000-0005-0000-0000-0000572B0000}"/>
    <cellStyle name="Percent 3 8 11 3 4 2" xfId="25219" xr:uid="{00000000-0005-0000-0000-0000582B0000}"/>
    <cellStyle name="Percent 3 8 11 3 5" xfId="25214" xr:uid="{00000000-0005-0000-0000-0000592B0000}"/>
    <cellStyle name="Percent 3 8 11 4" xfId="7600" xr:uid="{00000000-0005-0000-0000-00005A2B0000}"/>
    <cellStyle name="Percent 3 8 11 4 2" xfId="7601" xr:uid="{00000000-0005-0000-0000-00005B2B0000}"/>
    <cellStyle name="Percent 3 8 11 4 2 2" xfId="7602" xr:uid="{00000000-0005-0000-0000-00005C2B0000}"/>
    <cellStyle name="Percent 3 8 11 4 2 2 2" xfId="25222" xr:uid="{00000000-0005-0000-0000-00005D2B0000}"/>
    <cellStyle name="Percent 3 8 11 4 2 3" xfId="25221" xr:uid="{00000000-0005-0000-0000-00005E2B0000}"/>
    <cellStyle name="Percent 3 8 11 4 3" xfId="7603" xr:uid="{00000000-0005-0000-0000-00005F2B0000}"/>
    <cellStyle name="Percent 3 8 11 4 3 2" xfId="7604" xr:uid="{00000000-0005-0000-0000-0000602B0000}"/>
    <cellStyle name="Percent 3 8 11 4 3 2 2" xfId="25224" xr:uid="{00000000-0005-0000-0000-0000612B0000}"/>
    <cellStyle name="Percent 3 8 11 4 3 3" xfId="25223" xr:uid="{00000000-0005-0000-0000-0000622B0000}"/>
    <cellStyle name="Percent 3 8 11 4 4" xfId="7605" xr:uid="{00000000-0005-0000-0000-0000632B0000}"/>
    <cellStyle name="Percent 3 8 11 4 4 2" xfId="25225" xr:uid="{00000000-0005-0000-0000-0000642B0000}"/>
    <cellStyle name="Percent 3 8 11 4 5" xfId="25220" xr:uid="{00000000-0005-0000-0000-0000652B0000}"/>
    <cellStyle name="Percent 3 8 11 5" xfId="7606" xr:uid="{00000000-0005-0000-0000-0000662B0000}"/>
    <cellStyle name="Percent 3 8 11 5 2" xfId="7607" xr:uid="{00000000-0005-0000-0000-0000672B0000}"/>
    <cellStyle name="Percent 3 8 11 5 2 2" xfId="7608" xr:uid="{00000000-0005-0000-0000-0000682B0000}"/>
    <cellStyle name="Percent 3 8 11 5 2 2 2" xfId="25228" xr:uid="{00000000-0005-0000-0000-0000692B0000}"/>
    <cellStyle name="Percent 3 8 11 5 2 3" xfId="25227" xr:uid="{00000000-0005-0000-0000-00006A2B0000}"/>
    <cellStyle name="Percent 3 8 11 5 3" xfId="7609" xr:uid="{00000000-0005-0000-0000-00006B2B0000}"/>
    <cellStyle name="Percent 3 8 11 5 3 2" xfId="7610" xr:uid="{00000000-0005-0000-0000-00006C2B0000}"/>
    <cellStyle name="Percent 3 8 11 5 3 2 2" xfId="25230" xr:uid="{00000000-0005-0000-0000-00006D2B0000}"/>
    <cellStyle name="Percent 3 8 11 5 3 3" xfId="25229" xr:uid="{00000000-0005-0000-0000-00006E2B0000}"/>
    <cellStyle name="Percent 3 8 11 5 4" xfId="7611" xr:uid="{00000000-0005-0000-0000-00006F2B0000}"/>
    <cellStyle name="Percent 3 8 11 5 4 2" xfId="7612" xr:uid="{00000000-0005-0000-0000-0000702B0000}"/>
    <cellStyle name="Percent 3 8 11 5 4 2 2" xfId="25232" xr:uid="{00000000-0005-0000-0000-0000712B0000}"/>
    <cellStyle name="Percent 3 8 11 5 4 3" xfId="25231" xr:uid="{00000000-0005-0000-0000-0000722B0000}"/>
    <cellStyle name="Percent 3 8 11 5 5" xfId="7613" xr:uid="{00000000-0005-0000-0000-0000732B0000}"/>
    <cellStyle name="Percent 3 8 11 5 5 2" xfId="25233" xr:uid="{00000000-0005-0000-0000-0000742B0000}"/>
    <cellStyle name="Percent 3 8 11 5 6" xfId="25226" xr:uid="{00000000-0005-0000-0000-0000752B0000}"/>
    <cellStyle name="Percent 3 8 11 6" xfId="7614" xr:uid="{00000000-0005-0000-0000-0000762B0000}"/>
    <cellStyle name="Percent 3 8 11 6 2" xfId="7615" xr:uid="{00000000-0005-0000-0000-0000772B0000}"/>
    <cellStyle name="Percent 3 8 11 6 2 2" xfId="7616" xr:uid="{00000000-0005-0000-0000-0000782B0000}"/>
    <cellStyle name="Percent 3 8 11 6 2 2 2" xfId="25236" xr:uid="{00000000-0005-0000-0000-0000792B0000}"/>
    <cellStyle name="Percent 3 8 11 6 2 3" xfId="25235" xr:uid="{00000000-0005-0000-0000-00007A2B0000}"/>
    <cellStyle name="Percent 3 8 11 6 3" xfId="7617" xr:uid="{00000000-0005-0000-0000-00007B2B0000}"/>
    <cellStyle name="Percent 3 8 11 6 3 2" xfId="7618" xr:uid="{00000000-0005-0000-0000-00007C2B0000}"/>
    <cellStyle name="Percent 3 8 11 6 3 2 2" xfId="25238" xr:uid="{00000000-0005-0000-0000-00007D2B0000}"/>
    <cellStyle name="Percent 3 8 11 6 3 3" xfId="25237" xr:uid="{00000000-0005-0000-0000-00007E2B0000}"/>
    <cellStyle name="Percent 3 8 11 6 4" xfId="7619" xr:uid="{00000000-0005-0000-0000-00007F2B0000}"/>
    <cellStyle name="Percent 3 8 11 6 4 2" xfId="25239" xr:uid="{00000000-0005-0000-0000-0000802B0000}"/>
    <cellStyle name="Percent 3 8 11 6 5" xfId="25234" xr:uid="{00000000-0005-0000-0000-0000812B0000}"/>
    <cellStyle name="Percent 3 8 11 7" xfId="7620" xr:uid="{00000000-0005-0000-0000-0000822B0000}"/>
    <cellStyle name="Percent 3 8 11 7 2" xfId="7621" xr:uid="{00000000-0005-0000-0000-0000832B0000}"/>
    <cellStyle name="Percent 3 8 11 7 2 2" xfId="25241" xr:uid="{00000000-0005-0000-0000-0000842B0000}"/>
    <cellStyle name="Percent 3 8 11 7 3" xfId="25240" xr:uid="{00000000-0005-0000-0000-0000852B0000}"/>
    <cellStyle name="Percent 3 8 11 8" xfId="7622" xr:uid="{00000000-0005-0000-0000-0000862B0000}"/>
    <cellStyle name="Percent 3 8 11 8 2" xfId="7623" xr:uid="{00000000-0005-0000-0000-0000872B0000}"/>
    <cellStyle name="Percent 3 8 11 8 2 2" xfId="25243" xr:uid="{00000000-0005-0000-0000-0000882B0000}"/>
    <cellStyle name="Percent 3 8 11 8 3" xfId="25242" xr:uid="{00000000-0005-0000-0000-0000892B0000}"/>
    <cellStyle name="Percent 3 8 11 9" xfId="7624" xr:uid="{00000000-0005-0000-0000-00008A2B0000}"/>
    <cellStyle name="Percent 3 8 11 9 2" xfId="7625" xr:uid="{00000000-0005-0000-0000-00008B2B0000}"/>
    <cellStyle name="Percent 3 8 11 9 2 2" xfId="25245" xr:uid="{00000000-0005-0000-0000-00008C2B0000}"/>
    <cellStyle name="Percent 3 8 11 9 3" xfId="25244" xr:uid="{00000000-0005-0000-0000-00008D2B0000}"/>
    <cellStyle name="Percent 3 8 12" xfId="7626" xr:uid="{00000000-0005-0000-0000-00008E2B0000}"/>
    <cellStyle name="Percent 3 8 12 10" xfId="7627" xr:uid="{00000000-0005-0000-0000-00008F2B0000}"/>
    <cellStyle name="Percent 3 8 12 10 2" xfId="7628" xr:uid="{00000000-0005-0000-0000-0000902B0000}"/>
    <cellStyle name="Percent 3 8 12 10 2 2" xfId="25248" xr:uid="{00000000-0005-0000-0000-0000912B0000}"/>
    <cellStyle name="Percent 3 8 12 10 3" xfId="25247" xr:uid="{00000000-0005-0000-0000-0000922B0000}"/>
    <cellStyle name="Percent 3 8 12 11" xfId="7629" xr:uid="{00000000-0005-0000-0000-0000932B0000}"/>
    <cellStyle name="Percent 3 8 12 11 2" xfId="25249" xr:uid="{00000000-0005-0000-0000-0000942B0000}"/>
    <cellStyle name="Percent 3 8 12 12" xfId="25246" xr:uid="{00000000-0005-0000-0000-0000952B0000}"/>
    <cellStyle name="Percent 3 8 12 2" xfId="7630" xr:uid="{00000000-0005-0000-0000-0000962B0000}"/>
    <cellStyle name="Percent 3 8 12 2 2" xfId="7631" xr:uid="{00000000-0005-0000-0000-0000972B0000}"/>
    <cellStyle name="Percent 3 8 12 2 2 2" xfId="7632" xr:uid="{00000000-0005-0000-0000-0000982B0000}"/>
    <cellStyle name="Percent 3 8 12 2 2 2 2" xfId="25252" xr:uid="{00000000-0005-0000-0000-0000992B0000}"/>
    <cellStyle name="Percent 3 8 12 2 2 3" xfId="25251" xr:uid="{00000000-0005-0000-0000-00009A2B0000}"/>
    <cellStyle name="Percent 3 8 12 2 3" xfId="7633" xr:uid="{00000000-0005-0000-0000-00009B2B0000}"/>
    <cellStyle name="Percent 3 8 12 2 3 2" xfId="7634" xr:uid="{00000000-0005-0000-0000-00009C2B0000}"/>
    <cellStyle name="Percent 3 8 12 2 3 2 2" xfId="25254" xr:uid="{00000000-0005-0000-0000-00009D2B0000}"/>
    <cellStyle name="Percent 3 8 12 2 3 3" xfId="25253" xr:uid="{00000000-0005-0000-0000-00009E2B0000}"/>
    <cellStyle name="Percent 3 8 12 2 4" xfId="7635" xr:uid="{00000000-0005-0000-0000-00009F2B0000}"/>
    <cellStyle name="Percent 3 8 12 2 4 2" xfId="25255" xr:uid="{00000000-0005-0000-0000-0000A02B0000}"/>
    <cellStyle name="Percent 3 8 12 2 5" xfId="25250" xr:uid="{00000000-0005-0000-0000-0000A12B0000}"/>
    <cellStyle name="Percent 3 8 12 3" xfId="7636" xr:uid="{00000000-0005-0000-0000-0000A22B0000}"/>
    <cellStyle name="Percent 3 8 12 3 2" xfId="7637" xr:uid="{00000000-0005-0000-0000-0000A32B0000}"/>
    <cellStyle name="Percent 3 8 12 3 2 2" xfId="7638" xr:uid="{00000000-0005-0000-0000-0000A42B0000}"/>
    <cellStyle name="Percent 3 8 12 3 2 2 2" xfId="25258" xr:uid="{00000000-0005-0000-0000-0000A52B0000}"/>
    <cellStyle name="Percent 3 8 12 3 2 3" xfId="25257" xr:uid="{00000000-0005-0000-0000-0000A62B0000}"/>
    <cellStyle name="Percent 3 8 12 3 3" xfId="7639" xr:uid="{00000000-0005-0000-0000-0000A72B0000}"/>
    <cellStyle name="Percent 3 8 12 3 3 2" xfId="7640" xr:uid="{00000000-0005-0000-0000-0000A82B0000}"/>
    <cellStyle name="Percent 3 8 12 3 3 2 2" xfId="25260" xr:uid="{00000000-0005-0000-0000-0000A92B0000}"/>
    <cellStyle name="Percent 3 8 12 3 3 3" xfId="25259" xr:uid="{00000000-0005-0000-0000-0000AA2B0000}"/>
    <cellStyle name="Percent 3 8 12 3 4" xfId="7641" xr:uid="{00000000-0005-0000-0000-0000AB2B0000}"/>
    <cellStyle name="Percent 3 8 12 3 4 2" xfId="25261" xr:uid="{00000000-0005-0000-0000-0000AC2B0000}"/>
    <cellStyle name="Percent 3 8 12 3 5" xfId="25256" xr:uid="{00000000-0005-0000-0000-0000AD2B0000}"/>
    <cellStyle name="Percent 3 8 12 4" xfId="7642" xr:uid="{00000000-0005-0000-0000-0000AE2B0000}"/>
    <cellStyle name="Percent 3 8 12 4 2" xfId="7643" xr:uid="{00000000-0005-0000-0000-0000AF2B0000}"/>
    <cellStyle name="Percent 3 8 12 4 2 2" xfId="7644" xr:uid="{00000000-0005-0000-0000-0000B02B0000}"/>
    <cellStyle name="Percent 3 8 12 4 2 2 2" xfId="25264" xr:uid="{00000000-0005-0000-0000-0000B12B0000}"/>
    <cellStyle name="Percent 3 8 12 4 2 3" xfId="25263" xr:uid="{00000000-0005-0000-0000-0000B22B0000}"/>
    <cellStyle name="Percent 3 8 12 4 3" xfId="7645" xr:uid="{00000000-0005-0000-0000-0000B32B0000}"/>
    <cellStyle name="Percent 3 8 12 4 3 2" xfId="7646" xr:uid="{00000000-0005-0000-0000-0000B42B0000}"/>
    <cellStyle name="Percent 3 8 12 4 3 2 2" xfId="25266" xr:uid="{00000000-0005-0000-0000-0000B52B0000}"/>
    <cellStyle name="Percent 3 8 12 4 3 3" xfId="25265" xr:uid="{00000000-0005-0000-0000-0000B62B0000}"/>
    <cellStyle name="Percent 3 8 12 4 4" xfId="7647" xr:uid="{00000000-0005-0000-0000-0000B72B0000}"/>
    <cellStyle name="Percent 3 8 12 4 4 2" xfId="25267" xr:uid="{00000000-0005-0000-0000-0000B82B0000}"/>
    <cellStyle name="Percent 3 8 12 4 5" xfId="25262" xr:uid="{00000000-0005-0000-0000-0000B92B0000}"/>
    <cellStyle name="Percent 3 8 12 5" xfId="7648" xr:uid="{00000000-0005-0000-0000-0000BA2B0000}"/>
    <cellStyle name="Percent 3 8 12 5 2" xfId="7649" xr:uid="{00000000-0005-0000-0000-0000BB2B0000}"/>
    <cellStyle name="Percent 3 8 12 5 2 2" xfId="7650" xr:uid="{00000000-0005-0000-0000-0000BC2B0000}"/>
    <cellStyle name="Percent 3 8 12 5 2 2 2" xfId="25270" xr:uid="{00000000-0005-0000-0000-0000BD2B0000}"/>
    <cellStyle name="Percent 3 8 12 5 2 3" xfId="25269" xr:uid="{00000000-0005-0000-0000-0000BE2B0000}"/>
    <cellStyle name="Percent 3 8 12 5 3" xfId="7651" xr:uid="{00000000-0005-0000-0000-0000BF2B0000}"/>
    <cellStyle name="Percent 3 8 12 5 3 2" xfId="7652" xr:uid="{00000000-0005-0000-0000-0000C02B0000}"/>
    <cellStyle name="Percent 3 8 12 5 3 2 2" xfId="25272" xr:uid="{00000000-0005-0000-0000-0000C12B0000}"/>
    <cellStyle name="Percent 3 8 12 5 3 3" xfId="25271" xr:uid="{00000000-0005-0000-0000-0000C22B0000}"/>
    <cellStyle name="Percent 3 8 12 5 4" xfId="7653" xr:uid="{00000000-0005-0000-0000-0000C32B0000}"/>
    <cellStyle name="Percent 3 8 12 5 4 2" xfId="7654" xr:uid="{00000000-0005-0000-0000-0000C42B0000}"/>
    <cellStyle name="Percent 3 8 12 5 4 2 2" xfId="25274" xr:uid="{00000000-0005-0000-0000-0000C52B0000}"/>
    <cellStyle name="Percent 3 8 12 5 4 3" xfId="25273" xr:uid="{00000000-0005-0000-0000-0000C62B0000}"/>
    <cellStyle name="Percent 3 8 12 5 5" xfId="7655" xr:uid="{00000000-0005-0000-0000-0000C72B0000}"/>
    <cellStyle name="Percent 3 8 12 5 5 2" xfId="25275" xr:uid="{00000000-0005-0000-0000-0000C82B0000}"/>
    <cellStyle name="Percent 3 8 12 5 6" xfId="25268" xr:uid="{00000000-0005-0000-0000-0000C92B0000}"/>
    <cellStyle name="Percent 3 8 12 6" xfId="7656" xr:uid="{00000000-0005-0000-0000-0000CA2B0000}"/>
    <cellStyle name="Percent 3 8 12 6 2" xfId="7657" xr:uid="{00000000-0005-0000-0000-0000CB2B0000}"/>
    <cellStyle name="Percent 3 8 12 6 2 2" xfId="7658" xr:uid="{00000000-0005-0000-0000-0000CC2B0000}"/>
    <cellStyle name="Percent 3 8 12 6 2 2 2" xfId="25278" xr:uid="{00000000-0005-0000-0000-0000CD2B0000}"/>
    <cellStyle name="Percent 3 8 12 6 2 3" xfId="25277" xr:uid="{00000000-0005-0000-0000-0000CE2B0000}"/>
    <cellStyle name="Percent 3 8 12 6 3" xfId="7659" xr:uid="{00000000-0005-0000-0000-0000CF2B0000}"/>
    <cellStyle name="Percent 3 8 12 6 3 2" xfId="7660" xr:uid="{00000000-0005-0000-0000-0000D02B0000}"/>
    <cellStyle name="Percent 3 8 12 6 3 2 2" xfId="25280" xr:uid="{00000000-0005-0000-0000-0000D12B0000}"/>
    <cellStyle name="Percent 3 8 12 6 3 3" xfId="25279" xr:uid="{00000000-0005-0000-0000-0000D22B0000}"/>
    <cellStyle name="Percent 3 8 12 6 4" xfId="7661" xr:uid="{00000000-0005-0000-0000-0000D32B0000}"/>
    <cellStyle name="Percent 3 8 12 6 4 2" xfId="25281" xr:uid="{00000000-0005-0000-0000-0000D42B0000}"/>
    <cellStyle name="Percent 3 8 12 6 5" xfId="25276" xr:uid="{00000000-0005-0000-0000-0000D52B0000}"/>
    <cellStyle name="Percent 3 8 12 7" xfId="7662" xr:uid="{00000000-0005-0000-0000-0000D62B0000}"/>
    <cellStyle name="Percent 3 8 12 7 2" xfId="7663" xr:uid="{00000000-0005-0000-0000-0000D72B0000}"/>
    <cellStyle name="Percent 3 8 12 7 2 2" xfId="25283" xr:uid="{00000000-0005-0000-0000-0000D82B0000}"/>
    <cellStyle name="Percent 3 8 12 7 3" xfId="25282" xr:uid="{00000000-0005-0000-0000-0000D92B0000}"/>
    <cellStyle name="Percent 3 8 12 8" xfId="7664" xr:uid="{00000000-0005-0000-0000-0000DA2B0000}"/>
    <cellStyle name="Percent 3 8 12 8 2" xfId="7665" xr:uid="{00000000-0005-0000-0000-0000DB2B0000}"/>
    <cellStyle name="Percent 3 8 12 8 2 2" xfId="25285" xr:uid="{00000000-0005-0000-0000-0000DC2B0000}"/>
    <cellStyle name="Percent 3 8 12 8 3" xfId="25284" xr:uid="{00000000-0005-0000-0000-0000DD2B0000}"/>
    <cellStyle name="Percent 3 8 12 9" xfId="7666" xr:uid="{00000000-0005-0000-0000-0000DE2B0000}"/>
    <cellStyle name="Percent 3 8 12 9 2" xfId="7667" xr:uid="{00000000-0005-0000-0000-0000DF2B0000}"/>
    <cellStyle name="Percent 3 8 12 9 2 2" xfId="25287" xr:uid="{00000000-0005-0000-0000-0000E02B0000}"/>
    <cellStyle name="Percent 3 8 12 9 3" xfId="25286" xr:uid="{00000000-0005-0000-0000-0000E12B0000}"/>
    <cellStyle name="Percent 3 8 13" xfId="7668" xr:uid="{00000000-0005-0000-0000-0000E22B0000}"/>
    <cellStyle name="Percent 3 8 13 10" xfId="7669" xr:uid="{00000000-0005-0000-0000-0000E32B0000}"/>
    <cellStyle name="Percent 3 8 13 10 2" xfId="7670" xr:uid="{00000000-0005-0000-0000-0000E42B0000}"/>
    <cellStyle name="Percent 3 8 13 10 2 2" xfId="25290" xr:uid="{00000000-0005-0000-0000-0000E52B0000}"/>
    <cellStyle name="Percent 3 8 13 10 3" xfId="25289" xr:uid="{00000000-0005-0000-0000-0000E62B0000}"/>
    <cellStyle name="Percent 3 8 13 11" xfId="7671" xr:uid="{00000000-0005-0000-0000-0000E72B0000}"/>
    <cellStyle name="Percent 3 8 13 11 2" xfId="25291" xr:uid="{00000000-0005-0000-0000-0000E82B0000}"/>
    <cellStyle name="Percent 3 8 13 12" xfId="25288" xr:uid="{00000000-0005-0000-0000-0000E92B0000}"/>
    <cellStyle name="Percent 3 8 13 2" xfId="7672" xr:uid="{00000000-0005-0000-0000-0000EA2B0000}"/>
    <cellStyle name="Percent 3 8 13 2 2" xfId="7673" xr:uid="{00000000-0005-0000-0000-0000EB2B0000}"/>
    <cellStyle name="Percent 3 8 13 2 2 2" xfId="7674" xr:uid="{00000000-0005-0000-0000-0000EC2B0000}"/>
    <cellStyle name="Percent 3 8 13 2 2 2 2" xfId="25294" xr:uid="{00000000-0005-0000-0000-0000ED2B0000}"/>
    <cellStyle name="Percent 3 8 13 2 2 3" xfId="25293" xr:uid="{00000000-0005-0000-0000-0000EE2B0000}"/>
    <cellStyle name="Percent 3 8 13 2 3" xfId="7675" xr:uid="{00000000-0005-0000-0000-0000EF2B0000}"/>
    <cellStyle name="Percent 3 8 13 2 3 2" xfId="7676" xr:uid="{00000000-0005-0000-0000-0000F02B0000}"/>
    <cellStyle name="Percent 3 8 13 2 3 2 2" xfId="25296" xr:uid="{00000000-0005-0000-0000-0000F12B0000}"/>
    <cellStyle name="Percent 3 8 13 2 3 3" xfId="25295" xr:uid="{00000000-0005-0000-0000-0000F22B0000}"/>
    <cellStyle name="Percent 3 8 13 2 4" xfId="7677" xr:uid="{00000000-0005-0000-0000-0000F32B0000}"/>
    <cellStyle name="Percent 3 8 13 2 4 2" xfId="25297" xr:uid="{00000000-0005-0000-0000-0000F42B0000}"/>
    <cellStyle name="Percent 3 8 13 2 5" xfId="25292" xr:uid="{00000000-0005-0000-0000-0000F52B0000}"/>
    <cellStyle name="Percent 3 8 13 3" xfId="7678" xr:uid="{00000000-0005-0000-0000-0000F62B0000}"/>
    <cellStyle name="Percent 3 8 13 3 2" xfId="7679" xr:uid="{00000000-0005-0000-0000-0000F72B0000}"/>
    <cellStyle name="Percent 3 8 13 3 2 2" xfId="7680" xr:uid="{00000000-0005-0000-0000-0000F82B0000}"/>
    <cellStyle name="Percent 3 8 13 3 2 2 2" xfId="25300" xr:uid="{00000000-0005-0000-0000-0000F92B0000}"/>
    <cellStyle name="Percent 3 8 13 3 2 3" xfId="25299" xr:uid="{00000000-0005-0000-0000-0000FA2B0000}"/>
    <cellStyle name="Percent 3 8 13 3 3" xfId="7681" xr:uid="{00000000-0005-0000-0000-0000FB2B0000}"/>
    <cellStyle name="Percent 3 8 13 3 3 2" xfId="7682" xr:uid="{00000000-0005-0000-0000-0000FC2B0000}"/>
    <cellStyle name="Percent 3 8 13 3 3 2 2" xfId="25302" xr:uid="{00000000-0005-0000-0000-0000FD2B0000}"/>
    <cellStyle name="Percent 3 8 13 3 3 3" xfId="25301" xr:uid="{00000000-0005-0000-0000-0000FE2B0000}"/>
    <cellStyle name="Percent 3 8 13 3 4" xfId="7683" xr:uid="{00000000-0005-0000-0000-0000FF2B0000}"/>
    <cellStyle name="Percent 3 8 13 3 4 2" xfId="25303" xr:uid="{00000000-0005-0000-0000-0000002C0000}"/>
    <cellStyle name="Percent 3 8 13 3 5" xfId="25298" xr:uid="{00000000-0005-0000-0000-0000012C0000}"/>
    <cellStyle name="Percent 3 8 13 4" xfId="7684" xr:uid="{00000000-0005-0000-0000-0000022C0000}"/>
    <cellStyle name="Percent 3 8 13 4 2" xfId="7685" xr:uid="{00000000-0005-0000-0000-0000032C0000}"/>
    <cellStyle name="Percent 3 8 13 4 2 2" xfId="7686" xr:uid="{00000000-0005-0000-0000-0000042C0000}"/>
    <cellStyle name="Percent 3 8 13 4 2 2 2" xfId="25306" xr:uid="{00000000-0005-0000-0000-0000052C0000}"/>
    <cellStyle name="Percent 3 8 13 4 2 3" xfId="25305" xr:uid="{00000000-0005-0000-0000-0000062C0000}"/>
    <cellStyle name="Percent 3 8 13 4 3" xfId="7687" xr:uid="{00000000-0005-0000-0000-0000072C0000}"/>
    <cellStyle name="Percent 3 8 13 4 3 2" xfId="7688" xr:uid="{00000000-0005-0000-0000-0000082C0000}"/>
    <cellStyle name="Percent 3 8 13 4 3 2 2" xfId="25308" xr:uid="{00000000-0005-0000-0000-0000092C0000}"/>
    <cellStyle name="Percent 3 8 13 4 3 3" xfId="25307" xr:uid="{00000000-0005-0000-0000-00000A2C0000}"/>
    <cellStyle name="Percent 3 8 13 4 4" xfId="7689" xr:uid="{00000000-0005-0000-0000-00000B2C0000}"/>
    <cellStyle name="Percent 3 8 13 4 4 2" xfId="25309" xr:uid="{00000000-0005-0000-0000-00000C2C0000}"/>
    <cellStyle name="Percent 3 8 13 4 5" xfId="25304" xr:uid="{00000000-0005-0000-0000-00000D2C0000}"/>
    <cellStyle name="Percent 3 8 13 5" xfId="7690" xr:uid="{00000000-0005-0000-0000-00000E2C0000}"/>
    <cellStyle name="Percent 3 8 13 5 2" xfId="7691" xr:uid="{00000000-0005-0000-0000-00000F2C0000}"/>
    <cellStyle name="Percent 3 8 13 5 2 2" xfId="7692" xr:uid="{00000000-0005-0000-0000-0000102C0000}"/>
    <cellStyle name="Percent 3 8 13 5 2 2 2" xfId="25312" xr:uid="{00000000-0005-0000-0000-0000112C0000}"/>
    <cellStyle name="Percent 3 8 13 5 2 3" xfId="25311" xr:uid="{00000000-0005-0000-0000-0000122C0000}"/>
    <cellStyle name="Percent 3 8 13 5 3" xfId="7693" xr:uid="{00000000-0005-0000-0000-0000132C0000}"/>
    <cellStyle name="Percent 3 8 13 5 3 2" xfId="7694" xr:uid="{00000000-0005-0000-0000-0000142C0000}"/>
    <cellStyle name="Percent 3 8 13 5 3 2 2" xfId="25314" xr:uid="{00000000-0005-0000-0000-0000152C0000}"/>
    <cellStyle name="Percent 3 8 13 5 3 3" xfId="25313" xr:uid="{00000000-0005-0000-0000-0000162C0000}"/>
    <cellStyle name="Percent 3 8 13 5 4" xfId="7695" xr:uid="{00000000-0005-0000-0000-0000172C0000}"/>
    <cellStyle name="Percent 3 8 13 5 4 2" xfId="7696" xr:uid="{00000000-0005-0000-0000-0000182C0000}"/>
    <cellStyle name="Percent 3 8 13 5 4 2 2" xfId="25316" xr:uid="{00000000-0005-0000-0000-0000192C0000}"/>
    <cellStyle name="Percent 3 8 13 5 4 3" xfId="25315" xr:uid="{00000000-0005-0000-0000-00001A2C0000}"/>
    <cellStyle name="Percent 3 8 13 5 5" xfId="7697" xr:uid="{00000000-0005-0000-0000-00001B2C0000}"/>
    <cellStyle name="Percent 3 8 13 5 5 2" xfId="25317" xr:uid="{00000000-0005-0000-0000-00001C2C0000}"/>
    <cellStyle name="Percent 3 8 13 5 6" xfId="25310" xr:uid="{00000000-0005-0000-0000-00001D2C0000}"/>
    <cellStyle name="Percent 3 8 13 6" xfId="7698" xr:uid="{00000000-0005-0000-0000-00001E2C0000}"/>
    <cellStyle name="Percent 3 8 13 6 2" xfId="7699" xr:uid="{00000000-0005-0000-0000-00001F2C0000}"/>
    <cellStyle name="Percent 3 8 13 6 2 2" xfId="7700" xr:uid="{00000000-0005-0000-0000-0000202C0000}"/>
    <cellStyle name="Percent 3 8 13 6 2 2 2" xfId="25320" xr:uid="{00000000-0005-0000-0000-0000212C0000}"/>
    <cellStyle name="Percent 3 8 13 6 2 3" xfId="25319" xr:uid="{00000000-0005-0000-0000-0000222C0000}"/>
    <cellStyle name="Percent 3 8 13 6 3" xfId="7701" xr:uid="{00000000-0005-0000-0000-0000232C0000}"/>
    <cellStyle name="Percent 3 8 13 6 3 2" xfId="7702" xr:uid="{00000000-0005-0000-0000-0000242C0000}"/>
    <cellStyle name="Percent 3 8 13 6 3 2 2" xfId="25322" xr:uid="{00000000-0005-0000-0000-0000252C0000}"/>
    <cellStyle name="Percent 3 8 13 6 3 3" xfId="25321" xr:uid="{00000000-0005-0000-0000-0000262C0000}"/>
    <cellStyle name="Percent 3 8 13 6 4" xfId="7703" xr:uid="{00000000-0005-0000-0000-0000272C0000}"/>
    <cellStyle name="Percent 3 8 13 6 4 2" xfId="25323" xr:uid="{00000000-0005-0000-0000-0000282C0000}"/>
    <cellStyle name="Percent 3 8 13 6 5" xfId="25318" xr:uid="{00000000-0005-0000-0000-0000292C0000}"/>
    <cellStyle name="Percent 3 8 13 7" xfId="7704" xr:uid="{00000000-0005-0000-0000-00002A2C0000}"/>
    <cellStyle name="Percent 3 8 13 7 2" xfId="7705" xr:uid="{00000000-0005-0000-0000-00002B2C0000}"/>
    <cellStyle name="Percent 3 8 13 7 2 2" xfId="25325" xr:uid="{00000000-0005-0000-0000-00002C2C0000}"/>
    <cellStyle name="Percent 3 8 13 7 3" xfId="25324" xr:uid="{00000000-0005-0000-0000-00002D2C0000}"/>
    <cellStyle name="Percent 3 8 13 8" xfId="7706" xr:uid="{00000000-0005-0000-0000-00002E2C0000}"/>
    <cellStyle name="Percent 3 8 13 8 2" xfId="7707" xr:uid="{00000000-0005-0000-0000-00002F2C0000}"/>
    <cellStyle name="Percent 3 8 13 8 2 2" xfId="25327" xr:uid="{00000000-0005-0000-0000-0000302C0000}"/>
    <cellStyle name="Percent 3 8 13 8 3" xfId="25326" xr:uid="{00000000-0005-0000-0000-0000312C0000}"/>
    <cellStyle name="Percent 3 8 13 9" xfId="7708" xr:uid="{00000000-0005-0000-0000-0000322C0000}"/>
    <cellStyle name="Percent 3 8 13 9 2" xfId="7709" xr:uid="{00000000-0005-0000-0000-0000332C0000}"/>
    <cellStyle name="Percent 3 8 13 9 2 2" xfId="25329" xr:uid="{00000000-0005-0000-0000-0000342C0000}"/>
    <cellStyle name="Percent 3 8 13 9 3" xfId="25328" xr:uid="{00000000-0005-0000-0000-0000352C0000}"/>
    <cellStyle name="Percent 3 8 14" xfId="7710" xr:uid="{00000000-0005-0000-0000-0000362C0000}"/>
    <cellStyle name="Percent 3 8 14 10" xfId="7711" xr:uid="{00000000-0005-0000-0000-0000372C0000}"/>
    <cellStyle name="Percent 3 8 14 10 2" xfId="7712" xr:uid="{00000000-0005-0000-0000-0000382C0000}"/>
    <cellStyle name="Percent 3 8 14 10 2 2" xfId="25332" xr:uid="{00000000-0005-0000-0000-0000392C0000}"/>
    <cellStyle name="Percent 3 8 14 10 3" xfId="25331" xr:uid="{00000000-0005-0000-0000-00003A2C0000}"/>
    <cellStyle name="Percent 3 8 14 11" xfId="7713" xr:uid="{00000000-0005-0000-0000-00003B2C0000}"/>
    <cellStyle name="Percent 3 8 14 11 2" xfId="25333" xr:uid="{00000000-0005-0000-0000-00003C2C0000}"/>
    <cellStyle name="Percent 3 8 14 12" xfId="25330" xr:uid="{00000000-0005-0000-0000-00003D2C0000}"/>
    <cellStyle name="Percent 3 8 14 2" xfId="7714" xr:uid="{00000000-0005-0000-0000-00003E2C0000}"/>
    <cellStyle name="Percent 3 8 14 2 2" xfId="7715" xr:uid="{00000000-0005-0000-0000-00003F2C0000}"/>
    <cellStyle name="Percent 3 8 14 2 2 2" xfId="7716" xr:uid="{00000000-0005-0000-0000-0000402C0000}"/>
    <cellStyle name="Percent 3 8 14 2 2 2 2" xfId="25336" xr:uid="{00000000-0005-0000-0000-0000412C0000}"/>
    <cellStyle name="Percent 3 8 14 2 2 3" xfId="25335" xr:uid="{00000000-0005-0000-0000-0000422C0000}"/>
    <cellStyle name="Percent 3 8 14 2 3" xfId="7717" xr:uid="{00000000-0005-0000-0000-0000432C0000}"/>
    <cellStyle name="Percent 3 8 14 2 3 2" xfId="7718" xr:uid="{00000000-0005-0000-0000-0000442C0000}"/>
    <cellStyle name="Percent 3 8 14 2 3 2 2" xfId="25338" xr:uid="{00000000-0005-0000-0000-0000452C0000}"/>
    <cellStyle name="Percent 3 8 14 2 3 3" xfId="25337" xr:uid="{00000000-0005-0000-0000-0000462C0000}"/>
    <cellStyle name="Percent 3 8 14 2 4" xfId="7719" xr:uid="{00000000-0005-0000-0000-0000472C0000}"/>
    <cellStyle name="Percent 3 8 14 2 4 2" xfId="25339" xr:uid="{00000000-0005-0000-0000-0000482C0000}"/>
    <cellStyle name="Percent 3 8 14 2 5" xfId="25334" xr:uid="{00000000-0005-0000-0000-0000492C0000}"/>
    <cellStyle name="Percent 3 8 14 3" xfId="7720" xr:uid="{00000000-0005-0000-0000-00004A2C0000}"/>
    <cellStyle name="Percent 3 8 14 3 2" xfId="7721" xr:uid="{00000000-0005-0000-0000-00004B2C0000}"/>
    <cellStyle name="Percent 3 8 14 3 2 2" xfId="7722" xr:uid="{00000000-0005-0000-0000-00004C2C0000}"/>
    <cellStyle name="Percent 3 8 14 3 2 2 2" xfId="25342" xr:uid="{00000000-0005-0000-0000-00004D2C0000}"/>
    <cellStyle name="Percent 3 8 14 3 2 3" xfId="25341" xr:uid="{00000000-0005-0000-0000-00004E2C0000}"/>
    <cellStyle name="Percent 3 8 14 3 3" xfId="7723" xr:uid="{00000000-0005-0000-0000-00004F2C0000}"/>
    <cellStyle name="Percent 3 8 14 3 3 2" xfId="7724" xr:uid="{00000000-0005-0000-0000-0000502C0000}"/>
    <cellStyle name="Percent 3 8 14 3 3 2 2" xfId="25344" xr:uid="{00000000-0005-0000-0000-0000512C0000}"/>
    <cellStyle name="Percent 3 8 14 3 3 3" xfId="25343" xr:uid="{00000000-0005-0000-0000-0000522C0000}"/>
    <cellStyle name="Percent 3 8 14 3 4" xfId="7725" xr:uid="{00000000-0005-0000-0000-0000532C0000}"/>
    <cellStyle name="Percent 3 8 14 3 4 2" xfId="25345" xr:uid="{00000000-0005-0000-0000-0000542C0000}"/>
    <cellStyle name="Percent 3 8 14 3 5" xfId="25340" xr:uid="{00000000-0005-0000-0000-0000552C0000}"/>
    <cellStyle name="Percent 3 8 14 4" xfId="7726" xr:uid="{00000000-0005-0000-0000-0000562C0000}"/>
    <cellStyle name="Percent 3 8 14 4 2" xfId="7727" xr:uid="{00000000-0005-0000-0000-0000572C0000}"/>
    <cellStyle name="Percent 3 8 14 4 2 2" xfId="7728" xr:uid="{00000000-0005-0000-0000-0000582C0000}"/>
    <cellStyle name="Percent 3 8 14 4 2 2 2" xfId="25348" xr:uid="{00000000-0005-0000-0000-0000592C0000}"/>
    <cellStyle name="Percent 3 8 14 4 2 3" xfId="25347" xr:uid="{00000000-0005-0000-0000-00005A2C0000}"/>
    <cellStyle name="Percent 3 8 14 4 3" xfId="7729" xr:uid="{00000000-0005-0000-0000-00005B2C0000}"/>
    <cellStyle name="Percent 3 8 14 4 3 2" xfId="7730" xr:uid="{00000000-0005-0000-0000-00005C2C0000}"/>
    <cellStyle name="Percent 3 8 14 4 3 2 2" xfId="25350" xr:uid="{00000000-0005-0000-0000-00005D2C0000}"/>
    <cellStyle name="Percent 3 8 14 4 3 3" xfId="25349" xr:uid="{00000000-0005-0000-0000-00005E2C0000}"/>
    <cellStyle name="Percent 3 8 14 4 4" xfId="7731" xr:uid="{00000000-0005-0000-0000-00005F2C0000}"/>
    <cellStyle name="Percent 3 8 14 4 4 2" xfId="25351" xr:uid="{00000000-0005-0000-0000-0000602C0000}"/>
    <cellStyle name="Percent 3 8 14 4 5" xfId="25346" xr:uid="{00000000-0005-0000-0000-0000612C0000}"/>
    <cellStyle name="Percent 3 8 14 5" xfId="7732" xr:uid="{00000000-0005-0000-0000-0000622C0000}"/>
    <cellStyle name="Percent 3 8 14 5 2" xfId="7733" xr:uid="{00000000-0005-0000-0000-0000632C0000}"/>
    <cellStyle name="Percent 3 8 14 5 2 2" xfId="7734" xr:uid="{00000000-0005-0000-0000-0000642C0000}"/>
    <cellStyle name="Percent 3 8 14 5 2 2 2" xfId="25354" xr:uid="{00000000-0005-0000-0000-0000652C0000}"/>
    <cellStyle name="Percent 3 8 14 5 2 3" xfId="25353" xr:uid="{00000000-0005-0000-0000-0000662C0000}"/>
    <cellStyle name="Percent 3 8 14 5 3" xfId="7735" xr:uid="{00000000-0005-0000-0000-0000672C0000}"/>
    <cellStyle name="Percent 3 8 14 5 3 2" xfId="7736" xr:uid="{00000000-0005-0000-0000-0000682C0000}"/>
    <cellStyle name="Percent 3 8 14 5 3 2 2" xfId="25356" xr:uid="{00000000-0005-0000-0000-0000692C0000}"/>
    <cellStyle name="Percent 3 8 14 5 3 3" xfId="25355" xr:uid="{00000000-0005-0000-0000-00006A2C0000}"/>
    <cellStyle name="Percent 3 8 14 5 4" xfId="7737" xr:uid="{00000000-0005-0000-0000-00006B2C0000}"/>
    <cellStyle name="Percent 3 8 14 5 4 2" xfId="7738" xr:uid="{00000000-0005-0000-0000-00006C2C0000}"/>
    <cellStyle name="Percent 3 8 14 5 4 2 2" xfId="25358" xr:uid="{00000000-0005-0000-0000-00006D2C0000}"/>
    <cellStyle name="Percent 3 8 14 5 4 3" xfId="25357" xr:uid="{00000000-0005-0000-0000-00006E2C0000}"/>
    <cellStyle name="Percent 3 8 14 5 5" xfId="7739" xr:uid="{00000000-0005-0000-0000-00006F2C0000}"/>
    <cellStyle name="Percent 3 8 14 5 5 2" xfId="25359" xr:uid="{00000000-0005-0000-0000-0000702C0000}"/>
    <cellStyle name="Percent 3 8 14 5 6" xfId="25352" xr:uid="{00000000-0005-0000-0000-0000712C0000}"/>
    <cellStyle name="Percent 3 8 14 6" xfId="7740" xr:uid="{00000000-0005-0000-0000-0000722C0000}"/>
    <cellStyle name="Percent 3 8 14 6 2" xfId="7741" xr:uid="{00000000-0005-0000-0000-0000732C0000}"/>
    <cellStyle name="Percent 3 8 14 6 2 2" xfId="7742" xr:uid="{00000000-0005-0000-0000-0000742C0000}"/>
    <cellStyle name="Percent 3 8 14 6 2 2 2" xfId="25362" xr:uid="{00000000-0005-0000-0000-0000752C0000}"/>
    <cellStyle name="Percent 3 8 14 6 2 3" xfId="25361" xr:uid="{00000000-0005-0000-0000-0000762C0000}"/>
    <cellStyle name="Percent 3 8 14 6 3" xfId="7743" xr:uid="{00000000-0005-0000-0000-0000772C0000}"/>
    <cellStyle name="Percent 3 8 14 6 3 2" xfId="7744" xr:uid="{00000000-0005-0000-0000-0000782C0000}"/>
    <cellStyle name="Percent 3 8 14 6 3 2 2" xfId="25364" xr:uid="{00000000-0005-0000-0000-0000792C0000}"/>
    <cellStyle name="Percent 3 8 14 6 3 3" xfId="25363" xr:uid="{00000000-0005-0000-0000-00007A2C0000}"/>
    <cellStyle name="Percent 3 8 14 6 4" xfId="7745" xr:uid="{00000000-0005-0000-0000-00007B2C0000}"/>
    <cellStyle name="Percent 3 8 14 6 4 2" xfId="25365" xr:uid="{00000000-0005-0000-0000-00007C2C0000}"/>
    <cellStyle name="Percent 3 8 14 6 5" xfId="25360" xr:uid="{00000000-0005-0000-0000-00007D2C0000}"/>
    <cellStyle name="Percent 3 8 14 7" xfId="7746" xr:uid="{00000000-0005-0000-0000-00007E2C0000}"/>
    <cellStyle name="Percent 3 8 14 7 2" xfId="7747" xr:uid="{00000000-0005-0000-0000-00007F2C0000}"/>
    <cellStyle name="Percent 3 8 14 7 2 2" xfId="25367" xr:uid="{00000000-0005-0000-0000-0000802C0000}"/>
    <cellStyle name="Percent 3 8 14 7 3" xfId="25366" xr:uid="{00000000-0005-0000-0000-0000812C0000}"/>
    <cellStyle name="Percent 3 8 14 8" xfId="7748" xr:uid="{00000000-0005-0000-0000-0000822C0000}"/>
    <cellStyle name="Percent 3 8 14 8 2" xfId="7749" xr:uid="{00000000-0005-0000-0000-0000832C0000}"/>
    <cellStyle name="Percent 3 8 14 8 2 2" xfId="25369" xr:uid="{00000000-0005-0000-0000-0000842C0000}"/>
    <cellStyle name="Percent 3 8 14 8 3" xfId="25368" xr:uid="{00000000-0005-0000-0000-0000852C0000}"/>
    <cellStyle name="Percent 3 8 14 9" xfId="7750" xr:uid="{00000000-0005-0000-0000-0000862C0000}"/>
    <cellStyle name="Percent 3 8 14 9 2" xfId="7751" xr:uid="{00000000-0005-0000-0000-0000872C0000}"/>
    <cellStyle name="Percent 3 8 14 9 2 2" xfId="25371" xr:uid="{00000000-0005-0000-0000-0000882C0000}"/>
    <cellStyle name="Percent 3 8 14 9 3" xfId="25370" xr:uid="{00000000-0005-0000-0000-0000892C0000}"/>
    <cellStyle name="Percent 3 8 15" xfId="7752" xr:uid="{00000000-0005-0000-0000-00008A2C0000}"/>
    <cellStyle name="Percent 3 8 15 10" xfId="7753" xr:uid="{00000000-0005-0000-0000-00008B2C0000}"/>
    <cellStyle name="Percent 3 8 15 10 2" xfId="7754" xr:uid="{00000000-0005-0000-0000-00008C2C0000}"/>
    <cellStyle name="Percent 3 8 15 10 2 2" xfId="25374" xr:uid="{00000000-0005-0000-0000-00008D2C0000}"/>
    <cellStyle name="Percent 3 8 15 10 3" xfId="25373" xr:uid="{00000000-0005-0000-0000-00008E2C0000}"/>
    <cellStyle name="Percent 3 8 15 11" xfId="7755" xr:uid="{00000000-0005-0000-0000-00008F2C0000}"/>
    <cellStyle name="Percent 3 8 15 11 2" xfId="25375" xr:uid="{00000000-0005-0000-0000-0000902C0000}"/>
    <cellStyle name="Percent 3 8 15 12" xfId="25372" xr:uid="{00000000-0005-0000-0000-0000912C0000}"/>
    <cellStyle name="Percent 3 8 15 2" xfId="7756" xr:uid="{00000000-0005-0000-0000-0000922C0000}"/>
    <cellStyle name="Percent 3 8 15 2 2" xfId="7757" xr:uid="{00000000-0005-0000-0000-0000932C0000}"/>
    <cellStyle name="Percent 3 8 15 2 2 2" xfId="7758" xr:uid="{00000000-0005-0000-0000-0000942C0000}"/>
    <cellStyle name="Percent 3 8 15 2 2 2 2" xfId="25378" xr:uid="{00000000-0005-0000-0000-0000952C0000}"/>
    <cellStyle name="Percent 3 8 15 2 2 3" xfId="25377" xr:uid="{00000000-0005-0000-0000-0000962C0000}"/>
    <cellStyle name="Percent 3 8 15 2 3" xfId="7759" xr:uid="{00000000-0005-0000-0000-0000972C0000}"/>
    <cellStyle name="Percent 3 8 15 2 3 2" xfId="7760" xr:uid="{00000000-0005-0000-0000-0000982C0000}"/>
    <cellStyle name="Percent 3 8 15 2 3 2 2" xfId="25380" xr:uid="{00000000-0005-0000-0000-0000992C0000}"/>
    <cellStyle name="Percent 3 8 15 2 3 3" xfId="25379" xr:uid="{00000000-0005-0000-0000-00009A2C0000}"/>
    <cellStyle name="Percent 3 8 15 2 4" xfId="7761" xr:uid="{00000000-0005-0000-0000-00009B2C0000}"/>
    <cellStyle name="Percent 3 8 15 2 4 2" xfId="25381" xr:uid="{00000000-0005-0000-0000-00009C2C0000}"/>
    <cellStyle name="Percent 3 8 15 2 5" xfId="25376" xr:uid="{00000000-0005-0000-0000-00009D2C0000}"/>
    <cellStyle name="Percent 3 8 15 3" xfId="7762" xr:uid="{00000000-0005-0000-0000-00009E2C0000}"/>
    <cellStyle name="Percent 3 8 15 3 2" xfId="7763" xr:uid="{00000000-0005-0000-0000-00009F2C0000}"/>
    <cellStyle name="Percent 3 8 15 3 2 2" xfId="7764" xr:uid="{00000000-0005-0000-0000-0000A02C0000}"/>
    <cellStyle name="Percent 3 8 15 3 2 2 2" xfId="25384" xr:uid="{00000000-0005-0000-0000-0000A12C0000}"/>
    <cellStyle name="Percent 3 8 15 3 2 3" xfId="25383" xr:uid="{00000000-0005-0000-0000-0000A22C0000}"/>
    <cellStyle name="Percent 3 8 15 3 3" xfId="7765" xr:uid="{00000000-0005-0000-0000-0000A32C0000}"/>
    <cellStyle name="Percent 3 8 15 3 3 2" xfId="7766" xr:uid="{00000000-0005-0000-0000-0000A42C0000}"/>
    <cellStyle name="Percent 3 8 15 3 3 2 2" xfId="25386" xr:uid="{00000000-0005-0000-0000-0000A52C0000}"/>
    <cellStyle name="Percent 3 8 15 3 3 3" xfId="25385" xr:uid="{00000000-0005-0000-0000-0000A62C0000}"/>
    <cellStyle name="Percent 3 8 15 3 4" xfId="7767" xr:uid="{00000000-0005-0000-0000-0000A72C0000}"/>
    <cellStyle name="Percent 3 8 15 3 4 2" xfId="25387" xr:uid="{00000000-0005-0000-0000-0000A82C0000}"/>
    <cellStyle name="Percent 3 8 15 3 5" xfId="25382" xr:uid="{00000000-0005-0000-0000-0000A92C0000}"/>
    <cellStyle name="Percent 3 8 15 4" xfId="7768" xr:uid="{00000000-0005-0000-0000-0000AA2C0000}"/>
    <cellStyle name="Percent 3 8 15 4 2" xfId="7769" xr:uid="{00000000-0005-0000-0000-0000AB2C0000}"/>
    <cellStyle name="Percent 3 8 15 4 2 2" xfId="7770" xr:uid="{00000000-0005-0000-0000-0000AC2C0000}"/>
    <cellStyle name="Percent 3 8 15 4 2 2 2" xfId="25390" xr:uid="{00000000-0005-0000-0000-0000AD2C0000}"/>
    <cellStyle name="Percent 3 8 15 4 2 3" xfId="25389" xr:uid="{00000000-0005-0000-0000-0000AE2C0000}"/>
    <cellStyle name="Percent 3 8 15 4 3" xfId="7771" xr:uid="{00000000-0005-0000-0000-0000AF2C0000}"/>
    <cellStyle name="Percent 3 8 15 4 3 2" xfId="7772" xr:uid="{00000000-0005-0000-0000-0000B02C0000}"/>
    <cellStyle name="Percent 3 8 15 4 3 2 2" xfId="25392" xr:uid="{00000000-0005-0000-0000-0000B12C0000}"/>
    <cellStyle name="Percent 3 8 15 4 3 3" xfId="25391" xr:uid="{00000000-0005-0000-0000-0000B22C0000}"/>
    <cellStyle name="Percent 3 8 15 4 4" xfId="7773" xr:uid="{00000000-0005-0000-0000-0000B32C0000}"/>
    <cellStyle name="Percent 3 8 15 4 4 2" xfId="25393" xr:uid="{00000000-0005-0000-0000-0000B42C0000}"/>
    <cellStyle name="Percent 3 8 15 4 5" xfId="25388" xr:uid="{00000000-0005-0000-0000-0000B52C0000}"/>
    <cellStyle name="Percent 3 8 15 5" xfId="7774" xr:uid="{00000000-0005-0000-0000-0000B62C0000}"/>
    <cellStyle name="Percent 3 8 15 5 2" xfId="7775" xr:uid="{00000000-0005-0000-0000-0000B72C0000}"/>
    <cellStyle name="Percent 3 8 15 5 2 2" xfId="7776" xr:uid="{00000000-0005-0000-0000-0000B82C0000}"/>
    <cellStyle name="Percent 3 8 15 5 2 2 2" xfId="25396" xr:uid="{00000000-0005-0000-0000-0000B92C0000}"/>
    <cellStyle name="Percent 3 8 15 5 2 3" xfId="25395" xr:uid="{00000000-0005-0000-0000-0000BA2C0000}"/>
    <cellStyle name="Percent 3 8 15 5 3" xfId="7777" xr:uid="{00000000-0005-0000-0000-0000BB2C0000}"/>
    <cellStyle name="Percent 3 8 15 5 3 2" xfId="7778" xr:uid="{00000000-0005-0000-0000-0000BC2C0000}"/>
    <cellStyle name="Percent 3 8 15 5 3 2 2" xfId="25398" xr:uid="{00000000-0005-0000-0000-0000BD2C0000}"/>
    <cellStyle name="Percent 3 8 15 5 3 3" xfId="25397" xr:uid="{00000000-0005-0000-0000-0000BE2C0000}"/>
    <cellStyle name="Percent 3 8 15 5 4" xfId="7779" xr:uid="{00000000-0005-0000-0000-0000BF2C0000}"/>
    <cellStyle name="Percent 3 8 15 5 4 2" xfId="7780" xr:uid="{00000000-0005-0000-0000-0000C02C0000}"/>
    <cellStyle name="Percent 3 8 15 5 4 2 2" xfId="25400" xr:uid="{00000000-0005-0000-0000-0000C12C0000}"/>
    <cellStyle name="Percent 3 8 15 5 4 3" xfId="25399" xr:uid="{00000000-0005-0000-0000-0000C22C0000}"/>
    <cellStyle name="Percent 3 8 15 5 5" xfId="7781" xr:uid="{00000000-0005-0000-0000-0000C32C0000}"/>
    <cellStyle name="Percent 3 8 15 5 5 2" xfId="25401" xr:uid="{00000000-0005-0000-0000-0000C42C0000}"/>
    <cellStyle name="Percent 3 8 15 5 6" xfId="25394" xr:uid="{00000000-0005-0000-0000-0000C52C0000}"/>
    <cellStyle name="Percent 3 8 15 6" xfId="7782" xr:uid="{00000000-0005-0000-0000-0000C62C0000}"/>
    <cellStyle name="Percent 3 8 15 6 2" xfId="7783" xr:uid="{00000000-0005-0000-0000-0000C72C0000}"/>
    <cellStyle name="Percent 3 8 15 6 2 2" xfId="7784" xr:uid="{00000000-0005-0000-0000-0000C82C0000}"/>
    <cellStyle name="Percent 3 8 15 6 2 2 2" xfId="25404" xr:uid="{00000000-0005-0000-0000-0000C92C0000}"/>
    <cellStyle name="Percent 3 8 15 6 2 3" xfId="25403" xr:uid="{00000000-0005-0000-0000-0000CA2C0000}"/>
    <cellStyle name="Percent 3 8 15 6 3" xfId="7785" xr:uid="{00000000-0005-0000-0000-0000CB2C0000}"/>
    <cellStyle name="Percent 3 8 15 6 3 2" xfId="7786" xr:uid="{00000000-0005-0000-0000-0000CC2C0000}"/>
    <cellStyle name="Percent 3 8 15 6 3 2 2" xfId="25406" xr:uid="{00000000-0005-0000-0000-0000CD2C0000}"/>
    <cellStyle name="Percent 3 8 15 6 3 3" xfId="25405" xr:uid="{00000000-0005-0000-0000-0000CE2C0000}"/>
    <cellStyle name="Percent 3 8 15 6 4" xfId="7787" xr:uid="{00000000-0005-0000-0000-0000CF2C0000}"/>
    <cellStyle name="Percent 3 8 15 6 4 2" xfId="25407" xr:uid="{00000000-0005-0000-0000-0000D02C0000}"/>
    <cellStyle name="Percent 3 8 15 6 5" xfId="25402" xr:uid="{00000000-0005-0000-0000-0000D12C0000}"/>
    <cellStyle name="Percent 3 8 15 7" xfId="7788" xr:uid="{00000000-0005-0000-0000-0000D22C0000}"/>
    <cellStyle name="Percent 3 8 15 7 2" xfId="7789" xr:uid="{00000000-0005-0000-0000-0000D32C0000}"/>
    <cellStyle name="Percent 3 8 15 7 2 2" xfId="25409" xr:uid="{00000000-0005-0000-0000-0000D42C0000}"/>
    <cellStyle name="Percent 3 8 15 7 3" xfId="25408" xr:uid="{00000000-0005-0000-0000-0000D52C0000}"/>
    <cellStyle name="Percent 3 8 15 8" xfId="7790" xr:uid="{00000000-0005-0000-0000-0000D62C0000}"/>
    <cellStyle name="Percent 3 8 15 8 2" xfId="7791" xr:uid="{00000000-0005-0000-0000-0000D72C0000}"/>
    <cellStyle name="Percent 3 8 15 8 2 2" xfId="25411" xr:uid="{00000000-0005-0000-0000-0000D82C0000}"/>
    <cellStyle name="Percent 3 8 15 8 3" xfId="25410" xr:uid="{00000000-0005-0000-0000-0000D92C0000}"/>
    <cellStyle name="Percent 3 8 15 9" xfId="7792" xr:uid="{00000000-0005-0000-0000-0000DA2C0000}"/>
    <cellStyle name="Percent 3 8 15 9 2" xfId="7793" xr:uid="{00000000-0005-0000-0000-0000DB2C0000}"/>
    <cellStyle name="Percent 3 8 15 9 2 2" xfId="25413" xr:uid="{00000000-0005-0000-0000-0000DC2C0000}"/>
    <cellStyle name="Percent 3 8 15 9 3" xfId="25412" xr:uid="{00000000-0005-0000-0000-0000DD2C0000}"/>
    <cellStyle name="Percent 3 8 16" xfId="7794" xr:uid="{00000000-0005-0000-0000-0000DE2C0000}"/>
    <cellStyle name="Percent 3 8 16 2" xfId="7795" xr:uid="{00000000-0005-0000-0000-0000DF2C0000}"/>
    <cellStyle name="Percent 3 8 16 2 2" xfId="7796" xr:uid="{00000000-0005-0000-0000-0000E02C0000}"/>
    <cellStyle name="Percent 3 8 16 2 2 2" xfId="25416" xr:uid="{00000000-0005-0000-0000-0000E12C0000}"/>
    <cellStyle name="Percent 3 8 16 2 3" xfId="25415" xr:uid="{00000000-0005-0000-0000-0000E22C0000}"/>
    <cellStyle name="Percent 3 8 16 3" xfId="7797" xr:uid="{00000000-0005-0000-0000-0000E32C0000}"/>
    <cellStyle name="Percent 3 8 16 3 2" xfId="7798" xr:uid="{00000000-0005-0000-0000-0000E42C0000}"/>
    <cellStyle name="Percent 3 8 16 3 2 2" xfId="25418" xr:uid="{00000000-0005-0000-0000-0000E52C0000}"/>
    <cellStyle name="Percent 3 8 16 3 3" xfId="25417" xr:uid="{00000000-0005-0000-0000-0000E62C0000}"/>
    <cellStyle name="Percent 3 8 16 4" xfId="7799" xr:uid="{00000000-0005-0000-0000-0000E72C0000}"/>
    <cellStyle name="Percent 3 8 16 4 2" xfId="25419" xr:uid="{00000000-0005-0000-0000-0000E82C0000}"/>
    <cellStyle name="Percent 3 8 16 5" xfId="25414" xr:uid="{00000000-0005-0000-0000-0000E92C0000}"/>
    <cellStyle name="Percent 3 8 17" xfId="7800" xr:uid="{00000000-0005-0000-0000-0000EA2C0000}"/>
    <cellStyle name="Percent 3 8 17 2" xfId="7801" xr:uid="{00000000-0005-0000-0000-0000EB2C0000}"/>
    <cellStyle name="Percent 3 8 17 2 2" xfId="7802" xr:uid="{00000000-0005-0000-0000-0000EC2C0000}"/>
    <cellStyle name="Percent 3 8 17 2 2 2" xfId="25422" xr:uid="{00000000-0005-0000-0000-0000ED2C0000}"/>
    <cellStyle name="Percent 3 8 17 2 3" xfId="25421" xr:uid="{00000000-0005-0000-0000-0000EE2C0000}"/>
    <cellStyle name="Percent 3 8 17 3" xfId="7803" xr:uid="{00000000-0005-0000-0000-0000EF2C0000}"/>
    <cellStyle name="Percent 3 8 17 3 2" xfId="7804" xr:uid="{00000000-0005-0000-0000-0000F02C0000}"/>
    <cellStyle name="Percent 3 8 17 3 2 2" xfId="25424" xr:uid="{00000000-0005-0000-0000-0000F12C0000}"/>
    <cellStyle name="Percent 3 8 17 3 3" xfId="25423" xr:uid="{00000000-0005-0000-0000-0000F22C0000}"/>
    <cellStyle name="Percent 3 8 17 4" xfId="7805" xr:uid="{00000000-0005-0000-0000-0000F32C0000}"/>
    <cellStyle name="Percent 3 8 17 4 2" xfId="25425" xr:uid="{00000000-0005-0000-0000-0000F42C0000}"/>
    <cellStyle name="Percent 3 8 17 5" xfId="25420" xr:uid="{00000000-0005-0000-0000-0000F52C0000}"/>
    <cellStyle name="Percent 3 8 18" xfId="7806" xr:uid="{00000000-0005-0000-0000-0000F62C0000}"/>
    <cellStyle name="Percent 3 8 18 2" xfId="7807" xr:uid="{00000000-0005-0000-0000-0000F72C0000}"/>
    <cellStyle name="Percent 3 8 18 2 2" xfId="7808" xr:uid="{00000000-0005-0000-0000-0000F82C0000}"/>
    <cellStyle name="Percent 3 8 18 2 2 2" xfId="25428" xr:uid="{00000000-0005-0000-0000-0000F92C0000}"/>
    <cellStyle name="Percent 3 8 18 2 3" xfId="25427" xr:uid="{00000000-0005-0000-0000-0000FA2C0000}"/>
    <cellStyle name="Percent 3 8 18 3" xfId="7809" xr:uid="{00000000-0005-0000-0000-0000FB2C0000}"/>
    <cellStyle name="Percent 3 8 18 3 2" xfId="7810" xr:uid="{00000000-0005-0000-0000-0000FC2C0000}"/>
    <cellStyle name="Percent 3 8 18 3 2 2" xfId="25430" xr:uid="{00000000-0005-0000-0000-0000FD2C0000}"/>
    <cellStyle name="Percent 3 8 18 3 3" xfId="25429" xr:uid="{00000000-0005-0000-0000-0000FE2C0000}"/>
    <cellStyle name="Percent 3 8 18 4" xfId="7811" xr:uid="{00000000-0005-0000-0000-0000FF2C0000}"/>
    <cellStyle name="Percent 3 8 18 4 2" xfId="25431" xr:uid="{00000000-0005-0000-0000-0000002D0000}"/>
    <cellStyle name="Percent 3 8 18 5" xfId="25426" xr:uid="{00000000-0005-0000-0000-0000012D0000}"/>
    <cellStyle name="Percent 3 8 19" xfId="7812" xr:uid="{00000000-0005-0000-0000-0000022D0000}"/>
    <cellStyle name="Percent 3 8 19 2" xfId="7813" xr:uid="{00000000-0005-0000-0000-0000032D0000}"/>
    <cellStyle name="Percent 3 8 19 2 2" xfId="7814" xr:uid="{00000000-0005-0000-0000-0000042D0000}"/>
    <cellStyle name="Percent 3 8 19 2 2 2" xfId="25434" xr:uid="{00000000-0005-0000-0000-0000052D0000}"/>
    <cellStyle name="Percent 3 8 19 2 3" xfId="25433" xr:uid="{00000000-0005-0000-0000-0000062D0000}"/>
    <cellStyle name="Percent 3 8 19 3" xfId="7815" xr:uid="{00000000-0005-0000-0000-0000072D0000}"/>
    <cellStyle name="Percent 3 8 19 3 2" xfId="7816" xr:uid="{00000000-0005-0000-0000-0000082D0000}"/>
    <cellStyle name="Percent 3 8 19 3 2 2" xfId="25436" xr:uid="{00000000-0005-0000-0000-0000092D0000}"/>
    <cellStyle name="Percent 3 8 19 3 3" xfId="25435" xr:uid="{00000000-0005-0000-0000-00000A2D0000}"/>
    <cellStyle name="Percent 3 8 19 4" xfId="7817" xr:uid="{00000000-0005-0000-0000-00000B2D0000}"/>
    <cellStyle name="Percent 3 8 19 4 2" xfId="7818" xr:uid="{00000000-0005-0000-0000-00000C2D0000}"/>
    <cellStyle name="Percent 3 8 19 4 2 2" xfId="25438" xr:uid="{00000000-0005-0000-0000-00000D2D0000}"/>
    <cellStyle name="Percent 3 8 19 4 3" xfId="25437" xr:uid="{00000000-0005-0000-0000-00000E2D0000}"/>
    <cellStyle name="Percent 3 8 19 5" xfId="7819" xr:uid="{00000000-0005-0000-0000-00000F2D0000}"/>
    <cellStyle name="Percent 3 8 19 5 2" xfId="25439" xr:uid="{00000000-0005-0000-0000-0000102D0000}"/>
    <cellStyle name="Percent 3 8 19 6" xfId="25432" xr:uid="{00000000-0005-0000-0000-0000112D0000}"/>
    <cellStyle name="Percent 3 8 2" xfId="7820" xr:uid="{00000000-0005-0000-0000-0000122D0000}"/>
    <cellStyle name="Percent 3 8 2 10" xfId="7821" xr:uid="{00000000-0005-0000-0000-0000132D0000}"/>
    <cellStyle name="Percent 3 8 2 10 2" xfId="7822" xr:uid="{00000000-0005-0000-0000-0000142D0000}"/>
    <cellStyle name="Percent 3 8 2 10 2 2" xfId="25442" xr:uid="{00000000-0005-0000-0000-0000152D0000}"/>
    <cellStyle name="Percent 3 8 2 10 3" xfId="25441" xr:uid="{00000000-0005-0000-0000-0000162D0000}"/>
    <cellStyle name="Percent 3 8 2 11" xfId="7823" xr:uid="{00000000-0005-0000-0000-0000172D0000}"/>
    <cellStyle name="Percent 3 8 2 11 2" xfId="25443" xr:uid="{00000000-0005-0000-0000-0000182D0000}"/>
    <cellStyle name="Percent 3 8 2 12" xfId="25440" xr:uid="{00000000-0005-0000-0000-0000192D0000}"/>
    <cellStyle name="Percent 3 8 2 2" xfId="7824" xr:uid="{00000000-0005-0000-0000-00001A2D0000}"/>
    <cellStyle name="Percent 3 8 2 2 2" xfId="7825" xr:uid="{00000000-0005-0000-0000-00001B2D0000}"/>
    <cellStyle name="Percent 3 8 2 2 2 2" xfId="7826" xr:uid="{00000000-0005-0000-0000-00001C2D0000}"/>
    <cellStyle name="Percent 3 8 2 2 2 2 2" xfId="25446" xr:uid="{00000000-0005-0000-0000-00001D2D0000}"/>
    <cellStyle name="Percent 3 8 2 2 2 3" xfId="25445" xr:uid="{00000000-0005-0000-0000-00001E2D0000}"/>
    <cellStyle name="Percent 3 8 2 2 3" xfId="7827" xr:uid="{00000000-0005-0000-0000-00001F2D0000}"/>
    <cellStyle name="Percent 3 8 2 2 3 2" xfId="7828" xr:uid="{00000000-0005-0000-0000-0000202D0000}"/>
    <cellStyle name="Percent 3 8 2 2 3 2 2" xfId="25448" xr:uid="{00000000-0005-0000-0000-0000212D0000}"/>
    <cellStyle name="Percent 3 8 2 2 3 3" xfId="25447" xr:uid="{00000000-0005-0000-0000-0000222D0000}"/>
    <cellStyle name="Percent 3 8 2 2 4" xfId="7829" xr:uid="{00000000-0005-0000-0000-0000232D0000}"/>
    <cellStyle name="Percent 3 8 2 2 4 2" xfId="25449" xr:uid="{00000000-0005-0000-0000-0000242D0000}"/>
    <cellStyle name="Percent 3 8 2 2 5" xfId="25444" xr:uid="{00000000-0005-0000-0000-0000252D0000}"/>
    <cellStyle name="Percent 3 8 2 3" xfId="7830" xr:uid="{00000000-0005-0000-0000-0000262D0000}"/>
    <cellStyle name="Percent 3 8 2 3 2" xfId="7831" xr:uid="{00000000-0005-0000-0000-0000272D0000}"/>
    <cellStyle name="Percent 3 8 2 3 2 2" xfId="7832" xr:uid="{00000000-0005-0000-0000-0000282D0000}"/>
    <cellStyle name="Percent 3 8 2 3 2 2 2" xfId="25452" xr:uid="{00000000-0005-0000-0000-0000292D0000}"/>
    <cellStyle name="Percent 3 8 2 3 2 3" xfId="25451" xr:uid="{00000000-0005-0000-0000-00002A2D0000}"/>
    <cellStyle name="Percent 3 8 2 3 3" xfId="7833" xr:uid="{00000000-0005-0000-0000-00002B2D0000}"/>
    <cellStyle name="Percent 3 8 2 3 3 2" xfId="7834" xr:uid="{00000000-0005-0000-0000-00002C2D0000}"/>
    <cellStyle name="Percent 3 8 2 3 3 2 2" xfId="25454" xr:uid="{00000000-0005-0000-0000-00002D2D0000}"/>
    <cellStyle name="Percent 3 8 2 3 3 3" xfId="25453" xr:uid="{00000000-0005-0000-0000-00002E2D0000}"/>
    <cellStyle name="Percent 3 8 2 3 4" xfId="7835" xr:uid="{00000000-0005-0000-0000-00002F2D0000}"/>
    <cellStyle name="Percent 3 8 2 3 4 2" xfId="25455" xr:uid="{00000000-0005-0000-0000-0000302D0000}"/>
    <cellStyle name="Percent 3 8 2 3 5" xfId="25450" xr:uid="{00000000-0005-0000-0000-0000312D0000}"/>
    <cellStyle name="Percent 3 8 2 4" xfId="7836" xr:uid="{00000000-0005-0000-0000-0000322D0000}"/>
    <cellStyle name="Percent 3 8 2 4 2" xfId="7837" xr:uid="{00000000-0005-0000-0000-0000332D0000}"/>
    <cellStyle name="Percent 3 8 2 4 2 2" xfId="7838" xr:uid="{00000000-0005-0000-0000-0000342D0000}"/>
    <cellStyle name="Percent 3 8 2 4 2 2 2" xfId="25458" xr:uid="{00000000-0005-0000-0000-0000352D0000}"/>
    <cellStyle name="Percent 3 8 2 4 2 3" xfId="25457" xr:uid="{00000000-0005-0000-0000-0000362D0000}"/>
    <cellStyle name="Percent 3 8 2 4 3" xfId="7839" xr:uid="{00000000-0005-0000-0000-0000372D0000}"/>
    <cellStyle name="Percent 3 8 2 4 3 2" xfId="7840" xr:uid="{00000000-0005-0000-0000-0000382D0000}"/>
    <cellStyle name="Percent 3 8 2 4 3 2 2" xfId="25460" xr:uid="{00000000-0005-0000-0000-0000392D0000}"/>
    <cellStyle name="Percent 3 8 2 4 3 3" xfId="25459" xr:uid="{00000000-0005-0000-0000-00003A2D0000}"/>
    <cellStyle name="Percent 3 8 2 4 4" xfId="7841" xr:uid="{00000000-0005-0000-0000-00003B2D0000}"/>
    <cellStyle name="Percent 3 8 2 4 4 2" xfId="25461" xr:uid="{00000000-0005-0000-0000-00003C2D0000}"/>
    <cellStyle name="Percent 3 8 2 4 5" xfId="25456" xr:uid="{00000000-0005-0000-0000-00003D2D0000}"/>
    <cellStyle name="Percent 3 8 2 5" xfId="7842" xr:uid="{00000000-0005-0000-0000-00003E2D0000}"/>
    <cellStyle name="Percent 3 8 2 5 2" xfId="7843" xr:uid="{00000000-0005-0000-0000-00003F2D0000}"/>
    <cellStyle name="Percent 3 8 2 5 2 2" xfId="7844" xr:uid="{00000000-0005-0000-0000-0000402D0000}"/>
    <cellStyle name="Percent 3 8 2 5 2 2 2" xfId="25464" xr:uid="{00000000-0005-0000-0000-0000412D0000}"/>
    <cellStyle name="Percent 3 8 2 5 2 3" xfId="25463" xr:uid="{00000000-0005-0000-0000-0000422D0000}"/>
    <cellStyle name="Percent 3 8 2 5 3" xfId="7845" xr:uid="{00000000-0005-0000-0000-0000432D0000}"/>
    <cellStyle name="Percent 3 8 2 5 3 2" xfId="7846" xr:uid="{00000000-0005-0000-0000-0000442D0000}"/>
    <cellStyle name="Percent 3 8 2 5 3 2 2" xfId="25466" xr:uid="{00000000-0005-0000-0000-0000452D0000}"/>
    <cellStyle name="Percent 3 8 2 5 3 3" xfId="25465" xr:uid="{00000000-0005-0000-0000-0000462D0000}"/>
    <cellStyle name="Percent 3 8 2 5 4" xfId="7847" xr:uid="{00000000-0005-0000-0000-0000472D0000}"/>
    <cellStyle name="Percent 3 8 2 5 4 2" xfId="7848" xr:uid="{00000000-0005-0000-0000-0000482D0000}"/>
    <cellStyle name="Percent 3 8 2 5 4 2 2" xfId="25468" xr:uid="{00000000-0005-0000-0000-0000492D0000}"/>
    <cellStyle name="Percent 3 8 2 5 4 3" xfId="25467" xr:uid="{00000000-0005-0000-0000-00004A2D0000}"/>
    <cellStyle name="Percent 3 8 2 5 5" xfId="7849" xr:uid="{00000000-0005-0000-0000-00004B2D0000}"/>
    <cellStyle name="Percent 3 8 2 5 5 2" xfId="25469" xr:uid="{00000000-0005-0000-0000-00004C2D0000}"/>
    <cellStyle name="Percent 3 8 2 5 6" xfId="25462" xr:uid="{00000000-0005-0000-0000-00004D2D0000}"/>
    <cellStyle name="Percent 3 8 2 6" xfId="7850" xr:uid="{00000000-0005-0000-0000-00004E2D0000}"/>
    <cellStyle name="Percent 3 8 2 6 2" xfId="7851" xr:uid="{00000000-0005-0000-0000-00004F2D0000}"/>
    <cellStyle name="Percent 3 8 2 6 2 2" xfId="7852" xr:uid="{00000000-0005-0000-0000-0000502D0000}"/>
    <cellStyle name="Percent 3 8 2 6 2 2 2" xfId="25472" xr:uid="{00000000-0005-0000-0000-0000512D0000}"/>
    <cellStyle name="Percent 3 8 2 6 2 3" xfId="25471" xr:uid="{00000000-0005-0000-0000-0000522D0000}"/>
    <cellStyle name="Percent 3 8 2 6 3" xfId="7853" xr:uid="{00000000-0005-0000-0000-0000532D0000}"/>
    <cellStyle name="Percent 3 8 2 6 3 2" xfId="7854" xr:uid="{00000000-0005-0000-0000-0000542D0000}"/>
    <cellStyle name="Percent 3 8 2 6 3 2 2" xfId="25474" xr:uid="{00000000-0005-0000-0000-0000552D0000}"/>
    <cellStyle name="Percent 3 8 2 6 3 3" xfId="25473" xr:uid="{00000000-0005-0000-0000-0000562D0000}"/>
    <cellStyle name="Percent 3 8 2 6 4" xfId="7855" xr:uid="{00000000-0005-0000-0000-0000572D0000}"/>
    <cellStyle name="Percent 3 8 2 6 4 2" xfId="25475" xr:uid="{00000000-0005-0000-0000-0000582D0000}"/>
    <cellStyle name="Percent 3 8 2 6 5" xfId="25470" xr:uid="{00000000-0005-0000-0000-0000592D0000}"/>
    <cellStyle name="Percent 3 8 2 7" xfId="7856" xr:uid="{00000000-0005-0000-0000-00005A2D0000}"/>
    <cellStyle name="Percent 3 8 2 7 2" xfId="7857" xr:uid="{00000000-0005-0000-0000-00005B2D0000}"/>
    <cellStyle name="Percent 3 8 2 7 2 2" xfId="25477" xr:uid="{00000000-0005-0000-0000-00005C2D0000}"/>
    <cellStyle name="Percent 3 8 2 7 3" xfId="25476" xr:uid="{00000000-0005-0000-0000-00005D2D0000}"/>
    <cellStyle name="Percent 3 8 2 8" xfId="7858" xr:uid="{00000000-0005-0000-0000-00005E2D0000}"/>
    <cellStyle name="Percent 3 8 2 8 2" xfId="7859" xr:uid="{00000000-0005-0000-0000-00005F2D0000}"/>
    <cellStyle name="Percent 3 8 2 8 2 2" xfId="25479" xr:uid="{00000000-0005-0000-0000-0000602D0000}"/>
    <cellStyle name="Percent 3 8 2 8 3" xfId="25478" xr:uid="{00000000-0005-0000-0000-0000612D0000}"/>
    <cellStyle name="Percent 3 8 2 9" xfId="7860" xr:uid="{00000000-0005-0000-0000-0000622D0000}"/>
    <cellStyle name="Percent 3 8 2 9 2" xfId="7861" xr:uid="{00000000-0005-0000-0000-0000632D0000}"/>
    <cellStyle name="Percent 3 8 2 9 2 2" xfId="25481" xr:uid="{00000000-0005-0000-0000-0000642D0000}"/>
    <cellStyle name="Percent 3 8 2 9 3" xfId="25480" xr:uid="{00000000-0005-0000-0000-0000652D0000}"/>
    <cellStyle name="Percent 3 8 20" xfId="7862" xr:uid="{00000000-0005-0000-0000-0000662D0000}"/>
    <cellStyle name="Percent 3 8 20 2" xfId="7863" xr:uid="{00000000-0005-0000-0000-0000672D0000}"/>
    <cellStyle name="Percent 3 8 20 2 2" xfId="7864" xr:uid="{00000000-0005-0000-0000-0000682D0000}"/>
    <cellStyle name="Percent 3 8 20 2 2 2" xfId="25484" xr:uid="{00000000-0005-0000-0000-0000692D0000}"/>
    <cellStyle name="Percent 3 8 20 2 3" xfId="25483" xr:uid="{00000000-0005-0000-0000-00006A2D0000}"/>
    <cellStyle name="Percent 3 8 20 3" xfId="7865" xr:uid="{00000000-0005-0000-0000-00006B2D0000}"/>
    <cellStyle name="Percent 3 8 20 3 2" xfId="7866" xr:uid="{00000000-0005-0000-0000-00006C2D0000}"/>
    <cellStyle name="Percent 3 8 20 3 2 2" xfId="25486" xr:uid="{00000000-0005-0000-0000-00006D2D0000}"/>
    <cellStyle name="Percent 3 8 20 3 3" xfId="25485" xr:uid="{00000000-0005-0000-0000-00006E2D0000}"/>
    <cellStyle name="Percent 3 8 20 4" xfId="7867" xr:uid="{00000000-0005-0000-0000-00006F2D0000}"/>
    <cellStyle name="Percent 3 8 20 4 2" xfId="25487" xr:uid="{00000000-0005-0000-0000-0000702D0000}"/>
    <cellStyle name="Percent 3 8 20 5" xfId="25482" xr:uid="{00000000-0005-0000-0000-0000712D0000}"/>
    <cellStyle name="Percent 3 8 21" xfId="7868" xr:uid="{00000000-0005-0000-0000-0000722D0000}"/>
    <cellStyle name="Percent 3 8 21 2" xfId="7869" xr:uid="{00000000-0005-0000-0000-0000732D0000}"/>
    <cellStyle name="Percent 3 8 21 2 2" xfId="25489" xr:uid="{00000000-0005-0000-0000-0000742D0000}"/>
    <cellStyle name="Percent 3 8 21 3" xfId="25488" xr:uid="{00000000-0005-0000-0000-0000752D0000}"/>
    <cellStyle name="Percent 3 8 22" xfId="7870" xr:uid="{00000000-0005-0000-0000-0000762D0000}"/>
    <cellStyle name="Percent 3 8 22 2" xfId="7871" xr:uid="{00000000-0005-0000-0000-0000772D0000}"/>
    <cellStyle name="Percent 3 8 22 2 2" xfId="25491" xr:uid="{00000000-0005-0000-0000-0000782D0000}"/>
    <cellStyle name="Percent 3 8 22 3" xfId="25490" xr:uid="{00000000-0005-0000-0000-0000792D0000}"/>
    <cellStyle name="Percent 3 8 23" xfId="7872" xr:uid="{00000000-0005-0000-0000-00007A2D0000}"/>
    <cellStyle name="Percent 3 8 23 2" xfId="7873" xr:uid="{00000000-0005-0000-0000-00007B2D0000}"/>
    <cellStyle name="Percent 3 8 23 2 2" xfId="25493" xr:uid="{00000000-0005-0000-0000-00007C2D0000}"/>
    <cellStyle name="Percent 3 8 23 3" xfId="25492" xr:uid="{00000000-0005-0000-0000-00007D2D0000}"/>
    <cellStyle name="Percent 3 8 24" xfId="7874" xr:uid="{00000000-0005-0000-0000-00007E2D0000}"/>
    <cellStyle name="Percent 3 8 24 2" xfId="7875" xr:uid="{00000000-0005-0000-0000-00007F2D0000}"/>
    <cellStyle name="Percent 3 8 24 2 2" xfId="25495" xr:uid="{00000000-0005-0000-0000-0000802D0000}"/>
    <cellStyle name="Percent 3 8 24 3" xfId="25494" xr:uid="{00000000-0005-0000-0000-0000812D0000}"/>
    <cellStyle name="Percent 3 8 25" xfId="7876" xr:uid="{00000000-0005-0000-0000-0000822D0000}"/>
    <cellStyle name="Percent 3 8 25 2" xfId="25496" xr:uid="{00000000-0005-0000-0000-0000832D0000}"/>
    <cellStyle name="Percent 3 8 26" xfId="25161" xr:uid="{00000000-0005-0000-0000-0000842D0000}"/>
    <cellStyle name="Percent 3 8 3" xfId="7877" xr:uid="{00000000-0005-0000-0000-0000852D0000}"/>
    <cellStyle name="Percent 3 8 3 10" xfId="7878" xr:uid="{00000000-0005-0000-0000-0000862D0000}"/>
    <cellStyle name="Percent 3 8 3 10 2" xfId="7879" xr:uid="{00000000-0005-0000-0000-0000872D0000}"/>
    <cellStyle name="Percent 3 8 3 10 2 2" xfId="25499" xr:uid="{00000000-0005-0000-0000-0000882D0000}"/>
    <cellStyle name="Percent 3 8 3 10 3" xfId="25498" xr:uid="{00000000-0005-0000-0000-0000892D0000}"/>
    <cellStyle name="Percent 3 8 3 11" xfId="7880" xr:uid="{00000000-0005-0000-0000-00008A2D0000}"/>
    <cellStyle name="Percent 3 8 3 11 2" xfId="25500" xr:uid="{00000000-0005-0000-0000-00008B2D0000}"/>
    <cellStyle name="Percent 3 8 3 12" xfId="25497" xr:uid="{00000000-0005-0000-0000-00008C2D0000}"/>
    <cellStyle name="Percent 3 8 3 2" xfId="7881" xr:uid="{00000000-0005-0000-0000-00008D2D0000}"/>
    <cellStyle name="Percent 3 8 3 2 2" xfId="7882" xr:uid="{00000000-0005-0000-0000-00008E2D0000}"/>
    <cellStyle name="Percent 3 8 3 2 2 2" xfId="7883" xr:uid="{00000000-0005-0000-0000-00008F2D0000}"/>
    <cellStyle name="Percent 3 8 3 2 2 2 2" xfId="25503" xr:uid="{00000000-0005-0000-0000-0000902D0000}"/>
    <cellStyle name="Percent 3 8 3 2 2 3" xfId="25502" xr:uid="{00000000-0005-0000-0000-0000912D0000}"/>
    <cellStyle name="Percent 3 8 3 2 3" xfId="7884" xr:uid="{00000000-0005-0000-0000-0000922D0000}"/>
    <cellStyle name="Percent 3 8 3 2 3 2" xfId="7885" xr:uid="{00000000-0005-0000-0000-0000932D0000}"/>
    <cellStyle name="Percent 3 8 3 2 3 2 2" xfId="25505" xr:uid="{00000000-0005-0000-0000-0000942D0000}"/>
    <cellStyle name="Percent 3 8 3 2 3 3" xfId="25504" xr:uid="{00000000-0005-0000-0000-0000952D0000}"/>
    <cellStyle name="Percent 3 8 3 2 4" xfId="7886" xr:uid="{00000000-0005-0000-0000-0000962D0000}"/>
    <cellStyle name="Percent 3 8 3 2 4 2" xfId="25506" xr:uid="{00000000-0005-0000-0000-0000972D0000}"/>
    <cellStyle name="Percent 3 8 3 2 5" xfId="25501" xr:uid="{00000000-0005-0000-0000-0000982D0000}"/>
    <cellStyle name="Percent 3 8 3 3" xfId="7887" xr:uid="{00000000-0005-0000-0000-0000992D0000}"/>
    <cellStyle name="Percent 3 8 3 3 2" xfId="7888" xr:uid="{00000000-0005-0000-0000-00009A2D0000}"/>
    <cellStyle name="Percent 3 8 3 3 2 2" xfId="7889" xr:uid="{00000000-0005-0000-0000-00009B2D0000}"/>
    <cellStyle name="Percent 3 8 3 3 2 2 2" xfId="25509" xr:uid="{00000000-0005-0000-0000-00009C2D0000}"/>
    <cellStyle name="Percent 3 8 3 3 2 3" xfId="25508" xr:uid="{00000000-0005-0000-0000-00009D2D0000}"/>
    <cellStyle name="Percent 3 8 3 3 3" xfId="7890" xr:uid="{00000000-0005-0000-0000-00009E2D0000}"/>
    <cellStyle name="Percent 3 8 3 3 3 2" xfId="7891" xr:uid="{00000000-0005-0000-0000-00009F2D0000}"/>
    <cellStyle name="Percent 3 8 3 3 3 2 2" xfId="25511" xr:uid="{00000000-0005-0000-0000-0000A02D0000}"/>
    <cellStyle name="Percent 3 8 3 3 3 3" xfId="25510" xr:uid="{00000000-0005-0000-0000-0000A12D0000}"/>
    <cellStyle name="Percent 3 8 3 3 4" xfId="7892" xr:uid="{00000000-0005-0000-0000-0000A22D0000}"/>
    <cellStyle name="Percent 3 8 3 3 4 2" xfId="25512" xr:uid="{00000000-0005-0000-0000-0000A32D0000}"/>
    <cellStyle name="Percent 3 8 3 3 5" xfId="25507" xr:uid="{00000000-0005-0000-0000-0000A42D0000}"/>
    <cellStyle name="Percent 3 8 3 4" xfId="7893" xr:uid="{00000000-0005-0000-0000-0000A52D0000}"/>
    <cellStyle name="Percent 3 8 3 4 2" xfId="7894" xr:uid="{00000000-0005-0000-0000-0000A62D0000}"/>
    <cellStyle name="Percent 3 8 3 4 2 2" xfId="7895" xr:uid="{00000000-0005-0000-0000-0000A72D0000}"/>
    <cellStyle name="Percent 3 8 3 4 2 2 2" xfId="25515" xr:uid="{00000000-0005-0000-0000-0000A82D0000}"/>
    <cellStyle name="Percent 3 8 3 4 2 3" xfId="25514" xr:uid="{00000000-0005-0000-0000-0000A92D0000}"/>
    <cellStyle name="Percent 3 8 3 4 3" xfId="7896" xr:uid="{00000000-0005-0000-0000-0000AA2D0000}"/>
    <cellStyle name="Percent 3 8 3 4 3 2" xfId="7897" xr:uid="{00000000-0005-0000-0000-0000AB2D0000}"/>
    <cellStyle name="Percent 3 8 3 4 3 2 2" xfId="25517" xr:uid="{00000000-0005-0000-0000-0000AC2D0000}"/>
    <cellStyle name="Percent 3 8 3 4 3 3" xfId="25516" xr:uid="{00000000-0005-0000-0000-0000AD2D0000}"/>
    <cellStyle name="Percent 3 8 3 4 4" xfId="7898" xr:uid="{00000000-0005-0000-0000-0000AE2D0000}"/>
    <cellStyle name="Percent 3 8 3 4 4 2" xfId="25518" xr:uid="{00000000-0005-0000-0000-0000AF2D0000}"/>
    <cellStyle name="Percent 3 8 3 4 5" xfId="25513" xr:uid="{00000000-0005-0000-0000-0000B02D0000}"/>
    <cellStyle name="Percent 3 8 3 5" xfId="7899" xr:uid="{00000000-0005-0000-0000-0000B12D0000}"/>
    <cellStyle name="Percent 3 8 3 5 2" xfId="7900" xr:uid="{00000000-0005-0000-0000-0000B22D0000}"/>
    <cellStyle name="Percent 3 8 3 5 2 2" xfId="7901" xr:uid="{00000000-0005-0000-0000-0000B32D0000}"/>
    <cellStyle name="Percent 3 8 3 5 2 2 2" xfId="25521" xr:uid="{00000000-0005-0000-0000-0000B42D0000}"/>
    <cellStyle name="Percent 3 8 3 5 2 3" xfId="25520" xr:uid="{00000000-0005-0000-0000-0000B52D0000}"/>
    <cellStyle name="Percent 3 8 3 5 3" xfId="7902" xr:uid="{00000000-0005-0000-0000-0000B62D0000}"/>
    <cellStyle name="Percent 3 8 3 5 3 2" xfId="7903" xr:uid="{00000000-0005-0000-0000-0000B72D0000}"/>
    <cellStyle name="Percent 3 8 3 5 3 2 2" xfId="25523" xr:uid="{00000000-0005-0000-0000-0000B82D0000}"/>
    <cellStyle name="Percent 3 8 3 5 3 3" xfId="25522" xr:uid="{00000000-0005-0000-0000-0000B92D0000}"/>
    <cellStyle name="Percent 3 8 3 5 4" xfId="7904" xr:uid="{00000000-0005-0000-0000-0000BA2D0000}"/>
    <cellStyle name="Percent 3 8 3 5 4 2" xfId="7905" xr:uid="{00000000-0005-0000-0000-0000BB2D0000}"/>
    <cellStyle name="Percent 3 8 3 5 4 2 2" xfId="25525" xr:uid="{00000000-0005-0000-0000-0000BC2D0000}"/>
    <cellStyle name="Percent 3 8 3 5 4 3" xfId="25524" xr:uid="{00000000-0005-0000-0000-0000BD2D0000}"/>
    <cellStyle name="Percent 3 8 3 5 5" xfId="7906" xr:uid="{00000000-0005-0000-0000-0000BE2D0000}"/>
    <cellStyle name="Percent 3 8 3 5 5 2" xfId="25526" xr:uid="{00000000-0005-0000-0000-0000BF2D0000}"/>
    <cellStyle name="Percent 3 8 3 5 6" xfId="25519" xr:uid="{00000000-0005-0000-0000-0000C02D0000}"/>
    <cellStyle name="Percent 3 8 3 6" xfId="7907" xr:uid="{00000000-0005-0000-0000-0000C12D0000}"/>
    <cellStyle name="Percent 3 8 3 6 2" xfId="7908" xr:uid="{00000000-0005-0000-0000-0000C22D0000}"/>
    <cellStyle name="Percent 3 8 3 6 2 2" xfId="7909" xr:uid="{00000000-0005-0000-0000-0000C32D0000}"/>
    <cellStyle name="Percent 3 8 3 6 2 2 2" xfId="25529" xr:uid="{00000000-0005-0000-0000-0000C42D0000}"/>
    <cellStyle name="Percent 3 8 3 6 2 3" xfId="25528" xr:uid="{00000000-0005-0000-0000-0000C52D0000}"/>
    <cellStyle name="Percent 3 8 3 6 3" xfId="7910" xr:uid="{00000000-0005-0000-0000-0000C62D0000}"/>
    <cellStyle name="Percent 3 8 3 6 3 2" xfId="7911" xr:uid="{00000000-0005-0000-0000-0000C72D0000}"/>
    <cellStyle name="Percent 3 8 3 6 3 2 2" xfId="25531" xr:uid="{00000000-0005-0000-0000-0000C82D0000}"/>
    <cellStyle name="Percent 3 8 3 6 3 3" xfId="25530" xr:uid="{00000000-0005-0000-0000-0000C92D0000}"/>
    <cellStyle name="Percent 3 8 3 6 4" xfId="7912" xr:uid="{00000000-0005-0000-0000-0000CA2D0000}"/>
    <cellStyle name="Percent 3 8 3 6 4 2" xfId="25532" xr:uid="{00000000-0005-0000-0000-0000CB2D0000}"/>
    <cellStyle name="Percent 3 8 3 6 5" xfId="25527" xr:uid="{00000000-0005-0000-0000-0000CC2D0000}"/>
    <cellStyle name="Percent 3 8 3 7" xfId="7913" xr:uid="{00000000-0005-0000-0000-0000CD2D0000}"/>
    <cellStyle name="Percent 3 8 3 7 2" xfId="7914" xr:uid="{00000000-0005-0000-0000-0000CE2D0000}"/>
    <cellStyle name="Percent 3 8 3 7 2 2" xfId="25534" xr:uid="{00000000-0005-0000-0000-0000CF2D0000}"/>
    <cellStyle name="Percent 3 8 3 7 3" xfId="25533" xr:uid="{00000000-0005-0000-0000-0000D02D0000}"/>
    <cellStyle name="Percent 3 8 3 8" xfId="7915" xr:uid="{00000000-0005-0000-0000-0000D12D0000}"/>
    <cellStyle name="Percent 3 8 3 8 2" xfId="7916" xr:uid="{00000000-0005-0000-0000-0000D22D0000}"/>
    <cellStyle name="Percent 3 8 3 8 2 2" xfId="25536" xr:uid="{00000000-0005-0000-0000-0000D32D0000}"/>
    <cellStyle name="Percent 3 8 3 8 3" xfId="25535" xr:uid="{00000000-0005-0000-0000-0000D42D0000}"/>
    <cellStyle name="Percent 3 8 3 9" xfId="7917" xr:uid="{00000000-0005-0000-0000-0000D52D0000}"/>
    <cellStyle name="Percent 3 8 3 9 2" xfId="7918" xr:uid="{00000000-0005-0000-0000-0000D62D0000}"/>
    <cellStyle name="Percent 3 8 3 9 2 2" xfId="25538" xr:uid="{00000000-0005-0000-0000-0000D72D0000}"/>
    <cellStyle name="Percent 3 8 3 9 3" xfId="25537" xr:uid="{00000000-0005-0000-0000-0000D82D0000}"/>
    <cellStyle name="Percent 3 8 4" xfId="7919" xr:uid="{00000000-0005-0000-0000-0000D92D0000}"/>
    <cellStyle name="Percent 3 8 4 10" xfId="7920" xr:uid="{00000000-0005-0000-0000-0000DA2D0000}"/>
    <cellStyle name="Percent 3 8 4 10 2" xfId="7921" xr:uid="{00000000-0005-0000-0000-0000DB2D0000}"/>
    <cellStyle name="Percent 3 8 4 10 2 2" xfId="25541" xr:uid="{00000000-0005-0000-0000-0000DC2D0000}"/>
    <cellStyle name="Percent 3 8 4 10 3" xfId="25540" xr:uid="{00000000-0005-0000-0000-0000DD2D0000}"/>
    <cellStyle name="Percent 3 8 4 11" xfId="7922" xr:uid="{00000000-0005-0000-0000-0000DE2D0000}"/>
    <cellStyle name="Percent 3 8 4 11 2" xfId="25542" xr:uid="{00000000-0005-0000-0000-0000DF2D0000}"/>
    <cellStyle name="Percent 3 8 4 12" xfId="25539" xr:uid="{00000000-0005-0000-0000-0000E02D0000}"/>
    <cellStyle name="Percent 3 8 4 2" xfId="7923" xr:uid="{00000000-0005-0000-0000-0000E12D0000}"/>
    <cellStyle name="Percent 3 8 4 2 2" xfId="7924" xr:uid="{00000000-0005-0000-0000-0000E22D0000}"/>
    <cellStyle name="Percent 3 8 4 2 2 2" xfId="7925" xr:uid="{00000000-0005-0000-0000-0000E32D0000}"/>
    <cellStyle name="Percent 3 8 4 2 2 2 2" xfId="25545" xr:uid="{00000000-0005-0000-0000-0000E42D0000}"/>
    <cellStyle name="Percent 3 8 4 2 2 3" xfId="25544" xr:uid="{00000000-0005-0000-0000-0000E52D0000}"/>
    <cellStyle name="Percent 3 8 4 2 3" xfId="7926" xr:uid="{00000000-0005-0000-0000-0000E62D0000}"/>
    <cellStyle name="Percent 3 8 4 2 3 2" xfId="7927" xr:uid="{00000000-0005-0000-0000-0000E72D0000}"/>
    <cellStyle name="Percent 3 8 4 2 3 2 2" xfId="25547" xr:uid="{00000000-0005-0000-0000-0000E82D0000}"/>
    <cellStyle name="Percent 3 8 4 2 3 3" xfId="25546" xr:uid="{00000000-0005-0000-0000-0000E92D0000}"/>
    <cellStyle name="Percent 3 8 4 2 4" xfId="7928" xr:uid="{00000000-0005-0000-0000-0000EA2D0000}"/>
    <cellStyle name="Percent 3 8 4 2 4 2" xfId="25548" xr:uid="{00000000-0005-0000-0000-0000EB2D0000}"/>
    <cellStyle name="Percent 3 8 4 2 5" xfId="25543" xr:uid="{00000000-0005-0000-0000-0000EC2D0000}"/>
    <cellStyle name="Percent 3 8 4 3" xfId="7929" xr:uid="{00000000-0005-0000-0000-0000ED2D0000}"/>
    <cellStyle name="Percent 3 8 4 3 2" xfId="7930" xr:uid="{00000000-0005-0000-0000-0000EE2D0000}"/>
    <cellStyle name="Percent 3 8 4 3 2 2" xfId="7931" xr:uid="{00000000-0005-0000-0000-0000EF2D0000}"/>
    <cellStyle name="Percent 3 8 4 3 2 2 2" xfId="25551" xr:uid="{00000000-0005-0000-0000-0000F02D0000}"/>
    <cellStyle name="Percent 3 8 4 3 2 3" xfId="25550" xr:uid="{00000000-0005-0000-0000-0000F12D0000}"/>
    <cellStyle name="Percent 3 8 4 3 3" xfId="7932" xr:uid="{00000000-0005-0000-0000-0000F22D0000}"/>
    <cellStyle name="Percent 3 8 4 3 3 2" xfId="7933" xr:uid="{00000000-0005-0000-0000-0000F32D0000}"/>
    <cellStyle name="Percent 3 8 4 3 3 2 2" xfId="25553" xr:uid="{00000000-0005-0000-0000-0000F42D0000}"/>
    <cellStyle name="Percent 3 8 4 3 3 3" xfId="25552" xr:uid="{00000000-0005-0000-0000-0000F52D0000}"/>
    <cellStyle name="Percent 3 8 4 3 4" xfId="7934" xr:uid="{00000000-0005-0000-0000-0000F62D0000}"/>
    <cellStyle name="Percent 3 8 4 3 4 2" xfId="25554" xr:uid="{00000000-0005-0000-0000-0000F72D0000}"/>
    <cellStyle name="Percent 3 8 4 3 5" xfId="25549" xr:uid="{00000000-0005-0000-0000-0000F82D0000}"/>
    <cellStyle name="Percent 3 8 4 4" xfId="7935" xr:uid="{00000000-0005-0000-0000-0000F92D0000}"/>
    <cellStyle name="Percent 3 8 4 4 2" xfId="7936" xr:uid="{00000000-0005-0000-0000-0000FA2D0000}"/>
    <cellStyle name="Percent 3 8 4 4 2 2" xfId="7937" xr:uid="{00000000-0005-0000-0000-0000FB2D0000}"/>
    <cellStyle name="Percent 3 8 4 4 2 2 2" xfId="25557" xr:uid="{00000000-0005-0000-0000-0000FC2D0000}"/>
    <cellStyle name="Percent 3 8 4 4 2 3" xfId="25556" xr:uid="{00000000-0005-0000-0000-0000FD2D0000}"/>
    <cellStyle name="Percent 3 8 4 4 3" xfId="7938" xr:uid="{00000000-0005-0000-0000-0000FE2D0000}"/>
    <cellStyle name="Percent 3 8 4 4 3 2" xfId="7939" xr:uid="{00000000-0005-0000-0000-0000FF2D0000}"/>
    <cellStyle name="Percent 3 8 4 4 3 2 2" xfId="25559" xr:uid="{00000000-0005-0000-0000-0000002E0000}"/>
    <cellStyle name="Percent 3 8 4 4 3 3" xfId="25558" xr:uid="{00000000-0005-0000-0000-0000012E0000}"/>
    <cellStyle name="Percent 3 8 4 4 4" xfId="7940" xr:uid="{00000000-0005-0000-0000-0000022E0000}"/>
    <cellStyle name="Percent 3 8 4 4 4 2" xfId="25560" xr:uid="{00000000-0005-0000-0000-0000032E0000}"/>
    <cellStyle name="Percent 3 8 4 4 5" xfId="25555" xr:uid="{00000000-0005-0000-0000-0000042E0000}"/>
    <cellStyle name="Percent 3 8 4 5" xfId="7941" xr:uid="{00000000-0005-0000-0000-0000052E0000}"/>
    <cellStyle name="Percent 3 8 4 5 2" xfId="7942" xr:uid="{00000000-0005-0000-0000-0000062E0000}"/>
    <cellStyle name="Percent 3 8 4 5 2 2" xfId="7943" xr:uid="{00000000-0005-0000-0000-0000072E0000}"/>
    <cellStyle name="Percent 3 8 4 5 2 2 2" xfId="25563" xr:uid="{00000000-0005-0000-0000-0000082E0000}"/>
    <cellStyle name="Percent 3 8 4 5 2 3" xfId="25562" xr:uid="{00000000-0005-0000-0000-0000092E0000}"/>
    <cellStyle name="Percent 3 8 4 5 3" xfId="7944" xr:uid="{00000000-0005-0000-0000-00000A2E0000}"/>
    <cellStyle name="Percent 3 8 4 5 3 2" xfId="7945" xr:uid="{00000000-0005-0000-0000-00000B2E0000}"/>
    <cellStyle name="Percent 3 8 4 5 3 2 2" xfId="25565" xr:uid="{00000000-0005-0000-0000-00000C2E0000}"/>
    <cellStyle name="Percent 3 8 4 5 3 3" xfId="25564" xr:uid="{00000000-0005-0000-0000-00000D2E0000}"/>
    <cellStyle name="Percent 3 8 4 5 4" xfId="7946" xr:uid="{00000000-0005-0000-0000-00000E2E0000}"/>
    <cellStyle name="Percent 3 8 4 5 4 2" xfId="7947" xr:uid="{00000000-0005-0000-0000-00000F2E0000}"/>
    <cellStyle name="Percent 3 8 4 5 4 2 2" xfId="25567" xr:uid="{00000000-0005-0000-0000-0000102E0000}"/>
    <cellStyle name="Percent 3 8 4 5 4 3" xfId="25566" xr:uid="{00000000-0005-0000-0000-0000112E0000}"/>
    <cellStyle name="Percent 3 8 4 5 5" xfId="7948" xr:uid="{00000000-0005-0000-0000-0000122E0000}"/>
    <cellStyle name="Percent 3 8 4 5 5 2" xfId="25568" xr:uid="{00000000-0005-0000-0000-0000132E0000}"/>
    <cellStyle name="Percent 3 8 4 5 6" xfId="25561" xr:uid="{00000000-0005-0000-0000-0000142E0000}"/>
    <cellStyle name="Percent 3 8 4 6" xfId="7949" xr:uid="{00000000-0005-0000-0000-0000152E0000}"/>
    <cellStyle name="Percent 3 8 4 6 2" xfId="7950" xr:uid="{00000000-0005-0000-0000-0000162E0000}"/>
    <cellStyle name="Percent 3 8 4 6 2 2" xfId="7951" xr:uid="{00000000-0005-0000-0000-0000172E0000}"/>
    <cellStyle name="Percent 3 8 4 6 2 2 2" xfId="25571" xr:uid="{00000000-0005-0000-0000-0000182E0000}"/>
    <cellStyle name="Percent 3 8 4 6 2 3" xfId="25570" xr:uid="{00000000-0005-0000-0000-0000192E0000}"/>
    <cellStyle name="Percent 3 8 4 6 3" xfId="7952" xr:uid="{00000000-0005-0000-0000-00001A2E0000}"/>
    <cellStyle name="Percent 3 8 4 6 3 2" xfId="7953" xr:uid="{00000000-0005-0000-0000-00001B2E0000}"/>
    <cellStyle name="Percent 3 8 4 6 3 2 2" xfId="25573" xr:uid="{00000000-0005-0000-0000-00001C2E0000}"/>
    <cellStyle name="Percent 3 8 4 6 3 3" xfId="25572" xr:uid="{00000000-0005-0000-0000-00001D2E0000}"/>
    <cellStyle name="Percent 3 8 4 6 4" xfId="7954" xr:uid="{00000000-0005-0000-0000-00001E2E0000}"/>
    <cellStyle name="Percent 3 8 4 6 4 2" xfId="25574" xr:uid="{00000000-0005-0000-0000-00001F2E0000}"/>
    <cellStyle name="Percent 3 8 4 6 5" xfId="25569" xr:uid="{00000000-0005-0000-0000-0000202E0000}"/>
    <cellStyle name="Percent 3 8 4 7" xfId="7955" xr:uid="{00000000-0005-0000-0000-0000212E0000}"/>
    <cellStyle name="Percent 3 8 4 7 2" xfId="7956" xr:uid="{00000000-0005-0000-0000-0000222E0000}"/>
    <cellStyle name="Percent 3 8 4 7 2 2" xfId="25576" xr:uid="{00000000-0005-0000-0000-0000232E0000}"/>
    <cellStyle name="Percent 3 8 4 7 3" xfId="25575" xr:uid="{00000000-0005-0000-0000-0000242E0000}"/>
    <cellStyle name="Percent 3 8 4 8" xfId="7957" xr:uid="{00000000-0005-0000-0000-0000252E0000}"/>
    <cellStyle name="Percent 3 8 4 8 2" xfId="7958" xr:uid="{00000000-0005-0000-0000-0000262E0000}"/>
    <cellStyle name="Percent 3 8 4 8 2 2" xfId="25578" xr:uid="{00000000-0005-0000-0000-0000272E0000}"/>
    <cellStyle name="Percent 3 8 4 8 3" xfId="25577" xr:uid="{00000000-0005-0000-0000-0000282E0000}"/>
    <cellStyle name="Percent 3 8 4 9" xfId="7959" xr:uid="{00000000-0005-0000-0000-0000292E0000}"/>
    <cellStyle name="Percent 3 8 4 9 2" xfId="7960" xr:uid="{00000000-0005-0000-0000-00002A2E0000}"/>
    <cellStyle name="Percent 3 8 4 9 2 2" xfId="25580" xr:uid="{00000000-0005-0000-0000-00002B2E0000}"/>
    <cellStyle name="Percent 3 8 4 9 3" xfId="25579" xr:uid="{00000000-0005-0000-0000-00002C2E0000}"/>
    <cellStyle name="Percent 3 8 5" xfId="7961" xr:uid="{00000000-0005-0000-0000-00002D2E0000}"/>
    <cellStyle name="Percent 3 8 5 10" xfId="7962" xr:uid="{00000000-0005-0000-0000-00002E2E0000}"/>
    <cellStyle name="Percent 3 8 5 10 2" xfId="7963" xr:uid="{00000000-0005-0000-0000-00002F2E0000}"/>
    <cellStyle name="Percent 3 8 5 10 2 2" xfId="25583" xr:uid="{00000000-0005-0000-0000-0000302E0000}"/>
    <cellStyle name="Percent 3 8 5 10 3" xfId="25582" xr:uid="{00000000-0005-0000-0000-0000312E0000}"/>
    <cellStyle name="Percent 3 8 5 11" xfId="7964" xr:uid="{00000000-0005-0000-0000-0000322E0000}"/>
    <cellStyle name="Percent 3 8 5 11 2" xfId="25584" xr:uid="{00000000-0005-0000-0000-0000332E0000}"/>
    <cellStyle name="Percent 3 8 5 12" xfId="25581" xr:uid="{00000000-0005-0000-0000-0000342E0000}"/>
    <cellStyle name="Percent 3 8 5 2" xfId="7965" xr:uid="{00000000-0005-0000-0000-0000352E0000}"/>
    <cellStyle name="Percent 3 8 5 2 2" xfId="7966" xr:uid="{00000000-0005-0000-0000-0000362E0000}"/>
    <cellStyle name="Percent 3 8 5 2 2 2" xfId="7967" xr:uid="{00000000-0005-0000-0000-0000372E0000}"/>
    <cellStyle name="Percent 3 8 5 2 2 2 2" xfId="25587" xr:uid="{00000000-0005-0000-0000-0000382E0000}"/>
    <cellStyle name="Percent 3 8 5 2 2 3" xfId="25586" xr:uid="{00000000-0005-0000-0000-0000392E0000}"/>
    <cellStyle name="Percent 3 8 5 2 3" xfId="7968" xr:uid="{00000000-0005-0000-0000-00003A2E0000}"/>
    <cellStyle name="Percent 3 8 5 2 3 2" xfId="7969" xr:uid="{00000000-0005-0000-0000-00003B2E0000}"/>
    <cellStyle name="Percent 3 8 5 2 3 2 2" xfId="25589" xr:uid="{00000000-0005-0000-0000-00003C2E0000}"/>
    <cellStyle name="Percent 3 8 5 2 3 3" xfId="25588" xr:uid="{00000000-0005-0000-0000-00003D2E0000}"/>
    <cellStyle name="Percent 3 8 5 2 4" xfId="7970" xr:uid="{00000000-0005-0000-0000-00003E2E0000}"/>
    <cellStyle name="Percent 3 8 5 2 4 2" xfId="25590" xr:uid="{00000000-0005-0000-0000-00003F2E0000}"/>
    <cellStyle name="Percent 3 8 5 2 5" xfId="25585" xr:uid="{00000000-0005-0000-0000-0000402E0000}"/>
    <cellStyle name="Percent 3 8 5 3" xfId="7971" xr:uid="{00000000-0005-0000-0000-0000412E0000}"/>
    <cellStyle name="Percent 3 8 5 3 2" xfId="7972" xr:uid="{00000000-0005-0000-0000-0000422E0000}"/>
    <cellStyle name="Percent 3 8 5 3 2 2" xfId="7973" xr:uid="{00000000-0005-0000-0000-0000432E0000}"/>
    <cellStyle name="Percent 3 8 5 3 2 2 2" xfId="25593" xr:uid="{00000000-0005-0000-0000-0000442E0000}"/>
    <cellStyle name="Percent 3 8 5 3 2 3" xfId="25592" xr:uid="{00000000-0005-0000-0000-0000452E0000}"/>
    <cellStyle name="Percent 3 8 5 3 3" xfId="7974" xr:uid="{00000000-0005-0000-0000-0000462E0000}"/>
    <cellStyle name="Percent 3 8 5 3 3 2" xfId="7975" xr:uid="{00000000-0005-0000-0000-0000472E0000}"/>
    <cellStyle name="Percent 3 8 5 3 3 2 2" xfId="25595" xr:uid="{00000000-0005-0000-0000-0000482E0000}"/>
    <cellStyle name="Percent 3 8 5 3 3 3" xfId="25594" xr:uid="{00000000-0005-0000-0000-0000492E0000}"/>
    <cellStyle name="Percent 3 8 5 3 4" xfId="7976" xr:uid="{00000000-0005-0000-0000-00004A2E0000}"/>
    <cellStyle name="Percent 3 8 5 3 4 2" xfId="25596" xr:uid="{00000000-0005-0000-0000-00004B2E0000}"/>
    <cellStyle name="Percent 3 8 5 3 5" xfId="25591" xr:uid="{00000000-0005-0000-0000-00004C2E0000}"/>
    <cellStyle name="Percent 3 8 5 4" xfId="7977" xr:uid="{00000000-0005-0000-0000-00004D2E0000}"/>
    <cellStyle name="Percent 3 8 5 4 2" xfId="7978" xr:uid="{00000000-0005-0000-0000-00004E2E0000}"/>
    <cellStyle name="Percent 3 8 5 4 2 2" xfId="7979" xr:uid="{00000000-0005-0000-0000-00004F2E0000}"/>
    <cellStyle name="Percent 3 8 5 4 2 2 2" xfId="25599" xr:uid="{00000000-0005-0000-0000-0000502E0000}"/>
    <cellStyle name="Percent 3 8 5 4 2 3" xfId="25598" xr:uid="{00000000-0005-0000-0000-0000512E0000}"/>
    <cellStyle name="Percent 3 8 5 4 3" xfId="7980" xr:uid="{00000000-0005-0000-0000-0000522E0000}"/>
    <cellStyle name="Percent 3 8 5 4 3 2" xfId="7981" xr:uid="{00000000-0005-0000-0000-0000532E0000}"/>
    <cellStyle name="Percent 3 8 5 4 3 2 2" xfId="25601" xr:uid="{00000000-0005-0000-0000-0000542E0000}"/>
    <cellStyle name="Percent 3 8 5 4 3 3" xfId="25600" xr:uid="{00000000-0005-0000-0000-0000552E0000}"/>
    <cellStyle name="Percent 3 8 5 4 4" xfId="7982" xr:uid="{00000000-0005-0000-0000-0000562E0000}"/>
    <cellStyle name="Percent 3 8 5 4 4 2" xfId="25602" xr:uid="{00000000-0005-0000-0000-0000572E0000}"/>
    <cellStyle name="Percent 3 8 5 4 5" xfId="25597" xr:uid="{00000000-0005-0000-0000-0000582E0000}"/>
    <cellStyle name="Percent 3 8 5 5" xfId="7983" xr:uid="{00000000-0005-0000-0000-0000592E0000}"/>
    <cellStyle name="Percent 3 8 5 5 2" xfId="7984" xr:uid="{00000000-0005-0000-0000-00005A2E0000}"/>
    <cellStyle name="Percent 3 8 5 5 2 2" xfId="7985" xr:uid="{00000000-0005-0000-0000-00005B2E0000}"/>
    <cellStyle name="Percent 3 8 5 5 2 2 2" xfId="25605" xr:uid="{00000000-0005-0000-0000-00005C2E0000}"/>
    <cellStyle name="Percent 3 8 5 5 2 3" xfId="25604" xr:uid="{00000000-0005-0000-0000-00005D2E0000}"/>
    <cellStyle name="Percent 3 8 5 5 3" xfId="7986" xr:uid="{00000000-0005-0000-0000-00005E2E0000}"/>
    <cellStyle name="Percent 3 8 5 5 3 2" xfId="7987" xr:uid="{00000000-0005-0000-0000-00005F2E0000}"/>
    <cellStyle name="Percent 3 8 5 5 3 2 2" xfId="25607" xr:uid="{00000000-0005-0000-0000-0000602E0000}"/>
    <cellStyle name="Percent 3 8 5 5 3 3" xfId="25606" xr:uid="{00000000-0005-0000-0000-0000612E0000}"/>
    <cellStyle name="Percent 3 8 5 5 4" xfId="7988" xr:uid="{00000000-0005-0000-0000-0000622E0000}"/>
    <cellStyle name="Percent 3 8 5 5 4 2" xfId="7989" xr:uid="{00000000-0005-0000-0000-0000632E0000}"/>
    <cellStyle name="Percent 3 8 5 5 4 2 2" xfId="25609" xr:uid="{00000000-0005-0000-0000-0000642E0000}"/>
    <cellStyle name="Percent 3 8 5 5 4 3" xfId="25608" xr:uid="{00000000-0005-0000-0000-0000652E0000}"/>
    <cellStyle name="Percent 3 8 5 5 5" xfId="7990" xr:uid="{00000000-0005-0000-0000-0000662E0000}"/>
    <cellStyle name="Percent 3 8 5 5 5 2" xfId="25610" xr:uid="{00000000-0005-0000-0000-0000672E0000}"/>
    <cellStyle name="Percent 3 8 5 5 6" xfId="25603" xr:uid="{00000000-0005-0000-0000-0000682E0000}"/>
    <cellStyle name="Percent 3 8 5 6" xfId="7991" xr:uid="{00000000-0005-0000-0000-0000692E0000}"/>
    <cellStyle name="Percent 3 8 5 6 2" xfId="7992" xr:uid="{00000000-0005-0000-0000-00006A2E0000}"/>
    <cellStyle name="Percent 3 8 5 6 2 2" xfId="7993" xr:uid="{00000000-0005-0000-0000-00006B2E0000}"/>
    <cellStyle name="Percent 3 8 5 6 2 2 2" xfId="25613" xr:uid="{00000000-0005-0000-0000-00006C2E0000}"/>
    <cellStyle name="Percent 3 8 5 6 2 3" xfId="25612" xr:uid="{00000000-0005-0000-0000-00006D2E0000}"/>
    <cellStyle name="Percent 3 8 5 6 3" xfId="7994" xr:uid="{00000000-0005-0000-0000-00006E2E0000}"/>
    <cellStyle name="Percent 3 8 5 6 3 2" xfId="7995" xr:uid="{00000000-0005-0000-0000-00006F2E0000}"/>
    <cellStyle name="Percent 3 8 5 6 3 2 2" xfId="25615" xr:uid="{00000000-0005-0000-0000-0000702E0000}"/>
    <cellStyle name="Percent 3 8 5 6 3 3" xfId="25614" xr:uid="{00000000-0005-0000-0000-0000712E0000}"/>
    <cellStyle name="Percent 3 8 5 6 4" xfId="7996" xr:uid="{00000000-0005-0000-0000-0000722E0000}"/>
    <cellStyle name="Percent 3 8 5 6 4 2" xfId="25616" xr:uid="{00000000-0005-0000-0000-0000732E0000}"/>
    <cellStyle name="Percent 3 8 5 6 5" xfId="25611" xr:uid="{00000000-0005-0000-0000-0000742E0000}"/>
    <cellStyle name="Percent 3 8 5 7" xfId="7997" xr:uid="{00000000-0005-0000-0000-0000752E0000}"/>
    <cellStyle name="Percent 3 8 5 7 2" xfId="7998" xr:uid="{00000000-0005-0000-0000-0000762E0000}"/>
    <cellStyle name="Percent 3 8 5 7 2 2" xfId="25618" xr:uid="{00000000-0005-0000-0000-0000772E0000}"/>
    <cellStyle name="Percent 3 8 5 7 3" xfId="25617" xr:uid="{00000000-0005-0000-0000-0000782E0000}"/>
    <cellStyle name="Percent 3 8 5 8" xfId="7999" xr:uid="{00000000-0005-0000-0000-0000792E0000}"/>
    <cellStyle name="Percent 3 8 5 8 2" xfId="8000" xr:uid="{00000000-0005-0000-0000-00007A2E0000}"/>
    <cellStyle name="Percent 3 8 5 8 2 2" xfId="25620" xr:uid="{00000000-0005-0000-0000-00007B2E0000}"/>
    <cellStyle name="Percent 3 8 5 8 3" xfId="25619" xr:uid="{00000000-0005-0000-0000-00007C2E0000}"/>
    <cellStyle name="Percent 3 8 5 9" xfId="8001" xr:uid="{00000000-0005-0000-0000-00007D2E0000}"/>
    <cellStyle name="Percent 3 8 5 9 2" xfId="8002" xr:uid="{00000000-0005-0000-0000-00007E2E0000}"/>
    <cellStyle name="Percent 3 8 5 9 2 2" xfId="25622" xr:uid="{00000000-0005-0000-0000-00007F2E0000}"/>
    <cellStyle name="Percent 3 8 5 9 3" xfId="25621" xr:uid="{00000000-0005-0000-0000-0000802E0000}"/>
    <cellStyle name="Percent 3 8 6" xfId="8003" xr:uid="{00000000-0005-0000-0000-0000812E0000}"/>
    <cellStyle name="Percent 3 8 6 10" xfId="8004" xr:uid="{00000000-0005-0000-0000-0000822E0000}"/>
    <cellStyle name="Percent 3 8 6 10 2" xfId="8005" xr:uid="{00000000-0005-0000-0000-0000832E0000}"/>
    <cellStyle name="Percent 3 8 6 10 2 2" xfId="25625" xr:uid="{00000000-0005-0000-0000-0000842E0000}"/>
    <cellStyle name="Percent 3 8 6 10 3" xfId="25624" xr:uid="{00000000-0005-0000-0000-0000852E0000}"/>
    <cellStyle name="Percent 3 8 6 11" xfId="8006" xr:uid="{00000000-0005-0000-0000-0000862E0000}"/>
    <cellStyle name="Percent 3 8 6 11 2" xfId="25626" xr:uid="{00000000-0005-0000-0000-0000872E0000}"/>
    <cellStyle name="Percent 3 8 6 12" xfId="25623" xr:uid="{00000000-0005-0000-0000-0000882E0000}"/>
    <cellStyle name="Percent 3 8 6 2" xfId="8007" xr:uid="{00000000-0005-0000-0000-0000892E0000}"/>
    <cellStyle name="Percent 3 8 6 2 2" xfId="8008" xr:uid="{00000000-0005-0000-0000-00008A2E0000}"/>
    <cellStyle name="Percent 3 8 6 2 2 2" xfId="8009" xr:uid="{00000000-0005-0000-0000-00008B2E0000}"/>
    <cellStyle name="Percent 3 8 6 2 2 2 2" xfId="25629" xr:uid="{00000000-0005-0000-0000-00008C2E0000}"/>
    <cellStyle name="Percent 3 8 6 2 2 3" xfId="25628" xr:uid="{00000000-0005-0000-0000-00008D2E0000}"/>
    <cellStyle name="Percent 3 8 6 2 3" xfId="8010" xr:uid="{00000000-0005-0000-0000-00008E2E0000}"/>
    <cellStyle name="Percent 3 8 6 2 3 2" xfId="8011" xr:uid="{00000000-0005-0000-0000-00008F2E0000}"/>
    <cellStyle name="Percent 3 8 6 2 3 2 2" xfId="25631" xr:uid="{00000000-0005-0000-0000-0000902E0000}"/>
    <cellStyle name="Percent 3 8 6 2 3 3" xfId="25630" xr:uid="{00000000-0005-0000-0000-0000912E0000}"/>
    <cellStyle name="Percent 3 8 6 2 4" xfId="8012" xr:uid="{00000000-0005-0000-0000-0000922E0000}"/>
    <cellStyle name="Percent 3 8 6 2 4 2" xfId="25632" xr:uid="{00000000-0005-0000-0000-0000932E0000}"/>
    <cellStyle name="Percent 3 8 6 2 5" xfId="25627" xr:uid="{00000000-0005-0000-0000-0000942E0000}"/>
    <cellStyle name="Percent 3 8 6 3" xfId="8013" xr:uid="{00000000-0005-0000-0000-0000952E0000}"/>
    <cellStyle name="Percent 3 8 6 3 2" xfId="8014" xr:uid="{00000000-0005-0000-0000-0000962E0000}"/>
    <cellStyle name="Percent 3 8 6 3 2 2" xfId="8015" xr:uid="{00000000-0005-0000-0000-0000972E0000}"/>
    <cellStyle name="Percent 3 8 6 3 2 2 2" xfId="25635" xr:uid="{00000000-0005-0000-0000-0000982E0000}"/>
    <cellStyle name="Percent 3 8 6 3 2 3" xfId="25634" xr:uid="{00000000-0005-0000-0000-0000992E0000}"/>
    <cellStyle name="Percent 3 8 6 3 3" xfId="8016" xr:uid="{00000000-0005-0000-0000-00009A2E0000}"/>
    <cellStyle name="Percent 3 8 6 3 3 2" xfId="8017" xr:uid="{00000000-0005-0000-0000-00009B2E0000}"/>
    <cellStyle name="Percent 3 8 6 3 3 2 2" xfId="25637" xr:uid="{00000000-0005-0000-0000-00009C2E0000}"/>
    <cellStyle name="Percent 3 8 6 3 3 3" xfId="25636" xr:uid="{00000000-0005-0000-0000-00009D2E0000}"/>
    <cellStyle name="Percent 3 8 6 3 4" xfId="8018" xr:uid="{00000000-0005-0000-0000-00009E2E0000}"/>
    <cellStyle name="Percent 3 8 6 3 4 2" xfId="25638" xr:uid="{00000000-0005-0000-0000-00009F2E0000}"/>
    <cellStyle name="Percent 3 8 6 3 5" xfId="25633" xr:uid="{00000000-0005-0000-0000-0000A02E0000}"/>
    <cellStyle name="Percent 3 8 6 4" xfId="8019" xr:uid="{00000000-0005-0000-0000-0000A12E0000}"/>
    <cellStyle name="Percent 3 8 6 4 2" xfId="8020" xr:uid="{00000000-0005-0000-0000-0000A22E0000}"/>
    <cellStyle name="Percent 3 8 6 4 2 2" xfId="8021" xr:uid="{00000000-0005-0000-0000-0000A32E0000}"/>
    <cellStyle name="Percent 3 8 6 4 2 2 2" xfId="25641" xr:uid="{00000000-0005-0000-0000-0000A42E0000}"/>
    <cellStyle name="Percent 3 8 6 4 2 3" xfId="25640" xr:uid="{00000000-0005-0000-0000-0000A52E0000}"/>
    <cellStyle name="Percent 3 8 6 4 3" xfId="8022" xr:uid="{00000000-0005-0000-0000-0000A62E0000}"/>
    <cellStyle name="Percent 3 8 6 4 3 2" xfId="8023" xr:uid="{00000000-0005-0000-0000-0000A72E0000}"/>
    <cellStyle name="Percent 3 8 6 4 3 2 2" xfId="25643" xr:uid="{00000000-0005-0000-0000-0000A82E0000}"/>
    <cellStyle name="Percent 3 8 6 4 3 3" xfId="25642" xr:uid="{00000000-0005-0000-0000-0000A92E0000}"/>
    <cellStyle name="Percent 3 8 6 4 4" xfId="8024" xr:uid="{00000000-0005-0000-0000-0000AA2E0000}"/>
    <cellStyle name="Percent 3 8 6 4 4 2" xfId="25644" xr:uid="{00000000-0005-0000-0000-0000AB2E0000}"/>
    <cellStyle name="Percent 3 8 6 4 5" xfId="25639" xr:uid="{00000000-0005-0000-0000-0000AC2E0000}"/>
    <cellStyle name="Percent 3 8 6 5" xfId="8025" xr:uid="{00000000-0005-0000-0000-0000AD2E0000}"/>
    <cellStyle name="Percent 3 8 6 5 2" xfId="8026" xr:uid="{00000000-0005-0000-0000-0000AE2E0000}"/>
    <cellStyle name="Percent 3 8 6 5 2 2" xfId="8027" xr:uid="{00000000-0005-0000-0000-0000AF2E0000}"/>
    <cellStyle name="Percent 3 8 6 5 2 2 2" xfId="25647" xr:uid="{00000000-0005-0000-0000-0000B02E0000}"/>
    <cellStyle name="Percent 3 8 6 5 2 3" xfId="25646" xr:uid="{00000000-0005-0000-0000-0000B12E0000}"/>
    <cellStyle name="Percent 3 8 6 5 3" xfId="8028" xr:uid="{00000000-0005-0000-0000-0000B22E0000}"/>
    <cellStyle name="Percent 3 8 6 5 3 2" xfId="8029" xr:uid="{00000000-0005-0000-0000-0000B32E0000}"/>
    <cellStyle name="Percent 3 8 6 5 3 2 2" xfId="25649" xr:uid="{00000000-0005-0000-0000-0000B42E0000}"/>
    <cellStyle name="Percent 3 8 6 5 3 3" xfId="25648" xr:uid="{00000000-0005-0000-0000-0000B52E0000}"/>
    <cellStyle name="Percent 3 8 6 5 4" xfId="8030" xr:uid="{00000000-0005-0000-0000-0000B62E0000}"/>
    <cellStyle name="Percent 3 8 6 5 4 2" xfId="8031" xr:uid="{00000000-0005-0000-0000-0000B72E0000}"/>
    <cellStyle name="Percent 3 8 6 5 4 2 2" xfId="25651" xr:uid="{00000000-0005-0000-0000-0000B82E0000}"/>
    <cellStyle name="Percent 3 8 6 5 4 3" xfId="25650" xr:uid="{00000000-0005-0000-0000-0000B92E0000}"/>
    <cellStyle name="Percent 3 8 6 5 5" xfId="8032" xr:uid="{00000000-0005-0000-0000-0000BA2E0000}"/>
    <cellStyle name="Percent 3 8 6 5 5 2" xfId="25652" xr:uid="{00000000-0005-0000-0000-0000BB2E0000}"/>
    <cellStyle name="Percent 3 8 6 5 6" xfId="25645" xr:uid="{00000000-0005-0000-0000-0000BC2E0000}"/>
    <cellStyle name="Percent 3 8 6 6" xfId="8033" xr:uid="{00000000-0005-0000-0000-0000BD2E0000}"/>
    <cellStyle name="Percent 3 8 6 6 2" xfId="8034" xr:uid="{00000000-0005-0000-0000-0000BE2E0000}"/>
    <cellStyle name="Percent 3 8 6 6 2 2" xfId="8035" xr:uid="{00000000-0005-0000-0000-0000BF2E0000}"/>
    <cellStyle name="Percent 3 8 6 6 2 2 2" xfId="25655" xr:uid="{00000000-0005-0000-0000-0000C02E0000}"/>
    <cellStyle name="Percent 3 8 6 6 2 3" xfId="25654" xr:uid="{00000000-0005-0000-0000-0000C12E0000}"/>
    <cellStyle name="Percent 3 8 6 6 3" xfId="8036" xr:uid="{00000000-0005-0000-0000-0000C22E0000}"/>
    <cellStyle name="Percent 3 8 6 6 3 2" xfId="8037" xr:uid="{00000000-0005-0000-0000-0000C32E0000}"/>
    <cellStyle name="Percent 3 8 6 6 3 2 2" xfId="25657" xr:uid="{00000000-0005-0000-0000-0000C42E0000}"/>
    <cellStyle name="Percent 3 8 6 6 3 3" xfId="25656" xr:uid="{00000000-0005-0000-0000-0000C52E0000}"/>
    <cellStyle name="Percent 3 8 6 6 4" xfId="8038" xr:uid="{00000000-0005-0000-0000-0000C62E0000}"/>
    <cellStyle name="Percent 3 8 6 6 4 2" xfId="25658" xr:uid="{00000000-0005-0000-0000-0000C72E0000}"/>
    <cellStyle name="Percent 3 8 6 6 5" xfId="25653" xr:uid="{00000000-0005-0000-0000-0000C82E0000}"/>
    <cellStyle name="Percent 3 8 6 7" xfId="8039" xr:uid="{00000000-0005-0000-0000-0000C92E0000}"/>
    <cellStyle name="Percent 3 8 6 7 2" xfId="8040" xr:uid="{00000000-0005-0000-0000-0000CA2E0000}"/>
    <cellStyle name="Percent 3 8 6 7 2 2" xfId="25660" xr:uid="{00000000-0005-0000-0000-0000CB2E0000}"/>
    <cellStyle name="Percent 3 8 6 7 3" xfId="25659" xr:uid="{00000000-0005-0000-0000-0000CC2E0000}"/>
    <cellStyle name="Percent 3 8 6 8" xfId="8041" xr:uid="{00000000-0005-0000-0000-0000CD2E0000}"/>
    <cellStyle name="Percent 3 8 6 8 2" xfId="8042" xr:uid="{00000000-0005-0000-0000-0000CE2E0000}"/>
    <cellStyle name="Percent 3 8 6 8 2 2" xfId="25662" xr:uid="{00000000-0005-0000-0000-0000CF2E0000}"/>
    <cellStyle name="Percent 3 8 6 8 3" xfId="25661" xr:uid="{00000000-0005-0000-0000-0000D02E0000}"/>
    <cellStyle name="Percent 3 8 6 9" xfId="8043" xr:uid="{00000000-0005-0000-0000-0000D12E0000}"/>
    <cellStyle name="Percent 3 8 6 9 2" xfId="8044" xr:uid="{00000000-0005-0000-0000-0000D22E0000}"/>
    <cellStyle name="Percent 3 8 6 9 2 2" xfId="25664" xr:uid="{00000000-0005-0000-0000-0000D32E0000}"/>
    <cellStyle name="Percent 3 8 6 9 3" xfId="25663" xr:uid="{00000000-0005-0000-0000-0000D42E0000}"/>
    <cellStyle name="Percent 3 8 7" xfId="8045" xr:uid="{00000000-0005-0000-0000-0000D52E0000}"/>
    <cellStyle name="Percent 3 8 7 10" xfId="8046" xr:uid="{00000000-0005-0000-0000-0000D62E0000}"/>
    <cellStyle name="Percent 3 8 7 10 2" xfId="8047" xr:uid="{00000000-0005-0000-0000-0000D72E0000}"/>
    <cellStyle name="Percent 3 8 7 10 2 2" xfId="25667" xr:uid="{00000000-0005-0000-0000-0000D82E0000}"/>
    <cellStyle name="Percent 3 8 7 10 3" xfId="25666" xr:uid="{00000000-0005-0000-0000-0000D92E0000}"/>
    <cellStyle name="Percent 3 8 7 11" xfId="8048" xr:uid="{00000000-0005-0000-0000-0000DA2E0000}"/>
    <cellStyle name="Percent 3 8 7 11 2" xfId="25668" xr:uid="{00000000-0005-0000-0000-0000DB2E0000}"/>
    <cellStyle name="Percent 3 8 7 12" xfId="25665" xr:uid="{00000000-0005-0000-0000-0000DC2E0000}"/>
    <cellStyle name="Percent 3 8 7 2" xfId="8049" xr:uid="{00000000-0005-0000-0000-0000DD2E0000}"/>
    <cellStyle name="Percent 3 8 7 2 2" xfId="8050" xr:uid="{00000000-0005-0000-0000-0000DE2E0000}"/>
    <cellStyle name="Percent 3 8 7 2 2 2" xfId="8051" xr:uid="{00000000-0005-0000-0000-0000DF2E0000}"/>
    <cellStyle name="Percent 3 8 7 2 2 2 2" xfId="25671" xr:uid="{00000000-0005-0000-0000-0000E02E0000}"/>
    <cellStyle name="Percent 3 8 7 2 2 3" xfId="25670" xr:uid="{00000000-0005-0000-0000-0000E12E0000}"/>
    <cellStyle name="Percent 3 8 7 2 3" xfId="8052" xr:uid="{00000000-0005-0000-0000-0000E22E0000}"/>
    <cellStyle name="Percent 3 8 7 2 3 2" xfId="8053" xr:uid="{00000000-0005-0000-0000-0000E32E0000}"/>
    <cellStyle name="Percent 3 8 7 2 3 2 2" xfId="25673" xr:uid="{00000000-0005-0000-0000-0000E42E0000}"/>
    <cellStyle name="Percent 3 8 7 2 3 3" xfId="25672" xr:uid="{00000000-0005-0000-0000-0000E52E0000}"/>
    <cellStyle name="Percent 3 8 7 2 4" xfId="8054" xr:uid="{00000000-0005-0000-0000-0000E62E0000}"/>
    <cellStyle name="Percent 3 8 7 2 4 2" xfId="25674" xr:uid="{00000000-0005-0000-0000-0000E72E0000}"/>
    <cellStyle name="Percent 3 8 7 2 5" xfId="25669" xr:uid="{00000000-0005-0000-0000-0000E82E0000}"/>
    <cellStyle name="Percent 3 8 7 3" xfId="8055" xr:uid="{00000000-0005-0000-0000-0000E92E0000}"/>
    <cellStyle name="Percent 3 8 7 3 2" xfId="8056" xr:uid="{00000000-0005-0000-0000-0000EA2E0000}"/>
    <cellStyle name="Percent 3 8 7 3 2 2" xfId="8057" xr:uid="{00000000-0005-0000-0000-0000EB2E0000}"/>
    <cellStyle name="Percent 3 8 7 3 2 2 2" xfId="25677" xr:uid="{00000000-0005-0000-0000-0000EC2E0000}"/>
    <cellStyle name="Percent 3 8 7 3 2 3" xfId="25676" xr:uid="{00000000-0005-0000-0000-0000ED2E0000}"/>
    <cellStyle name="Percent 3 8 7 3 3" xfId="8058" xr:uid="{00000000-0005-0000-0000-0000EE2E0000}"/>
    <cellStyle name="Percent 3 8 7 3 3 2" xfId="8059" xr:uid="{00000000-0005-0000-0000-0000EF2E0000}"/>
    <cellStyle name="Percent 3 8 7 3 3 2 2" xfId="25679" xr:uid="{00000000-0005-0000-0000-0000F02E0000}"/>
    <cellStyle name="Percent 3 8 7 3 3 3" xfId="25678" xr:uid="{00000000-0005-0000-0000-0000F12E0000}"/>
    <cellStyle name="Percent 3 8 7 3 4" xfId="8060" xr:uid="{00000000-0005-0000-0000-0000F22E0000}"/>
    <cellStyle name="Percent 3 8 7 3 4 2" xfId="25680" xr:uid="{00000000-0005-0000-0000-0000F32E0000}"/>
    <cellStyle name="Percent 3 8 7 3 5" xfId="25675" xr:uid="{00000000-0005-0000-0000-0000F42E0000}"/>
    <cellStyle name="Percent 3 8 7 4" xfId="8061" xr:uid="{00000000-0005-0000-0000-0000F52E0000}"/>
    <cellStyle name="Percent 3 8 7 4 2" xfId="8062" xr:uid="{00000000-0005-0000-0000-0000F62E0000}"/>
    <cellStyle name="Percent 3 8 7 4 2 2" xfId="8063" xr:uid="{00000000-0005-0000-0000-0000F72E0000}"/>
    <cellStyle name="Percent 3 8 7 4 2 2 2" xfId="25683" xr:uid="{00000000-0005-0000-0000-0000F82E0000}"/>
    <cellStyle name="Percent 3 8 7 4 2 3" xfId="25682" xr:uid="{00000000-0005-0000-0000-0000F92E0000}"/>
    <cellStyle name="Percent 3 8 7 4 3" xfId="8064" xr:uid="{00000000-0005-0000-0000-0000FA2E0000}"/>
    <cellStyle name="Percent 3 8 7 4 3 2" xfId="8065" xr:uid="{00000000-0005-0000-0000-0000FB2E0000}"/>
    <cellStyle name="Percent 3 8 7 4 3 2 2" xfId="25685" xr:uid="{00000000-0005-0000-0000-0000FC2E0000}"/>
    <cellStyle name="Percent 3 8 7 4 3 3" xfId="25684" xr:uid="{00000000-0005-0000-0000-0000FD2E0000}"/>
    <cellStyle name="Percent 3 8 7 4 4" xfId="8066" xr:uid="{00000000-0005-0000-0000-0000FE2E0000}"/>
    <cellStyle name="Percent 3 8 7 4 4 2" xfId="25686" xr:uid="{00000000-0005-0000-0000-0000FF2E0000}"/>
    <cellStyle name="Percent 3 8 7 4 5" xfId="25681" xr:uid="{00000000-0005-0000-0000-0000002F0000}"/>
    <cellStyle name="Percent 3 8 7 5" xfId="8067" xr:uid="{00000000-0005-0000-0000-0000012F0000}"/>
    <cellStyle name="Percent 3 8 7 5 2" xfId="8068" xr:uid="{00000000-0005-0000-0000-0000022F0000}"/>
    <cellStyle name="Percent 3 8 7 5 2 2" xfId="8069" xr:uid="{00000000-0005-0000-0000-0000032F0000}"/>
    <cellStyle name="Percent 3 8 7 5 2 2 2" xfId="25689" xr:uid="{00000000-0005-0000-0000-0000042F0000}"/>
    <cellStyle name="Percent 3 8 7 5 2 3" xfId="25688" xr:uid="{00000000-0005-0000-0000-0000052F0000}"/>
    <cellStyle name="Percent 3 8 7 5 3" xfId="8070" xr:uid="{00000000-0005-0000-0000-0000062F0000}"/>
    <cellStyle name="Percent 3 8 7 5 3 2" xfId="8071" xr:uid="{00000000-0005-0000-0000-0000072F0000}"/>
    <cellStyle name="Percent 3 8 7 5 3 2 2" xfId="25691" xr:uid="{00000000-0005-0000-0000-0000082F0000}"/>
    <cellStyle name="Percent 3 8 7 5 3 3" xfId="25690" xr:uid="{00000000-0005-0000-0000-0000092F0000}"/>
    <cellStyle name="Percent 3 8 7 5 4" xfId="8072" xr:uid="{00000000-0005-0000-0000-00000A2F0000}"/>
    <cellStyle name="Percent 3 8 7 5 4 2" xfId="8073" xr:uid="{00000000-0005-0000-0000-00000B2F0000}"/>
    <cellStyle name="Percent 3 8 7 5 4 2 2" xfId="25693" xr:uid="{00000000-0005-0000-0000-00000C2F0000}"/>
    <cellStyle name="Percent 3 8 7 5 4 3" xfId="25692" xr:uid="{00000000-0005-0000-0000-00000D2F0000}"/>
    <cellStyle name="Percent 3 8 7 5 5" xfId="8074" xr:uid="{00000000-0005-0000-0000-00000E2F0000}"/>
    <cellStyle name="Percent 3 8 7 5 5 2" xfId="25694" xr:uid="{00000000-0005-0000-0000-00000F2F0000}"/>
    <cellStyle name="Percent 3 8 7 5 6" xfId="25687" xr:uid="{00000000-0005-0000-0000-0000102F0000}"/>
    <cellStyle name="Percent 3 8 7 6" xfId="8075" xr:uid="{00000000-0005-0000-0000-0000112F0000}"/>
    <cellStyle name="Percent 3 8 7 6 2" xfId="8076" xr:uid="{00000000-0005-0000-0000-0000122F0000}"/>
    <cellStyle name="Percent 3 8 7 6 2 2" xfId="8077" xr:uid="{00000000-0005-0000-0000-0000132F0000}"/>
    <cellStyle name="Percent 3 8 7 6 2 2 2" xfId="25697" xr:uid="{00000000-0005-0000-0000-0000142F0000}"/>
    <cellStyle name="Percent 3 8 7 6 2 3" xfId="25696" xr:uid="{00000000-0005-0000-0000-0000152F0000}"/>
    <cellStyle name="Percent 3 8 7 6 3" xfId="8078" xr:uid="{00000000-0005-0000-0000-0000162F0000}"/>
    <cellStyle name="Percent 3 8 7 6 3 2" xfId="8079" xr:uid="{00000000-0005-0000-0000-0000172F0000}"/>
    <cellStyle name="Percent 3 8 7 6 3 2 2" xfId="25699" xr:uid="{00000000-0005-0000-0000-0000182F0000}"/>
    <cellStyle name="Percent 3 8 7 6 3 3" xfId="25698" xr:uid="{00000000-0005-0000-0000-0000192F0000}"/>
    <cellStyle name="Percent 3 8 7 6 4" xfId="8080" xr:uid="{00000000-0005-0000-0000-00001A2F0000}"/>
    <cellStyle name="Percent 3 8 7 6 4 2" xfId="25700" xr:uid="{00000000-0005-0000-0000-00001B2F0000}"/>
    <cellStyle name="Percent 3 8 7 6 5" xfId="25695" xr:uid="{00000000-0005-0000-0000-00001C2F0000}"/>
    <cellStyle name="Percent 3 8 7 7" xfId="8081" xr:uid="{00000000-0005-0000-0000-00001D2F0000}"/>
    <cellStyle name="Percent 3 8 7 7 2" xfId="8082" xr:uid="{00000000-0005-0000-0000-00001E2F0000}"/>
    <cellStyle name="Percent 3 8 7 7 2 2" xfId="25702" xr:uid="{00000000-0005-0000-0000-00001F2F0000}"/>
    <cellStyle name="Percent 3 8 7 7 3" xfId="25701" xr:uid="{00000000-0005-0000-0000-0000202F0000}"/>
    <cellStyle name="Percent 3 8 7 8" xfId="8083" xr:uid="{00000000-0005-0000-0000-0000212F0000}"/>
    <cellStyle name="Percent 3 8 7 8 2" xfId="8084" xr:uid="{00000000-0005-0000-0000-0000222F0000}"/>
    <cellStyle name="Percent 3 8 7 8 2 2" xfId="25704" xr:uid="{00000000-0005-0000-0000-0000232F0000}"/>
    <cellStyle name="Percent 3 8 7 8 3" xfId="25703" xr:uid="{00000000-0005-0000-0000-0000242F0000}"/>
    <cellStyle name="Percent 3 8 7 9" xfId="8085" xr:uid="{00000000-0005-0000-0000-0000252F0000}"/>
    <cellStyle name="Percent 3 8 7 9 2" xfId="8086" xr:uid="{00000000-0005-0000-0000-0000262F0000}"/>
    <cellStyle name="Percent 3 8 7 9 2 2" xfId="25706" xr:uid="{00000000-0005-0000-0000-0000272F0000}"/>
    <cellStyle name="Percent 3 8 7 9 3" xfId="25705" xr:uid="{00000000-0005-0000-0000-0000282F0000}"/>
    <cellStyle name="Percent 3 8 8" xfId="8087" xr:uid="{00000000-0005-0000-0000-0000292F0000}"/>
    <cellStyle name="Percent 3 8 8 10" xfId="8088" xr:uid="{00000000-0005-0000-0000-00002A2F0000}"/>
    <cellStyle name="Percent 3 8 8 10 2" xfId="8089" xr:uid="{00000000-0005-0000-0000-00002B2F0000}"/>
    <cellStyle name="Percent 3 8 8 10 2 2" xfId="25709" xr:uid="{00000000-0005-0000-0000-00002C2F0000}"/>
    <cellStyle name="Percent 3 8 8 10 3" xfId="25708" xr:uid="{00000000-0005-0000-0000-00002D2F0000}"/>
    <cellStyle name="Percent 3 8 8 11" xfId="8090" xr:uid="{00000000-0005-0000-0000-00002E2F0000}"/>
    <cellStyle name="Percent 3 8 8 11 2" xfId="25710" xr:uid="{00000000-0005-0000-0000-00002F2F0000}"/>
    <cellStyle name="Percent 3 8 8 12" xfId="25707" xr:uid="{00000000-0005-0000-0000-0000302F0000}"/>
    <cellStyle name="Percent 3 8 8 2" xfId="8091" xr:uid="{00000000-0005-0000-0000-0000312F0000}"/>
    <cellStyle name="Percent 3 8 8 2 2" xfId="8092" xr:uid="{00000000-0005-0000-0000-0000322F0000}"/>
    <cellStyle name="Percent 3 8 8 2 2 2" xfId="8093" xr:uid="{00000000-0005-0000-0000-0000332F0000}"/>
    <cellStyle name="Percent 3 8 8 2 2 2 2" xfId="25713" xr:uid="{00000000-0005-0000-0000-0000342F0000}"/>
    <cellStyle name="Percent 3 8 8 2 2 3" xfId="25712" xr:uid="{00000000-0005-0000-0000-0000352F0000}"/>
    <cellStyle name="Percent 3 8 8 2 3" xfId="8094" xr:uid="{00000000-0005-0000-0000-0000362F0000}"/>
    <cellStyle name="Percent 3 8 8 2 3 2" xfId="8095" xr:uid="{00000000-0005-0000-0000-0000372F0000}"/>
    <cellStyle name="Percent 3 8 8 2 3 2 2" xfId="25715" xr:uid="{00000000-0005-0000-0000-0000382F0000}"/>
    <cellStyle name="Percent 3 8 8 2 3 3" xfId="25714" xr:uid="{00000000-0005-0000-0000-0000392F0000}"/>
    <cellStyle name="Percent 3 8 8 2 4" xfId="8096" xr:uid="{00000000-0005-0000-0000-00003A2F0000}"/>
    <cellStyle name="Percent 3 8 8 2 4 2" xfId="25716" xr:uid="{00000000-0005-0000-0000-00003B2F0000}"/>
    <cellStyle name="Percent 3 8 8 2 5" xfId="25711" xr:uid="{00000000-0005-0000-0000-00003C2F0000}"/>
    <cellStyle name="Percent 3 8 8 3" xfId="8097" xr:uid="{00000000-0005-0000-0000-00003D2F0000}"/>
    <cellStyle name="Percent 3 8 8 3 2" xfId="8098" xr:uid="{00000000-0005-0000-0000-00003E2F0000}"/>
    <cellStyle name="Percent 3 8 8 3 2 2" xfId="8099" xr:uid="{00000000-0005-0000-0000-00003F2F0000}"/>
    <cellStyle name="Percent 3 8 8 3 2 2 2" xfId="25719" xr:uid="{00000000-0005-0000-0000-0000402F0000}"/>
    <cellStyle name="Percent 3 8 8 3 2 3" xfId="25718" xr:uid="{00000000-0005-0000-0000-0000412F0000}"/>
    <cellStyle name="Percent 3 8 8 3 3" xfId="8100" xr:uid="{00000000-0005-0000-0000-0000422F0000}"/>
    <cellStyle name="Percent 3 8 8 3 3 2" xfId="8101" xr:uid="{00000000-0005-0000-0000-0000432F0000}"/>
    <cellStyle name="Percent 3 8 8 3 3 2 2" xfId="25721" xr:uid="{00000000-0005-0000-0000-0000442F0000}"/>
    <cellStyle name="Percent 3 8 8 3 3 3" xfId="25720" xr:uid="{00000000-0005-0000-0000-0000452F0000}"/>
    <cellStyle name="Percent 3 8 8 3 4" xfId="8102" xr:uid="{00000000-0005-0000-0000-0000462F0000}"/>
    <cellStyle name="Percent 3 8 8 3 4 2" xfId="25722" xr:uid="{00000000-0005-0000-0000-0000472F0000}"/>
    <cellStyle name="Percent 3 8 8 3 5" xfId="25717" xr:uid="{00000000-0005-0000-0000-0000482F0000}"/>
    <cellStyle name="Percent 3 8 8 4" xfId="8103" xr:uid="{00000000-0005-0000-0000-0000492F0000}"/>
    <cellStyle name="Percent 3 8 8 4 2" xfId="8104" xr:uid="{00000000-0005-0000-0000-00004A2F0000}"/>
    <cellStyle name="Percent 3 8 8 4 2 2" xfId="8105" xr:uid="{00000000-0005-0000-0000-00004B2F0000}"/>
    <cellStyle name="Percent 3 8 8 4 2 2 2" xfId="25725" xr:uid="{00000000-0005-0000-0000-00004C2F0000}"/>
    <cellStyle name="Percent 3 8 8 4 2 3" xfId="25724" xr:uid="{00000000-0005-0000-0000-00004D2F0000}"/>
    <cellStyle name="Percent 3 8 8 4 3" xfId="8106" xr:uid="{00000000-0005-0000-0000-00004E2F0000}"/>
    <cellStyle name="Percent 3 8 8 4 3 2" xfId="8107" xr:uid="{00000000-0005-0000-0000-00004F2F0000}"/>
    <cellStyle name="Percent 3 8 8 4 3 2 2" xfId="25727" xr:uid="{00000000-0005-0000-0000-0000502F0000}"/>
    <cellStyle name="Percent 3 8 8 4 3 3" xfId="25726" xr:uid="{00000000-0005-0000-0000-0000512F0000}"/>
    <cellStyle name="Percent 3 8 8 4 4" xfId="8108" xr:uid="{00000000-0005-0000-0000-0000522F0000}"/>
    <cellStyle name="Percent 3 8 8 4 4 2" xfId="25728" xr:uid="{00000000-0005-0000-0000-0000532F0000}"/>
    <cellStyle name="Percent 3 8 8 4 5" xfId="25723" xr:uid="{00000000-0005-0000-0000-0000542F0000}"/>
    <cellStyle name="Percent 3 8 8 5" xfId="8109" xr:uid="{00000000-0005-0000-0000-0000552F0000}"/>
    <cellStyle name="Percent 3 8 8 5 2" xfId="8110" xr:uid="{00000000-0005-0000-0000-0000562F0000}"/>
    <cellStyle name="Percent 3 8 8 5 2 2" xfId="8111" xr:uid="{00000000-0005-0000-0000-0000572F0000}"/>
    <cellStyle name="Percent 3 8 8 5 2 2 2" xfId="25731" xr:uid="{00000000-0005-0000-0000-0000582F0000}"/>
    <cellStyle name="Percent 3 8 8 5 2 3" xfId="25730" xr:uid="{00000000-0005-0000-0000-0000592F0000}"/>
    <cellStyle name="Percent 3 8 8 5 3" xfId="8112" xr:uid="{00000000-0005-0000-0000-00005A2F0000}"/>
    <cellStyle name="Percent 3 8 8 5 3 2" xfId="8113" xr:uid="{00000000-0005-0000-0000-00005B2F0000}"/>
    <cellStyle name="Percent 3 8 8 5 3 2 2" xfId="25733" xr:uid="{00000000-0005-0000-0000-00005C2F0000}"/>
    <cellStyle name="Percent 3 8 8 5 3 3" xfId="25732" xr:uid="{00000000-0005-0000-0000-00005D2F0000}"/>
    <cellStyle name="Percent 3 8 8 5 4" xfId="8114" xr:uid="{00000000-0005-0000-0000-00005E2F0000}"/>
    <cellStyle name="Percent 3 8 8 5 4 2" xfId="8115" xr:uid="{00000000-0005-0000-0000-00005F2F0000}"/>
    <cellStyle name="Percent 3 8 8 5 4 2 2" xfId="25735" xr:uid="{00000000-0005-0000-0000-0000602F0000}"/>
    <cellStyle name="Percent 3 8 8 5 4 3" xfId="25734" xr:uid="{00000000-0005-0000-0000-0000612F0000}"/>
    <cellStyle name="Percent 3 8 8 5 5" xfId="8116" xr:uid="{00000000-0005-0000-0000-0000622F0000}"/>
    <cellStyle name="Percent 3 8 8 5 5 2" xfId="25736" xr:uid="{00000000-0005-0000-0000-0000632F0000}"/>
    <cellStyle name="Percent 3 8 8 5 6" xfId="25729" xr:uid="{00000000-0005-0000-0000-0000642F0000}"/>
    <cellStyle name="Percent 3 8 8 6" xfId="8117" xr:uid="{00000000-0005-0000-0000-0000652F0000}"/>
    <cellStyle name="Percent 3 8 8 6 2" xfId="8118" xr:uid="{00000000-0005-0000-0000-0000662F0000}"/>
    <cellStyle name="Percent 3 8 8 6 2 2" xfId="8119" xr:uid="{00000000-0005-0000-0000-0000672F0000}"/>
    <cellStyle name="Percent 3 8 8 6 2 2 2" xfId="25739" xr:uid="{00000000-0005-0000-0000-0000682F0000}"/>
    <cellStyle name="Percent 3 8 8 6 2 3" xfId="25738" xr:uid="{00000000-0005-0000-0000-0000692F0000}"/>
    <cellStyle name="Percent 3 8 8 6 3" xfId="8120" xr:uid="{00000000-0005-0000-0000-00006A2F0000}"/>
    <cellStyle name="Percent 3 8 8 6 3 2" xfId="8121" xr:uid="{00000000-0005-0000-0000-00006B2F0000}"/>
    <cellStyle name="Percent 3 8 8 6 3 2 2" xfId="25741" xr:uid="{00000000-0005-0000-0000-00006C2F0000}"/>
    <cellStyle name="Percent 3 8 8 6 3 3" xfId="25740" xr:uid="{00000000-0005-0000-0000-00006D2F0000}"/>
    <cellStyle name="Percent 3 8 8 6 4" xfId="8122" xr:uid="{00000000-0005-0000-0000-00006E2F0000}"/>
    <cellStyle name="Percent 3 8 8 6 4 2" xfId="25742" xr:uid="{00000000-0005-0000-0000-00006F2F0000}"/>
    <cellStyle name="Percent 3 8 8 6 5" xfId="25737" xr:uid="{00000000-0005-0000-0000-0000702F0000}"/>
    <cellStyle name="Percent 3 8 8 7" xfId="8123" xr:uid="{00000000-0005-0000-0000-0000712F0000}"/>
    <cellStyle name="Percent 3 8 8 7 2" xfId="8124" xr:uid="{00000000-0005-0000-0000-0000722F0000}"/>
    <cellStyle name="Percent 3 8 8 7 2 2" xfId="25744" xr:uid="{00000000-0005-0000-0000-0000732F0000}"/>
    <cellStyle name="Percent 3 8 8 7 3" xfId="25743" xr:uid="{00000000-0005-0000-0000-0000742F0000}"/>
    <cellStyle name="Percent 3 8 8 8" xfId="8125" xr:uid="{00000000-0005-0000-0000-0000752F0000}"/>
    <cellStyle name="Percent 3 8 8 8 2" xfId="8126" xr:uid="{00000000-0005-0000-0000-0000762F0000}"/>
    <cellStyle name="Percent 3 8 8 8 2 2" xfId="25746" xr:uid="{00000000-0005-0000-0000-0000772F0000}"/>
    <cellStyle name="Percent 3 8 8 8 3" xfId="25745" xr:uid="{00000000-0005-0000-0000-0000782F0000}"/>
    <cellStyle name="Percent 3 8 8 9" xfId="8127" xr:uid="{00000000-0005-0000-0000-0000792F0000}"/>
    <cellStyle name="Percent 3 8 8 9 2" xfId="8128" xr:uid="{00000000-0005-0000-0000-00007A2F0000}"/>
    <cellStyle name="Percent 3 8 8 9 2 2" xfId="25748" xr:uid="{00000000-0005-0000-0000-00007B2F0000}"/>
    <cellStyle name="Percent 3 8 8 9 3" xfId="25747" xr:uid="{00000000-0005-0000-0000-00007C2F0000}"/>
    <cellStyle name="Percent 3 8 9" xfId="8129" xr:uid="{00000000-0005-0000-0000-00007D2F0000}"/>
    <cellStyle name="Percent 3 8 9 10" xfId="8130" xr:uid="{00000000-0005-0000-0000-00007E2F0000}"/>
    <cellStyle name="Percent 3 8 9 10 2" xfId="8131" xr:uid="{00000000-0005-0000-0000-00007F2F0000}"/>
    <cellStyle name="Percent 3 8 9 10 2 2" xfId="25751" xr:uid="{00000000-0005-0000-0000-0000802F0000}"/>
    <cellStyle name="Percent 3 8 9 10 3" xfId="25750" xr:uid="{00000000-0005-0000-0000-0000812F0000}"/>
    <cellStyle name="Percent 3 8 9 11" xfId="8132" xr:uid="{00000000-0005-0000-0000-0000822F0000}"/>
    <cellStyle name="Percent 3 8 9 11 2" xfId="25752" xr:uid="{00000000-0005-0000-0000-0000832F0000}"/>
    <cellStyle name="Percent 3 8 9 12" xfId="25749" xr:uid="{00000000-0005-0000-0000-0000842F0000}"/>
    <cellStyle name="Percent 3 8 9 2" xfId="8133" xr:uid="{00000000-0005-0000-0000-0000852F0000}"/>
    <cellStyle name="Percent 3 8 9 2 2" xfId="8134" xr:uid="{00000000-0005-0000-0000-0000862F0000}"/>
    <cellStyle name="Percent 3 8 9 2 2 2" xfId="8135" xr:uid="{00000000-0005-0000-0000-0000872F0000}"/>
    <cellStyle name="Percent 3 8 9 2 2 2 2" xfId="25755" xr:uid="{00000000-0005-0000-0000-0000882F0000}"/>
    <cellStyle name="Percent 3 8 9 2 2 3" xfId="25754" xr:uid="{00000000-0005-0000-0000-0000892F0000}"/>
    <cellStyle name="Percent 3 8 9 2 3" xfId="8136" xr:uid="{00000000-0005-0000-0000-00008A2F0000}"/>
    <cellStyle name="Percent 3 8 9 2 3 2" xfId="8137" xr:uid="{00000000-0005-0000-0000-00008B2F0000}"/>
    <cellStyle name="Percent 3 8 9 2 3 2 2" xfId="25757" xr:uid="{00000000-0005-0000-0000-00008C2F0000}"/>
    <cellStyle name="Percent 3 8 9 2 3 3" xfId="25756" xr:uid="{00000000-0005-0000-0000-00008D2F0000}"/>
    <cellStyle name="Percent 3 8 9 2 4" xfId="8138" xr:uid="{00000000-0005-0000-0000-00008E2F0000}"/>
    <cellStyle name="Percent 3 8 9 2 4 2" xfId="25758" xr:uid="{00000000-0005-0000-0000-00008F2F0000}"/>
    <cellStyle name="Percent 3 8 9 2 5" xfId="25753" xr:uid="{00000000-0005-0000-0000-0000902F0000}"/>
    <cellStyle name="Percent 3 8 9 3" xfId="8139" xr:uid="{00000000-0005-0000-0000-0000912F0000}"/>
    <cellStyle name="Percent 3 8 9 3 2" xfId="8140" xr:uid="{00000000-0005-0000-0000-0000922F0000}"/>
    <cellStyle name="Percent 3 8 9 3 2 2" xfId="8141" xr:uid="{00000000-0005-0000-0000-0000932F0000}"/>
    <cellStyle name="Percent 3 8 9 3 2 2 2" xfId="25761" xr:uid="{00000000-0005-0000-0000-0000942F0000}"/>
    <cellStyle name="Percent 3 8 9 3 2 3" xfId="25760" xr:uid="{00000000-0005-0000-0000-0000952F0000}"/>
    <cellStyle name="Percent 3 8 9 3 3" xfId="8142" xr:uid="{00000000-0005-0000-0000-0000962F0000}"/>
    <cellStyle name="Percent 3 8 9 3 3 2" xfId="8143" xr:uid="{00000000-0005-0000-0000-0000972F0000}"/>
    <cellStyle name="Percent 3 8 9 3 3 2 2" xfId="25763" xr:uid="{00000000-0005-0000-0000-0000982F0000}"/>
    <cellStyle name="Percent 3 8 9 3 3 3" xfId="25762" xr:uid="{00000000-0005-0000-0000-0000992F0000}"/>
    <cellStyle name="Percent 3 8 9 3 4" xfId="8144" xr:uid="{00000000-0005-0000-0000-00009A2F0000}"/>
    <cellStyle name="Percent 3 8 9 3 4 2" xfId="25764" xr:uid="{00000000-0005-0000-0000-00009B2F0000}"/>
    <cellStyle name="Percent 3 8 9 3 5" xfId="25759" xr:uid="{00000000-0005-0000-0000-00009C2F0000}"/>
    <cellStyle name="Percent 3 8 9 4" xfId="8145" xr:uid="{00000000-0005-0000-0000-00009D2F0000}"/>
    <cellStyle name="Percent 3 8 9 4 2" xfId="8146" xr:uid="{00000000-0005-0000-0000-00009E2F0000}"/>
    <cellStyle name="Percent 3 8 9 4 2 2" xfId="8147" xr:uid="{00000000-0005-0000-0000-00009F2F0000}"/>
    <cellStyle name="Percent 3 8 9 4 2 2 2" xfId="25767" xr:uid="{00000000-0005-0000-0000-0000A02F0000}"/>
    <cellStyle name="Percent 3 8 9 4 2 3" xfId="25766" xr:uid="{00000000-0005-0000-0000-0000A12F0000}"/>
    <cellStyle name="Percent 3 8 9 4 3" xfId="8148" xr:uid="{00000000-0005-0000-0000-0000A22F0000}"/>
    <cellStyle name="Percent 3 8 9 4 3 2" xfId="8149" xr:uid="{00000000-0005-0000-0000-0000A32F0000}"/>
    <cellStyle name="Percent 3 8 9 4 3 2 2" xfId="25769" xr:uid="{00000000-0005-0000-0000-0000A42F0000}"/>
    <cellStyle name="Percent 3 8 9 4 3 3" xfId="25768" xr:uid="{00000000-0005-0000-0000-0000A52F0000}"/>
    <cellStyle name="Percent 3 8 9 4 4" xfId="8150" xr:uid="{00000000-0005-0000-0000-0000A62F0000}"/>
    <cellStyle name="Percent 3 8 9 4 4 2" xfId="25770" xr:uid="{00000000-0005-0000-0000-0000A72F0000}"/>
    <cellStyle name="Percent 3 8 9 4 5" xfId="25765" xr:uid="{00000000-0005-0000-0000-0000A82F0000}"/>
    <cellStyle name="Percent 3 8 9 5" xfId="8151" xr:uid="{00000000-0005-0000-0000-0000A92F0000}"/>
    <cellStyle name="Percent 3 8 9 5 2" xfId="8152" xr:uid="{00000000-0005-0000-0000-0000AA2F0000}"/>
    <cellStyle name="Percent 3 8 9 5 2 2" xfId="8153" xr:uid="{00000000-0005-0000-0000-0000AB2F0000}"/>
    <cellStyle name="Percent 3 8 9 5 2 2 2" xfId="25773" xr:uid="{00000000-0005-0000-0000-0000AC2F0000}"/>
    <cellStyle name="Percent 3 8 9 5 2 3" xfId="25772" xr:uid="{00000000-0005-0000-0000-0000AD2F0000}"/>
    <cellStyle name="Percent 3 8 9 5 3" xfId="8154" xr:uid="{00000000-0005-0000-0000-0000AE2F0000}"/>
    <cellStyle name="Percent 3 8 9 5 3 2" xfId="8155" xr:uid="{00000000-0005-0000-0000-0000AF2F0000}"/>
    <cellStyle name="Percent 3 8 9 5 3 2 2" xfId="25775" xr:uid="{00000000-0005-0000-0000-0000B02F0000}"/>
    <cellStyle name="Percent 3 8 9 5 3 3" xfId="25774" xr:uid="{00000000-0005-0000-0000-0000B12F0000}"/>
    <cellStyle name="Percent 3 8 9 5 4" xfId="8156" xr:uid="{00000000-0005-0000-0000-0000B22F0000}"/>
    <cellStyle name="Percent 3 8 9 5 4 2" xfId="8157" xr:uid="{00000000-0005-0000-0000-0000B32F0000}"/>
    <cellStyle name="Percent 3 8 9 5 4 2 2" xfId="25777" xr:uid="{00000000-0005-0000-0000-0000B42F0000}"/>
    <cellStyle name="Percent 3 8 9 5 4 3" xfId="25776" xr:uid="{00000000-0005-0000-0000-0000B52F0000}"/>
    <cellStyle name="Percent 3 8 9 5 5" xfId="8158" xr:uid="{00000000-0005-0000-0000-0000B62F0000}"/>
    <cellStyle name="Percent 3 8 9 5 5 2" xfId="25778" xr:uid="{00000000-0005-0000-0000-0000B72F0000}"/>
    <cellStyle name="Percent 3 8 9 5 6" xfId="25771" xr:uid="{00000000-0005-0000-0000-0000B82F0000}"/>
    <cellStyle name="Percent 3 8 9 6" xfId="8159" xr:uid="{00000000-0005-0000-0000-0000B92F0000}"/>
    <cellStyle name="Percent 3 8 9 6 2" xfId="8160" xr:uid="{00000000-0005-0000-0000-0000BA2F0000}"/>
    <cellStyle name="Percent 3 8 9 6 2 2" xfId="8161" xr:uid="{00000000-0005-0000-0000-0000BB2F0000}"/>
    <cellStyle name="Percent 3 8 9 6 2 2 2" xfId="25781" xr:uid="{00000000-0005-0000-0000-0000BC2F0000}"/>
    <cellStyle name="Percent 3 8 9 6 2 3" xfId="25780" xr:uid="{00000000-0005-0000-0000-0000BD2F0000}"/>
    <cellStyle name="Percent 3 8 9 6 3" xfId="8162" xr:uid="{00000000-0005-0000-0000-0000BE2F0000}"/>
    <cellStyle name="Percent 3 8 9 6 3 2" xfId="8163" xr:uid="{00000000-0005-0000-0000-0000BF2F0000}"/>
    <cellStyle name="Percent 3 8 9 6 3 2 2" xfId="25783" xr:uid="{00000000-0005-0000-0000-0000C02F0000}"/>
    <cellStyle name="Percent 3 8 9 6 3 3" xfId="25782" xr:uid="{00000000-0005-0000-0000-0000C12F0000}"/>
    <cellStyle name="Percent 3 8 9 6 4" xfId="8164" xr:uid="{00000000-0005-0000-0000-0000C22F0000}"/>
    <cellStyle name="Percent 3 8 9 6 4 2" xfId="25784" xr:uid="{00000000-0005-0000-0000-0000C32F0000}"/>
    <cellStyle name="Percent 3 8 9 6 5" xfId="25779" xr:uid="{00000000-0005-0000-0000-0000C42F0000}"/>
    <cellStyle name="Percent 3 8 9 7" xfId="8165" xr:uid="{00000000-0005-0000-0000-0000C52F0000}"/>
    <cellStyle name="Percent 3 8 9 7 2" xfId="8166" xr:uid="{00000000-0005-0000-0000-0000C62F0000}"/>
    <cellStyle name="Percent 3 8 9 7 2 2" xfId="25786" xr:uid="{00000000-0005-0000-0000-0000C72F0000}"/>
    <cellStyle name="Percent 3 8 9 7 3" xfId="25785" xr:uid="{00000000-0005-0000-0000-0000C82F0000}"/>
    <cellStyle name="Percent 3 8 9 8" xfId="8167" xr:uid="{00000000-0005-0000-0000-0000C92F0000}"/>
    <cellStyle name="Percent 3 8 9 8 2" xfId="8168" xr:uid="{00000000-0005-0000-0000-0000CA2F0000}"/>
    <cellStyle name="Percent 3 8 9 8 2 2" xfId="25788" xr:uid="{00000000-0005-0000-0000-0000CB2F0000}"/>
    <cellStyle name="Percent 3 8 9 8 3" xfId="25787" xr:uid="{00000000-0005-0000-0000-0000CC2F0000}"/>
    <cellStyle name="Percent 3 8 9 9" xfId="8169" xr:uid="{00000000-0005-0000-0000-0000CD2F0000}"/>
    <cellStyle name="Percent 3 8 9 9 2" xfId="8170" xr:uid="{00000000-0005-0000-0000-0000CE2F0000}"/>
    <cellStyle name="Percent 3 8 9 9 2 2" xfId="25790" xr:uid="{00000000-0005-0000-0000-0000CF2F0000}"/>
    <cellStyle name="Percent 3 8 9 9 3" xfId="25789" xr:uid="{00000000-0005-0000-0000-0000D02F0000}"/>
    <cellStyle name="Percent 3 9" xfId="8171" xr:uid="{00000000-0005-0000-0000-0000D12F0000}"/>
    <cellStyle name="Percent 3 9 10" xfId="8172" xr:uid="{00000000-0005-0000-0000-0000D22F0000}"/>
    <cellStyle name="Percent 3 9 10 10" xfId="8173" xr:uid="{00000000-0005-0000-0000-0000D32F0000}"/>
    <cellStyle name="Percent 3 9 10 10 2" xfId="8174" xr:uid="{00000000-0005-0000-0000-0000D42F0000}"/>
    <cellStyle name="Percent 3 9 10 10 2 2" xfId="25794" xr:uid="{00000000-0005-0000-0000-0000D52F0000}"/>
    <cellStyle name="Percent 3 9 10 10 3" xfId="25793" xr:uid="{00000000-0005-0000-0000-0000D62F0000}"/>
    <cellStyle name="Percent 3 9 10 11" xfId="8175" xr:uid="{00000000-0005-0000-0000-0000D72F0000}"/>
    <cellStyle name="Percent 3 9 10 11 2" xfId="25795" xr:uid="{00000000-0005-0000-0000-0000D82F0000}"/>
    <cellStyle name="Percent 3 9 10 12" xfId="25792" xr:uid="{00000000-0005-0000-0000-0000D92F0000}"/>
    <cellStyle name="Percent 3 9 10 2" xfId="8176" xr:uid="{00000000-0005-0000-0000-0000DA2F0000}"/>
    <cellStyle name="Percent 3 9 10 2 2" xfId="8177" xr:uid="{00000000-0005-0000-0000-0000DB2F0000}"/>
    <cellStyle name="Percent 3 9 10 2 2 2" xfId="8178" xr:uid="{00000000-0005-0000-0000-0000DC2F0000}"/>
    <cellStyle name="Percent 3 9 10 2 2 2 2" xfId="25798" xr:uid="{00000000-0005-0000-0000-0000DD2F0000}"/>
    <cellStyle name="Percent 3 9 10 2 2 3" xfId="25797" xr:uid="{00000000-0005-0000-0000-0000DE2F0000}"/>
    <cellStyle name="Percent 3 9 10 2 3" xfId="8179" xr:uid="{00000000-0005-0000-0000-0000DF2F0000}"/>
    <cellStyle name="Percent 3 9 10 2 3 2" xfId="8180" xr:uid="{00000000-0005-0000-0000-0000E02F0000}"/>
    <cellStyle name="Percent 3 9 10 2 3 2 2" xfId="25800" xr:uid="{00000000-0005-0000-0000-0000E12F0000}"/>
    <cellStyle name="Percent 3 9 10 2 3 3" xfId="25799" xr:uid="{00000000-0005-0000-0000-0000E22F0000}"/>
    <cellStyle name="Percent 3 9 10 2 4" xfId="8181" xr:uid="{00000000-0005-0000-0000-0000E32F0000}"/>
    <cellStyle name="Percent 3 9 10 2 4 2" xfId="25801" xr:uid="{00000000-0005-0000-0000-0000E42F0000}"/>
    <cellStyle name="Percent 3 9 10 2 5" xfId="25796" xr:uid="{00000000-0005-0000-0000-0000E52F0000}"/>
    <cellStyle name="Percent 3 9 10 3" xfId="8182" xr:uid="{00000000-0005-0000-0000-0000E62F0000}"/>
    <cellStyle name="Percent 3 9 10 3 2" xfId="8183" xr:uid="{00000000-0005-0000-0000-0000E72F0000}"/>
    <cellStyle name="Percent 3 9 10 3 2 2" xfId="8184" xr:uid="{00000000-0005-0000-0000-0000E82F0000}"/>
    <cellStyle name="Percent 3 9 10 3 2 2 2" xfId="25804" xr:uid="{00000000-0005-0000-0000-0000E92F0000}"/>
    <cellStyle name="Percent 3 9 10 3 2 3" xfId="25803" xr:uid="{00000000-0005-0000-0000-0000EA2F0000}"/>
    <cellStyle name="Percent 3 9 10 3 3" xfId="8185" xr:uid="{00000000-0005-0000-0000-0000EB2F0000}"/>
    <cellStyle name="Percent 3 9 10 3 3 2" xfId="8186" xr:uid="{00000000-0005-0000-0000-0000EC2F0000}"/>
    <cellStyle name="Percent 3 9 10 3 3 2 2" xfId="25806" xr:uid="{00000000-0005-0000-0000-0000ED2F0000}"/>
    <cellStyle name="Percent 3 9 10 3 3 3" xfId="25805" xr:uid="{00000000-0005-0000-0000-0000EE2F0000}"/>
    <cellStyle name="Percent 3 9 10 3 4" xfId="8187" xr:uid="{00000000-0005-0000-0000-0000EF2F0000}"/>
    <cellStyle name="Percent 3 9 10 3 4 2" xfId="25807" xr:uid="{00000000-0005-0000-0000-0000F02F0000}"/>
    <cellStyle name="Percent 3 9 10 3 5" xfId="25802" xr:uid="{00000000-0005-0000-0000-0000F12F0000}"/>
    <cellStyle name="Percent 3 9 10 4" xfId="8188" xr:uid="{00000000-0005-0000-0000-0000F22F0000}"/>
    <cellStyle name="Percent 3 9 10 4 2" xfId="8189" xr:uid="{00000000-0005-0000-0000-0000F32F0000}"/>
    <cellStyle name="Percent 3 9 10 4 2 2" xfId="8190" xr:uid="{00000000-0005-0000-0000-0000F42F0000}"/>
    <cellStyle name="Percent 3 9 10 4 2 2 2" xfId="25810" xr:uid="{00000000-0005-0000-0000-0000F52F0000}"/>
    <cellStyle name="Percent 3 9 10 4 2 3" xfId="25809" xr:uid="{00000000-0005-0000-0000-0000F62F0000}"/>
    <cellStyle name="Percent 3 9 10 4 3" xfId="8191" xr:uid="{00000000-0005-0000-0000-0000F72F0000}"/>
    <cellStyle name="Percent 3 9 10 4 3 2" xfId="8192" xr:uid="{00000000-0005-0000-0000-0000F82F0000}"/>
    <cellStyle name="Percent 3 9 10 4 3 2 2" xfId="25812" xr:uid="{00000000-0005-0000-0000-0000F92F0000}"/>
    <cellStyle name="Percent 3 9 10 4 3 3" xfId="25811" xr:uid="{00000000-0005-0000-0000-0000FA2F0000}"/>
    <cellStyle name="Percent 3 9 10 4 4" xfId="8193" xr:uid="{00000000-0005-0000-0000-0000FB2F0000}"/>
    <cellStyle name="Percent 3 9 10 4 4 2" xfId="25813" xr:uid="{00000000-0005-0000-0000-0000FC2F0000}"/>
    <cellStyle name="Percent 3 9 10 4 5" xfId="25808" xr:uid="{00000000-0005-0000-0000-0000FD2F0000}"/>
    <cellStyle name="Percent 3 9 10 5" xfId="8194" xr:uid="{00000000-0005-0000-0000-0000FE2F0000}"/>
    <cellStyle name="Percent 3 9 10 5 2" xfId="8195" xr:uid="{00000000-0005-0000-0000-0000FF2F0000}"/>
    <cellStyle name="Percent 3 9 10 5 2 2" xfId="8196" xr:uid="{00000000-0005-0000-0000-000000300000}"/>
    <cellStyle name="Percent 3 9 10 5 2 2 2" xfId="25816" xr:uid="{00000000-0005-0000-0000-000001300000}"/>
    <cellStyle name="Percent 3 9 10 5 2 3" xfId="25815" xr:uid="{00000000-0005-0000-0000-000002300000}"/>
    <cellStyle name="Percent 3 9 10 5 3" xfId="8197" xr:uid="{00000000-0005-0000-0000-000003300000}"/>
    <cellStyle name="Percent 3 9 10 5 3 2" xfId="8198" xr:uid="{00000000-0005-0000-0000-000004300000}"/>
    <cellStyle name="Percent 3 9 10 5 3 2 2" xfId="25818" xr:uid="{00000000-0005-0000-0000-000005300000}"/>
    <cellStyle name="Percent 3 9 10 5 3 3" xfId="25817" xr:uid="{00000000-0005-0000-0000-000006300000}"/>
    <cellStyle name="Percent 3 9 10 5 4" xfId="8199" xr:uid="{00000000-0005-0000-0000-000007300000}"/>
    <cellStyle name="Percent 3 9 10 5 4 2" xfId="8200" xr:uid="{00000000-0005-0000-0000-000008300000}"/>
    <cellStyle name="Percent 3 9 10 5 4 2 2" xfId="25820" xr:uid="{00000000-0005-0000-0000-000009300000}"/>
    <cellStyle name="Percent 3 9 10 5 4 3" xfId="25819" xr:uid="{00000000-0005-0000-0000-00000A300000}"/>
    <cellStyle name="Percent 3 9 10 5 5" xfId="8201" xr:uid="{00000000-0005-0000-0000-00000B300000}"/>
    <cellStyle name="Percent 3 9 10 5 5 2" xfId="25821" xr:uid="{00000000-0005-0000-0000-00000C300000}"/>
    <cellStyle name="Percent 3 9 10 5 6" xfId="25814" xr:uid="{00000000-0005-0000-0000-00000D300000}"/>
    <cellStyle name="Percent 3 9 10 6" xfId="8202" xr:uid="{00000000-0005-0000-0000-00000E300000}"/>
    <cellStyle name="Percent 3 9 10 6 2" xfId="8203" xr:uid="{00000000-0005-0000-0000-00000F300000}"/>
    <cellStyle name="Percent 3 9 10 6 2 2" xfId="8204" xr:uid="{00000000-0005-0000-0000-000010300000}"/>
    <cellStyle name="Percent 3 9 10 6 2 2 2" xfId="25824" xr:uid="{00000000-0005-0000-0000-000011300000}"/>
    <cellStyle name="Percent 3 9 10 6 2 3" xfId="25823" xr:uid="{00000000-0005-0000-0000-000012300000}"/>
    <cellStyle name="Percent 3 9 10 6 3" xfId="8205" xr:uid="{00000000-0005-0000-0000-000013300000}"/>
    <cellStyle name="Percent 3 9 10 6 3 2" xfId="8206" xr:uid="{00000000-0005-0000-0000-000014300000}"/>
    <cellStyle name="Percent 3 9 10 6 3 2 2" xfId="25826" xr:uid="{00000000-0005-0000-0000-000015300000}"/>
    <cellStyle name="Percent 3 9 10 6 3 3" xfId="25825" xr:uid="{00000000-0005-0000-0000-000016300000}"/>
    <cellStyle name="Percent 3 9 10 6 4" xfId="8207" xr:uid="{00000000-0005-0000-0000-000017300000}"/>
    <cellStyle name="Percent 3 9 10 6 4 2" xfId="25827" xr:uid="{00000000-0005-0000-0000-000018300000}"/>
    <cellStyle name="Percent 3 9 10 6 5" xfId="25822" xr:uid="{00000000-0005-0000-0000-000019300000}"/>
    <cellStyle name="Percent 3 9 10 7" xfId="8208" xr:uid="{00000000-0005-0000-0000-00001A300000}"/>
    <cellStyle name="Percent 3 9 10 7 2" xfId="8209" xr:uid="{00000000-0005-0000-0000-00001B300000}"/>
    <cellStyle name="Percent 3 9 10 7 2 2" xfId="25829" xr:uid="{00000000-0005-0000-0000-00001C300000}"/>
    <cellStyle name="Percent 3 9 10 7 3" xfId="25828" xr:uid="{00000000-0005-0000-0000-00001D300000}"/>
    <cellStyle name="Percent 3 9 10 8" xfId="8210" xr:uid="{00000000-0005-0000-0000-00001E300000}"/>
    <cellStyle name="Percent 3 9 10 8 2" xfId="8211" xr:uid="{00000000-0005-0000-0000-00001F300000}"/>
    <cellStyle name="Percent 3 9 10 8 2 2" xfId="25831" xr:uid="{00000000-0005-0000-0000-000020300000}"/>
    <cellStyle name="Percent 3 9 10 8 3" xfId="25830" xr:uid="{00000000-0005-0000-0000-000021300000}"/>
    <cellStyle name="Percent 3 9 10 9" xfId="8212" xr:uid="{00000000-0005-0000-0000-000022300000}"/>
    <cellStyle name="Percent 3 9 10 9 2" xfId="8213" xr:uid="{00000000-0005-0000-0000-000023300000}"/>
    <cellStyle name="Percent 3 9 10 9 2 2" xfId="25833" xr:uid="{00000000-0005-0000-0000-000024300000}"/>
    <cellStyle name="Percent 3 9 10 9 3" xfId="25832" xr:uid="{00000000-0005-0000-0000-000025300000}"/>
    <cellStyle name="Percent 3 9 11" xfId="8214" xr:uid="{00000000-0005-0000-0000-000026300000}"/>
    <cellStyle name="Percent 3 9 11 10" xfId="8215" xr:uid="{00000000-0005-0000-0000-000027300000}"/>
    <cellStyle name="Percent 3 9 11 10 2" xfId="8216" xr:uid="{00000000-0005-0000-0000-000028300000}"/>
    <cellStyle name="Percent 3 9 11 10 2 2" xfId="25836" xr:uid="{00000000-0005-0000-0000-000029300000}"/>
    <cellStyle name="Percent 3 9 11 10 3" xfId="25835" xr:uid="{00000000-0005-0000-0000-00002A300000}"/>
    <cellStyle name="Percent 3 9 11 11" xfId="8217" xr:uid="{00000000-0005-0000-0000-00002B300000}"/>
    <cellStyle name="Percent 3 9 11 11 2" xfId="25837" xr:uid="{00000000-0005-0000-0000-00002C300000}"/>
    <cellStyle name="Percent 3 9 11 12" xfId="25834" xr:uid="{00000000-0005-0000-0000-00002D300000}"/>
    <cellStyle name="Percent 3 9 11 2" xfId="8218" xr:uid="{00000000-0005-0000-0000-00002E300000}"/>
    <cellStyle name="Percent 3 9 11 2 2" xfId="8219" xr:uid="{00000000-0005-0000-0000-00002F300000}"/>
    <cellStyle name="Percent 3 9 11 2 2 2" xfId="8220" xr:uid="{00000000-0005-0000-0000-000030300000}"/>
    <cellStyle name="Percent 3 9 11 2 2 2 2" xfId="25840" xr:uid="{00000000-0005-0000-0000-000031300000}"/>
    <cellStyle name="Percent 3 9 11 2 2 3" xfId="25839" xr:uid="{00000000-0005-0000-0000-000032300000}"/>
    <cellStyle name="Percent 3 9 11 2 3" xfId="8221" xr:uid="{00000000-0005-0000-0000-000033300000}"/>
    <cellStyle name="Percent 3 9 11 2 3 2" xfId="8222" xr:uid="{00000000-0005-0000-0000-000034300000}"/>
    <cellStyle name="Percent 3 9 11 2 3 2 2" xfId="25842" xr:uid="{00000000-0005-0000-0000-000035300000}"/>
    <cellStyle name="Percent 3 9 11 2 3 3" xfId="25841" xr:uid="{00000000-0005-0000-0000-000036300000}"/>
    <cellStyle name="Percent 3 9 11 2 4" xfId="8223" xr:uid="{00000000-0005-0000-0000-000037300000}"/>
    <cellStyle name="Percent 3 9 11 2 4 2" xfId="25843" xr:uid="{00000000-0005-0000-0000-000038300000}"/>
    <cellStyle name="Percent 3 9 11 2 5" xfId="25838" xr:uid="{00000000-0005-0000-0000-000039300000}"/>
    <cellStyle name="Percent 3 9 11 3" xfId="8224" xr:uid="{00000000-0005-0000-0000-00003A300000}"/>
    <cellStyle name="Percent 3 9 11 3 2" xfId="8225" xr:uid="{00000000-0005-0000-0000-00003B300000}"/>
    <cellStyle name="Percent 3 9 11 3 2 2" xfId="8226" xr:uid="{00000000-0005-0000-0000-00003C300000}"/>
    <cellStyle name="Percent 3 9 11 3 2 2 2" xfId="25846" xr:uid="{00000000-0005-0000-0000-00003D300000}"/>
    <cellStyle name="Percent 3 9 11 3 2 3" xfId="25845" xr:uid="{00000000-0005-0000-0000-00003E300000}"/>
    <cellStyle name="Percent 3 9 11 3 3" xfId="8227" xr:uid="{00000000-0005-0000-0000-00003F300000}"/>
    <cellStyle name="Percent 3 9 11 3 3 2" xfId="8228" xr:uid="{00000000-0005-0000-0000-000040300000}"/>
    <cellStyle name="Percent 3 9 11 3 3 2 2" xfId="25848" xr:uid="{00000000-0005-0000-0000-000041300000}"/>
    <cellStyle name="Percent 3 9 11 3 3 3" xfId="25847" xr:uid="{00000000-0005-0000-0000-000042300000}"/>
    <cellStyle name="Percent 3 9 11 3 4" xfId="8229" xr:uid="{00000000-0005-0000-0000-000043300000}"/>
    <cellStyle name="Percent 3 9 11 3 4 2" xfId="25849" xr:uid="{00000000-0005-0000-0000-000044300000}"/>
    <cellStyle name="Percent 3 9 11 3 5" xfId="25844" xr:uid="{00000000-0005-0000-0000-000045300000}"/>
    <cellStyle name="Percent 3 9 11 4" xfId="8230" xr:uid="{00000000-0005-0000-0000-000046300000}"/>
    <cellStyle name="Percent 3 9 11 4 2" xfId="8231" xr:uid="{00000000-0005-0000-0000-000047300000}"/>
    <cellStyle name="Percent 3 9 11 4 2 2" xfId="8232" xr:uid="{00000000-0005-0000-0000-000048300000}"/>
    <cellStyle name="Percent 3 9 11 4 2 2 2" xfId="25852" xr:uid="{00000000-0005-0000-0000-000049300000}"/>
    <cellStyle name="Percent 3 9 11 4 2 3" xfId="25851" xr:uid="{00000000-0005-0000-0000-00004A300000}"/>
    <cellStyle name="Percent 3 9 11 4 3" xfId="8233" xr:uid="{00000000-0005-0000-0000-00004B300000}"/>
    <cellStyle name="Percent 3 9 11 4 3 2" xfId="8234" xr:uid="{00000000-0005-0000-0000-00004C300000}"/>
    <cellStyle name="Percent 3 9 11 4 3 2 2" xfId="25854" xr:uid="{00000000-0005-0000-0000-00004D300000}"/>
    <cellStyle name="Percent 3 9 11 4 3 3" xfId="25853" xr:uid="{00000000-0005-0000-0000-00004E300000}"/>
    <cellStyle name="Percent 3 9 11 4 4" xfId="8235" xr:uid="{00000000-0005-0000-0000-00004F300000}"/>
    <cellStyle name="Percent 3 9 11 4 4 2" xfId="25855" xr:uid="{00000000-0005-0000-0000-000050300000}"/>
    <cellStyle name="Percent 3 9 11 4 5" xfId="25850" xr:uid="{00000000-0005-0000-0000-000051300000}"/>
    <cellStyle name="Percent 3 9 11 5" xfId="8236" xr:uid="{00000000-0005-0000-0000-000052300000}"/>
    <cellStyle name="Percent 3 9 11 5 2" xfId="8237" xr:uid="{00000000-0005-0000-0000-000053300000}"/>
    <cellStyle name="Percent 3 9 11 5 2 2" xfId="8238" xr:uid="{00000000-0005-0000-0000-000054300000}"/>
    <cellStyle name="Percent 3 9 11 5 2 2 2" xfId="25858" xr:uid="{00000000-0005-0000-0000-000055300000}"/>
    <cellStyle name="Percent 3 9 11 5 2 3" xfId="25857" xr:uid="{00000000-0005-0000-0000-000056300000}"/>
    <cellStyle name="Percent 3 9 11 5 3" xfId="8239" xr:uid="{00000000-0005-0000-0000-000057300000}"/>
    <cellStyle name="Percent 3 9 11 5 3 2" xfId="8240" xr:uid="{00000000-0005-0000-0000-000058300000}"/>
    <cellStyle name="Percent 3 9 11 5 3 2 2" xfId="25860" xr:uid="{00000000-0005-0000-0000-000059300000}"/>
    <cellStyle name="Percent 3 9 11 5 3 3" xfId="25859" xr:uid="{00000000-0005-0000-0000-00005A300000}"/>
    <cellStyle name="Percent 3 9 11 5 4" xfId="8241" xr:uid="{00000000-0005-0000-0000-00005B300000}"/>
    <cellStyle name="Percent 3 9 11 5 4 2" xfId="8242" xr:uid="{00000000-0005-0000-0000-00005C300000}"/>
    <cellStyle name="Percent 3 9 11 5 4 2 2" xfId="25862" xr:uid="{00000000-0005-0000-0000-00005D300000}"/>
    <cellStyle name="Percent 3 9 11 5 4 3" xfId="25861" xr:uid="{00000000-0005-0000-0000-00005E300000}"/>
    <cellStyle name="Percent 3 9 11 5 5" xfId="8243" xr:uid="{00000000-0005-0000-0000-00005F300000}"/>
    <cellStyle name="Percent 3 9 11 5 5 2" xfId="25863" xr:uid="{00000000-0005-0000-0000-000060300000}"/>
    <cellStyle name="Percent 3 9 11 5 6" xfId="25856" xr:uid="{00000000-0005-0000-0000-000061300000}"/>
    <cellStyle name="Percent 3 9 11 6" xfId="8244" xr:uid="{00000000-0005-0000-0000-000062300000}"/>
    <cellStyle name="Percent 3 9 11 6 2" xfId="8245" xr:uid="{00000000-0005-0000-0000-000063300000}"/>
    <cellStyle name="Percent 3 9 11 6 2 2" xfId="8246" xr:uid="{00000000-0005-0000-0000-000064300000}"/>
    <cellStyle name="Percent 3 9 11 6 2 2 2" xfId="25866" xr:uid="{00000000-0005-0000-0000-000065300000}"/>
    <cellStyle name="Percent 3 9 11 6 2 3" xfId="25865" xr:uid="{00000000-0005-0000-0000-000066300000}"/>
    <cellStyle name="Percent 3 9 11 6 3" xfId="8247" xr:uid="{00000000-0005-0000-0000-000067300000}"/>
    <cellStyle name="Percent 3 9 11 6 3 2" xfId="8248" xr:uid="{00000000-0005-0000-0000-000068300000}"/>
    <cellStyle name="Percent 3 9 11 6 3 2 2" xfId="25868" xr:uid="{00000000-0005-0000-0000-000069300000}"/>
    <cellStyle name="Percent 3 9 11 6 3 3" xfId="25867" xr:uid="{00000000-0005-0000-0000-00006A300000}"/>
    <cellStyle name="Percent 3 9 11 6 4" xfId="8249" xr:uid="{00000000-0005-0000-0000-00006B300000}"/>
    <cellStyle name="Percent 3 9 11 6 4 2" xfId="25869" xr:uid="{00000000-0005-0000-0000-00006C300000}"/>
    <cellStyle name="Percent 3 9 11 6 5" xfId="25864" xr:uid="{00000000-0005-0000-0000-00006D300000}"/>
    <cellStyle name="Percent 3 9 11 7" xfId="8250" xr:uid="{00000000-0005-0000-0000-00006E300000}"/>
    <cellStyle name="Percent 3 9 11 7 2" xfId="8251" xr:uid="{00000000-0005-0000-0000-00006F300000}"/>
    <cellStyle name="Percent 3 9 11 7 2 2" xfId="25871" xr:uid="{00000000-0005-0000-0000-000070300000}"/>
    <cellStyle name="Percent 3 9 11 7 3" xfId="25870" xr:uid="{00000000-0005-0000-0000-000071300000}"/>
    <cellStyle name="Percent 3 9 11 8" xfId="8252" xr:uid="{00000000-0005-0000-0000-000072300000}"/>
    <cellStyle name="Percent 3 9 11 8 2" xfId="8253" xr:uid="{00000000-0005-0000-0000-000073300000}"/>
    <cellStyle name="Percent 3 9 11 8 2 2" xfId="25873" xr:uid="{00000000-0005-0000-0000-000074300000}"/>
    <cellStyle name="Percent 3 9 11 8 3" xfId="25872" xr:uid="{00000000-0005-0000-0000-000075300000}"/>
    <cellStyle name="Percent 3 9 11 9" xfId="8254" xr:uid="{00000000-0005-0000-0000-000076300000}"/>
    <cellStyle name="Percent 3 9 11 9 2" xfId="8255" xr:uid="{00000000-0005-0000-0000-000077300000}"/>
    <cellStyle name="Percent 3 9 11 9 2 2" xfId="25875" xr:uid="{00000000-0005-0000-0000-000078300000}"/>
    <cellStyle name="Percent 3 9 11 9 3" xfId="25874" xr:uid="{00000000-0005-0000-0000-000079300000}"/>
    <cellStyle name="Percent 3 9 12" xfId="8256" xr:uid="{00000000-0005-0000-0000-00007A300000}"/>
    <cellStyle name="Percent 3 9 12 10" xfId="8257" xr:uid="{00000000-0005-0000-0000-00007B300000}"/>
    <cellStyle name="Percent 3 9 12 10 2" xfId="8258" xr:uid="{00000000-0005-0000-0000-00007C300000}"/>
    <cellStyle name="Percent 3 9 12 10 2 2" xfId="25878" xr:uid="{00000000-0005-0000-0000-00007D300000}"/>
    <cellStyle name="Percent 3 9 12 10 3" xfId="25877" xr:uid="{00000000-0005-0000-0000-00007E300000}"/>
    <cellStyle name="Percent 3 9 12 11" xfId="8259" xr:uid="{00000000-0005-0000-0000-00007F300000}"/>
    <cellStyle name="Percent 3 9 12 11 2" xfId="25879" xr:uid="{00000000-0005-0000-0000-000080300000}"/>
    <cellStyle name="Percent 3 9 12 12" xfId="25876" xr:uid="{00000000-0005-0000-0000-000081300000}"/>
    <cellStyle name="Percent 3 9 12 2" xfId="8260" xr:uid="{00000000-0005-0000-0000-000082300000}"/>
    <cellStyle name="Percent 3 9 12 2 2" xfId="8261" xr:uid="{00000000-0005-0000-0000-000083300000}"/>
    <cellStyle name="Percent 3 9 12 2 2 2" xfId="8262" xr:uid="{00000000-0005-0000-0000-000084300000}"/>
    <cellStyle name="Percent 3 9 12 2 2 2 2" xfId="25882" xr:uid="{00000000-0005-0000-0000-000085300000}"/>
    <cellStyle name="Percent 3 9 12 2 2 3" xfId="25881" xr:uid="{00000000-0005-0000-0000-000086300000}"/>
    <cellStyle name="Percent 3 9 12 2 3" xfId="8263" xr:uid="{00000000-0005-0000-0000-000087300000}"/>
    <cellStyle name="Percent 3 9 12 2 3 2" xfId="8264" xr:uid="{00000000-0005-0000-0000-000088300000}"/>
    <cellStyle name="Percent 3 9 12 2 3 2 2" xfId="25884" xr:uid="{00000000-0005-0000-0000-000089300000}"/>
    <cellStyle name="Percent 3 9 12 2 3 3" xfId="25883" xr:uid="{00000000-0005-0000-0000-00008A300000}"/>
    <cellStyle name="Percent 3 9 12 2 4" xfId="8265" xr:uid="{00000000-0005-0000-0000-00008B300000}"/>
    <cellStyle name="Percent 3 9 12 2 4 2" xfId="25885" xr:uid="{00000000-0005-0000-0000-00008C300000}"/>
    <cellStyle name="Percent 3 9 12 2 5" xfId="25880" xr:uid="{00000000-0005-0000-0000-00008D300000}"/>
    <cellStyle name="Percent 3 9 12 3" xfId="8266" xr:uid="{00000000-0005-0000-0000-00008E300000}"/>
    <cellStyle name="Percent 3 9 12 3 2" xfId="8267" xr:uid="{00000000-0005-0000-0000-00008F300000}"/>
    <cellStyle name="Percent 3 9 12 3 2 2" xfId="8268" xr:uid="{00000000-0005-0000-0000-000090300000}"/>
    <cellStyle name="Percent 3 9 12 3 2 2 2" xfId="25888" xr:uid="{00000000-0005-0000-0000-000091300000}"/>
    <cellStyle name="Percent 3 9 12 3 2 3" xfId="25887" xr:uid="{00000000-0005-0000-0000-000092300000}"/>
    <cellStyle name="Percent 3 9 12 3 3" xfId="8269" xr:uid="{00000000-0005-0000-0000-000093300000}"/>
    <cellStyle name="Percent 3 9 12 3 3 2" xfId="8270" xr:uid="{00000000-0005-0000-0000-000094300000}"/>
    <cellStyle name="Percent 3 9 12 3 3 2 2" xfId="25890" xr:uid="{00000000-0005-0000-0000-000095300000}"/>
    <cellStyle name="Percent 3 9 12 3 3 3" xfId="25889" xr:uid="{00000000-0005-0000-0000-000096300000}"/>
    <cellStyle name="Percent 3 9 12 3 4" xfId="8271" xr:uid="{00000000-0005-0000-0000-000097300000}"/>
    <cellStyle name="Percent 3 9 12 3 4 2" xfId="25891" xr:uid="{00000000-0005-0000-0000-000098300000}"/>
    <cellStyle name="Percent 3 9 12 3 5" xfId="25886" xr:uid="{00000000-0005-0000-0000-000099300000}"/>
    <cellStyle name="Percent 3 9 12 4" xfId="8272" xr:uid="{00000000-0005-0000-0000-00009A300000}"/>
    <cellStyle name="Percent 3 9 12 4 2" xfId="8273" xr:uid="{00000000-0005-0000-0000-00009B300000}"/>
    <cellStyle name="Percent 3 9 12 4 2 2" xfId="8274" xr:uid="{00000000-0005-0000-0000-00009C300000}"/>
    <cellStyle name="Percent 3 9 12 4 2 2 2" xfId="25894" xr:uid="{00000000-0005-0000-0000-00009D300000}"/>
    <cellStyle name="Percent 3 9 12 4 2 3" xfId="25893" xr:uid="{00000000-0005-0000-0000-00009E300000}"/>
    <cellStyle name="Percent 3 9 12 4 3" xfId="8275" xr:uid="{00000000-0005-0000-0000-00009F300000}"/>
    <cellStyle name="Percent 3 9 12 4 3 2" xfId="8276" xr:uid="{00000000-0005-0000-0000-0000A0300000}"/>
    <cellStyle name="Percent 3 9 12 4 3 2 2" xfId="25896" xr:uid="{00000000-0005-0000-0000-0000A1300000}"/>
    <cellStyle name="Percent 3 9 12 4 3 3" xfId="25895" xr:uid="{00000000-0005-0000-0000-0000A2300000}"/>
    <cellStyle name="Percent 3 9 12 4 4" xfId="8277" xr:uid="{00000000-0005-0000-0000-0000A3300000}"/>
    <cellStyle name="Percent 3 9 12 4 4 2" xfId="25897" xr:uid="{00000000-0005-0000-0000-0000A4300000}"/>
    <cellStyle name="Percent 3 9 12 4 5" xfId="25892" xr:uid="{00000000-0005-0000-0000-0000A5300000}"/>
    <cellStyle name="Percent 3 9 12 5" xfId="8278" xr:uid="{00000000-0005-0000-0000-0000A6300000}"/>
    <cellStyle name="Percent 3 9 12 5 2" xfId="8279" xr:uid="{00000000-0005-0000-0000-0000A7300000}"/>
    <cellStyle name="Percent 3 9 12 5 2 2" xfId="8280" xr:uid="{00000000-0005-0000-0000-0000A8300000}"/>
    <cellStyle name="Percent 3 9 12 5 2 2 2" xfId="25900" xr:uid="{00000000-0005-0000-0000-0000A9300000}"/>
    <cellStyle name="Percent 3 9 12 5 2 3" xfId="25899" xr:uid="{00000000-0005-0000-0000-0000AA300000}"/>
    <cellStyle name="Percent 3 9 12 5 3" xfId="8281" xr:uid="{00000000-0005-0000-0000-0000AB300000}"/>
    <cellStyle name="Percent 3 9 12 5 3 2" xfId="8282" xr:uid="{00000000-0005-0000-0000-0000AC300000}"/>
    <cellStyle name="Percent 3 9 12 5 3 2 2" xfId="25902" xr:uid="{00000000-0005-0000-0000-0000AD300000}"/>
    <cellStyle name="Percent 3 9 12 5 3 3" xfId="25901" xr:uid="{00000000-0005-0000-0000-0000AE300000}"/>
    <cellStyle name="Percent 3 9 12 5 4" xfId="8283" xr:uid="{00000000-0005-0000-0000-0000AF300000}"/>
    <cellStyle name="Percent 3 9 12 5 4 2" xfId="8284" xr:uid="{00000000-0005-0000-0000-0000B0300000}"/>
    <cellStyle name="Percent 3 9 12 5 4 2 2" xfId="25904" xr:uid="{00000000-0005-0000-0000-0000B1300000}"/>
    <cellStyle name="Percent 3 9 12 5 4 3" xfId="25903" xr:uid="{00000000-0005-0000-0000-0000B2300000}"/>
    <cellStyle name="Percent 3 9 12 5 5" xfId="8285" xr:uid="{00000000-0005-0000-0000-0000B3300000}"/>
    <cellStyle name="Percent 3 9 12 5 5 2" xfId="25905" xr:uid="{00000000-0005-0000-0000-0000B4300000}"/>
    <cellStyle name="Percent 3 9 12 5 6" xfId="25898" xr:uid="{00000000-0005-0000-0000-0000B5300000}"/>
    <cellStyle name="Percent 3 9 12 6" xfId="8286" xr:uid="{00000000-0005-0000-0000-0000B6300000}"/>
    <cellStyle name="Percent 3 9 12 6 2" xfId="8287" xr:uid="{00000000-0005-0000-0000-0000B7300000}"/>
    <cellStyle name="Percent 3 9 12 6 2 2" xfId="8288" xr:uid="{00000000-0005-0000-0000-0000B8300000}"/>
    <cellStyle name="Percent 3 9 12 6 2 2 2" xfId="25908" xr:uid="{00000000-0005-0000-0000-0000B9300000}"/>
    <cellStyle name="Percent 3 9 12 6 2 3" xfId="25907" xr:uid="{00000000-0005-0000-0000-0000BA300000}"/>
    <cellStyle name="Percent 3 9 12 6 3" xfId="8289" xr:uid="{00000000-0005-0000-0000-0000BB300000}"/>
    <cellStyle name="Percent 3 9 12 6 3 2" xfId="8290" xr:uid="{00000000-0005-0000-0000-0000BC300000}"/>
    <cellStyle name="Percent 3 9 12 6 3 2 2" xfId="25910" xr:uid="{00000000-0005-0000-0000-0000BD300000}"/>
    <cellStyle name="Percent 3 9 12 6 3 3" xfId="25909" xr:uid="{00000000-0005-0000-0000-0000BE300000}"/>
    <cellStyle name="Percent 3 9 12 6 4" xfId="8291" xr:uid="{00000000-0005-0000-0000-0000BF300000}"/>
    <cellStyle name="Percent 3 9 12 6 4 2" xfId="25911" xr:uid="{00000000-0005-0000-0000-0000C0300000}"/>
    <cellStyle name="Percent 3 9 12 6 5" xfId="25906" xr:uid="{00000000-0005-0000-0000-0000C1300000}"/>
    <cellStyle name="Percent 3 9 12 7" xfId="8292" xr:uid="{00000000-0005-0000-0000-0000C2300000}"/>
    <cellStyle name="Percent 3 9 12 7 2" xfId="8293" xr:uid="{00000000-0005-0000-0000-0000C3300000}"/>
    <cellStyle name="Percent 3 9 12 7 2 2" xfId="25913" xr:uid="{00000000-0005-0000-0000-0000C4300000}"/>
    <cellStyle name="Percent 3 9 12 7 3" xfId="25912" xr:uid="{00000000-0005-0000-0000-0000C5300000}"/>
    <cellStyle name="Percent 3 9 12 8" xfId="8294" xr:uid="{00000000-0005-0000-0000-0000C6300000}"/>
    <cellStyle name="Percent 3 9 12 8 2" xfId="8295" xr:uid="{00000000-0005-0000-0000-0000C7300000}"/>
    <cellStyle name="Percent 3 9 12 8 2 2" xfId="25915" xr:uid="{00000000-0005-0000-0000-0000C8300000}"/>
    <cellStyle name="Percent 3 9 12 8 3" xfId="25914" xr:uid="{00000000-0005-0000-0000-0000C9300000}"/>
    <cellStyle name="Percent 3 9 12 9" xfId="8296" xr:uid="{00000000-0005-0000-0000-0000CA300000}"/>
    <cellStyle name="Percent 3 9 12 9 2" xfId="8297" xr:uid="{00000000-0005-0000-0000-0000CB300000}"/>
    <cellStyle name="Percent 3 9 12 9 2 2" xfId="25917" xr:uid="{00000000-0005-0000-0000-0000CC300000}"/>
    <cellStyle name="Percent 3 9 12 9 3" xfId="25916" xr:uid="{00000000-0005-0000-0000-0000CD300000}"/>
    <cellStyle name="Percent 3 9 13" xfId="8298" xr:uid="{00000000-0005-0000-0000-0000CE300000}"/>
    <cellStyle name="Percent 3 9 13 10" xfId="8299" xr:uid="{00000000-0005-0000-0000-0000CF300000}"/>
    <cellStyle name="Percent 3 9 13 10 2" xfId="8300" xr:uid="{00000000-0005-0000-0000-0000D0300000}"/>
    <cellStyle name="Percent 3 9 13 10 2 2" xfId="25920" xr:uid="{00000000-0005-0000-0000-0000D1300000}"/>
    <cellStyle name="Percent 3 9 13 10 3" xfId="25919" xr:uid="{00000000-0005-0000-0000-0000D2300000}"/>
    <cellStyle name="Percent 3 9 13 11" xfId="8301" xr:uid="{00000000-0005-0000-0000-0000D3300000}"/>
    <cellStyle name="Percent 3 9 13 11 2" xfId="25921" xr:uid="{00000000-0005-0000-0000-0000D4300000}"/>
    <cellStyle name="Percent 3 9 13 12" xfId="25918" xr:uid="{00000000-0005-0000-0000-0000D5300000}"/>
    <cellStyle name="Percent 3 9 13 2" xfId="8302" xr:uid="{00000000-0005-0000-0000-0000D6300000}"/>
    <cellStyle name="Percent 3 9 13 2 2" xfId="8303" xr:uid="{00000000-0005-0000-0000-0000D7300000}"/>
    <cellStyle name="Percent 3 9 13 2 2 2" xfId="8304" xr:uid="{00000000-0005-0000-0000-0000D8300000}"/>
    <cellStyle name="Percent 3 9 13 2 2 2 2" xfId="25924" xr:uid="{00000000-0005-0000-0000-0000D9300000}"/>
    <cellStyle name="Percent 3 9 13 2 2 3" xfId="25923" xr:uid="{00000000-0005-0000-0000-0000DA300000}"/>
    <cellStyle name="Percent 3 9 13 2 3" xfId="8305" xr:uid="{00000000-0005-0000-0000-0000DB300000}"/>
    <cellStyle name="Percent 3 9 13 2 3 2" xfId="8306" xr:uid="{00000000-0005-0000-0000-0000DC300000}"/>
    <cellStyle name="Percent 3 9 13 2 3 2 2" xfId="25926" xr:uid="{00000000-0005-0000-0000-0000DD300000}"/>
    <cellStyle name="Percent 3 9 13 2 3 3" xfId="25925" xr:uid="{00000000-0005-0000-0000-0000DE300000}"/>
    <cellStyle name="Percent 3 9 13 2 4" xfId="8307" xr:uid="{00000000-0005-0000-0000-0000DF300000}"/>
    <cellStyle name="Percent 3 9 13 2 4 2" xfId="25927" xr:uid="{00000000-0005-0000-0000-0000E0300000}"/>
    <cellStyle name="Percent 3 9 13 2 5" xfId="25922" xr:uid="{00000000-0005-0000-0000-0000E1300000}"/>
    <cellStyle name="Percent 3 9 13 3" xfId="8308" xr:uid="{00000000-0005-0000-0000-0000E2300000}"/>
    <cellStyle name="Percent 3 9 13 3 2" xfId="8309" xr:uid="{00000000-0005-0000-0000-0000E3300000}"/>
    <cellStyle name="Percent 3 9 13 3 2 2" xfId="8310" xr:uid="{00000000-0005-0000-0000-0000E4300000}"/>
    <cellStyle name="Percent 3 9 13 3 2 2 2" xfId="25930" xr:uid="{00000000-0005-0000-0000-0000E5300000}"/>
    <cellStyle name="Percent 3 9 13 3 2 3" xfId="25929" xr:uid="{00000000-0005-0000-0000-0000E6300000}"/>
    <cellStyle name="Percent 3 9 13 3 3" xfId="8311" xr:uid="{00000000-0005-0000-0000-0000E7300000}"/>
    <cellStyle name="Percent 3 9 13 3 3 2" xfId="8312" xr:uid="{00000000-0005-0000-0000-0000E8300000}"/>
    <cellStyle name="Percent 3 9 13 3 3 2 2" xfId="25932" xr:uid="{00000000-0005-0000-0000-0000E9300000}"/>
    <cellStyle name="Percent 3 9 13 3 3 3" xfId="25931" xr:uid="{00000000-0005-0000-0000-0000EA300000}"/>
    <cellStyle name="Percent 3 9 13 3 4" xfId="8313" xr:uid="{00000000-0005-0000-0000-0000EB300000}"/>
    <cellStyle name="Percent 3 9 13 3 4 2" xfId="25933" xr:uid="{00000000-0005-0000-0000-0000EC300000}"/>
    <cellStyle name="Percent 3 9 13 3 5" xfId="25928" xr:uid="{00000000-0005-0000-0000-0000ED300000}"/>
    <cellStyle name="Percent 3 9 13 4" xfId="8314" xr:uid="{00000000-0005-0000-0000-0000EE300000}"/>
    <cellStyle name="Percent 3 9 13 4 2" xfId="8315" xr:uid="{00000000-0005-0000-0000-0000EF300000}"/>
    <cellStyle name="Percent 3 9 13 4 2 2" xfId="8316" xr:uid="{00000000-0005-0000-0000-0000F0300000}"/>
    <cellStyle name="Percent 3 9 13 4 2 2 2" xfId="25936" xr:uid="{00000000-0005-0000-0000-0000F1300000}"/>
    <cellStyle name="Percent 3 9 13 4 2 3" xfId="25935" xr:uid="{00000000-0005-0000-0000-0000F2300000}"/>
    <cellStyle name="Percent 3 9 13 4 3" xfId="8317" xr:uid="{00000000-0005-0000-0000-0000F3300000}"/>
    <cellStyle name="Percent 3 9 13 4 3 2" xfId="8318" xr:uid="{00000000-0005-0000-0000-0000F4300000}"/>
    <cellStyle name="Percent 3 9 13 4 3 2 2" xfId="25938" xr:uid="{00000000-0005-0000-0000-0000F5300000}"/>
    <cellStyle name="Percent 3 9 13 4 3 3" xfId="25937" xr:uid="{00000000-0005-0000-0000-0000F6300000}"/>
    <cellStyle name="Percent 3 9 13 4 4" xfId="8319" xr:uid="{00000000-0005-0000-0000-0000F7300000}"/>
    <cellStyle name="Percent 3 9 13 4 4 2" xfId="25939" xr:uid="{00000000-0005-0000-0000-0000F8300000}"/>
    <cellStyle name="Percent 3 9 13 4 5" xfId="25934" xr:uid="{00000000-0005-0000-0000-0000F9300000}"/>
    <cellStyle name="Percent 3 9 13 5" xfId="8320" xr:uid="{00000000-0005-0000-0000-0000FA300000}"/>
    <cellStyle name="Percent 3 9 13 5 2" xfId="8321" xr:uid="{00000000-0005-0000-0000-0000FB300000}"/>
    <cellStyle name="Percent 3 9 13 5 2 2" xfId="8322" xr:uid="{00000000-0005-0000-0000-0000FC300000}"/>
    <cellStyle name="Percent 3 9 13 5 2 2 2" xfId="25942" xr:uid="{00000000-0005-0000-0000-0000FD300000}"/>
    <cellStyle name="Percent 3 9 13 5 2 3" xfId="25941" xr:uid="{00000000-0005-0000-0000-0000FE300000}"/>
    <cellStyle name="Percent 3 9 13 5 3" xfId="8323" xr:uid="{00000000-0005-0000-0000-0000FF300000}"/>
    <cellStyle name="Percent 3 9 13 5 3 2" xfId="8324" xr:uid="{00000000-0005-0000-0000-000000310000}"/>
    <cellStyle name="Percent 3 9 13 5 3 2 2" xfId="25944" xr:uid="{00000000-0005-0000-0000-000001310000}"/>
    <cellStyle name="Percent 3 9 13 5 3 3" xfId="25943" xr:uid="{00000000-0005-0000-0000-000002310000}"/>
    <cellStyle name="Percent 3 9 13 5 4" xfId="8325" xr:uid="{00000000-0005-0000-0000-000003310000}"/>
    <cellStyle name="Percent 3 9 13 5 4 2" xfId="8326" xr:uid="{00000000-0005-0000-0000-000004310000}"/>
    <cellStyle name="Percent 3 9 13 5 4 2 2" xfId="25946" xr:uid="{00000000-0005-0000-0000-000005310000}"/>
    <cellStyle name="Percent 3 9 13 5 4 3" xfId="25945" xr:uid="{00000000-0005-0000-0000-000006310000}"/>
    <cellStyle name="Percent 3 9 13 5 5" xfId="8327" xr:uid="{00000000-0005-0000-0000-000007310000}"/>
    <cellStyle name="Percent 3 9 13 5 5 2" xfId="25947" xr:uid="{00000000-0005-0000-0000-000008310000}"/>
    <cellStyle name="Percent 3 9 13 5 6" xfId="25940" xr:uid="{00000000-0005-0000-0000-000009310000}"/>
    <cellStyle name="Percent 3 9 13 6" xfId="8328" xr:uid="{00000000-0005-0000-0000-00000A310000}"/>
    <cellStyle name="Percent 3 9 13 6 2" xfId="8329" xr:uid="{00000000-0005-0000-0000-00000B310000}"/>
    <cellStyle name="Percent 3 9 13 6 2 2" xfId="8330" xr:uid="{00000000-0005-0000-0000-00000C310000}"/>
    <cellStyle name="Percent 3 9 13 6 2 2 2" xfId="25950" xr:uid="{00000000-0005-0000-0000-00000D310000}"/>
    <cellStyle name="Percent 3 9 13 6 2 3" xfId="25949" xr:uid="{00000000-0005-0000-0000-00000E310000}"/>
    <cellStyle name="Percent 3 9 13 6 3" xfId="8331" xr:uid="{00000000-0005-0000-0000-00000F310000}"/>
    <cellStyle name="Percent 3 9 13 6 3 2" xfId="8332" xr:uid="{00000000-0005-0000-0000-000010310000}"/>
    <cellStyle name="Percent 3 9 13 6 3 2 2" xfId="25952" xr:uid="{00000000-0005-0000-0000-000011310000}"/>
    <cellStyle name="Percent 3 9 13 6 3 3" xfId="25951" xr:uid="{00000000-0005-0000-0000-000012310000}"/>
    <cellStyle name="Percent 3 9 13 6 4" xfId="8333" xr:uid="{00000000-0005-0000-0000-000013310000}"/>
    <cellStyle name="Percent 3 9 13 6 4 2" xfId="25953" xr:uid="{00000000-0005-0000-0000-000014310000}"/>
    <cellStyle name="Percent 3 9 13 6 5" xfId="25948" xr:uid="{00000000-0005-0000-0000-000015310000}"/>
    <cellStyle name="Percent 3 9 13 7" xfId="8334" xr:uid="{00000000-0005-0000-0000-000016310000}"/>
    <cellStyle name="Percent 3 9 13 7 2" xfId="8335" xr:uid="{00000000-0005-0000-0000-000017310000}"/>
    <cellStyle name="Percent 3 9 13 7 2 2" xfId="25955" xr:uid="{00000000-0005-0000-0000-000018310000}"/>
    <cellStyle name="Percent 3 9 13 7 3" xfId="25954" xr:uid="{00000000-0005-0000-0000-000019310000}"/>
    <cellStyle name="Percent 3 9 13 8" xfId="8336" xr:uid="{00000000-0005-0000-0000-00001A310000}"/>
    <cellStyle name="Percent 3 9 13 8 2" xfId="8337" xr:uid="{00000000-0005-0000-0000-00001B310000}"/>
    <cellStyle name="Percent 3 9 13 8 2 2" xfId="25957" xr:uid="{00000000-0005-0000-0000-00001C310000}"/>
    <cellStyle name="Percent 3 9 13 8 3" xfId="25956" xr:uid="{00000000-0005-0000-0000-00001D310000}"/>
    <cellStyle name="Percent 3 9 13 9" xfId="8338" xr:uid="{00000000-0005-0000-0000-00001E310000}"/>
    <cellStyle name="Percent 3 9 13 9 2" xfId="8339" xr:uid="{00000000-0005-0000-0000-00001F310000}"/>
    <cellStyle name="Percent 3 9 13 9 2 2" xfId="25959" xr:uid="{00000000-0005-0000-0000-000020310000}"/>
    <cellStyle name="Percent 3 9 13 9 3" xfId="25958" xr:uid="{00000000-0005-0000-0000-000021310000}"/>
    <cellStyle name="Percent 3 9 14" xfId="8340" xr:uid="{00000000-0005-0000-0000-000022310000}"/>
    <cellStyle name="Percent 3 9 14 10" xfId="8341" xr:uid="{00000000-0005-0000-0000-000023310000}"/>
    <cellStyle name="Percent 3 9 14 10 2" xfId="8342" xr:uid="{00000000-0005-0000-0000-000024310000}"/>
    <cellStyle name="Percent 3 9 14 10 2 2" xfId="25962" xr:uid="{00000000-0005-0000-0000-000025310000}"/>
    <cellStyle name="Percent 3 9 14 10 3" xfId="25961" xr:uid="{00000000-0005-0000-0000-000026310000}"/>
    <cellStyle name="Percent 3 9 14 11" xfId="8343" xr:uid="{00000000-0005-0000-0000-000027310000}"/>
    <cellStyle name="Percent 3 9 14 11 2" xfId="25963" xr:uid="{00000000-0005-0000-0000-000028310000}"/>
    <cellStyle name="Percent 3 9 14 12" xfId="25960" xr:uid="{00000000-0005-0000-0000-000029310000}"/>
    <cellStyle name="Percent 3 9 14 2" xfId="8344" xr:uid="{00000000-0005-0000-0000-00002A310000}"/>
    <cellStyle name="Percent 3 9 14 2 2" xfId="8345" xr:uid="{00000000-0005-0000-0000-00002B310000}"/>
    <cellStyle name="Percent 3 9 14 2 2 2" xfId="8346" xr:uid="{00000000-0005-0000-0000-00002C310000}"/>
    <cellStyle name="Percent 3 9 14 2 2 2 2" xfId="25966" xr:uid="{00000000-0005-0000-0000-00002D310000}"/>
    <cellStyle name="Percent 3 9 14 2 2 3" xfId="25965" xr:uid="{00000000-0005-0000-0000-00002E310000}"/>
    <cellStyle name="Percent 3 9 14 2 3" xfId="8347" xr:uid="{00000000-0005-0000-0000-00002F310000}"/>
    <cellStyle name="Percent 3 9 14 2 3 2" xfId="8348" xr:uid="{00000000-0005-0000-0000-000030310000}"/>
    <cellStyle name="Percent 3 9 14 2 3 2 2" xfId="25968" xr:uid="{00000000-0005-0000-0000-000031310000}"/>
    <cellStyle name="Percent 3 9 14 2 3 3" xfId="25967" xr:uid="{00000000-0005-0000-0000-000032310000}"/>
    <cellStyle name="Percent 3 9 14 2 4" xfId="8349" xr:uid="{00000000-0005-0000-0000-000033310000}"/>
    <cellStyle name="Percent 3 9 14 2 4 2" xfId="25969" xr:uid="{00000000-0005-0000-0000-000034310000}"/>
    <cellStyle name="Percent 3 9 14 2 5" xfId="25964" xr:uid="{00000000-0005-0000-0000-000035310000}"/>
    <cellStyle name="Percent 3 9 14 3" xfId="8350" xr:uid="{00000000-0005-0000-0000-000036310000}"/>
    <cellStyle name="Percent 3 9 14 3 2" xfId="8351" xr:uid="{00000000-0005-0000-0000-000037310000}"/>
    <cellStyle name="Percent 3 9 14 3 2 2" xfId="8352" xr:uid="{00000000-0005-0000-0000-000038310000}"/>
    <cellStyle name="Percent 3 9 14 3 2 2 2" xfId="25972" xr:uid="{00000000-0005-0000-0000-000039310000}"/>
    <cellStyle name="Percent 3 9 14 3 2 3" xfId="25971" xr:uid="{00000000-0005-0000-0000-00003A310000}"/>
    <cellStyle name="Percent 3 9 14 3 3" xfId="8353" xr:uid="{00000000-0005-0000-0000-00003B310000}"/>
    <cellStyle name="Percent 3 9 14 3 3 2" xfId="8354" xr:uid="{00000000-0005-0000-0000-00003C310000}"/>
    <cellStyle name="Percent 3 9 14 3 3 2 2" xfId="25974" xr:uid="{00000000-0005-0000-0000-00003D310000}"/>
    <cellStyle name="Percent 3 9 14 3 3 3" xfId="25973" xr:uid="{00000000-0005-0000-0000-00003E310000}"/>
    <cellStyle name="Percent 3 9 14 3 4" xfId="8355" xr:uid="{00000000-0005-0000-0000-00003F310000}"/>
    <cellStyle name="Percent 3 9 14 3 4 2" xfId="25975" xr:uid="{00000000-0005-0000-0000-000040310000}"/>
    <cellStyle name="Percent 3 9 14 3 5" xfId="25970" xr:uid="{00000000-0005-0000-0000-000041310000}"/>
    <cellStyle name="Percent 3 9 14 4" xfId="8356" xr:uid="{00000000-0005-0000-0000-000042310000}"/>
    <cellStyle name="Percent 3 9 14 4 2" xfId="8357" xr:uid="{00000000-0005-0000-0000-000043310000}"/>
    <cellStyle name="Percent 3 9 14 4 2 2" xfId="8358" xr:uid="{00000000-0005-0000-0000-000044310000}"/>
    <cellStyle name="Percent 3 9 14 4 2 2 2" xfId="25978" xr:uid="{00000000-0005-0000-0000-000045310000}"/>
    <cellStyle name="Percent 3 9 14 4 2 3" xfId="25977" xr:uid="{00000000-0005-0000-0000-000046310000}"/>
    <cellStyle name="Percent 3 9 14 4 3" xfId="8359" xr:uid="{00000000-0005-0000-0000-000047310000}"/>
    <cellStyle name="Percent 3 9 14 4 3 2" xfId="8360" xr:uid="{00000000-0005-0000-0000-000048310000}"/>
    <cellStyle name="Percent 3 9 14 4 3 2 2" xfId="25980" xr:uid="{00000000-0005-0000-0000-000049310000}"/>
    <cellStyle name="Percent 3 9 14 4 3 3" xfId="25979" xr:uid="{00000000-0005-0000-0000-00004A310000}"/>
    <cellStyle name="Percent 3 9 14 4 4" xfId="8361" xr:uid="{00000000-0005-0000-0000-00004B310000}"/>
    <cellStyle name="Percent 3 9 14 4 4 2" xfId="25981" xr:uid="{00000000-0005-0000-0000-00004C310000}"/>
    <cellStyle name="Percent 3 9 14 4 5" xfId="25976" xr:uid="{00000000-0005-0000-0000-00004D310000}"/>
    <cellStyle name="Percent 3 9 14 5" xfId="8362" xr:uid="{00000000-0005-0000-0000-00004E310000}"/>
    <cellStyle name="Percent 3 9 14 5 2" xfId="8363" xr:uid="{00000000-0005-0000-0000-00004F310000}"/>
    <cellStyle name="Percent 3 9 14 5 2 2" xfId="8364" xr:uid="{00000000-0005-0000-0000-000050310000}"/>
    <cellStyle name="Percent 3 9 14 5 2 2 2" xfId="25984" xr:uid="{00000000-0005-0000-0000-000051310000}"/>
    <cellStyle name="Percent 3 9 14 5 2 3" xfId="25983" xr:uid="{00000000-0005-0000-0000-000052310000}"/>
    <cellStyle name="Percent 3 9 14 5 3" xfId="8365" xr:uid="{00000000-0005-0000-0000-000053310000}"/>
    <cellStyle name="Percent 3 9 14 5 3 2" xfId="8366" xr:uid="{00000000-0005-0000-0000-000054310000}"/>
    <cellStyle name="Percent 3 9 14 5 3 2 2" xfId="25986" xr:uid="{00000000-0005-0000-0000-000055310000}"/>
    <cellStyle name="Percent 3 9 14 5 3 3" xfId="25985" xr:uid="{00000000-0005-0000-0000-000056310000}"/>
    <cellStyle name="Percent 3 9 14 5 4" xfId="8367" xr:uid="{00000000-0005-0000-0000-000057310000}"/>
    <cellStyle name="Percent 3 9 14 5 4 2" xfId="8368" xr:uid="{00000000-0005-0000-0000-000058310000}"/>
    <cellStyle name="Percent 3 9 14 5 4 2 2" xfId="25988" xr:uid="{00000000-0005-0000-0000-000059310000}"/>
    <cellStyle name="Percent 3 9 14 5 4 3" xfId="25987" xr:uid="{00000000-0005-0000-0000-00005A310000}"/>
    <cellStyle name="Percent 3 9 14 5 5" xfId="8369" xr:uid="{00000000-0005-0000-0000-00005B310000}"/>
    <cellStyle name="Percent 3 9 14 5 5 2" xfId="25989" xr:uid="{00000000-0005-0000-0000-00005C310000}"/>
    <cellStyle name="Percent 3 9 14 5 6" xfId="25982" xr:uid="{00000000-0005-0000-0000-00005D310000}"/>
    <cellStyle name="Percent 3 9 14 6" xfId="8370" xr:uid="{00000000-0005-0000-0000-00005E310000}"/>
    <cellStyle name="Percent 3 9 14 6 2" xfId="8371" xr:uid="{00000000-0005-0000-0000-00005F310000}"/>
    <cellStyle name="Percent 3 9 14 6 2 2" xfId="8372" xr:uid="{00000000-0005-0000-0000-000060310000}"/>
    <cellStyle name="Percent 3 9 14 6 2 2 2" xfId="25992" xr:uid="{00000000-0005-0000-0000-000061310000}"/>
    <cellStyle name="Percent 3 9 14 6 2 3" xfId="25991" xr:uid="{00000000-0005-0000-0000-000062310000}"/>
    <cellStyle name="Percent 3 9 14 6 3" xfId="8373" xr:uid="{00000000-0005-0000-0000-000063310000}"/>
    <cellStyle name="Percent 3 9 14 6 3 2" xfId="8374" xr:uid="{00000000-0005-0000-0000-000064310000}"/>
    <cellStyle name="Percent 3 9 14 6 3 2 2" xfId="25994" xr:uid="{00000000-0005-0000-0000-000065310000}"/>
    <cellStyle name="Percent 3 9 14 6 3 3" xfId="25993" xr:uid="{00000000-0005-0000-0000-000066310000}"/>
    <cellStyle name="Percent 3 9 14 6 4" xfId="8375" xr:uid="{00000000-0005-0000-0000-000067310000}"/>
    <cellStyle name="Percent 3 9 14 6 4 2" xfId="25995" xr:uid="{00000000-0005-0000-0000-000068310000}"/>
    <cellStyle name="Percent 3 9 14 6 5" xfId="25990" xr:uid="{00000000-0005-0000-0000-000069310000}"/>
    <cellStyle name="Percent 3 9 14 7" xfId="8376" xr:uid="{00000000-0005-0000-0000-00006A310000}"/>
    <cellStyle name="Percent 3 9 14 7 2" xfId="8377" xr:uid="{00000000-0005-0000-0000-00006B310000}"/>
    <cellStyle name="Percent 3 9 14 7 2 2" xfId="25997" xr:uid="{00000000-0005-0000-0000-00006C310000}"/>
    <cellStyle name="Percent 3 9 14 7 3" xfId="25996" xr:uid="{00000000-0005-0000-0000-00006D310000}"/>
    <cellStyle name="Percent 3 9 14 8" xfId="8378" xr:uid="{00000000-0005-0000-0000-00006E310000}"/>
    <cellStyle name="Percent 3 9 14 8 2" xfId="8379" xr:uid="{00000000-0005-0000-0000-00006F310000}"/>
    <cellStyle name="Percent 3 9 14 8 2 2" xfId="25999" xr:uid="{00000000-0005-0000-0000-000070310000}"/>
    <cellStyle name="Percent 3 9 14 8 3" xfId="25998" xr:uid="{00000000-0005-0000-0000-000071310000}"/>
    <cellStyle name="Percent 3 9 14 9" xfId="8380" xr:uid="{00000000-0005-0000-0000-000072310000}"/>
    <cellStyle name="Percent 3 9 14 9 2" xfId="8381" xr:uid="{00000000-0005-0000-0000-000073310000}"/>
    <cellStyle name="Percent 3 9 14 9 2 2" xfId="26001" xr:uid="{00000000-0005-0000-0000-000074310000}"/>
    <cellStyle name="Percent 3 9 14 9 3" xfId="26000" xr:uid="{00000000-0005-0000-0000-000075310000}"/>
    <cellStyle name="Percent 3 9 15" xfId="8382" xr:uid="{00000000-0005-0000-0000-000076310000}"/>
    <cellStyle name="Percent 3 9 15 10" xfId="8383" xr:uid="{00000000-0005-0000-0000-000077310000}"/>
    <cellStyle name="Percent 3 9 15 10 2" xfId="8384" xr:uid="{00000000-0005-0000-0000-000078310000}"/>
    <cellStyle name="Percent 3 9 15 10 2 2" xfId="26004" xr:uid="{00000000-0005-0000-0000-000079310000}"/>
    <cellStyle name="Percent 3 9 15 10 3" xfId="26003" xr:uid="{00000000-0005-0000-0000-00007A310000}"/>
    <cellStyle name="Percent 3 9 15 11" xfId="8385" xr:uid="{00000000-0005-0000-0000-00007B310000}"/>
    <cellStyle name="Percent 3 9 15 11 2" xfId="26005" xr:uid="{00000000-0005-0000-0000-00007C310000}"/>
    <cellStyle name="Percent 3 9 15 12" xfId="26002" xr:uid="{00000000-0005-0000-0000-00007D310000}"/>
    <cellStyle name="Percent 3 9 15 2" xfId="8386" xr:uid="{00000000-0005-0000-0000-00007E310000}"/>
    <cellStyle name="Percent 3 9 15 2 2" xfId="8387" xr:uid="{00000000-0005-0000-0000-00007F310000}"/>
    <cellStyle name="Percent 3 9 15 2 2 2" xfId="8388" xr:uid="{00000000-0005-0000-0000-000080310000}"/>
    <cellStyle name="Percent 3 9 15 2 2 2 2" xfId="26008" xr:uid="{00000000-0005-0000-0000-000081310000}"/>
    <cellStyle name="Percent 3 9 15 2 2 3" xfId="26007" xr:uid="{00000000-0005-0000-0000-000082310000}"/>
    <cellStyle name="Percent 3 9 15 2 3" xfId="8389" xr:uid="{00000000-0005-0000-0000-000083310000}"/>
    <cellStyle name="Percent 3 9 15 2 3 2" xfId="8390" xr:uid="{00000000-0005-0000-0000-000084310000}"/>
    <cellStyle name="Percent 3 9 15 2 3 2 2" xfId="26010" xr:uid="{00000000-0005-0000-0000-000085310000}"/>
    <cellStyle name="Percent 3 9 15 2 3 3" xfId="26009" xr:uid="{00000000-0005-0000-0000-000086310000}"/>
    <cellStyle name="Percent 3 9 15 2 4" xfId="8391" xr:uid="{00000000-0005-0000-0000-000087310000}"/>
    <cellStyle name="Percent 3 9 15 2 4 2" xfId="26011" xr:uid="{00000000-0005-0000-0000-000088310000}"/>
    <cellStyle name="Percent 3 9 15 2 5" xfId="26006" xr:uid="{00000000-0005-0000-0000-000089310000}"/>
    <cellStyle name="Percent 3 9 15 3" xfId="8392" xr:uid="{00000000-0005-0000-0000-00008A310000}"/>
    <cellStyle name="Percent 3 9 15 3 2" xfId="8393" xr:uid="{00000000-0005-0000-0000-00008B310000}"/>
    <cellStyle name="Percent 3 9 15 3 2 2" xfId="8394" xr:uid="{00000000-0005-0000-0000-00008C310000}"/>
    <cellStyle name="Percent 3 9 15 3 2 2 2" xfId="26014" xr:uid="{00000000-0005-0000-0000-00008D310000}"/>
    <cellStyle name="Percent 3 9 15 3 2 3" xfId="26013" xr:uid="{00000000-0005-0000-0000-00008E310000}"/>
    <cellStyle name="Percent 3 9 15 3 3" xfId="8395" xr:uid="{00000000-0005-0000-0000-00008F310000}"/>
    <cellStyle name="Percent 3 9 15 3 3 2" xfId="8396" xr:uid="{00000000-0005-0000-0000-000090310000}"/>
    <cellStyle name="Percent 3 9 15 3 3 2 2" xfId="26016" xr:uid="{00000000-0005-0000-0000-000091310000}"/>
    <cellStyle name="Percent 3 9 15 3 3 3" xfId="26015" xr:uid="{00000000-0005-0000-0000-000092310000}"/>
    <cellStyle name="Percent 3 9 15 3 4" xfId="8397" xr:uid="{00000000-0005-0000-0000-000093310000}"/>
    <cellStyle name="Percent 3 9 15 3 4 2" xfId="26017" xr:uid="{00000000-0005-0000-0000-000094310000}"/>
    <cellStyle name="Percent 3 9 15 3 5" xfId="26012" xr:uid="{00000000-0005-0000-0000-000095310000}"/>
    <cellStyle name="Percent 3 9 15 4" xfId="8398" xr:uid="{00000000-0005-0000-0000-000096310000}"/>
    <cellStyle name="Percent 3 9 15 4 2" xfId="8399" xr:uid="{00000000-0005-0000-0000-000097310000}"/>
    <cellStyle name="Percent 3 9 15 4 2 2" xfId="8400" xr:uid="{00000000-0005-0000-0000-000098310000}"/>
    <cellStyle name="Percent 3 9 15 4 2 2 2" xfId="26020" xr:uid="{00000000-0005-0000-0000-000099310000}"/>
    <cellStyle name="Percent 3 9 15 4 2 3" xfId="26019" xr:uid="{00000000-0005-0000-0000-00009A310000}"/>
    <cellStyle name="Percent 3 9 15 4 3" xfId="8401" xr:uid="{00000000-0005-0000-0000-00009B310000}"/>
    <cellStyle name="Percent 3 9 15 4 3 2" xfId="8402" xr:uid="{00000000-0005-0000-0000-00009C310000}"/>
    <cellStyle name="Percent 3 9 15 4 3 2 2" xfId="26022" xr:uid="{00000000-0005-0000-0000-00009D310000}"/>
    <cellStyle name="Percent 3 9 15 4 3 3" xfId="26021" xr:uid="{00000000-0005-0000-0000-00009E310000}"/>
    <cellStyle name="Percent 3 9 15 4 4" xfId="8403" xr:uid="{00000000-0005-0000-0000-00009F310000}"/>
    <cellStyle name="Percent 3 9 15 4 4 2" xfId="26023" xr:uid="{00000000-0005-0000-0000-0000A0310000}"/>
    <cellStyle name="Percent 3 9 15 4 5" xfId="26018" xr:uid="{00000000-0005-0000-0000-0000A1310000}"/>
    <cellStyle name="Percent 3 9 15 5" xfId="8404" xr:uid="{00000000-0005-0000-0000-0000A2310000}"/>
    <cellStyle name="Percent 3 9 15 5 2" xfId="8405" xr:uid="{00000000-0005-0000-0000-0000A3310000}"/>
    <cellStyle name="Percent 3 9 15 5 2 2" xfId="8406" xr:uid="{00000000-0005-0000-0000-0000A4310000}"/>
    <cellStyle name="Percent 3 9 15 5 2 2 2" xfId="26026" xr:uid="{00000000-0005-0000-0000-0000A5310000}"/>
    <cellStyle name="Percent 3 9 15 5 2 3" xfId="26025" xr:uid="{00000000-0005-0000-0000-0000A6310000}"/>
    <cellStyle name="Percent 3 9 15 5 3" xfId="8407" xr:uid="{00000000-0005-0000-0000-0000A7310000}"/>
    <cellStyle name="Percent 3 9 15 5 3 2" xfId="8408" xr:uid="{00000000-0005-0000-0000-0000A8310000}"/>
    <cellStyle name="Percent 3 9 15 5 3 2 2" xfId="26028" xr:uid="{00000000-0005-0000-0000-0000A9310000}"/>
    <cellStyle name="Percent 3 9 15 5 3 3" xfId="26027" xr:uid="{00000000-0005-0000-0000-0000AA310000}"/>
    <cellStyle name="Percent 3 9 15 5 4" xfId="8409" xr:uid="{00000000-0005-0000-0000-0000AB310000}"/>
    <cellStyle name="Percent 3 9 15 5 4 2" xfId="8410" xr:uid="{00000000-0005-0000-0000-0000AC310000}"/>
    <cellStyle name="Percent 3 9 15 5 4 2 2" xfId="26030" xr:uid="{00000000-0005-0000-0000-0000AD310000}"/>
    <cellStyle name="Percent 3 9 15 5 4 3" xfId="26029" xr:uid="{00000000-0005-0000-0000-0000AE310000}"/>
    <cellStyle name="Percent 3 9 15 5 5" xfId="8411" xr:uid="{00000000-0005-0000-0000-0000AF310000}"/>
    <cellStyle name="Percent 3 9 15 5 5 2" xfId="26031" xr:uid="{00000000-0005-0000-0000-0000B0310000}"/>
    <cellStyle name="Percent 3 9 15 5 6" xfId="26024" xr:uid="{00000000-0005-0000-0000-0000B1310000}"/>
    <cellStyle name="Percent 3 9 15 6" xfId="8412" xr:uid="{00000000-0005-0000-0000-0000B2310000}"/>
    <cellStyle name="Percent 3 9 15 6 2" xfId="8413" xr:uid="{00000000-0005-0000-0000-0000B3310000}"/>
    <cellStyle name="Percent 3 9 15 6 2 2" xfId="8414" xr:uid="{00000000-0005-0000-0000-0000B4310000}"/>
    <cellStyle name="Percent 3 9 15 6 2 2 2" xfId="26034" xr:uid="{00000000-0005-0000-0000-0000B5310000}"/>
    <cellStyle name="Percent 3 9 15 6 2 3" xfId="26033" xr:uid="{00000000-0005-0000-0000-0000B6310000}"/>
    <cellStyle name="Percent 3 9 15 6 3" xfId="8415" xr:uid="{00000000-0005-0000-0000-0000B7310000}"/>
    <cellStyle name="Percent 3 9 15 6 3 2" xfId="8416" xr:uid="{00000000-0005-0000-0000-0000B8310000}"/>
    <cellStyle name="Percent 3 9 15 6 3 2 2" xfId="26036" xr:uid="{00000000-0005-0000-0000-0000B9310000}"/>
    <cellStyle name="Percent 3 9 15 6 3 3" xfId="26035" xr:uid="{00000000-0005-0000-0000-0000BA310000}"/>
    <cellStyle name="Percent 3 9 15 6 4" xfId="8417" xr:uid="{00000000-0005-0000-0000-0000BB310000}"/>
    <cellStyle name="Percent 3 9 15 6 4 2" xfId="26037" xr:uid="{00000000-0005-0000-0000-0000BC310000}"/>
    <cellStyle name="Percent 3 9 15 6 5" xfId="26032" xr:uid="{00000000-0005-0000-0000-0000BD310000}"/>
    <cellStyle name="Percent 3 9 15 7" xfId="8418" xr:uid="{00000000-0005-0000-0000-0000BE310000}"/>
    <cellStyle name="Percent 3 9 15 7 2" xfId="8419" xr:uid="{00000000-0005-0000-0000-0000BF310000}"/>
    <cellStyle name="Percent 3 9 15 7 2 2" xfId="26039" xr:uid="{00000000-0005-0000-0000-0000C0310000}"/>
    <cellStyle name="Percent 3 9 15 7 3" xfId="26038" xr:uid="{00000000-0005-0000-0000-0000C1310000}"/>
    <cellStyle name="Percent 3 9 15 8" xfId="8420" xr:uid="{00000000-0005-0000-0000-0000C2310000}"/>
    <cellStyle name="Percent 3 9 15 8 2" xfId="8421" xr:uid="{00000000-0005-0000-0000-0000C3310000}"/>
    <cellStyle name="Percent 3 9 15 8 2 2" xfId="26041" xr:uid="{00000000-0005-0000-0000-0000C4310000}"/>
    <cellStyle name="Percent 3 9 15 8 3" xfId="26040" xr:uid="{00000000-0005-0000-0000-0000C5310000}"/>
    <cellStyle name="Percent 3 9 15 9" xfId="8422" xr:uid="{00000000-0005-0000-0000-0000C6310000}"/>
    <cellStyle name="Percent 3 9 15 9 2" xfId="8423" xr:uid="{00000000-0005-0000-0000-0000C7310000}"/>
    <cellStyle name="Percent 3 9 15 9 2 2" xfId="26043" xr:uid="{00000000-0005-0000-0000-0000C8310000}"/>
    <cellStyle name="Percent 3 9 15 9 3" xfId="26042" xr:uid="{00000000-0005-0000-0000-0000C9310000}"/>
    <cellStyle name="Percent 3 9 16" xfId="8424" xr:uid="{00000000-0005-0000-0000-0000CA310000}"/>
    <cellStyle name="Percent 3 9 16 2" xfId="8425" xr:uid="{00000000-0005-0000-0000-0000CB310000}"/>
    <cellStyle name="Percent 3 9 16 2 2" xfId="8426" xr:uid="{00000000-0005-0000-0000-0000CC310000}"/>
    <cellStyle name="Percent 3 9 16 2 2 2" xfId="26046" xr:uid="{00000000-0005-0000-0000-0000CD310000}"/>
    <cellStyle name="Percent 3 9 16 2 3" xfId="26045" xr:uid="{00000000-0005-0000-0000-0000CE310000}"/>
    <cellStyle name="Percent 3 9 16 3" xfId="8427" xr:uid="{00000000-0005-0000-0000-0000CF310000}"/>
    <cellStyle name="Percent 3 9 16 3 2" xfId="8428" xr:uid="{00000000-0005-0000-0000-0000D0310000}"/>
    <cellStyle name="Percent 3 9 16 3 2 2" xfId="26048" xr:uid="{00000000-0005-0000-0000-0000D1310000}"/>
    <cellStyle name="Percent 3 9 16 3 3" xfId="26047" xr:uid="{00000000-0005-0000-0000-0000D2310000}"/>
    <cellStyle name="Percent 3 9 16 4" xfId="8429" xr:uid="{00000000-0005-0000-0000-0000D3310000}"/>
    <cellStyle name="Percent 3 9 16 4 2" xfId="26049" xr:uid="{00000000-0005-0000-0000-0000D4310000}"/>
    <cellStyle name="Percent 3 9 16 5" xfId="26044" xr:uid="{00000000-0005-0000-0000-0000D5310000}"/>
    <cellStyle name="Percent 3 9 17" xfId="8430" xr:uid="{00000000-0005-0000-0000-0000D6310000}"/>
    <cellStyle name="Percent 3 9 17 2" xfId="8431" xr:uid="{00000000-0005-0000-0000-0000D7310000}"/>
    <cellStyle name="Percent 3 9 17 2 2" xfId="8432" xr:uid="{00000000-0005-0000-0000-0000D8310000}"/>
    <cellStyle name="Percent 3 9 17 2 2 2" xfId="26052" xr:uid="{00000000-0005-0000-0000-0000D9310000}"/>
    <cellStyle name="Percent 3 9 17 2 3" xfId="26051" xr:uid="{00000000-0005-0000-0000-0000DA310000}"/>
    <cellStyle name="Percent 3 9 17 3" xfId="8433" xr:uid="{00000000-0005-0000-0000-0000DB310000}"/>
    <cellStyle name="Percent 3 9 17 3 2" xfId="8434" xr:uid="{00000000-0005-0000-0000-0000DC310000}"/>
    <cellStyle name="Percent 3 9 17 3 2 2" xfId="26054" xr:uid="{00000000-0005-0000-0000-0000DD310000}"/>
    <cellStyle name="Percent 3 9 17 3 3" xfId="26053" xr:uid="{00000000-0005-0000-0000-0000DE310000}"/>
    <cellStyle name="Percent 3 9 17 4" xfId="8435" xr:uid="{00000000-0005-0000-0000-0000DF310000}"/>
    <cellStyle name="Percent 3 9 17 4 2" xfId="26055" xr:uid="{00000000-0005-0000-0000-0000E0310000}"/>
    <cellStyle name="Percent 3 9 17 5" xfId="26050" xr:uid="{00000000-0005-0000-0000-0000E1310000}"/>
    <cellStyle name="Percent 3 9 18" xfId="8436" xr:uid="{00000000-0005-0000-0000-0000E2310000}"/>
    <cellStyle name="Percent 3 9 18 2" xfId="8437" xr:uid="{00000000-0005-0000-0000-0000E3310000}"/>
    <cellStyle name="Percent 3 9 18 2 2" xfId="8438" xr:uid="{00000000-0005-0000-0000-0000E4310000}"/>
    <cellStyle name="Percent 3 9 18 2 2 2" xfId="26058" xr:uid="{00000000-0005-0000-0000-0000E5310000}"/>
    <cellStyle name="Percent 3 9 18 2 3" xfId="26057" xr:uid="{00000000-0005-0000-0000-0000E6310000}"/>
    <cellStyle name="Percent 3 9 18 3" xfId="8439" xr:uid="{00000000-0005-0000-0000-0000E7310000}"/>
    <cellStyle name="Percent 3 9 18 3 2" xfId="8440" xr:uid="{00000000-0005-0000-0000-0000E8310000}"/>
    <cellStyle name="Percent 3 9 18 3 2 2" xfId="26060" xr:uid="{00000000-0005-0000-0000-0000E9310000}"/>
    <cellStyle name="Percent 3 9 18 3 3" xfId="26059" xr:uid="{00000000-0005-0000-0000-0000EA310000}"/>
    <cellStyle name="Percent 3 9 18 4" xfId="8441" xr:uid="{00000000-0005-0000-0000-0000EB310000}"/>
    <cellStyle name="Percent 3 9 18 4 2" xfId="26061" xr:uid="{00000000-0005-0000-0000-0000EC310000}"/>
    <cellStyle name="Percent 3 9 18 5" xfId="26056" xr:uid="{00000000-0005-0000-0000-0000ED310000}"/>
    <cellStyle name="Percent 3 9 19" xfId="8442" xr:uid="{00000000-0005-0000-0000-0000EE310000}"/>
    <cellStyle name="Percent 3 9 19 2" xfId="8443" xr:uid="{00000000-0005-0000-0000-0000EF310000}"/>
    <cellStyle name="Percent 3 9 19 2 2" xfId="8444" xr:uid="{00000000-0005-0000-0000-0000F0310000}"/>
    <cellStyle name="Percent 3 9 19 2 2 2" xfId="26064" xr:uid="{00000000-0005-0000-0000-0000F1310000}"/>
    <cellStyle name="Percent 3 9 19 2 3" xfId="26063" xr:uid="{00000000-0005-0000-0000-0000F2310000}"/>
    <cellStyle name="Percent 3 9 19 3" xfId="8445" xr:uid="{00000000-0005-0000-0000-0000F3310000}"/>
    <cellStyle name="Percent 3 9 19 3 2" xfId="8446" xr:uid="{00000000-0005-0000-0000-0000F4310000}"/>
    <cellStyle name="Percent 3 9 19 3 2 2" xfId="26066" xr:uid="{00000000-0005-0000-0000-0000F5310000}"/>
    <cellStyle name="Percent 3 9 19 3 3" xfId="26065" xr:uid="{00000000-0005-0000-0000-0000F6310000}"/>
    <cellStyle name="Percent 3 9 19 4" xfId="8447" xr:uid="{00000000-0005-0000-0000-0000F7310000}"/>
    <cellStyle name="Percent 3 9 19 4 2" xfId="8448" xr:uid="{00000000-0005-0000-0000-0000F8310000}"/>
    <cellStyle name="Percent 3 9 19 4 2 2" xfId="26068" xr:uid="{00000000-0005-0000-0000-0000F9310000}"/>
    <cellStyle name="Percent 3 9 19 4 3" xfId="26067" xr:uid="{00000000-0005-0000-0000-0000FA310000}"/>
    <cellStyle name="Percent 3 9 19 5" xfId="8449" xr:uid="{00000000-0005-0000-0000-0000FB310000}"/>
    <cellStyle name="Percent 3 9 19 5 2" xfId="26069" xr:uid="{00000000-0005-0000-0000-0000FC310000}"/>
    <cellStyle name="Percent 3 9 19 6" xfId="26062" xr:uid="{00000000-0005-0000-0000-0000FD310000}"/>
    <cellStyle name="Percent 3 9 2" xfId="8450" xr:uid="{00000000-0005-0000-0000-0000FE310000}"/>
    <cellStyle name="Percent 3 9 2 10" xfId="8451" xr:uid="{00000000-0005-0000-0000-0000FF310000}"/>
    <cellStyle name="Percent 3 9 2 10 2" xfId="8452" xr:uid="{00000000-0005-0000-0000-000000320000}"/>
    <cellStyle name="Percent 3 9 2 10 2 2" xfId="26072" xr:uid="{00000000-0005-0000-0000-000001320000}"/>
    <cellStyle name="Percent 3 9 2 10 3" xfId="26071" xr:uid="{00000000-0005-0000-0000-000002320000}"/>
    <cellStyle name="Percent 3 9 2 11" xfId="8453" xr:uid="{00000000-0005-0000-0000-000003320000}"/>
    <cellStyle name="Percent 3 9 2 11 2" xfId="26073" xr:uid="{00000000-0005-0000-0000-000004320000}"/>
    <cellStyle name="Percent 3 9 2 12" xfId="26070" xr:uid="{00000000-0005-0000-0000-000005320000}"/>
    <cellStyle name="Percent 3 9 2 2" xfId="8454" xr:uid="{00000000-0005-0000-0000-000006320000}"/>
    <cellStyle name="Percent 3 9 2 2 2" xfId="8455" xr:uid="{00000000-0005-0000-0000-000007320000}"/>
    <cellStyle name="Percent 3 9 2 2 2 2" xfId="8456" xr:uid="{00000000-0005-0000-0000-000008320000}"/>
    <cellStyle name="Percent 3 9 2 2 2 2 2" xfId="26076" xr:uid="{00000000-0005-0000-0000-000009320000}"/>
    <cellStyle name="Percent 3 9 2 2 2 3" xfId="26075" xr:uid="{00000000-0005-0000-0000-00000A320000}"/>
    <cellStyle name="Percent 3 9 2 2 3" xfId="8457" xr:uid="{00000000-0005-0000-0000-00000B320000}"/>
    <cellStyle name="Percent 3 9 2 2 3 2" xfId="8458" xr:uid="{00000000-0005-0000-0000-00000C320000}"/>
    <cellStyle name="Percent 3 9 2 2 3 2 2" xfId="26078" xr:uid="{00000000-0005-0000-0000-00000D320000}"/>
    <cellStyle name="Percent 3 9 2 2 3 3" xfId="26077" xr:uid="{00000000-0005-0000-0000-00000E320000}"/>
    <cellStyle name="Percent 3 9 2 2 4" xfId="8459" xr:uid="{00000000-0005-0000-0000-00000F320000}"/>
    <cellStyle name="Percent 3 9 2 2 4 2" xfId="26079" xr:uid="{00000000-0005-0000-0000-000010320000}"/>
    <cellStyle name="Percent 3 9 2 2 5" xfId="26074" xr:uid="{00000000-0005-0000-0000-000011320000}"/>
    <cellStyle name="Percent 3 9 2 3" xfId="8460" xr:uid="{00000000-0005-0000-0000-000012320000}"/>
    <cellStyle name="Percent 3 9 2 3 2" xfId="8461" xr:uid="{00000000-0005-0000-0000-000013320000}"/>
    <cellStyle name="Percent 3 9 2 3 2 2" xfId="8462" xr:uid="{00000000-0005-0000-0000-000014320000}"/>
    <cellStyle name="Percent 3 9 2 3 2 2 2" xfId="26082" xr:uid="{00000000-0005-0000-0000-000015320000}"/>
    <cellStyle name="Percent 3 9 2 3 2 3" xfId="26081" xr:uid="{00000000-0005-0000-0000-000016320000}"/>
    <cellStyle name="Percent 3 9 2 3 3" xfId="8463" xr:uid="{00000000-0005-0000-0000-000017320000}"/>
    <cellStyle name="Percent 3 9 2 3 3 2" xfId="8464" xr:uid="{00000000-0005-0000-0000-000018320000}"/>
    <cellStyle name="Percent 3 9 2 3 3 2 2" xfId="26084" xr:uid="{00000000-0005-0000-0000-000019320000}"/>
    <cellStyle name="Percent 3 9 2 3 3 3" xfId="26083" xr:uid="{00000000-0005-0000-0000-00001A320000}"/>
    <cellStyle name="Percent 3 9 2 3 4" xfId="8465" xr:uid="{00000000-0005-0000-0000-00001B320000}"/>
    <cellStyle name="Percent 3 9 2 3 4 2" xfId="26085" xr:uid="{00000000-0005-0000-0000-00001C320000}"/>
    <cellStyle name="Percent 3 9 2 3 5" xfId="26080" xr:uid="{00000000-0005-0000-0000-00001D320000}"/>
    <cellStyle name="Percent 3 9 2 4" xfId="8466" xr:uid="{00000000-0005-0000-0000-00001E320000}"/>
    <cellStyle name="Percent 3 9 2 4 2" xfId="8467" xr:uid="{00000000-0005-0000-0000-00001F320000}"/>
    <cellStyle name="Percent 3 9 2 4 2 2" xfId="8468" xr:uid="{00000000-0005-0000-0000-000020320000}"/>
    <cellStyle name="Percent 3 9 2 4 2 2 2" xfId="26088" xr:uid="{00000000-0005-0000-0000-000021320000}"/>
    <cellStyle name="Percent 3 9 2 4 2 3" xfId="26087" xr:uid="{00000000-0005-0000-0000-000022320000}"/>
    <cellStyle name="Percent 3 9 2 4 3" xfId="8469" xr:uid="{00000000-0005-0000-0000-000023320000}"/>
    <cellStyle name="Percent 3 9 2 4 3 2" xfId="8470" xr:uid="{00000000-0005-0000-0000-000024320000}"/>
    <cellStyle name="Percent 3 9 2 4 3 2 2" xfId="26090" xr:uid="{00000000-0005-0000-0000-000025320000}"/>
    <cellStyle name="Percent 3 9 2 4 3 3" xfId="26089" xr:uid="{00000000-0005-0000-0000-000026320000}"/>
    <cellStyle name="Percent 3 9 2 4 4" xfId="8471" xr:uid="{00000000-0005-0000-0000-000027320000}"/>
    <cellStyle name="Percent 3 9 2 4 4 2" xfId="26091" xr:uid="{00000000-0005-0000-0000-000028320000}"/>
    <cellStyle name="Percent 3 9 2 4 5" xfId="26086" xr:uid="{00000000-0005-0000-0000-000029320000}"/>
    <cellStyle name="Percent 3 9 2 5" xfId="8472" xr:uid="{00000000-0005-0000-0000-00002A320000}"/>
    <cellStyle name="Percent 3 9 2 5 2" xfId="8473" xr:uid="{00000000-0005-0000-0000-00002B320000}"/>
    <cellStyle name="Percent 3 9 2 5 2 2" xfId="8474" xr:uid="{00000000-0005-0000-0000-00002C320000}"/>
    <cellStyle name="Percent 3 9 2 5 2 2 2" xfId="26094" xr:uid="{00000000-0005-0000-0000-00002D320000}"/>
    <cellStyle name="Percent 3 9 2 5 2 3" xfId="26093" xr:uid="{00000000-0005-0000-0000-00002E320000}"/>
    <cellStyle name="Percent 3 9 2 5 3" xfId="8475" xr:uid="{00000000-0005-0000-0000-00002F320000}"/>
    <cellStyle name="Percent 3 9 2 5 3 2" xfId="8476" xr:uid="{00000000-0005-0000-0000-000030320000}"/>
    <cellStyle name="Percent 3 9 2 5 3 2 2" xfId="26096" xr:uid="{00000000-0005-0000-0000-000031320000}"/>
    <cellStyle name="Percent 3 9 2 5 3 3" xfId="26095" xr:uid="{00000000-0005-0000-0000-000032320000}"/>
    <cellStyle name="Percent 3 9 2 5 4" xfId="8477" xr:uid="{00000000-0005-0000-0000-000033320000}"/>
    <cellStyle name="Percent 3 9 2 5 4 2" xfId="8478" xr:uid="{00000000-0005-0000-0000-000034320000}"/>
    <cellStyle name="Percent 3 9 2 5 4 2 2" xfId="26098" xr:uid="{00000000-0005-0000-0000-000035320000}"/>
    <cellStyle name="Percent 3 9 2 5 4 3" xfId="26097" xr:uid="{00000000-0005-0000-0000-000036320000}"/>
    <cellStyle name="Percent 3 9 2 5 5" xfId="8479" xr:uid="{00000000-0005-0000-0000-000037320000}"/>
    <cellStyle name="Percent 3 9 2 5 5 2" xfId="26099" xr:uid="{00000000-0005-0000-0000-000038320000}"/>
    <cellStyle name="Percent 3 9 2 5 6" xfId="26092" xr:uid="{00000000-0005-0000-0000-000039320000}"/>
    <cellStyle name="Percent 3 9 2 6" xfId="8480" xr:uid="{00000000-0005-0000-0000-00003A320000}"/>
    <cellStyle name="Percent 3 9 2 6 2" xfId="8481" xr:uid="{00000000-0005-0000-0000-00003B320000}"/>
    <cellStyle name="Percent 3 9 2 6 2 2" xfId="8482" xr:uid="{00000000-0005-0000-0000-00003C320000}"/>
    <cellStyle name="Percent 3 9 2 6 2 2 2" xfId="26102" xr:uid="{00000000-0005-0000-0000-00003D320000}"/>
    <cellStyle name="Percent 3 9 2 6 2 3" xfId="26101" xr:uid="{00000000-0005-0000-0000-00003E320000}"/>
    <cellStyle name="Percent 3 9 2 6 3" xfId="8483" xr:uid="{00000000-0005-0000-0000-00003F320000}"/>
    <cellStyle name="Percent 3 9 2 6 3 2" xfId="8484" xr:uid="{00000000-0005-0000-0000-000040320000}"/>
    <cellStyle name="Percent 3 9 2 6 3 2 2" xfId="26104" xr:uid="{00000000-0005-0000-0000-000041320000}"/>
    <cellStyle name="Percent 3 9 2 6 3 3" xfId="26103" xr:uid="{00000000-0005-0000-0000-000042320000}"/>
    <cellStyle name="Percent 3 9 2 6 4" xfId="8485" xr:uid="{00000000-0005-0000-0000-000043320000}"/>
    <cellStyle name="Percent 3 9 2 6 4 2" xfId="26105" xr:uid="{00000000-0005-0000-0000-000044320000}"/>
    <cellStyle name="Percent 3 9 2 6 5" xfId="26100" xr:uid="{00000000-0005-0000-0000-000045320000}"/>
    <cellStyle name="Percent 3 9 2 7" xfId="8486" xr:uid="{00000000-0005-0000-0000-000046320000}"/>
    <cellStyle name="Percent 3 9 2 7 2" xfId="8487" xr:uid="{00000000-0005-0000-0000-000047320000}"/>
    <cellStyle name="Percent 3 9 2 7 2 2" xfId="26107" xr:uid="{00000000-0005-0000-0000-000048320000}"/>
    <cellStyle name="Percent 3 9 2 7 3" xfId="26106" xr:uid="{00000000-0005-0000-0000-000049320000}"/>
    <cellStyle name="Percent 3 9 2 8" xfId="8488" xr:uid="{00000000-0005-0000-0000-00004A320000}"/>
    <cellStyle name="Percent 3 9 2 8 2" xfId="8489" xr:uid="{00000000-0005-0000-0000-00004B320000}"/>
    <cellStyle name="Percent 3 9 2 8 2 2" xfId="26109" xr:uid="{00000000-0005-0000-0000-00004C320000}"/>
    <cellStyle name="Percent 3 9 2 8 3" xfId="26108" xr:uid="{00000000-0005-0000-0000-00004D320000}"/>
    <cellStyle name="Percent 3 9 2 9" xfId="8490" xr:uid="{00000000-0005-0000-0000-00004E320000}"/>
    <cellStyle name="Percent 3 9 2 9 2" xfId="8491" xr:uid="{00000000-0005-0000-0000-00004F320000}"/>
    <cellStyle name="Percent 3 9 2 9 2 2" xfId="26111" xr:uid="{00000000-0005-0000-0000-000050320000}"/>
    <cellStyle name="Percent 3 9 2 9 3" xfId="26110" xr:uid="{00000000-0005-0000-0000-000051320000}"/>
    <cellStyle name="Percent 3 9 20" xfId="8492" xr:uid="{00000000-0005-0000-0000-000052320000}"/>
    <cellStyle name="Percent 3 9 20 2" xfId="8493" xr:uid="{00000000-0005-0000-0000-000053320000}"/>
    <cellStyle name="Percent 3 9 20 2 2" xfId="8494" xr:uid="{00000000-0005-0000-0000-000054320000}"/>
    <cellStyle name="Percent 3 9 20 2 2 2" xfId="26114" xr:uid="{00000000-0005-0000-0000-000055320000}"/>
    <cellStyle name="Percent 3 9 20 2 3" xfId="26113" xr:uid="{00000000-0005-0000-0000-000056320000}"/>
    <cellStyle name="Percent 3 9 20 3" xfId="8495" xr:uid="{00000000-0005-0000-0000-000057320000}"/>
    <cellStyle name="Percent 3 9 20 3 2" xfId="8496" xr:uid="{00000000-0005-0000-0000-000058320000}"/>
    <cellStyle name="Percent 3 9 20 3 2 2" xfId="26116" xr:uid="{00000000-0005-0000-0000-000059320000}"/>
    <cellStyle name="Percent 3 9 20 3 3" xfId="26115" xr:uid="{00000000-0005-0000-0000-00005A320000}"/>
    <cellStyle name="Percent 3 9 20 4" xfId="8497" xr:uid="{00000000-0005-0000-0000-00005B320000}"/>
    <cellStyle name="Percent 3 9 20 4 2" xfId="26117" xr:uid="{00000000-0005-0000-0000-00005C320000}"/>
    <cellStyle name="Percent 3 9 20 5" xfId="26112" xr:uid="{00000000-0005-0000-0000-00005D320000}"/>
    <cellStyle name="Percent 3 9 21" xfId="8498" xr:uid="{00000000-0005-0000-0000-00005E320000}"/>
    <cellStyle name="Percent 3 9 21 2" xfId="8499" xr:uid="{00000000-0005-0000-0000-00005F320000}"/>
    <cellStyle name="Percent 3 9 21 2 2" xfId="26119" xr:uid="{00000000-0005-0000-0000-000060320000}"/>
    <cellStyle name="Percent 3 9 21 3" xfId="26118" xr:uid="{00000000-0005-0000-0000-000061320000}"/>
    <cellStyle name="Percent 3 9 22" xfId="8500" xr:uid="{00000000-0005-0000-0000-000062320000}"/>
    <cellStyle name="Percent 3 9 22 2" xfId="8501" xr:uid="{00000000-0005-0000-0000-000063320000}"/>
    <cellStyle name="Percent 3 9 22 2 2" xfId="26121" xr:uid="{00000000-0005-0000-0000-000064320000}"/>
    <cellStyle name="Percent 3 9 22 3" xfId="26120" xr:uid="{00000000-0005-0000-0000-000065320000}"/>
    <cellStyle name="Percent 3 9 23" xfId="8502" xr:uid="{00000000-0005-0000-0000-000066320000}"/>
    <cellStyle name="Percent 3 9 23 2" xfId="8503" xr:uid="{00000000-0005-0000-0000-000067320000}"/>
    <cellStyle name="Percent 3 9 23 2 2" xfId="26123" xr:uid="{00000000-0005-0000-0000-000068320000}"/>
    <cellStyle name="Percent 3 9 23 3" xfId="26122" xr:uid="{00000000-0005-0000-0000-000069320000}"/>
    <cellStyle name="Percent 3 9 24" xfId="8504" xr:uid="{00000000-0005-0000-0000-00006A320000}"/>
    <cellStyle name="Percent 3 9 24 2" xfId="8505" xr:uid="{00000000-0005-0000-0000-00006B320000}"/>
    <cellStyle name="Percent 3 9 24 2 2" xfId="26125" xr:uid="{00000000-0005-0000-0000-00006C320000}"/>
    <cellStyle name="Percent 3 9 24 3" xfId="26124" xr:uid="{00000000-0005-0000-0000-00006D320000}"/>
    <cellStyle name="Percent 3 9 25" xfId="8506" xr:uid="{00000000-0005-0000-0000-00006E320000}"/>
    <cellStyle name="Percent 3 9 25 2" xfId="26126" xr:uid="{00000000-0005-0000-0000-00006F320000}"/>
    <cellStyle name="Percent 3 9 26" xfId="25791" xr:uid="{00000000-0005-0000-0000-000070320000}"/>
    <cellStyle name="Percent 3 9 3" xfId="8507" xr:uid="{00000000-0005-0000-0000-000071320000}"/>
    <cellStyle name="Percent 3 9 3 10" xfId="8508" xr:uid="{00000000-0005-0000-0000-000072320000}"/>
    <cellStyle name="Percent 3 9 3 10 2" xfId="8509" xr:uid="{00000000-0005-0000-0000-000073320000}"/>
    <cellStyle name="Percent 3 9 3 10 2 2" xfId="26129" xr:uid="{00000000-0005-0000-0000-000074320000}"/>
    <cellStyle name="Percent 3 9 3 10 3" xfId="26128" xr:uid="{00000000-0005-0000-0000-000075320000}"/>
    <cellStyle name="Percent 3 9 3 11" xfId="8510" xr:uid="{00000000-0005-0000-0000-000076320000}"/>
    <cellStyle name="Percent 3 9 3 11 2" xfId="26130" xr:uid="{00000000-0005-0000-0000-000077320000}"/>
    <cellStyle name="Percent 3 9 3 12" xfId="26127" xr:uid="{00000000-0005-0000-0000-000078320000}"/>
    <cellStyle name="Percent 3 9 3 2" xfId="8511" xr:uid="{00000000-0005-0000-0000-000079320000}"/>
    <cellStyle name="Percent 3 9 3 2 2" xfId="8512" xr:uid="{00000000-0005-0000-0000-00007A320000}"/>
    <cellStyle name="Percent 3 9 3 2 2 2" xfId="8513" xr:uid="{00000000-0005-0000-0000-00007B320000}"/>
    <cellStyle name="Percent 3 9 3 2 2 2 2" xfId="26133" xr:uid="{00000000-0005-0000-0000-00007C320000}"/>
    <cellStyle name="Percent 3 9 3 2 2 3" xfId="26132" xr:uid="{00000000-0005-0000-0000-00007D320000}"/>
    <cellStyle name="Percent 3 9 3 2 3" xfId="8514" xr:uid="{00000000-0005-0000-0000-00007E320000}"/>
    <cellStyle name="Percent 3 9 3 2 3 2" xfId="8515" xr:uid="{00000000-0005-0000-0000-00007F320000}"/>
    <cellStyle name="Percent 3 9 3 2 3 2 2" xfId="26135" xr:uid="{00000000-0005-0000-0000-000080320000}"/>
    <cellStyle name="Percent 3 9 3 2 3 3" xfId="26134" xr:uid="{00000000-0005-0000-0000-000081320000}"/>
    <cellStyle name="Percent 3 9 3 2 4" xfId="8516" xr:uid="{00000000-0005-0000-0000-000082320000}"/>
    <cellStyle name="Percent 3 9 3 2 4 2" xfId="26136" xr:uid="{00000000-0005-0000-0000-000083320000}"/>
    <cellStyle name="Percent 3 9 3 2 5" xfId="26131" xr:uid="{00000000-0005-0000-0000-000084320000}"/>
    <cellStyle name="Percent 3 9 3 3" xfId="8517" xr:uid="{00000000-0005-0000-0000-000085320000}"/>
    <cellStyle name="Percent 3 9 3 3 2" xfId="8518" xr:uid="{00000000-0005-0000-0000-000086320000}"/>
    <cellStyle name="Percent 3 9 3 3 2 2" xfId="8519" xr:uid="{00000000-0005-0000-0000-000087320000}"/>
    <cellStyle name="Percent 3 9 3 3 2 2 2" xfId="26139" xr:uid="{00000000-0005-0000-0000-000088320000}"/>
    <cellStyle name="Percent 3 9 3 3 2 3" xfId="26138" xr:uid="{00000000-0005-0000-0000-000089320000}"/>
    <cellStyle name="Percent 3 9 3 3 3" xfId="8520" xr:uid="{00000000-0005-0000-0000-00008A320000}"/>
    <cellStyle name="Percent 3 9 3 3 3 2" xfId="8521" xr:uid="{00000000-0005-0000-0000-00008B320000}"/>
    <cellStyle name="Percent 3 9 3 3 3 2 2" xfId="26141" xr:uid="{00000000-0005-0000-0000-00008C320000}"/>
    <cellStyle name="Percent 3 9 3 3 3 3" xfId="26140" xr:uid="{00000000-0005-0000-0000-00008D320000}"/>
    <cellStyle name="Percent 3 9 3 3 4" xfId="8522" xr:uid="{00000000-0005-0000-0000-00008E320000}"/>
    <cellStyle name="Percent 3 9 3 3 4 2" xfId="26142" xr:uid="{00000000-0005-0000-0000-00008F320000}"/>
    <cellStyle name="Percent 3 9 3 3 5" xfId="26137" xr:uid="{00000000-0005-0000-0000-000090320000}"/>
    <cellStyle name="Percent 3 9 3 4" xfId="8523" xr:uid="{00000000-0005-0000-0000-000091320000}"/>
    <cellStyle name="Percent 3 9 3 4 2" xfId="8524" xr:uid="{00000000-0005-0000-0000-000092320000}"/>
    <cellStyle name="Percent 3 9 3 4 2 2" xfId="8525" xr:uid="{00000000-0005-0000-0000-000093320000}"/>
    <cellStyle name="Percent 3 9 3 4 2 2 2" xfId="26145" xr:uid="{00000000-0005-0000-0000-000094320000}"/>
    <cellStyle name="Percent 3 9 3 4 2 3" xfId="26144" xr:uid="{00000000-0005-0000-0000-000095320000}"/>
    <cellStyle name="Percent 3 9 3 4 3" xfId="8526" xr:uid="{00000000-0005-0000-0000-000096320000}"/>
    <cellStyle name="Percent 3 9 3 4 3 2" xfId="8527" xr:uid="{00000000-0005-0000-0000-000097320000}"/>
    <cellStyle name="Percent 3 9 3 4 3 2 2" xfId="26147" xr:uid="{00000000-0005-0000-0000-000098320000}"/>
    <cellStyle name="Percent 3 9 3 4 3 3" xfId="26146" xr:uid="{00000000-0005-0000-0000-000099320000}"/>
    <cellStyle name="Percent 3 9 3 4 4" xfId="8528" xr:uid="{00000000-0005-0000-0000-00009A320000}"/>
    <cellStyle name="Percent 3 9 3 4 4 2" xfId="26148" xr:uid="{00000000-0005-0000-0000-00009B320000}"/>
    <cellStyle name="Percent 3 9 3 4 5" xfId="26143" xr:uid="{00000000-0005-0000-0000-00009C320000}"/>
    <cellStyle name="Percent 3 9 3 5" xfId="8529" xr:uid="{00000000-0005-0000-0000-00009D320000}"/>
    <cellStyle name="Percent 3 9 3 5 2" xfId="8530" xr:uid="{00000000-0005-0000-0000-00009E320000}"/>
    <cellStyle name="Percent 3 9 3 5 2 2" xfId="8531" xr:uid="{00000000-0005-0000-0000-00009F320000}"/>
    <cellStyle name="Percent 3 9 3 5 2 2 2" xfId="26151" xr:uid="{00000000-0005-0000-0000-0000A0320000}"/>
    <cellStyle name="Percent 3 9 3 5 2 3" xfId="26150" xr:uid="{00000000-0005-0000-0000-0000A1320000}"/>
    <cellStyle name="Percent 3 9 3 5 3" xfId="8532" xr:uid="{00000000-0005-0000-0000-0000A2320000}"/>
    <cellStyle name="Percent 3 9 3 5 3 2" xfId="8533" xr:uid="{00000000-0005-0000-0000-0000A3320000}"/>
    <cellStyle name="Percent 3 9 3 5 3 2 2" xfId="26153" xr:uid="{00000000-0005-0000-0000-0000A4320000}"/>
    <cellStyle name="Percent 3 9 3 5 3 3" xfId="26152" xr:uid="{00000000-0005-0000-0000-0000A5320000}"/>
    <cellStyle name="Percent 3 9 3 5 4" xfId="8534" xr:uid="{00000000-0005-0000-0000-0000A6320000}"/>
    <cellStyle name="Percent 3 9 3 5 4 2" xfId="8535" xr:uid="{00000000-0005-0000-0000-0000A7320000}"/>
    <cellStyle name="Percent 3 9 3 5 4 2 2" xfId="26155" xr:uid="{00000000-0005-0000-0000-0000A8320000}"/>
    <cellStyle name="Percent 3 9 3 5 4 3" xfId="26154" xr:uid="{00000000-0005-0000-0000-0000A9320000}"/>
    <cellStyle name="Percent 3 9 3 5 5" xfId="8536" xr:uid="{00000000-0005-0000-0000-0000AA320000}"/>
    <cellStyle name="Percent 3 9 3 5 5 2" xfId="26156" xr:uid="{00000000-0005-0000-0000-0000AB320000}"/>
    <cellStyle name="Percent 3 9 3 5 6" xfId="26149" xr:uid="{00000000-0005-0000-0000-0000AC320000}"/>
    <cellStyle name="Percent 3 9 3 6" xfId="8537" xr:uid="{00000000-0005-0000-0000-0000AD320000}"/>
    <cellStyle name="Percent 3 9 3 6 2" xfId="8538" xr:uid="{00000000-0005-0000-0000-0000AE320000}"/>
    <cellStyle name="Percent 3 9 3 6 2 2" xfId="8539" xr:uid="{00000000-0005-0000-0000-0000AF320000}"/>
    <cellStyle name="Percent 3 9 3 6 2 2 2" xfId="26159" xr:uid="{00000000-0005-0000-0000-0000B0320000}"/>
    <cellStyle name="Percent 3 9 3 6 2 3" xfId="26158" xr:uid="{00000000-0005-0000-0000-0000B1320000}"/>
    <cellStyle name="Percent 3 9 3 6 3" xfId="8540" xr:uid="{00000000-0005-0000-0000-0000B2320000}"/>
    <cellStyle name="Percent 3 9 3 6 3 2" xfId="8541" xr:uid="{00000000-0005-0000-0000-0000B3320000}"/>
    <cellStyle name="Percent 3 9 3 6 3 2 2" xfId="26161" xr:uid="{00000000-0005-0000-0000-0000B4320000}"/>
    <cellStyle name="Percent 3 9 3 6 3 3" xfId="26160" xr:uid="{00000000-0005-0000-0000-0000B5320000}"/>
    <cellStyle name="Percent 3 9 3 6 4" xfId="8542" xr:uid="{00000000-0005-0000-0000-0000B6320000}"/>
    <cellStyle name="Percent 3 9 3 6 4 2" xfId="26162" xr:uid="{00000000-0005-0000-0000-0000B7320000}"/>
    <cellStyle name="Percent 3 9 3 6 5" xfId="26157" xr:uid="{00000000-0005-0000-0000-0000B8320000}"/>
    <cellStyle name="Percent 3 9 3 7" xfId="8543" xr:uid="{00000000-0005-0000-0000-0000B9320000}"/>
    <cellStyle name="Percent 3 9 3 7 2" xfId="8544" xr:uid="{00000000-0005-0000-0000-0000BA320000}"/>
    <cellStyle name="Percent 3 9 3 7 2 2" xfId="26164" xr:uid="{00000000-0005-0000-0000-0000BB320000}"/>
    <cellStyle name="Percent 3 9 3 7 3" xfId="26163" xr:uid="{00000000-0005-0000-0000-0000BC320000}"/>
    <cellStyle name="Percent 3 9 3 8" xfId="8545" xr:uid="{00000000-0005-0000-0000-0000BD320000}"/>
    <cellStyle name="Percent 3 9 3 8 2" xfId="8546" xr:uid="{00000000-0005-0000-0000-0000BE320000}"/>
    <cellStyle name="Percent 3 9 3 8 2 2" xfId="26166" xr:uid="{00000000-0005-0000-0000-0000BF320000}"/>
    <cellStyle name="Percent 3 9 3 8 3" xfId="26165" xr:uid="{00000000-0005-0000-0000-0000C0320000}"/>
    <cellStyle name="Percent 3 9 3 9" xfId="8547" xr:uid="{00000000-0005-0000-0000-0000C1320000}"/>
    <cellStyle name="Percent 3 9 3 9 2" xfId="8548" xr:uid="{00000000-0005-0000-0000-0000C2320000}"/>
    <cellStyle name="Percent 3 9 3 9 2 2" xfId="26168" xr:uid="{00000000-0005-0000-0000-0000C3320000}"/>
    <cellStyle name="Percent 3 9 3 9 3" xfId="26167" xr:uid="{00000000-0005-0000-0000-0000C4320000}"/>
    <cellStyle name="Percent 3 9 4" xfId="8549" xr:uid="{00000000-0005-0000-0000-0000C5320000}"/>
    <cellStyle name="Percent 3 9 4 10" xfId="8550" xr:uid="{00000000-0005-0000-0000-0000C6320000}"/>
    <cellStyle name="Percent 3 9 4 10 2" xfId="8551" xr:uid="{00000000-0005-0000-0000-0000C7320000}"/>
    <cellStyle name="Percent 3 9 4 10 2 2" xfId="26171" xr:uid="{00000000-0005-0000-0000-0000C8320000}"/>
    <cellStyle name="Percent 3 9 4 10 3" xfId="26170" xr:uid="{00000000-0005-0000-0000-0000C9320000}"/>
    <cellStyle name="Percent 3 9 4 11" xfId="8552" xr:uid="{00000000-0005-0000-0000-0000CA320000}"/>
    <cellStyle name="Percent 3 9 4 11 2" xfId="26172" xr:uid="{00000000-0005-0000-0000-0000CB320000}"/>
    <cellStyle name="Percent 3 9 4 12" xfId="26169" xr:uid="{00000000-0005-0000-0000-0000CC320000}"/>
    <cellStyle name="Percent 3 9 4 2" xfId="8553" xr:uid="{00000000-0005-0000-0000-0000CD320000}"/>
    <cellStyle name="Percent 3 9 4 2 2" xfId="8554" xr:uid="{00000000-0005-0000-0000-0000CE320000}"/>
    <cellStyle name="Percent 3 9 4 2 2 2" xfId="8555" xr:uid="{00000000-0005-0000-0000-0000CF320000}"/>
    <cellStyle name="Percent 3 9 4 2 2 2 2" xfId="26175" xr:uid="{00000000-0005-0000-0000-0000D0320000}"/>
    <cellStyle name="Percent 3 9 4 2 2 3" xfId="26174" xr:uid="{00000000-0005-0000-0000-0000D1320000}"/>
    <cellStyle name="Percent 3 9 4 2 3" xfId="8556" xr:uid="{00000000-0005-0000-0000-0000D2320000}"/>
    <cellStyle name="Percent 3 9 4 2 3 2" xfId="8557" xr:uid="{00000000-0005-0000-0000-0000D3320000}"/>
    <cellStyle name="Percent 3 9 4 2 3 2 2" xfId="26177" xr:uid="{00000000-0005-0000-0000-0000D4320000}"/>
    <cellStyle name="Percent 3 9 4 2 3 3" xfId="26176" xr:uid="{00000000-0005-0000-0000-0000D5320000}"/>
    <cellStyle name="Percent 3 9 4 2 4" xfId="8558" xr:uid="{00000000-0005-0000-0000-0000D6320000}"/>
    <cellStyle name="Percent 3 9 4 2 4 2" xfId="26178" xr:uid="{00000000-0005-0000-0000-0000D7320000}"/>
    <cellStyle name="Percent 3 9 4 2 5" xfId="26173" xr:uid="{00000000-0005-0000-0000-0000D8320000}"/>
    <cellStyle name="Percent 3 9 4 3" xfId="8559" xr:uid="{00000000-0005-0000-0000-0000D9320000}"/>
    <cellStyle name="Percent 3 9 4 3 2" xfId="8560" xr:uid="{00000000-0005-0000-0000-0000DA320000}"/>
    <cellStyle name="Percent 3 9 4 3 2 2" xfId="8561" xr:uid="{00000000-0005-0000-0000-0000DB320000}"/>
    <cellStyle name="Percent 3 9 4 3 2 2 2" xfId="26181" xr:uid="{00000000-0005-0000-0000-0000DC320000}"/>
    <cellStyle name="Percent 3 9 4 3 2 3" xfId="26180" xr:uid="{00000000-0005-0000-0000-0000DD320000}"/>
    <cellStyle name="Percent 3 9 4 3 3" xfId="8562" xr:uid="{00000000-0005-0000-0000-0000DE320000}"/>
    <cellStyle name="Percent 3 9 4 3 3 2" xfId="8563" xr:uid="{00000000-0005-0000-0000-0000DF320000}"/>
    <cellStyle name="Percent 3 9 4 3 3 2 2" xfId="26183" xr:uid="{00000000-0005-0000-0000-0000E0320000}"/>
    <cellStyle name="Percent 3 9 4 3 3 3" xfId="26182" xr:uid="{00000000-0005-0000-0000-0000E1320000}"/>
    <cellStyle name="Percent 3 9 4 3 4" xfId="8564" xr:uid="{00000000-0005-0000-0000-0000E2320000}"/>
    <cellStyle name="Percent 3 9 4 3 4 2" xfId="26184" xr:uid="{00000000-0005-0000-0000-0000E3320000}"/>
    <cellStyle name="Percent 3 9 4 3 5" xfId="26179" xr:uid="{00000000-0005-0000-0000-0000E4320000}"/>
    <cellStyle name="Percent 3 9 4 4" xfId="8565" xr:uid="{00000000-0005-0000-0000-0000E5320000}"/>
    <cellStyle name="Percent 3 9 4 4 2" xfId="8566" xr:uid="{00000000-0005-0000-0000-0000E6320000}"/>
    <cellStyle name="Percent 3 9 4 4 2 2" xfId="8567" xr:uid="{00000000-0005-0000-0000-0000E7320000}"/>
    <cellStyle name="Percent 3 9 4 4 2 2 2" xfId="26187" xr:uid="{00000000-0005-0000-0000-0000E8320000}"/>
    <cellStyle name="Percent 3 9 4 4 2 3" xfId="26186" xr:uid="{00000000-0005-0000-0000-0000E9320000}"/>
    <cellStyle name="Percent 3 9 4 4 3" xfId="8568" xr:uid="{00000000-0005-0000-0000-0000EA320000}"/>
    <cellStyle name="Percent 3 9 4 4 3 2" xfId="8569" xr:uid="{00000000-0005-0000-0000-0000EB320000}"/>
    <cellStyle name="Percent 3 9 4 4 3 2 2" xfId="26189" xr:uid="{00000000-0005-0000-0000-0000EC320000}"/>
    <cellStyle name="Percent 3 9 4 4 3 3" xfId="26188" xr:uid="{00000000-0005-0000-0000-0000ED320000}"/>
    <cellStyle name="Percent 3 9 4 4 4" xfId="8570" xr:uid="{00000000-0005-0000-0000-0000EE320000}"/>
    <cellStyle name="Percent 3 9 4 4 4 2" xfId="26190" xr:uid="{00000000-0005-0000-0000-0000EF320000}"/>
    <cellStyle name="Percent 3 9 4 4 5" xfId="26185" xr:uid="{00000000-0005-0000-0000-0000F0320000}"/>
    <cellStyle name="Percent 3 9 4 5" xfId="8571" xr:uid="{00000000-0005-0000-0000-0000F1320000}"/>
    <cellStyle name="Percent 3 9 4 5 2" xfId="8572" xr:uid="{00000000-0005-0000-0000-0000F2320000}"/>
    <cellStyle name="Percent 3 9 4 5 2 2" xfId="8573" xr:uid="{00000000-0005-0000-0000-0000F3320000}"/>
    <cellStyle name="Percent 3 9 4 5 2 2 2" xfId="26193" xr:uid="{00000000-0005-0000-0000-0000F4320000}"/>
    <cellStyle name="Percent 3 9 4 5 2 3" xfId="26192" xr:uid="{00000000-0005-0000-0000-0000F5320000}"/>
    <cellStyle name="Percent 3 9 4 5 3" xfId="8574" xr:uid="{00000000-0005-0000-0000-0000F6320000}"/>
    <cellStyle name="Percent 3 9 4 5 3 2" xfId="8575" xr:uid="{00000000-0005-0000-0000-0000F7320000}"/>
    <cellStyle name="Percent 3 9 4 5 3 2 2" xfId="26195" xr:uid="{00000000-0005-0000-0000-0000F8320000}"/>
    <cellStyle name="Percent 3 9 4 5 3 3" xfId="26194" xr:uid="{00000000-0005-0000-0000-0000F9320000}"/>
    <cellStyle name="Percent 3 9 4 5 4" xfId="8576" xr:uid="{00000000-0005-0000-0000-0000FA320000}"/>
    <cellStyle name="Percent 3 9 4 5 4 2" xfId="8577" xr:uid="{00000000-0005-0000-0000-0000FB320000}"/>
    <cellStyle name="Percent 3 9 4 5 4 2 2" xfId="26197" xr:uid="{00000000-0005-0000-0000-0000FC320000}"/>
    <cellStyle name="Percent 3 9 4 5 4 3" xfId="26196" xr:uid="{00000000-0005-0000-0000-0000FD320000}"/>
    <cellStyle name="Percent 3 9 4 5 5" xfId="8578" xr:uid="{00000000-0005-0000-0000-0000FE320000}"/>
    <cellStyle name="Percent 3 9 4 5 5 2" xfId="26198" xr:uid="{00000000-0005-0000-0000-0000FF320000}"/>
    <cellStyle name="Percent 3 9 4 5 6" xfId="26191" xr:uid="{00000000-0005-0000-0000-000000330000}"/>
    <cellStyle name="Percent 3 9 4 6" xfId="8579" xr:uid="{00000000-0005-0000-0000-000001330000}"/>
    <cellStyle name="Percent 3 9 4 6 2" xfId="8580" xr:uid="{00000000-0005-0000-0000-000002330000}"/>
    <cellStyle name="Percent 3 9 4 6 2 2" xfId="8581" xr:uid="{00000000-0005-0000-0000-000003330000}"/>
    <cellStyle name="Percent 3 9 4 6 2 2 2" xfId="26201" xr:uid="{00000000-0005-0000-0000-000004330000}"/>
    <cellStyle name="Percent 3 9 4 6 2 3" xfId="26200" xr:uid="{00000000-0005-0000-0000-000005330000}"/>
    <cellStyle name="Percent 3 9 4 6 3" xfId="8582" xr:uid="{00000000-0005-0000-0000-000006330000}"/>
    <cellStyle name="Percent 3 9 4 6 3 2" xfId="8583" xr:uid="{00000000-0005-0000-0000-000007330000}"/>
    <cellStyle name="Percent 3 9 4 6 3 2 2" xfId="26203" xr:uid="{00000000-0005-0000-0000-000008330000}"/>
    <cellStyle name="Percent 3 9 4 6 3 3" xfId="26202" xr:uid="{00000000-0005-0000-0000-000009330000}"/>
    <cellStyle name="Percent 3 9 4 6 4" xfId="8584" xr:uid="{00000000-0005-0000-0000-00000A330000}"/>
    <cellStyle name="Percent 3 9 4 6 4 2" xfId="26204" xr:uid="{00000000-0005-0000-0000-00000B330000}"/>
    <cellStyle name="Percent 3 9 4 6 5" xfId="26199" xr:uid="{00000000-0005-0000-0000-00000C330000}"/>
    <cellStyle name="Percent 3 9 4 7" xfId="8585" xr:uid="{00000000-0005-0000-0000-00000D330000}"/>
    <cellStyle name="Percent 3 9 4 7 2" xfId="8586" xr:uid="{00000000-0005-0000-0000-00000E330000}"/>
    <cellStyle name="Percent 3 9 4 7 2 2" xfId="26206" xr:uid="{00000000-0005-0000-0000-00000F330000}"/>
    <cellStyle name="Percent 3 9 4 7 3" xfId="26205" xr:uid="{00000000-0005-0000-0000-000010330000}"/>
    <cellStyle name="Percent 3 9 4 8" xfId="8587" xr:uid="{00000000-0005-0000-0000-000011330000}"/>
    <cellStyle name="Percent 3 9 4 8 2" xfId="8588" xr:uid="{00000000-0005-0000-0000-000012330000}"/>
    <cellStyle name="Percent 3 9 4 8 2 2" xfId="26208" xr:uid="{00000000-0005-0000-0000-000013330000}"/>
    <cellStyle name="Percent 3 9 4 8 3" xfId="26207" xr:uid="{00000000-0005-0000-0000-000014330000}"/>
    <cellStyle name="Percent 3 9 4 9" xfId="8589" xr:uid="{00000000-0005-0000-0000-000015330000}"/>
    <cellStyle name="Percent 3 9 4 9 2" xfId="8590" xr:uid="{00000000-0005-0000-0000-000016330000}"/>
    <cellStyle name="Percent 3 9 4 9 2 2" xfId="26210" xr:uid="{00000000-0005-0000-0000-000017330000}"/>
    <cellStyle name="Percent 3 9 4 9 3" xfId="26209" xr:uid="{00000000-0005-0000-0000-000018330000}"/>
    <cellStyle name="Percent 3 9 5" xfId="8591" xr:uid="{00000000-0005-0000-0000-000019330000}"/>
    <cellStyle name="Percent 3 9 5 10" xfId="8592" xr:uid="{00000000-0005-0000-0000-00001A330000}"/>
    <cellStyle name="Percent 3 9 5 10 2" xfId="8593" xr:uid="{00000000-0005-0000-0000-00001B330000}"/>
    <cellStyle name="Percent 3 9 5 10 2 2" xfId="26213" xr:uid="{00000000-0005-0000-0000-00001C330000}"/>
    <cellStyle name="Percent 3 9 5 10 3" xfId="26212" xr:uid="{00000000-0005-0000-0000-00001D330000}"/>
    <cellStyle name="Percent 3 9 5 11" xfId="8594" xr:uid="{00000000-0005-0000-0000-00001E330000}"/>
    <cellStyle name="Percent 3 9 5 11 2" xfId="26214" xr:uid="{00000000-0005-0000-0000-00001F330000}"/>
    <cellStyle name="Percent 3 9 5 12" xfId="26211" xr:uid="{00000000-0005-0000-0000-000020330000}"/>
    <cellStyle name="Percent 3 9 5 2" xfId="8595" xr:uid="{00000000-0005-0000-0000-000021330000}"/>
    <cellStyle name="Percent 3 9 5 2 2" xfId="8596" xr:uid="{00000000-0005-0000-0000-000022330000}"/>
    <cellStyle name="Percent 3 9 5 2 2 2" xfId="8597" xr:uid="{00000000-0005-0000-0000-000023330000}"/>
    <cellStyle name="Percent 3 9 5 2 2 2 2" xfId="26217" xr:uid="{00000000-0005-0000-0000-000024330000}"/>
    <cellStyle name="Percent 3 9 5 2 2 3" xfId="26216" xr:uid="{00000000-0005-0000-0000-000025330000}"/>
    <cellStyle name="Percent 3 9 5 2 3" xfId="8598" xr:uid="{00000000-0005-0000-0000-000026330000}"/>
    <cellStyle name="Percent 3 9 5 2 3 2" xfId="8599" xr:uid="{00000000-0005-0000-0000-000027330000}"/>
    <cellStyle name="Percent 3 9 5 2 3 2 2" xfId="26219" xr:uid="{00000000-0005-0000-0000-000028330000}"/>
    <cellStyle name="Percent 3 9 5 2 3 3" xfId="26218" xr:uid="{00000000-0005-0000-0000-000029330000}"/>
    <cellStyle name="Percent 3 9 5 2 4" xfId="8600" xr:uid="{00000000-0005-0000-0000-00002A330000}"/>
    <cellStyle name="Percent 3 9 5 2 4 2" xfId="26220" xr:uid="{00000000-0005-0000-0000-00002B330000}"/>
    <cellStyle name="Percent 3 9 5 2 5" xfId="26215" xr:uid="{00000000-0005-0000-0000-00002C330000}"/>
    <cellStyle name="Percent 3 9 5 3" xfId="8601" xr:uid="{00000000-0005-0000-0000-00002D330000}"/>
    <cellStyle name="Percent 3 9 5 3 2" xfId="8602" xr:uid="{00000000-0005-0000-0000-00002E330000}"/>
    <cellStyle name="Percent 3 9 5 3 2 2" xfId="8603" xr:uid="{00000000-0005-0000-0000-00002F330000}"/>
    <cellStyle name="Percent 3 9 5 3 2 2 2" xfId="26223" xr:uid="{00000000-0005-0000-0000-000030330000}"/>
    <cellStyle name="Percent 3 9 5 3 2 3" xfId="26222" xr:uid="{00000000-0005-0000-0000-000031330000}"/>
    <cellStyle name="Percent 3 9 5 3 3" xfId="8604" xr:uid="{00000000-0005-0000-0000-000032330000}"/>
    <cellStyle name="Percent 3 9 5 3 3 2" xfId="8605" xr:uid="{00000000-0005-0000-0000-000033330000}"/>
    <cellStyle name="Percent 3 9 5 3 3 2 2" xfId="26225" xr:uid="{00000000-0005-0000-0000-000034330000}"/>
    <cellStyle name="Percent 3 9 5 3 3 3" xfId="26224" xr:uid="{00000000-0005-0000-0000-000035330000}"/>
    <cellStyle name="Percent 3 9 5 3 4" xfId="8606" xr:uid="{00000000-0005-0000-0000-000036330000}"/>
    <cellStyle name="Percent 3 9 5 3 4 2" xfId="26226" xr:uid="{00000000-0005-0000-0000-000037330000}"/>
    <cellStyle name="Percent 3 9 5 3 5" xfId="26221" xr:uid="{00000000-0005-0000-0000-000038330000}"/>
    <cellStyle name="Percent 3 9 5 4" xfId="8607" xr:uid="{00000000-0005-0000-0000-000039330000}"/>
    <cellStyle name="Percent 3 9 5 4 2" xfId="8608" xr:uid="{00000000-0005-0000-0000-00003A330000}"/>
    <cellStyle name="Percent 3 9 5 4 2 2" xfId="8609" xr:uid="{00000000-0005-0000-0000-00003B330000}"/>
    <cellStyle name="Percent 3 9 5 4 2 2 2" xfId="26229" xr:uid="{00000000-0005-0000-0000-00003C330000}"/>
    <cellStyle name="Percent 3 9 5 4 2 3" xfId="26228" xr:uid="{00000000-0005-0000-0000-00003D330000}"/>
    <cellStyle name="Percent 3 9 5 4 3" xfId="8610" xr:uid="{00000000-0005-0000-0000-00003E330000}"/>
    <cellStyle name="Percent 3 9 5 4 3 2" xfId="8611" xr:uid="{00000000-0005-0000-0000-00003F330000}"/>
    <cellStyle name="Percent 3 9 5 4 3 2 2" xfId="26231" xr:uid="{00000000-0005-0000-0000-000040330000}"/>
    <cellStyle name="Percent 3 9 5 4 3 3" xfId="26230" xr:uid="{00000000-0005-0000-0000-000041330000}"/>
    <cellStyle name="Percent 3 9 5 4 4" xfId="8612" xr:uid="{00000000-0005-0000-0000-000042330000}"/>
    <cellStyle name="Percent 3 9 5 4 4 2" xfId="26232" xr:uid="{00000000-0005-0000-0000-000043330000}"/>
    <cellStyle name="Percent 3 9 5 4 5" xfId="26227" xr:uid="{00000000-0005-0000-0000-000044330000}"/>
    <cellStyle name="Percent 3 9 5 5" xfId="8613" xr:uid="{00000000-0005-0000-0000-000045330000}"/>
    <cellStyle name="Percent 3 9 5 5 2" xfId="8614" xr:uid="{00000000-0005-0000-0000-000046330000}"/>
    <cellStyle name="Percent 3 9 5 5 2 2" xfId="8615" xr:uid="{00000000-0005-0000-0000-000047330000}"/>
    <cellStyle name="Percent 3 9 5 5 2 2 2" xfId="26235" xr:uid="{00000000-0005-0000-0000-000048330000}"/>
    <cellStyle name="Percent 3 9 5 5 2 3" xfId="26234" xr:uid="{00000000-0005-0000-0000-000049330000}"/>
    <cellStyle name="Percent 3 9 5 5 3" xfId="8616" xr:uid="{00000000-0005-0000-0000-00004A330000}"/>
    <cellStyle name="Percent 3 9 5 5 3 2" xfId="8617" xr:uid="{00000000-0005-0000-0000-00004B330000}"/>
    <cellStyle name="Percent 3 9 5 5 3 2 2" xfId="26237" xr:uid="{00000000-0005-0000-0000-00004C330000}"/>
    <cellStyle name="Percent 3 9 5 5 3 3" xfId="26236" xr:uid="{00000000-0005-0000-0000-00004D330000}"/>
    <cellStyle name="Percent 3 9 5 5 4" xfId="8618" xr:uid="{00000000-0005-0000-0000-00004E330000}"/>
    <cellStyle name="Percent 3 9 5 5 4 2" xfId="8619" xr:uid="{00000000-0005-0000-0000-00004F330000}"/>
    <cellStyle name="Percent 3 9 5 5 4 2 2" xfId="26239" xr:uid="{00000000-0005-0000-0000-000050330000}"/>
    <cellStyle name="Percent 3 9 5 5 4 3" xfId="26238" xr:uid="{00000000-0005-0000-0000-000051330000}"/>
    <cellStyle name="Percent 3 9 5 5 5" xfId="8620" xr:uid="{00000000-0005-0000-0000-000052330000}"/>
    <cellStyle name="Percent 3 9 5 5 5 2" xfId="26240" xr:uid="{00000000-0005-0000-0000-000053330000}"/>
    <cellStyle name="Percent 3 9 5 5 6" xfId="26233" xr:uid="{00000000-0005-0000-0000-000054330000}"/>
    <cellStyle name="Percent 3 9 5 6" xfId="8621" xr:uid="{00000000-0005-0000-0000-000055330000}"/>
    <cellStyle name="Percent 3 9 5 6 2" xfId="8622" xr:uid="{00000000-0005-0000-0000-000056330000}"/>
    <cellStyle name="Percent 3 9 5 6 2 2" xfId="8623" xr:uid="{00000000-0005-0000-0000-000057330000}"/>
    <cellStyle name="Percent 3 9 5 6 2 2 2" xfId="26243" xr:uid="{00000000-0005-0000-0000-000058330000}"/>
    <cellStyle name="Percent 3 9 5 6 2 3" xfId="26242" xr:uid="{00000000-0005-0000-0000-000059330000}"/>
    <cellStyle name="Percent 3 9 5 6 3" xfId="8624" xr:uid="{00000000-0005-0000-0000-00005A330000}"/>
    <cellStyle name="Percent 3 9 5 6 3 2" xfId="8625" xr:uid="{00000000-0005-0000-0000-00005B330000}"/>
    <cellStyle name="Percent 3 9 5 6 3 2 2" xfId="26245" xr:uid="{00000000-0005-0000-0000-00005C330000}"/>
    <cellStyle name="Percent 3 9 5 6 3 3" xfId="26244" xr:uid="{00000000-0005-0000-0000-00005D330000}"/>
    <cellStyle name="Percent 3 9 5 6 4" xfId="8626" xr:uid="{00000000-0005-0000-0000-00005E330000}"/>
    <cellStyle name="Percent 3 9 5 6 4 2" xfId="26246" xr:uid="{00000000-0005-0000-0000-00005F330000}"/>
    <cellStyle name="Percent 3 9 5 6 5" xfId="26241" xr:uid="{00000000-0005-0000-0000-000060330000}"/>
    <cellStyle name="Percent 3 9 5 7" xfId="8627" xr:uid="{00000000-0005-0000-0000-000061330000}"/>
    <cellStyle name="Percent 3 9 5 7 2" xfId="8628" xr:uid="{00000000-0005-0000-0000-000062330000}"/>
    <cellStyle name="Percent 3 9 5 7 2 2" xfId="26248" xr:uid="{00000000-0005-0000-0000-000063330000}"/>
    <cellStyle name="Percent 3 9 5 7 3" xfId="26247" xr:uid="{00000000-0005-0000-0000-000064330000}"/>
    <cellStyle name="Percent 3 9 5 8" xfId="8629" xr:uid="{00000000-0005-0000-0000-000065330000}"/>
    <cellStyle name="Percent 3 9 5 8 2" xfId="8630" xr:uid="{00000000-0005-0000-0000-000066330000}"/>
    <cellStyle name="Percent 3 9 5 8 2 2" xfId="26250" xr:uid="{00000000-0005-0000-0000-000067330000}"/>
    <cellStyle name="Percent 3 9 5 8 3" xfId="26249" xr:uid="{00000000-0005-0000-0000-000068330000}"/>
    <cellStyle name="Percent 3 9 5 9" xfId="8631" xr:uid="{00000000-0005-0000-0000-000069330000}"/>
    <cellStyle name="Percent 3 9 5 9 2" xfId="8632" xr:uid="{00000000-0005-0000-0000-00006A330000}"/>
    <cellStyle name="Percent 3 9 5 9 2 2" xfId="26252" xr:uid="{00000000-0005-0000-0000-00006B330000}"/>
    <cellStyle name="Percent 3 9 5 9 3" xfId="26251" xr:uid="{00000000-0005-0000-0000-00006C330000}"/>
    <cellStyle name="Percent 3 9 6" xfId="8633" xr:uid="{00000000-0005-0000-0000-00006D330000}"/>
    <cellStyle name="Percent 3 9 6 10" xfId="8634" xr:uid="{00000000-0005-0000-0000-00006E330000}"/>
    <cellStyle name="Percent 3 9 6 10 2" xfId="8635" xr:uid="{00000000-0005-0000-0000-00006F330000}"/>
    <cellStyle name="Percent 3 9 6 10 2 2" xfId="26255" xr:uid="{00000000-0005-0000-0000-000070330000}"/>
    <cellStyle name="Percent 3 9 6 10 3" xfId="26254" xr:uid="{00000000-0005-0000-0000-000071330000}"/>
    <cellStyle name="Percent 3 9 6 11" xfId="8636" xr:uid="{00000000-0005-0000-0000-000072330000}"/>
    <cellStyle name="Percent 3 9 6 11 2" xfId="26256" xr:uid="{00000000-0005-0000-0000-000073330000}"/>
    <cellStyle name="Percent 3 9 6 12" xfId="26253" xr:uid="{00000000-0005-0000-0000-000074330000}"/>
    <cellStyle name="Percent 3 9 6 2" xfId="8637" xr:uid="{00000000-0005-0000-0000-000075330000}"/>
    <cellStyle name="Percent 3 9 6 2 2" xfId="8638" xr:uid="{00000000-0005-0000-0000-000076330000}"/>
    <cellStyle name="Percent 3 9 6 2 2 2" xfId="8639" xr:uid="{00000000-0005-0000-0000-000077330000}"/>
    <cellStyle name="Percent 3 9 6 2 2 2 2" xfId="26259" xr:uid="{00000000-0005-0000-0000-000078330000}"/>
    <cellStyle name="Percent 3 9 6 2 2 3" xfId="26258" xr:uid="{00000000-0005-0000-0000-000079330000}"/>
    <cellStyle name="Percent 3 9 6 2 3" xfId="8640" xr:uid="{00000000-0005-0000-0000-00007A330000}"/>
    <cellStyle name="Percent 3 9 6 2 3 2" xfId="8641" xr:uid="{00000000-0005-0000-0000-00007B330000}"/>
    <cellStyle name="Percent 3 9 6 2 3 2 2" xfId="26261" xr:uid="{00000000-0005-0000-0000-00007C330000}"/>
    <cellStyle name="Percent 3 9 6 2 3 3" xfId="26260" xr:uid="{00000000-0005-0000-0000-00007D330000}"/>
    <cellStyle name="Percent 3 9 6 2 4" xfId="8642" xr:uid="{00000000-0005-0000-0000-00007E330000}"/>
    <cellStyle name="Percent 3 9 6 2 4 2" xfId="26262" xr:uid="{00000000-0005-0000-0000-00007F330000}"/>
    <cellStyle name="Percent 3 9 6 2 5" xfId="26257" xr:uid="{00000000-0005-0000-0000-000080330000}"/>
    <cellStyle name="Percent 3 9 6 3" xfId="8643" xr:uid="{00000000-0005-0000-0000-000081330000}"/>
    <cellStyle name="Percent 3 9 6 3 2" xfId="8644" xr:uid="{00000000-0005-0000-0000-000082330000}"/>
    <cellStyle name="Percent 3 9 6 3 2 2" xfId="8645" xr:uid="{00000000-0005-0000-0000-000083330000}"/>
    <cellStyle name="Percent 3 9 6 3 2 2 2" xfId="26265" xr:uid="{00000000-0005-0000-0000-000084330000}"/>
    <cellStyle name="Percent 3 9 6 3 2 3" xfId="26264" xr:uid="{00000000-0005-0000-0000-000085330000}"/>
    <cellStyle name="Percent 3 9 6 3 3" xfId="8646" xr:uid="{00000000-0005-0000-0000-000086330000}"/>
    <cellStyle name="Percent 3 9 6 3 3 2" xfId="8647" xr:uid="{00000000-0005-0000-0000-000087330000}"/>
    <cellStyle name="Percent 3 9 6 3 3 2 2" xfId="26267" xr:uid="{00000000-0005-0000-0000-000088330000}"/>
    <cellStyle name="Percent 3 9 6 3 3 3" xfId="26266" xr:uid="{00000000-0005-0000-0000-000089330000}"/>
    <cellStyle name="Percent 3 9 6 3 4" xfId="8648" xr:uid="{00000000-0005-0000-0000-00008A330000}"/>
    <cellStyle name="Percent 3 9 6 3 4 2" xfId="26268" xr:uid="{00000000-0005-0000-0000-00008B330000}"/>
    <cellStyle name="Percent 3 9 6 3 5" xfId="26263" xr:uid="{00000000-0005-0000-0000-00008C330000}"/>
    <cellStyle name="Percent 3 9 6 4" xfId="8649" xr:uid="{00000000-0005-0000-0000-00008D330000}"/>
    <cellStyle name="Percent 3 9 6 4 2" xfId="8650" xr:uid="{00000000-0005-0000-0000-00008E330000}"/>
    <cellStyle name="Percent 3 9 6 4 2 2" xfId="8651" xr:uid="{00000000-0005-0000-0000-00008F330000}"/>
    <cellStyle name="Percent 3 9 6 4 2 2 2" xfId="26271" xr:uid="{00000000-0005-0000-0000-000090330000}"/>
    <cellStyle name="Percent 3 9 6 4 2 3" xfId="26270" xr:uid="{00000000-0005-0000-0000-000091330000}"/>
    <cellStyle name="Percent 3 9 6 4 3" xfId="8652" xr:uid="{00000000-0005-0000-0000-000092330000}"/>
    <cellStyle name="Percent 3 9 6 4 3 2" xfId="8653" xr:uid="{00000000-0005-0000-0000-000093330000}"/>
    <cellStyle name="Percent 3 9 6 4 3 2 2" xfId="26273" xr:uid="{00000000-0005-0000-0000-000094330000}"/>
    <cellStyle name="Percent 3 9 6 4 3 3" xfId="26272" xr:uid="{00000000-0005-0000-0000-000095330000}"/>
    <cellStyle name="Percent 3 9 6 4 4" xfId="8654" xr:uid="{00000000-0005-0000-0000-000096330000}"/>
    <cellStyle name="Percent 3 9 6 4 4 2" xfId="26274" xr:uid="{00000000-0005-0000-0000-000097330000}"/>
    <cellStyle name="Percent 3 9 6 4 5" xfId="26269" xr:uid="{00000000-0005-0000-0000-000098330000}"/>
    <cellStyle name="Percent 3 9 6 5" xfId="8655" xr:uid="{00000000-0005-0000-0000-000099330000}"/>
    <cellStyle name="Percent 3 9 6 5 2" xfId="8656" xr:uid="{00000000-0005-0000-0000-00009A330000}"/>
    <cellStyle name="Percent 3 9 6 5 2 2" xfId="8657" xr:uid="{00000000-0005-0000-0000-00009B330000}"/>
    <cellStyle name="Percent 3 9 6 5 2 2 2" xfId="26277" xr:uid="{00000000-0005-0000-0000-00009C330000}"/>
    <cellStyle name="Percent 3 9 6 5 2 3" xfId="26276" xr:uid="{00000000-0005-0000-0000-00009D330000}"/>
    <cellStyle name="Percent 3 9 6 5 3" xfId="8658" xr:uid="{00000000-0005-0000-0000-00009E330000}"/>
    <cellStyle name="Percent 3 9 6 5 3 2" xfId="8659" xr:uid="{00000000-0005-0000-0000-00009F330000}"/>
    <cellStyle name="Percent 3 9 6 5 3 2 2" xfId="26279" xr:uid="{00000000-0005-0000-0000-0000A0330000}"/>
    <cellStyle name="Percent 3 9 6 5 3 3" xfId="26278" xr:uid="{00000000-0005-0000-0000-0000A1330000}"/>
    <cellStyle name="Percent 3 9 6 5 4" xfId="8660" xr:uid="{00000000-0005-0000-0000-0000A2330000}"/>
    <cellStyle name="Percent 3 9 6 5 4 2" xfId="8661" xr:uid="{00000000-0005-0000-0000-0000A3330000}"/>
    <cellStyle name="Percent 3 9 6 5 4 2 2" xfId="26281" xr:uid="{00000000-0005-0000-0000-0000A4330000}"/>
    <cellStyle name="Percent 3 9 6 5 4 3" xfId="26280" xr:uid="{00000000-0005-0000-0000-0000A5330000}"/>
    <cellStyle name="Percent 3 9 6 5 5" xfId="8662" xr:uid="{00000000-0005-0000-0000-0000A6330000}"/>
    <cellStyle name="Percent 3 9 6 5 5 2" xfId="26282" xr:uid="{00000000-0005-0000-0000-0000A7330000}"/>
    <cellStyle name="Percent 3 9 6 5 6" xfId="26275" xr:uid="{00000000-0005-0000-0000-0000A8330000}"/>
    <cellStyle name="Percent 3 9 6 6" xfId="8663" xr:uid="{00000000-0005-0000-0000-0000A9330000}"/>
    <cellStyle name="Percent 3 9 6 6 2" xfId="8664" xr:uid="{00000000-0005-0000-0000-0000AA330000}"/>
    <cellStyle name="Percent 3 9 6 6 2 2" xfId="8665" xr:uid="{00000000-0005-0000-0000-0000AB330000}"/>
    <cellStyle name="Percent 3 9 6 6 2 2 2" xfId="26285" xr:uid="{00000000-0005-0000-0000-0000AC330000}"/>
    <cellStyle name="Percent 3 9 6 6 2 3" xfId="26284" xr:uid="{00000000-0005-0000-0000-0000AD330000}"/>
    <cellStyle name="Percent 3 9 6 6 3" xfId="8666" xr:uid="{00000000-0005-0000-0000-0000AE330000}"/>
    <cellStyle name="Percent 3 9 6 6 3 2" xfId="8667" xr:uid="{00000000-0005-0000-0000-0000AF330000}"/>
    <cellStyle name="Percent 3 9 6 6 3 2 2" xfId="26287" xr:uid="{00000000-0005-0000-0000-0000B0330000}"/>
    <cellStyle name="Percent 3 9 6 6 3 3" xfId="26286" xr:uid="{00000000-0005-0000-0000-0000B1330000}"/>
    <cellStyle name="Percent 3 9 6 6 4" xfId="8668" xr:uid="{00000000-0005-0000-0000-0000B2330000}"/>
    <cellStyle name="Percent 3 9 6 6 4 2" xfId="26288" xr:uid="{00000000-0005-0000-0000-0000B3330000}"/>
    <cellStyle name="Percent 3 9 6 6 5" xfId="26283" xr:uid="{00000000-0005-0000-0000-0000B4330000}"/>
    <cellStyle name="Percent 3 9 6 7" xfId="8669" xr:uid="{00000000-0005-0000-0000-0000B5330000}"/>
    <cellStyle name="Percent 3 9 6 7 2" xfId="8670" xr:uid="{00000000-0005-0000-0000-0000B6330000}"/>
    <cellStyle name="Percent 3 9 6 7 2 2" xfId="26290" xr:uid="{00000000-0005-0000-0000-0000B7330000}"/>
    <cellStyle name="Percent 3 9 6 7 3" xfId="26289" xr:uid="{00000000-0005-0000-0000-0000B8330000}"/>
    <cellStyle name="Percent 3 9 6 8" xfId="8671" xr:uid="{00000000-0005-0000-0000-0000B9330000}"/>
    <cellStyle name="Percent 3 9 6 8 2" xfId="8672" xr:uid="{00000000-0005-0000-0000-0000BA330000}"/>
    <cellStyle name="Percent 3 9 6 8 2 2" xfId="26292" xr:uid="{00000000-0005-0000-0000-0000BB330000}"/>
    <cellStyle name="Percent 3 9 6 8 3" xfId="26291" xr:uid="{00000000-0005-0000-0000-0000BC330000}"/>
    <cellStyle name="Percent 3 9 6 9" xfId="8673" xr:uid="{00000000-0005-0000-0000-0000BD330000}"/>
    <cellStyle name="Percent 3 9 6 9 2" xfId="8674" xr:uid="{00000000-0005-0000-0000-0000BE330000}"/>
    <cellStyle name="Percent 3 9 6 9 2 2" xfId="26294" xr:uid="{00000000-0005-0000-0000-0000BF330000}"/>
    <cellStyle name="Percent 3 9 6 9 3" xfId="26293" xr:uid="{00000000-0005-0000-0000-0000C0330000}"/>
    <cellStyle name="Percent 3 9 7" xfId="8675" xr:uid="{00000000-0005-0000-0000-0000C1330000}"/>
    <cellStyle name="Percent 3 9 7 10" xfId="8676" xr:uid="{00000000-0005-0000-0000-0000C2330000}"/>
    <cellStyle name="Percent 3 9 7 10 2" xfId="8677" xr:uid="{00000000-0005-0000-0000-0000C3330000}"/>
    <cellStyle name="Percent 3 9 7 10 2 2" xfId="26297" xr:uid="{00000000-0005-0000-0000-0000C4330000}"/>
    <cellStyle name="Percent 3 9 7 10 3" xfId="26296" xr:uid="{00000000-0005-0000-0000-0000C5330000}"/>
    <cellStyle name="Percent 3 9 7 11" xfId="8678" xr:uid="{00000000-0005-0000-0000-0000C6330000}"/>
    <cellStyle name="Percent 3 9 7 11 2" xfId="26298" xr:uid="{00000000-0005-0000-0000-0000C7330000}"/>
    <cellStyle name="Percent 3 9 7 12" xfId="26295" xr:uid="{00000000-0005-0000-0000-0000C8330000}"/>
    <cellStyle name="Percent 3 9 7 2" xfId="8679" xr:uid="{00000000-0005-0000-0000-0000C9330000}"/>
    <cellStyle name="Percent 3 9 7 2 2" xfId="8680" xr:uid="{00000000-0005-0000-0000-0000CA330000}"/>
    <cellStyle name="Percent 3 9 7 2 2 2" xfId="8681" xr:uid="{00000000-0005-0000-0000-0000CB330000}"/>
    <cellStyle name="Percent 3 9 7 2 2 2 2" xfId="26301" xr:uid="{00000000-0005-0000-0000-0000CC330000}"/>
    <cellStyle name="Percent 3 9 7 2 2 3" xfId="26300" xr:uid="{00000000-0005-0000-0000-0000CD330000}"/>
    <cellStyle name="Percent 3 9 7 2 3" xfId="8682" xr:uid="{00000000-0005-0000-0000-0000CE330000}"/>
    <cellStyle name="Percent 3 9 7 2 3 2" xfId="8683" xr:uid="{00000000-0005-0000-0000-0000CF330000}"/>
    <cellStyle name="Percent 3 9 7 2 3 2 2" xfId="26303" xr:uid="{00000000-0005-0000-0000-0000D0330000}"/>
    <cellStyle name="Percent 3 9 7 2 3 3" xfId="26302" xr:uid="{00000000-0005-0000-0000-0000D1330000}"/>
    <cellStyle name="Percent 3 9 7 2 4" xfId="8684" xr:uid="{00000000-0005-0000-0000-0000D2330000}"/>
    <cellStyle name="Percent 3 9 7 2 4 2" xfId="26304" xr:uid="{00000000-0005-0000-0000-0000D3330000}"/>
    <cellStyle name="Percent 3 9 7 2 5" xfId="26299" xr:uid="{00000000-0005-0000-0000-0000D4330000}"/>
    <cellStyle name="Percent 3 9 7 3" xfId="8685" xr:uid="{00000000-0005-0000-0000-0000D5330000}"/>
    <cellStyle name="Percent 3 9 7 3 2" xfId="8686" xr:uid="{00000000-0005-0000-0000-0000D6330000}"/>
    <cellStyle name="Percent 3 9 7 3 2 2" xfId="8687" xr:uid="{00000000-0005-0000-0000-0000D7330000}"/>
    <cellStyle name="Percent 3 9 7 3 2 2 2" xfId="26307" xr:uid="{00000000-0005-0000-0000-0000D8330000}"/>
    <cellStyle name="Percent 3 9 7 3 2 3" xfId="26306" xr:uid="{00000000-0005-0000-0000-0000D9330000}"/>
    <cellStyle name="Percent 3 9 7 3 3" xfId="8688" xr:uid="{00000000-0005-0000-0000-0000DA330000}"/>
    <cellStyle name="Percent 3 9 7 3 3 2" xfId="8689" xr:uid="{00000000-0005-0000-0000-0000DB330000}"/>
    <cellStyle name="Percent 3 9 7 3 3 2 2" xfId="26309" xr:uid="{00000000-0005-0000-0000-0000DC330000}"/>
    <cellStyle name="Percent 3 9 7 3 3 3" xfId="26308" xr:uid="{00000000-0005-0000-0000-0000DD330000}"/>
    <cellStyle name="Percent 3 9 7 3 4" xfId="8690" xr:uid="{00000000-0005-0000-0000-0000DE330000}"/>
    <cellStyle name="Percent 3 9 7 3 4 2" xfId="26310" xr:uid="{00000000-0005-0000-0000-0000DF330000}"/>
    <cellStyle name="Percent 3 9 7 3 5" xfId="26305" xr:uid="{00000000-0005-0000-0000-0000E0330000}"/>
    <cellStyle name="Percent 3 9 7 4" xfId="8691" xr:uid="{00000000-0005-0000-0000-0000E1330000}"/>
    <cellStyle name="Percent 3 9 7 4 2" xfId="8692" xr:uid="{00000000-0005-0000-0000-0000E2330000}"/>
    <cellStyle name="Percent 3 9 7 4 2 2" xfId="8693" xr:uid="{00000000-0005-0000-0000-0000E3330000}"/>
    <cellStyle name="Percent 3 9 7 4 2 2 2" xfId="26313" xr:uid="{00000000-0005-0000-0000-0000E4330000}"/>
    <cellStyle name="Percent 3 9 7 4 2 3" xfId="26312" xr:uid="{00000000-0005-0000-0000-0000E5330000}"/>
    <cellStyle name="Percent 3 9 7 4 3" xfId="8694" xr:uid="{00000000-0005-0000-0000-0000E6330000}"/>
    <cellStyle name="Percent 3 9 7 4 3 2" xfId="8695" xr:uid="{00000000-0005-0000-0000-0000E7330000}"/>
    <cellStyle name="Percent 3 9 7 4 3 2 2" xfId="26315" xr:uid="{00000000-0005-0000-0000-0000E8330000}"/>
    <cellStyle name="Percent 3 9 7 4 3 3" xfId="26314" xr:uid="{00000000-0005-0000-0000-0000E9330000}"/>
    <cellStyle name="Percent 3 9 7 4 4" xfId="8696" xr:uid="{00000000-0005-0000-0000-0000EA330000}"/>
    <cellStyle name="Percent 3 9 7 4 4 2" xfId="26316" xr:uid="{00000000-0005-0000-0000-0000EB330000}"/>
    <cellStyle name="Percent 3 9 7 4 5" xfId="26311" xr:uid="{00000000-0005-0000-0000-0000EC330000}"/>
    <cellStyle name="Percent 3 9 7 5" xfId="8697" xr:uid="{00000000-0005-0000-0000-0000ED330000}"/>
    <cellStyle name="Percent 3 9 7 5 2" xfId="8698" xr:uid="{00000000-0005-0000-0000-0000EE330000}"/>
    <cellStyle name="Percent 3 9 7 5 2 2" xfId="8699" xr:uid="{00000000-0005-0000-0000-0000EF330000}"/>
    <cellStyle name="Percent 3 9 7 5 2 2 2" xfId="26319" xr:uid="{00000000-0005-0000-0000-0000F0330000}"/>
    <cellStyle name="Percent 3 9 7 5 2 3" xfId="26318" xr:uid="{00000000-0005-0000-0000-0000F1330000}"/>
    <cellStyle name="Percent 3 9 7 5 3" xfId="8700" xr:uid="{00000000-0005-0000-0000-0000F2330000}"/>
    <cellStyle name="Percent 3 9 7 5 3 2" xfId="8701" xr:uid="{00000000-0005-0000-0000-0000F3330000}"/>
    <cellStyle name="Percent 3 9 7 5 3 2 2" xfId="26321" xr:uid="{00000000-0005-0000-0000-0000F4330000}"/>
    <cellStyle name="Percent 3 9 7 5 3 3" xfId="26320" xr:uid="{00000000-0005-0000-0000-0000F5330000}"/>
    <cellStyle name="Percent 3 9 7 5 4" xfId="8702" xr:uid="{00000000-0005-0000-0000-0000F6330000}"/>
    <cellStyle name="Percent 3 9 7 5 4 2" xfId="8703" xr:uid="{00000000-0005-0000-0000-0000F7330000}"/>
    <cellStyle name="Percent 3 9 7 5 4 2 2" xfId="26323" xr:uid="{00000000-0005-0000-0000-0000F8330000}"/>
    <cellStyle name="Percent 3 9 7 5 4 3" xfId="26322" xr:uid="{00000000-0005-0000-0000-0000F9330000}"/>
    <cellStyle name="Percent 3 9 7 5 5" xfId="8704" xr:uid="{00000000-0005-0000-0000-0000FA330000}"/>
    <cellStyle name="Percent 3 9 7 5 5 2" xfId="26324" xr:uid="{00000000-0005-0000-0000-0000FB330000}"/>
    <cellStyle name="Percent 3 9 7 5 6" xfId="26317" xr:uid="{00000000-0005-0000-0000-0000FC330000}"/>
    <cellStyle name="Percent 3 9 7 6" xfId="8705" xr:uid="{00000000-0005-0000-0000-0000FD330000}"/>
    <cellStyle name="Percent 3 9 7 6 2" xfId="8706" xr:uid="{00000000-0005-0000-0000-0000FE330000}"/>
    <cellStyle name="Percent 3 9 7 6 2 2" xfId="8707" xr:uid="{00000000-0005-0000-0000-0000FF330000}"/>
    <cellStyle name="Percent 3 9 7 6 2 2 2" xfId="26327" xr:uid="{00000000-0005-0000-0000-000000340000}"/>
    <cellStyle name="Percent 3 9 7 6 2 3" xfId="26326" xr:uid="{00000000-0005-0000-0000-000001340000}"/>
    <cellStyle name="Percent 3 9 7 6 3" xfId="8708" xr:uid="{00000000-0005-0000-0000-000002340000}"/>
    <cellStyle name="Percent 3 9 7 6 3 2" xfId="8709" xr:uid="{00000000-0005-0000-0000-000003340000}"/>
    <cellStyle name="Percent 3 9 7 6 3 2 2" xfId="26329" xr:uid="{00000000-0005-0000-0000-000004340000}"/>
    <cellStyle name="Percent 3 9 7 6 3 3" xfId="26328" xr:uid="{00000000-0005-0000-0000-000005340000}"/>
    <cellStyle name="Percent 3 9 7 6 4" xfId="8710" xr:uid="{00000000-0005-0000-0000-000006340000}"/>
    <cellStyle name="Percent 3 9 7 6 4 2" xfId="26330" xr:uid="{00000000-0005-0000-0000-000007340000}"/>
    <cellStyle name="Percent 3 9 7 6 5" xfId="26325" xr:uid="{00000000-0005-0000-0000-000008340000}"/>
    <cellStyle name="Percent 3 9 7 7" xfId="8711" xr:uid="{00000000-0005-0000-0000-000009340000}"/>
    <cellStyle name="Percent 3 9 7 7 2" xfId="8712" xr:uid="{00000000-0005-0000-0000-00000A340000}"/>
    <cellStyle name="Percent 3 9 7 7 2 2" xfId="26332" xr:uid="{00000000-0005-0000-0000-00000B340000}"/>
    <cellStyle name="Percent 3 9 7 7 3" xfId="26331" xr:uid="{00000000-0005-0000-0000-00000C340000}"/>
    <cellStyle name="Percent 3 9 7 8" xfId="8713" xr:uid="{00000000-0005-0000-0000-00000D340000}"/>
    <cellStyle name="Percent 3 9 7 8 2" xfId="8714" xr:uid="{00000000-0005-0000-0000-00000E340000}"/>
    <cellStyle name="Percent 3 9 7 8 2 2" xfId="26334" xr:uid="{00000000-0005-0000-0000-00000F340000}"/>
    <cellStyle name="Percent 3 9 7 8 3" xfId="26333" xr:uid="{00000000-0005-0000-0000-000010340000}"/>
    <cellStyle name="Percent 3 9 7 9" xfId="8715" xr:uid="{00000000-0005-0000-0000-000011340000}"/>
    <cellStyle name="Percent 3 9 7 9 2" xfId="8716" xr:uid="{00000000-0005-0000-0000-000012340000}"/>
    <cellStyle name="Percent 3 9 7 9 2 2" xfId="26336" xr:uid="{00000000-0005-0000-0000-000013340000}"/>
    <cellStyle name="Percent 3 9 7 9 3" xfId="26335" xr:uid="{00000000-0005-0000-0000-000014340000}"/>
    <cellStyle name="Percent 3 9 8" xfId="8717" xr:uid="{00000000-0005-0000-0000-000015340000}"/>
    <cellStyle name="Percent 3 9 8 10" xfId="8718" xr:uid="{00000000-0005-0000-0000-000016340000}"/>
    <cellStyle name="Percent 3 9 8 10 2" xfId="8719" xr:uid="{00000000-0005-0000-0000-000017340000}"/>
    <cellStyle name="Percent 3 9 8 10 2 2" xfId="26339" xr:uid="{00000000-0005-0000-0000-000018340000}"/>
    <cellStyle name="Percent 3 9 8 10 3" xfId="26338" xr:uid="{00000000-0005-0000-0000-000019340000}"/>
    <cellStyle name="Percent 3 9 8 11" xfId="8720" xr:uid="{00000000-0005-0000-0000-00001A340000}"/>
    <cellStyle name="Percent 3 9 8 11 2" xfId="26340" xr:uid="{00000000-0005-0000-0000-00001B340000}"/>
    <cellStyle name="Percent 3 9 8 12" xfId="26337" xr:uid="{00000000-0005-0000-0000-00001C340000}"/>
    <cellStyle name="Percent 3 9 8 2" xfId="8721" xr:uid="{00000000-0005-0000-0000-00001D340000}"/>
    <cellStyle name="Percent 3 9 8 2 2" xfId="8722" xr:uid="{00000000-0005-0000-0000-00001E340000}"/>
    <cellStyle name="Percent 3 9 8 2 2 2" xfId="8723" xr:uid="{00000000-0005-0000-0000-00001F340000}"/>
    <cellStyle name="Percent 3 9 8 2 2 2 2" xfId="26343" xr:uid="{00000000-0005-0000-0000-000020340000}"/>
    <cellStyle name="Percent 3 9 8 2 2 3" xfId="26342" xr:uid="{00000000-0005-0000-0000-000021340000}"/>
    <cellStyle name="Percent 3 9 8 2 3" xfId="8724" xr:uid="{00000000-0005-0000-0000-000022340000}"/>
    <cellStyle name="Percent 3 9 8 2 3 2" xfId="8725" xr:uid="{00000000-0005-0000-0000-000023340000}"/>
    <cellStyle name="Percent 3 9 8 2 3 2 2" xfId="26345" xr:uid="{00000000-0005-0000-0000-000024340000}"/>
    <cellStyle name="Percent 3 9 8 2 3 3" xfId="26344" xr:uid="{00000000-0005-0000-0000-000025340000}"/>
    <cellStyle name="Percent 3 9 8 2 4" xfId="8726" xr:uid="{00000000-0005-0000-0000-000026340000}"/>
    <cellStyle name="Percent 3 9 8 2 4 2" xfId="26346" xr:uid="{00000000-0005-0000-0000-000027340000}"/>
    <cellStyle name="Percent 3 9 8 2 5" xfId="26341" xr:uid="{00000000-0005-0000-0000-000028340000}"/>
    <cellStyle name="Percent 3 9 8 3" xfId="8727" xr:uid="{00000000-0005-0000-0000-000029340000}"/>
    <cellStyle name="Percent 3 9 8 3 2" xfId="8728" xr:uid="{00000000-0005-0000-0000-00002A340000}"/>
    <cellStyle name="Percent 3 9 8 3 2 2" xfId="8729" xr:uid="{00000000-0005-0000-0000-00002B340000}"/>
    <cellStyle name="Percent 3 9 8 3 2 2 2" xfId="26349" xr:uid="{00000000-0005-0000-0000-00002C340000}"/>
    <cellStyle name="Percent 3 9 8 3 2 3" xfId="26348" xr:uid="{00000000-0005-0000-0000-00002D340000}"/>
    <cellStyle name="Percent 3 9 8 3 3" xfId="8730" xr:uid="{00000000-0005-0000-0000-00002E340000}"/>
    <cellStyle name="Percent 3 9 8 3 3 2" xfId="8731" xr:uid="{00000000-0005-0000-0000-00002F340000}"/>
    <cellStyle name="Percent 3 9 8 3 3 2 2" xfId="26351" xr:uid="{00000000-0005-0000-0000-000030340000}"/>
    <cellStyle name="Percent 3 9 8 3 3 3" xfId="26350" xr:uid="{00000000-0005-0000-0000-000031340000}"/>
    <cellStyle name="Percent 3 9 8 3 4" xfId="8732" xr:uid="{00000000-0005-0000-0000-000032340000}"/>
    <cellStyle name="Percent 3 9 8 3 4 2" xfId="26352" xr:uid="{00000000-0005-0000-0000-000033340000}"/>
    <cellStyle name="Percent 3 9 8 3 5" xfId="26347" xr:uid="{00000000-0005-0000-0000-000034340000}"/>
    <cellStyle name="Percent 3 9 8 4" xfId="8733" xr:uid="{00000000-0005-0000-0000-000035340000}"/>
    <cellStyle name="Percent 3 9 8 4 2" xfId="8734" xr:uid="{00000000-0005-0000-0000-000036340000}"/>
    <cellStyle name="Percent 3 9 8 4 2 2" xfId="8735" xr:uid="{00000000-0005-0000-0000-000037340000}"/>
    <cellStyle name="Percent 3 9 8 4 2 2 2" xfId="26355" xr:uid="{00000000-0005-0000-0000-000038340000}"/>
    <cellStyle name="Percent 3 9 8 4 2 3" xfId="26354" xr:uid="{00000000-0005-0000-0000-000039340000}"/>
    <cellStyle name="Percent 3 9 8 4 3" xfId="8736" xr:uid="{00000000-0005-0000-0000-00003A340000}"/>
    <cellStyle name="Percent 3 9 8 4 3 2" xfId="8737" xr:uid="{00000000-0005-0000-0000-00003B340000}"/>
    <cellStyle name="Percent 3 9 8 4 3 2 2" xfId="26357" xr:uid="{00000000-0005-0000-0000-00003C340000}"/>
    <cellStyle name="Percent 3 9 8 4 3 3" xfId="26356" xr:uid="{00000000-0005-0000-0000-00003D340000}"/>
    <cellStyle name="Percent 3 9 8 4 4" xfId="8738" xr:uid="{00000000-0005-0000-0000-00003E340000}"/>
    <cellStyle name="Percent 3 9 8 4 4 2" xfId="26358" xr:uid="{00000000-0005-0000-0000-00003F340000}"/>
    <cellStyle name="Percent 3 9 8 4 5" xfId="26353" xr:uid="{00000000-0005-0000-0000-000040340000}"/>
    <cellStyle name="Percent 3 9 8 5" xfId="8739" xr:uid="{00000000-0005-0000-0000-000041340000}"/>
    <cellStyle name="Percent 3 9 8 5 2" xfId="8740" xr:uid="{00000000-0005-0000-0000-000042340000}"/>
    <cellStyle name="Percent 3 9 8 5 2 2" xfId="8741" xr:uid="{00000000-0005-0000-0000-000043340000}"/>
    <cellStyle name="Percent 3 9 8 5 2 2 2" xfId="26361" xr:uid="{00000000-0005-0000-0000-000044340000}"/>
    <cellStyle name="Percent 3 9 8 5 2 3" xfId="26360" xr:uid="{00000000-0005-0000-0000-000045340000}"/>
    <cellStyle name="Percent 3 9 8 5 3" xfId="8742" xr:uid="{00000000-0005-0000-0000-000046340000}"/>
    <cellStyle name="Percent 3 9 8 5 3 2" xfId="8743" xr:uid="{00000000-0005-0000-0000-000047340000}"/>
    <cellStyle name="Percent 3 9 8 5 3 2 2" xfId="26363" xr:uid="{00000000-0005-0000-0000-000048340000}"/>
    <cellStyle name="Percent 3 9 8 5 3 3" xfId="26362" xr:uid="{00000000-0005-0000-0000-000049340000}"/>
    <cellStyle name="Percent 3 9 8 5 4" xfId="8744" xr:uid="{00000000-0005-0000-0000-00004A340000}"/>
    <cellStyle name="Percent 3 9 8 5 4 2" xfId="8745" xr:uid="{00000000-0005-0000-0000-00004B340000}"/>
    <cellStyle name="Percent 3 9 8 5 4 2 2" xfId="26365" xr:uid="{00000000-0005-0000-0000-00004C340000}"/>
    <cellStyle name="Percent 3 9 8 5 4 3" xfId="26364" xr:uid="{00000000-0005-0000-0000-00004D340000}"/>
    <cellStyle name="Percent 3 9 8 5 5" xfId="8746" xr:uid="{00000000-0005-0000-0000-00004E340000}"/>
    <cellStyle name="Percent 3 9 8 5 5 2" xfId="26366" xr:uid="{00000000-0005-0000-0000-00004F340000}"/>
    <cellStyle name="Percent 3 9 8 5 6" xfId="26359" xr:uid="{00000000-0005-0000-0000-000050340000}"/>
    <cellStyle name="Percent 3 9 8 6" xfId="8747" xr:uid="{00000000-0005-0000-0000-000051340000}"/>
    <cellStyle name="Percent 3 9 8 6 2" xfId="8748" xr:uid="{00000000-0005-0000-0000-000052340000}"/>
    <cellStyle name="Percent 3 9 8 6 2 2" xfId="8749" xr:uid="{00000000-0005-0000-0000-000053340000}"/>
    <cellStyle name="Percent 3 9 8 6 2 2 2" xfId="26369" xr:uid="{00000000-0005-0000-0000-000054340000}"/>
    <cellStyle name="Percent 3 9 8 6 2 3" xfId="26368" xr:uid="{00000000-0005-0000-0000-000055340000}"/>
    <cellStyle name="Percent 3 9 8 6 3" xfId="8750" xr:uid="{00000000-0005-0000-0000-000056340000}"/>
    <cellStyle name="Percent 3 9 8 6 3 2" xfId="8751" xr:uid="{00000000-0005-0000-0000-000057340000}"/>
    <cellStyle name="Percent 3 9 8 6 3 2 2" xfId="26371" xr:uid="{00000000-0005-0000-0000-000058340000}"/>
    <cellStyle name="Percent 3 9 8 6 3 3" xfId="26370" xr:uid="{00000000-0005-0000-0000-000059340000}"/>
    <cellStyle name="Percent 3 9 8 6 4" xfId="8752" xr:uid="{00000000-0005-0000-0000-00005A340000}"/>
    <cellStyle name="Percent 3 9 8 6 4 2" xfId="26372" xr:uid="{00000000-0005-0000-0000-00005B340000}"/>
    <cellStyle name="Percent 3 9 8 6 5" xfId="26367" xr:uid="{00000000-0005-0000-0000-00005C340000}"/>
    <cellStyle name="Percent 3 9 8 7" xfId="8753" xr:uid="{00000000-0005-0000-0000-00005D340000}"/>
    <cellStyle name="Percent 3 9 8 7 2" xfId="8754" xr:uid="{00000000-0005-0000-0000-00005E340000}"/>
    <cellStyle name="Percent 3 9 8 7 2 2" xfId="26374" xr:uid="{00000000-0005-0000-0000-00005F340000}"/>
    <cellStyle name="Percent 3 9 8 7 3" xfId="26373" xr:uid="{00000000-0005-0000-0000-000060340000}"/>
    <cellStyle name="Percent 3 9 8 8" xfId="8755" xr:uid="{00000000-0005-0000-0000-000061340000}"/>
    <cellStyle name="Percent 3 9 8 8 2" xfId="8756" xr:uid="{00000000-0005-0000-0000-000062340000}"/>
    <cellStyle name="Percent 3 9 8 8 2 2" xfId="26376" xr:uid="{00000000-0005-0000-0000-000063340000}"/>
    <cellStyle name="Percent 3 9 8 8 3" xfId="26375" xr:uid="{00000000-0005-0000-0000-000064340000}"/>
    <cellStyle name="Percent 3 9 8 9" xfId="8757" xr:uid="{00000000-0005-0000-0000-000065340000}"/>
    <cellStyle name="Percent 3 9 8 9 2" xfId="8758" xr:uid="{00000000-0005-0000-0000-000066340000}"/>
    <cellStyle name="Percent 3 9 8 9 2 2" xfId="26378" xr:uid="{00000000-0005-0000-0000-000067340000}"/>
    <cellStyle name="Percent 3 9 8 9 3" xfId="26377" xr:uid="{00000000-0005-0000-0000-000068340000}"/>
    <cellStyle name="Percent 3 9 9" xfId="8759" xr:uid="{00000000-0005-0000-0000-000069340000}"/>
    <cellStyle name="Percent 3 9 9 10" xfId="8760" xr:uid="{00000000-0005-0000-0000-00006A340000}"/>
    <cellStyle name="Percent 3 9 9 10 2" xfId="8761" xr:uid="{00000000-0005-0000-0000-00006B340000}"/>
    <cellStyle name="Percent 3 9 9 10 2 2" xfId="26381" xr:uid="{00000000-0005-0000-0000-00006C340000}"/>
    <cellStyle name="Percent 3 9 9 10 3" xfId="26380" xr:uid="{00000000-0005-0000-0000-00006D340000}"/>
    <cellStyle name="Percent 3 9 9 11" xfId="8762" xr:uid="{00000000-0005-0000-0000-00006E340000}"/>
    <cellStyle name="Percent 3 9 9 11 2" xfId="26382" xr:uid="{00000000-0005-0000-0000-00006F340000}"/>
    <cellStyle name="Percent 3 9 9 12" xfId="26379" xr:uid="{00000000-0005-0000-0000-000070340000}"/>
    <cellStyle name="Percent 3 9 9 2" xfId="8763" xr:uid="{00000000-0005-0000-0000-000071340000}"/>
    <cellStyle name="Percent 3 9 9 2 2" xfId="8764" xr:uid="{00000000-0005-0000-0000-000072340000}"/>
    <cellStyle name="Percent 3 9 9 2 2 2" xfId="8765" xr:uid="{00000000-0005-0000-0000-000073340000}"/>
    <cellStyle name="Percent 3 9 9 2 2 2 2" xfId="26385" xr:uid="{00000000-0005-0000-0000-000074340000}"/>
    <cellStyle name="Percent 3 9 9 2 2 3" xfId="26384" xr:uid="{00000000-0005-0000-0000-000075340000}"/>
    <cellStyle name="Percent 3 9 9 2 3" xfId="8766" xr:uid="{00000000-0005-0000-0000-000076340000}"/>
    <cellStyle name="Percent 3 9 9 2 3 2" xfId="8767" xr:uid="{00000000-0005-0000-0000-000077340000}"/>
    <cellStyle name="Percent 3 9 9 2 3 2 2" xfId="26387" xr:uid="{00000000-0005-0000-0000-000078340000}"/>
    <cellStyle name="Percent 3 9 9 2 3 3" xfId="26386" xr:uid="{00000000-0005-0000-0000-000079340000}"/>
    <cellStyle name="Percent 3 9 9 2 4" xfId="8768" xr:uid="{00000000-0005-0000-0000-00007A340000}"/>
    <cellStyle name="Percent 3 9 9 2 4 2" xfId="26388" xr:uid="{00000000-0005-0000-0000-00007B340000}"/>
    <cellStyle name="Percent 3 9 9 2 5" xfId="26383" xr:uid="{00000000-0005-0000-0000-00007C340000}"/>
    <cellStyle name="Percent 3 9 9 3" xfId="8769" xr:uid="{00000000-0005-0000-0000-00007D340000}"/>
    <cellStyle name="Percent 3 9 9 3 2" xfId="8770" xr:uid="{00000000-0005-0000-0000-00007E340000}"/>
    <cellStyle name="Percent 3 9 9 3 2 2" xfId="8771" xr:uid="{00000000-0005-0000-0000-00007F340000}"/>
    <cellStyle name="Percent 3 9 9 3 2 2 2" xfId="26391" xr:uid="{00000000-0005-0000-0000-000080340000}"/>
    <cellStyle name="Percent 3 9 9 3 2 3" xfId="26390" xr:uid="{00000000-0005-0000-0000-000081340000}"/>
    <cellStyle name="Percent 3 9 9 3 3" xfId="8772" xr:uid="{00000000-0005-0000-0000-000082340000}"/>
    <cellStyle name="Percent 3 9 9 3 3 2" xfId="8773" xr:uid="{00000000-0005-0000-0000-000083340000}"/>
    <cellStyle name="Percent 3 9 9 3 3 2 2" xfId="26393" xr:uid="{00000000-0005-0000-0000-000084340000}"/>
    <cellStyle name="Percent 3 9 9 3 3 3" xfId="26392" xr:uid="{00000000-0005-0000-0000-000085340000}"/>
    <cellStyle name="Percent 3 9 9 3 4" xfId="8774" xr:uid="{00000000-0005-0000-0000-000086340000}"/>
    <cellStyle name="Percent 3 9 9 3 4 2" xfId="26394" xr:uid="{00000000-0005-0000-0000-000087340000}"/>
    <cellStyle name="Percent 3 9 9 3 5" xfId="26389" xr:uid="{00000000-0005-0000-0000-000088340000}"/>
    <cellStyle name="Percent 3 9 9 4" xfId="8775" xr:uid="{00000000-0005-0000-0000-000089340000}"/>
    <cellStyle name="Percent 3 9 9 4 2" xfId="8776" xr:uid="{00000000-0005-0000-0000-00008A340000}"/>
    <cellStyle name="Percent 3 9 9 4 2 2" xfId="8777" xr:uid="{00000000-0005-0000-0000-00008B340000}"/>
    <cellStyle name="Percent 3 9 9 4 2 2 2" xfId="26397" xr:uid="{00000000-0005-0000-0000-00008C340000}"/>
    <cellStyle name="Percent 3 9 9 4 2 3" xfId="26396" xr:uid="{00000000-0005-0000-0000-00008D340000}"/>
    <cellStyle name="Percent 3 9 9 4 3" xfId="8778" xr:uid="{00000000-0005-0000-0000-00008E340000}"/>
    <cellStyle name="Percent 3 9 9 4 3 2" xfId="8779" xr:uid="{00000000-0005-0000-0000-00008F340000}"/>
    <cellStyle name="Percent 3 9 9 4 3 2 2" xfId="26399" xr:uid="{00000000-0005-0000-0000-000090340000}"/>
    <cellStyle name="Percent 3 9 9 4 3 3" xfId="26398" xr:uid="{00000000-0005-0000-0000-000091340000}"/>
    <cellStyle name="Percent 3 9 9 4 4" xfId="8780" xr:uid="{00000000-0005-0000-0000-000092340000}"/>
    <cellStyle name="Percent 3 9 9 4 4 2" xfId="26400" xr:uid="{00000000-0005-0000-0000-000093340000}"/>
    <cellStyle name="Percent 3 9 9 4 5" xfId="26395" xr:uid="{00000000-0005-0000-0000-000094340000}"/>
    <cellStyle name="Percent 3 9 9 5" xfId="8781" xr:uid="{00000000-0005-0000-0000-000095340000}"/>
    <cellStyle name="Percent 3 9 9 5 2" xfId="8782" xr:uid="{00000000-0005-0000-0000-000096340000}"/>
    <cellStyle name="Percent 3 9 9 5 2 2" xfId="8783" xr:uid="{00000000-0005-0000-0000-000097340000}"/>
    <cellStyle name="Percent 3 9 9 5 2 2 2" xfId="26403" xr:uid="{00000000-0005-0000-0000-000098340000}"/>
    <cellStyle name="Percent 3 9 9 5 2 3" xfId="26402" xr:uid="{00000000-0005-0000-0000-000099340000}"/>
    <cellStyle name="Percent 3 9 9 5 3" xfId="8784" xr:uid="{00000000-0005-0000-0000-00009A340000}"/>
    <cellStyle name="Percent 3 9 9 5 3 2" xfId="8785" xr:uid="{00000000-0005-0000-0000-00009B340000}"/>
    <cellStyle name="Percent 3 9 9 5 3 2 2" xfId="26405" xr:uid="{00000000-0005-0000-0000-00009C340000}"/>
    <cellStyle name="Percent 3 9 9 5 3 3" xfId="26404" xr:uid="{00000000-0005-0000-0000-00009D340000}"/>
    <cellStyle name="Percent 3 9 9 5 4" xfId="8786" xr:uid="{00000000-0005-0000-0000-00009E340000}"/>
    <cellStyle name="Percent 3 9 9 5 4 2" xfId="8787" xr:uid="{00000000-0005-0000-0000-00009F340000}"/>
    <cellStyle name="Percent 3 9 9 5 4 2 2" xfId="26407" xr:uid="{00000000-0005-0000-0000-0000A0340000}"/>
    <cellStyle name="Percent 3 9 9 5 4 3" xfId="26406" xr:uid="{00000000-0005-0000-0000-0000A1340000}"/>
    <cellStyle name="Percent 3 9 9 5 5" xfId="8788" xr:uid="{00000000-0005-0000-0000-0000A2340000}"/>
    <cellStyle name="Percent 3 9 9 5 5 2" xfId="26408" xr:uid="{00000000-0005-0000-0000-0000A3340000}"/>
    <cellStyle name="Percent 3 9 9 5 6" xfId="26401" xr:uid="{00000000-0005-0000-0000-0000A4340000}"/>
    <cellStyle name="Percent 3 9 9 6" xfId="8789" xr:uid="{00000000-0005-0000-0000-0000A5340000}"/>
    <cellStyle name="Percent 3 9 9 6 2" xfId="8790" xr:uid="{00000000-0005-0000-0000-0000A6340000}"/>
    <cellStyle name="Percent 3 9 9 6 2 2" xfId="8791" xr:uid="{00000000-0005-0000-0000-0000A7340000}"/>
    <cellStyle name="Percent 3 9 9 6 2 2 2" xfId="26411" xr:uid="{00000000-0005-0000-0000-0000A8340000}"/>
    <cellStyle name="Percent 3 9 9 6 2 3" xfId="26410" xr:uid="{00000000-0005-0000-0000-0000A9340000}"/>
    <cellStyle name="Percent 3 9 9 6 3" xfId="8792" xr:uid="{00000000-0005-0000-0000-0000AA340000}"/>
    <cellStyle name="Percent 3 9 9 6 3 2" xfId="8793" xr:uid="{00000000-0005-0000-0000-0000AB340000}"/>
    <cellStyle name="Percent 3 9 9 6 3 2 2" xfId="26413" xr:uid="{00000000-0005-0000-0000-0000AC340000}"/>
    <cellStyle name="Percent 3 9 9 6 3 3" xfId="26412" xr:uid="{00000000-0005-0000-0000-0000AD340000}"/>
    <cellStyle name="Percent 3 9 9 6 4" xfId="8794" xr:uid="{00000000-0005-0000-0000-0000AE340000}"/>
    <cellStyle name="Percent 3 9 9 6 4 2" xfId="26414" xr:uid="{00000000-0005-0000-0000-0000AF340000}"/>
    <cellStyle name="Percent 3 9 9 6 5" xfId="26409" xr:uid="{00000000-0005-0000-0000-0000B0340000}"/>
    <cellStyle name="Percent 3 9 9 7" xfId="8795" xr:uid="{00000000-0005-0000-0000-0000B1340000}"/>
    <cellStyle name="Percent 3 9 9 7 2" xfId="8796" xr:uid="{00000000-0005-0000-0000-0000B2340000}"/>
    <cellStyle name="Percent 3 9 9 7 2 2" xfId="26416" xr:uid="{00000000-0005-0000-0000-0000B3340000}"/>
    <cellStyle name="Percent 3 9 9 7 3" xfId="26415" xr:uid="{00000000-0005-0000-0000-0000B4340000}"/>
    <cellStyle name="Percent 3 9 9 8" xfId="8797" xr:uid="{00000000-0005-0000-0000-0000B5340000}"/>
    <cellStyle name="Percent 3 9 9 8 2" xfId="8798" xr:uid="{00000000-0005-0000-0000-0000B6340000}"/>
    <cellStyle name="Percent 3 9 9 8 2 2" xfId="26418" xr:uid="{00000000-0005-0000-0000-0000B7340000}"/>
    <cellStyle name="Percent 3 9 9 8 3" xfId="26417" xr:uid="{00000000-0005-0000-0000-0000B8340000}"/>
    <cellStyle name="Percent 3 9 9 9" xfId="8799" xr:uid="{00000000-0005-0000-0000-0000B9340000}"/>
    <cellStyle name="Percent 3 9 9 9 2" xfId="8800" xr:uid="{00000000-0005-0000-0000-0000BA340000}"/>
    <cellStyle name="Percent 3 9 9 9 2 2" xfId="26420" xr:uid="{00000000-0005-0000-0000-0000BB340000}"/>
    <cellStyle name="Percent 3 9 9 9 3" xfId="26419" xr:uid="{00000000-0005-0000-0000-0000BC340000}"/>
    <cellStyle name="Percent 31" xfId="8801" xr:uid="{00000000-0005-0000-0000-0000BD340000}"/>
    <cellStyle name="Percent 31 10" xfId="8802" xr:uid="{00000000-0005-0000-0000-0000BE340000}"/>
    <cellStyle name="Percent 31 10 2" xfId="8803" xr:uid="{00000000-0005-0000-0000-0000BF340000}"/>
    <cellStyle name="Percent 31 10 2 2" xfId="26423" xr:uid="{00000000-0005-0000-0000-0000C0340000}"/>
    <cellStyle name="Percent 31 10 3" xfId="26422" xr:uid="{00000000-0005-0000-0000-0000C1340000}"/>
    <cellStyle name="Percent 31 11" xfId="8804" xr:uid="{00000000-0005-0000-0000-0000C2340000}"/>
    <cellStyle name="Percent 31 11 2" xfId="26424" xr:uid="{00000000-0005-0000-0000-0000C3340000}"/>
    <cellStyle name="Percent 31 12" xfId="26421" xr:uid="{00000000-0005-0000-0000-0000C4340000}"/>
    <cellStyle name="Percent 31 2" xfId="8805" xr:uid="{00000000-0005-0000-0000-0000C5340000}"/>
    <cellStyle name="Percent 31 2 2" xfId="8806" xr:uid="{00000000-0005-0000-0000-0000C6340000}"/>
    <cellStyle name="Percent 31 2 2 2" xfId="8807" xr:uid="{00000000-0005-0000-0000-0000C7340000}"/>
    <cellStyle name="Percent 31 2 2 2 2" xfId="26427" xr:uid="{00000000-0005-0000-0000-0000C8340000}"/>
    <cellStyle name="Percent 31 2 2 3" xfId="26426" xr:uid="{00000000-0005-0000-0000-0000C9340000}"/>
    <cellStyle name="Percent 31 2 3" xfId="8808" xr:uid="{00000000-0005-0000-0000-0000CA340000}"/>
    <cellStyle name="Percent 31 2 3 2" xfId="8809" xr:uid="{00000000-0005-0000-0000-0000CB340000}"/>
    <cellStyle name="Percent 31 2 3 2 2" xfId="26429" xr:uid="{00000000-0005-0000-0000-0000CC340000}"/>
    <cellStyle name="Percent 31 2 3 3" xfId="26428" xr:uid="{00000000-0005-0000-0000-0000CD340000}"/>
    <cellStyle name="Percent 31 2 4" xfId="8810" xr:uid="{00000000-0005-0000-0000-0000CE340000}"/>
    <cellStyle name="Percent 31 2 4 2" xfId="26430" xr:uid="{00000000-0005-0000-0000-0000CF340000}"/>
    <cellStyle name="Percent 31 2 5" xfId="26425" xr:uid="{00000000-0005-0000-0000-0000D0340000}"/>
    <cellStyle name="Percent 31 3" xfId="8811" xr:uid="{00000000-0005-0000-0000-0000D1340000}"/>
    <cellStyle name="Percent 31 3 2" xfId="8812" xr:uid="{00000000-0005-0000-0000-0000D2340000}"/>
    <cellStyle name="Percent 31 3 2 2" xfId="8813" xr:uid="{00000000-0005-0000-0000-0000D3340000}"/>
    <cellStyle name="Percent 31 3 2 2 2" xfId="26433" xr:uid="{00000000-0005-0000-0000-0000D4340000}"/>
    <cellStyle name="Percent 31 3 2 3" xfId="26432" xr:uid="{00000000-0005-0000-0000-0000D5340000}"/>
    <cellStyle name="Percent 31 3 3" xfId="8814" xr:uid="{00000000-0005-0000-0000-0000D6340000}"/>
    <cellStyle name="Percent 31 3 3 2" xfId="8815" xr:uid="{00000000-0005-0000-0000-0000D7340000}"/>
    <cellStyle name="Percent 31 3 3 2 2" xfId="26435" xr:uid="{00000000-0005-0000-0000-0000D8340000}"/>
    <cellStyle name="Percent 31 3 3 3" xfId="26434" xr:uid="{00000000-0005-0000-0000-0000D9340000}"/>
    <cellStyle name="Percent 31 3 4" xfId="8816" xr:uid="{00000000-0005-0000-0000-0000DA340000}"/>
    <cellStyle name="Percent 31 3 4 2" xfId="26436" xr:uid="{00000000-0005-0000-0000-0000DB340000}"/>
    <cellStyle name="Percent 31 3 5" xfId="26431" xr:uid="{00000000-0005-0000-0000-0000DC340000}"/>
    <cellStyle name="Percent 31 4" xfId="8817" xr:uid="{00000000-0005-0000-0000-0000DD340000}"/>
    <cellStyle name="Percent 31 4 2" xfId="8818" xr:uid="{00000000-0005-0000-0000-0000DE340000}"/>
    <cellStyle name="Percent 31 4 2 2" xfId="8819" xr:uid="{00000000-0005-0000-0000-0000DF340000}"/>
    <cellStyle name="Percent 31 4 2 2 2" xfId="26439" xr:uid="{00000000-0005-0000-0000-0000E0340000}"/>
    <cellStyle name="Percent 31 4 2 3" xfId="26438" xr:uid="{00000000-0005-0000-0000-0000E1340000}"/>
    <cellStyle name="Percent 31 4 3" xfId="8820" xr:uid="{00000000-0005-0000-0000-0000E2340000}"/>
    <cellStyle name="Percent 31 4 3 2" xfId="8821" xr:uid="{00000000-0005-0000-0000-0000E3340000}"/>
    <cellStyle name="Percent 31 4 3 2 2" xfId="26441" xr:uid="{00000000-0005-0000-0000-0000E4340000}"/>
    <cellStyle name="Percent 31 4 3 3" xfId="26440" xr:uid="{00000000-0005-0000-0000-0000E5340000}"/>
    <cellStyle name="Percent 31 4 4" xfId="8822" xr:uid="{00000000-0005-0000-0000-0000E6340000}"/>
    <cellStyle name="Percent 31 4 4 2" xfId="26442" xr:uid="{00000000-0005-0000-0000-0000E7340000}"/>
    <cellStyle name="Percent 31 4 5" xfId="26437" xr:uid="{00000000-0005-0000-0000-0000E8340000}"/>
    <cellStyle name="Percent 31 5" xfId="8823" xr:uid="{00000000-0005-0000-0000-0000E9340000}"/>
    <cellStyle name="Percent 31 5 2" xfId="8824" xr:uid="{00000000-0005-0000-0000-0000EA340000}"/>
    <cellStyle name="Percent 31 5 2 2" xfId="8825" xr:uid="{00000000-0005-0000-0000-0000EB340000}"/>
    <cellStyle name="Percent 31 5 2 2 2" xfId="26445" xr:uid="{00000000-0005-0000-0000-0000EC340000}"/>
    <cellStyle name="Percent 31 5 2 3" xfId="26444" xr:uid="{00000000-0005-0000-0000-0000ED340000}"/>
    <cellStyle name="Percent 31 5 3" xfId="8826" xr:uid="{00000000-0005-0000-0000-0000EE340000}"/>
    <cellStyle name="Percent 31 5 3 2" xfId="8827" xr:uid="{00000000-0005-0000-0000-0000EF340000}"/>
    <cellStyle name="Percent 31 5 3 2 2" xfId="26447" xr:uid="{00000000-0005-0000-0000-0000F0340000}"/>
    <cellStyle name="Percent 31 5 3 3" xfId="26446" xr:uid="{00000000-0005-0000-0000-0000F1340000}"/>
    <cellStyle name="Percent 31 5 4" xfId="8828" xr:uid="{00000000-0005-0000-0000-0000F2340000}"/>
    <cellStyle name="Percent 31 5 4 2" xfId="8829" xr:uid="{00000000-0005-0000-0000-0000F3340000}"/>
    <cellStyle name="Percent 31 5 4 2 2" xfId="26449" xr:uid="{00000000-0005-0000-0000-0000F4340000}"/>
    <cellStyle name="Percent 31 5 4 3" xfId="26448" xr:uid="{00000000-0005-0000-0000-0000F5340000}"/>
    <cellStyle name="Percent 31 5 5" xfId="8830" xr:uid="{00000000-0005-0000-0000-0000F6340000}"/>
    <cellStyle name="Percent 31 5 5 2" xfId="26450" xr:uid="{00000000-0005-0000-0000-0000F7340000}"/>
    <cellStyle name="Percent 31 5 6" xfId="26443" xr:uid="{00000000-0005-0000-0000-0000F8340000}"/>
    <cellStyle name="Percent 31 6" xfId="8831" xr:uid="{00000000-0005-0000-0000-0000F9340000}"/>
    <cellStyle name="Percent 31 6 2" xfId="8832" xr:uid="{00000000-0005-0000-0000-0000FA340000}"/>
    <cellStyle name="Percent 31 6 2 2" xfId="8833" xr:uid="{00000000-0005-0000-0000-0000FB340000}"/>
    <cellStyle name="Percent 31 6 2 2 2" xfId="26453" xr:uid="{00000000-0005-0000-0000-0000FC340000}"/>
    <cellStyle name="Percent 31 6 2 3" xfId="26452" xr:uid="{00000000-0005-0000-0000-0000FD340000}"/>
    <cellStyle name="Percent 31 6 3" xfId="8834" xr:uid="{00000000-0005-0000-0000-0000FE340000}"/>
    <cellStyle name="Percent 31 6 3 2" xfId="8835" xr:uid="{00000000-0005-0000-0000-0000FF340000}"/>
    <cellStyle name="Percent 31 6 3 2 2" xfId="26455" xr:uid="{00000000-0005-0000-0000-000000350000}"/>
    <cellStyle name="Percent 31 6 3 3" xfId="26454" xr:uid="{00000000-0005-0000-0000-000001350000}"/>
    <cellStyle name="Percent 31 6 4" xfId="8836" xr:uid="{00000000-0005-0000-0000-000002350000}"/>
    <cellStyle name="Percent 31 6 4 2" xfId="26456" xr:uid="{00000000-0005-0000-0000-000003350000}"/>
    <cellStyle name="Percent 31 6 5" xfId="26451" xr:uid="{00000000-0005-0000-0000-000004350000}"/>
    <cellStyle name="Percent 31 7" xfId="8837" xr:uid="{00000000-0005-0000-0000-000005350000}"/>
    <cellStyle name="Percent 31 7 2" xfId="8838" xr:uid="{00000000-0005-0000-0000-000006350000}"/>
    <cellStyle name="Percent 31 7 2 2" xfId="26458" xr:uid="{00000000-0005-0000-0000-000007350000}"/>
    <cellStyle name="Percent 31 7 3" xfId="26457" xr:uid="{00000000-0005-0000-0000-000008350000}"/>
    <cellStyle name="Percent 31 8" xfId="8839" xr:uid="{00000000-0005-0000-0000-000009350000}"/>
    <cellStyle name="Percent 31 8 2" xfId="8840" xr:uid="{00000000-0005-0000-0000-00000A350000}"/>
    <cellStyle name="Percent 31 8 2 2" xfId="26460" xr:uid="{00000000-0005-0000-0000-00000B350000}"/>
    <cellStyle name="Percent 31 8 3" xfId="26459" xr:uid="{00000000-0005-0000-0000-00000C350000}"/>
    <cellStyle name="Percent 31 9" xfId="8841" xr:uid="{00000000-0005-0000-0000-00000D350000}"/>
    <cellStyle name="Percent 31 9 2" xfId="8842" xr:uid="{00000000-0005-0000-0000-00000E350000}"/>
    <cellStyle name="Percent 31 9 2 2" xfId="26462" xr:uid="{00000000-0005-0000-0000-00000F350000}"/>
    <cellStyle name="Percent 31 9 3" xfId="26461" xr:uid="{00000000-0005-0000-0000-000010350000}"/>
    <cellStyle name="Percent 4" xfId="152" xr:uid="{00000000-0005-0000-0000-000011350000}"/>
    <cellStyle name="Percent 4 10" xfId="8844" xr:uid="{00000000-0005-0000-0000-000012350000}"/>
    <cellStyle name="Percent 4 10 10" xfId="8845" xr:uid="{00000000-0005-0000-0000-000013350000}"/>
    <cellStyle name="Percent 4 10 10 2" xfId="8846" xr:uid="{00000000-0005-0000-0000-000014350000}"/>
    <cellStyle name="Percent 4 10 10 2 2" xfId="26466" xr:uid="{00000000-0005-0000-0000-000015350000}"/>
    <cellStyle name="Percent 4 10 10 3" xfId="26465" xr:uid="{00000000-0005-0000-0000-000016350000}"/>
    <cellStyle name="Percent 4 10 11" xfId="8847" xr:uid="{00000000-0005-0000-0000-000017350000}"/>
    <cellStyle name="Percent 4 10 11 2" xfId="26467" xr:uid="{00000000-0005-0000-0000-000018350000}"/>
    <cellStyle name="Percent 4 10 12" xfId="26464" xr:uid="{00000000-0005-0000-0000-000019350000}"/>
    <cellStyle name="Percent 4 10 2" xfId="8848" xr:uid="{00000000-0005-0000-0000-00001A350000}"/>
    <cellStyle name="Percent 4 10 2 2" xfId="8849" xr:uid="{00000000-0005-0000-0000-00001B350000}"/>
    <cellStyle name="Percent 4 10 2 2 2" xfId="8850" xr:uid="{00000000-0005-0000-0000-00001C350000}"/>
    <cellStyle name="Percent 4 10 2 2 2 2" xfId="26470" xr:uid="{00000000-0005-0000-0000-00001D350000}"/>
    <cellStyle name="Percent 4 10 2 2 3" xfId="26469" xr:uid="{00000000-0005-0000-0000-00001E350000}"/>
    <cellStyle name="Percent 4 10 2 3" xfId="8851" xr:uid="{00000000-0005-0000-0000-00001F350000}"/>
    <cellStyle name="Percent 4 10 2 3 2" xfId="8852" xr:uid="{00000000-0005-0000-0000-000020350000}"/>
    <cellStyle name="Percent 4 10 2 3 2 2" xfId="26472" xr:uid="{00000000-0005-0000-0000-000021350000}"/>
    <cellStyle name="Percent 4 10 2 3 3" xfId="26471" xr:uid="{00000000-0005-0000-0000-000022350000}"/>
    <cellStyle name="Percent 4 10 2 4" xfId="8853" xr:uid="{00000000-0005-0000-0000-000023350000}"/>
    <cellStyle name="Percent 4 10 2 4 2" xfId="26473" xr:uid="{00000000-0005-0000-0000-000024350000}"/>
    <cellStyle name="Percent 4 10 2 5" xfId="26468" xr:uid="{00000000-0005-0000-0000-000025350000}"/>
    <cellStyle name="Percent 4 10 3" xfId="8854" xr:uid="{00000000-0005-0000-0000-000026350000}"/>
    <cellStyle name="Percent 4 10 3 2" xfId="8855" xr:uid="{00000000-0005-0000-0000-000027350000}"/>
    <cellStyle name="Percent 4 10 3 2 2" xfId="8856" xr:uid="{00000000-0005-0000-0000-000028350000}"/>
    <cellStyle name="Percent 4 10 3 2 2 2" xfId="26476" xr:uid="{00000000-0005-0000-0000-000029350000}"/>
    <cellStyle name="Percent 4 10 3 2 3" xfId="26475" xr:uid="{00000000-0005-0000-0000-00002A350000}"/>
    <cellStyle name="Percent 4 10 3 3" xfId="8857" xr:uid="{00000000-0005-0000-0000-00002B350000}"/>
    <cellStyle name="Percent 4 10 3 3 2" xfId="8858" xr:uid="{00000000-0005-0000-0000-00002C350000}"/>
    <cellStyle name="Percent 4 10 3 3 2 2" xfId="26478" xr:uid="{00000000-0005-0000-0000-00002D350000}"/>
    <cellStyle name="Percent 4 10 3 3 3" xfId="26477" xr:uid="{00000000-0005-0000-0000-00002E350000}"/>
    <cellStyle name="Percent 4 10 3 4" xfId="8859" xr:uid="{00000000-0005-0000-0000-00002F350000}"/>
    <cellStyle name="Percent 4 10 3 4 2" xfId="26479" xr:uid="{00000000-0005-0000-0000-000030350000}"/>
    <cellStyle name="Percent 4 10 3 5" xfId="26474" xr:uid="{00000000-0005-0000-0000-000031350000}"/>
    <cellStyle name="Percent 4 10 4" xfId="8860" xr:uid="{00000000-0005-0000-0000-000032350000}"/>
    <cellStyle name="Percent 4 10 4 2" xfId="8861" xr:uid="{00000000-0005-0000-0000-000033350000}"/>
    <cellStyle name="Percent 4 10 4 2 2" xfId="8862" xr:uid="{00000000-0005-0000-0000-000034350000}"/>
    <cellStyle name="Percent 4 10 4 2 2 2" xfId="26482" xr:uid="{00000000-0005-0000-0000-000035350000}"/>
    <cellStyle name="Percent 4 10 4 2 3" xfId="26481" xr:uid="{00000000-0005-0000-0000-000036350000}"/>
    <cellStyle name="Percent 4 10 4 3" xfId="8863" xr:uid="{00000000-0005-0000-0000-000037350000}"/>
    <cellStyle name="Percent 4 10 4 3 2" xfId="8864" xr:uid="{00000000-0005-0000-0000-000038350000}"/>
    <cellStyle name="Percent 4 10 4 3 2 2" xfId="26484" xr:uid="{00000000-0005-0000-0000-000039350000}"/>
    <cellStyle name="Percent 4 10 4 3 3" xfId="26483" xr:uid="{00000000-0005-0000-0000-00003A350000}"/>
    <cellStyle name="Percent 4 10 4 4" xfId="8865" xr:uid="{00000000-0005-0000-0000-00003B350000}"/>
    <cellStyle name="Percent 4 10 4 4 2" xfId="26485" xr:uid="{00000000-0005-0000-0000-00003C350000}"/>
    <cellStyle name="Percent 4 10 4 5" xfId="26480" xr:uid="{00000000-0005-0000-0000-00003D350000}"/>
    <cellStyle name="Percent 4 10 5" xfId="8866" xr:uid="{00000000-0005-0000-0000-00003E350000}"/>
    <cellStyle name="Percent 4 10 5 2" xfId="8867" xr:uid="{00000000-0005-0000-0000-00003F350000}"/>
    <cellStyle name="Percent 4 10 5 2 2" xfId="8868" xr:uid="{00000000-0005-0000-0000-000040350000}"/>
    <cellStyle name="Percent 4 10 5 2 2 2" xfId="26488" xr:uid="{00000000-0005-0000-0000-000041350000}"/>
    <cellStyle name="Percent 4 10 5 2 3" xfId="26487" xr:uid="{00000000-0005-0000-0000-000042350000}"/>
    <cellStyle name="Percent 4 10 5 3" xfId="8869" xr:uid="{00000000-0005-0000-0000-000043350000}"/>
    <cellStyle name="Percent 4 10 5 3 2" xfId="8870" xr:uid="{00000000-0005-0000-0000-000044350000}"/>
    <cellStyle name="Percent 4 10 5 3 2 2" xfId="26490" xr:uid="{00000000-0005-0000-0000-000045350000}"/>
    <cellStyle name="Percent 4 10 5 3 3" xfId="26489" xr:uid="{00000000-0005-0000-0000-000046350000}"/>
    <cellStyle name="Percent 4 10 5 4" xfId="8871" xr:uid="{00000000-0005-0000-0000-000047350000}"/>
    <cellStyle name="Percent 4 10 5 4 2" xfId="8872" xr:uid="{00000000-0005-0000-0000-000048350000}"/>
    <cellStyle name="Percent 4 10 5 4 2 2" xfId="26492" xr:uid="{00000000-0005-0000-0000-000049350000}"/>
    <cellStyle name="Percent 4 10 5 4 3" xfId="26491" xr:uid="{00000000-0005-0000-0000-00004A350000}"/>
    <cellStyle name="Percent 4 10 5 5" xfId="8873" xr:uid="{00000000-0005-0000-0000-00004B350000}"/>
    <cellStyle name="Percent 4 10 5 5 2" xfId="26493" xr:uid="{00000000-0005-0000-0000-00004C350000}"/>
    <cellStyle name="Percent 4 10 5 6" xfId="26486" xr:uid="{00000000-0005-0000-0000-00004D350000}"/>
    <cellStyle name="Percent 4 10 6" xfId="8874" xr:uid="{00000000-0005-0000-0000-00004E350000}"/>
    <cellStyle name="Percent 4 10 6 2" xfId="8875" xr:uid="{00000000-0005-0000-0000-00004F350000}"/>
    <cellStyle name="Percent 4 10 6 2 2" xfId="8876" xr:uid="{00000000-0005-0000-0000-000050350000}"/>
    <cellStyle name="Percent 4 10 6 2 2 2" xfId="26496" xr:uid="{00000000-0005-0000-0000-000051350000}"/>
    <cellStyle name="Percent 4 10 6 2 3" xfId="26495" xr:uid="{00000000-0005-0000-0000-000052350000}"/>
    <cellStyle name="Percent 4 10 6 3" xfId="8877" xr:uid="{00000000-0005-0000-0000-000053350000}"/>
    <cellStyle name="Percent 4 10 6 3 2" xfId="8878" xr:uid="{00000000-0005-0000-0000-000054350000}"/>
    <cellStyle name="Percent 4 10 6 3 2 2" xfId="26498" xr:uid="{00000000-0005-0000-0000-000055350000}"/>
    <cellStyle name="Percent 4 10 6 3 3" xfId="26497" xr:uid="{00000000-0005-0000-0000-000056350000}"/>
    <cellStyle name="Percent 4 10 6 4" xfId="8879" xr:uid="{00000000-0005-0000-0000-000057350000}"/>
    <cellStyle name="Percent 4 10 6 4 2" xfId="26499" xr:uid="{00000000-0005-0000-0000-000058350000}"/>
    <cellStyle name="Percent 4 10 6 5" xfId="26494" xr:uid="{00000000-0005-0000-0000-000059350000}"/>
    <cellStyle name="Percent 4 10 7" xfId="8880" xr:uid="{00000000-0005-0000-0000-00005A350000}"/>
    <cellStyle name="Percent 4 10 7 2" xfId="8881" xr:uid="{00000000-0005-0000-0000-00005B350000}"/>
    <cellStyle name="Percent 4 10 7 2 2" xfId="26501" xr:uid="{00000000-0005-0000-0000-00005C350000}"/>
    <cellStyle name="Percent 4 10 7 3" xfId="26500" xr:uid="{00000000-0005-0000-0000-00005D350000}"/>
    <cellStyle name="Percent 4 10 8" xfId="8882" xr:uid="{00000000-0005-0000-0000-00005E350000}"/>
    <cellStyle name="Percent 4 10 8 2" xfId="8883" xr:uid="{00000000-0005-0000-0000-00005F350000}"/>
    <cellStyle name="Percent 4 10 8 2 2" xfId="26503" xr:uid="{00000000-0005-0000-0000-000060350000}"/>
    <cellStyle name="Percent 4 10 8 3" xfId="26502" xr:uid="{00000000-0005-0000-0000-000061350000}"/>
    <cellStyle name="Percent 4 10 9" xfId="8884" xr:uid="{00000000-0005-0000-0000-000062350000}"/>
    <cellStyle name="Percent 4 10 9 2" xfId="8885" xr:uid="{00000000-0005-0000-0000-000063350000}"/>
    <cellStyle name="Percent 4 10 9 2 2" xfId="26505" xr:uid="{00000000-0005-0000-0000-000064350000}"/>
    <cellStyle name="Percent 4 10 9 3" xfId="26504" xr:uid="{00000000-0005-0000-0000-000065350000}"/>
    <cellStyle name="Percent 4 11" xfId="8886" xr:uid="{00000000-0005-0000-0000-000066350000}"/>
    <cellStyle name="Percent 4 11 10" xfId="8887" xr:uid="{00000000-0005-0000-0000-000067350000}"/>
    <cellStyle name="Percent 4 11 10 2" xfId="8888" xr:uid="{00000000-0005-0000-0000-000068350000}"/>
    <cellStyle name="Percent 4 11 10 2 2" xfId="26508" xr:uid="{00000000-0005-0000-0000-000069350000}"/>
    <cellStyle name="Percent 4 11 10 3" xfId="26507" xr:uid="{00000000-0005-0000-0000-00006A350000}"/>
    <cellStyle name="Percent 4 11 11" xfId="8889" xr:uid="{00000000-0005-0000-0000-00006B350000}"/>
    <cellStyle name="Percent 4 11 11 2" xfId="26509" xr:uid="{00000000-0005-0000-0000-00006C350000}"/>
    <cellStyle name="Percent 4 11 12" xfId="26506" xr:uid="{00000000-0005-0000-0000-00006D350000}"/>
    <cellStyle name="Percent 4 11 2" xfId="8890" xr:uid="{00000000-0005-0000-0000-00006E350000}"/>
    <cellStyle name="Percent 4 11 2 2" xfId="8891" xr:uid="{00000000-0005-0000-0000-00006F350000}"/>
    <cellStyle name="Percent 4 11 2 2 2" xfId="8892" xr:uid="{00000000-0005-0000-0000-000070350000}"/>
    <cellStyle name="Percent 4 11 2 2 2 2" xfId="26512" xr:uid="{00000000-0005-0000-0000-000071350000}"/>
    <cellStyle name="Percent 4 11 2 2 3" xfId="26511" xr:uid="{00000000-0005-0000-0000-000072350000}"/>
    <cellStyle name="Percent 4 11 2 3" xfId="8893" xr:uid="{00000000-0005-0000-0000-000073350000}"/>
    <cellStyle name="Percent 4 11 2 3 2" xfId="8894" xr:uid="{00000000-0005-0000-0000-000074350000}"/>
    <cellStyle name="Percent 4 11 2 3 2 2" xfId="26514" xr:uid="{00000000-0005-0000-0000-000075350000}"/>
    <cellStyle name="Percent 4 11 2 3 3" xfId="26513" xr:uid="{00000000-0005-0000-0000-000076350000}"/>
    <cellStyle name="Percent 4 11 2 4" xfId="8895" xr:uid="{00000000-0005-0000-0000-000077350000}"/>
    <cellStyle name="Percent 4 11 2 4 2" xfId="26515" xr:uid="{00000000-0005-0000-0000-000078350000}"/>
    <cellStyle name="Percent 4 11 2 5" xfId="26510" xr:uid="{00000000-0005-0000-0000-000079350000}"/>
    <cellStyle name="Percent 4 11 3" xfId="8896" xr:uid="{00000000-0005-0000-0000-00007A350000}"/>
    <cellStyle name="Percent 4 11 3 2" xfId="8897" xr:uid="{00000000-0005-0000-0000-00007B350000}"/>
    <cellStyle name="Percent 4 11 3 2 2" xfId="8898" xr:uid="{00000000-0005-0000-0000-00007C350000}"/>
    <cellStyle name="Percent 4 11 3 2 2 2" xfId="26518" xr:uid="{00000000-0005-0000-0000-00007D350000}"/>
    <cellStyle name="Percent 4 11 3 2 3" xfId="26517" xr:uid="{00000000-0005-0000-0000-00007E350000}"/>
    <cellStyle name="Percent 4 11 3 3" xfId="8899" xr:uid="{00000000-0005-0000-0000-00007F350000}"/>
    <cellStyle name="Percent 4 11 3 3 2" xfId="8900" xr:uid="{00000000-0005-0000-0000-000080350000}"/>
    <cellStyle name="Percent 4 11 3 3 2 2" xfId="26520" xr:uid="{00000000-0005-0000-0000-000081350000}"/>
    <cellStyle name="Percent 4 11 3 3 3" xfId="26519" xr:uid="{00000000-0005-0000-0000-000082350000}"/>
    <cellStyle name="Percent 4 11 3 4" xfId="8901" xr:uid="{00000000-0005-0000-0000-000083350000}"/>
    <cellStyle name="Percent 4 11 3 4 2" xfId="26521" xr:uid="{00000000-0005-0000-0000-000084350000}"/>
    <cellStyle name="Percent 4 11 3 5" xfId="26516" xr:uid="{00000000-0005-0000-0000-000085350000}"/>
    <cellStyle name="Percent 4 11 4" xfId="8902" xr:uid="{00000000-0005-0000-0000-000086350000}"/>
    <cellStyle name="Percent 4 11 4 2" xfId="8903" xr:uid="{00000000-0005-0000-0000-000087350000}"/>
    <cellStyle name="Percent 4 11 4 2 2" xfId="8904" xr:uid="{00000000-0005-0000-0000-000088350000}"/>
    <cellStyle name="Percent 4 11 4 2 2 2" xfId="26524" xr:uid="{00000000-0005-0000-0000-000089350000}"/>
    <cellStyle name="Percent 4 11 4 2 3" xfId="26523" xr:uid="{00000000-0005-0000-0000-00008A350000}"/>
    <cellStyle name="Percent 4 11 4 3" xfId="8905" xr:uid="{00000000-0005-0000-0000-00008B350000}"/>
    <cellStyle name="Percent 4 11 4 3 2" xfId="8906" xr:uid="{00000000-0005-0000-0000-00008C350000}"/>
    <cellStyle name="Percent 4 11 4 3 2 2" xfId="26526" xr:uid="{00000000-0005-0000-0000-00008D350000}"/>
    <cellStyle name="Percent 4 11 4 3 3" xfId="26525" xr:uid="{00000000-0005-0000-0000-00008E350000}"/>
    <cellStyle name="Percent 4 11 4 4" xfId="8907" xr:uid="{00000000-0005-0000-0000-00008F350000}"/>
    <cellStyle name="Percent 4 11 4 4 2" xfId="26527" xr:uid="{00000000-0005-0000-0000-000090350000}"/>
    <cellStyle name="Percent 4 11 4 5" xfId="26522" xr:uid="{00000000-0005-0000-0000-000091350000}"/>
    <cellStyle name="Percent 4 11 5" xfId="8908" xr:uid="{00000000-0005-0000-0000-000092350000}"/>
    <cellStyle name="Percent 4 11 5 2" xfId="8909" xr:uid="{00000000-0005-0000-0000-000093350000}"/>
    <cellStyle name="Percent 4 11 5 2 2" xfId="8910" xr:uid="{00000000-0005-0000-0000-000094350000}"/>
    <cellStyle name="Percent 4 11 5 2 2 2" xfId="26530" xr:uid="{00000000-0005-0000-0000-000095350000}"/>
    <cellStyle name="Percent 4 11 5 2 3" xfId="26529" xr:uid="{00000000-0005-0000-0000-000096350000}"/>
    <cellStyle name="Percent 4 11 5 3" xfId="8911" xr:uid="{00000000-0005-0000-0000-000097350000}"/>
    <cellStyle name="Percent 4 11 5 3 2" xfId="8912" xr:uid="{00000000-0005-0000-0000-000098350000}"/>
    <cellStyle name="Percent 4 11 5 3 2 2" xfId="26532" xr:uid="{00000000-0005-0000-0000-000099350000}"/>
    <cellStyle name="Percent 4 11 5 3 3" xfId="26531" xr:uid="{00000000-0005-0000-0000-00009A350000}"/>
    <cellStyle name="Percent 4 11 5 4" xfId="8913" xr:uid="{00000000-0005-0000-0000-00009B350000}"/>
    <cellStyle name="Percent 4 11 5 4 2" xfId="8914" xr:uid="{00000000-0005-0000-0000-00009C350000}"/>
    <cellStyle name="Percent 4 11 5 4 2 2" xfId="26534" xr:uid="{00000000-0005-0000-0000-00009D350000}"/>
    <cellStyle name="Percent 4 11 5 4 3" xfId="26533" xr:uid="{00000000-0005-0000-0000-00009E350000}"/>
    <cellStyle name="Percent 4 11 5 5" xfId="8915" xr:uid="{00000000-0005-0000-0000-00009F350000}"/>
    <cellStyle name="Percent 4 11 5 5 2" xfId="26535" xr:uid="{00000000-0005-0000-0000-0000A0350000}"/>
    <cellStyle name="Percent 4 11 5 6" xfId="26528" xr:uid="{00000000-0005-0000-0000-0000A1350000}"/>
    <cellStyle name="Percent 4 11 6" xfId="8916" xr:uid="{00000000-0005-0000-0000-0000A2350000}"/>
    <cellStyle name="Percent 4 11 6 2" xfId="8917" xr:uid="{00000000-0005-0000-0000-0000A3350000}"/>
    <cellStyle name="Percent 4 11 6 2 2" xfId="8918" xr:uid="{00000000-0005-0000-0000-0000A4350000}"/>
    <cellStyle name="Percent 4 11 6 2 2 2" xfId="26538" xr:uid="{00000000-0005-0000-0000-0000A5350000}"/>
    <cellStyle name="Percent 4 11 6 2 3" xfId="26537" xr:uid="{00000000-0005-0000-0000-0000A6350000}"/>
    <cellStyle name="Percent 4 11 6 3" xfId="8919" xr:uid="{00000000-0005-0000-0000-0000A7350000}"/>
    <cellStyle name="Percent 4 11 6 3 2" xfId="8920" xr:uid="{00000000-0005-0000-0000-0000A8350000}"/>
    <cellStyle name="Percent 4 11 6 3 2 2" xfId="26540" xr:uid="{00000000-0005-0000-0000-0000A9350000}"/>
    <cellStyle name="Percent 4 11 6 3 3" xfId="26539" xr:uid="{00000000-0005-0000-0000-0000AA350000}"/>
    <cellStyle name="Percent 4 11 6 4" xfId="8921" xr:uid="{00000000-0005-0000-0000-0000AB350000}"/>
    <cellStyle name="Percent 4 11 6 4 2" xfId="26541" xr:uid="{00000000-0005-0000-0000-0000AC350000}"/>
    <cellStyle name="Percent 4 11 6 5" xfId="26536" xr:uid="{00000000-0005-0000-0000-0000AD350000}"/>
    <cellStyle name="Percent 4 11 7" xfId="8922" xr:uid="{00000000-0005-0000-0000-0000AE350000}"/>
    <cellStyle name="Percent 4 11 7 2" xfId="8923" xr:uid="{00000000-0005-0000-0000-0000AF350000}"/>
    <cellStyle name="Percent 4 11 7 2 2" xfId="26543" xr:uid="{00000000-0005-0000-0000-0000B0350000}"/>
    <cellStyle name="Percent 4 11 7 3" xfId="26542" xr:uid="{00000000-0005-0000-0000-0000B1350000}"/>
    <cellStyle name="Percent 4 11 8" xfId="8924" xr:uid="{00000000-0005-0000-0000-0000B2350000}"/>
    <cellStyle name="Percent 4 11 8 2" xfId="8925" xr:uid="{00000000-0005-0000-0000-0000B3350000}"/>
    <cellStyle name="Percent 4 11 8 2 2" xfId="26545" xr:uid="{00000000-0005-0000-0000-0000B4350000}"/>
    <cellStyle name="Percent 4 11 8 3" xfId="26544" xr:uid="{00000000-0005-0000-0000-0000B5350000}"/>
    <cellStyle name="Percent 4 11 9" xfId="8926" xr:uid="{00000000-0005-0000-0000-0000B6350000}"/>
    <cellStyle name="Percent 4 11 9 2" xfId="8927" xr:uid="{00000000-0005-0000-0000-0000B7350000}"/>
    <cellStyle name="Percent 4 11 9 2 2" xfId="26547" xr:uid="{00000000-0005-0000-0000-0000B8350000}"/>
    <cellStyle name="Percent 4 11 9 3" xfId="26546" xr:uid="{00000000-0005-0000-0000-0000B9350000}"/>
    <cellStyle name="Percent 4 12" xfId="8928" xr:uid="{00000000-0005-0000-0000-0000BA350000}"/>
    <cellStyle name="Percent 4 12 10" xfId="8929" xr:uid="{00000000-0005-0000-0000-0000BB350000}"/>
    <cellStyle name="Percent 4 12 10 2" xfId="8930" xr:uid="{00000000-0005-0000-0000-0000BC350000}"/>
    <cellStyle name="Percent 4 12 10 2 2" xfId="26550" xr:uid="{00000000-0005-0000-0000-0000BD350000}"/>
    <cellStyle name="Percent 4 12 10 3" xfId="26549" xr:uid="{00000000-0005-0000-0000-0000BE350000}"/>
    <cellStyle name="Percent 4 12 11" xfId="8931" xr:uid="{00000000-0005-0000-0000-0000BF350000}"/>
    <cellStyle name="Percent 4 12 11 2" xfId="26551" xr:uid="{00000000-0005-0000-0000-0000C0350000}"/>
    <cellStyle name="Percent 4 12 12" xfId="26548" xr:uid="{00000000-0005-0000-0000-0000C1350000}"/>
    <cellStyle name="Percent 4 12 2" xfId="8932" xr:uid="{00000000-0005-0000-0000-0000C2350000}"/>
    <cellStyle name="Percent 4 12 2 2" xfId="8933" xr:uid="{00000000-0005-0000-0000-0000C3350000}"/>
    <cellStyle name="Percent 4 12 2 2 2" xfId="8934" xr:uid="{00000000-0005-0000-0000-0000C4350000}"/>
    <cellStyle name="Percent 4 12 2 2 2 2" xfId="26554" xr:uid="{00000000-0005-0000-0000-0000C5350000}"/>
    <cellStyle name="Percent 4 12 2 2 3" xfId="26553" xr:uid="{00000000-0005-0000-0000-0000C6350000}"/>
    <cellStyle name="Percent 4 12 2 3" xfId="8935" xr:uid="{00000000-0005-0000-0000-0000C7350000}"/>
    <cellStyle name="Percent 4 12 2 3 2" xfId="8936" xr:uid="{00000000-0005-0000-0000-0000C8350000}"/>
    <cellStyle name="Percent 4 12 2 3 2 2" xfId="26556" xr:uid="{00000000-0005-0000-0000-0000C9350000}"/>
    <cellStyle name="Percent 4 12 2 3 3" xfId="26555" xr:uid="{00000000-0005-0000-0000-0000CA350000}"/>
    <cellStyle name="Percent 4 12 2 4" xfId="8937" xr:uid="{00000000-0005-0000-0000-0000CB350000}"/>
    <cellStyle name="Percent 4 12 2 4 2" xfId="26557" xr:uid="{00000000-0005-0000-0000-0000CC350000}"/>
    <cellStyle name="Percent 4 12 2 5" xfId="26552" xr:uid="{00000000-0005-0000-0000-0000CD350000}"/>
    <cellStyle name="Percent 4 12 3" xfId="8938" xr:uid="{00000000-0005-0000-0000-0000CE350000}"/>
    <cellStyle name="Percent 4 12 3 2" xfId="8939" xr:uid="{00000000-0005-0000-0000-0000CF350000}"/>
    <cellStyle name="Percent 4 12 3 2 2" xfId="8940" xr:uid="{00000000-0005-0000-0000-0000D0350000}"/>
    <cellStyle name="Percent 4 12 3 2 2 2" xfId="26560" xr:uid="{00000000-0005-0000-0000-0000D1350000}"/>
    <cellStyle name="Percent 4 12 3 2 3" xfId="26559" xr:uid="{00000000-0005-0000-0000-0000D2350000}"/>
    <cellStyle name="Percent 4 12 3 3" xfId="8941" xr:uid="{00000000-0005-0000-0000-0000D3350000}"/>
    <cellStyle name="Percent 4 12 3 3 2" xfId="8942" xr:uid="{00000000-0005-0000-0000-0000D4350000}"/>
    <cellStyle name="Percent 4 12 3 3 2 2" xfId="26562" xr:uid="{00000000-0005-0000-0000-0000D5350000}"/>
    <cellStyle name="Percent 4 12 3 3 3" xfId="26561" xr:uid="{00000000-0005-0000-0000-0000D6350000}"/>
    <cellStyle name="Percent 4 12 3 4" xfId="8943" xr:uid="{00000000-0005-0000-0000-0000D7350000}"/>
    <cellStyle name="Percent 4 12 3 4 2" xfId="26563" xr:uid="{00000000-0005-0000-0000-0000D8350000}"/>
    <cellStyle name="Percent 4 12 3 5" xfId="26558" xr:uid="{00000000-0005-0000-0000-0000D9350000}"/>
    <cellStyle name="Percent 4 12 4" xfId="8944" xr:uid="{00000000-0005-0000-0000-0000DA350000}"/>
    <cellStyle name="Percent 4 12 4 2" xfId="8945" xr:uid="{00000000-0005-0000-0000-0000DB350000}"/>
    <cellStyle name="Percent 4 12 4 2 2" xfId="8946" xr:uid="{00000000-0005-0000-0000-0000DC350000}"/>
    <cellStyle name="Percent 4 12 4 2 2 2" xfId="26566" xr:uid="{00000000-0005-0000-0000-0000DD350000}"/>
    <cellStyle name="Percent 4 12 4 2 3" xfId="26565" xr:uid="{00000000-0005-0000-0000-0000DE350000}"/>
    <cellStyle name="Percent 4 12 4 3" xfId="8947" xr:uid="{00000000-0005-0000-0000-0000DF350000}"/>
    <cellStyle name="Percent 4 12 4 3 2" xfId="8948" xr:uid="{00000000-0005-0000-0000-0000E0350000}"/>
    <cellStyle name="Percent 4 12 4 3 2 2" xfId="26568" xr:uid="{00000000-0005-0000-0000-0000E1350000}"/>
    <cellStyle name="Percent 4 12 4 3 3" xfId="26567" xr:uid="{00000000-0005-0000-0000-0000E2350000}"/>
    <cellStyle name="Percent 4 12 4 4" xfId="8949" xr:uid="{00000000-0005-0000-0000-0000E3350000}"/>
    <cellStyle name="Percent 4 12 4 4 2" xfId="26569" xr:uid="{00000000-0005-0000-0000-0000E4350000}"/>
    <cellStyle name="Percent 4 12 4 5" xfId="26564" xr:uid="{00000000-0005-0000-0000-0000E5350000}"/>
    <cellStyle name="Percent 4 12 5" xfId="8950" xr:uid="{00000000-0005-0000-0000-0000E6350000}"/>
    <cellStyle name="Percent 4 12 5 2" xfId="8951" xr:uid="{00000000-0005-0000-0000-0000E7350000}"/>
    <cellStyle name="Percent 4 12 5 2 2" xfId="8952" xr:uid="{00000000-0005-0000-0000-0000E8350000}"/>
    <cellStyle name="Percent 4 12 5 2 2 2" xfId="26572" xr:uid="{00000000-0005-0000-0000-0000E9350000}"/>
    <cellStyle name="Percent 4 12 5 2 3" xfId="26571" xr:uid="{00000000-0005-0000-0000-0000EA350000}"/>
    <cellStyle name="Percent 4 12 5 3" xfId="8953" xr:uid="{00000000-0005-0000-0000-0000EB350000}"/>
    <cellStyle name="Percent 4 12 5 3 2" xfId="8954" xr:uid="{00000000-0005-0000-0000-0000EC350000}"/>
    <cellStyle name="Percent 4 12 5 3 2 2" xfId="26574" xr:uid="{00000000-0005-0000-0000-0000ED350000}"/>
    <cellStyle name="Percent 4 12 5 3 3" xfId="26573" xr:uid="{00000000-0005-0000-0000-0000EE350000}"/>
    <cellStyle name="Percent 4 12 5 4" xfId="8955" xr:uid="{00000000-0005-0000-0000-0000EF350000}"/>
    <cellStyle name="Percent 4 12 5 4 2" xfId="8956" xr:uid="{00000000-0005-0000-0000-0000F0350000}"/>
    <cellStyle name="Percent 4 12 5 4 2 2" xfId="26576" xr:uid="{00000000-0005-0000-0000-0000F1350000}"/>
    <cellStyle name="Percent 4 12 5 4 3" xfId="26575" xr:uid="{00000000-0005-0000-0000-0000F2350000}"/>
    <cellStyle name="Percent 4 12 5 5" xfId="8957" xr:uid="{00000000-0005-0000-0000-0000F3350000}"/>
    <cellStyle name="Percent 4 12 5 5 2" xfId="26577" xr:uid="{00000000-0005-0000-0000-0000F4350000}"/>
    <cellStyle name="Percent 4 12 5 6" xfId="26570" xr:uid="{00000000-0005-0000-0000-0000F5350000}"/>
    <cellStyle name="Percent 4 12 6" xfId="8958" xr:uid="{00000000-0005-0000-0000-0000F6350000}"/>
    <cellStyle name="Percent 4 12 6 2" xfId="8959" xr:uid="{00000000-0005-0000-0000-0000F7350000}"/>
    <cellStyle name="Percent 4 12 6 2 2" xfId="8960" xr:uid="{00000000-0005-0000-0000-0000F8350000}"/>
    <cellStyle name="Percent 4 12 6 2 2 2" xfId="26580" xr:uid="{00000000-0005-0000-0000-0000F9350000}"/>
    <cellStyle name="Percent 4 12 6 2 3" xfId="26579" xr:uid="{00000000-0005-0000-0000-0000FA350000}"/>
    <cellStyle name="Percent 4 12 6 3" xfId="8961" xr:uid="{00000000-0005-0000-0000-0000FB350000}"/>
    <cellStyle name="Percent 4 12 6 3 2" xfId="8962" xr:uid="{00000000-0005-0000-0000-0000FC350000}"/>
    <cellStyle name="Percent 4 12 6 3 2 2" xfId="26582" xr:uid="{00000000-0005-0000-0000-0000FD350000}"/>
    <cellStyle name="Percent 4 12 6 3 3" xfId="26581" xr:uid="{00000000-0005-0000-0000-0000FE350000}"/>
    <cellStyle name="Percent 4 12 6 4" xfId="8963" xr:uid="{00000000-0005-0000-0000-0000FF350000}"/>
    <cellStyle name="Percent 4 12 6 4 2" xfId="26583" xr:uid="{00000000-0005-0000-0000-000000360000}"/>
    <cellStyle name="Percent 4 12 6 5" xfId="26578" xr:uid="{00000000-0005-0000-0000-000001360000}"/>
    <cellStyle name="Percent 4 12 7" xfId="8964" xr:uid="{00000000-0005-0000-0000-000002360000}"/>
    <cellStyle name="Percent 4 12 7 2" xfId="8965" xr:uid="{00000000-0005-0000-0000-000003360000}"/>
    <cellStyle name="Percent 4 12 7 2 2" xfId="26585" xr:uid="{00000000-0005-0000-0000-000004360000}"/>
    <cellStyle name="Percent 4 12 7 3" xfId="26584" xr:uid="{00000000-0005-0000-0000-000005360000}"/>
    <cellStyle name="Percent 4 12 8" xfId="8966" xr:uid="{00000000-0005-0000-0000-000006360000}"/>
    <cellStyle name="Percent 4 12 8 2" xfId="8967" xr:uid="{00000000-0005-0000-0000-000007360000}"/>
    <cellStyle name="Percent 4 12 8 2 2" xfId="26587" xr:uid="{00000000-0005-0000-0000-000008360000}"/>
    <cellStyle name="Percent 4 12 8 3" xfId="26586" xr:uid="{00000000-0005-0000-0000-000009360000}"/>
    <cellStyle name="Percent 4 12 9" xfId="8968" xr:uid="{00000000-0005-0000-0000-00000A360000}"/>
    <cellStyle name="Percent 4 12 9 2" xfId="8969" xr:uid="{00000000-0005-0000-0000-00000B360000}"/>
    <cellStyle name="Percent 4 12 9 2 2" xfId="26589" xr:uid="{00000000-0005-0000-0000-00000C360000}"/>
    <cellStyle name="Percent 4 12 9 3" xfId="26588" xr:uid="{00000000-0005-0000-0000-00000D360000}"/>
    <cellStyle name="Percent 4 13" xfId="8970" xr:uid="{00000000-0005-0000-0000-00000E360000}"/>
    <cellStyle name="Percent 4 13 10" xfId="8971" xr:uid="{00000000-0005-0000-0000-00000F360000}"/>
    <cellStyle name="Percent 4 13 10 2" xfId="8972" xr:uid="{00000000-0005-0000-0000-000010360000}"/>
    <cellStyle name="Percent 4 13 10 2 2" xfId="26592" xr:uid="{00000000-0005-0000-0000-000011360000}"/>
    <cellStyle name="Percent 4 13 10 3" xfId="26591" xr:uid="{00000000-0005-0000-0000-000012360000}"/>
    <cellStyle name="Percent 4 13 11" xfId="8973" xr:uid="{00000000-0005-0000-0000-000013360000}"/>
    <cellStyle name="Percent 4 13 11 2" xfId="26593" xr:uid="{00000000-0005-0000-0000-000014360000}"/>
    <cellStyle name="Percent 4 13 12" xfId="26590" xr:uid="{00000000-0005-0000-0000-000015360000}"/>
    <cellStyle name="Percent 4 13 2" xfId="8974" xr:uid="{00000000-0005-0000-0000-000016360000}"/>
    <cellStyle name="Percent 4 13 2 2" xfId="8975" xr:uid="{00000000-0005-0000-0000-000017360000}"/>
    <cellStyle name="Percent 4 13 2 2 2" xfId="8976" xr:uid="{00000000-0005-0000-0000-000018360000}"/>
    <cellStyle name="Percent 4 13 2 2 2 2" xfId="26596" xr:uid="{00000000-0005-0000-0000-000019360000}"/>
    <cellStyle name="Percent 4 13 2 2 3" xfId="26595" xr:uid="{00000000-0005-0000-0000-00001A360000}"/>
    <cellStyle name="Percent 4 13 2 3" xfId="8977" xr:uid="{00000000-0005-0000-0000-00001B360000}"/>
    <cellStyle name="Percent 4 13 2 3 2" xfId="8978" xr:uid="{00000000-0005-0000-0000-00001C360000}"/>
    <cellStyle name="Percent 4 13 2 3 2 2" xfId="26598" xr:uid="{00000000-0005-0000-0000-00001D360000}"/>
    <cellStyle name="Percent 4 13 2 3 3" xfId="26597" xr:uid="{00000000-0005-0000-0000-00001E360000}"/>
    <cellStyle name="Percent 4 13 2 4" xfId="8979" xr:uid="{00000000-0005-0000-0000-00001F360000}"/>
    <cellStyle name="Percent 4 13 2 4 2" xfId="26599" xr:uid="{00000000-0005-0000-0000-000020360000}"/>
    <cellStyle name="Percent 4 13 2 5" xfId="26594" xr:uid="{00000000-0005-0000-0000-000021360000}"/>
    <cellStyle name="Percent 4 13 3" xfId="8980" xr:uid="{00000000-0005-0000-0000-000022360000}"/>
    <cellStyle name="Percent 4 13 3 2" xfId="8981" xr:uid="{00000000-0005-0000-0000-000023360000}"/>
    <cellStyle name="Percent 4 13 3 2 2" xfId="8982" xr:uid="{00000000-0005-0000-0000-000024360000}"/>
    <cellStyle name="Percent 4 13 3 2 2 2" xfId="26602" xr:uid="{00000000-0005-0000-0000-000025360000}"/>
    <cellStyle name="Percent 4 13 3 2 3" xfId="26601" xr:uid="{00000000-0005-0000-0000-000026360000}"/>
    <cellStyle name="Percent 4 13 3 3" xfId="8983" xr:uid="{00000000-0005-0000-0000-000027360000}"/>
    <cellStyle name="Percent 4 13 3 3 2" xfId="8984" xr:uid="{00000000-0005-0000-0000-000028360000}"/>
    <cellStyle name="Percent 4 13 3 3 2 2" xfId="26604" xr:uid="{00000000-0005-0000-0000-000029360000}"/>
    <cellStyle name="Percent 4 13 3 3 3" xfId="26603" xr:uid="{00000000-0005-0000-0000-00002A360000}"/>
    <cellStyle name="Percent 4 13 3 4" xfId="8985" xr:uid="{00000000-0005-0000-0000-00002B360000}"/>
    <cellStyle name="Percent 4 13 3 4 2" xfId="26605" xr:uid="{00000000-0005-0000-0000-00002C360000}"/>
    <cellStyle name="Percent 4 13 3 5" xfId="26600" xr:uid="{00000000-0005-0000-0000-00002D360000}"/>
    <cellStyle name="Percent 4 13 4" xfId="8986" xr:uid="{00000000-0005-0000-0000-00002E360000}"/>
    <cellStyle name="Percent 4 13 4 2" xfId="8987" xr:uid="{00000000-0005-0000-0000-00002F360000}"/>
    <cellStyle name="Percent 4 13 4 2 2" xfId="8988" xr:uid="{00000000-0005-0000-0000-000030360000}"/>
    <cellStyle name="Percent 4 13 4 2 2 2" xfId="26608" xr:uid="{00000000-0005-0000-0000-000031360000}"/>
    <cellStyle name="Percent 4 13 4 2 3" xfId="26607" xr:uid="{00000000-0005-0000-0000-000032360000}"/>
    <cellStyle name="Percent 4 13 4 3" xfId="8989" xr:uid="{00000000-0005-0000-0000-000033360000}"/>
    <cellStyle name="Percent 4 13 4 3 2" xfId="8990" xr:uid="{00000000-0005-0000-0000-000034360000}"/>
    <cellStyle name="Percent 4 13 4 3 2 2" xfId="26610" xr:uid="{00000000-0005-0000-0000-000035360000}"/>
    <cellStyle name="Percent 4 13 4 3 3" xfId="26609" xr:uid="{00000000-0005-0000-0000-000036360000}"/>
    <cellStyle name="Percent 4 13 4 4" xfId="8991" xr:uid="{00000000-0005-0000-0000-000037360000}"/>
    <cellStyle name="Percent 4 13 4 4 2" xfId="26611" xr:uid="{00000000-0005-0000-0000-000038360000}"/>
    <cellStyle name="Percent 4 13 4 5" xfId="26606" xr:uid="{00000000-0005-0000-0000-000039360000}"/>
    <cellStyle name="Percent 4 13 5" xfId="8992" xr:uid="{00000000-0005-0000-0000-00003A360000}"/>
    <cellStyle name="Percent 4 13 5 2" xfId="8993" xr:uid="{00000000-0005-0000-0000-00003B360000}"/>
    <cellStyle name="Percent 4 13 5 2 2" xfId="8994" xr:uid="{00000000-0005-0000-0000-00003C360000}"/>
    <cellStyle name="Percent 4 13 5 2 2 2" xfId="26614" xr:uid="{00000000-0005-0000-0000-00003D360000}"/>
    <cellStyle name="Percent 4 13 5 2 3" xfId="26613" xr:uid="{00000000-0005-0000-0000-00003E360000}"/>
    <cellStyle name="Percent 4 13 5 3" xfId="8995" xr:uid="{00000000-0005-0000-0000-00003F360000}"/>
    <cellStyle name="Percent 4 13 5 3 2" xfId="8996" xr:uid="{00000000-0005-0000-0000-000040360000}"/>
    <cellStyle name="Percent 4 13 5 3 2 2" xfId="26616" xr:uid="{00000000-0005-0000-0000-000041360000}"/>
    <cellStyle name="Percent 4 13 5 3 3" xfId="26615" xr:uid="{00000000-0005-0000-0000-000042360000}"/>
    <cellStyle name="Percent 4 13 5 4" xfId="8997" xr:uid="{00000000-0005-0000-0000-000043360000}"/>
    <cellStyle name="Percent 4 13 5 4 2" xfId="8998" xr:uid="{00000000-0005-0000-0000-000044360000}"/>
    <cellStyle name="Percent 4 13 5 4 2 2" xfId="26618" xr:uid="{00000000-0005-0000-0000-000045360000}"/>
    <cellStyle name="Percent 4 13 5 4 3" xfId="26617" xr:uid="{00000000-0005-0000-0000-000046360000}"/>
    <cellStyle name="Percent 4 13 5 5" xfId="8999" xr:uid="{00000000-0005-0000-0000-000047360000}"/>
    <cellStyle name="Percent 4 13 5 5 2" xfId="26619" xr:uid="{00000000-0005-0000-0000-000048360000}"/>
    <cellStyle name="Percent 4 13 5 6" xfId="26612" xr:uid="{00000000-0005-0000-0000-000049360000}"/>
    <cellStyle name="Percent 4 13 6" xfId="9000" xr:uid="{00000000-0005-0000-0000-00004A360000}"/>
    <cellStyle name="Percent 4 13 6 2" xfId="9001" xr:uid="{00000000-0005-0000-0000-00004B360000}"/>
    <cellStyle name="Percent 4 13 6 2 2" xfId="9002" xr:uid="{00000000-0005-0000-0000-00004C360000}"/>
    <cellStyle name="Percent 4 13 6 2 2 2" xfId="26622" xr:uid="{00000000-0005-0000-0000-00004D360000}"/>
    <cellStyle name="Percent 4 13 6 2 3" xfId="26621" xr:uid="{00000000-0005-0000-0000-00004E360000}"/>
    <cellStyle name="Percent 4 13 6 3" xfId="9003" xr:uid="{00000000-0005-0000-0000-00004F360000}"/>
    <cellStyle name="Percent 4 13 6 3 2" xfId="9004" xr:uid="{00000000-0005-0000-0000-000050360000}"/>
    <cellStyle name="Percent 4 13 6 3 2 2" xfId="26624" xr:uid="{00000000-0005-0000-0000-000051360000}"/>
    <cellStyle name="Percent 4 13 6 3 3" xfId="26623" xr:uid="{00000000-0005-0000-0000-000052360000}"/>
    <cellStyle name="Percent 4 13 6 4" xfId="9005" xr:uid="{00000000-0005-0000-0000-000053360000}"/>
    <cellStyle name="Percent 4 13 6 4 2" xfId="26625" xr:uid="{00000000-0005-0000-0000-000054360000}"/>
    <cellStyle name="Percent 4 13 6 5" xfId="26620" xr:uid="{00000000-0005-0000-0000-000055360000}"/>
    <cellStyle name="Percent 4 13 7" xfId="9006" xr:uid="{00000000-0005-0000-0000-000056360000}"/>
    <cellStyle name="Percent 4 13 7 2" xfId="9007" xr:uid="{00000000-0005-0000-0000-000057360000}"/>
    <cellStyle name="Percent 4 13 7 2 2" xfId="26627" xr:uid="{00000000-0005-0000-0000-000058360000}"/>
    <cellStyle name="Percent 4 13 7 3" xfId="26626" xr:uid="{00000000-0005-0000-0000-000059360000}"/>
    <cellStyle name="Percent 4 13 8" xfId="9008" xr:uid="{00000000-0005-0000-0000-00005A360000}"/>
    <cellStyle name="Percent 4 13 8 2" xfId="9009" xr:uid="{00000000-0005-0000-0000-00005B360000}"/>
    <cellStyle name="Percent 4 13 8 2 2" xfId="26629" xr:uid="{00000000-0005-0000-0000-00005C360000}"/>
    <cellStyle name="Percent 4 13 8 3" xfId="26628" xr:uid="{00000000-0005-0000-0000-00005D360000}"/>
    <cellStyle name="Percent 4 13 9" xfId="9010" xr:uid="{00000000-0005-0000-0000-00005E360000}"/>
    <cellStyle name="Percent 4 13 9 2" xfId="9011" xr:uid="{00000000-0005-0000-0000-00005F360000}"/>
    <cellStyle name="Percent 4 13 9 2 2" xfId="26631" xr:uid="{00000000-0005-0000-0000-000060360000}"/>
    <cellStyle name="Percent 4 13 9 3" xfId="26630" xr:uid="{00000000-0005-0000-0000-000061360000}"/>
    <cellStyle name="Percent 4 14" xfId="9012" xr:uid="{00000000-0005-0000-0000-000062360000}"/>
    <cellStyle name="Percent 4 14 10" xfId="9013" xr:uid="{00000000-0005-0000-0000-000063360000}"/>
    <cellStyle name="Percent 4 14 10 2" xfId="9014" xr:uid="{00000000-0005-0000-0000-000064360000}"/>
    <cellStyle name="Percent 4 14 10 2 2" xfId="26634" xr:uid="{00000000-0005-0000-0000-000065360000}"/>
    <cellStyle name="Percent 4 14 10 3" xfId="26633" xr:uid="{00000000-0005-0000-0000-000066360000}"/>
    <cellStyle name="Percent 4 14 11" xfId="9015" xr:uid="{00000000-0005-0000-0000-000067360000}"/>
    <cellStyle name="Percent 4 14 11 2" xfId="9016" xr:uid="{00000000-0005-0000-0000-000068360000}"/>
    <cellStyle name="Percent 4 14 11 2 2" xfId="26636" xr:uid="{00000000-0005-0000-0000-000069360000}"/>
    <cellStyle name="Percent 4 14 11 3" xfId="26635" xr:uid="{00000000-0005-0000-0000-00006A360000}"/>
    <cellStyle name="Percent 4 14 12" xfId="9017" xr:uid="{00000000-0005-0000-0000-00006B360000}"/>
    <cellStyle name="Percent 4 14 12 2" xfId="26637" xr:uid="{00000000-0005-0000-0000-00006C360000}"/>
    <cellStyle name="Percent 4 14 13" xfId="26632" xr:uid="{00000000-0005-0000-0000-00006D360000}"/>
    <cellStyle name="Percent 4 14 2" xfId="9018" xr:uid="{00000000-0005-0000-0000-00006E360000}"/>
    <cellStyle name="Percent 4 14 2 10" xfId="26638" xr:uid="{00000000-0005-0000-0000-00006F360000}"/>
    <cellStyle name="Percent 4 14 2 2" xfId="9019" xr:uid="{00000000-0005-0000-0000-000070360000}"/>
    <cellStyle name="Percent 4 14 2 2 2" xfId="9020" xr:uid="{00000000-0005-0000-0000-000071360000}"/>
    <cellStyle name="Percent 4 14 2 2 2 2" xfId="9021" xr:uid="{00000000-0005-0000-0000-000072360000}"/>
    <cellStyle name="Percent 4 14 2 2 2 2 2" xfId="26641" xr:uid="{00000000-0005-0000-0000-000073360000}"/>
    <cellStyle name="Percent 4 14 2 2 2 3" xfId="26640" xr:uid="{00000000-0005-0000-0000-000074360000}"/>
    <cellStyle name="Percent 4 14 2 2 3" xfId="9022" xr:uid="{00000000-0005-0000-0000-000075360000}"/>
    <cellStyle name="Percent 4 14 2 2 3 2" xfId="9023" xr:uid="{00000000-0005-0000-0000-000076360000}"/>
    <cellStyle name="Percent 4 14 2 2 3 2 2" xfId="26643" xr:uid="{00000000-0005-0000-0000-000077360000}"/>
    <cellStyle name="Percent 4 14 2 2 3 3" xfId="26642" xr:uid="{00000000-0005-0000-0000-000078360000}"/>
    <cellStyle name="Percent 4 14 2 2 4" xfId="9024" xr:uid="{00000000-0005-0000-0000-000079360000}"/>
    <cellStyle name="Percent 4 14 2 2 4 2" xfId="26644" xr:uid="{00000000-0005-0000-0000-00007A360000}"/>
    <cellStyle name="Percent 4 14 2 2 5" xfId="26639" xr:uid="{00000000-0005-0000-0000-00007B360000}"/>
    <cellStyle name="Percent 4 14 2 3" xfId="9025" xr:uid="{00000000-0005-0000-0000-00007C360000}"/>
    <cellStyle name="Percent 4 14 2 3 2" xfId="9026" xr:uid="{00000000-0005-0000-0000-00007D360000}"/>
    <cellStyle name="Percent 4 14 2 3 2 2" xfId="9027" xr:uid="{00000000-0005-0000-0000-00007E360000}"/>
    <cellStyle name="Percent 4 14 2 3 2 2 2" xfId="26647" xr:uid="{00000000-0005-0000-0000-00007F360000}"/>
    <cellStyle name="Percent 4 14 2 3 2 3" xfId="26646" xr:uid="{00000000-0005-0000-0000-000080360000}"/>
    <cellStyle name="Percent 4 14 2 3 3" xfId="9028" xr:uid="{00000000-0005-0000-0000-000081360000}"/>
    <cellStyle name="Percent 4 14 2 3 3 2" xfId="9029" xr:uid="{00000000-0005-0000-0000-000082360000}"/>
    <cellStyle name="Percent 4 14 2 3 3 2 2" xfId="26649" xr:uid="{00000000-0005-0000-0000-000083360000}"/>
    <cellStyle name="Percent 4 14 2 3 3 3" xfId="26648" xr:uid="{00000000-0005-0000-0000-000084360000}"/>
    <cellStyle name="Percent 4 14 2 3 4" xfId="9030" xr:uid="{00000000-0005-0000-0000-000085360000}"/>
    <cellStyle name="Percent 4 14 2 3 4 2" xfId="26650" xr:uid="{00000000-0005-0000-0000-000086360000}"/>
    <cellStyle name="Percent 4 14 2 3 5" xfId="26645" xr:uid="{00000000-0005-0000-0000-000087360000}"/>
    <cellStyle name="Percent 4 14 2 4" xfId="9031" xr:uid="{00000000-0005-0000-0000-000088360000}"/>
    <cellStyle name="Percent 4 14 2 4 2" xfId="9032" xr:uid="{00000000-0005-0000-0000-000089360000}"/>
    <cellStyle name="Percent 4 14 2 4 2 2" xfId="9033" xr:uid="{00000000-0005-0000-0000-00008A360000}"/>
    <cellStyle name="Percent 4 14 2 4 2 2 2" xfId="26653" xr:uid="{00000000-0005-0000-0000-00008B360000}"/>
    <cellStyle name="Percent 4 14 2 4 2 3" xfId="26652" xr:uid="{00000000-0005-0000-0000-00008C360000}"/>
    <cellStyle name="Percent 4 14 2 4 3" xfId="9034" xr:uid="{00000000-0005-0000-0000-00008D360000}"/>
    <cellStyle name="Percent 4 14 2 4 3 2" xfId="9035" xr:uid="{00000000-0005-0000-0000-00008E360000}"/>
    <cellStyle name="Percent 4 14 2 4 3 2 2" xfId="26655" xr:uid="{00000000-0005-0000-0000-00008F360000}"/>
    <cellStyle name="Percent 4 14 2 4 3 3" xfId="26654" xr:uid="{00000000-0005-0000-0000-000090360000}"/>
    <cellStyle name="Percent 4 14 2 4 4" xfId="9036" xr:uid="{00000000-0005-0000-0000-000091360000}"/>
    <cellStyle name="Percent 4 14 2 4 4 2" xfId="9037" xr:uid="{00000000-0005-0000-0000-000092360000}"/>
    <cellStyle name="Percent 4 14 2 4 4 2 2" xfId="26657" xr:uid="{00000000-0005-0000-0000-000093360000}"/>
    <cellStyle name="Percent 4 14 2 4 4 3" xfId="26656" xr:uid="{00000000-0005-0000-0000-000094360000}"/>
    <cellStyle name="Percent 4 14 2 4 5" xfId="9038" xr:uid="{00000000-0005-0000-0000-000095360000}"/>
    <cellStyle name="Percent 4 14 2 4 5 2" xfId="26658" xr:uid="{00000000-0005-0000-0000-000096360000}"/>
    <cellStyle name="Percent 4 14 2 4 6" xfId="26651" xr:uid="{00000000-0005-0000-0000-000097360000}"/>
    <cellStyle name="Percent 4 14 2 5" xfId="9039" xr:uid="{00000000-0005-0000-0000-000098360000}"/>
    <cellStyle name="Percent 4 14 2 5 2" xfId="9040" xr:uid="{00000000-0005-0000-0000-000099360000}"/>
    <cellStyle name="Percent 4 14 2 5 2 2" xfId="9041" xr:uid="{00000000-0005-0000-0000-00009A360000}"/>
    <cellStyle name="Percent 4 14 2 5 2 2 2" xfId="26661" xr:uid="{00000000-0005-0000-0000-00009B360000}"/>
    <cellStyle name="Percent 4 14 2 5 2 3" xfId="26660" xr:uid="{00000000-0005-0000-0000-00009C360000}"/>
    <cellStyle name="Percent 4 14 2 5 3" xfId="9042" xr:uid="{00000000-0005-0000-0000-00009D360000}"/>
    <cellStyle name="Percent 4 14 2 5 3 2" xfId="9043" xr:uid="{00000000-0005-0000-0000-00009E360000}"/>
    <cellStyle name="Percent 4 14 2 5 3 2 2" xfId="26663" xr:uid="{00000000-0005-0000-0000-00009F360000}"/>
    <cellStyle name="Percent 4 14 2 5 3 3" xfId="26662" xr:uid="{00000000-0005-0000-0000-0000A0360000}"/>
    <cellStyle name="Percent 4 14 2 5 4" xfId="9044" xr:uid="{00000000-0005-0000-0000-0000A1360000}"/>
    <cellStyle name="Percent 4 14 2 5 4 2" xfId="26664" xr:uid="{00000000-0005-0000-0000-0000A2360000}"/>
    <cellStyle name="Percent 4 14 2 5 5" xfId="26659" xr:uid="{00000000-0005-0000-0000-0000A3360000}"/>
    <cellStyle name="Percent 4 14 2 6" xfId="9045" xr:uid="{00000000-0005-0000-0000-0000A4360000}"/>
    <cellStyle name="Percent 4 14 2 6 2" xfId="9046" xr:uid="{00000000-0005-0000-0000-0000A5360000}"/>
    <cellStyle name="Percent 4 14 2 6 2 2" xfId="26666" xr:uid="{00000000-0005-0000-0000-0000A6360000}"/>
    <cellStyle name="Percent 4 14 2 6 3" xfId="26665" xr:uid="{00000000-0005-0000-0000-0000A7360000}"/>
    <cellStyle name="Percent 4 14 2 7" xfId="9047" xr:uid="{00000000-0005-0000-0000-0000A8360000}"/>
    <cellStyle name="Percent 4 14 2 7 2" xfId="9048" xr:uid="{00000000-0005-0000-0000-0000A9360000}"/>
    <cellStyle name="Percent 4 14 2 7 2 2" xfId="26668" xr:uid="{00000000-0005-0000-0000-0000AA360000}"/>
    <cellStyle name="Percent 4 14 2 7 3" xfId="26667" xr:uid="{00000000-0005-0000-0000-0000AB360000}"/>
    <cellStyle name="Percent 4 14 2 8" xfId="9049" xr:uid="{00000000-0005-0000-0000-0000AC360000}"/>
    <cellStyle name="Percent 4 14 2 8 2" xfId="9050" xr:uid="{00000000-0005-0000-0000-0000AD360000}"/>
    <cellStyle name="Percent 4 14 2 8 2 2" xfId="26670" xr:uid="{00000000-0005-0000-0000-0000AE360000}"/>
    <cellStyle name="Percent 4 14 2 8 3" xfId="26669" xr:uid="{00000000-0005-0000-0000-0000AF360000}"/>
    <cellStyle name="Percent 4 14 2 9" xfId="9051" xr:uid="{00000000-0005-0000-0000-0000B0360000}"/>
    <cellStyle name="Percent 4 14 2 9 2" xfId="26671" xr:uid="{00000000-0005-0000-0000-0000B1360000}"/>
    <cellStyle name="Percent 4 14 3" xfId="9052" xr:uid="{00000000-0005-0000-0000-0000B2360000}"/>
    <cellStyle name="Percent 4 14 3 2" xfId="9053" xr:uid="{00000000-0005-0000-0000-0000B3360000}"/>
    <cellStyle name="Percent 4 14 3 2 2" xfId="9054" xr:uid="{00000000-0005-0000-0000-0000B4360000}"/>
    <cellStyle name="Percent 4 14 3 2 2 2" xfId="26674" xr:uid="{00000000-0005-0000-0000-0000B5360000}"/>
    <cellStyle name="Percent 4 14 3 2 3" xfId="26673" xr:uid="{00000000-0005-0000-0000-0000B6360000}"/>
    <cellStyle name="Percent 4 14 3 3" xfId="9055" xr:uid="{00000000-0005-0000-0000-0000B7360000}"/>
    <cellStyle name="Percent 4 14 3 3 2" xfId="9056" xr:uid="{00000000-0005-0000-0000-0000B8360000}"/>
    <cellStyle name="Percent 4 14 3 3 2 2" xfId="26676" xr:uid="{00000000-0005-0000-0000-0000B9360000}"/>
    <cellStyle name="Percent 4 14 3 3 3" xfId="26675" xr:uid="{00000000-0005-0000-0000-0000BA360000}"/>
    <cellStyle name="Percent 4 14 3 4" xfId="9057" xr:uid="{00000000-0005-0000-0000-0000BB360000}"/>
    <cellStyle name="Percent 4 14 3 4 2" xfId="26677" xr:uid="{00000000-0005-0000-0000-0000BC360000}"/>
    <cellStyle name="Percent 4 14 3 5" xfId="26672" xr:uid="{00000000-0005-0000-0000-0000BD360000}"/>
    <cellStyle name="Percent 4 14 4" xfId="9058" xr:uid="{00000000-0005-0000-0000-0000BE360000}"/>
    <cellStyle name="Percent 4 14 4 2" xfId="9059" xr:uid="{00000000-0005-0000-0000-0000BF360000}"/>
    <cellStyle name="Percent 4 14 4 2 2" xfId="9060" xr:uid="{00000000-0005-0000-0000-0000C0360000}"/>
    <cellStyle name="Percent 4 14 4 2 2 2" xfId="26680" xr:uid="{00000000-0005-0000-0000-0000C1360000}"/>
    <cellStyle name="Percent 4 14 4 2 3" xfId="26679" xr:uid="{00000000-0005-0000-0000-0000C2360000}"/>
    <cellStyle name="Percent 4 14 4 3" xfId="9061" xr:uid="{00000000-0005-0000-0000-0000C3360000}"/>
    <cellStyle name="Percent 4 14 4 3 2" xfId="9062" xr:uid="{00000000-0005-0000-0000-0000C4360000}"/>
    <cellStyle name="Percent 4 14 4 3 2 2" xfId="26682" xr:uid="{00000000-0005-0000-0000-0000C5360000}"/>
    <cellStyle name="Percent 4 14 4 3 3" xfId="26681" xr:uid="{00000000-0005-0000-0000-0000C6360000}"/>
    <cellStyle name="Percent 4 14 4 4" xfId="9063" xr:uid="{00000000-0005-0000-0000-0000C7360000}"/>
    <cellStyle name="Percent 4 14 4 4 2" xfId="26683" xr:uid="{00000000-0005-0000-0000-0000C8360000}"/>
    <cellStyle name="Percent 4 14 4 5" xfId="26678" xr:uid="{00000000-0005-0000-0000-0000C9360000}"/>
    <cellStyle name="Percent 4 14 5" xfId="9064" xr:uid="{00000000-0005-0000-0000-0000CA360000}"/>
    <cellStyle name="Percent 4 14 5 2" xfId="9065" xr:uid="{00000000-0005-0000-0000-0000CB360000}"/>
    <cellStyle name="Percent 4 14 5 2 2" xfId="9066" xr:uid="{00000000-0005-0000-0000-0000CC360000}"/>
    <cellStyle name="Percent 4 14 5 2 2 2" xfId="26686" xr:uid="{00000000-0005-0000-0000-0000CD360000}"/>
    <cellStyle name="Percent 4 14 5 2 3" xfId="26685" xr:uid="{00000000-0005-0000-0000-0000CE360000}"/>
    <cellStyle name="Percent 4 14 5 3" xfId="9067" xr:uid="{00000000-0005-0000-0000-0000CF360000}"/>
    <cellStyle name="Percent 4 14 5 3 2" xfId="9068" xr:uid="{00000000-0005-0000-0000-0000D0360000}"/>
    <cellStyle name="Percent 4 14 5 3 2 2" xfId="26688" xr:uid="{00000000-0005-0000-0000-0000D1360000}"/>
    <cellStyle name="Percent 4 14 5 3 3" xfId="26687" xr:uid="{00000000-0005-0000-0000-0000D2360000}"/>
    <cellStyle name="Percent 4 14 5 4" xfId="9069" xr:uid="{00000000-0005-0000-0000-0000D3360000}"/>
    <cellStyle name="Percent 4 14 5 4 2" xfId="26689" xr:uid="{00000000-0005-0000-0000-0000D4360000}"/>
    <cellStyle name="Percent 4 14 5 5" xfId="26684" xr:uid="{00000000-0005-0000-0000-0000D5360000}"/>
    <cellStyle name="Percent 4 14 6" xfId="9070" xr:uid="{00000000-0005-0000-0000-0000D6360000}"/>
    <cellStyle name="Percent 4 14 6 2" xfId="9071" xr:uid="{00000000-0005-0000-0000-0000D7360000}"/>
    <cellStyle name="Percent 4 14 6 2 2" xfId="9072" xr:uid="{00000000-0005-0000-0000-0000D8360000}"/>
    <cellStyle name="Percent 4 14 6 2 2 2" xfId="26692" xr:uid="{00000000-0005-0000-0000-0000D9360000}"/>
    <cellStyle name="Percent 4 14 6 2 3" xfId="26691" xr:uid="{00000000-0005-0000-0000-0000DA360000}"/>
    <cellStyle name="Percent 4 14 6 3" xfId="9073" xr:uid="{00000000-0005-0000-0000-0000DB360000}"/>
    <cellStyle name="Percent 4 14 6 3 2" xfId="9074" xr:uid="{00000000-0005-0000-0000-0000DC360000}"/>
    <cellStyle name="Percent 4 14 6 3 2 2" xfId="26694" xr:uid="{00000000-0005-0000-0000-0000DD360000}"/>
    <cellStyle name="Percent 4 14 6 3 3" xfId="26693" xr:uid="{00000000-0005-0000-0000-0000DE360000}"/>
    <cellStyle name="Percent 4 14 6 4" xfId="9075" xr:uid="{00000000-0005-0000-0000-0000DF360000}"/>
    <cellStyle name="Percent 4 14 6 4 2" xfId="9076" xr:uid="{00000000-0005-0000-0000-0000E0360000}"/>
    <cellStyle name="Percent 4 14 6 4 2 2" xfId="26696" xr:uid="{00000000-0005-0000-0000-0000E1360000}"/>
    <cellStyle name="Percent 4 14 6 4 3" xfId="26695" xr:uid="{00000000-0005-0000-0000-0000E2360000}"/>
    <cellStyle name="Percent 4 14 6 5" xfId="9077" xr:uid="{00000000-0005-0000-0000-0000E3360000}"/>
    <cellStyle name="Percent 4 14 6 5 2" xfId="26697" xr:uid="{00000000-0005-0000-0000-0000E4360000}"/>
    <cellStyle name="Percent 4 14 6 6" xfId="26690" xr:uid="{00000000-0005-0000-0000-0000E5360000}"/>
    <cellStyle name="Percent 4 14 7" xfId="9078" xr:uid="{00000000-0005-0000-0000-0000E6360000}"/>
    <cellStyle name="Percent 4 14 7 2" xfId="9079" xr:uid="{00000000-0005-0000-0000-0000E7360000}"/>
    <cellStyle name="Percent 4 14 7 2 2" xfId="9080" xr:uid="{00000000-0005-0000-0000-0000E8360000}"/>
    <cellStyle name="Percent 4 14 7 2 2 2" xfId="26700" xr:uid="{00000000-0005-0000-0000-0000E9360000}"/>
    <cellStyle name="Percent 4 14 7 2 3" xfId="26699" xr:uid="{00000000-0005-0000-0000-0000EA360000}"/>
    <cellStyle name="Percent 4 14 7 3" xfId="9081" xr:uid="{00000000-0005-0000-0000-0000EB360000}"/>
    <cellStyle name="Percent 4 14 7 3 2" xfId="9082" xr:uid="{00000000-0005-0000-0000-0000EC360000}"/>
    <cellStyle name="Percent 4 14 7 3 2 2" xfId="26702" xr:uid="{00000000-0005-0000-0000-0000ED360000}"/>
    <cellStyle name="Percent 4 14 7 3 3" xfId="26701" xr:uid="{00000000-0005-0000-0000-0000EE360000}"/>
    <cellStyle name="Percent 4 14 7 4" xfId="9083" xr:uid="{00000000-0005-0000-0000-0000EF360000}"/>
    <cellStyle name="Percent 4 14 7 4 2" xfId="26703" xr:uid="{00000000-0005-0000-0000-0000F0360000}"/>
    <cellStyle name="Percent 4 14 7 5" xfId="26698" xr:uid="{00000000-0005-0000-0000-0000F1360000}"/>
    <cellStyle name="Percent 4 14 8" xfId="9084" xr:uid="{00000000-0005-0000-0000-0000F2360000}"/>
    <cellStyle name="Percent 4 14 8 2" xfId="9085" xr:uid="{00000000-0005-0000-0000-0000F3360000}"/>
    <cellStyle name="Percent 4 14 8 2 2" xfId="26705" xr:uid="{00000000-0005-0000-0000-0000F4360000}"/>
    <cellStyle name="Percent 4 14 8 3" xfId="26704" xr:uid="{00000000-0005-0000-0000-0000F5360000}"/>
    <cellStyle name="Percent 4 14 9" xfId="9086" xr:uid="{00000000-0005-0000-0000-0000F6360000}"/>
    <cellStyle name="Percent 4 14 9 2" xfId="9087" xr:uid="{00000000-0005-0000-0000-0000F7360000}"/>
    <cellStyle name="Percent 4 14 9 2 2" xfId="26707" xr:uid="{00000000-0005-0000-0000-0000F8360000}"/>
    <cellStyle name="Percent 4 14 9 3" xfId="26706" xr:uid="{00000000-0005-0000-0000-0000F9360000}"/>
    <cellStyle name="Percent 4 15" xfId="9088" xr:uid="{00000000-0005-0000-0000-0000FA360000}"/>
    <cellStyle name="Percent 4 15 10" xfId="9089" xr:uid="{00000000-0005-0000-0000-0000FB360000}"/>
    <cellStyle name="Percent 4 15 10 2" xfId="9090" xr:uid="{00000000-0005-0000-0000-0000FC360000}"/>
    <cellStyle name="Percent 4 15 10 2 2" xfId="26710" xr:uid="{00000000-0005-0000-0000-0000FD360000}"/>
    <cellStyle name="Percent 4 15 10 3" xfId="26709" xr:uid="{00000000-0005-0000-0000-0000FE360000}"/>
    <cellStyle name="Percent 4 15 11" xfId="9091" xr:uid="{00000000-0005-0000-0000-0000FF360000}"/>
    <cellStyle name="Percent 4 15 11 2" xfId="26711" xr:uid="{00000000-0005-0000-0000-000000370000}"/>
    <cellStyle name="Percent 4 15 12" xfId="26708" xr:uid="{00000000-0005-0000-0000-000001370000}"/>
    <cellStyle name="Percent 4 15 2" xfId="9092" xr:uid="{00000000-0005-0000-0000-000002370000}"/>
    <cellStyle name="Percent 4 15 2 2" xfId="9093" xr:uid="{00000000-0005-0000-0000-000003370000}"/>
    <cellStyle name="Percent 4 15 2 2 2" xfId="9094" xr:uid="{00000000-0005-0000-0000-000004370000}"/>
    <cellStyle name="Percent 4 15 2 2 2 2" xfId="26714" xr:uid="{00000000-0005-0000-0000-000005370000}"/>
    <cellStyle name="Percent 4 15 2 2 3" xfId="26713" xr:uid="{00000000-0005-0000-0000-000006370000}"/>
    <cellStyle name="Percent 4 15 2 3" xfId="9095" xr:uid="{00000000-0005-0000-0000-000007370000}"/>
    <cellStyle name="Percent 4 15 2 3 2" xfId="9096" xr:uid="{00000000-0005-0000-0000-000008370000}"/>
    <cellStyle name="Percent 4 15 2 3 2 2" xfId="26716" xr:uid="{00000000-0005-0000-0000-000009370000}"/>
    <cellStyle name="Percent 4 15 2 3 3" xfId="26715" xr:uid="{00000000-0005-0000-0000-00000A370000}"/>
    <cellStyle name="Percent 4 15 2 4" xfId="9097" xr:uid="{00000000-0005-0000-0000-00000B370000}"/>
    <cellStyle name="Percent 4 15 2 4 2" xfId="26717" xr:uid="{00000000-0005-0000-0000-00000C370000}"/>
    <cellStyle name="Percent 4 15 2 5" xfId="26712" xr:uid="{00000000-0005-0000-0000-00000D370000}"/>
    <cellStyle name="Percent 4 15 3" xfId="9098" xr:uid="{00000000-0005-0000-0000-00000E370000}"/>
    <cellStyle name="Percent 4 15 3 2" xfId="9099" xr:uid="{00000000-0005-0000-0000-00000F370000}"/>
    <cellStyle name="Percent 4 15 3 2 2" xfId="9100" xr:uid="{00000000-0005-0000-0000-000010370000}"/>
    <cellStyle name="Percent 4 15 3 2 2 2" xfId="26720" xr:uid="{00000000-0005-0000-0000-000011370000}"/>
    <cellStyle name="Percent 4 15 3 2 3" xfId="26719" xr:uid="{00000000-0005-0000-0000-000012370000}"/>
    <cellStyle name="Percent 4 15 3 3" xfId="9101" xr:uid="{00000000-0005-0000-0000-000013370000}"/>
    <cellStyle name="Percent 4 15 3 3 2" xfId="9102" xr:uid="{00000000-0005-0000-0000-000014370000}"/>
    <cellStyle name="Percent 4 15 3 3 2 2" xfId="26722" xr:uid="{00000000-0005-0000-0000-000015370000}"/>
    <cellStyle name="Percent 4 15 3 3 3" xfId="26721" xr:uid="{00000000-0005-0000-0000-000016370000}"/>
    <cellStyle name="Percent 4 15 3 4" xfId="9103" xr:uid="{00000000-0005-0000-0000-000017370000}"/>
    <cellStyle name="Percent 4 15 3 4 2" xfId="26723" xr:uid="{00000000-0005-0000-0000-000018370000}"/>
    <cellStyle name="Percent 4 15 3 5" xfId="26718" xr:uid="{00000000-0005-0000-0000-000019370000}"/>
    <cellStyle name="Percent 4 15 4" xfId="9104" xr:uid="{00000000-0005-0000-0000-00001A370000}"/>
    <cellStyle name="Percent 4 15 4 2" xfId="9105" xr:uid="{00000000-0005-0000-0000-00001B370000}"/>
    <cellStyle name="Percent 4 15 4 2 2" xfId="9106" xr:uid="{00000000-0005-0000-0000-00001C370000}"/>
    <cellStyle name="Percent 4 15 4 2 2 2" xfId="26726" xr:uid="{00000000-0005-0000-0000-00001D370000}"/>
    <cellStyle name="Percent 4 15 4 2 3" xfId="26725" xr:uid="{00000000-0005-0000-0000-00001E370000}"/>
    <cellStyle name="Percent 4 15 4 3" xfId="9107" xr:uid="{00000000-0005-0000-0000-00001F370000}"/>
    <cellStyle name="Percent 4 15 4 3 2" xfId="9108" xr:uid="{00000000-0005-0000-0000-000020370000}"/>
    <cellStyle name="Percent 4 15 4 3 2 2" xfId="26728" xr:uid="{00000000-0005-0000-0000-000021370000}"/>
    <cellStyle name="Percent 4 15 4 3 3" xfId="26727" xr:uid="{00000000-0005-0000-0000-000022370000}"/>
    <cellStyle name="Percent 4 15 4 4" xfId="9109" xr:uid="{00000000-0005-0000-0000-000023370000}"/>
    <cellStyle name="Percent 4 15 4 4 2" xfId="26729" xr:uid="{00000000-0005-0000-0000-000024370000}"/>
    <cellStyle name="Percent 4 15 4 5" xfId="26724" xr:uid="{00000000-0005-0000-0000-000025370000}"/>
    <cellStyle name="Percent 4 15 5" xfId="9110" xr:uid="{00000000-0005-0000-0000-000026370000}"/>
    <cellStyle name="Percent 4 15 5 2" xfId="9111" xr:uid="{00000000-0005-0000-0000-000027370000}"/>
    <cellStyle name="Percent 4 15 5 2 2" xfId="9112" xr:uid="{00000000-0005-0000-0000-000028370000}"/>
    <cellStyle name="Percent 4 15 5 2 2 2" xfId="26732" xr:uid="{00000000-0005-0000-0000-000029370000}"/>
    <cellStyle name="Percent 4 15 5 2 3" xfId="26731" xr:uid="{00000000-0005-0000-0000-00002A370000}"/>
    <cellStyle name="Percent 4 15 5 3" xfId="9113" xr:uid="{00000000-0005-0000-0000-00002B370000}"/>
    <cellStyle name="Percent 4 15 5 3 2" xfId="9114" xr:uid="{00000000-0005-0000-0000-00002C370000}"/>
    <cellStyle name="Percent 4 15 5 3 2 2" xfId="26734" xr:uid="{00000000-0005-0000-0000-00002D370000}"/>
    <cellStyle name="Percent 4 15 5 3 3" xfId="26733" xr:uid="{00000000-0005-0000-0000-00002E370000}"/>
    <cellStyle name="Percent 4 15 5 4" xfId="9115" xr:uid="{00000000-0005-0000-0000-00002F370000}"/>
    <cellStyle name="Percent 4 15 5 4 2" xfId="9116" xr:uid="{00000000-0005-0000-0000-000030370000}"/>
    <cellStyle name="Percent 4 15 5 4 2 2" xfId="26736" xr:uid="{00000000-0005-0000-0000-000031370000}"/>
    <cellStyle name="Percent 4 15 5 4 3" xfId="26735" xr:uid="{00000000-0005-0000-0000-000032370000}"/>
    <cellStyle name="Percent 4 15 5 5" xfId="9117" xr:uid="{00000000-0005-0000-0000-000033370000}"/>
    <cellStyle name="Percent 4 15 5 5 2" xfId="26737" xr:uid="{00000000-0005-0000-0000-000034370000}"/>
    <cellStyle name="Percent 4 15 5 6" xfId="26730" xr:uid="{00000000-0005-0000-0000-000035370000}"/>
    <cellStyle name="Percent 4 15 6" xfId="9118" xr:uid="{00000000-0005-0000-0000-000036370000}"/>
    <cellStyle name="Percent 4 15 6 2" xfId="9119" xr:uid="{00000000-0005-0000-0000-000037370000}"/>
    <cellStyle name="Percent 4 15 6 2 2" xfId="9120" xr:uid="{00000000-0005-0000-0000-000038370000}"/>
    <cellStyle name="Percent 4 15 6 2 2 2" xfId="26740" xr:uid="{00000000-0005-0000-0000-000039370000}"/>
    <cellStyle name="Percent 4 15 6 2 3" xfId="26739" xr:uid="{00000000-0005-0000-0000-00003A370000}"/>
    <cellStyle name="Percent 4 15 6 3" xfId="9121" xr:uid="{00000000-0005-0000-0000-00003B370000}"/>
    <cellStyle name="Percent 4 15 6 3 2" xfId="9122" xr:uid="{00000000-0005-0000-0000-00003C370000}"/>
    <cellStyle name="Percent 4 15 6 3 2 2" xfId="26742" xr:uid="{00000000-0005-0000-0000-00003D370000}"/>
    <cellStyle name="Percent 4 15 6 3 3" xfId="26741" xr:uid="{00000000-0005-0000-0000-00003E370000}"/>
    <cellStyle name="Percent 4 15 6 4" xfId="9123" xr:uid="{00000000-0005-0000-0000-00003F370000}"/>
    <cellStyle name="Percent 4 15 6 4 2" xfId="26743" xr:uid="{00000000-0005-0000-0000-000040370000}"/>
    <cellStyle name="Percent 4 15 6 5" xfId="26738" xr:uid="{00000000-0005-0000-0000-000041370000}"/>
    <cellStyle name="Percent 4 15 7" xfId="9124" xr:uid="{00000000-0005-0000-0000-000042370000}"/>
    <cellStyle name="Percent 4 15 7 2" xfId="9125" xr:uid="{00000000-0005-0000-0000-000043370000}"/>
    <cellStyle name="Percent 4 15 7 2 2" xfId="26745" xr:uid="{00000000-0005-0000-0000-000044370000}"/>
    <cellStyle name="Percent 4 15 7 3" xfId="26744" xr:uid="{00000000-0005-0000-0000-000045370000}"/>
    <cellStyle name="Percent 4 15 8" xfId="9126" xr:uid="{00000000-0005-0000-0000-000046370000}"/>
    <cellStyle name="Percent 4 15 8 2" xfId="9127" xr:uid="{00000000-0005-0000-0000-000047370000}"/>
    <cellStyle name="Percent 4 15 8 2 2" xfId="26747" xr:uid="{00000000-0005-0000-0000-000048370000}"/>
    <cellStyle name="Percent 4 15 8 3" xfId="26746" xr:uid="{00000000-0005-0000-0000-000049370000}"/>
    <cellStyle name="Percent 4 15 9" xfId="9128" xr:uid="{00000000-0005-0000-0000-00004A370000}"/>
    <cellStyle name="Percent 4 15 9 2" xfId="9129" xr:uid="{00000000-0005-0000-0000-00004B370000}"/>
    <cellStyle name="Percent 4 15 9 2 2" xfId="26749" xr:uid="{00000000-0005-0000-0000-00004C370000}"/>
    <cellStyle name="Percent 4 15 9 3" xfId="26748" xr:uid="{00000000-0005-0000-0000-00004D370000}"/>
    <cellStyle name="Percent 4 16" xfId="9130" xr:uid="{00000000-0005-0000-0000-00004E370000}"/>
    <cellStyle name="Percent 4 16 10" xfId="9131" xr:uid="{00000000-0005-0000-0000-00004F370000}"/>
    <cellStyle name="Percent 4 16 10 2" xfId="9132" xr:uid="{00000000-0005-0000-0000-000050370000}"/>
    <cellStyle name="Percent 4 16 10 2 2" xfId="26752" xr:uid="{00000000-0005-0000-0000-000051370000}"/>
    <cellStyle name="Percent 4 16 10 3" xfId="26751" xr:uid="{00000000-0005-0000-0000-000052370000}"/>
    <cellStyle name="Percent 4 16 11" xfId="9133" xr:uid="{00000000-0005-0000-0000-000053370000}"/>
    <cellStyle name="Percent 4 16 11 2" xfId="26753" xr:uid="{00000000-0005-0000-0000-000054370000}"/>
    <cellStyle name="Percent 4 16 12" xfId="26750" xr:uid="{00000000-0005-0000-0000-000055370000}"/>
    <cellStyle name="Percent 4 16 2" xfId="9134" xr:uid="{00000000-0005-0000-0000-000056370000}"/>
    <cellStyle name="Percent 4 16 2 2" xfId="9135" xr:uid="{00000000-0005-0000-0000-000057370000}"/>
    <cellStyle name="Percent 4 16 2 2 2" xfId="9136" xr:uid="{00000000-0005-0000-0000-000058370000}"/>
    <cellStyle name="Percent 4 16 2 2 2 2" xfId="26756" xr:uid="{00000000-0005-0000-0000-000059370000}"/>
    <cellStyle name="Percent 4 16 2 2 3" xfId="26755" xr:uid="{00000000-0005-0000-0000-00005A370000}"/>
    <cellStyle name="Percent 4 16 2 3" xfId="9137" xr:uid="{00000000-0005-0000-0000-00005B370000}"/>
    <cellStyle name="Percent 4 16 2 3 2" xfId="9138" xr:uid="{00000000-0005-0000-0000-00005C370000}"/>
    <cellStyle name="Percent 4 16 2 3 2 2" xfId="26758" xr:uid="{00000000-0005-0000-0000-00005D370000}"/>
    <cellStyle name="Percent 4 16 2 3 3" xfId="26757" xr:uid="{00000000-0005-0000-0000-00005E370000}"/>
    <cellStyle name="Percent 4 16 2 4" xfId="9139" xr:uid="{00000000-0005-0000-0000-00005F370000}"/>
    <cellStyle name="Percent 4 16 2 4 2" xfId="26759" xr:uid="{00000000-0005-0000-0000-000060370000}"/>
    <cellStyle name="Percent 4 16 2 5" xfId="26754" xr:uid="{00000000-0005-0000-0000-000061370000}"/>
    <cellStyle name="Percent 4 16 3" xfId="9140" xr:uid="{00000000-0005-0000-0000-000062370000}"/>
    <cellStyle name="Percent 4 16 3 2" xfId="9141" xr:uid="{00000000-0005-0000-0000-000063370000}"/>
    <cellStyle name="Percent 4 16 3 2 2" xfId="9142" xr:uid="{00000000-0005-0000-0000-000064370000}"/>
    <cellStyle name="Percent 4 16 3 2 2 2" xfId="26762" xr:uid="{00000000-0005-0000-0000-000065370000}"/>
    <cellStyle name="Percent 4 16 3 2 3" xfId="26761" xr:uid="{00000000-0005-0000-0000-000066370000}"/>
    <cellStyle name="Percent 4 16 3 3" xfId="9143" xr:uid="{00000000-0005-0000-0000-000067370000}"/>
    <cellStyle name="Percent 4 16 3 3 2" xfId="9144" xr:uid="{00000000-0005-0000-0000-000068370000}"/>
    <cellStyle name="Percent 4 16 3 3 2 2" xfId="26764" xr:uid="{00000000-0005-0000-0000-000069370000}"/>
    <cellStyle name="Percent 4 16 3 3 3" xfId="26763" xr:uid="{00000000-0005-0000-0000-00006A370000}"/>
    <cellStyle name="Percent 4 16 3 4" xfId="9145" xr:uid="{00000000-0005-0000-0000-00006B370000}"/>
    <cellStyle name="Percent 4 16 3 4 2" xfId="26765" xr:uid="{00000000-0005-0000-0000-00006C370000}"/>
    <cellStyle name="Percent 4 16 3 5" xfId="26760" xr:uid="{00000000-0005-0000-0000-00006D370000}"/>
    <cellStyle name="Percent 4 16 4" xfId="9146" xr:uid="{00000000-0005-0000-0000-00006E370000}"/>
    <cellStyle name="Percent 4 16 4 2" xfId="9147" xr:uid="{00000000-0005-0000-0000-00006F370000}"/>
    <cellStyle name="Percent 4 16 4 2 2" xfId="9148" xr:uid="{00000000-0005-0000-0000-000070370000}"/>
    <cellStyle name="Percent 4 16 4 2 2 2" xfId="26768" xr:uid="{00000000-0005-0000-0000-000071370000}"/>
    <cellStyle name="Percent 4 16 4 2 3" xfId="26767" xr:uid="{00000000-0005-0000-0000-000072370000}"/>
    <cellStyle name="Percent 4 16 4 3" xfId="9149" xr:uid="{00000000-0005-0000-0000-000073370000}"/>
    <cellStyle name="Percent 4 16 4 3 2" xfId="9150" xr:uid="{00000000-0005-0000-0000-000074370000}"/>
    <cellStyle name="Percent 4 16 4 3 2 2" xfId="26770" xr:uid="{00000000-0005-0000-0000-000075370000}"/>
    <cellStyle name="Percent 4 16 4 3 3" xfId="26769" xr:uid="{00000000-0005-0000-0000-000076370000}"/>
    <cellStyle name="Percent 4 16 4 4" xfId="9151" xr:uid="{00000000-0005-0000-0000-000077370000}"/>
    <cellStyle name="Percent 4 16 4 4 2" xfId="26771" xr:uid="{00000000-0005-0000-0000-000078370000}"/>
    <cellStyle name="Percent 4 16 4 5" xfId="26766" xr:uid="{00000000-0005-0000-0000-000079370000}"/>
    <cellStyle name="Percent 4 16 5" xfId="9152" xr:uid="{00000000-0005-0000-0000-00007A370000}"/>
    <cellStyle name="Percent 4 16 5 2" xfId="9153" xr:uid="{00000000-0005-0000-0000-00007B370000}"/>
    <cellStyle name="Percent 4 16 5 2 2" xfId="9154" xr:uid="{00000000-0005-0000-0000-00007C370000}"/>
    <cellStyle name="Percent 4 16 5 2 2 2" xfId="26774" xr:uid="{00000000-0005-0000-0000-00007D370000}"/>
    <cellStyle name="Percent 4 16 5 2 3" xfId="26773" xr:uid="{00000000-0005-0000-0000-00007E370000}"/>
    <cellStyle name="Percent 4 16 5 3" xfId="9155" xr:uid="{00000000-0005-0000-0000-00007F370000}"/>
    <cellStyle name="Percent 4 16 5 3 2" xfId="9156" xr:uid="{00000000-0005-0000-0000-000080370000}"/>
    <cellStyle name="Percent 4 16 5 3 2 2" xfId="26776" xr:uid="{00000000-0005-0000-0000-000081370000}"/>
    <cellStyle name="Percent 4 16 5 3 3" xfId="26775" xr:uid="{00000000-0005-0000-0000-000082370000}"/>
    <cellStyle name="Percent 4 16 5 4" xfId="9157" xr:uid="{00000000-0005-0000-0000-000083370000}"/>
    <cellStyle name="Percent 4 16 5 4 2" xfId="9158" xr:uid="{00000000-0005-0000-0000-000084370000}"/>
    <cellStyle name="Percent 4 16 5 4 2 2" xfId="26778" xr:uid="{00000000-0005-0000-0000-000085370000}"/>
    <cellStyle name="Percent 4 16 5 4 3" xfId="26777" xr:uid="{00000000-0005-0000-0000-000086370000}"/>
    <cellStyle name="Percent 4 16 5 5" xfId="9159" xr:uid="{00000000-0005-0000-0000-000087370000}"/>
    <cellStyle name="Percent 4 16 5 5 2" xfId="26779" xr:uid="{00000000-0005-0000-0000-000088370000}"/>
    <cellStyle name="Percent 4 16 5 6" xfId="26772" xr:uid="{00000000-0005-0000-0000-000089370000}"/>
    <cellStyle name="Percent 4 16 6" xfId="9160" xr:uid="{00000000-0005-0000-0000-00008A370000}"/>
    <cellStyle name="Percent 4 16 6 2" xfId="9161" xr:uid="{00000000-0005-0000-0000-00008B370000}"/>
    <cellStyle name="Percent 4 16 6 2 2" xfId="9162" xr:uid="{00000000-0005-0000-0000-00008C370000}"/>
    <cellStyle name="Percent 4 16 6 2 2 2" xfId="26782" xr:uid="{00000000-0005-0000-0000-00008D370000}"/>
    <cellStyle name="Percent 4 16 6 2 3" xfId="26781" xr:uid="{00000000-0005-0000-0000-00008E370000}"/>
    <cellStyle name="Percent 4 16 6 3" xfId="9163" xr:uid="{00000000-0005-0000-0000-00008F370000}"/>
    <cellStyle name="Percent 4 16 6 3 2" xfId="9164" xr:uid="{00000000-0005-0000-0000-000090370000}"/>
    <cellStyle name="Percent 4 16 6 3 2 2" xfId="26784" xr:uid="{00000000-0005-0000-0000-000091370000}"/>
    <cellStyle name="Percent 4 16 6 3 3" xfId="26783" xr:uid="{00000000-0005-0000-0000-000092370000}"/>
    <cellStyle name="Percent 4 16 6 4" xfId="9165" xr:uid="{00000000-0005-0000-0000-000093370000}"/>
    <cellStyle name="Percent 4 16 6 4 2" xfId="26785" xr:uid="{00000000-0005-0000-0000-000094370000}"/>
    <cellStyle name="Percent 4 16 6 5" xfId="26780" xr:uid="{00000000-0005-0000-0000-000095370000}"/>
    <cellStyle name="Percent 4 16 7" xfId="9166" xr:uid="{00000000-0005-0000-0000-000096370000}"/>
    <cellStyle name="Percent 4 16 7 2" xfId="9167" xr:uid="{00000000-0005-0000-0000-000097370000}"/>
    <cellStyle name="Percent 4 16 7 2 2" xfId="26787" xr:uid="{00000000-0005-0000-0000-000098370000}"/>
    <cellStyle name="Percent 4 16 7 3" xfId="26786" xr:uid="{00000000-0005-0000-0000-000099370000}"/>
    <cellStyle name="Percent 4 16 8" xfId="9168" xr:uid="{00000000-0005-0000-0000-00009A370000}"/>
    <cellStyle name="Percent 4 16 8 2" xfId="9169" xr:uid="{00000000-0005-0000-0000-00009B370000}"/>
    <cellStyle name="Percent 4 16 8 2 2" xfId="26789" xr:uid="{00000000-0005-0000-0000-00009C370000}"/>
    <cellStyle name="Percent 4 16 8 3" xfId="26788" xr:uid="{00000000-0005-0000-0000-00009D370000}"/>
    <cellStyle name="Percent 4 16 9" xfId="9170" xr:uid="{00000000-0005-0000-0000-00009E370000}"/>
    <cellStyle name="Percent 4 16 9 2" xfId="9171" xr:uid="{00000000-0005-0000-0000-00009F370000}"/>
    <cellStyle name="Percent 4 16 9 2 2" xfId="26791" xr:uid="{00000000-0005-0000-0000-0000A0370000}"/>
    <cellStyle name="Percent 4 16 9 3" xfId="26790" xr:uid="{00000000-0005-0000-0000-0000A1370000}"/>
    <cellStyle name="Percent 4 17" xfId="9172" xr:uid="{00000000-0005-0000-0000-0000A2370000}"/>
    <cellStyle name="Percent 4 17 10" xfId="9173" xr:uid="{00000000-0005-0000-0000-0000A3370000}"/>
    <cellStyle name="Percent 4 17 10 2" xfId="9174" xr:uid="{00000000-0005-0000-0000-0000A4370000}"/>
    <cellStyle name="Percent 4 17 10 2 2" xfId="26794" xr:uid="{00000000-0005-0000-0000-0000A5370000}"/>
    <cellStyle name="Percent 4 17 10 3" xfId="26793" xr:uid="{00000000-0005-0000-0000-0000A6370000}"/>
    <cellStyle name="Percent 4 17 11" xfId="9175" xr:uid="{00000000-0005-0000-0000-0000A7370000}"/>
    <cellStyle name="Percent 4 17 11 2" xfId="26795" xr:uid="{00000000-0005-0000-0000-0000A8370000}"/>
    <cellStyle name="Percent 4 17 12" xfId="26792" xr:uid="{00000000-0005-0000-0000-0000A9370000}"/>
    <cellStyle name="Percent 4 17 2" xfId="9176" xr:uid="{00000000-0005-0000-0000-0000AA370000}"/>
    <cellStyle name="Percent 4 17 2 2" xfId="9177" xr:uid="{00000000-0005-0000-0000-0000AB370000}"/>
    <cellStyle name="Percent 4 17 2 2 2" xfId="9178" xr:uid="{00000000-0005-0000-0000-0000AC370000}"/>
    <cellStyle name="Percent 4 17 2 2 2 2" xfId="26798" xr:uid="{00000000-0005-0000-0000-0000AD370000}"/>
    <cellStyle name="Percent 4 17 2 2 3" xfId="26797" xr:uid="{00000000-0005-0000-0000-0000AE370000}"/>
    <cellStyle name="Percent 4 17 2 3" xfId="9179" xr:uid="{00000000-0005-0000-0000-0000AF370000}"/>
    <cellStyle name="Percent 4 17 2 3 2" xfId="9180" xr:uid="{00000000-0005-0000-0000-0000B0370000}"/>
    <cellStyle name="Percent 4 17 2 3 2 2" xfId="26800" xr:uid="{00000000-0005-0000-0000-0000B1370000}"/>
    <cellStyle name="Percent 4 17 2 3 3" xfId="26799" xr:uid="{00000000-0005-0000-0000-0000B2370000}"/>
    <cellStyle name="Percent 4 17 2 4" xfId="9181" xr:uid="{00000000-0005-0000-0000-0000B3370000}"/>
    <cellStyle name="Percent 4 17 2 4 2" xfId="26801" xr:uid="{00000000-0005-0000-0000-0000B4370000}"/>
    <cellStyle name="Percent 4 17 2 5" xfId="26796" xr:uid="{00000000-0005-0000-0000-0000B5370000}"/>
    <cellStyle name="Percent 4 17 3" xfId="9182" xr:uid="{00000000-0005-0000-0000-0000B6370000}"/>
    <cellStyle name="Percent 4 17 3 2" xfId="9183" xr:uid="{00000000-0005-0000-0000-0000B7370000}"/>
    <cellStyle name="Percent 4 17 3 2 2" xfId="9184" xr:uid="{00000000-0005-0000-0000-0000B8370000}"/>
    <cellStyle name="Percent 4 17 3 2 2 2" xfId="26804" xr:uid="{00000000-0005-0000-0000-0000B9370000}"/>
    <cellStyle name="Percent 4 17 3 2 3" xfId="26803" xr:uid="{00000000-0005-0000-0000-0000BA370000}"/>
    <cellStyle name="Percent 4 17 3 3" xfId="9185" xr:uid="{00000000-0005-0000-0000-0000BB370000}"/>
    <cellStyle name="Percent 4 17 3 3 2" xfId="9186" xr:uid="{00000000-0005-0000-0000-0000BC370000}"/>
    <cellStyle name="Percent 4 17 3 3 2 2" xfId="26806" xr:uid="{00000000-0005-0000-0000-0000BD370000}"/>
    <cellStyle name="Percent 4 17 3 3 3" xfId="26805" xr:uid="{00000000-0005-0000-0000-0000BE370000}"/>
    <cellStyle name="Percent 4 17 3 4" xfId="9187" xr:uid="{00000000-0005-0000-0000-0000BF370000}"/>
    <cellStyle name="Percent 4 17 3 4 2" xfId="26807" xr:uid="{00000000-0005-0000-0000-0000C0370000}"/>
    <cellStyle name="Percent 4 17 3 5" xfId="26802" xr:uid="{00000000-0005-0000-0000-0000C1370000}"/>
    <cellStyle name="Percent 4 17 4" xfId="9188" xr:uid="{00000000-0005-0000-0000-0000C2370000}"/>
    <cellStyle name="Percent 4 17 4 2" xfId="9189" xr:uid="{00000000-0005-0000-0000-0000C3370000}"/>
    <cellStyle name="Percent 4 17 4 2 2" xfId="9190" xr:uid="{00000000-0005-0000-0000-0000C4370000}"/>
    <cellStyle name="Percent 4 17 4 2 2 2" xfId="26810" xr:uid="{00000000-0005-0000-0000-0000C5370000}"/>
    <cellStyle name="Percent 4 17 4 2 3" xfId="26809" xr:uid="{00000000-0005-0000-0000-0000C6370000}"/>
    <cellStyle name="Percent 4 17 4 3" xfId="9191" xr:uid="{00000000-0005-0000-0000-0000C7370000}"/>
    <cellStyle name="Percent 4 17 4 3 2" xfId="9192" xr:uid="{00000000-0005-0000-0000-0000C8370000}"/>
    <cellStyle name="Percent 4 17 4 3 2 2" xfId="26812" xr:uid="{00000000-0005-0000-0000-0000C9370000}"/>
    <cellStyle name="Percent 4 17 4 3 3" xfId="26811" xr:uid="{00000000-0005-0000-0000-0000CA370000}"/>
    <cellStyle name="Percent 4 17 4 4" xfId="9193" xr:uid="{00000000-0005-0000-0000-0000CB370000}"/>
    <cellStyle name="Percent 4 17 4 4 2" xfId="26813" xr:uid="{00000000-0005-0000-0000-0000CC370000}"/>
    <cellStyle name="Percent 4 17 4 5" xfId="26808" xr:uid="{00000000-0005-0000-0000-0000CD370000}"/>
    <cellStyle name="Percent 4 17 5" xfId="9194" xr:uid="{00000000-0005-0000-0000-0000CE370000}"/>
    <cellStyle name="Percent 4 17 5 2" xfId="9195" xr:uid="{00000000-0005-0000-0000-0000CF370000}"/>
    <cellStyle name="Percent 4 17 5 2 2" xfId="9196" xr:uid="{00000000-0005-0000-0000-0000D0370000}"/>
    <cellStyle name="Percent 4 17 5 2 2 2" xfId="26816" xr:uid="{00000000-0005-0000-0000-0000D1370000}"/>
    <cellStyle name="Percent 4 17 5 2 3" xfId="26815" xr:uid="{00000000-0005-0000-0000-0000D2370000}"/>
    <cellStyle name="Percent 4 17 5 3" xfId="9197" xr:uid="{00000000-0005-0000-0000-0000D3370000}"/>
    <cellStyle name="Percent 4 17 5 3 2" xfId="9198" xr:uid="{00000000-0005-0000-0000-0000D4370000}"/>
    <cellStyle name="Percent 4 17 5 3 2 2" xfId="26818" xr:uid="{00000000-0005-0000-0000-0000D5370000}"/>
    <cellStyle name="Percent 4 17 5 3 3" xfId="26817" xr:uid="{00000000-0005-0000-0000-0000D6370000}"/>
    <cellStyle name="Percent 4 17 5 4" xfId="9199" xr:uid="{00000000-0005-0000-0000-0000D7370000}"/>
    <cellStyle name="Percent 4 17 5 4 2" xfId="9200" xr:uid="{00000000-0005-0000-0000-0000D8370000}"/>
    <cellStyle name="Percent 4 17 5 4 2 2" xfId="26820" xr:uid="{00000000-0005-0000-0000-0000D9370000}"/>
    <cellStyle name="Percent 4 17 5 4 3" xfId="26819" xr:uid="{00000000-0005-0000-0000-0000DA370000}"/>
    <cellStyle name="Percent 4 17 5 5" xfId="9201" xr:uid="{00000000-0005-0000-0000-0000DB370000}"/>
    <cellStyle name="Percent 4 17 5 5 2" xfId="26821" xr:uid="{00000000-0005-0000-0000-0000DC370000}"/>
    <cellStyle name="Percent 4 17 5 6" xfId="26814" xr:uid="{00000000-0005-0000-0000-0000DD370000}"/>
    <cellStyle name="Percent 4 17 6" xfId="9202" xr:uid="{00000000-0005-0000-0000-0000DE370000}"/>
    <cellStyle name="Percent 4 17 6 2" xfId="9203" xr:uid="{00000000-0005-0000-0000-0000DF370000}"/>
    <cellStyle name="Percent 4 17 6 2 2" xfId="9204" xr:uid="{00000000-0005-0000-0000-0000E0370000}"/>
    <cellStyle name="Percent 4 17 6 2 2 2" xfId="26824" xr:uid="{00000000-0005-0000-0000-0000E1370000}"/>
    <cellStyle name="Percent 4 17 6 2 3" xfId="26823" xr:uid="{00000000-0005-0000-0000-0000E2370000}"/>
    <cellStyle name="Percent 4 17 6 3" xfId="9205" xr:uid="{00000000-0005-0000-0000-0000E3370000}"/>
    <cellStyle name="Percent 4 17 6 3 2" xfId="9206" xr:uid="{00000000-0005-0000-0000-0000E4370000}"/>
    <cellStyle name="Percent 4 17 6 3 2 2" xfId="26826" xr:uid="{00000000-0005-0000-0000-0000E5370000}"/>
    <cellStyle name="Percent 4 17 6 3 3" xfId="26825" xr:uid="{00000000-0005-0000-0000-0000E6370000}"/>
    <cellStyle name="Percent 4 17 6 4" xfId="9207" xr:uid="{00000000-0005-0000-0000-0000E7370000}"/>
    <cellStyle name="Percent 4 17 6 4 2" xfId="26827" xr:uid="{00000000-0005-0000-0000-0000E8370000}"/>
    <cellStyle name="Percent 4 17 6 5" xfId="26822" xr:uid="{00000000-0005-0000-0000-0000E9370000}"/>
    <cellStyle name="Percent 4 17 7" xfId="9208" xr:uid="{00000000-0005-0000-0000-0000EA370000}"/>
    <cellStyle name="Percent 4 17 7 2" xfId="9209" xr:uid="{00000000-0005-0000-0000-0000EB370000}"/>
    <cellStyle name="Percent 4 17 7 2 2" xfId="26829" xr:uid="{00000000-0005-0000-0000-0000EC370000}"/>
    <cellStyle name="Percent 4 17 7 3" xfId="26828" xr:uid="{00000000-0005-0000-0000-0000ED370000}"/>
    <cellStyle name="Percent 4 17 8" xfId="9210" xr:uid="{00000000-0005-0000-0000-0000EE370000}"/>
    <cellStyle name="Percent 4 17 8 2" xfId="9211" xr:uid="{00000000-0005-0000-0000-0000EF370000}"/>
    <cellStyle name="Percent 4 17 8 2 2" xfId="26831" xr:uid="{00000000-0005-0000-0000-0000F0370000}"/>
    <cellStyle name="Percent 4 17 8 3" xfId="26830" xr:uid="{00000000-0005-0000-0000-0000F1370000}"/>
    <cellStyle name="Percent 4 17 9" xfId="9212" xr:uid="{00000000-0005-0000-0000-0000F2370000}"/>
    <cellStyle name="Percent 4 17 9 2" xfId="9213" xr:uid="{00000000-0005-0000-0000-0000F3370000}"/>
    <cellStyle name="Percent 4 17 9 2 2" xfId="26833" xr:uid="{00000000-0005-0000-0000-0000F4370000}"/>
    <cellStyle name="Percent 4 17 9 3" xfId="26832" xr:uid="{00000000-0005-0000-0000-0000F5370000}"/>
    <cellStyle name="Percent 4 18" xfId="9214" xr:uid="{00000000-0005-0000-0000-0000F6370000}"/>
    <cellStyle name="Percent 4 18 10" xfId="9215" xr:uid="{00000000-0005-0000-0000-0000F7370000}"/>
    <cellStyle name="Percent 4 18 10 2" xfId="9216" xr:uid="{00000000-0005-0000-0000-0000F8370000}"/>
    <cellStyle name="Percent 4 18 10 2 2" xfId="26836" xr:uid="{00000000-0005-0000-0000-0000F9370000}"/>
    <cellStyle name="Percent 4 18 10 3" xfId="26835" xr:uid="{00000000-0005-0000-0000-0000FA370000}"/>
    <cellStyle name="Percent 4 18 11" xfId="9217" xr:uid="{00000000-0005-0000-0000-0000FB370000}"/>
    <cellStyle name="Percent 4 18 11 2" xfId="26837" xr:uid="{00000000-0005-0000-0000-0000FC370000}"/>
    <cellStyle name="Percent 4 18 12" xfId="26834" xr:uid="{00000000-0005-0000-0000-0000FD370000}"/>
    <cellStyle name="Percent 4 18 2" xfId="9218" xr:uid="{00000000-0005-0000-0000-0000FE370000}"/>
    <cellStyle name="Percent 4 18 2 2" xfId="9219" xr:uid="{00000000-0005-0000-0000-0000FF370000}"/>
    <cellStyle name="Percent 4 18 2 2 2" xfId="9220" xr:uid="{00000000-0005-0000-0000-000000380000}"/>
    <cellStyle name="Percent 4 18 2 2 2 2" xfId="26840" xr:uid="{00000000-0005-0000-0000-000001380000}"/>
    <cellStyle name="Percent 4 18 2 2 3" xfId="26839" xr:uid="{00000000-0005-0000-0000-000002380000}"/>
    <cellStyle name="Percent 4 18 2 3" xfId="9221" xr:uid="{00000000-0005-0000-0000-000003380000}"/>
    <cellStyle name="Percent 4 18 2 3 2" xfId="9222" xr:uid="{00000000-0005-0000-0000-000004380000}"/>
    <cellStyle name="Percent 4 18 2 3 2 2" xfId="26842" xr:uid="{00000000-0005-0000-0000-000005380000}"/>
    <cellStyle name="Percent 4 18 2 3 3" xfId="26841" xr:uid="{00000000-0005-0000-0000-000006380000}"/>
    <cellStyle name="Percent 4 18 2 4" xfId="9223" xr:uid="{00000000-0005-0000-0000-000007380000}"/>
    <cellStyle name="Percent 4 18 2 4 2" xfId="26843" xr:uid="{00000000-0005-0000-0000-000008380000}"/>
    <cellStyle name="Percent 4 18 2 5" xfId="26838" xr:uid="{00000000-0005-0000-0000-000009380000}"/>
    <cellStyle name="Percent 4 18 3" xfId="9224" xr:uid="{00000000-0005-0000-0000-00000A380000}"/>
    <cellStyle name="Percent 4 18 3 2" xfId="9225" xr:uid="{00000000-0005-0000-0000-00000B380000}"/>
    <cellStyle name="Percent 4 18 3 2 2" xfId="9226" xr:uid="{00000000-0005-0000-0000-00000C380000}"/>
    <cellStyle name="Percent 4 18 3 2 2 2" xfId="26846" xr:uid="{00000000-0005-0000-0000-00000D380000}"/>
    <cellStyle name="Percent 4 18 3 2 3" xfId="26845" xr:uid="{00000000-0005-0000-0000-00000E380000}"/>
    <cellStyle name="Percent 4 18 3 3" xfId="9227" xr:uid="{00000000-0005-0000-0000-00000F380000}"/>
    <cellStyle name="Percent 4 18 3 3 2" xfId="9228" xr:uid="{00000000-0005-0000-0000-000010380000}"/>
    <cellStyle name="Percent 4 18 3 3 2 2" xfId="26848" xr:uid="{00000000-0005-0000-0000-000011380000}"/>
    <cellStyle name="Percent 4 18 3 3 3" xfId="26847" xr:uid="{00000000-0005-0000-0000-000012380000}"/>
    <cellStyle name="Percent 4 18 3 4" xfId="9229" xr:uid="{00000000-0005-0000-0000-000013380000}"/>
    <cellStyle name="Percent 4 18 3 4 2" xfId="26849" xr:uid="{00000000-0005-0000-0000-000014380000}"/>
    <cellStyle name="Percent 4 18 3 5" xfId="26844" xr:uid="{00000000-0005-0000-0000-000015380000}"/>
    <cellStyle name="Percent 4 18 4" xfId="9230" xr:uid="{00000000-0005-0000-0000-000016380000}"/>
    <cellStyle name="Percent 4 18 4 2" xfId="9231" xr:uid="{00000000-0005-0000-0000-000017380000}"/>
    <cellStyle name="Percent 4 18 4 2 2" xfId="9232" xr:uid="{00000000-0005-0000-0000-000018380000}"/>
    <cellStyle name="Percent 4 18 4 2 2 2" xfId="26852" xr:uid="{00000000-0005-0000-0000-000019380000}"/>
    <cellStyle name="Percent 4 18 4 2 3" xfId="26851" xr:uid="{00000000-0005-0000-0000-00001A380000}"/>
    <cellStyle name="Percent 4 18 4 3" xfId="9233" xr:uid="{00000000-0005-0000-0000-00001B380000}"/>
    <cellStyle name="Percent 4 18 4 3 2" xfId="9234" xr:uid="{00000000-0005-0000-0000-00001C380000}"/>
    <cellStyle name="Percent 4 18 4 3 2 2" xfId="26854" xr:uid="{00000000-0005-0000-0000-00001D380000}"/>
    <cellStyle name="Percent 4 18 4 3 3" xfId="26853" xr:uid="{00000000-0005-0000-0000-00001E380000}"/>
    <cellStyle name="Percent 4 18 4 4" xfId="9235" xr:uid="{00000000-0005-0000-0000-00001F380000}"/>
    <cellStyle name="Percent 4 18 4 4 2" xfId="26855" xr:uid="{00000000-0005-0000-0000-000020380000}"/>
    <cellStyle name="Percent 4 18 4 5" xfId="26850" xr:uid="{00000000-0005-0000-0000-000021380000}"/>
    <cellStyle name="Percent 4 18 5" xfId="9236" xr:uid="{00000000-0005-0000-0000-000022380000}"/>
    <cellStyle name="Percent 4 18 5 2" xfId="9237" xr:uid="{00000000-0005-0000-0000-000023380000}"/>
    <cellStyle name="Percent 4 18 5 2 2" xfId="9238" xr:uid="{00000000-0005-0000-0000-000024380000}"/>
    <cellStyle name="Percent 4 18 5 2 2 2" xfId="26858" xr:uid="{00000000-0005-0000-0000-000025380000}"/>
    <cellStyle name="Percent 4 18 5 2 3" xfId="26857" xr:uid="{00000000-0005-0000-0000-000026380000}"/>
    <cellStyle name="Percent 4 18 5 3" xfId="9239" xr:uid="{00000000-0005-0000-0000-000027380000}"/>
    <cellStyle name="Percent 4 18 5 3 2" xfId="9240" xr:uid="{00000000-0005-0000-0000-000028380000}"/>
    <cellStyle name="Percent 4 18 5 3 2 2" xfId="26860" xr:uid="{00000000-0005-0000-0000-000029380000}"/>
    <cellStyle name="Percent 4 18 5 3 3" xfId="26859" xr:uid="{00000000-0005-0000-0000-00002A380000}"/>
    <cellStyle name="Percent 4 18 5 4" xfId="9241" xr:uid="{00000000-0005-0000-0000-00002B380000}"/>
    <cellStyle name="Percent 4 18 5 4 2" xfId="9242" xr:uid="{00000000-0005-0000-0000-00002C380000}"/>
    <cellStyle name="Percent 4 18 5 4 2 2" xfId="26862" xr:uid="{00000000-0005-0000-0000-00002D380000}"/>
    <cellStyle name="Percent 4 18 5 4 3" xfId="26861" xr:uid="{00000000-0005-0000-0000-00002E380000}"/>
    <cellStyle name="Percent 4 18 5 5" xfId="9243" xr:uid="{00000000-0005-0000-0000-00002F380000}"/>
    <cellStyle name="Percent 4 18 5 5 2" xfId="26863" xr:uid="{00000000-0005-0000-0000-000030380000}"/>
    <cellStyle name="Percent 4 18 5 6" xfId="26856" xr:uid="{00000000-0005-0000-0000-000031380000}"/>
    <cellStyle name="Percent 4 18 6" xfId="9244" xr:uid="{00000000-0005-0000-0000-000032380000}"/>
    <cellStyle name="Percent 4 18 6 2" xfId="9245" xr:uid="{00000000-0005-0000-0000-000033380000}"/>
    <cellStyle name="Percent 4 18 6 2 2" xfId="9246" xr:uid="{00000000-0005-0000-0000-000034380000}"/>
    <cellStyle name="Percent 4 18 6 2 2 2" xfId="26866" xr:uid="{00000000-0005-0000-0000-000035380000}"/>
    <cellStyle name="Percent 4 18 6 2 3" xfId="26865" xr:uid="{00000000-0005-0000-0000-000036380000}"/>
    <cellStyle name="Percent 4 18 6 3" xfId="9247" xr:uid="{00000000-0005-0000-0000-000037380000}"/>
    <cellStyle name="Percent 4 18 6 3 2" xfId="9248" xr:uid="{00000000-0005-0000-0000-000038380000}"/>
    <cellStyle name="Percent 4 18 6 3 2 2" xfId="26868" xr:uid="{00000000-0005-0000-0000-000039380000}"/>
    <cellStyle name="Percent 4 18 6 3 3" xfId="26867" xr:uid="{00000000-0005-0000-0000-00003A380000}"/>
    <cellStyle name="Percent 4 18 6 4" xfId="9249" xr:uid="{00000000-0005-0000-0000-00003B380000}"/>
    <cellStyle name="Percent 4 18 6 4 2" xfId="26869" xr:uid="{00000000-0005-0000-0000-00003C380000}"/>
    <cellStyle name="Percent 4 18 6 5" xfId="26864" xr:uid="{00000000-0005-0000-0000-00003D380000}"/>
    <cellStyle name="Percent 4 18 7" xfId="9250" xr:uid="{00000000-0005-0000-0000-00003E380000}"/>
    <cellStyle name="Percent 4 18 7 2" xfId="9251" xr:uid="{00000000-0005-0000-0000-00003F380000}"/>
    <cellStyle name="Percent 4 18 7 2 2" xfId="26871" xr:uid="{00000000-0005-0000-0000-000040380000}"/>
    <cellStyle name="Percent 4 18 7 3" xfId="26870" xr:uid="{00000000-0005-0000-0000-000041380000}"/>
    <cellStyle name="Percent 4 18 8" xfId="9252" xr:uid="{00000000-0005-0000-0000-000042380000}"/>
    <cellStyle name="Percent 4 18 8 2" xfId="9253" xr:uid="{00000000-0005-0000-0000-000043380000}"/>
    <cellStyle name="Percent 4 18 8 2 2" xfId="26873" xr:uid="{00000000-0005-0000-0000-000044380000}"/>
    <cellStyle name="Percent 4 18 8 3" xfId="26872" xr:uid="{00000000-0005-0000-0000-000045380000}"/>
    <cellStyle name="Percent 4 18 9" xfId="9254" xr:uid="{00000000-0005-0000-0000-000046380000}"/>
    <cellStyle name="Percent 4 18 9 2" xfId="9255" xr:uid="{00000000-0005-0000-0000-000047380000}"/>
    <cellStyle name="Percent 4 18 9 2 2" xfId="26875" xr:uid="{00000000-0005-0000-0000-000048380000}"/>
    <cellStyle name="Percent 4 18 9 3" xfId="26874" xr:uid="{00000000-0005-0000-0000-000049380000}"/>
    <cellStyle name="Percent 4 19" xfId="9256" xr:uid="{00000000-0005-0000-0000-00004A380000}"/>
    <cellStyle name="Percent 4 19 10" xfId="9257" xr:uid="{00000000-0005-0000-0000-00004B380000}"/>
    <cellStyle name="Percent 4 19 10 2" xfId="9258" xr:uid="{00000000-0005-0000-0000-00004C380000}"/>
    <cellStyle name="Percent 4 19 10 2 2" xfId="26878" xr:uid="{00000000-0005-0000-0000-00004D380000}"/>
    <cellStyle name="Percent 4 19 10 3" xfId="26877" xr:uid="{00000000-0005-0000-0000-00004E380000}"/>
    <cellStyle name="Percent 4 19 11" xfId="9259" xr:uid="{00000000-0005-0000-0000-00004F380000}"/>
    <cellStyle name="Percent 4 19 11 2" xfId="26879" xr:uid="{00000000-0005-0000-0000-000050380000}"/>
    <cellStyle name="Percent 4 19 12" xfId="26876" xr:uid="{00000000-0005-0000-0000-000051380000}"/>
    <cellStyle name="Percent 4 19 2" xfId="9260" xr:uid="{00000000-0005-0000-0000-000052380000}"/>
    <cellStyle name="Percent 4 19 2 2" xfId="9261" xr:uid="{00000000-0005-0000-0000-000053380000}"/>
    <cellStyle name="Percent 4 19 2 2 2" xfId="9262" xr:uid="{00000000-0005-0000-0000-000054380000}"/>
    <cellStyle name="Percent 4 19 2 2 2 2" xfId="26882" xr:uid="{00000000-0005-0000-0000-000055380000}"/>
    <cellStyle name="Percent 4 19 2 2 3" xfId="26881" xr:uid="{00000000-0005-0000-0000-000056380000}"/>
    <cellStyle name="Percent 4 19 2 3" xfId="9263" xr:uid="{00000000-0005-0000-0000-000057380000}"/>
    <cellStyle name="Percent 4 19 2 3 2" xfId="9264" xr:uid="{00000000-0005-0000-0000-000058380000}"/>
    <cellStyle name="Percent 4 19 2 3 2 2" xfId="26884" xr:uid="{00000000-0005-0000-0000-000059380000}"/>
    <cellStyle name="Percent 4 19 2 3 3" xfId="26883" xr:uid="{00000000-0005-0000-0000-00005A380000}"/>
    <cellStyle name="Percent 4 19 2 4" xfId="9265" xr:uid="{00000000-0005-0000-0000-00005B380000}"/>
    <cellStyle name="Percent 4 19 2 4 2" xfId="26885" xr:uid="{00000000-0005-0000-0000-00005C380000}"/>
    <cellStyle name="Percent 4 19 2 5" xfId="26880" xr:uid="{00000000-0005-0000-0000-00005D380000}"/>
    <cellStyle name="Percent 4 19 3" xfId="9266" xr:uid="{00000000-0005-0000-0000-00005E380000}"/>
    <cellStyle name="Percent 4 19 3 2" xfId="9267" xr:uid="{00000000-0005-0000-0000-00005F380000}"/>
    <cellStyle name="Percent 4 19 3 2 2" xfId="9268" xr:uid="{00000000-0005-0000-0000-000060380000}"/>
    <cellStyle name="Percent 4 19 3 2 2 2" xfId="26888" xr:uid="{00000000-0005-0000-0000-000061380000}"/>
    <cellStyle name="Percent 4 19 3 2 3" xfId="26887" xr:uid="{00000000-0005-0000-0000-000062380000}"/>
    <cellStyle name="Percent 4 19 3 3" xfId="9269" xr:uid="{00000000-0005-0000-0000-000063380000}"/>
    <cellStyle name="Percent 4 19 3 3 2" xfId="9270" xr:uid="{00000000-0005-0000-0000-000064380000}"/>
    <cellStyle name="Percent 4 19 3 3 2 2" xfId="26890" xr:uid="{00000000-0005-0000-0000-000065380000}"/>
    <cellStyle name="Percent 4 19 3 3 3" xfId="26889" xr:uid="{00000000-0005-0000-0000-000066380000}"/>
    <cellStyle name="Percent 4 19 3 4" xfId="9271" xr:uid="{00000000-0005-0000-0000-000067380000}"/>
    <cellStyle name="Percent 4 19 3 4 2" xfId="26891" xr:uid="{00000000-0005-0000-0000-000068380000}"/>
    <cellStyle name="Percent 4 19 3 5" xfId="26886" xr:uid="{00000000-0005-0000-0000-000069380000}"/>
    <cellStyle name="Percent 4 19 4" xfId="9272" xr:uid="{00000000-0005-0000-0000-00006A380000}"/>
    <cellStyle name="Percent 4 19 4 2" xfId="9273" xr:uid="{00000000-0005-0000-0000-00006B380000}"/>
    <cellStyle name="Percent 4 19 4 2 2" xfId="9274" xr:uid="{00000000-0005-0000-0000-00006C380000}"/>
    <cellStyle name="Percent 4 19 4 2 2 2" xfId="26894" xr:uid="{00000000-0005-0000-0000-00006D380000}"/>
    <cellStyle name="Percent 4 19 4 2 3" xfId="26893" xr:uid="{00000000-0005-0000-0000-00006E380000}"/>
    <cellStyle name="Percent 4 19 4 3" xfId="9275" xr:uid="{00000000-0005-0000-0000-00006F380000}"/>
    <cellStyle name="Percent 4 19 4 3 2" xfId="9276" xr:uid="{00000000-0005-0000-0000-000070380000}"/>
    <cellStyle name="Percent 4 19 4 3 2 2" xfId="26896" xr:uid="{00000000-0005-0000-0000-000071380000}"/>
    <cellStyle name="Percent 4 19 4 3 3" xfId="26895" xr:uid="{00000000-0005-0000-0000-000072380000}"/>
    <cellStyle name="Percent 4 19 4 4" xfId="9277" xr:uid="{00000000-0005-0000-0000-000073380000}"/>
    <cellStyle name="Percent 4 19 4 4 2" xfId="26897" xr:uid="{00000000-0005-0000-0000-000074380000}"/>
    <cellStyle name="Percent 4 19 4 5" xfId="26892" xr:uid="{00000000-0005-0000-0000-000075380000}"/>
    <cellStyle name="Percent 4 19 5" xfId="9278" xr:uid="{00000000-0005-0000-0000-000076380000}"/>
    <cellStyle name="Percent 4 19 5 2" xfId="9279" xr:uid="{00000000-0005-0000-0000-000077380000}"/>
    <cellStyle name="Percent 4 19 5 2 2" xfId="9280" xr:uid="{00000000-0005-0000-0000-000078380000}"/>
    <cellStyle name="Percent 4 19 5 2 2 2" xfId="26900" xr:uid="{00000000-0005-0000-0000-000079380000}"/>
    <cellStyle name="Percent 4 19 5 2 3" xfId="26899" xr:uid="{00000000-0005-0000-0000-00007A380000}"/>
    <cellStyle name="Percent 4 19 5 3" xfId="9281" xr:uid="{00000000-0005-0000-0000-00007B380000}"/>
    <cellStyle name="Percent 4 19 5 3 2" xfId="9282" xr:uid="{00000000-0005-0000-0000-00007C380000}"/>
    <cellStyle name="Percent 4 19 5 3 2 2" xfId="26902" xr:uid="{00000000-0005-0000-0000-00007D380000}"/>
    <cellStyle name="Percent 4 19 5 3 3" xfId="26901" xr:uid="{00000000-0005-0000-0000-00007E380000}"/>
    <cellStyle name="Percent 4 19 5 4" xfId="9283" xr:uid="{00000000-0005-0000-0000-00007F380000}"/>
    <cellStyle name="Percent 4 19 5 4 2" xfId="9284" xr:uid="{00000000-0005-0000-0000-000080380000}"/>
    <cellStyle name="Percent 4 19 5 4 2 2" xfId="26904" xr:uid="{00000000-0005-0000-0000-000081380000}"/>
    <cellStyle name="Percent 4 19 5 4 3" xfId="26903" xr:uid="{00000000-0005-0000-0000-000082380000}"/>
    <cellStyle name="Percent 4 19 5 5" xfId="9285" xr:uid="{00000000-0005-0000-0000-000083380000}"/>
    <cellStyle name="Percent 4 19 5 5 2" xfId="26905" xr:uid="{00000000-0005-0000-0000-000084380000}"/>
    <cellStyle name="Percent 4 19 5 6" xfId="26898" xr:uid="{00000000-0005-0000-0000-000085380000}"/>
    <cellStyle name="Percent 4 19 6" xfId="9286" xr:uid="{00000000-0005-0000-0000-000086380000}"/>
    <cellStyle name="Percent 4 19 6 2" xfId="9287" xr:uid="{00000000-0005-0000-0000-000087380000}"/>
    <cellStyle name="Percent 4 19 6 2 2" xfId="9288" xr:uid="{00000000-0005-0000-0000-000088380000}"/>
    <cellStyle name="Percent 4 19 6 2 2 2" xfId="26908" xr:uid="{00000000-0005-0000-0000-000089380000}"/>
    <cellStyle name="Percent 4 19 6 2 3" xfId="26907" xr:uid="{00000000-0005-0000-0000-00008A380000}"/>
    <cellStyle name="Percent 4 19 6 3" xfId="9289" xr:uid="{00000000-0005-0000-0000-00008B380000}"/>
    <cellStyle name="Percent 4 19 6 3 2" xfId="9290" xr:uid="{00000000-0005-0000-0000-00008C380000}"/>
    <cellStyle name="Percent 4 19 6 3 2 2" xfId="26910" xr:uid="{00000000-0005-0000-0000-00008D380000}"/>
    <cellStyle name="Percent 4 19 6 3 3" xfId="26909" xr:uid="{00000000-0005-0000-0000-00008E380000}"/>
    <cellStyle name="Percent 4 19 6 4" xfId="9291" xr:uid="{00000000-0005-0000-0000-00008F380000}"/>
    <cellStyle name="Percent 4 19 6 4 2" xfId="26911" xr:uid="{00000000-0005-0000-0000-000090380000}"/>
    <cellStyle name="Percent 4 19 6 5" xfId="26906" xr:uid="{00000000-0005-0000-0000-000091380000}"/>
    <cellStyle name="Percent 4 19 7" xfId="9292" xr:uid="{00000000-0005-0000-0000-000092380000}"/>
    <cellStyle name="Percent 4 19 7 2" xfId="9293" xr:uid="{00000000-0005-0000-0000-000093380000}"/>
    <cellStyle name="Percent 4 19 7 2 2" xfId="26913" xr:uid="{00000000-0005-0000-0000-000094380000}"/>
    <cellStyle name="Percent 4 19 7 3" xfId="26912" xr:uid="{00000000-0005-0000-0000-000095380000}"/>
    <cellStyle name="Percent 4 19 8" xfId="9294" xr:uid="{00000000-0005-0000-0000-000096380000}"/>
    <cellStyle name="Percent 4 19 8 2" xfId="9295" xr:uid="{00000000-0005-0000-0000-000097380000}"/>
    <cellStyle name="Percent 4 19 8 2 2" xfId="26915" xr:uid="{00000000-0005-0000-0000-000098380000}"/>
    <cellStyle name="Percent 4 19 8 3" xfId="26914" xr:uid="{00000000-0005-0000-0000-000099380000}"/>
    <cellStyle name="Percent 4 19 9" xfId="9296" xr:uid="{00000000-0005-0000-0000-00009A380000}"/>
    <cellStyle name="Percent 4 19 9 2" xfId="9297" xr:uid="{00000000-0005-0000-0000-00009B380000}"/>
    <cellStyle name="Percent 4 19 9 2 2" xfId="26917" xr:uid="{00000000-0005-0000-0000-00009C380000}"/>
    <cellStyle name="Percent 4 19 9 3" xfId="26916" xr:uid="{00000000-0005-0000-0000-00009D380000}"/>
    <cellStyle name="Percent 4 2" xfId="153" xr:uid="{00000000-0005-0000-0000-00009E380000}"/>
    <cellStyle name="Percent 4 2 10" xfId="9299" xr:uid="{00000000-0005-0000-0000-00009F380000}"/>
    <cellStyle name="Percent 4 2 10 2" xfId="9300" xr:uid="{00000000-0005-0000-0000-0000A0380000}"/>
    <cellStyle name="Percent 4 2 10 2 2" xfId="9301" xr:uid="{00000000-0005-0000-0000-0000A1380000}"/>
    <cellStyle name="Percent 4 2 10 2 2 2" xfId="26921" xr:uid="{00000000-0005-0000-0000-0000A2380000}"/>
    <cellStyle name="Percent 4 2 10 2 3" xfId="26920" xr:uid="{00000000-0005-0000-0000-0000A3380000}"/>
    <cellStyle name="Percent 4 2 10 3" xfId="9302" xr:uid="{00000000-0005-0000-0000-0000A4380000}"/>
    <cellStyle name="Percent 4 2 10 3 2" xfId="9303" xr:uid="{00000000-0005-0000-0000-0000A5380000}"/>
    <cellStyle name="Percent 4 2 10 3 2 2" xfId="26923" xr:uid="{00000000-0005-0000-0000-0000A6380000}"/>
    <cellStyle name="Percent 4 2 10 3 3" xfId="26922" xr:uid="{00000000-0005-0000-0000-0000A7380000}"/>
    <cellStyle name="Percent 4 2 10 4" xfId="9304" xr:uid="{00000000-0005-0000-0000-0000A8380000}"/>
    <cellStyle name="Percent 4 2 10 4 2" xfId="26924" xr:uid="{00000000-0005-0000-0000-0000A9380000}"/>
    <cellStyle name="Percent 4 2 10 5" xfId="26919" xr:uid="{00000000-0005-0000-0000-0000AA380000}"/>
    <cellStyle name="Percent 4 2 11" xfId="9305" xr:uid="{00000000-0005-0000-0000-0000AB380000}"/>
    <cellStyle name="Percent 4 2 11 2" xfId="9306" xr:uid="{00000000-0005-0000-0000-0000AC380000}"/>
    <cellStyle name="Percent 4 2 11 2 2" xfId="9307" xr:uid="{00000000-0005-0000-0000-0000AD380000}"/>
    <cellStyle name="Percent 4 2 11 2 2 2" xfId="26927" xr:uid="{00000000-0005-0000-0000-0000AE380000}"/>
    <cellStyle name="Percent 4 2 11 2 3" xfId="26926" xr:uid="{00000000-0005-0000-0000-0000AF380000}"/>
    <cellStyle name="Percent 4 2 11 3" xfId="9308" xr:uid="{00000000-0005-0000-0000-0000B0380000}"/>
    <cellStyle name="Percent 4 2 11 3 2" xfId="9309" xr:uid="{00000000-0005-0000-0000-0000B1380000}"/>
    <cellStyle name="Percent 4 2 11 3 2 2" xfId="26929" xr:uid="{00000000-0005-0000-0000-0000B2380000}"/>
    <cellStyle name="Percent 4 2 11 3 3" xfId="26928" xr:uid="{00000000-0005-0000-0000-0000B3380000}"/>
    <cellStyle name="Percent 4 2 11 4" xfId="9310" xr:uid="{00000000-0005-0000-0000-0000B4380000}"/>
    <cellStyle name="Percent 4 2 11 4 2" xfId="26930" xr:uid="{00000000-0005-0000-0000-0000B5380000}"/>
    <cellStyle name="Percent 4 2 11 5" xfId="26925" xr:uid="{00000000-0005-0000-0000-0000B6380000}"/>
    <cellStyle name="Percent 4 2 12" xfId="9311" xr:uid="{00000000-0005-0000-0000-0000B7380000}"/>
    <cellStyle name="Percent 4 2 12 2" xfId="9312" xr:uid="{00000000-0005-0000-0000-0000B8380000}"/>
    <cellStyle name="Percent 4 2 12 2 2" xfId="9313" xr:uid="{00000000-0005-0000-0000-0000B9380000}"/>
    <cellStyle name="Percent 4 2 12 2 2 2" xfId="26933" xr:uid="{00000000-0005-0000-0000-0000BA380000}"/>
    <cellStyle name="Percent 4 2 12 2 3" xfId="26932" xr:uid="{00000000-0005-0000-0000-0000BB380000}"/>
    <cellStyle name="Percent 4 2 12 3" xfId="9314" xr:uid="{00000000-0005-0000-0000-0000BC380000}"/>
    <cellStyle name="Percent 4 2 12 3 2" xfId="9315" xr:uid="{00000000-0005-0000-0000-0000BD380000}"/>
    <cellStyle name="Percent 4 2 12 3 2 2" xfId="26935" xr:uid="{00000000-0005-0000-0000-0000BE380000}"/>
    <cellStyle name="Percent 4 2 12 3 3" xfId="26934" xr:uid="{00000000-0005-0000-0000-0000BF380000}"/>
    <cellStyle name="Percent 4 2 12 4" xfId="9316" xr:uid="{00000000-0005-0000-0000-0000C0380000}"/>
    <cellStyle name="Percent 4 2 12 4 2" xfId="9317" xr:uid="{00000000-0005-0000-0000-0000C1380000}"/>
    <cellStyle name="Percent 4 2 12 4 2 2" xfId="26937" xr:uid="{00000000-0005-0000-0000-0000C2380000}"/>
    <cellStyle name="Percent 4 2 12 4 3" xfId="26936" xr:uid="{00000000-0005-0000-0000-0000C3380000}"/>
    <cellStyle name="Percent 4 2 12 5" xfId="9318" xr:uid="{00000000-0005-0000-0000-0000C4380000}"/>
    <cellStyle name="Percent 4 2 12 5 2" xfId="26938" xr:uid="{00000000-0005-0000-0000-0000C5380000}"/>
    <cellStyle name="Percent 4 2 12 6" xfId="26931" xr:uid="{00000000-0005-0000-0000-0000C6380000}"/>
    <cellStyle name="Percent 4 2 13" xfId="9319" xr:uid="{00000000-0005-0000-0000-0000C7380000}"/>
    <cellStyle name="Percent 4 2 13 2" xfId="9320" xr:uid="{00000000-0005-0000-0000-0000C8380000}"/>
    <cellStyle name="Percent 4 2 13 2 2" xfId="9321" xr:uid="{00000000-0005-0000-0000-0000C9380000}"/>
    <cellStyle name="Percent 4 2 13 2 2 2" xfId="26941" xr:uid="{00000000-0005-0000-0000-0000CA380000}"/>
    <cellStyle name="Percent 4 2 13 2 3" xfId="26940" xr:uid="{00000000-0005-0000-0000-0000CB380000}"/>
    <cellStyle name="Percent 4 2 13 3" xfId="9322" xr:uid="{00000000-0005-0000-0000-0000CC380000}"/>
    <cellStyle name="Percent 4 2 13 3 2" xfId="9323" xr:uid="{00000000-0005-0000-0000-0000CD380000}"/>
    <cellStyle name="Percent 4 2 13 3 2 2" xfId="26943" xr:uid="{00000000-0005-0000-0000-0000CE380000}"/>
    <cellStyle name="Percent 4 2 13 3 3" xfId="26942" xr:uid="{00000000-0005-0000-0000-0000CF380000}"/>
    <cellStyle name="Percent 4 2 13 4" xfId="9324" xr:uid="{00000000-0005-0000-0000-0000D0380000}"/>
    <cellStyle name="Percent 4 2 13 4 2" xfId="26944" xr:uid="{00000000-0005-0000-0000-0000D1380000}"/>
    <cellStyle name="Percent 4 2 13 5" xfId="26939" xr:uid="{00000000-0005-0000-0000-0000D2380000}"/>
    <cellStyle name="Percent 4 2 14" xfId="9325" xr:uid="{00000000-0005-0000-0000-0000D3380000}"/>
    <cellStyle name="Percent 4 2 14 2" xfId="9326" xr:uid="{00000000-0005-0000-0000-0000D4380000}"/>
    <cellStyle name="Percent 4 2 14 2 2" xfId="26946" xr:uid="{00000000-0005-0000-0000-0000D5380000}"/>
    <cellStyle name="Percent 4 2 14 3" xfId="26945" xr:uid="{00000000-0005-0000-0000-0000D6380000}"/>
    <cellStyle name="Percent 4 2 15" xfId="9327" xr:uid="{00000000-0005-0000-0000-0000D7380000}"/>
    <cellStyle name="Percent 4 2 15 2" xfId="9328" xr:uid="{00000000-0005-0000-0000-0000D8380000}"/>
    <cellStyle name="Percent 4 2 15 2 2" xfId="26948" xr:uid="{00000000-0005-0000-0000-0000D9380000}"/>
    <cellStyle name="Percent 4 2 15 3" xfId="26947" xr:uid="{00000000-0005-0000-0000-0000DA380000}"/>
    <cellStyle name="Percent 4 2 16" xfId="9329" xr:uid="{00000000-0005-0000-0000-0000DB380000}"/>
    <cellStyle name="Percent 4 2 16 2" xfId="9330" xr:uid="{00000000-0005-0000-0000-0000DC380000}"/>
    <cellStyle name="Percent 4 2 16 2 2" xfId="26950" xr:uid="{00000000-0005-0000-0000-0000DD380000}"/>
    <cellStyle name="Percent 4 2 16 3" xfId="26949" xr:uid="{00000000-0005-0000-0000-0000DE380000}"/>
    <cellStyle name="Percent 4 2 17" xfId="9331" xr:uid="{00000000-0005-0000-0000-0000DF380000}"/>
    <cellStyle name="Percent 4 2 17 2" xfId="9332" xr:uid="{00000000-0005-0000-0000-0000E0380000}"/>
    <cellStyle name="Percent 4 2 17 2 2" xfId="26952" xr:uid="{00000000-0005-0000-0000-0000E1380000}"/>
    <cellStyle name="Percent 4 2 17 3" xfId="26951" xr:uid="{00000000-0005-0000-0000-0000E2380000}"/>
    <cellStyle name="Percent 4 2 18" xfId="9333" xr:uid="{00000000-0005-0000-0000-0000E3380000}"/>
    <cellStyle name="Percent 4 2 18 2" xfId="26953" xr:uid="{00000000-0005-0000-0000-0000E4380000}"/>
    <cellStyle name="Percent 4 2 19" xfId="9334" xr:uid="{00000000-0005-0000-0000-0000E5380000}"/>
    <cellStyle name="Percent 4 2 19 2" xfId="26954" xr:uid="{00000000-0005-0000-0000-0000E6380000}"/>
    <cellStyle name="Percent 4 2 2" xfId="9335" xr:uid="{00000000-0005-0000-0000-0000E7380000}"/>
    <cellStyle name="Percent 4 2 2 10" xfId="9336" xr:uid="{00000000-0005-0000-0000-0000E8380000}"/>
    <cellStyle name="Percent 4 2 2 10 2" xfId="26956" xr:uid="{00000000-0005-0000-0000-0000E9380000}"/>
    <cellStyle name="Percent 4 2 2 11" xfId="26955" xr:uid="{00000000-0005-0000-0000-0000EA380000}"/>
    <cellStyle name="Percent 4 2 2 2" xfId="9337" xr:uid="{00000000-0005-0000-0000-0000EB380000}"/>
    <cellStyle name="Percent 4 2 2 2 2" xfId="9338" xr:uid="{00000000-0005-0000-0000-0000EC380000}"/>
    <cellStyle name="Percent 4 2 2 2 2 2" xfId="9339" xr:uid="{00000000-0005-0000-0000-0000ED380000}"/>
    <cellStyle name="Percent 4 2 2 2 2 2 2" xfId="26959" xr:uid="{00000000-0005-0000-0000-0000EE380000}"/>
    <cellStyle name="Percent 4 2 2 2 2 3" xfId="26958" xr:uid="{00000000-0005-0000-0000-0000EF380000}"/>
    <cellStyle name="Percent 4 2 2 2 3" xfId="9340" xr:uid="{00000000-0005-0000-0000-0000F0380000}"/>
    <cellStyle name="Percent 4 2 2 2 3 2" xfId="9341" xr:uid="{00000000-0005-0000-0000-0000F1380000}"/>
    <cellStyle name="Percent 4 2 2 2 3 2 2" xfId="26961" xr:uid="{00000000-0005-0000-0000-0000F2380000}"/>
    <cellStyle name="Percent 4 2 2 2 3 3" xfId="26960" xr:uid="{00000000-0005-0000-0000-0000F3380000}"/>
    <cellStyle name="Percent 4 2 2 2 4" xfId="9342" xr:uid="{00000000-0005-0000-0000-0000F4380000}"/>
    <cellStyle name="Percent 4 2 2 2 4 2" xfId="26962" xr:uid="{00000000-0005-0000-0000-0000F5380000}"/>
    <cellStyle name="Percent 4 2 2 2 5" xfId="26957" xr:uid="{00000000-0005-0000-0000-0000F6380000}"/>
    <cellStyle name="Percent 4 2 2 3" xfId="9343" xr:uid="{00000000-0005-0000-0000-0000F7380000}"/>
    <cellStyle name="Percent 4 2 2 3 2" xfId="9344" xr:uid="{00000000-0005-0000-0000-0000F8380000}"/>
    <cellStyle name="Percent 4 2 2 3 2 2" xfId="9345" xr:uid="{00000000-0005-0000-0000-0000F9380000}"/>
    <cellStyle name="Percent 4 2 2 3 2 2 2" xfId="26965" xr:uid="{00000000-0005-0000-0000-0000FA380000}"/>
    <cellStyle name="Percent 4 2 2 3 2 3" xfId="26964" xr:uid="{00000000-0005-0000-0000-0000FB380000}"/>
    <cellStyle name="Percent 4 2 2 3 3" xfId="9346" xr:uid="{00000000-0005-0000-0000-0000FC380000}"/>
    <cellStyle name="Percent 4 2 2 3 3 2" xfId="9347" xr:uid="{00000000-0005-0000-0000-0000FD380000}"/>
    <cellStyle name="Percent 4 2 2 3 3 2 2" xfId="26967" xr:uid="{00000000-0005-0000-0000-0000FE380000}"/>
    <cellStyle name="Percent 4 2 2 3 3 3" xfId="26966" xr:uid="{00000000-0005-0000-0000-0000FF380000}"/>
    <cellStyle name="Percent 4 2 2 3 4" xfId="9348" xr:uid="{00000000-0005-0000-0000-000000390000}"/>
    <cellStyle name="Percent 4 2 2 3 4 2" xfId="26968" xr:uid="{00000000-0005-0000-0000-000001390000}"/>
    <cellStyle name="Percent 4 2 2 3 5" xfId="26963" xr:uid="{00000000-0005-0000-0000-000002390000}"/>
    <cellStyle name="Percent 4 2 2 4" xfId="9349" xr:uid="{00000000-0005-0000-0000-000003390000}"/>
    <cellStyle name="Percent 4 2 2 4 2" xfId="9350" xr:uid="{00000000-0005-0000-0000-000004390000}"/>
    <cellStyle name="Percent 4 2 2 4 2 2" xfId="9351" xr:uid="{00000000-0005-0000-0000-000005390000}"/>
    <cellStyle name="Percent 4 2 2 4 2 2 2" xfId="26971" xr:uid="{00000000-0005-0000-0000-000006390000}"/>
    <cellStyle name="Percent 4 2 2 4 2 3" xfId="26970" xr:uid="{00000000-0005-0000-0000-000007390000}"/>
    <cellStyle name="Percent 4 2 2 4 3" xfId="9352" xr:uid="{00000000-0005-0000-0000-000008390000}"/>
    <cellStyle name="Percent 4 2 2 4 3 2" xfId="9353" xr:uid="{00000000-0005-0000-0000-000009390000}"/>
    <cellStyle name="Percent 4 2 2 4 3 2 2" xfId="26973" xr:uid="{00000000-0005-0000-0000-00000A390000}"/>
    <cellStyle name="Percent 4 2 2 4 3 3" xfId="26972" xr:uid="{00000000-0005-0000-0000-00000B390000}"/>
    <cellStyle name="Percent 4 2 2 4 4" xfId="9354" xr:uid="{00000000-0005-0000-0000-00000C390000}"/>
    <cellStyle name="Percent 4 2 2 4 4 2" xfId="9355" xr:uid="{00000000-0005-0000-0000-00000D390000}"/>
    <cellStyle name="Percent 4 2 2 4 4 2 2" xfId="26975" xr:uid="{00000000-0005-0000-0000-00000E390000}"/>
    <cellStyle name="Percent 4 2 2 4 4 3" xfId="26974" xr:uid="{00000000-0005-0000-0000-00000F390000}"/>
    <cellStyle name="Percent 4 2 2 4 5" xfId="9356" xr:uid="{00000000-0005-0000-0000-000010390000}"/>
    <cellStyle name="Percent 4 2 2 4 5 2" xfId="26976" xr:uid="{00000000-0005-0000-0000-000011390000}"/>
    <cellStyle name="Percent 4 2 2 4 6" xfId="26969" xr:uid="{00000000-0005-0000-0000-000012390000}"/>
    <cellStyle name="Percent 4 2 2 5" xfId="9357" xr:uid="{00000000-0005-0000-0000-000013390000}"/>
    <cellStyle name="Percent 4 2 2 5 2" xfId="9358" xr:uid="{00000000-0005-0000-0000-000014390000}"/>
    <cellStyle name="Percent 4 2 2 5 2 2" xfId="9359" xr:uid="{00000000-0005-0000-0000-000015390000}"/>
    <cellStyle name="Percent 4 2 2 5 2 2 2" xfId="26979" xr:uid="{00000000-0005-0000-0000-000016390000}"/>
    <cellStyle name="Percent 4 2 2 5 2 3" xfId="26978" xr:uid="{00000000-0005-0000-0000-000017390000}"/>
    <cellStyle name="Percent 4 2 2 5 3" xfId="9360" xr:uid="{00000000-0005-0000-0000-000018390000}"/>
    <cellStyle name="Percent 4 2 2 5 3 2" xfId="9361" xr:uid="{00000000-0005-0000-0000-000019390000}"/>
    <cellStyle name="Percent 4 2 2 5 3 2 2" xfId="26981" xr:uid="{00000000-0005-0000-0000-00001A390000}"/>
    <cellStyle name="Percent 4 2 2 5 3 3" xfId="26980" xr:uid="{00000000-0005-0000-0000-00001B390000}"/>
    <cellStyle name="Percent 4 2 2 5 4" xfId="9362" xr:uid="{00000000-0005-0000-0000-00001C390000}"/>
    <cellStyle name="Percent 4 2 2 5 4 2" xfId="26982" xr:uid="{00000000-0005-0000-0000-00001D390000}"/>
    <cellStyle name="Percent 4 2 2 5 5" xfId="26977" xr:uid="{00000000-0005-0000-0000-00001E390000}"/>
    <cellStyle name="Percent 4 2 2 6" xfId="9363" xr:uid="{00000000-0005-0000-0000-00001F390000}"/>
    <cellStyle name="Percent 4 2 2 6 2" xfId="9364" xr:uid="{00000000-0005-0000-0000-000020390000}"/>
    <cellStyle name="Percent 4 2 2 6 2 2" xfId="26984" xr:uid="{00000000-0005-0000-0000-000021390000}"/>
    <cellStyle name="Percent 4 2 2 6 3" xfId="26983" xr:uid="{00000000-0005-0000-0000-000022390000}"/>
    <cellStyle name="Percent 4 2 2 7" xfId="9365" xr:uid="{00000000-0005-0000-0000-000023390000}"/>
    <cellStyle name="Percent 4 2 2 7 2" xfId="9366" xr:uid="{00000000-0005-0000-0000-000024390000}"/>
    <cellStyle name="Percent 4 2 2 7 2 2" xfId="26986" xr:uid="{00000000-0005-0000-0000-000025390000}"/>
    <cellStyle name="Percent 4 2 2 7 3" xfId="26985" xr:uid="{00000000-0005-0000-0000-000026390000}"/>
    <cellStyle name="Percent 4 2 2 8" xfId="9367" xr:uid="{00000000-0005-0000-0000-000027390000}"/>
    <cellStyle name="Percent 4 2 2 8 2" xfId="9368" xr:uid="{00000000-0005-0000-0000-000028390000}"/>
    <cellStyle name="Percent 4 2 2 8 2 2" xfId="26988" xr:uid="{00000000-0005-0000-0000-000029390000}"/>
    <cellStyle name="Percent 4 2 2 8 3" xfId="26987" xr:uid="{00000000-0005-0000-0000-00002A390000}"/>
    <cellStyle name="Percent 4 2 2 9" xfId="9369" xr:uid="{00000000-0005-0000-0000-00002B390000}"/>
    <cellStyle name="Percent 4 2 2 9 2" xfId="9370" xr:uid="{00000000-0005-0000-0000-00002C390000}"/>
    <cellStyle name="Percent 4 2 2 9 2 2" xfId="26990" xr:uid="{00000000-0005-0000-0000-00002D390000}"/>
    <cellStyle name="Percent 4 2 2 9 3" xfId="26989" xr:uid="{00000000-0005-0000-0000-00002E390000}"/>
    <cellStyle name="Percent 4 2 20" xfId="9298" xr:uid="{00000000-0005-0000-0000-00002F390000}"/>
    <cellStyle name="Percent 4 2 21" xfId="26918" xr:uid="{00000000-0005-0000-0000-000030390000}"/>
    <cellStyle name="Percent 4 2 3" xfId="9371" xr:uid="{00000000-0005-0000-0000-000031390000}"/>
    <cellStyle name="Percent 4 2 3 10" xfId="9372" xr:uid="{00000000-0005-0000-0000-000032390000}"/>
    <cellStyle name="Percent 4 2 3 10 2" xfId="26992" xr:uid="{00000000-0005-0000-0000-000033390000}"/>
    <cellStyle name="Percent 4 2 3 11" xfId="26991" xr:uid="{00000000-0005-0000-0000-000034390000}"/>
    <cellStyle name="Percent 4 2 3 2" xfId="9373" xr:uid="{00000000-0005-0000-0000-000035390000}"/>
    <cellStyle name="Percent 4 2 3 2 2" xfId="9374" xr:uid="{00000000-0005-0000-0000-000036390000}"/>
    <cellStyle name="Percent 4 2 3 2 2 2" xfId="9375" xr:uid="{00000000-0005-0000-0000-000037390000}"/>
    <cellStyle name="Percent 4 2 3 2 2 2 2" xfId="26995" xr:uid="{00000000-0005-0000-0000-000038390000}"/>
    <cellStyle name="Percent 4 2 3 2 2 3" xfId="26994" xr:uid="{00000000-0005-0000-0000-000039390000}"/>
    <cellStyle name="Percent 4 2 3 2 3" xfId="9376" xr:uid="{00000000-0005-0000-0000-00003A390000}"/>
    <cellStyle name="Percent 4 2 3 2 3 2" xfId="9377" xr:uid="{00000000-0005-0000-0000-00003B390000}"/>
    <cellStyle name="Percent 4 2 3 2 3 2 2" xfId="26997" xr:uid="{00000000-0005-0000-0000-00003C390000}"/>
    <cellStyle name="Percent 4 2 3 2 3 3" xfId="26996" xr:uid="{00000000-0005-0000-0000-00003D390000}"/>
    <cellStyle name="Percent 4 2 3 2 4" xfId="9378" xr:uid="{00000000-0005-0000-0000-00003E390000}"/>
    <cellStyle name="Percent 4 2 3 2 4 2" xfId="26998" xr:uid="{00000000-0005-0000-0000-00003F390000}"/>
    <cellStyle name="Percent 4 2 3 2 5" xfId="26993" xr:uid="{00000000-0005-0000-0000-000040390000}"/>
    <cellStyle name="Percent 4 2 3 3" xfId="9379" xr:uid="{00000000-0005-0000-0000-000041390000}"/>
    <cellStyle name="Percent 4 2 3 3 2" xfId="9380" xr:uid="{00000000-0005-0000-0000-000042390000}"/>
    <cellStyle name="Percent 4 2 3 3 2 2" xfId="9381" xr:uid="{00000000-0005-0000-0000-000043390000}"/>
    <cellStyle name="Percent 4 2 3 3 2 2 2" xfId="27001" xr:uid="{00000000-0005-0000-0000-000044390000}"/>
    <cellStyle name="Percent 4 2 3 3 2 3" xfId="27000" xr:uid="{00000000-0005-0000-0000-000045390000}"/>
    <cellStyle name="Percent 4 2 3 3 3" xfId="9382" xr:uid="{00000000-0005-0000-0000-000046390000}"/>
    <cellStyle name="Percent 4 2 3 3 3 2" xfId="9383" xr:uid="{00000000-0005-0000-0000-000047390000}"/>
    <cellStyle name="Percent 4 2 3 3 3 2 2" xfId="27003" xr:uid="{00000000-0005-0000-0000-000048390000}"/>
    <cellStyle name="Percent 4 2 3 3 3 3" xfId="27002" xr:uid="{00000000-0005-0000-0000-000049390000}"/>
    <cellStyle name="Percent 4 2 3 3 4" xfId="9384" xr:uid="{00000000-0005-0000-0000-00004A390000}"/>
    <cellStyle name="Percent 4 2 3 3 4 2" xfId="27004" xr:uid="{00000000-0005-0000-0000-00004B390000}"/>
    <cellStyle name="Percent 4 2 3 3 5" xfId="26999" xr:uid="{00000000-0005-0000-0000-00004C390000}"/>
    <cellStyle name="Percent 4 2 3 4" xfId="9385" xr:uid="{00000000-0005-0000-0000-00004D390000}"/>
    <cellStyle name="Percent 4 2 3 4 2" xfId="9386" xr:uid="{00000000-0005-0000-0000-00004E390000}"/>
    <cellStyle name="Percent 4 2 3 4 2 2" xfId="9387" xr:uid="{00000000-0005-0000-0000-00004F390000}"/>
    <cellStyle name="Percent 4 2 3 4 2 2 2" xfId="27007" xr:uid="{00000000-0005-0000-0000-000050390000}"/>
    <cellStyle name="Percent 4 2 3 4 2 3" xfId="27006" xr:uid="{00000000-0005-0000-0000-000051390000}"/>
    <cellStyle name="Percent 4 2 3 4 3" xfId="9388" xr:uid="{00000000-0005-0000-0000-000052390000}"/>
    <cellStyle name="Percent 4 2 3 4 3 2" xfId="9389" xr:uid="{00000000-0005-0000-0000-000053390000}"/>
    <cellStyle name="Percent 4 2 3 4 3 2 2" xfId="27009" xr:uid="{00000000-0005-0000-0000-000054390000}"/>
    <cellStyle name="Percent 4 2 3 4 3 3" xfId="27008" xr:uid="{00000000-0005-0000-0000-000055390000}"/>
    <cellStyle name="Percent 4 2 3 4 4" xfId="9390" xr:uid="{00000000-0005-0000-0000-000056390000}"/>
    <cellStyle name="Percent 4 2 3 4 4 2" xfId="9391" xr:uid="{00000000-0005-0000-0000-000057390000}"/>
    <cellStyle name="Percent 4 2 3 4 4 2 2" xfId="27011" xr:uid="{00000000-0005-0000-0000-000058390000}"/>
    <cellStyle name="Percent 4 2 3 4 4 3" xfId="27010" xr:uid="{00000000-0005-0000-0000-000059390000}"/>
    <cellStyle name="Percent 4 2 3 4 5" xfId="9392" xr:uid="{00000000-0005-0000-0000-00005A390000}"/>
    <cellStyle name="Percent 4 2 3 4 5 2" xfId="27012" xr:uid="{00000000-0005-0000-0000-00005B390000}"/>
    <cellStyle name="Percent 4 2 3 4 6" xfId="27005" xr:uid="{00000000-0005-0000-0000-00005C390000}"/>
    <cellStyle name="Percent 4 2 3 5" xfId="9393" xr:uid="{00000000-0005-0000-0000-00005D390000}"/>
    <cellStyle name="Percent 4 2 3 5 2" xfId="9394" xr:uid="{00000000-0005-0000-0000-00005E390000}"/>
    <cellStyle name="Percent 4 2 3 5 2 2" xfId="9395" xr:uid="{00000000-0005-0000-0000-00005F390000}"/>
    <cellStyle name="Percent 4 2 3 5 2 2 2" xfId="27015" xr:uid="{00000000-0005-0000-0000-000060390000}"/>
    <cellStyle name="Percent 4 2 3 5 2 3" xfId="27014" xr:uid="{00000000-0005-0000-0000-000061390000}"/>
    <cellStyle name="Percent 4 2 3 5 3" xfId="9396" xr:uid="{00000000-0005-0000-0000-000062390000}"/>
    <cellStyle name="Percent 4 2 3 5 3 2" xfId="9397" xr:uid="{00000000-0005-0000-0000-000063390000}"/>
    <cellStyle name="Percent 4 2 3 5 3 2 2" xfId="27017" xr:uid="{00000000-0005-0000-0000-000064390000}"/>
    <cellStyle name="Percent 4 2 3 5 3 3" xfId="27016" xr:uid="{00000000-0005-0000-0000-000065390000}"/>
    <cellStyle name="Percent 4 2 3 5 4" xfId="9398" xr:uid="{00000000-0005-0000-0000-000066390000}"/>
    <cellStyle name="Percent 4 2 3 5 4 2" xfId="27018" xr:uid="{00000000-0005-0000-0000-000067390000}"/>
    <cellStyle name="Percent 4 2 3 5 5" xfId="27013" xr:uid="{00000000-0005-0000-0000-000068390000}"/>
    <cellStyle name="Percent 4 2 3 6" xfId="9399" xr:uid="{00000000-0005-0000-0000-000069390000}"/>
    <cellStyle name="Percent 4 2 3 6 2" xfId="9400" xr:uid="{00000000-0005-0000-0000-00006A390000}"/>
    <cellStyle name="Percent 4 2 3 6 2 2" xfId="27020" xr:uid="{00000000-0005-0000-0000-00006B390000}"/>
    <cellStyle name="Percent 4 2 3 6 3" xfId="27019" xr:uid="{00000000-0005-0000-0000-00006C390000}"/>
    <cellStyle name="Percent 4 2 3 7" xfId="9401" xr:uid="{00000000-0005-0000-0000-00006D390000}"/>
    <cellStyle name="Percent 4 2 3 7 2" xfId="9402" xr:uid="{00000000-0005-0000-0000-00006E390000}"/>
    <cellStyle name="Percent 4 2 3 7 2 2" xfId="27022" xr:uid="{00000000-0005-0000-0000-00006F390000}"/>
    <cellStyle name="Percent 4 2 3 7 3" xfId="27021" xr:uid="{00000000-0005-0000-0000-000070390000}"/>
    <cellStyle name="Percent 4 2 3 8" xfId="9403" xr:uid="{00000000-0005-0000-0000-000071390000}"/>
    <cellStyle name="Percent 4 2 3 8 2" xfId="9404" xr:uid="{00000000-0005-0000-0000-000072390000}"/>
    <cellStyle name="Percent 4 2 3 8 2 2" xfId="27024" xr:uid="{00000000-0005-0000-0000-000073390000}"/>
    <cellStyle name="Percent 4 2 3 8 3" xfId="27023" xr:uid="{00000000-0005-0000-0000-000074390000}"/>
    <cellStyle name="Percent 4 2 3 9" xfId="9405" xr:uid="{00000000-0005-0000-0000-000075390000}"/>
    <cellStyle name="Percent 4 2 3 9 2" xfId="9406" xr:uid="{00000000-0005-0000-0000-000076390000}"/>
    <cellStyle name="Percent 4 2 3 9 2 2" xfId="27026" xr:uid="{00000000-0005-0000-0000-000077390000}"/>
    <cellStyle name="Percent 4 2 3 9 3" xfId="27025" xr:uid="{00000000-0005-0000-0000-000078390000}"/>
    <cellStyle name="Percent 4 2 4" xfId="9407" xr:uid="{00000000-0005-0000-0000-000079390000}"/>
    <cellStyle name="Percent 4 2 4 10" xfId="9408" xr:uid="{00000000-0005-0000-0000-00007A390000}"/>
    <cellStyle name="Percent 4 2 4 10 2" xfId="27028" xr:uid="{00000000-0005-0000-0000-00007B390000}"/>
    <cellStyle name="Percent 4 2 4 11" xfId="27027" xr:uid="{00000000-0005-0000-0000-00007C390000}"/>
    <cellStyle name="Percent 4 2 4 2" xfId="9409" xr:uid="{00000000-0005-0000-0000-00007D390000}"/>
    <cellStyle name="Percent 4 2 4 2 2" xfId="9410" xr:uid="{00000000-0005-0000-0000-00007E390000}"/>
    <cellStyle name="Percent 4 2 4 2 2 2" xfId="9411" xr:uid="{00000000-0005-0000-0000-00007F390000}"/>
    <cellStyle name="Percent 4 2 4 2 2 2 2" xfId="27031" xr:uid="{00000000-0005-0000-0000-000080390000}"/>
    <cellStyle name="Percent 4 2 4 2 2 3" xfId="27030" xr:uid="{00000000-0005-0000-0000-000081390000}"/>
    <cellStyle name="Percent 4 2 4 2 3" xfId="9412" xr:uid="{00000000-0005-0000-0000-000082390000}"/>
    <cellStyle name="Percent 4 2 4 2 3 2" xfId="9413" xr:uid="{00000000-0005-0000-0000-000083390000}"/>
    <cellStyle name="Percent 4 2 4 2 3 2 2" xfId="27033" xr:uid="{00000000-0005-0000-0000-000084390000}"/>
    <cellStyle name="Percent 4 2 4 2 3 3" xfId="27032" xr:uid="{00000000-0005-0000-0000-000085390000}"/>
    <cellStyle name="Percent 4 2 4 2 4" xfId="9414" xr:uid="{00000000-0005-0000-0000-000086390000}"/>
    <cellStyle name="Percent 4 2 4 2 4 2" xfId="27034" xr:uid="{00000000-0005-0000-0000-000087390000}"/>
    <cellStyle name="Percent 4 2 4 2 5" xfId="27029" xr:uid="{00000000-0005-0000-0000-000088390000}"/>
    <cellStyle name="Percent 4 2 4 3" xfId="9415" xr:uid="{00000000-0005-0000-0000-000089390000}"/>
    <cellStyle name="Percent 4 2 4 3 2" xfId="9416" xr:uid="{00000000-0005-0000-0000-00008A390000}"/>
    <cellStyle name="Percent 4 2 4 3 2 2" xfId="9417" xr:uid="{00000000-0005-0000-0000-00008B390000}"/>
    <cellStyle name="Percent 4 2 4 3 2 2 2" xfId="27037" xr:uid="{00000000-0005-0000-0000-00008C390000}"/>
    <cellStyle name="Percent 4 2 4 3 2 3" xfId="27036" xr:uid="{00000000-0005-0000-0000-00008D390000}"/>
    <cellStyle name="Percent 4 2 4 3 3" xfId="9418" xr:uid="{00000000-0005-0000-0000-00008E390000}"/>
    <cellStyle name="Percent 4 2 4 3 3 2" xfId="9419" xr:uid="{00000000-0005-0000-0000-00008F390000}"/>
    <cellStyle name="Percent 4 2 4 3 3 2 2" xfId="27039" xr:uid="{00000000-0005-0000-0000-000090390000}"/>
    <cellStyle name="Percent 4 2 4 3 3 3" xfId="27038" xr:uid="{00000000-0005-0000-0000-000091390000}"/>
    <cellStyle name="Percent 4 2 4 3 4" xfId="9420" xr:uid="{00000000-0005-0000-0000-000092390000}"/>
    <cellStyle name="Percent 4 2 4 3 4 2" xfId="27040" xr:uid="{00000000-0005-0000-0000-000093390000}"/>
    <cellStyle name="Percent 4 2 4 3 5" xfId="27035" xr:uid="{00000000-0005-0000-0000-000094390000}"/>
    <cellStyle name="Percent 4 2 4 4" xfId="9421" xr:uid="{00000000-0005-0000-0000-000095390000}"/>
    <cellStyle name="Percent 4 2 4 4 2" xfId="9422" xr:uid="{00000000-0005-0000-0000-000096390000}"/>
    <cellStyle name="Percent 4 2 4 4 2 2" xfId="9423" xr:uid="{00000000-0005-0000-0000-000097390000}"/>
    <cellStyle name="Percent 4 2 4 4 2 2 2" xfId="27043" xr:uid="{00000000-0005-0000-0000-000098390000}"/>
    <cellStyle name="Percent 4 2 4 4 2 3" xfId="27042" xr:uid="{00000000-0005-0000-0000-000099390000}"/>
    <cellStyle name="Percent 4 2 4 4 3" xfId="9424" xr:uid="{00000000-0005-0000-0000-00009A390000}"/>
    <cellStyle name="Percent 4 2 4 4 3 2" xfId="9425" xr:uid="{00000000-0005-0000-0000-00009B390000}"/>
    <cellStyle name="Percent 4 2 4 4 3 2 2" xfId="27045" xr:uid="{00000000-0005-0000-0000-00009C390000}"/>
    <cellStyle name="Percent 4 2 4 4 3 3" xfId="27044" xr:uid="{00000000-0005-0000-0000-00009D390000}"/>
    <cellStyle name="Percent 4 2 4 4 4" xfId="9426" xr:uid="{00000000-0005-0000-0000-00009E390000}"/>
    <cellStyle name="Percent 4 2 4 4 4 2" xfId="9427" xr:uid="{00000000-0005-0000-0000-00009F390000}"/>
    <cellStyle name="Percent 4 2 4 4 4 2 2" xfId="27047" xr:uid="{00000000-0005-0000-0000-0000A0390000}"/>
    <cellStyle name="Percent 4 2 4 4 4 3" xfId="27046" xr:uid="{00000000-0005-0000-0000-0000A1390000}"/>
    <cellStyle name="Percent 4 2 4 4 5" xfId="9428" xr:uid="{00000000-0005-0000-0000-0000A2390000}"/>
    <cellStyle name="Percent 4 2 4 4 5 2" xfId="27048" xr:uid="{00000000-0005-0000-0000-0000A3390000}"/>
    <cellStyle name="Percent 4 2 4 4 6" xfId="27041" xr:uid="{00000000-0005-0000-0000-0000A4390000}"/>
    <cellStyle name="Percent 4 2 4 5" xfId="9429" xr:uid="{00000000-0005-0000-0000-0000A5390000}"/>
    <cellStyle name="Percent 4 2 4 5 2" xfId="9430" xr:uid="{00000000-0005-0000-0000-0000A6390000}"/>
    <cellStyle name="Percent 4 2 4 5 2 2" xfId="9431" xr:uid="{00000000-0005-0000-0000-0000A7390000}"/>
    <cellStyle name="Percent 4 2 4 5 2 2 2" xfId="27051" xr:uid="{00000000-0005-0000-0000-0000A8390000}"/>
    <cellStyle name="Percent 4 2 4 5 2 3" xfId="27050" xr:uid="{00000000-0005-0000-0000-0000A9390000}"/>
    <cellStyle name="Percent 4 2 4 5 3" xfId="9432" xr:uid="{00000000-0005-0000-0000-0000AA390000}"/>
    <cellStyle name="Percent 4 2 4 5 3 2" xfId="9433" xr:uid="{00000000-0005-0000-0000-0000AB390000}"/>
    <cellStyle name="Percent 4 2 4 5 3 2 2" xfId="27053" xr:uid="{00000000-0005-0000-0000-0000AC390000}"/>
    <cellStyle name="Percent 4 2 4 5 3 3" xfId="27052" xr:uid="{00000000-0005-0000-0000-0000AD390000}"/>
    <cellStyle name="Percent 4 2 4 5 4" xfId="9434" xr:uid="{00000000-0005-0000-0000-0000AE390000}"/>
    <cellStyle name="Percent 4 2 4 5 4 2" xfId="27054" xr:uid="{00000000-0005-0000-0000-0000AF390000}"/>
    <cellStyle name="Percent 4 2 4 5 5" xfId="27049" xr:uid="{00000000-0005-0000-0000-0000B0390000}"/>
    <cellStyle name="Percent 4 2 4 6" xfId="9435" xr:uid="{00000000-0005-0000-0000-0000B1390000}"/>
    <cellStyle name="Percent 4 2 4 6 2" xfId="9436" xr:uid="{00000000-0005-0000-0000-0000B2390000}"/>
    <cellStyle name="Percent 4 2 4 6 2 2" xfId="27056" xr:uid="{00000000-0005-0000-0000-0000B3390000}"/>
    <cellStyle name="Percent 4 2 4 6 3" xfId="27055" xr:uid="{00000000-0005-0000-0000-0000B4390000}"/>
    <cellStyle name="Percent 4 2 4 7" xfId="9437" xr:uid="{00000000-0005-0000-0000-0000B5390000}"/>
    <cellStyle name="Percent 4 2 4 7 2" xfId="9438" xr:uid="{00000000-0005-0000-0000-0000B6390000}"/>
    <cellStyle name="Percent 4 2 4 7 2 2" xfId="27058" xr:uid="{00000000-0005-0000-0000-0000B7390000}"/>
    <cellStyle name="Percent 4 2 4 7 3" xfId="27057" xr:uid="{00000000-0005-0000-0000-0000B8390000}"/>
    <cellStyle name="Percent 4 2 4 8" xfId="9439" xr:uid="{00000000-0005-0000-0000-0000B9390000}"/>
    <cellStyle name="Percent 4 2 4 8 2" xfId="9440" xr:uid="{00000000-0005-0000-0000-0000BA390000}"/>
    <cellStyle name="Percent 4 2 4 8 2 2" xfId="27060" xr:uid="{00000000-0005-0000-0000-0000BB390000}"/>
    <cellStyle name="Percent 4 2 4 8 3" xfId="27059" xr:uid="{00000000-0005-0000-0000-0000BC390000}"/>
    <cellStyle name="Percent 4 2 4 9" xfId="9441" xr:uid="{00000000-0005-0000-0000-0000BD390000}"/>
    <cellStyle name="Percent 4 2 4 9 2" xfId="9442" xr:uid="{00000000-0005-0000-0000-0000BE390000}"/>
    <cellStyle name="Percent 4 2 4 9 2 2" xfId="27062" xr:uid="{00000000-0005-0000-0000-0000BF390000}"/>
    <cellStyle name="Percent 4 2 4 9 3" xfId="27061" xr:uid="{00000000-0005-0000-0000-0000C0390000}"/>
    <cellStyle name="Percent 4 2 5" xfId="9443" xr:uid="{00000000-0005-0000-0000-0000C1390000}"/>
    <cellStyle name="Percent 4 2 5 10" xfId="27063" xr:uid="{00000000-0005-0000-0000-0000C2390000}"/>
    <cellStyle name="Percent 4 2 5 2" xfId="9444" xr:uid="{00000000-0005-0000-0000-0000C3390000}"/>
    <cellStyle name="Percent 4 2 5 2 2" xfId="9445" xr:uid="{00000000-0005-0000-0000-0000C4390000}"/>
    <cellStyle name="Percent 4 2 5 2 2 2" xfId="9446" xr:uid="{00000000-0005-0000-0000-0000C5390000}"/>
    <cellStyle name="Percent 4 2 5 2 2 2 2" xfId="27066" xr:uid="{00000000-0005-0000-0000-0000C6390000}"/>
    <cellStyle name="Percent 4 2 5 2 2 3" xfId="27065" xr:uid="{00000000-0005-0000-0000-0000C7390000}"/>
    <cellStyle name="Percent 4 2 5 2 3" xfId="9447" xr:uid="{00000000-0005-0000-0000-0000C8390000}"/>
    <cellStyle name="Percent 4 2 5 2 3 2" xfId="9448" xr:uid="{00000000-0005-0000-0000-0000C9390000}"/>
    <cellStyle name="Percent 4 2 5 2 3 2 2" xfId="27068" xr:uid="{00000000-0005-0000-0000-0000CA390000}"/>
    <cellStyle name="Percent 4 2 5 2 3 3" xfId="27067" xr:uid="{00000000-0005-0000-0000-0000CB390000}"/>
    <cellStyle name="Percent 4 2 5 2 4" xfId="9449" xr:uid="{00000000-0005-0000-0000-0000CC390000}"/>
    <cellStyle name="Percent 4 2 5 2 4 2" xfId="27069" xr:uid="{00000000-0005-0000-0000-0000CD390000}"/>
    <cellStyle name="Percent 4 2 5 2 5" xfId="27064" xr:uid="{00000000-0005-0000-0000-0000CE390000}"/>
    <cellStyle name="Percent 4 2 5 3" xfId="9450" xr:uid="{00000000-0005-0000-0000-0000CF390000}"/>
    <cellStyle name="Percent 4 2 5 3 2" xfId="9451" xr:uid="{00000000-0005-0000-0000-0000D0390000}"/>
    <cellStyle name="Percent 4 2 5 3 2 2" xfId="9452" xr:uid="{00000000-0005-0000-0000-0000D1390000}"/>
    <cellStyle name="Percent 4 2 5 3 2 2 2" xfId="27072" xr:uid="{00000000-0005-0000-0000-0000D2390000}"/>
    <cellStyle name="Percent 4 2 5 3 2 3" xfId="27071" xr:uid="{00000000-0005-0000-0000-0000D3390000}"/>
    <cellStyle name="Percent 4 2 5 3 3" xfId="9453" xr:uid="{00000000-0005-0000-0000-0000D4390000}"/>
    <cellStyle name="Percent 4 2 5 3 3 2" xfId="9454" xr:uid="{00000000-0005-0000-0000-0000D5390000}"/>
    <cellStyle name="Percent 4 2 5 3 3 2 2" xfId="27074" xr:uid="{00000000-0005-0000-0000-0000D6390000}"/>
    <cellStyle name="Percent 4 2 5 3 3 3" xfId="27073" xr:uid="{00000000-0005-0000-0000-0000D7390000}"/>
    <cellStyle name="Percent 4 2 5 3 4" xfId="9455" xr:uid="{00000000-0005-0000-0000-0000D8390000}"/>
    <cellStyle name="Percent 4 2 5 3 4 2" xfId="27075" xr:uid="{00000000-0005-0000-0000-0000D9390000}"/>
    <cellStyle name="Percent 4 2 5 3 5" xfId="27070" xr:uid="{00000000-0005-0000-0000-0000DA390000}"/>
    <cellStyle name="Percent 4 2 5 4" xfId="9456" xr:uid="{00000000-0005-0000-0000-0000DB390000}"/>
    <cellStyle name="Percent 4 2 5 4 2" xfId="9457" xr:uid="{00000000-0005-0000-0000-0000DC390000}"/>
    <cellStyle name="Percent 4 2 5 4 2 2" xfId="9458" xr:uid="{00000000-0005-0000-0000-0000DD390000}"/>
    <cellStyle name="Percent 4 2 5 4 2 2 2" xfId="27078" xr:uid="{00000000-0005-0000-0000-0000DE390000}"/>
    <cellStyle name="Percent 4 2 5 4 2 3" xfId="27077" xr:uid="{00000000-0005-0000-0000-0000DF390000}"/>
    <cellStyle name="Percent 4 2 5 4 3" xfId="9459" xr:uid="{00000000-0005-0000-0000-0000E0390000}"/>
    <cellStyle name="Percent 4 2 5 4 3 2" xfId="9460" xr:uid="{00000000-0005-0000-0000-0000E1390000}"/>
    <cellStyle name="Percent 4 2 5 4 3 2 2" xfId="27080" xr:uid="{00000000-0005-0000-0000-0000E2390000}"/>
    <cellStyle name="Percent 4 2 5 4 3 3" xfId="27079" xr:uid="{00000000-0005-0000-0000-0000E3390000}"/>
    <cellStyle name="Percent 4 2 5 4 4" xfId="9461" xr:uid="{00000000-0005-0000-0000-0000E4390000}"/>
    <cellStyle name="Percent 4 2 5 4 4 2" xfId="9462" xr:uid="{00000000-0005-0000-0000-0000E5390000}"/>
    <cellStyle name="Percent 4 2 5 4 4 2 2" xfId="27082" xr:uid="{00000000-0005-0000-0000-0000E6390000}"/>
    <cellStyle name="Percent 4 2 5 4 4 3" xfId="27081" xr:uid="{00000000-0005-0000-0000-0000E7390000}"/>
    <cellStyle name="Percent 4 2 5 4 5" xfId="9463" xr:uid="{00000000-0005-0000-0000-0000E8390000}"/>
    <cellStyle name="Percent 4 2 5 4 5 2" xfId="27083" xr:uid="{00000000-0005-0000-0000-0000E9390000}"/>
    <cellStyle name="Percent 4 2 5 4 6" xfId="27076" xr:uid="{00000000-0005-0000-0000-0000EA390000}"/>
    <cellStyle name="Percent 4 2 5 5" xfId="9464" xr:uid="{00000000-0005-0000-0000-0000EB390000}"/>
    <cellStyle name="Percent 4 2 5 5 2" xfId="9465" xr:uid="{00000000-0005-0000-0000-0000EC390000}"/>
    <cellStyle name="Percent 4 2 5 5 2 2" xfId="9466" xr:uid="{00000000-0005-0000-0000-0000ED390000}"/>
    <cellStyle name="Percent 4 2 5 5 2 2 2" xfId="27086" xr:uid="{00000000-0005-0000-0000-0000EE390000}"/>
    <cellStyle name="Percent 4 2 5 5 2 3" xfId="27085" xr:uid="{00000000-0005-0000-0000-0000EF390000}"/>
    <cellStyle name="Percent 4 2 5 5 3" xfId="9467" xr:uid="{00000000-0005-0000-0000-0000F0390000}"/>
    <cellStyle name="Percent 4 2 5 5 3 2" xfId="9468" xr:uid="{00000000-0005-0000-0000-0000F1390000}"/>
    <cellStyle name="Percent 4 2 5 5 3 2 2" xfId="27088" xr:uid="{00000000-0005-0000-0000-0000F2390000}"/>
    <cellStyle name="Percent 4 2 5 5 3 3" xfId="27087" xr:uid="{00000000-0005-0000-0000-0000F3390000}"/>
    <cellStyle name="Percent 4 2 5 5 4" xfId="9469" xr:uid="{00000000-0005-0000-0000-0000F4390000}"/>
    <cellStyle name="Percent 4 2 5 5 4 2" xfId="27089" xr:uid="{00000000-0005-0000-0000-0000F5390000}"/>
    <cellStyle name="Percent 4 2 5 5 5" xfId="27084" xr:uid="{00000000-0005-0000-0000-0000F6390000}"/>
    <cellStyle name="Percent 4 2 5 6" xfId="9470" xr:uid="{00000000-0005-0000-0000-0000F7390000}"/>
    <cellStyle name="Percent 4 2 5 6 2" xfId="9471" xr:uid="{00000000-0005-0000-0000-0000F8390000}"/>
    <cellStyle name="Percent 4 2 5 6 2 2" xfId="27091" xr:uid="{00000000-0005-0000-0000-0000F9390000}"/>
    <cellStyle name="Percent 4 2 5 6 3" xfId="27090" xr:uid="{00000000-0005-0000-0000-0000FA390000}"/>
    <cellStyle name="Percent 4 2 5 7" xfId="9472" xr:uid="{00000000-0005-0000-0000-0000FB390000}"/>
    <cellStyle name="Percent 4 2 5 7 2" xfId="9473" xr:uid="{00000000-0005-0000-0000-0000FC390000}"/>
    <cellStyle name="Percent 4 2 5 7 2 2" xfId="27093" xr:uid="{00000000-0005-0000-0000-0000FD390000}"/>
    <cellStyle name="Percent 4 2 5 7 3" xfId="27092" xr:uid="{00000000-0005-0000-0000-0000FE390000}"/>
    <cellStyle name="Percent 4 2 5 8" xfId="9474" xr:uid="{00000000-0005-0000-0000-0000FF390000}"/>
    <cellStyle name="Percent 4 2 5 8 2" xfId="9475" xr:uid="{00000000-0005-0000-0000-0000003A0000}"/>
    <cellStyle name="Percent 4 2 5 8 2 2" xfId="27095" xr:uid="{00000000-0005-0000-0000-0000013A0000}"/>
    <cellStyle name="Percent 4 2 5 8 3" xfId="27094" xr:uid="{00000000-0005-0000-0000-0000023A0000}"/>
    <cellStyle name="Percent 4 2 5 9" xfId="9476" xr:uid="{00000000-0005-0000-0000-0000033A0000}"/>
    <cellStyle name="Percent 4 2 5 9 2" xfId="27096" xr:uid="{00000000-0005-0000-0000-0000043A0000}"/>
    <cellStyle name="Percent 4 2 6" xfId="9477" xr:uid="{00000000-0005-0000-0000-0000053A0000}"/>
    <cellStyle name="Percent 4 2 6 10" xfId="27097" xr:uid="{00000000-0005-0000-0000-0000063A0000}"/>
    <cellStyle name="Percent 4 2 6 2" xfId="9478" xr:uid="{00000000-0005-0000-0000-0000073A0000}"/>
    <cellStyle name="Percent 4 2 6 2 2" xfId="9479" xr:uid="{00000000-0005-0000-0000-0000083A0000}"/>
    <cellStyle name="Percent 4 2 6 2 2 2" xfId="9480" xr:uid="{00000000-0005-0000-0000-0000093A0000}"/>
    <cellStyle name="Percent 4 2 6 2 2 2 2" xfId="27100" xr:uid="{00000000-0005-0000-0000-00000A3A0000}"/>
    <cellStyle name="Percent 4 2 6 2 2 3" xfId="27099" xr:uid="{00000000-0005-0000-0000-00000B3A0000}"/>
    <cellStyle name="Percent 4 2 6 2 3" xfId="9481" xr:uid="{00000000-0005-0000-0000-00000C3A0000}"/>
    <cellStyle name="Percent 4 2 6 2 3 2" xfId="9482" xr:uid="{00000000-0005-0000-0000-00000D3A0000}"/>
    <cellStyle name="Percent 4 2 6 2 3 2 2" xfId="27102" xr:uid="{00000000-0005-0000-0000-00000E3A0000}"/>
    <cellStyle name="Percent 4 2 6 2 3 3" xfId="27101" xr:uid="{00000000-0005-0000-0000-00000F3A0000}"/>
    <cellStyle name="Percent 4 2 6 2 4" xfId="9483" xr:uid="{00000000-0005-0000-0000-0000103A0000}"/>
    <cellStyle name="Percent 4 2 6 2 4 2" xfId="27103" xr:uid="{00000000-0005-0000-0000-0000113A0000}"/>
    <cellStyle name="Percent 4 2 6 2 5" xfId="27098" xr:uid="{00000000-0005-0000-0000-0000123A0000}"/>
    <cellStyle name="Percent 4 2 6 3" xfId="9484" xr:uid="{00000000-0005-0000-0000-0000133A0000}"/>
    <cellStyle name="Percent 4 2 6 3 2" xfId="9485" xr:uid="{00000000-0005-0000-0000-0000143A0000}"/>
    <cellStyle name="Percent 4 2 6 3 2 2" xfId="9486" xr:uid="{00000000-0005-0000-0000-0000153A0000}"/>
    <cellStyle name="Percent 4 2 6 3 2 2 2" xfId="27106" xr:uid="{00000000-0005-0000-0000-0000163A0000}"/>
    <cellStyle name="Percent 4 2 6 3 2 3" xfId="27105" xr:uid="{00000000-0005-0000-0000-0000173A0000}"/>
    <cellStyle name="Percent 4 2 6 3 3" xfId="9487" xr:uid="{00000000-0005-0000-0000-0000183A0000}"/>
    <cellStyle name="Percent 4 2 6 3 3 2" xfId="9488" xr:uid="{00000000-0005-0000-0000-0000193A0000}"/>
    <cellStyle name="Percent 4 2 6 3 3 2 2" xfId="27108" xr:uid="{00000000-0005-0000-0000-00001A3A0000}"/>
    <cellStyle name="Percent 4 2 6 3 3 3" xfId="27107" xr:uid="{00000000-0005-0000-0000-00001B3A0000}"/>
    <cellStyle name="Percent 4 2 6 3 4" xfId="9489" xr:uid="{00000000-0005-0000-0000-00001C3A0000}"/>
    <cellStyle name="Percent 4 2 6 3 4 2" xfId="27109" xr:uid="{00000000-0005-0000-0000-00001D3A0000}"/>
    <cellStyle name="Percent 4 2 6 3 5" xfId="27104" xr:uid="{00000000-0005-0000-0000-00001E3A0000}"/>
    <cellStyle name="Percent 4 2 6 4" xfId="9490" xr:uid="{00000000-0005-0000-0000-00001F3A0000}"/>
    <cellStyle name="Percent 4 2 6 4 2" xfId="9491" xr:uid="{00000000-0005-0000-0000-0000203A0000}"/>
    <cellStyle name="Percent 4 2 6 4 2 2" xfId="9492" xr:uid="{00000000-0005-0000-0000-0000213A0000}"/>
    <cellStyle name="Percent 4 2 6 4 2 2 2" xfId="27112" xr:uid="{00000000-0005-0000-0000-0000223A0000}"/>
    <cellStyle name="Percent 4 2 6 4 2 3" xfId="27111" xr:uid="{00000000-0005-0000-0000-0000233A0000}"/>
    <cellStyle name="Percent 4 2 6 4 3" xfId="9493" xr:uid="{00000000-0005-0000-0000-0000243A0000}"/>
    <cellStyle name="Percent 4 2 6 4 3 2" xfId="9494" xr:uid="{00000000-0005-0000-0000-0000253A0000}"/>
    <cellStyle name="Percent 4 2 6 4 3 2 2" xfId="27114" xr:uid="{00000000-0005-0000-0000-0000263A0000}"/>
    <cellStyle name="Percent 4 2 6 4 3 3" xfId="27113" xr:uid="{00000000-0005-0000-0000-0000273A0000}"/>
    <cellStyle name="Percent 4 2 6 4 4" xfId="9495" xr:uid="{00000000-0005-0000-0000-0000283A0000}"/>
    <cellStyle name="Percent 4 2 6 4 4 2" xfId="9496" xr:uid="{00000000-0005-0000-0000-0000293A0000}"/>
    <cellStyle name="Percent 4 2 6 4 4 2 2" xfId="27116" xr:uid="{00000000-0005-0000-0000-00002A3A0000}"/>
    <cellStyle name="Percent 4 2 6 4 4 3" xfId="27115" xr:uid="{00000000-0005-0000-0000-00002B3A0000}"/>
    <cellStyle name="Percent 4 2 6 4 5" xfId="9497" xr:uid="{00000000-0005-0000-0000-00002C3A0000}"/>
    <cellStyle name="Percent 4 2 6 4 5 2" xfId="27117" xr:uid="{00000000-0005-0000-0000-00002D3A0000}"/>
    <cellStyle name="Percent 4 2 6 4 6" xfId="27110" xr:uid="{00000000-0005-0000-0000-00002E3A0000}"/>
    <cellStyle name="Percent 4 2 6 5" xfId="9498" xr:uid="{00000000-0005-0000-0000-00002F3A0000}"/>
    <cellStyle name="Percent 4 2 6 5 2" xfId="9499" xr:uid="{00000000-0005-0000-0000-0000303A0000}"/>
    <cellStyle name="Percent 4 2 6 5 2 2" xfId="9500" xr:uid="{00000000-0005-0000-0000-0000313A0000}"/>
    <cellStyle name="Percent 4 2 6 5 2 2 2" xfId="27120" xr:uid="{00000000-0005-0000-0000-0000323A0000}"/>
    <cellStyle name="Percent 4 2 6 5 2 3" xfId="27119" xr:uid="{00000000-0005-0000-0000-0000333A0000}"/>
    <cellStyle name="Percent 4 2 6 5 3" xfId="9501" xr:uid="{00000000-0005-0000-0000-0000343A0000}"/>
    <cellStyle name="Percent 4 2 6 5 3 2" xfId="9502" xr:uid="{00000000-0005-0000-0000-0000353A0000}"/>
    <cellStyle name="Percent 4 2 6 5 3 2 2" xfId="27122" xr:uid="{00000000-0005-0000-0000-0000363A0000}"/>
    <cellStyle name="Percent 4 2 6 5 3 3" xfId="27121" xr:uid="{00000000-0005-0000-0000-0000373A0000}"/>
    <cellStyle name="Percent 4 2 6 5 4" xfId="9503" xr:uid="{00000000-0005-0000-0000-0000383A0000}"/>
    <cellStyle name="Percent 4 2 6 5 4 2" xfId="27123" xr:uid="{00000000-0005-0000-0000-0000393A0000}"/>
    <cellStyle name="Percent 4 2 6 5 5" xfId="27118" xr:uid="{00000000-0005-0000-0000-00003A3A0000}"/>
    <cellStyle name="Percent 4 2 6 6" xfId="9504" xr:uid="{00000000-0005-0000-0000-00003B3A0000}"/>
    <cellStyle name="Percent 4 2 6 6 2" xfId="9505" xr:uid="{00000000-0005-0000-0000-00003C3A0000}"/>
    <cellStyle name="Percent 4 2 6 6 2 2" xfId="27125" xr:uid="{00000000-0005-0000-0000-00003D3A0000}"/>
    <cellStyle name="Percent 4 2 6 6 3" xfId="27124" xr:uid="{00000000-0005-0000-0000-00003E3A0000}"/>
    <cellStyle name="Percent 4 2 6 7" xfId="9506" xr:uid="{00000000-0005-0000-0000-00003F3A0000}"/>
    <cellStyle name="Percent 4 2 6 7 2" xfId="9507" xr:uid="{00000000-0005-0000-0000-0000403A0000}"/>
    <cellStyle name="Percent 4 2 6 7 2 2" xfId="27127" xr:uid="{00000000-0005-0000-0000-0000413A0000}"/>
    <cellStyle name="Percent 4 2 6 7 3" xfId="27126" xr:uid="{00000000-0005-0000-0000-0000423A0000}"/>
    <cellStyle name="Percent 4 2 6 8" xfId="9508" xr:uid="{00000000-0005-0000-0000-0000433A0000}"/>
    <cellStyle name="Percent 4 2 6 8 2" xfId="9509" xr:uid="{00000000-0005-0000-0000-0000443A0000}"/>
    <cellStyle name="Percent 4 2 6 8 2 2" xfId="27129" xr:uid="{00000000-0005-0000-0000-0000453A0000}"/>
    <cellStyle name="Percent 4 2 6 8 3" xfId="27128" xr:uid="{00000000-0005-0000-0000-0000463A0000}"/>
    <cellStyle name="Percent 4 2 6 9" xfId="9510" xr:uid="{00000000-0005-0000-0000-0000473A0000}"/>
    <cellStyle name="Percent 4 2 6 9 2" xfId="27130" xr:uid="{00000000-0005-0000-0000-0000483A0000}"/>
    <cellStyle name="Percent 4 2 7" xfId="9511" xr:uid="{00000000-0005-0000-0000-0000493A0000}"/>
    <cellStyle name="Percent 4 2 7 10" xfId="27131" xr:uid="{00000000-0005-0000-0000-00004A3A0000}"/>
    <cellStyle name="Percent 4 2 7 2" xfId="9512" xr:uid="{00000000-0005-0000-0000-00004B3A0000}"/>
    <cellStyle name="Percent 4 2 7 2 2" xfId="9513" xr:uid="{00000000-0005-0000-0000-00004C3A0000}"/>
    <cellStyle name="Percent 4 2 7 2 2 2" xfId="9514" xr:uid="{00000000-0005-0000-0000-00004D3A0000}"/>
    <cellStyle name="Percent 4 2 7 2 2 2 2" xfId="27134" xr:uid="{00000000-0005-0000-0000-00004E3A0000}"/>
    <cellStyle name="Percent 4 2 7 2 2 3" xfId="27133" xr:uid="{00000000-0005-0000-0000-00004F3A0000}"/>
    <cellStyle name="Percent 4 2 7 2 3" xfId="9515" xr:uid="{00000000-0005-0000-0000-0000503A0000}"/>
    <cellStyle name="Percent 4 2 7 2 3 2" xfId="9516" xr:uid="{00000000-0005-0000-0000-0000513A0000}"/>
    <cellStyle name="Percent 4 2 7 2 3 2 2" xfId="27136" xr:uid="{00000000-0005-0000-0000-0000523A0000}"/>
    <cellStyle name="Percent 4 2 7 2 3 3" xfId="27135" xr:uid="{00000000-0005-0000-0000-0000533A0000}"/>
    <cellStyle name="Percent 4 2 7 2 4" xfId="9517" xr:uid="{00000000-0005-0000-0000-0000543A0000}"/>
    <cellStyle name="Percent 4 2 7 2 4 2" xfId="27137" xr:uid="{00000000-0005-0000-0000-0000553A0000}"/>
    <cellStyle name="Percent 4 2 7 2 5" xfId="27132" xr:uid="{00000000-0005-0000-0000-0000563A0000}"/>
    <cellStyle name="Percent 4 2 7 3" xfId="9518" xr:uid="{00000000-0005-0000-0000-0000573A0000}"/>
    <cellStyle name="Percent 4 2 7 3 2" xfId="9519" xr:uid="{00000000-0005-0000-0000-0000583A0000}"/>
    <cellStyle name="Percent 4 2 7 3 2 2" xfId="9520" xr:uid="{00000000-0005-0000-0000-0000593A0000}"/>
    <cellStyle name="Percent 4 2 7 3 2 2 2" xfId="27140" xr:uid="{00000000-0005-0000-0000-00005A3A0000}"/>
    <cellStyle name="Percent 4 2 7 3 2 3" xfId="27139" xr:uid="{00000000-0005-0000-0000-00005B3A0000}"/>
    <cellStyle name="Percent 4 2 7 3 3" xfId="9521" xr:uid="{00000000-0005-0000-0000-00005C3A0000}"/>
    <cellStyle name="Percent 4 2 7 3 3 2" xfId="9522" xr:uid="{00000000-0005-0000-0000-00005D3A0000}"/>
    <cellStyle name="Percent 4 2 7 3 3 2 2" xfId="27142" xr:uid="{00000000-0005-0000-0000-00005E3A0000}"/>
    <cellStyle name="Percent 4 2 7 3 3 3" xfId="27141" xr:uid="{00000000-0005-0000-0000-00005F3A0000}"/>
    <cellStyle name="Percent 4 2 7 3 4" xfId="9523" xr:uid="{00000000-0005-0000-0000-0000603A0000}"/>
    <cellStyle name="Percent 4 2 7 3 4 2" xfId="27143" xr:uid="{00000000-0005-0000-0000-0000613A0000}"/>
    <cellStyle name="Percent 4 2 7 3 5" xfId="27138" xr:uid="{00000000-0005-0000-0000-0000623A0000}"/>
    <cellStyle name="Percent 4 2 7 4" xfId="9524" xr:uid="{00000000-0005-0000-0000-0000633A0000}"/>
    <cellStyle name="Percent 4 2 7 4 2" xfId="9525" xr:uid="{00000000-0005-0000-0000-0000643A0000}"/>
    <cellStyle name="Percent 4 2 7 4 2 2" xfId="9526" xr:uid="{00000000-0005-0000-0000-0000653A0000}"/>
    <cellStyle name="Percent 4 2 7 4 2 2 2" xfId="27146" xr:uid="{00000000-0005-0000-0000-0000663A0000}"/>
    <cellStyle name="Percent 4 2 7 4 2 3" xfId="27145" xr:uid="{00000000-0005-0000-0000-0000673A0000}"/>
    <cellStyle name="Percent 4 2 7 4 3" xfId="9527" xr:uid="{00000000-0005-0000-0000-0000683A0000}"/>
    <cellStyle name="Percent 4 2 7 4 3 2" xfId="9528" xr:uid="{00000000-0005-0000-0000-0000693A0000}"/>
    <cellStyle name="Percent 4 2 7 4 3 2 2" xfId="27148" xr:uid="{00000000-0005-0000-0000-00006A3A0000}"/>
    <cellStyle name="Percent 4 2 7 4 3 3" xfId="27147" xr:uid="{00000000-0005-0000-0000-00006B3A0000}"/>
    <cellStyle name="Percent 4 2 7 4 4" xfId="9529" xr:uid="{00000000-0005-0000-0000-00006C3A0000}"/>
    <cellStyle name="Percent 4 2 7 4 4 2" xfId="9530" xr:uid="{00000000-0005-0000-0000-00006D3A0000}"/>
    <cellStyle name="Percent 4 2 7 4 4 2 2" xfId="27150" xr:uid="{00000000-0005-0000-0000-00006E3A0000}"/>
    <cellStyle name="Percent 4 2 7 4 4 3" xfId="27149" xr:uid="{00000000-0005-0000-0000-00006F3A0000}"/>
    <cellStyle name="Percent 4 2 7 4 5" xfId="9531" xr:uid="{00000000-0005-0000-0000-0000703A0000}"/>
    <cellStyle name="Percent 4 2 7 4 5 2" xfId="27151" xr:uid="{00000000-0005-0000-0000-0000713A0000}"/>
    <cellStyle name="Percent 4 2 7 4 6" xfId="27144" xr:uid="{00000000-0005-0000-0000-0000723A0000}"/>
    <cellStyle name="Percent 4 2 7 5" xfId="9532" xr:uid="{00000000-0005-0000-0000-0000733A0000}"/>
    <cellStyle name="Percent 4 2 7 5 2" xfId="9533" xr:uid="{00000000-0005-0000-0000-0000743A0000}"/>
    <cellStyle name="Percent 4 2 7 5 2 2" xfId="9534" xr:uid="{00000000-0005-0000-0000-0000753A0000}"/>
    <cellStyle name="Percent 4 2 7 5 2 2 2" xfId="27154" xr:uid="{00000000-0005-0000-0000-0000763A0000}"/>
    <cellStyle name="Percent 4 2 7 5 2 3" xfId="27153" xr:uid="{00000000-0005-0000-0000-0000773A0000}"/>
    <cellStyle name="Percent 4 2 7 5 3" xfId="9535" xr:uid="{00000000-0005-0000-0000-0000783A0000}"/>
    <cellStyle name="Percent 4 2 7 5 3 2" xfId="9536" xr:uid="{00000000-0005-0000-0000-0000793A0000}"/>
    <cellStyle name="Percent 4 2 7 5 3 2 2" xfId="27156" xr:uid="{00000000-0005-0000-0000-00007A3A0000}"/>
    <cellStyle name="Percent 4 2 7 5 3 3" xfId="27155" xr:uid="{00000000-0005-0000-0000-00007B3A0000}"/>
    <cellStyle name="Percent 4 2 7 5 4" xfId="9537" xr:uid="{00000000-0005-0000-0000-00007C3A0000}"/>
    <cellStyle name="Percent 4 2 7 5 4 2" xfId="27157" xr:uid="{00000000-0005-0000-0000-00007D3A0000}"/>
    <cellStyle name="Percent 4 2 7 5 5" xfId="27152" xr:uid="{00000000-0005-0000-0000-00007E3A0000}"/>
    <cellStyle name="Percent 4 2 7 6" xfId="9538" xr:uid="{00000000-0005-0000-0000-00007F3A0000}"/>
    <cellStyle name="Percent 4 2 7 6 2" xfId="9539" xr:uid="{00000000-0005-0000-0000-0000803A0000}"/>
    <cellStyle name="Percent 4 2 7 6 2 2" xfId="27159" xr:uid="{00000000-0005-0000-0000-0000813A0000}"/>
    <cellStyle name="Percent 4 2 7 6 3" xfId="27158" xr:uid="{00000000-0005-0000-0000-0000823A0000}"/>
    <cellStyle name="Percent 4 2 7 7" xfId="9540" xr:uid="{00000000-0005-0000-0000-0000833A0000}"/>
    <cellStyle name="Percent 4 2 7 7 2" xfId="9541" xr:uid="{00000000-0005-0000-0000-0000843A0000}"/>
    <cellStyle name="Percent 4 2 7 7 2 2" xfId="27161" xr:uid="{00000000-0005-0000-0000-0000853A0000}"/>
    <cellStyle name="Percent 4 2 7 7 3" xfId="27160" xr:uid="{00000000-0005-0000-0000-0000863A0000}"/>
    <cellStyle name="Percent 4 2 7 8" xfId="9542" xr:uid="{00000000-0005-0000-0000-0000873A0000}"/>
    <cellStyle name="Percent 4 2 7 8 2" xfId="9543" xr:uid="{00000000-0005-0000-0000-0000883A0000}"/>
    <cellStyle name="Percent 4 2 7 8 2 2" xfId="27163" xr:uid="{00000000-0005-0000-0000-0000893A0000}"/>
    <cellStyle name="Percent 4 2 7 8 3" xfId="27162" xr:uid="{00000000-0005-0000-0000-00008A3A0000}"/>
    <cellStyle name="Percent 4 2 7 9" xfId="9544" xr:uid="{00000000-0005-0000-0000-00008B3A0000}"/>
    <cellStyle name="Percent 4 2 7 9 2" xfId="27164" xr:uid="{00000000-0005-0000-0000-00008C3A0000}"/>
    <cellStyle name="Percent 4 2 8" xfId="9545" xr:uid="{00000000-0005-0000-0000-00008D3A0000}"/>
    <cellStyle name="Percent 4 2 8 10" xfId="27165" xr:uid="{00000000-0005-0000-0000-00008E3A0000}"/>
    <cellStyle name="Percent 4 2 8 2" xfId="9546" xr:uid="{00000000-0005-0000-0000-00008F3A0000}"/>
    <cellStyle name="Percent 4 2 8 2 2" xfId="9547" xr:uid="{00000000-0005-0000-0000-0000903A0000}"/>
    <cellStyle name="Percent 4 2 8 2 2 2" xfId="9548" xr:uid="{00000000-0005-0000-0000-0000913A0000}"/>
    <cellStyle name="Percent 4 2 8 2 2 2 2" xfId="27168" xr:uid="{00000000-0005-0000-0000-0000923A0000}"/>
    <cellStyle name="Percent 4 2 8 2 2 3" xfId="27167" xr:uid="{00000000-0005-0000-0000-0000933A0000}"/>
    <cellStyle name="Percent 4 2 8 2 3" xfId="9549" xr:uid="{00000000-0005-0000-0000-0000943A0000}"/>
    <cellStyle name="Percent 4 2 8 2 3 2" xfId="9550" xr:uid="{00000000-0005-0000-0000-0000953A0000}"/>
    <cellStyle name="Percent 4 2 8 2 3 2 2" xfId="27170" xr:uid="{00000000-0005-0000-0000-0000963A0000}"/>
    <cellStyle name="Percent 4 2 8 2 3 3" xfId="27169" xr:uid="{00000000-0005-0000-0000-0000973A0000}"/>
    <cellStyle name="Percent 4 2 8 2 4" xfId="9551" xr:uid="{00000000-0005-0000-0000-0000983A0000}"/>
    <cellStyle name="Percent 4 2 8 2 4 2" xfId="27171" xr:uid="{00000000-0005-0000-0000-0000993A0000}"/>
    <cellStyle name="Percent 4 2 8 2 5" xfId="27166" xr:uid="{00000000-0005-0000-0000-00009A3A0000}"/>
    <cellStyle name="Percent 4 2 8 3" xfId="9552" xr:uid="{00000000-0005-0000-0000-00009B3A0000}"/>
    <cellStyle name="Percent 4 2 8 3 2" xfId="9553" xr:uid="{00000000-0005-0000-0000-00009C3A0000}"/>
    <cellStyle name="Percent 4 2 8 3 2 2" xfId="9554" xr:uid="{00000000-0005-0000-0000-00009D3A0000}"/>
    <cellStyle name="Percent 4 2 8 3 2 2 2" xfId="27174" xr:uid="{00000000-0005-0000-0000-00009E3A0000}"/>
    <cellStyle name="Percent 4 2 8 3 2 3" xfId="27173" xr:uid="{00000000-0005-0000-0000-00009F3A0000}"/>
    <cellStyle name="Percent 4 2 8 3 3" xfId="9555" xr:uid="{00000000-0005-0000-0000-0000A03A0000}"/>
    <cellStyle name="Percent 4 2 8 3 3 2" xfId="9556" xr:uid="{00000000-0005-0000-0000-0000A13A0000}"/>
    <cellStyle name="Percent 4 2 8 3 3 2 2" xfId="27176" xr:uid="{00000000-0005-0000-0000-0000A23A0000}"/>
    <cellStyle name="Percent 4 2 8 3 3 3" xfId="27175" xr:uid="{00000000-0005-0000-0000-0000A33A0000}"/>
    <cellStyle name="Percent 4 2 8 3 4" xfId="9557" xr:uid="{00000000-0005-0000-0000-0000A43A0000}"/>
    <cellStyle name="Percent 4 2 8 3 4 2" xfId="27177" xr:uid="{00000000-0005-0000-0000-0000A53A0000}"/>
    <cellStyle name="Percent 4 2 8 3 5" xfId="27172" xr:uid="{00000000-0005-0000-0000-0000A63A0000}"/>
    <cellStyle name="Percent 4 2 8 4" xfId="9558" xr:uid="{00000000-0005-0000-0000-0000A73A0000}"/>
    <cellStyle name="Percent 4 2 8 4 2" xfId="9559" xr:uid="{00000000-0005-0000-0000-0000A83A0000}"/>
    <cellStyle name="Percent 4 2 8 4 2 2" xfId="9560" xr:uid="{00000000-0005-0000-0000-0000A93A0000}"/>
    <cellStyle name="Percent 4 2 8 4 2 2 2" xfId="27180" xr:uid="{00000000-0005-0000-0000-0000AA3A0000}"/>
    <cellStyle name="Percent 4 2 8 4 2 3" xfId="27179" xr:uid="{00000000-0005-0000-0000-0000AB3A0000}"/>
    <cellStyle name="Percent 4 2 8 4 3" xfId="9561" xr:uid="{00000000-0005-0000-0000-0000AC3A0000}"/>
    <cellStyle name="Percent 4 2 8 4 3 2" xfId="9562" xr:uid="{00000000-0005-0000-0000-0000AD3A0000}"/>
    <cellStyle name="Percent 4 2 8 4 3 2 2" xfId="27182" xr:uid="{00000000-0005-0000-0000-0000AE3A0000}"/>
    <cellStyle name="Percent 4 2 8 4 3 3" xfId="27181" xr:uid="{00000000-0005-0000-0000-0000AF3A0000}"/>
    <cellStyle name="Percent 4 2 8 4 4" xfId="9563" xr:uid="{00000000-0005-0000-0000-0000B03A0000}"/>
    <cellStyle name="Percent 4 2 8 4 4 2" xfId="9564" xr:uid="{00000000-0005-0000-0000-0000B13A0000}"/>
    <cellStyle name="Percent 4 2 8 4 4 2 2" xfId="27184" xr:uid="{00000000-0005-0000-0000-0000B23A0000}"/>
    <cellStyle name="Percent 4 2 8 4 4 3" xfId="27183" xr:uid="{00000000-0005-0000-0000-0000B33A0000}"/>
    <cellStyle name="Percent 4 2 8 4 5" xfId="9565" xr:uid="{00000000-0005-0000-0000-0000B43A0000}"/>
    <cellStyle name="Percent 4 2 8 4 5 2" xfId="27185" xr:uid="{00000000-0005-0000-0000-0000B53A0000}"/>
    <cellStyle name="Percent 4 2 8 4 6" xfId="27178" xr:uid="{00000000-0005-0000-0000-0000B63A0000}"/>
    <cellStyle name="Percent 4 2 8 5" xfId="9566" xr:uid="{00000000-0005-0000-0000-0000B73A0000}"/>
    <cellStyle name="Percent 4 2 8 5 2" xfId="9567" xr:uid="{00000000-0005-0000-0000-0000B83A0000}"/>
    <cellStyle name="Percent 4 2 8 5 2 2" xfId="9568" xr:uid="{00000000-0005-0000-0000-0000B93A0000}"/>
    <cellStyle name="Percent 4 2 8 5 2 2 2" xfId="27188" xr:uid="{00000000-0005-0000-0000-0000BA3A0000}"/>
    <cellStyle name="Percent 4 2 8 5 2 3" xfId="27187" xr:uid="{00000000-0005-0000-0000-0000BB3A0000}"/>
    <cellStyle name="Percent 4 2 8 5 3" xfId="9569" xr:uid="{00000000-0005-0000-0000-0000BC3A0000}"/>
    <cellStyle name="Percent 4 2 8 5 3 2" xfId="9570" xr:uid="{00000000-0005-0000-0000-0000BD3A0000}"/>
    <cellStyle name="Percent 4 2 8 5 3 2 2" xfId="27190" xr:uid="{00000000-0005-0000-0000-0000BE3A0000}"/>
    <cellStyle name="Percent 4 2 8 5 3 3" xfId="27189" xr:uid="{00000000-0005-0000-0000-0000BF3A0000}"/>
    <cellStyle name="Percent 4 2 8 5 4" xfId="9571" xr:uid="{00000000-0005-0000-0000-0000C03A0000}"/>
    <cellStyle name="Percent 4 2 8 5 4 2" xfId="27191" xr:uid="{00000000-0005-0000-0000-0000C13A0000}"/>
    <cellStyle name="Percent 4 2 8 5 5" xfId="27186" xr:uid="{00000000-0005-0000-0000-0000C23A0000}"/>
    <cellStyle name="Percent 4 2 8 6" xfId="9572" xr:uid="{00000000-0005-0000-0000-0000C33A0000}"/>
    <cellStyle name="Percent 4 2 8 6 2" xfId="9573" xr:uid="{00000000-0005-0000-0000-0000C43A0000}"/>
    <cellStyle name="Percent 4 2 8 6 2 2" xfId="27193" xr:uid="{00000000-0005-0000-0000-0000C53A0000}"/>
    <cellStyle name="Percent 4 2 8 6 3" xfId="27192" xr:uid="{00000000-0005-0000-0000-0000C63A0000}"/>
    <cellStyle name="Percent 4 2 8 7" xfId="9574" xr:uid="{00000000-0005-0000-0000-0000C73A0000}"/>
    <cellStyle name="Percent 4 2 8 7 2" xfId="9575" xr:uid="{00000000-0005-0000-0000-0000C83A0000}"/>
    <cellStyle name="Percent 4 2 8 7 2 2" xfId="27195" xr:uid="{00000000-0005-0000-0000-0000C93A0000}"/>
    <cellStyle name="Percent 4 2 8 7 3" xfId="27194" xr:uid="{00000000-0005-0000-0000-0000CA3A0000}"/>
    <cellStyle name="Percent 4 2 8 8" xfId="9576" xr:uid="{00000000-0005-0000-0000-0000CB3A0000}"/>
    <cellStyle name="Percent 4 2 8 8 2" xfId="9577" xr:uid="{00000000-0005-0000-0000-0000CC3A0000}"/>
    <cellStyle name="Percent 4 2 8 8 2 2" xfId="27197" xr:uid="{00000000-0005-0000-0000-0000CD3A0000}"/>
    <cellStyle name="Percent 4 2 8 8 3" xfId="27196" xr:uid="{00000000-0005-0000-0000-0000CE3A0000}"/>
    <cellStyle name="Percent 4 2 8 9" xfId="9578" xr:uid="{00000000-0005-0000-0000-0000CF3A0000}"/>
    <cellStyle name="Percent 4 2 8 9 2" xfId="27198" xr:uid="{00000000-0005-0000-0000-0000D03A0000}"/>
    <cellStyle name="Percent 4 2 9" xfId="9579" xr:uid="{00000000-0005-0000-0000-0000D13A0000}"/>
    <cellStyle name="Percent 4 2 9 2" xfId="9580" xr:uid="{00000000-0005-0000-0000-0000D23A0000}"/>
    <cellStyle name="Percent 4 2 9 2 2" xfId="9581" xr:uid="{00000000-0005-0000-0000-0000D33A0000}"/>
    <cellStyle name="Percent 4 2 9 2 2 2" xfId="27201" xr:uid="{00000000-0005-0000-0000-0000D43A0000}"/>
    <cellStyle name="Percent 4 2 9 2 3" xfId="27200" xr:uid="{00000000-0005-0000-0000-0000D53A0000}"/>
    <cellStyle name="Percent 4 2 9 3" xfId="9582" xr:uid="{00000000-0005-0000-0000-0000D63A0000}"/>
    <cellStyle name="Percent 4 2 9 3 2" xfId="9583" xr:uid="{00000000-0005-0000-0000-0000D73A0000}"/>
    <cellStyle name="Percent 4 2 9 3 2 2" xfId="27203" xr:uid="{00000000-0005-0000-0000-0000D83A0000}"/>
    <cellStyle name="Percent 4 2 9 3 3" xfId="27202" xr:uid="{00000000-0005-0000-0000-0000D93A0000}"/>
    <cellStyle name="Percent 4 2 9 4" xfId="9584" xr:uid="{00000000-0005-0000-0000-0000DA3A0000}"/>
    <cellStyle name="Percent 4 2 9 4 2" xfId="27204" xr:uid="{00000000-0005-0000-0000-0000DB3A0000}"/>
    <cellStyle name="Percent 4 2 9 5" xfId="27199" xr:uid="{00000000-0005-0000-0000-0000DC3A0000}"/>
    <cellStyle name="Percent 4 20" xfId="9585" xr:uid="{00000000-0005-0000-0000-0000DD3A0000}"/>
    <cellStyle name="Percent 4 20 10" xfId="9586" xr:uid="{00000000-0005-0000-0000-0000DE3A0000}"/>
    <cellStyle name="Percent 4 20 10 2" xfId="9587" xr:uid="{00000000-0005-0000-0000-0000DF3A0000}"/>
    <cellStyle name="Percent 4 20 10 2 2" xfId="27207" xr:uid="{00000000-0005-0000-0000-0000E03A0000}"/>
    <cellStyle name="Percent 4 20 10 3" xfId="27206" xr:uid="{00000000-0005-0000-0000-0000E13A0000}"/>
    <cellStyle name="Percent 4 20 11" xfId="9588" xr:uid="{00000000-0005-0000-0000-0000E23A0000}"/>
    <cellStyle name="Percent 4 20 11 2" xfId="27208" xr:uid="{00000000-0005-0000-0000-0000E33A0000}"/>
    <cellStyle name="Percent 4 20 12" xfId="27205" xr:uid="{00000000-0005-0000-0000-0000E43A0000}"/>
    <cellStyle name="Percent 4 20 2" xfId="9589" xr:uid="{00000000-0005-0000-0000-0000E53A0000}"/>
    <cellStyle name="Percent 4 20 2 2" xfId="9590" xr:uid="{00000000-0005-0000-0000-0000E63A0000}"/>
    <cellStyle name="Percent 4 20 2 2 2" xfId="9591" xr:uid="{00000000-0005-0000-0000-0000E73A0000}"/>
    <cellStyle name="Percent 4 20 2 2 2 2" xfId="27211" xr:uid="{00000000-0005-0000-0000-0000E83A0000}"/>
    <cellStyle name="Percent 4 20 2 2 3" xfId="27210" xr:uid="{00000000-0005-0000-0000-0000E93A0000}"/>
    <cellStyle name="Percent 4 20 2 3" xfId="9592" xr:uid="{00000000-0005-0000-0000-0000EA3A0000}"/>
    <cellStyle name="Percent 4 20 2 3 2" xfId="9593" xr:uid="{00000000-0005-0000-0000-0000EB3A0000}"/>
    <cellStyle name="Percent 4 20 2 3 2 2" xfId="27213" xr:uid="{00000000-0005-0000-0000-0000EC3A0000}"/>
    <cellStyle name="Percent 4 20 2 3 3" xfId="27212" xr:uid="{00000000-0005-0000-0000-0000ED3A0000}"/>
    <cellStyle name="Percent 4 20 2 4" xfId="9594" xr:uid="{00000000-0005-0000-0000-0000EE3A0000}"/>
    <cellStyle name="Percent 4 20 2 4 2" xfId="27214" xr:uid="{00000000-0005-0000-0000-0000EF3A0000}"/>
    <cellStyle name="Percent 4 20 2 5" xfId="27209" xr:uid="{00000000-0005-0000-0000-0000F03A0000}"/>
    <cellStyle name="Percent 4 20 3" xfId="9595" xr:uid="{00000000-0005-0000-0000-0000F13A0000}"/>
    <cellStyle name="Percent 4 20 3 2" xfId="9596" xr:uid="{00000000-0005-0000-0000-0000F23A0000}"/>
    <cellStyle name="Percent 4 20 3 2 2" xfId="9597" xr:uid="{00000000-0005-0000-0000-0000F33A0000}"/>
    <cellStyle name="Percent 4 20 3 2 2 2" xfId="27217" xr:uid="{00000000-0005-0000-0000-0000F43A0000}"/>
    <cellStyle name="Percent 4 20 3 2 3" xfId="27216" xr:uid="{00000000-0005-0000-0000-0000F53A0000}"/>
    <cellStyle name="Percent 4 20 3 3" xfId="9598" xr:uid="{00000000-0005-0000-0000-0000F63A0000}"/>
    <cellStyle name="Percent 4 20 3 3 2" xfId="9599" xr:uid="{00000000-0005-0000-0000-0000F73A0000}"/>
    <cellStyle name="Percent 4 20 3 3 2 2" xfId="27219" xr:uid="{00000000-0005-0000-0000-0000F83A0000}"/>
    <cellStyle name="Percent 4 20 3 3 3" xfId="27218" xr:uid="{00000000-0005-0000-0000-0000F93A0000}"/>
    <cellStyle name="Percent 4 20 3 4" xfId="9600" xr:uid="{00000000-0005-0000-0000-0000FA3A0000}"/>
    <cellStyle name="Percent 4 20 3 4 2" xfId="27220" xr:uid="{00000000-0005-0000-0000-0000FB3A0000}"/>
    <cellStyle name="Percent 4 20 3 5" xfId="27215" xr:uid="{00000000-0005-0000-0000-0000FC3A0000}"/>
    <cellStyle name="Percent 4 20 4" xfId="9601" xr:uid="{00000000-0005-0000-0000-0000FD3A0000}"/>
    <cellStyle name="Percent 4 20 4 2" xfId="9602" xr:uid="{00000000-0005-0000-0000-0000FE3A0000}"/>
    <cellStyle name="Percent 4 20 4 2 2" xfId="9603" xr:uid="{00000000-0005-0000-0000-0000FF3A0000}"/>
    <cellStyle name="Percent 4 20 4 2 2 2" xfId="27223" xr:uid="{00000000-0005-0000-0000-0000003B0000}"/>
    <cellStyle name="Percent 4 20 4 2 3" xfId="27222" xr:uid="{00000000-0005-0000-0000-0000013B0000}"/>
    <cellStyle name="Percent 4 20 4 3" xfId="9604" xr:uid="{00000000-0005-0000-0000-0000023B0000}"/>
    <cellStyle name="Percent 4 20 4 3 2" xfId="9605" xr:uid="{00000000-0005-0000-0000-0000033B0000}"/>
    <cellStyle name="Percent 4 20 4 3 2 2" xfId="27225" xr:uid="{00000000-0005-0000-0000-0000043B0000}"/>
    <cellStyle name="Percent 4 20 4 3 3" xfId="27224" xr:uid="{00000000-0005-0000-0000-0000053B0000}"/>
    <cellStyle name="Percent 4 20 4 4" xfId="9606" xr:uid="{00000000-0005-0000-0000-0000063B0000}"/>
    <cellStyle name="Percent 4 20 4 4 2" xfId="27226" xr:uid="{00000000-0005-0000-0000-0000073B0000}"/>
    <cellStyle name="Percent 4 20 4 5" xfId="27221" xr:uid="{00000000-0005-0000-0000-0000083B0000}"/>
    <cellStyle name="Percent 4 20 5" xfId="9607" xr:uid="{00000000-0005-0000-0000-0000093B0000}"/>
    <cellStyle name="Percent 4 20 5 2" xfId="9608" xr:uid="{00000000-0005-0000-0000-00000A3B0000}"/>
    <cellStyle name="Percent 4 20 5 2 2" xfId="9609" xr:uid="{00000000-0005-0000-0000-00000B3B0000}"/>
    <cellStyle name="Percent 4 20 5 2 2 2" xfId="27229" xr:uid="{00000000-0005-0000-0000-00000C3B0000}"/>
    <cellStyle name="Percent 4 20 5 2 3" xfId="27228" xr:uid="{00000000-0005-0000-0000-00000D3B0000}"/>
    <cellStyle name="Percent 4 20 5 3" xfId="9610" xr:uid="{00000000-0005-0000-0000-00000E3B0000}"/>
    <cellStyle name="Percent 4 20 5 3 2" xfId="9611" xr:uid="{00000000-0005-0000-0000-00000F3B0000}"/>
    <cellStyle name="Percent 4 20 5 3 2 2" xfId="27231" xr:uid="{00000000-0005-0000-0000-0000103B0000}"/>
    <cellStyle name="Percent 4 20 5 3 3" xfId="27230" xr:uid="{00000000-0005-0000-0000-0000113B0000}"/>
    <cellStyle name="Percent 4 20 5 4" xfId="9612" xr:uid="{00000000-0005-0000-0000-0000123B0000}"/>
    <cellStyle name="Percent 4 20 5 4 2" xfId="9613" xr:uid="{00000000-0005-0000-0000-0000133B0000}"/>
    <cellStyle name="Percent 4 20 5 4 2 2" xfId="27233" xr:uid="{00000000-0005-0000-0000-0000143B0000}"/>
    <cellStyle name="Percent 4 20 5 4 3" xfId="27232" xr:uid="{00000000-0005-0000-0000-0000153B0000}"/>
    <cellStyle name="Percent 4 20 5 5" xfId="9614" xr:uid="{00000000-0005-0000-0000-0000163B0000}"/>
    <cellStyle name="Percent 4 20 5 5 2" xfId="27234" xr:uid="{00000000-0005-0000-0000-0000173B0000}"/>
    <cellStyle name="Percent 4 20 5 6" xfId="27227" xr:uid="{00000000-0005-0000-0000-0000183B0000}"/>
    <cellStyle name="Percent 4 20 6" xfId="9615" xr:uid="{00000000-0005-0000-0000-0000193B0000}"/>
    <cellStyle name="Percent 4 20 6 2" xfId="9616" xr:uid="{00000000-0005-0000-0000-00001A3B0000}"/>
    <cellStyle name="Percent 4 20 6 2 2" xfId="9617" xr:uid="{00000000-0005-0000-0000-00001B3B0000}"/>
    <cellStyle name="Percent 4 20 6 2 2 2" xfId="27237" xr:uid="{00000000-0005-0000-0000-00001C3B0000}"/>
    <cellStyle name="Percent 4 20 6 2 3" xfId="27236" xr:uid="{00000000-0005-0000-0000-00001D3B0000}"/>
    <cellStyle name="Percent 4 20 6 3" xfId="9618" xr:uid="{00000000-0005-0000-0000-00001E3B0000}"/>
    <cellStyle name="Percent 4 20 6 3 2" xfId="9619" xr:uid="{00000000-0005-0000-0000-00001F3B0000}"/>
    <cellStyle name="Percent 4 20 6 3 2 2" xfId="27239" xr:uid="{00000000-0005-0000-0000-0000203B0000}"/>
    <cellStyle name="Percent 4 20 6 3 3" xfId="27238" xr:uid="{00000000-0005-0000-0000-0000213B0000}"/>
    <cellStyle name="Percent 4 20 6 4" xfId="9620" xr:uid="{00000000-0005-0000-0000-0000223B0000}"/>
    <cellStyle name="Percent 4 20 6 4 2" xfId="27240" xr:uid="{00000000-0005-0000-0000-0000233B0000}"/>
    <cellStyle name="Percent 4 20 6 5" xfId="27235" xr:uid="{00000000-0005-0000-0000-0000243B0000}"/>
    <cellStyle name="Percent 4 20 7" xfId="9621" xr:uid="{00000000-0005-0000-0000-0000253B0000}"/>
    <cellStyle name="Percent 4 20 7 2" xfId="9622" xr:uid="{00000000-0005-0000-0000-0000263B0000}"/>
    <cellStyle name="Percent 4 20 7 2 2" xfId="27242" xr:uid="{00000000-0005-0000-0000-0000273B0000}"/>
    <cellStyle name="Percent 4 20 7 3" xfId="27241" xr:uid="{00000000-0005-0000-0000-0000283B0000}"/>
    <cellStyle name="Percent 4 20 8" xfId="9623" xr:uid="{00000000-0005-0000-0000-0000293B0000}"/>
    <cellStyle name="Percent 4 20 8 2" xfId="9624" xr:uid="{00000000-0005-0000-0000-00002A3B0000}"/>
    <cellStyle name="Percent 4 20 8 2 2" xfId="27244" xr:uid="{00000000-0005-0000-0000-00002B3B0000}"/>
    <cellStyle name="Percent 4 20 8 3" xfId="27243" xr:uid="{00000000-0005-0000-0000-00002C3B0000}"/>
    <cellStyle name="Percent 4 20 9" xfId="9625" xr:uid="{00000000-0005-0000-0000-00002D3B0000}"/>
    <cellStyle name="Percent 4 20 9 2" xfId="9626" xr:uid="{00000000-0005-0000-0000-00002E3B0000}"/>
    <cellStyle name="Percent 4 20 9 2 2" xfId="27246" xr:uid="{00000000-0005-0000-0000-00002F3B0000}"/>
    <cellStyle name="Percent 4 20 9 3" xfId="27245" xr:uid="{00000000-0005-0000-0000-0000303B0000}"/>
    <cellStyle name="Percent 4 21" xfId="9627" xr:uid="{00000000-0005-0000-0000-0000313B0000}"/>
    <cellStyle name="Percent 4 21 10" xfId="9628" xr:uid="{00000000-0005-0000-0000-0000323B0000}"/>
    <cellStyle name="Percent 4 21 10 2" xfId="9629" xr:uid="{00000000-0005-0000-0000-0000333B0000}"/>
    <cellStyle name="Percent 4 21 10 2 2" xfId="27249" xr:uid="{00000000-0005-0000-0000-0000343B0000}"/>
    <cellStyle name="Percent 4 21 10 3" xfId="27248" xr:uid="{00000000-0005-0000-0000-0000353B0000}"/>
    <cellStyle name="Percent 4 21 11" xfId="9630" xr:uid="{00000000-0005-0000-0000-0000363B0000}"/>
    <cellStyle name="Percent 4 21 11 2" xfId="27250" xr:uid="{00000000-0005-0000-0000-0000373B0000}"/>
    <cellStyle name="Percent 4 21 12" xfId="27247" xr:uid="{00000000-0005-0000-0000-0000383B0000}"/>
    <cellStyle name="Percent 4 21 2" xfId="9631" xr:uid="{00000000-0005-0000-0000-0000393B0000}"/>
    <cellStyle name="Percent 4 21 2 2" xfId="9632" xr:uid="{00000000-0005-0000-0000-00003A3B0000}"/>
    <cellStyle name="Percent 4 21 2 2 2" xfId="9633" xr:uid="{00000000-0005-0000-0000-00003B3B0000}"/>
    <cellStyle name="Percent 4 21 2 2 2 2" xfId="27253" xr:uid="{00000000-0005-0000-0000-00003C3B0000}"/>
    <cellStyle name="Percent 4 21 2 2 3" xfId="27252" xr:uid="{00000000-0005-0000-0000-00003D3B0000}"/>
    <cellStyle name="Percent 4 21 2 3" xfId="9634" xr:uid="{00000000-0005-0000-0000-00003E3B0000}"/>
    <cellStyle name="Percent 4 21 2 3 2" xfId="9635" xr:uid="{00000000-0005-0000-0000-00003F3B0000}"/>
    <cellStyle name="Percent 4 21 2 3 2 2" xfId="27255" xr:uid="{00000000-0005-0000-0000-0000403B0000}"/>
    <cellStyle name="Percent 4 21 2 3 3" xfId="27254" xr:uid="{00000000-0005-0000-0000-0000413B0000}"/>
    <cellStyle name="Percent 4 21 2 4" xfId="9636" xr:uid="{00000000-0005-0000-0000-0000423B0000}"/>
    <cellStyle name="Percent 4 21 2 4 2" xfId="27256" xr:uid="{00000000-0005-0000-0000-0000433B0000}"/>
    <cellStyle name="Percent 4 21 2 5" xfId="27251" xr:uid="{00000000-0005-0000-0000-0000443B0000}"/>
    <cellStyle name="Percent 4 21 3" xfId="9637" xr:uid="{00000000-0005-0000-0000-0000453B0000}"/>
    <cellStyle name="Percent 4 21 3 2" xfId="9638" xr:uid="{00000000-0005-0000-0000-0000463B0000}"/>
    <cellStyle name="Percent 4 21 3 2 2" xfId="9639" xr:uid="{00000000-0005-0000-0000-0000473B0000}"/>
    <cellStyle name="Percent 4 21 3 2 2 2" xfId="27259" xr:uid="{00000000-0005-0000-0000-0000483B0000}"/>
    <cellStyle name="Percent 4 21 3 2 3" xfId="27258" xr:uid="{00000000-0005-0000-0000-0000493B0000}"/>
    <cellStyle name="Percent 4 21 3 3" xfId="9640" xr:uid="{00000000-0005-0000-0000-00004A3B0000}"/>
    <cellStyle name="Percent 4 21 3 3 2" xfId="9641" xr:uid="{00000000-0005-0000-0000-00004B3B0000}"/>
    <cellStyle name="Percent 4 21 3 3 2 2" xfId="27261" xr:uid="{00000000-0005-0000-0000-00004C3B0000}"/>
    <cellStyle name="Percent 4 21 3 3 3" xfId="27260" xr:uid="{00000000-0005-0000-0000-00004D3B0000}"/>
    <cellStyle name="Percent 4 21 3 4" xfId="9642" xr:uid="{00000000-0005-0000-0000-00004E3B0000}"/>
    <cellStyle name="Percent 4 21 3 4 2" xfId="27262" xr:uid="{00000000-0005-0000-0000-00004F3B0000}"/>
    <cellStyle name="Percent 4 21 3 5" xfId="27257" xr:uid="{00000000-0005-0000-0000-0000503B0000}"/>
    <cellStyle name="Percent 4 21 4" xfId="9643" xr:uid="{00000000-0005-0000-0000-0000513B0000}"/>
    <cellStyle name="Percent 4 21 4 2" xfId="9644" xr:uid="{00000000-0005-0000-0000-0000523B0000}"/>
    <cellStyle name="Percent 4 21 4 2 2" xfId="9645" xr:uid="{00000000-0005-0000-0000-0000533B0000}"/>
    <cellStyle name="Percent 4 21 4 2 2 2" xfId="27265" xr:uid="{00000000-0005-0000-0000-0000543B0000}"/>
    <cellStyle name="Percent 4 21 4 2 3" xfId="27264" xr:uid="{00000000-0005-0000-0000-0000553B0000}"/>
    <cellStyle name="Percent 4 21 4 3" xfId="9646" xr:uid="{00000000-0005-0000-0000-0000563B0000}"/>
    <cellStyle name="Percent 4 21 4 3 2" xfId="9647" xr:uid="{00000000-0005-0000-0000-0000573B0000}"/>
    <cellStyle name="Percent 4 21 4 3 2 2" xfId="27267" xr:uid="{00000000-0005-0000-0000-0000583B0000}"/>
    <cellStyle name="Percent 4 21 4 3 3" xfId="27266" xr:uid="{00000000-0005-0000-0000-0000593B0000}"/>
    <cellStyle name="Percent 4 21 4 4" xfId="9648" xr:uid="{00000000-0005-0000-0000-00005A3B0000}"/>
    <cellStyle name="Percent 4 21 4 4 2" xfId="27268" xr:uid="{00000000-0005-0000-0000-00005B3B0000}"/>
    <cellStyle name="Percent 4 21 4 5" xfId="27263" xr:uid="{00000000-0005-0000-0000-00005C3B0000}"/>
    <cellStyle name="Percent 4 21 5" xfId="9649" xr:uid="{00000000-0005-0000-0000-00005D3B0000}"/>
    <cellStyle name="Percent 4 21 5 2" xfId="9650" xr:uid="{00000000-0005-0000-0000-00005E3B0000}"/>
    <cellStyle name="Percent 4 21 5 2 2" xfId="9651" xr:uid="{00000000-0005-0000-0000-00005F3B0000}"/>
    <cellStyle name="Percent 4 21 5 2 2 2" xfId="27271" xr:uid="{00000000-0005-0000-0000-0000603B0000}"/>
    <cellStyle name="Percent 4 21 5 2 3" xfId="27270" xr:uid="{00000000-0005-0000-0000-0000613B0000}"/>
    <cellStyle name="Percent 4 21 5 3" xfId="9652" xr:uid="{00000000-0005-0000-0000-0000623B0000}"/>
    <cellStyle name="Percent 4 21 5 3 2" xfId="9653" xr:uid="{00000000-0005-0000-0000-0000633B0000}"/>
    <cellStyle name="Percent 4 21 5 3 2 2" xfId="27273" xr:uid="{00000000-0005-0000-0000-0000643B0000}"/>
    <cellStyle name="Percent 4 21 5 3 3" xfId="27272" xr:uid="{00000000-0005-0000-0000-0000653B0000}"/>
    <cellStyle name="Percent 4 21 5 4" xfId="9654" xr:uid="{00000000-0005-0000-0000-0000663B0000}"/>
    <cellStyle name="Percent 4 21 5 4 2" xfId="9655" xr:uid="{00000000-0005-0000-0000-0000673B0000}"/>
    <cellStyle name="Percent 4 21 5 4 2 2" xfId="27275" xr:uid="{00000000-0005-0000-0000-0000683B0000}"/>
    <cellStyle name="Percent 4 21 5 4 3" xfId="27274" xr:uid="{00000000-0005-0000-0000-0000693B0000}"/>
    <cellStyle name="Percent 4 21 5 5" xfId="9656" xr:uid="{00000000-0005-0000-0000-00006A3B0000}"/>
    <cellStyle name="Percent 4 21 5 5 2" xfId="27276" xr:uid="{00000000-0005-0000-0000-00006B3B0000}"/>
    <cellStyle name="Percent 4 21 5 6" xfId="27269" xr:uid="{00000000-0005-0000-0000-00006C3B0000}"/>
    <cellStyle name="Percent 4 21 6" xfId="9657" xr:uid="{00000000-0005-0000-0000-00006D3B0000}"/>
    <cellStyle name="Percent 4 21 6 2" xfId="9658" xr:uid="{00000000-0005-0000-0000-00006E3B0000}"/>
    <cellStyle name="Percent 4 21 6 2 2" xfId="9659" xr:uid="{00000000-0005-0000-0000-00006F3B0000}"/>
    <cellStyle name="Percent 4 21 6 2 2 2" xfId="27279" xr:uid="{00000000-0005-0000-0000-0000703B0000}"/>
    <cellStyle name="Percent 4 21 6 2 3" xfId="27278" xr:uid="{00000000-0005-0000-0000-0000713B0000}"/>
    <cellStyle name="Percent 4 21 6 3" xfId="9660" xr:uid="{00000000-0005-0000-0000-0000723B0000}"/>
    <cellStyle name="Percent 4 21 6 3 2" xfId="9661" xr:uid="{00000000-0005-0000-0000-0000733B0000}"/>
    <cellStyle name="Percent 4 21 6 3 2 2" xfId="27281" xr:uid="{00000000-0005-0000-0000-0000743B0000}"/>
    <cellStyle name="Percent 4 21 6 3 3" xfId="27280" xr:uid="{00000000-0005-0000-0000-0000753B0000}"/>
    <cellStyle name="Percent 4 21 6 4" xfId="9662" xr:uid="{00000000-0005-0000-0000-0000763B0000}"/>
    <cellStyle name="Percent 4 21 6 4 2" xfId="27282" xr:uid="{00000000-0005-0000-0000-0000773B0000}"/>
    <cellStyle name="Percent 4 21 6 5" xfId="27277" xr:uid="{00000000-0005-0000-0000-0000783B0000}"/>
    <cellStyle name="Percent 4 21 7" xfId="9663" xr:uid="{00000000-0005-0000-0000-0000793B0000}"/>
    <cellStyle name="Percent 4 21 7 2" xfId="9664" xr:uid="{00000000-0005-0000-0000-00007A3B0000}"/>
    <cellStyle name="Percent 4 21 7 2 2" xfId="27284" xr:uid="{00000000-0005-0000-0000-00007B3B0000}"/>
    <cellStyle name="Percent 4 21 7 3" xfId="27283" xr:uid="{00000000-0005-0000-0000-00007C3B0000}"/>
    <cellStyle name="Percent 4 21 8" xfId="9665" xr:uid="{00000000-0005-0000-0000-00007D3B0000}"/>
    <cellStyle name="Percent 4 21 8 2" xfId="9666" xr:uid="{00000000-0005-0000-0000-00007E3B0000}"/>
    <cellStyle name="Percent 4 21 8 2 2" xfId="27286" xr:uid="{00000000-0005-0000-0000-00007F3B0000}"/>
    <cellStyle name="Percent 4 21 8 3" xfId="27285" xr:uid="{00000000-0005-0000-0000-0000803B0000}"/>
    <cellStyle name="Percent 4 21 9" xfId="9667" xr:uid="{00000000-0005-0000-0000-0000813B0000}"/>
    <cellStyle name="Percent 4 21 9 2" xfId="9668" xr:uid="{00000000-0005-0000-0000-0000823B0000}"/>
    <cellStyle name="Percent 4 21 9 2 2" xfId="27288" xr:uid="{00000000-0005-0000-0000-0000833B0000}"/>
    <cellStyle name="Percent 4 21 9 3" xfId="27287" xr:uid="{00000000-0005-0000-0000-0000843B0000}"/>
    <cellStyle name="Percent 4 22" xfId="9669" xr:uid="{00000000-0005-0000-0000-0000853B0000}"/>
    <cellStyle name="Percent 4 22 10" xfId="9670" xr:uid="{00000000-0005-0000-0000-0000863B0000}"/>
    <cellStyle name="Percent 4 22 10 2" xfId="9671" xr:uid="{00000000-0005-0000-0000-0000873B0000}"/>
    <cellStyle name="Percent 4 22 10 2 2" xfId="27291" xr:uid="{00000000-0005-0000-0000-0000883B0000}"/>
    <cellStyle name="Percent 4 22 10 3" xfId="27290" xr:uid="{00000000-0005-0000-0000-0000893B0000}"/>
    <cellStyle name="Percent 4 22 11" xfId="9672" xr:uid="{00000000-0005-0000-0000-00008A3B0000}"/>
    <cellStyle name="Percent 4 22 11 2" xfId="27292" xr:uid="{00000000-0005-0000-0000-00008B3B0000}"/>
    <cellStyle name="Percent 4 22 12" xfId="27289" xr:uid="{00000000-0005-0000-0000-00008C3B0000}"/>
    <cellStyle name="Percent 4 22 2" xfId="9673" xr:uid="{00000000-0005-0000-0000-00008D3B0000}"/>
    <cellStyle name="Percent 4 22 2 2" xfId="9674" xr:uid="{00000000-0005-0000-0000-00008E3B0000}"/>
    <cellStyle name="Percent 4 22 2 2 2" xfId="9675" xr:uid="{00000000-0005-0000-0000-00008F3B0000}"/>
    <cellStyle name="Percent 4 22 2 2 2 2" xfId="27295" xr:uid="{00000000-0005-0000-0000-0000903B0000}"/>
    <cellStyle name="Percent 4 22 2 2 3" xfId="27294" xr:uid="{00000000-0005-0000-0000-0000913B0000}"/>
    <cellStyle name="Percent 4 22 2 3" xfId="9676" xr:uid="{00000000-0005-0000-0000-0000923B0000}"/>
    <cellStyle name="Percent 4 22 2 3 2" xfId="9677" xr:uid="{00000000-0005-0000-0000-0000933B0000}"/>
    <cellStyle name="Percent 4 22 2 3 2 2" xfId="27297" xr:uid="{00000000-0005-0000-0000-0000943B0000}"/>
    <cellStyle name="Percent 4 22 2 3 3" xfId="27296" xr:uid="{00000000-0005-0000-0000-0000953B0000}"/>
    <cellStyle name="Percent 4 22 2 4" xfId="9678" xr:uid="{00000000-0005-0000-0000-0000963B0000}"/>
    <cellStyle name="Percent 4 22 2 4 2" xfId="27298" xr:uid="{00000000-0005-0000-0000-0000973B0000}"/>
    <cellStyle name="Percent 4 22 2 5" xfId="27293" xr:uid="{00000000-0005-0000-0000-0000983B0000}"/>
    <cellStyle name="Percent 4 22 3" xfId="9679" xr:uid="{00000000-0005-0000-0000-0000993B0000}"/>
    <cellStyle name="Percent 4 22 3 2" xfId="9680" xr:uid="{00000000-0005-0000-0000-00009A3B0000}"/>
    <cellStyle name="Percent 4 22 3 2 2" xfId="9681" xr:uid="{00000000-0005-0000-0000-00009B3B0000}"/>
    <cellStyle name="Percent 4 22 3 2 2 2" xfId="27301" xr:uid="{00000000-0005-0000-0000-00009C3B0000}"/>
    <cellStyle name="Percent 4 22 3 2 3" xfId="27300" xr:uid="{00000000-0005-0000-0000-00009D3B0000}"/>
    <cellStyle name="Percent 4 22 3 3" xfId="9682" xr:uid="{00000000-0005-0000-0000-00009E3B0000}"/>
    <cellStyle name="Percent 4 22 3 3 2" xfId="9683" xr:uid="{00000000-0005-0000-0000-00009F3B0000}"/>
    <cellStyle name="Percent 4 22 3 3 2 2" xfId="27303" xr:uid="{00000000-0005-0000-0000-0000A03B0000}"/>
    <cellStyle name="Percent 4 22 3 3 3" xfId="27302" xr:uid="{00000000-0005-0000-0000-0000A13B0000}"/>
    <cellStyle name="Percent 4 22 3 4" xfId="9684" xr:uid="{00000000-0005-0000-0000-0000A23B0000}"/>
    <cellStyle name="Percent 4 22 3 4 2" xfId="27304" xr:uid="{00000000-0005-0000-0000-0000A33B0000}"/>
    <cellStyle name="Percent 4 22 3 5" xfId="27299" xr:uid="{00000000-0005-0000-0000-0000A43B0000}"/>
    <cellStyle name="Percent 4 22 4" xfId="9685" xr:uid="{00000000-0005-0000-0000-0000A53B0000}"/>
    <cellStyle name="Percent 4 22 4 2" xfId="9686" xr:uid="{00000000-0005-0000-0000-0000A63B0000}"/>
    <cellStyle name="Percent 4 22 4 2 2" xfId="9687" xr:uid="{00000000-0005-0000-0000-0000A73B0000}"/>
    <cellStyle name="Percent 4 22 4 2 2 2" xfId="27307" xr:uid="{00000000-0005-0000-0000-0000A83B0000}"/>
    <cellStyle name="Percent 4 22 4 2 3" xfId="27306" xr:uid="{00000000-0005-0000-0000-0000A93B0000}"/>
    <cellStyle name="Percent 4 22 4 3" xfId="9688" xr:uid="{00000000-0005-0000-0000-0000AA3B0000}"/>
    <cellStyle name="Percent 4 22 4 3 2" xfId="9689" xr:uid="{00000000-0005-0000-0000-0000AB3B0000}"/>
    <cellStyle name="Percent 4 22 4 3 2 2" xfId="27309" xr:uid="{00000000-0005-0000-0000-0000AC3B0000}"/>
    <cellStyle name="Percent 4 22 4 3 3" xfId="27308" xr:uid="{00000000-0005-0000-0000-0000AD3B0000}"/>
    <cellStyle name="Percent 4 22 4 4" xfId="9690" xr:uid="{00000000-0005-0000-0000-0000AE3B0000}"/>
    <cellStyle name="Percent 4 22 4 4 2" xfId="27310" xr:uid="{00000000-0005-0000-0000-0000AF3B0000}"/>
    <cellStyle name="Percent 4 22 4 5" xfId="27305" xr:uid="{00000000-0005-0000-0000-0000B03B0000}"/>
    <cellStyle name="Percent 4 22 5" xfId="9691" xr:uid="{00000000-0005-0000-0000-0000B13B0000}"/>
    <cellStyle name="Percent 4 22 5 2" xfId="9692" xr:uid="{00000000-0005-0000-0000-0000B23B0000}"/>
    <cellStyle name="Percent 4 22 5 2 2" xfId="9693" xr:uid="{00000000-0005-0000-0000-0000B33B0000}"/>
    <cellStyle name="Percent 4 22 5 2 2 2" xfId="27313" xr:uid="{00000000-0005-0000-0000-0000B43B0000}"/>
    <cellStyle name="Percent 4 22 5 2 3" xfId="27312" xr:uid="{00000000-0005-0000-0000-0000B53B0000}"/>
    <cellStyle name="Percent 4 22 5 3" xfId="9694" xr:uid="{00000000-0005-0000-0000-0000B63B0000}"/>
    <cellStyle name="Percent 4 22 5 3 2" xfId="9695" xr:uid="{00000000-0005-0000-0000-0000B73B0000}"/>
    <cellStyle name="Percent 4 22 5 3 2 2" xfId="27315" xr:uid="{00000000-0005-0000-0000-0000B83B0000}"/>
    <cellStyle name="Percent 4 22 5 3 3" xfId="27314" xr:uid="{00000000-0005-0000-0000-0000B93B0000}"/>
    <cellStyle name="Percent 4 22 5 4" xfId="9696" xr:uid="{00000000-0005-0000-0000-0000BA3B0000}"/>
    <cellStyle name="Percent 4 22 5 4 2" xfId="9697" xr:uid="{00000000-0005-0000-0000-0000BB3B0000}"/>
    <cellStyle name="Percent 4 22 5 4 2 2" xfId="27317" xr:uid="{00000000-0005-0000-0000-0000BC3B0000}"/>
    <cellStyle name="Percent 4 22 5 4 3" xfId="27316" xr:uid="{00000000-0005-0000-0000-0000BD3B0000}"/>
    <cellStyle name="Percent 4 22 5 5" xfId="9698" xr:uid="{00000000-0005-0000-0000-0000BE3B0000}"/>
    <cellStyle name="Percent 4 22 5 5 2" xfId="27318" xr:uid="{00000000-0005-0000-0000-0000BF3B0000}"/>
    <cellStyle name="Percent 4 22 5 6" xfId="27311" xr:uid="{00000000-0005-0000-0000-0000C03B0000}"/>
    <cellStyle name="Percent 4 22 6" xfId="9699" xr:uid="{00000000-0005-0000-0000-0000C13B0000}"/>
    <cellStyle name="Percent 4 22 6 2" xfId="9700" xr:uid="{00000000-0005-0000-0000-0000C23B0000}"/>
    <cellStyle name="Percent 4 22 6 2 2" xfId="9701" xr:uid="{00000000-0005-0000-0000-0000C33B0000}"/>
    <cellStyle name="Percent 4 22 6 2 2 2" xfId="27321" xr:uid="{00000000-0005-0000-0000-0000C43B0000}"/>
    <cellStyle name="Percent 4 22 6 2 3" xfId="27320" xr:uid="{00000000-0005-0000-0000-0000C53B0000}"/>
    <cellStyle name="Percent 4 22 6 3" xfId="9702" xr:uid="{00000000-0005-0000-0000-0000C63B0000}"/>
    <cellStyle name="Percent 4 22 6 3 2" xfId="9703" xr:uid="{00000000-0005-0000-0000-0000C73B0000}"/>
    <cellStyle name="Percent 4 22 6 3 2 2" xfId="27323" xr:uid="{00000000-0005-0000-0000-0000C83B0000}"/>
    <cellStyle name="Percent 4 22 6 3 3" xfId="27322" xr:uid="{00000000-0005-0000-0000-0000C93B0000}"/>
    <cellStyle name="Percent 4 22 6 4" xfId="9704" xr:uid="{00000000-0005-0000-0000-0000CA3B0000}"/>
    <cellStyle name="Percent 4 22 6 4 2" xfId="27324" xr:uid="{00000000-0005-0000-0000-0000CB3B0000}"/>
    <cellStyle name="Percent 4 22 6 5" xfId="27319" xr:uid="{00000000-0005-0000-0000-0000CC3B0000}"/>
    <cellStyle name="Percent 4 22 7" xfId="9705" xr:uid="{00000000-0005-0000-0000-0000CD3B0000}"/>
    <cellStyle name="Percent 4 22 7 2" xfId="9706" xr:uid="{00000000-0005-0000-0000-0000CE3B0000}"/>
    <cellStyle name="Percent 4 22 7 2 2" xfId="27326" xr:uid="{00000000-0005-0000-0000-0000CF3B0000}"/>
    <cellStyle name="Percent 4 22 7 3" xfId="27325" xr:uid="{00000000-0005-0000-0000-0000D03B0000}"/>
    <cellStyle name="Percent 4 22 8" xfId="9707" xr:uid="{00000000-0005-0000-0000-0000D13B0000}"/>
    <cellStyle name="Percent 4 22 8 2" xfId="9708" xr:uid="{00000000-0005-0000-0000-0000D23B0000}"/>
    <cellStyle name="Percent 4 22 8 2 2" xfId="27328" xr:uid="{00000000-0005-0000-0000-0000D33B0000}"/>
    <cellStyle name="Percent 4 22 8 3" xfId="27327" xr:uid="{00000000-0005-0000-0000-0000D43B0000}"/>
    <cellStyle name="Percent 4 22 9" xfId="9709" xr:uid="{00000000-0005-0000-0000-0000D53B0000}"/>
    <cellStyle name="Percent 4 22 9 2" xfId="9710" xr:uid="{00000000-0005-0000-0000-0000D63B0000}"/>
    <cellStyle name="Percent 4 22 9 2 2" xfId="27330" xr:uid="{00000000-0005-0000-0000-0000D73B0000}"/>
    <cellStyle name="Percent 4 22 9 3" xfId="27329" xr:uid="{00000000-0005-0000-0000-0000D83B0000}"/>
    <cellStyle name="Percent 4 23" xfId="9711" xr:uid="{00000000-0005-0000-0000-0000D93B0000}"/>
    <cellStyle name="Percent 4 23 10" xfId="9712" xr:uid="{00000000-0005-0000-0000-0000DA3B0000}"/>
    <cellStyle name="Percent 4 23 10 2" xfId="9713" xr:uid="{00000000-0005-0000-0000-0000DB3B0000}"/>
    <cellStyle name="Percent 4 23 10 2 2" xfId="27333" xr:uid="{00000000-0005-0000-0000-0000DC3B0000}"/>
    <cellStyle name="Percent 4 23 10 3" xfId="27332" xr:uid="{00000000-0005-0000-0000-0000DD3B0000}"/>
    <cellStyle name="Percent 4 23 11" xfId="9714" xr:uid="{00000000-0005-0000-0000-0000DE3B0000}"/>
    <cellStyle name="Percent 4 23 11 2" xfId="27334" xr:uid="{00000000-0005-0000-0000-0000DF3B0000}"/>
    <cellStyle name="Percent 4 23 12" xfId="27331" xr:uid="{00000000-0005-0000-0000-0000E03B0000}"/>
    <cellStyle name="Percent 4 23 2" xfId="9715" xr:uid="{00000000-0005-0000-0000-0000E13B0000}"/>
    <cellStyle name="Percent 4 23 2 2" xfId="9716" xr:uid="{00000000-0005-0000-0000-0000E23B0000}"/>
    <cellStyle name="Percent 4 23 2 2 2" xfId="9717" xr:uid="{00000000-0005-0000-0000-0000E33B0000}"/>
    <cellStyle name="Percent 4 23 2 2 2 2" xfId="27337" xr:uid="{00000000-0005-0000-0000-0000E43B0000}"/>
    <cellStyle name="Percent 4 23 2 2 3" xfId="27336" xr:uid="{00000000-0005-0000-0000-0000E53B0000}"/>
    <cellStyle name="Percent 4 23 2 3" xfId="9718" xr:uid="{00000000-0005-0000-0000-0000E63B0000}"/>
    <cellStyle name="Percent 4 23 2 3 2" xfId="9719" xr:uid="{00000000-0005-0000-0000-0000E73B0000}"/>
    <cellStyle name="Percent 4 23 2 3 2 2" xfId="27339" xr:uid="{00000000-0005-0000-0000-0000E83B0000}"/>
    <cellStyle name="Percent 4 23 2 3 3" xfId="27338" xr:uid="{00000000-0005-0000-0000-0000E93B0000}"/>
    <cellStyle name="Percent 4 23 2 4" xfId="9720" xr:uid="{00000000-0005-0000-0000-0000EA3B0000}"/>
    <cellStyle name="Percent 4 23 2 4 2" xfId="27340" xr:uid="{00000000-0005-0000-0000-0000EB3B0000}"/>
    <cellStyle name="Percent 4 23 2 5" xfId="27335" xr:uid="{00000000-0005-0000-0000-0000EC3B0000}"/>
    <cellStyle name="Percent 4 23 3" xfId="9721" xr:uid="{00000000-0005-0000-0000-0000ED3B0000}"/>
    <cellStyle name="Percent 4 23 3 2" xfId="9722" xr:uid="{00000000-0005-0000-0000-0000EE3B0000}"/>
    <cellStyle name="Percent 4 23 3 2 2" xfId="9723" xr:uid="{00000000-0005-0000-0000-0000EF3B0000}"/>
    <cellStyle name="Percent 4 23 3 2 2 2" xfId="27343" xr:uid="{00000000-0005-0000-0000-0000F03B0000}"/>
    <cellStyle name="Percent 4 23 3 2 3" xfId="27342" xr:uid="{00000000-0005-0000-0000-0000F13B0000}"/>
    <cellStyle name="Percent 4 23 3 3" xfId="9724" xr:uid="{00000000-0005-0000-0000-0000F23B0000}"/>
    <cellStyle name="Percent 4 23 3 3 2" xfId="9725" xr:uid="{00000000-0005-0000-0000-0000F33B0000}"/>
    <cellStyle name="Percent 4 23 3 3 2 2" xfId="27345" xr:uid="{00000000-0005-0000-0000-0000F43B0000}"/>
    <cellStyle name="Percent 4 23 3 3 3" xfId="27344" xr:uid="{00000000-0005-0000-0000-0000F53B0000}"/>
    <cellStyle name="Percent 4 23 3 4" xfId="9726" xr:uid="{00000000-0005-0000-0000-0000F63B0000}"/>
    <cellStyle name="Percent 4 23 3 4 2" xfId="27346" xr:uid="{00000000-0005-0000-0000-0000F73B0000}"/>
    <cellStyle name="Percent 4 23 3 5" xfId="27341" xr:uid="{00000000-0005-0000-0000-0000F83B0000}"/>
    <cellStyle name="Percent 4 23 4" xfId="9727" xr:uid="{00000000-0005-0000-0000-0000F93B0000}"/>
    <cellStyle name="Percent 4 23 4 2" xfId="9728" xr:uid="{00000000-0005-0000-0000-0000FA3B0000}"/>
    <cellStyle name="Percent 4 23 4 2 2" xfId="9729" xr:uid="{00000000-0005-0000-0000-0000FB3B0000}"/>
    <cellStyle name="Percent 4 23 4 2 2 2" xfId="27349" xr:uid="{00000000-0005-0000-0000-0000FC3B0000}"/>
    <cellStyle name="Percent 4 23 4 2 3" xfId="27348" xr:uid="{00000000-0005-0000-0000-0000FD3B0000}"/>
    <cellStyle name="Percent 4 23 4 3" xfId="9730" xr:uid="{00000000-0005-0000-0000-0000FE3B0000}"/>
    <cellStyle name="Percent 4 23 4 3 2" xfId="9731" xr:uid="{00000000-0005-0000-0000-0000FF3B0000}"/>
    <cellStyle name="Percent 4 23 4 3 2 2" xfId="27351" xr:uid="{00000000-0005-0000-0000-0000003C0000}"/>
    <cellStyle name="Percent 4 23 4 3 3" xfId="27350" xr:uid="{00000000-0005-0000-0000-0000013C0000}"/>
    <cellStyle name="Percent 4 23 4 4" xfId="9732" xr:uid="{00000000-0005-0000-0000-0000023C0000}"/>
    <cellStyle name="Percent 4 23 4 4 2" xfId="27352" xr:uid="{00000000-0005-0000-0000-0000033C0000}"/>
    <cellStyle name="Percent 4 23 4 5" xfId="27347" xr:uid="{00000000-0005-0000-0000-0000043C0000}"/>
    <cellStyle name="Percent 4 23 5" xfId="9733" xr:uid="{00000000-0005-0000-0000-0000053C0000}"/>
    <cellStyle name="Percent 4 23 5 2" xfId="9734" xr:uid="{00000000-0005-0000-0000-0000063C0000}"/>
    <cellStyle name="Percent 4 23 5 2 2" xfId="9735" xr:uid="{00000000-0005-0000-0000-0000073C0000}"/>
    <cellStyle name="Percent 4 23 5 2 2 2" xfId="27355" xr:uid="{00000000-0005-0000-0000-0000083C0000}"/>
    <cellStyle name="Percent 4 23 5 2 3" xfId="27354" xr:uid="{00000000-0005-0000-0000-0000093C0000}"/>
    <cellStyle name="Percent 4 23 5 3" xfId="9736" xr:uid="{00000000-0005-0000-0000-00000A3C0000}"/>
    <cellStyle name="Percent 4 23 5 3 2" xfId="9737" xr:uid="{00000000-0005-0000-0000-00000B3C0000}"/>
    <cellStyle name="Percent 4 23 5 3 2 2" xfId="27357" xr:uid="{00000000-0005-0000-0000-00000C3C0000}"/>
    <cellStyle name="Percent 4 23 5 3 3" xfId="27356" xr:uid="{00000000-0005-0000-0000-00000D3C0000}"/>
    <cellStyle name="Percent 4 23 5 4" xfId="9738" xr:uid="{00000000-0005-0000-0000-00000E3C0000}"/>
    <cellStyle name="Percent 4 23 5 4 2" xfId="9739" xr:uid="{00000000-0005-0000-0000-00000F3C0000}"/>
    <cellStyle name="Percent 4 23 5 4 2 2" xfId="27359" xr:uid="{00000000-0005-0000-0000-0000103C0000}"/>
    <cellStyle name="Percent 4 23 5 4 3" xfId="27358" xr:uid="{00000000-0005-0000-0000-0000113C0000}"/>
    <cellStyle name="Percent 4 23 5 5" xfId="9740" xr:uid="{00000000-0005-0000-0000-0000123C0000}"/>
    <cellStyle name="Percent 4 23 5 5 2" xfId="27360" xr:uid="{00000000-0005-0000-0000-0000133C0000}"/>
    <cellStyle name="Percent 4 23 5 6" xfId="27353" xr:uid="{00000000-0005-0000-0000-0000143C0000}"/>
    <cellStyle name="Percent 4 23 6" xfId="9741" xr:uid="{00000000-0005-0000-0000-0000153C0000}"/>
    <cellStyle name="Percent 4 23 6 2" xfId="9742" xr:uid="{00000000-0005-0000-0000-0000163C0000}"/>
    <cellStyle name="Percent 4 23 6 2 2" xfId="9743" xr:uid="{00000000-0005-0000-0000-0000173C0000}"/>
    <cellStyle name="Percent 4 23 6 2 2 2" xfId="27363" xr:uid="{00000000-0005-0000-0000-0000183C0000}"/>
    <cellStyle name="Percent 4 23 6 2 3" xfId="27362" xr:uid="{00000000-0005-0000-0000-0000193C0000}"/>
    <cellStyle name="Percent 4 23 6 3" xfId="9744" xr:uid="{00000000-0005-0000-0000-00001A3C0000}"/>
    <cellStyle name="Percent 4 23 6 3 2" xfId="9745" xr:uid="{00000000-0005-0000-0000-00001B3C0000}"/>
    <cellStyle name="Percent 4 23 6 3 2 2" xfId="27365" xr:uid="{00000000-0005-0000-0000-00001C3C0000}"/>
    <cellStyle name="Percent 4 23 6 3 3" xfId="27364" xr:uid="{00000000-0005-0000-0000-00001D3C0000}"/>
    <cellStyle name="Percent 4 23 6 4" xfId="9746" xr:uid="{00000000-0005-0000-0000-00001E3C0000}"/>
    <cellStyle name="Percent 4 23 6 4 2" xfId="27366" xr:uid="{00000000-0005-0000-0000-00001F3C0000}"/>
    <cellStyle name="Percent 4 23 6 5" xfId="27361" xr:uid="{00000000-0005-0000-0000-0000203C0000}"/>
    <cellStyle name="Percent 4 23 7" xfId="9747" xr:uid="{00000000-0005-0000-0000-0000213C0000}"/>
    <cellStyle name="Percent 4 23 7 2" xfId="9748" xr:uid="{00000000-0005-0000-0000-0000223C0000}"/>
    <cellStyle name="Percent 4 23 7 2 2" xfId="27368" xr:uid="{00000000-0005-0000-0000-0000233C0000}"/>
    <cellStyle name="Percent 4 23 7 3" xfId="27367" xr:uid="{00000000-0005-0000-0000-0000243C0000}"/>
    <cellStyle name="Percent 4 23 8" xfId="9749" xr:uid="{00000000-0005-0000-0000-0000253C0000}"/>
    <cellStyle name="Percent 4 23 8 2" xfId="9750" xr:uid="{00000000-0005-0000-0000-0000263C0000}"/>
    <cellStyle name="Percent 4 23 8 2 2" xfId="27370" xr:uid="{00000000-0005-0000-0000-0000273C0000}"/>
    <cellStyle name="Percent 4 23 8 3" xfId="27369" xr:uid="{00000000-0005-0000-0000-0000283C0000}"/>
    <cellStyle name="Percent 4 23 9" xfId="9751" xr:uid="{00000000-0005-0000-0000-0000293C0000}"/>
    <cellStyle name="Percent 4 23 9 2" xfId="9752" xr:uid="{00000000-0005-0000-0000-00002A3C0000}"/>
    <cellStyle name="Percent 4 23 9 2 2" xfId="27372" xr:uid="{00000000-0005-0000-0000-00002B3C0000}"/>
    <cellStyle name="Percent 4 23 9 3" xfId="27371" xr:uid="{00000000-0005-0000-0000-00002C3C0000}"/>
    <cellStyle name="Percent 4 24" xfId="9753" xr:uid="{00000000-0005-0000-0000-00002D3C0000}"/>
    <cellStyle name="Percent 4 24 10" xfId="9754" xr:uid="{00000000-0005-0000-0000-00002E3C0000}"/>
    <cellStyle name="Percent 4 24 10 2" xfId="9755" xr:uid="{00000000-0005-0000-0000-00002F3C0000}"/>
    <cellStyle name="Percent 4 24 10 2 2" xfId="27375" xr:uid="{00000000-0005-0000-0000-0000303C0000}"/>
    <cellStyle name="Percent 4 24 10 3" xfId="27374" xr:uid="{00000000-0005-0000-0000-0000313C0000}"/>
    <cellStyle name="Percent 4 24 11" xfId="9756" xr:uid="{00000000-0005-0000-0000-0000323C0000}"/>
    <cellStyle name="Percent 4 24 11 2" xfId="27376" xr:uid="{00000000-0005-0000-0000-0000333C0000}"/>
    <cellStyle name="Percent 4 24 12" xfId="27373" xr:uid="{00000000-0005-0000-0000-0000343C0000}"/>
    <cellStyle name="Percent 4 24 2" xfId="9757" xr:uid="{00000000-0005-0000-0000-0000353C0000}"/>
    <cellStyle name="Percent 4 24 2 2" xfId="9758" xr:uid="{00000000-0005-0000-0000-0000363C0000}"/>
    <cellStyle name="Percent 4 24 2 2 2" xfId="9759" xr:uid="{00000000-0005-0000-0000-0000373C0000}"/>
    <cellStyle name="Percent 4 24 2 2 2 2" xfId="27379" xr:uid="{00000000-0005-0000-0000-0000383C0000}"/>
    <cellStyle name="Percent 4 24 2 2 3" xfId="27378" xr:uid="{00000000-0005-0000-0000-0000393C0000}"/>
    <cellStyle name="Percent 4 24 2 3" xfId="9760" xr:uid="{00000000-0005-0000-0000-00003A3C0000}"/>
    <cellStyle name="Percent 4 24 2 3 2" xfId="9761" xr:uid="{00000000-0005-0000-0000-00003B3C0000}"/>
    <cellStyle name="Percent 4 24 2 3 2 2" xfId="27381" xr:uid="{00000000-0005-0000-0000-00003C3C0000}"/>
    <cellStyle name="Percent 4 24 2 3 3" xfId="27380" xr:uid="{00000000-0005-0000-0000-00003D3C0000}"/>
    <cellStyle name="Percent 4 24 2 4" xfId="9762" xr:uid="{00000000-0005-0000-0000-00003E3C0000}"/>
    <cellStyle name="Percent 4 24 2 4 2" xfId="27382" xr:uid="{00000000-0005-0000-0000-00003F3C0000}"/>
    <cellStyle name="Percent 4 24 2 5" xfId="27377" xr:uid="{00000000-0005-0000-0000-0000403C0000}"/>
    <cellStyle name="Percent 4 24 3" xfId="9763" xr:uid="{00000000-0005-0000-0000-0000413C0000}"/>
    <cellStyle name="Percent 4 24 3 2" xfId="9764" xr:uid="{00000000-0005-0000-0000-0000423C0000}"/>
    <cellStyle name="Percent 4 24 3 2 2" xfId="9765" xr:uid="{00000000-0005-0000-0000-0000433C0000}"/>
    <cellStyle name="Percent 4 24 3 2 2 2" xfId="27385" xr:uid="{00000000-0005-0000-0000-0000443C0000}"/>
    <cellStyle name="Percent 4 24 3 2 3" xfId="27384" xr:uid="{00000000-0005-0000-0000-0000453C0000}"/>
    <cellStyle name="Percent 4 24 3 3" xfId="9766" xr:uid="{00000000-0005-0000-0000-0000463C0000}"/>
    <cellStyle name="Percent 4 24 3 3 2" xfId="9767" xr:uid="{00000000-0005-0000-0000-0000473C0000}"/>
    <cellStyle name="Percent 4 24 3 3 2 2" xfId="27387" xr:uid="{00000000-0005-0000-0000-0000483C0000}"/>
    <cellStyle name="Percent 4 24 3 3 3" xfId="27386" xr:uid="{00000000-0005-0000-0000-0000493C0000}"/>
    <cellStyle name="Percent 4 24 3 4" xfId="9768" xr:uid="{00000000-0005-0000-0000-00004A3C0000}"/>
    <cellStyle name="Percent 4 24 3 4 2" xfId="27388" xr:uid="{00000000-0005-0000-0000-00004B3C0000}"/>
    <cellStyle name="Percent 4 24 3 5" xfId="27383" xr:uid="{00000000-0005-0000-0000-00004C3C0000}"/>
    <cellStyle name="Percent 4 24 4" xfId="9769" xr:uid="{00000000-0005-0000-0000-00004D3C0000}"/>
    <cellStyle name="Percent 4 24 4 2" xfId="9770" xr:uid="{00000000-0005-0000-0000-00004E3C0000}"/>
    <cellStyle name="Percent 4 24 4 2 2" xfId="9771" xr:uid="{00000000-0005-0000-0000-00004F3C0000}"/>
    <cellStyle name="Percent 4 24 4 2 2 2" xfId="27391" xr:uid="{00000000-0005-0000-0000-0000503C0000}"/>
    <cellStyle name="Percent 4 24 4 2 3" xfId="27390" xr:uid="{00000000-0005-0000-0000-0000513C0000}"/>
    <cellStyle name="Percent 4 24 4 3" xfId="9772" xr:uid="{00000000-0005-0000-0000-0000523C0000}"/>
    <cellStyle name="Percent 4 24 4 3 2" xfId="9773" xr:uid="{00000000-0005-0000-0000-0000533C0000}"/>
    <cellStyle name="Percent 4 24 4 3 2 2" xfId="27393" xr:uid="{00000000-0005-0000-0000-0000543C0000}"/>
    <cellStyle name="Percent 4 24 4 3 3" xfId="27392" xr:uid="{00000000-0005-0000-0000-0000553C0000}"/>
    <cellStyle name="Percent 4 24 4 4" xfId="9774" xr:uid="{00000000-0005-0000-0000-0000563C0000}"/>
    <cellStyle name="Percent 4 24 4 4 2" xfId="27394" xr:uid="{00000000-0005-0000-0000-0000573C0000}"/>
    <cellStyle name="Percent 4 24 4 5" xfId="27389" xr:uid="{00000000-0005-0000-0000-0000583C0000}"/>
    <cellStyle name="Percent 4 24 5" xfId="9775" xr:uid="{00000000-0005-0000-0000-0000593C0000}"/>
    <cellStyle name="Percent 4 24 5 2" xfId="9776" xr:uid="{00000000-0005-0000-0000-00005A3C0000}"/>
    <cellStyle name="Percent 4 24 5 2 2" xfId="9777" xr:uid="{00000000-0005-0000-0000-00005B3C0000}"/>
    <cellStyle name="Percent 4 24 5 2 2 2" xfId="27397" xr:uid="{00000000-0005-0000-0000-00005C3C0000}"/>
    <cellStyle name="Percent 4 24 5 2 3" xfId="27396" xr:uid="{00000000-0005-0000-0000-00005D3C0000}"/>
    <cellStyle name="Percent 4 24 5 3" xfId="9778" xr:uid="{00000000-0005-0000-0000-00005E3C0000}"/>
    <cellStyle name="Percent 4 24 5 3 2" xfId="9779" xr:uid="{00000000-0005-0000-0000-00005F3C0000}"/>
    <cellStyle name="Percent 4 24 5 3 2 2" xfId="27399" xr:uid="{00000000-0005-0000-0000-0000603C0000}"/>
    <cellStyle name="Percent 4 24 5 3 3" xfId="27398" xr:uid="{00000000-0005-0000-0000-0000613C0000}"/>
    <cellStyle name="Percent 4 24 5 4" xfId="9780" xr:uid="{00000000-0005-0000-0000-0000623C0000}"/>
    <cellStyle name="Percent 4 24 5 4 2" xfId="9781" xr:uid="{00000000-0005-0000-0000-0000633C0000}"/>
    <cellStyle name="Percent 4 24 5 4 2 2" xfId="27401" xr:uid="{00000000-0005-0000-0000-0000643C0000}"/>
    <cellStyle name="Percent 4 24 5 4 3" xfId="27400" xr:uid="{00000000-0005-0000-0000-0000653C0000}"/>
    <cellStyle name="Percent 4 24 5 5" xfId="9782" xr:uid="{00000000-0005-0000-0000-0000663C0000}"/>
    <cellStyle name="Percent 4 24 5 5 2" xfId="27402" xr:uid="{00000000-0005-0000-0000-0000673C0000}"/>
    <cellStyle name="Percent 4 24 5 6" xfId="27395" xr:uid="{00000000-0005-0000-0000-0000683C0000}"/>
    <cellStyle name="Percent 4 24 6" xfId="9783" xr:uid="{00000000-0005-0000-0000-0000693C0000}"/>
    <cellStyle name="Percent 4 24 6 2" xfId="9784" xr:uid="{00000000-0005-0000-0000-00006A3C0000}"/>
    <cellStyle name="Percent 4 24 6 2 2" xfId="9785" xr:uid="{00000000-0005-0000-0000-00006B3C0000}"/>
    <cellStyle name="Percent 4 24 6 2 2 2" xfId="27405" xr:uid="{00000000-0005-0000-0000-00006C3C0000}"/>
    <cellStyle name="Percent 4 24 6 2 3" xfId="27404" xr:uid="{00000000-0005-0000-0000-00006D3C0000}"/>
    <cellStyle name="Percent 4 24 6 3" xfId="9786" xr:uid="{00000000-0005-0000-0000-00006E3C0000}"/>
    <cellStyle name="Percent 4 24 6 3 2" xfId="9787" xr:uid="{00000000-0005-0000-0000-00006F3C0000}"/>
    <cellStyle name="Percent 4 24 6 3 2 2" xfId="27407" xr:uid="{00000000-0005-0000-0000-0000703C0000}"/>
    <cellStyle name="Percent 4 24 6 3 3" xfId="27406" xr:uid="{00000000-0005-0000-0000-0000713C0000}"/>
    <cellStyle name="Percent 4 24 6 4" xfId="9788" xr:uid="{00000000-0005-0000-0000-0000723C0000}"/>
    <cellStyle name="Percent 4 24 6 4 2" xfId="27408" xr:uid="{00000000-0005-0000-0000-0000733C0000}"/>
    <cellStyle name="Percent 4 24 6 5" xfId="27403" xr:uid="{00000000-0005-0000-0000-0000743C0000}"/>
    <cellStyle name="Percent 4 24 7" xfId="9789" xr:uid="{00000000-0005-0000-0000-0000753C0000}"/>
    <cellStyle name="Percent 4 24 7 2" xfId="9790" xr:uid="{00000000-0005-0000-0000-0000763C0000}"/>
    <cellStyle name="Percent 4 24 7 2 2" xfId="27410" xr:uid="{00000000-0005-0000-0000-0000773C0000}"/>
    <cellStyle name="Percent 4 24 7 3" xfId="27409" xr:uid="{00000000-0005-0000-0000-0000783C0000}"/>
    <cellStyle name="Percent 4 24 8" xfId="9791" xr:uid="{00000000-0005-0000-0000-0000793C0000}"/>
    <cellStyle name="Percent 4 24 8 2" xfId="9792" xr:uid="{00000000-0005-0000-0000-00007A3C0000}"/>
    <cellStyle name="Percent 4 24 8 2 2" xfId="27412" xr:uid="{00000000-0005-0000-0000-00007B3C0000}"/>
    <cellStyle name="Percent 4 24 8 3" xfId="27411" xr:uid="{00000000-0005-0000-0000-00007C3C0000}"/>
    <cellStyle name="Percent 4 24 9" xfId="9793" xr:uid="{00000000-0005-0000-0000-00007D3C0000}"/>
    <cellStyle name="Percent 4 24 9 2" xfId="9794" xr:uid="{00000000-0005-0000-0000-00007E3C0000}"/>
    <cellStyle name="Percent 4 24 9 2 2" xfId="27414" xr:uid="{00000000-0005-0000-0000-00007F3C0000}"/>
    <cellStyle name="Percent 4 24 9 3" xfId="27413" xr:uid="{00000000-0005-0000-0000-0000803C0000}"/>
    <cellStyle name="Percent 4 25" xfId="9795" xr:uid="{00000000-0005-0000-0000-0000813C0000}"/>
    <cellStyle name="Percent 4 25 10" xfId="9796" xr:uid="{00000000-0005-0000-0000-0000823C0000}"/>
    <cellStyle name="Percent 4 25 10 2" xfId="9797" xr:uid="{00000000-0005-0000-0000-0000833C0000}"/>
    <cellStyle name="Percent 4 25 10 2 2" xfId="27417" xr:uid="{00000000-0005-0000-0000-0000843C0000}"/>
    <cellStyle name="Percent 4 25 10 3" xfId="27416" xr:uid="{00000000-0005-0000-0000-0000853C0000}"/>
    <cellStyle name="Percent 4 25 11" xfId="9798" xr:uid="{00000000-0005-0000-0000-0000863C0000}"/>
    <cellStyle name="Percent 4 25 11 2" xfId="27418" xr:uid="{00000000-0005-0000-0000-0000873C0000}"/>
    <cellStyle name="Percent 4 25 12" xfId="27415" xr:uid="{00000000-0005-0000-0000-0000883C0000}"/>
    <cellStyle name="Percent 4 25 2" xfId="9799" xr:uid="{00000000-0005-0000-0000-0000893C0000}"/>
    <cellStyle name="Percent 4 25 2 2" xfId="9800" xr:uid="{00000000-0005-0000-0000-00008A3C0000}"/>
    <cellStyle name="Percent 4 25 2 2 2" xfId="9801" xr:uid="{00000000-0005-0000-0000-00008B3C0000}"/>
    <cellStyle name="Percent 4 25 2 2 2 2" xfId="27421" xr:uid="{00000000-0005-0000-0000-00008C3C0000}"/>
    <cellStyle name="Percent 4 25 2 2 3" xfId="27420" xr:uid="{00000000-0005-0000-0000-00008D3C0000}"/>
    <cellStyle name="Percent 4 25 2 3" xfId="9802" xr:uid="{00000000-0005-0000-0000-00008E3C0000}"/>
    <cellStyle name="Percent 4 25 2 3 2" xfId="9803" xr:uid="{00000000-0005-0000-0000-00008F3C0000}"/>
    <cellStyle name="Percent 4 25 2 3 2 2" xfId="27423" xr:uid="{00000000-0005-0000-0000-0000903C0000}"/>
    <cellStyle name="Percent 4 25 2 3 3" xfId="27422" xr:uid="{00000000-0005-0000-0000-0000913C0000}"/>
    <cellStyle name="Percent 4 25 2 4" xfId="9804" xr:uid="{00000000-0005-0000-0000-0000923C0000}"/>
    <cellStyle name="Percent 4 25 2 4 2" xfId="27424" xr:uid="{00000000-0005-0000-0000-0000933C0000}"/>
    <cellStyle name="Percent 4 25 2 5" xfId="27419" xr:uid="{00000000-0005-0000-0000-0000943C0000}"/>
    <cellStyle name="Percent 4 25 3" xfId="9805" xr:uid="{00000000-0005-0000-0000-0000953C0000}"/>
    <cellStyle name="Percent 4 25 3 2" xfId="9806" xr:uid="{00000000-0005-0000-0000-0000963C0000}"/>
    <cellStyle name="Percent 4 25 3 2 2" xfId="9807" xr:uid="{00000000-0005-0000-0000-0000973C0000}"/>
    <cellStyle name="Percent 4 25 3 2 2 2" xfId="27427" xr:uid="{00000000-0005-0000-0000-0000983C0000}"/>
    <cellStyle name="Percent 4 25 3 2 3" xfId="27426" xr:uid="{00000000-0005-0000-0000-0000993C0000}"/>
    <cellStyle name="Percent 4 25 3 3" xfId="9808" xr:uid="{00000000-0005-0000-0000-00009A3C0000}"/>
    <cellStyle name="Percent 4 25 3 3 2" xfId="9809" xr:uid="{00000000-0005-0000-0000-00009B3C0000}"/>
    <cellStyle name="Percent 4 25 3 3 2 2" xfId="27429" xr:uid="{00000000-0005-0000-0000-00009C3C0000}"/>
    <cellStyle name="Percent 4 25 3 3 3" xfId="27428" xr:uid="{00000000-0005-0000-0000-00009D3C0000}"/>
    <cellStyle name="Percent 4 25 3 4" xfId="9810" xr:uid="{00000000-0005-0000-0000-00009E3C0000}"/>
    <cellStyle name="Percent 4 25 3 4 2" xfId="27430" xr:uid="{00000000-0005-0000-0000-00009F3C0000}"/>
    <cellStyle name="Percent 4 25 3 5" xfId="27425" xr:uid="{00000000-0005-0000-0000-0000A03C0000}"/>
    <cellStyle name="Percent 4 25 4" xfId="9811" xr:uid="{00000000-0005-0000-0000-0000A13C0000}"/>
    <cellStyle name="Percent 4 25 4 2" xfId="9812" xr:uid="{00000000-0005-0000-0000-0000A23C0000}"/>
    <cellStyle name="Percent 4 25 4 2 2" xfId="9813" xr:uid="{00000000-0005-0000-0000-0000A33C0000}"/>
    <cellStyle name="Percent 4 25 4 2 2 2" xfId="27433" xr:uid="{00000000-0005-0000-0000-0000A43C0000}"/>
    <cellStyle name="Percent 4 25 4 2 3" xfId="27432" xr:uid="{00000000-0005-0000-0000-0000A53C0000}"/>
    <cellStyle name="Percent 4 25 4 3" xfId="9814" xr:uid="{00000000-0005-0000-0000-0000A63C0000}"/>
    <cellStyle name="Percent 4 25 4 3 2" xfId="9815" xr:uid="{00000000-0005-0000-0000-0000A73C0000}"/>
    <cellStyle name="Percent 4 25 4 3 2 2" xfId="27435" xr:uid="{00000000-0005-0000-0000-0000A83C0000}"/>
    <cellStyle name="Percent 4 25 4 3 3" xfId="27434" xr:uid="{00000000-0005-0000-0000-0000A93C0000}"/>
    <cellStyle name="Percent 4 25 4 4" xfId="9816" xr:uid="{00000000-0005-0000-0000-0000AA3C0000}"/>
    <cellStyle name="Percent 4 25 4 4 2" xfId="27436" xr:uid="{00000000-0005-0000-0000-0000AB3C0000}"/>
    <cellStyle name="Percent 4 25 4 5" xfId="27431" xr:uid="{00000000-0005-0000-0000-0000AC3C0000}"/>
    <cellStyle name="Percent 4 25 5" xfId="9817" xr:uid="{00000000-0005-0000-0000-0000AD3C0000}"/>
    <cellStyle name="Percent 4 25 5 2" xfId="9818" xr:uid="{00000000-0005-0000-0000-0000AE3C0000}"/>
    <cellStyle name="Percent 4 25 5 2 2" xfId="9819" xr:uid="{00000000-0005-0000-0000-0000AF3C0000}"/>
    <cellStyle name="Percent 4 25 5 2 2 2" xfId="27439" xr:uid="{00000000-0005-0000-0000-0000B03C0000}"/>
    <cellStyle name="Percent 4 25 5 2 3" xfId="27438" xr:uid="{00000000-0005-0000-0000-0000B13C0000}"/>
    <cellStyle name="Percent 4 25 5 3" xfId="9820" xr:uid="{00000000-0005-0000-0000-0000B23C0000}"/>
    <cellStyle name="Percent 4 25 5 3 2" xfId="9821" xr:uid="{00000000-0005-0000-0000-0000B33C0000}"/>
    <cellStyle name="Percent 4 25 5 3 2 2" xfId="27441" xr:uid="{00000000-0005-0000-0000-0000B43C0000}"/>
    <cellStyle name="Percent 4 25 5 3 3" xfId="27440" xr:uid="{00000000-0005-0000-0000-0000B53C0000}"/>
    <cellStyle name="Percent 4 25 5 4" xfId="9822" xr:uid="{00000000-0005-0000-0000-0000B63C0000}"/>
    <cellStyle name="Percent 4 25 5 4 2" xfId="9823" xr:uid="{00000000-0005-0000-0000-0000B73C0000}"/>
    <cellStyle name="Percent 4 25 5 4 2 2" xfId="27443" xr:uid="{00000000-0005-0000-0000-0000B83C0000}"/>
    <cellStyle name="Percent 4 25 5 4 3" xfId="27442" xr:uid="{00000000-0005-0000-0000-0000B93C0000}"/>
    <cellStyle name="Percent 4 25 5 5" xfId="9824" xr:uid="{00000000-0005-0000-0000-0000BA3C0000}"/>
    <cellStyle name="Percent 4 25 5 5 2" xfId="27444" xr:uid="{00000000-0005-0000-0000-0000BB3C0000}"/>
    <cellStyle name="Percent 4 25 5 6" xfId="27437" xr:uid="{00000000-0005-0000-0000-0000BC3C0000}"/>
    <cellStyle name="Percent 4 25 6" xfId="9825" xr:uid="{00000000-0005-0000-0000-0000BD3C0000}"/>
    <cellStyle name="Percent 4 25 6 2" xfId="9826" xr:uid="{00000000-0005-0000-0000-0000BE3C0000}"/>
    <cellStyle name="Percent 4 25 6 2 2" xfId="9827" xr:uid="{00000000-0005-0000-0000-0000BF3C0000}"/>
    <cellStyle name="Percent 4 25 6 2 2 2" xfId="27447" xr:uid="{00000000-0005-0000-0000-0000C03C0000}"/>
    <cellStyle name="Percent 4 25 6 2 3" xfId="27446" xr:uid="{00000000-0005-0000-0000-0000C13C0000}"/>
    <cellStyle name="Percent 4 25 6 3" xfId="9828" xr:uid="{00000000-0005-0000-0000-0000C23C0000}"/>
    <cellStyle name="Percent 4 25 6 3 2" xfId="9829" xr:uid="{00000000-0005-0000-0000-0000C33C0000}"/>
    <cellStyle name="Percent 4 25 6 3 2 2" xfId="27449" xr:uid="{00000000-0005-0000-0000-0000C43C0000}"/>
    <cellStyle name="Percent 4 25 6 3 3" xfId="27448" xr:uid="{00000000-0005-0000-0000-0000C53C0000}"/>
    <cellStyle name="Percent 4 25 6 4" xfId="9830" xr:uid="{00000000-0005-0000-0000-0000C63C0000}"/>
    <cellStyle name="Percent 4 25 6 4 2" xfId="27450" xr:uid="{00000000-0005-0000-0000-0000C73C0000}"/>
    <cellStyle name="Percent 4 25 6 5" xfId="27445" xr:uid="{00000000-0005-0000-0000-0000C83C0000}"/>
    <cellStyle name="Percent 4 25 7" xfId="9831" xr:uid="{00000000-0005-0000-0000-0000C93C0000}"/>
    <cellStyle name="Percent 4 25 7 2" xfId="9832" xr:uid="{00000000-0005-0000-0000-0000CA3C0000}"/>
    <cellStyle name="Percent 4 25 7 2 2" xfId="27452" xr:uid="{00000000-0005-0000-0000-0000CB3C0000}"/>
    <cellStyle name="Percent 4 25 7 3" xfId="27451" xr:uid="{00000000-0005-0000-0000-0000CC3C0000}"/>
    <cellStyle name="Percent 4 25 8" xfId="9833" xr:uid="{00000000-0005-0000-0000-0000CD3C0000}"/>
    <cellStyle name="Percent 4 25 8 2" xfId="9834" xr:uid="{00000000-0005-0000-0000-0000CE3C0000}"/>
    <cellStyle name="Percent 4 25 8 2 2" xfId="27454" xr:uid="{00000000-0005-0000-0000-0000CF3C0000}"/>
    <cellStyle name="Percent 4 25 8 3" xfId="27453" xr:uid="{00000000-0005-0000-0000-0000D03C0000}"/>
    <cellStyle name="Percent 4 25 9" xfId="9835" xr:uid="{00000000-0005-0000-0000-0000D13C0000}"/>
    <cellStyle name="Percent 4 25 9 2" xfId="9836" xr:uid="{00000000-0005-0000-0000-0000D23C0000}"/>
    <cellStyle name="Percent 4 25 9 2 2" xfId="27456" xr:uid="{00000000-0005-0000-0000-0000D33C0000}"/>
    <cellStyle name="Percent 4 25 9 3" xfId="27455" xr:uid="{00000000-0005-0000-0000-0000D43C0000}"/>
    <cellStyle name="Percent 4 26" xfId="9837" xr:uid="{00000000-0005-0000-0000-0000D53C0000}"/>
    <cellStyle name="Percent 4 26 10" xfId="9838" xr:uid="{00000000-0005-0000-0000-0000D63C0000}"/>
    <cellStyle name="Percent 4 26 10 2" xfId="9839" xr:uid="{00000000-0005-0000-0000-0000D73C0000}"/>
    <cellStyle name="Percent 4 26 10 2 2" xfId="27459" xr:uid="{00000000-0005-0000-0000-0000D83C0000}"/>
    <cellStyle name="Percent 4 26 10 3" xfId="27458" xr:uid="{00000000-0005-0000-0000-0000D93C0000}"/>
    <cellStyle name="Percent 4 26 11" xfId="9840" xr:uid="{00000000-0005-0000-0000-0000DA3C0000}"/>
    <cellStyle name="Percent 4 26 11 2" xfId="27460" xr:uid="{00000000-0005-0000-0000-0000DB3C0000}"/>
    <cellStyle name="Percent 4 26 12" xfId="27457" xr:uid="{00000000-0005-0000-0000-0000DC3C0000}"/>
    <cellStyle name="Percent 4 26 2" xfId="9841" xr:uid="{00000000-0005-0000-0000-0000DD3C0000}"/>
    <cellStyle name="Percent 4 26 2 2" xfId="9842" xr:uid="{00000000-0005-0000-0000-0000DE3C0000}"/>
    <cellStyle name="Percent 4 26 2 2 2" xfId="9843" xr:uid="{00000000-0005-0000-0000-0000DF3C0000}"/>
    <cellStyle name="Percent 4 26 2 2 2 2" xfId="27463" xr:uid="{00000000-0005-0000-0000-0000E03C0000}"/>
    <cellStyle name="Percent 4 26 2 2 3" xfId="27462" xr:uid="{00000000-0005-0000-0000-0000E13C0000}"/>
    <cellStyle name="Percent 4 26 2 3" xfId="9844" xr:uid="{00000000-0005-0000-0000-0000E23C0000}"/>
    <cellStyle name="Percent 4 26 2 3 2" xfId="9845" xr:uid="{00000000-0005-0000-0000-0000E33C0000}"/>
    <cellStyle name="Percent 4 26 2 3 2 2" xfId="27465" xr:uid="{00000000-0005-0000-0000-0000E43C0000}"/>
    <cellStyle name="Percent 4 26 2 3 3" xfId="27464" xr:uid="{00000000-0005-0000-0000-0000E53C0000}"/>
    <cellStyle name="Percent 4 26 2 4" xfId="9846" xr:uid="{00000000-0005-0000-0000-0000E63C0000}"/>
    <cellStyle name="Percent 4 26 2 4 2" xfId="27466" xr:uid="{00000000-0005-0000-0000-0000E73C0000}"/>
    <cellStyle name="Percent 4 26 2 5" xfId="27461" xr:uid="{00000000-0005-0000-0000-0000E83C0000}"/>
    <cellStyle name="Percent 4 26 3" xfId="9847" xr:uid="{00000000-0005-0000-0000-0000E93C0000}"/>
    <cellStyle name="Percent 4 26 3 2" xfId="9848" xr:uid="{00000000-0005-0000-0000-0000EA3C0000}"/>
    <cellStyle name="Percent 4 26 3 2 2" xfId="9849" xr:uid="{00000000-0005-0000-0000-0000EB3C0000}"/>
    <cellStyle name="Percent 4 26 3 2 2 2" xfId="27469" xr:uid="{00000000-0005-0000-0000-0000EC3C0000}"/>
    <cellStyle name="Percent 4 26 3 2 3" xfId="27468" xr:uid="{00000000-0005-0000-0000-0000ED3C0000}"/>
    <cellStyle name="Percent 4 26 3 3" xfId="9850" xr:uid="{00000000-0005-0000-0000-0000EE3C0000}"/>
    <cellStyle name="Percent 4 26 3 3 2" xfId="9851" xr:uid="{00000000-0005-0000-0000-0000EF3C0000}"/>
    <cellStyle name="Percent 4 26 3 3 2 2" xfId="27471" xr:uid="{00000000-0005-0000-0000-0000F03C0000}"/>
    <cellStyle name="Percent 4 26 3 3 3" xfId="27470" xr:uid="{00000000-0005-0000-0000-0000F13C0000}"/>
    <cellStyle name="Percent 4 26 3 4" xfId="9852" xr:uid="{00000000-0005-0000-0000-0000F23C0000}"/>
    <cellStyle name="Percent 4 26 3 4 2" xfId="27472" xr:uid="{00000000-0005-0000-0000-0000F33C0000}"/>
    <cellStyle name="Percent 4 26 3 5" xfId="27467" xr:uid="{00000000-0005-0000-0000-0000F43C0000}"/>
    <cellStyle name="Percent 4 26 4" xfId="9853" xr:uid="{00000000-0005-0000-0000-0000F53C0000}"/>
    <cellStyle name="Percent 4 26 4 2" xfId="9854" xr:uid="{00000000-0005-0000-0000-0000F63C0000}"/>
    <cellStyle name="Percent 4 26 4 2 2" xfId="9855" xr:uid="{00000000-0005-0000-0000-0000F73C0000}"/>
    <cellStyle name="Percent 4 26 4 2 2 2" xfId="27475" xr:uid="{00000000-0005-0000-0000-0000F83C0000}"/>
    <cellStyle name="Percent 4 26 4 2 3" xfId="27474" xr:uid="{00000000-0005-0000-0000-0000F93C0000}"/>
    <cellStyle name="Percent 4 26 4 3" xfId="9856" xr:uid="{00000000-0005-0000-0000-0000FA3C0000}"/>
    <cellStyle name="Percent 4 26 4 3 2" xfId="9857" xr:uid="{00000000-0005-0000-0000-0000FB3C0000}"/>
    <cellStyle name="Percent 4 26 4 3 2 2" xfId="27477" xr:uid="{00000000-0005-0000-0000-0000FC3C0000}"/>
    <cellStyle name="Percent 4 26 4 3 3" xfId="27476" xr:uid="{00000000-0005-0000-0000-0000FD3C0000}"/>
    <cellStyle name="Percent 4 26 4 4" xfId="9858" xr:uid="{00000000-0005-0000-0000-0000FE3C0000}"/>
    <cellStyle name="Percent 4 26 4 4 2" xfId="27478" xr:uid="{00000000-0005-0000-0000-0000FF3C0000}"/>
    <cellStyle name="Percent 4 26 4 5" xfId="27473" xr:uid="{00000000-0005-0000-0000-0000003D0000}"/>
    <cellStyle name="Percent 4 26 5" xfId="9859" xr:uid="{00000000-0005-0000-0000-0000013D0000}"/>
    <cellStyle name="Percent 4 26 5 2" xfId="9860" xr:uid="{00000000-0005-0000-0000-0000023D0000}"/>
    <cellStyle name="Percent 4 26 5 2 2" xfId="9861" xr:uid="{00000000-0005-0000-0000-0000033D0000}"/>
    <cellStyle name="Percent 4 26 5 2 2 2" xfId="27481" xr:uid="{00000000-0005-0000-0000-0000043D0000}"/>
    <cellStyle name="Percent 4 26 5 2 3" xfId="27480" xr:uid="{00000000-0005-0000-0000-0000053D0000}"/>
    <cellStyle name="Percent 4 26 5 3" xfId="9862" xr:uid="{00000000-0005-0000-0000-0000063D0000}"/>
    <cellStyle name="Percent 4 26 5 3 2" xfId="9863" xr:uid="{00000000-0005-0000-0000-0000073D0000}"/>
    <cellStyle name="Percent 4 26 5 3 2 2" xfId="27483" xr:uid="{00000000-0005-0000-0000-0000083D0000}"/>
    <cellStyle name="Percent 4 26 5 3 3" xfId="27482" xr:uid="{00000000-0005-0000-0000-0000093D0000}"/>
    <cellStyle name="Percent 4 26 5 4" xfId="9864" xr:uid="{00000000-0005-0000-0000-00000A3D0000}"/>
    <cellStyle name="Percent 4 26 5 4 2" xfId="9865" xr:uid="{00000000-0005-0000-0000-00000B3D0000}"/>
    <cellStyle name="Percent 4 26 5 4 2 2" xfId="27485" xr:uid="{00000000-0005-0000-0000-00000C3D0000}"/>
    <cellStyle name="Percent 4 26 5 4 3" xfId="27484" xr:uid="{00000000-0005-0000-0000-00000D3D0000}"/>
    <cellStyle name="Percent 4 26 5 5" xfId="9866" xr:uid="{00000000-0005-0000-0000-00000E3D0000}"/>
    <cellStyle name="Percent 4 26 5 5 2" xfId="27486" xr:uid="{00000000-0005-0000-0000-00000F3D0000}"/>
    <cellStyle name="Percent 4 26 5 6" xfId="27479" xr:uid="{00000000-0005-0000-0000-0000103D0000}"/>
    <cellStyle name="Percent 4 26 6" xfId="9867" xr:uid="{00000000-0005-0000-0000-0000113D0000}"/>
    <cellStyle name="Percent 4 26 6 2" xfId="9868" xr:uid="{00000000-0005-0000-0000-0000123D0000}"/>
    <cellStyle name="Percent 4 26 6 2 2" xfId="9869" xr:uid="{00000000-0005-0000-0000-0000133D0000}"/>
    <cellStyle name="Percent 4 26 6 2 2 2" xfId="27489" xr:uid="{00000000-0005-0000-0000-0000143D0000}"/>
    <cellStyle name="Percent 4 26 6 2 3" xfId="27488" xr:uid="{00000000-0005-0000-0000-0000153D0000}"/>
    <cellStyle name="Percent 4 26 6 3" xfId="9870" xr:uid="{00000000-0005-0000-0000-0000163D0000}"/>
    <cellStyle name="Percent 4 26 6 3 2" xfId="9871" xr:uid="{00000000-0005-0000-0000-0000173D0000}"/>
    <cellStyle name="Percent 4 26 6 3 2 2" xfId="27491" xr:uid="{00000000-0005-0000-0000-0000183D0000}"/>
    <cellStyle name="Percent 4 26 6 3 3" xfId="27490" xr:uid="{00000000-0005-0000-0000-0000193D0000}"/>
    <cellStyle name="Percent 4 26 6 4" xfId="9872" xr:uid="{00000000-0005-0000-0000-00001A3D0000}"/>
    <cellStyle name="Percent 4 26 6 4 2" xfId="27492" xr:uid="{00000000-0005-0000-0000-00001B3D0000}"/>
    <cellStyle name="Percent 4 26 6 5" xfId="27487" xr:uid="{00000000-0005-0000-0000-00001C3D0000}"/>
    <cellStyle name="Percent 4 26 7" xfId="9873" xr:uid="{00000000-0005-0000-0000-00001D3D0000}"/>
    <cellStyle name="Percent 4 26 7 2" xfId="9874" xr:uid="{00000000-0005-0000-0000-00001E3D0000}"/>
    <cellStyle name="Percent 4 26 7 2 2" xfId="27494" xr:uid="{00000000-0005-0000-0000-00001F3D0000}"/>
    <cellStyle name="Percent 4 26 7 3" xfId="27493" xr:uid="{00000000-0005-0000-0000-0000203D0000}"/>
    <cellStyle name="Percent 4 26 8" xfId="9875" xr:uid="{00000000-0005-0000-0000-0000213D0000}"/>
    <cellStyle name="Percent 4 26 8 2" xfId="9876" xr:uid="{00000000-0005-0000-0000-0000223D0000}"/>
    <cellStyle name="Percent 4 26 8 2 2" xfId="27496" xr:uid="{00000000-0005-0000-0000-0000233D0000}"/>
    <cellStyle name="Percent 4 26 8 3" xfId="27495" xr:uid="{00000000-0005-0000-0000-0000243D0000}"/>
    <cellStyle name="Percent 4 26 9" xfId="9877" xr:uid="{00000000-0005-0000-0000-0000253D0000}"/>
    <cellStyle name="Percent 4 26 9 2" xfId="9878" xr:uid="{00000000-0005-0000-0000-0000263D0000}"/>
    <cellStyle name="Percent 4 26 9 2 2" xfId="27498" xr:uid="{00000000-0005-0000-0000-0000273D0000}"/>
    <cellStyle name="Percent 4 26 9 3" xfId="27497" xr:uid="{00000000-0005-0000-0000-0000283D0000}"/>
    <cellStyle name="Percent 4 27" xfId="9879" xr:uid="{00000000-0005-0000-0000-0000293D0000}"/>
    <cellStyle name="Percent 4 27 10" xfId="9880" xr:uid="{00000000-0005-0000-0000-00002A3D0000}"/>
    <cellStyle name="Percent 4 27 10 2" xfId="9881" xr:uid="{00000000-0005-0000-0000-00002B3D0000}"/>
    <cellStyle name="Percent 4 27 10 2 2" xfId="27501" xr:uid="{00000000-0005-0000-0000-00002C3D0000}"/>
    <cellStyle name="Percent 4 27 10 3" xfId="27500" xr:uid="{00000000-0005-0000-0000-00002D3D0000}"/>
    <cellStyle name="Percent 4 27 11" xfId="9882" xr:uid="{00000000-0005-0000-0000-00002E3D0000}"/>
    <cellStyle name="Percent 4 27 11 2" xfId="27502" xr:uid="{00000000-0005-0000-0000-00002F3D0000}"/>
    <cellStyle name="Percent 4 27 12" xfId="27499" xr:uid="{00000000-0005-0000-0000-0000303D0000}"/>
    <cellStyle name="Percent 4 27 2" xfId="9883" xr:uid="{00000000-0005-0000-0000-0000313D0000}"/>
    <cellStyle name="Percent 4 27 2 2" xfId="9884" xr:uid="{00000000-0005-0000-0000-0000323D0000}"/>
    <cellStyle name="Percent 4 27 2 2 2" xfId="9885" xr:uid="{00000000-0005-0000-0000-0000333D0000}"/>
    <cellStyle name="Percent 4 27 2 2 2 2" xfId="27505" xr:uid="{00000000-0005-0000-0000-0000343D0000}"/>
    <cellStyle name="Percent 4 27 2 2 3" xfId="27504" xr:uid="{00000000-0005-0000-0000-0000353D0000}"/>
    <cellStyle name="Percent 4 27 2 3" xfId="9886" xr:uid="{00000000-0005-0000-0000-0000363D0000}"/>
    <cellStyle name="Percent 4 27 2 3 2" xfId="9887" xr:uid="{00000000-0005-0000-0000-0000373D0000}"/>
    <cellStyle name="Percent 4 27 2 3 2 2" xfId="27507" xr:uid="{00000000-0005-0000-0000-0000383D0000}"/>
    <cellStyle name="Percent 4 27 2 3 3" xfId="27506" xr:uid="{00000000-0005-0000-0000-0000393D0000}"/>
    <cellStyle name="Percent 4 27 2 4" xfId="9888" xr:uid="{00000000-0005-0000-0000-00003A3D0000}"/>
    <cellStyle name="Percent 4 27 2 4 2" xfId="27508" xr:uid="{00000000-0005-0000-0000-00003B3D0000}"/>
    <cellStyle name="Percent 4 27 2 5" xfId="27503" xr:uid="{00000000-0005-0000-0000-00003C3D0000}"/>
    <cellStyle name="Percent 4 27 3" xfId="9889" xr:uid="{00000000-0005-0000-0000-00003D3D0000}"/>
    <cellStyle name="Percent 4 27 3 2" xfId="9890" xr:uid="{00000000-0005-0000-0000-00003E3D0000}"/>
    <cellStyle name="Percent 4 27 3 2 2" xfId="9891" xr:uid="{00000000-0005-0000-0000-00003F3D0000}"/>
    <cellStyle name="Percent 4 27 3 2 2 2" xfId="27511" xr:uid="{00000000-0005-0000-0000-0000403D0000}"/>
    <cellStyle name="Percent 4 27 3 2 3" xfId="27510" xr:uid="{00000000-0005-0000-0000-0000413D0000}"/>
    <cellStyle name="Percent 4 27 3 3" xfId="9892" xr:uid="{00000000-0005-0000-0000-0000423D0000}"/>
    <cellStyle name="Percent 4 27 3 3 2" xfId="9893" xr:uid="{00000000-0005-0000-0000-0000433D0000}"/>
    <cellStyle name="Percent 4 27 3 3 2 2" xfId="27513" xr:uid="{00000000-0005-0000-0000-0000443D0000}"/>
    <cellStyle name="Percent 4 27 3 3 3" xfId="27512" xr:uid="{00000000-0005-0000-0000-0000453D0000}"/>
    <cellStyle name="Percent 4 27 3 4" xfId="9894" xr:uid="{00000000-0005-0000-0000-0000463D0000}"/>
    <cellStyle name="Percent 4 27 3 4 2" xfId="27514" xr:uid="{00000000-0005-0000-0000-0000473D0000}"/>
    <cellStyle name="Percent 4 27 3 5" xfId="27509" xr:uid="{00000000-0005-0000-0000-0000483D0000}"/>
    <cellStyle name="Percent 4 27 4" xfId="9895" xr:uid="{00000000-0005-0000-0000-0000493D0000}"/>
    <cellStyle name="Percent 4 27 4 2" xfId="9896" xr:uid="{00000000-0005-0000-0000-00004A3D0000}"/>
    <cellStyle name="Percent 4 27 4 2 2" xfId="9897" xr:uid="{00000000-0005-0000-0000-00004B3D0000}"/>
    <cellStyle name="Percent 4 27 4 2 2 2" xfId="27517" xr:uid="{00000000-0005-0000-0000-00004C3D0000}"/>
    <cellStyle name="Percent 4 27 4 2 3" xfId="27516" xr:uid="{00000000-0005-0000-0000-00004D3D0000}"/>
    <cellStyle name="Percent 4 27 4 3" xfId="9898" xr:uid="{00000000-0005-0000-0000-00004E3D0000}"/>
    <cellStyle name="Percent 4 27 4 3 2" xfId="9899" xr:uid="{00000000-0005-0000-0000-00004F3D0000}"/>
    <cellStyle name="Percent 4 27 4 3 2 2" xfId="27519" xr:uid="{00000000-0005-0000-0000-0000503D0000}"/>
    <cellStyle name="Percent 4 27 4 3 3" xfId="27518" xr:uid="{00000000-0005-0000-0000-0000513D0000}"/>
    <cellStyle name="Percent 4 27 4 4" xfId="9900" xr:uid="{00000000-0005-0000-0000-0000523D0000}"/>
    <cellStyle name="Percent 4 27 4 4 2" xfId="27520" xr:uid="{00000000-0005-0000-0000-0000533D0000}"/>
    <cellStyle name="Percent 4 27 4 5" xfId="27515" xr:uid="{00000000-0005-0000-0000-0000543D0000}"/>
    <cellStyle name="Percent 4 27 5" xfId="9901" xr:uid="{00000000-0005-0000-0000-0000553D0000}"/>
    <cellStyle name="Percent 4 27 5 2" xfId="9902" xr:uid="{00000000-0005-0000-0000-0000563D0000}"/>
    <cellStyle name="Percent 4 27 5 2 2" xfId="9903" xr:uid="{00000000-0005-0000-0000-0000573D0000}"/>
    <cellStyle name="Percent 4 27 5 2 2 2" xfId="27523" xr:uid="{00000000-0005-0000-0000-0000583D0000}"/>
    <cellStyle name="Percent 4 27 5 2 3" xfId="27522" xr:uid="{00000000-0005-0000-0000-0000593D0000}"/>
    <cellStyle name="Percent 4 27 5 3" xfId="9904" xr:uid="{00000000-0005-0000-0000-00005A3D0000}"/>
    <cellStyle name="Percent 4 27 5 3 2" xfId="9905" xr:uid="{00000000-0005-0000-0000-00005B3D0000}"/>
    <cellStyle name="Percent 4 27 5 3 2 2" xfId="27525" xr:uid="{00000000-0005-0000-0000-00005C3D0000}"/>
    <cellStyle name="Percent 4 27 5 3 3" xfId="27524" xr:uid="{00000000-0005-0000-0000-00005D3D0000}"/>
    <cellStyle name="Percent 4 27 5 4" xfId="9906" xr:uid="{00000000-0005-0000-0000-00005E3D0000}"/>
    <cellStyle name="Percent 4 27 5 4 2" xfId="9907" xr:uid="{00000000-0005-0000-0000-00005F3D0000}"/>
    <cellStyle name="Percent 4 27 5 4 2 2" xfId="27527" xr:uid="{00000000-0005-0000-0000-0000603D0000}"/>
    <cellStyle name="Percent 4 27 5 4 3" xfId="27526" xr:uid="{00000000-0005-0000-0000-0000613D0000}"/>
    <cellStyle name="Percent 4 27 5 5" xfId="9908" xr:uid="{00000000-0005-0000-0000-0000623D0000}"/>
    <cellStyle name="Percent 4 27 5 5 2" xfId="27528" xr:uid="{00000000-0005-0000-0000-0000633D0000}"/>
    <cellStyle name="Percent 4 27 5 6" xfId="27521" xr:uid="{00000000-0005-0000-0000-0000643D0000}"/>
    <cellStyle name="Percent 4 27 6" xfId="9909" xr:uid="{00000000-0005-0000-0000-0000653D0000}"/>
    <cellStyle name="Percent 4 27 6 2" xfId="9910" xr:uid="{00000000-0005-0000-0000-0000663D0000}"/>
    <cellStyle name="Percent 4 27 6 2 2" xfId="9911" xr:uid="{00000000-0005-0000-0000-0000673D0000}"/>
    <cellStyle name="Percent 4 27 6 2 2 2" xfId="27531" xr:uid="{00000000-0005-0000-0000-0000683D0000}"/>
    <cellStyle name="Percent 4 27 6 2 3" xfId="27530" xr:uid="{00000000-0005-0000-0000-0000693D0000}"/>
    <cellStyle name="Percent 4 27 6 3" xfId="9912" xr:uid="{00000000-0005-0000-0000-00006A3D0000}"/>
    <cellStyle name="Percent 4 27 6 3 2" xfId="9913" xr:uid="{00000000-0005-0000-0000-00006B3D0000}"/>
    <cellStyle name="Percent 4 27 6 3 2 2" xfId="27533" xr:uid="{00000000-0005-0000-0000-00006C3D0000}"/>
    <cellStyle name="Percent 4 27 6 3 3" xfId="27532" xr:uid="{00000000-0005-0000-0000-00006D3D0000}"/>
    <cellStyle name="Percent 4 27 6 4" xfId="9914" xr:uid="{00000000-0005-0000-0000-00006E3D0000}"/>
    <cellStyle name="Percent 4 27 6 4 2" xfId="27534" xr:uid="{00000000-0005-0000-0000-00006F3D0000}"/>
    <cellStyle name="Percent 4 27 6 5" xfId="27529" xr:uid="{00000000-0005-0000-0000-0000703D0000}"/>
    <cellStyle name="Percent 4 27 7" xfId="9915" xr:uid="{00000000-0005-0000-0000-0000713D0000}"/>
    <cellStyle name="Percent 4 27 7 2" xfId="9916" xr:uid="{00000000-0005-0000-0000-0000723D0000}"/>
    <cellStyle name="Percent 4 27 7 2 2" xfId="27536" xr:uid="{00000000-0005-0000-0000-0000733D0000}"/>
    <cellStyle name="Percent 4 27 7 3" xfId="27535" xr:uid="{00000000-0005-0000-0000-0000743D0000}"/>
    <cellStyle name="Percent 4 27 8" xfId="9917" xr:uid="{00000000-0005-0000-0000-0000753D0000}"/>
    <cellStyle name="Percent 4 27 8 2" xfId="9918" xr:uid="{00000000-0005-0000-0000-0000763D0000}"/>
    <cellStyle name="Percent 4 27 8 2 2" xfId="27538" xr:uid="{00000000-0005-0000-0000-0000773D0000}"/>
    <cellStyle name="Percent 4 27 8 3" xfId="27537" xr:uid="{00000000-0005-0000-0000-0000783D0000}"/>
    <cellStyle name="Percent 4 27 9" xfId="9919" xr:uid="{00000000-0005-0000-0000-0000793D0000}"/>
    <cellStyle name="Percent 4 27 9 2" xfId="9920" xr:uid="{00000000-0005-0000-0000-00007A3D0000}"/>
    <cellStyle name="Percent 4 27 9 2 2" xfId="27540" xr:uid="{00000000-0005-0000-0000-00007B3D0000}"/>
    <cellStyle name="Percent 4 27 9 3" xfId="27539" xr:uid="{00000000-0005-0000-0000-00007C3D0000}"/>
    <cellStyle name="Percent 4 28" xfId="9921" xr:uid="{00000000-0005-0000-0000-00007D3D0000}"/>
    <cellStyle name="Percent 4 28 10" xfId="9922" xr:uid="{00000000-0005-0000-0000-00007E3D0000}"/>
    <cellStyle name="Percent 4 28 10 2" xfId="9923" xr:uid="{00000000-0005-0000-0000-00007F3D0000}"/>
    <cellStyle name="Percent 4 28 10 2 2" xfId="27543" xr:uid="{00000000-0005-0000-0000-0000803D0000}"/>
    <cellStyle name="Percent 4 28 10 3" xfId="27542" xr:uid="{00000000-0005-0000-0000-0000813D0000}"/>
    <cellStyle name="Percent 4 28 11" xfId="9924" xr:uid="{00000000-0005-0000-0000-0000823D0000}"/>
    <cellStyle name="Percent 4 28 11 2" xfId="27544" xr:uid="{00000000-0005-0000-0000-0000833D0000}"/>
    <cellStyle name="Percent 4 28 12" xfId="27541" xr:uid="{00000000-0005-0000-0000-0000843D0000}"/>
    <cellStyle name="Percent 4 28 2" xfId="9925" xr:uid="{00000000-0005-0000-0000-0000853D0000}"/>
    <cellStyle name="Percent 4 28 2 2" xfId="9926" xr:uid="{00000000-0005-0000-0000-0000863D0000}"/>
    <cellStyle name="Percent 4 28 2 2 2" xfId="9927" xr:uid="{00000000-0005-0000-0000-0000873D0000}"/>
    <cellStyle name="Percent 4 28 2 2 2 2" xfId="27547" xr:uid="{00000000-0005-0000-0000-0000883D0000}"/>
    <cellStyle name="Percent 4 28 2 2 3" xfId="27546" xr:uid="{00000000-0005-0000-0000-0000893D0000}"/>
    <cellStyle name="Percent 4 28 2 3" xfId="9928" xr:uid="{00000000-0005-0000-0000-00008A3D0000}"/>
    <cellStyle name="Percent 4 28 2 3 2" xfId="9929" xr:uid="{00000000-0005-0000-0000-00008B3D0000}"/>
    <cellStyle name="Percent 4 28 2 3 2 2" xfId="27549" xr:uid="{00000000-0005-0000-0000-00008C3D0000}"/>
    <cellStyle name="Percent 4 28 2 3 3" xfId="27548" xr:uid="{00000000-0005-0000-0000-00008D3D0000}"/>
    <cellStyle name="Percent 4 28 2 4" xfId="9930" xr:uid="{00000000-0005-0000-0000-00008E3D0000}"/>
    <cellStyle name="Percent 4 28 2 4 2" xfId="27550" xr:uid="{00000000-0005-0000-0000-00008F3D0000}"/>
    <cellStyle name="Percent 4 28 2 5" xfId="27545" xr:uid="{00000000-0005-0000-0000-0000903D0000}"/>
    <cellStyle name="Percent 4 28 3" xfId="9931" xr:uid="{00000000-0005-0000-0000-0000913D0000}"/>
    <cellStyle name="Percent 4 28 3 2" xfId="9932" xr:uid="{00000000-0005-0000-0000-0000923D0000}"/>
    <cellStyle name="Percent 4 28 3 2 2" xfId="9933" xr:uid="{00000000-0005-0000-0000-0000933D0000}"/>
    <cellStyle name="Percent 4 28 3 2 2 2" xfId="27553" xr:uid="{00000000-0005-0000-0000-0000943D0000}"/>
    <cellStyle name="Percent 4 28 3 2 3" xfId="27552" xr:uid="{00000000-0005-0000-0000-0000953D0000}"/>
    <cellStyle name="Percent 4 28 3 3" xfId="9934" xr:uid="{00000000-0005-0000-0000-0000963D0000}"/>
    <cellStyle name="Percent 4 28 3 3 2" xfId="9935" xr:uid="{00000000-0005-0000-0000-0000973D0000}"/>
    <cellStyle name="Percent 4 28 3 3 2 2" xfId="27555" xr:uid="{00000000-0005-0000-0000-0000983D0000}"/>
    <cellStyle name="Percent 4 28 3 3 3" xfId="27554" xr:uid="{00000000-0005-0000-0000-0000993D0000}"/>
    <cellStyle name="Percent 4 28 3 4" xfId="9936" xr:uid="{00000000-0005-0000-0000-00009A3D0000}"/>
    <cellStyle name="Percent 4 28 3 4 2" xfId="27556" xr:uid="{00000000-0005-0000-0000-00009B3D0000}"/>
    <cellStyle name="Percent 4 28 3 5" xfId="27551" xr:uid="{00000000-0005-0000-0000-00009C3D0000}"/>
    <cellStyle name="Percent 4 28 4" xfId="9937" xr:uid="{00000000-0005-0000-0000-00009D3D0000}"/>
    <cellStyle name="Percent 4 28 4 2" xfId="9938" xr:uid="{00000000-0005-0000-0000-00009E3D0000}"/>
    <cellStyle name="Percent 4 28 4 2 2" xfId="9939" xr:uid="{00000000-0005-0000-0000-00009F3D0000}"/>
    <cellStyle name="Percent 4 28 4 2 2 2" xfId="27559" xr:uid="{00000000-0005-0000-0000-0000A03D0000}"/>
    <cellStyle name="Percent 4 28 4 2 3" xfId="27558" xr:uid="{00000000-0005-0000-0000-0000A13D0000}"/>
    <cellStyle name="Percent 4 28 4 3" xfId="9940" xr:uid="{00000000-0005-0000-0000-0000A23D0000}"/>
    <cellStyle name="Percent 4 28 4 3 2" xfId="9941" xr:uid="{00000000-0005-0000-0000-0000A33D0000}"/>
    <cellStyle name="Percent 4 28 4 3 2 2" xfId="27561" xr:uid="{00000000-0005-0000-0000-0000A43D0000}"/>
    <cellStyle name="Percent 4 28 4 3 3" xfId="27560" xr:uid="{00000000-0005-0000-0000-0000A53D0000}"/>
    <cellStyle name="Percent 4 28 4 4" xfId="9942" xr:uid="{00000000-0005-0000-0000-0000A63D0000}"/>
    <cellStyle name="Percent 4 28 4 4 2" xfId="27562" xr:uid="{00000000-0005-0000-0000-0000A73D0000}"/>
    <cellStyle name="Percent 4 28 4 5" xfId="27557" xr:uid="{00000000-0005-0000-0000-0000A83D0000}"/>
    <cellStyle name="Percent 4 28 5" xfId="9943" xr:uid="{00000000-0005-0000-0000-0000A93D0000}"/>
    <cellStyle name="Percent 4 28 5 2" xfId="9944" xr:uid="{00000000-0005-0000-0000-0000AA3D0000}"/>
    <cellStyle name="Percent 4 28 5 2 2" xfId="9945" xr:uid="{00000000-0005-0000-0000-0000AB3D0000}"/>
    <cellStyle name="Percent 4 28 5 2 2 2" xfId="27565" xr:uid="{00000000-0005-0000-0000-0000AC3D0000}"/>
    <cellStyle name="Percent 4 28 5 2 3" xfId="27564" xr:uid="{00000000-0005-0000-0000-0000AD3D0000}"/>
    <cellStyle name="Percent 4 28 5 3" xfId="9946" xr:uid="{00000000-0005-0000-0000-0000AE3D0000}"/>
    <cellStyle name="Percent 4 28 5 3 2" xfId="9947" xr:uid="{00000000-0005-0000-0000-0000AF3D0000}"/>
    <cellStyle name="Percent 4 28 5 3 2 2" xfId="27567" xr:uid="{00000000-0005-0000-0000-0000B03D0000}"/>
    <cellStyle name="Percent 4 28 5 3 3" xfId="27566" xr:uid="{00000000-0005-0000-0000-0000B13D0000}"/>
    <cellStyle name="Percent 4 28 5 4" xfId="9948" xr:uid="{00000000-0005-0000-0000-0000B23D0000}"/>
    <cellStyle name="Percent 4 28 5 4 2" xfId="9949" xr:uid="{00000000-0005-0000-0000-0000B33D0000}"/>
    <cellStyle name="Percent 4 28 5 4 2 2" xfId="27569" xr:uid="{00000000-0005-0000-0000-0000B43D0000}"/>
    <cellStyle name="Percent 4 28 5 4 3" xfId="27568" xr:uid="{00000000-0005-0000-0000-0000B53D0000}"/>
    <cellStyle name="Percent 4 28 5 5" xfId="9950" xr:uid="{00000000-0005-0000-0000-0000B63D0000}"/>
    <cellStyle name="Percent 4 28 5 5 2" xfId="27570" xr:uid="{00000000-0005-0000-0000-0000B73D0000}"/>
    <cellStyle name="Percent 4 28 5 6" xfId="27563" xr:uid="{00000000-0005-0000-0000-0000B83D0000}"/>
    <cellStyle name="Percent 4 28 6" xfId="9951" xr:uid="{00000000-0005-0000-0000-0000B93D0000}"/>
    <cellStyle name="Percent 4 28 6 2" xfId="9952" xr:uid="{00000000-0005-0000-0000-0000BA3D0000}"/>
    <cellStyle name="Percent 4 28 6 2 2" xfId="9953" xr:uid="{00000000-0005-0000-0000-0000BB3D0000}"/>
    <cellStyle name="Percent 4 28 6 2 2 2" xfId="27573" xr:uid="{00000000-0005-0000-0000-0000BC3D0000}"/>
    <cellStyle name="Percent 4 28 6 2 3" xfId="27572" xr:uid="{00000000-0005-0000-0000-0000BD3D0000}"/>
    <cellStyle name="Percent 4 28 6 3" xfId="9954" xr:uid="{00000000-0005-0000-0000-0000BE3D0000}"/>
    <cellStyle name="Percent 4 28 6 3 2" xfId="9955" xr:uid="{00000000-0005-0000-0000-0000BF3D0000}"/>
    <cellStyle name="Percent 4 28 6 3 2 2" xfId="27575" xr:uid="{00000000-0005-0000-0000-0000C03D0000}"/>
    <cellStyle name="Percent 4 28 6 3 3" xfId="27574" xr:uid="{00000000-0005-0000-0000-0000C13D0000}"/>
    <cellStyle name="Percent 4 28 6 4" xfId="9956" xr:uid="{00000000-0005-0000-0000-0000C23D0000}"/>
    <cellStyle name="Percent 4 28 6 4 2" xfId="27576" xr:uid="{00000000-0005-0000-0000-0000C33D0000}"/>
    <cellStyle name="Percent 4 28 6 5" xfId="27571" xr:uid="{00000000-0005-0000-0000-0000C43D0000}"/>
    <cellStyle name="Percent 4 28 7" xfId="9957" xr:uid="{00000000-0005-0000-0000-0000C53D0000}"/>
    <cellStyle name="Percent 4 28 7 2" xfId="9958" xr:uid="{00000000-0005-0000-0000-0000C63D0000}"/>
    <cellStyle name="Percent 4 28 7 2 2" xfId="27578" xr:uid="{00000000-0005-0000-0000-0000C73D0000}"/>
    <cellStyle name="Percent 4 28 7 3" xfId="27577" xr:uid="{00000000-0005-0000-0000-0000C83D0000}"/>
    <cellStyle name="Percent 4 28 8" xfId="9959" xr:uid="{00000000-0005-0000-0000-0000C93D0000}"/>
    <cellStyle name="Percent 4 28 8 2" xfId="9960" xr:uid="{00000000-0005-0000-0000-0000CA3D0000}"/>
    <cellStyle name="Percent 4 28 8 2 2" xfId="27580" xr:uid="{00000000-0005-0000-0000-0000CB3D0000}"/>
    <cellStyle name="Percent 4 28 8 3" xfId="27579" xr:uid="{00000000-0005-0000-0000-0000CC3D0000}"/>
    <cellStyle name="Percent 4 28 9" xfId="9961" xr:uid="{00000000-0005-0000-0000-0000CD3D0000}"/>
    <cellStyle name="Percent 4 28 9 2" xfId="9962" xr:uid="{00000000-0005-0000-0000-0000CE3D0000}"/>
    <cellStyle name="Percent 4 28 9 2 2" xfId="27582" xr:uid="{00000000-0005-0000-0000-0000CF3D0000}"/>
    <cellStyle name="Percent 4 28 9 3" xfId="27581" xr:uid="{00000000-0005-0000-0000-0000D03D0000}"/>
    <cellStyle name="Percent 4 29" xfId="9963" xr:uid="{00000000-0005-0000-0000-0000D13D0000}"/>
    <cellStyle name="Percent 4 29 10" xfId="9964" xr:uid="{00000000-0005-0000-0000-0000D23D0000}"/>
    <cellStyle name="Percent 4 29 10 2" xfId="9965" xr:uid="{00000000-0005-0000-0000-0000D33D0000}"/>
    <cellStyle name="Percent 4 29 10 2 2" xfId="27585" xr:uid="{00000000-0005-0000-0000-0000D43D0000}"/>
    <cellStyle name="Percent 4 29 10 3" xfId="27584" xr:uid="{00000000-0005-0000-0000-0000D53D0000}"/>
    <cellStyle name="Percent 4 29 11" xfId="9966" xr:uid="{00000000-0005-0000-0000-0000D63D0000}"/>
    <cellStyle name="Percent 4 29 11 2" xfId="27586" xr:uid="{00000000-0005-0000-0000-0000D73D0000}"/>
    <cellStyle name="Percent 4 29 12" xfId="27583" xr:uid="{00000000-0005-0000-0000-0000D83D0000}"/>
    <cellStyle name="Percent 4 29 2" xfId="9967" xr:uid="{00000000-0005-0000-0000-0000D93D0000}"/>
    <cellStyle name="Percent 4 29 2 2" xfId="9968" xr:uid="{00000000-0005-0000-0000-0000DA3D0000}"/>
    <cellStyle name="Percent 4 29 2 2 2" xfId="9969" xr:uid="{00000000-0005-0000-0000-0000DB3D0000}"/>
    <cellStyle name="Percent 4 29 2 2 2 2" xfId="9970" xr:uid="{00000000-0005-0000-0000-0000DC3D0000}"/>
    <cellStyle name="Percent 4 29 2 2 2 2 2" xfId="27590" xr:uid="{00000000-0005-0000-0000-0000DD3D0000}"/>
    <cellStyle name="Percent 4 29 2 2 2 3" xfId="27589" xr:uid="{00000000-0005-0000-0000-0000DE3D0000}"/>
    <cellStyle name="Percent 4 29 2 2 3" xfId="9971" xr:uid="{00000000-0005-0000-0000-0000DF3D0000}"/>
    <cellStyle name="Percent 4 29 2 2 3 2" xfId="27591" xr:uid="{00000000-0005-0000-0000-0000E03D0000}"/>
    <cellStyle name="Percent 4 29 2 2 4" xfId="27588" xr:uid="{00000000-0005-0000-0000-0000E13D0000}"/>
    <cellStyle name="Percent 4 29 2 3" xfId="9972" xr:uid="{00000000-0005-0000-0000-0000E23D0000}"/>
    <cellStyle name="Percent 4 29 2 3 2" xfId="9973" xr:uid="{00000000-0005-0000-0000-0000E33D0000}"/>
    <cellStyle name="Percent 4 29 2 3 2 2" xfId="27593" xr:uid="{00000000-0005-0000-0000-0000E43D0000}"/>
    <cellStyle name="Percent 4 29 2 3 3" xfId="27592" xr:uid="{00000000-0005-0000-0000-0000E53D0000}"/>
    <cellStyle name="Percent 4 29 2 4" xfId="9974" xr:uid="{00000000-0005-0000-0000-0000E63D0000}"/>
    <cellStyle name="Percent 4 29 2 4 2" xfId="9975" xr:uid="{00000000-0005-0000-0000-0000E73D0000}"/>
    <cellStyle name="Percent 4 29 2 4 2 2" xfId="27595" xr:uid="{00000000-0005-0000-0000-0000E83D0000}"/>
    <cellStyle name="Percent 4 29 2 4 3" xfId="27594" xr:uid="{00000000-0005-0000-0000-0000E93D0000}"/>
    <cellStyle name="Percent 4 29 2 5" xfId="9976" xr:uid="{00000000-0005-0000-0000-0000EA3D0000}"/>
    <cellStyle name="Percent 4 29 2 5 2" xfId="27596" xr:uid="{00000000-0005-0000-0000-0000EB3D0000}"/>
    <cellStyle name="Percent 4 29 2 6" xfId="27587" xr:uid="{00000000-0005-0000-0000-0000EC3D0000}"/>
    <cellStyle name="Percent 4 29 3" xfId="9977" xr:uid="{00000000-0005-0000-0000-0000ED3D0000}"/>
    <cellStyle name="Percent 4 29 3 2" xfId="9978" xr:uid="{00000000-0005-0000-0000-0000EE3D0000}"/>
    <cellStyle name="Percent 4 29 3 2 2" xfId="9979" xr:uid="{00000000-0005-0000-0000-0000EF3D0000}"/>
    <cellStyle name="Percent 4 29 3 2 2 2" xfId="27599" xr:uid="{00000000-0005-0000-0000-0000F03D0000}"/>
    <cellStyle name="Percent 4 29 3 2 3" xfId="27598" xr:uid="{00000000-0005-0000-0000-0000F13D0000}"/>
    <cellStyle name="Percent 4 29 3 3" xfId="9980" xr:uid="{00000000-0005-0000-0000-0000F23D0000}"/>
    <cellStyle name="Percent 4 29 3 3 2" xfId="9981" xr:uid="{00000000-0005-0000-0000-0000F33D0000}"/>
    <cellStyle name="Percent 4 29 3 3 2 2" xfId="27601" xr:uid="{00000000-0005-0000-0000-0000F43D0000}"/>
    <cellStyle name="Percent 4 29 3 3 3" xfId="27600" xr:uid="{00000000-0005-0000-0000-0000F53D0000}"/>
    <cellStyle name="Percent 4 29 3 4" xfId="9982" xr:uid="{00000000-0005-0000-0000-0000F63D0000}"/>
    <cellStyle name="Percent 4 29 3 4 2" xfId="9983" xr:uid="{00000000-0005-0000-0000-0000F73D0000}"/>
    <cellStyle name="Percent 4 29 3 4 2 2" xfId="27603" xr:uid="{00000000-0005-0000-0000-0000F83D0000}"/>
    <cellStyle name="Percent 4 29 3 4 3" xfId="27602" xr:uid="{00000000-0005-0000-0000-0000F93D0000}"/>
    <cellStyle name="Percent 4 29 3 5" xfId="9984" xr:uid="{00000000-0005-0000-0000-0000FA3D0000}"/>
    <cellStyle name="Percent 4 29 3 5 2" xfId="27604" xr:uid="{00000000-0005-0000-0000-0000FB3D0000}"/>
    <cellStyle name="Percent 4 29 3 6" xfId="27597" xr:uid="{00000000-0005-0000-0000-0000FC3D0000}"/>
    <cellStyle name="Percent 4 29 4" xfId="9985" xr:uid="{00000000-0005-0000-0000-0000FD3D0000}"/>
    <cellStyle name="Percent 4 29 4 2" xfId="9986" xr:uid="{00000000-0005-0000-0000-0000FE3D0000}"/>
    <cellStyle name="Percent 4 29 4 2 2" xfId="9987" xr:uid="{00000000-0005-0000-0000-0000FF3D0000}"/>
    <cellStyle name="Percent 4 29 4 2 2 2" xfId="27607" xr:uid="{00000000-0005-0000-0000-0000003E0000}"/>
    <cellStyle name="Percent 4 29 4 2 3" xfId="27606" xr:uid="{00000000-0005-0000-0000-0000013E0000}"/>
    <cellStyle name="Percent 4 29 4 3" xfId="9988" xr:uid="{00000000-0005-0000-0000-0000023E0000}"/>
    <cellStyle name="Percent 4 29 4 3 2" xfId="9989" xr:uid="{00000000-0005-0000-0000-0000033E0000}"/>
    <cellStyle name="Percent 4 29 4 3 2 2" xfId="27609" xr:uid="{00000000-0005-0000-0000-0000043E0000}"/>
    <cellStyle name="Percent 4 29 4 3 3" xfId="27608" xr:uid="{00000000-0005-0000-0000-0000053E0000}"/>
    <cellStyle name="Percent 4 29 4 4" xfId="9990" xr:uid="{00000000-0005-0000-0000-0000063E0000}"/>
    <cellStyle name="Percent 4 29 4 4 2" xfId="27610" xr:uid="{00000000-0005-0000-0000-0000073E0000}"/>
    <cellStyle name="Percent 4 29 4 5" xfId="27605" xr:uid="{00000000-0005-0000-0000-0000083E0000}"/>
    <cellStyle name="Percent 4 29 5" xfId="9991" xr:uid="{00000000-0005-0000-0000-0000093E0000}"/>
    <cellStyle name="Percent 4 29 5 2" xfId="9992" xr:uid="{00000000-0005-0000-0000-00000A3E0000}"/>
    <cellStyle name="Percent 4 29 5 2 2" xfId="9993" xr:uid="{00000000-0005-0000-0000-00000B3E0000}"/>
    <cellStyle name="Percent 4 29 5 2 2 2" xfId="27613" xr:uid="{00000000-0005-0000-0000-00000C3E0000}"/>
    <cellStyle name="Percent 4 29 5 2 3" xfId="27612" xr:uid="{00000000-0005-0000-0000-00000D3E0000}"/>
    <cellStyle name="Percent 4 29 5 3" xfId="9994" xr:uid="{00000000-0005-0000-0000-00000E3E0000}"/>
    <cellStyle name="Percent 4 29 5 3 2" xfId="9995" xr:uid="{00000000-0005-0000-0000-00000F3E0000}"/>
    <cellStyle name="Percent 4 29 5 3 2 2" xfId="27615" xr:uid="{00000000-0005-0000-0000-0000103E0000}"/>
    <cellStyle name="Percent 4 29 5 3 3" xfId="27614" xr:uid="{00000000-0005-0000-0000-0000113E0000}"/>
    <cellStyle name="Percent 4 29 5 4" xfId="9996" xr:uid="{00000000-0005-0000-0000-0000123E0000}"/>
    <cellStyle name="Percent 4 29 5 4 2" xfId="9997" xr:uid="{00000000-0005-0000-0000-0000133E0000}"/>
    <cellStyle name="Percent 4 29 5 4 2 2" xfId="27617" xr:uid="{00000000-0005-0000-0000-0000143E0000}"/>
    <cellStyle name="Percent 4 29 5 4 3" xfId="27616" xr:uid="{00000000-0005-0000-0000-0000153E0000}"/>
    <cellStyle name="Percent 4 29 5 5" xfId="9998" xr:uid="{00000000-0005-0000-0000-0000163E0000}"/>
    <cellStyle name="Percent 4 29 5 5 2" xfId="27618" xr:uid="{00000000-0005-0000-0000-0000173E0000}"/>
    <cellStyle name="Percent 4 29 5 6" xfId="27611" xr:uid="{00000000-0005-0000-0000-0000183E0000}"/>
    <cellStyle name="Percent 4 29 6" xfId="9999" xr:uid="{00000000-0005-0000-0000-0000193E0000}"/>
    <cellStyle name="Percent 4 29 6 2" xfId="10000" xr:uid="{00000000-0005-0000-0000-00001A3E0000}"/>
    <cellStyle name="Percent 4 29 6 2 2" xfId="10001" xr:uid="{00000000-0005-0000-0000-00001B3E0000}"/>
    <cellStyle name="Percent 4 29 6 2 2 2" xfId="27621" xr:uid="{00000000-0005-0000-0000-00001C3E0000}"/>
    <cellStyle name="Percent 4 29 6 2 3" xfId="27620" xr:uid="{00000000-0005-0000-0000-00001D3E0000}"/>
    <cellStyle name="Percent 4 29 6 3" xfId="10002" xr:uid="{00000000-0005-0000-0000-00001E3E0000}"/>
    <cellStyle name="Percent 4 29 6 3 2" xfId="10003" xr:uid="{00000000-0005-0000-0000-00001F3E0000}"/>
    <cellStyle name="Percent 4 29 6 3 2 2" xfId="27623" xr:uid="{00000000-0005-0000-0000-0000203E0000}"/>
    <cellStyle name="Percent 4 29 6 3 3" xfId="27622" xr:uid="{00000000-0005-0000-0000-0000213E0000}"/>
    <cellStyle name="Percent 4 29 6 4" xfId="10004" xr:uid="{00000000-0005-0000-0000-0000223E0000}"/>
    <cellStyle name="Percent 4 29 6 4 2" xfId="27624" xr:uid="{00000000-0005-0000-0000-0000233E0000}"/>
    <cellStyle name="Percent 4 29 6 5" xfId="27619" xr:uid="{00000000-0005-0000-0000-0000243E0000}"/>
    <cellStyle name="Percent 4 29 7" xfId="10005" xr:uid="{00000000-0005-0000-0000-0000253E0000}"/>
    <cellStyle name="Percent 4 29 7 2" xfId="10006" xr:uid="{00000000-0005-0000-0000-0000263E0000}"/>
    <cellStyle name="Percent 4 29 7 2 2" xfId="27626" xr:uid="{00000000-0005-0000-0000-0000273E0000}"/>
    <cellStyle name="Percent 4 29 7 3" xfId="27625" xr:uid="{00000000-0005-0000-0000-0000283E0000}"/>
    <cellStyle name="Percent 4 29 8" xfId="10007" xr:uid="{00000000-0005-0000-0000-0000293E0000}"/>
    <cellStyle name="Percent 4 29 8 2" xfId="10008" xr:uid="{00000000-0005-0000-0000-00002A3E0000}"/>
    <cellStyle name="Percent 4 29 8 2 2" xfId="27628" xr:uid="{00000000-0005-0000-0000-00002B3E0000}"/>
    <cellStyle name="Percent 4 29 8 3" xfId="27627" xr:uid="{00000000-0005-0000-0000-00002C3E0000}"/>
    <cellStyle name="Percent 4 29 9" xfId="10009" xr:uid="{00000000-0005-0000-0000-00002D3E0000}"/>
    <cellStyle name="Percent 4 29 9 2" xfId="10010" xr:uid="{00000000-0005-0000-0000-00002E3E0000}"/>
    <cellStyle name="Percent 4 29 9 2 2" xfId="27630" xr:uid="{00000000-0005-0000-0000-00002F3E0000}"/>
    <cellStyle name="Percent 4 29 9 3" xfId="27629" xr:uid="{00000000-0005-0000-0000-0000303E0000}"/>
    <cellStyle name="Percent 4 3" xfId="10011" xr:uid="{00000000-0005-0000-0000-0000313E0000}"/>
    <cellStyle name="Percent 4 3 10" xfId="10012" xr:uid="{00000000-0005-0000-0000-0000323E0000}"/>
    <cellStyle name="Percent 4 3 10 2" xfId="10013" xr:uid="{00000000-0005-0000-0000-0000333E0000}"/>
    <cellStyle name="Percent 4 3 10 2 2" xfId="10014" xr:uid="{00000000-0005-0000-0000-0000343E0000}"/>
    <cellStyle name="Percent 4 3 10 2 2 2" xfId="27634" xr:uid="{00000000-0005-0000-0000-0000353E0000}"/>
    <cellStyle name="Percent 4 3 10 2 3" xfId="27633" xr:uid="{00000000-0005-0000-0000-0000363E0000}"/>
    <cellStyle name="Percent 4 3 10 3" xfId="10015" xr:uid="{00000000-0005-0000-0000-0000373E0000}"/>
    <cellStyle name="Percent 4 3 10 3 2" xfId="10016" xr:uid="{00000000-0005-0000-0000-0000383E0000}"/>
    <cellStyle name="Percent 4 3 10 3 2 2" xfId="27636" xr:uid="{00000000-0005-0000-0000-0000393E0000}"/>
    <cellStyle name="Percent 4 3 10 3 3" xfId="27635" xr:uid="{00000000-0005-0000-0000-00003A3E0000}"/>
    <cellStyle name="Percent 4 3 10 4" xfId="10017" xr:uid="{00000000-0005-0000-0000-00003B3E0000}"/>
    <cellStyle name="Percent 4 3 10 4 2" xfId="27637" xr:uid="{00000000-0005-0000-0000-00003C3E0000}"/>
    <cellStyle name="Percent 4 3 10 5" xfId="27632" xr:uid="{00000000-0005-0000-0000-00003D3E0000}"/>
    <cellStyle name="Percent 4 3 11" xfId="10018" xr:uid="{00000000-0005-0000-0000-00003E3E0000}"/>
    <cellStyle name="Percent 4 3 11 2" xfId="10019" xr:uid="{00000000-0005-0000-0000-00003F3E0000}"/>
    <cellStyle name="Percent 4 3 11 2 2" xfId="10020" xr:uid="{00000000-0005-0000-0000-0000403E0000}"/>
    <cellStyle name="Percent 4 3 11 2 2 2" xfId="27640" xr:uid="{00000000-0005-0000-0000-0000413E0000}"/>
    <cellStyle name="Percent 4 3 11 2 3" xfId="27639" xr:uid="{00000000-0005-0000-0000-0000423E0000}"/>
    <cellStyle name="Percent 4 3 11 3" xfId="10021" xr:uid="{00000000-0005-0000-0000-0000433E0000}"/>
    <cellStyle name="Percent 4 3 11 3 2" xfId="10022" xr:uid="{00000000-0005-0000-0000-0000443E0000}"/>
    <cellStyle name="Percent 4 3 11 3 2 2" xfId="27642" xr:uid="{00000000-0005-0000-0000-0000453E0000}"/>
    <cellStyle name="Percent 4 3 11 3 3" xfId="27641" xr:uid="{00000000-0005-0000-0000-0000463E0000}"/>
    <cellStyle name="Percent 4 3 11 4" xfId="10023" xr:uid="{00000000-0005-0000-0000-0000473E0000}"/>
    <cellStyle name="Percent 4 3 11 4 2" xfId="27643" xr:uid="{00000000-0005-0000-0000-0000483E0000}"/>
    <cellStyle name="Percent 4 3 11 5" xfId="27638" xr:uid="{00000000-0005-0000-0000-0000493E0000}"/>
    <cellStyle name="Percent 4 3 12" xfId="10024" xr:uid="{00000000-0005-0000-0000-00004A3E0000}"/>
    <cellStyle name="Percent 4 3 12 2" xfId="10025" xr:uid="{00000000-0005-0000-0000-00004B3E0000}"/>
    <cellStyle name="Percent 4 3 12 2 2" xfId="10026" xr:uid="{00000000-0005-0000-0000-00004C3E0000}"/>
    <cellStyle name="Percent 4 3 12 2 2 2" xfId="27646" xr:uid="{00000000-0005-0000-0000-00004D3E0000}"/>
    <cellStyle name="Percent 4 3 12 2 3" xfId="27645" xr:uid="{00000000-0005-0000-0000-00004E3E0000}"/>
    <cellStyle name="Percent 4 3 12 3" xfId="10027" xr:uid="{00000000-0005-0000-0000-00004F3E0000}"/>
    <cellStyle name="Percent 4 3 12 3 2" xfId="10028" xr:uid="{00000000-0005-0000-0000-0000503E0000}"/>
    <cellStyle name="Percent 4 3 12 3 2 2" xfId="27648" xr:uid="{00000000-0005-0000-0000-0000513E0000}"/>
    <cellStyle name="Percent 4 3 12 3 3" xfId="27647" xr:uid="{00000000-0005-0000-0000-0000523E0000}"/>
    <cellStyle name="Percent 4 3 12 4" xfId="10029" xr:uid="{00000000-0005-0000-0000-0000533E0000}"/>
    <cellStyle name="Percent 4 3 12 4 2" xfId="10030" xr:uid="{00000000-0005-0000-0000-0000543E0000}"/>
    <cellStyle name="Percent 4 3 12 4 2 2" xfId="27650" xr:uid="{00000000-0005-0000-0000-0000553E0000}"/>
    <cellStyle name="Percent 4 3 12 4 3" xfId="27649" xr:uid="{00000000-0005-0000-0000-0000563E0000}"/>
    <cellStyle name="Percent 4 3 12 5" xfId="10031" xr:uid="{00000000-0005-0000-0000-0000573E0000}"/>
    <cellStyle name="Percent 4 3 12 5 2" xfId="27651" xr:uid="{00000000-0005-0000-0000-0000583E0000}"/>
    <cellStyle name="Percent 4 3 12 6" xfId="27644" xr:uid="{00000000-0005-0000-0000-0000593E0000}"/>
    <cellStyle name="Percent 4 3 13" xfId="10032" xr:uid="{00000000-0005-0000-0000-00005A3E0000}"/>
    <cellStyle name="Percent 4 3 13 2" xfId="10033" xr:uid="{00000000-0005-0000-0000-00005B3E0000}"/>
    <cellStyle name="Percent 4 3 13 2 2" xfId="10034" xr:uid="{00000000-0005-0000-0000-00005C3E0000}"/>
    <cellStyle name="Percent 4 3 13 2 2 2" xfId="27654" xr:uid="{00000000-0005-0000-0000-00005D3E0000}"/>
    <cellStyle name="Percent 4 3 13 2 3" xfId="27653" xr:uid="{00000000-0005-0000-0000-00005E3E0000}"/>
    <cellStyle name="Percent 4 3 13 3" xfId="10035" xr:uid="{00000000-0005-0000-0000-00005F3E0000}"/>
    <cellStyle name="Percent 4 3 13 3 2" xfId="10036" xr:uid="{00000000-0005-0000-0000-0000603E0000}"/>
    <cellStyle name="Percent 4 3 13 3 2 2" xfId="27656" xr:uid="{00000000-0005-0000-0000-0000613E0000}"/>
    <cellStyle name="Percent 4 3 13 3 3" xfId="27655" xr:uid="{00000000-0005-0000-0000-0000623E0000}"/>
    <cellStyle name="Percent 4 3 13 4" xfId="10037" xr:uid="{00000000-0005-0000-0000-0000633E0000}"/>
    <cellStyle name="Percent 4 3 13 4 2" xfId="27657" xr:uid="{00000000-0005-0000-0000-0000643E0000}"/>
    <cellStyle name="Percent 4 3 13 5" xfId="27652" xr:uid="{00000000-0005-0000-0000-0000653E0000}"/>
    <cellStyle name="Percent 4 3 14" xfId="10038" xr:uid="{00000000-0005-0000-0000-0000663E0000}"/>
    <cellStyle name="Percent 4 3 14 2" xfId="10039" xr:uid="{00000000-0005-0000-0000-0000673E0000}"/>
    <cellStyle name="Percent 4 3 14 2 2" xfId="27659" xr:uid="{00000000-0005-0000-0000-0000683E0000}"/>
    <cellStyle name="Percent 4 3 14 3" xfId="27658" xr:uid="{00000000-0005-0000-0000-0000693E0000}"/>
    <cellStyle name="Percent 4 3 15" xfId="10040" xr:uid="{00000000-0005-0000-0000-00006A3E0000}"/>
    <cellStyle name="Percent 4 3 15 2" xfId="10041" xr:uid="{00000000-0005-0000-0000-00006B3E0000}"/>
    <cellStyle name="Percent 4 3 15 2 2" xfId="27661" xr:uid="{00000000-0005-0000-0000-00006C3E0000}"/>
    <cellStyle name="Percent 4 3 15 3" xfId="27660" xr:uid="{00000000-0005-0000-0000-00006D3E0000}"/>
    <cellStyle name="Percent 4 3 16" xfId="10042" xr:uid="{00000000-0005-0000-0000-00006E3E0000}"/>
    <cellStyle name="Percent 4 3 16 2" xfId="10043" xr:uid="{00000000-0005-0000-0000-00006F3E0000}"/>
    <cellStyle name="Percent 4 3 16 2 2" xfId="27663" xr:uid="{00000000-0005-0000-0000-0000703E0000}"/>
    <cellStyle name="Percent 4 3 16 3" xfId="27662" xr:uid="{00000000-0005-0000-0000-0000713E0000}"/>
    <cellStyle name="Percent 4 3 17" xfId="10044" xr:uid="{00000000-0005-0000-0000-0000723E0000}"/>
    <cellStyle name="Percent 4 3 17 2" xfId="10045" xr:uid="{00000000-0005-0000-0000-0000733E0000}"/>
    <cellStyle name="Percent 4 3 17 2 2" xfId="27665" xr:uid="{00000000-0005-0000-0000-0000743E0000}"/>
    <cellStyle name="Percent 4 3 17 3" xfId="27664" xr:uid="{00000000-0005-0000-0000-0000753E0000}"/>
    <cellStyle name="Percent 4 3 18" xfId="10046" xr:uid="{00000000-0005-0000-0000-0000763E0000}"/>
    <cellStyle name="Percent 4 3 18 2" xfId="27666" xr:uid="{00000000-0005-0000-0000-0000773E0000}"/>
    <cellStyle name="Percent 4 3 19" xfId="27631" xr:uid="{00000000-0005-0000-0000-0000783E0000}"/>
    <cellStyle name="Percent 4 3 2" xfId="10047" xr:uid="{00000000-0005-0000-0000-0000793E0000}"/>
    <cellStyle name="Percent 4 3 2 10" xfId="27667" xr:uid="{00000000-0005-0000-0000-00007A3E0000}"/>
    <cellStyle name="Percent 4 3 2 2" xfId="10048" xr:uid="{00000000-0005-0000-0000-00007B3E0000}"/>
    <cellStyle name="Percent 4 3 2 2 2" xfId="10049" xr:uid="{00000000-0005-0000-0000-00007C3E0000}"/>
    <cellStyle name="Percent 4 3 2 2 2 2" xfId="10050" xr:uid="{00000000-0005-0000-0000-00007D3E0000}"/>
    <cellStyle name="Percent 4 3 2 2 2 2 2" xfId="27670" xr:uid="{00000000-0005-0000-0000-00007E3E0000}"/>
    <cellStyle name="Percent 4 3 2 2 2 3" xfId="27669" xr:uid="{00000000-0005-0000-0000-00007F3E0000}"/>
    <cellStyle name="Percent 4 3 2 2 3" xfId="10051" xr:uid="{00000000-0005-0000-0000-0000803E0000}"/>
    <cellStyle name="Percent 4 3 2 2 3 2" xfId="10052" xr:uid="{00000000-0005-0000-0000-0000813E0000}"/>
    <cellStyle name="Percent 4 3 2 2 3 2 2" xfId="27672" xr:uid="{00000000-0005-0000-0000-0000823E0000}"/>
    <cellStyle name="Percent 4 3 2 2 3 3" xfId="27671" xr:uid="{00000000-0005-0000-0000-0000833E0000}"/>
    <cellStyle name="Percent 4 3 2 2 4" xfId="10053" xr:uid="{00000000-0005-0000-0000-0000843E0000}"/>
    <cellStyle name="Percent 4 3 2 2 4 2" xfId="27673" xr:uid="{00000000-0005-0000-0000-0000853E0000}"/>
    <cellStyle name="Percent 4 3 2 2 5" xfId="27668" xr:uid="{00000000-0005-0000-0000-0000863E0000}"/>
    <cellStyle name="Percent 4 3 2 3" xfId="10054" xr:uid="{00000000-0005-0000-0000-0000873E0000}"/>
    <cellStyle name="Percent 4 3 2 3 2" xfId="10055" xr:uid="{00000000-0005-0000-0000-0000883E0000}"/>
    <cellStyle name="Percent 4 3 2 3 2 2" xfId="10056" xr:uid="{00000000-0005-0000-0000-0000893E0000}"/>
    <cellStyle name="Percent 4 3 2 3 2 2 2" xfId="27676" xr:uid="{00000000-0005-0000-0000-00008A3E0000}"/>
    <cellStyle name="Percent 4 3 2 3 2 3" xfId="27675" xr:uid="{00000000-0005-0000-0000-00008B3E0000}"/>
    <cellStyle name="Percent 4 3 2 3 3" xfId="10057" xr:uid="{00000000-0005-0000-0000-00008C3E0000}"/>
    <cellStyle name="Percent 4 3 2 3 3 2" xfId="10058" xr:uid="{00000000-0005-0000-0000-00008D3E0000}"/>
    <cellStyle name="Percent 4 3 2 3 3 2 2" xfId="27678" xr:uid="{00000000-0005-0000-0000-00008E3E0000}"/>
    <cellStyle name="Percent 4 3 2 3 3 3" xfId="27677" xr:uid="{00000000-0005-0000-0000-00008F3E0000}"/>
    <cellStyle name="Percent 4 3 2 3 4" xfId="10059" xr:uid="{00000000-0005-0000-0000-0000903E0000}"/>
    <cellStyle name="Percent 4 3 2 3 4 2" xfId="27679" xr:uid="{00000000-0005-0000-0000-0000913E0000}"/>
    <cellStyle name="Percent 4 3 2 3 5" xfId="27674" xr:uid="{00000000-0005-0000-0000-0000923E0000}"/>
    <cellStyle name="Percent 4 3 2 4" xfId="10060" xr:uid="{00000000-0005-0000-0000-0000933E0000}"/>
    <cellStyle name="Percent 4 3 2 4 2" xfId="10061" xr:uid="{00000000-0005-0000-0000-0000943E0000}"/>
    <cellStyle name="Percent 4 3 2 4 2 2" xfId="10062" xr:uid="{00000000-0005-0000-0000-0000953E0000}"/>
    <cellStyle name="Percent 4 3 2 4 2 2 2" xfId="27682" xr:uid="{00000000-0005-0000-0000-0000963E0000}"/>
    <cellStyle name="Percent 4 3 2 4 2 3" xfId="27681" xr:uid="{00000000-0005-0000-0000-0000973E0000}"/>
    <cellStyle name="Percent 4 3 2 4 3" xfId="10063" xr:uid="{00000000-0005-0000-0000-0000983E0000}"/>
    <cellStyle name="Percent 4 3 2 4 3 2" xfId="10064" xr:uid="{00000000-0005-0000-0000-0000993E0000}"/>
    <cellStyle name="Percent 4 3 2 4 3 2 2" xfId="27684" xr:uid="{00000000-0005-0000-0000-00009A3E0000}"/>
    <cellStyle name="Percent 4 3 2 4 3 3" xfId="27683" xr:uid="{00000000-0005-0000-0000-00009B3E0000}"/>
    <cellStyle name="Percent 4 3 2 4 4" xfId="10065" xr:uid="{00000000-0005-0000-0000-00009C3E0000}"/>
    <cellStyle name="Percent 4 3 2 4 4 2" xfId="10066" xr:uid="{00000000-0005-0000-0000-00009D3E0000}"/>
    <cellStyle name="Percent 4 3 2 4 4 2 2" xfId="27686" xr:uid="{00000000-0005-0000-0000-00009E3E0000}"/>
    <cellStyle name="Percent 4 3 2 4 4 3" xfId="27685" xr:uid="{00000000-0005-0000-0000-00009F3E0000}"/>
    <cellStyle name="Percent 4 3 2 4 5" xfId="10067" xr:uid="{00000000-0005-0000-0000-0000A03E0000}"/>
    <cellStyle name="Percent 4 3 2 4 5 2" xfId="27687" xr:uid="{00000000-0005-0000-0000-0000A13E0000}"/>
    <cellStyle name="Percent 4 3 2 4 6" xfId="27680" xr:uid="{00000000-0005-0000-0000-0000A23E0000}"/>
    <cellStyle name="Percent 4 3 2 5" xfId="10068" xr:uid="{00000000-0005-0000-0000-0000A33E0000}"/>
    <cellStyle name="Percent 4 3 2 5 2" xfId="10069" xr:uid="{00000000-0005-0000-0000-0000A43E0000}"/>
    <cellStyle name="Percent 4 3 2 5 2 2" xfId="10070" xr:uid="{00000000-0005-0000-0000-0000A53E0000}"/>
    <cellStyle name="Percent 4 3 2 5 2 2 2" xfId="27690" xr:uid="{00000000-0005-0000-0000-0000A63E0000}"/>
    <cellStyle name="Percent 4 3 2 5 2 3" xfId="27689" xr:uid="{00000000-0005-0000-0000-0000A73E0000}"/>
    <cellStyle name="Percent 4 3 2 5 3" xfId="10071" xr:uid="{00000000-0005-0000-0000-0000A83E0000}"/>
    <cellStyle name="Percent 4 3 2 5 3 2" xfId="10072" xr:uid="{00000000-0005-0000-0000-0000A93E0000}"/>
    <cellStyle name="Percent 4 3 2 5 3 2 2" xfId="27692" xr:uid="{00000000-0005-0000-0000-0000AA3E0000}"/>
    <cellStyle name="Percent 4 3 2 5 3 3" xfId="27691" xr:uid="{00000000-0005-0000-0000-0000AB3E0000}"/>
    <cellStyle name="Percent 4 3 2 5 4" xfId="10073" xr:uid="{00000000-0005-0000-0000-0000AC3E0000}"/>
    <cellStyle name="Percent 4 3 2 5 4 2" xfId="27693" xr:uid="{00000000-0005-0000-0000-0000AD3E0000}"/>
    <cellStyle name="Percent 4 3 2 5 5" xfId="27688" xr:uid="{00000000-0005-0000-0000-0000AE3E0000}"/>
    <cellStyle name="Percent 4 3 2 6" xfId="10074" xr:uid="{00000000-0005-0000-0000-0000AF3E0000}"/>
    <cellStyle name="Percent 4 3 2 6 2" xfId="10075" xr:uid="{00000000-0005-0000-0000-0000B03E0000}"/>
    <cellStyle name="Percent 4 3 2 6 2 2" xfId="27695" xr:uid="{00000000-0005-0000-0000-0000B13E0000}"/>
    <cellStyle name="Percent 4 3 2 6 3" xfId="27694" xr:uid="{00000000-0005-0000-0000-0000B23E0000}"/>
    <cellStyle name="Percent 4 3 2 7" xfId="10076" xr:uid="{00000000-0005-0000-0000-0000B33E0000}"/>
    <cellStyle name="Percent 4 3 2 7 2" xfId="10077" xr:uid="{00000000-0005-0000-0000-0000B43E0000}"/>
    <cellStyle name="Percent 4 3 2 7 2 2" xfId="27697" xr:uid="{00000000-0005-0000-0000-0000B53E0000}"/>
    <cellStyle name="Percent 4 3 2 7 3" xfId="27696" xr:uid="{00000000-0005-0000-0000-0000B63E0000}"/>
    <cellStyle name="Percent 4 3 2 8" xfId="10078" xr:uid="{00000000-0005-0000-0000-0000B73E0000}"/>
    <cellStyle name="Percent 4 3 2 8 2" xfId="10079" xr:uid="{00000000-0005-0000-0000-0000B83E0000}"/>
    <cellStyle name="Percent 4 3 2 8 2 2" xfId="27699" xr:uid="{00000000-0005-0000-0000-0000B93E0000}"/>
    <cellStyle name="Percent 4 3 2 8 3" xfId="27698" xr:uid="{00000000-0005-0000-0000-0000BA3E0000}"/>
    <cellStyle name="Percent 4 3 2 9" xfId="10080" xr:uid="{00000000-0005-0000-0000-0000BB3E0000}"/>
    <cellStyle name="Percent 4 3 2 9 2" xfId="27700" xr:uid="{00000000-0005-0000-0000-0000BC3E0000}"/>
    <cellStyle name="Percent 4 3 3" xfId="10081" xr:uid="{00000000-0005-0000-0000-0000BD3E0000}"/>
    <cellStyle name="Percent 4 3 3 10" xfId="27701" xr:uid="{00000000-0005-0000-0000-0000BE3E0000}"/>
    <cellStyle name="Percent 4 3 3 2" xfId="10082" xr:uid="{00000000-0005-0000-0000-0000BF3E0000}"/>
    <cellStyle name="Percent 4 3 3 2 2" xfId="10083" xr:uid="{00000000-0005-0000-0000-0000C03E0000}"/>
    <cellStyle name="Percent 4 3 3 2 2 2" xfId="10084" xr:uid="{00000000-0005-0000-0000-0000C13E0000}"/>
    <cellStyle name="Percent 4 3 3 2 2 2 2" xfId="27704" xr:uid="{00000000-0005-0000-0000-0000C23E0000}"/>
    <cellStyle name="Percent 4 3 3 2 2 3" xfId="27703" xr:uid="{00000000-0005-0000-0000-0000C33E0000}"/>
    <cellStyle name="Percent 4 3 3 2 3" xfId="10085" xr:uid="{00000000-0005-0000-0000-0000C43E0000}"/>
    <cellStyle name="Percent 4 3 3 2 3 2" xfId="10086" xr:uid="{00000000-0005-0000-0000-0000C53E0000}"/>
    <cellStyle name="Percent 4 3 3 2 3 2 2" xfId="27706" xr:uid="{00000000-0005-0000-0000-0000C63E0000}"/>
    <cellStyle name="Percent 4 3 3 2 3 3" xfId="27705" xr:uid="{00000000-0005-0000-0000-0000C73E0000}"/>
    <cellStyle name="Percent 4 3 3 2 4" xfId="10087" xr:uid="{00000000-0005-0000-0000-0000C83E0000}"/>
    <cellStyle name="Percent 4 3 3 2 4 2" xfId="27707" xr:uid="{00000000-0005-0000-0000-0000C93E0000}"/>
    <cellStyle name="Percent 4 3 3 2 5" xfId="27702" xr:uid="{00000000-0005-0000-0000-0000CA3E0000}"/>
    <cellStyle name="Percent 4 3 3 3" xfId="10088" xr:uid="{00000000-0005-0000-0000-0000CB3E0000}"/>
    <cellStyle name="Percent 4 3 3 3 2" xfId="10089" xr:uid="{00000000-0005-0000-0000-0000CC3E0000}"/>
    <cellStyle name="Percent 4 3 3 3 2 2" xfId="10090" xr:uid="{00000000-0005-0000-0000-0000CD3E0000}"/>
    <cellStyle name="Percent 4 3 3 3 2 2 2" xfId="27710" xr:uid="{00000000-0005-0000-0000-0000CE3E0000}"/>
    <cellStyle name="Percent 4 3 3 3 2 3" xfId="27709" xr:uid="{00000000-0005-0000-0000-0000CF3E0000}"/>
    <cellStyle name="Percent 4 3 3 3 3" xfId="10091" xr:uid="{00000000-0005-0000-0000-0000D03E0000}"/>
    <cellStyle name="Percent 4 3 3 3 3 2" xfId="10092" xr:uid="{00000000-0005-0000-0000-0000D13E0000}"/>
    <cellStyle name="Percent 4 3 3 3 3 2 2" xfId="27712" xr:uid="{00000000-0005-0000-0000-0000D23E0000}"/>
    <cellStyle name="Percent 4 3 3 3 3 3" xfId="27711" xr:uid="{00000000-0005-0000-0000-0000D33E0000}"/>
    <cellStyle name="Percent 4 3 3 3 4" xfId="10093" xr:uid="{00000000-0005-0000-0000-0000D43E0000}"/>
    <cellStyle name="Percent 4 3 3 3 4 2" xfId="27713" xr:uid="{00000000-0005-0000-0000-0000D53E0000}"/>
    <cellStyle name="Percent 4 3 3 3 5" xfId="27708" xr:uid="{00000000-0005-0000-0000-0000D63E0000}"/>
    <cellStyle name="Percent 4 3 3 4" xfId="10094" xr:uid="{00000000-0005-0000-0000-0000D73E0000}"/>
    <cellStyle name="Percent 4 3 3 4 2" xfId="10095" xr:uid="{00000000-0005-0000-0000-0000D83E0000}"/>
    <cellStyle name="Percent 4 3 3 4 2 2" xfId="10096" xr:uid="{00000000-0005-0000-0000-0000D93E0000}"/>
    <cellStyle name="Percent 4 3 3 4 2 2 2" xfId="27716" xr:uid="{00000000-0005-0000-0000-0000DA3E0000}"/>
    <cellStyle name="Percent 4 3 3 4 2 3" xfId="27715" xr:uid="{00000000-0005-0000-0000-0000DB3E0000}"/>
    <cellStyle name="Percent 4 3 3 4 3" xfId="10097" xr:uid="{00000000-0005-0000-0000-0000DC3E0000}"/>
    <cellStyle name="Percent 4 3 3 4 3 2" xfId="10098" xr:uid="{00000000-0005-0000-0000-0000DD3E0000}"/>
    <cellStyle name="Percent 4 3 3 4 3 2 2" xfId="27718" xr:uid="{00000000-0005-0000-0000-0000DE3E0000}"/>
    <cellStyle name="Percent 4 3 3 4 3 3" xfId="27717" xr:uid="{00000000-0005-0000-0000-0000DF3E0000}"/>
    <cellStyle name="Percent 4 3 3 4 4" xfId="10099" xr:uid="{00000000-0005-0000-0000-0000E03E0000}"/>
    <cellStyle name="Percent 4 3 3 4 4 2" xfId="10100" xr:uid="{00000000-0005-0000-0000-0000E13E0000}"/>
    <cellStyle name="Percent 4 3 3 4 4 2 2" xfId="27720" xr:uid="{00000000-0005-0000-0000-0000E23E0000}"/>
    <cellStyle name="Percent 4 3 3 4 4 3" xfId="27719" xr:uid="{00000000-0005-0000-0000-0000E33E0000}"/>
    <cellStyle name="Percent 4 3 3 4 5" xfId="10101" xr:uid="{00000000-0005-0000-0000-0000E43E0000}"/>
    <cellStyle name="Percent 4 3 3 4 5 2" xfId="27721" xr:uid="{00000000-0005-0000-0000-0000E53E0000}"/>
    <cellStyle name="Percent 4 3 3 4 6" xfId="27714" xr:uid="{00000000-0005-0000-0000-0000E63E0000}"/>
    <cellStyle name="Percent 4 3 3 5" xfId="10102" xr:uid="{00000000-0005-0000-0000-0000E73E0000}"/>
    <cellStyle name="Percent 4 3 3 5 2" xfId="10103" xr:uid="{00000000-0005-0000-0000-0000E83E0000}"/>
    <cellStyle name="Percent 4 3 3 5 2 2" xfId="10104" xr:uid="{00000000-0005-0000-0000-0000E93E0000}"/>
    <cellStyle name="Percent 4 3 3 5 2 2 2" xfId="27724" xr:uid="{00000000-0005-0000-0000-0000EA3E0000}"/>
    <cellStyle name="Percent 4 3 3 5 2 3" xfId="27723" xr:uid="{00000000-0005-0000-0000-0000EB3E0000}"/>
    <cellStyle name="Percent 4 3 3 5 3" xfId="10105" xr:uid="{00000000-0005-0000-0000-0000EC3E0000}"/>
    <cellStyle name="Percent 4 3 3 5 3 2" xfId="10106" xr:uid="{00000000-0005-0000-0000-0000ED3E0000}"/>
    <cellStyle name="Percent 4 3 3 5 3 2 2" xfId="27726" xr:uid="{00000000-0005-0000-0000-0000EE3E0000}"/>
    <cellStyle name="Percent 4 3 3 5 3 3" xfId="27725" xr:uid="{00000000-0005-0000-0000-0000EF3E0000}"/>
    <cellStyle name="Percent 4 3 3 5 4" xfId="10107" xr:uid="{00000000-0005-0000-0000-0000F03E0000}"/>
    <cellStyle name="Percent 4 3 3 5 4 2" xfId="27727" xr:uid="{00000000-0005-0000-0000-0000F13E0000}"/>
    <cellStyle name="Percent 4 3 3 5 5" xfId="27722" xr:uid="{00000000-0005-0000-0000-0000F23E0000}"/>
    <cellStyle name="Percent 4 3 3 6" xfId="10108" xr:uid="{00000000-0005-0000-0000-0000F33E0000}"/>
    <cellStyle name="Percent 4 3 3 6 2" xfId="10109" xr:uid="{00000000-0005-0000-0000-0000F43E0000}"/>
    <cellStyle name="Percent 4 3 3 6 2 2" xfId="27729" xr:uid="{00000000-0005-0000-0000-0000F53E0000}"/>
    <cellStyle name="Percent 4 3 3 6 3" xfId="27728" xr:uid="{00000000-0005-0000-0000-0000F63E0000}"/>
    <cellStyle name="Percent 4 3 3 7" xfId="10110" xr:uid="{00000000-0005-0000-0000-0000F73E0000}"/>
    <cellStyle name="Percent 4 3 3 7 2" xfId="10111" xr:uid="{00000000-0005-0000-0000-0000F83E0000}"/>
    <cellStyle name="Percent 4 3 3 7 2 2" xfId="27731" xr:uid="{00000000-0005-0000-0000-0000F93E0000}"/>
    <cellStyle name="Percent 4 3 3 7 3" xfId="27730" xr:uid="{00000000-0005-0000-0000-0000FA3E0000}"/>
    <cellStyle name="Percent 4 3 3 8" xfId="10112" xr:uid="{00000000-0005-0000-0000-0000FB3E0000}"/>
    <cellStyle name="Percent 4 3 3 8 2" xfId="10113" xr:uid="{00000000-0005-0000-0000-0000FC3E0000}"/>
    <cellStyle name="Percent 4 3 3 8 2 2" xfId="27733" xr:uid="{00000000-0005-0000-0000-0000FD3E0000}"/>
    <cellStyle name="Percent 4 3 3 8 3" xfId="27732" xr:uid="{00000000-0005-0000-0000-0000FE3E0000}"/>
    <cellStyle name="Percent 4 3 3 9" xfId="10114" xr:uid="{00000000-0005-0000-0000-0000FF3E0000}"/>
    <cellStyle name="Percent 4 3 3 9 2" xfId="27734" xr:uid="{00000000-0005-0000-0000-0000003F0000}"/>
    <cellStyle name="Percent 4 3 4" xfId="10115" xr:uid="{00000000-0005-0000-0000-0000013F0000}"/>
    <cellStyle name="Percent 4 3 4 10" xfId="27735" xr:uid="{00000000-0005-0000-0000-0000023F0000}"/>
    <cellStyle name="Percent 4 3 4 2" xfId="10116" xr:uid="{00000000-0005-0000-0000-0000033F0000}"/>
    <cellStyle name="Percent 4 3 4 2 2" xfId="10117" xr:uid="{00000000-0005-0000-0000-0000043F0000}"/>
    <cellStyle name="Percent 4 3 4 2 2 2" xfId="10118" xr:uid="{00000000-0005-0000-0000-0000053F0000}"/>
    <cellStyle name="Percent 4 3 4 2 2 2 2" xfId="27738" xr:uid="{00000000-0005-0000-0000-0000063F0000}"/>
    <cellStyle name="Percent 4 3 4 2 2 3" xfId="27737" xr:uid="{00000000-0005-0000-0000-0000073F0000}"/>
    <cellStyle name="Percent 4 3 4 2 3" xfId="10119" xr:uid="{00000000-0005-0000-0000-0000083F0000}"/>
    <cellStyle name="Percent 4 3 4 2 3 2" xfId="10120" xr:uid="{00000000-0005-0000-0000-0000093F0000}"/>
    <cellStyle name="Percent 4 3 4 2 3 2 2" xfId="27740" xr:uid="{00000000-0005-0000-0000-00000A3F0000}"/>
    <cellStyle name="Percent 4 3 4 2 3 3" xfId="27739" xr:uid="{00000000-0005-0000-0000-00000B3F0000}"/>
    <cellStyle name="Percent 4 3 4 2 4" xfId="10121" xr:uid="{00000000-0005-0000-0000-00000C3F0000}"/>
    <cellStyle name="Percent 4 3 4 2 4 2" xfId="27741" xr:uid="{00000000-0005-0000-0000-00000D3F0000}"/>
    <cellStyle name="Percent 4 3 4 2 5" xfId="27736" xr:uid="{00000000-0005-0000-0000-00000E3F0000}"/>
    <cellStyle name="Percent 4 3 4 3" xfId="10122" xr:uid="{00000000-0005-0000-0000-00000F3F0000}"/>
    <cellStyle name="Percent 4 3 4 3 2" xfId="10123" xr:uid="{00000000-0005-0000-0000-0000103F0000}"/>
    <cellStyle name="Percent 4 3 4 3 2 2" xfId="10124" xr:uid="{00000000-0005-0000-0000-0000113F0000}"/>
    <cellStyle name="Percent 4 3 4 3 2 2 2" xfId="27744" xr:uid="{00000000-0005-0000-0000-0000123F0000}"/>
    <cellStyle name="Percent 4 3 4 3 2 3" xfId="27743" xr:uid="{00000000-0005-0000-0000-0000133F0000}"/>
    <cellStyle name="Percent 4 3 4 3 3" xfId="10125" xr:uid="{00000000-0005-0000-0000-0000143F0000}"/>
    <cellStyle name="Percent 4 3 4 3 3 2" xfId="10126" xr:uid="{00000000-0005-0000-0000-0000153F0000}"/>
    <cellStyle name="Percent 4 3 4 3 3 2 2" xfId="27746" xr:uid="{00000000-0005-0000-0000-0000163F0000}"/>
    <cellStyle name="Percent 4 3 4 3 3 3" xfId="27745" xr:uid="{00000000-0005-0000-0000-0000173F0000}"/>
    <cellStyle name="Percent 4 3 4 3 4" xfId="10127" xr:uid="{00000000-0005-0000-0000-0000183F0000}"/>
    <cellStyle name="Percent 4 3 4 3 4 2" xfId="27747" xr:uid="{00000000-0005-0000-0000-0000193F0000}"/>
    <cellStyle name="Percent 4 3 4 3 5" xfId="27742" xr:uid="{00000000-0005-0000-0000-00001A3F0000}"/>
    <cellStyle name="Percent 4 3 4 4" xfId="10128" xr:uid="{00000000-0005-0000-0000-00001B3F0000}"/>
    <cellStyle name="Percent 4 3 4 4 2" xfId="10129" xr:uid="{00000000-0005-0000-0000-00001C3F0000}"/>
    <cellStyle name="Percent 4 3 4 4 2 2" xfId="10130" xr:uid="{00000000-0005-0000-0000-00001D3F0000}"/>
    <cellStyle name="Percent 4 3 4 4 2 2 2" xfId="27750" xr:uid="{00000000-0005-0000-0000-00001E3F0000}"/>
    <cellStyle name="Percent 4 3 4 4 2 3" xfId="27749" xr:uid="{00000000-0005-0000-0000-00001F3F0000}"/>
    <cellStyle name="Percent 4 3 4 4 3" xfId="10131" xr:uid="{00000000-0005-0000-0000-0000203F0000}"/>
    <cellStyle name="Percent 4 3 4 4 3 2" xfId="10132" xr:uid="{00000000-0005-0000-0000-0000213F0000}"/>
    <cellStyle name="Percent 4 3 4 4 3 2 2" xfId="27752" xr:uid="{00000000-0005-0000-0000-0000223F0000}"/>
    <cellStyle name="Percent 4 3 4 4 3 3" xfId="27751" xr:uid="{00000000-0005-0000-0000-0000233F0000}"/>
    <cellStyle name="Percent 4 3 4 4 4" xfId="10133" xr:uid="{00000000-0005-0000-0000-0000243F0000}"/>
    <cellStyle name="Percent 4 3 4 4 4 2" xfId="10134" xr:uid="{00000000-0005-0000-0000-0000253F0000}"/>
    <cellStyle name="Percent 4 3 4 4 4 2 2" xfId="27754" xr:uid="{00000000-0005-0000-0000-0000263F0000}"/>
    <cellStyle name="Percent 4 3 4 4 4 3" xfId="27753" xr:uid="{00000000-0005-0000-0000-0000273F0000}"/>
    <cellStyle name="Percent 4 3 4 4 5" xfId="10135" xr:uid="{00000000-0005-0000-0000-0000283F0000}"/>
    <cellStyle name="Percent 4 3 4 4 5 2" xfId="27755" xr:uid="{00000000-0005-0000-0000-0000293F0000}"/>
    <cellStyle name="Percent 4 3 4 4 6" xfId="27748" xr:uid="{00000000-0005-0000-0000-00002A3F0000}"/>
    <cellStyle name="Percent 4 3 4 5" xfId="10136" xr:uid="{00000000-0005-0000-0000-00002B3F0000}"/>
    <cellStyle name="Percent 4 3 4 5 2" xfId="10137" xr:uid="{00000000-0005-0000-0000-00002C3F0000}"/>
    <cellStyle name="Percent 4 3 4 5 2 2" xfId="10138" xr:uid="{00000000-0005-0000-0000-00002D3F0000}"/>
    <cellStyle name="Percent 4 3 4 5 2 2 2" xfId="27758" xr:uid="{00000000-0005-0000-0000-00002E3F0000}"/>
    <cellStyle name="Percent 4 3 4 5 2 3" xfId="27757" xr:uid="{00000000-0005-0000-0000-00002F3F0000}"/>
    <cellStyle name="Percent 4 3 4 5 3" xfId="10139" xr:uid="{00000000-0005-0000-0000-0000303F0000}"/>
    <cellStyle name="Percent 4 3 4 5 3 2" xfId="10140" xr:uid="{00000000-0005-0000-0000-0000313F0000}"/>
    <cellStyle name="Percent 4 3 4 5 3 2 2" xfId="27760" xr:uid="{00000000-0005-0000-0000-0000323F0000}"/>
    <cellStyle name="Percent 4 3 4 5 3 3" xfId="27759" xr:uid="{00000000-0005-0000-0000-0000333F0000}"/>
    <cellStyle name="Percent 4 3 4 5 4" xfId="10141" xr:uid="{00000000-0005-0000-0000-0000343F0000}"/>
    <cellStyle name="Percent 4 3 4 5 4 2" xfId="27761" xr:uid="{00000000-0005-0000-0000-0000353F0000}"/>
    <cellStyle name="Percent 4 3 4 5 5" xfId="27756" xr:uid="{00000000-0005-0000-0000-0000363F0000}"/>
    <cellStyle name="Percent 4 3 4 6" xfId="10142" xr:uid="{00000000-0005-0000-0000-0000373F0000}"/>
    <cellStyle name="Percent 4 3 4 6 2" xfId="10143" xr:uid="{00000000-0005-0000-0000-0000383F0000}"/>
    <cellStyle name="Percent 4 3 4 6 2 2" xfId="27763" xr:uid="{00000000-0005-0000-0000-0000393F0000}"/>
    <cellStyle name="Percent 4 3 4 6 3" xfId="27762" xr:uid="{00000000-0005-0000-0000-00003A3F0000}"/>
    <cellStyle name="Percent 4 3 4 7" xfId="10144" xr:uid="{00000000-0005-0000-0000-00003B3F0000}"/>
    <cellStyle name="Percent 4 3 4 7 2" xfId="10145" xr:uid="{00000000-0005-0000-0000-00003C3F0000}"/>
    <cellStyle name="Percent 4 3 4 7 2 2" xfId="27765" xr:uid="{00000000-0005-0000-0000-00003D3F0000}"/>
    <cellStyle name="Percent 4 3 4 7 3" xfId="27764" xr:uid="{00000000-0005-0000-0000-00003E3F0000}"/>
    <cellStyle name="Percent 4 3 4 8" xfId="10146" xr:uid="{00000000-0005-0000-0000-00003F3F0000}"/>
    <cellStyle name="Percent 4 3 4 8 2" xfId="10147" xr:uid="{00000000-0005-0000-0000-0000403F0000}"/>
    <cellStyle name="Percent 4 3 4 8 2 2" xfId="27767" xr:uid="{00000000-0005-0000-0000-0000413F0000}"/>
    <cellStyle name="Percent 4 3 4 8 3" xfId="27766" xr:uid="{00000000-0005-0000-0000-0000423F0000}"/>
    <cellStyle name="Percent 4 3 4 9" xfId="10148" xr:uid="{00000000-0005-0000-0000-0000433F0000}"/>
    <cellStyle name="Percent 4 3 4 9 2" xfId="27768" xr:uid="{00000000-0005-0000-0000-0000443F0000}"/>
    <cellStyle name="Percent 4 3 5" xfId="10149" xr:uid="{00000000-0005-0000-0000-0000453F0000}"/>
    <cellStyle name="Percent 4 3 5 10" xfId="27769" xr:uid="{00000000-0005-0000-0000-0000463F0000}"/>
    <cellStyle name="Percent 4 3 5 2" xfId="10150" xr:uid="{00000000-0005-0000-0000-0000473F0000}"/>
    <cellStyle name="Percent 4 3 5 2 2" xfId="10151" xr:uid="{00000000-0005-0000-0000-0000483F0000}"/>
    <cellStyle name="Percent 4 3 5 2 2 2" xfId="10152" xr:uid="{00000000-0005-0000-0000-0000493F0000}"/>
    <cellStyle name="Percent 4 3 5 2 2 2 2" xfId="27772" xr:uid="{00000000-0005-0000-0000-00004A3F0000}"/>
    <cellStyle name="Percent 4 3 5 2 2 3" xfId="27771" xr:uid="{00000000-0005-0000-0000-00004B3F0000}"/>
    <cellStyle name="Percent 4 3 5 2 3" xfId="10153" xr:uid="{00000000-0005-0000-0000-00004C3F0000}"/>
    <cellStyle name="Percent 4 3 5 2 3 2" xfId="10154" xr:uid="{00000000-0005-0000-0000-00004D3F0000}"/>
    <cellStyle name="Percent 4 3 5 2 3 2 2" xfId="27774" xr:uid="{00000000-0005-0000-0000-00004E3F0000}"/>
    <cellStyle name="Percent 4 3 5 2 3 3" xfId="27773" xr:uid="{00000000-0005-0000-0000-00004F3F0000}"/>
    <cellStyle name="Percent 4 3 5 2 4" xfId="10155" xr:uid="{00000000-0005-0000-0000-0000503F0000}"/>
    <cellStyle name="Percent 4 3 5 2 4 2" xfId="27775" xr:uid="{00000000-0005-0000-0000-0000513F0000}"/>
    <cellStyle name="Percent 4 3 5 2 5" xfId="27770" xr:uid="{00000000-0005-0000-0000-0000523F0000}"/>
    <cellStyle name="Percent 4 3 5 3" xfId="10156" xr:uid="{00000000-0005-0000-0000-0000533F0000}"/>
    <cellStyle name="Percent 4 3 5 3 2" xfId="10157" xr:uid="{00000000-0005-0000-0000-0000543F0000}"/>
    <cellStyle name="Percent 4 3 5 3 2 2" xfId="10158" xr:uid="{00000000-0005-0000-0000-0000553F0000}"/>
    <cellStyle name="Percent 4 3 5 3 2 2 2" xfId="27778" xr:uid="{00000000-0005-0000-0000-0000563F0000}"/>
    <cellStyle name="Percent 4 3 5 3 2 3" xfId="27777" xr:uid="{00000000-0005-0000-0000-0000573F0000}"/>
    <cellStyle name="Percent 4 3 5 3 3" xfId="10159" xr:uid="{00000000-0005-0000-0000-0000583F0000}"/>
    <cellStyle name="Percent 4 3 5 3 3 2" xfId="10160" xr:uid="{00000000-0005-0000-0000-0000593F0000}"/>
    <cellStyle name="Percent 4 3 5 3 3 2 2" xfId="27780" xr:uid="{00000000-0005-0000-0000-00005A3F0000}"/>
    <cellStyle name="Percent 4 3 5 3 3 3" xfId="27779" xr:uid="{00000000-0005-0000-0000-00005B3F0000}"/>
    <cellStyle name="Percent 4 3 5 3 4" xfId="10161" xr:uid="{00000000-0005-0000-0000-00005C3F0000}"/>
    <cellStyle name="Percent 4 3 5 3 4 2" xfId="27781" xr:uid="{00000000-0005-0000-0000-00005D3F0000}"/>
    <cellStyle name="Percent 4 3 5 3 5" xfId="27776" xr:uid="{00000000-0005-0000-0000-00005E3F0000}"/>
    <cellStyle name="Percent 4 3 5 4" xfId="10162" xr:uid="{00000000-0005-0000-0000-00005F3F0000}"/>
    <cellStyle name="Percent 4 3 5 4 2" xfId="10163" xr:uid="{00000000-0005-0000-0000-0000603F0000}"/>
    <cellStyle name="Percent 4 3 5 4 2 2" xfId="10164" xr:uid="{00000000-0005-0000-0000-0000613F0000}"/>
    <cellStyle name="Percent 4 3 5 4 2 2 2" xfId="27784" xr:uid="{00000000-0005-0000-0000-0000623F0000}"/>
    <cellStyle name="Percent 4 3 5 4 2 3" xfId="27783" xr:uid="{00000000-0005-0000-0000-0000633F0000}"/>
    <cellStyle name="Percent 4 3 5 4 3" xfId="10165" xr:uid="{00000000-0005-0000-0000-0000643F0000}"/>
    <cellStyle name="Percent 4 3 5 4 3 2" xfId="10166" xr:uid="{00000000-0005-0000-0000-0000653F0000}"/>
    <cellStyle name="Percent 4 3 5 4 3 2 2" xfId="27786" xr:uid="{00000000-0005-0000-0000-0000663F0000}"/>
    <cellStyle name="Percent 4 3 5 4 3 3" xfId="27785" xr:uid="{00000000-0005-0000-0000-0000673F0000}"/>
    <cellStyle name="Percent 4 3 5 4 4" xfId="10167" xr:uid="{00000000-0005-0000-0000-0000683F0000}"/>
    <cellStyle name="Percent 4 3 5 4 4 2" xfId="10168" xr:uid="{00000000-0005-0000-0000-0000693F0000}"/>
    <cellStyle name="Percent 4 3 5 4 4 2 2" xfId="27788" xr:uid="{00000000-0005-0000-0000-00006A3F0000}"/>
    <cellStyle name="Percent 4 3 5 4 4 3" xfId="27787" xr:uid="{00000000-0005-0000-0000-00006B3F0000}"/>
    <cellStyle name="Percent 4 3 5 4 5" xfId="10169" xr:uid="{00000000-0005-0000-0000-00006C3F0000}"/>
    <cellStyle name="Percent 4 3 5 4 5 2" xfId="27789" xr:uid="{00000000-0005-0000-0000-00006D3F0000}"/>
    <cellStyle name="Percent 4 3 5 4 6" xfId="27782" xr:uid="{00000000-0005-0000-0000-00006E3F0000}"/>
    <cellStyle name="Percent 4 3 5 5" xfId="10170" xr:uid="{00000000-0005-0000-0000-00006F3F0000}"/>
    <cellStyle name="Percent 4 3 5 5 2" xfId="10171" xr:uid="{00000000-0005-0000-0000-0000703F0000}"/>
    <cellStyle name="Percent 4 3 5 5 2 2" xfId="10172" xr:uid="{00000000-0005-0000-0000-0000713F0000}"/>
    <cellStyle name="Percent 4 3 5 5 2 2 2" xfId="27792" xr:uid="{00000000-0005-0000-0000-0000723F0000}"/>
    <cellStyle name="Percent 4 3 5 5 2 3" xfId="27791" xr:uid="{00000000-0005-0000-0000-0000733F0000}"/>
    <cellStyle name="Percent 4 3 5 5 3" xfId="10173" xr:uid="{00000000-0005-0000-0000-0000743F0000}"/>
    <cellStyle name="Percent 4 3 5 5 3 2" xfId="10174" xr:uid="{00000000-0005-0000-0000-0000753F0000}"/>
    <cellStyle name="Percent 4 3 5 5 3 2 2" xfId="27794" xr:uid="{00000000-0005-0000-0000-0000763F0000}"/>
    <cellStyle name="Percent 4 3 5 5 3 3" xfId="27793" xr:uid="{00000000-0005-0000-0000-0000773F0000}"/>
    <cellStyle name="Percent 4 3 5 5 4" xfId="10175" xr:uid="{00000000-0005-0000-0000-0000783F0000}"/>
    <cellStyle name="Percent 4 3 5 5 4 2" xfId="27795" xr:uid="{00000000-0005-0000-0000-0000793F0000}"/>
    <cellStyle name="Percent 4 3 5 5 5" xfId="27790" xr:uid="{00000000-0005-0000-0000-00007A3F0000}"/>
    <cellStyle name="Percent 4 3 5 6" xfId="10176" xr:uid="{00000000-0005-0000-0000-00007B3F0000}"/>
    <cellStyle name="Percent 4 3 5 6 2" xfId="10177" xr:uid="{00000000-0005-0000-0000-00007C3F0000}"/>
    <cellStyle name="Percent 4 3 5 6 2 2" xfId="27797" xr:uid="{00000000-0005-0000-0000-00007D3F0000}"/>
    <cellStyle name="Percent 4 3 5 6 3" xfId="27796" xr:uid="{00000000-0005-0000-0000-00007E3F0000}"/>
    <cellStyle name="Percent 4 3 5 7" xfId="10178" xr:uid="{00000000-0005-0000-0000-00007F3F0000}"/>
    <cellStyle name="Percent 4 3 5 7 2" xfId="10179" xr:uid="{00000000-0005-0000-0000-0000803F0000}"/>
    <cellStyle name="Percent 4 3 5 7 2 2" xfId="27799" xr:uid="{00000000-0005-0000-0000-0000813F0000}"/>
    <cellStyle name="Percent 4 3 5 7 3" xfId="27798" xr:uid="{00000000-0005-0000-0000-0000823F0000}"/>
    <cellStyle name="Percent 4 3 5 8" xfId="10180" xr:uid="{00000000-0005-0000-0000-0000833F0000}"/>
    <cellStyle name="Percent 4 3 5 8 2" xfId="10181" xr:uid="{00000000-0005-0000-0000-0000843F0000}"/>
    <cellStyle name="Percent 4 3 5 8 2 2" xfId="27801" xr:uid="{00000000-0005-0000-0000-0000853F0000}"/>
    <cellStyle name="Percent 4 3 5 8 3" xfId="27800" xr:uid="{00000000-0005-0000-0000-0000863F0000}"/>
    <cellStyle name="Percent 4 3 5 9" xfId="10182" xr:uid="{00000000-0005-0000-0000-0000873F0000}"/>
    <cellStyle name="Percent 4 3 5 9 2" xfId="27802" xr:uid="{00000000-0005-0000-0000-0000883F0000}"/>
    <cellStyle name="Percent 4 3 6" xfId="10183" xr:uid="{00000000-0005-0000-0000-0000893F0000}"/>
    <cellStyle name="Percent 4 3 6 10" xfId="27803" xr:uid="{00000000-0005-0000-0000-00008A3F0000}"/>
    <cellStyle name="Percent 4 3 6 2" xfId="10184" xr:uid="{00000000-0005-0000-0000-00008B3F0000}"/>
    <cellStyle name="Percent 4 3 6 2 2" xfId="10185" xr:uid="{00000000-0005-0000-0000-00008C3F0000}"/>
    <cellStyle name="Percent 4 3 6 2 2 2" xfId="10186" xr:uid="{00000000-0005-0000-0000-00008D3F0000}"/>
    <cellStyle name="Percent 4 3 6 2 2 2 2" xfId="27806" xr:uid="{00000000-0005-0000-0000-00008E3F0000}"/>
    <cellStyle name="Percent 4 3 6 2 2 3" xfId="27805" xr:uid="{00000000-0005-0000-0000-00008F3F0000}"/>
    <cellStyle name="Percent 4 3 6 2 3" xfId="10187" xr:uid="{00000000-0005-0000-0000-0000903F0000}"/>
    <cellStyle name="Percent 4 3 6 2 3 2" xfId="10188" xr:uid="{00000000-0005-0000-0000-0000913F0000}"/>
    <cellStyle name="Percent 4 3 6 2 3 2 2" xfId="27808" xr:uid="{00000000-0005-0000-0000-0000923F0000}"/>
    <cellStyle name="Percent 4 3 6 2 3 3" xfId="27807" xr:uid="{00000000-0005-0000-0000-0000933F0000}"/>
    <cellStyle name="Percent 4 3 6 2 4" xfId="10189" xr:uid="{00000000-0005-0000-0000-0000943F0000}"/>
    <cellStyle name="Percent 4 3 6 2 4 2" xfId="27809" xr:uid="{00000000-0005-0000-0000-0000953F0000}"/>
    <cellStyle name="Percent 4 3 6 2 5" xfId="27804" xr:uid="{00000000-0005-0000-0000-0000963F0000}"/>
    <cellStyle name="Percent 4 3 6 3" xfId="10190" xr:uid="{00000000-0005-0000-0000-0000973F0000}"/>
    <cellStyle name="Percent 4 3 6 3 2" xfId="10191" xr:uid="{00000000-0005-0000-0000-0000983F0000}"/>
    <cellStyle name="Percent 4 3 6 3 2 2" xfId="10192" xr:uid="{00000000-0005-0000-0000-0000993F0000}"/>
    <cellStyle name="Percent 4 3 6 3 2 2 2" xfId="27812" xr:uid="{00000000-0005-0000-0000-00009A3F0000}"/>
    <cellStyle name="Percent 4 3 6 3 2 3" xfId="27811" xr:uid="{00000000-0005-0000-0000-00009B3F0000}"/>
    <cellStyle name="Percent 4 3 6 3 3" xfId="10193" xr:uid="{00000000-0005-0000-0000-00009C3F0000}"/>
    <cellStyle name="Percent 4 3 6 3 3 2" xfId="10194" xr:uid="{00000000-0005-0000-0000-00009D3F0000}"/>
    <cellStyle name="Percent 4 3 6 3 3 2 2" xfId="27814" xr:uid="{00000000-0005-0000-0000-00009E3F0000}"/>
    <cellStyle name="Percent 4 3 6 3 3 3" xfId="27813" xr:uid="{00000000-0005-0000-0000-00009F3F0000}"/>
    <cellStyle name="Percent 4 3 6 3 4" xfId="10195" xr:uid="{00000000-0005-0000-0000-0000A03F0000}"/>
    <cellStyle name="Percent 4 3 6 3 4 2" xfId="27815" xr:uid="{00000000-0005-0000-0000-0000A13F0000}"/>
    <cellStyle name="Percent 4 3 6 3 5" xfId="27810" xr:uid="{00000000-0005-0000-0000-0000A23F0000}"/>
    <cellStyle name="Percent 4 3 6 4" xfId="10196" xr:uid="{00000000-0005-0000-0000-0000A33F0000}"/>
    <cellStyle name="Percent 4 3 6 4 2" xfId="10197" xr:uid="{00000000-0005-0000-0000-0000A43F0000}"/>
    <cellStyle name="Percent 4 3 6 4 2 2" xfId="10198" xr:uid="{00000000-0005-0000-0000-0000A53F0000}"/>
    <cellStyle name="Percent 4 3 6 4 2 2 2" xfId="27818" xr:uid="{00000000-0005-0000-0000-0000A63F0000}"/>
    <cellStyle name="Percent 4 3 6 4 2 3" xfId="27817" xr:uid="{00000000-0005-0000-0000-0000A73F0000}"/>
    <cellStyle name="Percent 4 3 6 4 3" xfId="10199" xr:uid="{00000000-0005-0000-0000-0000A83F0000}"/>
    <cellStyle name="Percent 4 3 6 4 3 2" xfId="10200" xr:uid="{00000000-0005-0000-0000-0000A93F0000}"/>
    <cellStyle name="Percent 4 3 6 4 3 2 2" xfId="27820" xr:uid="{00000000-0005-0000-0000-0000AA3F0000}"/>
    <cellStyle name="Percent 4 3 6 4 3 3" xfId="27819" xr:uid="{00000000-0005-0000-0000-0000AB3F0000}"/>
    <cellStyle name="Percent 4 3 6 4 4" xfId="10201" xr:uid="{00000000-0005-0000-0000-0000AC3F0000}"/>
    <cellStyle name="Percent 4 3 6 4 4 2" xfId="10202" xr:uid="{00000000-0005-0000-0000-0000AD3F0000}"/>
    <cellStyle name="Percent 4 3 6 4 4 2 2" xfId="27822" xr:uid="{00000000-0005-0000-0000-0000AE3F0000}"/>
    <cellStyle name="Percent 4 3 6 4 4 3" xfId="27821" xr:uid="{00000000-0005-0000-0000-0000AF3F0000}"/>
    <cellStyle name="Percent 4 3 6 4 5" xfId="10203" xr:uid="{00000000-0005-0000-0000-0000B03F0000}"/>
    <cellStyle name="Percent 4 3 6 4 5 2" xfId="27823" xr:uid="{00000000-0005-0000-0000-0000B13F0000}"/>
    <cellStyle name="Percent 4 3 6 4 6" xfId="27816" xr:uid="{00000000-0005-0000-0000-0000B23F0000}"/>
    <cellStyle name="Percent 4 3 6 5" xfId="10204" xr:uid="{00000000-0005-0000-0000-0000B33F0000}"/>
    <cellStyle name="Percent 4 3 6 5 2" xfId="10205" xr:uid="{00000000-0005-0000-0000-0000B43F0000}"/>
    <cellStyle name="Percent 4 3 6 5 2 2" xfId="10206" xr:uid="{00000000-0005-0000-0000-0000B53F0000}"/>
    <cellStyle name="Percent 4 3 6 5 2 2 2" xfId="27826" xr:uid="{00000000-0005-0000-0000-0000B63F0000}"/>
    <cellStyle name="Percent 4 3 6 5 2 3" xfId="27825" xr:uid="{00000000-0005-0000-0000-0000B73F0000}"/>
    <cellStyle name="Percent 4 3 6 5 3" xfId="10207" xr:uid="{00000000-0005-0000-0000-0000B83F0000}"/>
    <cellStyle name="Percent 4 3 6 5 3 2" xfId="10208" xr:uid="{00000000-0005-0000-0000-0000B93F0000}"/>
    <cellStyle name="Percent 4 3 6 5 3 2 2" xfId="27828" xr:uid="{00000000-0005-0000-0000-0000BA3F0000}"/>
    <cellStyle name="Percent 4 3 6 5 3 3" xfId="27827" xr:uid="{00000000-0005-0000-0000-0000BB3F0000}"/>
    <cellStyle name="Percent 4 3 6 5 4" xfId="10209" xr:uid="{00000000-0005-0000-0000-0000BC3F0000}"/>
    <cellStyle name="Percent 4 3 6 5 4 2" xfId="27829" xr:uid="{00000000-0005-0000-0000-0000BD3F0000}"/>
    <cellStyle name="Percent 4 3 6 5 5" xfId="27824" xr:uid="{00000000-0005-0000-0000-0000BE3F0000}"/>
    <cellStyle name="Percent 4 3 6 6" xfId="10210" xr:uid="{00000000-0005-0000-0000-0000BF3F0000}"/>
    <cellStyle name="Percent 4 3 6 6 2" xfId="10211" xr:uid="{00000000-0005-0000-0000-0000C03F0000}"/>
    <cellStyle name="Percent 4 3 6 6 2 2" xfId="27831" xr:uid="{00000000-0005-0000-0000-0000C13F0000}"/>
    <cellStyle name="Percent 4 3 6 6 3" xfId="27830" xr:uid="{00000000-0005-0000-0000-0000C23F0000}"/>
    <cellStyle name="Percent 4 3 6 7" xfId="10212" xr:uid="{00000000-0005-0000-0000-0000C33F0000}"/>
    <cellStyle name="Percent 4 3 6 7 2" xfId="10213" xr:uid="{00000000-0005-0000-0000-0000C43F0000}"/>
    <cellStyle name="Percent 4 3 6 7 2 2" xfId="27833" xr:uid="{00000000-0005-0000-0000-0000C53F0000}"/>
    <cellStyle name="Percent 4 3 6 7 3" xfId="27832" xr:uid="{00000000-0005-0000-0000-0000C63F0000}"/>
    <cellStyle name="Percent 4 3 6 8" xfId="10214" xr:uid="{00000000-0005-0000-0000-0000C73F0000}"/>
    <cellStyle name="Percent 4 3 6 8 2" xfId="10215" xr:uid="{00000000-0005-0000-0000-0000C83F0000}"/>
    <cellStyle name="Percent 4 3 6 8 2 2" xfId="27835" xr:uid="{00000000-0005-0000-0000-0000C93F0000}"/>
    <cellStyle name="Percent 4 3 6 8 3" xfId="27834" xr:uid="{00000000-0005-0000-0000-0000CA3F0000}"/>
    <cellStyle name="Percent 4 3 6 9" xfId="10216" xr:uid="{00000000-0005-0000-0000-0000CB3F0000}"/>
    <cellStyle name="Percent 4 3 6 9 2" xfId="27836" xr:uid="{00000000-0005-0000-0000-0000CC3F0000}"/>
    <cellStyle name="Percent 4 3 7" xfId="10217" xr:uid="{00000000-0005-0000-0000-0000CD3F0000}"/>
    <cellStyle name="Percent 4 3 7 10" xfId="27837" xr:uid="{00000000-0005-0000-0000-0000CE3F0000}"/>
    <cellStyle name="Percent 4 3 7 2" xfId="10218" xr:uid="{00000000-0005-0000-0000-0000CF3F0000}"/>
    <cellStyle name="Percent 4 3 7 2 2" xfId="10219" xr:uid="{00000000-0005-0000-0000-0000D03F0000}"/>
    <cellStyle name="Percent 4 3 7 2 2 2" xfId="10220" xr:uid="{00000000-0005-0000-0000-0000D13F0000}"/>
    <cellStyle name="Percent 4 3 7 2 2 2 2" xfId="27840" xr:uid="{00000000-0005-0000-0000-0000D23F0000}"/>
    <cellStyle name="Percent 4 3 7 2 2 3" xfId="27839" xr:uid="{00000000-0005-0000-0000-0000D33F0000}"/>
    <cellStyle name="Percent 4 3 7 2 3" xfId="10221" xr:uid="{00000000-0005-0000-0000-0000D43F0000}"/>
    <cellStyle name="Percent 4 3 7 2 3 2" xfId="10222" xr:uid="{00000000-0005-0000-0000-0000D53F0000}"/>
    <cellStyle name="Percent 4 3 7 2 3 2 2" xfId="27842" xr:uid="{00000000-0005-0000-0000-0000D63F0000}"/>
    <cellStyle name="Percent 4 3 7 2 3 3" xfId="27841" xr:uid="{00000000-0005-0000-0000-0000D73F0000}"/>
    <cellStyle name="Percent 4 3 7 2 4" xfId="10223" xr:uid="{00000000-0005-0000-0000-0000D83F0000}"/>
    <cellStyle name="Percent 4 3 7 2 4 2" xfId="27843" xr:uid="{00000000-0005-0000-0000-0000D93F0000}"/>
    <cellStyle name="Percent 4 3 7 2 5" xfId="27838" xr:uid="{00000000-0005-0000-0000-0000DA3F0000}"/>
    <cellStyle name="Percent 4 3 7 3" xfId="10224" xr:uid="{00000000-0005-0000-0000-0000DB3F0000}"/>
    <cellStyle name="Percent 4 3 7 3 2" xfId="10225" xr:uid="{00000000-0005-0000-0000-0000DC3F0000}"/>
    <cellStyle name="Percent 4 3 7 3 2 2" xfId="10226" xr:uid="{00000000-0005-0000-0000-0000DD3F0000}"/>
    <cellStyle name="Percent 4 3 7 3 2 2 2" xfId="27846" xr:uid="{00000000-0005-0000-0000-0000DE3F0000}"/>
    <cellStyle name="Percent 4 3 7 3 2 3" xfId="27845" xr:uid="{00000000-0005-0000-0000-0000DF3F0000}"/>
    <cellStyle name="Percent 4 3 7 3 3" xfId="10227" xr:uid="{00000000-0005-0000-0000-0000E03F0000}"/>
    <cellStyle name="Percent 4 3 7 3 3 2" xfId="10228" xr:uid="{00000000-0005-0000-0000-0000E13F0000}"/>
    <cellStyle name="Percent 4 3 7 3 3 2 2" xfId="27848" xr:uid="{00000000-0005-0000-0000-0000E23F0000}"/>
    <cellStyle name="Percent 4 3 7 3 3 3" xfId="27847" xr:uid="{00000000-0005-0000-0000-0000E33F0000}"/>
    <cellStyle name="Percent 4 3 7 3 4" xfId="10229" xr:uid="{00000000-0005-0000-0000-0000E43F0000}"/>
    <cellStyle name="Percent 4 3 7 3 4 2" xfId="27849" xr:uid="{00000000-0005-0000-0000-0000E53F0000}"/>
    <cellStyle name="Percent 4 3 7 3 5" xfId="27844" xr:uid="{00000000-0005-0000-0000-0000E63F0000}"/>
    <cellStyle name="Percent 4 3 7 4" xfId="10230" xr:uid="{00000000-0005-0000-0000-0000E73F0000}"/>
    <cellStyle name="Percent 4 3 7 4 2" xfId="10231" xr:uid="{00000000-0005-0000-0000-0000E83F0000}"/>
    <cellStyle name="Percent 4 3 7 4 2 2" xfId="10232" xr:uid="{00000000-0005-0000-0000-0000E93F0000}"/>
    <cellStyle name="Percent 4 3 7 4 2 2 2" xfId="27852" xr:uid="{00000000-0005-0000-0000-0000EA3F0000}"/>
    <cellStyle name="Percent 4 3 7 4 2 3" xfId="27851" xr:uid="{00000000-0005-0000-0000-0000EB3F0000}"/>
    <cellStyle name="Percent 4 3 7 4 3" xfId="10233" xr:uid="{00000000-0005-0000-0000-0000EC3F0000}"/>
    <cellStyle name="Percent 4 3 7 4 3 2" xfId="10234" xr:uid="{00000000-0005-0000-0000-0000ED3F0000}"/>
    <cellStyle name="Percent 4 3 7 4 3 2 2" xfId="27854" xr:uid="{00000000-0005-0000-0000-0000EE3F0000}"/>
    <cellStyle name="Percent 4 3 7 4 3 3" xfId="27853" xr:uid="{00000000-0005-0000-0000-0000EF3F0000}"/>
    <cellStyle name="Percent 4 3 7 4 4" xfId="10235" xr:uid="{00000000-0005-0000-0000-0000F03F0000}"/>
    <cellStyle name="Percent 4 3 7 4 4 2" xfId="10236" xr:uid="{00000000-0005-0000-0000-0000F13F0000}"/>
    <cellStyle name="Percent 4 3 7 4 4 2 2" xfId="27856" xr:uid="{00000000-0005-0000-0000-0000F23F0000}"/>
    <cellStyle name="Percent 4 3 7 4 4 3" xfId="27855" xr:uid="{00000000-0005-0000-0000-0000F33F0000}"/>
    <cellStyle name="Percent 4 3 7 4 5" xfId="10237" xr:uid="{00000000-0005-0000-0000-0000F43F0000}"/>
    <cellStyle name="Percent 4 3 7 4 5 2" xfId="27857" xr:uid="{00000000-0005-0000-0000-0000F53F0000}"/>
    <cellStyle name="Percent 4 3 7 4 6" xfId="27850" xr:uid="{00000000-0005-0000-0000-0000F63F0000}"/>
    <cellStyle name="Percent 4 3 7 5" xfId="10238" xr:uid="{00000000-0005-0000-0000-0000F73F0000}"/>
    <cellStyle name="Percent 4 3 7 5 2" xfId="10239" xr:uid="{00000000-0005-0000-0000-0000F83F0000}"/>
    <cellStyle name="Percent 4 3 7 5 2 2" xfId="10240" xr:uid="{00000000-0005-0000-0000-0000F93F0000}"/>
    <cellStyle name="Percent 4 3 7 5 2 2 2" xfId="27860" xr:uid="{00000000-0005-0000-0000-0000FA3F0000}"/>
    <cellStyle name="Percent 4 3 7 5 2 3" xfId="27859" xr:uid="{00000000-0005-0000-0000-0000FB3F0000}"/>
    <cellStyle name="Percent 4 3 7 5 3" xfId="10241" xr:uid="{00000000-0005-0000-0000-0000FC3F0000}"/>
    <cellStyle name="Percent 4 3 7 5 3 2" xfId="10242" xr:uid="{00000000-0005-0000-0000-0000FD3F0000}"/>
    <cellStyle name="Percent 4 3 7 5 3 2 2" xfId="27862" xr:uid="{00000000-0005-0000-0000-0000FE3F0000}"/>
    <cellStyle name="Percent 4 3 7 5 3 3" xfId="27861" xr:uid="{00000000-0005-0000-0000-0000FF3F0000}"/>
    <cellStyle name="Percent 4 3 7 5 4" xfId="10243" xr:uid="{00000000-0005-0000-0000-000000400000}"/>
    <cellStyle name="Percent 4 3 7 5 4 2" xfId="27863" xr:uid="{00000000-0005-0000-0000-000001400000}"/>
    <cellStyle name="Percent 4 3 7 5 5" xfId="27858" xr:uid="{00000000-0005-0000-0000-000002400000}"/>
    <cellStyle name="Percent 4 3 7 6" xfId="10244" xr:uid="{00000000-0005-0000-0000-000003400000}"/>
    <cellStyle name="Percent 4 3 7 6 2" xfId="10245" xr:uid="{00000000-0005-0000-0000-000004400000}"/>
    <cellStyle name="Percent 4 3 7 6 2 2" xfId="27865" xr:uid="{00000000-0005-0000-0000-000005400000}"/>
    <cellStyle name="Percent 4 3 7 6 3" xfId="27864" xr:uid="{00000000-0005-0000-0000-000006400000}"/>
    <cellStyle name="Percent 4 3 7 7" xfId="10246" xr:uid="{00000000-0005-0000-0000-000007400000}"/>
    <cellStyle name="Percent 4 3 7 7 2" xfId="10247" xr:uid="{00000000-0005-0000-0000-000008400000}"/>
    <cellStyle name="Percent 4 3 7 7 2 2" xfId="27867" xr:uid="{00000000-0005-0000-0000-000009400000}"/>
    <cellStyle name="Percent 4 3 7 7 3" xfId="27866" xr:uid="{00000000-0005-0000-0000-00000A400000}"/>
    <cellStyle name="Percent 4 3 7 8" xfId="10248" xr:uid="{00000000-0005-0000-0000-00000B400000}"/>
    <cellStyle name="Percent 4 3 7 8 2" xfId="10249" xr:uid="{00000000-0005-0000-0000-00000C400000}"/>
    <cellStyle name="Percent 4 3 7 8 2 2" xfId="27869" xr:uid="{00000000-0005-0000-0000-00000D400000}"/>
    <cellStyle name="Percent 4 3 7 8 3" xfId="27868" xr:uid="{00000000-0005-0000-0000-00000E400000}"/>
    <cellStyle name="Percent 4 3 7 9" xfId="10250" xr:uid="{00000000-0005-0000-0000-00000F400000}"/>
    <cellStyle name="Percent 4 3 7 9 2" xfId="27870" xr:uid="{00000000-0005-0000-0000-000010400000}"/>
    <cellStyle name="Percent 4 3 8" xfId="10251" xr:uid="{00000000-0005-0000-0000-000011400000}"/>
    <cellStyle name="Percent 4 3 8 10" xfId="27871" xr:uid="{00000000-0005-0000-0000-000012400000}"/>
    <cellStyle name="Percent 4 3 8 2" xfId="10252" xr:uid="{00000000-0005-0000-0000-000013400000}"/>
    <cellStyle name="Percent 4 3 8 2 2" xfId="10253" xr:uid="{00000000-0005-0000-0000-000014400000}"/>
    <cellStyle name="Percent 4 3 8 2 2 2" xfId="10254" xr:uid="{00000000-0005-0000-0000-000015400000}"/>
    <cellStyle name="Percent 4 3 8 2 2 2 2" xfId="27874" xr:uid="{00000000-0005-0000-0000-000016400000}"/>
    <cellStyle name="Percent 4 3 8 2 2 3" xfId="27873" xr:uid="{00000000-0005-0000-0000-000017400000}"/>
    <cellStyle name="Percent 4 3 8 2 3" xfId="10255" xr:uid="{00000000-0005-0000-0000-000018400000}"/>
    <cellStyle name="Percent 4 3 8 2 3 2" xfId="10256" xr:uid="{00000000-0005-0000-0000-000019400000}"/>
    <cellStyle name="Percent 4 3 8 2 3 2 2" xfId="27876" xr:uid="{00000000-0005-0000-0000-00001A400000}"/>
    <cellStyle name="Percent 4 3 8 2 3 3" xfId="27875" xr:uid="{00000000-0005-0000-0000-00001B400000}"/>
    <cellStyle name="Percent 4 3 8 2 4" xfId="10257" xr:uid="{00000000-0005-0000-0000-00001C400000}"/>
    <cellStyle name="Percent 4 3 8 2 4 2" xfId="27877" xr:uid="{00000000-0005-0000-0000-00001D400000}"/>
    <cellStyle name="Percent 4 3 8 2 5" xfId="27872" xr:uid="{00000000-0005-0000-0000-00001E400000}"/>
    <cellStyle name="Percent 4 3 8 3" xfId="10258" xr:uid="{00000000-0005-0000-0000-00001F400000}"/>
    <cellStyle name="Percent 4 3 8 3 2" xfId="10259" xr:uid="{00000000-0005-0000-0000-000020400000}"/>
    <cellStyle name="Percent 4 3 8 3 2 2" xfId="10260" xr:uid="{00000000-0005-0000-0000-000021400000}"/>
    <cellStyle name="Percent 4 3 8 3 2 2 2" xfId="27880" xr:uid="{00000000-0005-0000-0000-000022400000}"/>
    <cellStyle name="Percent 4 3 8 3 2 3" xfId="27879" xr:uid="{00000000-0005-0000-0000-000023400000}"/>
    <cellStyle name="Percent 4 3 8 3 3" xfId="10261" xr:uid="{00000000-0005-0000-0000-000024400000}"/>
    <cellStyle name="Percent 4 3 8 3 3 2" xfId="10262" xr:uid="{00000000-0005-0000-0000-000025400000}"/>
    <cellStyle name="Percent 4 3 8 3 3 2 2" xfId="27882" xr:uid="{00000000-0005-0000-0000-000026400000}"/>
    <cellStyle name="Percent 4 3 8 3 3 3" xfId="27881" xr:uid="{00000000-0005-0000-0000-000027400000}"/>
    <cellStyle name="Percent 4 3 8 3 4" xfId="10263" xr:uid="{00000000-0005-0000-0000-000028400000}"/>
    <cellStyle name="Percent 4 3 8 3 4 2" xfId="27883" xr:uid="{00000000-0005-0000-0000-000029400000}"/>
    <cellStyle name="Percent 4 3 8 3 5" xfId="27878" xr:uid="{00000000-0005-0000-0000-00002A400000}"/>
    <cellStyle name="Percent 4 3 8 4" xfId="10264" xr:uid="{00000000-0005-0000-0000-00002B400000}"/>
    <cellStyle name="Percent 4 3 8 4 2" xfId="10265" xr:uid="{00000000-0005-0000-0000-00002C400000}"/>
    <cellStyle name="Percent 4 3 8 4 2 2" xfId="10266" xr:uid="{00000000-0005-0000-0000-00002D400000}"/>
    <cellStyle name="Percent 4 3 8 4 2 2 2" xfId="27886" xr:uid="{00000000-0005-0000-0000-00002E400000}"/>
    <cellStyle name="Percent 4 3 8 4 2 3" xfId="27885" xr:uid="{00000000-0005-0000-0000-00002F400000}"/>
    <cellStyle name="Percent 4 3 8 4 3" xfId="10267" xr:uid="{00000000-0005-0000-0000-000030400000}"/>
    <cellStyle name="Percent 4 3 8 4 3 2" xfId="10268" xr:uid="{00000000-0005-0000-0000-000031400000}"/>
    <cellStyle name="Percent 4 3 8 4 3 2 2" xfId="27888" xr:uid="{00000000-0005-0000-0000-000032400000}"/>
    <cellStyle name="Percent 4 3 8 4 3 3" xfId="27887" xr:uid="{00000000-0005-0000-0000-000033400000}"/>
    <cellStyle name="Percent 4 3 8 4 4" xfId="10269" xr:uid="{00000000-0005-0000-0000-000034400000}"/>
    <cellStyle name="Percent 4 3 8 4 4 2" xfId="10270" xr:uid="{00000000-0005-0000-0000-000035400000}"/>
    <cellStyle name="Percent 4 3 8 4 4 2 2" xfId="27890" xr:uid="{00000000-0005-0000-0000-000036400000}"/>
    <cellStyle name="Percent 4 3 8 4 4 3" xfId="27889" xr:uid="{00000000-0005-0000-0000-000037400000}"/>
    <cellStyle name="Percent 4 3 8 4 5" xfId="10271" xr:uid="{00000000-0005-0000-0000-000038400000}"/>
    <cellStyle name="Percent 4 3 8 4 5 2" xfId="27891" xr:uid="{00000000-0005-0000-0000-000039400000}"/>
    <cellStyle name="Percent 4 3 8 4 6" xfId="27884" xr:uid="{00000000-0005-0000-0000-00003A400000}"/>
    <cellStyle name="Percent 4 3 8 5" xfId="10272" xr:uid="{00000000-0005-0000-0000-00003B400000}"/>
    <cellStyle name="Percent 4 3 8 5 2" xfId="10273" xr:uid="{00000000-0005-0000-0000-00003C400000}"/>
    <cellStyle name="Percent 4 3 8 5 2 2" xfId="10274" xr:uid="{00000000-0005-0000-0000-00003D400000}"/>
    <cellStyle name="Percent 4 3 8 5 2 2 2" xfId="27894" xr:uid="{00000000-0005-0000-0000-00003E400000}"/>
    <cellStyle name="Percent 4 3 8 5 2 3" xfId="27893" xr:uid="{00000000-0005-0000-0000-00003F400000}"/>
    <cellStyle name="Percent 4 3 8 5 3" xfId="10275" xr:uid="{00000000-0005-0000-0000-000040400000}"/>
    <cellStyle name="Percent 4 3 8 5 3 2" xfId="10276" xr:uid="{00000000-0005-0000-0000-000041400000}"/>
    <cellStyle name="Percent 4 3 8 5 3 2 2" xfId="27896" xr:uid="{00000000-0005-0000-0000-000042400000}"/>
    <cellStyle name="Percent 4 3 8 5 3 3" xfId="27895" xr:uid="{00000000-0005-0000-0000-000043400000}"/>
    <cellStyle name="Percent 4 3 8 5 4" xfId="10277" xr:uid="{00000000-0005-0000-0000-000044400000}"/>
    <cellStyle name="Percent 4 3 8 5 4 2" xfId="27897" xr:uid="{00000000-0005-0000-0000-000045400000}"/>
    <cellStyle name="Percent 4 3 8 5 5" xfId="27892" xr:uid="{00000000-0005-0000-0000-000046400000}"/>
    <cellStyle name="Percent 4 3 8 6" xfId="10278" xr:uid="{00000000-0005-0000-0000-000047400000}"/>
    <cellStyle name="Percent 4 3 8 6 2" xfId="10279" xr:uid="{00000000-0005-0000-0000-000048400000}"/>
    <cellStyle name="Percent 4 3 8 6 2 2" xfId="27899" xr:uid="{00000000-0005-0000-0000-000049400000}"/>
    <cellStyle name="Percent 4 3 8 6 3" xfId="27898" xr:uid="{00000000-0005-0000-0000-00004A400000}"/>
    <cellStyle name="Percent 4 3 8 7" xfId="10280" xr:uid="{00000000-0005-0000-0000-00004B400000}"/>
    <cellStyle name="Percent 4 3 8 7 2" xfId="10281" xr:uid="{00000000-0005-0000-0000-00004C400000}"/>
    <cellStyle name="Percent 4 3 8 7 2 2" xfId="27901" xr:uid="{00000000-0005-0000-0000-00004D400000}"/>
    <cellStyle name="Percent 4 3 8 7 3" xfId="27900" xr:uid="{00000000-0005-0000-0000-00004E400000}"/>
    <cellStyle name="Percent 4 3 8 8" xfId="10282" xr:uid="{00000000-0005-0000-0000-00004F400000}"/>
    <cellStyle name="Percent 4 3 8 8 2" xfId="10283" xr:uid="{00000000-0005-0000-0000-000050400000}"/>
    <cellStyle name="Percent 4 3 8 8 2 2" xfId="27903" xr:uid="{00000000-0005-0000-0000-000051400000}"/>
    <cellStyle name="Percent 4 3 8 8 3" xfId="27902" xr:uid="{00000000-0005-0000-0000-000052400000}"/>
    <cellStyle name="Percent 4 3 8 9" xfId="10284" xr:uid="{00000000-0005-0000-0000-000053400000}"/>
    <cellStyle name="Percent 4 3 8 9 2" xfId="27904" xr:uid="{00000000-0005-0000-0000-000054400000}"/>
    <cellStyle name="Percent 4 3 9" xfId="10285" xr:uid="{00000000-0005-0000-0000-000055400000}"/>
    <cellStyle name="Percent 4 3 9 2" xfId="10286" xr:uid="{00000000-0005-0000-0000-000056400000}"/>
    <cellStyle name="Percent 4 3 9 2 2" xfId="10287" xr:uid="{00000000-0005-0000-0000-000057400000}"/>
    <cellStyle name="Percent 4 3 9 2 2 2" xfId="27907" xr:uid="{00000000-0005-0000-0000-000058400000}"/>
    <cellStyle name="Percent 4 3 9 2 3" xfId="27906" xr:uid="{00000000-0005-0000-0000-000059400000}"/>
    <cellStyle name="Percent 4 3 9 3" xfId="10288" xr:uid="{00000000-0005-0000-0000-00005A400000}"/>
    <cellStyle name="Percent 4 3 9 3 2" xfId="10289" xr:uid="{00000000-0005-0000-0000-00005B400000}"/>
    <cellStyle name="Percent 4 3 9 3 2 2" xfId="27909" xr:uid="{00000000-0005-0000-0000-00005C400000}"/>
    <cellStyle name="Percent 4 3 9 3 3" xfId="27908" xr:uid="{00000000-0005-0000-0000-00005D400000}"/>
    <cellStyle name="Percent 4 3 9 4" xfId="10290" xr:uid="{00000000-0005-0000-0000-00005E400000}"/>
    <cellStyle name="Percent 4 3 9 4 2" xfId="27910" xr:uid="{00000000-0005-0000-0000-00005F400000}"/>
    <cellStyle name="Percent 4 3 9 5" xfId="27905" xr:uid="{00000000-0005-0000-0000-000060400000}"/>
    <cellStyle name="Percent 4 30" xfId="10291" xr:uid="{00000000-0005-0000-0000-000061400000}"/>
    <cellStyle name="Percent 4 30 2" xfId="10292" xr:uid="{00000000-0005-0000-0000-000062400000}"/>
    <cellStyle name="Percent 4 30 2 2" xfId="10293" xr:uid="{00000000-0005-0000-0000-000063400000}"/>
    <cellStyle name="Percent 4 30 2 2 2" xfId="27913" xr:uid="{00000000-0005-0000-0000-000064400000}"/>
    <cellStyle name="Percent 4 30 2 3" xfId="27912" xr:uid="{00000000-0005-0000-0000-000065400000}"/>
    <cellStyle name="Percent 4 30 3" xfId="10294" xr:uid="{00000000-0005-0000-0000-000066400000}"/>
    <cellStyle name="Percent 4 30 3 2" xfId="10295" xr:uid="{00000000-0005-0000-0000-000067400000}"/>
    <cellStyle name="Percent 4 30 3 2 2" xfId="27915" xr:uid="{00000000-0005-0000-0000-000068400000}"/>
    <cellStyle name="Percent 4 30 3 3" xfId="27914" xr:uid="{00000000-0005-0000-0000-000069400000}"/>
    <cellStyle name="Percent 4 30 4" xfId="10296" xr:uid="{00000000-0005-0000-0000-00006A400000}"/>
    <cellStyle name="Percent 4 30 4 2" xfId="10297" xr:uid="{00000000-0005-0000-0000-00006B400000}"/>
    <cellStyle name="Percent 4 30 4 2 2" xfId="27917" xr:uid="{00000000-0005-0000-0000-00006C400000}"/>
    <cellStyle name="Percent 4 30 4 3" xfId="27916" xr:uid="{00000000-0005-0000-0000-00006D400000}"/>
    <cellStyle name="Percent 4 30 5" xfId="10298" xr:uid="{00000000-0005-0000-0000-00006E400000}"/>
    <cellStyle name="Percent 4 30 5 2" xfId="27918" xr:uid="{00000000-0005-0000-0000-00006F400000}"/>
    <cellStyle name="Percent 4 30 6" xfId="27911" xr:uid="{00000000-0005-0000-0000-000070400000}"/>
    <cellStyle name="Percent 4 31" xfId="10299" xr:uid="{00000000-0005-0000-0000-000071400000}"/>
    <cellStyle name="Percent 4 31 2" xfId="10300" xr:uid="{00000000-0005-0000-0000-000072400000}"/>
    <cellStyle name="Percent 4 31 2 2" xfId="10301" xr:uid="{00000000-0005-0000-0000-000073400000}"/>
    <cellStyle name="Percent 4 31 2 2 2" xfId="27921" xr:uid="{00000000-0005-0000-0000-000074400000}"/>
    <cellStyle name="Percent 4 31 2 3" xfId="27920" xr:uid="{00000000-0005-0000-0000-000075400000}"/>
    <cellStyle name="Percent 4 31 3" xfId="10302" xr:uid="{00000000-0005-0000-0000-000076400000}"/>
    <cellStyle name="Percent 4 31 3 2" xfId="10303" xr:uid="{00000000-0005-0000-0000-000077400000}"/>
    <cellStyle name="Percent 4 31 3 2 2" xfId="27923" xr:uid="{00000000-0005-0000-0000-000078400000}"/>
    <cellStyle name="Percent 4 31 3 3" xfId="27922" xr:uid="{00000000-0005-0000-0000-000079400000}"/>
    <cellStyle name="Percent 4 31 4" xfId="10304" xr:uid="{00000000-0005-0000-0000-00007A400000}"/>
    <cellStyle name="Percent 4 31 4 2" xfId="27924" xr:uid="{00000000-0005-0000-0000-00007B400000}"/>
    <cellStyle name="Percent 4 31 5" xfId="27919" xr:uid="{00000000-0005-0000-0000-00007C400000}"/>
    <cellStyle name="Percent 4 32" xfId="10305" xr:uid="{00000000-0005-0000-0000-00007D400000}"/>
    <cellStyle name="Percent 4 32 2" xfId="10306" xr:uid="{00000000-0005-0000-0000-00007E400000}"/>
    <cellStyle name="Percent 4 32 2 2" xfId="10307" xr:uid="{00000000-0005-0000-0000-00007F400000}"/>
    <cellStyle name="Percent 4 32 2 2 2" xfId="27927" xr:uid="{00000000-0005-0000-0000-000080400000}"/>
    <cellStyle name="Percent 4 32 2 3" xfId="27926" xr:uid="{00000000-0005-0000-0000-000081400000}"/>
    <cellStyle name="Percent 4 32 3" xfId="10308" xr:uid="{00000000-0005-0000-0000-000082400000}"/>
    <cellStyle name="Percent 4 32 3 2" xfId="10309" xr:uid="{00000000-0005-0000-0000-000083400000}"/>
    <cellStyle name="Percent 4 32 3 2 2" xfId="27929" xr:uid="{00000000-0005-0000-0000-000084400000}"/>
    <cellStyle name="Percent 4 32 3 3" xfId="27928" xr:uid="{00000000-0005-0000-0000-000085400000}"/>
    <cellStyle name="Percent 4 32 4" xfId="10310" xr:uid="{00000000-0005-0000-0000-000086400000}"/>
    <cellStyle name="Percent 4 32 4 2" xfId="27930" xr:uid="{00000000-0005-0000-0000-000087400000}"/>
    <cellStyle name="Percent 4 32 5" xfId="27925" xr:uid="{00000000-0005-0000-0000-000088400000}"/>
    <cellStyle name="Percent 4 33" xfId="10311" xr:uid="{00000000-0005-0000-0000-000089400000}"/>
    <cellStyle name="Percent 4 33 2" xfId="10312" xr:uid="{00000000-0005-0000-0000-00008A400000}"/>
    <cellStyle name="Percent 4 33 2 2" xfId="10313" xr:uid="{00000000-0005-0000-0000-00008B400000}"/>
    <cellStyle name="Percent 4 33 2 2 2" xfId="27933" xr:uid="{00000000-0005-0000-0000-00008C400000}"/>
    <cellStyle name="Percent 4 33 2 3" xfId="27932" xr:uid="{00000000-0005-0000-0000-00008D400000}"/>
    <cellStyle name="Percent 4 33 3" xfId="10314" xr:uid="{00000000-0005-0000-0000-00008E400000}"/>
    <cellStyle name="Percent 4 33 3 2" xfId="10315" xr:uid="{00000000-0005-0000-0000-00008F400000}"/>
    <cellStyle name="Percent 4 33 3 2 2" xfId="27935" xr:uid="{00000000-0005-0000-0000-000090400000}"/>
    <cellStyle name="Percent 4 33 3 3" xfId="27934" xr:uid="{00000000-0005-0000-0000-000091400000}"/>
    <cellStyle name="Percent 4 33 4" xfId="10316" xr:uid="{00000000-0005-0000-0000-000092400000}"/>
    <cellStyle name="Percent 4 33 4 2" xfId="10317" xr:uid="{00000000-0005-0000-0000-000093400000}"/>
    <cellStyle name="Percent 4 33 4 2 2" xfId="27937" xr:uid="{00000000-0005-0000-0000-000094400000}"/>
    <cellStyle name="Percent 4 33 4 3" xfId="27936" xr:uid="{00000000-0005-0000-0000-000095400000}"/>
    <cellStyle name="Percent 4 33 5" xfId="10318" xr:uid="{00000000-0005-0000-0000-000096400000}"/>
    <cellStyle name="Percent 4 33 5 2" xfId="27938" xr:uid="{00000000-0005-0000-0000-000097400000}"/>
    <cellStyle name="Percent 4 33 6" xfId="27931" xr:uid="{00000000-0005-0000-0000-000098400000}"/>
    <cellStyle name="Percent 4 34" xfId="10319" xr:uid="{00000000-0005-0000-0000-000099400000}"/>
    <cellStyle name="Percent 4 34 2" xfId="10320" xr:uid="{00000000-0005-0000-0000-00009A400000}"/>
    <cellStyle name="Percent 4 34 2 2" xfId="10321" xr:uid="{00000000-0005-0000-0000-00009B400000}"/>
    <cellStyle name="Percent 4 34 2 2 2" xfId="27941" xr:uid="{00000000-0005-0000-0000-00009C400000}"/>
    <cellStyle name="Percent 4 34 2 3" xfId="27940" xr:uid="{00000000-0005-0000-0000-00009D400000}"/>
    <cellStyle name="Percent 4 34 3" xfId="10322" xr:uid="{00000000-0005-0000-0000-00009E400000}"/>
    <cellStyle name="Percent 4 34 3 2" xfId="10323" xr:uid="{00000000-0005-0000-0000-00009F400000}"/>
    <cellStyle name="Percent 4 34 3 2 2" xfId="27943" xr:uid="{00000000-0005-0000-0000-0000A0400000}"/>
    <cellStyle name="Percent 4 34 3 3" xfId="27942" xr:uid="{00000000-0005-0000-0000-0000A1400000}"/>
    <cellStyle name="Percent 4 34 4" xfId="10324" xr:uid="{00000000-0005-0000-0000-0000A2400000}"/>
    <cellStyle name="Percent 4 34 4 2" xfId="27944" xr:uid="{00000000-0005-0000-0000-0000A3400000}"/>
    <cellStyle name="Percent 4 34 5" xfId="27939" xr:uid="{00000000-0005-0000-0000-0000A4400000}"/>
    <cellStyle name="Percent 4 35" xfId="10325" xr:uid="{00000000-0005-0000-0000-0000A5400000}"/>
    <cellStyle name="Percent 4 35 2" xfId="10326" xr:uid="{00000000-0005-0000-0000-0000A6400000}"/>
    <cellStyle name="Percent 4 35 2 2" xfId="27946" xr:uid="{00000000-0005-0000-0000-0000A7400000}"/>
    <cellStyle name="Percent 4 35 3" xfId="27945" xr:uid="{00000000-0005-0000-0000-0000A8400000}"/>
    <cellStyle name="Percent 4 36" xfId="10327" xr:uid="{00000000-0005-0000-0000-0000A9400000}"/>
    <cellStyle name="Percent 4 36 2" xfId="10328" xr:uid="{00000000-0005-0000-0000-0000AA400000}"/>
    <cellStyle name="Percent 4 36 2 2" xfId="27948" xr:uid="{00000000-0005-0000-0000-0000AB400000}"/>
    <cellStyle name="Percent 4 36 3" xfId="27947" xr:uid="{00000000-0005-0000-0000-0000AC400000}"/>
    <cellStyle name="Percent 4 37" xfId="10329" xr:uid="{00000000-0005-0000-0000-0000AD400000}"/>
    <cellStyle name="Percent 4 37 2" xfId="10330" xr:uid="{00000000-0005-0000-0000-0000AE400000}"/>
    <cellStyle name="Percent 4 37 2 2" xfId="27950" xr:uid="{00000000-0005-0000-0000-0000AF400000}"/>
    <cellStyle name="Percent 4 37 3" xfId="27949" xr:uid="{00000000-0005-0000-0000-0000B0400000}"/>
    <cellStyle name="Percent 4 38" xfId="10331" xr:uid="{00000000-0005-0000-0000-0000B1400000}"/>
    <cellStyle name="Percent 4 38 2" xfId="10332" xr:uid="{00000000-0005-0000-0000-0000B2400000}"/>
    <cellStyle name="Percent 4 38 2 2" xfId="27952" xr:uid="{00000000-0005-0000-0000-0000B3400000}"/>
    <cellStyle name="Percent 4 38 3" xfId="27951" xr:uid="{00000000-0005-0000-0000-0000B4400000}"/>
    <cellStyle name="Percent 4 39" xfId="10333" xr:uid="{00000000-0005-0000-0000-0000B5400000}"/>
    <cellStyle name="Percent 4 39 2" xfId="27953" xr:uid="{00000000-0005-0000-0000-0000B6400000}"/>
    <cellStyle name="Percent 4 4" xfId="10334" xr:uid="{00000000-0005-0000-0000-0000B7400000}"/>
    <cellStyle name="Percent 4 4 10" xfId="10335" xr:uid="{00000000-0005-0000-0000-0000B8400000}"/>
    <cellStyle name="Percent 4 4 10 2" xfId="10336" xr:uid="{00000000-0005-0000-0000-0000B9400000}"/>
    <cellStyle name="Percent 4 4 10 2 2" xfId="10337" xr:uid="{00000000-0005-0000-0000-0000BA400000}"/>
    <cellStyle name="Percent 4 4 10 2 2 2" xfId="27957" xr:uid="{00000000-0005-0000-0000-0000BB400000}"/>
    <cellStyle name="Percent 4 4 10 2 3" xfId="27956" xr:uid="{00000000-0005-0000-0000-0000BC400000}"/>
    <cellStyle name="Percent 4 4 10 3" xfId="10338" xr:uid="{00000000-0005-0000-0000-0000BD400000}"/>
    <cellStyle name="Percent 4 4 10 3 2" xfId="10339" xr:uid="{00000000-0005-0000-0000-0000BE400000}"/>
    <cellStyle name="Percent 4 4 10 3 2 2" xfId="27959" xr:uid="{00000000-0005-0000-0000-0000BF400000}"/>
    <cellStyle name="Percent 4 4 10 3 3" xfId="27958" xr:uid="{00000000-0005-0000-0000-0000C0400000}"/>
    <cellStyle name="Percent 4 4 10 4" xfId="10340" xr:uid="{00000000-0005-0000-0000-0000C1400000}"/>
    <cellStyle name="Percent 4 4 10 4 2" xfId="27960" xr:uid="{00000000-0005-0000-0000-0000C2400000}"/>
    <cellStyle name="Percent 4 4 10 5" xfId="27955" xr:uid="{00000000-0005-0000-0000-0000C3400000}"/>
    <cellStyle name="Percent 4 4 11" xfId="10341" xr:uid="{00000000-0005-0000-0000-0000C4400000}"/>
    <cellStyle name="Percent 4 4 11 2" xfId="10342" xr:uid="{00000000-0005-0000-0000-0000C5400000}"/>
    <cellStyle name="Percent 4 4 11 2 2" xfId="10343" xr:uid="{00000000-0005-0000-0000-0000C6400000}"/>
    <cellStyle name="Percent 4 4 11 2 2 2" xfId="27963" xr:uid="{00000000-0005-0000-0000-0000C7400000}"/>
    <cellStyle name="Percent 4 4 11 2 3" xfId="27962" xr:uid="{00000000-0005-0000-0000-0000C8400000}"/>
    <cellStyle name="Percent 4 4 11 3" xfId="10344" xr:uid="{00000000-0005-0000-0000-0000C9400000}"/>
    <cellStyle name="Percent 4 4 11 3 2" xfId="10345" xr:uid="{00000000-0005-0000-0000-0000CA400000}"/>
    <cellStyle name="Percent 4 4 11 3 2 2" xfId="27965" xr:uid="{00000000-0005-0000-0000-0000CB400000}"/>
    <cellStyle name="Percent 4 4 11 3 3" xfId="27964" xr:uid="{00000000-0005-0000-0000-0000CC400000}"/>
    <cellStyle name="Percent 4 4 11 4" xfId="10346" xr:uid="{00000000-0005-0000-0000-0000CD400000}"/>
    <cellStyle name="Percent 4 4 11 4 2" xfId="27966" xr:uid="{00000000-0005-0000-0000-0000CE400000}"/>
    <cellStyle name="Percent 4 4 11 5" xfId="27961" xr:uid="{00000000-0005-0000-0000-0000CF400000}"/>
    <cellStyle name="Percent 4 4 12" xfId="10347" xr:uid="{00000000-0005-0000-0000-0000D0400000}"/>
    <cellStyle name="Percent 4 4 12 2" xfId="10348" xr:uid="{00000000-0005-0000-0000-0000D1400000}"/>
    <cellStyle name="Percent 4 4 12 2 2" xfId="10349" xr:uid="{00000000-0005-0000-0000-0000D2400000}"/>
    <cellStyle name="Percent 4 4 12 2 2 2" xfId="27969" xr:uid="{00000000-0005-0000-0000-0000D3400000}"/>
    <cellStyle name="Percent 4 4 12 2 3" xfId="27968" xr:uid="{00000000-0005-0000-0000-0000D4400000}"/>
    <cellStyle name="Percent 4 4 12 3" xfId="10350" xr:uid="{00000000-0005-0000-0000-0000D5400000}"/>
    <cellStyle name="Percent 4 4 12 3 2" xfId="10351" xr:uid="{00000000-0005-0000-0000-0000D6400000}"/>
    <cellStyle name="Percent 4 4 12 3 2 2" xfId="27971" xr:uid="{00000000-0005-0000-0000-0000D7400000}"/>
    <cellStyle name="Percent 4 4 12 3 3" xfId="27970" xr:uid="{00000000-0005-0000-0000-0000D8400000}"/>
    <cellStyle name="Percent 4 4 12 4" xfId="10352" xr:uid="{00000000-0005-0000-0000-0000D9400000}"/>
    <cellStyle name="Percent 4 4 12 4 2" xfId="10353" xr:uid="{00000000-0005-0000-0000-0000DA400000}"/>
    <cellStyle name="Percent 4 4 12 4 2 2" xfId="27973" xr:uid="{00000000-0005-0000-0000-0000DB400000}"/>
    <cellStyle name="Percent 4 4 12 4 3" xfId="27972" xr:uid="{00000000-0005-0000-0000-0000DC400000}"/>
    <cellStyle name="Percent 4 4 12 5" xfId="10354" xr:uid="{00000000-0005-0000-0000-0000DD400000}"/>
    <cellStyle name="Percent 4 4 12 5 2" xfId="27974" xr:uid="{00000000-0005-0000-0000-0000DE400000}"/>
    <cellStyle name="Percent 4 4 12 6" xfId="27967" xr:uid="{00000000-0005-0000-0000-0000DF400000}"/>
    <cellStyle name="Percent 4 4 13" xfId="10355" xr:uid="{00000000-0005-0000-0000-0000E0400000}"/>
    <cellStyle name="Percent 4 4 13 2" xfId="10356" xr:uid="{00000000-0005-0000-0000-0000E1400000}"/>
    <cellStyle name="Percent 4 4 13 2 2" xfId="10357" xr:uid="{00000000-0005-0000-0000-0000E2400000}"/>
    <cellStyle name="Percent 4 4 13 2 2 2" xfId="27977" xr:uid="{00000000-0005-0000-0000-0000E3400000}"/>
    <cellStyle name="Percent 4 4 13 2 3" xfId="27976" xr:uid="{00000000-0005-0000-0000-0000E4400000}"/>
    <cellStyle name="Percent 4 4 13 3" xfId="10358" xr:uid="{00000000-0005-0000-0000-0000E5400000}"/>
    <cellStyle name="Percent 4 4 13 3 2" xfId="10359" xr:uid="{00000000-0005-0000-0000-0000E6400000}"/>
    <cellStyle name="Percent 4 4 13 3 2 2" xfId="27979" xr:uid="{00000000-0005-0000-0000-0000E7400000}"/>
    <cellStyle name="Percent 4 4 13 3 3" xfId="27978" xr:uid="{00000000-0005-0000-0000-0000E8400000}"/>
    <cellStyle name="Percent 4 4 13 4" xfId="10360" xr:uid="{00000000-0005-0000-0000-0000E9400000}"/>
    <cellStyle name="Percent 4 4 13 4 2" xfId="27980" xr:uid="{00000000-0005-0000-0000-0000EA400000}"/>
    <cellStyle name="Percent 4 4 13 5" xfId="27975" xr:uid="{00000000-0005-0000-0000-0000EB400000}"/>
    <cellStyle name="Percent 4 4 14" xfId="10361" xr:uid="{00000000-0005-0000-0000-0000EC400000}"/>
    <cellStyle name="Percent 4 4 14 2" xfId="10362" xr:uid="{00000000-0005-0000-0000-0000ED400000}"/>
    <cellStyle name="Percent 4 4 14 2 2" xfId="27982" xr:uid="{00000000-0005-0000-0000-0000EE400000}"/>
    <cellStyle name="Percent 4 4 14 3" xfId="27981" xr:uid="{00000000-0005-0000-0000-0000EF400000}"/>
    <cellStyle name="Percent 4 4 15" xfId="10363" xr:uid="{00000000-0005-0000-0000-0000F0400000}"/>
    <cellStyle name="Percent 4 4 15 2" xfId="10364" xr:uid="{00000000-0005-0000-0000-0000F1400000}"/>
    <cellStyle name="Percent 4 4 15 2 2" xfId="27984" xr:uid="{00000000-0005-0000-0000-0000F2400000}"/>
    <cellStyle name="Percent 4 4 15 3" xfId="27983" xr:uid="{00000000-0005-0000-0000-0000F3400000}"/>
    <cellStyle name="Percent 4 4 16" xfId="10365" xr:uid="{00000000-0005-0000-0000-0000F4400000}"/>
    <cellStyle name="Percent 4 4 16 2" xfId="10366" xr:uid="{00000000-0005-0000-0000-0000F5400000}"/>
    <cellStyle name="Percent 4 4 16 2 2" xfId="27986" xr:uid="{00000000-0005-0000-0000-0000F6400000}"/>
    <cellStyle name="Percent 4 4 16 3" xfId="27985" xr:uid="{00000000-0005-0000-0000-0000F7400000}"/>
    <cellStyle name="Percent 4 4 17" xfId="10367" xr:uid="{00000000-0005-0000-0000-0000F8400000}"/>
    <cellStyle name="Percent 4 4 17 2" xfId="10368" xr:uid="{00000000-0005-0000-0000-0000F9400000}"/>
    <cellStyle name="Percent 4 4 17 2 2" xfId="27988" xr:uid="{00000000-0005-0000-0000-0000FA400000}"/>
    <cellStyle name="Percent 4 4 17 3" xfId="27987" xr:uid="{00000000-0005-0000-0000-0000FB400000}"/>
    <cellStyle name="Percent 4 4 18" xfId="10369" xr:uid="{00000000-0005-0000-0000-0000FC400000}"/>
    <cellStyle name="Percent 4 4 18 2" xfId="27989" xr:uid="{00000000-0005-0000-0000-0000FD400000}"/>
    <cellStyle name="Percent 4 4 19" xfId="27954" xr:uid="{00000000-0005-0000-0000-0000FE400000}"/>
    <cellStyle name="Percent 4 4 2" xfId="10370" xr:uid="{00000000-0005-0000-0000-0000FF400000}"/>
    <cellStyle name="Percent 4 4 2 10" xfId="10371" xr:uid="{00000000-0005-0000-0000-000000410000}"/>
    <cellStyle name="Percent 4 4 2 10 2" xfId="27991" xr:uid="{00000000-0005-0000-0000-000001410000}"/>
    <cellStyle name="Percent 4 4 2 11" xfId="27990" xr:uid="{00000000-0005-0000-0000-000002410000}"/>
    <cellStyle name="Percent 4 4 2 2" xfId="10372" xr:uid="{00000000-0005-0000-0000-000003410000}"/>
    <cellStyle name="Percent 4 4 2 2 2" xfId="10373" xr:uid="{00000000-0005-0000-0000-000004410000}"/>
    <cellStyle name="Percent 4 4 2 2 2 2" xfId="10374" xr:uid="{00000000-0005-0000-0000-000005410000}"/>
    <cellStyle name="Percent 4 4 2 2 2 2 2" xfId="27994" xr:uid="{00000000-0005-0000-0000-000006410000}"/>
    <cellStyle name="Percent 4 4 2 2 2 3" xfId="27993" xr:uid="{00000000-0005-0000-0000-000007410000}"/>
    <cellStyle name="Percent 4 4 2 2 3" xfId="10375" xr:uid="{00000000-0005-0000-0000-000008410000}"/>
    <cellStyle name="Percent 4 4 2 2 3 2" xfId="10376" xr:uid="{00000000-0005-0000-0000-000009410000}"/>
    <cellStyle name="Percent 4 4 2 2 3 2 2" xfId="27996" xr:uid="{00000000-0005-0000-0000-00000A410000}"/>
    <cellStyle name="Percent 4 4 2 2 3 3" xfId="27995" xr:uid="{00000000-0005-0000-0000-00000B410000}"/>
    <cellStyle name="Percent 4 4 2 2 4" xfId="10377" xr:uid="{00000000-0005-0000-0000-00000C410000}"/>
    <cellStyle name="Percent 4 4 2 2 4 2" xfId="27997" xr:uid="{00000000-0005-0000-0000-00000D410000}"/>
    <cellStyle name="Percent 4 4 2 2 5" xfId="27992" xr:uid="{00000000-0005-0000-0000-00000E410000}"/>
    <cellStyle name="Percent 4 4 2 3" xfId="10378" xr:uid="{00000000-0005-0000-0000-00000F410000}"/>
    <cellStyle name="Percent 4 4 2 3 2" xfId="10379" xr:uid="{00000000-0005-0000-0000-000010410000}"/>
    <cellStyle name="Percent 4 4 2 3 2 2" xfId="10380" xr:uid="{00000000-0005-0000-0000-000011410000}"/>
    <cellStyle name="Percent 4 4 2 3 2 2 2" xfId="28000" xr:uid="{00000000-0005-0000-0000-000012410000}"/>
    <cellStyle name="Percent 4 4 2 3 2 3" xfId="27999" xr:uid="{00000000-0005-0000-0000-000013410000}"/>
    <cellStyle name="Percent 4 4 2 3 3" xfId="10381" xr:uid="{00000000-0005-0000-0000-000014410000}"/>
    <cellStyle name="Percent 4 4 2 3 3 2" xfId="10382" xr:uid="{00000000-0005-0000-0000-000015410000}"/>
    <cellStyle name="Percent 4 4 2 3 3 2 2" xfId="28002" xr:uid="{00000000-0005-0000-0000-000016410000}"/>
    <cellStyle name="Percent 4 4 2 3 3 3" xfId="28001" xr:uid="{00000000-0005-0000-0000-000017410000}"/>
    <cellStyle name="Percent 4 4 2 3 4" xfId="10383" xr:uid="{00000000-0005-0000-0000-000018410000}"/>
    <cellStyle name="Percent 4 4 2 3 4 2" xfId="28003" xr:uid="{00000000-0005-0000-0000-000019410000}"/>
    <cellStyle name="Percent 4 4 2 3 5" xfId="27998" xr:uid="{00000000-0005-0000-0000-00001A410000}"/>
    <cellStyle name="Percent 4 4 2 4" xfId="10384" xr:uid="{00000000-0005-0000-0000-00001B410000}"/>
    <cellStyle name="Percent 4 4 2 4 2" xfId="10385" xr:uid="{00000000-0005-0000-0000-00001C410000}"/>
    <cellStyle name="Percent 4 4 2 4 2 2" xfId="10386" xr:uid="{00000000-0005-0000-0000-00001D410000}"/>
    <cellStyle name="Percent 4 4 2 4 2 2 2" xfId="28006" xr:uid="{00000000-0005-0000-0000-00001E410000}"/>
    <cellStyle name="Percent 4 4 2 4 2 3" xfId="28005" xr:uid="{00000000-0005-0000-0000-00001F410000}"/>
    <cellStyle name="Percent 4 4 2 4 3" xfId="10387" xr:uid="{00000000-0005-0000-0000-000020410000}"/>
    <cellStyle name="Percent 4 4 2 4 3 2" xfId="10388" xr:uid="{00000000-0005-0000-0000-000021410000}"/>
    <cellStyle name="Percent 4 4 2 4 3 2 2" xfId="28008" xr:uid="{00000000-0005-0000-0000-000022410000}"/>
    <cellStyle name="Percent 4 4 2 4 3 3" xfId="28007" xr:uid="{00000000-0005-0000-0000-000023410000}"/>
    <cellStyle name="Percent 4 4 2 4 4" xfId="10389" xr:uid="{00000000-0005-0000-0000-000024410000}"/>
    <cellStyle name="Percent 4 4 2 4 4 2" xfId="10390" xr:uid="{00000000-0005-0000-0000-000025410000}"/>
    <cellStyle name="Percent 4 4 2 4 4 2 2" xfId="28010" xr:uid="{00000000-0005-0000-0000-000026410000}"/>
    <cellStyle name="Percent 4 4 2 4 4 3" xfId="28009" xr:uid="{00000000-0005-0000-0000-000027410000}"/>
    <cellStyle name="Percent 4 4 2 4 5" xfId="10391" xr:uid="{00000000-0005-0000-0000-000028410000}"/>
    <cellStyle name="Percent 4 4 2 4 5 2" xfId="28011" xr:uid="{00000000-0005-0000-0000-000029410000}"/>
    <cellStyle name="Percent 4 4 2 4 6" xfId="28004" xr:uid="{00000000-0005-0000-0000-00002A410000}"/>
    <cellStyle name="Percent 4 4 2 5" xfId="10392" xr:uid="{00000000-0005-0000-0000-00002B410000}"/>
    <cellStyle name="Percent 4 4 2 5 2" xfId="10393" xr:uid="{00000000-0005-0000-0000-00002C410000}"/>
    <cellStyle name="Percent 4 4 2 5 2 2" xfId="10394" xr:uid="{00000000-0005-0000-0000-00002D410000}"/>
    <cellStyle name="Percent 4 4 2 5 2 2 2" xfId="28014" xr:uid="{00000000-0005-0000-0000-00002E410000}"/>
    <cellStyle name="Percent 4 4 2 5 2 3" xfId="28013" xr:uid="{00000000-0005-0000-0000-00002F410000}"/>
    <cellStyle name="Percent 4 4 2 5 3" xfId="10395" xr:uid="{00000000-0005-0000-0000-000030410000}"/>
    <cellStyle name="Percent 4 4 2 5 3 2" xfId="10396" xr:uid="{00000000-0005-0000-0000-000031410000}"/>
    <cellStyle name="Percent 4 4 2 5 3 2 2" xfId="28016" xr:uid="{00000000-0005-0000-0000-000032410000}"/>
    <cellStyle name="Percent 4 4 2 5 3 3" xfId="28015" xr:uid="{00000000-0005-0000-0000-000033410000}"/>
    <cellStyle name="Percent 4 4 2 5 4" xfId="10397" xr:uid="{00000000-0005-0000-0000-000034410000}"/>
    <cellStyle name="Percent 4 4 2 5 4 2" xfId="28017" xr:uid="{00000000-0005-0000-0000-000035410000}"/>
    <cellStyle name="Percent 4 4 2 5 5" xfId="28012" xr:uid="{00000000-0005-0000-0000-000036410000}"/>
    <cellStyle name="Percent 4 4 2 6" xfId="10398" xr:uid="{00000000-0005-0000-0000-000037410000}"/>
    <cellStyle name="Percent 4 4 2 6 2" xfId="10399" xr:uid="{00000000-0005-0000-0000-000038410000}"/>
    <cellStyle name="Percent 4 4 2 6 2 2" xfId="28019" xr:uid="{00000000-0005-0000-0000-000039410000}"/>
    <cellStyle name="Percent 4 4 2 6 3" xfId="28018" xr:uid="{00000000-0005-0000-0000-00003A410000}"/>
    <cellStyle name="Percent 4 4 2 7" xfId="10400" xr:uid="{00000000-0005-0000-0000-00003B410000}"/>
    <cellStyle name="Percent 4 4 2 7 2" xfId="10401" xr:uid="{00000000-0005-0000-0000-00003C410000}"/>
    <cellStyle name="Percent 4 4 2 7 2 2" xfId="28021" xr:uid="{00000000-0005-0000-0000-00003D410000}"/>
    <cellStyle name="Percent 4 4 2 7 3" xfId="28020" xr:uid="{00000000-0005-0000-0000-00003E410000}"/>
    <cellStyle name="Percent 4 4 2 8" xfId="10402" xr:uid="{00000000-0005-0000-0000-00003F410000}"/>
    <cellStyle name="Percent 4 4 2 8 2" xfId="10403" xr:uid="{00000000-0005-0000-0000-000040410000}"/>
    <cellStyle name="Percent 4 4 2 8 2 2" xfId="28023" xr:uid="{00000000-0005-0000-0000-000041410000}"/>
    <cellStyle name="Percent 4 4 2 8 3" xfId="28022" xr:uid="{00000000-0005-0000-0000-000042410000}"/>
    <cellStyle name="Percent 4 4 2 9" xfId="10404" xr:uid="{00000000-0005-0000-0000-000043410000}"/>
    <cellStyle name="Percent 4 4 2 9 2" xfId="10405" xr:uid="{00000000-0005-0000-0000-000044410000}"/>
    <cellStyle name="Percent 4 4 2 9 2 2" xfId="28025" xr:uid="{00000000-0005-0000-0000-000045410000}"/>
    <cellStyle name="Percent 4 4 2 9 3" xfId="28024" xr:uid="{00000000-0005-0000-0000-000046410000}"/>
    <cellStyle name="Percent 4 4 3" xfId="10406" xr:uid="{00000000-0005-0000-0000-000047410000}"/>
    <cellStyle name="Percent 4 4 3 10" xfId="28026" xr:uid="{00000000-0005-0000-0000-000048410000}"/>
    <cellStyle name="Percent 4 4 3 2" xfId="10407" xr:uid="{00000000-0005-0000-0000-000049410000}"/>
    <cellStyle name="Percent 4 4 3 2 2" xfId="10408" xr:uid="{00000000-0005-0000-0000-00004A410000}"/>
    <cellStyle name="Percent 4 4 3 2 2 2" xfId="10409" xr:uid="{00000000-0005-0000-0000-00004B410000}"/>
    <cellStyle name="Percent 4 4 3 2 2 2 2" xfId="28029" xr:uid="{00000000-0005-0000-0000-00004C410000}"/>
    <cellStyle name="Percent 4 4 3 2 2 3" xfId="28028" xr:uid="{00000000-0005-0000-0000-00004D410000}"/>
    <cellStyle name="Percent 4 4 3 2 3" xfId="10410" xr:uid="{00000000-0005-0000-0000-00004E410000}"/>
    <cellStyle name="Percent 4 4 3 2 3 2" xfId="10411" xr:uid="{00000000-0005-0000-0000-00004F410000}"/>
    <cellStyle name="Percent 4 4 3 2 3 2 2" xfId="28031" xr:uid="{00000000-0005-0000-0000-000050410000}"/>
    <cellStyle name="Percent 4 4 3 2 3 3" xfId="28030" xr:uid="{00000000-0005-0000-0000-000051410000}"/>
    <cellStyle name="Percent 4 4 3 2 4" xfId="10412" xr:uid="{00000000-0005-0000-0000-000052410000}"/>
    <cellStyle name="Percent 4 4 3 2 4 2" xfId="28032" xr:uid="{00000000-0005-0000-0000-000053410000}"/>
    <cellStyle name="Percent 4 4 3 2 5" xfId="28027" xr:uid="{00000000-0005-0000-0000-000054410000}"/>
    <cellStyle name="Percent 4 4 3 3" xfId="10413" xr:uid="{00000000-0005-0000-0000-000055410000}"/>
    <cellStyle name="Percent 4 4 3 3 2" xfId="10414" xr:uid="{00000000-0005-0000-0000-000056410000}"/>
    <cellStyle name="Percent 4 4 3 3 2 2" xfId="10415" xr:uid="{00000000-0005-0000-0000-000057410000}"/>
    <cellStyle name="Percent 4 4 3 3 2 2 2" xfId="28035" xr:uid="{00000000-0005-0000-0000-000058410000}"/>
    <cellStyle name="Percent 4 4 3 3 2 3" xfId="28034" xr:uid="{00000000-0005-0000-0000-000059410000}"/>
    <cellStyle name="Percent 4 4 3 3 3" xfId="10416" xr:uid="{00000000-0005-0000-0000-00005A410000}"/>
    <cellStyle name="Percent 4 4 3 3 3 2" xfId="10417" xr:uid="{00000000-0005-0000-0000-00005B410000}"/>
    <cellStyle name="Percent 4 4 3 3 3 2 2" xfId="28037" xr:uid="{00000000-0005-0000-0000-00005C410000}"/>
    <cellStyle name="Percent 4 4 3 3 3 3" xfId="28036" xr:uid="{00000000-0005-0000-0000-00005D410000}"/>
    <cellStyle name="Percent 4 4 3 3 4" xfId="10418" xr:uid="{00000000-0005-0000-0000-00005E410000}"/>
    <cellStyle name="Percent 4 4 3 3 4 2" xfId="28038" xr:uid="{00000000-0005-0000-0000-00005F410000}"/>
    <cellStyle name="Percent 4 4 3 3 5" xfId="28033" xr:uid="{00000000-0005-0000-0000-000060410000}"/>
    <cellStyle name="Percent 4 4 3 4" xfId="10419" xr:uid="{00000000-0005-0000-0000-000061410000}"/>
    <cellStyle name="Percent 4 4 3 4 2" xfId="10420" xr:uid="{00000000-0005-0000-0000-000062410000}"/>
    <cellStyle name="Percent 4 4 3 4 2 2" xfId="10421" xr:uid="{00000000-0005-0000-0000-000063410000}"/>
    <cellStyle name="Percent 4 4 3 4 2 2 2" xfId="28041" xr:uid="{00000000-0005-0000-0000-000064410000}"/>
    <cellStyle name="Percent 4 4 3 4 2 3" xfId="28040" xr:uid="{00000000-0005-0000-0000-000065410000}"/>
    <cellStyle name="Percent 4 4 3 4 3" xfId="10422" xr:uid="{00000000-0005-0000-0000-000066410000}"/>
    <cellStyle name="Percent 4 4 3 4 3 2" xfId="10423" xr:uid="{00000000-0005-0000-0000-000067410000}"/>
    <cellStyle name="Percent 4 4 3 4 3 2 2" xfId="28043" xr:uid="{00000000-0005-0000-0000-000068410000}"/>
    <cellStyle name="Percent 4 4 3 4 3 3" xfId="28042" xr:uid="{00000000-0005-0000-0000-000069410000}"/>
    <cellStyle name="Percent 4 4 3 4 4" xfId="10424" xr:uid="{00000000-0005-0000-0000-00006A410000}"/>
    <cellStyle name="Percent 4 4 3 4 4 2" xfId="10425" xr:uid="{00000000-0005-0000-0000-00006B410000}"/>
    <cellStyle name="Percent 4 4 3 4 4 2 2" xfId="28045" xr:uid="{00000000-0005-0000-0000-00006C410000}"/>
    <cellStyle name="Percent 4 4 3 4 4 3" xfId="28044" xr:uid="{00000000-0005-0000-0000-00006D410000}"/>
    <cellStyle name="Percent 4 4 3 4 5" xfId="10426" xr:uid="{00000000-0005-0000-0000-00006E410000}"/>
    <cellStyle name="Percent 4 4 3 4 5 2" xfId="28046" xr:uid="{00000000-0005-0000-0000-00006F410000}"/>
    <cellStyle name="Percent 4 4 3 4 6" xfId="28039" xr:uid="{00000000-0005-0000-0000-000070410000}"/>
    <cellStyle name="Percent 4 4 3 5" xfId="10427" xr:uid="{00000000-0005-0000-0000-000071410000}"/>
    <cellStyle name="Percent 4 4 3 5 2" xfId="10428" xr:uid="{00000000-0005-0000-0000-000072410000}"/>
    <cellStyle name="Percent 4 4 3 5 2 2" xfId="10429" xr:uid="{00000000-0005-0000-0000-000073410000}"/>
    <cellStyle name="Percent 4 4 3 5 2 2 2" xfId="28049" xr:uid="{00000000-0005-0000-0000-000074410000}"/>
    <cellStyle name="Percent 4 4 3 5 2 3" xfId="28048" xr:uid="{00000000-0005-0000-0000-000075410000}"/>
    <cellStyle name="Percent 4 4 3 5 3" xfId="10430" xr:uid="{00000000-0005-0000-0000-000076410000}"/>
    <cellStyle name="Percent 4 4 3 5 3 2" xfId="10431" xr:uid="{00000000-0005-0000-0000-000077410000}"/>
    <cellStyle name="Percent 4 4 3 5 3 2 2" xfId="28051" xr:uid="{00000000-0005-0000-0000-000078410000}"/>
    <cellStyle name="Percent 4 4 3 5 3 3" xfId="28050" xr:uid="{00000000-0005-0000-0000-000079410000}"/>
    <cellStyle name="Percent 4 4 3 5 4" xfId="10432" xr:uid="{00000000-0005-0000-0000-00007A410000}"/>
    <cellStyle name="Percent 4 4 3 5 4 2" xfId="28052" xr:uid="{00000000-0005-0000-0000-00007B410000}"/>
    <cellStyle name="Percent 4 4 3 5 5" xfId="28047" xr:uid="{00000000-0005-0000-0000-00007C410000}"/>
    <cellStyle name="Percent 4 4 3 6" xfId="10433" xr:uid="{00000000-0005-0000-0000-00007D410000}"/>
    <cellStyle name="Percent 4 4 3 6 2" xfId="10434" xr:uid="{00000000-0005-0000-0000-00007E410000}"/>
    <cellStyle name="Percent 4 4 3 6 2 2" xfId="28054" xr:uid="{00000000-0005-0000-0000-00007F410000}"/>
    <cellStyle name="Percent 4 4 3 6 3" xfId="28053" xr:uid="{00000000-0005-0000-0000-000080410000}"/>
    <cellStyle name="Percent 4 4 3 7" xfId="10435" xr:uid="{00000000-0005-0000-0000-000081410000}"/>
    <cellStyle name="Percent 4 4 3 7 2" xfId="10436" xr:uid="{00000000-0005-0000-0000-000082410000}"/>
    <cellStyle name="Percent 4 4 3 7 2 2" xfId="28056" xr:uid="{00000000-0005-0000-0000-000083410000}"/>
    <cellStyle name="Percent 4 4 3 7 3" xfId="28055" xr:uid="{00000000-0005-0000-0000-000084410000}"/>
    <cellStyle name="Percent 4 4 3 8" xfId="10437" xr:uid="{00000000-0005-0000-0000-000085410000}"/>
    <cellStyle name="Percent 4 4 3 8 2" xfId="10438" xr:uid="{00000000-0005-0000-0000-000086410000}"/>
    <cellStyle name="Percent 4 4 3 8 2 2" xfId="28058" xr:uid="{00000000-0005-0000-0000-000087410000}"/>
    <cellStyle name="Percent 4 4 3 8 3" xfId="28057" xr:uid="{00000000-0005-0000-0000-000088410000}"/>
    <cellStyle name="Percent 4 4 3 9" xfId="10439" xr:uid="{00000000-0005-0000-0000-000089410000}"/>
    <cellStyle name="Percent 4 4 3 9 2" xfId="28059" xr:uid="{00000000-0005-0000-0000-00008A410000}"/>
    <cellStyle name="Percent 4 4 4" xfId="10440" xr:uid="{00000000-0005-0000-0000-00008B410000}"/>
    <cellStyle name="Percent 4 4 4 10" xfId="28060" xr:uid="{00000000-0005-0000-0000-00008C410000}"/>
    <cellStyle name="Percent 4 4 4 2" xfId="10441" xr:uid="{00000000-0005-0000-0000-00008D410000}"/>
    <cellStyle name="Percent 4 4 4 2 2" xfId="10442" xr:uid="{00000000-0005-0000-0000-00008E410000}"/>
    <cellStyle name="Percent 4 4 4 2 2 2" xfId="10443" xr:uid="{00000000-0005-0000-0000-00008F410000}"/>
    <cellStyle name="Percent 4 4 4 2 2 2 2" xfId="28063" xr:uid="{00000000-0005-0000-0000-000090410000}"/>
    <cellStyle name="Percent 4 4 4 2 2 3" xfId="28062" xr:uid="{00000000-0005-0000-0000-000091410000}"/>
    <cellStyle name="Percent 4 4 4 2 3" xfId="10444" xr:uid="{00000000-0005-0000-0000-000092410000}"/>
    <cellStyle name="Percent 4 4 4 2 3 2" xfId="10445" xr:uid="{00000000-0005-0000-0000-000093410000}"/>
    <cellStyle name="Percent 4 4 4 2 3 2 2" xfId="28065" xr:uid="{00000000-0005-0000-0000-000094410000}"/>
    <cellStyle name="Percent 4 4 4 2 3 3" xfId="28064" xr:uid="{00000000-0005-0000-0000-000095410000}"/>
    <cellStyle name="Percent 4 4 4 2 4" xfId="10446" xr:uid="{00000000-0005-0000-0000-000096410000}"/>
    <cellStyle name="Percent 4 4 4 2 4 2" xfId="28066" xr:uid="{00000000-0005-0000-0000-000097410000}"/>
    <cellStyle name="Percent 4 4 4 2 5" xfId="28061" xr:uid="{00000000-0005-0000-0000-000098410000}"/>
    <cellStyle name="Percent 4 4 4 3" xfId="10447" xr:uid="{00000000-0005-0000-0000-000099410000}"/>
    <cellStyle name="Percent 4 4 4 3 2" xfId="10448" xr:uid="{00000000-0005-0000-0000-00009A410000}"/>
    <cellStyle name="Percent 4 4 4 3 2 2" xfId="10449" xr:uid="{00000000-0005-0000-0000-00009B410000}"/>
    <cellStyle name="Percent 4 4 4 3 2 2 2" xfId="28069" xr:uid="{00000000-0005-0000-0000-00009C410000}"/>
    <cellStyle name="Percent 4 4 4 3 2 3" xfId="28068" xr:uid="{00000000-0005-0000-0000-00009D410000}"/>
    <cellStyle name="Percent 4 4 4 3 3" xfId="10450" xr:uid="{00000000-0005-0000-0000-00009E410000}"/>
    <cellStyle name="Percent 4 4 4 3 3 2" xfId="10451" xr:uid="{00000000-0005-0000-0000-00009F410000}"/>
    <cellStyle name="Percent 4 4 4 3 3 2 2" xfId="28071" xr:uid="{00000000-0005-0000-0000-0000A0410000}"/>
    <cellStyle name="Percent 4 4 4 3 3 3" xfId="28070" xr:uid="{00000000-0005-0000-0000-0000A1410000}"/>
    <cellStyle name="Percent 4 4 4 3 4" xfId="10452" xr:uid="{00000000-0005-0000-0000-0000A2410000}"/>
    <cellStyle name="Percent 4 4 4 3 4 2" xfId="28072" xr:uid="{00000000-0005-0000-0000-0000A3410000}"/>
    <cellStyle name="Percent 4 4 4 3 5" xfId="28067" xr:uid="{00000000-0005-0000-0000-0000A4410000}"/>
    <cellStyle name="Percent 4 4 4 4" xfId="10453" xr:uid="{00000000-0005-0000-0000-0000A5410000}"/>
    <cellStyle name="Percent 4 4 4 4 2" xfId="10454" xr:uid="{00000000-0005-0000-0000-0000A6410000}"/>
    <cellStyle name="Percent 4 4 4 4 2 2" xfId="10455" xr:uid="{00000000-0005-0000-0000-0000A7410000}"/>
    <cellStyle name="Percent 4 4 4 4 2 2 2" xfId="28075" xr:uid="{00000000-0005-0000-0000-0000A8410000}"/>
    <cellStyle name="Percent 4 4 4 4 2 3" xfId="28074" xr:uid="{00000000-0005-0000-0000-0000A9410000}"/>
    <cellStyle name="Percent 4 4 4 4 3" xfId="10456" xr:uid="{00000000-0005-0000-0000-0000AA410000}"/>
    <cellStyle name="Percent 4 4 4 4 3 2" xfId="10457" xr:uid="{00000000-0005-0000-0000-0000AB410000}"/>
    <cellStyle name="Percent 4 4 4 4 3 2 2" xfId="28077" xr:uid="{00000000-0005-0000-0000-0000AC410000}"/>
    <cellStyle name="Percent 4 4 4 4 3 3" xfId="28076" xr:uid="{00000000-0005-0000-0000-0000AD410000}"/>
    <cellStyle name="Percent 4 4 4 4 4" xfId="10458" xr:uid="{00000000-0005-0000-0000-0000AE410000}"/>
    <cellStyle name="Percent 4 4 4 4 4 2" xfId="10459" xr:uid="{00000000-0005-0000-0000-0000AF410000}"/>
    <cellStyle name="Percent 4 4 4 4 4 2 2" xfId="28079" xr:uid="{00000000-0005-0000-0000-0000B0410000}"/>
    <cellStyle name="Percent 4 4 4 4 4 3" xfId="28078" xr:uid="{00000000-0005-0000-0000-0000B1410000}"/>
    <cellStyle name="Percent 4 4 4 4 5" xfId="10460" xr:uid="{00000000-0005-0000-0000-0000B2410000}"/>
    <cellStyle name="Percent 4 4 4 4 5 2" xfId="28080" xr:uid="{00000000-0005-0000-0000-0000B3410000}"/>
    <cellStyle name="Percent 4 4 4 4 6" xfId="28073" xr:uid="{00000000-0005-0000-0000-0000B4410000}"/>
    <cellStyle name="Percent 4 4 4 5" xfId="10461" xr:uid="{00000000-0005-0000-0000-0000B5410000}"/>
    <cellStyle name="Percent 4 4 4 5 2" xfId="10462" xr:uid="{00000000-0005-0000-0000-0000B6410000}"/>
    <cellStyle name="Percent 4 4 4 5 2 2" xfId="10463" xr:uid="{00000000-0005-0000-0000-0000B7410000}"/>
    <cellStyle name="Percent 4 4 4 5 2 2 2" xfId="28083" xr:uid="{00000000-0005-0000-0000-0000B8410000}"/>
    <cellStyle name="Percent 4 4 4 5 2 3" xfId="28082" xr:uid="{00000000-0005-0000-0000-0000B9410000}"/>
    <cellStyle name="Percent 4 4 4 5 3" xfId="10464" xr:uid="{00000000-0005-0000-0000-0000BA410000}"/>
    <cellStyle name="Percent 4 4 4 5 3 2" xfId="10465" xr:uid="{00000000-0005-0000-0000-0000BB410000}"/>
    <cellStyle name="Percent 4 4 4 5 3 2 2" xfId="28085" xr:uid="{00000000-0005-0000-0000-0000BC410000}"/>
    <cellStyle name="Percent 4 4 4 5 3 3" xfId="28084" xr:uid="{00000000-0005-0000-0000-0000BD410000}"/>
    <cellStyle name="Percent 4 4 4 5 4" xfId="10466" xr:uid="{00000000-0005-0000-0000-0000BE410000}"/>
    <cellStyle name="Percent 4 4 4 5 4 2" xfId="28086" xr:uid="{00000000-0005-0000-0000-0000BF410000}"/>
    <cellStyle name="Percent 4 4 4 5 5" xfId="28081" xr:uid="{00000000-0005-0000-0000-0000C0410000}"/>
    <cellStyle name="Percent 4 4 4 6" xfId="10467" xr:uid="{00000000-0005-0000-0000-0000C1410000}"/>
    <cellStyle name="Percent 4 4 4 6 2" xfId="10468" xr:uid="{00000000-0005-0000-0000-0000C2410000}"/>
    <cellStyle name="Percent 4 4 4 6 2 2" xfId="28088" xr:uid="{00000000-0005-0000-0000-0000C3410000}"/>
    <cellStyle name="Percent 4 4 4 6 3" xfId="28087" xr:uid="{00000000-0005-0000-0000-0000C4410000}"/>
    <cellStyle name="Percent 4 4 4 7" xfId="10469" xr:uid="{00000000-0005-0000-0000-0000C5410000}"/>
    <cellStyle name="Percent 4 4 4 7 2" xfId="10470" xr:uid="{00000000-0005-0000-0000-0000C6410000}"/>
    <cellStyle name="Percent 4 4 4 7 2 2" xfId="28090" xr:uid="{00000000-0005-0000-0000-0000C7410000}"/>
    <cellStyle name="Percent 4 4 4 7 3" xfId="28089" xr:uid="{00000000-0005-0000-0000-0000C8410000}"/>
    <cellStyle name="Percent 4 4 4 8" xfId="10471" xr:uid="{00000000-0005-0000-0000-0000C9410000}"/>
    <cellStyle name="Percent 4 4 4 8 2" xfId="10472" xr:uid="{00000000-0005-0000-0000-0000CA410000}"/>
    <cellStyle name="Percent 4 4 4 8 2 2" xfId="28092" xr:uid="{00000000-0005-0000-0000-0000CB410000}"/>
    <cellStyle name="Percent 4 4 4 8 3" xfId="28091" xr:uid="{00000000-0005-0000-0000-0000CC410000}"/>
    <cellStyle name="Percent 4 4 4 9" xfId="10473" xr:uid="{00000000-0005-0000-0000-0000CD410000}"/>
    <cellStyle name="Percent 4 4 4 9 2" xfId="28093" xr:uid="{00000000-0005-0000-0000-0000CE410000}"/>
    <cellStyle name="Percent 4 4 5" xfId="10474" xr:uid="{00000000-0005-0000-0000-0000CF410000}"/>
    <cellStyle name="Percent 4 4 5 10" xfId="28094" xr:uid="{00000000-0005-0000-0000-0000D0410000}"/>
    <cellStyle name="Percent 4 4 5 2" xfId="10475" xr:uid="{00000000-0005-0000-0000-0000D1410000}"/>
    <cellStyle name="Percent 4 4 5 2 2" xfId="10476" xr:uid="{00000000-0005-0000-0000-0000D2410000}"/>
    <cellStyle name="Percent 4 4 5 2 2 2" xfId="10477" xr:uid="{00000000-0005-0000-0000-0000D3410000}"/>
    <cellStyle name="Percent 4 4 5 2 2 2 2" xfId="28097" xr:uid="{00000000-0005-0000-0000-0000D4410000}"/>
    <cellStyle name="Percent 4 4 5 2 2 3" xfId="28096" xr:uid="{00000000-0005-0000-0000-0000D5410000}"/>
    <cellStyle name="Percent 4 4 5 2 3" xfId="10478" xr:uid="{00000000-0005-0000-0000-0000D6410000}"/>
    <cellStyle name="Percent 4 4 5 2 3 2" xfId="10479" xr:uid="{00000000-0005-0000-0000-0000D7410000}"/>
    <cellStyle name="Percent 4 4 5 2 3 2 2" xfId="28099" xr:uid="{00000000-0005-0000-0000-0000D8410000}"/>
    <cellStyle name="Percent 4 4 5 2 3 3" xfId="28098" xr:uid="{00000000-0005-0000-0000-0000D9410000}"/>
    <cellStyle name="Percent 4 4 5 2 4" xfId="10480" xr:uid="{00000000-0005-0000-0000-0000DA410000}"/>
    <cellStyle name="Percent 4 4 5 2 4 2" xfId="28100" xr:uid="{00000000-0005-0000-0000-0000DB410000}"/>
    <cellStyle name="Percent 4 4 5 2 5" xfId="28095" xr:uid="{00000000-0005-0000-0000-0000DC410000}"/>
    <cellStyle name="Percent 4 4 5 3" xfId="10481" xr:uid="{00000000-0005-0000-0000-0000DD410000}"/>
    <cellStyle name="Percent 4 4 5 3 2" xfId="10482" xr:uid="{00000000-0005-0000-0000-0000DE410000}"/>
    <cellStyle name="Percent 4 4 5 3 2 2" xfId="10483" xr:uid="{00000000-0005-0000-0000-0000DF410000}"/>
    <cellStyle name="Percent 4 4 5 3 2 2 2" xfId="28103" xr:uid="{00000000-0005-0000-0000-0000E0410000}"/>
    <cellStyle name="Percent 4 4 5 3 2 3" xfId="28102" xr:uid="{00000000-0005-0000-0000-0000E1410000}"/>
    <cellStyle name="Percent 4 4 5 3 3" xfId="10484" xr:uid="{00000000-0005-0000-0000-0000E2410000}"/>
    <cellStyle name="Percent 4 4 5 3 3 2" xfId="10485" xr:uid="{00000000-0005-0000-0000-0000E3410000}"/>
    <cellStyle name="Percent 4 4 5 3 3 2 2" xfId="28105" xr:uid="{00000000-0005-0000-0000-0000E4410000}"/>
    <cellStyle name="Percent 4 4 5 3 3 3" xfId="28104" xr:uid="{00000000-0005-0000-0000-0000E5410000}"/>
    <cellStyle name="Percent 4 4 5 3 4" xfId="10486" xr:uid="{00000000-0005-0000-0000-0000E6410000}"/>
    <cellStyle name="Percent 4 4 5 3 4 2" xfId="28106" xr:uid="{00000000-0005-0000-0000-0000E7410000}"/>
    <cellStyle name="Percent 4 4 5 3 5" xfId="28101" xr:uid="{00000000-0005-0000-0000-0000E8410000}"/>
    <cellStyle name="Percent 4 4 5 4" xfId="10487" xr:uid="{00000000-0005-0000-0000-0000E9410000}"/>
    <cellStyle name="Percent 4 4 5 4 2" xfId="10488" xr:uid="{00000000-0005-0000-0000-0000EA410000}"/>
    <cellStyle name="Percent 4 4 5 4 2 2" xfId="10489" xr:uid="{00000000-0005-0000-0000-0000EB410000}"/>
    <cellStyle name="Percent 4 4 5 4 2 2 2" xfId="28109" xr:uid="{00000000-0005-0000-0000-0000EC410000}"/>
    <cellStyle name="Percent 4 4 5 4 2 3" xfId="28108" xr:uid="{00000000-0005-0000-0000-0000ED410000}"/>
    <cellStyle name="Percent 4 4 5 4 3" xfId="10490" xr:uid="{00000000-0005-0000-0000-0000EE410000}"/>
    <cellStyle name="Percent 4 4 5 4 3 2" xfId="10491" xr:uid="{00000000-0005-0000-0000-0000EF410000}"/>
    <cellStyle name="Percent 4 4 5 4 3 2 2" xfId="28111" xr:uid="{00000000-0005-0000-0000-0000F0410000}"/>
    <cellStyle name="Percent 4 4 5 4 3 3" xfId="28110" xr:uid="{00000000-0005-0000-0000-0000F1410000}"/>
    <cellStyle name="Percent 4 4 5 4 4" xfId="10492" xr:uid="{00000000-0005-0000-0000-0000F2410000}"/>
    <cellStyle name="Percent 4 4 5 4 4 2" xfId="10493" xr:uid="{00000000-0005-0000-0000-0000F3410000}"/>
    <cellStyle name="Percent 4 4 5 4 4 2 2" xfId="28113" xr:uid="{00000000-0005-0000-0000-0000F4410000}"/>
    <cellStyle name="Percent 4 4 5 4 4 3" xfId="28112" xr:uid="{00000000-0005-0000-0000-0000F5410000}"/>
    <cellStyle name="Percent 4 4 5 4 5" xfId="10494" xr:uid="{00000000-0005-0000-0000-0000F6410000}"/>
    <cellStyle name="Percent 4 4 5 4 5 2" xfId="28114" xr:uid="{00000000-0005-0000-0000-0000F7410000}"/>
    <cellStyle name="Percent 4 4 5 4 6" xfId="28107" xr:uid="{00000000-0005-0000-0000-0000F8410000}"/>
    <cellStyle name="Percent 4 4 5 5" xfId="10495" xr:uid="{00000000-0005-0000-0000-0000F9410000}"/>
    <cellStyle name="Percent 4 4 5 5 2" xfId="10496" xr:uid="{00000000-0005-0000-0000-0000FA410000}"/>
    <cellStyle name="Percent 4 4 5 5 2 2" xfId="10497" xr:uid="{00000000-0005-0000-0000-0000FB410000}"/>
    <cellStyle name="Percent 4 4 5 5 2 2 2" xfId="28117" xr:uid="{00000000-0005-0000-0000-0000FC410000}"/>
    <cellStyle name="Percent 4 4 5 5 2 3" xfId="28116" xr:uid="{00000000-0005-0000-0000-0000FD410000}"/>
    <cellStyle name="Percent 4 4 5 5 3" xfId="10498" xr:uid="{00000000-0005-0000-0000-0000FE410000}"/>
    <cellStyle name="Percent 4 4 5 5 3 2" xfId="10499" xr:uid="{00000000-0005-0000-0000-0000FF410000}"/>
    <cellStyle name="Percent 4 4 5 5 3 2 2" xfId="28119" xr:uid="{00000000-0005-0000-0000-000000420000}"/>
    <cellStyle name="Percent 4 4 5 5 3 3" xfId="28118" xr:uid="{00000000-0005-0000-0000-000001420000}"/>
    <cellStyle name="Percent 4 4 5 5 4" xfId="10500" xr:uid="{00000000-0005-0000-0000-000002420000}"/>
    <cellStyle name="Percent 4 4 5 5 4 2" xfId="28120" xr:uid="{00000000-0005-0000-0000-000003420000}"/>
    <cellStyle name="Percent 4 4 5 5 5" xfId="28115" xr:uid="{00000000-0005-0000-0000-000004420000}"/>
    <cellStyle name="Percent 4 4 5 6" xfId="10501" xr:uid="{00000000-0005-0000-0000-000005420000}"/>
    <cellStyle name="Percent 4 4 5 6 2" xfId="10502" xr:uid="{00000000-0005-0000-0000-000006420000}"/>
    <cellStyle name="Percent 4 4 5 6 2 2" xfId="28122" xr:uid="{00000000-0005-0000-0000-000007420000}"/>
    <cellStyle name="Percent 4 4 5 6 3" xfId="28121" xr:uid="{00000000-0005-0000-0000-000008420000}"/>
    <cellStyle name="Percent 4 4 5 7" xfId="10503" xr:uid="{00000000-0005-0000-0000-000009420000}"/>
    <cellStyle name="Percent 4 4 5 7 2" xfId="10504" xr:uid="{00000000-0005-0000-0000-00000A420000}"/>
    <cellStyle name="Percent 4 4 5 7 2 2" xfId="28124" xr:uid="{00000000-0005-0000-0000-00000B420000}"/>
    <cellStyle name="Percent 4 4 5 7 3" xfId="28123" xr:uid="{00000000-0005-0000-0000-00000C420000}"/>
    <cellStyle name="Percent 4 4 5 8" xfId="10505" xr:uid="{00000000-0005-0000-0000-00000D420000}"/>
    <cellStyle name="Percent 4 4 5 8 2" xfId="10506" xr:uid="{00000000-0005-0000-0000-00000E420000}"/>
    <cellStyle name="Percent 4 4 5 8 2 2" xfId="28126" xr:uid="{00000000-0005-0000-0000-00000F420000}"/>
    <cellStyle name="Percent 4 4 5 8 3" xfId="28125" xr:uid="{00000000-0005-0000-0000-000010420000}"/>
    <cellStyle name="Percent 4 4 5 9" xfId="10507" xr:uid="{00000000-0005-0000-0000-000011420000}"/>
    <cellStyle name="Percent 4 4 5 9 2" xfId="28127" xr:uid="{00000000-0005-0000-0000-000012420000}"/>
    <cellStyle name="Percent 4 4 6" xfId="10508" xr:uid="{00000000-0005-0000-0000-000013420000}"/>
    <cellStyle name="Percent 4 4 6 10" xfId="28128" xr:uid="{00000000-0005-0000-0000-000014420000}"/>
    <cellStyle name="Percent 4 4 6 2" xfId="10509" xr:uid="{00000000-0005-0000-0000-000015420000}"/>
    <cellStyle name="Percent 4 4 6 2 2" xfId="10510" xr:uid="{00000000-0005-0000-0000-000016420000}"/>
    <cellStyle name="Percent 4 4 6 2 2 2" xfId="10511" xr:uid="{00000000-0005-0000-0000-000017420000}"/>
    <cellStyle name="Percent 4 4 6 2 2 2 2" xfId="28131" xr:uid="{00000000-0005-0000-0000-000018420000}"/>
    <cellStyle name="Percent 4 4 6 2 2 3" xfId="28130" xr:uid="{00000000-0005-0000-0000-000019420000}"/>
    <cellStyle name="Percent 4 4 6 2 3" xfId="10512" xr:uid="{00000000-0005-0000-0000-00001A420000}"/>
    <cellStyle name="Percent 4 4 6 2 3 2" xfId="10513" xr:uid="{00000000-0005-0000-0000-00001B420000}"/>
    <cellStyle name="Percent 4 4 6 2 3 2 2" xfId="28133" xr:uid="{00000000-0005-0000-0000-00001C420000}"/>
    <cellStyle name="Percent 4 4 6 2 3 3" xfId="28132" xr:uid="{00000000-0005-0000-0000-00001D420000}"/>
    <cellStyle name="Percent 4 4 6 2 4" xfId="10514" xr:uid="{00000000-0005-0000-0000-00001E420000}"/>
    <cellStyle name="Percent 4 4 6 2 4 2" xfId="28134" xr:uid="{00000000-0005-0000-0000-00001F420000}"/>
    <cellStyle name="Percent 4 4 6 2 5" xfId="28129" xr:uid="{00000000-0005-0000-0000-000020420000}"/>
    <cellStyle name="Percent 4 4 6 3" xfId="10515" xr:uid="{00000000-0005-0000-0000-000021420000}"/>
    <cellStyle name="Percent 4 4 6 3 2" xfId="10516" xr:uid="{00000000-0005-0000-0000-000022420000}"/>
    <cellStyle name="Percent 4 4 6 3 2 2" xfId="10517" xr:uid="{00000000-0005-0000-0000-000023420000}"/>
    <cellStyle name="Percent 4 4 6 3 2 2 2" xfId="28137" xr:uid="{00000000-0005-0000-0000-000024420000}"/>
    <cellStyle name="Percent 4 4 6 3 2 3" xfId="28136" xr:uid="{00000000-0005-0000-0000-000025420000}"/>
    <cellStyle name="Percent 4 4 6 3 3" xfId="10518" xr:uid="{00000000-0005-0000-0000-000026420000}"/>
    <cellStyle name="Percent 4 4 6 3 3 2" xfId="10519" xr:uid="{00000000-0005-0000-0000-000027420000}"/>
    <cellStyle name="Percent 4 4 6 3 3 2 2" xfId="28139" xr:uid="{00000000-0005-0000-0000-000028420000}"/>
    <cellStyle name="Percent 4 4 6 3 3 3" xfId="28138" xr:uid="{00000000-0005-0000-0000-000029420000}"/>
    <cellStyle name="Percent 4 4 6 3 4" xfId="10520" xr:uid="{00000000-0005-0000-0000-00002A420000}"/>
    <cellStyle name="Percent 4 4 6 3 4 2" xfId="28140" xr:uid="{00000000-0005-0000-0000-00002B420000}"/>
    <cellStyle name="Percent 4 4 6 3 5" xfId="28135" xr:uid="{00000000-0005-0000-0000-00002C420000}"/>
    <cellStyle name="Percent 4 4 6 4" xfId="10521" xr:uid="{00000000-0005-0000-0000-00002D420000}"/>
    <cellStyle name="Percent 4 4 6 4 2" xfId="10522" xr:uid="{00000000-0005-0000-0000-00002E420000}"/>
    <cellStyle name="Percent 4 4 6 4 2 2" xfId="10523" xr:uid="{00000000-0005-0000-0000-00002F420000}"/>
    <cellStyle name="Percent 4 4 6 4 2 2 2" xfId="28143" xr:uid="{00000000-0005-0000-0000-000030420000}"/>
    <cellStyle name="Percent 4 4 6 4 2 3" xfId="28142" xr:uid="{00000000-0005-0000-0000-000031420000}"/>
    <cellStyle name="Percent 4 4 6 4 3" xfId="10524" xr:uid="{00000000-0005-0000-0000-000032420000}"/>
    <cellStyle name="Percent 4 4 6 4 3 2" xfId="10525" xr:uid="{00000000-0005-0000-0000-000033420000}"/>
    <cellStyle name="Percent 4 4 6 4 3 2 2" xfId="28145" xr:uid="{00000000-0005-0000-0000-000034420000}"/>
    <cellStyle name="Percent 4 4 6 4 3 3" xfId="28144" xr:uid="{00000000-0005-0000-0000-000035420000}"/>
    <cellStyle name="Percent 4 4 6 4 4" xfId="10526" xr:uid="{00000000-0005-0000-0000-000036420000}"/>
    <cellStyle name="Percent 4 4 6 4 4 2" xfId="10527" xr:uid="{00000000-0005-0000-0000-000037420000}"/>
    <cellStyle name="Percent 4 4 6 4 4 2 2" xfId="28147" xr:uid="{00000000-0005-0000-0000-000038420000}"/>
    <cellStyle name="Percent 4 4 6 4 4 3" xfId="28146" xr:uid="{00000000-0005-0000-0000-000039420000}"/>
    <cellStyle name="Percent 4 4 6 4 5" xfId="10528" xr:uid="{00000000-0005-0000-0000-00003A420000}"/>
    <cellStyle name="Percent 4 4 6 4 5 2" xfId="28148" xr:uid="{00000000-0005-0000-0000-00003B420000}"/>
    <cellStyle name="Percent 4 4 6 4 6" xfId="28141" xr:uid="{00000000-0005-0000-0000-00003C420000}"/>
    <cellStyle name="Percent 4 4 6 5" xfId="10529" xr:uid="{00000000-0005-0000-0000-00003D420000}"/>
    <cellStyle name="Percent 4 4 6 5 2" xfId="10530" xr:uid="{00000000-0005-0000-0000-00003E420000}"/>
    <cellStyle name="Percent 4 4 6 5 2 2" xfId="10531" xr:uid="{00000000-0005-0000-0000-00003F420000}"/>
    <cellStyle name="Percent 4 4 6 5 2 2 2" xfId="28151" xr:uid="{00000000-0005-0000-0000-000040420000}"/>
    <cellStyle name="Percent 4 4 6 5 2 3" xfId="28150" xr:uid="{00000000-0005-0000-0000-000041420000}"/>
    <cellStyle name="Percent 4 4 6 5 3" xfId="10532" xr:uid="{00000000-0005-0000-0000-000042420000}"/>
    <cellStyle name="Percent 4 4 6 5 3 2" xfId="10533" xr:uid="{00000000-0005-0000-0000-000043420000}"/>
    <cellStyle name="Percent 4 4 6 5 3 2 2" xfId="28153" xr:uid="{00000000-0005-0000-0000-000044420000}"/>
    <cellStyle name="Percent 4 4 6 5 3 3" xfId="28152" xr:uid="{00000000-0005-0000-0000-000045420000}"/>
    <cellStyle name="Percent 4 4 6 5 4" xfId="10534" xr:uid="{00000000-0005-0000-0000-000046420000}"/>
    <cellStyle name="Percent 4 4 6 5 4 2" xfId="28154" xr:uid="{00000000-0005-0000-0000-000047420000}"/>
    <cellStyle name="Percent 4 4 6 5 5" xfId="28149" xr:uid="{00000000-0005-0000-0000-000048420000}"/>
    <cellStyle name="Percent 4 4 6 6" xfId="10535" xr:uid="{00000000-0005-0000-0000-000049420000}"/>
    <cellStyle name="Percent 4 4 6 6 2" xfId="10536" xr:uid="{00000000-0005-0000-0000-00004A420000}"/>
    <cellStyle name="Percent 4 4 6 6 2 2" xfId="28156" xr:uid="{00000000-0005-0000-0000-00004B420000}"/>
    <cellStyle name="Percent 4 4 6 6 3" xfId="28155" xr:uid="{00000000-0005-0000-0000-00004C420000}"/>
    <cellStyle name="Percent 4 4 6 7" xfId="10537" xr:uid="{00000000-0005-0000-0000-00004D420000}"/>
    <cellStyle name="Percent 4 4 6 7 2" xfId="10538" xr:uid="{00000000-0005-0000-0000-00004E420000}"/>
    <cellStyle name="Percent 4 4 6 7 2 2" xfId="28158" xr:uid="{00000000-0005-0000-0000-00004F420000}"/>
    <cellStyle name="Percent 4 4 6 7 3" xfId="28157" xr:uid="{00000000-0005-0000-0000-000050420000}"/>
    <cellStyle name="Percent 4 4 6 8" xfId="10539" xr:uid="{00000000-0005-0000-0000-000051420000}"/>
    <cellStyle name="Percent 4 4 6 8 2" xfId="10540" xr:uid="{00000000-0005-0000-0000-000052420000}"/>
    <cellStyle name="Percent 4 4 6 8 2 2" xfId="28160" xr:uid="{00000000-0005-0000-0000-000053420000}"/>
    <cellStyle name="Percent 4 4 6 8 3" xfId="28159" xr:uid="{00000000-0005-0000-0000-000054420000}"/>
    <cellStyle name="Percent 4 4 6 9" xfId="10541" xr:uid="{00000000-0005-0000-0000-000055420000}"/>
    <cellStyle name="Percent 4 4 6 9 2" xfId="28161" xr:uid="{00000000-0005-0000-0000-000056420000}"/>
    <cellStyle name="Percent 4 4 7" xfId="10542" xr:uid="{00000000-0005-0000-0000-000057420000}"/>
    <cellStyle name="Percent 4 4 7 10" xfId="28162" xr:uid="{00000000-0005-0000-0000-000058420000}"/>
    <cellStyle name="Percent 4 4 7 2" xfId="10543" xr:uid="{00000000-0005-0000-0000-000059420000}"/>
    <cellStyle name="Percent 4 4 7 2 2" xfId="10544" xr:uid="{00000000-0005-0000-0000-00005A420000}"/>
    <cellStyle name="Percent 4 4 7 2 2 2" xfId="10545" xr:uid="{00000000-0005-0000-0000-00005B420000}"/>
    <cellStyle name="Percent 4 4 7 2 2 2 2" xfId="28165" xr:uid="{00000000-0005-0000-0000-00005C420000}"/>
    <cellStyle name="Percent 4 4 7 2 2 3" xfId="28164" xr:uid="{00000000-0005-0000-0000-00005D420000}"/>
    <cellStyle name="Percent 4 4 7 2 3" xfId="10546" xr:uid="{00000000-0005-0000-0000-00005E420000}"/>
    <cellStyle name="Percent 4 4 7 2 3 2" xfId="10547" xr:uid="{00000000-0005-0000-0000-00005F420000}"/>
    <cellStyle name="Percent 4 4 7 2 3 2 2" xfId="28167" xr:uid="{00000000-0005-0000-0000-000060420000}"/>
    <cellStyle name="Percent 4 4 7 2 3 3" xfId="28166" xr:uid="{00000000-0005-0000-0000-000061420000}"/>
    <cellStyle name="Percent 4 4 7 2 4" xfId="10548" xr:uid="{00000000-0005-0000-0000-000062420000}"/>
    <cellStyle name="Percent 4 4 7 2 4 2" xfId="28168" xr:uid="{00000000-0005-0000-0000-000063420000}"/>
    <cellStyle name="Percent 4 4 7 2 5" xfId="28163" xr:uid="{00000000-0005-0000-0000-000064420000}"/>
    <cellStyle name="Percent 4 4 7 3" xfId="10549" xr:uid="{00000000-0005-0000-0000-000065420000}"/>
    <cellStyle name="Percent 4 4 7 3 2" xfId="10550" xr:uid="{00000000-0005-0000-0000-000066420000}"/>
    <cellStyle name="Percent 4 4 7 3 2 2" xfId="10551" xr:uid="{00000000-0005-0000-0000-000067420000}"/>
    <cellStyle name="Percent 4 4 7 3 2 2 2" xfId="28171" xr:uid="{00000000-0005-0000-0000-000068420000}"/>
    <cellStyle name="Percent 4 4 7 3 2 3" xfId="28170" xr:uid="{00000000-0005-0000-0000-000069420000}"/>
    <cellStyle name="Percent 4 4 7 3 3" xfId="10552" xr:uid="{00000000-0005-0000-0000-00006A420000}"/>
    <cellStyle name="Percent 4 4 7 3 3 2" xfId="10553" xr:uid="{00000000-0005-0000-0000-00006B420000}"/>
    <cellStyle name="Percent 4 4 7 3 3 2 2" xfId="28173" xr:uid="{00000000-0005-0000-0000-00006C420000}"/>
    <cellStyle name="Percent 4 4 7 3 3 3" xfId="28172" xr:uid="{00000000-0005-0000-0000-00006D420000}"/>
    <cellStyle name="Percent 4 4 7 3 4" xfId="10554" xr:uid="{00000000-0005-0000-0000-00006E420000}"/>
    <cellStyle name="Percent 4 4 7 3 4 2" xfId="28174" xr:uid="{00000000-0005-0000-0000-00006F420000}"/>
    <cellStyle name="Percent 4 4 7 3 5" xfId="28169" xr:uid="{00000000-0005-0000-0000-000070420000}"/>
    <cellStyle name="Percent 4 4 7 4" xfId="10555" xr:uid="{00000000-0005-0000-0000-000071420000}"/>
    <cellStyle name="Percent 4 4 7 4 2" xfId="10556" xr:uid="{00000000-0005-0000-0000-000072420000}"/>
    <cellStyle name="Percent 4 4 7 4 2 2" xfId="10557" xr:uid="{00000000-0005-0000-0000-000073420000}"/>
    <cellStyle name="Percent 4 4 7 4 2 2 2" xfId="28177" xr:uid="{00000000-0005-0000-0000-000074420000}"/>
    <cellStyle name="Percent 4 4 7 4 2 3" xfId="28176" xr:uid="{00000000-0005-0000-0000-000075420000}"/>
    <cellStyle name="Percent 4 4 7 4 3" xfId="10558" xr:uid="{00000000-0005-0000-0000-000076420000}"/>
    <cellStyle name="Percent 4 4 7 4 3 2" xfId="10559" xr:uid="{00000000-0005-0000-0000-000077420000}"/>
    <cellStyle name="Percent 4 4 7 4 3 2 2" xfId="28179" xr:uid="{00000000-0005-0000-0000-000078420000}"/>
    <cellStyle name="Percent 4 4 7 4 3 3" xfId="28178" xr:uid="{00000000-0005-0000-0000-000079420000}"/>
    <cellStyle name="Percent 4 4 7 4 4" xfId="10560" xr:uid="{00000000-0005-0000-0000-00007A420000}"/>
    <cellStyle name="Percent 4 4 7 4 4 2" xfId="10561" xr:uid="{00000000-0005-0000-0000-00007B420000}"/>
    <cellStyle name="Percent 4 4 7 4 4 2 2" xfId="28181" xr:uid="{00000000-0005-0000-0000-00007C420000}"/>
    <cellStyle name="Percent 4 4 7 4 4 3" xfId="28180" xr:uid="{00000000-0005-0000-0000-00007D420000}"/>
    <cellStyle name="Percent 4 4 7 4 5" xfId="10562" xr:uid="{00000000-0005-0000-0000-00007E420000}"/>
    <cellStyle name="Percent 4 4 7 4 5 2" xfId="28182" xr:uid="{00000000-0005-0000-0000-00007F420000}"/>
    <cellStyle name="Percent 4 4 7 4 6" xfId="28175" xr:uid="{00000000-0005-0000-0000-000080420000}"/>
    <cellStyle name="Percent 4 4 7 5" xfId="10563" xr:uid="{00000000-0005-0000-0000-000081420000}"/>
    <cellStyle name="Percent 4 4 7 5 2" xfId="10564" xr:uid="{00000000-0005-0000-0000-000082420000}"/>
    <cellStyle name="Percent 4 4 7 5 2 2" xfId="10565" xr:uid="{00000000-0005-0000-0000-000083420000}"/>
    <cellStyle name="Percent 4 4 7 5 2 2 2" xfId="28185" xr:uid="{00000000-0005-0000-0000-000084420000}"/>
    <cellStyle name="Percent 4 4 7 5 2 3" xfId="28184" xr:uid="{00000000-0005-0000-0000-000085420000}"/>
    <cellStyle name="Percent 4 4 7 5 3" xfId="10566" xr:uid="{00000000-0005-0000-0000-000086420000}"/>
    <cellStyle name="Percent 4 4 7 5 3 2" xfId="10567" xr:uid="{00000000-0005-0000-0000-000087420000}"/>
    <cellStyle name="Percent 4 4 7 5 3 2 2" xfId="28187" xr:uid="{00000000-0005-0000-0000-000088420000}"/>
    <cellStyle name="Percent 4 4 7 5 3 3" xfId="28186" xr:uid="{00000000-0005-0000-0000-000089420000}"/>
    <cellStyle name="Percent 4 4 7 5 4" xfId="10568" xr:uid="{00000000-0005-0000-0000-00008A420000}"/>
    <cellStyle name="Percent 4 4 7 5 4 2" xfId="28188" xr:uid="{00000000-0005-0000-0000-00008B420000}"/>
    <cellStyle name="Percent 4 4 7 5 5" xfId="28183" xr:uid="{00000000-0005-0000-0000-00008C420000}"/>
    <cellStyle name="Percent 4 4 7 6" xfId="10569" xr:uid="{00000000-0005-0000-0000-00008D420000}"/>
    <cellStyle name="Percent 4 4 7 6 2" xfId="10570" xr:uid="{00000000-0005-0000-0000-00008E420000}"/>
    <cellStyle name="Percent 4 4 7 6 2 2" xfId="28190" xr:uid="{00000000-0005-0000-0000-00008F420000}"/>
    <cellStyle name="Percent 4 4 7 6 3" xfId="28189" xr:uid="{00000000-0005-0000-0000-000090420000}"/>
    <cellStyle name="Percent 4 4 7 7" xfId="10571" xr:uid="{00000000-0005-0000-0000-000091420000}"/>
    <cellStyle name="Percent 4 4 7 7 2" xfId="10572" xr:uid="{00000000-0005-0000-0000-000092420000}"/>
    <cellStyle name="Percent 4 4 7 7 2 2" xfId="28192" xr:uid="{00000000-0005-0000-0000-000093420000}"/>
    <cellStyle name="Percent 4 4 7 7 3" xfId="28191" xr:uid="{00000000-0005-0000-0000-000094420000}"/>
    <cellStyle name="Percent 4 4 7 8" xfId="10573" xr:uid="{00000000-0005-0000-0000-000095420000}"/>
    <cellStyle name="Percent 4 4 7 8 2" xfId="10574" xr:uid="{00000000-0005-0000-0000-000096420000}"/>
    <cellStyle name="Percent 4 4 7 8 2 2" xfId="28194" xr:uid="{00000000-0005-0000-0000-000097420000}"/>
    <cellStyle name="Percent 4 4 7 8 3" xfId="28193" xr:uid="{00000000-0005-0000-0000-000098420000}"/>
    <cellStyle name="Percent 4 4 7 9" xfId="10575" xr:uid="{00000000-0005-0000-0000-000099420000}"/>
    <cellStyle name="Percent 4 4 7 9 2" xfId="28195" xr:uid="{00000000-0005-0000-0000-00009A420000}"/>
    <cellStyle name="Percent 4 4 8" xfId="10576" xr:uid="{00000000-0005-0000-0000-00009B420000}"/>
    <cellStyle name="Percent 4 4 8 10" xfId="28196" xr:uid="{00000000-0005-0000-0000-00009C420000}"/>
    <cellStyle name="Percent 4 4 8 2" xfId="10577" xr:uid="{00000000-0005-0000-0000-00009D420000}"/>
    <cellStyle name="Percent 4 4 8 2 2" xfId="10578" xr:uid="{00000000-0005-0000-0000-00009E420000}"/>
    <cellStyle name="Percent 4 4 8 2 2 2" xfId="10579" xr:uid="{00000000-0005-0000-0000-00009F420000}"/>
    <cellStyle name="Percent 4 4 8 2 2 2 2" xfId="28199" xr:uid="{00000000-0005-0000-0000-0000A0420000}"/>
    <cellStyle name="Percent 4 4 8 2 2 3" xfId="28198" xr:uid="{00000000-0005-0000-0000-0000A1420000}"/>
    <cellStyle name="Percent 4 4 8 2 3" xfId="10580" xr:uid="{00000000-0005-0000-0000-0000A2420000}"/>
    <cellStyle name="Percent 4 4 8 2 3 2" xfId="10581" xr:uid="{00000000-0005-0000-0000-0000A3420000}"/>
    <cellStyle name="Percent 4 4 8 2 3 2 2" xfId="28201" xr:uid="{00000000-0005-0000-0000-0000A4420000}"/>
    <cellStyle name="Percent 4 4 8 2 3 3" xfId="28200" xr:uid="{00000000-0005-0000-0000-0000A5420000}"/>
    <cellStyle name="Percent 4 4 8 2 4" xfId="10582" xr:uid="{00000000-0005-0000-0000-0000A6420000}"/>
    <cellStyle name="Percent 4 4 8 2 4 2" xfId="28202" xr:uid="{00000000-0005-0000-0000-0000A7420000}"/>
    <cellStyle name="Percent 4 4 8 2 5" xfId="28197" xr:uid="{00000000-0005-0000-0000-0000A8420000}"/>
    <cellStyle name="Percent 4 4 8 3" xfId="10583" xr:uid="{00000000-0005-0000-0000-0000A9420000}"/>
    <cellStyle name="Percent 4 4 8 3 2" xfId="10584" xr:uid="{00000000-0005-0000-0000-0000AA420000}"/>
    <cellStyle name="Percent 4 4 8 3 2 2" xfId="10585" xr:uid="{00000000-0005-0000-0000-0000AB420000}"/>
    <cellStyle name="Percent 4 4 8 3 2 2 2" xfId="28205" xr:uid="{00000000-0005-0000-0000-0000AC420000}"/>
    <cellStyle name="Percent 4 4 8 3 2 3" xfId="28204" xr:uid="{00000000-0005-0000-0000-0000AD420000}"/>
    <cellStyle name="Percent 4 4 8 3 3" xfId="10586" xr:uid="{00000000-0005-0000-0000-0000AE420000}"/>
    <cellStyle name="Percent 4 4 8 3 3 2" xfId="10587" xr:uid="{00000000-0005-0000-0000-0000AF420000}"/>
    <cellStyle name="Percent 4 4 8 3 3 2 2" xfId="28207" xr:uid="{00000000-0005-0000-0000-0000B0420000}"/>
    <cellStyle name="Percent 4 4 8 3 3 3" xfId="28206" xr:uid="{00000000-0005-0000-0000-0000B1420000}"/>
    <cellStyle name="Percent 4 4 8 3 4" xfId="10588" xr:uid="{00000000-0005-0000-0000-0000B2420000}"/>
    <cellStyle name="Percent 4 4 8 3 4 2" xfId="28208" xr:uid="{00000000-0005-0000-0000-0000B3420000}"/>
    <cellStyle name="Percent 4 4 8 3 5" xfId="28203" xr:uid="{00000000-0005-0000-0000-0000B4420000}"/>
    <cellStyle name="Percent 4 4 8 4" xfId="10589" xr:uid="{00000000-0005-0000-0000-0000B5420000}"/>
    <cellStyle name="Percent 4 4 8 4 2" xfId="10590" xr:uid="{00000000-0005-0000-0000-0000B6420000}"/>
    <cellStyle name="Percent 4 4 8 4 2 2" xfId="10591" xr:uid="{00000000-0005-0000-0000-0000B7420000}"/>
    <cellStyle name="Percent 4 4 8 4 2 2 2" xfId="28211" xr:uid="{00000000-0005-0000-0000-0000B8420000}"/>
    <cellStyle name="Percent 4 4 8 4 2 3" xfId="28210" xr:uid="{00000000-0005-0000-0000-0000B9420000}"/>
    <cellStyle name="Percent 4 4 8 4 3" xfId="10592" xr:uid="{00000000-0005-0000-0000-0000BA420000}"/>
    <cellStyle name="Percent 4 4 8 4 3 2" xfId="10593" xr:uid="{00000000-0005-0000-0000-0000BB420000}"/>
    <cellStyle name="Percent 4 4 8 4 3 2 2" xfId="28213" xr:uid="{00000000-0005-0000-0000-0000BC420000}"/>
    <cellStyle name="Percent 4 4 8 4 3 3" xfId="28212" xr:uid="{00000000-0005-0000-0000-0000BD420000}"/>
    <cellStyle name="Percent 4 4 8 4 4" xfId="10594" xr:uid="{00000000-0005-0000-0000-0000BE420000}"/>
    <cellStyle name="Percent 4 4 8 4 4 2" xfId="10595" xr:uid="{00000000-0005-0000-0000-0000BF420000}"/>
    <cellStyle name="Percent 4 4 8 4 4 2 2" xfId="28215" xr:uid="{00000000-0005-0000-0000-0000C0420000}"/>
    <cellStyle name="Percent 4 4 8 4 4 3" xfId="28214" xr:uid="{00000000-0005-0000-0000-0000C1420000}"/>
    <cellStyle name="Percent 4 4 8 4 5" xfId="10596" xr:uid="{00000000-0005-0000-0000-0000C2420000}"/>
    <cellStyle name="Percent 4 4 8 4 5 2" xfId="28216" xr:uid="{00000000-0005-0000-0000-0000C3420000}"/>
    <cellStyle name="Percent 4 4 8 4 6" xfId="28209" xr:uid="{00000000-0005-0000-0000-0000C4420000}"/>
    <cellStyle name="Percent 4 4 8 5" xfId="10597" xr:uid="{00000000-0005-0000-0000-0000C5420000}"/>
    <cellStyle name="Percent 4 4 8 5 2" xfId="10598" xr:uid="{00000000-0005-0000-0000-0000C6420000}"/>
    <cellStyle name="Percent 4 4 8 5 2 2" xfId="10599" xr:uid="{00000000-0005-0000-0000-0000C7420000}"/>
    <cellStyle name="Percent 4 4 8 5 2 2 2" xfId="28219" xr:uid="{00000000-0005-0000-0000-0000C8420000}"/>
    <cellStyle name="Percent 4 4 8 5 2 3" xfId="28218" xr:uid="{00000000-0005-0000-0000-0000C9420000}"/>
    <cellStyle name="Percent 4 4 8 5 3" xfId="10600" xr:uid="{00000000-0005-0000-0000-0000CA420000}"/>
    <cellStyle name="Percent 4 4 8 5 3 2" xfId="10601" xr:uid="{00000000-0005-0000-0000-0000CB420000}"/>
    <cellStyle name="Percent 4 4 8 5 3 2 2" xfId="28221" xr:uid="{00000000-0005-0000-0000-0000CC420000}"/>
    <cellStyle name="Percent 4 4 8 5 3 3" xfId="28220" xr:uid="{00000000-0005-0000-0000-0000CD420000}"/>
    <cellStyle name="Percent 4 4 8 5 4" xfId="10602" xr:uid="{00000000-0005-0000-0000-0000CE420000}"/>
    <cellStyle name="Percent 4 4 8 5 4 2" xfId="28222" xr:uid="{00000000-0005-0000-0000-0000CF420000}"/>
    <cellStyle name="Percent 4 4 8 5 5" xfId="28217" xr:uid="{00000000-0005-0000-0000-0000D0420000}"/>
    <cellStyle name="Percent 4 4 8 6" xfId="10603" xr:uid="{00000000-0005-0000-0000-0000D1420000}"/>
    <cellStyle name="Percent 4 4 8 6 2" xfId="10604" xr:uid="{00000000-0005-0000-0000-0000D2420000}"/>
    <cellStyle name="Percent 4 4 8 6 2 2" xfId="28224" xr:uid="{00000000-0005-0000-0000-0000D3420000}"/>
    <cellStyle name="Percent 4 4 8 6 3" xfId="28223" xr:uid="{00000000-0005-0000-0000-0000D4420000}"/>
    <cellStyle name="Percent 4 4 8 7" xfId="10605" xr:uid="{00000000-0005-0000-0000-0000D5420000}"/>
    <cellStyle name="Percent 4 4 8 7 2" xfId="10606" xr:uid="{00000000-0005-0000-0000-0000D6420000}"/>
    <cellStyle name="Percent 4 4 8 7 2 2" xfId="28226" xr:uid="{00000000-0005-0000-0000-0000D7420000}"/>
    <cellStyle name="Percent 4 4 8 7 3" xfId="28225" xr:uid="{00000000-0005-0000-0000-0000D8420000}"/>
    <cellStyle name="Percent 4 4 8 8" xfId="10607" xr:uid="{00000000-0005-0000-0000-0000D9420000}"/>
    <cellStyle name="Percent 4 4 8 8 2" xfId="10608" xr:uid="{00000000-0005-0000-0000-0000DA420000}"/>
    <cellStyle name="Percent 4 4 8 8 2 2" xfId="28228" xr:uid="{00000000-0005-0000-0000-0000DB420000}"/>
    <cellStyle name="Percent 4 4 8 8 3" xfId="28227" xr:uid="{00000000-0005-0000-0000-0000DC420000}"/>
    <cellStyle name="Percent 4 4 8 9" xfId="10609" xr:uid="{00000000-0005-0000-0000-0000DD420000}"/>
    <cellStyle name="Percent 4 4 8 9 2" xfId="28229" xr:uid="{00000000-0005-0000-0000-0000DE420000}"/>
    <cellStyle name="Percent 4 4 9" xfId="10610" xr:uid="{00000000-0005-0000-0000-0000DF420000}"/>
    <cellStyle name="Percent 4 4 9 2" xfId="10611" xr:uid="{00000000-0005-0000-0000-0000E0420000}"/>
    <cellStyle name="Percent 4 4 9 2 2" xfId="10612" xr:uid="{00000000-0005-0000-0000-0000E1420000}"/>
    <cellStyle name="Percent 4 4 9 2 2 2" xfId="28232" xr:uid="{00000000-0005-0000-0000-0000E2420000}"/>
    <cellStyle name="Percent 4 4 9 2 3" xfId="28231" xr:uid="{00000000-0005-0000-0000-0000E3420000}"/>
    <cellStyle name="Percent 4 4 9 3" xfId="10613" xr:uid="{00000000-0005-0000-0000-0000E4420000}"/>
    <cellStyle name="Percent 4 4 9 3 2" xfId="10614" xr:uid="{00000000-0005-0000-0000-0000E5420000}"/>
    <cellStyle name="Percent 4 4 9 3 2 2" xfId="28234" xr:uid="{00000000-0005-0000-0000-0000E6420000}"/>
    <cellStyle name="Percent 4 4 9 3 3" xfId="28233" xr:uid="{00000000-0005-0000-0000-0000E7420000}"/>
    <cellStyle name="Percent 4 4 9 4" xfId="10615" xr:uid="{00000000-0005-0000-0000-0000E8420000}"/>
    <cellStyle name="Percent 4 4 9 4 2" xfId="28235" xr:uid="{00000000-0005-0000-0000-0000E9420000}"/>
    <cellStyle name="Percent 4 4 9 5" xfId="28230" xr:uid="{00000000-0005-0000-0000-0000EA420000}"/>
    <cellStyle name="Percent 4 40" xfId="10616" xr:uid="{00000000-0005-0000-0000-0000EB420000}"/>
    <cellStyle name="Percent 4 40 2" xfId="28236" xr:uid="{00000000-0005-0000-0000-0000EC420000}"/>
    <cellStyle name="Percent 4 41" xfId="8843" xr:uid="{00000000-0005-0000-0000-0000ED420000}"/>
    <cellStyle name="Percent 4 42" xfId="26463" xr:uid="{00000000-0005-0000-0000-0000EE420000}"/>
    <cellStyle name="Percent 4 5" xfId="10617" xr:uid="{00000000-0005-0000-0000-0000EF420000}"/>
    <cellStyle name="Percent 4 5 10" xfId="10618" xr:uid="{00000000-0005-0000-0000-0000F0420000}"/>
    <cellStyle name="Percent 4 5 10 2" xfId="10619" xr:uid="{00000000-0005-0000-0000-0000F1420000}"/>
    <cellStyle name="Percent 4 5 10 2 2" xfId="10620" xr:uid="{00000000-0005-0000-0000-0000F2420000}"/>
    <cellStyle name="Percent 4 5 10 2 2 2" xfId="28240" xr:uid="{00000000-0005-0000-0000-0000F3420000}"/>
    <cellStyle name="Percent 4 5 10 2 3" xfId="28239" xr:uid="{00000000-0005-0000-0000-0000F4420000}"/>
    <cellStyle name="Percent 4 5 10 3" xfId="10621" xr:uid="{00000000-0005-0000-0000-0000F5420000}"/>
    <cellStyle name="Percent 4 5 10 3 2" xfId="10622" xr:uid="{00000000-0005-0000-0000-0000F6420000}"/>
    <cellStyle name="Percent 4 5 10 3 2 2" xfId="28242" xr:uid="{00000000-0005-0000-0000-0000F7420000}"/>
    <cellStyle name="Percent 4 5 10 3 3" xfId="28241" xr:uid="{00000000-0005-0000-0000-0000F8420000}"/>
    <cellStyle name="Percent 4 5 10 4" xfId="10623" xr:uid="{00000000-0005-0000-0000-0000F9420000}"/>
    <cellStyle name="Percent 4 5 10 4 2" xfId="28243" xr:uid="{00000000-0005-0000-0000-0000FA420000}"/>
    <cellStyle name="Percent 4 5 10 5" xfId="28238" xr:uid="{00000000-0005-0000-0000-0000FB420000}"/>
    <cellStyle name="Percent 4 5 11" xfId="10624" xr:uid="{00000000-0005-0000-0000-0000FC420000}"/>
    <cellStyle name="Percent 4 5 11 2" xfId="10625" xr:uid="{00000000-0005-0000-0000-0000FD420000}"/>
    <cellStyle name="Percent 4 5 11 2 2" xfId="10626" xr:uid="{00000000-0005-0000-0000-0000FE420000}"/>
    <cellStyle name="Percent 4 5 11 2 2 2" xfId="28246" xr:uid="{00000000-0005-0000-0000-0000FF420000}"/>
    <cellStyle name="Percent 4 5 11 2 3" xfId="28245" xr:uid="{00000000-0005-0000-0000-000000430000}"/>
    <cellStyle name="Percent 4 5 11 3" xfId="10627" xr:uid="{00000000-0005-0000-0000-000001430000}"/>
    <cellStyle name="Percent 4 5 11 3 2" xfId="10628" xr:uid="{00000000-0005-0000-0000-000002430000}"/>
    <cellStyle name="Percent 4 5 11 3 2 2" xfId="28248" xr:uid="{00000000-0005-0000-0000-000003430000}"/>
    <cellStyle name="Percent 4 5 11 3 3" xfId="28247" xr:uid="{00000000-0005-0000-0000-000004430000}"/>
    <cellStyle name="Percent 4 5 11 4" xfId="10629" xr:uid="{00000000-0005-0000-0000-000005430000}"/>
    <cellStyle name="Percent 4 5 11 4 2" xfId="28249" xr:uid="{00000000-0005-0000-0000-000006430000}"/>
    <cellStyle name="Percent 4 5 11 5" xfId="28244" xr:uid="{00000000-0005-0000-0000-000007430000}"/>
    <cellStyle name="Percent 4 5 12" xfId="10630" xr:uid="{00000000-0005-0000-0000-000008430000}"/>
    <cellStyle name="Percent 4 5 12 2" xfId="10631" xr:uid="{00000000-0005-0000-0000-000009430000}"/>
    <cellStyle name="Percent 4 5 12 2 2" xfId="10632" xr:uid="{00000000-0005-0000-0000-00000A430000}"/>
    <cellStyle name="Percent 4 5 12 2 2 2" xfId="28252" xr:uid="{00000000-0005-0000-0000-00000B430000}"/>
    <cellStyle name="Percent 4 5 12 2 3" xfId="28251" xr:uid="{00000000-0005-0000-0000-00000C430000}"/>
    <cellStyle name="Percent 4 5 12 3" xfId="10633" xr:uid="{00000000-0005-0000-0000-00000D430000}"/>
    <cellStyle name="Percent 4 5 12 3 2" xfId="10634" xr:uid="{00000000-0005-0000-0000-00000E430000}"/>
    <cellStyle name="Percent 4 5 12 3 2 2" xfId="28254" xr:uid="{00000000-0005-0000-0000-00000F430000}"/>
    <cellStyle name="Percent 4 5 12 3 3" xfId="28253" xr:uid="{00000000-0005-0000-0000-000010430000}"/>
    <cellStyle name="Percent 4 5 12 4" xfId="10635" xr:uid="{00000000-0005-0000-0000-000011430000}"/>
    <cellStyle name="Percent 4 5 12 4 2" xfId="10636" xr:uid="{00000000-0005-0000-0000-000012430000}"/>
    <cellStyle name="Percent 4 5 12 4 2 2" xfId="28256" xr:uid="{00000000-0005-0000-0000-000013430000}"/>
    <cellStyle name="Percent 4 5 12 4 3" xfId="28255" xr:uid="{00000000-0005-0000-0000-000014430000}"/>
    <cellStyle name="Percent 4 5 12 5" xfId="10637" xr:uid="{00000000-0005-0000-0000-000015430000}"/>
    <cellStyle name="Percent 4 5 12 5 2" xfId="28257" xr:uid="{00000000-0005-0000-0000-000016430000}"/>
    <cellStyle name="Percent 4 5 12 6" xfId="28250" xr:uid="{00000000-0005-0000-0000-000017430000}"/>
    <cellStyle name="Percent 4 5 13" xfId="10638" xr:uid="{00000000-0005-0000-0000-000018430000}"/>
    <cellStyle name="Percent 4 5 13 2" xfId="10639" xr:uid="{00000000-0005-0000-0000-000019430000}"/>
    <cellStyle name="Percent 4 5 13 2 2" xfId="10640" xr:uid="{00000000-0005-0000-0000-00001A430000}"/>
    <cellStyle name="Percent 4 5 13 2 2 2" xfId="28260" xr:uid="{00000000-0005-0000-0000-00001B430000}"/>
    <cellStyle name="Percent 4 5 13 2 3" xfId="28259" xr:uid="{00000000-0005-0000-0000-00001C430000}"/>
    <cellStyle name="Percent 4 5 13 3" xfId="10641" xr:uid="{00000000-0005-0000-0000-00001D430000}"/>
    <cellStyle name="Percent 4 5 13 3 2" xfId="10642" xr:uid="{00000000-0005-0000-0000-00001E430000}"/>
    <cellStyle name="Percent 4 5 13 3 2 2" xfId="28262" xr:uid="{00000000-0005-0000-0000-00001F430000}"/>
    <cellStyle name="Percent 4 5 13 3 3" xfId="28261" xr:uid="{00000000-0005-0000-0000-000020430000}"/>
    <cellStyle name="Percent 4 5 13 4" xfId="10643" xr:uid="{00000000-0005-0000-0000-000021430000}"/>
    <cellStyle name="Percent 4 5 13 4 2" xfId="28263" xr:uid="{00000000-0005-0000-0000-000022430000}"/>
    <cellStyle name="Percent 4 5 13 5" xfId="28258" xr:uid="{00000000-0005-0000-0000-000023430000}"/>
    <cellStyle name="Percent 4 5 14" xfId="10644" xr:uid="{00000000-0005-0000-0000-000024430000}"/>
    <cellStyle name="Percent 4 5 14 2" xfId="10645" xr:uid="{00000000-0005-0000-0000-000025430000}"/>
    <cellStyle name="Percent 4 5 14 2 2" xfId="28265" xr:uid="{00000000-0005-0000-0000-000026430000}"/>
    <cellStyle name="Percent 4 5 14 3" xfId="28264" xr:uid="{00000000-0005-0000-0000-000027430000}"/>
    <cellStyle name="Percent 4 5 15" xfId="10646" xr:uid="{00000000-0005-0000-0000-000028430000}"/>
    <cellStyle name="Percent 4 5 15 2" xfId="10647" xr:uid="{00000000-0005-0000-0000-000029430000}"/>
    <cellStyle name="Percent 4 5 15 2 2" xfId="28267" xr:uid="{00000000-0005-0000-0000-00002A430000}"/>
    <cellStyle name="Percent 4 5 15 3" xfId="28266" xr:uid="{00000000-0005-0000-0000-00002B430000}"/>
    <cellStyle name="Percent 4 5 16" xfId="10648" xr:uid="{00000000-0005-0000-0000-00002C430000}"/>
    <cellStyle name="Percent 4 5 16 2" xfId="10649" xr:uid="{00000000-0005-0000-0000-00002D430000}"/>
    <cellStyle name="Percent 4 5 16 2 2" xfId="28269" xr:uid="{00000000-0005-0000-0000-00002E430000}"/>
    <cellStyle name="Percent 4 5 16 3" xfId="28268" xr:uid="{00000000-0005-0000-0000-00002F430000}"/>
    <cellStyle name="Percent 4 5 17" xfId="10650" xr:uid="{00000000-0005-0000-0000-000030430000}"/>
    <cellStyle name="Percent 4 5 17 2" xfId="10651" xr:uid="{00000000-0005-0000-0000-000031430000}"/>
    <cellStyle name="Percent 4 5 17 2 2" xfId="28271" xr:uid="{00000000-0005-0000-0000-000032430000}"/>
    <cellStyle name="Percent 4 5 17 3" xfId="28270" xr:uid="{00000000-0005-0000-0000-000033430000}"/>
    <cellStyle name="Percent 4 5 18" xfId="10652" xr:uid="{00000000-0005-0000-0000-000034430000}"/>
    <cellStyle name="Percent 4 5 18 2" xfId="28272" xr:uid="{00000000-0005-0000-0000-000035430000}"/>
    <cellStyle name="Percent 4 5 19" xfId="28237" xr:uid="{00000000-0005-0000-0000-000036430000}"/>
    <cellStyle name="Percent 4 5 2" xfId="10653" xr:uid="{00000000-0005-0000-0000-000037430000}"/>
    <cellStyle name="Percent 4 5 2 10" xfId="10654" xr:uid="{00000000-0005-0000-0000-000038430000}"/>
    <cellStyle name="Percent 4 5 2 10 2" xfId="28274" xr:uid="{00000000-0005-0000-0000-000039430000}"/>
    <cellStyle name="Percent 4 5 2 11" xfId="28273" xr:uid="{00000000-0005-0000-0000-00003A430000}"/>
    <cellStyle name="Percent 4 5 2 2" xfId="10655" xr:uid="{00000000-0005-0000-0000-00003B430000}"/>
    <cellStyle name="Percent 4 5 2 2 2" xfId="10656" xr:uid="{00000000-0005-0000-0000-00003C430000}"/>
    <cellStyle name="Percent 4 5 2 2 2 2" xfId="10657" xr:uid="{00000000-0005-0000-0000-00003D430000}"/>
    <cellStyle name="Percent 4 5 2 2 2 2 2" xfId="28277" xr:uid="{00000000-0005-0000-0000-00003E430000}"/>
    <cellStyle name="Percent 4 5 2 2 2 3" xfId="28276" xr:uid="{00000000-0005-0000-0000-00003F430000}"/>
    <cellStyle name="Percent 4 5 2 2 3" xfId="10658" xr:uid="{00000000-0005-0000-0000-000040430000}"/>
    <cellStyle name="Percent 4 5 2 2 3 2" xfId="10659" xr:uid="{00000000-0005-0000-0000-000041430000}"/>
    <cellStyle name="Percent 4 5 2 2 3 2 2" xfId="28279" xr:uid="{00000000-0005-0000-0000-000042430000}"/>
    <cellStyle name="Percent 4 5 2 2 3 3" xfId="28278" xr:uid="{00000000-0005-0000-0000-000043430000}"/>
    <cellStyle name="Percent 4 5 2 2 4" xfId="10660" xr:uid="{00000000-0005-0000-0000-000044430000}"/>
    <cellStyle name="Percent 4 5 2 2 4 2" xfId="28280" xr:uid="{00000000-0005-0000-0000-000045430000}"/>
    <cellStyle name="Percent 4 5 2 2 5" xfId="28275" xr:uid="{00000000-0005-0000-0000-000046430000}"/>
    <cellStyle name="Percent 4 5 2 3" xfId="10661" xr:uid="{00000000-0005-0000-0000-000047430000}"/>
    <cellStyle name="Percent 4 5 2 3 2" xfId="10662" xr:uid="{00000000-0005-0000-0000-000048430000}"/>
    <cellStyle name="Percent 4 5 2 3 2 2" xfId="10663" xr:uid="{00000000-0005-0000-0000-000049430000}"/>
    <cellStyle name="Percent 4 5 2 3 2 2 2" xfId="28283" xr:uid="{00000000-0005-0000-0000-00004A430000}"/>
    <cellStyle name="Percent 4 5 2 3 2 3" xfId="28282" xr:uid="{00000000-0005-0000-0000-00004B430000}"/>
    <cellStyle name="Percent 4 5 2 3 3" xfId="10664" xr:uid="{00000000-0005-0000-0000-00004C430000}"/>
    <cellStyle name="Percent 4 5 2 3 3 2" xfId="10665" xr:uid="{00000000-0005-0000-0000-00004D430000}"/>
    <cellStyle name="Percent 4 5 2 3 3 2 2" xfId="28285" xr:uid="{00000000-0005-0000-0000-00004E430000}"/>
    <cellStyle name="Percent 4 5 2 3 3 3" xfId="28284" xr:uid="{00000000-0005-0000-0000-00004F430000}"/>
    <cellStyle name="Percent 4 5 2 3 4" xfId="10666" xr:uid="{00000000-0005-0000-0000-000050430000}"/>
    <cellStyle name="Percent 4 5 2 3 4 2" xfId="28286" xr:uid="{00000000-0005-0000-0000-000051430000}"/>
    <cellStyle name="Percent 4 5 2 3 5" xfId="28281" xr:uid="{00000000-0005-0000-0000-000052430000}"/>
    <cellStyle name="Percent 4 5 2 4" xfId="10667" xr:uid="{00000000-0005-0000-0000-000053430000}"/>
    <cellStyle name="Percent 4 5 2 4 2" xfId="10668" xr:uid="{00000000-0005-0000-0000-000054430000}"/>
    <cellStyle name="Percent 4 5 2 4 2 2" xfId="10669" xr:uid="{00000000-0005-0000-0000-000055430000}"/>
    <cellStyle name="Percent 4 5 2 4 2 2 2" xfId="28289" xr:uid="{00000000-0005-0000-0000-000056430000}"/>
    <cellStyle name="Percent 4 5 2 4 2 3" xfId="28288" xr:uid="{00000000-0005-0000-0000-000057430000}"/>
    <cellStyle name="Percent 4 5 2 4 3" xfId="10670" xr:uid="{00000000-0005-0000-0000-000058430000}"/>
    <cellStyle name="Percent 4 5 2 4 3 2" xfId="10671" xr:uid="{00000000-0005-0000-0000-000059430000}"/>
    <cellStyle name="Percent 4 5 2 4 3 2 2" xfId="28291" xr:uid="{00000000-0005-0000-0000-00005A430000}"/>
    <cellStyle name="Percent 4 5 2 4 3 3" xfId="28290" xr:uid="{00000000-0005-0000-0000-00005B430000}"/>
    <cellStyle name="Percent 4 5 2 4 4" xfId="10672" xr:uid="{00000000-0005-0000-0000-00005C430000}"/>
    <cellStyle name="Percent 4 5 2 4 4 2" xfId="10673" xr:uid="{00000000-0005-0000-0000-00005D430000}"/>
    <cellStyle name="Percent 4 5 2 4 4 2 2" xfId="28293" xr:uid="{00000000-0005-0000-0000-00005E430000}"/>
    <cellStyle name="Percent 4 5 2 4 4 3" xfId="28292" xr:uid="{00000000-0005-0000-0000-00005F430000}"/>
    <cellStyle name="Percent 4 5 2 4 5" xfId="10674" xr:uid="{00000000-0005-0000-0000-000060430000}"/>
    <cellStyle name="Percent 4 5 2 4 5 2" xfId="28294" xr:uid="{00000000-0005-0000-0000-000061430000}"/>
    <cellStyle name="Percent 4 5 2 4 6" xfId="28287" xr:uid="{00000000-0005-0000-0000-000062430000}"/>
    <cellStyle name="Percent 4 5 2 5" xfId="10675" xr:uid="{00000000-0005-0000-0000-000063430000}"/>
    <cellStyle name="Percent 4 5 2 5 2" xfId="10676" xr:uid="{00000000-0005-0000-0000-000064430000}"/>
    <cellStyle name="Percent 4 5 2 5 2 2" xfId="10677" xr:uid="{00000000-0005-0000-0000-000065430000}"/>
    <cellStyle name="Percent 4 5 2 5 2 2 2" xfId="28297" xr:uid="{00000000-0005-0000-0000-000066430000}"/>
    <cellStyle name="Percent 4 5 2 5 2 3" xfId="28296" xr:uid="{00000000-0005-0000-0000-000067430000}"/>
    <cellStyle name="Percent 4 5 2 5 3" xfId="10678" xr:uid="{00000000-0005-0000-0000-000068430000}"/>
    <cellStyle name="Percent 4 5 2 5 3 2" xfId="10679" xr:uid="{00000000-0005-0000-0000-000069430000}"/>
    <cellStyle name="Percent 4 5 2 5 3 2 2" xfId="28299" xr:uid="{00000000-0005-0000-0000-00006A430000}"/>
    <cellStyle name="Percent 4 5 2 5 3 3" xfId="28298" xr:uid="{00000000-0005-0000-0000-00006B430000}"/>
    <cellStyle name="Percent 4 5 2 5 4" xfId="10680" xr:uid="{00000000-0005-0000-0000-00006C430000}"/>
    <cellStyle name="Percent 4 5 2 5 4 2" xfId="28300" xr:uid="{00000000-0005-0000-0000-00006D430000}"/>
    <cellStyle name="Percent 4 5 2 5 5" xfId="28295" xr:uid="{00000000-0005-0000-0000-00006E430000}"/>
    <cellStyle name="Percent 4 5 2 6" xfId="10681" xr:uid="{00000000-0005-0000-0000-00006F430000}"/>
    <cellStyle name="Percent 4 5 2 6 2" xfId="10682" xr:uid="{00000000-0005-0000-0000-000070430000}"/>
    <cellStyle name="Percent 4 5 2 6 2 2" xfId="28302" xr:uid="{00000000-0005-0000-0000-000071430000}"/>
    <cellStyle name="Percent 4 5 2 6 3" xfId="28301" xr:uid="{00000000-0005-0000-0000-000072430000}"/>
    <cellStyle name="Percent 4 5 2 7" xfId="10683" xr:uid="{00000000-0005-0000-0000-000073430000}"/>
    <cellStyle name="Percent 4 5 2 7 2" xfId="10684" xr:uid="{00000000-0005-0000-0000-000074430000}"/>
    <cellStyle name="Percent 4 5 2 7 2 2" xfId="28304" xr:uid="{00000000-0005-0000-0000-000075430000}"/>
    <cellStyle name="Percent 4 5 2 7 3" xfId="28303" xr:uid="{00000000-0005-0000-0000-000076430000}"/>
    <cellStyle name="Percent 4 5 2 8" xfId="10685" xr:uid="{00000000-0005-0000-0000-000077430000}"/>
    <cellStyle name="Percent 4 5 2 8 2" xfId="10686" xr:uid="{00000000-0005-0000-0000-000078430000}"/>
    <cellStyle name="Percent 4 5 2 8 2 2" xfId="28306" xr:uid="{00000000-0005-0000-0000-000079430000}"/>
    <cellStyle name="Percent 4 5 2 8 3" xfId="28305" xr:uid="{00000000-0005-0000-0000-00007A430000}"/>
    <cellStyle name="Percent 4 5 2 9" xfId="10687" xr:uid="{00000000-0005-0000-0000-00007B430000}"/>
    <cellStyle name="Percent 4 5 2 9 2" xfId="10688" xr:uid="{00000000-0005-0000-0000-00007C430000}"/>
    <cellStyle name="Percent 4 5 2 9 2 2" xfId="28308" xr:uid="{00000000-0005-0000-0000-00007D430000}"/>
    <cellStyle name="Percent 4 5 2 9 3" xfId="28307" xr:uid="{00000000-0005-0000-0000-00007E430000}"/>
    <cellStyle name="Percent 4 5 3" xfId="10689" xr:uid="{00000000-0005-0000-0000-00007F430000}"/>
    <cellStyle name="Percent 4 5 3 10" xfId="28309" xr:uid="{00000000-0005-0000-0000-000080430000}"/>
    <cellStyle name="Percent 4 5 3 2" xfId="10690" xr:uid="{00000000-0005-0000-0000-000081430000}"/>
    <cellStyle name="Percent 4 5 3 2 2" xfId="10691" xr:uid="{00000000-0005-0000-0000-000082430000}"/>
    <cellStyle name="Percent 4 5 3 2 2 2" xfId="10692" xr:uid="{00000000-0005-0000-0000-000083430000}"/>
    <cellStyle name="Percent 4 5 3 2 2 2 2" xfId="28312" xr:uid="{00000000-0005-0000-0000-000084430000}"/>
    <cellStyle name="Percent 4 5 3 2 2 3" xfId="28311" xr:uid="{00000000-0005-0000-0000-000085430000}"/>
    <cellStyle name="Percent 4 5 3 2 3" xfId="10693" xr:uid="{00000000-0005-0000-0000-000086430000}"/>
    <cellStyle name="Percent 4 5 3 2 3 2" xfId="10694" xr:uid="{00000000-0005-0000-0000-000087430000}"/>
    <cellStyle name="Percent 4 5 3 2 3 2 2" xfId="28314" xr:uid="{00000000-0005-0000-0000-000088430000}"/>
    <cellStyle name="Percent 4 5 3 2 3 3" xfId="28313" xr:uid="{00000000-0005-0000-0000-000089430000}"/>
    <cellStyle name="Percent 4 5 3 2 4" xfId="10695" xr:uid="{00000000-0005-0000-0000-00008A430000}"/>
    <cellStyle name="Percent 4 5 3 2 4 2" xfId="28315" xr:uid="{00000000-0005-0000-0000-00008B430000}"/>
    <cellStyle name="Percent 4 5 3 2 5" xfId="28310" xr:uid="{00000000-0005-0000-0000-00008C430000}"/>
    <cellStyle name="Percent 4 5 3 3" xfId="10696" xr:uid="{00000000-0005-0000-0000-00008D430000}"/>
    <cellStyle name="Percent 4 5 3 3 2" xfId="10697" xr:uid="{00000000-0005-0000-0000-00008E430000}"/>
    <cellStyle name="Percent 4 5 3 3 2 2" xfId="10698" xr:uid="{00000000-0005-0000-0000-00008F430000}"/>
    <cellStyle name="Percent 4 5 3 3 2 2 2" xfId="28318" xr:uid="{00000000-0005-0000-0000-000090430000}"/>
    <cellStyle name="Percent 4 5 3 3 2 3" xfId="28317" xr:uid="{00000000-0005-0000-0000-000091430000}"/>
    <cellStyle name="Percent 4 5 3 3 3" xfId="10699" xr:uid="{00000000-0005-0000-0000-000092430000}"/>
    <cellStyle name="Percent 4 5 3 3 3 2" xfId="10700" xr:uid="{00000000-0005-0000-0000-000093430000}"/>
    <cellStyle name="Percent 4 5 3 3 3 2 2" xfId="28320" xr:uid="{00000000-0005-0000-0000-000094430000}"/>
    <cellStyle name="Percent 4 5 3 3 3 3" xfId="28319" xr:uid="{00000000-0005-0000-0000-000095430000}"/>
    <cellStyle name="Percent 4 5 3 3 4" xfId="10701" xr:uid="{00000000-0005-0000-0000-000096430000}"/>
    <cellStyle name="Percent 4 5 3 3 4 2" xfId="28321" xr:uid="{00000000-0005-0000-0000-000097430000}"/>
    <cellStyle name="Percent 4 5 3 3 5" xfId="28316" xr:uid="{00000000-0005-0000-0000-000098430000}"/>
    <cellStyle name="Percent 4 5 3 4" xfId="10702" xr:uid="{00000000-0005-0000-0000-000099430000}"/>
    <cellStyle name="Percent 4 5 3 4 2" xfId="10703" xr:uid="{00000000-0005-0000-0000-00009A430000}"/>
    <cellStyle name="Percent 4 5 3 4 2 2" xfId="10704" xr:uid="{00000000-0005-0000-0000-00009B430000}"/>
    <cellStyle name="Percent 4 5 3 4 2 2 2" xfId="28324" xr:uid="{00000000-0005-0000-0000-00009C430000}"/>
    <cellStyle name="Percent 4 5 3 4 2 3" xfId="28323" xr:uid="{00000000-0005-0000-0000-00009D430000}"/>
    <cellStyle name="Percent 4 5 3 4 3" xfId="10705" xr:uid="{00000000-0005-0000-0000-00009E430000}"/>
    <cellStyle name="Percent 4 5 3 4 3 2" xfId="10706" xr:uid="{00000000-0005-0000-0000-00009F430000}"/>
    <cellStyle name="Percent 4 5 3 4 3 2 2" xfId="28326" xr:uid="{00000000-0005-0000-0000-0000A0430000}"/>
    <cellStyle name="Percent 4 5 3 4 3 3" xfId="28325" xr:uid="{00000000-0005-0000-0000-0000A1430000}"/>
    <cellStyle name="Percent 4 5 3 4 4" xfId="10707" xr:uid="{00000000-0005-0000-0000-0000A2430000}"/>
    <cellStyle name="Percent 4 5 3 4 4 2" xfId="10708" xr:uid="{00000000-0005-0000-0000-0000A3430000}"/>
    <cellStyle name="Percent 4 5 3 4 4 2 2" xfId="28328" xr:uid="{00000000-0005-0000-0000-0000A4430000}"/>
    <cellStyle name="Percent 4 5 3 4 4 3" xfId="28327" xr:uid="{00000000-0005-0000-0000-0000A5430000}"/>
    <cellStyle name="Percent 4 5 3 4 5" xfId="10709" xr:uid="{00000000-0005-0000-0000-0000A6430000}"/>
    <cellStyle name="Percent 4 5 3 4 5 2" xfId="28329" xr:uid="{00000000-0005-0000-0000-0000A7430000}"/>
    <cellStyle name="Percent 4 5 3 4 6" xfId="28322" xr:uid="{00000000-0005-0000-0000-0000A8430000}"/>
    <cellStyle name="Percent 4 5 3 5" xfId="10710" xr:uid="{00000000-0005-0000-0000-0000A9430000}"/>
    <cellStyle name="Percent 4 5 3 5 2" xfId="10711" xr:uid="{00000000-0005-0000-0000-0000AA430000}"/>
    <cellStyle name="Percent 4 5 3 5 2 2" xfId="10712" xr:uid="{00000000-0005-0000-0000-0000AB430000}"/>
    <cellStyle name="Percent 4 5 3 5 2 2 2" xfId="28332" xr:uid="{00000000-0005-0000-0000-0000AC430000}"/>
    <cellStyle name="Percent 4 5 3 5 2 3" xfId="28331" xr:uid="{00000000-0005-0000-0000-0000AD430000}"/>
    <cellStyle name="Percent 4 5 3 5 3" xfId="10713" xr:uid="{00000000-0005-0000-0000-0000AE430000}"/>
    <cellStyle name="Percent 4 5 3 5 3 2" xfId="10714" xr:uid="{00000000-0005-0000-0000-0000AF430000}"/>
    <cellStyle name="Percent 4 5 3 5 3 2 2" xfId="28334" xr:uid="{00000000-0005-0000-0000-0000B0430000}"/>
    <cellStyle name="Percent 4 5 3 5 3 3" xfId="28333" xr:uid="{00000000-0005-0000-0000-0000B1430000}"/>
    <cellStyle name="Percent 4 5 3 5 4" xfId="10715" xr:uid="{00000000-0005-0000-0000-0000B2430000}"/>
    <cellStyle name="Percent 4 5 3 5 4 2" xfId="28335" xr:uid="{00000000-0005-0000-0000-0000B3430000}"/>
    <cellStyle name="Percent 4 5 3 5 5" xfId="28330" xr:uid="{00000000-0005-0000-0000-0000B4430000}"/>
    <cellStyle name="Percent 4 5 3 6" xfId="10716" xr:uid="{00000000-0005-0000-0000-0000B5430000}"/>
    <cellStyle name="Percent 4 5 3 6 2" xfId="10717" xr:uid="{00000000-0005-0000-0000-0000B6430000}"/>
    <cellStyle name="Percent 4 5 3 6 2 2" xfId="28337" xr:uid="{00000000-0005-0000-0000-0000B7430000}"/>
    <cellStyle name="Percent 4 5 3 6 3" xfId="28336" xr:uid="{00000000-0005-0000-0000-0000B8430000}"/>
    <cellStyle name="Percent 4 5 3 7" xfId="10718" xr:uid="{00000000-0005-0000-0000-0000B9430000}"/>
    <cellStyle name="Percent 4 5 3 7 2" xfId="10719" xr:uid="{00000000-0005-0000-0000-0000BA430000}"/>
    <cellStyle name="Percent 4 5 3 7 2 2" xfId="28339" xr:uid="{00000000-0005-0000-0000-0000BB430000}"/>
    <cellStyle name="Percent 4 5 3 7 3" xfId="28338" xr:uid="{00000000-0005-0000-0000-0000BC430000}"/>
    <cellStyle name="Percent 4 5 3 8" xfId="10720" xr:uid="{00000000-0005-0000-0000-0000BD430000}"/>
    <cellStyle name="Percent 4 5 3 8 2" xfId="10721" xr:uid="{00000000-0005-0000-0000-0000BE430000}"/>
    <cellStyle name="Percent 4 5 3 8 2 2" xfId="28341" xr:uid="{00000000-0005-0000-0000-0000BF430000}"/>
    <cellStyle name="Percent 4 5 3 8 3" xfId="28340" xr:uid="{00000000-0005-0000-0000-0000C0430000}"/>
    <cellStyle name="Percent 4 5 3 9" xfId="10722" xr:uid="{00000000-0005-0000-0000-0000C1430000}"/>
    <cellStyle name="Percent 4 5 3 9 2" xfId="28342" xr:uid="{00000000-0005-0000-0000-0000C2430000}"/>
    <cellStyle name="Percent 4 5 4" xfId="10723" xr:uid="{00000000-0005-0000-0000-0000C3430000}"/>
    <cellStyle name="Percent 4 5 4 10" xfId="28343" xr:uid="{00000000-0005-0000-0000-0000C4430000}"/>
    <cellStyle name="Percent 4 5 4 2" xfId="10724" xr:uid="{00000000-0005-0000-0000-0000C5430000}"/>
    <cellStyle name="Percent 4 5 4 2 2" xfId="10725" xr:uid="{00000000-0005-0000-0000-0000C6430000}"/>
    <cellStyle name="Percent 4 5 4 2 2 2" xfId="10726" xr:uid="{00000000-0005-0000-0000-0000C7430000}"/>
    <cellStyle name="Percent 4 5 4 2 2 2 2" xfId="28346" xr:uid="{00000000-0005-0000-0000-0000C8430000}"/>
    <cellStyle name="Percent 4 5 4 2 2 3" xfId="28345" xr:uid="{00000000-0005-0000-0000-0000C9430000}"/>
    <cellStyle name="Percent 4 5 4 2 3" xfId="10727" xr:uid="{00000000-0005-0000-0000-0000CA430000}"/>
    <cellStyle name="Percent 4 5 4 2 3 2" xfId="10728" xr:uid="{00000000-0005-0000-0000-0000CB430000}"/>
    <cellStyle name="Percent 4 5 4 2 3 2 2" xfId="28348" xr:uid="{00000000-0005-0000-0000-0000CC430000}"/>
    <cellStyle name="Percent 4 5 4 2 3 3" xfId="28347" xr:uid="{00000000-0005-0000-0000-0000CD430000}"/>
    <cellStyle name="Percent 4 5 4 2 4" xfId="10729" xr:uid="{00000000-0005-0000-0000-0000CE430000}"/>
    <cellStyle name="Percent 4 5 4 2 4 2" xfId="28349" xr:uid="{00000000-0005-0000-0000-0000CF430000}"/>
    <cellStyle name="Percent 4 5 4 2 5" xfId="28344" xr:uid="{00000000-0005-0000-0000-0000D0430000}"/>
    <cellStyle name="Percent 4 5 4 3" xfId="10730" xr:uid="{00000000-0005-0000-0000-0000D1430000}"/>
    <cellStyle name="Percent 4 5 4 3 2" xfId="10731" xr:uid="{00000000-0005-0000-0000-0000D2430000}"/>
    <cellStyle name="Percent 4 5 4 3 2 2" xfId="10732" xr:uid="{00000000-0005-0000-0000-0000D3430000}"/>
    <cellStyle name="Percent 4 5 4 3 2 2 2" xfId="28352" xr:uid="{00000000-0005-0000-0000-0000D4430000}"/>
    <cellStyle name="Percent 4 5 4 3 2 3" xfId="28351" xr:uid="{00000000-0005-0000-0000-0000D5430000}"/>
    <cellStyle name="Percent 4 5 4 3 3" xfId="10733" xr:uid="{00000000-0005-0000-0000-0000D6430000}"/>
    <cellStyle name="Percent 4 5 4 3 3 2" xfId="10734" xr:uid="{00000000-0005-0000-0000-0000D7430000}"/>
    <cellStyle name="Percent 4 5 4 3 3 2 2" xfId="28354" xr:uid="{00000000-0005-0000-0000-0000D8430000}"/>
    <cellStyle name="Percent 4 5 4 3 3 3" xfId="28353" xr:uid="{00000000-0005-0000-0000-0000D9430000}"/>
    <cellStyle name="Percent 4 5 4 3 4" xfId="10735" xr:uid="{00000000-0005-0000-0000-0000DA430000}"/>
    <cellStyle name="Percent 4 5 4 3 4 2" xfId="28355" xr:uid="{00000000-0005-0000-0000-0000DB430000}"/>
    <cellStyle name="Percent 4 5 4 3 5" xfId="28350" xr:uid="{00000000-0005-0000-0000-0000DC430000}"/>
    <cellStyle name="Percent 4 5 4 4" xfId="10736" xr:uid="{00000000-0005-0000-0000-0000DD430000}"/>
    <cellStyle name="Percent 4 5 4 4 2" xfId="10737" xr:uid="{00000000-0005-0000-0000-0000DE430000}"/>
    <cellStyle name="Percent 4 5 4 4 2 2" xfId="10738" xr:uid="{00000000-0005-0000-0000-0000DF430000}"/>
    <cellStyle name="Percent 4 5 4 4 2 2 2" xfId="28358" xr:uid="{00000000-0005-0000-0000-0000E0430000}"/>
    <cellStyle name="Percent 4 5 4 4 2 3" xfId="28357" xr:uid="{00000000-0005-0000-0000-0000E1430000}"/>
    <cellStyle name="Percent 4 5 4 4 3" xfId="10739" xr:uid="{00000000-0005-0000-0000-0000E2430000}"/>
    <cellStyle name="Percent 4 5 4 4 3 2" xfId="10740" xr:uid="{00000000-0005-0000-0000-0000E3430000}"/>
    <cellStyle name="Percent 4 5 4 4 3 2 2" xfId="28360" xr:uid="{00000000-0005-0000-0000-0000E4430000}"/>
    <cellStyle name="Percent 4 5 4 4 3 3" xfId="28359" xr:uid="{00000000-0005-0000-0000-0000E5430000}"/>
    <cellStyle name="Percent 4 5 4 4 4" xfId="10741" xr:uid="{00000000-0005-0000-0000-0000E6430000}"/>
    <cellStyle name="Percent 4 5 4 4 4 2" xfId="10742" xr:uid="{00000000-0005-0000-0000-0000E7430000}"/>
    <cellStyle name="Percent 4 5 4 4 4 2 2" xfId="28362" xr:uid="{00000000-0005-0000-0000-0000E8430000}"/>
    <cellStyle name="Percent 4 5 4 4 4 3" xfId="28361" xr:uid="{00000000-0005-0000-0000-0000E9430000}"/>
    <cellStyle name="Percent 4 5 4 4 5" xfId="10743" xr:uid="{00000000-0005-0000-0000-0000EA430000}"/>
    <cellStyle name="Percent 4 5 4 4 5 2" xfId="28363" xr:uid="{00000000-0005-0000-0000-0000EB430000}"/>
    <cellStyle name="Percent 4 5 4 4 6" xfId="28356" xr:uid="{00000000-0005-0000-0000-0000EC430000}"/>
    <cellStyle name="Percent 4 5 4 5" xfId="10744" xr:uid="{00000000-0005-0000-0000-0000ED430000}"/>
    <cellStyle name="Percent 4 5 4 5 2" xfId="10745" xr:uid="{00000000-0005-0000-0000-0000EE430000}"/>
    <cellStyle name="Percent 4 5 4 5 2 2" xfId="10746" xr:uid="{00000000-0005-0000-0000-0000EF430000}"/>
    <cellStyle name="Percent 4 5 4 5 2 2 2" xfId="28366" xr:uid="{00000000-0005-0000-0000-0000F0430000}"/>
    <cellStyle name="Percent 4 5 4 5 2 3" xfId="28365" xr:uid="{00000000-0005-0000-0000-0000F1430000}"/>
    <cellStyle name="Percent 4 5 4 5 3" xfId="10747" xr:uid="{00000000-0005-0000-0000-0000F2430000}"/>
    <cellStyle name="Percent 4 5 4 5 3 2" xfId="10748" xr:uid="{00000000-0005-0000-0000-0000F3430000}"/>
    <cellStyle name="Percent 4 5 4 5 3 2 2" xfId="28368" xr:uid="{00000000-0005-0000-0000-0000F4430000}"/>
    <cellStyle name="Percent 4 5 4 5 3 3" xfId="28367" xr:uid="{00000000-0005-0000-0000-0000F5430000}"/>
    <cellStyle name="Percent 4 5 4 5 4" xfId="10749" xr:uid="{00000000-0005-0000-0000-0000F6430000}"/>
    <cellStyle name="Percent 4 5 4 5 4 2" xfId="28369" xr:uid="{00000000-0005-0000-0000-0000F7430000}"/>
    <cellStyle name="Percent 4 5 4 5 5" xfId="28364" xr:uid="{00000000-0005-0000-0000-0000F8430000}"/>
    <cellStyle name="Percent 4 5 4 6" xfId="10750" xr:uid="{00000000-0005-0000-0000-0000F9430000}"/>
    <cellStyle name="Percent 4 5 4 6 2" xfId="10751" xr:uid="{00000000-0005-0000-0000-0000FA430000}"/>
    <cellStyle name="Percent 4 5 4 6 2 2" xfId="28371" xr:uid="{00000000-0005-0000-0000-0000FB430000}"/>
    <cellStyle name="Percent 4 5 4 6 3" xfId="28370" xr:uid="{00000000-0005-0000-0000-0000FC430000}"/>
    <cellStyle name="Percent 4 5 4 7" xfId="10752" xr:uid="{00000000-0005-0000-0000-0000FD430000}"/>
    <cellStyle name="Percent 4 5 4 7 2" xfId="10753" xr:uid="{00000000-0005-0000-0000-0000FE430000}"/>
    <cellStyle name="Percent 4 5 4 7 2 2" xfId="28373" xr:uid="{00000000-0005-0000-0000-0000FF430000}"/>
    <cellStyle name="Percent 4 5 4 7 3" xfId="28372" xr:uid="{00000000-0005-0000-0000-000000440000}"/>
    <cellStyle name="Percent 4 5 4 8" xfId="10754" xr:uid="{00000000-0005-0000-0000-000001440000}"/>
    <cellStyle name="Percent 4 5 4 8 2" xfId="10755" xr:uid="{00000000-0005-0000-0000-000002440000}"/>
    <cellStyle name="Percent 4 5 4 8 2 2" xfId="28375" xr:uid="{00000000-0005-0000-0000-000003440000}"/>
    <cellStyle name="Percent 4 5 4 8 3" xfId="28374" xr:uid="{00000000-0005-0000-0000-000004440000}"/>
    <cellStyle name="Percent 4 5 4 9" xfId="10756" xr:uid="{00000000-0005-0000-0000-000005440000}"/>
    <cellStyle name="Percent 4 5 4 9 2" xfId="28376" xr:uid="{00000000-0005-0000-0000-000006440000}"/>
    <cellStyle name="Percent 4 5 5" xfId="10757" xr:uid="{00000000-0005-0000-0000-000007440000}"/>
    <cellStyle name="Percent 4 5 5 10" xfId="28377" xr:uid="{00000000-0005-0000-0000-000008440000}"/>
    <cellStyle name="Percent 4 5 5 2" xfId="10758" xr:uid="{00000000-0005-0000-0000-000009440000}"/>
    <cellStyle name="Percent 4 5 5 2 2" xfId="10759" xr:uid="{00000000-0005-0000-0000-00000A440000}"/>
    <cellStyle name="Percent 4 5 5 2 2 2" xfId="10760" xr:uid="{00000000-0005-0000-0000-00000B440000}"/>
    <cellStyle name="Percent 4 5 5 2 2 2 2" xfId="28380" xr:uid="{00000000-0005-0000-0000-00000C440000}"/>
    <cellStyle name="Percent 4 5 5 2 2 3" xfId="28379" xr:uid="{00000000-0005-0000-0000-00000D440000}"/>
    <cellStyle name="Percent 4 5 5 2 3" xfId="10761" xr:uid="{00000000-0005-0000-0000-00000E440000}"/>
    <cellStyle name="Percent 4 5 5 2 3 2" xfId="10762" xr:uid="{00000000-0005-0000-0000-00000F440000}"/>
    <cellStyle name="Percent 4 5 5 2 3 2 2" xfId="28382" xr:uid="{00000000-0005-0000-0000-000010440000}"/>
    <cellStyle name="Percent 4 5 5 2 3 3" xfId="28381" xr:uid="{00000000-0005-0000-0000-000011440000}"/>
    <cellStyle name="Percent 4 5 5 2 4" xfId="10763" xr:uid="{00000000-0005-0000-0000-000012440000}"/>
    <cellStyle name="Percent 4 5 5 2 4 2" xfId="28383" xr:uid="{00000000-0005-0000-0000-000013440000}"/>
    <cellStyle name="Percent 4 5 5 2 5" xfId="28378" xr:uid="{00000000-0005-0000-0000-000014440000}"/>
    <cellStyle name="Percent 4 5 5 3" xfId="10764" xr:uid="{00000000-0005-0000-0000-000015440000}"/>
    <cellStyle name="Percent 4 5 5 3 2" xfId="10765" xr:uid="{00000000-0005-0000-0000-000016440000}"/>
    <cellStyle name="Percent 4 5 5 3 2 2" xfId="10766" xr:uid="{00000000-0005-0000-0000-000017440000}"/>
    <cellStyle name="Percent 4 5 5 3 2 2 2" xfId="28386" xr:uid="{00000000-0005-0000-0000-000018440000}"/>
    <cellStyle name="Percent 4 5 5 3 2 3" xfId="28385" xr:uid="{00000000-0005-0000-0000-000019440000}"/>
    <cellStyle name="Percent 4 5 5 3 3" xfId="10767" xr:uid="{00000000-0005-0000-0000-00001A440000}"/>
    <cellStyle name="Percent 4 5 5 3 3 2" xfId="10768" xr:uid="{00000000-0005-0000-0000-00001B440000}"/>
    <cellStyle name="Percent 4 5 5 3 3 2 2" xfId="28388" xr:uid="{00000000-0005-0000-0000-00001C440000}"/>
    <cellStyle name="Percent 4 5 5 3 3 3" xfId="28387" xr:uid="{00000000-0005-0000-0000-00001D440000}"/>
    <cellStyle name="Percent 4 5 5 3 4" xfId="10769" xr:uid="{00000000-0005-0000-0000-00001E440000}"/>
    <cellStyle name="Percent 4 5 5 3 4 2" xfId="28389" xr:uid="{00000000-0005-0000-0000-00001F440000}"/>
    <cellStyle name="Percent 4 5 5 3 5" xfId="28384" xr:uid="{00000000-0005-0000-0000-000020440000}"/>
    <cellStyle name="Percent 4 5 5 4" xfId="10770" xr:uid="{00000000-0005-0000-0000-000021440000}"/>
    <cellStyle name="Percent 4 5 5 4 2" xfId="10771" xr:uid="{00000000-0005-0000-0000-000022440000}"/>
    <cellStyle name="Percent 4 5 5 4 2 2" xfId="10772" xr:uid="{00000000-0005-0000-0000-000023440000}"/>
    <cellStyle name="Percent 4 5 5 4 2 2 2" xfId="28392" xr:uid="{00000000-0005-0000-0000-000024440000}"/>
    <cellStyle name="Percent 4 5 5 4 2 3" xfId="28391" xr:uid="{00000000-0005-0000-0000-000025440000}"/>
    <cellStyle name="Percent 4 5 5 4 3" xfId="10773" xr:uid="{00000000-0005-0000-0000-000026440000}"/>
    <cellStyle name="Percent 4 5 5 4 3 2" xfId="10774" xr:uid="{00000000-0005-0000-0000-000027440000}"/>
    <cellStyle name="Percent 4 5 5 4 3 2 2" xfId="28394" xr:uid="{00000000-0005-0000-0000-000028440000}"/>
    <cellStyle name="Percent 4 5 5 4 3 3" xfId="28393" xr:uid="{00000000-0005-0000-0000-000029440000}"/>
    <cellStyle name="Percent 4 5 5 4 4" xfId="10775" xr:uid="{00000000-0005-0000-0000-00002A440000}"/>
    <cellStyle name="Percent 4 5 5 4 4 2" xfId="10776" xr:uid="{00000000-0005-0000-0000-00002B440000}"/>
    <cellStyle name="Percent 4 5 5 4 4 2 2" xfId="28396" xr:uid="{00000000-0005-0000-0000-00002C440000}"/>
    <cellStyle name="Percent 4 5 5 4 4 3" xfId="28395" xr:uid="{00000000-0005-0000-0000-00002D440000}"/>
    <cellStyle name="Percent 4 5 5 4 5" xfId="10777" xr:uid="{00000000-0005-0000-0000-00002E440000}"/>
    <cellStyle name="Percent 4 5 5 4 5 2" xfId="28397" xr:uid="{00000000-0005-0000-0000-00002F440000}"/>
    <cellStyle name="Percent 4 5 5 4 6" xfId="28390" xr:uid="{00000000-0005-0000-0000-000030440000}"/>
    <cellStyle name="Percent 4 5 5 5" xfId="10778" xr:uid="{00000000-0005-0000-0000-000031440000}"/>
    <cellStyle name="Percent 4 5 5 5 2" xfId="10779" xr:uid="{00000000-0005-0000-0000-000032440000}"/>
    <cellStyle name="Percent 4 5 5 5 2 2" xfId="10780" xr:uid="{00000000-0005-0000-0000-000033440000}"/>
    <cellStyle name="Percent 4 5 5 5 2 2 2" xfId="28400" xr:uid="{00000000-0005-0000-0000-000034440000}"/>
    <cellStyle name="Percent 4 5 5 5 2 3" xfId="28399" xr:uid="{00000000-0005-0000-0000-000035440000}"/>
    <cellStyle name="Percent 4 5 5 5 3" xfId="10781" xr:uid="{00000000-0005-0000-0000-000036440000}"/>
    <cellStyle name="Percent 4 5 5 5 3 2" xfId="10782" xr:uid="{00000000-0005-0000-0000-000037440000}"/>
    <cellStyle name="Percent 4 5 5 5 3 2 2" xfId="28402" xr:uid="{00000000-0005-0000-0000-000038440000}"/>
    <cellStyle name="Percent 4 5 5 5 3 3" xfId="28401" xr:uid="{00000000-0005-0000-0000-000039440000}"/>
    <cellStyle name="Percent 4 5 5 5 4" xfId="10783" xr:uid="{00000000-0005-0000-0000-00003A440000}"/>
    <cellStyle name="Percent 4 5 5 5 4 2" xfId="28403" xr:uid="{00000000-0005-0000-0000-00003B440000}"/>
    <cellStyle name="Percent 4 5 5 5 5" xfId="28398" xr:uid="{00000000-0005-0000-0000-00003C440000}"/>
    <cellStyle name="Percent 4 5 5 6" xfId="10784" xr:uid="{00000000-0005-0000-0000-00003D440000}"/>
    <cellStyle name="Percent 4 5 5 6 2" xfId="10785" xr:uid="{00000000-0005-0000-0000-00003E440000}"/>
    <cellStyle name="Percent 4 5 5 6 2 2" xfId="28405" xr:uid="{00000000-0005-0000-0000-00003F440000}"/>
    <cellStyle name="Percent 4 5 5 6 3" xfId="28404" xr:uid="{00000000-0005-0000-0000-000040440000}"/>
    <cellStyle name="Percent 4 5 5 7" xfId="10786" xr:uid="{00000000-0005-0000-0000-000041440000}"/>
    <cellStyle name="Percent 4 5 5 7 2" xfId="10787" xr:uid="{00000000-0005-0000-0000-000042440000}"/>
    <cellStyle name="Percent 4 5 5 7 2 2" xfId="28407" xr:uid="{00000000-0005-0000-0000-000043440000}"/>
    <cellStyle name="Percent 4 5 5 7 3" xfId="28406" xr:uid="{00000000-0005-0000-0000-000044440000}"/>
    <cellStyle name="Percent 4 5 5 8" xfId="10788" xr:uid="{00000000-0005-0000-0000-000045440000}"/>
    <cellStyle name="Percent 4 5 5 8 2" xfId="10789" xr:uid="{00000000-0005-0000-0000-000046440000}"/>
    <cellStyle name="Percent 4 5 5 8 2 2" xfId="28409" xr:uid="{00000000-0005-0000-0000-000047440000}"/>
    <cellStyle name="Percent 4 5 5 8 3" xfId="28408" xr:uid="{00000000-0005-0000-0000-000048440000}"/>
    <cellStyle name="Percent 4 5 5 9" xfId="10790" xr:uid="{00000000-0005-0000-0000-000049440000}"/>
    <cellStyle name="Percent 4 5 5 9 2" xfId="28410" xr:uid="{00000000-0005-0000-0000-00004A440000}"/>
    <cellStyle name="Percent 4 5 6" xfId="10791" xr:uid="{00000000-0005-0000-0000-00004B440000}"/>
    <cellStyle name="Percent 4 5 6 10" xfId="28411" xr:uid="{00000000-0005-0000-0000-00004C440000}"/>
    <cellStyle name="Percent 4 5 6 2" xfId="10792" xr:uid="{00000000-0005-0000-0000-00004D440000}"/>
    <cellStyle name="Percent 4 5 6 2 2" xfId="10793" xr:uid="{00000000-0005-0000-0000-00004E440000}"/>
    <cellStyle name="Percent 4 5 6 2 2 2" xfId="10794" xr:uid="{00000000-0005-0000-0000-00004F440000}"/>
    <cellStyle name="Percent 4 5 6 2 2 2 2" xfId="28414" xr:uid="{00000000-0005-0000-0000-000050440000}"/>
    <cellStyle name="Percent 4 5 6 2 2 3" xfId="28413" xr:uid="{00000000-0005-0000-0000-000051440000}"/>
    <cellStyle name="Percent 4 5 6 2 3" xfId="10795" xr:uid="{00000000-0005-0000-0000-000052440000}"/>
    <cellStyle name="Percent 4 5 6 2 3 2" xfId="10796" xr:uid="{00000000-0005-0000-0000-000053440000}"/>
    <cellStyle name="Percent 4 5 6 2 3 2 2" xfId="28416" xr:uid="{00000000-0005-0000-0000-000054440000}"/>
    <cellStyle name="Percent 4 5 6 2 3 3" xfId="28415" xr:uid="{00000000-0005-0000-0000-000055440000}"/>
    <cellStyle name="Percent 4 5 6 2 4" xfId="10797" xr:uid="{00000000-0005-0000-0000-000056440000}"/>
    <cellStyle name="Percent 4 5 6 2 4 2" xfId="28417" xr:uid="{00000000-0005-0000-0000-000057440000}"/>
    <cellStyle name="Percent 4 5 6 2 5" xfId="28412" xr:uid="{00000000-0005-0000-0000-000058440000}"/>
    <cellStyle name="Percent 4 5 6 3" xfId="10798" xr:uid="{00000000-0005-0000-0000-000059440000}"/>
    <cellStyle name="Percent 4 5 6 3 2" xfId="10799" xr:uid="{00000000-0005-0000-0000-00005A440000}"/>
    <cellStyle name="Percent 4 5 6 3 2 2" xfId="10800" xr:uid="{00000000-0005-0000-0000-00005B440000}"/>
    <cellStyle name="Percent 4 5 6 3 2 2 2" xfId="28420" xr:uid="{00000000-0005-0000-0000-00005C440000}"/>
    <cellStyle name="Percent 4 5 6 3 2 3" xfId="28419" xr:uid="{00000000-0005-0000-0000-00005D440000}"/>
    <cellStyle name="Percent 4 5 6 3 3" xfId="10801" xr:uid="{00000000-0005-0000-0000-00005E440000}"/>
    <cellStyle name="Percent 4 5 6 3 3 2" xfId="10802" xr:uid="{00000000-0005-0000-0000-00005F440000}"/>
    <cellStyle name="Percent 4 5 6 3 3 2 2" xfId="28422" xr:uid="{00000000-0005-0000-0000-000060440000}"/>
    <cellStyle name="Percent 4 5 6 3 3 3" xfId="28421" xr:uid="{00000000-0005-0000-0000-000061440000}"/>
    <cellStyle name="Percent 4 5 6 3 4" xfId="10803" xr:uid="{00000000-0005-0000-0000-000062440000}"/>
    <cellStyle name="Percent 4 5 6 3 4 2" xfId="28423" xr:uid="{00000000-0005-0000-0000-000063440000}"/>
    <cellStyle name="Percent 4 5 6 3 5" xfId="28418" xr:uid="{00000000-0005-0000-0000-000064440000}"/>
    <cellStyle name="Percent 4 5 6 4" xfId="10804" xr:uid="{00000000-0005-0000-0000-000065440000}"/>
    <cellStyle name="Percent 4 5 6 4 2" xfId="10805" xr:uid="{00000000-0005-0000-0000-000066440000}"/>
    <cellStyle name="Percent 4 5 6 4 2 2" xfId="10806" xr:uid="{00000000-0005-0000-0000-000067440000}"/>
    <cellStyle name="Percent 4 5 6 4 2 2 2" xfId="28426" xr:uid="{00000000-0005-0000-0000-000068440000}"/>
    <cellStyle name="Percent 4 5 6 4 2 3" xfId="28425" xr:uid="{00000000-0005-0000-0000-000069440000}"/>
    <cellStyle name="Percent 4 5 6 4 3" xfId="10807" xr:uid="{00000000-0005-0000-0000-00006A440000}"/>
    <cellStyle name="Percent 4 5 6 4 3 2" xfId="10808" xr:uid="{00000000-0005-0000-0000-00006B440000}"/>
    <cellStyle name="Percent 4 5 6 4 3 2 2" xfId="28428" xr:uid="{00000000-0005-0000-0000-00006C440000}"/>
    <cellStyle name="Percent 4 5 6 4 3 3" xfId="28427" xr:uid="{00000000-0005-0000-0000-00006D440000}"/>
    <cellStyle name="Percent 4 5 6 4 4" xfId="10809" xr:uid="{00000000-0005-0000-0000-00006E440000}"/>
    <cellStyle name="Percent 4 5 6 4 4 2" xfId="10810" xr:uid="{00000000-0005-0000-0000-00006F440000}"/>
    <cellStyle name="Percent 4 5 6 4 4 2 2" xfId="28430" xr:uid="{00000000-0005-0000-0000-000070440000}"/>
    <cellStyle name="Percent 4 5 6 4 4 3" xfId="28429" xr:uid="{00000000-0005-0000-0000-000071440000}"/>
    <cellStyle name="Percent 4 5 6 4 5" xfId="10811" xr:uid="{00000000-0005-0000-0000-000072440000}"/>
    <cellStyle name="Percent 4 5 6 4 5 2" xfId="28431" xr:uid="{00000000-0005-0000-0000-000073440000}"/>
    <cellStyle name="Percent 4 5 6 4 6" xfId="28424" xr:uid="{00000000-0005-0000-0000-000074440000}"/>
    <cellStyle name="Percent 4 5 6 5" xfId="10812" xr:uid="{00000000-0005-0000-0000-000075440000}"/>
    <cellStyle name="Percent 4 5 6 5 2" xfId="10813" xr:uid="{00000000-0005-0000-0000-000076440000}"/>
    <cellStyle name="Percent 4 5 6 5 2 2" xfId="10814" xr:uid="{00000000-0005-0000-0000-000077440000}"/>
    <cellStyle name="Percent 4 5 6 5 2 2 2" xfId="28434" xr:uid="{00000000-0005-0000-0000-000078440000}"/>
    <cellStyle name="Percent 4 5 6 5 2 3" xfId="28433" xr:uid="{00000000-0005-0000-0000-000079440000}"/>
    <cellStyle name="Percent 4 5 6 5 3" xfId="10815" xr:uid="{00000000-0005-0000-0000-00007A440000}"/>
    <cellStyle name="Percent 4 5 6 5 3 2" xfId="10816" xr:uid="{00000000-0005-0000-0000-00007B440000}"/>
    <cellStyle name="Percent 4 5 6 5 3 2 2" xfId="28436" xr:uid="{00000000-0005-0000-0000-00007C440000}"/>
    <cellStyle name="Percent 4 5 6 5 3 3" xfId="28435" xr:uid="{00000000-0005-0000-0000-00007D440000}"/>
    <cellStyle name="Percent 4 5 6 5 4" xfId="10817" xr:uid="{00000000-0005-0000-0000-00007E440000}"/>
    <cellStyle name="Percent 4 5 6 5 4 2" xfId="28437" xr:uid="{00000000-0005-0000-0000-00007F440000}"/>
    <cellStyle name="Percent 4 5 6 5 5" xfId="28432" xr:uid="{00000000-0005-0000-0000-000080440000}"/>
    <cellStyle name="Percent 4 5 6 6" xfId="10818" xr:uid="{00000000-0005-0000-0000-000081440000}"/>
    <cellStyle name="Percent 4 5 6 6 2" xfId="10819" xr:uid="{00000000-0005-0000-0000-000082440000}"/>
    <cellStyle name="Percent 4 5 6 6 2 2" xfId="28439" xr:uid="{00000000-0005-0000-0000-000083440000}"/>
    <cellStyle name="Percent 4 5 6 6 3" xfId="28438" xr:uid="{00000000-0005-0000-0000-000084440000}"/>
    <cellStyle name="Percent 4 5 6 7" xfId="10820" xr:uid="{00000000-0005-0000-0000-000085440000}"/>
    <cellStyle name="Percent 4 5 6 7 2" xfId="10821" xr:uid="{00000000-0005-0000-0000-000086440000}"/>
    <cellStyle name="Percent 4 5 6 7 2 2" xfId="28441" xr:uid="{00000000-0005-0000-0000-000087440000}"/>
    <cellStyle name="Percent 4 5 6 7 3" xfId="28440" xr:uid="{00000000-0005-0000-0000-000088440000}"/>
    <cellStyle name="Percent 4 5 6 8" xfId="10822" xr:uid="{00000000-0005-0000-0000-000089440000}"/>
    <cellStyle name="Percent 4 5 6 8 2" xfId="10823" xr:uid="{00000000-0005-0000-0000-00008A440000}"/>
    <cellStyle name="Percent 4 5 6 8 2 2" xfId="28443" xr:uid="{00000000-0005-0000-0000-00008B440000}"/>
    <cellStyle name="Percent 4 5 6 8 3" xfId="28442" xr:uid="{00000000-0005-0000-0000-00008C440000}"/>
    <cellStyle name="Percent 4 5 6 9" xfId="10824" xr:uid="{00000000-0005-0000-0000-00008D440000}"/>
    <cellStyle name="Percent 4 5 6 9 2" xfId="28444" xr:uid="{00000000-0005-0000-0000-00008E440000}"/>
    <cellStyle name="Percent 4 5 7" xfId="10825" xr:uid="{00000000-0005-0000-0000-00008F440000}"/>
    <cellStyle name="Percent 4 5 7 10" xfId="28445" xr:uid="{00000000-0005-0000-0000-000090440000}"/>
    <cellStyle name="Percent 4 5 7 2" xfId="10826" xr:uid="{00000000-0005-0000-0000-000091440000}"/>
    <cellStyle name="Percent 4 5 7 2 2" xfId="10827" xr:uid="{00000000-0005-0000-0000-000092440000}"/>
    <cellStyle name="Percent 4 5 7 2 2 2" xfId="10828" xr:uid="{00000000-0005-0000-0000-000093440000}"/>
    <cellStyle name="Percent 4 5 7 2 2 2 2" xfId="28448" xr:uid="{00000000-0005-0000-0000-000094440000}"/>
    <cellStyle name="Percent 4 5 7 2 2 3" xfId="28447" xr:uid="{00000000-0005-0000-0000-000095440000}"/>
    <cellStyle name="Percent 4 5 7 2 3" xfId="10829" xr:uid="{00000000-0005-0000-0000-000096440000}"/>
    <cellStyle name="Percent 4 5 7 2 3 2" xfId="10830" xr:uid="{00000000-0005-0000-0000-000097440000}"/>
    <cellStyle name="Percent 4 5 7 2 3 2 2" xfId="28450" xr:uid="{00000000-0005-0000-0000-000098440000}"/>
    <cellStyle name="Percent 4 5 7 2 3 3" xfId="28449" xr:uid="{00000000-0005-0000-0000-000099440000}"/>
    <cellStyle name="Percent 4 5 7 2 4" xfId="10831" xr:uid="{00000000-0005-0000-0000-00009A440000}"/>
    <cellStyle name="Percent 4 5 7 2 4 2" xfId="28451" xr:uid="{00000000-0005-0000-0000-00009B440000}"/>
    <cellStyle name="Percent 4 5 7 2 5" xfId="28446" xr:uid="{00000000-0005-0000-0000-00009C440000}"/>
    <cellStyle name="Percent 4 5 7 3" xfId="10832" xr:uid="{00000000-0005-0000-0000-00009D440000}"/>
    <cellStyle name="Percent 4 5 7 3 2" xfId="10833" xr:uid="{00000000-0005-0000-0000-00009E440000}"/>
    <cellStyle name="Percent 4 5 7 3 2 2" xfId="10834" xr:uid="{00000000-0005-0000-0000-00009F440000}"/>
    <cellStyle name="Percent 4 5 7 3 2 2 2" xfId="28454" xr:uid="{00000000-0005-0000-0000-0000A0440000}"/>
    <cellStyle name="Percent 4 5 7 3 2 3" xfId="28453" xr:uid="{00000000-0005-0000-0000-0000A1440000}"/>
    <cellStyle name="Percent 4 5 7 3 3" xfId="10835" xr:uid="{00000000-0005-0000-0000-0000A2440000}"/>
    <cellStyle name="Percent 4 5 7 3 3 2" xfId="10836" xr:uid="{00000000-0005-0000-0000-0000A3440000}"/>
    <cellStyle name="Percent 4 5 7 3 3 2 2" xfId="28456" xr:uid="{00000000-0005-0000-0000-0000A4440000}"/>
    <cellStyle name="Percent 4 5 7 3 3 3" xfId="28455" xr:uid="{00000000-0005-0000-0000-0000A5440000}"/>
    <cellStyle name="Percent 4 5 7 3 4" xfId="10837" xr:uid="{00000000-0005-0000-0000-0000A6440000}"/>
    <cellStyle name="Percent 4 5 7 3 4 2" xfId="28457" xr:uid="{00000000-0005-0000-0000-0000A7440000}"/>
    <cellStyle name="Percent 4 5 7 3 5" xfId="28452" xr:uid="{00000000-0005-0000-0000-0000A8440000}"/>
    <cellStyle name="Percent 4 5 7 4" xfId="10838" xr:uid="{00000000-0005-0000-0000-0000A9440000}"/>
    <cellStyle name="Percent 4 5 7 4 2" xfId="10839" xr:uid="{00000000-0005-0000-0000-0000AA440000}"/>
    <cellStyle name="Percent 4 5 7 4 2 2" xfId="10840" xr:uid="{00000000-0005-0000-0000-0000AB440000}"/>
    <cellStyle name="Percent 4 5 7 4 2 2 2" xfId="28460" xr:uid="{00000000-0005-0000-0000-0000AC440000}"/>
    <cellStyle name="Percent 4 5 7 4 2 3" xfId="28459" xr:uid="{00000000-0005-0000-0000-0000AD440000}"/>
    <cellStyle name="Percent 4 5 7 4 3" xfId="10841" xr:uid="{00000000-0005-0000-0000-0000AE440000}"/>
    <cellStyle name="Percent 4 5 7 4 3 2" xfId="10842" xr:uid="{00000000-0005-0000-0000-0000AF440000}"/>
    <cellStyle name="Percent 4 5 7 4 3 2 2" xfId="28462" xr:uid="{00000000-0005-0000-0000-0000B0440000}"/>
    <cellStyle name="Percent 4 5 7 4 3 3" xfId="28461" xr:uid="{00000000-0005-0000-0000-0000B1440000}"/>
    <cellStyle name="Percent 4 5 7 4 4" xfId="10843" xr:uid="{00000000-0005-0000-0000-0000B2440000}"/>
    <cellStyle name="Percent 4 5 7 4 4 2" xfId="10844" xr:uid="{00000000-0005-0000-0000-0000B3440000}"/>
    <cellStyle name="Percent 4 5 7 4 4 2 2" xfId="28464" xr:uid="{00000000-0005-0000-0000-0000B4440000}"/>
    <cellStyle name="Percent 4 5 7 4 4 3" xfId="28463" xr:uid="{00000000-0005-0000-0000-0000B5440000}"/>
    <cellStyle name="Percent 4 5 7 4 5" xfId="10845" xr:uid="{00000000-0005-0000-0000-0000B6440000}"/>
    <cellStyle name="Percent 4 5 7 4 5 2" xfId="28465" xr:uid="{00000000-0005-0000-0000-0000B7440000}"/>
    <cellStyle name="Percent 4 5 7 4 6" xfId="28458" xr:uid="{00000000-0005-0000-0000-0000B8440000}"/>
    <cellStyle name="Percent 4 5 7 5" xfId="10846" xr:uid="{00000000-0005-0000-0000-0000B9440000}"/>
    <cellStyle name="Percent 4 5 7 5 2" xfId="10847" xr:uid="{00000000-0005-0000-0000-0000BA440000}"/>
    <cellStyle name="Percent 4 5 7 5 2 2" xfId="10848" xr:uid="{00000000-0005-0000-0000-0000BB440000}"/>
    <cellStyle name="Percent 4 5 7 5 2 2 2" xfId="28468" xr:uid="{00000000-0005-0000-0000-0000BC440000}"/>
    <cellStyle name="Percent 4 5 7 5 2 3" xfId="28467" xr:uid="{00000000-0005-0000-0000-0000BD440000}"/>
    <cellStyle name="Percent 4 5 7 5 3" xfId="10849" xr:uid="{00000000-0005-0000-0000-0000BE440000}"/>
    <cellStyle name="Percent 4 5 7 5 3 2" xfId="10850" xr:uid="{00000000-0005-0000-0000-0000BF440000}"/>
    <cellStyle name="Percent 4 5 7 5 3 2 2" xfId="28470" xr:uid="{00000000-0005-0000-0000-0000C0440000}"/>
    <cellStyle name="Percent 4 5 7 5 3 3" xfId="28469" xr:uid="{00000000-0005-0000-0000-0000C1440000}"/>
    <cellStyle name="Percent 4 5 7 5 4" xfId="10851" xr:uid="{00000000-0005-0000-0000-0000C2440000}"/>
    <cellStyle name="Percent 4 5 7 5 4 2" xfId="28471" xr:uid="{00000000-0005-0000-0000-0000C3440000}"/>
    <cellStyle name="Percent 4 5 7 5 5" xfId="28466" xr:uid="{00000000-0005-0000-0000-0000C4440000}"/>
    <cellStyle name="Percent 4 5 7 6" xfId="10852" xr:uid="{00000000-0005-0000-0000-0000C5440000}"/>
    <cellStyle name="Percent 4 5 7 6 2" xfId="10853" xr:uid="{00000000-0005-0000-0000-0000C6440000}"/>
    <cellStyle name="Percent 4 5 7 6 2 2" xfId="28473" xr:uid="{00000000-0005-0000-0000-0000C7440000}"/>
    <cellStyle name="Percent 4 5 7 6 3" xfId="28472" xr:uid="{00000000-0005-0000-0000-0000C8440000}"/>
    <cellStyle name="Percent 4 5 7 7" xfId="10854" xr:uid="{00000000-0005-0000-0000-0000C9440000}"/>
    <cellStyle name="Percent 4 5 7 7 2" xfId="10855" xr:uid="{00000000-0005-0000-0000-0000CA440000}"/>
    <cellStyle name="Percent 4 5 7 7 2 2" xfId="28475" xr:uid="{00000000-0005-0000-0000-0000CB440000}"/>
    <cellStyle name="Percent 4 5 7 7 3" xfId="28474" xr:uid="{00000000-0005-0000-0000-0000CC440000}"/>
    <cellStyle name="Percent 4 5 7 8" xfId="10856" xr:uid="{00000000-0005-0000-0000-0000CD440000}"/>
    <cellStyle name="Percent 4 5 7 8 2" xfId="10857" xr:uid="{00000000-0005-0000-0000-0000CE440000}"/>
    <cellStyle name="Percent 4 5 7 8 2 2" xfId="28477" xr:uid="{00000000-0005-0000-0000-0000CF440000}"/>
    <cellStyle name="Percent 4 5 7 8 3" xfId="28476" xr:uid="{00000000-0005-0000-0000-0000D0440000}"/>
    <cellStyle name="Percent 4 5 7 9" xfId="10858" xr:uid="{00000000-0005-0000-0000-0000D1440000}"/>
    <cellStyle name="Percent 4 5 7 9 2" xfId="28478" xr:uid="{00000000-0005-0000-0000-0000D2440000}"/>
    <cellStyle name="Percent 4 5 8" xfId="10859" xr:uid="{00000000-0005-0000-0000-0000D3440000}"/>
    <cellStyle name="Percent 4 5 8 10" xfId="28479" xr:uid="{00000000-0005-0000-0000-0000D4440000}"/>
    <cellStyle name="Percent 4 5 8 2" xfId="10860" xr:uid="{00000000-0005-0000-0000-0000D5440000}"/>
    <cellStyle name="Percent 4 5 8 2 2" xfId="10861" xr:uid="{00000000-0005-0000-0000-0000D6440000}"/>
    <cellStyle name="Percent 4 5 8 2 2 2" xfId="10862" xr:uid="{00000000-0005-0000-0000-0000D7440000}"/>
    <cellStyle name="Percent 4 5 8 2 2 2 2" xfId="28482" xr:uid="{00000000-0005-0000-0000-0000D8440000}"/>
    <cellStyle name="Percent 4 5 8 2 2 3" xfId="28481" xr:uid="{00000000-0005-0000-0000-0000D9440000}"/>
    <cellStyle name="Percent 4 5 8 2 3" xfId="10863" xr:uid="{00000000-0005-0000-0000-0000DA440000}"/>
    <cellStyle name="Percent 4 5 8 2 3 2" xfId="10864" xr:uid="{00000000-0005-0000-0000-0000DB440000}"/>
    <cellStyle name="Percent 4 5 8 2 3 2 2" xfId="28484" xr:uid="{00000000-0005-0000-0000-0000DC440000}"/>
    <cellStyle name="Percent 4 5 8 2 3 3" xfId="28483" xr:uid="{00000000-0005-0000-0000-0000DD440000}"/>
    <cellStyle name="Percent 4 5 8 2 4" xfId="10865" xr:uid="{00000000-0005-0000-0000-0000DE440000}"/>
    <cellStyle name="Percent 4 5 8 2 4 2" xfId="28485" xr:uid="{00000000-0005-0000-0000-0000DF440000}"/>
    <cellStyle name="Percent 4 5 8 2 5" xfId="28480" xr:uid="{00000000-0005-0000-0000-0000E0440000}"/>
    <cellStyle name="Percent 4 5 8 3" xfId="10866" xr:uid="{00000000-0005-0000-0000-0000E1440000}"/>
    <cellStyle name="Percent 4 5 8 3 2" xfId="10867" xr:uid="{00000000-0005-0000-0000-0000E2440000}"/>
    <cellStyle name="Percent 4 5 8 3 2 2" xfId="10868" xr:uid="{00000000-0005-0000-0000-0000E3440000}"/>
    <cellStyle name="Percent 4 5 8 3 2 2 2" xfId="28488" xr:uid="{00000000-0005-0000-0000-0000E4440000}"/>
    <cellStyle name="Percent 4 5 8 3 2 3" xfId="28487" xr:uid="{00000000-0005-0000-0000-0000E5440000}"/>
    <cellStyle name="Percent 4 5 8 3 3" xfId="10869" xr:uid="{00000000-0005-0000-0000-0000E6440000}"/>
    <cellStyle name="Percent 4 5 8 3 3 2" xfId="10870" xr:uid="{00000000-0005-0000-0000-0000E7440000}"/>
    <cellStyle name="Percent 4 5 8 3 3 2 2" xfId="28490" xr:uid="{00000000-0005-0000-0000-0000E8440000}"/>
    <cellStyle name="Percent 4 5 8 3 3 3" xfId="28489" xr:uid="{00000000-0005-0000-0000-0000E9440000}"/>
    <cellStyle name="Percent 4 5 8 3 4" xfId="10871" xr:uid="{00000000-0005-0000-0000-0000EA440000}"/>
    <cellStyle name="Percent 4 5 8 3 4 2" xfId="28491" xr:uid="{00000000-0005-0000-0000-0000EB440000}"/>
    <cellStyle name="Percent 4 5 8 3 5" xfId="28486" xr:uid="{00000000-0005-0000-0000-0000EC440000}"/>
    <cellStyle name="Percent 4 5 8 4" xfId="10872" xr:uid="{00000000-0005-0000-0000-0000ED440000}"/>
    <cellStyle name="Percent 4 5 8 4 2" xfId="10873" xr:uid="{00000000-0005-0000-0000-0000EE440000}"/>
    <cellStyle name="Percent 4 5 8 4 2 2" xfId="10874" xr:uid="{00000000-0005-0000-0000-0000EF440000}"/>
    <cellStyle name="Percent 4 5 8 4 2 2 2" xfId="28494" xr:uid="{00000000-0005-0000-0000-0000F0440000}"/>
    <cellStyle name="Percent 4 5 8 4 2 3" xfId="28493" xr:uid="{00000000-0005-0000-0000-0000F1440000}"/>
    <cellStyle name="Percent 4 5 8 4 3" xfId="10875" xr:uid="{00000000-0005-0000-0000-0000F2440000}"/>
    <cellStyle name="Percent 4 5 8 4 3 2" xfId="10876" xr:uid="{00000000-0005-0000-0000-0000F3440000}"/>
    <cellStyle name="Percent 4 5 8 4 3 2 2" xfId="28496" xr:uid="{00000000-0005-0000-0000-0000F4440000}"/>
    <cellStyle name="Percent 4 5 8 4 3 3" xfId="28495" xr:uid="{00000000-0005-0000-0000-0000F5440000}"/>
    <cellStyle name="Percent 4 5 8 4 4" xfId="10877" xr:uid="{00000000-0005-0000-0000-0000F6440000}"/>
    <cellStyle name="Percent 4 5 8 4 4 2" xfId="10878" xr:uid="{00000000-0005-0000-0000-0000F7440000}"/>
    <cellStyle name="Percent 4 5 8 4 4 2 2" xfId="28498" xr:uid="{00000000-0005-0000-0000-0000F8440000}"/>
    <cellStyle name="Percent 4 5 8 4 4 3" xfId="28497" xr:uid="{00000000-0005-0000-0000-0000F9440000}"/>
    <cellStyle name="Percent 4 5 8 4 5" xfId="10879" xr:uid="{00000000-0005-0000-0000-0000FA440000}"/>
    <cellStyle name="Percent 4 5 8 4 5 2" xfId="28499" xr:uid="{00000000-0005-0000-0000-0000FB440000}"/>
    <cellStyle name="Percent 4 5 8 4 6" xfId="28492" xr:uid="{00000000-0005-0000-0000-0000FC440000}"/>
    <cellStyle name="Percent 4 5 8 5" xfId="10880" xr:uid="{00000000-0005-0000-0000-0000FD440000}"/>
    <cellStyle name="Percent 4 5 8 5 2" xfId="10881" xr:uid="{00000000-0005-0000-0000-0000FE440000}"/>
    <cellStyle name="Percent 4 5 8 5 2 2" xfId="10882" xr:uid="{00000000-0005-0000-0000-0000FF440000}"/>
    <cellStyle name="Percent 4 5 8 5 2 2 2" xfId="28502" xr:uid="{00000000-0005-0000-0000-000000450000}"/>
    <cellStyle name="Percent 4 5 8 5 2 3" xfId="28501" xr:uid="{00000000-0005-0000-0000-000001450000}"/>
    <cellStyle name="Percent 4 5 8 5 3" xfId="10883" xr:uid="{00000000-0005-0000-0000-000002450000}"/>
    <cellStyle name="Percent 4 5 8 5 3 2" xfId="10884" xr:uid="{00000000-0005-0000-0000-000003450000}"/>
    <cellStyle name="Percent 4 5 8 5 3 2 2" xfId="28504" xr:uid="{00000000-0005-0000-0000-000004450000}"/>
    <cellStyle name="Percent 4 5 8 5 3 3" xfId="28503" xr:uid="{00000000-0005-0000-0000-000005450000}"/>
    <cellStyle name="Percent 4 5 8 5 4" xfId="10885" xr:uid="{00000000-0005-0000-0000-000006450000}"/>
    <cellStyle name="Percent 4 5 8 5 4 2" xfId="28505" xr:uid="{00000000-0005-0000-0000-000007450000}"/>
    <cellStyle name="Percent 4 5 8 5 5" xfId="28500" xr:uid="{00000000-0005-0000-0000-000008450000}"/>
    <cellStyle name="Percent 4 5 8 6" xfId="10886" xr:uid="{00000000-0005-0000-0000-000009450000}"/>
    <cellStyle name="Percent 4 5 8 6 2" xfId="10887" xr:uid="{00000000-0005-0000-0000-00000A450000}"/>
    <cellStyle name="Percent 4 5 8 6 2 2" xfId="28507" xr:uid="{00000000-0005-0000-0000-00000B450000}"/>
    <cellStyle name="Percent 4 5 8 6 3" xfId="28506" xr:uid="{00000000-0005-0000-0000-00000C450000}"/>
    <cellStyle name="Percent 4 5 8 7" xfId="10888" xr:uid="{00000000-0005-0000-0000-00000D450000}"/>
    <cellStyle name="Percent 4 5 8 7 2" xfId="10889" xr:uid="{00000000-0005-0000-0000-00000E450000}"/>
    <cellStyle name="Percent 4 5 8 7 2 2" xfId="28509" xr:uid="{00000000-0005-0000-0000-00000F450000}"/>
    <cellStyle name="Percent 4 5 8 7 3" xfId="28508" xr:uid="{00000000-0005-0000-0000-000010450000}"/>
    <cellStyle name="Percent 4 5 8 8" xfId="10890" xr:uid="{00000000-0005-0000-0000-000011450000}"/>
    <cellStyle name="Percent 4 5 8 8 2" xfId="10891" xr:uid="{00000000-0005-0000-0000-000012450000}"/>
    <cellStyle name="Percent 4 5 8 8 2 2" xfId="28511" xr:uid="{00000000-0005-0000-0000-000013450000}"/>
    <cellStyle name="Percent 4 5 8 8 3" xfId="28510" xr:uid="{00000000-0005-0000-0000-000014450000}"/>
    <cellStyle name="Percent 4 5 8 9" xfId="10892" xr:uid="{00000000-0005-0000-0000-000015450000}"/>
    <cellStyle name="Percent 4 5 8 9 2" xfId="28512" xr:uid="{00000000-0005-0000-0000-000016450000}"/>
    <cellStyle name="Percent 4 5 9" xfId="10893" xr:uid="{00000000-0005-0000-0000-000017450000}"/>
    <cellStyle name="Percent 4 5 9 2" xfId="10894" xr:uid="{00000000-0005-0000-0000-000018450000}"/>
    <cellStyle name="Percent 4 5 9 2 2" xfId="10895" xr:uid="{00000000-0005-0000-0000-000019450000}"/>
    <cellStyle name="Percent 4 5 9 2 2 2" xfId="28515" xr:uid="{00000000-0005-0000-0000-00001A450000}"/>
    <cellStyle name="Percent 4 5 9 2 3" xfId="28514" xr:uid="{00000000-0005-0000-0000-00001B450000}"/>
    <cellStyle name="Percent 4 5 9 3" xfId="10896" xr:uid="{00000000-0005-0000-0000-00001C450000}"/>
    <cellStyle name="Percent 4 5 9 3 2" xfId="10897" xr:uid="{00000000-0005-0000-0000-00001D450000}"/>
    <cellStyle name="Percent 4 5 9 3 2 2" xfId="28517" xr:uid="{00000000-0005-0000-0000-00001E450000}"/>
    <cellStyle name="Percent 4 5 9 3 3" xfId="28516" xr:uid="{00000000-0005-0000-0000-00001F450000}"/>
    <cellStyle name="Percent 4 5 9 4" xfId="10898" xr:uid="{00000000-0005-0000-0000-000020450000}"/>
    <cellStyle name="Percent 4 5 9 4 2" xfId="28518" xr:uid="{00000000-0005-0000-0000-000021450000}"/>
    <cellStyle name="Percent 4 5 9 5" xfId="28513" xr:uid="{00000000-0005-0000-0000-000022450000}"/>
    <cellStyle name="Percent 4 6" xfId="10899" xr:uid="{00000000-0005-0000-0000-000023450000}"/>
    <cellStyle name="Percent 4 6 10" xfId="10900" xr:uid="{00000000-0005-0000-0000-000024450000}"/>
    <cellStyle name="Percent 4 6 10 2" xfId="10901" xr:uid="{00000000-0005-0000-0000-000025450000}"/>
    <cellStyle name="Percent 4 6 10 2 2" xfId="10902" xr:uid="{00000000-0005-0000-0000-000026450000}"/>
    <cellStyle name="Percent 4 6 10 2 2 2" xfId="28522" xr:uid="{00000000-0005-0000-0000-000027450000}"/>
    <cellStyle name="Percent 4 6 10 2 3" xfId="28521" xr:uid="{00000000-0005-0000-0000-000028450000}"/>
    <cellStyle name="Percent 4 6 10 3" xfId="10903" xr:uid="{00000000-0005-0000-0000-000029450000}"/>
    <cellStyle name="Percent 4 6 10 3 2" xfId="10904" xr:uid="{00000000-0005-0000-0000-00002A450000}"/>
    <cellStyle name="Percent 4 6 10 3 2 2" xfId="28524" xr:uid="{00000000-0005-0000-0000-00002B450000}"/>
    <cellStyle name="Percent 4 6 10 3 3" xfId="28523" xr:uid="{00000000-0005-0000-0000-00002C450000}"/>
    <cellStyle name="Percent 4 6 10 4" xfId="10905" xr:uid="{00000000-0005-0000-0000-00002D450000}"/>
    <cellStyle name="Percent 4 6 10 4 2" xfId="28525" xr:uid="{00000000-0005-0000-0000-00002E450000}"/>
    <cellStyle name="Percent 4 6 10 5" xfId="28520" xr:uid="{00000000-0005-0000-0000-00002F450000}"/>
    <cellStyle name="Percent 4 6 11" xfId="10906" xr:uid="{00000000-0005-0000-0000-000030450000}"/>
    <cellStyle name="Percent 4 6 11 2" xfId="10907" xr:uid="{00000000-0005-0000-0000-000031450000}"/>
    <cellStyle name="Percent 4 6 11 2 2" xfId="10908" xr:uid="{00000000-0005-0000-0000-000032450000}"/>
    <cellStyle name="Percent 4 6 11 2 2 2" xfId="28528" xr:uid="{00000000-0005-0000-0000-000033450000}"/>
    <cellStyle name="Percent 4 6 11 2 3" xfId="28527" xr:uid="{00000000-0005-0000-0000-000034450000}"/>
    <cellStyle name="Percent 4 6 11 3" xfId="10909" xr:uid="{00000000-0005-0000-0000-000035450000}"/>
    <cellStyle name="Percent 4 6 11 3 2" xfId="10910" xr:uid="{00000000-0005-0000-0000-000036450000}"/>
    <cellStyle name="Percent 4 6 11 3 2 2" xfId="28530" xr:uid="{00000000-0005-0000-0000-000037450000}"/>
    <cellStyle name="Percent 4 6 11 3 3" xfId="28529" xr:uid="{00000000-0005-0000-0000-000038450000}"/>
    <cellStyle name="Percent 4 6 11 4" xfId="10911" xr:uid="{00000000-0005-0000-0000-000039450000}"/>
    <cellStyle name="Percent 4 6 11 4 2" xfId="28531" xr:uid="{00000000-0005-0000-0000-00003A450000}"/>
    <cellStyle name="Percent 4 6 11 5" xfId="28526" xr:uid="{00000000-0005-0000-0000-00003B450000}"/>
    <cellStyle name="Percent 4 6 12" xfId="10912" xr:uid="{00000000-0005-0000-0000-00003C450000}"/>
    <cellStyle name="Percent 4 6 12 2" xfId="10913" xr:uid="{00000000-0005-0000-0000-00003D450000}"/>
    <cellStyle name="Percent 4 6 12 2 2" xfId="10914" xr:uid="{00000000-0005-0000-0000-00003E450000}"/>
    <cellStyle name="Percent 4 6 12 2 2 2" xfId="28534" xr:uid="{00000000-0005-0000-0000-00003F450000}"/>
    <cellStyle name="Percent 4 6 12 2 3" xfId="28533" xr:uid="{00000000-0005-0000-0000-000040450000}"/>
    <cellStyle name="Percent 4 6 12 3" xfId="10915" xr:uid="{00000000-0005-0000-0000-000041450000}"/>
    <cellStyle name="Percent 4 6 12 3 2" xfId="10916" xr:uid="{00000000-0005-0000-0000-000042450000}"/>
    <cellStyle name="Percent 4 6 12 3 2 2" xfId="28536" xr:uid="{00000000-0005-0000-0000-000043450000}"/>
    <cellStyle name="Percent 4 6 12 3 3" xfId="28535" xr:uid="{00000000-0005-0000-0000-000044450000}"/>
    <cellStyle name="Percent 4 6 12 4" xfId="10917" xr:uid="{00000000-0005-0000-0000-000045450000}"/>
    <cellStyle name="Percent 4 6 12 4 2" xfId="10918" xr:uid="{00000000-0005-0000-0000-000046450000}"/>
    <cellStyle name="Percent 4 6 12 4 2 2" xfId="28538" xr:uid="{00000000-0005-0000-0000-000047450000}"/>
    <cellStyle name="Percent 4 6 12 4 3" xfId="28537" xr:uid="{00000000-0005-0000-0000-000048450000}"/>
    <cellStyle name="Percent 4 6 12 5" xfId="10919" xr:uid="{00000000-0005-0000-0000-000049450000}"/>
    <cellStyle name="Percent 4 6 12 5 2" xfId="28539" xr:uid="{00000000-0005-0000-0000-00004A450000}"/>
    <cellStyle name="Percent 4 6 12 6" xfId="28532" xr:uid="{00000000-0005-0000-0000-00004B450000}"/>
    <cellStyle name="Percent 4 6 13" xfId="10920" xr:uid="{00000000-0005-0000-0000-00004C450000}"/>
    <cellStyle name="Percent 4 6 13 2" xfId="10921" xr:uid="{00000000-0005-0000-0000-00004D450000}"/>
    <cellStyle name="Percent 4 6 13 2 2" xfId="10922" xr:uid="{00000000-0005-0000-0000-00004E450000}"/>
    <cellStyle name="Percent 4 6 13 2 2 2" xfId="28542" xr:uid="{00000000-0005-0000-0000-00004F450000}"/>
    <cellStyle name="Percent 4 6 13 2 3" xfId="28541" xr:uid="{00000000-0005-0000-0000-000050450000}"/>
    <cellStyle name="Percent 4 6 13 3" xfId="10923" xr:uid="{00000000-0005-0000-0000-000051450000}"/>
    <cellStyle name="Percent 4 6 13 3 2" xfId="10924" xr:uid="{00000000-0005-0000-0000-000052450000}"/>
    <cellStyle name="Percent 4 6 13 3 2 2" xfId="28544" xr:uid="{00000000-0005-0000-0000-000053450000}"/>
    <cellStyle name="Percent 4 6 13 3 3" xfId="28543" xr:uid="{00000000-0005-0000-0000-000054450000}"/>
    <cellStyle name="Percent 4 6 13 4" xfId="10925" xr:uid="{00000000-0005-0000-0000-000055450000}"/>
    <cellStyle name="Percent 4 6 13 4 2" xfId="28545" xr:uid="{00000000-0005-0000-0000-000056450000}"/>
    <cellStyle name="Percent 4 6 13 5" xfId="28540" xr:uid="{00000000-0005-0000-0000-000057450000}"/>
    <cellStyle name="Percent 4 6 14" xfId="10926" xr:uid="{00000000-0005-0000-0000-000058450000}"/>
    <cellStyle name="Percent 4 6 14 2" xfId="10927" xr:uid="{00000000-0005-0000-0000-000059450000}"/>
    <cellStyle name="Percent 4 6 14 2 2" xfId="28547" xr:uid="{00000000-0005-0000-0000-00005A450000}"/>
    <cellStyle name="Percent 4 6 14 3" xfId="28546" xr:uid="{00000000-0005-0000-0000-00005B450000}"/>
    <cellStyle name="Percent 4 6 15" xfId="10928" xr:uid="{00000000-0005-0000-0000-00005C450000}"/>
    <cellStyle name="Percent 4 6 15 2" xfId="10929" xr:uid="{00000000-0005-0000-0000-00005D450000}"/>
    <cellStyle name="Percent 4 6 15 2 2" xfId="28549" xr:uid="{00000000-0005-0000-0000-00005E450000}"/>
    <cellStyle name="Percent 4 6 15 3" xfId="28548" xr:uid="{00000000-0005-0000-0000-00005F450000}"/>
    <cellStyle name="Percent 4 6 16" xfId="10930" xr:uid="{00000000-0005-0000-0000-000060450000}"/>
    <cellStyle name="Percent 4 6 16 2" xfId="10931" xr:uid="{00000000-0005-0000-0000-000061450000}"/>
    <cellStyle name="Percent 4 6 16 2 2" xfId="28551" xr:uid="{00000000-0005-0000-0000-000062450000}"/>
    <cellStyle name="Percent 4 6 16 3" xfId="28550" xr:uid="{00000000-0005-0000-0000-000063450000}"/>
    <cellStyle name="Percent 4 6 17" xfId="10932" xr:uid="{00000000-0005-0000-0000-000064450000}"/>
    <cellStyle name="Percent 4 6 17 2" xfId="10933" xr:uid="{00000000-0005-0000-0000-000065450000}"/>
    <cellStyle name="Percent 4 6 17 2 2" xfId="28553" xr:uid="{00000000-0005-0000-0000-000066450000}"/>
    <cellStyle name="Percent 4 6 17 3" xfId="28552" xr:uid="{00000000-0005-0000-0000-000067450000}"/>
    <cellStyle name="Percent 4 6 18" xfId="10934" xr:uid="{00000000-0005-0000-0000-000068450000}"/>
    <cellStyle name="Percent 4 6 18 2" xfId="28554" xr:uid="{00000000-0005-0000-0000-000069450000}"/>
    <cellStyle name="Percent 4 6 19" xfId="28519" xr:uid="{00000000-0005-0000-0000-00006A450000}"/>
    <cellStyle name="Percent 4 6 2" xfId="10935" xr:uid="{00000000-0005-0000-0000-00006B450000}"/>
    <cellStyle name="Percent 4 6 2 10" xfId="28555" xr:uid="{00000000-0005-0000-0000-00006C450000}"/>
    <cellStyle name="Percent 4 6 2 2" xfId="10936" xr:uid="{00000000-0005-0000-0000-00006D450000}"/>
    <cellStyle name="Percent 4 6 2 2 2" xfId="10937" xr:uid="{00000000-0005-0000-0000-00006E450000}"/>
    <cellStyle name="Percent 4 6 2 2 2 2" xfId="10938" xr:uid="{00000000-0005-0000-0000-00006F450000}"/>
    <cellStyle name="Percent 4 6 2 2 2 2 2" xfId="28558" xr:uid="{00000000-0005-0000-0000-000070450000}"/>
    <cellStyle name="Percent 4 6 2 2 2 3" xfId="28557" xr:uid="{00000000-0005-0000-0000-000071450000}"/>
    <cellStyle name="Percent 4 6 2 2 3" xfId="10939" xr:uid="{00000000-0005-0000-0000-000072450000}"/>
    <cellStyle name="Percent 4 6 2 2 3 2" xfId="10940" xr:uid="{00000000-0005-0000-0000-000073450000}"/>
    <cellStyle name="Percent 4 6 2 2 3 2 2" xfId="28560" xr:uid="{00000000-0005-0000-0000-000074450000}"/>
    <cellStyle name="Percent 4 6 2 2 3 3" xfId="28559" xr:uid="{00000000-0005-0000-0000-000075450000}"/>
    <cellStyle name="Percent 4 6 2 2 4" xfId="10941" xr:uid="{00000000-0005-0000-0000-000076450000}"/>
    <cellStyle name="Percent 4 6 2 2 4 2" xfId="28561" xr:uid="{00000000-0005-0000-0000-000077450000}"/>
    <cellStyle name="Percent 4 6 2 2 5" xfId="28556" xr:uid="{00000000-0005-0000-0000-000078450000}"/>
    <cellStyle name="Percent 4 6 2 3" xfId="10942" xr:uid="{00000000-0005-0000-0000-000079450000}"/>
    <cellStyle name="Percent 4 6 2 3 2" xfId="10943" xr:uid="{00000000-0005-0000-0000-00007A450000}"/>
    <cellStyle name="Percent 4 6 2 3 2 2" xfId="10944" xr:uid="{00000000-0005-0000-0000-00007B450000}"/>
    <cellStyle name="Percent 4 6 2 3 2 2 2" xfId="28564" xr:uid="{00000000-0005-0000-0000-00007C450000}"/>
    <cellStyle name="Percent 4 6 2 3 2 3" xfId="28563" xr:uid="{00000000-0005-0000-0000-00007D450000}"/>
    <cellStyle name="Percent 4 6 2 3 3" xfId="10945" xr:uid="{00000000-0005-0000-0000-00007E450000}"/>
    <cellStyle name="Percent 4 6 2 3 3 2" xfId="10946" xr:uid="{00000000-0005-0000-0000-00007F450000}"/>
    <cellStyle name="Percent 4 6 2 3 3 2 2" xfId="28566" xr:uid="{00000000-0005-0000-0000-000080450000}"/>
    <cellStyle name="Percent 4 6 2 3 3 3" xfId="28565" xr:uid="{00000000-0005-0000-0000-000081450000}"/>
    <cellStyle name="Percent 4 6 2 3 4" xfId="10947" xr:uid="{00000000-0005-0000-0000-000082450000}"/>
    <cellStyle name="Percent 4 6 2 3 4 2" xfId="28567" xr:uid="{00000000-0005-0000-0000-000083450000}"/>
    <cellStyle name="Percent 4 6 2 3 5" xfId="28562" xr:uid="{00000000-0005-0000-0000-000084450000}"/>
    <cellStyle name="Percent 4 6 2 4" xfId="10948" xr:uid="{00000000-0005-0000-0000-000085450000}"/>
    <cellStyle name="Percent 4 6 2 4 2" xfId="10949" xr:uid="{00000000-0005-0000-0000-000086450000}"/>
    <cellStyle name="Percent 4 6 2 4 2 2" xfId="10950" xr:uid="{00000000-0005-0000-0000-000087450000}"/>
    <cellStyle name="Percent 4 6 2 4 2 2 2" xfId="28570" xr:uid="{00000000-0005-0000-0000-000088450000}"/>
    <cellStyle name="Percent 4 6 2 4 2 3" xfId="28569" xr:uid="{00000000-0005-0000-0000-000089450000}"/>
    <cellStyle name="Percent 4 6 2 4 3" xfId="10951" xr:uid="{00000000-0005-0000-0000-00008A450000}"/>
    <cellStyle name="Percent 4 6 2 4 3 2" xfId="10952" xr:uid="{00000000-0005-0000-0000-00008B450000}"/>
    <cellStyle name="Percent 4 6 2 4 3 2 2" xfId="28572" xr:uid="{00000000-0005-0000-0000-00008C450000}"/>
    <cellStyle name="Percent 4 6 2 4 3 3" xfId="28571" xr:uid="{00000000-0005-0000-0000-00008D450000}"/>
    <cellStyle name="Percent 4 6 2 4 4" xfId="10953" xr:uid="{00000000-0005-0000-0000-00008E450000}"/>
    <cellStyle name="Percent 4 6 2 4 4 2" xfId="10954" xr:uid="{00000000-0005-0000-0000-00008F450000}"/>
    <cellStyle name="Percent 4 6 2 4 4 2 2" xfId="28574" xr:uid="{00000000-0005-0000-0000-000090450000}"/>
    <cellStyle name="Percent 4 6 2 4 4 3" xfId="28573" xr:uid="{00000000-0005-0000-0000-000091450000}"/>
    <cellStyle name="Percent 4 6 2 4 5" xfId="10955" xr:uid="{00000000-0005-0000-0000-000092450000}"/>
    <cellStyle name="Percent 4 6 2 4 5 2" xfId="28575" xr:uid="{00000000-0005-0000-0000-000093450000}"/>
    <cellStyle name="Percent 4 6 2 4 6" xfId="28568" xr:uid="{00000000-0005-0000-0000-000094450000}"/>
    <cellStyle name="Percent 4 6 2 5" xfId="10956" xr:uid="{00000000-0005-0000-0000-000095450000}"/>
    <cellStyle name="Percent 4 6 2 5 2" xfId="10957" xr:uid="{00000000-0005-0000-0000-000096450000}"/>
    <cellStyle name="Percent 4 6 2 5 2 2" xfId="10958" xr:uid="{00000000-0005-0000-0000-000097450000}"/>
    <cellStyle name="Percent 4 6 2 5 2 2 2" xfId="28578" xr:uid="{00000000-0005-0000-0000-000098450000}"/>
    <cellStyle name="Percent 4 6 2 5 2 3" xfId="28577" xr:uid="{00000000-0005-0000-0000-000099450000}"/>
    <cellStyle name="Percent 4 6 2 5 3" xfId="10959" xr:uid="{00000000-0005-0000-0000-00009A450000}"/>
    <cellStyle name="Percent 4 6 2 5 3 2" xfId="10960" xr:uid="{00000000-0005-0000-0000-00009B450000}"/>
    <cellStyle name="Percent 4 6 2 5 3 2 2" xfId="28580" xr:uid="{00000000-0005-0000-0000-00009C450000}"/>
    <cellStyle name="Percent 4 6 2 5 3 3" xfId="28579" xr:uid="{00000000-0005-0000-0000-00009D450000}"/>
    <cellStyle name="Percent 4 6 2 5 4" xfId="10961" xr:uid="{00000000-0005-0000-0000-00009E450000}"/>
    <cellStyle name="Percent 4 6 2 5 4 2" xfId="28581" xr:uid="{00000000-0005-0000-0000-00009F450000}"/>
    <cellStyle name="Percent 4 6 2 5 5" xfId="28576" xr:uid="{00000000-0005-0000-0000-0000A0450000}"/>
    <cellStyle name="Percent 4 6 2 6" xfId="10962" xr:uid="{00000000-0005-0000-0000-0000A1450000}"/>
    <cellStyle name="Percent 4 6 2 6 2" xfId="10963" xr:uid="{00000000-0005-0000-0000-0000A2450000}"/>
    <cellStyle name="Percent 4 6 2 6 2 2" xfId="28583" xr:uid="{00000000-0005-0000-0000-0000A3450000}"/>
    <cellStyle name="Percent 4 6 2 6 3" xfId="28582" xr:uid="{00000000-0005-0000-0000-0000A4450000}"/>
    <cellStyle name="Percent 4 6 2 7" xfId="10964" xr:uid="{00000000-0005-0000-0000-0000A5450000}"/>
    <cellStyle name="Percent 4 6 2 7 2" xfId="10965" xr:uid="{00000000-0005-0000-0000-0000A6450000}"/>
    <cellStyle name="Percent 4 6 2 7 2 2" xfId="28585" xr:uid="{00000000-0005-0000-0000-0000A7450000}"/>
    <cellStyle name="Percent 4 6 2 7 3" xfId="28584" xr:uid="{00000000-0005-0000-0000-0000A8450000}"/>
    <cellStyle name="Percent 4 6 2 8" xfId="10966" xr:uid="{00000000-0005-0000-0000-0000A9450000}"/>
    <cellStyle name="Percent 4 6 2 8 2" xfId="10967" xr:uid="{00000000-0005-0000-0000-0000AA450000}"/>
    <cellStyle name="Percent 4 6 2 8 2 2" xfId="28587" xr:uid="{00000000-0005-0000-0000-0000AB450000}"/>
    <cellStyle name="Percent 4 6 2 8 3" xfId="28586" xr:uid="{00000000-0005-0000-0000-0000AC450000}"/>
    <cellStyle name="Percent 4 6 2 9" xfId="10968" xr:uid="{00000000-0005-0000-0000-0000AD450000}"/>
    <cellStyle name="Percent 4 6 2 9 2" xfId="28588" xr:uid="{00000000-0005-0000-0000-0000AE450000}"/>
    <cellStyle name="Percent 4 6 3" xfId="10969" xr:uid="{00000000-0005-0000-0000-0000AF450000}"/>
    <cellStyle name="Percent 4 6 3 10" xfId="28589" xr:uid="{00000000-0005-0000-0000-0000B0450000}"/>
    <cellStyle name="Percent 4 6 3 2" xfId="10970" xr:uid="{00000000-0005-0000-0000-0000B1450000}"/>
    <cellStyle name="Percent 4 6 3 2 2" xfId="10971" xr:uid="{00000000-0005-0000-0000-0000B2450000}"/>
    <cellStyle name="Percent 4 6 3 2 2 2" xfId="10972" xr:uid="{00000000-0005-0000-0000-0000B3450000}"/>
    <cellStyle name="Percent 4 6 3 2 2 2 2" xfId="28592" xr:uid="{00000000-0005-0000-0000-0000B4450000}"/>
    <cellStyle name="Percent 4 6 3 2 2 3" xfId="28591" xr:uid="{00000000-0005-0000-0000-0000B5450000}"/>
    <cellStyle name="Percent 4 6 3 2 3" xfId="10973" xr:uid="{00000000-0005-0000-0000-0000B6450000}"/>
    <cellStyle name="Percent 4 6 3 2 3 2" xfId="10974" xr:uid="{00000000-0005-0000-0000-0000B7450000}"/>
    <cellStyle name="Percent 4 6 3 2 3 2 2" xfId="28594" xr:uid="{00000000-0005-0000-0000-0000B8450000}"/>
    <cellStyle name="Percent 4 6 3 2 3 3" xfId="28593" xr:uid="{00000000-0005-0000-0000-0000B9450000}"/>
    <cellStyle name="Percent 4 6 3 2 4" xfId="10975" xr:uid="{00000000-0005-0000-0000-0000BA450000}"/>
    <cellStyle name="Percent 4 6 3 2 4 2" xfId="28595" xr:uid="{00000000-0005-0000-0000-0000BB450000}"/>
    <cellStyle name="Percent 4 6 3 2 5" xfId="28590" xr:uid="{00000000-0005-0000-0000-0000BC450000}"/>
    <cellStyle name="Percent 4 6 3 3" xfId="10976" xr:uid="{00000000-0005-0000-0000-0000BD450000}"/>
    <cellStyle name="Percent 4 6 3 3 2" xfId="10977" xr:uid="{00000000-0005-0000-0000-0000BE450000}"/>
    <cellStyle name="Percent 4 6 3 3 2 2" xfId="10978" xr:uid="{00000000-0005-0000-0000-0000BF450000}"/>
    <cellStyle name="Percent 4 6 3 3 2 2 2" xfId="28598" xr:uid="{00000000-0005-0000-0000-0000C0450000}"/>
    <cellStyle name="Percent 4 6 3 3 2 3" xfId="28597" xr:uid="{00000000-0005-0000-0000-0000C1450000}"/>
    <cellStyle name="Percent 4 6 3 3 3" xfId="10979" xr:uid="{00000000-0005-0000-0000-0000C2450000}"/>
    <cellStyle name="Percent 4 6 3 3 3 2" xfId="10980" xr:uid="{00000000-0005-0000-0000-0000C3450000}"/>
    <cellStyle name="Percent 4 6 3 3 3 2 2" xfId="28600" xr:uid="{00000000-0005-0000-0000-0000C4450000}"/>
    <cellStyle name="Percent 4 6 3 3 3 3" xfId="28599" xr:uid="{00000000-0005-0000-0000-0000C5450000}"/>
    <cellStyle name="Percent 4 6 3 3 4" xfId="10981" xr:uid="{00000000-0005-0000-0000-0000C6450000}"/>
    <cellStyle name="Percent 4 6 3 3 4 2" xfId="28601" xr:uid="{00000000-0005-0000-0000-0000C7450000}"/>
    <cellStyle name="Percent 4 6 3 3 5" xfId="28596" xr:uid="{00000000-0005-0000-0000-0000C8450000}"/>
    <cellStyle name="Percent 4 6 3 4" xfId="10982" xr:uid="{00000000-0005-0000-0000-0000C9450000}"/>
    <cellStyle name="Percent 4 6 3 4 2" xfId="10983" xr:uid="{00000000-0005-0000-0000-0000CA450000}"/>
    <cellStyle name="Percent 4 6 3 4 2 2" xfId="10984" xr:uid="{00000000-0005-0000-0000-0000CB450000}"/>
    <cellStyle name="Percent 4 6 3 4 2 2 2" xfId="28604" xr:uid="{00000000-0005-0000-0000-0000CC450000}"/>
    <cellStyle name="Percent 4 6 3 4 2 3" xfId="28603" xr:uid="{00000000-0005-0000-0000-0000CD450000}"/>
    <cellStyle name="Percent 4 6 3 4 3" xfId="10985" xr:uid="{00000000-0005-0000-0000-0000CE450000}"/>
    <cellStyle name="Percent 4 6 3 4 3 2" xfId="10986" xr:uid="{00000000-0005-0000-0000-0000CF450000}"/>
    <cellStyle name="Percent 4 6 3 4 3 2 2" xfId="28606" xr:uid="{00000000-0005-0000-0000-0000D0450000}"/>
    <cellStyle name="Percent 4 6 3 4 3 3" xfId="28605" xr:uid="{00000000-0005-0000-0000-0000D1450000}"/>
    <cellStyle name="Percent 4 6 3 4 4" xfId="10987" xr:uid="{00000000-0005-0000-0000-0000D2450000}"/>
    <cellStyle name="Percent 4 6 3 4 4 2" xfId="10988" xr:uid="{00000000-0005-0000-0000-0000D3450000}"/>
    <cellStyle name="Percent 4 6 3 4 4 2 2" xfId="28608" xr:uid="{00000000-0005-0000-0000-0000D4450000}"/>
    <cellStyle name="Percent 4 6 3 4 4 3" xfId="28607" xr:uid="{00000000-0005-0000-0000-0000D5450000}"/>
    <cellStyle name="Percent 4 6 3 4 5" xfId="10989" xr:uid="{00000000-0005-0000-0000-0000D6450000}"/>
    <cellStyle name="Percent 4 6 3 4 5 2" xfId="28609" xr:uid="{00000000-0005-0000-0000-0000D7450000}"/>
    <cellStyle name="Percent 4 6 3 4 6" xfId="28602" xr:uid="{00000000-0005-0000-0000-0000D8450000}"/>
    <cellStyle name="Percent 4 6 3 5" xfId="10990" xr:uid="{00000000-0005-0000-0000-0000D9450000}"/>
    <cellStyle name="Percent 4 6 3 5 2" xfId="10991" xr:uid="{00000000-0005-0000-0000-0000DA450000}"/>
    <cellStyle name="Percent 4 6 3 5 2 2" xfId="10992" xr:uid="{00000000-0005-0000-0000-0000DB450000}"/>
    <cellStyle name="Percent 4 6 3 5 2 2 2" xfId="28612" xr:uid="{00000000-0005-0000-0000-0000DC450000}"/>
    <cellStyle name="Percent 4 6 3 5 2 3" xfId="28611" xr:uid="{00000000-0005-0000-0000-0000DD450000}"/>
    <cellStyle name="Percent 4 6 3 5 3" xfId="10993" xr:uid="{00000000-0005-0000-0000-0000DE450000}"/>
    <cellStyle name="Percent 4 6 3 5 3 2" xfId="10994" xr:uid="{00000000-0005-0000-0000-0000DF450000}"/>
    <cellStyle name="Percent 4 6 3 5 3 2 2" xfId="28614" xr:uid="{00000000-0005-0000-0000-0000E0450000}"/>
    <cellStyle name="Percent 4 6 3 5 3 3" xfId="28613" xr:uid="{00000000-0005-0000-0000-0000E1450000}"/>
    <cellStyle name="Percent 4 6 3 5 4" xfId="10995" xr:uid="{00000000-0005-0000-0000-0000E2450000}"/>
    <cellStyle name="Percent 4 6 3 5 4 2" xfId="28615" xr:uid="{00000000-0005-0000-0000-0000E3450000}"/>
    <cellStyle name="Percent 4 6 3 5 5" xfId="28610" xr:uid="{00000000-0005-0000-0000-0000E4450000}"/>
    <cellStyle name="Percent 4 6 3 6" xfId="10996" xr:uid="{00000000-0005-0000-0000-0000E5450000}"/>
    <cellStyle name="Percent 4 6 3 6 2" xfId="10997" xr:uid="{00000000-0005-0000-0000-0000E6450000}"/>
    <cellStyle name="Percent 4 6 3 6 2 2" xfId="28617" xr:uid="{00000000-0005-0000-0000-0000E7450000}"/>
    <cellStyle name="Percent 4 6 3 6 3" xfId="28616" xr:uid="{00000000-0005-0000-0000-0000E8450000}"/>
    <cellStyle name="Percent 4 6 3 7" xfId="10998" xr:uid="{00000000-0005-0000-0000-0000E9450000}"/>
    <cellStyle name="Percent 4 6 3 7 2" xfId="10999" xr:uid="{00000000-0005-0000-0000-0000EA450000}"/>
    <cellStyle name="Percent 4 6 3 7 2 2" xfId="28619" xr:uid="{00000000-0005-0000-0000-0000EB450000}"/>
    <cellStyle name="Percent 4 6 3 7 3" xfId="28618" xr:uid="{00000000-0005-0000-0000-0000EC450000}"/>
    <cellStyle name="Percent 4 6 3 8" xfId="11000" xr:uid="{00000000-0005-0000-0000-0000ED450000}"/>
    <cellStyle name="Percent 4 6 3 8 2" xfId="11001" xr:uid="{00000000-0005-0000-0000-0000EE450000}"/>
    <cellStyle name="Percent 4 6 3 8 2 2" xfId="28621" xr:uid="{00000000-0005-0000-0000-0000EF450000}"/>
    <cellStyle name="Percent 4 6 3 8 3" xfId="28620" xr:uid="{00000000-0005-0000-0000-0000F0450000}"/>
    <cellStyle name="Percent 4 6 3 9" xfId="11002" xr:uid="{00000000-0005-0000-0000-0000F1450000}"/>
    <cellStyle name="Percent 4 6 3 9 2" xfId="28622" xr:uid="{00000000-0005-0000-0000-0000F2450000}"/>
    <cellStyle name="Percent 4 6 4" xfId="11003" xr:uid="{00000000-0005-0000-0000-0000F3450000}"/>
    <cellStyle name="Percent 4 6 4 10" xfId="28623" xr:uid="{00000000-0005-0000-0000-0000F4450000}"/>
    <cellStyle name="Percent 4 6 4 2" xfId="11004" xr:uid="{00000000-0005-0000-0000-0000F5450000}"/>
    <cellStyle name="Percent 4 6 4 2 2" xfId="11005" xr:uid="{00000000-0005-0000-0000-0000F6450000}"/>
    <cellStyle name="Percent 4 6 4 2 2 2" xfId="11006" xr:uid="{00000000-0005-0000-0000-0000F7450000}"/>
    <cellStyle name="Percent 4 6 4 2 2 2 2" xfId="28626" xr:uid="{00000000-0005-0000-0000-0000F8450000}"/>
    <cellStyle name="Percent 4 6 4 2 2 3" xfId="28625" xr:uid="{00000000-0005-0000-0000-0000F9450000}"/>
    <cellStyle name="Percent 4 6 4 2 3" xfId="11007" xr:uid="{00000000-0005-0000-0000-0000FA450000}"/>
    <cellStyle name="Percent 4 6 4 2 3 2" xfId="11008" xr:uid="{00000000-0005-0000-0000-0000FB450000}"/>
    <cellStyle name="Percent 4 6 4 2 3 2 2" xfId="28628" xr:uid="{00000000-0005-0000-0000-0000FC450000}"/>
    <cellStyle name="Percent 4 6 4 2 3 3" xfId="28627" xr:uid="{00000000-0005-0000-0000-0000FD450000}"/>
    <cellStyle name="Percent 4 6 4 2 4" xfId="11009" xr:uid="{00000000-0005-0000-0000-0000FE450000}"/>
    <cellStyle name="Percent 4 6 4 2 4 2" xfId="28629" xr:uid="{00000000-0005-0000-0000-0000FF450000}"/>
    <cellStyle name="Percent 4 6 4 2 5" xfId="28624" xr:uid="{00000000-0005-0000-0000-000000460000}"/>
    <cellStyle name="Percent 4 6 4 3" xfId="11010" xr:uid="{00000000-0005-0000-0000-000001460000}"/>
    <cellStyle name="Percent 4 6 4 3 2" xfId="11011" xr:uid="{00000000-0005-0000-0000-000002460000}"/>
    <cellStyle name="Percent 4 6 4 3 2 2" xfId="11012" xr:uid="{00000000-0005-0000-0000-000003460000}"/>
    <cellStyle name="Percent 4 6 4 3 2 2 2" xfId="28632" xr:uid="{00000000-0005-0000-0000-000004460000}"/>
    <cellStyle name="Percent 4 6 4 3 2 3" xfId="28631" xr:uid="{00000000-0005-0000-0000-000005460000}"/>
    <cellStyle name="Percent 4 6 4 3 3" xfId="11013" xr:uid="{00000000-0005-0000-0000-000006460000}"/>
    <cellStyle name="Percent 4 6 4 3 3 2" xfId="11014" xr:uid="{00000000-0005-0000-0000-000007460000}"/>
    <cellStyle name="Percent 4 6 4 3 3 2 2" xfId="28634" xr:uid="{00000000-0005-0000-0000-000008460000}"/>
    <cellStyle name="Percent 4 6 4 3 3 3" xfId="28633" xr:uid="{00000000-0005-0000-0000-000009460000}"/>
    <cellStyle name="Percent 4 6 4 3 4" xfId="11015" xr:uid="{00000000-0005-0000-0000-00000A460000}"/>
    <cellStyle name="Percent 4 6 4 3 4 2" xfId="28635" xr:uid="{00000000-0005-0000-0000-00000B460000}"/>
    <cellStyle name="Percent 4 6 4 3 5" xfId="28630" xr:uid="{00000000-0005-0000-0000-00000C460000}"/>
    <cellStyle name="Percent 4 6 4 4" xfId="11016" xr:uid="{00000000-0005-0000-0000-00000D460000}"/>
    <cellStyle name="Percent 4 6 4 4 2" xfId="11017" xr:uid="{00000000-0005-0000-0000-00000E460000}"/>
    <cellStyle name="Percent 4 6 4 4 2 2" xfId="11018" xr:uid="{00000000-0005-0000-0000-00000F460000}"/>
    <cellStyle name="Percent 4 6 4 4 2 2 2" xfId="28638" xr:uid="{00000000-0005-0000-0000-000010460000}"/>
    <cellStyle name="Percent 4 6 4 4 2 3" xfId="28637" xr:uid="{00000000-0005-0000-0000-000011460000}"/>
    <cellStyle name="Percent 4 6 4 4 3" xfId="11019" xr:uid="{00000000-0005-0000-0000-000012460000}"/>
    <cellStyle name="Percent 4 6 4 4 3 2" xfId="11020" xr:uid="{00000000-0005-0000-0000-000013460000}"/>
    <cellStyle name="Percent 4 6 4 4 3 2 2" xfId="28640" xr:uid="{00000000-0005-0000-0000-000014460000}"/>
    <cellStyle name="Percent 4 6 4 4 3 3" xfId="28639" xr:uid="{00000000-0005-0000-0000-000015460000}"/>
    <cellStyle name="Percent 4 6 4 4 4" xfId="11021" xr:uid="{00000000-0005-0000-0000-000016460000}"/>
    <cellStyle name="Percent 4 6 4 4 4 2" xfId="11022" xr:uid="{00000000-0005-0000-0000-000017460000}"/>
    <cellStyle name="Percent 4 6 4 4 4 2 2" xfId="28642" xr:uid="{00000000-0005-0000-0000-000018460000}"/>
    <cellStyle name="Percent 4 6 4 4 4 3" xfId="28641" xr:uid="{00000000-0005-0000-0000-000019460000}"/>
    <cellStyle name="Percent 4 6 4 4 5" xfId="11023" xr:uid="{00000000-0005-0000-0000-00001A460000}"/>
    <cellStyle name="Percent 4 6 4 4 5 2" xfId="28643" xr:uid="{00000000-0005-0000-0000-00001B460000}"/>
    <cellStyle name="Percent 4 6 4 4 6" xfId="28636" xr:uid="{00000000-0005-0000-0000-00001C460000}"/>
    <cellStyle name="Percent 4 6 4 5" xfId="11024" xr:uid="{00000000-0005-0000-0000-00001D460000}"/>
    <cellStyle name="Percent 4 6 4 5 2" xfId="11025" xr:uid="{00000000-0005-0000-0000-00001E460000}"/>
    <cellStyle name="Percent 4 6 4 5 2 2" xfId="11026" xr:uid="{00000000-0005-0000-0000-00001F460000}"/>
    <cellStyle name="Percent 4 6 4 5 2 2 2" xfId="28646" xr:uid="{00000000-0005-0000-0000-000020460000}"/>
    <cellStyle name="Percent 4 6 4 5 2 3" xfId="28645" xr:uid="{00000000-0005-0000-0000-000021460000}"/>
    <cellStyle name="Percent 4 6 4 5 3" xfId="11027" xr:uid="{00000000-0005-0000-0000-000022460000}"/>
    <cellStyle name="Percent 4 6 4 5 3 2" xfId="11028" xr:uid="{00000000-0005-0000-0000-000023460000}"/>
    <cellStyle name="Percent 4 6 4 5 3 2 2" xfId="28648" xr:uid="{00000000-0005-0000-0000-000024460000}"/>
    <cellStyle name="Percent 4 6 4 5 3 3" xfId="28647" xr:uid="{00000000-0005-0000-0000-000025460000}"/>
    <cellStyle name="Percent 4 6 4 5 4" xfId="11029" xr:uid="{00000000-0005-0000-0000-000026460000}"/>
    <cellStyle name="Percent 4 6 4 5 4 2" xfId="28649" xr:uid="{00000000-0005-0000-0000-000027460000}"/>
    <cellStyle name="Percent 4 6 4 5 5" xfId="28644" xr:uid="{00000000-0005-0000-0000-000028460000}"/>
    <cellStyle name="Percent 4 6 4 6" xfId="11030" xr:uid="{00000000-0005-0000-0000-000029460000}"/>
    <cellStyle name="Percent 4 6 4 6 2" xfId="11031" xr:uid="{00000000-0005-0000-0000-00002A460000}"/>
    <cellStyle name="Percent 4 6 4 6 2 2" xfId="28651" xr:uid="{00000000-0005-0000-0000-00002B460000}"/>
    <cellStyle name="Percent 4 6 4 6 3" xfId="28650" xr:uid="{00000000-0005-0000-0000-00002C460000}"/>
    <cellStyle name="Percent 4 6 4 7" xfId="11032" xr:uid="{00000000-0005-0000-0000-00002D460000}"/>
    <cellStyle name="Percent 4 6 4 7 2" xfId="11033" xr:uid="{00000000-0005-0000-0000-00002E460000}"/>
    <cellStyle name="Percent 4 6 4 7 2 2" xfId="28653" xr:uid="{00000000-0005-0000-0000-00002F460000}"/>
    <cellStyle name="Percent 4 6 4 7 3" xfId="28652" xr:uid="{00000000-0005-0000-0000-000030460000}"/>
    <cellStyle name="Percent 4 6 4 8" xfId="11034" xr:uid="{00000000-0005-0000-0000-000031460000}"/>
    <cellStyle name="Percent 4 6 4 8 2" xfId="11035" xr:uid="{00000000-0005-0000-0000-000032460000}"/>
    <cellStyle name="Percent 4 6 4 8 2 2" xfId="28655" xr:uid="{00000000-0005-0000-0000-000033460000}"/>
    <cellStyle name="Percent 4 6 4 8 3" xfId="28654" xr:uid="{00000000-0005-0000-0000-000034460000}"/>
    <cellStyle name="Percent 4 6 4 9" xfId="11036" xr:uid="{00000000-0005-0000-0000-000035460000}"/>
    <cellStyle name="Percent 4 6 4 9 2" xfId="28656" xr:uid="{00000000-0005-0000-0000-000036460000}"/>
    <cellStyle name="Percent 4 6 5" xfId="11037" xr:uid="{00000000-0005-0000-0000-000037460000}"/>
    <cellStyle name="Percent 4 6 5 10" xfId="28657" xr:uid="{00000000-0005-0000-0000-000038460000}"/>
    <cellStyle name="Percent 4 6 5 2" xfId="11038" xr:uid="{00000000-0005-0000-0000-000039460000}"/>
    <cellStyle name="Percent 4 6 5 2 2" xfId="11039" xr:uid="{00000000-0005-0000-0000-00003A460000}"/>
    <cellStyle name="Percent 4 6 5 2 2 2" xfId="11040" xr:uid="{00000000-0005-0000-0000-00003B460000}"/>
    <cellStyle name="Percent 4 6 5 2 2 2 2" xfId="28660" xr:uid="{00000000-0005-0000-0000-00003C460000}"/>
    <cellStyle name="Percent 4 6 5 2 2 3" xfId="28659" xr:uid="{00000000-0005-0000-0000-00003D460000}"/>
    <cellStyle name="Percent 4 6 5 2 3" xfId="11041" xr:uid="{00000000-0005-0000-0000-00003E460000}"/>
    <cellStyle name="Percent 4 6 5 2 3 2" xfId="11042" xr:uid="{00000000-0005-0000-0000-00003F460000}"/>
    <cellStyle name="Percent 4 6 5 2 3 2 2" xfId="28662" xr:uid="{00000000-0005-0000-0000-000040460000}"/>
    <cellStyle name="Percent 4 6 5 2 3 3" xfId="28661" xr:uid="{00000000-0005-0000-0000-000041460000}"/>
    <cellStyle name="Percent 4 6 5 2 4" xfId="11043" xr:uid="{00000000-0005-0000-0000-000042460000}"/>
    <cellStyle name="Percent 4 6 5 2 4 2" xfId="28663" xr:uid="{00000000-0005-0000-0000-000043460000}"/>
    <cellStyle name="Percent 4 6 5 2 5" xfId="28658" xr:uid="{00000000-0005-0000-0000-000044460000}"/>
    <cellStyle name="Percent 4 6 5 3" xfId="11044" xr:uid="{00000000-0005-0000-0000-000045460000}"/>
    <cellStyle name="Percent 4 6 5 3 2" xfId="11045" xr:uid="{00000000-0005-0000-0000-000046460000}"/>
    <cellStyle name="Percent 4 6 5 3 2 2" xfId="11046" xr:uid="{00000000-0005-0000-0000-000047460000}"/>
    <cellStyle name="Percent 4 6 5 3 2 2 2" xfId="28666" xr:uid="{00000000-0005-0000-0000-000048460000}"/>
    <cellStyle name="Percent 4 6 5 3 2 3" xfId="28665" xr:uid="{00000000-0005-0000-0000-000049460000}"/>
    <cellStyle name="Percent 4 6 5 3 3" xfId="11047" xr:uid="{00000000-0005-0000-0000-00004A460000}"/>
    <cellStyle name="Percent 4 6 5 3 3 2" xfId="11048" xr:uid="{00000000-0005-0000-0000-00004B460000}"/>
    <cellStyle name="Percent 4 6 5 3 3 2 2" xfId="28668" xr:uid="{00000000-0005-0000-0000-00004C460000}"/>
    <cellStyle name="Percent 4 6 5 3 3 3" xfId="28667" xr:uid="{00000000-0005-0000-0000-00004D460000}"/>
    <cellStyle name="Percent 4 6 5 3 4" xfId="11049" xr:uid="{00000000-0005-0000-0000-00004E460000}"/>
    <cellStyle name="Percent 4 6 5 3 4 2" xfId="28669" xr:uid="{00000000-0005-0000-0000-00004F460000}"/>
    <cellStyle name="Percent 4 6 5 3 5" xfId="28664" xr:uid="{00000000-0005-0000-0000-000050460000}"/>
    <cellStyle name="Percent 4 6 5 4" xfId="11050" xr:uid="{00000000-0005-0000-0000-000051460000}"/>
    <cellStyle name="Percent 4 6 5 4 2" xfId="11051" xr:uid="{00000000-0005-0000-0000-000052460000}"/>
    <cellStyle name="Percent 4 6 5 4 2 2" xfId="11052" xr:uid="{00000000-0005-0000-0000-000053460000}"/>
    <cellStyle name="Percent 4 6 5 4 2 2 2" xfId="28672" xr:uid="{00000000-0005-0000-0000-000054460000}"/>
    <cellStyle name="Percent 4 6 5 4 2 3" xfId="28671" xr:uid="{00000000-0005-0000-0000-000055460000}"/>
    <cellStyle name="Percent 4 6 5 4 3" xfId="11053" xr:uid="{00000000-0005-0000-0000-000056460000}"/>
    <cellStyle name="Percent 4 6 5 4 3 2" xfId="11054" xr:uid="{00000000-0005-0000-0000-000057460000}"/>
    <cellStyle name="Percent 4 6 5 4 3 2 2" xfId="28674" xr:uid="{00000000-0005-0000-0000-000058460000}"/>
    <cellStyle name="Percent 4 6 5 4 3 3" xfId="28673" xr:uid="{00000000-0005-0000-0000-000059460000}"/>
    <cellStyle name="Percent 4 6 5 4 4" xfId="11055" xr:uid="{00000000-0005-0000-0000-00005A460000}"/>
    <cellStyle name="Percent 4 6 5 4 4 2" xfId="11056" xr:uid="{00000000-0005-0000-0000-00005B460000}"/>
    <cellStyle name="Percent 4 6 5 4 4 2 2" xfId="28676" xr:uid="{00000000-0005-0000-0000-00005C460000}"/>
    <cellStyle name="Percent 4 6 5 4 4 3" xfId="28675" xr:uid="{00000000-0005-0000-0000-00005D460000}"/>
    <cellStyle name="Percent 4 6 5 4 5" xfId="11057" xr:uid="{00000000-0005-0000-0000-00005E460000}"/>
    <cellStyle name="Percent 4 6 5 4 5 2" xfId="28677" xr:uid="{00000000-0005-0000-0000-00005F460000}"/>
    <cellStyle name="Percent 4 6 5 4 6" xfId="28670" xr:uid="{00000000-0005-0000-0000-000060460000}"/>
    <cellStyle name="Percent 4 6 5 5" xfId="11058" xr:uid="{00000000-0005-0000-0000-000061460000}"/>
    <cellStyle name="Percent 4 6 5 5 2" xfId="11059" xr:uid="{00000000-0005-0000-0000-000062460000}"/>
    <cellStyle name="Percent 4 6 5 5 2 2" xfId="11060" xr:uid="{00000000-0005-0000-0000-000063460000}"/>
    <cellStyle name="Percent 4 6 5 5 2 2 2" xfId="28680" xr:uid="{00000000-0005-0000-0000-000064460000}"/>
    <cellStyle name="Percent 4 6 5 5 2 3" xfId="28679" xr:uid="{00000000-0005-0000-0000-000065460000}"/>
    <cellStyle name="Percent 4 6 5 5 3" xfId="11061" xr:uid="{00000000-0005-0000-0000-000066460000}"/>
    <cellStyle name="Percent 4 6 5 5 3 2" xfId="11062" xr:uid="{00000000-0005-0000-0000-000067460000}"/>
    <cellStyle name="Percent 4 6 5 5 3 2 2" xfId="28682" xr:uid="{00000000-0005-0000-0000-000068460000}"/>
    <cellStyle name="Percent 4 6 5 5 3 3" xfId="28681" xr:uid="{00000000-0005-0000-0000-000069460000}"/>
    <cellStyle name="Percent 4 6 5 5 4" xfId="11063" xr:uid="{00000000-0005-0000-0000-00006A460000}"/>
    <cellStyle name="Percent 4 6 5 5 4 2" xfId="28683" xr:uid="{00000000-0005-0000-0000-00006B460000}"/>
    <cellStyle name="Percent 4 6 5 5 5" xfId="28678" xr:uid="{00000000-0005-0000-0000-00006C460000}"/>
    <cellStyle name="Percent 4 6 5 6" xfId="11064" xr:uid="{00000000-0005-0000-0000-00006D460000}"/>
    <cellStyle name="Percent 4 6 5 6 2" xfId="11065" xr:uid="{00000000-0005-0000-0000-00006E460000}"/>
    <cellStyle name="Percent 4 6 5 6 2 2" xfId="28685" xr:uid="{00000000-0005-0000-0000-00006F460000}"/>
    <cellStyle name="Percent 4 6 5 6 3" xfId="28684" xr:uid="{00000000-0005-0000-0000-000070460000}"/>
    <cellStyle name="Percent 4 6 5 7" xfId="11066" xr:uid="{00000000-0005-0000-0000-000071460000}"/>
    <cellStyle name="Percent 4 6 5 7 2" xfId="11067" xr:uid="{00000000-0005-0000-0000-000072460000}"/>
    <cellStyle name="Percent 4 6 5 7 2 2" xfId="28687" xr:uid="{00000000-0005-0000-0000-000073460000}"/>
    <cellStyle name="Percent 4 6 5 7 3" xfId="28686" xr:uid="{00000000-0005-0000-0000-000074460000}"/>
    <cellStyle name="Percent 4 6 5 8" xfId="11068" xr:uid="{00000000-0005-0000-0000-000075460000}"/>
    <cellStyle name="Percent 4 6 5 8 2" xfId="11069" xr:uid="{00000000-0005-0000-0000-000076460000}"/>
    <cellStyle name="Percent 4 6 5 8 2 2" xfId="28689" xr:uid="{00000000-0005-0000-0000-000077460000}"/>
    <cellStyle name="Percent 4 6 5 8 3" xfId="28688" xr:uid="{00000000-0005-0000-0000-000078460000}"/>
    <cellStyle name="Percent 4 6 5 9" xfId="11070" xr:uid="{00000000-0005-0000-0000-000079460000}"/>
    <cellStyle name="Percent 4 6 5 9 2" xfId="28690" xr:uid="{00000000-0005-0000-0000-00007A460000}"/>
    <cellStyle name="Percent 4 6 6" xfId="11071" xr:uid="{00000000-0005-0000-0000-00007B460000}"/>
    <cellStyle name="Percent 4 6 6 10" xfId="28691" xr:uid="{00000000-0005-0000-0000-00007C460000}"/>
    <cellStyle name="Percent 4 6 6 2" xfId="11072" xr:uid="{00000000-0005-0000-0000-00007D460000}"/>
    <cellStyle name="Percent 4 6 6 2 2" xfId="11073" xr:uid="{00000000-0005-0000-0000-00007E460000}"/>
    <cellStyle name="Percent 4 6 6 2 2 2" xfId="11074" xr:uid="{00000000-0005-0000-0000-00007F460000}"/>
    <cellStyle name="Percent 4 6 6 2 2 2 2" xfId="28694" xr:uid="{00000000-0005-0000-0000-000080460000}"/>
    <cellStyle name="Percent 4 6 6 2 2 3" xfId="28693" xr:uid="{00000000-0005-0000-0000-000081460000}"/>
    <cellStyle name="Percent 4 6 6 2 3" xfId="11075" xr:uid="{00000000-0005-0000-0000-000082460000}"/>
    <cellStyle name="Percent 4 6 6 2 3 2" xfId="11076" xr:uid="{00000000-0005-0000-0000-000083460000}"/>
    <cellStyle name="Percent 4 6 6 2 3 2 2" xfId="28696" xr:uid="{00000000-0005-0000-0000-000084460000}"/>
    <cellStyle name="Percent 4 6 6 2 3 3" xfId="28695" xr:uid="{00000000-0005-0000-0000-000085460000}"/>
    <cellStyle name="Percent 4 6 6 2 4" xfId="11077" xr:uid="{00000000-0005-0000-0000-000086460000}"/>
    <cellStyle name="Percent 4 6 6 2 4 2" xfId="28697" xr:uid="{00000000-0005-0000-0000-000087460000}"/>
    <cellStyle name="Percent 4 6 6 2 5" xfId="28692" xr:uid="{00000000-0005-0000-0000-000088460000}"/>
    <cellStyle name="Percent 4 6 6 3" xfId="11078" xr:uid="{00000000-0005-0000-0000-000089460000}"/>
    <cellStyle name="Percent 4 6 6 3 2" xfId="11079" xr:uid="{00000000-0005-0000-0000-00008A460000}"/>
    <cellStyle name="Percent 4 6 6 3 2 2" xfId="11080" xr:uid="{00000000-0005-0000-0000-00008B460000}"/>
    <cellStyle name="Percent 4 6 6 3 2 2 2" xfId="28700" xr:uid="{00000000-0005-0000-0000-00008C460000}"/>
    <cellStyle name="Percent 4 6 6 3 2 3" xfId="28699" xr:uid="{00000000-0005-0000-0000-00008D460000}"/>
    <cellStyle name="Percent 4 6 6 3 3" xfId="11081" xr:uid="{00000000-0005-0000-0000-00008E460000}"/>
    <cellStyle name="Percent 4 6 6 3 3 2" xfId="11082" xr:uid="{00000000-0005-0000-0000-00008F460000}"/>
    <cellStyle name="Percent 4 6 6 3 3 2 2" xfId="28702" xr:uid="{00000000-0005-0000-0000-000090460000}"/>
    <cellStyle name="Percent 4 6 6 3 3 3" xfId="28701" xr:uid="{00000000-0005-0000-0000-000091460000}"/>
    <cellStyle name="Percent 4 6 6 3 4" xfId="11083" xr:uid="{00000000-0005-0000-0000-000092460000}"/>
    <cellStyle name="Percent 4 6 6 3 4 2" xfId="28703" xr:uid="{00000000-0005-0000-0000-000093460000}"/>
    <cellStyle name="Percent 4 6 6 3 5" xfId="28698" xr:uid="{00000000-0005-0000-0000-000094460000}"/>
    <cellStyle name="Percent 4 6 6 4" xfId="11084" xr:uid="{00000000-0005-0000-0000-000095460000}"/>
    <cellStyle name="Percent 4 6 6 4 2" xfId="11085" xr:uid="{00000000-0005-0000-0000-000096460000}"/>
    <cellStyle name="Percent 4 6 6 4 2 2" xfId="11086" xr:uid="{00000000-0005-0000-0000-000097460000}"/>
    <cellStyle name="Percent 4 6 6 4 2 2 2" xfId="28706" xr:uid="{00000000-0005-0000-0000-000098460000}"/>
    <cellStyle name="Percent 4 6 6 4 2 3" xfId="28705" xr:uid="{00000000-0005-0000-0000-000099460000}"/>
    <cellStyle name="Percent 4 6 6 4 3" xfId="11087" xr:uid="{00000000-0005-0000-0000-00009A460000}"/>
    <cellStyle name="Percent 4 6 6 4 3 2" xfId="11088" xr:uid="{00000000-0005-0000-0000-00009B460000}"/>
    <cellStyle name="Percent 4 6 6 4 3 2 2" xfId="28708" xr:uid="{00000000-0005-0000-0000-00009C460000}"/>
    <cellStyle name="Percent 4 6 6 4 3 3" xfId="28707" xr:uid="{00000000-0005-0000-0000-00009D460000}"/>
    <cellStyle name="Percent 4 6 6 4 4" xfId="11089" xr:uid="{00000000-0005-0000-0000-00009E460000}"/>
    <cellStyle name="Percent 4 6 6 4 4 2" xfId="11090" xr:uid="{00000000-0005-0000-0000-00009F460000}"/>
    <cellStyle name="Percent 4 6 6 4 4 2 2" xfId="28710" xr:uid="{00000000-0005-0000-0000-0000A0460000}"/>
    <cellStyle name="Percent 4 6 6 4 4 3" xfId="28709" xr:uid="{00000000-0005-0000-0000-0000A1460000}"/>
    <cellStyle name="Percent 4 6 6 4 5" xfId="11091" xr:uid="{00000000-0005-0000-0000-0000A2460000}"/>
    <cellStyle name="Percent 4 6 6 4 5 2" xfId="28711" xr:uid="{00000000-0005-0000-0000-0000A3460000}"/>
    <cellStyle name="Percent 4 6 6 4 6" xfId="28704" xr:uid="{00000000-0005-0000-0000-0000A4460000}"/>
    <cellStyle name="Percent 4 6 6 5" xfId="11092" xr:uid="{00000000-0005-0000-0000-0000A5460000}"/>
    <cellStyle name="Percent 4 6 6 5 2" xfId="11093" xr:uid="{00000000-0005-0000-0000-0000A6460000}"/>
    <cellStyle name="Percent 4 6 6 5 2 2" xfId="11094" xr:uid="{00000000-0005-0000-0000-0000A7460000}"/>
    <cellStyle name="Percent 4 6 6 5 2 2 2" xfId="28714" xr:uid="{00000000-0005-0000-0000-0000A8460000}"/>
    <cellStyle name="Percent 4 6 6 5 2 3" xfId="28713" xr:uid="{00000000-0005-0000-0000-0000A9460000}"/>
    <cellStyle name="Percent 4 6 6 5 3" xfId="11095" xr:uid="{00000000-0005-0000-0000-0000AA460000}"/>
    <cellStyle name="Percent 4 6 6 5 3 2" xfId="11096" xr:uid="{00000000-0005-0000-0000-0000AB460000}"/>
    <cellStyle name="Percent 4 6 6 5 3 2 2" xfId="28716" xr:uid="{00000000-0005-0000-0000-0000AC460000}"/>
    <cellStyle name="Percent 4 6 6 5 3 3" xfId="28715" xr:uid="{00000000-0005-0000-0000-0000AD460000}"/>
    <cellStyle name="Percent 4 6 6 5 4" xfId="11097" xr:uid="{00000000-0005-0000-0000-0000AE460000}"/>
    <cellStyle name="Percent 4 6 6 5 4 2" xfId="28717" xr:uid="{00000000-0005-0000-0000-0000AF460000}"/>
    <cellStyle name="Percent 4 6 6 5 5" xfId="28712" xr:uid="{00000000-0005-0000-0000-0000B0460000}"/>
    <cellStyle name="Percent 4 6 6 6" xfId="11098" xr:uid="{00000000-0005-0000-0000-0000B1460000}"/>
    <cellStyle name="Percent 4 6 6 6 2" xfId="11099" xr:uid="{00000000-0005-0000-0000-0000B2460000}"/>
    <cellStyle name="Percent 4 6 6 6 2 2" xfId="28719" xr:uid="{00000000-0005-0000-0000-0000B3460000}"/>
    <cellStyle name="Percent 4 6 6 6 3" xfId="28718" xr:uid="{00000000-0005-0000-0000-0000B4460000}"/>
    <cellStyle name="Percent 4 6 6 7" xfId="11100" xr:uid="{00000000-0005-0000-0000-0000B5460000}"/>
    <cellStyle name="Percent 4 6 6 7 2" xfId="11101" xr:uid="{00000000-0005-0000-0000-0000B6460000}"/>
    <cellStyle name="Percent 4 6 6 7 2 2" xfId="28721" xr:uid="{00000000-0005-0000-0000-0000B7460000}"/>
    <cellStyle name="Percent 4 6 6 7 3" xfId="28720" xr:uid="{00000000-0005-0000-0000-0000B8460000}"/>
    <cellStyle name="Percent 4 6 6 8" xfId="11102" xr:uid="{00000000-0005-0000-0000-0000B9460000}"/>
    <cellStyle name="Percent 4 6 6 8 2" xfId="11103" xr:uid="{00000000-0005-0000-0000-0000BA460000}"/>
    <cellStyle name="Percent 4 6 6 8 2 2" xfId="28723" xr:uid="{00000000-0005-0000-0000-0000BB460000}"/>
    <cellStyle name="Percent 4 6 6 8 3" xfId="28722" xr:uid="{00000000-0005-0000-0000-0000BC460000}"/>
    <cellStyle name="Percent 4 6 6 9" xfId="11104" xr:uid="{00000000-0005-0000-0000-0000BD460000}"/>
    <cellStyle name="Percent 4 6 6 9 2" xfId="28724" xr:uid="{00000000-0005-0000-0000-0000BE460000}"/>
    <cellStyle name="Percent 4 6 7" xfId="11105" xr:uid="{00000000-0005-0000-0000-0000BF460000}"/>
    <cellStyle name="Percent 4 6 7 10" xfId="28725" xr:uid="{00000000-0005-0000-0000-0000C0460000}"/>
    <cellStyle name="Percent 4 6 7 2" xfId="11106" xr:uid="{00000000-0005-0000-0000-0000C1460000}"/>
    <cellStyle name="Percent 4 6 7 2 2" xfId="11107" xr:uid="{00000000-0005-0000-0000-0000C2460000}"/>
    <cellStyle name="Percent 4 6 7 2 2 2" xfId="11108" xr:uid="{00000000-0005-0000-0000-0000C3460000}"/>
    <cellStyle name="Percent 4 6 7 2 2 2 2" xfId="28728" xr:uid="{00000000-0005-0000-0000-0000C4460000}"/>
    <cellStyle name="Percent 4 6 7 2 2 3" xfId="28727" xr:uid="{00000000-0005-0000-0000-0000C5460000}"/>
    <cellStyle name="Percent 4 6 7 2 3" xfId="11109" xr:uid="{00000000-0005-0000-0000-0000C6460000}"/>
    <cellStyle name="Percent 4 6 7 2 3 2" xfId="11110" xr:uid="{00000000-0005-0000-0000-0000C7460000}"/>
    <cellStyle name="Percent 4 6 7 2 3 2 2" xfId="28730" xr:uid="{00000000-0005-0000-0000-0000C8460000}"/>
    <cellStyle name="Percent 4 6 7 2 3 3" xfId="28729" xr:uid="{00000000-0005-0000-0000-0000C9460000}"/>
    <cellStyle name="Percent 4 6 7 2 4" xfId="11111" xr:uid="{00000000-0005-0000-0000-0000CA460000}"/>
    <cellStyle name="Percent 4 6 7 2 4 2" xfId="28731" xr:uid="{00000000-0005-0000-0000-0000CB460000}"/>
    <cellStyle name="Percent 4 6 7 2 5" xfId="28726" xr:uid="{00000000-0005-0000-0000-0000CC460000}"/>
    <cellStyle name="Percent 4 6 7 3" xfId="11112" xr:uid="{00000000-0005-0000-0000-0000CD460000}"/>
    <cellStyle name="Percent 4 6 7 3 2" xfId="11113" xr:uid="{00000000-0005-0000-0000-0000CE460000}"/>
    <cellStyle name="Percent 4 6 7 3 2 2" xfId="11114" xr:uid="{00000000-0005-0000-0000-0000CF460000}"/>
    <cellStyle name="Percent 4 6 7 3 2 2 2" xfId="28734" xr:uid="{00000000-0005-0000-0000-0000D0460000}"/>
    <cellStyle name="Percent 4 6 7 3 2 3" xfId="28733" xr:uid="{00000000-0005-0000-0000-0000D1460000}"/>
    <cellStyle name="Percent 4 6 7 3 3" xfId="11115" xr:uid="{00000000-0005-0000-0000-0000D2460000}"/>
    <cellStyle name="Percent 4 6 7 3 3 2" xfId="11116" xr:uid="{00000000-0005-0000-0000-0000D3460000}"/>
    <cellStyle name="Percent 4 6 7 3 3 2 2" xfId="28736" xr:uid="{00000000-0005-0000-0000-0000D4460000}"/>
    <cellStyle name="Percent 4 6 7 3 3 3" xfId="28735" xr:uid="{00000000-0005-0000-0000-0000D5460000}"/>
    <cellStyle name="Percent 4 6 7 3 4" xfId="11117" xr:uid="{00000000-0005-0000-0000-0000D6460000}"/>
    <cellStyle name="Percent 4 6 7 3 4 2" xfId="28737" xr:uid="{00000000-0005-0000-0000-0000D7460000}"/>
    <cellStyle name="Percent 4 6 7 3 5" xfId="28732" xr:uid="{00000000-0005-0000-0000-0000D8460000}"/>
    <cellStyle name="Percent 4 6 7 4" xfId="11118" xr:uid="{00000000-0005-0000-0000-0000D9460000}"/>
    <cellStyle name="Percent 4 6 7 4 2" xfId="11119" xr:uid="{00000000-0005-0000-0000-0000DA460000}"/>
    <cellStyle name="Percent 4 6 7 4 2 2" xfId="11120" xr:uid="{00000000-0005-0000-0000-0000DB460000}"/>
    <cellStyle name="Percent 4 6 7 4 2 2 2" xfId="28740" xr:uid="{00000000-0005-0000-0000-0000DC460000}"/>
    <cellStyle name="Percent 4 6 7 4 2 3" xfId="28739" xr:uid="{00000000-0005-0000-0000-0000DD460000}"/>
    <cellStyle name="Percent 4 6 7 4 3" xfId="11121" xr:uid="{00000000-0005-0000-0000-0000DE460000}"/>
    <cellStyle name="Percent 4 6 7 4 3 2" xfId="11122" xr:uid="{00000000-0005-0000-0000-0000DF460000}"/>
    <cellStyle name="Percent 4 6 7 4 3 2 2" xfId="28742" xr:uid="{00000000-0005-0000-0000-0000E0460000}"/>
    <cellStyle name="Percent 4 6 7 4 3 3" xfId="28741" xr:uid="{00000000-0005-0000-0000-0000E1460000}"/>
    <cellStyle name="Percent 4 6 7 4 4" xfId="11123" xr:uid="{00000000-0005-0000-0000-0000E2460000}"/>
    <cellStyle name="Percent 4 6 7 4 4 2" xfId="11124" xr:uid="{00000000-0005-0000-0000-0000E3460000}"/>
    <cellStyle name="Percent 4 6 7 4 4 2 2" xfId="28744" xr:uid="{00000000-0005-0000-0000-0000E4460000}"/>
    <cellStyle name="Percent 4 6 7 4 4 3" xfId="28743" xr:uid="{00000000-0005-0000-0000-0000E5460000}"/>
    <cellStyle name="Percent 4 6 7 4 5" xfId="11125" xr:uid="{00000000-0005-0000-0000-0000E6460000}"/>
    <cellStyle name="Percent 4 6 7 4 5 2" xfId="28745" xr:uid="{00000000-0005-0000-0000-0000E7460000}"/>
    <cellStyle name="Percent 4 6 7 4 6" xfId="28738" xr:uid="{00000000-0005-0000-0000-0000E8460000}"/>
    <cellStyle name="Percent 4 6 7 5" xfId="11126" xr:uid="{00000000-0005-0000-0000-0000E9460000}"/>
    <cellStyle name="Percent 4 6 7 5 2" xfId="11127" xr:uid="{00000000-0005-0000-0000-0000EA460000}"/>
    <cellStyle name="Percent 4 6 7 5 2 2" xfId="11128" xr:uid="{00000000-0005-0000-0000-0000EB460000}"/>
    <cellStyle name="Percent 4 6 7 5 2 2 2" xfId="28748" xr:uid="{00000000-0005-0000-0000-0000EC460000}"/>
    <cellStyle name="Percent 4 6 7 5 2 3" xfId="28747" xr:uid="{00000000-0005-0000-0000-0000ED460000}"/>
    <cellStyle name="Percent 4 6 7 5 3" xfId="11129" xr:uid="{00000000-0005-0000-0000-0000EE460000}"/>
    <cellStyle name="Percent 4 6 7 5 3 2" xfId="11130" xr:uid="{00000000-0005-0000-0000-0000EF460000}"/>
    <cellStyle name="Percent 4 6 7 5 3 2 2" xfId="28750" xr:uid="{00000000-0005-0000-0000-0000F0460000}"/>
    <cellStyle name="Percent 4 6 7 5 3 3" xfId="28749" xr:uid="{00000000-0005-0000-0000-0000F1460000}"/>
    <cellStyle name="Percent 4 6 7 5 4" xfId="11131" xr:uid="{00000000-0005-0000-0000-0000F2460000}"/>
    <cellStyle name="Percent 4 6 7 5 4 2" xfId="28751" xr:uid="{00000000-0005-0000-0000-0000F3460000}"/>
    <cellStyle name="Percent 4 6 7 5 5" xfId="28746" xr:uid="{00000000-0005-0000-0000-0000F4460000}"/>
    <cellStyle name="Percent 4 6 7 6" xfId="11132" xr:uid="{00000000-0005-0000-0000-0000F5460000}"/>
    <cellStyle name="Percent 4 6 7 6 2" xfId="11133" xr:uid="{00000000-0005-0000-0000-0000F6460000}"/>
    <cellStyle name="Percent 4 6 7 6 2 2" xfId="28753" xr:uid="{00000000-0005-0000-0000-0000F7460000}"/>
    <cellStyle name="Percent 4 6 7 6 3" xfId="28752" xr:uid="{00000000-0005-0000-0000-0000F8460000}"/>
    <cellStyle name="Percent 4 6 7 7" xfId="11134" xr:uid="{00000000-0005-0000-0000-0000F9460000}"/>
    <cellStyle name="Percent 4 6 7 7 2" xfId="11135" xr:uid="{00000000-0005-0000-0000-0000FA460000}"/>
    <cellStyle name="Percent 4 6 7 7 2 2" xfId="28755" xr:uid="{00000000-0005-0000-0000-0000FB460000}"/>
    <cellStyle name="Percent 4 6 7 7 3" xfId="28754" xr:uid="{00000000-0005-0000-0000-0000FC460000}"/>
    <cellStyle name="Percent 4 6 7 8" xfId="11136" xr:uid="{00000000-0005-0000-0000-0000FD460000}"/>
    <cellStyle name="Percent 4 6 7 8 2" xfId="11137" xr:uid="{00000000-0005-0000-0000-0000FE460000}"/>
    <cellStyle name="Percent 4 6 7 8 2 2" xfId="28757" xr:uid="{00000000-0005-0000-0000-0000FF460000}"/>
    <cellStyle name="Percent 4 6 7 8 3" xfId="28756" xr:uid="{00000000-0005-0000-0000-000000470000}"/>
    <cellStyle name="Percent 4 6 7 9" xfId="11138" xr:uid="{00000000-0005-0000-0000-000001470000}"/>
    <cellStyle name="Percent 4 6 7 9 2" xfId="28758" xr:uid="{00000000-0005-0000-0000-000002470000}"/>
    <cellStyle name="Percent 4 6 8" xfId="11139" xr:uid="{00000000-0005-0000-0000-000003470000}"/>
    <cellStyle name="Percent 4 6 8 10" xfId="28759" xr:uid="{00000000-0005-0000-0000-000004470000}"/>
    <cellStyle name="Percent 4 6 8 2" xfId="11140" xr:uid="{00000000-0005-0000-0000-000005470000}"/>
    <cellStyle name="Percent 4 6 8 2 2" xfId="11141" xr:uid="{00000000-0005-0000-0000-000006470000}"/>
    <cellStyle name="Percent 4 6 8 2 2 2" xfId="11142" xr:uid="{00000000-0005-0000-0000-000007470000}"/>
    <cellStyle name="Percent 4 6 8 2 2 2 2" xfId="28762" xr:uid="{00000000-0005-0000-0000-000008470000}"/>
    <cellStyle name="Percent 4 6 8 2 2 3" xfId="28761" xr:uid="{00000000-0005-0000-0000-000009470000}"/>
    <cellStyle name="Percent 4 6 8 2 3" xfId="11143" xr:uid="{00000000-0005-0000-0000-00000A470000}"/>
    <cellStyle name="Percent 4 6 8 2 3 2" xfId="11144" xr:uid="{00000000-0005-0000-0000-00000B470000}"/>
    <cellStyle name="Percent 4 6 8 2 3 2 2" xfId="28764" xr:uid="{00000000-0005-0000-0000-00000C470000}"/>
    <cellStyle name="Percent 4 6 8 2 3 3" xfId="28763" xr:uid="{00000000-0005-0000-0000-00000D470000}"/>
    <cellStyle name="Percent 4 6 8 2 4" xfId="11145" xr:uid="{00000000-0005-0000-0000-00000E470000}"/>
    <cellStyle name="Percent 4 6 8 2 4 2" xfId="28765" xr:uid="{00000000-0005-0000-0000-00000F470000}"/>
    <cellStyle name="Percent 4 6 8 2 5" xfId="28760" xr:uid="{00000000-0005-0000-0000-000010470000}"/>
    <cellStyle name="Percent 4 6 8 3" xfId="11146" xr:uid="{00000000-0005-0000-0000-000011470000}"/>
    <cellStyle name="Percent 4 6 8 3 2" xfId="11147" xr:uid="{00000000-0005-0000-0000-000012470000}"/>
    <cellStyle name="Percent 4 6 8 3 2 2" xfId="11148" xr:uid="{00000000-0005-0000-0000-000013470000}"/>
    <cellStyle name="Percent 4 6 8 3 2 2 2" xfId="28768" xr:uid="{00000000-0005-0000-0000-000014470000}"/>
    <cellStyle name="Percent 4 6 8 3 2 3" xfId="28767" xr:uid="{00000000-0005-0000-0000-000015470000}"/>
    <cellStyle name="Percent 4 6 8 3 3" xfId="11149" xr:uid="{00000000-0005-0000-0000-000016470000}"/>
    <cellStyle name="Percent 4 6 8 3 3 2" xfId="11150" xr:uid="{00000000-0005-0000-0000-000017470000}"/>
    <cellStyle name="Percent 4 6 8 3 3 2 2" xfId="28770" xr:uid="{00000000-0005-0000-0000-000018470000}"/>
    <cellStyle name="Percent 4 6 8 3 3 3" xfId="28769" xr:uid="{00000000-0005-0000-0000-000019470000}"/>
    <cellStyle name="Percent 4 6 8 3 4" xfId="11151" xr:uid="{00000000-0005-0000-0000-00001A470000}"/>
    <cellStyle name="Percent 4 6 8 3 4 2" xfId="28771" xr:uid="{00000000-0005-0000-0000-00001B470000}"/>
    <cellStyle name="Percent 4 6 8 3 5" xfId="28766" xr:uid="{00000000-0005-0000-0000-00001C470000}"/>
    <cellStyle name="Percent 4 6 8 4" xfId="11152" xr:uid="{00000000-0005-0000-0000-00001D470000}"/>
    <cellStyle name="Percent 4 6 8 4 2" xfId="11153" xr:uid="{00000000-0005-0000-0000-00001E470000}"/>
    <cellStyle name="Percent 4 6 8 4 2 2" xfId="11154" xr:uid="{00000000-0005-0000-0000-00001F470000}"/>
    <cellStyle name="Percent 4 6 8 4 2 2 2" xfId="28774" xr:uid="{00000000-0005-0000-0000-000020470000}"/>
    <cellStyle name="Percent 4 6 8 4 2 3" xfId="28773" xr:uid="{00000000-0005-0000-0000-000021470000}"/>
    <cellStyle name="Percent 4 6 8 4 3" xfId="11155" xr:uid="{00000000-0005-0000-0000-000022470000}"/>
    <cellStyle name="Percent 4 6 8 4 3 2" xfId="11156" xr:uid="{00000000-0005-0000-0000-000023470000}"/>
    <cellStyle name="Percent 4 6 8 4 3 2 2" xfId="28776" xr:uid="{00000000-0005-0000-0000-000024470000}"/>
    <cellStyle name="Percent 4 6 8 4 3 3" xfId="28775" xr:uid="{00000000-0005-0000-0000-000025470000}"/>
    <cellStyle name="Percent 4 6 8 4 4" xfId="11157" xr:uid="{00000000-0005-0000-0000-000026470000}"/>
    <cellStyle name="Percent 4 6 8 4 4 2" xfId="11158" xr:uid="{00000000-0005-0000-0000-000027470000}"/>
    <cellStyle name="Percent 4 6 8 4 4 2 2" xfId="28778" xr:uid="{00000000-0005-0000-0000-000028470000}"/>
    <cellStyle name="Percent 4 6 8 4 4 3" xfId="28777" xr:uid="{00000000-0005-0000-0000-000029470000}"/>
    <cellStyle name="Percent 4 6 8 4 5" xfId="11159" xr:uid="{00000000-0005-0000-0000-00002A470000}"/>
    <cellStyle name="Percent 4 6 8 4 5 2" xfId="28779" xr:uid="{00000000-0005-0000-0000-00002B470000}"/>
    <cellStyle name="Percent 4 6 8 4 6" xfId="28772" xr:uid="{00000000-0005-0000-0000-00002C470000}"/>
    <cellStyle name="Percent 4 6 8 5" xfId="11160" xr:uid="{00000000-0005-0000-0000-00002D470000}"/>
    <cellStyle name="Percent 4 6 8 5 2" xfId="11161" xr:uid="{00000000-0005-0000-0000-00002E470000}"/>
    <cellStyle name="Percent 4 6 8 5 2 2" xfId="11162" xr:uid="{00000000-0005-0000-0000-00002F470000}"/>
    <cellStyle name="Percent 4 6 8 5 2 2 2" xfId="28782" xr:uid="{00000000-0005-0000-0000-000030470000}"/>
    <cellStyle name="Percent 4 6 8 5 2 3" xfId="28781" xr:uid="{00000000-0005-0000-0000-000031470000}"/>
    <cellStyle name="Percent 4 6 8 5 3" xfId="11163" xr:uid="{00000000-0005-0000-0000-000032470000}"/>
    <cellStyle name="Percent 4 6 8 5 3 2" xfId="11164" xr:uid="{00000000-0005-0000-0000-000033470000}"/>
    <cellStyle name="Percent 4 6 8 5 3 2 2" xfId="28784" xr:uid="{00000000-0005-0000-0000-000034470000}"/>
    <cellStyle name="Percent 4 6 8 5 3 3" xfId="28783" xr:uid="{00000000-0005-0000-0000-000035470000}"/>
    <cellStyle name="Percent 4 6 8 5 4" xfId="11165" xr:uid="{00000000-0005-0000-0000-000036470000}"/>
    <cellStyle name="Percent 4 6 8 5 4 2" xfId="28785" xr:uid="{00000000-0005-0000-0000-000037470000}"/>
    <cellStyle name="Percent 4 6 8 5 5" xfId="28780" xr:uid="{00000000-0005-0000-0000-000038470000}"/>
    <cellStyle name="Percent 4 6 8 6" xfId="11166" xr:uid="{00000000-0005-0000-0000-000039470000}"/>
    <cellStyle name="Percent 4 6 8 6 2" xfId="11167" xr:uid="{00000000-0005-0000-0000-00003A470000}"/>
    <cellStyle name="Percent 4 6 8 6 2 2" xfId="28787" xr:uid="{00000000-0005-0000-0000-00003B470000}"/>
    <cellStyle name="Percent 4 6 8 6 3" xfId="28786" xr:uid="{00000000-0005-0000-0000-00003C470000}"/>
    <cellStyle name="Percent 4 6 8 7" xfId="11168" xr:uid="{00000000-0005-0000-0000-00003D470000}"/>
    <cellStyle name="Percent 4 6 8 7 2" xfId="11169" xr:uid="{00000000-0005-0000-0000-00003E470000}"/>
    <cellStyle name="Percent 4 6 8 7 2 2" xfId="28789" xr:uid="{00000000-0005-0000-0000-00003F470000}"/>
    <cellStyle name="Percent 4 6 8 7 3" xfId="28788" xr:uid="{00000000-0005-0000-0000-000040470000}"/>
    <cellStyle name="Percent 4 6 8 8" xfId="11170" xr:uid="{00000000-0005-0000-0000-000041470000}"/>
    <cellStyle name="Percent 4 6 8 8 2" xfId="11171" xr:uid="{00000000-0005-0000-0000-000042470000}"/>
    <cellStyle name="Percent 4 6 8 8 2 2" xfId="28791" xr:uid="{00000000-0005-0000-0000-000043470000}"/>
    <cellStyle name="Percent 4 6 8 8 3" xfId="28790" xr:uid="{00000000-0005-0000-0000-000044470000}"/>
    <cellStyle name="Percent 4 6 8 9" xfId="11172" xr:uid="{00000000-0005-0000-0000-000045470000}"/>
    <cellStyle name="Percent 4 6 8 9 2" xfId="28792" xr:uid="{00000000-0005-0000-0000-000046470000}"/>
    <cellStyle name="Percent 4 6 9" xfId="11173" xr:uid="{00000000-0005-0000-0000-000047470000}"/>
    <cellStyle name="Percent 4 6 9 2" xfId="11174" xr:uid="{00000000-0005-0000-0000-000048470000}"/>
    <cellStyle name="Percent 4 6 9 2 2" xfId="11175" xr:uid="{00000000-0005-0000-0000-000049470000}"/>
    <cellStyle name="Percent 4 6 9 2 2 2" xfId="28795" xr:uid="{00000000-0005-0000-0000-00004A470000}"/>
    <cellStyle name="Percent 4 6 9 2 3" xfId="28794" xr:uid="{00000000-0005-0000-0000-00004B470000}"/>
    <cellStyle name="Percent 4 6 9 3" xfId="11176" xr:uid="{00000000-0005-0000-0000-00004C470000}"/>
    <cellStyle name="Percent 4 6 9 3 2" xfId="11177" xr:uid="{00000000-0005-0000-0000-00004D470000}"/>
    <cellStyle name="Percent 4 6 9 3 2 2" xfId="28797" xr:uid="{00000000-0005-0000-0000-00004E470000}"/>
    <cellStyle name="Percent 4 6 9 3 3" xfId="28796" xr:uid="{00000000-0005-0000-0000-00004F470000}"/>
    <cellStyle name="Percent 4 6 9 4" xfId="11178" xr:uid="{00000000-0005-0000-0000-000050470000}"/>
    <cellStyle name="Percent 4 6 9 4 2" xfId="28798" xr:uid="{00000000-0005-0000-0000-000051470000}"/>
    <cellStyle name="Percent 4 6 9 5" xfId="28793" xr:uid="{00000000-0005-0000-0000-000052470000}"/>
    <cellStyle name="Percent 4 7" xfId="11179" xr:uid="{00000000-0005-0000-0000-000053470000}"/>
    <cellStyle name="Percent 4 7 10" xfId="11180" xr:uid="{00000000-0005-0000-0000-000054470000}"/>
    <cellStyle name="Percent 4 7 10 2" xfId="11181" xr:uid="{00000000-0005-0000-0000-000055470000}"/>
    <cellStyle name="Percent 4 7 10 2 2" xfId="28801" xr:uid="{00000000-0005-0000-0000-000056470000}"/>
    <cellStyle name="Percent 4 7 10 3" xfId="28800" xr:uid="{00000000-0005-0000-0000-000057470000}"/>
    <cellStyle name="Percent 4 7 11" xfId="11182" xr:uid="{00000000-0005-0000-0000-000058470000}"/>
    <cellStyle name="Percent 4 7 11 2" xfId="28802" xr:uid="{00000000-0005-0000-0000-000059470000}"/>
    <cellStyle name="Percent 4 7 12" xfId="28799" xr:uid="{00000000-0005-0000-0000-00005A470000}"/>
    <cellStyle name="Percent 4 7 2" xfId="11183" xr:uid="{00000000-0005-0000-0000-00005B470000}"/>
    <cellStyle name="Percent 4 7 2 2" xfId="11184" xr:uid="{00000000-0005-0000-0000-00005C470000}"/>
    <cellStyle name="Percent 4 7 2 2 2" xfId="11185" xr:uid="{00000000-0005-0000-0000-00005D470000}"/>
    <cellStyle name="Percent 4 7 2 2 2 2" xfId="28805" xr:uid="{00000000-0005-0000-0000-00005E470000}"/>
    <cellStyle name="Percent 4 7 2 2 3" xfId="28804" xr:uid="{00000000-0005-0000-0000-00005F470000}"/>
    <cellStyle name="Percent 4 7 2 3" xfId="11186" xr:uid="{00000000-0005-0000-0000-000060470000}"/>
    <cellStyle name="Percent 4 7 2 3 2" xfId="11187" xr:uid="{00000000-0005-0000-0000-000061470000}"/>
    <cellStyle name="Percent 4 7 2 3 2 2" xfId="28807" xr:uid="{00000000-0005-0000-0000-000062470000}"/>
    <cellStyle name="Percent 4 7 2 3 3" xfId="28806" xr:uid="{00000000-0005-0000-0000-000063470000}"/>
    <cellStyle name="Percent 4 7 2 4" xfId="11188" xr:uid="{00000000-0005-0000-0000-000064470000}"/>
    <cellStyle name="Percent 4 7 2 4 2" xfId="28808" xr:uid="{00000000-0005-0000-0000-000065470000}"/>
    <cellStyle name="Percent 4 7 2 5" xfId="28803" xr:uid="{00000000-0005-0000-0000-000066470000}"/>
    <cellStyle name="Percent 4 7 3" xfId="11189" xr:uid="{00000000-0005-0000-0000-000067470000}"/>
    <cellStyle name="Percent 4 7 3 2" xfId="11190" xr:uid="{00000000-0005-0000-0000-000068470000}"/>
    <cellStyle name="Percent 4 7 3 2 2" xfId="11191" xr:uid="{00000000-0005-0000-0000-000069470000}"/>
    <cellStyle name="Percent 4 7 3 2 2 2" xfId="28811" xr:uid="{00000000-0005-0000-0000-00006A470000}"/>
    <cellStyle name="Percent 4 7 3 2 3" xfId="28810" xr:uid="{00000000-0005-0000-0000-00006B470000}"/>
    <cellStyle name="Percent 4 7 3 3" xfId="11192" xr:uid="{00000000-0005-0000-0000-00006C470000}"/>
    <cellStyle name="Percent 4 7 3 3 2" xfId="11193" xr:uid="{00000000-0005-0000-0000-00006D470000}"/>
    <cellStyle name="Percent 4 7 3 3 2 2" xfId="28813" xr:uid="{00000000-0005-0000-0000-00006E470000}"/>
    <cellStyle name="Percent 4 7 3 3 3" xfId="28812" xr:uid="{00000000-0005-0000-0000-00006F470000}"/>
    <cellStyle name="Percent 4 7 3 4" xfId="11194" xr:uid="{00000000-0005-0000-0000-000070470000}"/>
    <cellStyle name="Percent 4 7 3 4 2" xfId="28814" xr:uid="{00000000-0005-0000-0000-000071470000}"/>
    <cellStyle name="Percent 4 7 3 5" xfId="28809" xr:uid="{00000000-0005-0000-0000-000072470000}"/>
    <cellStyle name="Percent 4 7 4" xfId="11195" xr:uid="{00000000-0005-0000-0000-000073470000}"/>
    <cellStyle name="Percent 4 7 4 2" xfId="11196" xr:uid="{00000000-0005-0000-0000-000074470000}"/>
    <cellStyle name="Percent 4 7 4 2 2" xfId="11197" xr:uid="{00000000-0005-0000-0000-000075470000}"/>
    <cellStyle name="Percent 4 7 4 2 2 2" xfId="28817" xr:uid="{00000000-0005-0000-0000-000076470000}"/>
    <cellStyle name="Percent 4 7 4 2 3" xfId="28816" xr:uid="{00000000-0005-0000-0000-000077470000}"/>
    <cellStyle name="Percent 4 7 4 3" xfId="11198" xr:uid="{00000000-0005-0000-0000-000078470000}"/>
    <cellStyle name="Percent 4 7 4 3 2" xfId="11199" xr:uid="{00000000-0005-0000-0000-000079470000}"/>
    <cellStyle name="Percent 4 7 4 3 2 2" xfId="28819" xr:uid="{00000000-0005-0000-0000-00007A470000}"/>
    <cellStyle name="Percent 4 7 4 3 3" xfId="28818" xr:uid="{00000000-0005-0000-0000-00007B470000}"/>
    <cellStyle name="Percent 4 7 4 4" xfId="11200" xr:uid="{00000000-0005-0000-0000-00007C470000}"/>
    <cellStyle name="Percent 4 7 4 4 2" xfId="28820" xr:uid="{00000000-0005-0000-0000-00007D470000}"/>
    <cellStyle name="Percent 4 7 4 5" xfId="28815" xr:uid="{00000000-0005-0000-0000-00007E470000}"/>
    <cellStyle name="Percent 4 7 5" xfId="11201" xr:uid="{00000000-0005-0000-0000-00007F470000}"/>
    <cellStyle name="Percent 4 7 5 2" xfId="11202" xr:uid="{00000000-0005-0000-0000-000080470000}"/>
    <cellStyle name="Percent 4 7 5 2 2" xfId="11203" xr:uid="{00000000-0005-0000-0000-000081470000}"/>
    <cellStyle name="Percent 4 7 5 2 2 2" xfId="28823" xr:uid="{00000000-0005-0000-0000-000082470000}"/>
    <cellStyle name="Percent 4 7 5 2 3" xfId="28822" xr:uid="{00000000-0005-0000-0000-000083470000}"/>
    <cellStyle name="Percent 4 7 5 3" xfId="11204" xr:uid="{00000000-0005-0000-0000-000084470000}"/>
    <cellStyle name="Percent 4 7 5 3 2" xfId="11205" xr:uid="{00000000-0005-0000-0000-000085470000}"/>
    <cellStyle name="Percent 4 7 5 3 2 2" xfId="28825" xr:uid="{00000000-0005-0000-0000-000086470000}"/>
    <cellStyle name="Percent 4 7 5 3 3" xfId="28824" xr:uid="{00000000-0005-0000-0000-000087470000}"/>
    <cellStyle name="Percent 4 7 5 4" xfId="11206" xr:uid="{00000000-0005-0000-0000-000088470000}"/>
    <cellStyle name="Percent 4 7 5 4 2" xfId="11207" xr:uid="{00000000-0005-0000-0000-000089470000}"/>
    <cellStyle name="Percent 4 7 5 4 2 2" xfId="28827" xr:uid="{00000000-0005-0000-0000-00008A470000}"/>
    <cellStyle name="Percent 4 7 5 4 3" xfId="28826" xr:uid="{00000000-0005-0000-0000-00008B470000}"/>
    <cellStyle name="Percent 4 7 5 5" xfId="11208" xr:uid="{00000000-0005-0000-0000-00008C470000}"/>
    <cellStyle name="Percent 4 7 5 5 2" xfId="28828" xr:uid="{00000000-0005-0000-0000-00008D470000}"/>
    <cellStyle name="Percent 4 7 5 6" xfId="28821" xr:uid="{00000000-0005-0000-0000-00008E470000}"/>
    <cellStyle name="Percent 4 7 6" xfId="11209" xr:uid="{00000000-0005-0000-0000-00008F470000}"/>
    <cellStyle name="Percent 4 7 6 2" xfId="11210" xr:uid="{00000000-0005-0000-0000-000090470000}"/>
    <cellStyle name="Percent 4 7 6 2 2" xfId="11211" xr:uid="{00000000-0005-0000-0000-000091470000}"/>
    <cellStyle name="Percent 4 7 6 2 2 2" xfId="28831" xr:uid="{00000000-0005-0000-0000-000092470000}"/>
    <cellStyle name="Percent 4 7 6 2 3" xfId="28830" xr:uid="{00000000-0005-0000-0000-000093470000}"/>
    <cellStyle name="Percent 4 7 6 3" xfId="11212" xr:uid="{00000000-0005-0000-0000-000094470000}"/>
    <cellStyle name="Percent 4 7 6 3 2" xfId="11213" xr:uid="{00000000-0005-0000-0000-000095470000}"/>
    <cellStyle name="Percent 4 7 6 3 2 2" xfId="28833" xr:uid="{00000000-0005-0000-0000-000096470000}"/>
    <cellStyle name="Percent 4 7 6 3 3" xfId="28832" xr:uid="{00000000-0005-0000-0000-000097470000}"/>
    <cellStyle name="Percent 4 7 6 4" xfId="11214" xr:uid="{00000000-0005-0000-0000-000098470000}"/>
    <cellStyle name="Percent 4 7 6 4 2" xfId="28834" xr:uid="{00000000-0005-0000-0000-000099470000}"/>
    <cellStyle name="Percent 4 7 6 5" xfId="28829" xr:uid="{00000000-0005-0000-0000-00009A470000}"/>
    <cellStyle name="Percent 4 7 7" xfId="11215" xr:uid="{00000000-0005-0000-0000-00009B470000}"/>
    <cellStyle name="Percent 4 7 7 2" xfId="11216" xr:uid="{00000000-0005-0000-0000-00009C470000}"/>
    <cellStyle name="Percent 4 7 7 2 2" xfId="28836" xr:uid="{00000000-0005-0000-0000-00009D470000}"/>
    <cellStyle name="Percent 4 7 7 3" xfId="28835" xr:uid="{00000000-0005-0000-0000-00009E470000}"/>
    <cellStyle name="Percent 4 7 8" xfId="11217" xr:uid="{00000000-0005-0000-0000-00009F470000}"/>
    <cellStyle name="Percent 4 7 8 2" xfId="11218" xr:uid="{00000000-0005-0000-0000-0000A0470000}"/>
    <cellStyle name="Percent 4 7 8 2 2" xfId="28838" xr:uid="{00000000-0005-0000-0000-0000A1470000}"/>
    <cellStyle name="Percent 4 7 8 3" xfId="28837" xr:uid="{00000000-0005-0000-0000-0000A2470000}"/>
    <cellStyle name="Percent 4 7 9" xfId="11219" xr:uid="{00000000-0005-0000-0000-0000A3470000}"/>
    <cellStyle name="Percent 4 7 9 2" xfId="11220" xr:uid="{00000000-0005-0000-0000-0000A4470000}"/>
    <cellStyle name="Percent 4 7 9 2 2" xfId="28840" xr:uid="{00000000-0005-0000-0000-0000A5470000}"/>
    <cellStyle name="Percent 4 7 9 3" xfId="28839" xr:uid="{00000000-0005-0000-0000-0000A6470000}"/>
    <cellStyle name="Percent 4 8" xfId="11221" xr:uid="{00000000-0005-0000-0000-0000A7470000}"/>
    <cellStyle name="Percent 4 8 10" xfId="11222" xr:uid="{00000000-0005-0000-0000-0000A8470000}"/>
    <cellStyle name="Percent 4 8 10 2" xfId="11223" xr:uid="{00000000-0005-0000-0000-0000A9470000}"/>
    <cellStyle name="Percent 4 8 10 2 2" xfId="28843" xr:uid="{00000000-0005-0000-0000-0000AA470000}"/>
    <cellStyle name="Percent 4 8 10 3" xfId="28842" xr:uid="{00000000-0005-0000-0000-0000AB470000}"/>
    <cellStyle name="Percent 4 8 11" xfId="11224" xr:uid="{00000000-0005-0000-0000-0000AC470000}"/>
    <cellStyle name="Percent 4 8 11 2" xfId="28844" xr:uid="{00000000-0005-0000-0000-0000AD470000}"/>
    <cellStyle name="Percent 4 8 12" xfId="28841" xr:uid="{00000000-0005-0000-0000-0000AE470000}"/>
    <cellStyle name="Percent 4 8 2" xfId="11225" xr:uid="{00000000-0005-0000-0000-0000AF470000}"/>
    <cellStyle name="Percent 4 8 2 2" xfId="11226" xr:uid="{00000000-0005-0000-0000-0000B0470000}"/>
    <cellStyle name="Percent 4 8 2 2 2" xfId="11227" xr:uid="{00000000-0005-0000-0000-0000B1470000}"/>
    <cellStyle name="Percent 4 8 2 2 2 2" xfId="28847" xr:uid="{00000000-0005-0000-0000-0000B2470000}"/>
    <cellStyle name="Percent 4 8 2 2 3" xfId="28846" xr:uid="{00000000-0005-0000-0000-0000B3470000}"/>
    <cellStyle name="Percent 4 8 2 3" xfId="11228" xr:uid="{00000000-0005-0000-0000-0000B4470000}"/>
    <cellStyle name="Percent 4 8 2 3 2" xfId="11229" xr:uid="{00000000-0005-0000-0000-0000B5470000}"/>
    <cellStyle name="Percent 4 8 2 3 2 2" xfId="28849" xr:uid="{00000000-0005-0000-0000-0000B6470000}"/>
    <cellStyle name="Percent 4 8 2 3 3" xfId="28848" xr:uid="{00000000-0005-0000-0000-0000B7470000}"/>
    <cellStyle name="Percent 4 8 2 4" xfId="11230" xr:uid="{00000000-0005-0000-0000-0000B8470000}"/>
    <cellStyle name="Percent 4 8 2 4 2" xfId="28850" xr:uid="{00000000-0005-0000-0000-0000B9470000}"/>
    <cellStyle name="Percent 4 8 2 5" xfId="28845" xr:uid="{00000000-0005-0000-0000-0000BA470000}"/>
    <cellStyle name="Percent 4 8 3" xfId="11231" xr:uid="{00000000-0005-0000-0000-0000BB470000}"/>
    <cellStyle name="Percent 4 8 3 2" xfId="11232" xr:uid="{00000000-0005-0000-0000-0000BC470000}"/>
    <cellStyle name="Percent 4 8 3 2 2" xfId="11233" xr:uid="{00000000-0005-0000-0000-0000BD470000}"/>
    <cellStyle name="Percent 4 8 3 2 2 2" xfId="28853" xr:uid="{00000000-0005-0000-0000-0000BE470000}"/>
    <cellStyle name="Percent 4 8 3 2 3" xfId="28852" xr:uid="{00000000-0005-0000-0000-0000BF470000}"/>
    <cellStyle name="Percent 4 8 3 3" xfId="11234" xr:uid="{00000000-0005-0000-0000-0000C0470000}"/>
    <cellStyle name="Percent 4 8 3 3 2" xfId="11235" xr:uid="{00000000-0005-0000-0000-0000C1470000}"/>
    <cellStyle name="Percent 4 8 3 3 2 2" xfId="28855" xr:uid="{00000000-0005-0000-0000-0000C2470000}"/>
    <cellStyle name="Percent 4 8 3 3 3" xfId="28854" xr:uid="{00000000-0005-0000-0000-0000C3470000}"/>
    <cellStyle name="Percent 4 8 3 4" xfId="11236" xr:uid="{00000000-0005-0000-0000-0000C4470000}"/>
    <cellStyle name="Percent 4 8 3 4 2" xfId="28856" xr:uid="{00000000-0005-0000-0000-0000C5470000}"/>
    <cellStyle name="Percent 4 8 3 5" xfId="28851" xr:uid="{00000000-0005-0000-0000-0000C6470000}"/>
    <cellStyle name="Percent 4 8 4" xfId="11237" xr:uid="{00000000-0005-0000-0000-0000C7470000}"/>
    <cellStyle name="Percent 4 8 4 2" xfId="11238" xr:uid="{00000000-0005-0000-0000-0000C8470000}"/>
    <cellStyle name="Percent 4 8 4 2 2" xfId="11239" xr:uid="{00000000-0005-0000-0000-0000C9470000}"/>
    <cellStyle name="Percent 4 8 4 2 2 2" xfId="28859" xr:uid="{00000000-0005-0000-0000-0000CA470000}"/>
    <cellStyle name="Percent 4 8 4 2 3" xfId="28858" xr:uid="{00000000-0005-0000-0000-0000CB470000}"/>
    <cellStyle name="Percent 4 8 4 3" xfId="11240" xr:uid="{00000000-0005-0000-0000-0000CC470000}"/>
    <cellStyle name="Percent 4 8 4 3 2" xfId="11241" xr:uid="{00000000-0005-0000-0000-0000CD470000}"/>
    <cellStyle name="Percent 4 8 4 3 2 2" xfId="28861" xr:uid="{00000000-0005-0000-0000-0000CE470000}"/>
    <cellStyle name="Percent 4 8 4 3 3" xfId="28860" xr:uid="{00000000-0005-0000-0000-0000CF470000}"/>
    <cellStyle name="Percent 4 8 4 4" xfId="11242" xr:uid="{00000000-0005-0000-0000-0000D0470000}"/>
    <cellStyle name="Percent 4 8 4 4 2" xfId="28862" xr:uid="{00000000-0005-0000-0000-0000D1470000}"/>
    <cellStyle name="Percent 4 8 4 5" xfId="28857" xr:uid="{00000000-0005-0000-0000-0000D2470000}"/>
    <cellStyle name="Percent 4 8 5" xfId="11243" xr:uid="{00000000-0005-0000-0000-0000D3470000}"/>
    <cellStyle name="Percent 4 8 5 2" xfId="11244" xr:uid="{00000000-0005-0000-0000-0000D4470000}"/>
    <cellStyle name="Percent 4 8 5 2 2" xfId="11245" xr:uid="{00000000-0005-0000-0000-0000D5470000}"/>
    <cellStyle name="Percent 4 8 5 2 2 2" xfId="28865" xr:uid="{00000000-0005-0000-0000-0000D6470000}"/>
    <cellStyle name="Percent 4 8 5 2 3" xfId="28864" xr:uid="{00000000-0005-0000-0000-0000D7470000}"/>
    <cellStyle name="Percent 4 8 5 3" xfId="11246" xr:uid="{00000000-0005-0000-0000-0000D8470000}"/>
    <cellStyle name="Percent 4 8 5 3 2" xfId="11247" xr:uid="{00000000-0005-0000-0000-0000D9470000}"/>
    <cellStyle name="Percent 4 8 5 3 2 2" xfId="28867" xr:uid="{00000000-0005-0000-0000-0000DA470000}"/>
    <cellStyle name="Percent 4 8 5 3 3" xfId="28866" xr:uid="{00000000-0005-0000-0000-0000DB470000}"/>
    <cellStyle name="Percent 4 8 5 4" xfId="11248" xr:uid="{00000000-0005-0000-0000-0000DC470000}"/>
    <cellStyle name="Percent 4 8 5 4 2" xfId="11249" xr:uid="{00000000-0005-0000-0000-0000DD470000}"/>
    <cellStyle name="Percent 4 8 5 4 2 2" xfId="28869" xr:uid="{00000000-0005-0000-0000-0000DE470000}"/>
    <cellStyle name="Percent 4 8 5 4 3" xfId="28868" xr:uid="{00000000-0005-0000-0000-0000DF470000}"/>
    <cellStyle name="Percent 4 8 5 5" xfId="11250" xr:uid="{00000000-0005-0000-0000-0000E0470000}"/>
    <cellStyle name="Percent 4 8 5 5 2" xfId="28870" xr:uid="{00000000-0005-0000-0000-0000E1470000}"/>
    <cellStyle name="Percent 4 8 5 6" xfId="28863" xr:uid="{00000000-0005-0000-0000-0000E2470000}"/>
    <cellStyle name="Percent 4 8 6" xfId="11251" xr:uid="{00000000-0005-0000-0000-0000E3470000}"/>
    <cellStyle name="Percent 4 8 6 2" xfId="11252" xr:uid="{00000000-0005-0000-0000-0000E4470000}"/>
    <cellStyle name="Percent 4 8 6 2 2" xfId="11253" xr:uid="{00000000-0005-0000-0000-0000E5470000}"/>
    <cellStyle name="Percent 4 8 6 2 2 2" xfId="28873" xr:uid="{00000000-0005-0000-0000-0000E6470000}"/>
    <cellStyle name="Percent 4 8 6 2 3" xfId="28872" xr:uid="{00000000-0005-0000-0000-0000E7470000}"/>
    <cellStyle name="Percent 4 8 6 3" xfId="11254" xr:uid="{00000000-0005-0000-0000-0000E8470000}"/>
    <cellStyle name="Percent 4 8 6 3 2" xfId="11255" xr:uid="{00000000-0005-0000-0000-0000E9470000}"/>
    <cellStyle name="Percent 4 8 6 3 2 2" xfId="28875" xr:uid="{00000000-0005-0000-0000-0000EA470000}"/>
    <cellStyle name="Percent 4 8 6 3 3" xfId="28874" xr:uid="{00000000-0005-0000-0000-0000EB470000}"/>
    <cellStyle name="Percent 4 8 6 4" xfId="11256" xr:uid="{00000000-0005-0000-0000-0000EC470000}"/>
    <cellStyle name="Percent 4 8 6 4 2" xfId="28876" xr:uid="{00000000-0005-0000-0000-0000ED470000}"/>
    <cellStyle name="Percent 4 8 6 5" xfId="28871" xr:uid="{00000000-0005-0000-0000-0000EE470000}"/>
    <cellStyle name="Percent 4 8 7" xfId="11257" xr:uid="{00000000-0005-0000-0000-0000EF470000}"/>
    <cellStyle name="Percent 4 8 7 2" xfId="11258" xr:uid="{00000000-0005-0000-0000-0000F0470000}"/>
    <cellStyle name="Percent 4 8 7 2 2" xfId="28878" xr:uid="{00000000-0005-0000-0000-0000F1470000}"/>
    <cellStyle name="Percent 4 8 7 3" xfId="28877" xr:uid="{00000000-0005-0000-0000-0000F2470000}"/>
    <cellStyle name="Percent 4 8 8" xfId="11259" xr:uid="{00000000-0005-0000-0000-0000F3470000}"/>
    <cellStyle name="Percent 4 8 8 2" xfId="11260" xr:uid="{00000000-0005-0000-0000-0000F4470000}"/>
    <cellStyle name="Percent 4 8 8 2 2" xfId="28880" xr:uid="{00000000-0005-0000-0000-0000F5470000}"/>
    <cellStyle name="Percent 4 8 8 3" xfId="28879" xr:uid="{00000000-0005-0000-0000-0000F6470000}"/>
    <cellStyle name="Percent 4 8 9" xfId="11261" xr:uid="{00000000-0005-0000-0000-0000F7470000}"/>
    <cellStyle name="Percent 4 8 9 2" xfId="11262" xr:uid="{00000000-0005-0000-0000-0000F8470000}"/>
    <cellStyle name="Percent 4 8 9 2 2" xfId="28882" xr:uid="{00000000-0005-0000-0000-0000F9470000}"/>
    <cellStyle name="Percent 4 8 9 3" xfId="28881" xr:uid="{00000000-0005-0000-0000-0000FA470000}"/>
    <cellStyle name="Percent 4 9" xfId="11263" xr:uid="{00000000-0005-0000-0000-0000FB470000}"/>
    <cellStyle name="Percent 4 9 10" xfId="11264" xr:uid="{00000000-0005-0000-0000-0000FC470000}"/>
    <cellStyle name="Percent 4 9 10 2" xfId="11265" xr:uid="{00000000-0005-0000-0000-0000FD470000}"/>
    <cellStyle name="Percent 4 9 10 2 2" xfId="28885" xr:uid="{00000000-0005-0000-0000-0000FE470000}"/>
    <cellStyle name="Percent 4 9 10 3" xfId="28884" xr:uid="{00000000-0005-0000-0000-0000FF470000}"/>
    <cellStyle name="Percent 4 9 11" xfId="11266" xr:uid="{00000000-0005-0000-0000-000000480000}"/>
    <cellStyle name="Percent 4 9 11 2" xfId="28886" xr:uid="{00000000-0005-0000-0000-000001480000}"/>
    <cellStyle name="Percent 4 9 12" xfId="28883" xr:uid="{00000000-0005-0000-0000-000002480000}"/>
    <cellStyle name="Percent 4 9 2" xfId="11267" xr:uid="{00000000-0005-0000-0000-000003480000}"/>
    <cellStyle name="Percent 4 9 2 2" xfId="11268" xr:uid="{00000000-0005-0000-0000-000004480000}"/>
    <cellStyle name="Percent 4 9 2 2 2" xfId="11269" xr:uid="{00000000-0005-0000-0000-000005480000}"/>
    <cellStyle name="Percent 4 9 2 2 2 2" xfId="28889" xr:uid="{00000000-0005-0000-0000-000006480000}"/>
    <cellStyle name="Percent 4 9 2 2 3" xfId="28888" xr:uid="{00000000-0005-0000-0000-000007480000}"/>
    <cellStyle name="Percent 4 9 2 3" xfId="11270" xr:uid="{00000000-0005-0000-0000-000008480000}"/>
    <cellStyle name="Percent 4 9 2 3 2" xfId="11271" xr:uid="{00000000-0005-0000-0000-000009480000}"/>
    <cellStyle name="Percent 4 9 2 3 2 2" xfId="28891" xr:uid="{00000000-0005-0000-0000-00000A480000}"/>
    <cellStyle name="Percent 4 9 2 3 3" xfId="28890" xr:uid="{00000000-0005-0000-0000-00000B480000}"/>
    <cellStyle name="Percent 4 9 2 4" xfId="11272" xr:uid="{00000000-0005-0000-0000-00000C480000}"/>
    <cellStyle name="Percent 4 9 2 4 2" xfId="28892" xr:uid="{00000000-0005-0000-0000-00000D480000}"/>
    <cellStyle name="Percent 4 9 2 5" xfId="28887" xr:uid="{00000000-0005-0000-0000-00000E480000}"/>
    <cellStyle name="Percent 4 9 3" xfId="11273" xr:uid="{00000000-0005-0000-0000-00000F480000}"/>
    <cellStyle name="Percent 4 9 3 2" xfId="11274" xr:uid="{00000000-0005-0000-0000-000010480000}"/>
    <cellStyle name="Percent 4 9 3 2 2" xfId="11275" xr:uid="{00000000-0005-0000-0000-000011480000}"/>
    <cellStyle name="Percent 4 9 3 2 2 2" xfId="28895" xr:uid="{00000000-0005-0000-0000-000012480000}"/>
    <cellStyle name="Percent 4 9 3 2 3" xfId="28894" xr:uid="{00000000-0005-0000-0000-000013480000}"/>
    <cellStyle name="Percent 4 9 3 3" xfId="11276" xr:uid="{00000000-0005-0000-0000-000014480000}"/>
    <cellStyle name="Percent 4 9 3 3 2" xfId="11277" xr:uid="{00000000-0005-0000-0000-000015480000}"/>
    <cellStyle name="Percent 4 9 3 3 2 2" xfId="28897" xr:uid="{00000000-0005-0000-0000-000016480000}"/>
    <cellStyle name="Percent 4 9 3 3 3" xfId="28896" xr:uid="{00000000-0005-0000-0000-000017480000}"/>
    <cellStyle name="Percent 4 9 3 4" xfId="11278" xr:uid="{00000000-0005-0000-0000-000018480000}"/>
    <cellStyle name="Percent 4 9 3 4 2" xfId="28898" xr:uid="{00000000-0005-0000-0000-000019480000}"/>
    <cellStyle name="Percent 4 9 3 5" xfId="28893" xr:uid="{00000000-0005-0000-0000-00001A480000}"/>
    <cellStyle name="Percent 4 9 4" xfId="11279" xr:uid="{00000000-0005-0000-0000-00001B480000}"/>
    <cellStyle name="Percent 4 9 4 2" xfId="11280" xr:uid="{00000000-0005-0000-0000-00001C480000}"/>
    <cellStyle name="Percent 4 9 4 2 2" xfId="11281" xr:uid="{00000000-0005-0000-0000-00001D480000}"/>
    <cellStyle name="Percent 4 9 4 2 2 2" xfId="28901" xr:uid="{00000000-0005-0000-0000-00001E480000}"/>
    <cellStyle name="Percent 4 9 4 2 3" xfId="28900" xr:uid="{00000000-0005-0000-0000-00001F480000}"/>
    <cellStyle name="Percent 4 9 4 3" xfId="11282" xr:uid="{00000000-0005-0000-0000-000020480000}"/>
    <cellStyle name="Percent 4 9 4 3 2" xfId="11283" xr:uid="{00000000-0005-0000-0000-000021480000}"/>
    <cellStyle name="Percent 4 9 4 3 2 2" xfId="28903" xr:uid="{00000000-0005-0000-0000-000022480000}"/>
    <cellStyle name="Percent 4 9 4 3 3" xfId="28902" xr:uid="{00000000-0005-0000-0000-000023480000}"/>
    <cellStyle name="Percent 4 9 4 4" xfId="11284" xr:uid="{00000000-0005-0000-0000-000024480000}"/>
    <cellStyle name="Percent 4 9 4 4 2" xfId="28904" xr:uid="{00000000-0005-0000-0000-000025480000}"/>
    <cellStyle name="Percent 4 9 4 5" xfId="28899" xr:uid="{00000000-0005-0000-0000-000026480000}"/>
    <cellStyle name="Percent 4 9 5" xfId="11285" xr:uid="{00000000-0005-0000-0000-000027480000}"/>
    <cellStyle name="Percent 4 9 5 2" xfId="11286" xr:uid="{00000000-0005-0000-0000-000028480000}"/>
    <cellStyle name="Percent 4 9 5 2 2" xfId="11287" xr:uid="{00000000-0005-0000-0000-000029480000}"/>
    <cellStyle name="Percent 4 9 5 2 2 2" xfId="28907" xr:uid="{00000000-0005-0000-0000-00002A480000}"/>
    <cellStyle name="Percent 4 9 5 2 3" xfId="28906" xr:uid="{00000000-0005-0000-0000-00002B480000}"/>
    <cellStyle name="Percent 4 9 5 3" xfId="11288" xr:uid="{00000000-0005-0000-0000-00002C480000}"/>
    <cellStyle name="Percent 4 9 5 3 2" xfId="11289" xr:uid="{00000000-0005-0000-0000-00002D480000}"/>
    <cellStyle name="Percent 4 9 5 3 2 2" xfId="28909" xr:uid="{00000000-0005-0000-0000-00002E480000}"/>
    <cellStyle name="Percent 4 9 5 3 3" xfId="28908" xr:uid="{00000000-0005-0000-0000-00002F480000}"/>
    <cellStyle name="Percent 4 9 5 4" xfId="11290" xr:uid="{00000000-0005-0000-0000-000030480000}"/>
    <cellStyle name="Percent 4 9 5 4 2" xfId="11291" xr:uid="{00000000-0005-0000-0000-000031480000}"/>
    <cellStyle name="Percent 4 9 5 4 2 2" xfId="28911" xr:uid="{00000000-0005-0000-0000-000032480000}"/>
    <cellStyle name="Percent 4 9 5 4 3" xfId="28910" xr:uid="{00000000-0005-0000-0000-000033480000}"/>
    <cellStyle name="Percent 4 9 5 5" xfId="11292" xr:uid="{00000000-0005-0000-0000-000034480000}"/>
    <cellStyle name="Percent 4 9 5 5 2" xfId="28912" xr:uid="{00000000-0005-0000-0000-000035480000}"/>
    <cellStyle name="Percent 4 9 5 6" xfId="28905" xr:uid="{00000000-0005-0000-0000-000036480000}"/>
    <cellStyle name="Percent 4 9 6" xfId="11293" xr:uid="{00000000-0005-0000-0000-000037480000}"/>
    <cellStyle name="Percent 4 9 6 2" xfId="11294" xr:uid="{00000000-0005-0000-0000-000038480000}"/>
    <cellStyle name="Percent 4 9 6 2 2" xfId="11295" xr:uid="{00000000-0005-0000-0000-000039480000}"/>
    <cellStyle name="Percent 4 9 6 2 2 2" xfId="28915" xr:uid="{00000000-0005-0000-0000-00003A480000}"/>
    <cellStyle name="Percent 4 9 6 2 3" xfId="28914" xr:uid="{00000000-0005-0000-0000-00003B480000}"/>
    <cellStyle name="Percent 4 9 6 3" xfId="11296" xr:uid="{00000000-0005-0000-0000-00003C480000}"/>
    <cellStyle name="Percent 4 9 6 3 2" xfId="11297" xr:uid="{00000000-0005-0000-0000-00003D480000}"/>
    <cellStyle name="Percent 4 9 6 3 2 2" xfId="28917" xr:uid="{00000000-0005-0000-0000-00003E480000}"/>
    <cellStyle name="Percent 4 9 6 3 3" xfId="28916" xr:uid="{00000000-0005-0000-0000-00003F480000}"/>
    <cellStyle name="Percent 4 9 6 4" xfId="11298" xr:uid="{00000000-0005-0000-0000-000040480000}"/>
    <cellStyle name="Percent 4 9 6 4 2" xfId="28918" xr:uid="{00000000-0005-0000-0000-000041480000}"/>
    <cellStyle name="Percent 4 9 6 5" xfId="28913" xr:uid="{00000000-0005-0000-0000-000042480000}"/>
    <cellStyle name="Percent 4 9 7" xfId="11299" xr:uid="{00000000-0005-0000-0000-000043480000}"/>
    <cellStyle name="Percent 4 9 7 2" xfId="11300" xr:uid="{00000000-0005-0000-0000-000044480000}"/>
    <cellStyle name="Percent 4 9 7 2 2" xfId="28920" xr:uid="{00000000-0005-0000-0000-000045480000}"/>
    <cellStyle name="Percent 4 9 7 3" xfId="28919" xr:uid="{00000000-0005-0000-0000-000046480000}"/>
    <cellStyle name="Percent 4 9 8" xfId="11301" xr:uid="{00000000-0005-0000-0000-000047480000}"/>
    <cellStyle name="Percent 4 9 8 2" xfId="11302" xr:uid="{00000000-0005-0000-0000-000048480000}"/>
    <cellStyle name="Percent 4 9 8 2 2" xfId="28922" xr:uid="{00000000-0005-0000-0000-000049480000}"/>
    <cellStyle name="Percent 4 9 8 3" xfId="28921" xr:uid="{00000000-0005-0000-0000-00004A480000}"/>
    <cellStyle name="Percent 4 9 9" xfId="11303" xr:uid="{00000000-0005-0000-0000-00004B480000}"/>
    <cellStyle name="Percent 4 9 9 2" xfId="11304" xr:uid="{00000000-0005-0000-0000-00004C480000}"/>
    <cellStyle name="Percent 4 9 9 2 2" xfId="28924" xr:uid="{00000000-0005-0000-0000-00004D480000}"/>
    <cellStyle name="Percent 4 9 9 3" xfId="28923" xr:uid="{00000000-0005-0000-0000-00004E480000}"/>
    <cellStyle name="Percent 5" xfId="154" xr:uid="{00000000-0005-0000-0000-00004F480000}"/>
    <cellStyle name="Percent 5 10" xfId="11306" xr:uid="{00000000-0005-0000-0000-000050480000}"/>
    <cellStyle name="Percent 5 10 2" xfId="11307" xr:uid="{00000000-0005-0000-0000-000051480000}"/>
    <cellStyle name="Percent 5 10 2 2" xfId="11308" xr:uid="{00000000-0005-0000-0000-000052480000}"/>
    <cellStyle name="Percent 5 10 2 2 2" xfId="28928" xr:uid="{00000000-0005-0000-0000-000053480000}"/>
    <cellStyle name="Percent 5 10 2 3" xfId="28927" xr:uid="{00000000-0005-0000-0000-000054480000}"/>
    <cellStyle name="Percent 5 10 3" xfId="11309" xr:uid="{00000000-0005-0000-0000-000055480000}"/>
    <cellStyle name="Percent 5 10 3 2" xfId="11310" xr:uid="{00000000-0005-0000-0000-000056480000}"/>
    <cellStyle name="Percent 5 10 3 2 2" xfId="28930" xr:uid="{00000000-0005-0000-0000-000057480000}"/>
    <cellStyle name="Percent 5 10 3 3" xfId="28929" xr:uid="{00000000-0005-0000-0000-000058480000}"/>
    <cellStyle name="Percent 5 10 4" xfId="11311" xr:uid="{00000000-0005-0000-0000-000059480000}"/>
    <cellStyle name="Percent 5 10 4 2" xfId="28931" xr:uid="{00000000-0005-0000-0000-00005A480000}"/>
    <cellStyle name="Percent 5 10 5" xfId="28926" xr:uid="{00000000-0005-0000-0000-00005B480000}"/>
    <cellStyle name="Percent 5 11" xfId="11312" xr:uid="{00000000-0005-0000-0000-00005C480000}"/>
    <cellStyle name="Percent 5 11 2" xfId="11313" xr:uid="{00000000-0005-0000-0000-00005D480000}"/>
    <cellStyle name="Percent 5 11 2 2" xfId="11314" xr:uid="{00000000-0005-0000-0000-00005E480000}"/>
    <cellStyle name="Percent 5 11 2 2 2" xfId="28934" xr:uid="{00000000-0005-0000-0000-00005F480000}"/>
    <cellStyle name="Percent 5 11 2 3" xfId="28933" xr:uid="{00000000-0005-0000-0000-000060480000}"/>
    <cellStyle name="Percent 5 11 3" xfId="11315" xr:uid="{00000000-0005-0000-0000-000061480000}"/>
    <cellStyle name="Percent 5 11 3 2" xfId="11316" xr:uid="{00000000-0005-0000-0000-000062480000}"/>
    <cellStyle name="Percent 5 11 3 2 2" xfId="28936" xr:uid="{00000000-0005-0000-0000-000063480000}"/>
    <cellStyle name="Percent 5 11 3 3" xfId="28935" xr:uid="{00000000-0005-0000-0000-000064480000}"/>
    <cellStyle name="Percent 5 11 4" xfId="11317" xr:uid="{00000000-0005-0000-0000-000065480000}"/>
    <cellStyle name="Percent 5 11 4 2" xfId="28937" xr:uid="{00000000-0005-0000-0000-000066480000}"/>
    <cellStyle name="Percent 5 11 5" xfId="28932" xr:uid="{00000000-0005-0000-0000-000067480000}"/>
    <cellStyle name="Percent 5 12" xfId="11318" xr:uid="{00000000-0005-0000-0000-000068480000}"/>
    <cellStyle name="Percent 5 12 2" xfId="11319" xr:uid="{00000000-0005-0000-0000-000069480000}"/>
    <cellStyle name="Percent 5 12 2 2" xfId="11320" xr:uid="{00000000-0005-0000-0000-00006A480000}"/>
    <cellStyle name="Percent 5 12 2 2 2" xfId="28940" xr:uid="{00000000-0005-0000-0000-00006B480000}"/>
    <cellStyle name="Percent 5 12 2 3" xfId="28939" xr:uid="{00000000-0005-0000-0000-00006C480000}"/>
    <cellStyle name="Percent 5 12 3" xfId="11321" xr:uid="{00000000-0005-0000-0000-00006D480000}"/>
    <cellStyle name="Percent 5 12 3 2" xfId="11322" xr:uid="{00000000-0005-0000-0000-00006E480000}"/>
    <cellStyle name="Percent 5 12 3 2 2" xfId="28942" xr:uid="{00000000-0005-0000-0000-00006F480000}"/>
    <cellStyle name="Percent 5 12 3 3" xfId="28941" xr:uid="{00000000-0005-0000-0000-000070480000}"/>
    <cellStyle name="Percent 5 12 4" xfId="11323" xr:uid="{00000000-0005-0000-0000-000071480000}"/>
    <cellStyle name="Percent 5 12 4 2" xfId="28943" xr:uid="{00000000-0005-0000-0000-000072480000}"/>
    <cellStyle name="Percent 5 12 5" xfId="28938" xr:uid="{00000000-0005-0000-0000-000073480000}"/>
    <cellStyle name="Percent 5 13" xfId="11324" xr:uid="{00000000-0005-0000-0000-000074480000}"/>
    <cellStyle name="Percent 5 13 2" xfId="11325" xr:uid="{00000000-0005-0000-0000-000075480000}"/>
    <cellStyle name="Percent 5 13 2 2" xfId="11326" xr:uid="{00000000-0005-0000-0000-000076480000}"/>
    <cellStyle name="Percent 5 13 2 2 2" xfId="28946" xr:uid="{00000000-0005-0000-0000-000077480000}"/>
    <cellStyle name="Percent 5 13 2 3" xfId="28945" xr:uid="{00000000-0005-0000-0000-000078480000}"/>
    <cellStyle name="Percent 5 13 3" xfId="11327" xr:uid="{00000000-0005-0000-0000-000079480000}"/>
    <cellStyle name="Percent 5 13 3 2" xfId="11328" xr:uid="{00000000-0005-0000-0000-00007A480000}"/>
    <cellStyle name="Percent 5 13 3 2 2" xfId="28948" xr:uid="{00000000-0005-0000-0000-00007B480000}"/>
    <cellStyle name="Percent 5 13 3 3" xfId="28947" xr:uid="{00000000-0005-0000-0000-00007C480000}"/>
    <cellStyle name="Percent 5 13 4" xfId="11329" xr:uid="{00000000-0005-0000-0000-00007D480000}"/>
    <cellStyle name="Percent 5 13 4 2" xfId="11330" xr:uid="{00000000-0005-0000-0000-00007E480000}"/>
    <cellStyle name="Percent 5 13 4 2 2" xfId="28950" xr:uid="{00000000-0005-0000-0000-00007F480000}"/>
    <cellStyle name="Percent 5 13 4 3" xfId="28949" xr:uid="{00000000-0005-0000-0000-000080480000}"/>
    <cellStyle name="Percent 5 13 5" xfId="11331" xr:uid="{00000000-0005-0000-0000-000081480000}"/>
    <cellStyle name="Percent 5 13 5 2" xfId="28951" xr:uid="{00000000-0005-0000-0000-000082480000}"/>
    <cellStyle name="Percent 5 13 6" xfId="28944" xr:uid="{00000000-0005-0000-0000-000083480000}"/>
    <cellStyle name="Percent 5 14" xfId="11332" xr:uid="{00000000-0005-0000-0000-000084480000}"/>
    <cellStyle name="Percent 5 14 2" xfId="11333" xr:uid="{00000000-0005-0000-0000-000085480000}"/>
    <cellStyle name="Percent 5 14 2 2" xfId="11334" xr:uid="{00000000-0005-0000-0000-000086480000}"/>
    <cellStyle name="Percent 5 14 2 2 2" xfId="28954" xr:uid="{00000000-0005-0000-0000-000087480000}"/>
    <cellStyle name="Percent 5 14 2 3" xfId="28953" xr:uid="{00000000-0005-0000-0000-000088480000}"/>
    <cellStyle name="Percent 5 14 3" xfId="11335" xr:uid="{00000000-0005-0000-0000-000089480000}"/>
    <cellStyle name="Percent 5 14 3 2" xfId="11336" xr:uid="{00000000-0005-0000-0000-00008A480000}"/>
    <cellStyle name="Percent 5 14 3 2 2" xfId="28956" xr:uid="{00000000-0005-0000-0000-00008B480000}"/>
    <cellStyle name="Percent 5 14 3 3" xfId="28955" xr:uid="{00000000-0005-0000-0000-00008C480000}"/>
    <cellStyle name="Percent 5 14 4" xfId="11337" xr:uid="{00000000-0005-0000-0000-00008D480000}"/>
    <cellStyle name="Percent 5 14 4 2" xfId="28957" xr:uid="{00000000-0005-0000-0000-00008E480000}"/>
    <cellStyle name="Percent 5 14 5" xfId="28952" xr:uid="{00000000-0005-0000-0000-00008F480000}"/>
    <cellStyle name="Percent 5 15" xfId="11338" xr:uid="{00000000-0005-0000-0000-000090480000}"/>
    <cellStyle name="Percent 5 15 2" xfId="11339" xr:uid="{00000000-0005-0000-0000-000091480000}"/>
    <cellStyle name="Percent 5 15 2 2" xfId="28959" xr:uid="{00000000-0005-0000-0000-000092480000}"/>
    <cellStyle name="Percent 5 15 3" xfId="28958" xr:uid="{00000000-0005-0000-0000-000093480000}"/>
    <cellStyle name="Percent 5 16" xfId="11340" xr:uid="{00000000-0005-0000-0000-000094480000}"/>
    <cellStyle name="Percent 5 16 2" xfId="11341" xr:uid="{00000000-0005-0000-0000-000095480000}"/>
    <cellStyle name="Percent 5 16 2 2" xfId="28961" xr:uid="{00000000-0005-0000-0000-000096480000}"/>
    <cellStyle name="Percent 5 16 3" xfId="28960" xr:uid="{00000000-0005-0000-0000-000097480000}"/>
    <cellStyle name="Percent 5 17" xfId="11342" xr:uid="{00000000-0005-0000-0000-000098480000}"/>
    <cellStyle name="Percent 5 17 2" xfId="11343" xr:uid="{00000000-0005-0000-0000-000099480000}"/>
    <cellStyle name="Percent 5 17 2 2" xfId="28963" xr:uid="{00000000-0005-0000-0000-00009A480000}"/>
    <cellStyle name="Percent 5 17 3" xfId="28962" xr:uid="{00000000-0005-0000-0000-00009B480000}"/>
    <cellStyle name="Percent 5 18" xfId="11344" xr:uid="{00000000-0005-0000-0000-00009C480000}"/>
    <cellStyle name="Percent 5 18 2" xfId="11345" xr:uid="{00000000-0005-0000-0000-00009D480000}"/>
    <cellStyle name="Percent 5 18 2 2" xfId="28965" xr:uid="{00000000-0005-0000-0000-00009E480000}"/>
    <cellStyle name="Percent 5 18 3" xfId="28964" xr:uid="{00000000-0005-0000-0000-00009F480000}"/>
    <cellStyle name="Percent 5 19" xfId="11346" xr:uid="{00000000-0005-0000-0000-0000A0480000}"/>
    <cellStyle name="Percent 5 19 2" xfId="28966" xr:uid="{00000000-0005-0000-0000-0000A1480000}"/>
    <cellStyle name="Percent 5 2" xfId="11347" xr:uid="{00000000-0005-0000-0000-0000A2480000}"/>
    <cellStyle name="Percent 5 2 10" xfId="11348" xr:uid="{00000000-0005-0000-0000-0000A3480000}"/>
    <cellStyle name="Percent 5 2 10 2" xfId="28968" xr:uid="{00000000-0005-0000-0000-0000A4480000}"/>
    <cellStyle name="Percent 5 2 11" xfId="28967" xr:uid="{00000000-0005-0000-0000-0000A5480000}"/>
    <cellStyle name="Percent 5 2 2" xfId="11349" xr:uid="{00000000-0005-0000-0000-0000A6480000}"/>
    <cellStyle name="Percent 5 2 2 2" xfId="11350" xr:uid="{00000000-0005-0000-0000-0000A7480000}"/>
    <cellStyle name="Percent 5 2 2 2 2" xfId="11351" xr:uid="{00000000-0005-0000-0000-0000A8480000}"/>
    <cellStyle name="Percent 5 2 2 2 2 2" xfId="28971" xr:uid="{00000000-0005-0000-0000-0000A9480000}"/>
    <cellStyle name="Percent 5 2 2 2 3" xfId="28970" xr:uid="{00000000-0005-0000-0000-0000AA480000}"/>
    <cellStyle name="Percent 5 2 2 3" xfId="11352" xr:uid="{00000000-0005-0000-0000-0000AB480000}"/>
    <cellStyle name="Percent 5 2 2 3 2" xfId="11353" xr:uid="{00000000-0005-0000-0000-0000AC480000}"/>
    <cellStyle name="Percent 5 2 2 3 2 2" xfId="28973" xr:uid="{00000000-0005-0000-0000-0000AD480000}"/>
    <cellStyle name="Percent 5 2 2 3 3" xfId="28972" xr:uid="{00000000-0005-0000-0000-0000AE480000}"/>
    <cellStyle name="Percent 5 2 2 4" xfId="11354" xr:uid="{00000000-0005-0000-0000-0000AF480000}"/>
    <cellStyle name="Percent 5 2 2 4 2" xfId="28974" xr:uid="{00000000-0005-0000-0000-0000B0480000}"/>
    <cellStyle name="Percent 5 2 2 5" xfId="28969" xr:uid="{00000000-0005-0000-0000-0000B1480000}"/>
    <cellStyle name="Percent 5 2 3" xfId="11355" xr:uid="{00000000-0005-0000-0000-0000B2480000}"/>
    <cellStyle name="Percent 5 2 3 2" xfId="11356" xr:uid="{00000000-0005-0000-0000-0000B3480000}"/>
    <cellStyle name="Percent 5 2 3 2 2" xfId="11357" xr:uid="{00000000-0005-0000-0000-0000B4480000}"/>
    <cellStyle name="Percent 5 2 3 2 2 2" xfId="28977" xr:uid="{00000000-0005-0000-0000-0000B5480000}"/>
    <cellStyle name="Percent 5 2 3 2 3" xfId="28976" xr:uid="{00000000-0005-0000-0000-0000B6480000}"/>
    <cellStyle name="Percent 5 2 3 3" xfId="11358" xr:uid="{00000000-0005-0000-0000-0000B7480000}"/>
    <cellStyle name="Percent 5 2 3 3 2" xfId="11359" xr:uid="{00000000-0005-0000-0000-0000B8480000}"/>
    <cellStyle name="Percent 5 2 3 3 2 2" xfId="28979" xr:uid="{00000000-0005-0000-0000-0000B9480000}"/>
    <cellStyle name="Percent 5 2 3 3 3" xfId="28978" xr:uid="{00000000-0005-0000-0000-0000BA480000}"/>
    <cellStyle name="Percent 5 2 3 4" xfId="11360" xr:uid="{00000000-0005-0000-0000-0000BB480000}"/>
    <cellStyle name="Percent 5 2 3 4 2" xfId="28980" xr:uid="{00000000-0005-0000-0000-0000BC480000}"/>
    <cellStyle name="Percent 5 2 3 5" xfId="28975" xr:uid="{00000000-0005-0000-0000-0000BD480000}"/>
    <cellStyle name="Percent 5 2 4" xfId="11361" xr:uid="{00000000-0005-0000-0000-0000BE480000}"/>
    <cellStyle name="Percent 5 2 4 2" xfId="11362" xr:uid="{00000000-0005-0000-0000-0000BF480000}"/>
    <cellStyle name="Percent 5 2 4 2 2" xfId="11363" xr:uid="{00000000-0005-0000-0000-0000C0480000}"/>
    <cellStyle name="Percent 5 2 4 2 2 2" xfId="28983" xr:uid="{00000000-0005-0000-0000-0000C1480000}"/>
    <cellStyle name="Percent 5 2 4 2 3" xfId="28982" xr:uid="{00000000-0005-0000-0000-0000C2480000}"/>
    <cellStyle name="Percent 5 2 4 3" xfId="11364" xr:uid="{00000000-0005-0000-0000-0000C3480000}"/>
    <cellStyle name="Percent 5 2 4 3 2" xfId="11365" xr:uid="{00000000-0005-0000-0000-0000C4480000}"/>
    <cellStyle name="Percent 5 2 4 3 2 2" xfId="28985" xr:uid="{00000000-0005-0000-0000-0000C5480000}"/>
    <cellStyle name="Percent 5 2 4 3 3" xfId="28984" xr:uid="{00000000-0005-0000-0000-0000C6480000}"/>
    <cellStyle name="Percent 5 2 4 4" xfId="11366" xr:uid="{00000000-0005-0000-0000-0000C7480000}"/>
    <cellStyle name="Percent 5 2 4 4 2" xfId="11367" xr:uid="{00000000-0005-0000-0000-0000C8480000}"/>
    <cellStyle name="Percent 5 2 4 4 2 2" xfId="28987" xr:uid="{00000000-0005-0000-0000-0000C9480000}"/>
    <cellStyle name="Percent 5 2 4 4 3" xfId="28986" xr:uid="{00000000-0005-0000-0000-0000CA480000}"/>
    <cellStyle name="Percent 5 2 4 5" xfId="11368" xr:uid="{00000000-0005-0000-0000-0000CB480000}"/>
    <cellStyle name="Percent 5 2 4 5 2" xfId="28988" xr:uid="{00000000-0005-0000-0000-0000CC480000}"/>
    <cellStyle name="Percent 5 2 4 6" xfId="28981" xr:uid="{00000000-0005-0000-0000-0000CD480000}"/>
    <cellStyle name="Percent 5 2 5" xfId="11369" xr:uid="{00000000-0005-0000-0000-0000CE480000}"/>
    <cellStyle name="Percent 5 2 5 2" xfId="11370" xr:uid="{00000000-0005-0000-0000-0000CF480000}"/>
    <cellStyle name="Percent 5 2 5 2 2" xfId="11371" xr:uid="{00000000-0005-0000-0000-0000D0480000}"/>
    <cellStyle name="Percent 5 2 5 2 2 2" xfId="28991" xr:uid="{00000000-0005-0000-0000-0000D1480000}"/>
    <cellStyle name="Percent 5 2 5 2 3" xfId="28990" xr:uid="{00000000-0005-0000-0000-0000D2480000}"/>
    <cellStyle name="Percent 5 2 5 3" xfId="11372" xr:uid="{00000000-0005-0000-0000-0000D3480000}"/>
    <cellStyle name="Percent 5 2 5 3 2" xfId="11373" xr:uid="{00000000-0005-0000-0000-0000D4480000}"/>
    <cellStyle name="Percent 5 2 5 3 2 2" xfId="28993" xr:uid="{00000000-0005-0000-0000-0000D5480000}"/>
    <cellStyle name="Percent 5 2 5 3 3" xfId="28992" xr:uid="{00000000-0005-0000-0000-0000D6480000}"/>
    <cellStyle name="Percent 5 2 5 4" xfId="11374" xr:uid="{00000000-0005-0000-0000-0000D7480000}"/>
    <cellStyle name="Percent 5 2 5 4 2" xfId="28994" xr:uid="{00000000-0005-0000-0000-0000D8480000}"/>
    <cellStyle name="Percent 5 2 5 5" xfId="28989" xr:uid="{00000000-0005-0000-0000-0000D9480000}"/>
    <cellStyle name="Percent 5 2 6" xfId="11375" xr:uid="{00000000-0005-0000-0000-0000DA480000}"/>
    <cellStyle name="Percent 5 2 6 2" xfId="11376" xr:uid="{00000000-0005-0000-0000-0000DB480000}"/>
    <cellStyle name="Percent 5 2 6 2 2" xfId="28996" xr:uid="{00000000-0005-0000-0000-0000DC480000}"/>
    <cellStyle name="Percent 5 2 6 3" xfId="28995" xr:uid="{00000000-0005-0000-0000-0000DD480000}"/>
    <cellStyle name="Percent 5 2 7" xfId="11377" xr:uid="{00000000-0005-0000-0000-0000DE480000}"/>
    <cellStyle name="Percent 5 2 7 2" xfId="11378" xr:uid="{00000000-0005-0000-0000-0000DF480000}"/>
    <cellStyle name="Percent 5 2 7 2 2" xfId="28998" xr:uid="{00000000-0005-0000-0000-0000E0480000}"/>
    <cellStyle name="Percent 5 2 7 3" xfId="28997" xr:uid="{00000000-0005-0000-0000-0000E1480000}"/>
    <cellStyle name="Percent 5 2 8" xfId="11379" xr:uid="{00000000-0005-0000-0000-0000E2480000}"/>
    <cellStyle name="Percent 5 2 8 2" xfId="11380" xr:uid="{00000000-0005-0000-0000-0000E3480000}"/>
    <cellStyle name="Percent 5 2 8 2 2" xfId="29000" xr:uid="{00000000-0005-0000-0000-0000E4480000}"/>
    <cellStyle name="Percent 5 2 8 3" xfId="28999" xr:uid="{00000000-0005-0000-0000-0000E5480000}"/>
    <cellStyle name="Percent 5 2 9" xfId="11381" xr:uid="{00000000-0005-0000-0000-0000E6480000}"/>
    <cellStyle name="Percent 5 2 9 2" xfId="11382" xr:uid="{00000000-0005-0000-0000-0000E7480000}"/>
    <cellStyle name="Percent 5 2 9 2 2" xfId="29002" xr:uid="{00000000-0005-0000-0000-0000E8480000}"/>
    <cellStyle name="Percent 5 2 9 3" xfId="29001" xr:uid="{00000000-0005-0000-0000-0000E9480000}"/>
    <cellStyle name="Percent 5 20" xfId="11383" xr:uid="{00000000-0005-0000-0000-0000EA480000}"/>
    <cellStyle name="Percent 5 20 2" xfId="29003" xr:uid="{00000000-0005-0000-0000-0000EB480000}"/>
    <cellStyle name="Percent 5 21" xfId="11305" xr:uid="{00000000-0005-0000-0000-0000EC480000}"/>
    <cellStyle name="Percent 5 22" xfId="28925" xr:uid="{00000000-0005-0000-0000-0000ED480000}"/>
    <cellStyle name="Percent 5 3" xfId="11384" xr:uid="{00000000-0005-0000-0000-0000EE480000}"/>
    <cellStyle name="Percent 5 3 10" xfId="11385" xr:uid="{00000000-0005-0000-0000-0000EF480000}"/>
    <cellStyle name="Percent 5 3 10 2" xfId="11386" xr:uid="{00000000-0005-0000-0000-0000F0480000}"/>
    <cellStyle name="Percent 5 3 10 2 2" xfId="29006" xr:uid="{00000000-0005-0000-0000-0000F1480000}"/>
    <cellStyle name="Percent 5 3 10 3" xfId="29005" xr:uid="{00000000-0005-0000-0000-0000F2480000}"/>
    <cellStyle name="Percent 5 3 11" xfId="11387" xr:uid="{00000000-0005-0000-0000-0000F3480000}"/>
    <cellStyle name="Percent 5 3 11 2" xfId="29007" xr:uid="{00000000-0005-0000-0000-0000F4480000}"/>
    <cellStyle name="Percent 5 3 12" xfId="29004" xr:uid="{00000000-0005-0000-0000-0000F5480000}"/>
    <cellStyle name="Percent 5 3 2" xfId="11388" xr:uid="{00000000-0005-0000-0000-0000F6480000}"/>
    <cellStyle name="Percent 5 3 2 10" xfId="29008" xr:uid="{00000000-0005-0000-0000-0000F7480000}"/>
    <cellStyle name="Percent 5 3 2 2" xfId="11389" xr:uid="{00000000-0005-0000-0000-0000F8480000}"/>
    <cellStyle name="Percent 5 3 2 2 2" xfId="11390" xr:uid="{00000000-0005-0000-0000-0000F9480000}"/>
    <cellStyle name="Percent 5 3 2 2 2 2" xfId="11391" xr:uid="{00000000-0005-0000-0000-0000FA480000}"/>
    <cellStyle name="Percent 5 3 2 2 2 2 2" xfId="29011" xr:uid="{00000000-0005-0000-0000-0000FB480000}"/>
    <cellStyle name="Percent 5 3 2 2 2 3" xfId="29010" xr:uid="{00000000-0005-0000-0000-0000FC480000}"/>
    <cellStyle name="Percent 5 3 2 2 3" xfId="11392" xr:uid="{00000000-0005-0000-0000-0000FD480000}"/>
    <cellStyle name="Percent 5 3 2 2 3 2" xfId="11393" xr:uid="{00000000-0005-0000-0000-0000FE480000}"/>
    <cellStyle name="Percent 5 3 2 2 3 2 2" xfId="29013" xr:uid="{00000000-0005-0000-0000-0000FF480000}"/>
    <cellStyle name="Percent 5 3 2 2 3 3" xfId="29012" xr:uid="{00000000-0005-0000-0000-000000490000}"/>
    <cellStyle name="Percent 5 3 2 2 4" xfId="11394" xr:uid="{00000000-0005-0000-0000-000001490000}"/>
    <cellStyle name="Percent 5 3 2 2 4 2" xfId="29014" xr:uid="{00000000-0005-0000-0000-000002490000}"/>
    <cellStyle name="Percent 5 3 2 2 5" xfId="29009" xr:uid="{00000000-0005-0000-0000-000003490000}"/>
    <cellStyle name="Percent 5 3 2 3" xfId="11395" xr:uid="{00000000-0005-0000-0000-000004490000}"/>
    <cellStyle name="Percent 5 3 2 3 2" xfId="11396" xr:uid="{00000000-0005-0000-0000-000005490000}"/>
    <cellStyle name="Percent 5 3 2 3 2 2" xfId="11397" xr:uid="{00000000-0005-0000-0000-000006490000}"/>
    <cellStyle name="Percent 5 3 2 3 2 2 2" xfId="29017" xr:uid="{00000000-0005-0000-0000-000007490000}"/>
    <cellStyle name="Percent 5 3 2 3 2 3" xfId="29016" xr:uid="{00000000-0005-0000-0000-000008490000}"/>
    <cellStyle name="Percent 5 3 2 3 3" xfId="11398" xr:uid="{00000000-0005-0000-0000-000009490000}"/>
    <cellStyle name="Percent 5 3 2 3 3 2" xfId="11399" xr:uid="{00000000-0005-0000-0000-00000A490000}"/>
    <cellStyle name="Percent 5 3 2 3 3 2 2" xfId="29019" xr:uid="{00000000-0005-0000-0000-00000B490000}"/>
    <cellStyle name="Percent 5 3 2 3 3 3" xfId="29018" xr:uid="{00000000-0005-0000-0000-00000C490000}"/>
    <cellStyle name="Percent 5 3 2 3 4" xfId="11400" xr:uid="{00000000-0005-0000-0000-00000D490000}"/>
    <cellStyle name="Percent 5 3 2 3 4 2" xfId="29020" xr:uid="{00000000-0005-0000-0000-00000E490000}"/>
    <cellStyle name="Percent 5 3 2 3 5" xfId="29015" xr:uid="{00000000-0005-0000-0000-00000F490000}"/>
    <cellStyle name="Percent 5 3 2 4" xfId="11401" xr:uid="{00000000-0005-0000-0000-000010490000}"/>
    <cellStyle name="Percent 5 3 2 4 2" xfId="11402" xr:uid="{00000000-0005-0000-0000-000011490000}"/>
    <cellStyle name="Percent 5 3 2 4 2 2" xfId="11403" xr:uid="{00000000-0005-0000-0000-000012490000}"/>
    <cellStyle name="Percent 5 3 2 4 2 2 2" xfId="29023" xr:uid="{00000000-0005-0000-0000-000013490000}"/>
    <cellStyle name="Percent 5 3 2 4 2 3" xfId="29022" xr:uid="{00000000-0005-0000-0000-000014490000}"/>
    <cellStyle name="Percent 5 3 2 4 3" xfId="11404" xr:uid="{00000000-0005-0000-0000-000015490000}"/>
    <cellStyle name="Percent 5 3 2 4 3 2" xfId="11405" xr:uid="{00000000-0005-0000-0000-000016490000}"/>
    <cellStyle name="Percent 5 3 2 4 3 2 2" xfId="29025" xr:uid="{00000000-0005-0000-0000-000017490000}"/>
    <cellStyle name="Percent 5 3 2 4 3 3" xfId="29024" xr:uid="{00000000-0005-0000-0000-000018490000}"/>
    <cellStyle name="Percent 5 3 2 4 4" xfId="11406" xr:uid="{00000000-0005-0000-0000-000019490000}"/>
    <cellStyle name="Percent 5 3 2 4 4 2" xfId="11407" xr:uid="{00000000-0005-0000-0000-00001A490000}"/>
    <cellStyle name="Percent 5 3 2 4 4 2 2" xfId="29027" xr:uid="{00000000-0005-0000-0000-00001B490000}"/>
    <cellStyle name="Percent 5 3 2 4 4 3" xfId="29026" xr:uid="{00000000-0005-0000-0000-00001C490000}"/>
    <cellStyle name="Percent 5 3 2 4 5" xfId="11408" xr:uid="{00000000-0005-0000-0000-00001D490000}"/>
    <cellStyle name="Percent 5 3 2 4 5 2" xfId="29028" xr:uid="{00000000-0005-0000-0000-00001E490000}"/>
    <cellStyle name="Percent 5 3 2 4 6" xfId="29021" xr:uid="{00000000-0005-0000-0000-00001F490000}"/>
    <cellStyle name="Percent 5 3 2 5" xfId="11409" xr:uid="{00000000-0005-0000-0000-000020490000}"/>
    <cellStyle name="Percent 5 3 2 5 2" xfId="11410" xr:uid="{00000000-0005-0000-0000-000021490000}"/>
    <cellStyle name="Percent 5 3 2 5 2 2" xfId="11411" xr:uid="{00000000-0005-0000-0000-000022490000}"/>
    <cellStyle name="Percent 5 3 2 5 2 2 2" xfId="29031" xr:uid="{00000000-0005-0000-0000-000023490000}"/>
    <cellStyle name="Percent 5 3 2 5 2 3" xfId="29030" xr:uid="{00000000-0005-0000-0000-000024490000}"/>
    <cellStyle name="Percent 5 3 2 5 3" xfId="11412" xr:uid="{00000000-0005-0000-0000-000025490000}"/>
    <cellStyle name="Percent 5 3 2 5 3 2" xfId="11413" xr:uid="{00000000-0005-0000-0000-000026490000}"/>
    <cellStyle name="Percent 5 3 2 5 3 2 2" xfId="29033" xr:uid="{00000000-0005-0000-0000-000027490000}"/>
    <cellStyle name="Percent 5 3 2 5 3 3" xfId="29032" xr:uid="{00000000-0005-0000-0000-000028490000}"/>
    <cellStyle name="Percent 5 3 2 5 4" xfId="11414" xr:uid="{00000000-0005-0000-0000-000029490000}"/>
    <cellStyle name="Percent 5 3 2 5 4 2" xfId="29034" xr:uid="{00000000-0005-0000-0000-00002A490000}"/>
    <cellStyle name="Percent 5 3 2 5 5" xfId="29029" xr:uid="{00000000-0005-0000-0000-00002B490000}"/>
    <cellStyle name="Percent 5 3 2 6" xfId="11415" xr:uid="{00000000-0005-0000-0000-00002C490000}"/>
    <cellStyle name="Percent 5 3 2 6 2" xfId="11416" xr:uid="{00000000-0005-0000-0000-00002D490000}"/>
    <cellStyle name="Percent 5 3 2 6 2 2" xfId="29036" xr:uid="{00000000-0005-0000-0000-00002E490000}"/>
    <cellStyle name="Percent 5 3 2 6 3" xfId="29035" xr:uid="{00000000-0005-0000-0000-00002F490000}"/>
    <cellStyle name="Percent 5 3 2 7" xfId="11417" xr:uid="{00000000-0005-0000-0000-000030490000}"/>
    <cellStyle name="Percent 5 3 2 7 2" xfId="11418" xr:uid="{00000000-0005-0000-0000-000031490000}"/>
    <cellStyle name="Percent 5 3 2 7 2 2" xfId="29038" xr:uid="{00000000-0005-0000-0000-000032490000}"/>
    <cellStyle name="Percent 5 3 2 7 3" xfId="29037" xr:uid="{00000000-0005-0000-0000-000033490000}"/>
    <cellStyle name="Percent 5 3 2 8" xfId="11419" xr:uid="{00000000-0005-0000-0000-000034490000}"/>
    <cellStyle name="Percent 5 3 2 8 2" xfId="11420" xr:uid="{00000000-0005-0000-0000-000035490000}"/>
    <cellStyle name="Percent 5 3 2 8 2 2" xfId="29040" xr:uid="{00000000-0005-0000-0000-000036490000}"/>
    <cellStyle name="Percent 5 3 2 8 3" xfId="29039" xr:uid="{00000000-0005-0000-0000-000037490000}"/>
    <cellStyle name="Percent 5 3 2 9" xfId="11421" xr:uid="{00000000-0005-0000-0000-000038490000}"/>
    <cellStyle name="Percent 5 3 2 9 2" xfId="29041" xr:uid="{00000000-0005-0000-0000-000039490000}"/>
    <cellStyle name="Percent 5 3 3" xfId="11422" xr:uid="{00000000-0005-0000-0000-00003A490000}"/>
    <cellStyle name="Percent 5 3 3 2" xfId="11423" xr:uid="{00000000-0005-0000-0000-00003B490000}"/>
    <cellStyle name="Percent 5 3 3 2 2" xfId="11424" xr:uid="{00000000-0005-0000-0000-00003C490000}"/>
    <cellStyle name="Percent 5 3 3 2 2 2" xfId="29044" xr:uid="{00000000-0005-0000-0000-00003D490000}"/>
    <cellStyle name="Percent 5 3 3 2 3" xfId="29043" xr:uid="{00000000-0005-0000-0000-00003E490000}"/>
    <cellStyle name="Percent 5 3 3 3" xfId="11425" xr:uid="{00000000-0005-0000-0000-00003F490000}"/>
    <cellStyle name="Percent 5 3 3 3 2" xfId="11426" xr:uid="{00000000-0005-0000-0000-000040490000}"/>
    <cellStyle name="Percent 5 3 3 3 2 2" xfId="29046" xr:uid="{00000000-0005-0000-0000-000041490000}"/>
    <cellStyle name="Percent 5 3 3 3 3" xfId="29045" xr:uid="{00000000-0005-0000-0000-000042490000}"/>
    <cellStyle name="Percent 5 3 3 4" xfId="11427" xr:uid="{00000000-0005-0000-0000-000043490000}"/>
    <cellStyle name="Percent 5 3 3 4 2" xfId="29047" xr:uid="{00000000-0005-0000-0000-000044490000}"/>
    <cellStyle name="Percent 5 3 3 5" xfId="29042" xr:uid="{00000000-0005-0000-0000-000045490000}"/>
    <cellStyle name="Percent 5 3 4" xfId="11428" xr:uid="{00000000-0005-0000-0000-000046490000}"/>
    <cellStyle name="Percent 5 3 4 2" xfId="11429" xr:uid="{00000000-0005-0000-0000-000047490000}"/>
    <cellStyle name="Percent 5 3 4 2 2" xfId="11430" xr:uid="{00000000-0005-0000-0000-000048490000}"/>
    <cellStyle name="Percent 5 3 4 2 2 2" xfId="29050" xr:uid="{00000000-0005-0000-0000-000049490000}"/>
    <cellStyle name="Percent 5 3 4 2 3" xfId="29049" xr:uid="{00000000-0005-0000-0000-00004A490000}"/>
    <cellStyle name="Percent 5 3 4 3" xfId="11431" xr:uid="{00000000-0005-0000-0000-00004B490000}"/>
    <cellStyle name="Percent 5 3 4 3 2" xfId="11432" xr:uid="{00000000-0005-0000-0000-00004C490000}"/>
    <cellStyle name="Percent 5 3 4 3 2 2" xfId="29052" xr:uid="{00000000-0005-0000-0000-00004D490000}"/>
    <cellStyle name="Percent 5 3 4 3 3" xfId="29051" xr:uid="{00000000-0005-0000-0000-00004E490000}"/>
    <cellStyle name="Percent 5 3 4 4" xfId="11433" xr:uid="{00000000-0005-0000-0000-00004F490000}"/>
    <cellStyle name="Percent 5 3 4 4 2" xfId="29053" xr:uid="{00000000-0005-0000-0000-000050490000}"/>
    <cellStyle name="Percent 5 3 4 5" xfId="29048" xr:uid="{00000000-0005-0000-0000-000051490000}"/>
    <cellStyle name="Percent 5 3 5" xfId="11434" xr:uid="{00000000-0005-0000-0000-000052490000}"/>
    <cellStyle name="Percent 5 3 5 2" xfId="11435" xr:uid="{00000000-0005-0000-0000-000053490000}"/>
    <cellStyle name="Percent 5 3 5 2 2" xfId="11436" xr:uid="{00000000-0005-0000-0000-000054490000}"/>
    <cellStyle name="Percent 5 3 5 2 2 2" xfId="29056" xr:uid="{00000000-0005-0000-0000-000055490000}"/>
    <cellStyle name="Percent 5 3 5 2 3" xfId="29055" xr:uid="{00000000-0005-0000-0000-000056490000}"/>
    <cellStyle name="Percent 5 3 5 3" xfId="11437" xr:uid="{00000000-0005-0000-0000-000057490000}"/>
    <cellStyle name="Percent 5 3 5 3 2" xfId="11438" xr:uid="{00000000-0005-0000-0000-000058490000}"/>
    <cellStyle name="Percent 5 3 5 3 2 2" xfId="29058" xr:uid="{00000000-0005-0000-0000-000059490000}"/>
    <cellStyle name="Percent 5 3 5 3 3" xfId="29057" xr:uid="{00000000-0005-0000-0000-00005A490000}"/>
    <cellStyle name="Percent 5 3 5 4" xfId="11439" xr:uid="{00000000-0005-0000-0000-00005B490000}"/>
    <cellStyle name="Percent 5 3 5 4 2" xfId="11440" xr:uid="{00000000-0005-0000-0000-00005C490000}"/>
    <cellStyle name="Percent 5 3 5 4 2 2" xfId="29060" xr:uid="{00000000-0005-0000-0000-00005D490000}"/>
    <cellStyle name="Percent 5 3 5 4 3" xfId="29059" xr:uid="{00000000-0005-0000-0000-00005E490000}"/>
    <cellStyle name="Percent 5 3 5 5" xfId="11441" xr:uid="{00000000-0005-0000-0000-00005F490000}"/>
    <cellStyle name="Percent 5 3 5 5 2" xfId="29061" xr:uid="{00000000-0005-0000-0000-000060490000}"/>
    <cellStyle name="Percent 5 3 5 6" xfId="29054" xr:uid="{00000000-0005-0000-0000-000061490000}"/>
    <cellStyle name="Percent 5 3 6" xfId="11442" xr:uid="{00000000-0005-0000-0000-000062490000}"/>
    <cellStyle name="Percent 5 3 6 2" xfId="11443" xr:uid="{00000000-0005-0000-0000-000063490000}"/>
    <cellStyle name="Percent 5 3 6 2 2" xfId="11444" xr:uid="{00000000-0005-0000-0000-000064490000}"/>
    <cellStyle name="Percent 5 3 6 2 2 2" xfId="29064" xr:uid="{00000000-0005-0000-0000-000065490000}"/>
    <cellStyle name="Percent 5 3 6 2 3" xfId="29063" xr:uid="{00000000-0005-0000-0000-000066490000}"/>
    <cellStyle name="Percent 5 3 6 3" xfId="11445" xr:uid="{00000000-0005-0000-0000-000067490000}"/>
    <cellStyle name="Percent 5 3 6 3 2" xfId="11446" xr:uid="{00000000-0005-0000-0000-000068490000}"/>
    <cellStyle name="Percent 5 3 6 3 2 2" xfId="29066" xr:uid="{00000000-0005-0000-0000-000069490000}"/>
    <cellStyle name="Percent 5 3 6 3 3" xfId="29065" xr:uid="{00000000-0005-0000-0000-00006A490000}"/>
    <cellStyle name="Percent 5 3 6 4" xfId="11447" xr:uid="{00000000-0005-0000-0000-00006B490000}"/>
    <cellStyle name="Percent 5 3 6 4 2" xfId="29067" xr:uid="{00000000-0005-0000-0000-00006C490000}"/>
    <cellStyle name="Percent 5 3 6 5" xfId="29062" xr:uid="{00000000-0005-0000-0000-00006D490000}"/>
    <cellStyle name="Percent 5 3 7" xfId="11448" xr:uid="{00000000-0005-0000-0000-00006E490000}"/>
    <cellStyle name="Percent 5 3 7 2" xfId="11449" xr:uid="{00000000-0005-0000-0000-00006F490000}"/>
    <cellStyle name="Percent 5 3 7 2 2" xfId="29069" xr:uid="{00000000-0005-0000-0000-000070490000}"/>
    <cellStyle name="Percent 5 3 7 3" xfId="29068" xr:uid="{00000000-0005-0000-0000-000071490000}"/>
    <cellStyle name="Percent 5 3 8" xfId="11450" xr:uid="{00000000-0005-0000-0000-000072490000}"/>
    <cellStyle name="Percent 5 3 8 2" xfId="11451" xr:uid="{00000000-0005-0000-0000-000073490000}"/>
    <cellStyle name="Percent 5 3 8 2 2" xfId="29071" xr:uid="{00000000-0005-0000-0000-000074490000}"/>
    <cellStyle name="Percent 5 3 8 3" xfId="29070" xr:uid="{00000000-0005-0000-0000-000075490000}"/>
    <cellStyle name="Percent 5 3 9" xfId="11452" xr:uid="{00000000-0005-0000-0000-000076490000}"/>
    <cellStyle name="Percent 5 3 9 2" xfId="11453" xr:uid="{00000000-0005-0000-0000-000077490000}"/>
    <cellStyle name="Percent 5 3 9 2 2" xfId="29073" xr:uid="{00000000-0005-0000-0000-000078490000}"/>
    <cellStyle name="Percent 5 3 9 3" xfId="29072" xr:uid="{00000000-0005-0000-0000-000079490000}"/>
    <cellStyle name="Percent 5 4" xfId="11454" xr:uid="{00000000-0005-0000-0000-00007A490000}"/>
    <cellStyle name="Percent 5 4 10" xfId="29074" xr:uid="{00000000-0005-0000-0000-00007B490000}"/>
    <cellStyle name="Percent 5 4 2" xfId="11455" xr:uid="{00000000-0005-0000-0000-00007C490000}"/>
    <cellStyle name="Percent 5 4 2 2" xfId="11456" xr:uid="{00000000-0005-0000-0000-00007D490000}"/>
    <cellStyle name="Percent 5 4 2 2 2" xfId="11457" xr:uid="{00000000-0005-0000-0000-00007E490000}"/>
    <cellStyle name="Percent 5 4 2 2 2 2" xfId="29077" xr:uid="{00000000-0005-0000-0000-00007F490000}"/>
    <cellStyle name="Percent 5 4 2 2 3" xfId="29076" xr:uid="{00000000-0005-0000-0000-000080490000}"/>
    <cellStyle name="Percent 5 4 2 3" xfId="11458" xr:uid="{00000000-0005-0000-0000-000081490000}"/>
    <cellStyle name="Percent 5 4 2 3 2" xfId="11459" xr:uid="{00000000-0005-0000-0000-000082490000}"/>
    <cellStyle name="Percent 5 4 2 3 2 2" xfId="29079" xr:uid="{00000000-0005-0000-0000-000083490000}"/>
    <cellStyle name="Percent 5 4 2 3 3" xfId="29078" xr:uid="{00000000-0005-0000-0000-000084490000}"/>
    <cellStyle name="Percent 5 4 2 4" xfId="11460" xr:uid="{00000000-0005-0000-0000-000085490000}"/>
    <cellStyle name="Percent 5 4 2 4 2" xfId="29080" xr:uid="{00000000-0005-0000-0000-000086490000}"/>
    <cellStyle name="Percent 5 4 2 5" xfId="29075" xr:uid="{00000000-0005-0000-0000-000087490000}"/>
    <cellStyle name="Percent 5 4 3" xfId="11461" xr:uid="{00000000-0005-0000-0000-000088490000}"/>
    <cellStyle name="Percent 5 4 3 2" xfId="11462" xr:uid="{00000000-0005-0000-0000-000089490000}"/>
    <cellStyle name="Percent 5 4 3 2 2" xfId="11463" xr:uid="{00000000-0005-0000-0000-00008A490000}"/>
    <cellStyle name="Percent 5 4 3 2 2 2" xfId="29083" xr:uid="{00000000-0005-0000-0000-00008B490000}"/>
    <cellStyle name="Percent 5 4 3 2 3" xfId="29082" xr:uid="{00000000-0005-0000-0000-00008C490000}"/>
    <cellStyle name="Percent 5 4 3 3" xfId="11464" xr:uid="{00000000-0005-0000-0000-00008D490000}"/>
    <cellStyle name="Percent 5 4 3 3 2" xfId="11465" xr:uid="{00000000-0005-0000-0000-00008E490000}"/>
    <cellStyle name="Percent 5 4 3 3 2 2" xfId="29085" xr:uid="{00000000-0005-0000-0000-00008F490000}"/>
    <cellStyle name="Percent 5 4 3 3 3" xfId="29084" xr:uid="{00000000-0005-0000-0000-000090490000}"/>
    <cellStyle name="Percent 5 4 3 4" xfId="11466" xr:uid="{00000000-0005-0000-0000-000091490000}"/>
    <cellStyle name="Percent 5 4 3 4 2" xfId="29086" xr:uid="{00000000-0005-0000-0000-000092490000}"/>
    <cellStyle name="Percent 5 4 3 5" xfId="29081" xr:uid="{00000000-0005-0000-0000-000093490000}"/>
    <cellStyle name="Percent 5 4 4" xfId="11467" xr:uid="{00000000-0005-0000-0000-000094490000}"/>
    <cellStyle name="Percent 5 4 4 2" xfId="11468" xr:uid="{00000000-0005-0000-0000-000095490000}"/>
    <cellStyle name="Percent 5 4 4 2 2" xfId="11469" xr:uid="{00000000-0005-0000-0000-000096490000}"/>
    <cellStyle name="Percent 5 4 4 2 2 2" xfId="29089" xr:uid="{00000000-0005-0000-0000-000097490000}"/>
    <cellStyle name="Percent 5 4 4 2 3" xfId="29088" xr:uid="{00000000-0005-0000-0000-000098490000}"/>
    <cellStyle name="Percent 5 4 4 3" xfId="11470" xr:uid="{00000000-0005-0000-0000-000099490000}"/>
    <cellStyle name="Percent 5 4 4 3 2" xfId="11471" xr:uid="{00000000-0005-0000-0000-00009A490000}"/>
    <cellStyle name="Percent 5 4 4 3 2 2" xfId="29091" xr:uid="{00000000-0005-0000-0000-00009B490000}"/>
    <cellStyle name="Percent 5 4 4 3 3" xfId="29090" xr:uid="{00000000-0005-0000-0000-00009C490000}"/>
    <cellStyle name="Percent 5 4 4 4" xfId="11472" xr:uid="{00000000-0005-0000-0000-00009D490000}"/>
    <cellStyle name="Percent 5 4 4 4 2" xfId="11473" xr:uid="{00000000-0005-0000-0000-00009E490000}"/>
    <cellStyle name="Percent 5 4 4 4 2 2" xfId="29093" xr:uid="{00000000-0005-0000-0000-00009F490000}"/>
    <cellStyle name="Percent 5 4 4 4 3" xfId="29092" xr:uid="{00000000-0005-0000-0000-0000A0490000}"/>
    <cellStyle name="Percent 5 4 4 5" xfId="11474" xr:uid="{00000000-0005-0000-0000-0000A1490000}"/>
    <cellStyle name="Percent 5 4 4 5 2" xfId="29094" xr:uid="{00000000-0005-0000-0000-0000A2490000}"/>
    <cellStyle name="Percent 5 4 4 6" xfId="29087" xr:uid="{00000000-0005-0000-0000-0000A3490000}"/>
    <cellStyle name="Percent 5 4 5" xfId="11475" xr:uid="{00000000-0005-0000-0000-0000A4490000}"/>
    <cellStyle name="Percent 5 4 5 2" xfId="11476" xr:uid="{00000000-0005-0000-0000-0000A5490000}"/>
    <cellStyle name="Percent 5 4 5 2 2" xfId="11477" xr:uid="{00000000-0005-0000-0000-0000A6490000}"/>
    <cellStyle name="Percent 5 4 5 2 2 2" xfId="29097" xr:uid="{00000000-0005-0000-0000-0000A7490000}"/>
    <cellStyle name="Percent 5 4 5 2 3" xfId="29096" xr:uid="{00000000-0005-0000-0000-0000A8490000}"/>
    <cellStyle name="Percent 5 4 5 3" xfId="11478" xr:uid="{00000000-0005-0000-0000-0000A9490000}"/>
    <cellStyle name="Percent 5 4 5 3 2" xfId="11479" xr:uid="{00000000-0005-0000-0000-0000AA490000}"/>
    <cellStyle name="Percent 5 4 5 3 2 2" xfId="29099" xr:uid="{00000000-0005-0000-0000-0000AB490000}"/>
    <cellStyle name="Percent 5 4 5 3 3" xfId="29098" xr:uid="{00000000-0005-0000-0000-0000AC490000}"/>
    <cellStyle name="Percent 5 4 5 4" xfId="11480" xr:uid="{00000000-0005-0000-0000-0000AD490000}"/>
    <cellStyle name="Percent 5 4 5 4 2" xfId="29100" xr:uid="{00000000-0005-0000-0000-0000AE490000}"/>
    <cellStyle name="Percent 5 4 5 5" xfId="29095" xr:uid="{00000000-0005-0000-0000-0000AF490000}"/>
    <cellStyle name="Percent 5 4 6" xfId="11481" xr:uid="{00000000-0005-0000-0000-0000B0490000}"/>
    <cellStyle name="Percent 5 4 6 2" xfId="11482" xr:uid="{00000000-0005-0000-0000-0000B1490000}"/>
    <cellStyle name="Percent 5 4 6 2 2" xfId="29102" xr:uid="{00000000-0005-0000-0000-0000B2490000}"/>
    <cellStyle name="Percent 5 4 6 3" xfId="29101" xr:uid="{00000000-0005-0000-0000-0000B3490000}"/>
    <cellStyle name="Percent 5 4 7" xfId="11483" xr:uid="{00000000-0005-0000-0000-0000B4490000}"/>
    <cellStyle name="Percent 5 4 7 2" xfId="11484" xr:uid="{00000000-0005-0000-0000-0000B5490000}"/>
    <cellStyle name="Percent 5 4 7 2 2" xfId="29104" xr:uid="{00000000-0005-0000-0000-0000B6490000}"/>
    <cellStyle name="Percent 5 4 7 3" xfId="29103" xr:uid="{00000000-0005-0000-0000-0000B7490000}"/>
    <cellStyle name="Percent 5 4 8" xfId="11485" xr:uid="{00000000-0005-0000-0000-0000B8490000}"/>
    <cellStyle name="Percent 5 4 8 2" xfId="11486" xr:uid="{00000000-0005-0000-0000-0000B9490000}"/>
    <cellStyle name="Percent 5 4 8 2 2" xfId="29106" xr:uid="{00000000-0005-0000-0000-0000BA490000}"/>
    <cellStyle name="Percent 5 4 8 3" xfId="29105" xr:uid="{00000000-0005-0000-0000-0000BB490000}"/>
    <cellStyle name="Percent 5 4 9" xfId="11487" xr:uid="{00000000-0005-0000-0000-0000BC490000}"/>
    <cellStyle name="Percent 5 4 9 2" xfId="29107" xr:uid="{00000000-0005-0000-0000-0000BD490000}"/>
    <cellStyle name="Percent 5 5" xfId="11488" xr:uid="{00000000-0005-0000-0000-0000BE490000}"/>
    <cellStyle name="Percent 5 5 10" xfId="29108" xr:uid="{00000000-0005-0000-0000-0000BF490000}"/>
    <cellStyle name="Percent 5 5 2" xfId="11489" xr:uid="{00000000-0005-0000-0000-0000C0490000}"/>
    <cellStyle name="Percent 5 5 2 2" xfId="11490" xr:uid="{00000000-0005-0000-0000-0000C1490000}"/>
    <cellStyle name="Percent 5 5 2 2 2" xfId="11491" xr:uid="{00000000-0005-0000-0000-0000C2490000}"/>
    <cellStyle name="Percent 5 5 2 2 2 2" xfId="29111" xr:uid="{00000000-0005-0000-0000-0000C3490000}"/>
    <cellStyle name="Percent 5 5 2 2 3" xfId="29110" xr:uid="{00000000-0005-0000-0000-0000C4490000}"/>
    <cellStyle name="Percent 5 5 2 3" xfId="11492" xr:uid="{00000000-0005-0000-0000-0000C5490000}"/>
    <cellStyle name="Percent 5 5 2 3 2" xfId="11493" xr:uid="{00000000-0005-0000-0000-0000C6490000}"/>
    <cellStyle name="Percent 5 5 2 3 2 2" xfId="29113" xr:uid="{00000000-0005-0000-0000-0000C7490000}"/>
    <cellStyle name="Percent 5 5 2 3 3" xfId="29112" xr:uid="{00000000-0005-0000-0000-0000C8490000}"/>
    <cellStyle name="Percent 5 5 2 4" xfId="11494" xr:uid="{00000000-0005-0000-0000-0000C9490000}"/>
    <cellStyle name="Percent 5 5 2 4 2" xfId="29114" xr:uid="{00000000-0005-0000-0000-0000CA490000}"/>
    <cellStyle name="Percent 5 5 2 5" xfId="29109" xr:uid="{00000000-0005-0000-0000-0000CB490000}"/>
    <cellStyle name="Percent 5 5 3" xfId="11495" xr:uid="{00000000-0005-0000-0000-0000CC490000}"/>
    <cellStyle name="Percent 5 5 3 2" xfId="11496" xr:uid="{00000000-0005-0000-0000-0000CD490000}"/>
    <cellStyle name="Percent 5 5 3 2 2" xfId="11497" xr:uid="{00000000-0005-0000-0000-0000CE490000}"/>
    <cellStyle name="Percent 5 5 3 2 2 2" xfId="29117" xr:uid="{00000000-0005-0000-0000-0000CF490000}"/>
    <cellStyle name="Percent 5 5 3 2 3" xfId="29116" xr:uid="{00000000-0005-0000-0000-0000D0490000}"/>
    <cellStyle name="Percent 5 5 3 3" xfId="11498" xr:uid="{00000000-0005-0000-0000-0000D1490000}"/>
    <cellStyle name="Percent 5 5 3 3 2" xfId="11499" xr:uid="{00000000-0005-0000-0000-0000D2490000}"/>
    <cellStyle name="Percent 5 5 3 3 2 2" xfId="29119" xr:uid="{00000000-0005-0000-0000-0000D3490000}"/>
    <cellStyle name="Percent 5 5 3 3 3" xfId="29118" xr:uid="{00000000-0005-0000-0000-0000D4490000}"/>
    <cellStyle name="Percent 5 5 3 4" xfId="11500" xr:uid="{00000000-0005-0000-0000-0000D5490000}"/>
    <cellStyle name="Percent 5 5 3 4 2" xfId="29120" xr:uid="{00000000-0005-0000-0000-0000D6490000}"/>
    <cellStyle name="Percent 5 5 3 5" xfId="29115" xr:uid="{00000000-0005-0000-0000-0000D7490000}"/>
    <cellStyle name="Percent 5 5 4" xfId="11501" xr:uid="{00000000-0005-0000-0000-0000D8490000}"/>
    <cellStyle name="Percent 5 5 4 2" xfId="11502" xr:uid="{00000000-0005-0000-0000-0000D9490000}"/>
    <cellStyle name="Percent 5 5 4 2 2" xfId="11503" xr:uid="{00000000-0005-0000-0000-0000DA490000}"/>
    <cellStyle name="Percent 5 5 4 2 2 2" xfId="29123" xr:uid="{00000000-0005-0000-0000-0000DB490000}"/>
    <cellStyle name="Percent 5 5 4 2 3" xfId="29122" xr:uid="{00000000-0005-0000-0000-0000DC490000}"/>
    <cellStyle name="Percent 5 5 4 3" xfId="11504" xr:uid="{00000000-0005-0000-0000-0000DD490000}"/>
    <cellStyle name="Percent 5 5 4 3 2" xfId="11505" xr:uid="{00000000-0005-0000-0000-0000DE490000}"/>
    <cellStyle name="Percent 5 5 4 3 2 2" xfId="29125" xr:uid="{00000000-0005-0000-0000-0000DF490000}"/>
    <cellStyle name="Percent 5 5 4 3 3" xfId="29124" xr:uid="{00000000-0005-0000-0000-0000E0490000}"/>
    <cellStyle name="Percent 5 5 4 4" xfId="11506" xr:uid="{00000000-0005-0000-0000-0000E1490000}"/>
    <cellStyle name="Percent 5 5 4 4 2" xfId="11507" xr:uid="{00000000-0005-0000-0000-0000E2490000}"/>
    <cellStyle name="Percent 5 5 4 4 2 2" xfId="29127" xr:uid="{00000000-0005-0000-0000-0000E3490000}"/>
    <cellStyle name="Percent 5 5 4 4 3" xfId="29126" xr:uid="{00000000-0005-0000-0000-0000E4490000}"/>
    <cellStyle name="Percent 5 5 4 5" xfId="11508" xr:uid="{00000000-0005-0000-0000-0000E5490000}"/>
    <cellStyle name="Percent 5 5 4 5 2" xfId="29128" xr:uid="{00000000-0005-0000-0000-0000E6490000}"/>
    <cellStyle name="Percent 5 5 4 6" xfId="29121" xr:uid="{00000000-0005-0000-0000-0000E7490000}"/>
    <cellStyle name="Percent 5 5 5" xfId="11509" xr:uid="{00000000-0005-0000-0000-0000E8490000}"/>
    <cellStyle name="Percent 5 5 5 2" xfId="11510" xr:uid="{00000000-0005-0000-0000-0000E9490000}"/>
    <cellStyle name="Percent 5 5 5 2 2" xfId="11511" xr:uid="{00000000-0005-0000-0000-0000EA490000}"/>
    <cellStyle name="Percent 5 5 5 2 2 2" xfId="29131" xr:uid="{00000000-0005-0000-0000-0000EB490000}"/>
    <cellStyle name="Percent 5 5 5 2 3" xfId="29130" xr:uid="{00000000-0005-0000-0000-0000EC490000}"/>
    <cellStyle name="Percent 5 5 5 3" xfId="11512" xr:uid="{00000000-0005-0000-0000-0000ED490000}"/>
    <cellStyle name="Percent 5 5 5 3 2" xfId="11513" xr:uid="{00000000-0005-0000-0000-0000EE490000}"/>
    <cellStyle name="Percent 5 5 5 3 2 2" xfId="29133" xr:uid="{00000000-0005-0000-0000-0000EF490000}"/>
    <cellStyle name="Percent 5 5 5 3 3" xfId="29132" xr:uid="{00000000-0005-0000-0000-0000F0490000}"/>
    <cellStyle name="Percent 5 5 5 4" xfId="11514" xr:uid="{00000000-0005-0000-0000-0000F1490000}"/>
    <cellStyle name="Percent 5 5 5 4 2" xfId="29134" xr:uid="{00000000-0005-0000-0000-0000F2490000}"/>
    <cellStyle name="Percent 5 5 5 5" xfId="29129" xr:uid="{00000000-0005-0000-0000-0000F3490000}"/>
    <cellStyle name="Percent 5 5 6" xfId="11515" xr:uid="{00000000-0005-0000-0000-0000F4490000}"/>
    <cellStyle name="Percent 5 5 6 2" xfId="11516" xr:uid="{00000000-0005-0000-0000-0000F5490000}"/>
    <cellStyle name="Percent 5 5 6 2 2" xfId="29136" xr:uid="{00000000-0005-0000-0000-0000F6490000}"/>
    <cellStyle name="Percent 5 5 6 3" xfId="29135" xr:uid="{00000000-0005-0000-0000-0000F7490000}"/>
    <cellStyle name="Percent 5 5 7" xfId="11517" xr:uid="{00000000-0005-0000-0000-0000F8490000}"/>
    <cellStyle name="Percent 5 5 7 2" xfId="11518" xr:uid="{00000000-0005-0000-0000-0000F9490000}"/>
    <cellStyle name="Percent 5 5 7 2 2" xfId="29138" xr:uid="{00000000-0005-0000-0000-0000FA490000}"/>
    <cellStyle name="Percent 5 5 7 3" xfId="29137" xr:uid="{00000000-0005-0000-0000-0000FB490000}"/>
    <cellStyle name="Percent 5 5 8" xfId="11519" xr:uid="{00000000-0005-0000-0000-0000FC490000}"/>
    <cellStyle name="Percent 5 5 8 2" xfId="11520" xr:uid="{00000000-0005-0000-0000-0000FD490000}"/>
    <cellStyle name="Percent 5 5 8 2 2" xfId="29140" xr:uid="{00000000-0005-0000-0000-0000FE490000}"/>
    <cellStyle name="Percent 5 5 8 3" xfId="29139" xr:uid="{00000000-0005-0000-0000-0000FF490000}"/>
    <cellStyle name="Percent 5 5 9" xfId="11521" xr:uid="{00000000-0005-0000-0000-0000004A0000}"/>
    <cellStyle name="Percent 5 5 9 2" xfId="29141" xr:uid="{00000000-0005-0000-0000-0000014A0000}"/>
    <cellStyle name="Percent 5 6" xfId="11522" xr:uid="{00000000-0005-0000-0000-0000024A0000}"/>
    <cellStyle name="Percent 5 6 10" xfId="29142" xr:uid="{00000000-0005-0000-0000-0000034A0000}"/>
    <cellStyle name="Percent 5 6 2" xfId="11523" xr:uid="{00000000-0005-0000-0000-0000044A0000}"/>
    <cellStyle name="Percent 5 6 2 2" xfId="11524" xr:uid="{00000000-0005-0000-0000-0000054A0000}"/>
    <cellStyle name="Percent 5 6 2 2 2" xfId="11525" xr:uid="{00000000-0005-0000-0000-0000064A0000}"/>
    <cellStyle name="Percent 5 6 2 2 2 2" xfId="29145" xr:uid="{00000000-0005-0000-0000-0000074A0000}"/>
    <cellStyle name="Percent 5 6 2 2 3" xfId="29144" xr:uid="{00000000-0005-0000-0000-0000084A0000}"/>
    <cellStyle name="Percent 5 6 2 3" xfId="11526" xr:uid="{00000000-0005-0000-0000-0000094A0000}"/>
    <cellStyle name="Percent 5 6 2 3 2" xfId="11527" xr:uid="{00000000-0005-0000-0000-00000A4A0000}"/>
    <cellStyle name="Percent 5 6 2 3 2 2" xfId="29147" xr:uid="{00000000-0005-0000-0000-00000B4A0000}"/>
    <cellStyle name="Percent 5 6 2 3 3" xfId="29146" xr:uid="{00000000-0005-0000-0000-00000C4A0000}"/>
    <cellStyle name="Percent 5 6 2 4" xfId="11528" xr:uid="{00000000-0005-0000-0000-00000D4A0000}"/>
    <cellStyle name="Percent 5 6 2 4 2" xfId="29148" xr:uid="{00000000-0005-0000-0000-00000E4A0000}"/>
    <cellStyle name="Percent 5 6 2 5" xfId="29143" xr:uid="{00000000-0005-0000-0000-00000F4A0000}"/>
    <cellStyle name="Percent 5 6 3" xfId="11529" xr:uid="{00000000-0005-0000-0000-0000104A0000}"/>
    <cellStyle name="Percent 5 6 3 2" xfId="11530" xr:uid="{00000000-0005-0000-0000-0000114A0000}"/>
    <cellStyle name="Percent 5 6 3 2 2" xfId="11531" xr:uid="{00000000-0005-0000-0000-0000124A0000}"/>
    <cellStyle name="Percent 5 6 3 2 2 2" xfId="29151" xr:uid="{00000000-0005-0000-0000-0000134A0000}"/>
    <cellStyle name="Percent 5 6 3 2 3" xfId="29150" xr:uid="{00000000-0005-0000-0000-0000144A0000}"/>
    <cellStyle name="Percent 5 6 3 3" xfId="11532" xr:uid="{00000000-0005-0000-0000-0000154A0000}"/>
    <cellStyle name="Percent 5 6 3 3 2" xfId="11533" xr:uid="{00000000-0005-0000-0000-0000164A0000}"/>
    <cellStyle name="Percent 5 6 3 3 2 2" xfId="29153" xr:uid="{00000000-0005-0000-0000-0000174A0000}"/>
    <cellStyle name="Percent 5 6 3 3 3" xfId="29152" xr:uid="{00000000-0005-0000-0000-0000184A0000}"/>
    <cellStyle name="Percent 5 6 3 4" xfId="11534" xr:uid="{00000000-0005-0000-0000-0000194A0000}"/>
    <cellStyle name="Percent 5 6 3 4 2" xfId="29154" xr:uid="{00000000-0005-0000-0000-00001A4A0000}"/>
    <cellStyle name="Percent 5 6 3 5" xfId="29149" xr:uid="{00000000-0005-0000-0000-00001B4A0000}"/>
    <cellStyle name="Percent 5 6 4" xfId="11535" xr:uid="{00000000-0005-0000-0000-00001C4A0000}"/>
    <cellStyle name="Percent 5 6 4 2" xfId="11536" xr:uid="{00000000-0005-0000-0000-00001D4A0000}"/>
    <cellStyle name="Percent 5 6 4 2 2" xfId="11537" xr:uid="{00000000-0005-0000-0000-00001E4A0000}"/>
    <cellStyle name="Percent 5 6 4 2 2 2" xfId="29157" xr:uid="{00000000-0005-0000-0000-00001F4A0000}"/>
    <cellStyle name="Percent 5 6 4 2 3" xfId="29156" xr:uid="{00000000-0005-0000-0000-0000204A0000}"/>
    <cellStyle name="Percent 5 6 4 3" xfId="11538" xr:uid="{00000000-0005-0000-0000-0000214A0000}"/>
    <cellStyle name="Percent 5 6 4 3 2" xfId="11539" xr:uid="{00000000-0005-0000-0000-0000224A0000}"/>
    <cellStyle name="Percent 5 6 4 3 2 2" xfId="29159" xr:uid="{00000000-0005-0000-0000-0000234A0000}"/>
    <cellStyle name="Percent 5 6 4 3 3" xfId="29158" xr:uid="{00000000-0005-0000-0000-0000244A0000}"/>
    <cellStyle name="Percent 5 6 4 4" xfId="11540" xr:uid="{00000000-0005-0000-0000-0000254A0000}"/>
    <cellStyle name="Percent 5 6 4 4 2" xfId="11541" xr:uid="{00000000-0005-0000-0000-0000264A0000}"/>
    <cellStyle name="Percent 5 6 4 4 2 2" xfId="29161" xr:uid="{00000000-0005-0000-0000-0000274A0000}"/>
    <cellStyle name="Percent 5 6 4 4 3" xfId="29160" xr:uid="{00000000-0005-0000-0000-0000284A0000}"/>
    <cellStyle name="Percent 5 6 4 5" xfId="11542" xr:uid="{00000000-0005-0000-0000-0000294A0000}"/>
    <cellStyle name="Percent 5 6 4 5 2" xfId="29162" xr:uid="{00000000-0005-0000-0000-00002A4A0000}"/>
    <cellStyle name="Percent 5 6 4 6" xfId="29155" xr:uid="{00000000-0005-0000-0000-00002B4A0000}"/>
    <cellStyle name="Percent 5 6 5" xfId="11543" xr:uid="{00000000-0005-0000-0000-00002C4A0000}"/>
    <cellStyle name="Percent 5 6 5 2" xfId="11544" xr:uid="{00000000-0005-0000-0000-00002D4A0000}"/>
    <cellStyle name="Percent 5 6 5 2 2" xfId="11545" xr:uid="{00000000-0005-0000-0000-00002E4A0000}"/>
    <cellStyle name="Percent 5 6 5 2 2 2" xfId="29165" xr:uid="{00000000-0005-0000-0000-00002F4A0000}"/>
    <cellStyle name="Percent 5 6 5 2 3" xfId="29164" xr:uid="{00000000-0005-0000-0000-0000304A0000}"/>
    <cellStyle name="Percent 5 6 5 3" xfId="11546" xr:uid="{00000000-0005-0000-0000-0000314A0000}"/>
    <cellStyle name="Percent 5 6 5 3 2" xfId="11547" xr:uid="{00000000-0005-0000-0000-0000324A0000}"/>
    <cellStyle name="Percent 5 6 5 3 2 2" xfId="29167" xr:uid="{00000000-0005-0000-0000-0000334A0000}"/>
    <cellStyle name="Percent 5 6 5 3 3" xfId="29166" xr:uid="{00000000-0005-0000-0000-0000344A0000}"/>
    <cellStyle name="Percent 5 6 5 4" xfId="11548" xr:uid="{00000000-0005-0000-0000-0000354A0000}"/>
    <cellStyle name="Percent 5 6 5 4 2" xfId="29168" xr:uid="{00000000-0005-0000-0000-0000364A0000}"/>
    <cellStyle name="Percent 5 6 5 5" xfId="29163" xr:uid="{00000000-0005-0000-0000-0000374A0000}"/>
    <cellStyle name="Percent 5 6 6" xfId="11549" xr:uid="{00000000-0005-0000-0000-0000384A0000}"/>
    <cellStyle name="Percent 5 6 6 2" xfId="11550" xr:uid="{00000000-0005-0000-0000-0000394A0000}"/>
    <cellStyle name="Percent 5 6 6 2 2" xfId="29170" xr:uid="{00000000-0005-0000-0000-00003A4A0000}"/>
    <cellStyle name="Percent 5 6 6 3" xfId="29169" xr:uid="{00000000-0005-0000-0000-00003B4A0000}"/>
    <cellStyle name="Percent 5 6 7" xfId="11551" xr:uid="{00000000-0005-0000-0000-00003C4A0000}"/>
    <cellStyle name="Percent 5 6 7 2" xfId="11552" xr:uid="{00000000-0005-0000-0000-00003D4A0000}"/>
    <cellStyle name="Percent 5 6 7 2 2" xfId="29172" xr:uid="{00000000-0005-0000-0000-00003E4A0000}"/>
    <cellStyle name="Percent 5 6 7 3" xfId="29171" xr:uid="{00000000-0005-0000-0000-00003F4A0000}"/>
    <cellStyle name="Percent 5 6 8" xfId="11553" xr:uid="{00000000-0005-0000-0000-0000404A0000}"/>
    <cellStyle name="Percent 5 6 8 2" xfId="11554" xr:uid="{00000000-0005-0000-0000-0000414A0000}"/>
    <cellStyle name="Percent 5 6 8 2 2" xfId="29174" xr:uid="{00000000-0005-0000-0000-0000424A0000}"/>
    <cellStyle name="Percent 5 6 8 3" xfId="29173" xr:uid="{00000000-0005-0000-0000-0000434A0000}"/>
    <cellStyle name="Percent 5 6 9" xfId="11555" xr:uid="{00000000-0005-0000-0000-0000444A0000}"/>
    <cellStyle name="Percent 5 6 9 2" xfId="29175" xr:uid="{00000000-0005-0000-0000-0000454A0000}"/>
    <cellStyle name="Percent 5 7" xfId="11556" xr:uid="{00000000-0005-0000-0000-0000464A0000}"/>
    <cellStyle name="Percent 5 7 10" xfId="29176" xr:uid="{00000000-0005-0000-0000-0000474A0000}"/>
    <cellStyle name="Percent 5 7 2" xfId="11557" xr:uid="{00000000-0005-0000-0000-0000484A0000}"/>
    <cellStyle name="Percent 5 7 2 2" xfId="11558" xr:uid="{00000000-0005-0000-0000-0000494A0000}"/>
    <cellStyle name="Percent 5 7 2 2 2" xfId="11559" xr:uid="{00000000-0005-0000-0000-00004A4A0000}"/>
    <cellStyle name="Percent 5 7 2 2 2 2" xfId="29179" xr:uid="{00000000-0005-0000-0000-00004B4A0000}"/>
    <cellStyle name="Percent 5 7 2 2 3" xfId="29178" xr:uid="{00000000-0005-0000-0000-00004C4A0000}"/>
    <cellStyle name="Percent 5 7 2 3" xfId="11560" xr:uid="{00000000-0005-0000-0000-00004D4A0000}"/>
    <cellStyle name="Percent 5 7 2 3 2" xfId="11561" xr:uid="{00000000-0005-0000-0000-00004E4A0000}"/>
    <cellStyle name="Percent 5 7 2 3 2 2" xfId="29181" xr:uid="{00000000-0005-0000-0000-00004F4A0000}"/>
    <cellStyle name="Percent 5 7 2 3 3" xfId="29180" xr:uid="{00000000-0005-0000-0000-0000504A0000}"/>
    <cellStyle name="Percent 5 7 2 4" xfId="11562" xr:uid="{00000000-0005-0000-0000-0000514A0000}"/>
    <cellStyle name="Percent 5 7 2 4 2" xfId="29182" xr:uid="{00000000-0005-0000-0000-0000524A0000}"/>
    <cellStyle name="Percent 5 7 2 5" xfId="29177" xr:uid="{00000000-0005-0000-0000-0000534A0000}"/>
    <cellStyle name="Percent 5 7 3" xfId="11563" xr:uid="{00000000-0005-0000-0000-0000544A0000}"/>
    <cellStyle name="Percent 5 7 3 2" xfId="11564" xr:uid="{00000000-0005-0000-0000-0000554A0000}"/>
    <cellStyle name="Percent 5 7 3 2 2" xfId="11565" xr:uid="{00000000-0005-0000-0000-0000564A0000}"/>
    <cellStyle name="Percent 5 7 3 2 2 2" xfId="29185" xr:uid="{00000000-0005-0000-0000-0000574A0000}"/>
    <cellStyle name="Percent 5 7 3 2 3" xfId="29184" xr:uid="{00000000-0005-0000-0000-0000584A0000}"/>
    <cellStyle name="Percent 5 7 3 3" xfId="11566" xr:uid="{00000000-0005-0000-0000-0000594A0000}"/>
    <cellStyle name="Percent 5 7 3 3 2" xfId="11567" xr:uid="{00000000-0005-0000-0000-00005A4A0000}"/>
    <cellStyle name="Percent 5 7 3 3 2 2" xfId="29187" xr:uid="{00000000-0005-0000-0000-00005B4A0000}"/>
    <cellStyle name="Percent 5 7 3 3 3" xfId="29186" xr:uid="{00000000-0005-0000-0000-00005C4A0000}"/>
    <cellStyle name="Percent 5 7 3 4" xfId="11568" xr:uid="{00000000-0005-0000-0000-00005D4A0000}"/>
    <cellStyle name="Percent 5 7 3 4 2" xfId="29188" xr:uid="{00000000-0005-0000-0000-00005E4A0000}"/>
    <cellStyle name="Percent 5 7 3 5" xfId="29183" xr:uid="{00000000-0005-0000-0000-00005F4A0000}"/>
    <cellStyle name="Percent 5 7 4" xfId="11569" xr:uid="{00000000-0005-0000-0000-0000604A0000}"/>
    <cellStyle name="Percent 5 7 4 2" xfId="11570" xr:uid="{00000000-0005-0000-0000-0000614A0000}"/>
    <cellStyle name="Percent 5 7 4 2 2" xfId="11571" xr:uid="{00000000-0005-0000-0000-0000624A0000}"/>
    <cellStyle name="Percent 5 7 4 2 2 2" xfId="29191" xr:uid="{00000000-0005-0000-0000-0000634A0000}"/>
    <cellStyle name="Percent 5 7 4 2 3" xfId="29190" xr:uid="{00000000-0005-0000-0000-0000644A0000}"/>
    <cellStyle name="Percent 5 7 4 3" xfId="11572" xr:uid="{00000000-0005-0000-0000-0000654A0000}"/>
    <cellStyle name="Percent 5 7 4 3 2" xfId="11573" xr:uid="{00000000-0005-0000-0000-0000664A0000}"/>
    <cellStyle name="Percent 5 7 4 3 2 2" xfId="29193" xr:uid="{00000000-0005-0000-0000-0000674A0000}"/>
    <cellStyle name="Percent 5 7 4 3 3" xfId="29192" xr:uid="{00000000-0005-0000-0000-0000684A0000}"/>
    <cellStyle name="Percent 5 7 4 4" xfId="11574" xr:uid="{00000000-0005-0000-0000-0000694A0000}"/>
    <cellStyle name="Percent 5 7 4 4 2" xfId="11575" xr:uid="{00000000-0005-0000-0000-00006A4A0000}"/>
    <cellStyle name="Percent 5 7 4 4 2 2" xfId="29195" xr:uid="{00000000-0005-0000-0000-00006B4A0000}"/>
    <cellStyle name="Percent 5 7 4 4 3" xfId="29194" xr:uid="{00000000-0005-0000-0000-00006C4A0000}"/>
    <cellStyle name="Percent 5 7 4 5" xfId="11576" xr:uid="{00000000-0005-0000-0000-00006D4A0000}"/>
    <cellStyle name="Percent 5 7 4 5 2" xfId="29196" xr:uid="{00000000-0005-0000-0000-00006E4A0000}"/>
    <cellStyle name="Percent 5 7 4 6" xfId="29189" xr:uid="{00000000-0005-0000-0000-00006F4A0000}"/>
    <cellStyle name="Percent 5 7 5" xfId="11577" xr:uid="{00000000-0005-0000-0000-0000704A0000}"/>
    <cellStyle name="Percent 5 7 5 2" xfId="11578" xr:uid="{00000000-0005-0000-0000-0000714A0000}"/>
    <cellStyle name="Percent 5 7 5 2 2" xfId="11579" xr:uid="{00000000-0005-0000-0000-0000724A0000}"/>
    <cellStyle name="Percent 5 7 5 2 2 2" xfId="29199" xr:uid="{00000000-0005-0000-0000-0000734A0000}"/>
    <cellStyle name="Percent 5 7 5 2 3" xfId="29198" xr:uid="{00000000-0005-0000-0000-0000744A0000}"/>
    <cellStyle name="Percent 5 7 5 3" xfId="11580" xr:uid="{00000000-0005-0000-0000-0000754A0000}"/>
    <cellStyle name="Percent 5 7 5 3 2" xfId="11581" xr:uid="{00000000-0005-0000-0000-0000764A0000}"/>
    <cellStyle name="Percent 5 7 5 3 2 2" xfId="29201" xr:uid="{00000000-0005-0000-0000-0000774A0000}"/>
    <cellStyle name="Percent 5 7 5 3 3" xfId="29200" xr:uid="{00000000-0005-0000-0000-0000784A0000}"/>
    <cellStyle name="Percent 5 7 5 4" xfId="11582" xr:uid="{00000000-0005-0000-0000-0000794A0000}"/>
    <cellStyle name="Percent 5 7 5 4 2" xfId="29202" xr:uid="{00000000-0005-0000-0000-00007A4A0000}"/>
    <cellStyle name="Percent 5 7 5 5" xfId="29197" xr:uid="{00000000-0005-0000-0000-00007B4A0000}"/>
    <cellStyle name="Percent 5 7 6" xfId="11583" xr:uid="{00000000-0005-0000-0000-00007C4A0000}"/>
    <cellStyle name="Percent 5 7 6 2" xfId="11584" xr:uid="{00000000-0005-0000-0000-00007D4A0000}"/>
    <cellStyle name="Percent 5 7 6 2 2" xfId="29204" xr:uid="{00000000-0005-0000-0000-00007E4A0000}"/>
    <cellStyle name="Percent 5 7 6 3" xfId="29203" xr:uid="{00000000-0005-0000-0000-00007F4A0000}"/>
    <cellStyle name="Percent 5 7 7" xfId="11585" xr:uid="{00000000-0005-0000-0000-0000804A0000}"/>
    <cellStyle name="Percent 5 7 7 2" xfId="11586" xr:uid="{00000000-0005-0000-0000-0000814A0000}"/>
    <cellStyle name="Percent 5 7 7 2 2" xfId="29206" xr:uid="{00000000-0005-0000-0000-0000824A0000}"/>
    <cellStyle name="Percent 5 7 7 3" xfId="29205" xr:uid="{00000000-0005-0000-0000-0000834A0000}"/>
    <cellStyle name="Percent 5 7 8" xfId="11587" xr:uid="{00000000-0005-0000-0000-0000844A0000}"/>
    <cellStyle name="Percent 5 7 8 2" xfId="11588" xr:uid="{00000000-0005-0000-0000-0000854A0000}"/>
    <cellStyle name="Percent 5 7 8 2 2" xfId="29208" xr:uid="{00000000-0005-0000-0000-0000864A0000}"/>
    <cellStyle name="Percent 5 7 8 3" xfId="29207" xr:uid="{00000000-0005-0000-0000-0000874A0000}"/>
    <cellStyle name="Percent 5 7 9" xfId="11589" xr:uid="{00000000-0005-0000-0000-0000884A0000}"/>
    <cellStyle name="Percent 5 7 9 2" xfId="29209" xr:uid="{00000000-0005-0000-0000-0000894A0000}"/>
    <cellStyle name="Percent 5 8" xfId="11590" xr:uid="{00000000-0005-0000-0000-00008A4A0000}"/>
    <cellStyle name="Percent 5 8 10" xfId="29210" xr:uid="{00000000-0005-0000-0000-00008B4A0000}"/>
    <cellStyle name="Percent 5 8 2" xfId="11591" xr:uid="{00000000-0005-0000-0000-00008C4A0000}"/>
    <cellStyle name="Percent 5 8 2 2" xfId="11592" xr:uid="{00000000-0005-0000-0000-00008D4A0000}"/>
    <cellStyle name="Percent 5 8 2 2 2" xfId="11593" xr:uid="{00000000-0005-0000-0000-00008E4A0000}"/>
    <cellStyle name="Percent 5 8 2 2 2 2" xfId="29213" xr:uid="{00000000-0005-0000-0000-00008F4A0000}"/>
    <cellStyle name="Percent 5 8 2 2 3" xfId="29212" xr:uid="{00000000-0005-0000-0000-0000904A0000}"/>
    <cellStyle name="Percent 5 8 2 3" xfId="11594" xr:uid="{00000000-0005-0000-0000-0000914A0000}"/>
    <cellStyle name="Percent 5 8 2 3 2" xfId="11595" xr:uid="{00000000-0005-0000-0000-0000924A0000}"/>
    <cellStyle name="Percent 5 8 2 3 2 2" xfId="29215" xr:uid="{00000000-0005-0000-0000-0000934A0000}"/>
    <cellStyle name="Percent 5 8 2 3 3" xfId="29214" xr:uid="{00000000-0005-0000-0000-0000944A0000}"/>
    <cellStyle name="Percent 5 8 2 4" xfId="11596" xr:uid="{00000000-0005-0000-0000-0000954A0000}"/>
    <cellStyle name="Percent 5 8 2 4 2" xfId="29216" xr:uid="{00000000-0005-0000-0000-0000964A0000}"/>
    <cellStyle name="Percent 5 8 2 5" xfId="29211" xr:uid="{00000000-0005-0000-0000-0000974A0000}"/>
    <cellStyle name="Percent 5 8 3" xfId="11597" xr:uid="{00000000-0005-0000-0000-0000984A0000}"/>
    <cellStyle name="Percent 5 8 3 2" xfId="11598" xr:uid="{00000000-0005-0000-0000-0000994A0000}"/>
    <cellStyle name="Percent 5 8 3 2 2" xfId="11599" xr:uid="{00000000-0005-0000-0000-00009A4A0000}"/>
    <cellStyle name="Percent 5 8 3 2 2 2" xfId="29219" xr:uid="{00000000-0005-0000-0000-00009B4A0000}"/>
    <cellStyle name="Percent 5 8 3 2 3" xfId="29218" xr:uid="{00000000-0005-0000-0000-00009C4A0000}"/>
    <cellStyle name="Percent 5 8 3 3" xfId="11600" xr:uid="{00000000-0005-0000-0000-00009D4A0000}"/>
    <cellStyle name="Percent 5 8 3 3 2" xfId="11601" xr:uid="{00000000-0005-0000-0000-00009E4A0000}"/>
    <cellStyle name="Percent 5 8 3 3 2 2" xfId="29221" xr:uid="{00000000-0005-0000-0000-00009F4A0000}"/>
    <cellStyle name="Percent 5 8 3 3 3" xfId="29220" xr:uid="{00000000-0005-0000-0000-0000A04A0000}"/>
    <cellStyle name="Percent 5 8 3 4" xfId="11602" xr:uid="{00000000-0005-0000-0000-0000A14A0000}"/>
    <cellStyle name="Percent 5 8 3 4 2" xfId="29222" xr:uid="{00000000-0005-0000-0000-0000A24A0000}"/>
    <cellStyle name="Percent 5 8 3 5" xfId="29217" xr:uid="{00000000-0005-0000-0000-0000A34A0000}"/>
    <cellStyle name="Percent 5 8 4" xfId="11603" xr:uid="{00000000-0005-0000-0000-0000A44A0000}"/>
    <cellStyle name="Percent 5 8 4 2" xfId="11604" xr:uid="{00000000-0005-0000-0000-0000A54A0000}"/>
    <cellStyle name="Percent 5 8 4 2 2" xfId="11605" xr:uid="{00000000-0005-0000-0000-0000A64A0000}"/>
    <cellStyle name="Percent 5 8 4 2 2 2" xfId="29225" xr:uid="{00000000-0005-0000-0000-0000A74A0000}"/>
    <cellStyle name="Percent 5 8 4 2 3" xfId="29224" xr:uid="{00000000-0005-0000-0000-0000A84A0000}"/>
    <cellStyle name="Percent 5 8 4 3" xfId="11606" xr:uid="{00000000-0005-0000-0000-0000A94A0000}"/>
    <cellStyle name="Percent 5 8 4 3 2" xfId="11607" xr:uid="{00000000-0005-0000-0000-0000AA4A0000}"/>
    <cellStyle name="Percent 5 8 4 3 2 2" xfId="29227" xr:uid="{00000000-0005-0000-0000-0000AB4A0000}"/>
    <cellStyle name="Percent 5 8 4 3 3" xfId="29226" xr:uid="{00000000-0005-0000-0000-0000AC4A0000}"/>
    <cellStyle name="Percent 5 8 4 4" xfId="11608" xr:uid="{00000000-0005-0000-0000-0000AD4A0000}"/>
    <cellStyle name="Percent 5 8 4 4 2" xfId="11609" xr:uid="{00000000-0005-0000-0000-0000AE4A0000}"/>
    <cellStyle name="Percent 5 8 4 4 2 2" xfId="29229" xr:uid="{00000000-0005-0000-0000-0000AF4A0000}"/>
    <cellStyle name="Percent 5 8 4 4 3" xfId="29228" xr:uid="{00000000-0005-0000-0000-0000B04A0000}"/>
    <cellStyle name="Percent 5 8 4 5" xfId="11610" xr:uid="{00000000-0005-0000-0000-0000B14A0000}"/>
    <cellStyle name="Percent 5 8 4 5 2" xfId="29230" xr:uid="{00000000-0005-0000-0000-0000B24A0000}"/>
    <cellStyle name="Percent 5 8 4 6" xfId="29223" xr:uid="{00000000-0005-0000-0000-0000B34A0000}"/>
    <cellStyle name="Percent 5 8 5" xfId="11611" xr:uid="{00000000-0005-0000-0000-0000B44A0000}"/>
    <cellStyle name="Percent 5 8 5 2" xfId="11612" xr:uid="{00000000-0005-0000-0000-0000B54A0000}"/>
    <cellStyle name="Percent 5 8 5 2 2" xfId="11613" xr:uid="{00000000-0005-0000-0000-0000B64A0000}"/>
    <cellStyle name="Percent 5 8 5 2 2 2" xfId="29233" xr:uid="{00000000-0005-0000-0000-0000B74A0000}"/>
    <cellStyle name="Percent 5 8 5 2 3" xfId="29232" xr:uid="{00000000-0005-0000-0000-0000B84A0000}"/>
    <cellStyle name="Percent 5 8 5 3" xfId="11614" xr:uid="{00000000-0005-0000-0000-0000B94A0000}"/>
    <cellStyle name="Percent 5 8 5 3 2" xfId="11615" xr:uid="{00000000-0005-0000-0000-0000BA4A0000}"/>
    <cellStyle name="Percent 5 8 5 3 2 2" xfId="29235" xr:uid="{00000000-0005-0000-0000-0000BB4A0000}"/>
    <cellStyle name="Percent 5 8 5 3 3" xfId="29234" xr:uid="{00000000-0005-0000-0000-0000BC4A0000}"/>
    <cellStyle name="Percent 5 8 5 4" xfId="11616" xr:uid="{00000000-0005-0000-0000-0000BD4A0000}"/>
    <cellStyle name="Percent 5 8 5 4 2" xfId="29236" xr:uid="{00000000-0005-0000-0000-0000BE4A0000}"/>
    <cellStyle name="Percent 5 8 5 5" xfId="29231" xr:uid="{00000000-0005-0000-0000-0000BF4A0000}"/>
    <cellStyle name="Percent 5 8 6" xfId="11617" xr:uid="{00000000-0005-0000-0000-0000C04A0000}"/>
    <cellStyle name="Percent 5 8 6 2" xfId="11618" xr:uid="{00000000-0005-0000-0000-0000C14A0000}"/>
    <cellStyle name="Percent 5 8 6 2 2" xfId="29238" xr:uid="{00000000-0005-0000-0000-0000C24A0000}"/>
    <cellStyle name="Percent 5 8 6 3" xfId="29237" xr:uid="{00000000-0005-0000-0000-0000C34A0000}"/>
    <cellStyle name="Percent 5 8 7" xfId="11619" xr:uid="{00000000-0005-0000-0000-0000C44A0000}"/>
    <cellStyle name="Percent 5 8 7 2" xfId="11620" xr:uid="{00000000-0005-0000-0000-0000C54A0000}"/>
    <cellStyle name="Percent 5 8 7 2 2" xfId="29240" xr:uid="{00000000-0005-0000-0000-0000C64A0000}"/>
    <cellStyle name="Percent 5 8 7 3" xfId="29239" xr:uid="{00000000-0005-0000-0000-0000C74A0000}"/>
    <cellStyle name="Percent 5 8 8" xfId="11621" xr:uid="{00000000-0005-0000-0000-0000C84A0000}"/>
    <cellStyle name="Percent 5 8 8 2" xfId="11622" xr:uid="{00000000-0005-0000-0000-0000C94A0000}"/>
    <cellStyle name="Percent 5 8 8 2 2" xfId="29242" xr:uid="{00000000-0005-0000-0000-0000CA4A0000}"/>
    <cellStyle name="Percent 5 8 8 3" xfId="29241" xr:uid="{00000000-0005-0000-0000-0000CB4A0000}"/>
    <cellStyle name="Percent 5 8 9" xfId="11623" xr:uid="{00000000-0005-0000-0000-0000CC4A0000}"/>
    <cellStyle name="Percent 5 8 9 2" xfId="29243" xr:uid="{00000000-0005-0000-0000-0000CD4A0000}"/>
    <cellStyle name="Percent 5 9" xfId="11624" xr:uid="{00000000-0005-0000-0000-0000CE4A0000}"/>
    <cellStyle name="Percent 5 9 10" xfId="29244" xr:uid="{00000000-0005-0000-0000-0000CF4A0000}"/>
    <cellStyle name="Percent 5 9 2" xfId="11625" xr:uid="{00000000-0005-0000-0000-0000D04A0000}"/>
    <cellStyle name="Percent 5 9 2 2" xfId="11626" xr:uid="{00000000-0005-0000-0000-0000D14A0000}"/>
    <cellStyle name="Percent 5 9 2 2 2" xfId="11627" xr:uid="{00000000-0005-0000-0000-0000D24A0000}"/>
    <cellStyle name="Percent 5 9 2 2 2 2" xfId="29247" xr:uid="{00000000-0005-0000-0000-0000D34A0000}"/>
    <cellStyle name="Percent 5 9 2 2 3" xfId="29246" xr:uid="{00000000-0005-0000-0000-0000D44A0000}"/>
    <cellStyle name="Percent 5 9 2 3" xfId="11628" xr:uid="{00000000-0005-0000-0000-0000D54A0000}"/>
    <cellStyle name="Percent 5 9 2 3 2" xfId="11629" xr:uid="{00000000-0005-0000-0000-0000D64A0000}"/>
    <cellStyle name="Percent 5 9 2 3 2 2" xfId="29249" xr:uid="{00000000-0005-0000-0000-0000D74A0000}"/>
    <cellStyle name="Percent 5 9 2 3 3" xfId="29248" xr:uid="{00000000-0005-0000-0000-0000D84A0000}"/>
    <cellStyle name="Percent 5 9 2 4" xfId="11630" xr:uid="{00000000-0005-0000-0000-0000D94A0000}"/>
    <cellStyle name="Percent 5 9 2 4 2" xfId="29250" xr:uid="{00000000-0005-0000-0000-0000DA4A0000}"/>
    <cellStyle name="Percent 5 9 2 5" xfId="29245" xr:uid="{00000000-0005-0000-0000-0000DB4A0000}"/>
    <cellStyle name="Percent 5 9 3" xfId="11631" xr:uid="{00000000-0005-0000-0000-0000DC4A0000}"/>
    <cellStyle name="Percent 5 9 3 2" xfId="11632" xr:uid="{00000000-0005-0000-0000-0000DD4A0000}"/>
    <cellStyle name="Percent 5 9 3 2 2" xfId="11633" xr:uid="{00000000-0005-0000-0000-0000DE4A0000}"/>
    <cellStyle name="Percent 5 9 3 2 2 2" xfId="29253" xr:uid="{00000000-0005-0000-0000-0000DF4A0000}"/>
    <cellStyle name="Percent 5 9 3 2 3" xfId="29252" xr:uid="{00000000-0005-0000-0000-0000E04A0000}"/>
    <cellStyle name="Percent 5 9 3 3" xfId="11634" xr:uid="{00000000-0005-0000-0000-0000E14A0000}"/>
    <cellStyle name="Percent 5 9 3 3 2" xfId="11635" xr:uid="{00000000-0005-0000-0000-0000E24A0000}"/>
    <cellStyle name="Percent 5 9 3 3 2 2" xfId="29255" xr:uid="{00000000-0005-0000-0000-0000E34A0000}"/>
    <cellStyle name="Percent 5 9 3 3 3" xfId="29254" xr:uid="{00000000-0005-0000-0000-0000E44A0000}"/>
    <cellStyle name="Percent 5 9 3 4" xfId="11636" xr:uid="{00000000-0005-0000-0000-0000E54A0000}"/>
    <cellStyle name="Percent 5 9 3 4 2" xfId="29256" xr:uid="{00000000-0005-0000-0000-0000E64A0000}"/>
    <cellStyle name="Percent 5 9 3 5" xfId="29251" xr:uid="{00000000-0005-0000-0000-0000E74A0000}"/>
    <cellStyle name="Percent 5 9 4" xfId="11637" xr:uid="{00000000-0005-0000-0000-0000E84A0000}"/>
    <cellStyle name="Percent 5 9 4 2" xfId="11638" xr:uid="{00000000-0005-0000-0000-0000E94A0000}"/>
    <cellStyle name="Percent 5 9 4 2 2" xfId="11639" xr:uid="{00000000-0005-0000-0000-0000EA4A0000}"/>
    <cellStyle name="Percent 5 9 4 2 2 2" xfId="29259" xr:uid="{00000000-0005-0000-0000-0000EB4A0000}"/>
    <cellStyle name="Percent 5 9 4 2 3" xfId="29258" xr:uid="{00000000-0005-0000-0000-0000EC4A0000}"/>
    <cellStyle name="Percent 5 9 4 3" xfId="11640" xr:uid="{00000000-0005-0000-0000-0000ED4A0000}"/>
    <cellStyle name="Percent 5 9 4 3 2" xfId="11641" xr:uid="{00000000-0005-0000-0000-0000EE4A0000}"/>
    <cellStyle name="Percent 5 9 4 3 2 2" xfId="29261" xr:uid="{00000000-0005-0000-0000-0000EF4A0000}"/>
    <cellStyle name="Percent 5 9 4 3 3" xfId="29260" xr:uid="{00000000-0005-0000-0000-0000F04A0000}"/>
    <cellStyle name="Percent 5 9 4 4" xfId="11642" xr:uid="{00000000-0005-0000-0000-0000F14A0000}"/>
    <cellStyle name="Percent 5 9 4 4 2" xfId="11643" xr:uid="{00000000-0005-0000-0000-0000F24A0000}"/>
    <cellStyle name="Percent 5 9 4 4 2 2" xfId="29263" xr:uid="{00000000-0005-0000-0000-0000F34A0000}"/>
    <cellStyle name="Percent 5 9 4 4 3" xfId="29262" xr:uid="{00000000-0005-0000-0000-0000F44A0000}"/>
    <cellStyle name="Percent 5 9 4 5" xfId="11644" xr:uid="{00000000-0005-0000-0000-0000F54A0000}"/>
    <cellStyle name="Percent 5 9 4 5 2" xfId="29264" xr:uid="{00000000-0005-0000-0000-0000F64A0000}"/>
    <cellStyle name="Percent 5 9 4 6" xfId="29257" xr:uid="{00000000-0005-0000-0000-0000F74A0000}"/>
    <cellStyle name="Percent 5 9 5" xfId="11645" xr:uid="{00000000-0005-0000-0000-0000F84A0000}"/>
    <cellStyle name="Percent 5 9 5 2" xfId="11646" xr:uid="{00000000-0005-0000-0000-0000F94A0000}"/>
    <cellStyle name="Percent 5 9 5 2 2" xfId="11647" xr:uid="{00000000-0005-0000-0000-0000FA4A0000}"/>
    <cellStyle name="Percent 5 9 5 2 2 2" xfId="29267" xr:uid="{00000000-0005-0000-0000-0000FB4A0000}"/>
    <cellStyle name="Percent 5 9 5 2 3" xfId="29266" xr:uid="{00000000-0005-0000-0000-0000FC4A0000}"/>
    <cellStyle name="Percent 5 9 5 3" xfId="11648" xr:uid="{00000000-0005-0000-0000-0000FD4A0000}"/>
    <cellStyle name="Percent 5 9 5 3 2" xfId="11649" xr:uid="{00000000-0005-0000-0000-0000FE4A0000}"/>
    <cellStyle name="Percent 5 9 5 3 2 2" xfId="29269" xr:uid="{00000000-0005-0000-0000-0000FF4A0000}"/>
    <cellStyle name="Percent 5 9 5 3 3" xfId="29268" xr:uid="{00000000-0005-0000-0000-0000004B0000}"/>
    <cellStyle name="Percent 5 9 5 4" xfId="11650" xr:uid="{00000000-0005-0000-0000-0000014B0000}"/>
    <cellStyle name="Percent 5 9 5 4 2" xfId="29270" xr:uid="{00000000-0005-0000-0000-0000024B0000}"/>
    <cellStyle name="Percent 5 9 5 5" xfId="29265" xr:uid="{00000000-0005-0000-0000-0000034B0000}"/>
    <cellStyle name="Percent 5 9 6" xfId="11651" xr:uid="{00000000-0005-0000-0000-0000044B0000}"/>
    <cellStyle name="Percent 5 9 6 2" xfId="11652" xr:uid="{00000000-0005-0000-0000-0000054B0000}"/>
    <cellStyle name="Percent 5 9 6 2 2" xfId="29272" xr:uid="{00000000-0005-0000-0000-0000064B0000}"/>
    <cellStyle name="Percent 5 9 6 3" xfId="29271" xr:uid="{00000000-0005-0000-0000-0000074B0000}"/>
    <cellStyle name="Percent 5 9 7" xfId="11653" xr:uid="{00000000-0005-0000-0000-0000084B0000}"/>
    <cellStyle name="Percent 5 9 7 2" xfId="11654" xr:uid="{00000000-0005-0000-0000-0000094B0000}"/>
    <cellStyle name="Percent 5 9 7 2 2" xfId="29274" xr:uid="{00000000-0005-0000-0000-00000A4B0000}"/>
    <cellStyle name="Percent 5 9 7 3" xfId="29273" xr:uid="{00000000-0005-0000-0000-00000B4B0000}"/>
    <cellStyle name="Percent 5 9 8" xfId="11655" xr:uid="{00000000-0005-0000-0000-00000C4B0000}"/>
    <cellStyle name="Percent 5 9 8 2" xfId="11656" xr:uid="{00000000-0005-0000-0000-00000D4B0000}"/>
    <cellStyle name="Percent 5 9 8 2 2" xfId="29276" xr:uid="{00000000-0005-0000-0000-00000E4B0000}"/>
    <cellStyle name="Percent 5 9 8 3" xfId="29275" xr:uid="{00000000-0005-0000-0000-00000F4B0000}"/>
    <cellStyle name="Percent 5 9 9" xfId="11657" xr:uid="{00000000-0005-0000-0000-0000104B0000}"/>
    <cellStyle name="Percent 5 9 9 2" xfId="29277" xr:uid="{00000000-0005-0000-0000-0000114B0000}"/>
    <cellStyle name="Percent 6" xfId="11658" xr:uid="{00000000-0005-0000-0000-0000124B0000}"/>
    <cellStyle name="Percent 6 10" xfId="11659" xr:uid="{00000000-0005-0000-0000-0000134B0000}"/>
    <cellStyle name="Percent 6 10 2" xfId="11660" xr:uid="{00000000-0005-0000-0000-0000144B0000}"/>
    <cellStyle name="Percent 6 10 2 2" xfId="11661" xr:uid="{00000000-0005-0000-0000-0000154B0000}"/>
    <cellStyle name="Percent 6 10 2 2 2" xfId="29281" xr:uid="{00000000-0005-0000-0000-0000164B0000}"/>
    <cellStyle name="Percent 6 10 2 3" xfId="29280" xr:uid="{00000000-0005-0000-0000-0000174B0000}"/>
    <cellStyle name="Percent 6 10 3" xfId="11662" xr:uid="{00000000-0005-0000-0000-0000184B0000}"/>
    <cellStyle name="Percent 6 10 3 2" xfId="11663" xr:uid="{00000000-0005-0000-0000-0000194B0000}"/>
    <cellStyle name="Percent 6 10 3 2 2" xfId="29283" xr:uid="{00000000-0005-0000-0000-00001A4B0000}"/>
    <cellStyle name="Percent 6 10 3 3" xfId="29282" xr:uid="{00000000-0005-0000-0000-00001B4B0000}"/>
    <cellStyle name="Percent 6 10 4" xfId="11664" xr:uid="{00000000-0005-0000-0000-00001C4B0000}"/>
    <cellStyle name="Percent 6 10 4 2" xfId="29284" xr:uid="{00000000-0005-0000-0000-00001D4B0000}"/>
    <cellStyle name="Percent 6 10 5" xfId="29279" xr:uid="{00000000-0005-0000-0000-00001E4B0000}"/>
    <cellStyle name="Percent 6 11" xfId="11665" xr:uid="{00000000-0005-0000-0000-00001F4B0000}"/>
    <cellStyle name="Percent 6 11 2" xfId="11666" xr:uid="{00000000-0005-0000-0000-0000204B0000}"/>
    <cellStyle name="Percent 6 11 2 2" xfId="11667" xr:uid="{00000000-0005-0000-0000-0000214B0000}"/>
    <cellStyle name="Percent 6 11 2 2 2" xfId="29287" xr:uid="{00000000-0005-0000-0000-0000224B0000}"/>
    <cellStyle name="Percent 6 11 2 3" xfId="29286" xr:uid="{00000000-0005-0000-0000-0000234B0000}"/>
    <cellStyle name="Percent 6 11 3" xfId="11668" xr:uid="{00000000-0005-0000-0000-0000244B0000}"/>
    <cellStyle name="Percent 6 11 3 2" xfId="11669" xr:uid="{00000000-0005-0000-0000-0000254B0000}"/>
    <cellStyle name="Percent 6 11 3 2 2" xfId="29289" xr:uid="{00000000-0005-0000-0000-0000264B0000}"/>
    <cellStyle name="Percent 6 11 3 3" xfId="29288" xr:uid="{00000000-0005-0000-0000-0000274B0000}"/>
    <cellStyle name="Percent 6 11 4" xfId="11670" xr:uid="{00000000-0005-0000-0000-0000284B0000}"/>
    <cellStyle name="Percent 6 11 4 2" xfId="29290" xr:uid="{00000000-0005-0000-0000-0000294B0000}"/>
    <cellStyle name="Percent 6 11 5" xfId="29285" xr:uid="{00000000-0005-0000-0000-00002A4B0000}"/>
    <cellStyle name="Percent 6 12" xfId="11671" xr:uid="{00000000-0005-0000-0000-00002B4B0000}"/>
    <cellStyle name="Percent 6 12 2" xfId="11672" xr:uid="{00000000-0005-0000-0000-00002C4B0000}"/>
    <cellStyle name="Percent 6 12 2 2" xfId="11673" xr:uid="{00000000-0005-0000-0000-00002D4B0000}"/>
    <cellStyle name="Percent 6 12 2 2 2" xfId="29293" xr:uid="{00000000-0005-0000-0000-00002E4B0000}"/>
    <cellStyle name="Percent 6 12 2 3" xfId="29292" xr:uid="{00000000-0005-0000-0000-00002F4B0000}"/>
    <cellStyle name="Percent 6 12 3" xfId="11674" xr:uid="{00000000-0005-0000-0000-0000304B0000}"/>
    <cellStyle name="Percent 6 12 3 2" xfId="11675" xr:uid="{00000000-0005-0000-0000-0000314B0000}"/>
    <cellStyle name="Percent 6 12 3 2 2" xfId="29295" xr:uid="{00000000-0005-0000-0000-0000324B0000}"/>
    <cellStyle name="Percent 6 12 3 3" xfId="29294" xr:uid="{00000000-0005-0000-0000-0000334B0000}"/>
    <cellStyle name="Percent 6 12 4" xfId="11676" xr:uid="{00000000-0005-0000-0000-0000344B0000}"/>
    <cellStyle name="Percent 6 12 4 2" xfId="29296" xr:uid="{00000000-0005-0000-0000-0000354B0000}"/>
    <cellStyle name="Percent 6 12 5" xfId="29291" xr:uid="{00000000-0005-0000-0000-0000364B0000}"/>
    <cellStyle name="Percent 6 13" xfId="11677" xr:uid="{00000000-0005-0000-0000-0000374B0000}"/>
    <cellStyle name="Percent 6 13 2" xfId="11678" xr:uid="{00000000-0005-0000-0000-0000384B0000}"/>
    <cellStyle name="Percent 6 13 2 2" xfId="11679" xr:uid="{00000000-0005-0000-0000-0000394B0000}"/>
    <cellStyle name="Percent 6 13 2 2 2" xfId="29299" xr:uid="{00000000-0005-0000-0000-00003A4B0000}"/>
    <cellStyle name="Percent 6 13 2 3" xfId="29298" xr:uid="{00000000-0005-0000-0000-00003B4B0000}"/>
    <cellStyle name="Percent 6 13 3" xfId="11680" xr:uid="{00000000-0005-0000-0000-00003C4B0000}"/>
    <cellStyle name="Percent 6 13 3 2" xfId="11681" xr:uid="{00000000-0005-0000-0000-00003D4B0000}"/>
    <cellStyle name="Percent 6 13 3 2 2" xfId="29301" xr:uid="{00000000-0005-0000-0000-00003E4B0000}"/>
    <cellStyle name="Percent 6 13 3 3" xfId="29300" xr:uid="{00000000-0005-0000-0000-00003F4B0000}"/>
    <cellStyle name="Percent 6 13 4" xfId="11682" xr:uid="{00000000-0005-0000-0000-0000404B0000}"/>
    <cellStyle name="Percent 6 13 4 2" xfId="11683" xr:uid="{00000000-0005-0000-0000-0000414B0000}"/>
    <cellStyle name="Percent 6 13 4 2 2" xfId="29303" xr:uid="{00000000-0005-0000-0000-0000424B0000}"/>
    <cellStyle name="Percent 6 13 4 3" xfId="29302" xr:uid="{00000000-0005-0000-0000-0000434B0000}"/>
    <cellStyle name="Percent 6 13 5" xfId="11684" xr:uid="{00000000-0005-0000-0000-0000444B0000}"/>
    <cellStyle name="Percent 6 13 5 2" xfId="29304" xr:uid="{00000000-0005-0000-0000-0000454B0000}"/>
    <cellStyle name="Percent 6 13 6" xfId="29297" xr:uid="{00000000-0005-0000-0000-0000464B0000}"/>
    <cellStyle name="Percent 6 14" xfId="11685" xr:uid="{00000000-0005-0000-0000-0000474B0000}"/>
    <cellStyle name="Percent 6 14 2" xfId="11686" xr:uid="{00000000-0005-0000-0000-0000484B0000}"/>
    <cellStyle name="Percent 6 14 2 2" xfId="11687" xr:uid="{00000000-0005-0000-0000-0000494B0000}"/>
    <cellStyle name="Percent 6 14 2 2 2" xfId="29307" xr:uid="{00000000-0005-0000-0000-00004A4B0000}"/>
    <cellStyle name="Percent 6 14 2 3" xfId="29306" xr:uid="{00000000-0005-0000-0000-00004B4B0000}"/>
    <cellStyle name="Percent 6 14 3" xfId="11688" xr:uid="{00000000-0005-0000-0000-00004C4B0000}"/>
    <cellStyle name="Percent 6 14 3 2" xfId="11689" xr:uid="{00000000-0005-0000-0000-00004D4B0000}"/>
    <cellStyle name="Percent 6 14 3 2 2" xfId="29309" xr:uid="{00000000-0005-0000-0000-00004E4B0000}"/>
    <cellStyle name="Percent 6 14 3 3" xfId="29308" xr:uid="{00000000-0005-0000-0000-00004F4B0000}"/>
    <cellStyle name="Percent 6 14 4" xfId="11690" xr:uid="{00000000-0005-0000-0000-0000504B0000}"/>
    <cellStyle name="Percent 6 14 4 2" xfId="29310" xr:uid="{00000000-0005-0000-0000-0000514B0000}"/>
    <cellStyle name="Percent 6 14 5" xfId="29305" xr:uid="{00000000-0005-0000-0000-0000524B0000}"/>
    <cellStyle name="Percent 6 15" xfId="11691" xr:uid="{00000000-0005-0000-0000-0000534B0000}"/>
    <cellStyle name="Percent 6 15 2" xfId="11692" xr:uid="{00000000-0005-0000-0000-0000544B0000}"/>
    <cellStyle name="Percent 6 15 2 2" xfId="29312" xr:uid="{00000000-0005-0000-0000-0000554B0000}"/>
    <cellStyle name="Percent 6 15 3" xfId="29311" xr:uid="{00000000-0005-0000-0000-0000564B0000}"/>
    <cellStyle name="Percent 6 16" xfId="11693" xr:uid="{00000000-0005-0000-0000-0000574B0000}"/>
    <cellStyle name="Percent 6 16 2" xfId="11694" xr:uid="{00000000-0005-0000-0000-0000584B0000}"/>
    <cellStyle name="Percent 6 16 2 2" xfId="29314" xr:uid="{00000000-0005-0000-0000-0000594B0000}"/>
    <cellStyle name="Percent 6 16 3" xfId="29313" xr:uid="{00000000-0005-0000-0000-00005A4B0000}"/>
    <cellStyle name="Percent 6 17" xfId="11695" xr:uid="{00000000-0005-0000-0000-00005B4B0000}"/>
    <cellStyle name="Percent 6 17 2" xfId="11696" xr:uid="{00000000-0005-0000-0000-00005C4B0000}"/>
    <cellStyle name="Percent 6 17 2 2" xfId="29316" xr:uid="{00000000-0005-0000-0000-00005D4B0000}"/>
    <cellStyle name="Percent 6 17 3" xfId="29315" xr:uid="{00000000-0005-0000-0000-00005E4B0000}"/>
    <cellStyle name="Percent 6 18" xfId="11697" xr:uid="{00000000-0005-0000-0000-00005F4B0000}"/>
    <cellStyle name="Percent 6 18 2" xfId="11698" xr:uid="{00000000-0005-0000-0000-0000604B0000}"/>
    <cellStyle name="Percent 6 18 2 2" xfId="29318" xr:uid="{00000000-0005-0000-0000-0000614B0000}"/>
    <cellStyle name="Percent 6 18 3" xfId="29317" xr:uid="{00000000-0005-0000-0000-0000624B0000}"/>
    <cellStyle name="Percent 6 19" xfId="11699" xr:uid="{00000000-0005-0000-0000-0000634B0000}"/>
    <cellStyle name="Percent 6 19 2" xfId="29319" xr:uid="{00000000-0005-0000-0000-0000644B0000}"/>
    <cellStyle name="Percent 6 2" xfId="11700" xr:uid="{00000000-0005-0000-0000-0000654B0000}"/>
    <cellStyle name="Percent 6 2 10" xfId="11701" xr:uid="{00000000-0005-0000-0000-0000664B0000}"/>
    <cellStyle name="Percent 6 2 10 2" xfId="29321" xr:uid="{00000000-0005-0000-0000-0000674B0000}"/>
    <cellStyle name="Percent 6 2 11" xfId="29320" xr:uid="{00000000-0005-0000-0000-0000684B0000}"/>
    <cellStyle name="Percent 6 2 2" xfId="11702" xr:uid="{00000000-0005-0000-0000-0000694B0000}"/>
    <cellStyle name="Percent 6 2 2 2" xfId="11703" xr:uid="{00000000-0005-0000-0000-00006A4B0000}"/>
    <cellStyle name="Percent 6 2 2 2 2" xfId="11704" xr:uid="{00000000-0005-0000-0000-00006B4B0000}"/>
    <cellStyle name="Percent 6 2 2 2 2 2" xfId="29324" xr:uid="{00000000-0005-0000-0000-00006C4B0000}"/>
    <cellStyle name="Percent 6 2 2 2 3" xfId="29323" xr:uid="{00000000-0005-0000-0000-00006D4B0000}"/>
    <cellStyle name="Percent 6 2 2 3" xfId="11705" xr:uid="{00000000-0005-0000-0000-00006E4B0000}"/>
    <cellStyle name="Percent 6 2 2 3 2" xfId="11706" xr:uid="{00000000-0005-0000-0000-00006F4B0000}"/>
    <cellStyle name="Percent 6 2 2 3 2 2" xfId="29326" xr:uid="{00000000-0005-0000-0000-0000704B0000}"/>
    <cellStyle name="Percent 6 2 2 3 3" xfId="29325" xr:uid="{00000000-0005-0000-0000-0000714B0000}"/>
    <cellStyle name="Percent 6 2 2 4" xfId="11707" xr:uid="{00000000-0005-0000-0000-0000724B0000}"/>
    <cellStyle name="Percent 6 2 2 4 2" xfId="29327" xr:uid="{00000000-0005-0000-0000-0000734B0000}"/>
    <cellStyle name="Percent 6 2 2 5" xfId="29322" xr:uid="{00000000-0005-0000-0000-0000744B0000}"/>
    <cellStyle name="Percent 6 2 3" xfId="11708" xr:uid="{00000000-0005-0000-0000-0000754B0000}"/>
    <cellStyle name="Percent 6 2 3 2" xfId="11709" xr:uid="{00000000-0005-0000-0000-0000764B0000}"/>
    <cellStyle name="Percent 6 2 3 2 2" xfId="11710" xr:uid="{00000000-0005-0000-0000-0000774B0000}"/>
    <cellStyle name="Percent 6 2 3 2 2 2" xfId="29330" xr:uid="{00000000-0005-0000-0000-0000784B0000}"/>
    <cellStyle name="Percent 6 2 3 2 3" xfId="29329" xr:uid="{00000000-0005-0000-0000-0000794B0000}"/>
    <cellStyle name="Percent 6 2 3 3" xfId="11711" xr:uid="{00000000-0005-0000-0000-00007A4B0000}"/>
    <cellStyle name="Percent 6 2 3 3 2" xfId="11712" xr:uid="{00000000-0005-0000-0000-00007B4B0000}"/>
    <cellStyle name="Percent 6 2 3 3 2 2" xfId="29332" xr:uid="{00000000-0005-0000-0000-00007C4B0000}"/>
    <cellStyle name="Percent 6 2 3 3 3" xfId="29331" xr:uid="{00000000-0005-0000-0000-00007D4B0000}"/>
    <cellStyle name="Percent 6 2 3 4" xfId="11713" xr:uid="{00000000-0005-0000-0000-00007E4B0000}"/>
    <cellStyle name="Percent 6 2 3 4 2" xfId="29333" xr:uid="{00000000-0005-0000-0000-00007F4B0000}"/>
    <cellStyle name="Percent 6 2 3 5" xfId="29328" xr:uid="{00000000-0005-0000-0000-0000804B0000}"/>
    <cellStyle name="Percent 6 2 4" xfId="11714" xr:uid="{00000000-0005-0000-0000-0000814B0000}"/>
    <cellStyle name="Percent 6 2 4 2" xfId="11715" xr:uid="{00000000-0005-0000-0000-0000824B0000}"/>
    <cellStyle name="Percent 6 2 4 2 2" xfId="11716" xr:uid="{00000000-0005-0000-0000-0000834B0000}"/>
    <cellStyle name="Percent 6 2 4 2 2 2" xfId="29336" xr:uid="{00000000-0005-0000-0000-0000844B0000}"/>
    <cellStyle name="Percent 6 2 4 2 3" xfId="29335" xr:uid="{00000000-0005-0000-0000-0000854B0000}"/>
    <cellStyle name="Percent 6 2 4 3" xfId="11717" xr:uid="{00000000-0005-0000-0000-0000864B0000}"/>
    <cellStyle name="Percent 6 2 4 3 2" xfId="11718" xr:uid="{00000000-0005-0000-0000-0000874B0000}"/>
    <cellStyle name="Percent 6 2 4 3 2 2" xfId="29338" xr:uid="{00000000-0005-0000-0000-0000884B0000}"/>
    <cellStyle name="Percent 6 2 4 3 3" xfId="29337" xr:uid="{00000000-0005-0000-0000-0000894B0000}"/>
    <cellStyle name="Percent 6 2 4 4" xfId="11719" xr:uid="{00000000-0005-0000-0000-00008A4B0000}"/>
    <cellStyle name="Percent 6 2 4 4 2" xfId="11720" xr:uid="{00000000-0005-0000-0000-00008B4B0000}"/>
    <cellStyle name="Percent 6 2 4 4 2 2" xfId="29340" xr:uid="{00000000-0005-0000-0000-00008C4B0000}"/>
    <cellStyle name="Percent 6 2 4 4 3" xfId="29339" xr:uid="{00000000-0005-0000-0000-00008D4B0000}"/>
    <cellStyle name="Percent 6 2 4 5" xfId="11721" xr:uid="{00000000-0005-0000-0000-00008E4B0000}"/>
    <cellStyle name="Percent 6 2 4 5 2" xfId="29341" xr:uid="{00000000-0005-0000-0000-00008F4B0000}"/>
    <cellStyle name="Percent 6 2 4 6" xfId="29334" xr:uid="{00000000-0005-0000-0000-0000904B0000}"/>
    <cellStyle name="Percent 6 2 5" xfId="11722" xr:uid="{00000000-0005-0000-0000-0000914B0000}"/>
    <cellStyle name="Percent 6 2 5 2" xfId="11723" xr:uid="{00000000-0005-0000-0000-0000924B0000}"/>
    <cellStyle name="Percent 6 2 5 2 2" xfId="11724" xr:uid="{00000000-0005-0000-0000-0000934B0000}"/>
    <cellStyle name="Percent 6 2 5 2 2 2" xfId="29344" xr:uid="{00000000-0005-0000-0000-0000944B0000}"/>
    <cellStyle name="Percent 6 2 5 2 3" xfId="29343" xr:uid="{00000000-0005-0000-0000-0000954B0000}"/>
    <cellStyle name="Percent 6 2 5 3" xfId="11725" xr:uid="{00000000-0005-0000-0000-0000964B0000}"/>
    <cellStyle name="Percent 6 2 5 3 2" xfId="11726" xr:uid="{00000000-0005-0000-0000-0000974B0000}"/>
    <cellStyle name="Percent 6 2 5 3 2 2" xfId="29346" xr:uid="{00000000-0005-0000-0000-0000984B0000}"/>
    <cellStyle name="Percent 6 2 5 3 3" xfId="29345" xr:uid="{00000000-0005-0000-0000-0000994B0000}"/>
    <cellStyle name="Percent 6 2 5 4" xfId="11727" xr:uid="{00000000-0005-0000-0000-00009A4B0000}"/>
    <cellStyle name="Percent 6 2 5 4 2" xfId="29347" xr:uid="{00000000-0005-0000-0000-00009B4B0000}"/>
    <cellStyle name="Percent 6 2 5 5" xfId="29342" xr:uid="{00000000-0005-0000-0000-00009C4B0000}"/>
    <cellStyle name="Percent 6 2 6" xfId="11728" xr:uid="{00000000-0005-0000-0000-00009D4B0000}"/>
    <cellStyle name="Percent 6 2 6 2" xfId="11729" xr:uid="{00000000-0005-0000-0000-00009E4B0000}"/>
    <cellStyle name="Percent 6 2 6 2 2" xfId="29349" xr:uid="{00000000-0005-0000-0000-00009F4B0000}"/>
    <cellStyle name="Percent 6 2 6 3" xfId="29348" xr:uid="{00000000-0005-0000-0000-0000A04B0000}"/>
    <cellStyle name="Percent 6 2 7" xfId="11730" xr:uid="{00000000-0005-0000-0000-0000A14B0000}"/>
    <cellStyle name="Percent 6 2 7 2" xfId="11731" xr:uid="{00000000-0005-0000-0000-0000A24B0000}"/>
    <cellStyle name="Percent 6 2 7 2 2" xfId="29351" xr:uid="{00000000-0005-0000-0000-0000A34B0000}"/>
    <cellStyle name="Percent 6 2 7 3" xfId="29350" xr:uid="{00000000-0005-0000-0000-0000A44B0000}"/>
    <cellStyle name="Percent 6 2 8" xfId="11732" xr:uid="{00000000-0005-0000-0000-0000A54B0000}"/>
    <cellStyle name="Percent 6 2 8 2" xfId="11733" xr:uid="{00000000-0005-0000-0000-0000A64B0000}"/>
    <cellStyle name="Percent 6 2 8 2 2" xfId="29353" xr:uid="{00000000-0005-0000-0000-0000A74B0000}"/>
    <cellStyle name="Percent 6 2 8 3" xfId="29352" xr:uid="{00000000-0005-0000-0000-0000A84B0000}"/>
    <cellStyle name="Percent 6 2 9" xfId="11734" xr:uid="{00000000-0005-0000-0000-0000A94B0000}"/>
    <cellStyle name="Percent 6 2 9 2" xfId="11735" xr:uid="{00000000-0005-0000-0000-0000AA4B0000}"/>
    <cellStyle name="Percent 6 2 9 2 2" xfId="29355" xr:uid="{00000000-0005-0000-0000-0000AB4B0000}"/>
    <cellStyle name="Percent 6 2 9 3" xfId="29354" xr:uid="{00000000-0005-0000-0000-0000AC4B0000}"/>
    <cellStyle name="Percent 6 20" xfId="29278" xr:uid="{00000000-0005-0000-0000-0000AD4B0000}"/>
    <cellStyle name="Percent 6 3" xfId="11736" xr:uid="{00000000-0005-0000-0000-0000AE4B0000}"/>
    <cellStyle name="Percent 6 3 10" xfId="29356" xr:uid="{00000000-0005-0000-0000-0000AF4B0000}"/>
    <cellStyle name="Percent 6 3 2" xfId="11737" xr:uid="{00000000-0005-0000-0000-0000B04B0000}"/>
    <cellStyle name="Percent 6 3 2 2" xfId="11738" xr:uid="{00000000-0005-0000-0000-0000B14B0000}"/>
    <cellStyle name="Percent 6 3 2 2 2" xfId="11739" xr:uid="{00000000-0005-0000-0000-0000B24B0000}"/>
    <cellStyle name="Percent 6 3 2 2 2 2" xfId="29359" xr:uid="{00000000-0005-0000-0000-0000B34B0000}"/>
    <cellStyle name="Percent 6 3 2 2 3" xfId="29358" xr:uid="{00000000-0005-0000-0000-0000B44B0000}"/>
    <cellStyle name="Percent 6 3 2 3" xfId="11740" xr:uid="{00000000-0005-0000-0000-0000B54B0000}"/>
    <cellStyle name="Percent 6 3 2 3 2" xfId="11741" xr:uid="{00000000-0005-0000-0000-0000B64B0000}"/>
    <cellStyle name="Percent 6 3 2 3 2 2" xfId="29361" xr:uid="{00000000-0005-0000-0000-0000B74B0000}"/>
    <cellStyle name="Percent 6 3 2 3 3" xfId="29360" xr:uid="{00000000-0005-0000-0000-0000B84B0000}"/>
    <cellStyle name="Percent 6 3 2 4" xfId="11742" xr:uid="{00000000-0005-0000-0000-0000B94B0000}"/>
    <cellStyle name="Percent 6 3 2 4 2" xfId="29362" xr:uid="{00000000-0005-0000-0000-0000BA4B0000}"/>
    <cellStyle name="Percent 6 3 2 5" xfId="29357" xr:uid="{00000000-0005-0000-0000-0000BB4B0000}"/>
    <cellStyle name="Percent 6 3 3" xfId="11743" xr:uid="{00000000-0005-0000-0000-0000BC4B0000}"/>
    <cellStyle name="Percent 6 3 3 2" xfId="11744" xr:uid="{00000000-0005-0000-0000-0000BD4B0000}"/>
    <cellStyle name="Percent 6 3 3 2 2" xfId="11745" xr:uid="{00000000-0005-0000-0000-0000BE4B0000}"/>
    <cellStyle name="Percent 6 3 3 2 2 2" xfId="29365" xr:uid="{00000000-0005-0000-0000-0000BF4B0000}"/>
    <cellStyle name="Percent 6 3 3 2 3" xfId="29364" xr:uid="{00000000-0005-0000-0000-0000C04B0000}"/>
    <cellStyle name="Percent 6 3 3 3" xfId="11746" xr:uid="{00000000-0005-0000-0000-0000C14B0000}"/>
    <cellStyle name="Percent 6 3 3 3 2" xfId="11747" xr:uid="{00000000-0005-0000-0000-0000C24B0000}"/>
    <cellStyle name="Percent 6 3 3 3 2 2" xfId="29367" xr:uid="{00000000-0005-0000-0000-0000C34B0000}"/>
    <cellStyle name="Percent 6 3 3 3 3" xfId="29366" xr:uid="{00000000-0005-0000-0000-0000C44B0000}"/>
    <cellStyle name="Percent 6 3 3 4" xfId="11748" xr:uid="{00000000-0005-0000-0000-0000C54B0000}"/>
    <cellStyle name="Percent 6 3 3 4 2" xfId="29368" xr:uid="{00000000-0005-0000-0000-0000C64B0000}"/>
    <cellStyle name="Percent 6 3 3 5" xfId="29363" xr:uid="{00000000-0005-0000-0000-0000C74B0000}"/>
    <cellStyle name="Percent 6 3 4" xfId="11749" xr:uid="{00000000-0005-0000-0000-0000C84B0000}"/>
    <cellStyle name="Percent 6 3 4 2" xfId="11750" xr:uid="{00000000-0005-0000-0000-0000C94B0000}"/>
    <cellStyle name="Percent 6 3 4 2 2" xfId="11751" xr:uid="{00000000-0005-0000-0000-0000CA4B0000}"/>
    <cellStyle name="Percent 6 3 4 2 2 2" xfId="29371" xr:uid="{00000000-0005-0000-0000-0000CB4B0000}"/>
    <cellStyle name="Percent 6 3 4 2 3" xfId="29370" xr:uid="{00000000-0005-0000-0000-0000CC4B0000}"/>
    <cellStyle name="Percent 6 3 4 3" xfId="11752" xr:uid="{00000000-0005-0000-0000-0000CD4B0000}"/>
    <cellStyle name="Percent 6 3 4 3 2" xfId="11753" xr:uid="{00000000-0005-0000-0000-0000CE4B0000}"/>
    <cellStyle name="Percent 6 3 4 3 2 2" xfId="29373" xr:uid="{00000000-0005-0000-0000-0000CF4B0000}"/>
    <cellStyle name="Percent 6 3 4 3 3" xfId="29372" xr:uid="{00000000-0005-0000-0000-0000D04B0000}"/>
    <cellStyle name="Percent 6 3 4 4" xfId="11754" xr:uid="{00000000-0005-0000-0000-0000D14B0000}"/>
    <cellStyle name="Percent 6 3 4 4 2" xfId="11755" xr:uid="{00000000-0005-0000-0000-0000D24B0000}"/>
    <cellStyle name="Percent 6 3 4 4 2 2" xfId="29375" xr:uid="{00000000-0005-0000-0000-0000D34B0000}"/>
    <cellStyle name="Percent 6 3 4 4 3" xfId="29374" xr:uid="{00000000-0005-0000-0000-0000D44B0000}"/>
    <cellStyle name="Percent 6 3 4 5" xfId="11756" xr:uid="{00000000-0005-0000-0000-0000D54B0000}"/>
    <cellStyle name="Percent 6 3 4 5 2" xfId="29376" xr:uid="{00000000-0005-0000-0000-0000D64B0000}"/>
    <cellStyle name="Percent 6 3 4 6" xfId="29369" xr:uid="{00000000-0005-0000-0000-0000D74B0000}"/>
    <cellStyle name="Percent 6 3 5" xfId="11757" xr:uid="{00000000-0005-0000-0000-0000D84B0000}"/>
    <cellStyle name="Percent 6 3 5 2" xfId="11758" xr:uid="{00000000-0005-0000-0000-0000D94B0000}"/>
    <cellStyle name="Percent 6 3 5 2 2" xfId="11759" xr:uid="{00000000-0005-0000-0000-0000DA4B0000}"/>
    <cellStyle name="Percent 6 3 5 2 2 2" xfId="29379" xr:uid="{00000000-0005-0000-0000-0000DB4B0000}"/>
    <cellStyle name="Percent 6 3 5 2 3" xfId="29378" xr:uid="{00000000-0005-0000-0000-0000DC4B0000}"/>
    <cellStyle name="Percent 6 3 5 3" xfId="11760" xr:uid="{00000000-0005-0000-0000-0000DD4B0000}"/>
    <cellStyle name="Percent 6 3 5 3 2" xfId="11761" xr:uid="{00000000-0005-0000-0000-0000DE4B0000}"/>
    <cellStyle name="Percent 6 3 5 3 2 2" xfId="29381" xr:uid="{00000000-0005-0000-0000-0000DF4B0000}"/>
    <cellStyle name="Percent 6 3 5 3 3" xfId="29380" xr:uid="{00000000-0005-0000-0000-0000E04B0000}"/>
    <cellStyle name="Percent 6 3 5 4" xfId="11762" xr:uid="{00000000-0005-0000-0000-0000E14B0000}"/>
    <cellStyle name="Percent 6 3 5 4 2" xfId="29382" xr:uid="{00000000-0005-0000-0000-0000E24B0000}"/>
    <cellStyle name="Percent 6 3 5 5" xfId="29377" xr:uid="{00000000-0005-0000-0000-0000E34B0000}"/>
    <cellStyle name="Percent 6 3 6" xfId="11763" xr:uid="{00000000-0005-0000-0000-0000E44B0000}"/>
    <cellStyle name="Percent 6 3 6 2" xfId="11764" xr:uid="{00000000-0005-0000-0000-0000E54B0000}"/>
    <cellStyle name="Percent 6 3 6 2 2" xfId="29384" xr:uid="{00000000-0005-0000-0000-0000E64B0000}"/>
    <cellStyle name="Percent 6 3 6 3" xfId="29383" xr:uid="{00000000-0005-0000-0000-0000E74B0000}"/>
    <cellStyle name="Percent 6 3 7" xfId="11765" xr:uid="{00000000-0005-0000-0000-0000E84B0000}"/>
    <cellStyle name="Percent 6 3 7 2" xfId="11766" xr:uid="{00000000-0005-0000-0000-0000E94B0000}"/>
    <cellStyle name="Percent 6 3 7 2 2" xfId="29386" xr:uid="{00000000-0005-0000-0000-0000EA4B0000}"/>
    <cellStyle name="Percent 6 3 7 3" xfId="29385" xr:uid="{00000000-0005-0000-0000-0000EB4B0000}"/>
    <cellStyle name="Percent 6 3 8" xfId="11767" xr:uid="{00000000-0005-0000-0000-0000EC4B0000}"/>
    <cellStyle name="Percent 6 3 8 2" xfId="11768" xr:uid="{00000000-0005-0000-0000-0000ED4B0000}"/>
    <cellStyle name="Percent 6 3 8 2 2" xfId="29388" xr:uid="{00000000-0005-0000-0000-0000EE4B0000}"/>
    <cellStyle name="Percent 6 3 8 3" xfId="29387" xr:uid="{00000000-0005-0000-0000-0000EF4B0000}"/>
    <cellStyle name="Percent 6 3 9" xfId="11769" xr:uid="{00000000-0005-0000-0000-0000F04B0000}"/>
    <cellStyle name="Percent 6 3 9 2" xfId="29389" xr:uid="{00000000-0005-0000-0000-0000F14B0000}"/>
    <cellStyle name="Percent 6 4" xfId="11770" xr:uid="{00000000-0005-0000-0000-0000F24B0000}"/>
    <cellStyle name="Percent 6 4 10" xfId="29390" xr:uid="{00000000-0005-0000-0000-0000F34B0000}"/>
    <cellStyle name="Percent 6 4 2" xfId="11771" xr:uid="{00000000-0005-0000-0000-0000F44B0000}"/>
    <cellStyle name="Percent 6 4 2 2" xfId="11772" xr:uid="{00000000-0005-0000-0000-0000F54B0000}"/>
    <cellStyle name="Percent 6 4 2 2 2" xfId="11773" xr:uid="{00000000-0005-0000-0000-0000F64B0000}"/>
    <cellStyle name="Percent 6 4 2 2 2 2" xfId="29393" xr:uid="{00000000-0005-0000-0000-0000F74B0000}"/>
    <cellStyle name="Percent 6 4 2 2 3" xfId="29392" xr:uid="{00000000-0005-0000-0000-0000F84B0000}"/>
    <cellStyle name="Percent 6 4 2 3" xfId="11774" xr:uid="{00000000-0005-0000-0000-0000F94B0000}"/>
    <cellStyle name="Percent 6 4 2 3 2" xfId="11775" xr:uid="{00000000-0005-0000-0000-0000FA4B0000}"/>
    <cellStyle name="Percent 6 4 2 3 2 2" xfId="29395" xr:uid="{00000000-0005-0000-0000-0000FB4B0000}"/>
    <cellStyle name="Percent 6 4 2 3 3" xfId="29394" xr:uid="{00000000-0005-0000-0000-0000FC4B0000}"/>
    <cellStyle name="Percent 6 4 2 4" xfId="11776" xr:uid="{00000000-0005-0000-0000-0000FD4B0000}"/>
    <cellStyle name="Percent 6 4 2 4 2" xfId="29396" xr:uid="{00000000-0005-0000-0000-0000FE4B0000}"/>
    <cellStyle name="Percent 6 4 2 5" xfId="29391" xr:uid="{00000000-0005-0000-0000-0000FF4B0000}"/>
    <cellStyle name="Percent 6 4 3" xfId="11777" xr:uid="{00000000-0005-0000-0000-0000004C0000}"/>
    <cellStyle name="Percent 6 4 3 2" xfId="11778" xr:uid="{00000000-0005-0000-0000-0000014C0000}"/>
    <cellStyle name="Percent 6 4 3 2 2" xfId="11779" xr:uid="{00000000-0005-0000-0000-0000024C0000}"/>
    <cellStyle name="Percent 6 4 3 2 2 2" xfId="29399" xr:uid="{00000000-0005-0000-0000-0000034C0000}"/>
    <cellStyle name="Percent 6 4 3 2 3" xfId="29398" xr:uid="{00000000-0005-0000-0000-0000044C0000}"/>
    <cellStyle name="Percent 6 4 3 3" xfId="11780" xr:uid="{00000000-0005-0000-0000-0000054C0000}"/>
    <cellStyle name="Percent 6 4 3 3 2" xfId="11781" xr:uid="{00000000-0005-0000-0000-0000064C0000}"/>
    <cellStyle name="Percent 6 4 3 3 2 2" xfId="29401" xr:uid="{00000000-0005-0000-0000-0000074C0000}"/>
    <cellStyle name="Percent 6 4 3 3 3" xfId="29400" xr:uid="{00000000-0005-0000-0000-0000084C0000}"/>
    <cellStyle name="Percent 6 4 3 4" xfId="11782" xr:uid="{00000000-0005-0000-0000-0000094C0000}"/>
    <cellStyle name="Percent 6 4 3 4 2" xfId="29402" xr:uid="{00000000-0005-0000-0000-00000A4C0000}"/>
    <cellStyle name="Percent 6 4 3 5" xfId="29397" xr:uid="{00000000-0005-0000-0000-00000B4C0000}"/>
    <cellStyle name="Percent 6 4 4" xfId="11783" xr:uid="{00000000-0005-0000-0000-00000C4C0000}"/>
    <cellStyle name="Percent 6 4 4 2" xfId="11784" xr:uid="{00000000-0005-0000-0000-00000D4C0000}"/>
    <cellStyle name="Percent 6 4 4 2 2" xfId="11785" xr:uid="{00000000-0005-0000-0000-00000E4C0000}"/>
    <cellStyle name="Percent 6 4 4 2 2 2" xfId="29405" xr:uid="{00000000-0005-0000-0000-00000F4C0000}"/>
    <cellStyle name="Percent 6 4 4 2 3" xfId="29404" xr:uid="{00000000-0005-0000-0000-0000104C0000}"/>
    <cellStyle name="Percent 6 4 4 3" xfId="11786" xr:uid="{00000000-0005-0000-0000-0000114C0000}"/>
    <cellStyle name="Percent 6 4 4 3 2" xfId="11787" xr:uid="{00000000-0005-0000-0000-0000124C0000}"/>
    <cellStyle name="Percent 6 4 4 3 2 2" xfId="29407" xr:uid="{00000000-0005-0000-0000-0000134C0000}"/>
    <cellStyle name="Percent 6 4 4 3 3" xfId="29406" xr:uid="{00000000-0005-0000-0000-0000144C0000}"/>
    <cellStyle name="Percent 6 4 4 4" xfId="11788" xr:uid="{00000000-0005-0000-0000-0000154C0000}"/>
    <cellStyle name="Percent 6 4 4 4 2" xfId="11789" xr:uid="{00000000-0005-0000-0000-0000164C0000}"/>
    <cellStyle name="Percent 6 4 4 4 2 2" xfId="29409" xr:uid="{00000000-0005-0000-0000-0000174C0000}"/>
    <cellStyle name="Percent 6 4 4 4 3" xfId="29408" xr:uid="{00000000-0005-0000-0000-0000184C0000}"/>
    <cellStyle name="Percent 6 4 4 5" xfId="11790" xr:uid="{00000000-0005-0000-0000-0000194C0000}"/>
    <cellStyle name="Percent 6 4 4 5 2" xfId="29410" xr:uid="{00000000-0005-0000-0000-00001A4C0000}"/>
    <cellStyle name="Percent 6 4 4 6" xfId="29403" xr:uid="{00000000-0005-0000-0000-00001B4C0000}"/>
    <cellStyle name="Percent 6 4 5" xfId="11791" xr:uid="{00000000-0005-0000-0000-00001C4C0000}"/>
    <cellStyle name="Percent 6 4 5 2" xfId="11792" xr:uid="{00000000-0005-0000-0000-00001D4C0000}"/>
    <cellStyle name="Percent 6 4 5 2 2" xfId="11793" xr:uid="{00000000-0005-0000-0000-00001E4C0000}"/>
    <cellStyle name="Percent 6 4 5 2 2 2" xfId="29413" xr:uid="{00000000-0005-0000-0000-00001F4C0000}"/>
    <cellStyle name="Percent 6 4 5 2 3" xfId="29412" xr:uid="{00000000-0005-0000-0000-0000204C0000}"/>
    <cellStyle name="Percent 6 4 5 3" xfId="11794" xr:uid="{00000000-0005-0000-0000-0000214C0000}"/>
    <cellStyle name="Percent 6 4 5 3 2" xfId="11795" xr:uid="{00000000-0005-0000-0000-0000224C0000}"/>
    <cellStyle name="Percent 6 4 5 3 2 2" xfId="29415" xr:uid="{00000000-0005-0000-0000-0000234C0000}"/>
    <cellStyle name="Percent 6 4 5 3 3" xfId="29414" xr:uid="{00000000-0005-0000-0000-0000244C0000}"/>
    <cellStyle name="Percent 6 4 5 4" xfId="11796" xr:uid="{00000000-0005-0000-0000-0000254C0000}"/>
    <cellStyle name="Percent 6 4 5 4 2" xfId="29416" xr:uid="{00000000-0005-0000-0000-0000264C0000}"/>
    <cellStyle name="Percent 6 4 5 5" xfId="29411" xr:uid="{00000000-0005-0000-0000-0000274C0000}"/>
    <cellStyle name="Percent 6 4 6" xfId="11797" xr:uid="{00000000-0005-0000-0000-0000284C0000}"/>
    <cellStyle name="Percent 6 4 6 2" xfId="11798" xr:uid="{00000000-0005-0000-0000-0000294C0000}"/>
    <cellStyle name="Percent 6 4 6 2 2" xfId="29418" xr:uid="{00000000-0005-0000-0000-00002A4C0000}"/>
    <cellStyle name="Percent 6 4 6 3" xfId="29417" xr:uid="{00000000-0005-0000-0000-00002B4C0000}"/>
    <cellStyle name="Percent 6 4 7" xfId="11799" xr:uid="{00000000-0005-0000-0000-00002C4C0000}"/>
    <cellStyle name="Percent 6 4 7 2" xfId="11800" xr:uid="{00000000-0005-0000-0000-00002D4C0000}"/>
    <cellStyle name="Percent 6 4 7 2 2" xfId="29420" xr:uid="{00000000-0005-0000-0000-00002E4C0000}"/>
    <cellStyle name="Percent 6 4 7 3" xfId="29419" xr:uid="{00000000-0005-0000-0000-00002F4C0000}"/>
    <cellStyle name="Percent 6 4 8" xfId="11801" xr:uid="{00000000-0005-0000-0000-0000304C0000}"/>
    <cellStyle name="Percent 6 4 8 2" xfId="11802" xr:uid="{00000000-0005-0000-0000-0000314C0000}"/>
    <cellStyle name="Percent 6 4 8 2 2" xfId="29422" xr:uid="{00000000-0005-0000-0000-0000324C0000}"/>
    <cellStyle name="Percent 6 4 8 3" xfId="29421" xr:uid="{00000000-0005-0000-0000-0000334C0000}"/>
    <cellStyle name="Percent 6 4 9" xfId="11803" xr:uid="{00000000-0005-0000-0000-0000344C0000}"/>
    <cellStyle name="Percent 6 4 9 2" xfId="29423" xr:uid="{00000000-0005-0000-0000-0000354C0000}"/>
    <cellStyle name="Percent 6 5" xfId="11804" xr:uid="{00000000-0005-0000-0000-0000364C0000}"/>
    <cellStyle name="Percent 6 5 10" xfId="29424" xr:uid="{00000000-0005-0000-0000-0000374C0000}"/>
    <cellStyle name="Percent 6 5 2" xfId="11805" xr:uid="{00000000-0005-0000-0000-0000384C0000}"/>
    <cellStyle name="Percent 6 5 2 2" xfId="11806" xr:uid="{00000000-0005-0000-0000-0000394C0000}"/>
    <cellStyle name="Percent 6 5 2 2 2" xfId="11807" xr:uid="{00000000-0005-0000-0000-00003A4C0000}"/>
    <cellStyle name="Percent 6 5 2 2 2 2" xfId="29427" xr:uid="{00000000-0005-0000-0000-00003B4C0000}"/>
    <cellStyle name="Percent 6 5 2 2 3" xfId="29426" xr:uid="{00000000-0005-0000-0000-00003C4C0000}"/>
    <cellStyle name="Percent 6 5 2 3" xfId="11808" xr:uid="{00000000-0005-0000-0000-00003D4C0000}"/>
    <cellStyle name="Percent 6 5 2 3 2" xfId="11809" xr:uid="{00000000-0005-0000-0000-00003E4C0000}"/>
    <cellStyle name="Percent 6 5 2 3 2 2" xfId="29429" xr:uid="{00000000-0005-0000-0000-00003F4C0000}"/>
    <cellStyle name="Percent 6 5 2 3 3" xfId="29428" xr:uid="{00000000-0005-0000-0000-0000404C0000}"/>
    <cellStyle name="Percent 6 5 2 4" xfId="11810" xr:uid="{00000000-0005-0000-0000-0000414C0000}"/>
    <cellStyle name="Percent 6 5 2 4 2" xfId="29430" xr:uid="{00000000-0005-0000-0000-0000424C0000}"/>
    <cellStyle name="Percent 6 5 2 5" xfId="29425" xr:uid="{00000000-0005-0000-0000-0000434C0000}"/>
    <cellStyle name="Percent 6 5 3" xfId="11811" xr:uid="{00000000-0005-0000-0000-0000444C0000}"/>
    <cellStyle name="Percent 6 5 3 2" xfId="11812" xr:uid="{00000000-0005-0000-0000-0000454C0000}"/>
    <cellStyle name="Percent 6 5 3 2 2" xfId="11813" xr:uid="{00000000-0005-0000-0000-0000464C0000}"/>
    <cellStyle name="Percent 6 5 3 2 2 2" xfId="29433" xr:uid="{00000000-0005-0000-0000-0000474C0000}"/>
    <cellStyle name="Percent 6 5 3 2 3" xfId="29432" xr:uid="{00000000-0005-0000-0000-0000484C0000}"/>
    <cellStyle name="Percent 6 5 3 3" xfId="11814" xr:uid="{00000000-0005-0000-0000-0000494C0000}"/>
    <cellStyle name="Percent 6 5 3 3 2" xfId="11815" xr:uid="{00000000-0005-0000-0000-00004A4C0000}"/>
    <cellStyle name="Percent 6 5 3 3 2 2" xfId="29435" xr:uid="{00000000-0005-0000-0000-00004B4C0000}"/>
    <cellStyle name="Percent 6 5 3 3 3" xfId="29434" xr:uid="{00000000-0005-0000-0000-00004C4C0000}"/>
    <cellStyle name="Percent 6 5 3 4" xfId="11816" xr:uid="{00000000-0005-0000-0000-00004D4C0000}"/>
    <cellStyle name="Percent 6 5 3 4 2" xfId="29436" xr:uid="{00000000-0005-0000-0000-00004E4C0000}"/>
    <cellStyle name="Percent 6 5 3 5" xfId="29431" xr:uid="{00000000-0005-0000-0000-00004F4C0000}"/>
    <cellStyle name="Percent 6 5 4" xfId="11817" xr:uid="{00000000-0005-0000-0000-0000504C0000}"/>
    <cellStyle name="Percent 6 5 4 2" xfId="11818" xr:uid="{00000000-0005-0000-0000-0000514C0000}"/>
    <cellStyle name="Percent 6 5 4 2 2" xfId="11819" xr:uid="{00000000-0005-0000-0000-0000524C0000}"/>
    <cellStyle name="Percent 6 5 4 2 2 2" xfId="29439" xr:uid="{00000000-0005-0000-0000-0000534C0000}"/>
    <cellStyle name="Percent 6 5 4 2 3" xfId="29438" xr:uid="{00000000-0005-0000-0000-0000544C0000}"/>
    <cellStyle name="Percent 6 5 4 3" xfId="11820" xr:uid="{00000000-0005-0000-0000-0000554C0000}"/>
    <cellStyle name="Percent 6 5 4 3 2" xfId="11821" xr:uid="{00000000-0005-0000-0000-0000564C0000}"/>
    <cellStyle name="Percent 6 5 4 3 2 2" xfId="29441" xr:uid="{00000000-0005-0000-0000-0000574C0000}"/>
    <cellStyle name="Percent 6 5 4 3 3" xfId="29440" xr:uid="{00000000-0005-0000-0000-0000584C0000}"/>
    <cellStyle name="Percent 6 5 4 4" xfId="11822" xr:uid="{00000000-0005-0000-0000-0000594C0000}"/>
    <cellStyle name="Percent 6 5 4 4 2" xfId="11823" xr:uid="{00000000-0005-0000-0000-00005A4C0000}"/>
    <cellStyle name="Percent 6 5 4 4 2 2" xfId="29443" xr:uid="{00000000-0005-0000-0000-00005B4C0000}"/>
    <cellStyle name="Percent 6 5 4 4 3" xfId="29442" xr:uid="{00000000-0005-0000-0000-00005C4C0000}"/>
    <cellStyle name="Percent 6 5 4 5" xfId="11824" xr:uid="{00000000-0005-0000-0000-00005D4C0000}"/>
    <cellStyle name="Percent 6 5 4 5 2" xfId="29444" xr:uid="{00000000-0005-0000-0000-00005E4C0000}"/>
    <cellStyle name="Percent 6 5 4 6" xfId="29437" xr:uid="{00000000-0005-0000-0000-00005F4C0000}"/>
    <cellStyle name="Percent 6 5 5" xfId="11825" xr:uid="{00000000-0005-0000-0000-0000604C0000}"/>
    <cellStyle name="Percent 6 5 5 2" xfId="11826" xr:uid="{00000000-0005-0000-0000-0000614C0000}"/>
    <cellStyle name="Percent 6 5 5 2 2" xfId="11827" xr:uid="{00000000-0005-0000-0000-0000624C0000}"/>
    <cellStyle name="Percent 6 5 5 2 2 2" xfId="29447" xr:uid="{00000000-0005-0000-0000-0000634C0000}"/>
    <cellStyle name="Percent 6 5 5 2 3" xfId="29446" xr:uid="{00000000-0005-0000-0000-0000644C0000}"/>
    <cellStyle name="Percent 6 5 5 3" xfId="11828" xr:uid="{00000000-0005-0000-0000-0000654C0000}"/>
    <cellStyle name="Percent 6 5 5 3 2" xfId="11829" xr:uid="{00000000-0005-0000-0000-0000664C0000}"/>
    <cellStyle name="Percent 6 5 5 3 2 2" xfId="29449" xr:uid="{00000000-0005-0000-0000-0000674C0000}"/>
    <cellStyle name="Percent 6 5 5 3 3" xfId="29448" xr:uid="{00000000-0005-0000-0000-0000684C0000}"/>
    <cellStyle name="Percent 6 5 5 4" xfId="11830" xr:uid="{00000000-0005-0000-0000-0000694C0000}"/>
    <cellStyle name="Percent 6 5 5 4 2" xfId="29450" xr:uid="{00000000-0005-0000-0000-00006A4C0000}"/>
    <cellStyle name="Percent 6 5 5 5" xfId="29445" xr:uid="{00000000-0005-0000-0000-00006B4C0000}"/>
    <cellStyle name="Percent 6 5 6" xfId="11831" xr:uid="{00000000-0005-0000-0000-00006C4C0000}"/>
    <cellStyle name="Percent 6 5 6 2" xfId="11832" xr:uid="{00000000-0005-0000-0000-00006D4C0000}"/>
    <cellStyle name="Percent 6 5 6 2 2" xfId="29452" xr:uid="{00000000-0005-0000-0000-00006E4C0000}"/>
    <cellStyle name="Percent 6 5 6 3" xfId="29451" xr:uid="{00000000-0005-0000-0000-00006F4C0000}"/>
    <cellStyle name="Percent 6 5 7" xfId="11833" xr:uid="{00000000-0005-0000-0000-0000704C0000}"/>
    <cellStyle name="Percent 6 5 7 2" xfId="11834" xr:uid="{00000000-0005-0000-0000-0000714C0000}"/>
    <cellStyle name="Percent 6 5 7 2 2" xfId="29454" xr:uid="{00000000-0005-0000-0000-0000724C0000}"/>
    <cellStyle name="Percent 6 5 7 3" xfId="29453" xr:uid="{00000000-0005-0000-0000-0000734C0000}"/>
    <cellStyle name="Percent 6 5 8" xfId="11835" xr:uid="{00000000-0005-0000-0000-0000744C0000}"/>
    <cellStyle name="Percent 6 5 8 2" xfId="11836" xr:uid="{00000000-0005-0000-0000-0000754C0000}"/>
    <cellStyle name="Percent 6 5 8 2 2" xfId="29456" xr:uid="{00000000-0005-0000-0000-0000764C0000}"/>
    <cellStyle name="Percent 6 5 8 3" xfId="29455" xr:uid="{00000000-0005-0000-0000-0000774C0000}"/>
    <cellStyle name="Percent 6 5 9" xfId="11837" xr:uid="{00000000-0005-0000-0000-0000784C0000}"/>
    <cellStyle name="Percent 6 5 9 2" xfId="29457" xr:uid="{00000000-0005-0000-0000-0000794C0000}"/>
    <cellStyle name="Percent 6 6" xfId="11838" xr:uid="{00000000-0005-0000-0000-00007A4C0000}"/>
    <cellStyle name="Percent 6 6 10" xfId="29458" xr:uid="{00000000-0005-0000-0000-00007B4C0000}"/>
    <cellStyle name="Percent 6 6 2" xfId="11839" xr:uid="{00000000-0005-0000-0000-00007C4C0000}"/>
    <cellStyle name="Percent 6 6 2 2" xfId="11840" xr:uid="{00000000-0005-0000-0000-00007D4C0000}"/>
    <cellStyle name="Percent 6 6 2 2 2" xfId="11841" xr:uid="{00000000-0005-0000-0000-00007E4C0000}"/>
    <cellStyle name="Percent 6 6 2 2 2 2" xfId="29461" xr:uid="{00000000-0005-0000-0000-00007F4C0000}"/>
    <cellStyle name="Percent 6 6 2 2 3" xfId="29460" xr:uid="{00000000-0005-0000-0000-0000804C0000}"/>
    <cellStyle name="Percent 6 6 2 3" xfId="11842" xr:uid="{00000000-0005-0000-0000-0000814C0000}"/>
    <cellStyle name="Percent 6 6 2 3 2" xfId="11843" xr:uid="{00000000-0005-0000-0000-0000824C0000}"/>
    <cellStyle name="Percent 6 6 2 3 2 2" xfId="29463" xr:uid="{00000000-0005-0000-0000-0000834C0000}"/>
    <cellStyle name="Percent 6 6 2 3 3" xfId="29462" xr:uid="{00000000-0005-0000-0000-0000844C0000}"/>
    <cellStyle name="Percent 6 6 2 4" xfId="11844" xr:uid="{00000000-0005-0000-0000-0000854C0000}"/>
    <cellStyle name="Percent 6 6 2 4 2" xfId="29464" xr:uid="{00000000-0005-0000-0000-0000864C0000}"/>
    <cellStyle name="Percent 6 6 2 5" xfId="29459" xr:uid="{00000000-0005-0000-0000-0000874C0000}"/>
    <cellStyle name="Percent 6 6 3" xfId="11845" xr:uid="{00000000-0005-0000-0000-0000884C0000}"/>
    <cellStyle name="Percent 6 6 3 2" xfId="11846" xr:uid="{00000000-0005-0000-0000-0000894C0000}"/>
    <cellStyle name="Percent 6 6 3 2 2" xfId="11847" xr:uid="{00000000-0005-0000-0000-00008A4C0000}"/>
    <cellStyle name="Percent 6 6 3 2 2 2" xfId="29467" xr:uid="{00000000-0005-0000-0000-00008B4C0000}"/>
    <cellStyle name="Percent 6 6 3 2 3" xfId="29466" xr:uid="{00000000-0005-0000-0000-00008C4C0000}"/>
    <cellStyle name="Percent 6 6 3 3" xfId="11848" xr:uid="{00000000-0005-0000-0000-00008D4C0000}"/>
    <cellStyle name="Percent 6 6 3 3 2" xfId="11849" xr:uid="{00000000-0005-0000-0000-00008E4C0000}"/>
    <cellStyle name="Percent 6 6 3 3 2 2" xfId="29469" xr:uid="{00000000-0005-0000-0000-00008F4C0000}"/>
    <cellStyle name="Percent 6 6 3 3 3" xfId="29468" xr:uid="{00000000-0005-0000-0000-0000904C0000}"/>
    <cellStyle name="Percent 6 6 3 4" xfId="11850" xr:uid="{00000000-0005-0000-0000-0000914C0000}"/>
    <cellStyle name="Percent 6 6 3 4 2" xfId="29470" xr:uid="{00000000-0005-0000-0000-0000924C0000}"/>
    <cellStyle name="Percent 6 6 3 5" xfId="29465" xr:uid="{00000000-0005-0000-0000-0000934C0000}"/>
    <cellStyle name="Percent 6 6 4" xfId="11851" xr:uid="{00000000-0005-0000-0000-0000944C0000}"/>
    <cellStyle name="Percent 6 6 4 2" xfId="11852" xr:uid="{00000000-0005-0000-0000-0000954C0000}"/>
    <cellStyle name="Percent 6 6 4 2 2" xfId="11853" xr:uid="{00000000-0005-0000-0000-0000964C0000}"/>
    <cellStyle name="Percent 6 6 4 2 2 2" xfId="29473" xr:uid="{00000000-0005-0000-0000-0000974C0000}"/>
    <cellStyle name="Percent 6 6 4 2 3" xfId="29472" xr:uid="{00000000-0005-0000-0000-0000984C0000}"/>
    <cellStyle name="Percent 6 6 4 3" xfId="11854" xr:uid="{00000000-0005-0000-0000-0000994C0000}"/>
    <cellStyle name="Percent 6 6 4 3 2" xfId="11855" xr:uid="{00000000-0005-0000-0000-00009A4C0000}"/>
    <cellStyle name="Percent 6 6 4 3 2 2" xfId="29475" xr:uid="{00000000-0005-0000-0000-00009B4C0000}"/>
    <cellStyle name="Percent 6 6 4 3 3" xfId="29474" xr:uid="{00000000-0005-0000-0000-00009C4C0000}"/>
    <cellStyle name="Percent 6 6 4 4" xfId="11856" xr:uid="{00000000-0005-0000-0000-00009D4C0000}"/>
    <cellStyle name="Percent 6 6 4 4 2" xfId="11857" xr:uid="{00000000-0005-0000-0000-00009E4C0000}"/>
    <cellStyle name="Percent 6 6 4 4 2 2" xfId="29477" xr:uid="{00000000-0005-0000-0000-00009F4C0000}"/>
    <cellStyle name="Percent 6 6 4 4 3" xfId="29476" xr:uid="{00000000-0005-0000-0000-0000A04C0000}"/>
    <cellStyle name="Percent 6 6 4 5" xfId="11858" xr:uid="{00000000-0005-0000-0000-0000A14C0000}"/>
    <cellStyle name="Percent 6 6 4 5 2" xfId="29478" xr:uid="{00000000-0005-0000-0000-0000A24C0000}"/>
    <cellStyle name="Percent 6 6 4 6" xfId="29471" xr:uid="{00000000-0005-0000-0000-0000A34C0000}"/>
    <cellStyle name="Percent 6 6 5" xfId="11859" xr:uid="{00000000-0005-0000-0000-0000A44C0000}"/>
    <cellStyle name="Percent 6 6 5 2" xfId="11860" xr:uid="{00000000-0005-0000-0000-0000A54C0000}"/>
    <cellStyle name="Percent 6 6 5 2 2" xfId="11861" xr:uid="{00000000-0005-0000-0000-0000A64C0000}"/>
    <cellStyle name="Percent 6 6 5 2 2 2" xfId="29481" xr:uid="{00000000-0005-0000-0000-0000A74C0000}"/>
    <cellStyle name="Percent 6 6 5 2 3" xfId="29480" xr:uid="{00000000-0005-0000-0000-0000A84C0000}"/>
    <cellStyle name="Percent 6 6 5 3" xfId="11862" xr:uid="{00000000-0005-0000-0000-0000A94C0000}"/>
    <cellStyle name="Percent 6 6 5 3 2" xfId="11863" xr:uid="{00000000-0005-0000-0000-0000AA4C0000}"/>
    <cellStyle name="Percent 6 6 5 3 2 2" xfId="29483" xr:uid="{00000000-0005-0000-0000-0000AB4C0000}"/>
    <cellStyle name="Percent 6 6 5 3 3" xfId="29482" xr:uid="{00000000-0005-0000-0000-0000AC4C0000}"/>
    <cellStyle name="Percent 6 6 5 4" xfId="11864" xr:uid="{00000000-0005-0000-0000-0000AD4C0000}"/>
    <cellStyle name="Percent 6 6 5 4 2" xfId="29484" xr:uid="{00000000-0005-0000-0000-0000AE4C0000}"/>
    <cellStyle name="Percent 6 6 5 5" xfId="29479" xr:uid="{00000000-0005-0000-0000-0000AF4C0000}"/>
    <cellStyle name="Percent 6 6 6" xfId="11865" xr:uid="{00000000-0005-0000-0000-0000B04C0000}"/>
    <cellStyle name="Percent 6 6 6 2" xfId="11866" xr:uid="{00000000-0005-0000-0000-0000B14C0000}"/>
    <cellStyle name="Percent 6 6 6 2 2" xfId="29486" xr:uid="{00000000-0005-0000-0000-0000B24C0000}"/>
    <cellStyle name="Percent 6 6 6 3" xfId="29485" xr:uid="{00000000-0005-0000-0000-0000B34C0000}"/>
    <cellStyle name="Percent 6 6 7" xfId="11867" xr:uid="{00000000-0005-0000-0000-0000B44C0000}"/>
    <cellStyle name="Percent 6 6 7 2" xfId="11868" xr:uid="{00000000-0005-0000-0000-0000B54C0000}"/>
    <cellStyle name="Percent 6 6 7 2 2" xfId="29488" xr:uid="{00000000-0005-0000-0000-0000B64C0000}"/>
    <cellStyle name="Percent 6 6 7 3" xfId="29487" xr:uid="{00000000-0005-0000-0000-0000B74C0000}"/>
    <cellStyle name="Percent 6 6 8" xfId="11869" xr:uid="{00000000-0005-0000-0000-0000B84C0000}"/>
    <cellStyle name="Percent 6 6 8 2" xfId="11870" xr:uid="{00000000-0005-0000-0000-0000B94C0000}"/>
    <cellStyle name="Percent 6 6 8 2 2" xfId="29490" xr:uid="{00000000-0005-0000-0000-0000BA4C0000}"/>
    <cellStyle name="Percent 6 6 8 3" xfId="29489" xr:uid="{00000000-0005-0000-0000-0000BB4C0000}"/>
    <cellStyle name="Percent 6 6 9" xfId="11871" xr:uid="{00000000-0005-0000-0000-0000BC4C0000}"/>
    <cellStyle name="Percent 6 6 9 2" xfId="29491" xr:uid="{00000000-0005-0000-0000-0000BD4C0000}"/>
    <cellStyle name="Percent 6 7" xfId="11872" xr:uid="{00000000-0005-0000-0000-0000BE4C0000}"/>
    <cellStyle name="Percent 6 7 10" xfId="29492" xr:uid="{00000000-0005-0000-0000-0000BF4C0000}"/>
    <cellStyle name="Percent 6 7 2" xfId="11873" xr:uid="{00000000-0005-0000-0000-0000C04C0000}"/>
    <cellStyle name="Percent 6 7 2 2" xfId="11874" xr:uid="{00000000-0005-0000-0000-0000C14C0000}"/>
    <cellStyle name="Percent 6 7 2 2 2" xfId="11875" xr:uid="{00000000-0005-0000-0000-0000C24C0000}"/>
    <cellStyle name="Percent 6 7 2 2 2 2" xfId="29495" xr:uid="{00000000-0005-0000-0000-0000C34C0000}"/>
    <cellStyle name="Percent 6 7 2 2 3" xfId="29494" xr:uid="{00000000-0005-0000-0000-0000C44C0000}"/>
    <cellStyle name="Percent 6 7 2 3" xfId="11876" xr:uid="{00000000-0005-0000-0000-0000C54C0000}"/>
    <cellStyle name="Percent 6 7 2 3 2" xfId="11877" xr:uid="{00000000-0005-0000-0000-0000C64C0000}"/>
    <cellStyle name="Percent 6 7 2 3 2 2" xfId="29497" xr:uid="{00000000-0005-0000-0000-0000C74C0000}"/>
    <cellStyle name="Percent 6 7 2 3 3" xfId="29496" xr:uid="{00000000-0005-0000-0000-0000C84C0000}"/>
    <cellStyle name="Percent 6 7 2 4" xfId="11878" xr:uid="{00000000-0005-0000-0000-0000C94C0000}"/>
    <cellStyle name="Percent 6 7 2 4 2" xfId="29498" xr:uid="{00000000-0005-0000-0000-0000CA4C0000}"/>
    <cellStyle name="Percent 6 7 2 5" xfId="29493" xr:uid="{00000000-0005-0000-0000-0000CB4C0000}"/>
    <cellStyle name="Percent 6 7 3" xfId="11879" xr:uid="{00000000-0005-0000-0000-0000CC4C0000}"/>
    <cellStyle name="Percent 6 7 3 2" xfId="11880" xr:uid="{00000000-0005-0000-0000-0000CD4C0000}"/>
    <cellStyle name="Percent 6 7 3 2 2" xfId="11881" xr:uid="{00000000-0005-0000-0000-0000CE4C0000}"/>
    <cellStyle name="Percent 6 7 3 2 2 2" xfId="29501" xr:uid="{00000000-0005-0000-0000-0000CF4C0000}"/>
    <cellStyle name="Percent 6 7 3 2 3" xfId="29500" xr:uid="{00000000-0005-0000-0000-0000D04C0000}"/>
    <cellStyle name="Percent 6 7 3 3" xfId="11882" xr:uid="{00000000-0005-0000-0000-0000D14C0000}"/>
    <cellStyle name="Percent 6 7 3 3 2" xfId="11883" xr:uid="{00000000-0005-0000-0000-0000D24C0000}"/>
    <cellStyle name="Percent 6 7 3 3 2 2" xfId="29503" xr:uid="{00000000-0005-0000-0000-0000D34C0000}"/>
    <cellStyle name="Percent 6 7 3 3 3" xfId="29502" xr:uid="{00000000-0005-0000-0000-0000D44C0000}"/>
    <cellStyle name="Percent 6 7 3 4" xfId="11884" xr:uid="{00000000-0005-0000-0000-0000D54C0000}"/>
    <cellStyle name="Percent 6 7 3 4 2" xfId="29504" xr:uid="{00000000-0005-0000-0000-0000D64C0000}"/>
    <cellStyle name="Percent 6 7 3 5" xfId="29499" xr:uid="{00000000-0005-0000-0000-0000D74C0000}"/>
    <cellStyle name="Percent 6 7 4" xfId="11885" xr:uid="{00000000-0005-0000-0000-0000D84C0000}"/>
    <cellStyle name="Percent 6 7 4 2" xfId="11886" xr:uid="{00000000-0005-0000-0000-0000D94C0000}"/>
    <cellStyle name="Percent 6 7 4 2 2" xfId="11887" xr:uid="{00000000-0005-0000-0000-0000DA4C0000}"/>
    <cellStyle name="Percent 6 7 4 2 2 2" xfId="29507" xr:uid="{00000000-0005-0000-0000-0000DB4C0000}"/>
    <cellStyle name="Percent 6 7 4 2 3" xfId="29506" xr:uid="{00000000-0005-0000-0000-0000DC4C0000}"/>
    <cellStyle name="Percent 6 7 4 3" xfId="11888" xr:uid="{00000000-0005-0000-0000-0000DD4C0000}"/>
    <cellStyle name="Percent 6 7 4 3 2" xfId="11889" xr:uid="{00000000-0005-0000-0000-0000DE4C0000}"/>
    <cellStyle name="Percent 6 7 4 3 2 2" xfId="29509" xr:uid="{00000000-0005-0000-0000-0000DF4C0000}"/>
    <cellStyle name="Percent 6 7 4 3 3" xfId="29508" xr:uid="{00000000-0005-0000-0000-0000E04C0000}"/>
    <cellStyle name="Percent 6 7 4 4" xfId="11890" xr:uid="{00000000-0005-0000-0000-0000E14C0000}"/>
    <cellStyle name="Percent 6 7 4 4 2" xfId="11891" xr:uid="{00000000-0005-0000-0000-0000E24C0000}"/>
    <cellStyle name="Percent 6 7 4 4 2 2" xfId="29511" xr:uid="{00000000-0005-0000-0000-0000E34C0000}"/>
    <cellStyle name="Percent 6 7 4 4 3" xfId="29510" xr:uid="{00000000-0005-0000-0000-0000E44C0000}"/>
    <cellStyle name="Percent 6 7 4 5" xfId="11892" xr:uid="{00000000-0005-0000-0000-0000E54C0000}"/>
    <cellStyle name="Percent 6 7 4 5 2" xfId="29512" xr:uid="{00000000-0005-0000-0000-0000E64C0000}"/>
    <cellStyle name="Percent 6 7 4 6" xfId="29505" xr:uid="{00000000-0005-0000-0000-0000E74C0000}"/>
    <cellStyle name="Percent 6 7 5" xfId="11893" xr:uid="{00000000-0005-0000-0000-0000E84C0000}"/>
    <cellStyle name="Percent 6 7 5 2" xfId="11894" xr:uid="{00000000-0005-0000-0000-0000E94C0000}"/>
    <cellStyle name="Percent 6 7 5 2 2" xfId="11895" xr:uid="{00000000-0005-0000-0000-0000EA4C0000}"/>
    <cellStyle name="Percent 6 7 5 2 2 2" xfId="29515" xr:uid="{00000000-0005-0000-0000-0000EB4C0000}"/>
    <cellStyle name="Percent 6 7 5 2 3" xfId="29514" xr:uid="{00000000-0005-0000-0000-0000EC4C0000}"/>
    <cellStyle name="Percent 6 7 5 3" xfId="11896" xr:uid="{00000000-0005-0000-0000-0000ED4C0000}"/>
    <cellStyle name="Percent 6 7 5 3 2" xfId="11897" xr:uid="{00000000-0005-0000-0000-0000EE4C0000}"/>
    <cellStyle name="Percent 6 7 5 3 2 2" xfId="29517" xr:uid="{00000000-0005-0000-0000-0000EF4C0000}"/>
    <cellStyle name="Percent 6 7 5 3 3" xfId="29516" xr:uid="{00000000-0005-0000-0000-0000F04C0000}"/>
    <cellStyle name="Percent 6 7 5 4" xfId="11898" xr:uid="{00000000-0005-0000-0000-0000F14C0000}"/>
    <cellStyle name="Percent 6 7 5 4 2" xfId="29518" xr:uid="{00000000-0005-0000-0000-0000F24C0000}"/>
    <cellStyle name="Percent 6 7 5 5" xfId="29513" xr:uid="{00000000-0005-0000-0000-0000F34C0000}"/>
    <cellStyle name="Percent 6 7 6" xfId="11899" xr:uid="{00000000-0005-0000-0000-0000F44C0000}"/>
    <cellStyle name="Percent 6 7 6 2" xfId="11900" xr:uid="{00000000-0005-0000-0000-0000F54C0000}"/>
    <cellStyle name="Percent 6 7 6 2 2" xfId="29520" xr:uid="{00000000-0005-0000-0000-0000F64C0000}"/>
    <cellStyle name="Percent 6 7 6 3" xfId="29519" xr:uid="{00000000-0005-0000-0000-0000F74C0000}"/>
    <cellStyle name="Percent 6 7 7" xfId="11901" xr:uid="{00000000-0005-0000-0000-0000F84C0000}"/>
    <cellStyle name="Percent 6 7 7 2" xfId="11902" xr:uid="{00000000-0005-0000-0000-0000F94C0000}"/>
    <cellStyle name="Percent 6 7 7 2 2" xfId="29522" xr:uid="{00000000-0005-0000-0000-0000FA4C0000}"/>
    <cellStyle name="Percent 6 7 7 3" xfId="29521" xr:uid="{00000000-0005-0000-0000-0000FB4C0000}"/>
    <cellStyle name="Percent 6 7 8" xfId="11903" xr:uid="{00000000-0005-0000-0000-0000FC4C0000}"/>
    <cellStyle name="Percent 6 7 8 2" xfId="11904" xr:uid="{00000000-0005-0000-0000-0000FD4C0000}"/>
    <cellStyle name="Percent 6 7 8 2 2" xfId="29524" xr:uid="{00000000-0005-0000-0000-0000FE4C0000}"/>
    <cellStyle name="Percent 6 7 8 3" xfId="29523" xr:uid="{00000000-0005-0000-0000-0000FF4C0000}"/>
    <cellStyle name="Percent 6 7 9" xfId="11905" xr:uid="{00000000-0005-0000-0000-0000004D0000}"/>
    <cellStyle name="Percent 6 7 9 2" xfId="29525" xr:uid="{00000000-0005-0000-0000-0000014D0000}"/>
    <cellStyle name="Percent 6 8" xfId="11906" xr:uid="{00000000-0005-0000-0000-0000024D0000}"/>
    <cellStyle name="Percent 6 8 10" xfId="29526" xr:uid="{00000000-0005-0000-0000-0000034D0000}"/>
    <cellStyle name="Percent 6 8 2" xfId="11907" xr:uid="{00000000-0005-0000-0000-0000044D0000}"/>
    <cellStyle name="Percent 6 8 2 2" xfId="11908" xr:uid="{00000000-0005-0000-0000-0000054D0000}"/>
    <cellStyle name="Percent 6 8 2 2 2" xfId="11909" xr:uid="{00000000-0005-0000-0000-0000064D0000}"/>
    <cellStyle name="Percent 6 8 2 2 2 2" xfId="29529" xr:uid="{00000000-0005-0000-0000-0000074D0000}"/>
    <cellStyle name="Percent 6 8 2 2 3" xfId="29528" xr:uid="{00000000-0005-0000-0000-0000084D0000}"/>
    <cellStyle name="Percent 6 8 2 3" xfId="11910" xr:uid="{00000000-0005-0000-0000-0000094D0000}"/>
    <cellStyle name="Percent 6 8 2 3 2" xfId="11911" xr:uid="{00000000-0005-0000-0000-00000A4D0000}"/>
    <cellStyle name="Percent 6 8 2 3 2 2" xfId="29531" xr:uid="{00000000-0005-0000-0000-00000B4D0000}"/>
    <cellStyle name="Percent 6 8 2 3 3" xfId="29530" xr:uid="{00000000-0005-0000-0000-00000C4D0000}"/>
    <cellStyle name="Percent 6 8 2 4" xfId="11912" xr:uid="{00000000-0005-0000-0000-00000D4D0000}"/>
    <cellStyle name="Percent 6 8 2 4 2" xfId="29532" xr:uid="{00000000-0005-0000-0000-00000E4D0000}"/>
    <cellStyle name="Percent 6 8 2 5" xfId="29527" xr:uid="{00000000-0005-0000-0000-00000F4D0000}"/>
    <cellStyle name="Percent 6 8 3" xfId="11913" xr:uid="{00000000-0005-0000-0000-0000104D0000}"/>
    <cellStyle name="Percent 6 8 3 2" xfId="11914" xr:uid="{00000000-0005-0000-0000-0000114D0000}"/>
    <cellStyle name="Percent 6 8 3 2 2" xfId="11915" xr:uid="{00000000-0005-0000-0000-0000124D0000}"/>
    <cellStyle name="Percent 6 8 3 2 2 2" xfId="29535" xr:uid="{00000000-0005-0000-0000-0000134D0000}"/>
    <cellStyle name="Percent 6 8 3 2 3" xfId="29534" xr:uid="{00000000-0005-0000-0000-0000144D0000}"/>
    <cellStyle name="Percent 6 8 3 3" xfId="11916" xr:uid="{00000000-0005-0000-0000-0000154D0000}"/>
    <cellStyle name="Percent 6 8 3 3 2" xfId="11917" xr:uid="{00000000-0005-0000-0000-0000164D0000}"/>
    <cellStyle name="Percent 6 8 3 3 2 2" xfId="29537" xr:uid="{00000000-0005-0000-0000-0000174D0000}"/>
    <cellStyle name="Percent 6 8 3 3 3" xfId="29536" xr:uid="{00000000-0005-0000-0000-0000184D0000}"/>
    <cellStyle name="Percent 6 8 3 4" xfId="11918" xr:uid="{00000000-0005-0000-0000-0000194D0000}"/>
    <cellStyle name="Percent 6 8 3 4 2" xfId="29538" xr:uid="{00000000-0005-0000-0000-00001A4D0000}"/>
    <cellStyle name="Percent 6 8 3 5" xfId="29533" xr:uid="{00000000-0005-0000-0000-00001B4D0000}"/>
    <cellStyle name="Percent 6 8 4" xfId="11919" xr:uid="{00000000-0005-0000-0000-00001C4D0000}"/>
    <cellStyle name="Percent 6 8 4 2" xfId="11920" xr:uid="{00000000-0005-0000-0000-00001D4D0000}"/>
    <cellStyle name="Percent 6 8 4 2 2" xfId="11921" xr:uid="{00000000-0005-0000-0000-00001E4D0000}"/>
    <cellStyle name="Percent 6 8 4 2 2 2" xfId="29541" xr:uid="{00000000-0005-0000-0000-00001F4D0000}"/>
    <cellStyle name="Percent 6 8 4 2 3" xfId="29540" xr:uid="{00000000-0005-0000-0000-0000204D0000}"/>
    <cellStyle name="Percent 6 8 4 3" xfId="11922" xr:uid="{00000000-0005-0000-0000-0000214D0000}"/>
    <cellStyle name="Percent 6 8 4 3 2" xfId="11923" xr:uid="{00000000-0005-0000-0000-0000224D0000}"/>
    <cellStyle name="Percent 6 8 4 3 2 2" xfId="29543" xr:uid="{00000000-0005-0000-0000-0000234D0000}"/>
    <cellStyle name="Percent 6 8 4 3 3" xfId="29542" xr:uid="{00000000-0005-0000-0000-0000244D0000}"/>
    <cellStyle name="Percent 6 8 4 4" xfId="11924" xr:uid="{00000000-0005-0000-0000-0000254D0000}"/>
    <cellStyle name="Percent 6 8 4 4 2" xfId="11925" xr:uid="{00000000-0005-0000-0000-0000264D0000}"/>
    <cellStyle name="Percent 6 8 4 4 2 2" xfId="29545" xr:uid="{00000000-0005-0000-0000-0000274D0000}"/>
    <cellStyle name="Percent 6 8 4 4 3" xfId="29544" xr:uid="{00000000-0005-0000-0000-0000284D0000}"/>
    <cellStyle name="Percent 6 8 4 5" xfId="11926" xr:uid="{00000000-0005-0000-0000-0000294D0000}"/>
    <cellStyle name="Percent 6 8 4 5 2" xfId="29546" xr:uid="{00000000-0005-0000-0000-00002A4D0000}"/>
    <cellStyle name="Percent 6 8 4 6" xfId="29539" xr:uid="{00000000-0005-0000-0000-00002B4D0000}"/>
    <cellStyle name="Percent 6 8 5" xfId="11927" xr:uid="{00000000-0005-0000-0000-00002C4D0000}"/>
    <cellStyle name="Percent 6 8 5 2" xfId="11928" xr:uid="{00000000-0005-0000-0000-00002D4D0000}"/>
    <cellStyle name="Percent 6 8 5 2 2" xfId="11929" xr:uid="{00000000-0005-0000-0000-00002E4D0000}"/>
    <cellStyle name="Percent 6 8 5 2 2 2" xfId="29549" xr:uid="{00000000-0005-0000-0000-00002F4D0000}"/>
    <cellStyle name="Percent 6 8 5 2 3" xfId="29548" xr:uid="{00000000-0005-0000-0000-0000304D0000}"/>
    <cellStyle name="Percent 6 8 5 3" xfId="11930" xr:uid="{00000000-0005-0000-0000-0000314D0000}"/>
    <cellStyle name="Percent 6 8 5 3 2" xfId="11931" xr:uid="{00000000-0005-0000-0000-0000324D0000}"/>
    <cellStyle name="Percent 6 8 5 3 2 2" xfId="29551" xr:uid="{00000000-0005-0000-0000-0000334D0000}"/>
    <cellStyle name="Percent 6 8 5 3 3" xfId="29550" xr:uid="{00000000-0005-0000-0000-0000344D0000}"/>
    <cellStyle name="Percent 6 8 5 4" xfId="11932" xr:uid="{00000000-0005-0000-0000-0000354D0000}"/>
    <cellStyle name="Percent 6 8 5 4 2" xfId="29552" xr:uid="{00000000-0005-0000-0000-0000364D0000}"/>
    <cellStyle name="Percent 6 8 5 5" xfId="29547" xr:uid="{00000000-0005-0000-0000-0000374D0000}"/>
    <cellStyle name="Percent 6 8 6" xfId="11933" xr:uid="{00000000-0005-0000-0000-0000384D0000}"/>
    <cellStyle name="Percent 6 8 6 2" xfId="11934" xr:uid="{00000000-0005-0000-0000-0000394D0000}"/>
    <cellStyle name="Percent 6 8 6 2 2" xfId="29554" xr:uid="{00000000-0005-0000-0000-00003A4D0000}"/>
    <cellStyle name="Percent 6 8 6 3" xfId="29553" xr:uid="{00000000-0005-0000-0000-00003B4D0000}"/>
    <cellStyle name="Percent 6 8 7" xfId="11935" xr:uid="{00000000-0005-0000-0000-00003C4D0000}"/>
    <cellStyle name="Percent 6 8 7 2" xfId="11936" xr:uid="{00000000-0005-0000-0000-00003D4D0000}"/>
    <cellStyle name="Percent 6 8 7 2 2" xfId="29556" xr:uid="{00000000-0005-0000-0000-00003E4D0000}"/>
    <cellStyle name="Percent 6 8 7 3" xfId="29555" xr:uid="{00000000-0005-0000-0000-00003F4D0000}"/>
    <cellStyle name="Percent 6 8 8" xfId="11937" xr:uid="{00000000-0005-0000-0000-0000404D0000}"/>
    <cellStyle name="Percent 6 8 8 2" xfId="11938" xr:uid="{00000000-0005-0000-0000-0000414D0000}"/>
    <cellStyle name="Percent 6 8 8 2 2" xfId="29558" xr:uid="{00000000-0005-0000-0000-0000424D0000}"/>
    <cellStyle name="Percent 6 8 8 3" xfId="29557" xr:uid="{00000000-0005-0000-0000-0000434D0000}"/>
    <cellStyle name="Percent 6 8 9" xfId="11939" xr:uid="{00000000-0005-0000-0000-0000444D0000}"/>
    <cellStyle name="Percent 6 8 9 2" xfId="29559" xr:uid="{00000000-0005-0000-0000-0000454D0000}"/>
    <cellStyle name="Percent 6 9" xfId="11940" xr:uid="{00000000-0005-0000-0000-0000464D0000}"/>
    <cellStyle name="Percent 6 9 10" xfId="29560" xr:uid="{00000000-0005-0000-0000-0000474D0000}"/>
    <cellStyle name="Percent 6 9 2" xfId="11941" xr:uid="{00000000-0005-0000-0000-0000484D0000}"/>
    <cellStyle name="Percent 6 9 2 2" xfId="11942" xr:uid="{00000000-0005-0000-0000-0000494D0000}"/>
    <cellStyle name="Percent 6 9 2 2 2" xfId="11943" xr:uid="{00000000-0005-0000-0000-00004A4D0000}"/>
    <cellStyle name="Percent 6 9 2 2 2 2" xfId="29563" xr:uid="{00000000-0005-0000-0000-00004B4D0000}"/>
    <cellStyle name="Percent 6 9 2 2 3" xfId="29562" xr:uid="{00000000-0005-0000-0000-00004C4D0000}"/>
    <cellStyle name="Percent 6 9 2 3" xfId="11944" xr:uid="{00000000-0005-0000-0000-00004D4D0000}"/>
    <cellStyle name="Percent 6 9 2 3 2" xfId="11945" xr:uid="{00000000-0005-0000-0000-00004E4D0000}"/>
    <cellStyle name="Percent 6 9 2 3 2 2" xfId="29565" xr:uid="{00000000-0005-0000-0000-00004F4D0000}"/>
    <cellStyle name="Percent 6 9 2 3 3" xfId="29564" xr:uid="{00000000-0005-0000-0000-0000504D0000}"/>
    <cellStyle name="Percent 6 9 2 4" xfId="11946" xr:uid="{00000000-0005-0000-0000-0000514D0000}"/>
    <cellStyle name="Percent 6 9 2 4 2" xfId="29566" xr:uid="{00000000-0005-0000-0000-0000524D0000}"/>
    <cellStyle name="Percent 6 9 2 5" xfId="29561" xr:uid="{00000000-0005-0000-0000-0000534D0000}"/>
    <cellStyle name="Percent 6 9 3" xfId="11947" xr:uid="{00000000-0005-0000-0000-0000544D0000}"/>
    <cellStyle name="Percent 6 9 3 2" xfId="11948" xr:uid="{00000000-0005-0000-0000-0000554D0000}"/>
    <cellStyle name="Percent 6 9 3 2 2" xfId="11949" xr:uid="{00000000-0005-0000-0000-0000564D0000}"/>
    <cellStyle name="Percent 6 9 3 2 2 2" xfId="29569" xr:uid="{00000000-0005-0000-0000-0000574D0000}"/>
    <cellStyle name="Percent 6 9 3 2 3" xfId="29568" xr:uid="{00000000-0005-0000-0000-0000584D0000}"/>
    <cellStyle name="Percent 6 9 3 3" xfId="11950" xr:uid="{00000000-0005-0000-0000-0000594D0000}"/>
    <cellStyle name="Percent 6 9 3 3 2" xfId="11951" xr:uid="{00000000-0005-0000-0000-00005A4D0000}"/>
    <cellStyle name="Percent 6 9 3 3 2 2" xfId="29571" xr:uid="{00000000-0005-0000-0000-00005B4D0000}"/>
    <cellStyle name="Percent 6 9 3 3 3" xfId="29570" xr:uid="{00000000-0005-0000-0000-00005C4D0000}"/>
    <cellStyle name="Percent 6 9 3 4" xfId="11952" xr:uid="{00000000-0005-0000-0000-00005D4D0000}"/>
    <cellStyle name="Percent 6 9 3 4 2" xfId="29572" xr:uid="{00000000-0005-0000-0000-00005E4D0000}"/>
    <cellStyle name="Percent 6 9 3 5" xfId="29567" xr:uid="{00000000-0005-0000-0000-00005F4D0000}"/>
    <cellStyle name="Percent 6 9 4" xfId="11953" xr:uid="{00000000-0005-0000-0000-0000604D0000}"/>
    <cellStyle name="Percent 6 9 4 2" xfId="11954" xr:uid="{00000000-0005-0000-0000-0000614D0000}"/>
    <cellStyle name="Percent 6 9 4 2 2" xfId="11955" xr:uid="{00000000-0005-0000-0000-0000624D0000}"/>
    <cellStyle name="Percent 6 9 4 2 2 2" xfId="29575" xr:uid="{00000000-0005-0000-0000-0000634D0000}"/>
    <cellStyle name="Percent 6 9 4 2 3" xfId="29574" xr:uid="{00000000-0005-0000-0000-0000644D0000}"/>
    <cellStyle name="Percent 6 9 4 3" xfId="11956" xr:uid="{00000000-0005-0000-0000-0000654D0000}"/>
    <cellStyle name="Percent 6 9 4 3 2" xfId="11957" xr:uid="{00000000-0005-0000-0000-0000664D0000}"/>
    <cellStyle name="Percent 6 9 4 3 2 2" xfId="29577" xr:uid="{00000000-0005-0000-0000-0000674D0000}"/>
    <cellStyle name="Percent 6 9 4 3 3" xfId="29576" xr:uid="{00000000-0005-0000-0000-0000684D0000}"/>
    <cellStyle name="Percent 6 9 4 4" xfId="11958" xr:uid="{00000000-0005-0000-0000-0000694D0000}"/>
    <cellStyle name="Percent 6 9 4 4 2" xfId="11959" xr:uid="{00000000-0005-0000-0000-00006A4D0000}"/>
    <cellStyle name="Percent 6 9 4 4 2 2" xfId="29579" xr:uid="{00000000-0005-0000-0000-00006B4D0000}"/>
    <cellStyle name="Percent 6 9 4 4 3" xfId="29578" xr:uid="{00000000-0005-0000-0000-00006C4D0000}"/>
    <cellStyle name="Percent 6 9 4 5" xfId="11960" xr:uid="{00000000-0005-0000-0000-00006D4D0000}"/>
    <cellStyle name="Percent 6 9 4 5 2" xfId="29580" xr:uid="{00000000-0005-0000-0000-00006E4D0000}"/>
    <cellStyle name="Percent 6 9 4 6" xfId="29573" xr:uid="{00000000-0005-0000-0000-00006F4D0000}"/>
    <cellStyle name="Percent 6 9 5" xfId="11961" xr:uid="{00000000-0005-0000-0000-0000704D0000}"/>
    <cellStyle name="Percent 6 9 5 2" xfId="11962" xr:uid="{00000000-0005-0000-0000-0000714D0000}"/>
    <cellStyle name="Percent 6 9 5 2 2" xfId="11963" xr:uid="{00000000-0005-0000-0000-0000724D0000}"/>
    <cellStyle name="Percent 6 9 5 2 2 2" xfId="29583" xr:uid="{00000000-0005-0000-0000-0000734D0000}"/>
    <cellStyle name="Percent 6 9 5 2 3" xfId="29582" xr:uid="{00000000-0005-0000-0000-0000744D0000}"/>
    <cellStyle name="Percent 6 9 5 3" xfId="11964" xr:uid="{00000000-0005-0000-0000-0000754D0000}"/>
    <cellStyle name="Percent 6 9 5 3 2" xfId="11965" xr:uid="{00000000-0005-0000-0000-0000764D0000}"/>
    <cellStyle name="Percent 6 9 5 3 2 2" xfId="29585" xr:uid="{00000000-0005-0000-0000-0000774D0000}"/>
    <cellStyle name="Percent 6 9 5 3 3" xfId="29584" xr:uid="{00000000-0005-0000-0000-0000784D0000}"/>
    <cellStyle name="Percent 6 9 5 4" xfId="11966" xr:uid="{00000000-0005-0000-0000-0000794D0000}"/>
    <cellStyle name="Percent 6 9 5 4 2" xfId="29586" xr:uid="{00000000-0005-0000-0000-00007A4D0000}"/>
    <cellStyle name="Percent 6 9 5 5" xfId="29581" xr:uid="{00000000-0005-0000-0000-00007B4D0000}"/>
    <cellStyle name="Percent 6 9 6" xfId="11967" xr:uid="{00000000-0005-0000-0000-00007C4D0000}"/>
    <cellStyle name="Percent 6 9 6 2" xfId="11968" xr:uid="{00000000-0005-0000-0000-00007D4D0000}"/>
    <cellStyle name="Percent 6 9 6 2 2" xfId="29588" xr:uid="{00000000-0005-0000-0000-00007E4D0000}"/>
    <cellStyle name="Percent 6 9 6 3" xfId="29587" xr:uid="{00000000-0005-0000-0000-00007F4D0000}"/>
    <cellStyle name="Percent 6 9 7" xfId="11969" xr:uid="{00000000-0005-0000-0000-0000804D0000}"/>
    <cellStyle name="Percent 6 9 7 2" xfId="11970" xr:uid="{00000000-0005-0000-0000-0000814D0000}"/>
    <cellStyle name="Percent 6 9 7 2 2" xfId="29590" xr:uid="{00000000-0005-0000-0000-0000824D0000}"/>
    <cellStyle name="Percent 6 9 7 3" xfId="29589" xr:uid="{00000000-0005-0000-0000-0000834D0000}"/>
    <cellStyle name="Percent 6 9 8" xfId="11971" xr:uid="{00000000-0005-0000-0000-0000844D0000}"/>
    <cellStyle name="Percent 6 9 8 2" xfId="11972" xr:uid="{00000000-0005-0000-0000-0000854D0000}"/>
    <cellStyle name="Percent 6 9 8 2 2" xfId="29592" xr:uid="{00000000-0005-0000-0000-0000864D0000}"/>
    <cellStyle name="Percent 6 9 8 3" xfId="29591" xr:uid="{00000000-0005-0000-0000-0000874D0000}"/>
    <cellStyle name="Percent 6 9 9" xfId="11973" xr:uid="{00000000-0005-0000-0000-0000884D0000}"/>
    <cellStyle name="Percent 6 9 9 2" xfId="29593" xr:uid="{00000000-0005-0000-0000-0000894D0000}"/>
    <cellStyle name="Percent 7" xfId="11974" xr:uid="{00000000-0005-0000-0000-00008A4D0000}"/>
    <cellStyle name="Percent 7 10" xfId="11975" xr:uid="{00000000-0005-0000-0000-00008B4D0000}"/>
    <cellStyle name="Percent 7 10 2" xfId="11976" xr:uid="{00000000-0005-0000-0000-00008C4D0000}"/>
    <cellStyle name="Percent 7 10 2 2" xfId="11977" xr:uid="{00000000-0005-0000-0000-00008D4D0000}"/>
    <cellStyle name="Percent 7 10 2 2 2" xfId="29597" xr:uid="{00000000-0005-0000-0000-00008E4D0000}"/>
    <cellStyle name="Percent 7 10 2 3" xfId="29596" xr:uid="{00000000-0005-0000-0000-00008F4D0000}"/>
    <cellStyle name="Percent 7 10 3" xfId="11978" xr:uid="{00000000-0005-0000-0000-0000904D0000}"/>
    <cellStyle name="Percent 7 10 3 2" xfId="11979" xr:uid="{00000000-0005-0000-0000-0000914D0000}"/>
    <cellStyle name="Percent 7 10 3 2 2" xfId="29599" xr:uid="{00000000-0005-0000-0000-0000924D0000}"/>
    <cellStyle name="Percent 7 10 3 3" xfId="29598" xr:uid="{00000000-0005-0000-0000-0000934D0000}"/>
    <cellStyle name="Percent 7 10 4" xfId="11980" xr:uid="{00000000-0005-0000-0000-0000944D0000}"/>
    <cellStyle name="Percent 7 10 4 2" xfId="29600" xr:uid="{00000000-0005-0000-0000-0000954D0000}"/>
    <cellStyle name="Percent 7 10 5" xfId="29595" xr:uid="{00000000-0005-0000-0000-0000964D0000}"/>
    <cellStyle name="Percent 7 11" xfId="11981" xr:uid="{00000000-0005-0000-0000-0000974D0000}"/>
    <cellStyle name="Percent 7 11 2" xfId="11982" xr:uid="{00000000-0005-0000-0000-0000984D0000}"/>
    <cellStyle name="Percent 7 11 2 2" xfId="11983" xr:uid="{00000000-0005-0000-0000-0000994D0000}"/>
    <cellStyle name="Percent 7 11 2 2 2" xfId="29603" xr:uid="{00000000-0005-0000-0000-00009A4D0000}"/>
    <cellStyle name="Percent 7 11 2 3" xfId="29602" xr:uid="{00000000-0005-0000-0000-00009B4D0000}"/>
    <cellStyle name="Percent 7 11 3" xfId="11984" xr:uid="{00000000-0005-0000-0000-00009C4D0000}"/>
    <cellStyle name="Percent 7 11 3 2" xfId="11985" xr:uid="{00000000-0005-0000-0000-00009D4D0000}"/>
    <cellStyle name="Percent 7 11 3 2 2" xfId="29605" xr:uid="{00000000-0005-0000-0000-00009E4D0000}"/>
    <cellStyle name="Percent 7 11 3 3" xfId="29604" xr:uid="{00000000-0005-0000-0000-00009F4D0000}"/>
    <cellStyle name="Percent 7 11 4" xfId="11986" xr:uid="{00000000-0005-0000-0000-0000A04D0000}"/>
    <cellStyle name="Percent 7 11 4 2" xfId="29606" xr:uid="{00000000-0005-0000-0000-0000A14D0000}"/>
    <cellStyle name="Percent 7 11 5" xfId="29601" xr:uid="{00000000-0005-0000-0000-0000A24D0000}"/>
    <cellStyle name="Percent 7 12" xfId="11987" xr:uid="{00000000-0005-0000-0000-0000A34D0000}"/>
    <cellStyle name="Percent 7 12 2" xfId="11988" xr:uid="{00000000-0005-0000-0000-0000A44D0000}"/>
    <cellStyle name="Percent 7 12 2 2" xfId="11989" xr:uid="{00000000-0005-0000-0000-0000A54D0000}"/>
    <cellStyle name="Percent 7 12 2 2 2" xfId="29609" xr:uid="{00000000-0005-0000-0000-0000A64D0000}"/>
    <cellStyle name="Percent 7 12 2 3" xfId="29608" xr:uid="{00000000-0005-0000-0000-0000A74D0000}"/>
    <cellStyle name="Percent 7 12 3" xfId="11990" xr:uid="{00000000-0005-0000-0000-0000A84D0000}"/>
    <cellStyle name="Percent 7 12 3 2" xfId="11991" xr:uid="{00000000-0005-0000-0000-0000A94D0000}"/>
    <cellStyle name="Percent 7 12 3 2 2" xfId="29611" xr:uid="{00000000-0005-0000-0000-0000AA4D0000}"/>
    <cellStyle name="Percent 7 12 3 3" xfId="29610" xr:uid="{00000000-0005-0000-0000-0000AB4D0000}"/>
    <cellStyle name="Percent 7 12 4" xfId="11992" xr:uid="{00000000-0005-0000-0000-0000AC4D0000}"/>
    <cellStyle name="Percent 7 12 4 2" xfId="29612" xr:uid="{00000000-0005-0000-0000-0000AD4D0000}"/>
    <cellStyle name="Percent 7 12 5" xfId="29607" xr:uid="{00000000-0005-0000-0000-0000AE4D0000}"/>
    <cellStyle name="Percent 7 13" xfId="11993" xr:uid="{00000000-0005-0000-0000-0000AF4D0000}"/>
    <cellStyle name="Percent 7 13 2" xfId="11994" xr:uid="{00000000-0005-0000-0000-0000B04D0000}"/>
    <cellStyle name="Percent 7 13 2 2" xfId="11995" xr:uid="{00000000-0005-0000-0000-0000B14D0000}"/>
    <cellStyle name="Percent 7 13 2 2 2" xfId="29615" xr:uid="{00000000-0005-0000-0000-0000B24D0000}"/>
    <cellStyle name="Percent 7 13 2 3" xfId="29614" xr:uid="{00000000-0005-0000-0000-0000B34D0000}"/>
    <cellStyle name="Percent 7 13 3" xfId="11996" xr:uid="{00000000-0005-0000-0000-0000B44D0000}"/>
    <cellStyle name="Percent 7 13 3 2" xfId="11997" xr:uid="{00000000-0005-0000-0000-0000B54D0000}"/>
    <cellStyle name="Percent 7 13 3 2 2" xfId="29617" xr:uid="{00000000-0005-0000-0000-0000B64D0000}"/>
    <cellStyle name="Percent 7 13 3 3" xfId="29616" xr:uid="{00000000-0005-0000-0000-0000B74D0000}"/>
    <cellStyle name="Percent 7 13 4" xfId="11998" xr:uid="{00000000-0005-0000-0000-0000B84D0000}"/>
    <cellStyle name="Percent 7 13 4 2" xfId="11999" xr:uid="{00000000-0005-0000-0000-0000B94D0000}"/>
    <cellStyle name="Percent 7 13 4 2 2" xfId="29619" xr:uid="{00000000-0005-0000-0000-0000BA4D0000}"/>
    <cellStyle name="Percent 7 13 4 3" xfId="29618" xr:uid="{00000000-0005-0000-0000-0000BB4D0000}"/>
    <cellStyle name="Percent 7 13 5" xfId="12000" xr:uid="{00000000-0005-0000-0000-0000BC4D0000}"/>
    <cellStyle name="Percent 7 13 5 2" xfId="29620" xr:uid="{00000000-0005-0000-0000-0000BD4D0000}"/>
    <cellStyle name="Percent 7 13 6" xfId="29613" xr:uid="{00000000-0005-0000-0000-0000BE4D0000}"/>
    <cellStyle name="Percent 7 14" xfId="12001" xr:uid="{00000000-0005-0000-0000-0000BF4D0000}"/>
    <cellStyle name="Percent 7 14 2" xfId="12002" xr:uid="{00000000-0005-0000-0000-0000C04D0000}"/>
    <cellStyle name="Percent 7 14 2 2" xfId="12003" xr:uid="{00000000-0005-0000-0000-0000C14D0000}"/>
    <cellStyle name="Percent 7 14 2 2 2" xfId="29623" xr:uid="{00000000-0005-0000-0000-0000C24D0000}"/>
    <cellStyle name="Percent 7 14 2 3" xfId="29622" xr:uid="{00000000-0005-0000-0000-0000C34D0000}"/>
    <cellStyle name="Percent 7 14 3" xfId="12004" xr:uid="{00000000-0005-0000-0000-0000C44D0000}"/>
    <cellStyle name="Percent 7 14 3 2" xfId="12005" xr:uid="{00000000-0005-0000-0000-0000C54D0000}"/>
    <cellStyle name="Percent 7 14 3 2 2" xfId="29625" xr:uid="{00000000-0005-0000-0000-0000C64D0000}"/>
    <cellStyle name="Percent 7 14 3 3" xfId="29624" xr:uid="{00000000-0005-0000-0000-0000C74D0000}"/>
    <cellStyle name="Percent 7 14 4" xfId="12006" xr:uid="{00000000-0005-0000-0000-0000C84D0000}"/>
    <cellStyle name="Percent 7 14 4 2" xfId="29626" xr:uid="{00000000-0005-0000-0000-0000C94D0000}"/>
    <cellStyle name="Percent 7 14 5" xfId="29621" xr:uid="{00000000-0005-0000-0000-0000CA4D0000}"/>
    <cellStyle name="Percent 7 15" xfId="12007" xr:uid="{00000000-0005-0000-0000-0000CB4D0000}"/>
    <cellStyle name="Percent 7 15 2" xfId="12008" xr:uid="{00000000-0005-0000-0000-0000CC4D0000}"/>
    <cellStyle name="Percent 7 15 2 2" xfId="29628" xr:uid="{00000000-0005-0000-0000-0000CD4D0000}"/>
    <cellStyle name="Percent 7 15 3" xfId="29627" xr:uid="{00000000-0005-0000-0000-0000CE4D0000}"/>
    <cellStyle name="Percent 7 16" xfId="12009" xr:uid="{00000000-0005-0000-0000-0000CF4D0000}"/>
    <cellStyle name="Percent 7 16 2" xfId="12010" xr:uid="{00000000-0005-0000-0000-0000D04D0000}"/>
    <cellStyle name="Percent 7 16 2 2" xfId="29630" xr:uid="{00000000-0005-0000-0000-0000D14D0000}"/>
    <cellStyle name="Percent 7 16 3" xfId="29629" xr:uid="{00000000-0005-0000-0000-0000D24D0000}"/>
    <cellStyle name="Percent 7 17" xfId="12011" xr:uid="{00000000-0005-0000-0000-0000D34D0000}"/>
    <cellStyle name="Percent 7 17 2" xfId="12012" xr:uid="{00000000-0005-0000-0000-0000D44D0000}"/>
    <cellStyle name="Percent 7 17 2 2" xfId="29632" xr:uid="{00000000-0005-0000-0000-0000D54D0000}"/>
    <cellStyle name="Percent 7 17 3" xfId="29631" xr:uid="{00000000-0005-0000-0000-0000D64D0000}"/>
    <cellStyle name="Percent 7 18" xfId="12013" xr:uid="{00000000-0005-0000-0000-0000D74D0000}"/>
    <cellStyle name="Percent 7 18 2" xfId="29633" xr:uid="{00000000-0005-0000-0000-0000D84D0000}"/>
    <cellStyle name="Percent 7 19" xfId="29594" xr:uid="{00000000-0005-0000-0000-0000D94D0000}"/>
    <cellStyle name="Percent 7 2" xfId="12014" xr:uid="{00000000-0005-0000-0000-0000DA4D0000}"/>
    <cellStyle name="Percent 7 2 10" xfId="29634" xr:uid="{00000000-0005-0000-0000-0000DB4D0000}"/>
    <cellStyle name="Percent 7 2 2" xfId="12015" xr:uid="{00000000-0005-0000-0000-0000DC4D0000}"/>
    <cellStyle name="Percent 7 2 2 2" xfId="12016" xr:uid="{00000000-0005-0000-0000-0000DD4D0000}"/>
    <cellStyle name="Percent 7 2 2 2 2" xfId="12017" xr:uid="{00000000-0005-0000-0000-0000DE4D0000}"/>
    <cellStyle name="Percent 7 2 2 2 2 2" xfId="29637" xr:uid="{00000000-0005-0000-0000-0000DF4D0000}"/>
    <cellStyle name="Percent 7 2 2 2 3" xfId="29636" xr:uid="{00000000-0005-0000-0000-0000E04D0000}"/>
    <cellStyle name="Percent 7 2 2 3" xfId="12018" xr:uid="{00000000-0005-0000-0000-0000E14D0000}"/>
    <cellStyle name="Percent 7 2 2 3 2" xfId="12019" xr:uid="{00000000-0005-0000-0000-0000E24D0000}"/>
    <cellStyle name="Percent 7 2 2 3 2 2" xfId="29639" xr:uid="{00000000-0005-0000-0000-0000E34D0000}"/>
    <cellStyle name="Percent 7 2 2 3 3" xfId="29638" xr:uid="{00000000-0005-0000-0000-0000E44D0000}"/>
    <cellStyle name="Percent 7 2 2 4" xfId="12020" xr:uid="{00000000-0005-0000-0000-0000E54D0000}"/>
    <cellStyle name="Percent 7 2 2 4 2" xfId="29640" xr:uid="{00000000-0005-0000-0000-0000E64D0000}"/>
    <cellStyle name="Percent 7 2 2 5" xfId="29635" xr:uid="{00000000-0005-0000-0000-0000E74D0000}"/>
    <cellStyle name="Percent 7 2 3" xfId="12021" xr:uid="{00000000-0005-0000-0000-0000E84D0000}"/>
    <cellStyle name="Percent 7 2 3 2" xfId="12022" xr:uid="{00000000-0005-0000-0000-0000E94D0000}"/>
    <cellStyle name="Percent 7 2 3 2 2" xfId="12023" xr:uid="{00000000-0005-0000-0000-0000EA4D0000}"/>
    <cellStyle name="Percent 7 2 3 2 2 2" xfId="29643" xr:uid="{00000000-0005-0000-0000-0000EB4D0000}"/>
    <cellStyle name="Percent 7 2 3 2 3" xfId="29642" xr:uid="{00000000-0005-0000-0000-0000EC4D0000}"/>
    <cellStyle name="Percent 7 2 3 3" xfId="12024" xr:uid="{00000000-0005-0000-0000-0000ED4D0000}"/>
    <cellStyle name="Percent 7 2 3 3 2" xfId="12025" xr:uid="{00000000-0005-0000-0000-0000EE4D0000}"/>
    <cellStyle name="Percent 7 2 3 3 2 2" xfId="29645" xr:uid="{00000000-0005-0000-0000-0000EF4D0000}"/>
    <cellStyle name="Percent 7 2 3 3 3" xfId="29644" xr:uid="{00000000-0005-0000-0000-0000F04D0000}"/>
    <cellStyle name="Percent 7 2 3 4" xfId="12026" xr:uid="{00000000-0005-0000-0000-0000F14D0000}"/>
    <cellStyle name="Percent 7 2 3 4 2" xfId="29646" xr:uid="{00000000-0005-0000-0000-0000F24D0000}"/>
    <cellStyle name="Percent 7 2 3 5" xfId="29641" xr:uid="{00000000-0005-0000-0000-0000F34D0000}"/>
    <cellStyle name="Percent 7 2 4" xfId="12027" xr:uid="{00000000-0005-0000-0000-0000F44D0000}"/>
    <cellStyle name="Percent 7 2 4 2" xfId="12028" xr:uid="{00000000-0005-0000-0000-0000F54D0000}"/>
    <cellStyle name="Percent 7 2 4 2 2" xfId="12029" xr:uid="{00000000-0005-0000-0000-0000F64D0000}"/>
    <cellStyle name="Percent 7 2 4 2 2 2" xfId="29649" xr:uid="{00000000-0005-0000-0000-0000F74D0000}"/>
    <cellStyle name="Percent 7 2 4 2 3" xfId="29648" xr:uid="{00000000-0005-0000-0000-0000F84D0000}"/>
    <cellStyle name="Percent 7 2 4 3" xfId="12030" xr:uid="{00000000-0005-0000-0000-0000F94D0000}"/>
    <cellStyle name="Percent 7 2 4 3 2" xfId="12031" xr:uid="{00000000-0005-0000-0000-0000FA4D0000}"/>
    <cellStyle name="Percent 7 2 4 3 2 2" xfId="29651" xr:uid="{00000000-0005-0000-0000-0000FB4D0000}"/>
    <cellStyle name="Percent 7 2 4 3 3" xfId="29650" xr:uid="{00000000-0005-0000-0000-0000FC4D0000}"/>
    <cellStyle name="Percent 7 2 4 4" xfId="12032" xr:uid="{00000000-0005-0000-0000-0000FD4D0000}"/>
    <cellStyle name="Percent 7 2 4 4 2" xfId="12033" xr:uid="{00000000-0005-0000-0000-0000FE4D0000}"/>
    <cellStyle name="Percent 7 2 4 4 2 2" xfId="29653" xr:uid="{00000000-0005-0000-0000-0000FF4D0000}"/>
    <cellStyle name="Percent 7 2 4 4 3" xfId="29652" xr:uid="{00000000-0005-0000-0000-0000004E0000}"/>
    <cellStyle name="Percent 7 2 4 5" xfId="12034" xr:uid="{00000000-0005-0000-0000-0000014E0000}"/>
    <cellStyle name="Percent 7 2 4 5 2" xfId="29654" xr:uid="{00000000-0005-0000-0000-0000024E0000}"/>
    <cellStyle name="Percent 7 2 4 6" xfId="29647" xr:uid="{00000000-0005-0000-0000-0000034E0000}"/>
    <cellStyle name="Percent 7 2 5" xfId="12035" xr:uid="{00000000-0005-0000-0000-0000044E0000}"/>
    <cellStyle name="Percent 7 2 5 2" xfId="12036" xr:uid="{00000000-0005-0000-0000-0000054E0000}"/>
    <cellStyle name="Percent 7 2 5 2 2" xfId="12037" xr:uid="{00000000-0005-0000-0000-0000064E0000}"/>
    <cellStyle name="Percent 7 2 5 2 2 2" xfId="29657" xr:uid="{00000000-0005-0000-0000-0000074E0000}"/>
    <cellStyle name="Percent 7 2 5 2 3" xfId="29656" xr:uid="{00000000-0005-0000-0000-0000084E0000}"/>
    <cellStyle name="Percent 7 2 5 3" xfId="12038" xr:uid="{00000000-0005-0000-0000-0000094E0000}"/>
    <cellStyle name="Percent 7 2 5 3 2" xfId="12039" xr:uid="{00000000-0005-0000-0000-00000A4E0000}"/>
    <cellStyle name="Percent 7 2 5 3 2 2" xfId="29659" xr:uid="{00000000-0005-0000-0000-00000B4E0000}"/>
    <cellStyle name="Percent 7 2 5 3 3" xfId="29658" xr:uid="{00000000-0005-0000-0000-00000C4E0000}"/>
    <cellStyle name="Percent 7 2 5 4" xfId="12040" xr:uid="{00000000-0005-0000-0000-00000D4E0000}"/>
    <cellStyle name="Percent 7 2 5 4 2" xfId="29660" xr:uid="{00000000-0005-0000-0000-00000E4E0000}"/>
    <cellStyle name="Percent 7 2 5 5" xfId="29655" xr:uid="{00000000-0005-0000-0000-00000F4E0000}"/>
    <cellStyle name="Percent 7 2 6" xfId="12041" xr:uid="{00000000-0005-0000-0000-0000104E0000}"/>
    <cellStyle name="Percent 7 2 6 2" xfId="12042" xr:uid="{00000000-0005-0000-0000-0000114E0000}"/>
    <cellStyle name="Percent 7 2 6 2 2" xfId="29662" xr:uid="{00000000-0005-0000-0000-0000124E0000}"/>
    <cellStyle name="Percent 7 2 6 3" xfId="29661" xr:uid="{00000000-0005-0000-0000-0000134E0000}"/>
    <cellStyle name="Percent 7 2 7" xfId="12043" xr:uid="{00000000-0005-0000-0000-0000144E0000}"/>
    <cellStyle name="Percent 7 2 7 2" xfId="12044" xr:uid="{00000000-0005-0000-0000-0000154E0000}"/>
    <cellStyle name="Percent 7 2 7 2 2" xfId="29664" xr:uid="{00000000-0005-0000-0000-0000164E0000}"/>
    <cellStyle name="Percent 7 2 7 3" xfId="29663" xr:uid="{00000000-0005-0000-0000-0000174E0000}"/>
    <cellStyle name="Percent 7 2 8" xfId="12045" xr:uid="{00000000-0005-0000-0000-0000184E0000}"/>
    <cellStyle name="Percent 7 2 8 2" xfId="12046" xr:uid="{00000000-0005-0000-0000-0000194E0000}"/>
    <cellStyle name="Percent 7 2 8 2 2" xfId="29666" xr:uid="{00000000-0005-0000-0000-00001A4E0000}"/>
    <cellStyle name="Percent 7 2 8 3" xfId="29665" xr:uid="{00000000-0005-0000-0000-00001B4E0000}"/>
    <cellStyle name="Percent 7 2 9" xfId="12047" xr:uid="{00000000-0005-0000-0000-00001C4E0000}"/>
    <cellStyle name="Percent 7 2 9 2" xfId="29667" xr:uid="{00000000-0005-0000-0000-00001D4E0000}"/>
    <cellStyle name="Percent 7 3" xfId="12048" xr:uid="{00000000-0005-0000-0000-00001E4E0000}"/>
    <cellStyle name="Percent 7 3 10" xfId="29668" xr:uid="{00000000-0005-0000-0000-00001F4E0000}"/>
    <cellStyle name="Percent 7 3 2" xfId="12049" xr:uid="{00000000-0005-0000-0000-0000204E0000}"/>
    <cellStyle name="Percent 7 3 2 2" xfId="12050" xr:uid="{00000000-0005-0000-0000-0000214E0000}"/>
    <cellStyle name="Percent 7 3 2 2 2" xfId="12051" xr:uid="{00000000-0005-0000-0000-0000224E0000}"/>
    <cellStyle name="Percent 7 3 2 2 2 2" xfId="29671" xr:uid="{00000000-0005-0000-0000-0000234E0000}"/>
    <cellStyle name="Percent 7 3 2 2 3" xfId="29670" xr:uid="{00000000-0005-0000-0000-0000244E0000}"/>
    <cellStyle name="Percent 7 3 2 3" xfId="12052" xr:uid="{00000000-0005-0000-0000-0000254E0000}"/>
    <cellStyle name="Percent 7 3 2 3 2" xfId="12053" xr:uid="{00000000-0005-0000-0000-0000264E0000}"/>
    <cellStyle name="Percent 7 3 2 3 2 2" xfId="29673" xr:uid="{00000000-0005-0000-0000-0000274E0000}"/>
    <cellStyle name="Percent 7 3 2 3 3" xfId="29672" xr:uid="{00000000-0005-0000-0000-0000284E0000}"/>
    <cellStyle name="Percent 7 3 2 4" xfId="12054" xr:uid="{00000000-0005-0000-0000-0000294E0000}"/>
    <cellStyle name="Percent 7 3 2 4 2" xfId="29674" xr:uid="{00000000-0005-0000-0000-00002A4E0000}"/>
    <cellStyle name="Percent 7 3 2 5" xfId="29669" xr:uid="{00000000-0005-0000-0000-00002B4E0000}"/>
    <cellStyle name="Percent 7 3 3" xfId="12055" xr:uid="{00000000-0005-0000-0000-00002C4E0000}"/>
    <cellStyle name="Percent 7 3 3 2" xfId="12056" xr:uid="{00000000-0005-0000-0000-00002D4E0000}"/>
    <cellStyle name="Percent 7 3 3 2 2" xfId="12057" xr:uid="{00000000-0005-0000-0000-00002E4E0000}"/>
    <cellStyle name="Percent 7 3 3 2 2 2" xfId="29677" xr:uid="{00000000-0005-0000-0000-00002F4E0000}"/>
    <cellStyle name="Percent 7 3 3 2 3" xfId="29676" xr:uid="{00000000-0005-0000-0000-0000304E0000}"/>
    <cellStyle name="Percent 7 3 3 3" xfId="12058" xr:uid="{00000000-0005-0000-0000-0000314E0000}"/>
    <cellStyle name="Percent 7 3 3 3 2" xfId="12059" xr:uid="{00000000-0005-0000-0000-0000324E0000}"/>
    <cellStyle name="Percent 7 3 3 3 2 2" xfId="29679" xr:uid="{00000000-0005-0000-0000-0000334E0000}"/>
    <cellStyle name="Percent 7 3 3 3 3" xfId="29678" xr:uid="{00000000-0005-0000-0000-0000344E0000}"/>
    <cellStyle name="Percent 7 3 3 4" xfId="12060" xr:uid="{00000000-0005-0000-0000-0000354E0000}"/>
    <cellStyle name="Percent 7 3 3 4 2" xfId="29680" xr:uid="{00000000-0005-0000-0000-0000364E0000}"/>
    <cellStyle name="Percent 7 3 3 5" xfId="29675" xr:uid="{00000000-0005-0000-0000-0000374E0000}"/>
    <cellStyle name="Percent 7 3 4" xfId="12061" xr:uid="{00000000-0005-0000-0000-0000384E0000}"/>
    <cellStyle name="Percent 7 3 4 2" xfId="12062" xr:uid="{00000000-0005-0000-0000-0000394E0000}"/>
    <cellStyle name="Percent 7 3 4 2 2" xfId="12063" xr:uid="{00000000-0005-0000-0000-00003A4E0000}"/>
    <cellStyle name="Percent 7 3 4 2 2 2" xfId="29683" xr:uid="{00000000-0005-0000-0000-00003B4E0000}"/>
    <cellStyle name="Percent 7 3 4 2 3" xfId="29682" xr:uid="{00000000-0005-0000-0000-00003C4E0000}"/>
    <cellStyle name="Percent 7 3 4 3" xfId="12064" xr:uid="{00000000-0005-0000-0000-00003D4E0000}"/>
    <cellStyle name="Percent 7 3 4 3 2" xfId="12065" xr:uid="{00000000-0005-0000-0000-00003E4E0000}"/>
    <cellStyle name="Percent 7 3 4 3 2 2" xfId="29685" xr:uid="{00000000-0005-0000-0000-00003F4E0000}"/>
    <cellStyle name="Percent 7 3 4 3 3" xfId="29684" xr:uid="{00000000-0005-0000-0000-0000404E0000}"/>
    <cellStyle name="Percent 7 3 4 4" xfId="12066" xr:uid="{00000000-0005-0000-0000-0000414E0000}"/>
    <cellStyle name="Percent 7 3 4 4 2" xfId="12067" xr:uid="{00000000-0005-0000-0000-0000424E0000}"/>
    <cellStyle name="Percent 7 3 4 4 2 2" xfId="29687" xr:uid="{00000000-0005-0000-0000-0000434E0000}"/>
    <cellStyle name="Percent 7 3 4 4 3" xfId="29686" xr:uid="{00000000-0005-0000-0000-0000444E0000}"/>
    <cellStyle name="Percent 7 3 4 5" xfId="12068" xr:uid="{00000000-0005-0000-0000-0000454E0000}"/>
    <cellStyle name="Percent 7 3 4 5 2" xfId="29688" xr:uid="{00000000-0005-0000-0000-0000464E0000}"/>
    <cellStyle name="Percent 7 3 4 6" xfId="29681" xr:uid="{00000000-0005-0000-0000-0000474E0000}"/>
    <cellStyle name="Percent 7 3 5" xfId="12069" xr:uid="{00000000-0005-0000-0000-0000484E0000}"/>
    <cellStyle name="Percent 7 3 5 2" xfId="12070" xr:uid="{00000000-0005-0000-0000-0000494E0000}"/>
    <cellStyle name="Percent 7 3 5 2 2" xfId="12071" xr:uid="{00000000-0005-0000-0000-00004A4E0000}"/>
    <cellStyle name="Percent 7 3 5 2 2 2" xfId="29691" xr:uid="{00000000-0005-0000-0000-00004B4E0000}"/>
    <cellStyle name="Percent 7 3 5 2 3" xfId="29690" xr:uid="{00000000-0005-0000-0000-00004C4E0000}"/>
    <cellStyle name="Percent 7 3 5 3" xfId="12072" xr:uid="{00000000-0005-0000-0000-00004D4E0000}"/>
    <cellStyle name="Percent 7 3 5 3 2" xfId="12073" xr:uid="{00000000-0005-0000-0000-00004E4E0000}"/>
    <cellStyle name="Percent 7 3 5 3 2 2" xfId="29693" xr:uid="{00000000-0005-0000-0000-00004F4E0000}"/>
    <cellStyle name="Percent 7 3 5 3 3" xfId="29692" xr:uid="{00000000-0005-0000-0000-0000504E0000}"/>
    <cellStyle name="Percent 7 3 5 4" xfId="12074" xr:uid="{00000000-0005-0000-0000-0000514E0000}"/>
    <cellStyle name="Percent 7 3 5 4 2" xfId="29694" xr:uid="{00000000-0005-0000-0000-0000524E0000}"/>
    <cellStyle name="Percent 7 3 5 5" xfId="29689" xr:uid="{00000000-0005-0000-0000-0000534E0000}"/>
    <cellStyle name="Percent 7 3 6" xfId="12075" xr:uid="{00000000-0005-0000-0000-0000544E0000}"/>
    <cellStyle name="Percent 7 3 6 2" xfId="12076" xr:uid="{00000000-0005-0000-0000-0000554E0000}"/>
    <cellStyle name="Percent 7 3 6 2 2" xfId="29696" xr:uid="{00000000-0005-0000-0000-0000564E0000}"/>
    <cellStyle name="Percent 7 3 6 3" xfId="29695" xr:uid="{00000000-0005-0000-0000-0000574E0000}"/>
    <cellStyle name="Percent 7 3 7" xfId="12077" xr:uid="{00000000-0005-0000-0000-0000584E0000}"/>
    <cellStyle name="Percent 7 3 7 2" xfId="12078" xr:uid="{00000000-0005-0000-0000-0000594E0000}"/>
    <cellStyle name="Percent 7 3 7 2 2" xfId="29698" xr:uid="{00000000-0005-0000-0000-00005A4E0000}"/>
    <cellStyle name="Percent 7 3 7 3" xfId="29697" xr:uid="{00000000-0005-0000-0000-00005B4E0000}"/>
    <cellStyle name="Percent 7 3 8" xfId="12079" xr:uid="{00000000-0005-0000-0000-00005C4E0000}"/>
    <cellStyle name="Percent 7 3 8 2" xfId="12080" xr:uid="{00000000-0005-0000-0000-00005D4E0000}"/>
    <cellStyle name="Percent 7 3 8 2 2" xfId="29700" xr:uid="{00000000-0005-0000-0000-00005E4E0000}"/>
    <cellStyle name="Percent 7 3 8 3" xfId="29699" xr:uid="{00000000-0005-0000-0000-00005F4E0000}"/>
    <cellStyle name="Percent 7 3 9" xfId="12081" xr:uid="{00000000-0005-0000-0000-0000604E0000}"/>
    <cellStyle name="Percent 7 3 9 2" xfId="29701" xr:uid="{00000000-0005-0000-0000-0000614E0000}"/>
    <cellStyle name="Percent 7 4" xfId="12082" xr:uid="{00000000-0005-0000-0000-0000624E0000}"/>
    <cellStyle name="Percent 7 4 10" xfId="29702" xr:uid="{00000000-0005-0000-0000-0000634E0000}"/>
    <cellStyle name="Percent 7 4 2" xfId="12083" xr:uid="{00000000-0005-0000-0000-0000644E0000}"/>
    <cellStyle name="Percent 7 4 2 2" xfId="12084" xr:uid="{00000000-0005-0000-0000-0000654E0000}"/>
    <cellStyle name="Percent 7 4 2 2 2" xfId="12085" xr:uid="{00000000-0005-0000-0000-0000664E0000}"/>
    <cellStyle name="Percent 7 4 2 2 2 2" xfId="29705" xr:uid="{00000000-0005-0000-0000-0000674E0000}"/>
    <cellStyle name="Percent 7 4 2 2 3" xfId="29704" xr:uid="{00000000-0005-0000-0000-0000684E0000}"/>
    <cellStyle name="Percent 7 4 2 3" xfId="12086" xr:uid="{00000000-0005-0000-0000-0000694E0000}"/>
    <cellStyle name="Percent 7 4 2 3 2" xfId="12087" xr:uid="{00000000-0005-0000-0000-00006A4E0000}"/>
    <cellStyle name="Percent 7 4 2 3 2 2" xfId="29707" xr:uid="{00000000-0005-0000-0000-00006B4E0000}"/>
    <cellStyle name="Percent 7 4 2 3 3" xfId="29706" xr:uid="{00000000-0005-0000-0000-00006C4E0000}"/>
    <cellStyle name="Percent 7 4 2 4" xfId="12088" xr:uid="{00000000-0005-0000-0000-00006D4E0000}"/>
    <cellStyle name="Percent 7 4 2 4 2" xfId="29708" xr:uid="{00000000-0005-0000-0000-00006E4E0000}"/>
    <cellStyle name="Percent 7 4 2 5" xfId="29703" xr:uid="{00000000-0005-0000-0000-00006F4E0000}"/>
    <cellStyle name="Percent 7 4 3" xfId="12089" xr:uid="{00000000-0005-0000-0000-0000704E0000}"/>
    <cellStyle name="Percent 7 4 3 2" xfId="12090" xr:uid="{00000000-0005-0000-0000-0000714E0000}"/>
    <cellStyle name="Percent 7 4 3 2 2" xfId="12091" xr:uid="{00000000-0005-0000-0000-0000724E0000}"/>
    <cellStyle name="Percent 7 4 3 2 2 2" xfId="29711" xr:uid="{00000000-0005-0000-0000-0000734E0000}"/>
    <cellStyle name="Percent 7 4 3 2 3" xfId="29710" xr:uid="{00000000-0005-0000-0000-0000744E0000}"/>
    <cellStyle name="Percent 7 4 3 3" xfId="12092" xr:uid="{00000000-0005-0000-0000-0000754E0000}"/>
    <cellStyle name="Percent 7 4 3 3 2" xfId="12093" xr:uid="{00000000-0005-0000-0000-0000764E0000}"/>
    <cellStyle name="Percent 7 4 3 3 2 2" xfId="29713" xr:uid="{00000000-0005-0000-0000-0000774E0000}"/>
    <cellStyle name="Percent 7 4 3 3 3" xfId="29712" xr:uid="{00000000-0005-0000-0000-0000784E0000}"/>
    <cellStyle name="Percent 7 4 3 4" xfId="12094" xr:uid="{00000000-0005-0000-0000-0000794E0000}"/>
    <cellStyle name="Percent 7 4 3 4 2" xfId="29714" xr:uid="{00000000-0005-0000-0000-00007A4E0000}"/>
    <cellStyle name="Percent 7 4 3 5" xfId="29709" xr:uid="{00000000-0005-0000-0000-00007B4E0000}"/>
    <cellStyle name="Percent 7 4 4" xfId="12095" xr:uid="{00000000-0005-0000-0000-00007C4E0000}"/>
    <cellStyle name="Percent 7 4 4 2" xfId="12096" xr:uid="{00000000-0005-0000-0000-00007D4E0000}"/>
    <cellStyle name="Percent 7 4 4 2 2" xfId="12097" xr:uid="{00000000-0005-0000-0000-00007E4E0000}"/>
    <cellStyle name="Percent 7 4 4 2 2 2" xfId="29717" xr:uid="{00000000-0005-0000-0000-00007F4E0000}"/>
    <cellStyle name="Percent 7 4 4 2 3" xfId="29716" xr:uid="{00000000-0005-0000-0000-0000804E0000}"/>
    <cellStyle name="Percent 7 4 4 3" xfId="12098" xr:uid="{00000000-0005-0000-0000-0000814E0000}"/>
    <cellStyle name="Percent 7 4 4 3 2" xfId="12099" xr:uid="{00000000-0005-0000-0000-0000824E0000}"/>
    <cellStyle name="Percent 7 4 4 3 2 2" xfId="29719" xr:uid="{00000000-0005-0000-0000-0000834E0000}"/>
    <cellStyle name="Percent 7 4 4 3 3" xfId="29718" xr:uid="{00000000-0005-0000-0000-0000844E0000}"/>
    <cellStyle name="Percent 7 4 4 4" xfId="12100" xr:uid="{00000000-0005-0000-0000-0000854E0000}"/>
    <cellStyle name="Percent 7 4 4 4 2" xfId="12101" xr:uid="{00000000-0005-0000-0000-0000864E0000}"/>
    <cellStyle name="Percent 7 4 4 4 2 2" xfId="29721" xr:uid="{00000000-0005-0000-0000-0000874E0000}"/>
    <cellStyle name="Percent 7 4 4 4 3" xfId="29720" xr:uid="{00000000-0005-0000-0000-0000884E0000}"/>
    <cellStyle name="Percent 7 4 4 5" xfId="12102" xr:uid="{00000000-0005-0000-0000-0000894E0000}"/>
    <cellStyle name="Percent 7 4 4 5 2" xfId="29722" xr:uid="{00000000-0005-0000-0000-00008A4E0000}"/>
    <cellStyle name="Percent 7 4 4 6" xfId="29715" xr:uid="{00000000-0005-0000-0000-00008B4E0000}"/>
    <cellStyle name="Percent 7 4 5" xfId="12103" xr:uid="{00000000-0005-0000-0000-00008C4E0000}"/>
    <cellStyle name="Percent 7 4 5 2" xfId="12104" xr:uid="{00000000-0005-0000-0000-00008D4E0000}"/>
    <cellStyle name="Percent 7 4 5 2 2" xfId="12105" xr:uid="{00000000-0005-0000-0000-00008E4E0000}"/>
    <cellStyle name="Percent 7 4 5 2 2 2" xfId="29725" xr:uid="{00000000-0005-0000-0000-00008F4E0000}"/>
    <cellStyle name="Percent 7 4 5 2 3" xfId="29724" xr:uid="{00000000-0005-0000-0000-0000904E0000}"/>
    <cellStyle name="Percent 7 4 5 3" xfId="12106" xr:uid="{00000000-0005-0000-0000-0000914E0000}"/>
    <cellStyle name="Percent 7 4 5 3 2" xfId="12107" xr:uid="{00000000-0005-0000-0000-0000924E0000}"/>
    <cellStyle name="Percent 7 4 5 3 2 2" xfId="29727" xr:uid="{00000000-0005-0000-0000-0000934E0000}"/>
    <cellStyle name="Percent 7 4 5 3 3" xfId="29726" xr:uid="{00000000-0005-0000-0000-0000944E0000}"/>
    <cellStyle name="Percent 7 4 5 4" xfId="12108" xr:uid="{00000000-0005-0000-0000-0000954E0000}"/>
    <cellStyle name="Percent 7 4 5 4 2" xfId="29728" xr:uid="{00000000-0005-0000-0000-0000964E0000}"/>
    <cellStyle name="Percent 7 4 5 5" xfId="29723" xr:uid="{00000000-0005-0000-0000-0000974E0000}"/>
    <cellStyle name="Percent 7 4 6" xfId="12109" xr:uid="{00000000-0005-0000-0000-0000984E0000}"/>
    <cellStyle name="Percent 7 4 6 2" xfId="12110" xr:uid="{00000000-0005-0000-0000-0000994E0000}"/>
    <cellStyle name="Percent 7 4 6 2 2" xfId="29730" xr:uid="{00000000-0005-0000-0000-00009A4E0000}"/>
    <cellStyle name="Percent 7 4 6 3" xfId="29729" xr:uid="{00000000-0005-0000-0000-00009B4E0000}"/>
    <cellStyle name="Percent 7 4 7" xfId="12111" xr:uid="{00000000-0005-0000-0000-00009C4E0000}"/>
    <cellStyle name="Percent 7 4 7 2" xfId="12112" xr:uid="{00000000-0005-0000-0000-00009D4E0000}"/>
    <cellStyle name="Percent 7 4 7 2 2" xfId="29732" xr:uid="{00000000-0005-0000-0000-00009E4E0000}"/>
    <cellStyle name="Percent 7 4 7 3" xfId="29731" xr:uid="{00000000-0005-0000-0000-00009F4E0000}"/>
    <cellStyle name="Percent 7 4 8" xfId="12113" xr:uid="{00000000-0005-0000-0000-0000A04E0000}"/>
    <cellStyle name="Percent 7 4 8 2" xfId="12114" xr:uid="{00000000-0005-0000-0000-0000A14E0000}"/>
    <cellStyle name="Percent 7 4 8 2 2" xfId="29734" xr:uid="{00000000-0005-0000-0000-0000A24E0000}"/>
    <cellStyle name="Percent 7 4 8 3" xfId="29733" xr:uid="{00000000-0005-0000-0000-0000A34E0000}"/>
    <cellStyle name="Percent 7 4 9" xfId="12115" xr:uid="{00000000-0005-0000-0000-0000A44E0000}"/>
    <cellStyle name="Percent 7 4 9 2" xfId="29735" xr:uid="{00000000-0005-0000-0000-0000A54E0000}"/>
    <cellStyle name="Percent 7 5" xfId="12116" xr:uid="{00000000-0005-0000-0000-0000A64E0000}"/>
    <cellStyle name="Percent 7 5 10" xfId="29736" xr:uid="{00000000-0005-0000-0000-0000A74E0000}"/>
    <cellStyle name="Percent 7 5 2" xfId="12117" xr:uid="{00000000-0005-0000-0000-0000A84E0000}"/>
    <cellStyle name="Percent 7 5 2 2" xfId="12118" xr:uid="{00000000-0005-0000-0000-0000A94E0000}"/>
    <cellStyle name="Percent 7 5 2 2 2" xfId="12119" xr:uid="{00000000-0005-0000-0000-0000AA4E0000}"/>
    <cellStyle name="Percent 7 5 2 2 2 2" xfId="29739" xr:uid="{00000000-0005-0000-0000-0000AB4E0000}"/>
    <cellStyle name="Percent 7 5 2 2 3" xfId="29738" xr:uid="{00000000-0005-0000-0000-0000AC4E0000}"/>
    <cellStyle name="Percent 7 5 2 3" xfId="12120" xr:uid="{00000000-0005-0000-0000-0000AD4E0000}"/>
    <cellStyle name="Percent 7 5 2 3 2" xfId="12121" xr:uid="{00000000-0005-0000-0000-0000AE4E0000}"/>
    <cellStyle name="Percent 7 5 2 3 2 2" xfId="29741" xr:uid="{00000000-0005-0000-0000-0000AF4E0000}"/>
    <cellStyle name="Percent 7 5 2 3 3" xfId="29740" xr:uid="{00000000-0005-0000-0000-0000B04E0000}"/>
    <cellStyle name="Percent 7 5 2 4" xfId="12122" xr:uid="{00000000-0005-0000-0000-0000B14E0000}"/>
    <cellStyle name="Percent 7 5 2 4 2" xfId="29742" xr:uid="{00000000-0005-0000-0000-0000B24E0000}"/>
    <cellStyle name="Percent 7 5 2 5" xfId="29737" xr:uid="{00000000-0005-0000-0000-0000B34E0000}"/>
    <cellStyle name="Percent 7 5 3" xfId="12123" xr:uid="{00000000-0005-0000-0000-0000B44E0000}"/>
    <cellStyle name="Percent 7 5 3 2" xfId="12124" xr:uid="{00000000-0005-0000-0000-0000B54E0000}"/>
    <cellStyle name="Percent 7 5 3 2 2" xfId="12125" xr:uid="{00000000-0005-0000-0000-0000B64E0000}"/>
    <cellStyle name="Percent 7 5 3 2 2 2" xfId="29745" xr:uid="{00000000-0005-0000-0000-0000B74E0000}"/>
    <cellStyle name="Percent 7 5 3 2 3" xfId="29744" xr:uid="{00000000-0005-0000-0000-0000B84E0000}"/>
    <cellStyle name="Percent 7 5 3 3" xfId="12126" xr:uid="{00000000-0005-0000-0000-0000B94E0000}"/>
    <cellStyle name="Percent 7 5 3 3 2" xfId="12127" xr:uid="{00000000-0005-0000-0000-0000BA4E0000}"/>
    <cellStyle name="Percent 7 5 3 3 2 2" xfId="29747" xr:uid="{00000000-0005-0000-0000-0000BB4E0000}"/>
    <cellStyle name="Percent 7 5 3 3 3" xfId="29746" xr:uid="{00000000-0005-0000-0000-0000BC4E0000}"/>
    <cellStyle name="Percent 7 5 3 4" xfId="12128" xr:uid="{00000000-0005-0000-0000-0000BD4E0000}"/>
    <cellStyle name="Percent 7 5 3 4 2" xfId="29748" xr:uid="{00000000-0005-0000-0000-0000BE4E0000}"/>
    <cellStyle name="Percent 7 5 3 5" xfId="29743" xr:uid="{00000000-0005-0000-0000-0000BF4E0000}"/>
    <cellStyle name="Percent 7 5 4" xfId="12129" xr:uid="{00000000-0005-0000-0000-0000C04E0000}"/>
    <cellStyle name="Percent 7 5 4 2" xfId="12130" xr:uid="{00000000-0005-0000-0000-0000C14E0000}"/>
    <cellStyle name="Percent 7 5 4 2 2" xfId="12131" xr:uid="{00000000-0005-0000-0000-0000C24E0000}"/>
    <cellStyle name="Percent 7 5 4 2 2 2" xfId="29751" xr:uid="{00000000-0005-0000-0000-0000C34E0000}"/>
    <cellStyle name="Percent 7 5 4 2 3" xfId="29750" xr:uid="{00000000-0005-0000-0000-0000C44E0000}"/>
    <cellStyle name="Percent 7 5 4 3" xfId="12132" xr:uid="{00000000-0005-0000-0000-0000C54E0000}"/>
    <cellStyle name="Percent 7 5 4 3 2" xfId="12133" xr:uid="{00000000-0005-0000-0000-0000C64E0000}"/>
    <cellStyle name="Percent 7 5 4 3 2 2" xfId="29753" xr:uid="{00000000-0005-0000-0000-0000C74E0000}"/>
    <cellStyle name="Percent 7 5 4 3 3" xfId="29752" xr:uid="{00000000-0005-0000-0000-0000C84E0000}"/>
    <cellStyle name="Percent 7 5 4 4" xfId="12134" xr:uid="{00000000-0005-0000-0000-0000C94E0000}"/>
    <cellStyle name="Percent 7 5 4 4 2" xfId="12135" xr:uid="{00000000-0005-0000-0000-0000CA4E0000}"/>
    <cellStyle name="Percent 7 5 4 4 2 2" xfId="29755" xr:uid="{00000000-0005-0000-0000-0000CB4E0000}"/>
    <cellStyle name="Percent 7 5 4 4 3" xfId="29754" xr:uid="{00000000-0005-0000-0000-0000CC4E0000}"/>
    <cellStyle name="Percent 7 5 4 5" xfId="12136" xr:uid="{00000000-0005-0000-0000-0000CD4E0000}"/>
    <cellStyle name="Percent 7 5 4 5 2" xfId="29756" xr:uid="{00000000-0005-0000-0000-0000CE4E0000}"/>
    <cellStyle name="Percent 7 5 4 6" xfId="29749" xr:uid="{00000000-0005-0000-0000-0000CF4E0000}"/>
    <cellStyle name="Percent 7 5 5" xfId="12137" xr:uid="{00000000-0005-0000-0000-0000D04E0000}"/>
    <cellStyle name="Percent 7 5 5 2" xfId="12138" xr:uid="{00000000-0005-0000-0000-0000D14E0000}"/>
    <cellStyle name="Percent 7 5 5 2 2" xfId="12139" xr:uid="{00000000-0005-0000-0000-0000D24E0000}"/>
    <cellStyle name="Percent 7 5 5 2 2 2" xfId="29759" xr:uid="{00000000-0005-0000-0000-0000D34E0000}"/>
    <cellStyle name="Percent 7 5 5 2 3" xfId="29758" xr:uid="{00000000-0005-0000-0000-0000D44E0000}"/>
    <cellStyle name="Percent 7 5 5 3" xfId="12140" xr:uid="{00000000-0005-0000-0000-0000D54E0000}"/>
    <cellStyle name="Percent 7 5 5 3 2" xfId="12141" xr:uid="{00000000-0005-0000-0000-0000D64E0000}"/>
    <cellStyle name="Percent 7 5 5 3 2 2" xfId="29761" xr:uid="{00000000-0005-0000-0000-0000D74E0000}"/>
    <cellStyle name="Percent 7 5 5 3 3" xfId="29760" xr:uid="{00000000-0005-0000-0000-0000D84E0000}"/>
    <cellStyle name="Percent 7 5 5 4" xfId="12142" xr:uid="{00000000-0005-0000-0000-0000D94E0000}"/>
    <cellStyle name="Percent 7 5 5 4 2" xfId="29762" xr:uid="{00000000-0005-0000-0000-0000DA4E0000}"/>
    <cellStyle name="Percent 7 5 5 5" xfId="29757" xr:uid="{00000000-0005-0000-0000-0000DB4E0000}"/>
    <cellStyle name="Percent 7 5 6" xfId="12143" xr:uid="{00000000-0005-0000-0000-0000DC4E0000}"/>
    <cellStyle name="Percent 7 5 6 2" xfId="12144" xr:uid="{00000000-0005-0000-0000-0000DD4E0000}"/>
    <cellStyle name="Percent 7 5 6 2 2" xfId="29764" xr:uid="{00000000-0005-0000-0000-0000DE4E0000}"/>
    <cellStyle name="Percent 7 5 6 3" xfId="29763" xr:uid="{00000000-0005-0000-0000-0000DF4E0000}"/>
    <cellStyle name="Percent 7 5 7" xfId="12145" xr:uid="{00000000-0005-0000-0000-0000E04E0000}"/>
    <cellStyle name="Percent 7 5 7 2" xfId="12146" xr:uid="{00000000-0005-0000-0000-0000E14E0000}"/>
    <cellStyle name="Percent 7 5 7 2 2" xfId="29766" xr:uid="{00000000-0005-0000-0000-0000E24E0000}"/>
    <cellStyle name="Percent 7 5 7 3" xfId="29765" xr:uid="{00000000-0005-0000-0000-0000E34E0000}"/>
    <cellStyle name="Percent 7 5 8" xfId="12147" xr:uid="{00000000-0005-0000-0000-0000E44E0000}"/>
    <cellStyle name="Percent 7 5 8 2" xfId="12148" xr:uid="{00000000-0005-0000-0000-0000E54E0000}"/>
    <cellStyle name="Percent 7 5 8 2 2" xfId="29768" xr:uid="{00000000-0005-0000-0000-0000E64E0000}"/>
    <cellStyle name="Percent 7 5 8 3" xfId="29767" xr:uid="{00000000-0005-0000-0000-0000E74E0000}"/>
    <cellStyle name="Percent 7 5 9" xfId="12149" xr:uid="{00000000-0005-0000-0000-0000E84E0000}"/>
    <cellStyle name="Percent 7 5 9 2" xfId="29769" xr:uid="{00000000-0005-0000-0000-0000E94E0000}"/>
    <cellStyle name="Percent 7 6" xfId="12150" xr:uid="{00000000-0005-0000-0000-0000EA4E0000}"/>
    <cellStyle name="Percent 7 6 10" xfId="29770" xr:uid="{00000000-0005-0000-0000-0000EB4E0000}"/>
    <cellStyle name="Percent 7 6 2" xfId="12151" xr:uid="{00000000-0005-0000-0000-0000EC4E0000}"/>
    <cellStyle name="Percent 7 6 2 2" xfId="12152" xr:uid="{00000000-0005-0000-0000-0000ED4E0000}"/>
    <cellStyle name="Percent 7 6 2 2 2" xfId="12153" xr:uid="{00000000-0005-0000-0000-0000EE4E0000}"/>
    <cellStyle name="Percent 7 6 2 2 2 2" xfId="29773" xr:uid="{00000000-0005-0000-0000-0000EF4E0000}"/>
    <cellStyle name="Percent 7 6 2 2 3" xfId="29772" xr:uid="{00000000-0005-0000-0000-0000F04E0000}"/>
    <cellStyle name="Percent 7 6 2 3" xfId="12154" xr:uid="{00000000-0005-0000-0000-0000F14E0000}"/>
    <cellStyle name="Percent 7 6 2 3 2" xfId="12155" xr:uid="{00000000-0005-0000-0000-0000F24E0000}"/>
    <cellStyle name="Percent 7 6 2 3 2 2" xfId="29775" xr:uid="{00000000-0005-0000-0000-0000F34E0000}"/>
    <cellStyle name="Percent 7 6 2 3 3" xfId="29774" xr:uid="{00000000-0005-0000-0000-0000F44E0000}"/>
    <cellStyle name="Percent 7 6 2 4" xfId="12156" xr:uid="{00000000-0005-0000-0000-0000F54E0000}"/>
    <cellStyle name="Percent 7 6 2 4 2" xfId="29776" xr:uid="{00000000-0005-0000-0000-0000F64E0000}"/>
    <cellStyle name="Percent 7 6 2 5" xfId="29771" xr:uid="{00000000-0005-0000-0000-0000F74E0000}"/>
    <cellStyle name="Percent 7 6 3" xfId="12157" xr:uid="{00000000-0005-0000-0000-0000F84E0000}"/>
    <cellStyle name="Percent 7 6 3 2" xfId="12158" xr:uid="{00000000-0005-0000-0000-0000F94E0000}"/>
    <cellStyle name="Percent 7 6 3 2 2" xfId="12159" xr:uid="{00000000-0005-0000-0000-0000FA4E0000}"/>
    <cellStyle name="Percent 7 6 3 2 2 2" xfId="29779" xr:uid="{00000000-0005-0000-0000-0000FB4E0000}"/>
    <cellStyle name="Percent 7 6 3 2 3" xfId="29778" xr:uid="{00000000-0005-0000-0000-0000FC4E0000}"/>
    <cellStyle name="Percent 7 6 3 3" xfId="12160" xr:uid="{00000000-0005-0000-0000-0000FD4E0000}"/>
    <cellStyle name="Percent 7 6 3 3 2" xfId="12161" xr:uid="{00000000-0005-0000-0000-0000FE4E0000}"/>
    <cellStyle name="Percent 7 6 3 3 2 2" xfId="29781" xr:uid="{00000000-0005-0000-0000-0000FF4E0000}"/>
    <cellStyle name="Percent 7 6 3 3 3" xfId="29780" xr:uid="{00000000-0005-0000-0000-0000004F0000}"/>
    <cellStyle name="Percent 7 6 3 4" xfId="12162" xr:uid="{00000000-0005-0000-0000-0000014F0000}"/>
    <cellStyle name="Percent 7 6 3 4 2" xfId="29782" xr:uid="{00000000-0005-0000-0000-0000024F0000}"/>
    <cellStyle name="Percent 7 6 3 5" xfId="29777" xr:uid="{00000000-0005-0000-0000-0000034F0000}"/>
    <cellStyle name="Percent 7 6 4" xfId="12163" xr:uid="{00000000-0005-0000-0000-0000044F0000}"/>
    <cellStyle name="Percent 7 6 4 2" xfId="12164" xr:uid="{00000000-0005-0000-0000-0000054F0000}"/>
    <cellStyle name="Percent 7 6 4 2 2" xfId="12165" xr:uid="{00000000-0005-0000-0000-0000064F0000}"/>
    <cellStyle name="Percent 7 6 4 2 2 2" xfId="29785" xr:uid="{00000000-0005-0000-0000-0000074F0000}"/>
    <cellStyle name="Percent 7 6 4 2 3" xfId="29784" xr:uid="{00000000-0005-0000-0000-0000084F0000}"/>
    <cellStyle name="Percent 7 6 4 3" xfId="12166" xr:uid="{00000000-0005-0000-0000-0000094F0000}"/>
    <cellStyle name="Percent 7 6 4 3 2" xfId="12167" xr:uid="{00000000-0005-0000-0000-00000A4F0000}"/>
    <cellStyle name="Percent 7 6 4 3 2 2" xfId="29787" xr:uid="{00000000-0005-0000-0000-00000B4F0000}"/>
    <cellStyle name="Percent 7 6 4 3 3" xfId="29786" xr:uid="{00000000-0005-0000-0000-00000C4F0000}"/>
    <cellStyle name="Percent 7 6 4 4" xfId="12168" xr:uid="{00000000-0005-0000-0000-00000D4F0000}"/>
    <cellStyle name="Percent 7 6 4 4 2" xfId="12169" xr:uid="{00000000-0005-0000-0000-00000E4F0000}"/>
    <cellStyle name="Percent 7 6 4 4 2 2" xfId="29789" xr:uid="{00000000-0005-0000-0000-00000F4F0000}"/>
    <cellStyle name="Percent 7 6 4 4 3" xfId="29788" xr:uid="{00000000-0005-0000-0000-0000104F0000}"/>
    <cellStyle name="Percent 7 6 4 5" xfId="12170" xr:uid="{00000000-0005-0000-0000-0000114F0000}"/>
    <cellStyle name="Percent 7 6 4 5 2" xfId="29790" xr:uid="{00000000-0005-0000-0000-0000124F0000}"/>
    <cellStyle name="Percent 7 6 4 6" xfId="29783" xr:uid="{00000000-0005-0000-0000-0000134F0000}"/>
    <cellStyle name="Percent 7 6 5" xfId="12171" xr:uid="{00000000-0005-0000-0000-0000144F0000}"/>
    <cellStyle name="Percent 7 6 5 2" xfId="12172" xr:uid="{00000000-0005-0000-0000-0000154F0000}"/>
    <cellStyle name="Percent 7 6 5 2 2" xfId="12173" xr:uid="{00000000-0005-0000-0000-0000164F0000}"/>
    <cellStyle name="Percent 7 6 5 2 2 2" xfId="29793" xr:uid="{00000000-0005-0000-0000-0000174F0000}"/>
    <cellStyle name="Percent 7 6 5 2 3" xfId="29792" xr:uid="{00000000-0005-0000-0000-0000184F0000}"/>
    <cellStyle name="Percent 7 6 5 3" xfId="12174" xr:uid="{00000000-0005-0000-0000-0000194F0000}"/>
    <cellStyle name="Percent 7 6 5 3 2" xfId="12175" xr:uid="{00000000-0005-0000-0000-00001A4F0000}"/>
    <cellStyle name="Percent 7 6 5 3 2 2" xfId="29795" xr:uid="{00000000-0005-0000-0000-00001B4F0000}"/>
    <cellStyle name="Percent 7 6 5 3 3" xfId="29794" xr:uid="{00000000-0005-0000-0000-00001C4F0000}"/>
    <cellStyle name="Percent 7 6 5 4" xfId="12176" xr:uid="{00000000-0005-0000-0000-00001D4F0000}"/>
    <cellStyle name="Percent 7 6 5 4 2" xfId="29796" xr:uid="{00000000-0005-0000-0000-00001E4F0000}"/>
    <cellStyle name="Percent 7 6 5 5" xfId="29791" xr:uid="{00000000-0005-0000-0000-00001F4F0000}"/>
    <cellStyle name="Percent 7 6 6" xfId="12177" xr:uid="{00000000-0005-0000-0000-0000204F0000}"/>
    <cellStyle name="Percent 7 6 6 2" xfId="12178" xr:uid="{00000000-0005-0000-0000-0000214F0000}"/>
    <cellStyle name="Percent 7 6 6 2 2" xfId="29798" xr:uid="{00000000-0005-0000-0000-0000224F0000}"/>
    <cellStyle name="Percent 7 6 6 3" xfId="29797" xr:uid="{00000000-0005-0000-0000-0000234F0000}"/>
    <cellStyle name="Percent 7 6 7" xfId="12179" xr:uid="{00000000-0005-0000-0000-0000244F0000}"/>
    <cellStyle name="Percent 7 6 7 2" xfId="12180" xr:uid="{00000000-0005-0000-0000-0000254F0000}"/>
    <cellStyle name="Percent 7 6 7 2 2" xfId="29800" xr:uid="{00000000-0005-0000-0000-0000264F0000}"/>
    <cellStyle name="Percent 7 6 7 3" xfId="29799" xr:uid="{00000000-0005-0000-0000-0000274F0000}"/>
    <cellStyle name="Percent 7 6 8" xfId="12181" xr:uid="{00000000-0005-0000-0000-0000284F0000}"/>
    <cellStyle name="Percent 7 6 8 2" xfId="12182" xr:uid="{00000000-0005-0000-0000-0000294F0000}"/>
    <cellStyle name="Percent 7 6 8 2 2" xfId="29802" xr:uid="{00000000-0005-0000-0000-00002A4F0000}"/>
    <cellStyle name="Percent 7 6 8 3" xfId="29801" xr:uid="{00000000-0005-0000-0000-00002B4F0000}"/>
    <cellStyle name="Percent 7 6 9" xfId="12183" xr:uid="{00000000-0005-0000-0000-00002C4F0000}"/>
    <cellStyle name="Percent 7 6 9 2" xfId="29803" xr:uid="{00000000-0005-0000-0000-00002D4F0000}"/>
    <cellStyle name="Percent 7 7" xfId="12184" xr:uid="{00000000-0005-0000-0000-00002E4F0000}"/>
    <cellStyle name="Percent 7 7 10" xfId="29804" xr:uid="{00000000-0005-0000-0000-00002F4F0000}"/>
    <cellStyle name="Percent 7 7 2" xfId="12185" xr:uid="{00000000-0005-0000-0000-0000304F0000}"/>
    <cellStyle name="Percent 7 7 2 2" xfId="12186" xr:uid="{00000000-0005-0000-0000-0000314F0000}"/>
    <cellStyle name="Percent 7 7 2 2 2" xfId="12187" xr:uid="{00000000-0005-0000-0000-0000324F0000}"/>
    <cellStyle name="Percent 7 7 2 2 2 2" xfId="29807" xr:uid="{00000000-0005-0000-0000-0000334F0000}"/>
    <cellStyle name="Percent 7 7 2 2 3" xfId="29806" xr:uid="{00000000-0005-0000-0000-0000344F0000}"/>
    <cellStyle name="Percent 7 7 2 3" xfId="12188" xr:uid="{00000000-0005-0000-0000-0000354F0000}"/>
    <cellStyle name="Percent 7 7 2 3 2" xfId="12189" xr:uid="{00000000-0005-0000-0000-0000364F0000}"/>
    <cellStyle name="Percent 7 7 2 3 2 2" xfId="29809" xr:uid="{00000000-0005-0000-0000-0000374F0000}"/>
    <cellStyle name="Percent 7 7 2 3 3" xfId="29808" xr:uid="{00000000-0005-0000-0000-0000384F0000}"/>
    <cellStyle name="Percent 7 7 2 4" xfId="12190" xr:uid="{00000000-0005-0000-0000-0000394F0000}"/>
    <cellStyle name="Percent 7 7 2 4 2" xfId="29810" xr:uid="{00000000-0005-0000-0000-00003A4F0000}"/>
    <cellStyle name="Percent 7 7 2 5" xfId="29805" xr:uid="{00000000-0005-0000-0000-00003B4F0000}"/>
    <cellStyle name="Percent 7 7 3" xfId="12191" xr:uid="{00000000-0005-0000-0000-00003C4F0000}"/>
    <cellStyle name="Percent 7 7 3 2" xfId="12192" xr:uid="{00000000-0005-0000-0000-00003D4F0000}"/>
    <cellStyle name="Percent 7 7 3 2 2" xfId="12193" xr:uid="{00000000-0005-0000-0000-00003E4F0000}"/>
    <cellStyle name="Percent 7 7 3 2 2 2" xfId="29813" xr:uid="{00000000-0005-0000-0000-00003F4F0000}"/>
    <cellStyle name="Percent 7 7 3 2 3" xfId="29812" xr:uid="{00000000-0005-0000-0000-0000404F0000}"/>
    <cellStyle name="Percent 7 7 3 3" xfId="12194" xr:uid="{00000000-0005-0000-0000-0000414F0000}"/>
    <cellStyle name="Percent 7 7 3 3 2" xfId="12195" xr:uid="{00000000-0005-0000-0000-0000424F0000}"/>
    <cellStyle name="Percent 7 7 3 3 2 2" xfId="29815" xr:uid="{00000000-0005-0000-0000-0000434F0000}"/>
    <cellStyle name="Percent 7 7 3 3 3" xfId="29814" xr:uid="{00000000-0005-0000-0000-0000444F0000}"/>
    <cellStyle name="Percent 7 7 3 4" xfId="12196" xr:uid="{00000000-0005-0000-0000-0000454F0000}"/>
    <cellStyle name="Percent 7 7 3 4 2" xfId="29816" xr:uid="{00000000-0005-0000-0000-0000464F0000}"/>
    <cellStyle name="Percent 7 7 3 5" xfId="29811" xr:uid="{00000000-0005-0000-0000-0000474F0000}"/>
    <cellStyle name="Percent 7 7 4" xfId="12197" xr:uid="{00000000-0005-0000-0000-0000484F0000}"/>
    <cellStyle name="Percent 7 7 4 2" xfId="12198" xr:uid="{00000000-0005-0000-0000-0000494F0000}"/>
    <cellStyle name="Percent 7 7 4 2 2" xfId="12199" xr:uid="{00000000-0005-0000-0000-00004A4F0000}"/>
    <cellStyle name="Percent 7 7 4 2 2 2" xfId="29819" xr:uid="{00000000-0005-0000-0000-00004B4F0000}"/>
    <cellStyle name="Percent 7 7 4 2 3" xfId="29818" xr:uid="{00000000-0005-0000-0000-00004C4F0000}"/>
    <cellStyle name="Percent 7 7 4 3" xfId="12200" xr:uid="{00000000-0005-0000-0000-00004D4F0000}"/>
    <cellStyle name="Percent 7 7 4 3 2" xfId="12201" xr:uid="{00000000-0005-0000-0000-00004E4F0000}"/>
    <cellStyle name="Percent 7 7 4 3 2 2" xfId="29821" xr:uid="{00000000-0005-0000-0000-00004F4F0000}"/>
    <cellStyle name="Percent 7 7 4 3 3" xfId="29820" xr:uid="{00000000-0005-0000-0000-0000504F0000}"/>
    <cellStyle name="Percent 7 7 4 4" xfId="12202" xr:uid="{00000000-0005-0000-0000-0000514F0000}"/>
    <cellStyle name="Percent 7 7 4 4 2" xfId="12203" xr:uid="{00000000-0005-0000-0000-0000524F0000}"/>
    <cellStyle name="Percent 7 7 4 4 2 2" xfId="29823" xr:uid="{00000000-0005-0000-0000-0000534F0000}"/>
    <cellStyle name="Percent 7 7 4 4 3" xfId="29822" xr:uid="{00000000-0005-0000-0000-0000544F0000}"/>
    <cellStyle name="Percent 7 7 4 5" xfId="12204" xr:uid="{00000000-0005-0000-0000-0000554F0000}"/>
    <cellStyle name="Percent 7 7 4 5 2" xfId="29824" xr:uid="{00000000-0005-0000-0000-0000564F0000}"/>
    <cellStyle name="Percent 7 7 4 6" xfId="29817" xr:uid="{00000000-0005-0000-0000-0000574F0000}"/>
    <cellStyle name="Percent 7 7 5" xfId="12205" xr:uid="{00000000-0005-0000-0000-0000584F0000}"/>
    <cellStyle name="Percent 7 7 5 2" xfId="12206" xr:uid="{00000000-0005-0000-0000-0000594F0000}"/>
    <cellStyle name="Percent 7 7 5 2 2" xfId="12207" xr:uid="{00000000-0005-0000-0000-00005A4F0000}"/>
    <cellStyle name="Percent 7 7 5 2 2 2" xfId="29827" xr:uid="{00000000-0005-0000-0000-00005B4F0000}"/>
    <cellStyle name="Percent 7 7 5 2 3" xfId="29826" xr:uid="{00000000-0005-0000-0000-00005C4F0000}"/>
    <cellStyle name="Percent 7 7 5 3" xfId="12208" xr:uid="{00000000-0005-0000-0000-00005D4F0000}"/>
    <cellStyle name="Percent 7 7 5 3 2" xfId="12209" xr:uid="{00000000-0005-0000-0000-00005E4F0000}"/>
    <cellStyle name="Percent 7 7 5 3 2 2" xfId="29829" xr:uid="{00000000-0005-0000-0000-00005F4F0000}"/>
    <cellStyle name="Percent 7 7 5 3 3" xfId="29828" xr:uid="{00000000-0005-0000-0000-0000604F0000}"/>
    <cellStyle name="Percent 7 7 5 4" xfId="12210" xr:uid="{00000000-0005-0000-0000-0000614F0000}"/>
    <cellStyle name="Percent 7 7 5 4 2" xfId="29830" xr:uid="{00000000-0005-0000-0000-0000624F0000}"/>
    <cellStyle name="Percent 7 7 5 5" xfId="29825" xr:uid="{00000000-0005-0000-0000-0000634F0000}"/>
    <cellStyle name="Percent 7 7 6" xfId="12211" xr:uid="{00000000-0005-0000-0000-0000644F0000}"/>
    <cellStyle name="Percent 7 7 6 2" xfId="12212" xr:uid="{00000000-0005-0000-0000-0000654F0000}"/>
    <cellStyle name="Percent 7 7 6 2 2" xfId="29832" xr:uid="{00000000-0005-0000-0000-0000664F0000}"/>
    <cellStyle name="Percent 7 7 6 3" xfId="29831" xr:uid="{00000000-0005-0000-0000-0000674F0000}"/>
    <cellStyle name="Percent 7 7 7" xfId="12213" xr:uid="{00000000-0005-0000-0000-0000684F0000}"/>
    <cellStyle name="Percent 7 7 7 2" xfId="12214" xr:uid="{00000000-0005-0000-0000-0000694F0000}"/>
    <cellStyle name="Percent 7 7 7 2 2" xfId="29834" xr:uid="{00000000-0005-0000-0000-00006A4F0000}"/>
    <cellStyle name="Percent 7 7 7 3" xfId="29833" xr:uid="{00000000-0005-0000-0000-00006B4F0000}"/>
    <cellStyle name="Percent 7 7 8" xfId="12215" xr:uid="{00000000-0005-0000-0000-00006C4F0000}"/>
    <cellStyle name="Percent 7 7 8 2" xfId="12216" xr:uid="{00000000-0005-0000-0000-00006D4F0000}"/>
    <cellStyle name="Percent 7 7 8 2 2" xfId="29836" xr:uid="{00000000-0005-0000-0000-00006E4F0000}"/>
    <cellStyle name="Percent 7 7 8 3" xfId="29835" xr:uid="{00000000-0005-0000-0000-00006F4F0000}"/>
    <cellStyle name="Percent 7 7 9" xfId="12217" xr:uid="{00000000-0005-0000-0000-0000704F0000}"/>
    <cellStyle name="Percent 7 7 9 2" xfId="29837" xr:uid="{00000000-0005-0000-0000-0000714F0000}"/>
    <cellStyle name="Percent 7 8" xfId="12218" xr:uid="{00000000-0005-0000-0000-0000724F0000}"/>
    <cellStyle name="Percent 7 8 10" xfId="29838" xr:uid="{00000000-0005-0000-0000-0000734F0000}"/>
    <cellStyle name="Percent 7 8 2" xfId="12219" xr:uid="{00000000-0005-0000-0000-0000744F0000}"/>
    <cellStyle name="Percent 7 8 2 2" xfId="12220" xr:uid="{00000000-0005-0000-0000-0000754F0000}"/>
    <cellStyle name="Percent 7 8 2 2 2" xfId="12221" xr:uid="{00000000-0005-0000-0000-0000764F0000}"/>
    <cellStyle name="Percent 7 8 2 2 2 2" xfId="29841" xr:uid="{00000000-0005-0000-0000-0000774F0000}"/>
    <cellStyle name="Percent 7 8 2 2 3" xfId="29840" xr:uid="{00000000-0005-0000-0000-0000784F0000}"/>
    <cellStyle name="Percent 7 8 2 3" xfId="12222" xr:uid="{00000000-0005-0000-0000-0000794F0000}"/>
    <cellStyle name="Percent 7 8 2 3 2" xfId="12223" xr:uid="{00000000-0005-0000-0000-00007A4F0000}"/>
    <cellStyle name="Percent 7 8 2 3 2 2" xfId="29843" xr:uid="{00000000-0005-0000-0000-00007B4F0000}"/>
    <cellStyle name="Percent 7 8 2 3 3" xfId="29842" xr:uid="{00000000-0005-0000-0000-00007C4F0000}"/>
    <cellStyle name="Percent 7 8 2 4" xfId="12224" xr:uid="{00000000-0005-0000-0000-00007D4F0000}"/>
    <cellStyle name="Percent 7 8 2 4 2" xfId="29844" xr:uid="{00000000-0005-0000-0000-00007E4F0000}"/>
    <cellStyle name="Percent 7 8 2 5" xfId="29839" xr:uid="{00000000-0005-0000-0000-00007F4F0000}"/>
    <cellStyle name="Percent 7 8 3" xfId="12225" xr:uid="{00000000-0005-0000-0000-0000804F0000}"/>
    <cellStyle name="Percent 7 8 3 2" xfId="12226" xr:uid="{00000000-0005-0000-0000-0000814F0000}"/>
    <cellStyle name="Percent 7 8 3 2 2" xfId="12227" xr:uid="{00000000-0005-0000-0000-0000824F0000}"/>
    <cellStyle name="Percent 7 8 3 2 2 2" xfId="29847" xr:uid="{00000000-0005-0000-0000-0000834F0000}"/>
    <cellStyle name="Percent 7 8 3 2 3" xfId="29846" xr:uid="{00000000-0005-0000-0000-0000844F0000}"/>
    <cellStyle name="Percent 7 8 3 3" xfId="12228" xr:uid="{00000000-0005-0000-0000-0000854F0000}"/>
    <cellStyle name="Percent 7 8 3 3 2" xfId="12229" xr:uid="{00000000-0005-0000-0000-0000864F0000}"/>
    <cellStyle name="Percent 7 8 3 3 2 2" xfId="29849" xr:uid="{00000000-0005-0000-0000-0000874F0000}"/>
    <cellStyle name="Percent 7 8 3 3 3" xfId="29848" xr:uid="{00000000-0005-0000-0000-0000884F0000}"/>
    <cellStyle name="Percent 7 8 3 4" xfId="12230" xr:uid="{00000000-0005-0000-0000-0000894F0000}"/>
    <cellStyle name="Percent 7 8 3 4 2" xfId="29850" xr:uid="{00000000-0005-0000-0000-00008A4F0000}"/>
    <cellStyle name="Percent 7 8 3 5" xfId="29845" xr:uid="{00000000-0005-0000-0000-00008B4F0000}"/>
    <cellStyle name="Percent 7 8 4" xfId="12231" xr:uid="{00000000-0005-0000-0000-00008C4F0000}"/>
    <cellStyle name="Percent 7 8 4 2" xfId="12232" xr:uid="{00000000-0005-0000-0000-00008D4F0000}"/>
    <cellStyle name="Percent 7 8 4 2 2" xfId="12233" xr:uid="{00000000-0005-0000-0000-00008E4F0000}"/>
    <cellStyle name="Percent 7 8 4 2 2 2" xfId="29853" xr:uid="{00000000-0005-0000-0000-00008F4F0000}"/>
    <cellStyle name="Percent 7 8 4 2 3" xfId="29852" xr:uid="{00000000-0005-0000-0000-0000904F0000}"/>
    <cellStyle name="Percent 7 8 4 3" xfId="12234" xr:uid="{00000000-0005-0000-0000-0000914F0000}"/>
    <cellStyle name="Percent 7 8 4 3 2" xfId="12235" xr:uid="{00000000-0005-0000-0000-0000924F0000}"/>
    <cellStyle name="Percent 7 8 4 3 2 2" xfId="29855" xr:uid="{00000000-0005-0000-0000-0000934F0000}"/>
    <cellStyle name="Percent 7 8 4 3 3" xfId="29854" xr:uid="{00000000-0005-0000-0000-0000944F0000}"/>
    <cellStyle name="Percent 7 8 4 4" xfId="12236" xr:uid="{00000000-0005-0000-0000-0000954F0000}"/>
    <cellStyle name="Percent 7 8 4 4 2" xfId="12237" xr:uid="{00000000-0005-0000-0000-0000964F0000}"/>
    <cellStyle name="Percent 7 8 4 4 2 2" xfId="29857" xr:uid="{00000000-0005-0000-0000-0000974F0000}"/>
    <cellStyle name="Percent 7 8 4 4 3" xfId="29856" xr:uid="{00000000-0005-0000-0000-0000984F0000}"/>
    <cellStyle name="Percent 7 8 4 5" xfId="12238" xr:uid="{00000000-0005-0000-0000-0000994F0000}"/>
    <cellStyle name="Percent 7 8 4 5 2" xfId="29858" xr:uid="{00000000-0005-0000-0000-00009A4F0000}"/>
    <cellStyle name="Percent 7 8 4 6" xfId="29851" xr:uid="{00000000-0005-0000-0000-00009B4F0000}"/>
    <cellStyle name="Percent 7 8 5" xfId="12239" xr:uid="{00000000-0005-0000-0000-00009C4F0000}"/>
    <cellStyle name="Percent 7 8 5 2" xfId="12240" xr:uid="{00000000-0005-0000-0000-00009D4F0000}"/>
    <cellStyle name="Percent 7 8 5 2 2" xfId="12241" xr:uid="{00000000-0005-0000-0000-00009E4F0000}"/>
    <cellStyle name="Percent 7 8 5 2 2 2" xfId="29861" xr:uid="{00000000-0005-0000-0000-00009F4F0000}"/>
    <cellStyle name="Percent 7 8 5 2 3" xfId="29860" xr:uid="{00000000-0005-0000-0000-0000A04F0000}"/>
    <cellStyle name="Percent 7 8 5 3" xfId="12242" xr:uid="{00000000-0005-0000-0000-0000A14F0000}"/>
    <cellStyle name="Percent 7 8 5 3 2" xfId="12243" xr:uid="{00000000-0005-0000-0000-0000A24F0000}"/>
    <cellStyle name="Percent 7 8 5 3 2 2" xfId="29863" xr:uid="{00000000-0005-0000-0000-0000A34F0000}"/>
    <cellStyle name="Percent 7 8 5 3 3" xfId="29862" xr:uid="{00000000-0005-0000-0000-0000A44F0000}"/>
    <cellStyle name="Percent 7 8 5 4" xfId="12244" xr:uid="{00000000-0005-0000-0000-0000A54F0000}"/>
    <cellStyle name="Percent 7 8 5 4 2" xfId="29864" xr:uid="{00000000-0005-0000-0000-0000A64F0000}"/>
    <cellStyle name="Percent 7 8 5 5" xfId="29859" xr:uid="{00000000-0005-0000-0000-0000A74F0000}"/>
    <cellStyle name="Percent 7 8 6" xfId="12245" xr:uid="{00000000-0005-0000-0000-0000A84F0000}"/>
    <cellStyle name="Percent 7 8 6 2" xfId="12246" xr:uid="{00000000-0005-0000-0000-0000A94F0000}"/>
    <cellStyle name="Percent 7 8 6 2 2" xfId="29866" xr:uid="{00000000-0005-0000-0000-0000AA4F0000}"/>
    <cellStyle name="Percent 7 8 6 3" xfId="29865" xr:uid="{00000000-0005-0000-0000-0000AB4F0000}"/>
    <cellStyle name="Percent 7 8 7" xfId="12247" xr:uid="{00000000-0005-0000-0000-0000AC4F0000}"/>
    <cellStyle name="Percent 7 8 7 2" xfId="12248" xr:uid="{00000000-0005-0000-0000-0000AD4F0000}"/>
    <cellStyle name="Percent 7 8 7 2 2" xfId="29868" xr:uid="{00000000-0005-0000-0000-0000AE4F0000}"/>
    <cellStyle name="Percent 7 8 7 3" xfId="29867" xr:uid="{00000000-0005-0000-0000-0000AF4F0000}"/>
    <cellStyle name="Percent 7 8 8" xfId="12249" xr:uid="{00000000-0005-0000-0000-0000B04F0000}"/>
    <cellStyle name="Percent 7 8 8 2" xfId="12250" xr:uid="{00000000-0005-0000-0000-0000B14F0000}"/>
    <cellStyle name="Percent 7 8 8 2 2" xfId="29870" xr:uid="{00000000-0005-0000-0000-0000B24F0000}"/>
    <cellStyle name="Percent 7 8 8 3" xfId="29869" xr:uid="{00000000-0005-0000-0000-0000B34F0000}"/>
    <cellStyle name="Percent 7 8 9" xfId="12251" xr:uid="{00000000-0005-0000-0000-0000B44F0000}"/>
    <cellStyle name="Percent 7 8 9 2" xfId="29871" xr:uid="{00000000-0005-0000-0000-0000B54F0000}"/>
    <cellStyle name="Percent 7 9" xfId="12252" xr:uid="{00000000-0005-0000-0000-0000B64F0000}"/>
    <cellStyle name="Percent 7 9 10" xfId="29872" xr:uid="{00000000-0005-0000-0000-0000B74F0000}"/>
    <cellStyle name="Percent 7 9 2" xfId="12253" xr:uid="{00000000-0005-0000-0000-0000B84F0000}"/>
    <cellStyle name="Percent 7 9 2 2" xfId="12254" xr:uid="{00000000-0005-0000-0000-0000B94F0000}"/>
    <cellStyle name="Percent 7 9 2 2 2" xfId="12255" xr:uid="{00000000-0005-0000-0000-0000BA4F0000}"/>
    <cellStyle name="Percent 7 9 2 2 2 2" xfId="29875" xr:uid="{00000000-0005-0000-0000-0000BB4F0000}"/>
    <cellStyle name="Percent 7 9 2 2 3" xfId="29874" xr:uid="{00000000-0005-0000-0000-0000BC4F0000}"/>
    <cellStyle name="Percent 7 9 2 3" xfId="12256" xr:uid="{00000000-0005-0000-0000-0000BD4F0000}"/>
    <cellStyle name="Percent 7 9 2 3 2" xfId="12257" xr:uid="{00000000-0005-0000-0000-0000BE4F0000}"/>
    <cellStyle name="Percent 7 9 2 3 2 2" xfId="29877" xr:uid="{00000000-0005-0000-0000-0000BF4F0000}"/>
    <cellStyle name="Percent 7 9 2 3 3" xfId="29876" xr:uid="{00000000-0005-0000-0000-0000C04F0000}"/>
    <cellStyle name="Percent 7 9 2 4" xfId="12258" xr:uid="{00000000-0005-0000-0000-0000C14F0000}"/>
    <cellStyle name="Percent 7 9 2 4 2" xfId="29878" xr:uid="{00000000-0005-0000-0000-0000C24F0000}"/>
    <cellStyle name="Percent 7 9 2 5" xfId="29873" xr:uid="{00000000-0005-0000-0000-0000C34F0000}"/>
    <cellStyle name="Percent 7 9 3" xfId="12259" xr:uid="{00000000-0005-0000-0000-0000C44F0000}"/>
    <cellStyle name="Percent 7 9 3 2" xfId="12260" xr:uid="{00000000-0005-0000-0000-0000C54F0000}"/>
    <cellStyle name="Percent 7 9 3 2 2" xfId="12261" xr:uid="{00000000-0005-0000-0000-0000C64F0000}"/>
    <cellStyle name="Percent 7 9 3 2 2 2" xfId="29881" xr:uid="{00000000-0005-0000-0000-0000C74F0000}"/>
    <cellStyle name="Percent 7 9 3 2 3" xfId="29880" xr:uid="{00000000-0005-0000-0000-0000C84F0000}"/>
    <cellStyle name="Percent 7 9 3 3" xfId="12262" xr:uid="{00000000-0005-0000-0000-0000C94F0000}"/>
    <cellStyle name="Percent 7 9 3 3 2" xfId="12263" xr:uid="{00000000-0005-0000-0000-0000CA4F0000}"/>
    <cellStyle name="Percent 7 9 3 3 2 2" xfId="29883" xr:uid="{00000000-0005-0000-0000-0000CB4F0000}"/>
    <cellStyle name="Percent 7 9 3 3 3" xfId="29882" xr:uid="{00000000-0005-0000-0000-0000CC4F0000}"/>
    <cellStyle name="Percent 7 9 3 4" xfId="12264" xr:uid="{00000000-0005-0000-0000-0000CD4F0000}"/>
    <cellStyle name="Percent 7 9 3 4 2" xfId="29884" xr:uid="{00000000-0005-0000-0000-0000CE4F0000}"/>
    <cellStyle name="Percent 7 9 3 5" xfId="29879" xr:uid="{00000000-0005-0000-0000-0000CF4F0000}"/>
    <cellStyle name="Percent 7 9 4" xfId="12265" xr:uid="{00000000-0005-0000-0000-0000D04F0000}"/>
    <cellStyle name="Percent 7 9 4 2" xfId="12266" xr:uid="{00000000-0005-0000-0000-0000D14F0000}"/>
    <cellStyle name="Percent 7 9 4 2 2" xfId="12267" xr:uid="{00000000-0005-0000-0000-0000D24F0000}"/>
    <cellStyle name="Percent 7 9 4 2 2 2" xfId="29887" xr:uid="{00000000-0005-0000-0000-0000D34F0000}"/>
    <cellStyle name="Percent 7 9 4 2 3" xfId="29886" xr:uid="{00000000-0005-0000-0000-0000D44F0000}"/>
    <cellStyle name="Percent 7 9 4 3" xfId="12268" xr:uid="{00000000-0005-0000-0000-0000D54F0000}"/>
    <cellStyle name="Percent 7 9 4 3 2" xfId="12269" xr:uid="{00000000-0005-0000-0000-0000D64F0000}"/>
    <cellStyle name="Percent 7 9 4 3 2 2" xfId="29889" xr:uid="{00000000-0005-0000-0000-0000D74F0000}"/>
    <cellStyle name="Percent 7 9 4 3 3" xfId="29888" xr:uid="{00000000-0005-0000-0000-0000D84F0000}"/>
    <cellStyle name="Percent 7 9 4 4" xfId="12270" xr:uid="{00000000-0005-0000-0000-0000D94F0000}"/>
    <cellStyle name="Percent 7 9 4 4 2" xfId="12271" xr:uid="{00000000-0005-0000-0000-0000DA4F0000}"/>
    <cellStyle name="Percent 7 9 4 4 2 2" xfId="29891" xr:uid="{00000000-0005-0000-0000-0000DB4F0000}"/>
    <cellStyle name="Percent 7 9 4 4 3" xfId="29890" xr:uid="{00000000-0005-0000-0000-0000DC4F0000}"/>
    <cellStyle name="Percent 7 9 4 5" xfId="12272" xr:uid="{00000000-0005-0000-0000-0000DD4F0000}"/>
    <cellStyle name="Percent 7 9 4 5 2" xfId="29892" xr:uid="{00000000-0005-0000-0000-0000DE4F0000}"/>
    <cellStyle name="Percent 7 9 4 6" xfId="29885" xr:uid="{00000000-0005-0000-0000-0000DF4F0000}"/>
    <cellStyle name="Percent 7 9 5" xfId="12273" xr:uid="{00000000-0005-0000-0000-0000E04F0000}"/>
    <cellStyle name="Percent 7 9 5 2" xfId="12274" xr:uid="{00000000-0005-0000-0000-0000E14F0000}"/>
    <cellStyle name="Percent 7 9 5 2 2" xfId="12275" xr:uid="{00000000-0005-0000-0000-0000E24F0000}"/>
    <cellStyle name="Percent 7 9 5 2 2 2" xfId="29895" xr:uid="{00000000-0005-0000-0000-0000E34F0000}"/>
    <cellStyle name="Percent 7 9 5 2 3" xfId="29894" xr:uid="{00000000-0005-0000-0000-0000E44F0000}"/>
    <cellStyle name="Percent 7 9 5 3" xfId="12276" xr:uid="{00000000-0005-0000-0000-0000E54F0000}"/>
    <cellStyle name="Percent 7 9 5 3 2" xfId="12277" xr:uid="{00000000-0005-0000-0000-0000E64F0000}"/>
    <cellStyle name="Percent 7 9 5 3 2 2" xfId="29897" xr:uid="{00000000-0005-0000-0000-0000E74F0000}"/>
    <cellStyle name="Percent 7 9 5 3 3" xfId="29896" xr:uid="{00000000-0005-0000-0000-0000E84F0000}"/>
    <cellStyle name="Percent 7 9 5 4" xfId="12278" xr:uid="{00000000-0005-0000-0000-0000E94F0000}"/>
    <cellStyle name="Percent 7 9 5 4 2" xfId="29898" xr:uid="{00000000-0005-0000-0000-0000EA4F0000}"/>
    <cellStyle name="Percent 7 9 5 5" xfId="29893" xr:uid="{00000000-0005-0000-0000-0000EB4F0000}"/>
    <cellStyle name="Percent 7 9 6" xfId="12279" xr:uid="{00000000-0005-0000-0000-0000EC4F0000}"/>
    <cellStyle name="Percent 7 9 6 2" xfId="12280" xr:uid="{00000000-0005-0000-0000-0000ED4F0000}"/>
    <cellStyle name="Percent 7 9 6 2 2" xfId="29900" xr:uid="{00000000-0005-0000-0000-0000EE4F0000}"/>
    <cellStyle name="Percent 7 9 6 3" xfId="29899" xr:uid="{00000000-0005-0000-0000-0000EF4F0000}"/>
    <cellStyle name="Percent 7 9 7" xfId="12281" xr:uid="{00000000-0005-0000-0000-0000F04F0000}"/>
    <cellStyle name="Percent 7 9 7 2" xfId="12282" xr:uid="{00000000-0005-0000-0000-0000F14F0000}"/>
    <cellStyle name="Percent 7 9 7 2 2" xfId="29902" xr:uid="{00000000-0005-0000-0000-0000F24F0000}"/>
    <cellStyle name="Percent 7 9 7 3" xfId="29901" xr:uid="{00000000-0005-0000-0000-0000F34F0000}"/>
    <cellStyle name="Percent 7 9 8" xfId="12283" xr:uid="{00000000-0005-0000-0000-0000F44F0000}"/>
    <cellStyle name="Percent 7 9 8 2" xfId="12284" xr:uid="{00000000-0005-0000-0000-0000F54F0000}"/>
    <cellStyle name="Percent 7 9 8 2 2" xfId="29904" xr:uid="{00000000-0005-0000-0000-0000F64F0000}"/>
    <cellStyle name="Percent 7 9 8 3" xfId="29903" xr:uid="{00000000-0005-0000-0000-0000F74F0000}"/>
    <cellStyle name="Percent 7 9 9" xfId="12285" xr:uid="{00000000-0005-0000-0000-0000F84F0000}"/>
    <cellStyle name="Percent 7 9 9 2" xfId="29905" xr:uid="{00000000-0005-0000-0000-0000F94F0000}"/>
    <cellStyle name="Percent 8" xfId="12286" xr:uid="{00000000-0005-0000-0000-0000FA4F0000}"/>
    <cellStyle name="Percent 8 10" xfId="12287" xr:uid="{00000000-0005-0000-0000-0000FB4F0000}"/>
    <cellStyle name="Percent 8 10 2" xfId="12288" xr:uid="{00000000-0005-0000-0000-0000FC4F0000}"/>
    <cellStyle name="Percent 8 10 2 2" xfId="12289" xr:uid="{00000000-0005-0000-0000-0000FD4F0000}"/>
    <cellStyle name="Percent 8 10 2 2 2" xfId="29909" xr:uid="{00000000-0005-0000-0000-0000FE4F0000}"/>
    <cellStyle name="Percent 8 10 2 3" xfId="29908" xr:uid="{00000000-0005-0000-0000-0000FF4F0000}"/>
    <cellStyle name="Percent 8 10 3" xfId="12290" xr:uid="{00000000-0005-0000-0000-000000500000}"/>
    <cellStyle name="Percent 8 10 3 2" xfId="12291" xr:uid="{00000000-0005-0000-0000-000001500000}"/>
    <cellStyle name="Percent 8 10 3 2 2" xfId="29911" xr:uid="{00000000-0005-0000-0000-000002500000}"/>
    <cellStyle name="Percent 8 10 3 3" xfId="29910" xr:uid="{00000000-0005-0000-0000-000003500000}"/>
    <cellStyle name="Percent 8 10 4" xfId="12292" xr:uid="{00000000-0005-0000-0000-000004500000}"/>
    <cellStyle name="Percent 8 10 4 2" xfId="29912" xr:uid="{00000000-0005-0000-0000-000005500000}"/>
    <cellStyle name="Percent 8 10 5" xfId="29907" xr:uid="{00000000-0005-0000-0000-000006500000}"/>
    <cellStyle name="Percent 8 11" xfId="12293" xr:uid="{00000000-0005-0000-0000-000007500000}"/>
    <cellStyle name="Percent 8 11 2" xfId="12294" xr:uid="{00000000-0005-0000-0000-000008500000}"/>
    <cellStyle name="Percent 8 11 2 2" xfId="12295" xr:uid="{00000000-0005-0000-0000-000009500000}"/>
    <cellStyle name="Percent 8 11 2 2 2" xfId="29915" xr:uid="{00000000-0005-0000-0000-00000A500000}"/>
    <cellStyle name="Percent 8 11 2 3" xfId="29914" xr:uid="{00000000-0005-0000-0000-00000B500000}"/>
    <cellStyle name="Percent 8 11 3" xfId="12296" xr:uid="{00000000-0005-0000-0000-00000C500000}"/>
    <cellStyle name="Percent 8 11 3 2" xfId="12297" xr:uid="{00000000-0005-0000-0000-00000D500000}"/>
    <cellStyle name="Percent 8 11 3 2 2" xfId="29917" xr:uid="{00000000-0005-0000-0000-00000E500000}"/>
    <cellStyle name="Percent 8 11 3 3" xfId="29916" xr:uid="{00000000-0005-0000-0000-00000F500000}"/>
    <cellStyle name="Percent 8 11 4" xfId="12298" xr:uid="{00000000-0005-0000-0000-000010500000}"/>
    <cellStyle name="Percent 8 11 4 2" xfId="12299" xr:uid="{00000000-0005-0000-0000-000011500000}"/>
    <cellStyle name="Percent 8 11 4 2 2" xfId="29919" xr:uid="{00000000-0005-0000-0000-000012500000}"/>
    <cellStyle name="Percent 8 11 4 3" xfId="29918" xr:uid="{00000000-0005-0000-0000-000013500000}"/>
    <cellStyle name="Percent 8 11 5" xfId="12300" xr:uid="{00000000-0005-0000-0000-000014500000}"/>
    <cellStyle name="Percent 8 11 5 2" xfId="29920" xr:uid="{00000000-0005-0000-0000-000015500000}"/>
    <cellStyle name="Percent 8 11 6" xfId="29913" xr:uid="{00000000-0005-0000-0000-000016500000}"/>
    <cellStyle name="Percent 8 12" xfId="12301" xr:uid="{00000000-0005-0000-0000-000017500000}"/>
    <cellStyle name="Percent 8 12 2" xfId="12302" xr:uid="{00000000-0005-0000-0000-000018500000}"/>
    <cellStyle name="Percent 8 12 2 2" xfId="12303" xr:uid="{00000000-0005-0000-0000-000019500000}"/>
    <cellStyle name="Percent 8 12 2 2 2" xfId="29923" xr:uid="{00000000-0005-0000-0000-00001A500000}"/>
    <cellStyle name="Percent 8 12 2 3" xfId="29922" xr:uid="{00000000-0005-0000-0000-00001B500000}"/>
    <cellStyle name="Percent 8 12 3" xfId="12304" xr:uid="{00000000-0005-0000-0000-00001C500000}"/>
    <cellStyle name="Percent 8 12 3 2" xfId="12305" xr:uid="{00000000-0005-0000-0000-00001D500000}"/>
    <cellStyle name="Percent 8 12 3 2 2" xfId="29925" xr:uid="{00000000-0005-0000-0000-00001E500000}"/>
    <cellStyle name="Percent 8 12 3 3" xfId="29924" xr:uid="{00000000-0005-0000-0000-00001F500000}"/>
    <cellStyle name="Percent 8 12 4" xfId="12306" xr:uid="{00000000-0005-0000-0000-000020500000}"/>
    <cellStyle name="Percent 8 12 4 2" xfId="29926" xr:uid="{00000000-0005-0000-0000-000021500000}"/>
    <cellStyle name="Percent 8 12 5" xfId="29921" xr:uid="{00000000-0005-0000-0000-000022500000}"/>
    <cellStyle name="Percent 8 13" xfId="12307" xr:uid="{00000000-0005-0000-0000-000023500000}"/>
    <cellStyle name="Percent 8 13 2" xfId="12308" xr:uid="{00000000-0005-0000-0000-000024500000}"/>
    <cellStyle name="Percent 8 13 2 2" xfId="29928" xr:uid="{00000000-0005-0000-0000-000025500000}"/>
    <cellStyle name="Percent 8 13 3" xfId="29927" xr:uid="{00000000-0005-0000-0000-000026500000}"/>
    <cellStyle name="Percent 8 14" xfId="12309" xr:uid="{00000000-0005-0000-0000-000027500000}"/>
    <cellStyle name="Percent 8 14 2" xfId="12310" xr:uid="{00000000-0005-0000-0000-000028500000}"/>
    <cellStyle name="Percent 8 14 2 2" xfId="29930" xr:uid="{00000000-0005-0000-0000-000029500000}"/>
    <cellStyle name="Percent 8 14 3" xfId="29929" xr:uid="{00000000-0005-0000-0000-00002A500000}"/>
    <cellStyle name="Percent 8 15" xfId="12311" xr:uid="{00000000-0005-0000-0000-00002B500000}"/>
    <cellStyle name="Percent 8 15 2" xfId="12312" xr:uid="{00000000-0005-0000-0000-00002C500000}"/>
    <cellStyle name="Percent 8 15 2 2" xfId="29932" xr:uid="{00000000-0005-0000-0000-00002D500000}"/>
    <cellStyle name="Percent 8 15 3" xfId="29931" xr:uid="{00000000-0005-0000-0000-00002E500000}"/>
    <cellStyle name="Percent 8 16" xfId="12313" xr:uid="{00000000-0005-0000-0000-00002F500000}"/>
    <cellStyle name="Percent 8 16 2" xfId="29933" xr:uid="{00000000-0005-0000-0000-000030500000}"/>
    <cellStyle name="Percent 8 17" xfId="29906" xr:uid="{00000000-0005-0000-0000-000031500000}"/>
    <cellStyle name="Percent 8 2" xfId="12314" xr:uid="{00000000-0005-0000-0000-000032500000}"/>
    <cellStyle name="Percent 8 2 10" xfId="29934" xr:uid="{00000000-0005-0000-0000-000033500000}"/>
    <cellStyle name="Percent 8 2 2" xfId="12315" xr:uid="{00000000-0005-0000-0000-000034500000}"/>
    <cellStyle name="Percent 8 2 2 2" xfId="12316" xr:uid="{00000000-0005-0000-0000-000035500000}"/>
    <cellStyle name="Percent 8 2 2 2 2" xfId="12317" xr:uid="{00000000-0005-0000-0000-000036500000}"/>
    <cellStyle name="Percent 8 2 2 2 2 2" xfId="29937" xr:uid="{00000000-0005-0000-0000-000037500000}"/>
    <cellStyle name="Percent 8 2 2 2 3" xfId="29936" xr:uid="{00000000-0005-0000-0000-000038500000}"/>
    <cellStyle name="Percent 8 2 2 3" xfId="12318" xr:uid="{00000000-0005-0000-0000-000039500000}"/>
    <cellStyle name="Percent 8 2 2 3 2" xfId="12319" xr:uid="{00000000-0005-0000-0000-00003A500000}"/>
    <cellStyle name="Percent 8 2 2 3 2 2" xfId="29939" xr:uid="{00000000-0005-0000-0000-00003B500000}"/>
    <cellStyle name="Percent 8 2 2 3 3" xfId="29938" xr:uid="{00000000-0005-0000-0000-00003C500000}"/>
    <cellStyle name="Percent 8 2 2 4" xfId="12320" xr:uid="{00000000-0005-0000-0000-00003D500000}"/>
    <cellStyle name="Percent 8 2 2 4 2" xfId="29940" xr:uid="{00000000-0005-0000-0000-00003E500000}"/>
    <cellStyle name="Percent 8 2 2 5" xfId="29935" xr:uid="{00000000-0005-0000-0000-00003F500000}"/>
    <cellStyle name="Percent 8 2 3" xfId="12321" xr:uid="{00000000-0005-0000-0000-000040500000}"/>
    <cellStyle name="Percent 8 2 3 2" xfId="12322" xr:uid="{00000000-0005-0000-0000-000041500000}"/>
    <cellStyle name="Percent 8 2 3 2 2" xfId="12323" xr:uid="{00000000-0005-0000-0000-000042500000}"/>
    <cellStyle name="Percent 8 2 3 2 2 2" xfId="29943" xr:uid="{00000000-0005-0000-0000-000043500000}"/>
    <cellStyle name="Percent 8 2 3 2 3" xfId="29942" xr:uid="{00000000-0005-0000-0000-000044500000}"/>
    <cellStyle name="Percent 8 2 3 3" xfId="12324" xr:uid="{00000000-0005-0000-0000-000045500000}"/>
    <cellStyle name="Percent 8 2 3 3 2" xfId="12325" xr:uid="{00000000-0005-0000-0000-000046500000}"/>
    <cellStyle name="Percent 8 2 3 3 2 2" xfId="29945" xr:uid="{00000000-0005-0000-0000-000047500000}"/>
    <cellStyle name="Percent 8 2 3 3 3" xfId="29944" xr:uid="{00000000-0005-0000-0000-000048500000}"/>
    <cellStyle name="Percent 8 2 3 4" xfId="12326" xr:uid="{00000000-0005-0000-0000-000049500000}"/>
    <cellStyle name="Percent 8 2 3 4 2" xfId="29946" xr:uid="{00000000-0005-0000-0000-00004A500000}"/>
    <cellStyle name="Percent 8 2 3 5" xfId="29941" xr:uid="{00000000-0005-0000-0000-00004B500000}"/>
    <cellStyle name="Percent 8 2 4" xfId="12327" xr:uid="{00000000-0005-0000-0000-00004C500000}"/>
    <cellStyle name="Percent 8 2 4 2" xfId="12328" xr:uid="{00000000-0005-0000-0000-00004D500000}"/>
    <cellStyle name="Percent 8 2 4 2 2" xfId="12329" xr:uid="{00000000-0005-0000-0000-00004E500000}"/>
    <cellStyle name="Percent 8 2 4 2 2 2" xfId="29949" xr:uid="{00000000-0005-0000-0000-00004F500000}"/>
    <cellStyle name="Percent 8 2 4 2 3" xfId="29948" xr:uid="{00000000-0005-0000-0000-000050500000}"/>
    <cellStyle name="Percent 8 2 4 3" xfId="12330" xr:uid="{00000000-0005-0000-0000-000051500000}"/>
    <cellStyle name="Percent 8 2 4 3 2" xfId="12331" xr:uid="{00000000-0005-0000-0000-000052500000}"/>
    <cellStyle name="Percent 8 2 4 3 2 2" xfId="29951" xr:uid="{00000000-0005-0000-0000-000053500000}"/>
    <cellStyle name="Percent 8 2 4 3 3" xfId="29950" xr:uid="{00000000-0005-0000-0000-000054500000}"/>
    <cellStyle name="Percent 8 2 4 4" xfId="12332" xr:uid="{00000000-0005-0000-0000-000055500000}"/>
    <cellStyle name="Percent 8 2 4 4 2" xfId="12333" xr:uid="{00000000-0005-0000-0000-000056500000}"/>
    <cellStyle name="Percent 8 2 4 4 2 2" xfId="29953" xr:uid="{00000000-0005-0000-0000-000057500000}"/>
    <cellStyle name="Percent 8 2 4 4 3" xfId="29952" xr:uid="{00000000-0005-0000-0000-000058500000}"/>
    <cellStyle name="Percent 8 2 4 5" xfId="12334" xr:uid="{00000000-0005-0000-0000-000059500000}"/>
    <cellStyle name="Percent 8 2 4 5 2" xfId="29954" xr:uid="{00000000-0005-0000-0000-00005A500000}"/>
    <cellStyle name="Percent 8 2 4 6" xfId="29947" xr:uid="{00000000-0005-0000-0000-00005B500000}"/>
    <cellStyle name="Percent 8 2 5" xfId="12335" xr:uid="{00000000-0005-0000-0000-00005C500000}"/>
    <cellStyle name="Percent 8 2 5 2" xfId="12336" xr:uid="{00000000-0005-0000-0000-00005D500000}"/>
    <cellStyle name="Percent 8 2 5 2 2" xfId="12337" xr:uid="{00000000-0005-0000-0000-00005E500000}"/>
    <cellStyle name="Percent 8 2 5 2 2 2" xfId="29957" xr:uid="{00000000-0005-0000-0000-00005F500000}"/>
    <cellStyle name="Percent 8 2 5 2 3" xfId="29956" xr:uid="{00000000-0005-0000-0000-000060500000}"/>
    <cellStyle name="Percent 8 2 5 3" xfId="12338" xr:uid="{00000000-0005-0000-0000-000061500000}"/>
    <cellStyle name="Percent 8 2 5 3 2" xfId="12339" xr:uid="{00000000-0005-0000-0000-000062500000}"/>
    <cellStyle name="Percent 8 2 5 3 2 2" xfId="29959" xr:uid="{00000000-0005-0000-0000-000063500000}"/>
    <cellStyle name="Percent 8 2 5 3 3" xfId="29958" xr:uid="{00000000-0005-0000-0000-000064500000}"/>
    <cellStyle name="Percent 8 2 5 4" xfId="12340" xr:uid="{00000000-0005-0000-0000-000065500000}"/>
    <cellStyle name="Percent 8 2 5 4 2" xfId="29960" xr:uid="{00000000-0005-0000-0000-000066500000}"/>
    <cellStyle name="Percent 8 2 5 5" xfId="29955" xr:uid="{00000000-0005-0000-0000-000067500000}"/>
    <cellStyle name="Percent 8 2 6" xfId="12341" xr:uid="{00000000-0005-0000-0000-000068500000}"/>
    <cellStyle name="Percent 8 2 6 2" xfId="12342" xr:uid="{00000000-0005-0000-0000-000069500000}"/>
    <cellStyle name="Percent 8 2 6 2 2" xfId="29962" xr:uid="{00000000-0005-0000-0000-00006A500000}"/>
    <cellStyle name="Percent 8 2 6 3" xfId="29961" xr:uid="{00000000-0005-0000-0000-00006B500000}"/>
    <cellStyle name="Percent 8 2 7" xfId="12343" xr:uid="{00000000-0005-0000-0000-00006C500000}"/>
    <cellStyle name="Percent 8 2 7 2" xfId="12344" xr:uid="{00000000-0005-0000-0000-00006D500000}"/>
    <cellStyle name="Percent 8 2 7 2 2" xfId="29964" xr:uid="{00000000-0005-0000-0000-00006E500000}"/>
    <cellStyle name="Percent 8 2 7 3" xfId="29963" xr:uid="{00000000-0005-0000-0000-00006F500000}"/>
    <cellStyle name="Percent 8 2 8" xfId="12345" xr:uid="{00000000-0005-0000-0000-000070500000}"/>
    <cellStyle name="Percent 8 2 8 2" xfId="12346" xr:uid="{00000000-0005-0000-0000-000071500000}"/>
    <cellStyle name="Percent 8 2 8 2 2" xfId="29966" xr:uid="{00000000-0005-0000-0000-000072500000}"/>
    <cellStyle name="Percent 8 2 8 3" xfId="29965" xr:uid="{00000000-0005-0000-0000-000073500000}"/>
    <cellStyle name="Percent 8 2 9" xfId="12347" xr:uid="{00000000-0005-0000-0000-000074500000}"/>
    <cellStyle name="Percent 8 2 9 2" xfId="29967" xr:uid="{00000000-0005-0000-0000-000075500000}"/>
    <cellStyle name="Percent 8 3" xfId="12348" xr:uid="{00000000-0005-0000-0000-000076500000}"/>
    <cellStyle name="Percent 8 3 10" xfId="29968" xr:uid="{00000000-0005-0000-0000-000077500000}"/>
    <cellStyle name="Percent 8 3 2" xfId="12349" xr:uid="{00000000-0005-0000-0000-000078500000}"/>
    <cellStyle name="Percent 8 3 2 2" xfId="12350" xr:uid="{00000000-0005-0000-0000-000079500000}"/>
    <cellStyle name="Percent 8 3 2 2 2" xfId="12351" xr:uid="{00000000-0005-0000-0000-00007A500000}"/>
    <cellStyle name="Percent 8 3 2 2 2 2" xfId="29971" xr:uid="{00000000-0005-0000-0000-00007B500000}"/>
    <cellStyle name="Percent 8 3 2 2 3" xfId="29970" xr:uid="{00000000-0005-0000-0000-00007C500000}"/>
    <cellStyle name="Percent 8 3 2 3" xfId="12352" xr:uid="{00000000-0005-0000-0000-00007D500000}"/>
    <cellStyle name="Percent 8 3 2 3 2" xfId="12353" xr:uid="{00000000-0005-0000-0000-00007E500000}"/>
    <cellStyle name="Percent 8 3 2 3 2 2" xfId="29973" xr:uid="{00000000-0005-0000-0000-00007F500000}"/>
    <cellStyle name="Percent 8 3 2 3 3" xfId="29972" xr:uid="{00000000-0005-0000-0000-000080500000}"/>
    <cellStyle name="Percent 8 3 2 4" xfId="12354" xr:uid="{00000000-0005-0000-0000-000081500000}"/>
    <cellStyle name="Percent 8 3 2 4 2" xfId="29974" xr:uid="{00000000-0005-0000-0000-000082500000}"/>
    <cellStyle name="Percent 8 3 2 5" xfId="29969" xr:uid="{00000000-0005-0000-0000-000083500000}"/>
    <cellStyle name="Percent 8 3 3" xfId="12355" xr:uid="{00000000-0005-0000-0000-000084500000}"/>
    <cellStyle name="Percent 8 3 3 2" xfId="12356" xr:uid="{00000000-0005-0000-0000-000085500000}"/>
    <cellStyle name="Percent 8 3 3 2 2" xfId="12357" xr:uid="{00000000-0005-0000-0000-000086500000}"/>
    <cellStyle name="Percent 8 3 3 2 2 2" xfId="29977" xr:uid="{00000000-0005-0000-0000-000087500000}"/>
    <cellStyle name="Percent 8 3 3 2 3" xfId="29976" xr:uid="{00000000-0005-0000-0000-000088500000}"/>
    <cellStyle name="Percent 8 3 3 3" xfId="12358" xr:uid="{00000000-0005-0000-0000-000089500000}"/>
    <cellStyle name="Percent 8 3 3 3 2" xfId="12359" xr:uid="{00000000-0005-0000-0000-00008A500000}"/>
    <cellStyle name="Percent 8 3 3 3 2 2" xfId="29979" xr:uid="{00000000-0005-0000-0000-00008B500000}"/>
    <cellStyle name="Percent 8 3 3 3 3" xfId="29978" xr:uid="{00000000-0005-0000-0000-00008C500000}"/>
    <cellStyle name="Percent 8 3 3 4" xfId="12360" xr:uid="{00000000-0005-0000-0000-00008D500000}"/>
    <cellStyle name="Percent 8 3 3 4 2" xfId="29980" xr:uid="{00000000-0005-0000-0000-00008E500000}"/>
    <cellStyle name="Percent 8 3 3 5" xfId="29975" xr:uid="{00000000-0005-0000-0000-00008F500000}"/>
    <cellStyle name="Percent 8 3 4" xfId="12361" xr:uid="{00000000-0005-0000-0000-000090500000}"/>
    <cellStyle name="Percent 8 3 4 2" xfId="12362" xr:uid="{00000000-0005-0000-0000-000091500000}"/>
    <cellStyle name="Percent 8 3 4 2 2" xfId="12363" xr:uid="{00000000-0005-0000-0000-000092500000}"/>
    <cellStyle name="Percent 8 3 4 2 2 2" xfId="29983" xr:uid="{00000000-0005-0000-0000-000093500000}"/>
    <cellStyle name="Percent 8 3 4 2 3" xfId="29982" xr:uid="{00000000-0005-0000-0000-000094500000}"/>
    <cellStyle name="Percent 8 3 4 3" xfId="12364" xr:uid="{00000000-0005-0000-0000-000095500000}"/>
    <cellStyle name="Percent 8 3 4 3 2" xfId="12365" xr:uid="{00000000-0005-0000-0000-000096500000}"/>
    <cellStyle name="Percent 8 3 4 3 2 2" xfId="29985" xr:uid="{00000000-0005-0000-0000-000097500000}"/>
    <cellStyle name="Percent 8 3 4 3 3" xfId="29984" xr:uid="{00000000-0005-0000-0000-000098500000}"/>
    <cellStyle name="Percent 8 3 4 4" xfId="12366" xr:uid="{00000000-0005-0000-0000-000099500000}"/>
    <cellStyle name="Percent 8 3 4 4 2" xfId="12367" xr:uid="{00000000-0005-0000-0000-00009A500000}"/>
    <cellStyle name="Percent 8 3 4 4 2 2" xfId="29987" xr:uid="{00000000-0005-0000-0000-00009B500000}"/>
    <cellStyle name="Percent 8 3 4 4 3" xfId="29986" xr:uid="{00000000-0005-0000-0000-00009C500000}"/>
    <cellStyle name="Percent 8 3 4 5" xfId="12368" xr:uid="{00000000-0005-0000-0000-00009D500000}"/>
    <cellStyle name="Percent 8 3 4 5 2" xfId="29988" xr:uid="{00000000-0005-0000-0000-00009E500000}"/>
    <cellStyle name="Percent 8 3 4 6" xfId="29981" xr:uid="{00000000-0005-0000-0000-00009F500000}"/>
    <cellStyle name="Percent 8 3 5" xfId="12369" xr:uid="{00000000-0005-0000-0000-0000A0500000}"/>
    <cellStyle name="Percent 8 3 5 2" xfId="12370" xr:uid="{00000000-0005-0000-0000-0000A1500000}"/>
    <cellStyle name="Percent 8 3 5 2 2" xfId="12371" xr:uid="{00000000-0005-0000-0000-0000A2500000}"/>
    <cellStyle name="Percent 8 3 5 2 2 2" xfId="29991" xr:uid="{00000000-0005-0000-0000-0000A3500000}"/>
    <cellStyle name="Percent 8 3 5 2 3" xfId="29990" xr:uid="{00000000-0005-0000-0000-0000A4500000}"/>
    <cellStyle name="Percent 8 3 5 3" xfId="12372" xr:uid="{00000000-0005-0000-0000-0000A5500000}"/>
    <cellStyle name="Percent 8 3 5 3 2" xfId="12373" xr:uid="{00000000-0005-0000-0000-0000A6500000}"/>
    <cellStyle name="Percent 8 3 5 3 2 2" xfId="29993" xr:uid="{00000000-0005-0000-0000-0000A7500000}"/>
    <cellStyle name="Percent 8 3 5 3 3" xfId="29992" xr:uid="{00000000-0005-0000-0000-0000A8500000}"/>
    <cellStyle name="Percent 8 3 5 4" xfId="12374" xr:uid="{00000000-0005-0000-0000-0000A9500000}"/>
    <cellStyle name="Percent 8 3 5 4 2" xfId="29994" xr:uid="{00000000-0005-0000-0000-0000AA500000}"/>
    <cellStyle name="Percent 8 3 5 5" xfId="29989" xr:uid="{00000000-0005-0000-0000-0000AB500000}"/>
    <cellStyle name="Percent 8 3 6" xfId="12375" xr:uid="{00000000-0005-0000-0000-0000AC500000}"/>
    <cellStyle name="Percent 8 3 6 2" xfId="12376" xr:uid="{00000000-0005-0000-0000-0000AD500000}"/>
    <cellStyle name="Percent 8 3 6 2 2" xfId="29996" xr:uid="{00000000-0005-0000-0000-0000AE500000}"/>
    <cellStyle name="Percent 8 3 6 3" xfId="29995" xr:uid="{00000000-0005-0000-0000-0000AF500000}"/>
    <cellStyle name="Percent 8 3 7" xfId="12377" xr:uid="{00000000-0005-0000-0000-0000B0500000}"/>
    <cellStyle name="Percent 8 3 7 2" xfId="12378" xr:uid="{00000000-0005-0000-0000-0000B1500000}"/>
    <cellStyle name="Percent 8 3 7 2 2" xfId="29998" xr:uid="{00000000-0005-0000-0000-0000B2500000}"/>
    <cellStyle name="Percent 8 3 7 3" xfId="29997" xr:uid="{00000000-0005-0000-0000-0000B3500000}"/>
    <cellStyle name="Percent 8 3 8" xfId="12379" xr:uid="{00000000-0005-0000-0000-0000B4500000}"/>
    <cellStyle name="Percent 8 3 8 2" xfId="12380" xr:uid="{00000000-0005-0000-0000-0000B5500000}"/>
    <cellStyle name="Percent 8 3 8 2 2" xfId="30000" xr:uid="{00000000-0005-0000-0000-0000B6500000}"/>
    <cellStyle name="Percent 8 3 8 3" xfId="29999" xr:uid="{00000000-0005-0000-0000-0000B7500000}"/>
    <cellStyle name="Percent 8 3 9" xfId="12381" xr:uid="{00000000-0005-0000-0000-0000B8500000}"/>
    <cellStyle name="Percent 8 3 9 2" xfId="30001" xr:uid="{00000000-0005-0000-0000-0000B9500000}"/>
    <cellStyle name="Percent 8 4" xfId="12382" xr:uid="{00000000-0005-0000-0000-0000BA500000}"/>
    <cellStyle name="Percent 8 4 10" xfId="30002" xr:uid="{00000000-0005-0000-0000-0000BB500000}"/>
    <cellStyle name="Percent 8 4 2" xfId="12383" xr:uid="{00000000-0005-0000-0000-0000BC500000}"/>
    <cellStyle name="Percent 8 4 2 2" xfId="12384" xr:uid="{00000000-0005-0000-0000-0000BD500000}"/>
    <cellStyle name="Percent 8 4 2 2 2" xfId="12385" xr:uid="{00000000-0005-0000-0000-0000BE500000}"/>
    <cellStyle name="Percent 8 4 2 2 2 2" xfId="30005" xr:uid="{00000000-0005-0000-0000-0000BF500000}"/>
    <cellStyle name="Percent 8 4 2 2 3" xfId="30004" xr:uid="{00000000-0005-0000-0000-0000C0500000}"/>
    <cellStyle name="Percent 8 4 2 3" xfId="12386" xr:uid="{00000000-0005-0000-0000-0000C1500000}"/>
    <cellStyle name="Percent 8 4 2 3 2" xfId="12387" xr:uid="{00000000-0005-0000-0000-0000C2500000}"/>
    <cellStyle name="Percent 8 4 2 3 2 2" xfId="30007" xr:uid="{00000000-0005-0000-0000-0000C3500000}"/>
    <cellStyle name="Percent 8 4 2 3 3" xfId="30006" xr:uid="{00000000-0005-0000-0000-0000C4500000}"/>
    <cellStyle name="Percent 8 4 2 4" xfId="12388" xr:uid="{00000000-0005-0000-0000-0000C5500000}"/>
    <cellStyle name="Percent 8 4 2 4 2" xfId="30008" xr:uid="{00000000-0005-0000-0000-0000C6500000}"/>
    <cellStyle name="Percent 8 4 2 5" xfId="30003" xr:uid="{00000000-0005-0000-0000-0000C7500000}"/>
    <cellStyle name="Percent 8 4 3" xfId="12389" xr:uid="{00000000-0005-0000-0000-0000C8500000}"/>
    <cellStyle name="Percent 8 4 3 2" xfId="12390" xr:uid="{00000000-0005-0000-0000-0000C9500000}"/>
    <cellStyle name="Percent 8 4 3 2 2" xfId="12391" xr:uid="{00000000-0005-0000-0000-0000CA500000}"/>
    <cellStyle name="Percent 8 4 3 2 2 2" xfId="30011" xr:uid="{00000000-0005-0000-0000-0000CB500000}"/>
    <cellStyle name="Percent 8 4 3 2 3" xfId="30010" xr:uid="{00000000-0005-0000-0000-0000CC500000}"/>
    <cellStyle name="Percent 8 4 3 3" xfId="12392" xr:uid="{00000000-0005-0000-0000-0000CD500000}"/>
    <cellStyle name="Percent 8 4 3 3 2" xfId="12393" xr:uid="{00000000-0005-0000-0000-0000CE500000}"/>
    <cellStyle name="Percent 8 4 3 3 2 2" xfId="30013" xr:uid="{00000000-0005-0000-0000-0000CF500000}"/>
    <cellStyle name="Percent 8 4 3 3 3" xfId="30012" xr:uid="{00000000-0005-0000-0000-0000D0500000}"/>
    <cellStyle name="Percent 8 4 3 4" xfId="12394" xr:uid="{00000000-0005-0000-0000-0000D1500000}"/>
    <cellStyle name="Percent 8 4 3 4 2" xfId="30014" xr:uid="{00000000-0005-0000-0000-0000D2500000}"/>
    <cellStyle name="Percent 8 4 3 5" xfId="30009" xr:uid="{00000000-0005-0000-0000-0000D3500000}"/>
    <cellStyle name="Percent 8 4 4" xfId="12395" xr:uid="{00000000-0005-0000-0000-0000D4500000}"/>
    <cellStyle name="Percent 8 4 4 2" xfId="12396" xr:uid="{00000000-0005-0000-0000-0000D5500000}"/>
    <cellStyle name="Percent 8 4 4 2 2" xfId="12397" xr:uid="{00000000-0005-0000-0000-0000D6500000}"/>
    <cellStyle name="Percent 8 4 4 2 2 2" xfId="30017" xr:uid="{00000000-0005-0000-0000-0000D7500000}"/>
    <cellStyle name="Percent 8 4 4 2 3" xfId="30016" xr:uid="{00000000-0005-0000-0000-0000D8500000}"/>
    <cellStyle name="Percent 8 4 4 3" xfId="12398" xr:uid="{00000000-0005-0000-0000-0000D9500000}"/>
    <cellStyle name="Percent 8 4 4 3 2" xfId="12399" xr:uid="{00000000-0005-0000-0000-0000DA500000}"/>
    <cellStyle name="Percent 8 4 4 3 2 2" xfId="30019" xr:uid="{00000000-0005-0000-0000-0000DB500000}"/>
    <cellStyle name="Percent 8 4 4 3 3" xfId="30018" xr:uid="{00000000-0005-0000-0000-0000DC500000}"/>
    <cellStyle name="Percent 8 4 4 4" xfId="12400" xr:uid="{00000000-0005-0000-0000-0000DD500000}"/>
    <cellStyle name="Percent 8 4 4 4 2" xfId="12401" xr:uid="{00000000-0005-0000-0000-0000DE500000}"/>
    <cellStyle name="Percent 8 4 4 4 2 2" xfId="30021" xr:uid="{00000000-0005-0000-0000-0000DF500000}"/>
    <cellStyle name="Percent 8 4 4 4 3" xfId="30020" xr:uid="{00000000-0005-0000-0000-0000E0500000}"/>
    <cellStyle name="Percent 8 4 4 5" xfId="12402" xr:uid="{00000000-0005-0000-0000-0000E1500000}"/>
    <cellStyle name="Percent 8 4 4 5 2" xfId="30022" xr:uid="{00000000-0005-0000-0000-0000E2500000}"/>
    <cellStyle name="Percent 8 4 4 6" xfId="30015" xr:uid="{00000000-0005-0000-0000-0000E3500000}"/>
    <cellStyle name="Percent 8 4 5" xfId="12403" xr:uid="{00000000-0005-0000-0000-0000E4500000}"/>
    <cellStyle name="Percent 8 4 5 2" xfId="12404" xr:uid="{00000000-0005-0000-0000-0000E5500000}"/>
    <cellStyle name="Percent 8 4 5 2 2" xfId="12405" xr:uid="{00000000-0005-0000-0000-0000E6500000}"/>
    <cellStyle name="Percent 8 4 5 2 2 2" xfId="30025" xr:uid="{00000000-0005-0000-0000-0000E7500000}"/>
    <cellStyle name="Percent 8 4 5 2 3" xfId="30024" xr:uid="{00000000-0005-0000-0000-0000E8500000}"/>
    <cellStyle name="Percent 8 4 5 3" xfId="12406" xr:uid="{00000000-0005-0000-0000-0000E9500000}"/>
    <cellStyle name="Percent 8 4 5 3 2" xfId="12407" xr:uid="{00000000-0005-0000-0000-0000EA500000}"/>
    <cellStyle name="Percent 8 4 5 3 2 2" xfId="30027" xr:uid="{00000000-0005-0000-0000-0000EB500000}"/>
    <cellStyle name="Percent 8 4 5 3 3" xfId="30026" xr:uid="{00000000-0005-0000-0000-0000EC500000}"/>
    <cellStyle name="Percent 8 4 5 4" xfId="12408" xr:uid="{00000000-0005-0000-0000-0000ED500000}"/>
    <cellStyle name="Percent 8 4 5 4 2" xfId="30028" xr:uid="{00000000-0005-0000-0000-0000EE500000}"/>
    <cellStyle name="Percent 8 4 5 5" xfId="30023" xr:uid="{00000000-0005-0000-0000-0000EF500000}"/>
    <cellStyle name="Percent 8 4 6" xfId="12409" xr:uid="{00000000-0005-0000-0000-0000F0500000}"/>
    <cellStyle name="Percent 8 4 6 2" xfId="12410" xr:uid="{00000000-0005-0000-0000-0000F1500000}"/>
    <cellStyle name="Percent 8 4 6 2 2" xfId="30030" xr:uid="{00000000-0005-0000-0000-0000F2500000}"/>
    <cellStyle name="Percent 8 4 6 3" xfId="30029" xr:uid="{00000000-0005-0000-0000-0000F3500000}"/>
    <cellStyle name="Percent 8 4 7" xfId="12411" xr:uid="{00000000-0005-0000-0000-0000F4500000}"/>
    <cellStyle name="Percent 8 4 7 2" xfId="12412" xr:uid="{00000000-0005-0000-0000-0000F5500000}"/>
    <cellStyle name="Percent 8 4 7 2 2" xfId="30032" xr:uid="{00000000-0005-0000-0000-0000F6500000}"/>
    <cellStyle name="Percent 8 4 7 3" xfId="30031" xr:uid="{00000000-0005-0000-0000-0000F7500000}"/>
    <cellStyle name="Percent 8 4 8" xfId="12413" xr:uid="{00000000-0005-0000-0000-0000F8500000}"/>
    <cellStyle name="Percent 8 4 8 2" xfId="12414" xr:uid="{00000000-0005-0000-0000-0000F9500000}"/>
    <cellStyle name="Percent 8 4 8 2 2" xfId="30034" xr:uid="{00000000-0005-0000-0000-0000FA500000}"/>
    <cellStyle name="Percent 8 4 8 3" xfId="30033" xr:uid="{00000000-0005-0000-0000-0000FB500000}"/>
    <cellStyle name="Percent 8 4 9" xfId="12415" xr:uid="{00000000-0005-0000-0000-0000FC500000}"/>
    <cellStyle name="Percent 8 4 9 2" xfId="30035" xr:uid="{00000000-0005-0000-0000-0000FD500000}"/>
    <cellStyle name="Percent 8 5" xfId="12416" xr:uid="{00000000-0005-0000-0000-0000FE500000}"/>
    <cellStyle name="Percent 8 5 10" xfId="30036" xr:uid="{00000000-0005-0000-0000-0000FF500000}"/>
    <cellStyle name="Percent 8 5 2" xfId="12417" xr:uid="{00000000-0005-0000-0000-000000510000}"/>
    <cellStyle name="Percent 8 5 2 2" xfId="12418" xr:uid="{00000000-0005-0000-0000-000001510000}"/>
    <cellStyle name="Percent 8 5 2 2 2" xfId="12419" xr:uid="{00000000-0005-0000-0000-000002510000}"/>
    <cellStyle name="Percent 8 5 2 2 2 2" xfId="30039" xr:uid="{00000000-0005-0000-0000-000003510000}"/>
    <cellStyle name="Percent 8 5 2 2 3" xfId="30038" xr:uid="{00000000-0005-0000-0000-000004510000}"/>
    <cellStyle name="Percent 8 5 2 3" xfId="12420" xr:uid="{00000000-0005-0000-0000-000005510000}"/>
    <cellStyle name="Percent 8 5 2 3 2" xfId="12421" xr:uid="{00000000-0005-0000-0000-000006510000}"/>
    <cellStyle name="Percent 8 5 2 3 2 2" xfId="30041" xr:uid="{00000000-0005-0000-0000-000007510000}"/>
    <cellStyle name="Percent 8 5 2 3 3" xfId="30040" xr:uid="{00000000-0005-0000-0000-000008510000}"/>
    <cellStyle name="Percent 8 5 2 4" xfId="12422" xr:uid="{00000000-0005-0000-0000-000009510000}"/>
    <cellStyle name="Percent 8 5 2 4 2" xfId="30042" xr:uid="{00000000-0005-0000-0000-00000A510000}"/>
    <cellStyle name="Percent 8 5 2 5" xfId="30037" xr:uid="{00000000-0005-0000-0000-00000B510000}"/>
    <cellStyle name="Percent 8 5 3" xfId="12423" xr:uid="{00000000-0005-0000-0000-00000C510000}"/>
    <cellStyle name="Percent 8 5 3 2" xfId="12424" xr:uid="{00000000-0005-0000-0000-00000D510000}"/>
    <cellStyle name="Percent 8 5 3 2 2" xfId="12425" xr:uid="{00000000-0005-0000-0000-00000E510000}"/>
    <cellStyle name="Percent 8 5 3 2 2 2" xfId="30045" xr:uid="{00000000-0005-0000-0000-00000F510000}"/>
    <cellStyle name="Percent 8 5 3 2 3" xfId="30044" xr:uid="{00000000-0005-0000-0000-000010510000}"/>
    <cellStyle name="Percent 8 5 3 3" xfId="12426" xr:uid="{00000000-0005-0000-0000-000011510000}"/>
    <cellStyle name="Percent 8 5 3 3 2" xfId="12427" xr:uid="{00000000-0005-0000-0000-000012510000}"/>
    <cellStyle name="Percent 8 5 3 3 2 2" xfId="30047" xr:uid="{00000000-0005-0000-0000-000013510000}"/>
    <cellStyle name="Percent 8 5 3 3 3" xfId="30046" xr:uid="{00000000-0005-0000-0000-000014510000}"/>
    <cellStyle name="Percent 8 5 3 4" xfId="12428" xr:uid="{00000000-0005-0000-0000-000015510000}"/>
    <cellStyle name="Percent 8 5 3 4 2" xfId="30048" xr:uid="{00000000-0005-0000-0000-000016510000}"/>
    <cellStyle name="Percent 8 5 3 5" xfId="30043" xr:uid="{00000000-0005-0000-0000-000017510000}"/>
    <cellStyle name="Percent 8 5 4" xfId="12429" xr:uid="{00000000-0005-0000-0000-000018510000}"/>
    <cellStyle name="Percent 8 5 4 2" xfId="12430" xr:uid="{00000000-0005-0000-0000-000019510000}"/>
    <cellStyle name="Percent 8 5 4 2 2" xfId="12431" xr:uid="{00000000-0005-0000-0000-00001A510000}"/>
    <cellStyle name="Percent 8 5 4 2 2 2" xfId="30051" xr:uid="{00000000-0005-0000-0000-00001B510000}"/>
    <cellStyle name="Percent 8 5 4 2 3" xfId="30050" xr:uid="{00000000-0005-0000-0000-00001C510000}"/>
    <cellStyle name="Percent 8 5 4 3" xfId="12432" xr:uid="{00000000-0005-0000-0000-00001D510000}"/>
    <cellStyle name="Percent 8 5 4 3 2" xfId="12433" xr:uid="{00000000-0005-0000-0000-00001E510000}"/>
    <cellStyle name="Percent 8 5 4 3 2 2" xfId="30053" xr:uid="{00000000-0005-0000-0000-00001F510000}"/>
    <cellStyle name="Percent 8 5 4 3 3" xfId="30052" xr:uid="{00000000-0005-0000-0000-000020510000}"/>
    <cellStyle name="Percent 8 5 4 4" xfId="12434" xr:uid="{00000000-0005-0000-0000-000021510000}"/>
    <cellStyle name="Percent 8 5 4 4 2" xfId="12435" xr:uid="{00000000-0005-0000-0000-000022510000}"/>
    <cellStyle name="Percent 8 5 4 4 2 2" xfId="30055" xr:uid="{00000000-0005-0000-0000-000023510000}"/>
    <cellStyle name="Percent 8 5 4 4 3" xfId="30054" xr:uid="{00000000-0005-0000-0000-000024510000}"/>
    <cellStyle name="Percent 8 5 4 5" xfId="12436" xr:uid="{00000000-0005-0000-0000-000025510000}"/>
    <cellStyle name="Percent 8 5 4 5 2" xfId="30056" xr:uid="{00000000-0005-0000-0000-000026510000}"/>
    <cellStyle name="Percent 8 5 4 6" xfId="30049" xr:uid="{00000000-0005-0000-0000-000027510000}"/>
    <cellStyle name="Percent 8 5 5" xfId="12437" xr:uid="{00000000-0005-0000-0000-000028510000}"/>
    <cellStyle name="Percent 8 5 5 2" xfId="12438" xr:uid="{00000000-0005-0000-0000-000029510000}"/>
    <cellStyle name="Percent 8 5 5 2 2" xfId="12439" xr:uid="{00000000-0005-0000-0000-00002A510000}"/>
    <cellStyle name="Percent 8 5 5 2 2 2" xfId="30059" xr:uid="{00000000-0005-0000-0000-00002B510000}"/>
    <cellStyle name="Percent 8 5 5 2 3" xfId="30058" xr:uid="{00000000-0005-0000-0000-00002C510000}"/>
    <cellStyle name="Percent 8 5 5 3" xfId="12440" xr:uid="{00000000-0005-0000-0000-00002D510000}"/>
    <cellStyle name="Percent 8 5 5 3 2" xfId="12441" xr:uid="{00000000-0005-0000-0000-00002E510000}"/>
    <cellStyle name="Percent 8 5 5 3 2 2" xfId="30061" xr:uid="{00000000-0005-0000-0000-00002F510000}"/>
    <cellStyle name="Percent 8 5 5 3 3" xfId="30060" xr:uid="{00000000-0005-0000-0000-000030510000}"/>
    <cellStyle name="Percent 8 5 5 4" xfId="12442" xr:uid="{00000000-0005-0000-0000-000031510000}"/>
    <cellStyle name="Percent 8 5 5 4 2" xfId="30062" xr:uid="{00000000-0005-0000-0000-000032510000}"/>
    <cellStyle name="Percent 8 5 5 5" xfId="30057" xr:uid="{00000000-0005-0000-0000-000033510000}"/>
    <cellStyle name="Percent 8 5 6" xfId="12443" xr:uid="{00000000-0005-0000-0000-000034510000}"/>
    <cellStyle name="Percent 8 5 6 2" xfId="12444" xr:uid="{00000000-0005-0000-0000-000035510000}"/>
    <cellStyle name="Percent 8 5 6 2 2" xfId="30064" xr:uid="{00000000-0005-0000-0000-000036510000}"/>
    <cellStyle name="Percent 8 5 6 3" xfId="30063" xr:uid="{00000000-0005-0000-0000-000037510000}"/>
    <cellStyle name="Percent 8 5 7" xfId="12445" xr:uid="{00000000-0005-0000-0000-000038510000}"/>
    <cellStyle name="Percent 8 5 7 2" xfId="12446" xr:uid="{00000000-0005-0000-0000-000039510000}"/>
    <cellStyle name="Percent 8 5 7 2 2" xfId="30066" xr:uid="{00000000-0005-0000-0000-00003A510000}"/>
    <cellStyle name="Percent 8 5 7 3" xfId="30065" xr:uid="{00000000-0005-0000-0000-00003B510000}"/>
    <cellStyle name="Percent 8 5 8" xfId="12447" xr:uid="{00000000-0005-0000-0000-00003C510000}"/>
    <cellStyle name="Percent 8 5 8 2" xfId="12448" xr:uid="{00000000-0005-0000-0000-00003D510000}"/>
    <cellStyle name="Percent 8 5 8 2 2" xfId="30068" xr:uid="{00000000-0005-0000-0000-00003E510000}"/>
    <cellStyle name="Percent 8 5 8 3" xfId="30067" xr:uid="{00000000-0005-0000-0000-00003F510000}"/>
    <cellStyle name="Percent 8 5 9" xfId="12449" xr:uid="{00000000-0005-0000-0000-000040510000}"/>
    <cellStyle name="Percent 8 5 9 2" xfId="30069" xr:uid="{00000000-0005-0000-0000-000041510000}"/>
    <cellStyle name="Percent 8 6" xfId="12450" xr:uid="{00000000-0005-0000-0000-000042510000}"/>
    <cellStyle name="Percent 8 6 10" xfId="30070" xr:uid="{00000000-0005-0000-0000-000043510000}"/>
    <cellStyle name="Percent 8 6 2" xfId="12451" xr:uid="{00000000-0005-0000-0000-000044510000}"/>
    <cellStyle name="Percent 8 6 2 2" xfId="12452" xr:uid="{00000000-0005-0000-0000-000045510000}"/>
    <cellStyle name="Percent 8 6 2 2 2" xfId="12453" xr:uid="{00000000-0005-0000-0000-000046510000}"/>
    <cellStyle name="Percent 8 6 2 2 2 2" xfId="30073" xr:uid="{00000000-0005-0000-0000-000047510000}"/>
    <cellStyle name="Percent 8 6 2 2 3" xfId="30072" xr:uid="{00000000-0005-0000-0000-000048510000}"/>
    <cellStyle name="Percent 8 6 2 3" xfId="12454" xr:uid="{00000000-0005-0000-0000-000049510000}"/>
    <cellStyle name="Percent 8 6 2 3 2" xfId="12455" xr:uid="{00000000-0005-0000-0000-00004A510000}"/>
    <cellStyle name="Percent 8 6 2 3 2 2" xfId="30075" xr:uid="{00000000-0005-0000-0000-00004B510000}"/>
    <cellStyle name="Percent 8 6 2 3 3" xfId="30074" xr:uid="{00000000-0005-0000-0000-00004C510000}"/>
    <cellStyle name="Percent 8 6 2 4" xfId="12456" xr:uid="{00000000-0005-0000-0000-00004D510000}"/>
    <cellStyle name="Percent 8 6 2 4 2" xfId="30076" xr:uid="{00000000-0005-0000-0000-00004E510000}"/>
    <cellStyle name="Percent 8 6 2 5" xfId="30071" xr:uid="{00000000-0005-0000-0000-00004F510000}"/>
    <cellStyle name="Percent 8 6 3" xfId="12457" xr:uid="{00000000-0005-0000-0000-000050510000}"/>
    <cellStyle name="Percent 8 6 3 2" xfId="12458" xr:uid="{00000000-0005-0000-0000-000051510000}"/>
    <cellStyle name="Percent 8 6 3 2 2" xfId="12459" xr:uid="{00000000-0005-0000-0000-000052510000}"/>
    <cellStyle name="Percent 8 6 3 2 2 2" xfId="30079" xr:uid="{00000000-0005-0000-0000-000053510000}"/>
    <cellStyle name="Percent 8 6 3 2 3" xfId="30078" xr:uid="{00000000-0005-0000-0000-000054510000}"/>
    <cellStyle name="Percent 8 6 3 3" xfId="12460" xr:uid="{00000000-0005-0000-0000-000055510000}"/>
    <cellStyle name="Percent 8 6 3 3 2" xfId="12461" xr:uid="{00000000-0005-0000-0000-000056510000}"/>
    <cellStyle name="Percent 8 6 3 3 2 2" xfId="30081" xr:uid="{00000000-0005-0000-0000-000057510000}"/>
    <cellStyle name="Percent 8 6 3 3 3" xfId="30080" xr:uid="{00000000-0005-0000-0000-000058510000}"/>
    <cellStyle name="Percent 8 6 3 4" xfId="12462" xr:uid="{00000000-0005-0000-0000-000059510000}"/>
    <cellStyle name="Percent 8 6 3 4 2" xfId="30082" xr:uid="{00000000-0005-0000-0000-00005A510000}"/>
    <cellStyle name="Percent 8 6 3 5" xfId="30077" xr:uid="{00000000-0005-0000-0000-00005B510000}"/>
    <cellStyle name="Percent 8 6 4" xfId="12463" xr:uid="{00000000-0005-0000-0000-00005C510000}"/>
    <cellStyle name="Percent 8 6 4 2" xfId="12464" xr:uid="{00000000-0005-0000-0000-00005D510000}"/>
    <cellStyle name="Percent 8 6 4 2 2" xfId="12465" xr:uid="{00000000-0005-0000-0000-00005E510000}"/>
    <cellStyle name="Percent 8 6 4 2 2 2" xfId="30085" xr:uid="{00000000-0005-0000-0000-00005F510000}"/>
    <cellStyle name="Percent 8 6 4 2 3" xfId="30084" xr:uid="{00000000-0005-0000-0000-000060510000}"/>
    <cellStyle name="Percent 8 6 4 3" xfId="12466" xr:uid="{00000000-0005-0000-0000-000061510000}"/>
    <cellStyle name="Percent 8 6 4 3 2" xfId="12467" xr:uid="{00000000-0005-0000-0000-000062510000}"/>
    <cellStyle name="Percent 8 6 4 3 2 2" xfId="30087" xr:uid="{00000000-0005-0000-0000-000063510000}"/>
    <cellStyle name="Percent 8 6 4 3 3" xfId="30086" xr:uid="{00000000-0005-0000-0000-000064510000}"/>
    <cellStyle name="Percent 8 6 4 4" xfId="12468" xr:uid="{00000000-0005-0000-0000-000065510000}"/>
    <cellStyle name="Percent 8 6 4 4 2" xfId="12469" xr:uid="{00000000-0005-0000-0000-000066510000}"/>
    <cellStyle name="Percent 8 6 4 4 2 2" xfId="30089" xr:uid="{00000000-0005-0000-0000-000067510000}"/>
    <cellStyle name="Percent 8 6 4 4 3" xfId="30088" xr:uid="{00000000-0005-0000-0000-000068510000}"/>
    <cellStyle name="Percent 8 6 4 5" xfId="12470" xr:uid="{00000000-0005-0000-0000-000069510000}"/>
    <cellStyle name="Percent 8 6 4 5 2" xfId="30090" xr:uid="{00000000-0005-0000-0000-00006A510000}"/>
    <cellStyle name="Percent 8 6 4 6" xfId="30083" xr:uid="{00000000-0005-0000-0000-00006B510000}"/>
    <cellStyle name="Percent 8 6 5" xfId="12471" xr:uid="{00000000-0005-0000-0000-00006C510000}"/>
    <cellStyle name="Percent 8 6 5 2" xfId="12472" xr:uid="{00000000-0005-0000-0000-00006D510000}"/>
    <cellStyle name="Percent 8 6 5 2 2" xfId="12473" xr:uid="{00000000-0005-0000-0000-00006E510000}"/>
    <cellStyle name="Percent 8 6 5 2 2 2" xfId="30093" xr:uid="{00000000-0005-0000-0000-00006F510000}"/>
    <cellStyle name="Percent 8 6 5 2 3" xfId="30092" xr:uid="{00000000-0005-0000-0000-000070510000}"/>
    <cellStyle name="Percent 8 6 5 3" xfId="12474" xr:uid="{00000000-0005-0000-0000-000071510000}"/>
    <cellStyle name="Percent 8 6 5 3 2" xfId="12475" xr:uid="{00000000-0005-0000-0000-000072510000}"/>
    <cellStyle name="Percent 8 6 5 3 2 2" xfId="30095" xr:uid="{00000000-0005-0000-0000-000073510000}"/>
    <cellStyle name="Percent 8 6 5 3 3" xfId="30094" xr:uid="{00000000-0005-0000-0000-000074510000}"/>
    <cellStyle name="Percent 8 6 5 4" xfId="12476" xr:uid="{00000000-0005-0000-0000-000075510000}"/>
    <cellStyle name="Percent 8 6 5 4 2" xfId="30096" xr:uid="{00000000-0005-0000-0000-000076510000}"/>
    <cellStyle name="Percent 8 6 5 5" xfId="30091" xr:uid="{00000000-0005-0000-0000-000077510000}"/>
    <cellStyle name="Percent 8 6 6" xfId="12477" xr:uid="{00000000-0005-0000-0000-000078510000}"/>
    <cellStyle name="Percent 8 6 6 2" xfId="12478" xr:uid="{00000000-0005-0000-0000-000079510000}"/>
    <cellStyle name="Percent 8 6 6 2 2" xfId="30098" xr:uid="{00000000-0005-0000-0000-00007A510000}"/>
    <cellStyle name="Percent 8 6 6 3" xfId="30097" xr:uid="{00000000-0005-0000-0000-00007B510000}"/>
    <cellStyle name="Percent 8 6 7" xfId="12479" xr:uid="{00000000-0005-0000-0000-00007C510000}"/>
    <cellStyle name="Percent 8 6 7 2" xfId="12480" xr:uid="{00000000-0005-0000-0000-00007D510000}"/>
    <cellStyle name="Percent 8 6 7 2 2" xfId="30100" xr:uid="{00000000-0005-0000-0000-00007E510000}"/>
    <cellStyle name="Percent 8 6 7 3" xfId="30099" xr:uid="{00000000-0005-0000-0000-00007F510000}"/>
    <cellStyle name="Percent 8 6 8" xfId="12481" xr:uid="{00000000-0005-0000-0000-000080510000}"/>
    <cellStyle name="Percent 8 6 8 2" xfId="12482" xr:uid="{00000000-0005-0000-0000-000081510000}"/>
    <cellStyle name="Percent 8 6 8 2 2" xfId="30102" xr:uid="{00000000-0005-0000-0000-000082510000}"/>
    <cellStyle name="Percent 8 6 8 3" xfId="30101" xr:uid="{00000000-0005-0000-0000-000083510000}"/>
    <cellStyle name="Percent 8 6 9" xfId="12483" xr:uid="{00000000-0005-0000-0000-000084510000}"/>
    <cellStyle name="Percent 8 6 9 2" xfId="30103" xr:uid="{00000000-0005-0000-0000-000085510000}"/>
    <cellStyle name="Percent 8 7" xfId="12484" xr:uid="{00000000-0005-0000-0000-000086510000}"/>
    <cellStyle name="Percent 8 7 10" xfId="30104" xr:uid="{00000000-0005-0000-0000-000087510000}"/>
    <cellStyle name="Percent 8 7 2" xfId="12485" xr:uid="{00000000-0005-0000-0000-000088510000}"/>
    <cellStyle name="Percent 8 7 2 2" xfId="12486" xr:uid="{00000000-0005-0000-0000-000089510000}"/>
    <cellStyle name="Percent 8 7 2 2 2" xfId="12487" xr:uid="{00000000-0005-0000-0000-00008A510000}"/>
    <cellStyle name="Percent 8 7 2 2 2 2" xfId="30107" xr:uid="{00000000-0005-0000-0000-00008B510000}"/>
    <cellStyle name="Percent 8 7 2 2 3" xfId="30106" xr:uid="{00000000-0005-0000-0000-00008C510000}"/>
    <cellStyle name="Percent 8 7 2 3" xfId="12488" xr:uid="{00000000-0005-0000-0000-00008D510000}"/>
    <cellStyle name="Percent 8 7 2 3 2" xfId="12489" xr:uid="{00000000-0005-0000-0000-00008E510000}"/>
    <cellStyle name="Percent 8 7 2 3 2 2" xfId="30109" xr:uid="{00000000-0005-0000-0000-00008F510000}"/>
    <cellStyle name="Percent 8 7 2 3 3" xfId="30108" xr:uid="{00000000-0005-0000-0000-000090510000}"/>
    <cellStyle name="Percent 8 7 2 4" xfId="12490" xr:uid="{00000000-0005-0000-0000-000091510000}"/>
    <cellStyle name="Percent 8 7 2 4 2" xfId="30110" xr:uid="{00000000-0005-0000-0000-000092510000}"/>
    <cellStyle name="Percent 8 7 2 5" xfId="30105" xr:uid="{00000000-0005-0000-0000-000093510000}"/>
    <cellStyle name="Percent 8 7 3" xfId="12491" xr:uid="{00000000-0005-0000-0000-000094510000}"/>
    <cellStyle name="Percent 8 7 3 2" xfId="12492" xr:uid="{00000000-0005-0000-0000-000095510000}"/>
    <cellStyle name="Percent 8 7 3 2 2" xfId="12493" xr:uid="{00000000-0005-0000-0000-000096510000}"/>
    <cellStyle name="Percent 8 7 3 2 2 2" xfId="30113" xr:uid="{00000000-0005-0000-0000-000097510000}"/>
    <cellStyle name="Percent 8 7 3 2 3" xfId="30112" xr:uid="{00000000-0005-0000-0000-000098510000}"/>
    <cellStyle name="Percent 8 7 3 3" xfId="12494" xr:uid="{00000000-0005-0000-0000-000099510000}"/>
    <cellStyle name="Percent 8 7 3 3 2" xfId="12495" xr:uid="{00000000-0005-0000-0000-00009A510000}"/>
    <cellStyle name="Percent 8 7 3 3 2 2" xfId="30115" xr:uid="{00000000-0005-0000-0000-00009B510000}"/>
    <cellStyle name="Percent 8 7 3 3 3" xfId="30114" xr:uid="{00000000-0005-0000-0000-00009C510000}"/>
    <cellStyle name="Percent 8 7 3 4" xfId="12496" xr:uid="{00000000-0005-0000-0000-00009D510000}"/>
    <cellStyle name="Percent 8 7 3 4 2" xfId="30116" xr:uid="{00000000-0005-0000-0000-00009E510000}"/>
    <cellStyle name="Percent 8 7 3 5" xfId="30111" xr:uid="{00000000-0005-0000-0000-00009F510000}"/>
    <cellStyle name="Percent 8 7 4" xfId="12497" xr:uid="{00000000-0005-0000-0000-0000A0510000}"/>
    <cellStyle name="Percent 8 7 4 2" xfId="12498" xr:uid="{00000000-0005-0000-0000-0000A1510000}"/>
    <cellStyle name="Percent 8 7 4 2 2" xfId="12499" xr:uid="{00000000-0005-0000-0000-0000A2510000}"/>
    <cellStyle name="Percent 8 7 4 2 2 2" xfId="30119" xr:uid="{00000000-0005-0000-0000-0000A3510000}"/>
    <cellStyle name="Percent 8 7 4 2 3" xfId="30118" xr:uid="{00000000-0005-0000-0000-0000A4510000}"/>
    <cellStyle name="Percent 8 7 4 3" xfId="12500" xr:uid="{00000000-0005-0000-0000-0000A5510000}"/>
    <cellStyle name="Percent 8 7 4 3 2" xfId="12501" xr:uid="{00000000-0005-0000-0000-0000A6510000}"/>
    <cellStyle name="Percent 8 7 4 3 2 2" xfId="30121" xr:uid="{00000000-0005-0000-0000-0000A7510000}"/>
    <cellStyle name="Percent 8 7 4 3 3" xfId="30120" xr:uid="{00000000-0005-0000-0000-0000A8510000}"/>
    <cellStyle name="Percent 8 7 4 4" xfId="12502" xr:uid="{00000000-0005-0000-0000-0000A9510000}"/>
    <cellStyle name="Percent 8 7 4 4 2" xfId="12503" xr:uid="{00000000-0005-0000-0000-0000AA510000}"/>
    <cellStyle name="Percent 8 7 4 4 2 2" xfId="30123" xr:uid="{00000000-0005-0000-0000-0000AB510000}"/>
    <cellStyle name="Percent 8 7 4 4 3" xfId="30122" xr:uid="{00000000-0005-0000-0000-0000AC510000}"/>
    <cellStyle name="Percent 8 7 4 5" xfId="12504" xr:uid="{00000000-0005-0000-0000-0000AD510000}"/>
    <cellStyle name="Percent 8 7 4 5 2" xfId="30124" xr:uid="{00000000-0005-0000-0000-0000AE510000}"/>
    <cellStyle name="Percent 8 7 4 6" xfId="30117" xr:uid="{00000000-0005-0000-0000-0000AF510000}"/>
    <cellStyle name="Percent 8 7 5" xfId="12505" xr:uid="{00000000-0005-0000-0000-0000B0510000}"/>
    <cellStyle name="Percent 8 7 5 2" xfId="12506" xr:uid="{00000000-0005-0000-0000-0000B1510000}"/>
    <cellStyle name="Percent 8 7 5 2 2" xfId="12507" xr:uid="{00000000-0005-0000-0000-0000B2510000}"/>
    <cellStyle name="Percent 8 7 5 2 2 2" xfId="30127" xr:uid="{00000000-0005-0000-0000-0000B3510000}"/>
    <cellStyle name="Percent 8 7 5 2 3" xfId="30126" xr:uid="{00000000-0005-0000-0000-0000B4510000}"/>
    <cellStyle name="Percent 8 7 5 3" xfId="12508" xr:uid="{00000000-0005-0000-0000-0000B5510000}"/>
    <cellStyle name="Percent 8 7 5 3 2" xfId="12509" xr:uid="{00000000-0005-0000-0000-0000B6510000}"/>
    <cellStyle name="Percent 8 7 5 3 2 2" xfId="30129" xr:uid="{00000000-0005-0000-0000-0000B7510000}"/>
    <cellStyle name="Percent 8 7 5 3 3" xfId="30128" xr:uid="{00000000-0005-0000-0000-0000B8510000}"/>
    <cellStyle name="Percent 8 7 5 4" xfId="12510" xr:uid="{00000000-0005-0000-0000-0000B9510000}"/>
    <cellStyle name="Percent 8 7 5 4 2" xfId="30130" xr:uid="{00000000-0005-0000-0000-0000BA510000}"/>
    <cellStyle name="Percent 8 7 5 5" xfId="30125" xr:uid="{00000000-0005-0000-0000-0000BB510000}"/>
    <cellStyle name="Percent 8 7 6" xfId="12511" xr:uid="{00000000-0005-0000-0000-0000BC510000}"/>
    <cellStyle name="Percent 8 7 6 2" xfId="12512" xr:uid="{00000000-0005-0000-0000-0000BD510000}"/>
    <cellStyle name="Percent 8 7 6 2 2" xfId="30132" xr:uid="{00000000-0005-0000-0000-0000BE510000}"/>
    <cellStyle name="Percent 8 7 6 3" xfId="30131" xr:uid="{00000000-0005-0000-0000-0000BF510000}"/>
    <cellStyle name="Percent 8 7 7" xfId="12513" xr:uid="{00000000-0005-0000-0000-0000C0510000}"/>
    <cellStyle name="Percent 8 7 7 2" xfId="12514" xr:uid="{00000000-0005-0000-0000-0000C1510000}"/>
    <cellStyle name="Percent 8 7 7 2 2" xfId="30134" xr:uid="{00000000-0005-0000-0000-0000C2510000}"/>
    <cellStyle name="Percent 8 7 7 3" xfId="30133" xr:uid="{00000000-0005-0000-0000-0000C3510000}"/>
    <cellStyle name="Percent 8 7 8" xfId="12515" xr:uid="{00000000-0005-0000-0000-0000C4510000}"/>
    <cellStyle name="Percent 8 7 8 2" xfId="12516" xr:uid="{00000000-0005-0000-0000-0000C5510000}"/>
    <cellStyle name="Percent 8 7 8 2 2" xfId="30136" xr:uid="{00000000-0005-0000-0000-0000C6510000}"/>
    <cellStyle name="Percent 8 7 8 3" xfId="30135" xr:uid="{00000000-0005-0000-0000-0000C7510000}"/>
    <cellStyle name="Percent 8 7 9" xfId="12517" xr:uid="{00000000-0005-0000-0000-0000C8510000}"/>
    <cellStyle name="Percent 8 7 9 2" xfId="30137" xr:uid="{00000000-0005-0000-0000-0000C9510000}"/>
    <cellStyle name="Percent 8 8" xfId="12518" xr:uid="{00000000-0005-0000-0000-0000CA510000}"/>
    <cellStyle name="Percent 8 8 10" xfId="30138" xr:uid="{00000000-0005-0000-0000-0000CB510000}"/>
    <cellStyle name="Percent 8 8 2" xfId="12519" xr:uid="{00000000-0005-0000-0000-0000CC510000}"/>
    <cellStyle name="Percent 8 8 2 2" xfId="12520" xr:uid="{00000000-0005-0000-0000-0000CD510000}"/>
    <cellStyle name="Percent 8 8 2 2 2" xfId="12521" xr:uid="{00000000-0005-0000-0000-0000CE510000}"/>
    <cellStyle name="Percent 8 8 2 2 2 2" xfId="30141" xr:uid="{00000000-0005-0000-0000-0000CF510000}"/>
    <cellStyle name="Percent 8 8 2 2 3" xfId="30140" xr:uid="{00000000-0005-0000-0000-0000D0510000}"/>
    <cellStyle name="Percent 8 8 2 3" xfId="12522" xr:uid="{00000000-0005-0000-0000-0000D1510000}"/>
    <cellStyle name="Percent 8 8 2 3 2" xfId="12523" xr:uid="{00000000-0005-0000-0000-0000D2510000}"/>
    <cellStyle name="Percent 8 8 2 3 2 2" xfId="30143" xr:uid="{00000000-0005-0000-0000-0000D3510000}"/>
    <cellStyle name="Percent 8 8 2 3 3" xfId="30142" xr:uid="{00000000-0005-0000-0000-0000D4510000}"/>
    <cellStyle name="Percent 8 8 2 4" xfId="12524" xr:uid="{00000000-0005-0000-0000-0000D5510000}"/>
    <cellStyle name="Percent 8 8 2 4 2" xfId="30144" xr:uid="{00000000-0005-0000-0000-0000D6510000}"/>
    <cellStyle name="Percent 8 8 2 5" xfId="30139" xr:uid="{00000000-0005-0000-0000-0000D7510000}"/>
    <cellStyle name="Percent 8 8 3" xfId="12525" xr:uid="{00000000-0005-0000-0000-0000D8510000}"/>
    <cellStyle name="Percent 8 8 3 2" xfId="12526" xr:uid="{00000000-0005-0000-0000-0000D9510000}"/>
    <cellStyle name="Percent 8 8 3 2 2" xfId="12527" xr:uid="{00000000-0005-0000-0000-0000DA510000}"/>
    <cellStyle name="Percent 8 8 3 2 2 2" xfId="30147" xr:uid="{00000000-0005-0000-0000-0000DB510000}"/>
    <cellStyle name="Percent 8 8 3 2 3" xfId="30146" xr:uid="{00000000-0005-0000-0000-0000DC510000}"/>
    <cellStyle name="Percent 8 8 3 3" xfId="12528" xr:uid="{00000000-0005-0000-0000-0000DD510000}"/>
    <cellStyle name="Percent 8 8 3 3 2" xfId="12529" xr:uid="{00000000-0005-0000-0000-0000DE510000}"/>
    <cellStyle name="Percent 8 8 3 3 2 2" xfId="30149" xr:uid="{00000000-0005-0000-0000-0000DF510000}"/>
    <cellStyle name="Percent 8 8 3 3 3" xfId="30148" xr:uid="{00000000-0005-0000-0000-0000E0510000}"/>
    <cellStyle name="Percent 8 8 3 4" xfId="12530" xr:uid="{00000000-0005-0000-0000-0000E1510000}"/>
    <cellStyle name="Percent 8 8 3 4 2" xfId="30150" xr:uid="{00000000-0005-0000-0000-0000E2510000}"/>
    <cellStyle name="Percent 8 8 3 5" xfId="30145" xr:uid="{00000000-0005-0000-0000-0000E3510000}"/>
    <cellStyle name="Percent 8 8 4" xfId="12531" xr:uid="{00000000-0005-0000-0000-0000E4510000}"/>
    <cellStyle name="Percent 8 8 4 2" xfId="12532" xr:uid="{00000000-0005-0000-0000-0000E5510000}"/>
    <cellStyle name="Percent 8 8 4 2 2" xfId="12533" xr:uid="{00000000-0005-0000-0000-0000E6510000}"/>
    <cellStyle name="Percent 8 8 4 2 2 2" xfId="30153" xr:uid="{00000000-0005-0000-0000-0000E7510000}"/>
    <cellStyle name="Percent 8 8 4 2 3" xfId="30152" xr:uid="{00000000-0005-0000-0000-0000E8510000}"/>
    <cellStyle name="Percent 8 8 4 3" xfId="12534" xr:uid="{00000000-0005-0000-0000-0000E9510000}"/>
    <cellStyle name="Percent 8 8 4 3 2" xfId="12535" xr:uid="{00000000-0005-0000-0000-0000EA510000}"/>
    <cellStyle name="Percent 8 8 4 3 2 2" xfId="30155" xr:uid="{00000000-0005-0000-0000-0000EB510000}"/>
    <cellStyle name="Percent 8 8 4 3 3" xfId="30154" xr:uid="{00000000-0005-0000-0000-0000EC510000}"/>
    <cellStyle name="Percent 8 8 4 4" xfId="12536" xr:uid="{00000000-0005-0000-0000-0000ED510000}"/>
    <cellStyle name="Percent 8 8 4 4 2" xfId="12537" xr:uid="{00000000-0005-0000-0000-0000EE510000}"/>
    <cellStyle name="Percent 8 8 4 4 2 2" xfId="30157" xr:uid="{00000000-0005-0000-0000-0000EF510000}"/>
    <cellStyle name="Percent 8 8 4 4 3" xfId="30156" xr:uid="{00000000-0005-0000-0000-0000F0510000}"/>
    <cellStyle name="Percent 8 8 4 5" xfId="12538" xr:uid="{00000000-0005-0000-0000-0000F1510000}"/>
    <cellStyle name="Percent 8 8 4 5 2" xfId="30158" xr:uid="{00000000-0005-0000-0000-0000F2510000}"/>
    <cellStyle name="Percent 8 8 4 6" xfId="30151" xr:uid="{00000000-0005-0000-0000-0000F3510000}"/>
    <cellStyle name="Percent 8 8 5" xfId="12539" xr:uid="{00000000-0005-0000-0000-0000F4510000}"/>
    <cellStyle name="Percent 8 8 5 2" xfId="12540" xr:uid="{00000000-0005-0000-0000-0000F5510000}"/>
    <cellStyle name="Percent 8 8 5 2 2" xfId="12541" xr:uid="{00000000-0005-0000-0000-0000F6510000}"/>
    <cellStyle name="Percent 8 8 5 2 2 2" xfId="30161" xr:uid="{00000000-0005-0000-0000-0000F7510000}"/>
    <cellStyle name="Percent 8 8 5 2 3" xfId="30160" xr:uid="{00000000-0005-0000-0000-0000F8510000}"/>
    <cellStyle name="Percent 8 8 5 3" xfId="12542" xr:uid="{00000000-0005-0000-0000-0000F9510000}"/>
    <cellStyle name="Percent 8 8 5 3 2" xfId="12543" xr:uid="{00000000-0005-0000-0000-0000FA510000}"/>
    <cellStyle name="Percent 8 8 5 3 2 2" xfId="30163" xr:uid="{00000000-0005-0000-0000-0000FB510000}"/>
    <cellStyle name="Percent 8 8 5 3 3" xfId="30162" xr:uid="{00000000-0005-0000-0000-0000FC510000}"/>
    <cellStyle name="Percent 8 8 5 4" xfId="12544" xr:uid="{00000000-0005-0000-0000-0000FD510000}"/>
    <cellStyle name="Percent 8 8 5 4 2" xfId="30164" xr:uid="{00000000-0005-0000-0000-0000FE510000}"/>
    <cellStyle name="Percent 8 8 5 5" xfId="30159" xr:uid="{00000000-0005-0000-0000-0000FF510000}"/>
    <cellStyle name="Percent 8 8 6" xfId="12545" xr:uid="{00000000-0005-0000-0000-000000520000}"/>
    <cellStyle name="Percent 8 8 6 2" xfId="12546" xr:uid="{00000000-0005-0000-0000-000001520000}"/>
    <cellStyle name="Percent 8 8 6 2 2" xfId="30166" xr:uid="{00000000-0005-0000-0000-000002520000}"/>
    <cellStyle name="Percent 8 8 6 3" xfId="30165" xr:uid="{00000000-0005-0000-0000-000003520000}"/>
    <cellStyle name="Percent 8 8 7" xfId="12547" xr:uid="{00000000-0005-0000-0000-000004520000}"/>
    <cellStyle name="Percent 8 8 7 2" xfId="12548" xr:uid="{00000000-0005-0000-0000-000005520000}"/>
    <cellStyle name="Percent 8 8 7 2 2" xfId="30168" xr:uid="{00000000-0005-0000-0000-000006520000}"/>
    <cellStyle name="Percent 8 8 7 3" xfId="30167" xr:uid="{00000000-0005-0000-0000-000007520000}"/>
    <cellStyle name="Percent 8 8 8" xfId="12549" xr:uid="{00000000-0005-0000-0000-000008520000}"/>
    <cellStyle name="Percent 8 8 8 2" xfId="12550" xr:uid="{00000000-0005-0000-0000-000009520000}"/>
    <cellStyle name="Percent 8 8 8 2 2" xfId="30170" xr:uid="{00000000-0005-0000-0000-00000A520000}"/>
    <cellStyle name="Percent 8 8 8 3" xfId="30169" xr:uid="{00000000-0005-0000-0000-00000B520000}"/>
    <cellStyle name="Percent 8 8 9" xfId="12551" xr:uid="{00000000-0005-0000-0000-00000C520000}"/>
    <cellStyle name="Percent 8 8 9 2" xfId="30171" xr:uid="{00000000-0005-0000-0000-00000D520000}"/>
    <cellStyle name="Percent 8 9" xfId="12552" xr:uid="{00000000-0005-0000-0000-00000E520000}"/>
    <cellStyle name="Percent 8 9 2" xfId="12553" xr:uid="{00000000-0005-0000-0000-00000F520000}"/>
    <cellStyle name="Percent 8 9 2 2" xfId="12554" xr:uid="{00000000-0005-0000-0000-000010520000}"/>
    <cellStyle name="Percent 8 9 2 2 2" xfId="30174" xr:uid="{00000000-0005-0000-0000-000011520000}"/>
    <cellStyle name="Percent 8 9 2 3" xfId="30173" xr:uid="{00000000-0005-0000-0000-000012520000}"/>
    <cellStyle name="Percent 8 9 3" xfId="12555" xr:uid="{00000000-0005-0000-0000-000013520000}"/>
    <cellStyle name="Percent 8 9 3 2" xfId="12556" xr:uid="{00000000-0005-0000-0000-000014520000}"/>
    <cellStyle name="Percent 8 9 3 2 2" xfId="30176" xr:uid="{00000000-0005-0000-0000-000015520000}"/>
    <cellStyle name="Percent 8 9 3 3" xfId="30175" xr:uid="{00000000-0005-0000-0000-000016520000}"/>
    <cellStyle name="Percent 8 9 4" xfId="12557" xr:uid="{00000000-0005-0000-0000-000017520000}"/>
    <cellStyle name="Percent 8 9 4 2" xfId="30177" xr:uid="{00000000-0005-0000-0000-000018520000}"/>
    <cellStyle name="Percent 8 9 5" xfId="30172" xr:uid="{00000000-0005-0000-0000-000019520000}"/>
    <cellStyle name="Percent 9" xfId="12558" xr:uid="{00000000-0005-0000-0000-00001A520000}"/>
    <cellStyle name="Percent 9 10" xfId="12559" xr:uid="{00000000-0005-0000-0000-00001B520000}"/>
    <cellStyle name="Percent 9 10 10" xfId="12560" xr:uid="{00000000-0005-0000-0000-00001C520000}"/>
    <cellStyle name="Percent 9 10 10 2" xfId="12561" xr:uid="{00000000-0005-0000-0000-00001D520000}"/>
    <cellStyle name="Percent 9 10 10 2 2" xfId="30181" xr:uid="{00000000-0005-0000-0000-00001E520000}"/>
    <cellStyle name="Percent 9 10 10 3" xfId="30180" xr:uid="{00000000-0005-0000-0000-00001F520000}"/>
    <cellStyle name="Percent 9 10 11" xfId="12562" xr:uid="{00000000-0005-0000-0000-000020520000}"/>
    <cellStyle name="Percent 9 10 11 2" xfId="30182" xr:uid="{00000000-0005-0000-0000-000021520000}"/>
    <cellStyle name="Percent 9 10 12" xfId="30179" xr:uid="{00000000-0005-0000-0000-000022520000}"/>
    <cellStyle name="Percent 9 10 2" xfId="12563" xr:uid="{00000000-0005-0000-0000-000023520000}"/>
    <cellStyle name="Percent 9 10 2 2" xfId="12564" xr:uid="{00000000-0005-0000-0000-000024520000}"/>
    <cellStyle name="Percent 9 10 2 2 2" xfId="12565" xr:uid="{00000000-0005-0000-0000-000025520000}"/>
    <cellStyle name="Percent 9 10 2 2 2 2" xfId="30185" xr:uid="{00000000-0005-0000-0000-000026520000}"/>
    <cellStyle name="Percent 9 10 2 2 3" xfId="30184" xr:uid="{00000000-0005-0000-0000-000027520000}"/>
    <cellStyle name="Percent 9 10 2 3" xfId="12566" xr:uid="{00000000-0005-0000-0000-000028520000}"/>
    <cellStyle name="Percent 9 10 2 3 2" xfId="12567" xr:uid="{00000000-0005-0000-0000-000029520000}"/>
    <cellStyle name="Percent 9 10 2 3 2 2" xfId="30187" xr:uid="{00000000-0005-0000-0000-00002A520000}"/>
    <cellStyle name="Percent 9 10 2 3 3" xfId="30186" xr:uid="{00000000-0005-0000-0000-00002B520000}"/>
    <cellStyle name="Percent 9 10 2 4" xfId="12568" xr:uid="{00000000-0005-0000-0000-00002C520000}"/>
    <cellStyle name="Percent 9 10 2 4 2" xfId="30188" xr:uid="{00000000-0005-0000-0000-00002D520000}"/>
    <cellStyle name="Percent 9 10 2 5" xfId="30183" xr:uid="{00000000-0005-0000-0000-00002E520000}"/>
    <cellStyle name="Percent 9 10 3" xfId="12569" xr:uid="{00000000-0005-0000-0000-00002F520000}"/>
    <cellStyle name="Percent 9 10 3 2" xfId="12570" xr:uid="{00000000-0005-0000-0000-000030520000}"/>
    <cellStyle name="Percent 9 10 3 2 2" xfId="12571" xr:uid="{00000000-0005-0000-0000-000031520000}"/>
    <cellStyle name="Percent 9 10 3 2 2 2" xfId="30191" xr:uid="{00000000-0005-0000-0000-000032520000}"/>
    <cellStyle name="Percent 9 10 3 2 3" xfId="30190" xr:uid="{00000000-0005-0000-0000-000033520000}"/>
    <cellStyle name="Percent 9 10 3 3" xfId="12572" xr:uid="{00000000-0005-0000-0000-000034520000}"/>
    <cellStyle name="Percent 9 10 3 3 2" xfId="12573" xr:uid="{00000000-0005-0000-0000-000035520000}"/>
    <cellStyle name="Percent 9 10 3 3 2 2" xfId="30193" xr:uid="{00000000-0005-0000-0000-000036520000}"/>
    <cellStyle name="Percent 9 10 3 3 3" xfId="30192" xr:uid="{00000000-0005-0000-0000-000037520000}"/>
    <cellStyle name="Percent 9 10 3 4" xfId="12574" xr:uid="{00000000-0005-0000-0000-000038520000}"/>
    <cellStyle name="Percent 9 10 3 4 2" xfId="30194" xr:uid="{00000000-0005-0000-0000-000039520000}"/>
    <cellStyle name="Percent 9 10 3 5" xfId="30189" xr:uid="{00000000-0005-0000-0000-00003A520000}"/>
    <cellStyle name="Percent 9 10 4" xfId="12575" xr:uid="{00000000-0005-0000-0000-00003B520000}"/>
    <cellStyle name="Percent 9 10 4 2" xfId="12576" xr:uid="{00000000-0005-0000-0000-00003C520000}"/>
    <cellStyle name="Percent 9 10 4 2 2" xfId="12577" xr:uid="{00000000-0005-0000-0000-00003D520000}"/>
    <cellStyle name="Percent 9 10 4 2 2 2" xfId="30197" xr:uid="{00000000-0005-0000-0000-00003E520000}"/>
    <cellStyle name="Percent 9 10 4 2 3" xfId="30196" xr:uid="{00000000-0005-0000-0000-00003F520000}"/>
    <cellStyle name="Percent 9 10 4 3" xfId="12578" xr:uid="{00000000-0005-0000-0000-000040520000}"/>
    <cellStyle name="Percent 9 10 4 3 2" xfId="12579" xr:uid="{00000000-0005-0000-0000-000041520000}"/>
    <cellStyle name="Percent 9 10 4 3 2 2" xfId="30199" xr:uid="{00000000-0005-0000-0000-000042520000}"/>
    <cellStyle name="Percent 9 10 4 3 3" xfId="30198" xr:uid="{00000000-0005-0000-0000-000043520000}"/>
    <cellStyle name="Percent 9 10 4 4" xfId="12580" xr:uid="{00000000-0005-0000-0000-000044520000}"/>
    <cellStyle name="Percent 9 10 4 4 2" xfId="30200" xr:uid="{00000000-0005-0000-0000-000045520000}"/>
    <cellStyle name="Percent 9 10 4 5" xfId="30195" xr:uid="{00000000-0005-0000-0000-000046520000}"/>
    <cellStyle name="Percent 9 10 5" xfId="12581" xr:uid="{00000000-0005-0000-0000-000047520000}"/>
    <cellStyle name="Percent 9 10 5 2" xfId="12582" xr:uid="{00000000-0005-0000-0000-000048520000}"/>
    <cellStyle name="Percent 9 10 5 2 2" xfId="12583" xr:uid="{00000000-0005-0000-0000-000049520000}"/>
    <cellStyle name="Percent 9 10 5 2 2 2" xfId="30203" xr:uid="{00000000-0005-0000-0000-00004A520000}"/>
    <cellStyle name="Percent 9 10 5 2 3" xfId="30202" xr:uid="{00000000-0005-0000-0000-00004B520000}"/>
    <cellStyle name="Percent 9 10 5 3" xfId="12584" xr:uid="{00000000-0005-0000-0000-00004C520000}"/>
    <cellStyle name="Percent 9 10 5 3 2" xfId="12585" xr:uid="{00000000-0005-0000-0000-00004D520000}"/>
    <cellStyle name="Percent 9 10 5 3 2 2" xfId="30205" xr:uid="{00000000-0005-0000-0000-00004E520000}"/>
    <cellStyle name="Percent 9 10 5 3 3" xfId="30204" xr:uid="{00000000-0005-0000-0000-00004F520000}"/>
    <cellStyle name="Percent 9 10 5 4" xfId="12586" xr:uid="{00000000-0005-0000-0000-000050520000}"/>
    <cellStyle name="Percent 9 10 5 4 2" xfId="12587" xr:uid="{00000000-0005-0000-0000-000051520000}"/>
    <cellStyle name="Percent 9 10 5 4 2 2" xfId="30207" xr:uid="{00000000-0005-0000-0000-000052520000}"/>
    <cellStyle name="Percent 9 10 5 4 3" xfId="30206" xr:uid="{00000000-0005-0000-0000-000053520000}"/>
    <cellStyle name="Percent 9 10 5 5" xfId="12588" xr:uid="{00000000-0005-0000-0000-000054520000}"/>
    <cellStyle name="Percent 9 10 5 5 2" xfId="30208" xr:uid="{00000000-0005-0000-0000-000055520000}"/>
    <cellStyle name="Percent 9 10 5 6" xfId="30201" xr:uid="{00000000-0005-0000-0000-000056520000}"/>
    <cellStyle name="Percent 9 10 6" xfId="12589" xr:uid="{00000000-0005-0000-0000-000057520000}"/>
    <cellStyle name="Percent 9 10 6 2" xfId="12590" xr:uid="{00000000-0005-0000-0000-000058520000}"/>
    <cellStyle name="Percent 9 10 6 2 2" xfId="12591" xr:uid="{00000000-0005-0000-0000-000059520000}"/>
    <cellStyle name="Percent 9 10 6 2 2 2" xfId="30211" xr:uid="{00000000-0005-0000-0000-00005A520000}"/>
    <cellStyle name="Percent 9 10 6 2 3" xfId="30210" xr:uid="{00000000-0005-0000-0000-00005B520000}"/>
    <cellStyle name="Percent 9 10 6 3" xfId="12592" xr:uid="{00000000-0005-0000-0000-00005C520000}"/>
    <cellStyle name="Percent 9 10 6 3 2" xfId="12593" xr:uid="{00000000-0005-0000-0000-00005D520000}"/>
    <cellStyle name="Percent 9 10 6 3 2 2" xfId="30213" xr:uid="{00000000-0005-0000-0000-00005E520000}"/>
    <cellStyle name="Percent 9 10 6 3 3" xfId="30212" xr:uid="{00000000-0005-0000-0000-00005F520000}"/>
    <cellStyle name="Percent 9 10 6 4" xfId="12594" xr:uid="{00000000-0005-0000-0000-000060520000}"/>
    <cellStyle name="Percent 9 10 6 4 2" xfId="30214" xr:uid="{00000000-0005-0000-0000-000061520000}"/>
    <cellStyle name="Percent 9 10 6 5" xfId="30209" xr:uid="{00000000-0005-0000-0000-000062520000}"/>
    <cellStyle name="Percent 9 10 7" xfId="12595" xr:uid="{00000000-0005-0000-0000-000063520000}"/>
    <cellStyle name="Percent 9 10 7 2" xfId="12596" xr:uid="{00000000-0005-0000-0000-000064520000}"/>
    <cellStyle name="Percent 9 10 7 2 2" xfId="30216" xr:uid="{00000000-0005-0000-0000-000065520000}"/>
    <cellStyle name="Percent 9 10 7 3" xfId="30215" xr:uid="{00000000-0005-0000-0000-000066520000}"/>
    <cellStyle name="Percent 9 10 8" xfId="12597" xr:uid="{00000000-0005-0000-0000-000067520000}"/>
    <cellStyle name="Percent 9 10 8 2" xfId="12598" xr:uid="{00000000-0005-0000-0000-000068520000}"/>
    <cellStyle name="Percent 9 10 8 2 2" xfId="30218" xr:uid="{00000000-0005-0000-0000-000069520000}"/>
    <cellStyle name="Percent 9 10 8 3" xfId="30217" xr:uid="{00000000-0005-0000-0000-00006A520000}"/>
    <cellStyle name="Percent 9 10 9" xfId="12599" xr:uid="{00000000-0005-0000-0000-00006B520000}"/>
    <cellStyle name="Percent 9 10 9 2" xfId="12600" xr:uid="{00000000-0005-0000-0000-00006C520000}"/>
    <cellStyle name="Percent 9 10 9 2 2" xfId="30220" xr:uid="{00000000-0005-0000-0000-00006D520000}"/>
    <cellStyle name="Percent 9 10 9 3" xfId="30219" xr:uid="{00000000-0005-0000-0000-00006E520000}"/>
    <cellStyle name="Percent 9 11" xfId="12601" xr:uid="{00000000-0005-0000-0000-00006F520000}"/>
    <cellStyle name="Percent 9 11 10" xfId="12602" xr:uid="{00000000-0005-0000-0000-000070520000}"/>
    <cellStyle name="Percent 9 11 10 2" xfId="12603" xr:uid="{00000000-0005-0000-0000-000071520000}"/>
    <cellStyle name="Percent 9 11 10 2 2" xfId="30223" xr:uid="{00000000-0005-0000-0000-000072520000}"/>
    <cellStyle name="Percent 9 11 10 3" xfId="30222" xr:uid="{00000000-0005-0000-0000-000073520000}"/>
    <cellStyle name="Percent 9 11 11" xfId="12604" xr:uid="{00000000-0005-0000-0000-000074520000}"/>
    <cellStyle name="Percent 9 11 11 2" xfId="30224" xr:uid="{00000000-0005-0000-0000-000075520000}"/>
    <cellStyle name="Percent 9 11 12" xfId="30221" xr:uid="{00000000-0005-0000-0000-000076520000}"/>
    <cellStyle name="Percent 9 11 2" xfId="12605" xr:uid="{00000000-0005-0000-0000-000077520000}"/>
    <cellStyle name="Percent 9 11 2 2" xfId="12606" xr:uid="{00000000-0005-0000-0000-000078520000}"/>
    <cellStyle name="Percent 9 11 2 2 2" xfId="12607" xr:uid="{00000000-0005-0000-0000-000079520000}"/>
    <cellStyle name="Percent 9 11 2 2 2 2" xfId="30227" xr:uid="{00000000-0005-0000-0000-00007A520000}"/>
    <cellStyle name="Percent 9 11 2 2 3" xfId="30226" xr:uid="{00000000-0005-0000-0000-00007B520000}"/>
    <cellStyle name="Percent 9 11 2 3" xfId="12608" xr:uid="{00000000-0005-0000-0000-00007C520000}"/>
    <cellStyle name="Percent 9 11 2 3 2" xfId="12609" xr:uid="{00000000-0005-0000-0000-00007D520000}"/>
    <cellStyle name="Percent 9 11 2 3 2 2" xfId="30229" xr:uid="{00000000-0005-0000-0000-00007E520000}"/>
    <cellStyle name="Percent 9 11 2 3 3" xfId="30228" xr:uid="{00000000-0005-0000-0000-00007F520000}"/>
    <cellStyle name="Percent 9 11 2 4" xfId="12610" xr:uid="{00000000-0005-0000-0000-000080520000}"/>
    <cellStyle name="Percent 9 11 2 4 2" xfId="30230" xr:uid="{00000000-0005-0000-0000-000081520000}"/>
    <cellStyle name="Percent 9 11 2 5" xfId="30225" xr:uid="{00000000-0005-0000-0000-000082520000}"/>
    <cellStyle name="Percent 9 11 3" xfId="12611" xr:uid="{00000000-0005-0000-0000-000083520000}"/>
    <cellStyle name="Percent 9 11 3 2" xfId="12612" xr:uid="{00000000-0005-0000-0000-000084520000}"/>
    <cellStyle name="Percent 9 11 3 2 2" xfId="12613" xr:uid="{00000000-0005-0000-0000-000085520000}"/>
    <cellStyle name="Percent 9 11 3 2 2 2" xfId="30233" xr:uid="{00000000-0005-0000-0000-000086520000}"/>
    <cellStyle name="Percent 9 11 3 2 3" xfId="30232" xr:uid="{00000000-0005-0000-0000-000087520000}"/>
    <cellStyle name="Percent 9 11 3 3" xfId="12614" xr:uid="{00000000-0005-0000-0000-000088520000}"/>
    <cellStyle name="Percent 9 11 3 3 2" xfId="12615" xr:uid="{00000000-0005-0000-0000-000089520000}"/>
    <cellStyle name="Percent 9 11 3 3 2 2" xfId="30235" xr:uid="{00000000-0005-0000-0000-00008A520000}"/>
    <cellStyle name="Percent 9 11 3 3 3" xfId="30234" xr:uid="{00000000-0005-0000-0000-00008B520000}"/>
    <cellStyle name="Percent 9 11 3 4" xfId="12616" xr:uid="{00000000-0005-0000-0000-00008C520000}"/>
    <cellStyle name="Percent 9 11 3 4 2" xfId="30236" xr:uid="{00000000-0005-0000-0000-00008D520000}"/>
    <cellStyle name="Percent 9 11 3 5" xfId="30231" xr:uid="{00000000-0005-0000-0000-00008E520000}"/>
    <cellStyle name="Percent 9 11 4" xfId="12617" xr:uid="{00000000-0005-0000-0000-00008F520000}"/>
    <cellStyle name="Percent 9 11 4 2" xfId="12618" xr:uid="{00000000-0005-0000-0000-000090520000}"/>
    <cellStyle name="Percent 9 11 4 2 2" xfId="12619" xr:uid="{00000000-0005-0000-0000-000091520000}"/>
    <cellStyle name="Percent 9 11 4 2 2 2" xfId="30239" xr:uid="{00000000-0005-0000-0000-000092520000}"/>
    <cellStyle name="Percent 9 11 4 2 3" xfId="30238" xr:uid="{00000000-0005-0000-0000-000093520000}"/>
    <cellStyle name="Percent 9 11 4 3" xfId="12620" xr:uid="{00000000-0005-0000-0000-000094520000}"/>
    <cellStyle name="Percent 9 11 4 3 2" xfId="12621" xr:uid="{00000000-0005-0000-0000-000095520000}"/>
    <cellStyle name="Percent 9 11 4 3 2 2" xfId="30241" xr:uid="{00000000-0005-0000-0000-000096520000}"/>
    <cellStyle name="Percent 9 11 4 3 3" xfId="30240" xr:uid="{00000000-0005-0000-0000-000097520000}"/>
    <cellStyle name="Percent 9 11 4 4" xfId="12622" xr:uid="{00000000-0005-0000-0000-000098520000}"/>
    <cellStyle name="Percent 9 11 4 4 2" xfId="30242" xr:uid="{00000000-0005-0000-0000-000099520000}"/>
    <cellStyle name="Percent 9 11 4 5" xfId="30237" xr:uid="{00000000-0005-0000-0000-00009A520000}"/>
    <cellStyle name="Percent 9 11 5" xfId="12623" xr:uid="{00000000-0005-0000-0000-00009B520000}"/>
    <cellStyle name="Percent 9 11 5 2" xfId="12624" xr:uid="{00000000-0005-0000-0000-00009C520000}"/>
    <cellStyle name="Percent 9 11 5 2 2" xfId="12625" xr:uid="{00000000-0005-0000-0000-00009D520000}"/>
    <cellStyle name="Percent 9 11 5 2 2 2" xfId="30245" xr:uid="{00000000-0005-0000-0000-00009E520000}"/>
    <cellStyle name="Percent 9 11 5 2 3" xfId="30244" xr:uid="{00000000-0005-0000-0000-00009F520000}"/>
    <cellStyle name="Percent 9 11 5 3" xfId="12626" xr:uid="{00000000-0005-0000-0000-0000A0520000}"/>
    <cellStyle name="Percent 9 11 5 3 2" xfId="12627" xr:uid="{00000000-0005-0000-0000-0000A1520000}"/>
    <cellStyle name="Percent 9 11 5 3 2 2" xfId="30247" xr:uid="{00000000-0005-0000-0000-0000A2520000}"/>
    <cellStyle name="Percent 9 11 5 3 3" xfId="30246" xr:uid="{00000000-0005-0000-0000-0000A3520000}"/>
    <cellStyle name="Percent 9 11 5 4" xfId="12628" xr:uid="{00000000-0005-0000-0000-0000A4520000}"/>
    <cellStyle name="Percent 9 11 5 4 2" xfId="12629" xr:uid="{00000000-0005-0000-0000-0000A5520000}"/>
    <cellStyle name="Percent 9 11 5 4 2 2" xfId="30249" xr:uid="{00000000-0005-0000-0000-0000A6520000}"/>
    <cellStyle name="Percent 9 11 5 4 3" xfId="30248" xr:uid="{00000000-0005-0000-0000-0000A7520000}"/>
    <cellStyle name="Percent 9 11 5 5" xfId="12630" xr:uid="{00000000-0005-0000-0000-0000A8520000}"/>
    <cellStyle name="Percent 9 11 5 5 2" xfId="30250" xr:uid="{00000000-0005-0000-0000-0000A9520000}"/>
    <cellStyle name="Percent 9 11 5 6" xfId="30243" xr:uid="{00000000-0005-0000-0000-0000AA520000}"/>
    <cellStyle name="Percent 9 11 6" xfId="12631" xr:uid="{00000000-0005-0000-0000-0000AB520000}"/>
    <cellStyle name="Percent 9 11 6 2" xfId="12632" xr:uid="{00000000-0005-0000-0000-0000AC520000}"/>
    <cellStyle name="Percent 9 11 6 2 2" xfId="12633" xr:uid="{00000000-0005-0000-0000-0000AD520000}"/>
    <cellStyle name="Percent 9 11 6 2 2 2" xfId="30253" xr:uid="{00000000-0005-0000-0000-0000AE520000}"/>
    <cellStyle name="Percent 9 11 6 2 3" xfId="30252" xr:uid="{00000000-0005-0000-0000-0000AF520000}"/>
    <cellStyle name="Percent 9 11 6 3" xfId="12634" xr:uid="{00000000-0005-0000-0000-0000B0520000}"/>
    <cellStyle name="Percent 9 11 6 3 2" xfId="12635" xr:uid="{00000000-0005-0000-0000-0000B1520000}"/>
    <cellStyle name="Percent 9 11 6 3 2 2" xfId="30255" xr:uid="{00000000-0005-0000-0000-0000B2520000}"/>
    <cellStyle name="Percent 9 11 6 3 3" xfId="30254" xr:uid="{00000000-0005-0000-0000-0000B3520000}"/>
    <cellStyle name="Percent 9 11 6 4" xfId="12636" xr:uid="{00000000-0005-0000-0000-0000B4520000}"/>
    <cellStyle name="Percent 9 11 6 4 2" xfId="30256" xr:uid="{00000000-0005-0000-0000-0000B5520000}"/>
    <cellStyle name="Percent 9 11 6 5" xfId="30251" xr:uid="{00000000-0005-0000-0000-0000B6520000}"/>
    <cellStyle name="Percent 9 11 7" xfId="12637" xr:uid="{00000000-0005-0000-0000-0000B7520000}"/>
    <cellStyle name="Percent 9 11 7 2" xfId="12638" xr:uid="{00000000-0005-0000-0000-0000B8520000}"/>
    <cellStyle name="Percent 9 11 7 2 2" xfId="30258" xr:uid="{00000000-0005-0000-0000-0000B9520000}"/>
    <cellStyle name="Percent 9 11 7 3" xfId="30257" xr:uid="{00000000-0005-0000-0000-0000BA520000}"/>
    <cellStyle name="Percent 9 11 8" xfId="12639" xr:uid="{00000000-0005-0000-0000-0000BB520000}"/>
    <cellStyle name="Percent 9 11 8 2" xfId="12640" xr:uid="{00000000-0005-0000-0000-0000BC520000}"/>
    <cellStyle name="Percent 9 11 8 2 2" xfId="30260" xr:uid="{00000000-0005-0000-0000-0000BD520000}"/>
    <cellStyle name="Percent 9 11 8 3" xfId="30259" xr:uid="{00000000-0005-0000-0000-0000BE520000}"/>
    <cellStyle name="Percent 9 11 9" xfId="12641" xr:uid="{00000000-0005-0000-0000-0000BF520000}"/>
    <cellStyle name="Percent 9 11 9 2" xfId="12642" xr:uid="{00000000-0005-0000-0000-0000C0520000}"/>
    <cellStyle name="Percent 9 11 9 2 2" xfId="30262" xr:uid="{00000000-0005-0000-0000-0000C1520000}"/>
    <cellStyle name="Percent 9 11 9 3" xfId="30261" xr:uid="{00000000-0005-0000-0000-0000C2520000}"/>
    <cellStyle name="Percent 9 12" xfId="12643" xr:uid="{00000000-0005-0000-0000-0000C3520000}"/>
    <cellStyle name="Percent 9 12 10" xfId="12644" xr:uid="{00000000-0005-0000-0000-0000C4520000}"/>
    <cellStyle name="Percent 9 12 10 2" xfId="12645" xr:uid="{00000000-0005-0000-0000-0000C5520000}"/>
    <cellStyle name="Percent 9 12 10 2 2" xfId="30265" xr:uid="{00000000-0005-0000-0000-0000C6520000}"/>
    <cellStyle name="Percent 9 12 10 3" xfId="30264" xr:uid="{00000000-0005-0000-0000-0000C7520000}"/>
    <cellStyle name="Percent 9 12 11" xfId="12646" xr:uid="{00000000-0005-0000-0000-0000C8520000}"/>
    <cellStyle name="Percent 9 12 11 2" xfId="30266" xr:uid="{00000000-0005-0000-0000-0000C9520000}"/>
    <cellStyle name="Percent 9 12 12" xfId="30263" xr:uid="{00000000-0005-0000-0000-0000CA520000}"/>
    <cellStyle name="Percent 9 12 2" xfId="12647" xr:uid="{00000000-0005-0000-0000-0000CB520000}"/>
    <cellStyle name="Percent 9 12 2 2" xfId="12648" xr:uid="{00000000-0005-0000-0000-0000CC520000}"/>
    <cellStyle name="Percent 9 12 2 2 2" xfId="12649" xr:uid="{00000000-0005-0000-0000-0000CD520000}"/>
    <cellStyle name="Percent 9 12 2 2 2 2" xfId="30269" xr:uid="{00000000-0005-0000-0000-0000CE520000}"/>
    <cellStyle name="Percent 9 12 2 2 3" xfId="30268" xr:uid="{00000000-0005-0000-0000-0000CF520000}"/>
    <cellStyle name="Percent 9 12 2 3" xfId="12650" xr:uid="{00000000-0005-0000-0000-0000D0520000}"/>
    <cellStyle name="Percent 9 12 2 3 2" xfId="12651" xr:uid="{00000000-0005-0000-0000-0000D1520000}"/>
    <cellStyle name="Percent 9 12 2 3 2 2" xfId="30271" xr:uid="{00000000-0005-0000-0000-0000D2520000}"/>
    <cellStyle name="Percent 9 12 2 3 3" xfId="30270" xr:uid="{00000000-0005-0000-0000-0000D3520000}"/>
    <cellStyle name="Percent 9 12 2 4" xfId="12652" xr:uid="{00000000-0005-0000-0000-0000D4520000}"/>
    <cellStyle name="Percent 9 12 2 4 2" xfId="30272" xr:uid="{00000000-0005-0000-0000-0000D5520000}"/>
    <cellStyle name="Percent 9 12 2 5" xfId="30267" xr:uid="{00000000-0005-0000-0000-0000D6520000}"/>
    <cellStyle name="Percent 9 12 3" xfId="12653" xr:uid="{00000000-0005-0000-0000-0000D7520000}"/>
    <cellStyle name="Percent 9 12 3 2" xfId="12654" xr:uid="{00000000-0005-0000-0000-0000D8520000}"/>
    <cellStyle name="Percent 9 12 3 2 2" xfId="12655" xr:uid="{00000000-0005-0000-0000-0000D9520000}"/>
    <cellStyle name="Percent 9 12 3 2 2 2" xfId="30275" xr:uid="{00000000-0005-0000-0000-0000DA520000}"/>
    <cellStyle name="Percent 9 12 3 2 3" xfId="30274" xr:uid="{00000000-0005-0000-0000-0000DB520000}"/>
    <cellStyle name="Percent 9 12 3 3" xfId="12656" xr:uid="{00000000-0005-0000-0000-0000DC520000}"/>
    <cellStyle name="Percent 9 12 3 3 2" xfId="12657" xr:uid="{00000000-0005-0000-0000-0000DD520000}"/>
    <cellStyle name="Percent 9 12 3 3 2 2" xfId="30277" xr:uid="{00000000-0005-0000-0000-0000DE520000}"/>
    <cellStyle name="Percent 9 12 3 3 3" xfId="30276" xr:uid="{00000000-0005-0000-0000-0000DF520000}"/>
    <cellStyle name="Percent 9 12 3 4" xfId="12658" xr:uid="{00000000-0005-0000-0000-0000E0520000}"/>
    <cellStyle name="Percent 9 12 3 4 2" xfId="30278" xr:uid="{00000000-0005-0000-0000-0000E1520000}"/>
    <cellStyle name="Percent 9 12 3 5" xfId="30273" xr:uid="{00000000-0005-0000-0000-0000E2520000}"/>
    <cellStyle name="Percent 9 12 4" xfId="12659" xr:uid="{00000000-0005-0000-0000-0000E3520000}"/>
    <cellStyle name="Percent 9 12 4 2" xfId="12660" xr:uid="{00000000-0005-0000-0000-0000E4520000}"/>
    <cellStyle name="Percent 9 12 4 2 2" xfId="12661" xr:uid="{00000000-0005-0000-0000-0000E5520000}"/>
    <cellStyle name="Percent 9 12 4 2 2 2" xfId="30281" xr:uid="{00000000-0005-0000-0000-0000E6520000}"/>
    <cellStyle name="Percent 9 12 4 2 3" xfId="30280" xr:uid="{00000000-0005-0000-0000-0000E7520000}"/>
    <cellStyle name="Percent 9 12 4 3" xfId="12662" xr:uid="{00000000-0005-0000-0000-0000E8520000}"/>
    <cellStyle name="Percent 9 12 4 3 2" xfId="12663" xr:uid="{00000000-0005-0000-0000-0000E9520000}"/>
    <cellStyle name="Percent 9 12 4 3 2 2" xfId="30283" xr:uid="{00000000-0005-0000-0000-0000EA520000}"/>
    <cellStyle name="Percent 9 12 4 3 3" xfId="30282" xr:uid="{00000000-0005-0000-0000-0000EB520000}"/>
    <cellStyle name="Percent 9 12 4 4" xfId="12664" xr:uid="{00000000-0005-0000-0000-0000EC520000}"/>
    <cellStyle name="Percent 9 12 4 4 2" xfId="30284" xr:uid="{00000000-0005-0000-0000-0000ED520000}"/>
    <cellStyle name="Percent 9 12 4 5" xfId="30279" xr:uid="{00000000-0005-0000-0000-0000EE520000}"/>
    <cellStyle name="Percent 9 12 5" xfId="12665" xr:uid="{00000000-0005-0000-0000-0000EF520000}"/>
    <cellStyle name="Percent 9 12 5 2" xfId="12666" xr:uid="{00000000-0005-0000-0000-0000F0520000}"/>
    <cellStyle name="Percent 9 12 5 2 2" xfId="12667" xr:uid="{00000000-0005-0000-0000-0000F1520000}"/>
    <cellStyle name="Percent 9 12 5 2 2 2" xfId="30287" xr:uid="{00000000-0005-0000-0000-0000F2520000}"/>
    <cellStyle name="Percent 9 12 5 2 3" xfId="30286" xr:uid="{00000000-0005-0000-0000-0000F3520000}"/>
    <cellStyle name="Percent 9 12 5 3" xfId="12668" xr:uid="{00000000-0005-0000-0000-0000F4520000}"/>
    <cellStyle name="Percent 9 12 5 3 2" xfId="12669" xr:uid="{00000000-0005-0000-0000-0000F5520000}"/>
    <cellStyle name="Percent 9 12 5 3 2 2" xfId="30289" xr:uid="{00000000-0005-0000-0000-0000F6520000}"/>
    <cellStyle name="Percent 9 12 5 3 3" xfId="30288" xr:uid="{00000000-0005-0000-0000-0000F7520000}"/>
    <cellStyle name="Percent 9 12 5 4" xfId="12670" xr:uid="{00000000-0005-0000-0000-0000F8520000}"/>
    <cellStyle name="Percent 9 12 5 4 2" xfId="12671" xr:uid="{00000000-0005-0000-0000-0000F9520000}"/>
    <cellStyle name="Percent 9 12 5 4 2 2" xfId="30291" xr:uid="{00000000-0005-0000-0000-0000FA520000}"/>
    <cellStyle name="Percent 9 12 5 4 3" xfId="30290" xr:uid="{00000000-0005-0000-0000-0000FB520000}"/>
    <cellStyle name="Percent 9 12 5 5" xfId="12672" xr:uid="{00000000-0005-0000-0000-0000FC520000}"/>
    <cellStyle name="Percent 9 12 5 5 2" xfId="30292" xr:uid="{00000000-0005-0000-0000-0000FD520000}"/>
    <cellStyle name="Percent 9 12 5 6" xfId="30285" xr:uid="{00000000-0005-0000-0000-0000FE520000}"/>
    <cellStyle name="Percent 9 12 6" xfId="12673" xr:uid="{00000000-0005-0000-0000-0000FF520000}"/>
    <cellStyle name="Percent 9 12 6 2" xfId="12674" xr:uid="{00000000-0005-0000-0000-000000530000}"/>
    <cellStyle name="Percent 9 12 6 2 2" xfId="12675" xr:uid="{00000000-0005-0000-0000-000001530000}"/>
    <cellStyle name="Percent 9 12 6 2 2 2" xfId="30295" xr:uid="{00000000-0005-0000-0000-000002530000}"/>
    <cellStyle name="Percent 9 12 6 2 3" xfId="30294" xr:uid="{00000000-0005-0000-0000-000003530000}"/>
    <cellStyle name="Percent 9 12 6 3" xfId="12676" xr:uid="{00000000-0005-0000-0000-000004530000}"/>
    <cellStyle name="Percent 9 12 6 3 2" xfId="12677" xr:uid="{00000000-0005-0000-0000-000005530000}"/>
    <cellStyle name="Percent 9 12 6 3 2 2" xfId="30297" xr:uid="{00000000-0005-0000-0000-000006530000}"/>
    <cellStyle name="Percent 9 12 6 3 3" xfId="30296" xr:uid="{00000000-0005-0000-0000-000007530000}"/>
    <cellStyle name="Percent 9 12 6 4" xfId="12678" xr:uid="{00000000-0005-0000-0000-000008530000}"/>
    <cellStyle name="Percent 9 12 6 4 2" xfId="30298" xr:uid="{00000000-0005-0000-0000-000009530000}"/>
    <cellStyle name="Percent 9 12 6 5" xfId="30293" xr:uid="{00000000-0005-0000-0000-00000A530000}"/>
    <cellStyle name="Percent 9 12 7" xfId="12679" xr:uid="{00000000-0005-0000-0000-00000B530000}"/>
    <cellStyle name="Percent 9 12 7 2" xfId="12680" xr:uid="{00000000-0005-0000-0000-00000C530000}"/>
    <cellStyle name="Percent 9 12 7 2 2" xfId="30300" xr:uid="{00000000-0005-0000-0000-00000D530000}"/>
    <cellStyle name="Percent 9 12 7 3" xfId="30299" xr:uid="{00000000-0005-0000-0000-00000E530000}"/>
    <cellStyle name="Percent 9 12 8" xfId="12681" xr:uid="{00000000-0005-0000-0000-00000F530000}"/>
    <cellStyle name="Percent 9 12 8 2" xfId="12682" xr:uid="{00000000-0005-0000-0000-000010530000}"/>
    <cellStyle name="Percent 9 12 8 2 2" xfId="30302" xr:uid="{00000000-0005-0000-0000-000011530000}"/>
    <cellStyle name="Percent 9 12 8 3" xfId="30301" xr:uid="{00000000-0005-0000-0000-000012530000}"/>
    <cellStyle name="Percent 9 12 9" xfId="12683" xr:uid="{00000000-0005-0000-0000-000013530000}"/>
    <cellStyle name="Percent 9 12 9 2" xfId="12684" xr:uid="{00000000-0005-0000-0000-000014530000}"/>
    <cellStyle name="Percent 9 12 9 2 2" xfId="30304" xr:uid="{00000000-0005-0000-0000-000015530000}"/>
    <cellStyle name="Percent 9 12 9 3" xfId="30303" xr:uid="{00000000-0005-0000-0000-000016530000}"/>
    <cellStyle name="Percent 9 13" xfId="12685" xr:uid="{00000000-0005-0000-0000-000017530000}"/>
    <cellStyle name="Percent 9 13 10" xfId="12686" xr:uid="{00000000-0005-0000-0000-000018530000}"/>
    <cellStyle name="Percent 9 13 10 2" xfId="12687" xr:uid="{00000000-0005-0000-0000-000019530000}"/>
    <cellStyle name="Percent 9 13 10 2 2" xfId="30307" xr:uid="{00000000-0005-0000-0000-00001A530000}"/>
    <cellStyle name="Percent 9 13 10 3" xfId="30306" xr:uid="{00000000-0005-0000-0000-00001B530000}"/>
    <cellStyle name="Percent 9 13 11" xfId="12688" xr:uid="{00000000-0005-0000-0000-00001C530000}"/>
    <cellStyle name="Percent 9 13 11 2" xfId="30308" xr:uid="{00000000-0005-0000-0000-00001D530000}"/>
    <cellStyle name="Percent 9 13 12" xfId="30305" xr:uid="{00000000-0005-0000-0000-00001E530000}"/>
    <cellStyle name="Percent 9 13 2" xfId="12689" xr:uid="{00000000-0005-0000-0000-00001F530000}"/>
    <cellStyle name="Percent 9 13 2 2" xfId="12690" xr:uid="{00000000-0005-0000-0000-000020530000}"/>
    <cellStyle name="Percent 9 13 2 2 2" xfId="12691" xr:uid="{00000000-0005-0000-0000-000021530000}"/>
    <cellStyle name="Percent 9 13 2 2 2 2" xfId="30311" xr:uid="{00000000-0005-0000-0000-000022530000}"/>
    <cellStyle name="Percent 9 13 2 2 3" xfId="30310" xr:uid="{00000000-0005-0000-0000-000023530000}"/>
    <cellStyle name="Percent 9 13 2 3" xfId="12692" xr:uid="{00000000-0005-0000-0000-000024530000}"/>
    <cellStyle name="Percent 9 13 2 3 2" xfId="12693" xr:uid="{00000000-0005-0000-0000-000025530000}"/>
    <cellStyle name="Percent 9 13 2 3 2 2" xfId="30313" xr:uid="{00000000-0005-0000-0000-000026530000}"/>
    <cellStyle name="Percent 9 13 2 3 3" xfId="30312" xr:uid="{00000000-0005-0000-0000-000027530000}"/>
    <cellStyle name="Percent 9 13 2 4" xfId="12694" xr:uid="{00000000-0005-0000-0000-000028530000}"/>
    <cellStyle name="Percent 9 13 2 4 2" xfId="30314" xr:uid="{00000000-0005-0000-0000-000029530000}"/>
    <cellStyle name="Percent 9 13 2 5" xfId="30309" xr:uid="{00000000-0005-0000-0000-00002A530000}"/>
    <cellStyle name="Percent 9 13 3" xfId="12695" xr:uid="{00000000-0005-0000-0000-00002B530000}"/>
    <cellStyle name="Percent 9 13 3 2" xfId="12696" xr:uid="{00000000-0005-0000-0000-00002C530000}"/>
    <cellStyle name="Percent 9 13 3 2 2" xfId="12697" xr:uid="{00000000-0005-0000-0000-00002D530000}"/>
    <cellStyle name="Percent 9 13 3 2 2 2" xfId="30317" xr:uid="{00000000-0005-0000-0000-00002E530000}"/>
    <cellStyle name="Percent 9 13 3 2 3" xfId="30316" xr:uid="{00000000-0005-0000-0000-00002F530000}"/>
    <cellStyle name="Percent 9 13 3 3" xfId="12698" xr:uid="{00000000-0005-0000-0000-000030530000}"/>
    <cellStyle name="Percent 9 13 3 3 2" xfId="12699" xr:uid="{00000000-0005-0000-0000-000031530000}"/>
    <cellStyle name="Percent 9 13 3 3 2 2" xfId="30319" xr:uid="{00000000-0005-0000-0000-000032530000}"/>
    <cellStyle name="Percent 9 13 3 3 3" xfId="30318" xr:uid="{00000000-0005-0000-0000-000033530000}"/>
    <cellStyle name="Percent 9 13 3 4" xfId="12700" xr:uid="{00000000-0005-0000-0000-000034530000}"/>
    <cellStyle name="Percent 9 13 3 4 2" xfId="30320" xr:uid="{00000000-0005-0000-0000-000035530000}"/>
    <cellStyle name="Percent 9 13 3 5" xfId="30315" xr:uid="{00000000-0005-0000-0000-000036530000}"/>
    <cellStyle name="Percent 9 13 4" xfId="12701" xr:uid="{00000000-0005-0000-0000-000037530000}"/>
    <cellStyle name="Percent 9 13 4 2" xfId="12702" xr:uid="{00000000-0005-0000-0000-000038530000}"/>
    <cellStyle name="Percent 9 13 4 2 2" xfId="12703" xr:uid="{00000000-0005-0000-0000-000039530000}"/>
    <cellStyle name="Percent 9 13 4 2 2 2" xfId="30323" xr:uid="{00000000-0005-0000-0000-00003A530000}"/>
    <cellStyle name="Percent 9 13 4 2 3" xfId="30322" xr:uid="{00000000-0005-0000-0000-00003B530000}"/>
    <cellStyle name="Percent 9 13 4 3" xfId="12704" xr:uid="{00000000-0005-0000-0000-00003C530000}"/>
    <cellStyle name="Percent 9 13 4 3 2" xfId="12705" xr:uid="{00000000-0005-0000-0000-00003D530000}"/>
    <cellStyle name="Percent 9 13 4 3 2 2" xfId="30325" xr:uid="{00000000-0005-0000-0000-00003E530000}"/>
    <cellStyle name="Percent 9 13 4 3 3" xfId="30324" xr:uid="{00000000-0005-0000-0000-00003F530000}"/>
    <cellStyle name="Percent 9 13 4 4" xfId="12706" xr:uid="{00000000-0005-0000-0000-000040530000}"/>
    <cellStyle name="Percent 9 13 4 4 2" xfId="30326" xr:uid="{00000000-0005-0000-0000-000041530000}"/>
    <cellStyle name="Percent 9 13 4 5" xfId="30321" xr:uid="{00000000-0005-0000-0000-000042530000}"/>
    <cellStyle name="Percent 9 13 5" xfId="12707" xr:uid="{00000000-0005-0000-0000-000043530000}"/>
    <cellStyle name="Percent 9 13 5 2" xfId="12708" xr:uid="{00000000-0005-0000-0000-000044530000}"/>
    <cellStyle name="Percent 9 13 5 2 2" xfId="12709" xr:uid="{00000000-0005-0000-0000-000045530000}"/>
    <cellStyle name="Percent 9 13 5 2 2 2" xfId="30329" xr:uid="{00000000-0005-0000-0000-000046530000}"/>
    <cellStyle name="Percent 9 13 5 2 3" xfId="30328" xr:uid="{00000000-0005-0000-0000-000047530000}"/>
    <cellStyle name="Percent 9 13 5 3" xfId="12710" xr:uid="{00000000-0005-0000-0000-000048530000}"/>
    <cellStyle name="Percent 9 13 5 3 2" xfId="12711" xr:uid="{00000000-0005-0000-0000-000049530000}"/>
    <cellStyle name="Percent 9 13 5 3 2 2" xfId="30331" xr:uid="{00000000-0005-0000-0000-00004A530000}"/>
    <cellStyle name="Percent 9 13 5 3 3" xfId="30330" xr:uid="{00000000-0005-0000-0000-00004B530000}"/>
    <cellStyle name="Percent 9 13 5 4" xfId="12712" xr:uid="{00000000-0005-0000-0000-00004C530000}"/>
    <cellStyle name="Percent 9 13 5 4 2" xfId="12713" xr:uid="{00000000-0005-0000-0000-00004D530000}"/>
    <cellStyle name="Percent 9 13 5 4 2 2" xfId="30333" xr:uid="{00000000-0005-0000-0000-00004E530000}"/>
    <cellStyle name="Percent 9 13 5 4 3" xfId="30332" xr:uid="{00000000-0005-0000-0000-00004F530000}"/>
    <cellStyle name="Percent 9 13 5 5" xfId="12714" xr:uid="{00000000-0005-0000-0000-000050530000}"/>
    <cellStyle name="Percent 9 13 5 5 2" xfId="30334" xr:uid="{00000000-0005-0000-0000-000051530000}"/>
    <cellStyle name="Percent 9 13 5 6" xfId="30327" xr:uid="{00000000-0005-0000-0000-000052530000}"/>
    <cellStyle name="Percent 9 13 6" xfId="12715" xr:uid="{00000000-0005-0000-0000-000053530000}"/>
    <cellStyle name="Percent 9 13 6 2" xfId="12716" xr:uid="{00000000-0005-0000-0000-000054530000}"/>
    <cellStyle name="Percent 9 13 6 2 2" xfId="12717" xr:uid="{00000000-0005-0000-0000-000055530000}"/>
    <cellStyle name="Percent 9 13 6 2 2 2" xfId="30337" xr:uid="{00000000-0005-0000-0000-000056530000}"/>
    <cellStyle name="Percent 9 13 6 2 3" xfId="30336" xr:uid="{00000000-0005-0000-0000-000057530000}"/>
    <cellStyle name="Percent 9 13 6 3" xfId="12718" xr:uid="{00000000-0005-0000-0000-000058530000}"/>
    <cellStyle name="Percent 9 13 6 3 2" xfId="12719" xr:uid="{00000000-0005-0000-0000-000059530000}"/>
    <cellStyle name="Percent 9 13 6 3 2 2" xfId="30339" xr:uid="{00000000-0005-0000-0000-00005A530000}"/>
    <cellStyle name="Percent 9 13 6 3 3" xfId="30338" xr:uid="{00000000-0005-0000-0000-00005B530000}"/>
    <cellStyle name="Percent 9 13 6 4" xfId="12720" xr:uid="{00000000-0005-0000-0000-00005C530000}"/>
    <cellStyle name="Percent 9 13 6 4 2" xfId="30340" xr:uid="{00000000-0005-0000-0000-00005D530000}"/>
    <cellStyle name="Percent 9 13 6 5" xfId="30335" xr:uid="{00000000-0005-0000-0000-00005E530000}"/>
    <cellStyle name="Percent 9 13 7" xfId="12721" xr:uid="{00000000-0005-0000-0000-00005F530000}"/>
    <cellStyle name="Percent 9 13 7 2" xfId="12722" xr:uid="{00000000-0005-0000-0000-000060530000}"/>
    <cellStyle name="Percent 9 13 7 2 2" xfId="30342" xr:uid="{00000000-0005-0000-0000-000061530000}"/>
    <cellStyle name="Percent 9 13 7 3" xfId="30341" xr:uid="{00000000-0005-0000-0000-000062530000}"/>
    <cellStyle name="Percent 9 13 8" xfId="12723" xr:uid="{00000000-0005-0000-0000-000063530000}"/>
    <cellStyle name="Percent 9 13 8 2" xfId="12724" xr:uid="{00000000-0005-0000-0000-000064530000}"/>
    <cellStyle name="Percent 9 13 8 2 2" xfId="30344" xr:uid="{00000000-0005-0000-0000-000065530000}"/>
    <cellStyle name="Percent 9 13 8 3" xfId="30343" xr:uid="{00000000-0005-0000-0000-000066530000}"/>
    <cellStyle name="Percent 9 13 9" xfId="12725" xr:uid="{00000000-0005-0000-0000-000067530000}"/>
    <cellStyle name="Percent 9 13 9 2" xfId="12726" xr:uid="{00000000-0005-0000-0000-000068530000}"/>
    <cellStyle name="Percent 9 13 9 2 2" xfId="30346" xr:uid="{00000000-0005-0000-0000-000069530000}"/>
    <cellStyle name="Percent 9 13 9 3" xfId="30345" xr:uid="{00000000-0005-0000-0000-00006A530000}"/>
    <cellStyle name="Percent 9 14" xfId="12727" xr:uid="{00000000-0005-0000-0000-00006B530000}"/>
    <cellStyle name="Percent 9 14 10" xfId="12728" xr:uid="{00000000-0005-0000-0000-00006C530000}"/>
    <cellStyle name="Percent 9 14 10 2" xfId="12729" xr:uid="{00000000-0005-0000-0000-00006D530000}"/>
    <cellStyle name="Percent 9 14 10 2 2" xfId="30349" xr:uid="{00000000-0005-0000-0000-00006E530000}"/>
    <cellStyle name="Percent 9 14 10 3" xfId="30348" xr:uid="{00000000-0005-0000-0000-00006F530000}"/>
    <cellStyle name="Percent 9 14 11" xfId="12730" xr:uid="{00000000-0005-0000-0000-000070530000}"/>
    <cellStyle name="Percent 9 14 11 2" xfId="30350" xr:uid="{00000000-0005-0000-0000-000071530000}"/>
    <cellStyle name="Percent 9 14 12" xfId="30347" xr:uid="{00000000-0005-0000-0000-000072530000}"/>
    <cellStyle name="Percent 9 14 2" xfId="12731" xr:uid="{00000000-0005-0000-0000-000073530000}"/>
    <cellStyle name="Percent 9 14 2 2" xfId="12732" xr:uid="{00000000-0005-0000-0000-000074530000}"/>
    <cellStyle name="Percent 9 14 2 2 2" xfId="12733" xr:uid="{00000000-0005-0000-0000-000075530000}"/>
    <cellStyle name="Percent 9 14 2 2 2 2" xfId="30353" xr:uid="{00000000-0005-0000-0000-000076530000}"/>
    <cellStyle name="Percent 9 14 2 2 3" xfId="30352" xr:uid="{00000000-0005-0000-0000-000077530000}"/>
    <cellStyle name="Percent 9 14 2 3" xfId="12734" xr:uid="{00000000-0005-0000-0000-000078530000}"/>
    <cellStyle name="Percent 9 14 2 3 2" xfId="12735" xr:uid="{00000000-0005-0000-0000-000079530000}"/>
    <cellStyle name="Percent 9 14 2 3 2 2" xfId="30355" xr:uid="{00000000-0005-0000-0000-00007A530000}"/>
    <cellStyle name="Percent 9 14 2 3 3" xfId="30354" xr:uid="{00000000-0005-0000-0000-00007B530000}"/>
    <cellStyle name="Percent 9 14 2 4" xfId="12736" xr:uid="{00000000-0005-0000-0000-00007C530000}"/>
    <cellStyle name="Percent 9 14 2 4 2" xfId="30356" xr:uid="{00000000-0005-0000-0000-00007D530000}"/>
    <cellStyle name="Percent 9 14 2 5" xfId="30351" xr:uid="{00000000-0005-0000-0000-00007E530000}"/>
    <cellStyle name="Percent 9 14 3" xfId="12737" xr:uid="{00000000-0005-0000-0000-00007F530000}"/>
    <cellStyle name="Percent 9 14 3 2" xfId="12738" xr:uid="{00000000-0005-0000-0000-000080530000}"/>
    <cellStyle name="Percent 9 14 3 2 2" xfId="12739" xr:uid="{00000000-0005-0000-0000-000081530000}"/>
    <cellStyle name="Percent 9 14 3 2 2 2" xfId="30359" xr:uid="{00000000-0005-0000-0000-000082530000}"/>
    <cellStyle name="Percent 9 14 3 2 3" xfId="30358" xr:uid="{00000000-0005-0000-0000-000083530000}"/>
    <cellStyle name="Percent 9 14 3 3" xfId="12740" xr:uid="{00000000-0005-0000-0000-000084530000}"/>
    <cellStyle name="Percent 9 14 3 3 2" xfId="12741" xr:uid="{00000000-0005-0000-0000-000085530000}"/>
    <cellStyle name="Percent 9 14 3 3 2 2" xfId="30361" xr:uid="{00000000-0005-0000-0000-000086530000}"/>
    <cellStyle name="Percent 9 14 3 3 3" xfId="30360" xr:uid="{00000000-0005-0000-0000-000087530000}"/>
    <cellStyle name="Percent 9 14 3 4" xfId="12742" xr:uid="{00000000-0005-0000-0000-000088530000}"/>
    <cellStyle name="Percent 9 14 3 4 2" xfId="30362" xr:uid="{00000000-0005-0000-0000-000089530000}"/>
    <cellStyle name="Percent 9 14 3 5" xfId="30357" xr:uid="{00000000-0005-0000-0000-00008A530000}"/>
    <cellStyle name="Percent 9 14 4" xfId="12743" xr:uid="{00000000-0005-0000-0000-00008B530000}"/>
    <cellStyle name="Percent 9 14 4 2" xfId="12744" xr:uid="{00000000-0005-0000-0000-00008C530000}"/>
    <cellStyle name="Percent 9 14 4 2 2" xfId="12745" xr:uid="{00000000-0005-0000-0000-00008D530000}"/>
    <cellStyle name="Percent 9 14 4 2 2 2" xfId="30365" xr:uid="{00000000-0005-0000-0000-00008E530000}"/>
    <cellStyle name="Percent 9 14 4 2 3" xfId="30364" xr:uid="{00000000-0005-0000-0000-00008F530000}"/>
    <cellStyle name="Percent 9 14 4 3" xfId="12746" xr:uid="{00000000-0005-0000-0000-000090530000}"/>
    <cellStyle name="Percent 9 14 4 3 2" xfId="12747" xr:uid="{00000000-0005-0000-0000-000091530000}"/>
    <cellStyle name="Percent 9 14 4 3 2 2" xfId="30367" xr:uid="{00000000-0005-0000-0000-000092530000}"/>
    <cellStyle name="Percent 9 14 4 3 3" xfId="30366" xr:uid="{00000000-0005-0000-0000-000093530000}"/>
    <cellStyle name="Percent 9 14 4 4" xfId="12748" xr:uid="{00000000-0005-0000-0000-000094530000}"/>
    <cellStyle name="Percent 9 14 4 4 2" xfId="30368" xr:uid="{00000000-0005-0000-0000-000095530000}"/>
    <cellStyle name="Percent 9 14 4 5" xfId="30363" xr:uid="{00000000-0005-0000-0000-000096530000}"/>
    <cellStyle name="Percent 9 14 5" xfId="12749" xr:uid="{00000000-0005-0000-0000-000097530000}"/>
    <cellStyle name="Percent 9 14 5 2" xfId="12750" xr:uid="{00000000-0005-0000-0000-000098530000}"/>
    <cellStyle name="Percent 9 14 5 2 2" xfId="12751" xr:uid="{00000000-0005-0000-0000-000099530000}"/>
    <cellStyle name="Percent 9 14 5 2 2 2" xfId="30371" xr:uid="{00000000-0005-0000-0000-00009A530000}"/>
    <cellStyle name="Percent 9 14 5 2 3" xfId="30370" xr:uid="{00000000-0005-0000-0000-00009B530000}"/>
    <cellStyle name="Percent 9 14 5 3" xfId="12752" xr:uid="{00000000-0005-0000-0000-00009C530000}"/>
    <cellStyle name="Percent 9 14 5 3 2" xfId="12753" xr:uid="{00000000-0005-0000-0000-00009D530000}"/>
    <cellStyle name="Percent 9 14 5 3 2 2" xfId="30373" xr:uid="{00000000-0005-0000-0000-00009E530000}"/>
    <cellStyle name="Percent 9 14 5 3 3" xfId="30372" xr:uid="{00000000-0005-0000-0000-00009F530000}"/>
    <cellStyle name="Percent 9 14 5 4" xfId="12754" xr:uid="{00000000-0005-0000-0000-0000A0530000}"/>
    <cellStyle name="Percent 9 14 5 4 2" xfId="12755" xr:uid="{00000000-0005-0000-0000-0000A1530000}"/>
    <cellStyle name="Percent 9 14 5 4 2 2" xfId="30375" xr:uid="{00000000-0005-0000-0000-0000A2530000}"/>
    <cellStyle name="Percent 9 14 5 4 3" xfId="30374" xr:uid="{00000000-0005-0000-0000-0000A3530000}"/>
    <cellStyle name="Percent 9 14 5 5" xfId="12756" xr:uid="{00000000-0005-0000-0000-0000A4530000}"/>
    <cellStyle name="Percent 9 14 5 5 2" xfId="30376" xr:uid="{00000000-0005-0000-0000-0000A5530000}"/>
    <cellStyle name="Percent 9 14 5 6" xfId="30369" xr:uid="{00000000-0005-0000-0000-0000A6530000}"/>
    <cellStyle name="Percent 9 14 6" xfId="12757" xr:uid="{00000000-0005-0000-0000-0000A7530000}"/>
    <cellStyle name="Percent 9 14 6 2" xfId="12758" xr:uid="{00000000-0005-0000-0000-0000A8530000}"/>
    <cellStyle name="Percent 9 14 6 2 2" xfId="12759" xr:uid="{00000000-0005-0000-0000-0000A9530000}"/>
    <cellStyle name="Percent 9 14 6 2 2 2" xfId="30379" xr:uid="{00000000-0005-0000-0000-0000AA530000}"/>
    <cellStyle name="Percent 9 14 6 2 3" xfId="30378" xr:uid="{00000000-0005-0000-0000-0000AB530000}"/>
    <cellStyle name="Percent 9 14 6 3" xfId="12760" xr:uid="{00000000-0005-0000-0000-0000AC530000}"/>
    <cellStyle name="Percent 9 14 6 3 2" xfId="12761" xr:uid="{00000000-0005-0000-0000-0000AD530000}"/>
    <cellStyle name="Percent 9 14 6 3 2 2" xfId="30381" xr:uid="{00000000-0005-0000-0000-0000AE530000}"/>
    <cellStyle name="Percent 9 14 6 3 3" xfId="30380" xr:uid="{00000000-0005-0000-0000-0000AF530000}"/>
    <cellStyle name="Percent 9 14 6 4" xfId="12762" xr:uid="{00000000-0005-0000-0000-0000B0530000}"/>
    <cellStyle name="Percent 9 14 6 4 2" xfId="30382" xr:uid="{00000000-0005-0000-0000-0000B1530000}"/>
    <cellStyle name="Percent 9 14 6 5" xfId="30377" xr:uid="{00000000-0005-0000-0000-0000B2530000}"/>
    <cellStyle name="Percent 9 14 7" xfId="12763" xr:uid="{00000000-0005-0000-0000-0000B3530000}"/>
    <cellStyle name="Percent 9 14 7 2" xfId="12764" xr:uid="{00000000-0005-0000-0000-0000B4530000}"/>
    <cellStyle name="Percent 9 14 7 2 2" xfId="30384" xr:uid="{00000000-0005-0000-0000-0000B5530000}"/>
    <cellStyle name="Percent 9 14 7 3" xfId="30383" xr:uid="{00000000-0005-0000-0000-0000B6530000}"/>
    <cellStyle name="Percent 9 14 8" xfId="12765" xr:uid="{00000000-0005-0000-0000-0000B7530000}"/>
    <cellStyle name="Percent 9 14 8 2" xfId="12766" xr:uid="{00000000-0005-0000-0000-0000B8530000}"/>
    <cellStyle name="Percent 9 14 8 2 2" xfId="30386" xr:uid="{00000000-0005-0000-0000-0000B9530000}"/>
    <cellStyle name="Percent 9 14 8 3" xfId="30385" xr:uid="{00000000-0005-0000-0000-0000BA530000}"/>
    <cellStyle name="Percent 9 14 9" xfId="12767" xr:uid="{00000000-0005-0000-0000-0000BB530000}"/>
    <cellStyle name="Percent 9 14 9 2" xfId="12768" xr:uid="{00000000-0005-0000-0000-0000BC530000}"/>
    <cellStyle name="Percent 9 14 9 2 2" xfId="30388" xr:uid="{00000000-0005-0000-0000-0000BD530000}"/>
    <cellStyle name="Percent 9 14 9 3" xfId="30387" xr:uid="{00000000-0005-0000-0000-0000BE530000}"/>
    <cellStyle name="Percent 9 15" xfId="12769" xr:uid="{00000000-0005-0000-0000-0000BF530000}"/>
    <cellStyle name="Percent 9 15 10" xfId="12770" xr:uid="{00000000-0005-0000-0000-0000C0530000}"/>
    <cellStyle name="Percent 9 15 10 2" xfId="12771" xr:uid="{00000000-0005-0000-0000-0000C1530000}"/>
    <cellStyle name="Percent 9 15 10 2 2" xfId="30391" xr:uid="{00000000-0005-0000-0000-0000C2530000}"/>
    <cellStyle name="Percent 9 15 10 3" xfId="30390" xr:uid="{00000000-0005-0000-0000-0000C3530000}"/>
    <cellStyle name="Percent 9 15 11" xfId="12772" xr:uid="{00000000-0005-0000-0000-0000C4530000}"/>
    <cellStyle name="Percent 9 15 11 2" xfId="30392" xr:uid="{00000000-0005-0000-0000-0000C5530000}"/>
    <cellStyle name="Percent 9 15 12" xfId="30389" xr:uid="{00000000-0005-0000-0000-0000C6530000}"/>
    <cellStyle name="Percent 9 15 2" xfId="12773" xr:uid="{00000000-0005-0000-0000-0000C7530000}"/>
    <cellStyle name="Percent 9 15 2 2" xfId="12774" xr:uid="{00000000-0005-0000-0000-0000C8530000}"/>
    <cellStyle name="Percent 9 15 2 2 2" xfId="12775" xr:uid="{00000000-0005-0000-0000-0000C9530000}"/>
    <cellStyle name="Percent 9 15 2 2 2 2" xfId="30395" xr:uid="{00000000-0005-0000-0000-0000CA530000}"/>
    <cellStyle name="Percent 9 15 2 2 3" xfId="30394" xr:uid="{00000000-0005-0000-0000-0000CB530000}"/>
    <cellStyle name="Percent 9 15 2 3" xfId="12776" xr:uid="{00000000-0005-0000-0000-0000CC530000}"/>
    <cellStyle name="Percent 9 15 2 3 2" xfId="12777" xr:uid="{00000000-0005-0000-0000-0000CD530000}"/>
    <cellStyle name="Percent 9 15 2 3 2 2" xfId="30397" xr:uid="{00000000-0005-0000-0000-0000CE530000}"/>
    <cellStyle name="Percent 9 15 2 3 3" xfId="30396" xr:uid="{00000000-0005-0000-0000-0000CF530000}"/>
    <cellStyle name="Percent 9 15 2 4" xfId="12778" xr:uid="{00000000-0005-0000-0000-0000D0530000}"/>
    <cellStyle name="Percent 9 15 2 4 2" xfId="30398" xr:uid="{00000000-0005-0000-0000-0000D1530000}"/>
    <cellStyle name="Percent 9 15 2 5" xfId="30393" xr:uid="{00000000-0005-0000-0000-0000D2530000}"/>
    <cellStyle name="Percent 9 15 3" xfId="12779" xr:uid="{00000000-0005-0000-0000-0000D3530000}"/>
    <cellStyle name="Percent 9 15 3 2" xfId="12780" xr:uid="{00000000-0005-0000-0000-0000D4530000}"/>
    <cellStyle name="Percent 9 15 3 2 2" xfId="12781" xr:uid="{00000000-0005-0000-0000-0000D5530000}"/>
    <cellStyle name="Percent 9 15 3 2 2 2" xfId="30401" xr:uid="{00000000-0005-0000-0000-0000D6530000}"/>
    <cellStyle name="Percent 9 15 3 2 3" xfId="30400" xr:uid="{00000000-0005-0000-0000-0000D7530000}"/>
    <cellStyle name="Percent 9 15 3 3" xfId="12782" xr:uid="{00000000-0005-0000-0000-0000D8530000}"/>
    <cellStyle name="Percent 9 15 3 3 2" xfId="12783" xr:uid="{00000000-0005-0000-0000-0000D9530000}"/>
    <cellStyle name="Percent 9 15 3 3 2 2" xfId="30403" xr:uid="{00000000-0005-0000-0000-0000DA530000}"/>
    <cellStyle name="Percent 9 15 3 3 3" xfId="30402" xr:uid="{00000000-0005-0000-0000-0000DB530000}"/>
    <cellStyle name="Percent 9 15 3 4" xfId="12784" xr:uid="{00000000-0005-0000-0000-0000DC530000}"/>
    <cellStyle name="Percent 9 15 3 4 2" xfId="30404" xr:uid="{00000000-0005-0000-0000-0000DD530000}"/>
    <cellStyle name="Percent 9 15 3 5" xfId="30399" xr:uid="{00000000-0005-0000-0000-0000DE530000}"/>
    <cellStyle name="Percent 9 15 4" xfId="12785" xr:uid="{00000000-0005-0000-0000-0000DF530000}"/>
    <cellStyle name="Percent 9 15 4 2" xfId="12786" xr:uid="{00000000-0005-0000-0000-0000E0530000}"/>
    <cellStyle name="Percent 9 15 4 2 2" xfId="12787" xr:uid="{00000000-0005-0000-0000-0000E1530000}"/>
    <cellStyle name="Percent 9 15 4 2 2 2" xfId="30407" xr:uid="{00000000-0005-0000-0000-0000E2530000}"/>
    <cellStyle name="Percent 9 15 4 2 3" xfId="30406" xr:uid="{00000000-0005-0000-0000-0000E3530000}"/>
    <cellStyle name="Percent 9 15 4 3" xfId="12788" xr:uid="{00000000-0005-0000-0000-0000E4530000}"/>
    <cellStyle name="Percent 9 15 4 3 2" xfId="12789" xr:uid="{00000000-0005-0000-0000-0000E5530000}"/>
    <cellStyle name="Percent 9 15 4 3 2 2" xfId="30409" xr:uid="{00000000-0005-0000-0000-0000E6530000}"/>
    <cellStyle name="Percent 9 15 4 3 3" xfId="30408" xr:uid="{00000000-0005-0000-0000-0000E7530000}"/>
    <cellStyle name="Percent 9 15 4 4" xfId="12790" xr:uid="{00000000-0005-0000-0000-0000E8530000}"/>
    <cellStyle name="Percent 9 15 4 4 2" xfId="30410" xr:uid="{00000000-0005-0000-0000-0000E9530000}"/>
    <cellStyle name="Percent 9 15 4 5" xfId="30405" xr:uid="{00000000-0005-0000-0000-0000EA530000}"/>
    <cellStyle name="Percent 9 15 5" xfId="12791" xr:uid="{00000000-0005-0000-0000-0000EB530000}"/>
    <cellStyle name="Percent 9 15 5 2" xfId="12792" xr:uid="{00000000-0005-0000-0000-0000EC530000}"/>
    <cellStyle name="Percent 9 15 5 2 2" xfId="12793" xr:uid="{00000000-0005-0000-0000-0000ED530000}"/>
    <cellStyle name="Percent 9 15 5 2 2 2" xfId="30413" xr:uid="{00000000-0005-0000-0000-0000EE530000}"/>
    <cellStyle name="Percent 9 15 5 2 3" xfId="30412" xr:uid="{00000000-0005-0000-0000-0000EF530000}"/>
    <cellStyle name="Percent 9 15 5 3" xfId="12794" xr:uid="{00000000-0005-0000-0000-0000F0530000}"/>
    <cellStyle name="Percent 9 15 5 3 2" xfId="12795" xr:uid="{00000000-0005-0000-0000-0000F1530000}"/>
    <cellStyle name="Percent 9 15 5 3 2 2" xfId="30415" xr:uid="{00000000-0005-0000-0000-0000F2530000}"/>
    <cellStyle name="Percent 9 15 5 3 3" xfId="30414" xr:uid="{00000000-0005-0000-0000-0000F3530000}"/>
    <cellStyle name="Percent 9 15 5 4" xfId="12796" xr:uid="{00000000-0005-0000-0000-0000F4530000}"/>
    <cellStyle name="Percent 9 15 5 4 2" xfId="12797" xr:uid="{00000000-0005-0000-0000-0000F5530000}"/>
    <cellStyle name="Percent 9 15 5 4 2 2" xfId="30417" xr:uid="{00000000-0005-0000-0000-0000F6530000}"/>
    <cellStyle name="Percent 9 15 5 4 3" xfId="30416" xr:uid="{00000000-0005-0000-0000-0000F7530000}"/>
    <cellStyle name="Percent 9 15 5 5" xfId="12798" xr:uid="{00000000-0005-0000-0000-0000F8530000}"/>
    <cellStyle name="Percent 9 15 5 5 2" xfId="30418" xr:uid="{00000000-0005-0000-0000-0000F9530000}"/>
    <cellStyle name="Percent 9 15 5 6" xfId="30411" xr:uid="{00000000-0005-0000-0000-0000FA530000}"/>
    <cellStyle name="Percent 9 15 6" xfId="12799" xr:uid="{00000000-0005-0000-0000-0000FB530000}"/>
    <cellStyle name="Percent 9 15 6 2" xfId="12800" xr:uid="{00000000-0005-0000-0000-0000FC530000}"/>
    <cellStyle name="Percent 9 15 6 2 2" xfId="12801" xr:uid="{00000000-0005-0000-0000-0000FD530000}"/>
    <cellStyle name="Percent 9 15 6 2 2 2" xfId="30421" xr:uid="{00000000-0005-0000-0000-0000FE530000}"/>
    <cellStyle name="Percent 9 15 6 2 3" xfId="30420" xr:uid="{00000000-0005-0000-0000-0000FF530000}"/>
    <cellStyle name="Percent 9 15 6 3" xfId="12802" xr:uid="{00000000-0005-0000-0000-000000540000}"/>
    <cellStyle name="Percent 9 15 6 3 2" xfId="12803" xr:uid="{00000000-0005-0000-0000-000001540000}"/>
    <cellStyle name="Percent 9 15 6 3 2 2" xfId="30423" xr:uid="{00000000-0005-0000-0000-000002540000}"/>
    <cellStyle name="Percent 9 15 6 3 3" xfId="30422" xr:uid="{00000000-0005-0000-0000-000003540000}"/>
    <cellStyle name="Percent 9 15 6 4" xfId="12804" xr:uid="{00000000-0005-0000-0000-000004540000}"/>
    <cellStyle name="Percent 9 15 6 4 2" xfId="30424" xr:uid="{00000000-0005-0000-0000-000005540000}"/>
    <cellStyle name="Percent 9 15 6 5" xfId="30419" xr:uid="{00000000-0005-0000-0000-000006540000}"/>
    <cellStyle name="Percent 9 15 7" xfId="12805" xr:uid="{00000000-0005-0000-0000-000007540000}"/>
    <cellStyle name="Percent 9 15 7 2" xfId="12806" xr:uid="{00000000-0005-0000-0000-000008540000}"/>
    <cellStyle name="Percent 9 15 7 2 2" xfId="30426" xr:uid="{00000000-0005-0000-0000-000009540000}"/>
    <cellStyle name="Percent 9 15 7 3" xfId="30425" xr:uid="{00000000-0005-0000-0000-00000A540000}"/>
    <cellStyle name="Percent 9 15 8" xfId="12807" xr:uid="{00000000-0005-0000-0000-00000B540000}"/>
    <cellStyle name="Percent 9 15 8 2" xfId="12808" xr:uid="{00000000-0005-0000-0000-00000C540000}"/>
    <cellStyle name="Percent 9 15 8 2 2" xfId="30428" xr:uid="{00000000-0005-0000-0000-00000D540000}"/>
    <cellStyle name="Percent 9 15 8 3" xfId="30427" xr:uid="{00000000-0005-0000-0000-00000E540000}"/>
    <cellStyle name="Percent 9 15 9" xfId="12809" xr:uid="{00000000-0005-0000-0000-00000F540000}"/>
    <cellStyle name="Percent 9 15 9 2" xfId="12810" xr:uid="{00000000-0005-0000-0000-000010540000}"/>
    <cellStyle name="Percent 9 15 9 2 2" xfId="30430" xr:uid="{00000000-0005-0000-0000-000011540000}"/>
    <cellStyle name="Percent 9 15 9 3" xfId="30429" xr:uid="{00000000-0005-0000-0000-000012540000}"/>
    <cellStyle name="Percent 9 16" xfId="12811" xr:uid="{00000000-0005-0000-0000-000013540000}"/>
    <cellStyle name="Percent 9 16 10" xfId="12812" xr:uid="{00000000-0005-0000-0000-000014540000}"/>
    <cellStyle name="Percent 9 16 10 2" xfId="12813" xr:uid="{00000000-0005-0000-0000-000015540000}"/>
    <cellStyle name="Percent 9 16 10 2 2" xfId="30433" xr:uid="{00000000-0005-0000-0000-000016540000}"/>
    <cellStyle name="Percent 9 16 10 3" xfId="30432" xr:uid="{00000000-0005-0000-0000-000017540000}"/>
    <cellStyle name="Percent 9 16 11" xfId="12814" xr:uid="{00000000-0005-0000-0000-000018540000}"/>
    <cellStyle name="Percent 9 16 11 2" xfId="30434" xr:uid="{00000000-0005-0000-0000-000019540000}"/>
    <cellStyle name="Percent 9 16 12" xfId="30431" xr:uid="{00000000-0005-0000-0000-00001A540000}"/>
    <cellStyle name="Percent 9 16 2" xfId="12815" xr:uid="{00000000-0005-0000-0000-00001B540000}"/>
    <cellStyle name="Percent 9 16 2 2" xfId="12816" xr:uid="{00000000-0005-0000-0000-00001C540000}"/>
    <cellStyle name="Percent 9 16 2 2 2" xfId="12817" xr:uid="{00000000-0005-0000-0000-00001D540000}"/>
    <cellStyle name="Percent 9 16 2 2 2 2" xfId="30437" xr:uid="{00000000-0005-0000-0000-00001E540000}"/>
    <cellStyle name="Percent 9 16 2 2 3" xfId="30436" xr:uid="{00000000-0005-0000-0000-00001F540000}"/>
    <cellStyle name="Percent 9 16 2 3" xfId="12818" xr:uid="{00000000-0005-0000-0000-000020540000}"/>
    <cellStyle name="Percent 9 16 2 3 2" xfId="12819" xr:uid="{00000000-0005-0000-0000-000021540000}"/>
    <cellStyle name="Percent 9 16 2 3 2 2" xfId="30439" xr:uid="{00000000-0005-0000-0000-000022540000}"/>
    <cellStyle name="Percent 9 16 2 3 3" xfId="30438" xr:uid="{00000000-0005-0000-0000-000023540000}"/>
    <cellStyle name="Percent 9 16 2 4" xfId="12820" xr:uid="{00000000-0005-0000-0000-000024540000}"/>
    <cellStyle name="Percent 9 16 2 4 2" xfId="30440" xr:uid="{00000000-0005-0000-0000-000025540000}"/>
    <cellStyle name="Percent 9 16 2 5" xfId="30435" xr:uid="{00000000-0005-0000-0000-000026540000}"/>
    <cellStyle name="Percent 9 16 3" xfId="12821" xr:uid="{00000000-0005-0000-0000-000027540000}"/>
    <cellStyle name="Percent 9 16 3 2" xfId="12822" xr:uid="{00000000-0005-0000-0000-000028540000}"/>
    <cellStyle name="Percent 9 16 3 2 2" xfId="12823" xr:uid="{00000000-0005-0000-0000-000029540000}"/>
    <cellStyle name="Percent 9 16 3 2 2 2" xfId="30443" xr:uid="{00000000-0005-0000-0000-00002A540000}"/>
    <cellStyle name="Percent 9 16 3 2 3" xfId="30442" xr:uid="{00000000-0005-0000-0000-00002B540000}"/>
    <cellStyle name="Percent 9 16 3 3" xfId="12824" xr:uid="{00000000-0005-0000-0000-00002C540000}"/>
    <cellStyle name="Percent 9 16 3 3 2" xfId="12825" xr:uid="{00000000-0005-0000-0000-00002D540000}"/>
    <cellStyle name="Percent 9 16 3 3 2 2" xfId="30445" xr:uid="{00000000-0005-0000-0000-00002E540000}"/>
    <cellStyle name="Percent 9 16 3 3 3" xfId="30444" xr:uid="{00000000-0005-0000-0000-00002F540000}"/>
    <cellStyle name="Percent 9 16 3 4" xfId="12826" xr:uid="{00000000-0005-0000-0000-000030540000}"/>
    <cellStyle name="Percent 9 16 3 4 2" xfId="30446" xr:uid="{00000000-0005-0000-0000-000031540000}"/>
    <cellStyle name="Percent 9 16 3 5" xfId="30441" xr:uid="{00000000-0005-0000-0000-000032540000}"/>
    <cellStyle name="Percent 9 16 4" xfId="12827" xr:uid="{00000000-0005-0000-0000-000033540000}"/>
    <cellStyle name="Percent 9 16 4 2" xfId="12828" xr:uid="{00000000-0005-0000-0000-000034540000}"/>
    <cellStyle name="Percent 9 16 4 2 2" xfId="12829" xr:uid="{00000000-0005-0000-0000-000035540000}"/>
    <cellStyle name="Percent 9 16 4 2 2 2" xfId="30449" xr:uid="{00000000-0005-0000-0000-000036540000}"/>
    <cellStyle name="Percent 9 16 4 2 3" xfId="30448" xr:uid="{00000000-0005-0000-0000-000037540000}"/>
    <cellStyle name="Percent 9 16 4 3" xfId="12830" xr:uid="{00000000-0005-0000-0000-000038540000}"/>
    <cellStyle name="Percent 9 16 4 3 2" xfId="12831" xr:uid="{00000000-0005-0000-0000-000039540000}"/>
    <cellStyle name="Percent 9 16 4 3 2 2" xfId="30451" xr:uid="{00000000-0005-0000-0000-00003A540000}"/>
    <cellStyle name="Percent 9 16 4 3 3" xfId="30450" xr:uid="{00000000-0005-0000-0000-00003B540000}"/>
    <cellStyle name="Percent 9 16 4 4" xfId="12832" xr:uid="{00000000-0005-0000-0000-00003C540000}"/>
    <cellStyle name="Percent 9 16 4 4 2" xfId="30452" xr:uid="{00000000-0005-0000-0000-00003D540000}"/>
    <cellStyle name="Percent 9 16 4 5" xfId="30447" xr:uid="{00000000-0005-0000-0000-00003E540000}"/>
    <cellStyle name="Percent 9 16 5" xfId="12833" xr:uid="{00000000-0005-0000-0000-00003F540000}"/>
    <cellStyle name="Percent 9 16 5 2" xfId="12834" xr:uid="{00000000-0005-0000-0000-000040540000}"/>
    <cellStyle name="Percent 9 16 5 2 2" xfId="12835" xr:uid="{00000000-0005-0000-0000-000041540000}"/>
    <cellStyle name="Percent 9 16 5 2 2 2" xfId="30455" xr:uid="{00000000-0005-0000-0000-000042540000}"/>
    <cellStyle name="Percent 9 16 5 2 3" xfId="30454" xr:uid="{00000000-0005-0000-0000-000043540000}"/>
    <cellStyle name="Percent 9 16 5 3" xfId="12836" xr:uid="{00000000-0005-0000-0000-000044540000}"/>
    <cellStyle name="Percent 9 16 5 3 2" xfId="12837" xr:uid="{00000000-0005-0000-0000-000045540000}"/>
    <cellStyle name="Percent 9 16 5 3 2 2" xfId="30457" xr:uid="{00000000-0005-0000-0000-000046540000}"/>
    <cellStyle name="Percent 9 16 5 3 3" xfId="30456" xr:uid="{00000000-0005-0000-0000-000047540000}"/>
    <cellStyle name="Percent 9 16 5 4" xfId="12838" xr:uid="{00000000-0005-0000-0000-000048540000}"/>
    <cellStyle name="Percent 9 16 5 4 2" xfId="12839" xr:uid="{00000000-0005-0000-0000-000049540000}"/>
    <cellStyle name="Percent 9 16 5 4 2 2" xfId="30459" xr:uid="{00000000-0005-0000-0000-00004A540000}"/>
    <cellStyle name="Percent 9 16 5 4 3" xfId="30458" xr:uid="{00000000-0005-0000-0000-00004B540000}"/>
    <cellStyle name="Percent 9 16 5 5" xfId="12840" xr:uid="{00000000-0005-0000-0000-00004C540000}"/>
    <cellStyle name="Percent 9 16 5 5 2" xfId="30460" xr:uid="{00000000-0005-0000-0000-00004D540000}"/>
    <cellStyle name="Percent 9 16 5 6" xfId="30453" xr:uid="{00000000-0005-0000-0000-00004E540000}"/>
    <cellStyle name="Percent 9 16 6" xfId="12841" xr:uid="{00000000-0005-0000-0000-00004F540000}"/>
    <cellStyle name="Percent 9 16 6 2" xfId="12842" xr:uid="{00000000-0005-0000-0000-000050540000}"/>
    <cellStyle name="Percent 9 16 6 2 2" xfId="12843" xr:uid="{00000000-0005-0000-0000-000051540000}"/>
    <cellStyle name="Percent 9 16 6 2 2 2" xfId="30463" xr:uid="{00000000-0005-0000-0000-000052540000}"/>
    <cellStyle name="Percent 9 16 6 2 3" xfId="30462" xr:uid="{00000000-0005-0000-0000-000053540000}"/>
    <cellStyle name="Percent 9 16 6 3" xfId="12844" xr:uid="{00000000-0005-0000-0000-000054540000}"/>
    <cellStyle name="Percent 9 16 6 3 2" xfId="12845" xr:uid="{00000000-0005-0000-0000-000055540000}"/>
    <cellStyle name="Percent 9 16 6 3 2 2" xfId="30465" xr:uid="{00000000-0005-0000-0000-000056540000}"/>
    <cellStyle name="Percent 9 16 6 3 3" xfId="30464" xr:uid="{00000000-0005-0000-0000-000057540000}"/>
    <cellStyle name="Percent 9 16 6 4" xfId="12846" xr:uid="{00000000-0005-0000-0000-000058540000}"/>
    <cellStyle name="Percent 9 16 6 4 2" xfId="30466" xr:uid="{00000000-0005-0000-0000-000059540000}"/>
    <cellStyle name="Percent 9 16 6 5" xfId="30461" xr:uid="{00000000-0005-0000-0000-00005A540000}"/>
    <cellStyle name="Percent 9 16 7" xfId="12847" xr:uid="{00000000-0005-0000-0000-00005B540000}"/>
    <cellStyle name="Percent 9 16 7 2" xfId="12848" xr:uid="{00000000-0005-0000-0000-00005C540000}"/>
    <cellStyle name="Percent 9 16 7 2 2" xfId="30468" xr:uid="{00000000-0005-0000-0000-00005D540000}"/>
    <cellStyle name="Percent 9 16 7 3" xfId="30467" xr:uid="{00000000-0005-0000-0000-00005E540000}"/>
    <cellStyle name="Percent 9 16 8" xfId="12849" xr:uid="{00000000-0005-0000-0000-00005F540000}"/>
    <cellStyle name="Percent 9 16 8 2" xfId="12850" xr:uid="{00000000-0005-0000-0000-000060540000}"/>
    <cellStyle name="Percent 9 16 8 2 2" xfId="30470" xr:uid="{00000000-0005-0000-0000-000061540000}"/>
    <cellStyle name="Percent 9 16 8 3" xfId="30469" xr:uid="{00000000-0005-0000-0000-000062540000}"/>
    <cellStyle name="Percent 9 16 9" xfId="12851" xr:uid="{00000000-0005-0000-0000-000063540000}"/>
    <cellStyle name="Percent 9 16 9 2" xfId="12852" xr:uid="{00000000-0005-0000-0000-000064540000}"/>
    <cellStyle name="Percent 9 16 9 2 2" xfId="30472" xr:uid="{00000000-0005-0000-0000-000065540000}"/>
    <cellStyle name="Percent 9 16 9 3" xfId="30471" xr:uid="{00000000-0005-0000-0000-000066540000}"/>
    <cellStyle name="Percent 9 17" xfId="12853" xr:uid="{00000000-0005-0000-0000-000067540000}"/>
    <cellStyle name="Percent 9 17 10" xfId="12854" xr:uid="{00000000-0005-0000-0000-000068540000}"/>
    <cellStyle name="Percent 9 17 10 2" xfId="12855" xr:uid="{00000000-0005-0000-0000-000069540000}"/>
    <cellStyle name="Percent 9 17 10 2 2" xfId="30475" xr:uid="{00000000-0005-0000-0000-00006A540000}"/>
    <cellStyle name="Percent 9 17 10 3" xfId="30474" xr:uid="{00000000-0005-0000-0000-00006B540000}"/>
    <cellStyle name="Percent 9 17 11" xfId="12856" xr:uid="{00000000-0005-0000-0000-00006C540000}"/>
    <cellStyle name="Percent 9 17 11 2" xfId="30476" xr:uid="{00000000-0005-0000-0000-00006D540000}"/>
    <cellStyle name="Percent 9 17 12" xfId="30473" xr:uid="{00000000-0005-0000-0000-00006E540000}"/>
    <cellStyle name="Percent 9 17 2" xfId="12857" xr:uid="{00000000-0005-0000-0000-00006F540000}"/>
    <cellStyle name="Percent 9 17 2 2" xfId="12858" xr:uid="{00000000-0005-0000-0000-000070540000}"/>
    <cellStyle name="Percent 9 17 2 2 2" xfId="12859" xr:uid="{00000000-0005-0000-0000-000071540000}"/>
    <cellStyle name="Percent 9 17 2 2 2 2" xfId="30479" xr:uid="{00000000-0005-0000-0000-000072540000}"/>
    <cellStyle name="Percent 9 17 2 2 3" xfId="30478" xr:uid="{00000000-0005-0000-0000-000073540000}"/>
    <cellStyle name="Percent 9 17 2 3" xfId="12860" xr:uid="{00000000-0005-0000-0000-000074540000}"/>
    <cellStyle name="Percent 9 17 2 3 2" xfId="12861" xr:uid="{00000000-0005-0000-0000-000075540000}"/>
    <cellStyle name="Percent 9 17 2 3 2 2" xfId="30481" xr:uid="{00000000-0005-0000-0000-000076540000}"/>
    <cellStyle name="Percent 9 17 2 3 3" xfId="30480" xr:uid="{00000000-0005-0000-0000-000077540000}"/>
    <cellStyle name="Percent 9 17 2 4" xfId="12862" xr:uid="{00000000-0005-0000-0000-000078540000}"/>
    <cellStyle name="Percent 9 17 2 4 2" xfId="30482" xr:uid="{00000000-0005-0000-0000-000079540000}"/>
    <cellStyle name="Percent 9 17 2 5" xfId="30477" xr:uid="{00000000-0005-0000-0000-00007A540000}"/>
    <cellStyle name="Percent 9 17 3" xfId="12863" xr:uid="{00000000-0005-0000-0000-00007B540000}"/>
    <cellStyle name="Percent 9 17 3 2" xfId="12864" xr:uid="{00000000-0005-0000-0000-00007C540000}"/>
    <cellStyle name="Percent 9 17 3 2 2" xfId="12865" xr:uid="{00000000-0005-0000-0000-00007D540000}"/>
    <cellStyle name="Percent 9 17 3 2 2 2" xfId="30485" xr:uid="{00000000-0005-0000-0000-00007E540000}"/>
    <cellStyle name="Percent 9 17 3 2 3" xfId="30484" xr:uid="{00000000-0005-0000-0000-00007F540000}"/>
    <cellStyle name="Percent 9 17 3 3" xfId="12866" xr:uid="{00000000-0005-0000-0000-000080540000}"/>
    <cellStyle name="Percent 9 17 3 3 2" xfId="12867" xr:uid="{00000000-0005-0000-0000-000081540000}"/>
    <cellStyle name="Percent 9 17 3 3 2 2" xfId="30487" xr:uid="{00000000-0005-0000-0000-000082540000}"/>
    <cellStyle name="Percent 9 17 3 3 3" xfId="30486" xr:uid="{00000000-0005-0000-0000-000083540000}"/>
    <cellStyle name="Percent 9 17 3 4" xfId="12868" xr:uid="{00000000-0005-0000-0000-000084540000}"/>
    <cellStyle name="Percent 9 17 3 4 2" xfId="30488" xr:uid="{00000000-0005-0000-0000-000085540000}"/>
    <cellStyle name="Percent 9 17 3 5" xfId="30483" xr:uid="{00000000-0005-0000-0000-000086540000}"/>
    <cellStyle name="Percent 9 17 4" xfId="12869" xr:uid="{00000000-0005-0000-0000-000087540000}"/>
    <cellStyle name="Percent 9 17 4 2" xfId="12870" xr:uid="{00000000-0005-0000-0000-000088540000}"/>
    <cellStyle name="Percent 9 17 4 2 2" xfId="12871" xr:uid="{00000000-0005-0000-0000-000089540000}"/>
    <cellStyle name="Percent 9 17 4 2 2 2" xfId="30491" xr:uid="{00000000-0005-0000-0000-00008A540000}"/>
    <cellStyle name="Percent 9 17 4 2 3" xfId="30490" xr:uid="{00000000-0005-0000-0000-00008B540000}"/>
    <cellStyle name="Percent 9 17 4 3" xfId="12872" xr:uid="{00000000-0005-0000-0000-00008C540000}"/>
    <cellStyle name="Percent 9 17 4 3 2" xfId="12873" xr:uid="{00000000-0005-0000-0000-00008D540000}"/>
    <cellStyle name="Percent 9 17 4 3 2 2" xfId="30493" xr:uid="{00000000-0005-0000-0000-00008E540000}"/>
    <cellStyle name="Percent 9 17 4 3 3" xfId="30492" xr:uid="{00000000-0005-0000-0000-00008F540000}"/>
    <cellStyle name="Percent 9 17 4 4" xfId="12874" xr:uid="{00000000-0005-0000-0000-000090540000}"/>
    <cellStyle name="Percent 9 17 4 4 2" xfId="30494" xr:uid="{00000000-0005-0000-0000-000091540000}"/>
    <cellStyle name="Percent 9 17 4 5" xfId="30489" xr:uid="{00000000-0005-0000-0000-000092540000}"/>
    <cellStyle name="Percent 9 17 5" xfId="12875" xr:uid="{00000000-0005-0000-0000-000093540000}"/>
    <cellStyle name="Percent 9 17 5 2" xfId="12876" xr:uid="{00000000-0005-0000-0000-000094540000}"/>
    <cellStyle name="Percent 9 17 5 2 2" xfId="12877" xr:uid="{00000000-0005-0000-0000-000095540000}"/>
    <cellStyle name="Percent 9 17 5 2 2 2" xfId="30497" xr:uid="{00000000-0005-0000-0000-000096540000}"/>
    <cellStyle name="Percent 9 17 5 2 3" xfId="30496" xr:uid="{00000000-0005-0000-0000-000097540000}"/>
    <cellStyle name="Percent 9 17 5 3" xfId="12878" xr:uid="{00000000-0005-0000-0000-000098540000}"/>
    <cellStyle name="Percent 9 17 5 3 2" xfId="12879" xr:uid="{00000000-0005-0000-0000-000099540000}"/>
    <cellStyle name="Percent 9 17 5 3 2 2" xfId="30499" xr:uid="{00000000-0005-0000-0000-00009A540000}"/>
    <cellStyle name="Percent 9 17 5 3 3" xfId="30498" xr:uid="{00000000-0005-0000-0000-00009B540000}"/>
    <cellStyle name="Percent 9 17 5 4" xfId="12880" xr:uid="{00000000-0005-0000-0000-00009C540000}"/>
    <cellStyle name="Percent 9 17 5 4 2" xfId="12881" xr:uid="{00000000-0005-0000-0000-00009D540000}"/>
    <cellStyle name="Percent 9 17 5 4 2 2" xfId="30501" xr:uid="{00000000-0005-0000-0000-00009E540000}"/>
    <cellStyle name="Percent 9 17 5 4 3" xfId="30500" xr:uid="{00000000-0005-0000-0000-00009F540000}"/>
    <cellStyle name="Percent 9 17 5 5" xfId="12882" xr:uid="{00000000-0005-0000-0000-0000A0540000}"/>
    <cellStyle name="Percent 9 17 5 5 2" xfId="30502" xr:uid="{00000000-0005-0000-0000-0000A1540000}"/>
    <cellStyle name="Percent 9 17 5 6" xfId="30495" xr:uid="{00000000-0005-0000-0000-0000A2540000}"/>
    <cellStyle name="Percent 9 17 6" xfId="12883" xr:uid="{00000000-0005-0000-0000-0000A3540000}"/>
    <cellStyle name="Percent 9 17 6 2" xfId="12884" xr:uid="{00000000-0005-0000-0000-0000A4540000}"/>
    <cellStyle name="Percent 9 17 6 2 2" xfId="12885" xr:uid="{00000000-0005-0000-0000-0000A5540000}"/>
    <cellStyle name="Percent 9 17 6 2 2 2" xfId="30505" xr:uid="{00000000-0005-0000-0000-0000A6540000}"/>
    <cellStyle name="Percent 9 17 6 2 3" xfId="30504" xr:uid="{00000000-0005-0000-0000-0000A7540000}"/>
    <cellStyle name="Percent 9 17 6 3" xfId="12886" xr:uid="{00000000-0005-0000-0000-0000A8540000}"/>
    <cellStyle name="Percent 9 17 6 3 2" xfId="12887" xr:uid="{00000000-0005-0000-0000-0000A9540000}"/>
    <cellStyle name="Percent 9 17 6 3 2 2" xfId="30507" xr:uid="{00000000-0005-0000-0000-0000AA540000}"/>
    <cellStyle name="Percent 9 17 6 3 3" xfId="30506" xr:uid="{00000000-0005-0000-0000-0000AB540000}"/>
    <cellStyle name="Percent 9 17 6 4" xfId="12888" xr:uid="{00000000-0005-0000-0000-0000AC540000}"/>
    <cellStyle name="Percent 9 17 6 4 2" xfId="30508" xr:uid="{00000000-0005-0000-0000-0000AD540000}"/>
    <cellStyle name="Percent 9 17 6 5" xfId="30503" xr:uid="{00000000-0005-0000-0000-0000AE540000}"/>
    <cellStyle name="Percent 9 17 7" xfId="12889" xr:uid="{00000000-0005-0000-0000-0000AF540000}"/>
    <cellStyle name="Percent 9 17 7 2" xfId="12890" xr:uid="{00000000-0005-0000-0000-0000B0540000}"/>
    <cellStyle name="Percent 9 17 7 2 2" xfId="30510" xr:uid="{00000000-0005-0000-0000-0000B1540000}"/>
    <cellStyle name="Percent 9 17 7 3" xfId="30509" xr:uid="{00000000-0005-0000-0000-0000B2540000}"/>
    <cellStyle name="Percent 9 17 8" xfId="12891" xr:uid="{00000000-0005-0000-0000-0000B3540000}"/>
    <cellStyle name="Percent 9 17 8 2" xfId="12892" xr:uid="{00000000-0005-0000-0000-0000B4540000}"/>
    <cellStyle name="Percent 9 17 8 2 2" xfId="30512" xr:uid="{00000000-0005-0000-0000-0000B5540000}"/>
    <cellStyle name="Percent 9 17 8 3" xfId="30511" xr:uid="{00000000-0005-0000-0000-0000B6540000}"/>
    <cellStyle name="Percent 9 17 9" xfId="12893" xr:uid="{00000000-0005-0000-0000-0000B7540000}"/>
    <cellStyle name="Percent 9 17 9 2" xfId="12894" xr:uid="{00000000-0005-0000-0000-0000B8540000}"/>
    <cellStyle name="Percent 9 17 9 2 2" xfId="30514" xr:uid="{00000000-0005-0000-0000-0000B9540000}"/>
    <cellStyle name="Percent 9 17 9 3" xfId="30513" xr:uid="{00000000-0005-0000-0000-0000BA540000}"/>
    <cellStyle name="Percent 9 18" xfId="12895" xr:uid="{00000000-0005-0000-0000-0000BB540000}"/>
    <cellStyle name="Percent 9 18 10" xfId="12896" xr:uid="{00000000-0005-0000-0000-0000BC540000}"/>
    <cellStyle name="Percent 9 18 10 2" xfId="12897" xr:uid="{00000000-0005-0000-0000-0000BD540000}"/>
    <cellStyle name="Percent 9 18 10 2 2" xfId="30517" xr:uid="{00000000-0005-0000-0000-0000BE540000}"/>
    <cellStyle name="Percent 9 18 10 3" xfId="30516" xr:uid="{00000000-0005-0000-0000-0000BF540000}"/>
    <cellStyle name="Percent 9 18 11" xfId="12898" xr:uid="{00000000-0005-0000-0000-0000C0540000}"/>
    <cellStyle name="Percent 9 18 11 2" xfId="30518" xr:uid="{00000000-0005-0000-0000-0000C1540000}"/>
    <cellStyle name="Percent 9 18 12" xfId="30515" xr:uid="{00000000-0005-0000-0000-0000C2540000}"/>
    <cellStyle name="Percent 9 18 2" xfId="12899" xr:uid="{00000000-0005-0000-0000-0000C3540000}"/>
    <cellStyle name="Percent 9 18 2 2" xfId="12900" xr:uid="{00000000-0005-0000-0000-0000C4540000}"/>
    <cellStyle name="Percent 9 18 2 2 2" xfId="12901" xr:uid="{00000000-0005-0000-0000-0000C5540000}"/>
    <cellStyle name="Percent 9 18 2 2 2 2" xfId="30521" xr:uid="{00000000-0005-0000-0000-0000C6540000}"/>
    <cellStyle name="Percent 9 18 2 2 3" xfId="30520" xr:uid="{00000000-0005-0000-0000-0000C7540000}"/>
    <cellStyle name="Percent 9 18 2 3" xfId="12902" xr:uid="{00000000-0005-0000-0000-0000C8540000}"/>
    <cellStyle name="Percent 9 18 2 3 2" xfId="12903" xr:uid="{00000000-0005-0000-0000-0000C9540000}"/>
    <cellStyle name="Percent 9 18 2 3 2 2" xfId="30523" xr:uid="{00000000-0005-0000-0000-0000CA540000}"/>
    <cellStyle name="Percent 9 18 2 3 3" xfId="30522" xr:uid="{00000000-0005-0000-0000-0000CB540000}"/>
    <cellStyle name="Percent 9 18 2 4" xfId="12904" xr:uid="{00000000-0005-0000-0000-0000CC540000}"/>
    <cellStyle name="Percent 9 18 2 4 2" xfId="30524" xr:uid="{00000000-0005-0000-0000-0000CD540000}"/>
    <cellStyle name="Percent 9 18 2 5" xfId="30519" xr:uid="{00000000-0005-0000-0000-0000CE540000}"/>
    <cellStyle name="Percent 9 18 3" xfId="12905" xr:uid="{00000000-0005-0000-0000-0000CF540000}"/>
    <cellStyle name="Percent 9 18 3 2" xfId="12906" xr:uid="{00000000-0005-0000-0000-0000D0540000}"/>
    <cellStyle name="Percent 9 18 3 2 2" xfId="12907" xr:uid="{00000000-0005-0000-0000-0000D1540000}"/>
    <cellStyle name="Percent 9 18 3 2 2 2" xfId="30527" xr:uid="{00000000-0005-0000-0000-0000D2540000}"/>
    <cellStyle name="Percent 9 18 3 2 3" xfId="30526" xr:uid="{00000000-0005-0000-0000-0000D3540000}"/>
    <cellStyle name="Percent 9 18 3 3" xfId="12908" xr:uid="{00000000-0005-0000-0000-0000D4540000}"/>
    <cellStyle name="Percent 9 18 3 3 2" xfId="12909" xr:uid="{00000000-0005-0000-0000-0000D5540000}"/>
    <cellStyle name="Percent 9 18 3 3 2 2" xfId="30529" xr:uid="{00000000-0005-0000-0000-0000D6540000}"/>
    <cellStyle name="Percent 9 18 3 3 3" xfId="30528" xr:uid="{00000000-0005-0000-0000-0000D7540000}"/>
    <cellStyle name="Percent 9 18 3 4" xfId="12910" xr:uid="{00000000-0005-0000-0000-0000D8540000}"/>
    <cellStyle name="Percent 9 18 3 4 2" xfId="30530" xr:uid="{00000000-0005-0000-0000-0000D9540000}"/>
    <cellStyle name="Percent 9 18 3 5" xfId="30525" xr:uid="{00000000-0005-0000-0000-0000DA540000}"/>
    <cellStyle name="Percent 9 18 4" xfId="12911" xr:uid="{00000000-0005-0000-0000-0000DB540000}"/>
    <cellStyle name="Percent 9 18 4 2" xfId="12912" xr:uid="{00000000-0005-0000-0000-0000DC540000}"/>
    <cellStyle name="Percent 9 18 4 2 2" xfId="12913" xr:uid="{00000000-0005-0000-0000-0000DD540000}"/>
    <cellStyle name="Percent 9 18 4 2 2 2" xfId="30533" xr:uid="{00000000-0005-0000-0000-0000DE540000}"/>
    <cellStyle name="Percent 9 18 4 2 3" xfId="30532" xr:uid="{00000000-0005-0000-0000-0000DF540000}"/>
    <cellStyle name="Percent 9 18 4 3" xfId="12914" xr:uid="{00000000-0005-0000-0000-0000E0540000}"/>
    <cellStyle name="Percent 9 18 4 3 2" xfId="12915" xr:uid="{00000000-0005-0000-0000-0000E1540000}"/>
    <cellStyle name="Percent 9 18 4 3 2 2" xfId="30535" xr:uid="{00000000-0005-0000-0000-0000E2540000}"/>
    <cellStyle name="Percent 9 18 4 3 3" xfId="30534" xr:uid="{00000000-0005-0000-0000-0000E3540000}"/>
    <cellStyle name="Percent 9 18 4 4" xfId="12916" xr:uid="{00000000-0005-0000-0000-0000E4540000}"/>
    <cellStyle name="Percent 9 18 4 4 2" xfId="30536" xr:uid="{00000000-0005-0000-0000-0000E5540000}"/>
    <cellStyle name="Percent 9 18 4 5" xfId="30531" xr:uid="{00000000-0005-0000-0000-0000E6540000}"/>
    <cellStyle name="Percent 9 18 5" xfId="12917" xr:uid="{00000000-0005-0000-0000-0000E7540000}"/>
    <cellStyle name="Percent 9 18 5 2" xfId="12918" xr:uid="{00000000-0005-0000-0000-0000E8540000}"/>
    <cellStyle name="Percent 9 18 5 2 2" xfId="12919" xr:uid="{00000000-0005-0000-0000-0000E9540000}"/>
    <cellStyle name="Percent 9 18 5 2 2 2" xfId="30539" xr:uid="{00000000-0005-0000-0000-0000EA540000}"/>
    <cellStyle name="Percent 9 18 5 2 3" xfId="30538" xr:uid="{00000000-0005-0000-0000-0000EB540000}"/>
    <cellStyle name="Percent 9 18 5 3" xfId="12920" xr:uid="{00000000-0005-0000-0000-0000EC540000}"/>
    <cellStyle name="Percent 9 18 5 3 2" xfId="12921" xr:uid="{00000000-0005-0000-0000-0000ED540000}"/>
    <cellStyle name="Percent 9 18 5 3 2 2" xfId="30541" xr:uid="{00000000-0005-0000-0000-0000EE540000}"/>
    <cellStyle name="Percent 9 18 5 3 3" xfId="30540" xr:uid="{00000000-0005-0000-0000-0000EF540000}"/>
    <cellStyle name="Percent 9 18 5 4" xfId="12922" xr:uid="{00000000-0005-0000-0000-0000F0540000}"/>
    <cellStyle name="Percent 9 18 5 4 2" xfId="12923" xr:uid="{00000000-0005-0000-0000-0000F1540000}"/>
    <cellStyle name="Percent 9 18 5 4 2 2" xfId="30543" xr:uid="{00000000-0005-0000-0000-0000F2540000}"/>
    <cellStyle name="Percent 9 18 5 4 3" xfId="30542" xr:uid="{00000000-0005-0000-0000-0000F3540000}"/>
    <cellStyle name="Percent 9 18 5 5" xfId="12924" xr:uid="{00000000-0005-0000-0000-0000F4540000}"/>
    <cellStyle name="Percent 9 18 5 5 2" xfId="30544" xr:uid="{00000000-0005-0000-0000-0000F5540000}"/>
    <cellStyle name="Percent 9 18 5 6" xfId="30537" xr:uid="{00000000-0005-0000-0000-0000F6540000}"/>
    <cellStyle name="Percent 9 18 6" xfId="12925" xr:uid="{00000000-0005-0000-0000-0000F7540000}"/>
    <cellStyle name="Percent 9 18 6 2" xfId="12926" xr:uid="{00000000-0005-0000-0000-0000F8540000}"/>
    <cellStyle name="Percent 9 18 6 2 2" xfId="12927" xr:uid="{00000000-0005-0000-0000-0000F9540000}"/>
    <cellStyle name="Percent 9 18 6 2 2 2" xfId="30547" xr:uid="{00000000-0005-0000-0000-0000FA540000}"/>
    <cellStyle name="Percent 9 18 6 2 3" xfId="30546" xr:uid="{00000000-0005-0000-0000-0000FB540000}"/>
    <cellStyle name="Percent 9 18 6 3" xfId="12928" xr:uid="{00000000-0005-0000-0000-0000FC540000}"/>
    <cellStyle name="Percent 9 18 6 3 2" xfId="12929" xr:uid="{00000000-0005-0000-0000-0000FD540000}"/>
    <cellStyle name="Percent 9 18 6 3 2 2" xfId="30549" xr:uid="{00000000-0005-0000-0000-0000FE540000}"/>
    <cellStyle name="Percent 9 18 6 3 3" xfId="30548" xr:uid="{00000000-0005-0000-0000-0000FF540000}"/>
    <cellStyle name="Percent 9 18 6 4" xfId="12930" xr:uid="{00000000-0005-0000-0000-000000550000}"/>
    <cellStyle name="Percent 9 18 6 4 2" xfId="30550" xr:uid="{00000000-0005-0000-0000-000001550000}"/>
    <cellStyle name="Percent 9 18 6 5" xfId="30545" xr:uid="{00000000-0005-0000-0000-000002550000}"/>
    <cellStyle name="Percent 9 18 7" xfId="12931" xr:uid="{00000000-0005-0000-0000-000003550000}"/>
    <cellStyle name="Percent 9 18 7 2" xfId="12932" xr:uid="{00000000-0005-0000-0000-000004550000}"/>
    <cellStyle name="Percent 9 18 7 2 2" xfId="30552" xr:uid="{00000000-0005-0000-0000-000005550000}"/>
    <cellStyle name="Percent 9 18 7 3" xfId="30551" xr:uid="{00000000-0005-0000-0000-000006550000}"/>
    <cellStyle name="Percent 9 18 8" xfId="12933" xr:uid="{00000000-0005-0000-0000-000007550000}"/>
    <cellStyle name="Percent 9 18 8 2" xfId="12934" xr:uid="{00000000-0005-0000-0000-000008550000}"/>
    <cellStyle name="Percent 9 18 8 2 2" xfId="30554" xr:uid="{00000000-0005-0000-0000-000009550000}"/>
    <cellStyle name="Percent 9 18 8 3" xfId="30553" xr:uid="{00000000-0005-0000-0000-00000A550000}"/>
    <cellStyle name="Percent 9 18 9" xfId="12935" xr:uid="{00000000-0005-0000-0000-00000B550000}"/>
    <cellStyle name="Percent 9 18 9 2" xfId="12936" xr:uid="{00000000-0005-0000-0000-00000C550000}"/>
    <cellStyle name="Percent 9 18 9 2 2" xfId="30556" xr:uid="{00000000-0005-0000-0000-00000D550000}"/>
    <cellStyle name="Percent 9 18 9 3" xfId="30555" xr:uid="{00000000-0005-0000-0000-00000E550000}"/>
    <cellStyle name="Percent 9 19" xfId="12937" xr:uid="{00000000-0005-0000-0000-00000F550000}"/>
    <cellStyle name="Percent 9 19 10" xfId="12938" xr:uid="{00000000-0005-0000-0000-000010550000}"/>
    <cellStyle name="Percent 9 19 10 2" xfId="12939" xr:uid="{00000000-0005-0000-0000-000011550000}"/>
    <cellStyle name="Percent 9 19 10 2 2" xfId="30559" xr:uid="{00000000-0005-0000-0000-000012550000}"/>
    <cellStyle name="Percent 9 19 10 3" xfId="30558" xr:uid="{00000000-0005-0000-0000-000013550000}"/>
    <cellStyle name="Percent 9 19 11" xfId="12940" xr:uid="{00000000-0005-0000-0000-000014550000}"/>
    <cellStyle name="Percent 9 19 11 2" xfId="30560" xr:uid="{00000000-0005-0000-0000-000015550000}"/>
    <cellStyle name="Percent 9 19 12" xfId="30557" xr:uid="{00000000-0005-0000-0000-000016550000}"/>
    <cellStyle name="Percent 9 19 2" xfId="12941" xr:uid="{00000000-0005-0000-0000-000017550000}"/>
    <cellStyle name="Percent 9 19 2 2" xfId="12942" xr:uid="{00000000-0005-0000-0000-000018550000}"/>
    <cellStyle name="Percent 9 19 2 2 2" xfId="12943" xr:uid="{00000000-0005-0000-0000-000019550000}"/>
    <cellStyle name="Percent 9 19 2 2 2 2" xfId="30563" xr:uid="{00000000-0005-0000-0000-00001A550000}"/>
    <cellStyle name="Percent 9 19 2 2 3" xfId="30562" xr:uid="{00000000-0005-0000-0000-00001B550000}"/>
    <cellStyle name="Percent 9 19 2 3" xfId="12944" xr:uid="{00000000-0005-0000-0000-00001C550000}"/>
    <cellStyle name="Percent 9 19 2 3 2" xfId="12945" xr:uid="{00000000-0005-0000-0000-00001D550000}"/>
    <cellStyle name="Percent 9 19 2 3 2 2" xfId="30565" xr:uid="{00000000-0005-0000-0000-00001E550000}"/>
    <cellStyle name="Percent 9 19 2 3 3" xfId="30564" xr:uid="{00000000-0005-0000-0000-00001F550000}"/>
    <cellStyle name="Percent 9 19 2 4" xfId="12946" xr:uid="{00000000-0005-0000-0000-000020550000}"/>
    <cellStyle name="Percent 9 19 2 4 2" xfId="30566" xr:uid="{00000000-0005-0000-0000-000021550000}"/>
    <cellStyle name="Percent 9 19 2 5" xfId="30561" xr:uid="{00000000-0005-0000-0000-000022550000}"/>
    <cellStyle name="Percent 9 19 3" xfId="12947" xr:uid="{00000000-0005-0000-0000-000023550000}"/>
    <cellStyle name="Percent 9 19 3 2" xfId="12948" xr:uid="{00000000-0005-0000-0000-000024550000}"/>
    <cellStyle name="Percent 9 19 3 2 2" xfId="12949" xr:uid="{00000000-0005-0000-0000-000025550000}"/>
    <cellStyle name="Percent 9 19 3 2 2 2" xfId="30569" xr:uid="{00000000-0005-0000-0000-000026550000}"/>
    <cellStyle name="Percent 9 19 3 2 3" xfId="30568" xr:uid="{00000000-0005-0000-0000-000027550000}"/>
    <cellStyle name="Percent 9 19 3 3" xfId="12950" xr:uid="{00000000-0005-0000-0000-000028550000}"/>
    <cellStyle name="Percent 9 19 3 3 2" xfId="12951" xr:uid="{00000000-0005-0000-0000-000029550000}"/>
    <cellStyle name="Percent 9 19 3 3 2 2" xfId="30571" xr:uid="{00000000-0005-0000-0000-00002A550000}"/>
    <cellStyle name="Percent 9 19 3 3 3" xfId="30570" xr:uid="{00000000-0005-0000-0000-00002B550000}"/>
    <cellStyle name="Percent 9 19 3 4" xfId="12952" xr:uid="{00000000-0005-0000-0000-00002C550000}"/>
    <cellStyle name="Percent 9 19 3 4 2" xfId="30572" xr:uid="{00000000-0005-0000-0000-00002D550000}"/>
    <cellStyle name="Percent 9 19 3 5" xfId="30567" xr:uid="{00000000-0005-0000-0000-00002E550000}"/>
    <cellStyle name="Percent 9 19 4" xfId="12953" xr:uid="{00000000-0005-0000-0000-00002F550000}"/>
    <cellStyle name="Percent 9 19 4 2" xfId="12954" xr:uid="{00000000-0005-0000-0000-000030550000}"/>
    <cellStyle name="Percent 9 19 4 2 2" xfId="12955" xr:uid="{00000000-0005-0000-0000-000031550000}"/>
    <cellStyle name="Percent 9 19 4 2 2 2" xfId="30575" xr:uid="{00000000-0005-0000-0000-000032550000}"/>
    <cellStyle name="Percent 9 19 4 2 3" xfId="30574" xr:uid="{00000000-0005-0000-0000-000033550000}"/>
    <cellStyle name="Percent 9 19 4 3" xfId="12956" xr:uid="{00000000-0005-0000-0000-000034550000}"/>
    <cellStyle name="Percent 9 19 4 3 2" xfId="12957" xr:uid="{00000000-0005-0000-0000-000035550000}"/>
    <cellStyle name="Percent 9 19 4 3 2 2" xfId="30577" xr:uid="{00000000-0005-0000-0000-000036550000}"/>
    <cellStyle name="Percent 9 19 4 3 3" xfId="30576" xr:uid="{00000000-0005-0000-0000-000037550000}"/>
    <cellStyle name="Percent 9 19 4 4" xfId="12958" xr:uid="{00000000-0005-0000-0000-000038550000}"/>
    <cellStyle name="Percent 9 19 4 4 2" xfId="30578" xr:uid="{00000000-0005-0000-0000-000039550000}"/>
    <cellStyle name="Percent 9 19 4 5" xfId="30573" xr:uid="{00000000-0005-0000-0000-00003A550000}"/>
    <cellStyle name="Percent 9 19 5" xfId="12959" xr:uid="{00000000-0005-0000-0000-00003B550000}"/>
    <cellStyle name="Percent 9 19 5 2" xfId="12960" xr:uid="{00000000-0005-0000-0000-00003C550000}"/>
    <cellStyle name="Percent 9 19 5 2 2" xfId="12961" xr:uid="{00000000-0005-0000-0000-00003D550000}"/>
    <cellStyle name="Percent 9 19 5 2 2 2" xfId="30581" xr:uid="{00000000-0005-0000-0000-00003E550000}"/>
    <cellStyle name="Percent 9 19 5 2 3" xfId="30580" xr:uid="{00000000-0005-0000-0000-00003F550000}"/>
    <cellStyle name="Percent 9 19 5 3" xfId="12962" xr:uid="{00000000-0005-0000-0000-000040550000}"/>
    <cellStyle name="Percent 9 19 5 3 2" xfId="12963" xr:uid="{00000000-0005-0000-0000-000041550000}"/>
    <cellStyle name="Percent 9 19 5 3 2 2" xfId="30583" xr:uid="{00000000-0005-0000-0000-000042550000}"/>
    <cellStyle name="Percent 9 19 5 3 3" xfId="30582" xr:uid="{00000000-0005-0000-0000-000043550000}"/>
    <cellStyle name="Percent 9 19 5 4" xfId="12964" xr:uid="{00000000-0005-0000-0000-000044550000}"/>
    <cellStyle name="Percent 9 19 5 4 2" xfId="12965" xr:uid="{00000000-0005-0000-0000-000045550000}"/>
    <cellStyle name="Percent 9 19 5 4 2 2" xfId="30585" xr:uid="{00000000-0005-0000-0000-000046550000}"/>
    <cellStyle name="Percent 9 19 5 4 3" xfId="30584" xr:uid="{00000000-0005-0000-0000-000047550000}"/>
    <cellStyle name="Percent 9 19 5 5" xfId="12966" xr:uid="{00000000-0005-0000-0000-000048550000}"/>
    <cellStyle name="Percent 9 19 5 5 2" xfId="30586" xr:uid="{00000000-0005-0000-0000-000049550000}"/>
    <cellStyle name="Percent 9 19 5 6" xfId="30579" xr:uid="{00000000-0005-0000-0000-00004A550000}"/>
    <cellStyle name="Percent 9 19 6" xfId="12967" xr:uid="{00000000-0005-0000-0000-00004B550000}"/>
    <cellStyle name="Percent 9 19 6 2" xfId="12968" xr:uid="{00000000-0005-0000-0000-00004C550000}"/>
    <cellStyle name="Percent 9 19 6 2 2" xfId="12969" xr:uid="{00000000-0005-0000-0000-00004D550000}"/>
    <cellStyle name="Percent 9 19 6 2 2 2" xfId="30589" xr:uid="{00000000-0005-0000-0000-00004E550000}"/>
    <cellStyle name="Percent 9 19 6 2 3" xfId="30588" xr:uid="{00000000-0005-0000-0000-00004F550000}"/>
    <cellStyle name="Percent 9 19 6 3" xfId="12970" xr:uid="{00000000-0005-0000-0000-000050550000}"/>
    <cellStyle name="Percent 9 19 6 3 2" xfId="12971" xr:uid="{00000000-0005-0000-0000-000051550000}"/>
    <cellStyle name="Percent 9 19 6 3 2 2" xfId="30591" xr:uid="{00000000-0005-0000-0000-000052550000}"/>
    <cellStyle name="Percent 9 19 6 3 3" xfId="30590" xr:uid="{00000000-0005-0000-0000-000053550000}"/>
    <cellStyle name="Percent 9 19 6 4" xfId="12972" xr:uid="{00000000-0005-0000-0000-000054550000}"/>
    <cellStyle name="Percent 9 19 6 4 2" xfId="30592" xr:uid="{00000000-0005-0000-0000-000055550000}"/>
    <cellStyle name="Percent 9 19 6 5" xfId="30587" xr:uid="{00000000-0005-0000-0000-000056550000}"/>
    <cellStyle name="Percent 9 19 7" xfId="12973" xr:uid="{00000000-0005-0000-0000-000057550000}"/>
    <cellStyle name="Percent 9 19 7 2" xfId="12974" xr:uid="{00000000-0005-0000-0000-000058550000}"/>
    <cellStyle name="Percent 9 19 7 2 2" xfId="30594" xr:uid="{00000000-0005-0000-0000-000059550000}"/>
    <cellStyle name="Percent 9 19 7 3" xfId="30593" xr:uid="{00000000-0005-0000-0000-00005A550000}"/>
    <cellStyle name="Percent 9 19 8" xfId="12975" xr:uid="{00000000-0005-0000-0000-00005B550000}"/>
    <cellStyle name="Percent 9 19 8 2" xfId="12976" xr:uid="{00000000-0005-0000-0000-00005C550000}"/>
    <cellStyle name="Percent 9 19 8 2 2" xfId="30596" xr:uid="{00000000-0005-0000-0000-00005D550000}"/>
    <cellStyle name="Percent 9 19 8 3" xfId="30595" xr:uid="{00000000-0005-0000-0000-00005E550000}"/>
    <cellStyle name="Percent 9 19 9" xfId="12977" xr:uid="{00000000-0005-0000-0000-00005F550000}"/>
    <cellStyle name="Percent 9 19 9 2" xfId="12978" xr:uid="{00000000-0005-0000-0000-000060550000}"/>
    <cellStyle name="Percent 9 19 9 2 2" xfId="30598" xr:uid="{00000000-0005-0000-0000-000061550000}"/>
    <cellStyle name="Percent 9 19 9 3" xfId="30597" xr:uid="{00000000-0005-0000-0000-000062550000}"/>
    <cellStyle name="Percent 9 2" xfId="12979" xr:uid="{00000000-0005-0000-0000-000063550000}"/>
    <cellStyle name="Percent 9 2 10" xfId="12980" xr:uid="{00000000-0005-0000-0000-000064550000}"/>
    <cellStyle name="Percent 9 2 10 2" xfId="12981" xr:uid="{00000000-0005-0000-0000-000065550000}"/>
    <cellStyle name="Percent 9 2 10 2 2" xfId="30601" xr:uid="{00000000-0005-0000-0000-000066550000}"/>
    <cellStyle name="Percent 9 2 10 3" xfId="30600" xr:uid="{00000000-0005-0000-0000-000067550000}"/>
    <cellStyle name="Percent 9 2 11" xfId="12982" xr:uid="{00000000-0005-0000-0000-000068550000}"/>
    <cellStyle name="Percent 9 2 11 2" xfId="12983" xr:uid="{00000000-0005-0000-0000-000069550000}"/>
    <cellStyle name="Percent 9 2 11 2 2" xfId="30603" xr:uid="{00000000-0005-0000-0000-00006A550000}"/>
    <cellStyle name="Percent 9 2 11 3" xfId="30602" xr:uid="{00000000-0005-0000-0000-00006B550000}"/>
    <cellStyle name="Percent 9 2 12" xfId="12984" xr:uid="{00000000-0005-0000-0000-00006C550000}"/>
    <cellStyle name="Percent 9 2 12 2" xfId="30604" xr:uid="{00000000-0005-0000-0000-00006D550000}"/>
    <cellStyle name="Percent 9 2 13" xfId="30599" xr:uid="{00000000-0005-0000-0000-00006E550000}"/>
    <cellStyle name="Percent 9 2 2" xfId="12985" xr:uid="{00000000-0005-0000-0000-00006F550000}"/>
    <cellStyle name="Percent 9 2 2 10" xfId="30605" xr:uid="{00000000-0005-0000-0000-000070550000}"/>
    <cellStyle name="Percent 9 2 2 2" xfId="12986" xr:uid="{00000000-0005-0000-0000-000071550000}"/>
    <cellStyle name="Percent 9 2 2 2 2" xfId="12987" xr:uid="{00000000-0005-0000-0000-000072550000}"/>
    <cellStyle name="Percent 9 2 2 2 2 2" xfId="12988" xr:uid="{00000000-0005-0000-0000-000073550000}"/>
    <cellStyle name="Percent 9 2 2 2 2 2 2" xfId="30608" xr:uid="{00000000-0005-0000-0000-000074550000}"/>
    <cellStyle name="Percent 9 2 2 2 2 3" xfId="30607" xr:uid="{00000000-0005-0000-0000-000075550000}"/>
    <cellStyle name="Percent 9 2 2 2 3" xfId="12989" xr:uid="{00000000-0005-0000-0000-000076550000}"/>
    <cellStyle name="Percent 9 2 2 2 3 2" xfId="12990" xr:uid="{00000000-0005-0000-0000-000077550000}"/>
    <cellStyle name="Percent 9 2 2 2 3 2 2" xfId="30610" xr:uid="{00000000-0005-0000-0000-000078550000}"/>
    <cellStyle name="Percent 9 2 2 2 3 3" xfId="30609" xr:uid="{00000000-0005-0000-0000-000079550000}"/>
    <cellStyle name="Percent 9 2 2 2 4" xfId="12991" xr:uid="{00000000-0005-0000-0000-00007A550000}"/>
    <cellStyle name="Percent 9 2 2 2 4 2" xfId="30611" xr:uid="{00000000-0005-0000-0000-00007B550000}"/>
    <cellStyle name="Percent 9 2 2 2 5" xfId="30606" xr:uid="{00000000-0005-0000-0000-00007C550000}"/>
    <cellStyle name="Percent 9 2 2 3" xfId="12992" xr:uid="{00000000-0005-0000-0000-00007D550000}"/>
    <cellStyle name="Percent 9 2 2 3 2" xfId="12993" xr:uid="{00000000-0005-0000-0000-00007E550000}"/>
    <cellStyle name="Percent 9 2 2 3 2 2" xfId="12994" xr:uid="{00000000-0005-0000-0000-00007F550000}"/>
    <cellStyle name="Percent 9 2 2 3 2 2 2" xfId="30614" xr:uid="{00000000-0005-0000-0000-000080550000}"/>
    <cellStyle name="Percent 9 2 2 3 2 3" xfId="30613" xr:uid="{00000000-0005-0000-0000-000081550000}"/>
    <cellStyle name="Percent 9 2 2 3 3" xfId="12995" xr:uid="{00000000-0005-0000-0000-000082550000}"/>
    <cellStyle name="Percent 9 2 2 3 3 2" xfId="12996" xr:uid="{00000000-0005-0000-0000-000083550000}"/>
    <cellStyle name="Percent 9 2 2 3 3 2 2" xfId="30616" xr:uid="{00000000-0005-0000-0000-000084550000}"/>
    <cellStyle name="Percent 9 2 2 3 3 3" xfId="30615" xr:uid="{00000000-0005-0000-0000-000085550000}"/>
    <cellStyle name="Percent 9 2 2 3 4" xfId="12997" xr:uid="{00000000-0005-0000-0000-000086550000}"/>
    <cellStyle name="Percent 9 2 2 3 4 2" xfId="30617" xr:uid="{00000000-0005-0000-0000-000087550000}"/>
    <cellStyle name="Percent 9 2 2 3 5" xfId="30612" xr:uid="{00000000-0005-0000-0000-000088550000}"/>
    <cellStyle name="Percent 9 2 2 4" xfId="12998" xr:uid="{00000000-0005-0000-0000-000089550000}"/>
    <cellStyle name="Percent 9 2 2 4 2" xfId="12999" xr:uid="{00000000-0005-0000-0000-00008A550000}"/>
    <cellStyle name="Percent 9 2 2 4 2 2" xfId="13000" xr:uid="{00000000-0005-0000-0000-00008B550000}"/>
    <cellStyle name="Percent 9 2 2 4 2 2 2" xfId="30620" xr:uid="{00000000-0005-0000-0000-00008C550000}"/>
    <cellStyle name="Percent 9 2 2 4 2 3" xfId="30619" xr:uid="{00000000-0005-0000-0000-00008D550000}"/>
    <cellStyle name="Percent 9 2 2 4 3" xfId="13001" xr:uid="{00000000-0005-0000-0000-00008E550000}"/>
    <cellStyle name="Percent 9 2 2 4 3 2" xfId="13002" xr:uid="{00000000-0005-0000-0000-00008F550000}"/>
    <cellStyle name="Percent 9 2 2 4 3 2 2" xfId="30622" xr:uid="{00000000-0005-0000-0000-000090550000}"/>
    <cellStyle name="Percent 9 2 2 4 3 3" xfId="30621" xr:uid="{00000000-0005-0000-0000-000091550000}"/>
    <cellStyle name="Percent 9 2 2 4 4" xfId="13003" xr:uid="{00000000-0005-0000-0000-000092550000}"/>
    <cellStyle name="Percent 9 2 2 4 4 2" xfId="13004" xr:uid="{00000000-0005-0000-0000-000093550000}"/>
    <cellStyle name="Percent 9 2 2 4 4 2 2" xfId="30624" xr:uid="{00000000-0005-0000-0000-000094550000}"/>
    <cellStyle name="Percent 9 2 2 4 4 3" xfId="30623" xr:uid="{00000000-0005-0000-0000-000095550000}"/>
    <cellStyle name="Percent 9 2 2 4 5" xfId="13005" xr:uid="{00000000-0005-0000-0000-000096550000}"/>
    <cellStyle name="Percent 9 2 2 4 5 2" xfId="30625" xr:uid="{00000000-0005-0000-0000-000097550000}"/>
    <cellStyle name="Percent 9 2 2 4 6" xfId="30618" xr:uid="{00000000-0005-0000-0000-000098550000}"/>
    <cellStyle name="Percent 9 2 2 5" xfId="13006" xr:uid="{00000000-0005-0000-0000-000099550000}"/>
    <cellStyle name="Percent 9 2 2 5 2" xfId="13007" xr:uid="{00000000-0005-0000-0000-00009A550000}"/>
    <cellStyle name="Percent 9 2 2 5 2 2" xfId="13008" xr:uid="{00000000-0005-0000-0000-00009B550000}"/>
    <cellStyle name="Percent 9 2 2 5 2 2 2" xfId="30628" xr:uid="{00000000-0005-0000-0000-00009C550000}"/>
    <cellStyle name="Percent 9 2 2 5 2 3" xfId="30627" xr:uid="{00000000-0005-0000-0000-00009D550000}"/>
    <cellStyle name="Percent 9 2 2 5 3" xfId="13009" xr:uid="{00000000-0005-0000-0000-00009E550000}"/>
    <cellStyle name="Percent 9 2 2 5 3 2" xfId="13010" xr:uid="{00000000-0005-0000-0000-00009F550000}"/>
    <cellStyle name="Percent 9 2 2 5 3 2 2" xfId="30630" xr:uid="{00000000-0005-0000-0000-0000A0550000}"/>
    <cellStyle name="Percent 9 2 2 5 3 3" xfId="30629" xr:uid="{00000000-0005-0000-0000-0000A1550000}"/>
    <cellStyle name="Percent 9 2 2 5 4" xfId="13011" xr:uid="{00000000-0005-0000-0000-0000A2550000}"/>
    <cellStyle name="Percent 9 2 2 5 4 2" xfId="30631" xr:uid="{00000000-0005-0000-0000-0000A3550000}"/>
    <cellStyle name="Percent 9 2 2 5 5" xfId="30626" xr:uid="{00000000-0005-0000-0000-0000A4550000}"/>
    <cellStyle name="Percent 9 2 2 6" xfId="13012" xr:uid="{00000000-0005-0000-0000-0000A5550000}"/>
    <cellStyle name="Percent 9 2 2 6 2" xfId="13013" xr:uid="{00000000-0005-0000-0000-0000A6550000}"/>
    <cellStyle name="Percent 9 2 2 6 2 2" xfId="30633" xr:uid="{00000000-0005-0000-0000-0000A7550000}"/>
    <cellStyle name="Percent 9 2 2 6 3" xfId="30632" xr:uid="{00000000-0005-0000-0000-0000A8550000}"/>
    <cellStyle name="Percent 9 2 2 7" xfId="13014" xr:uid="{00000000-0005-0000-0000-0000A9550000}"/>
    <cellStyle name="Percent 9 2 2 7 2" xfId="13015" xr:uid="{00000000-0005-0000-0000-0000AA550000}"/>
    <cellStyle name="Percent 9 2 2 7 2 2" xfId="30635" xr:uid="{00000000-0005-0000-0000-0000AB550000}"/>
    <cellStyle name="Percent 9 2 2 7 3" xfId="30634" xr:uid="{00000000-0005-0000-0000-0000AC550000}"/>
    <cellStyle name="Percent 9 2 2 8" xfId="13016" xr:uid="{00000000-0005-0000-0000-0000AD550000}"/>
    <cellStyle name="Percent 9 2 2 8 2" xfId="13017" xr:uid="{00000000-0005-0000-0000-0000AE550000}"/>
    <cellStyle name="Percent 9 2 2 8 2 2" xfId="30637" xr:uid="{00000000-0005-0000-0000-0000AF550000}"/>
    <cellStyle name="Percent 9 2 2 8 3" xfId="30636" xr:uid="{00000000-0005-0000-0000-0000B0550000}"/>
    <cellStyle name="Percent 9 2 2 9" xfId="13018" xr:uid="{00000000-0005-0000-0000-0000B1550000}"/>
    <cellStyle name="Percent 9 2 2 9 2" xfId="30638" xr:uid="{00000000-0005-0000-0000-0000B2550000}"/>
    <cellStyle name="Percent 9 2 3" xfId="13019" xr:uid="{00000000-0005-0000-0000-0000B3550000}"/>
    <cellStyle name="Percent 9 2 3 2" xfId="13020" xr:uid="{00000000-0005-0000-0000-0000B4550000}"/>
    <cellStyle name="Percent 9 2 3 2 2" xfId="13021" xr:uid="{00000000-0005-0000-0000-0000B5550000}"/>
    <cellStyle name="Percent 9 2 3 2 2 2" xfId="30641" xr:uid="{00000000-0005-0000-0000-0000B6550000}"/>
    <cellStyle name="Percent 9 2 3 2 3" xfId="30640" xr:uid="{00000000-0005-0000-0000-0000B7550000}"/>
    <cellStyle name="Percent 9 2 3 3" xfId="13022" xr:uid="{00000000-0005-0000-0000-0000B8550000}"/>
    <cellStyle name="Percent 9 2 3 3 2" xfId="13023" xr:uid="{00000000-0005-0000-0000-0000B9550000}"/>
    <cellStyle name="Percent 9 2 3 3 2 2" xfId="30643" xr:uid="{00000000-0005-0000-0000-0000BA550000}"/>
    <cellStyle name="Percent 9 2 3 3 3" xfId="30642" xr:uid="{00000000-0005-0000-0000-0000BB550000}"/>
    <cellStyle name="Percent 9 2 3 4" xfId="13024" xr:uid="{00000000-0005-0000-0000-0000BC550000}"/>
    <cellStyle name="Percent 9 2 3 4 2" xfId="30644" xr:uid="{00000000-0005-0000-0000-0000BD550000}"/>
    <cellStyle name="Percent 9 2 3 5" xfId="30639" xr:uid="{00000000-0005-0000-0000-0000BE550000}"/>
    <cellStyle name="Percent 9 2 4" xfId="13025" xr:uid="{00000000-0005-0000-0000-0000BF550000}"/>
    <cellStyle name="Percent 9 2 4 2" xfId="13026" xr:uid="{00000000-0005-0000-0000-0000C0550000}"/>
    <cellStyle name="Percent 9 2 4 2 2" xfId="13027" xr:uid="{00000000-0005-0000-0000-0000C1550000}"/>
    <cellStyle name="Percent 9 2 4 2 2 2" xfId="30647" xr:uid="{00000000-0005-0000-0000-0000C2550000}"/>
    <cellStyle name="Percent 9 2 4 2 3" xfId="30646" xr:uid="{00000000-0005-0000-0000-0000C3550000}"/>
    <cellStyle name="Percent 9 2 4 3" xfId="13028" xr:uid="{00000000-0005-0000-0000-0000C4550000}"/>
    <cellStyle name="Percent 9 2 4 3 2" xfId="13029" xr:uid="{00000000-0005-0000-0000-0000C5550000}"/>
    <cellStyle name="Percent 9 2 4 3 2 2" xfId="30649" xr:uid="{00000000-0005-0000-0000-0000C6550000}"/>
    <cellStyle name="Percent 9 2 4 3 3" xfId="30648" xr:uid="{00000000-0005-0000-0000-0000C7550000}"/>
    <cellStyle name="Percent 9 2 4 4" xfId="13030" xr:uid="{00000000-0005-0000-0000-0000C8550000}"/>
    <cellStyle name="Percent 9 2 4 4 2" xfId="30650" xr:uid="{00000000-0005-0000-0000-0000C9550000}"/>
    <cellStyle name="Percent 9 2 4 5" xfId="30645" xr:uid="{00000000-0005-0000-0000-0000CA550000}"/>
    <cellStyle name="Percent 9 2 5" xfId="13031" xr:uid="{00000000-0005-0000-0000-0000CB550000}"/>
    <cellStyle name="Percent 9 2 5 2" xfId="13032" xr:uid="{00000000-0005-0000-0000-0000CC550000}"/>
    <cellStyle name="Percent 9 2 5 2 2" xfId="13033" xr:uid="{00000000-0005-0000-0000-0000CD550000}"/>
    <cellStyle name="Percent 9 2 5 2 2 2" xfId="30653" xr:uid="{00000000-0005-0000-0000-0000CE550000}"/>
    <cellStyle name="Percent 9 2 5 2 3" xfId="30652" xr:uid="{00000000-0005-0000-0000-0000CF550000}"/>
    <cellStyle name="Percent 9 2 5 3" xfId="13034" xr:uid="{00000000-0005-0000-0000-0000D0550000}"/>
    <cellStyle name="Percent 9 2 5 3 2" xfId="13035" xr:uid="{00000000-0005-0000-0000-0000D1550000}"/>
    <cellStyle name="Percent 9 2 5 3 2 2" xfId="30655" xr:uid="{00000000-0005-0000-0000-0000D2550000}"/>
    <cellStyle name="Percent 9 2 5 3 3" xfId="30654" xr:uid="{00000000-0005-0000-0000-0000D3550000}"/>
    <cellStyle name="Percent 9 2 5 4" xfId="13036" xr:uid="{00000000-0005-0000-0000-0000D4550000}"/>
    <cellStyle name="Percent 9 2 5 4 2" xfId="30656" xr:uid="{00000000-0005-0000-0000-0000D5550000}"/>
    <cellStyle name="Percent 9 2 5 5" xfId="30651" xr:uid="{00000000-0005-0000-0000-0000D6550000}"/>
    <cellStyle name="Percent 9 2 6" xfId="13037" xr:uid="{00000000-0005-0000-0000-0000D7550000}"/>
    <cellStyle name="Percent 9 2 6 2" xfId="13038" xr:uid="{00000000-0005-0000-0000-0000D8550000}"/>
    <cellStyle name="Percent 9 2 6 2 2" xfId="13039" xr:uid="{00000000-0005-0000-0000-0000D9550000}"/>
    <cellStyle name="Percent 9 2 6 2 2 2" xfId="30659" xr:uid="{00000000-0005-0000-0000-0000DA550000}"/>
    <cellStyle name="Percent 9 2 6 2 3" xfId="30658" xr:uid="{00000000-0005-0000-0000-0000DB550000}"/>
    <cellStyle name="Percent 9 2 6 3" xfId="13040" xr:uid="{00000000-0005-0000-0000-0000DC550000}"/>
    <cellStyle name="Percent 9 2 6 3 2" xfId="13041" xr:uid="{00000000-0005-0000-0000-0000DD550000}"/>
    <cellStyle name="Percent 9 2 6 3 2 2" xfId="30661" xr:uid="{00000000-0005-0000-0000-0000DE550000}"/>
    <cellStyle name="Percent 9 2 6 3 3" xfId="30660" xr:uid="{00000000-0005-0000-0000-0000DF550000}"/>
    <cellStyle name="Percent 9 2 6 4" xfId="13042" xr:uid="{00000000-0005-0000-0000-0000E0550000}"/>
    <cellStyle name="Percent 9 2 6 4 2" xfId="13043" xr:uid="{00000000-0005-0000-0000-0000E1550000}"/>
    <cellStyle name="Percent 9 2 6 4 2 2" xfId="30663" xr:uid="{00000000-0005-0000-0000-0000E2550000}"/>
    <cellStyle name="Percent 9 2 6 4 3" xfId="30662" xr:uid="{00000000-0005-0000-0000-0000E3550000}"/>
    <cellStyle name="Percent 9 2 6 5" xfId="13044" xr:uid="{00000000-0005-0000-0000-0000E4550000}"/>
    <cellStyle name="Percent 9 2 6 5 2" xfId="30664" xr:uid="{00000000-0005-0000-0000-0000E5550000}"/>
    <cellStyle name="Percent 9 2 6 6" xfId="30657" xr:uid="{00000000-0005-0000-0000-0000E6550000}"/>
    <cellStyle name="Percent 9 2 7" xfId="13045" xr:uid="{00000000-0005-0000-0000-0000E7550000}"/>
    <cellStyle name="Percent 9 2 7 2" xfId="13046" xr:uid="{00000000-0005-0000-0000-0000E8550000}"/>
    <cellStyle name="Percent 9 2 7 2 2" xfId="13047" xr:uid="{00000000-0005-0000-0000-0000E9550000}"/>
    <cellStyle name="Percent 9 2 7 2 2 2" xfId="30667" xr:uid="{00000000-0005-0000-0000-0000EA550000}"/>
    <cellStyle name="Percent 9 2 7 2 3" xfId="30666" xr:uid="{00000000-0005-0000-0000-0000EB550000}"/>
    <cellStyle name="Percent 9 2 7 3" xfId="13048" xr:uid="{00000000-0005-0000-0000-0000EC550000}"/>
    <cellStyle name="Percent 9 2 7 3 2" xfId="13049" xr:uid="{00000000-0005-0000-0000-0000ED550000}"/>
    <cellStyle name="Percent 9 2 7 3 2 2" xfId="30669" xr:uid="{00000000-0005-0000-0000-0000EE550000}"/>
    <cellStyle name="Percent 9 2 7 3 3" xfId="30668" xr:uid="{00000000-0005-0000-0000-0000EF550000}"/>
    <cellStyle name="Percent 9 2 7 4" xfId="13050" xr:uid="{00000000-0005-0000-0000-0000F0550000}"/>
    <cellStyle name="Percent 9 2 7 4 2" xfId="30670" xr:uid="{00000000-0005-0000-0000-0000F1550000}"/>
    <cellStyle name="Percent 9 2 7 5" xfId="30665" xr:uid="{00000000-0005-0000-0000-0000F2550000}"/>
    <cellStyle name="Percent 9 2 8" xfId="13051" xr:uid="{00000000-0005-0000-0000-0000F3550000}"/>
    <cellStyle name="Percent 9 2 8 2" xfId="13052" xr:uid="{00000000-0005-0000-0000-0000F4550000}"/>
    <cellStyle name="Percent 9 2 8 2 2" xfId="30672" xr:uid="{00000000-0005-0000-0000-0000F5550000}"/>
    <cellStyle name="Percent 9 2 8 3" xfId="30671" xr:uid="{00000000-0005-0000-0000-0000F6550000}"/>
    <cellStyle name="Percent 9 2 9" xfId="13053" xr:uid="{00000000-0005-0000-0000-0000F7550000}"/>
    <cellStyle name="Percent 9 2 9 2" xfId="13054" xr:uid="{00000000-0005-0000-0000-0000F8550000}"/>
    <cellStyle name="Percent 9 2 9 2 2" xfId="30674" xr:uid="{00000000-0005-0000-0000-0000F9550000}"/>
    <cellStyle name="Percent 9 2 9 3" xfId="30673" xr:uid="{00000000-0005-0000-0000-0000FA550000}"/>
    <cellStyle name="Percent 9 20" xfId="13055" xr:uid="{00000000-0005-0000-0000-0000FB550000}"/>
    <cellStyle name="Percent 9 20 10" xfId="13056" xr:uid="{00000000-0005-0000-0000-0000FC550000}"/>
    <cellStyle name="Percent 9 20 10 2" xfId="13057" xr:uid="{00000000-0005-0000-0000-0000FD550000}"/>
    <cellStyle name="Percent 9 20 10 2 2" xfId="30677" xr:uid="{00000000-0005-0000-0000-0000FE550000}"/>
    <cellStyle name="Percent 9 20 10 3" xfId="30676" xr:uid="{00000000-0005-0000-0000-0000FF550000}"/>
    <cellStyle name="Percent 9 20 11" xfId="13058" xr:uid="{00000000-0005-0000-0000-000000560000}"/>
    <cellStyle name="Percent 9 20 11 2" xfId="30678" xr:uid="{00000000-0005-0000-0000-000001560000}"/>
    <cellStyle name="Percent 9 20 12" xfId="30675" xr:uid="{00000000-0005-0000-0000-000002560000}"/>
    <cellStyle name="Percent 9 20 2" xfId="13059" xr:uid="{00000000-0005-0000-0000-000003560000}"/>
    <cellStyle name="Percent 9 20 2 2" xfId="13060" xr:uid="{00000000-0005-0000-0000-000004560000}"/>
    <cellStyle name="Percent 9 20 2 2 2" xfId="13061" xr:uid="{00000000-0005-0000-0000-000005560000}"/>
    <cellStyle name="Percent 9 20 2 2 2 2" xfId="30681" xr:uid="{00000000-0005-0000-0000-000006560000}"/>
    <cellStyle name="Percent 9 20 2 2 3" xfId="30680" xr:uid="{00000000-0005-0000-0000-000007560000}"/>
    <cellStyle name="Percent 9 20 2 3" xfId="13062" xr:uid="{00000000-0005-0000-0000-000008560000}"/>
    <cellStyle name="Percent 9 20 2 3 2" xfId="13063" xr:uid="{00000000-0005-0000-0000-000009560000}"/>
    <cellStyle name="Percent 9 20 2 3 2 2" xfId="30683" xr:uid="{00000000-0005-0000-0000-00000A560000}"/>
    <cellStyle name="Percent 9 20 2 3 3" xfId="30682" xr:uid="{00000000-0005-0000-0000-00000B560000}"/>
    <cellStyle name="Percent 9 20 2 4" xfId="13064" xr:uid="{00000000-0005-0000-0000-00000C560000}"/>
    <cellStyle name="Percent 9 20 2 4 2" xfId="30684" xr:uid="{00000000-0005-0000-0000-00000D560000}"/>
    <cellStyle name="Percent 9 20 2 5" xfId="30679" xr:uid="{00000000-0005-0000-0000-00000E560000}"/>
    <cellStyle name="Percent 9 20 3" xfId="13065" xr:uid="{00000000-0005-0000-0000-00000F560000}"/>
    <cellStyle name="Percent 9 20 3 2" xfId="13066" xr:uid="{00000000-0005-0000-0000-000010560000}"/>
    <cellStyle name="Percent 9 20 3 2 2" xfId="13067" xr:uid="{00000000-0005-0000-0000-000011560000}"/>
    <cellStyle name="Percent 9 20 3 2 2 2" xfId="30687" xr:uid="{00000000-0005-0000-0000-000012560000}"/>
    <cellStyle name="Percent 9 20 3 2 3" xfId="30686" xr:uid="{00000000-0005-0000-0000-000013560000}"/>
    <cellStyle name="Percent 9 20 3 3" xfId="13068" xr:uid="{00000000-0005-0000-0000-000014560000}"/>
    <cellStyle name="Percent 9 20 3 3 2" xfId="13069" xr:uid="{00000000-0005-0000-0000-000015560000}"/>
    <cellStyle name="Percent 9 20 3 3 2 2" xfId="30689" xr:uid="{00000000-0005-0000-0000-000016560000}"/>
    <cellStyle name="Percent 9 20 3 3 3" xfId="30688" xr:uid="{00000000-0005-0000-0000-000017560000}"/>
    <cellStyle name="Percent 9 20 3 4" xfId="13070" xr:uid="{00000000-0005-0000-0000-000018560000}"/>
    <cellStyle name="Percent 9 20 3 4 2" xfId="30690" xr:uid="{00000000-0005-0000-0000-000019560000}"/>
    <cellStyle name="Percent 9 20 3 5" xfId="30685" xr:uid="{00000000-0005-0000-0000-00001A560000}"/>
    <cellStyle name="Percent 9 20 4" xfId="13071" xr:uid="{00000000-0005-0000-0000-00001B560000}"/>
    <cellStyle name="Percent 9 20 4 2" xfId="13072" xr:uid="{00000000-0005-0000-0000-00001C560000}"/>
    <cellStyle name="Percent 9 20 4 2 2" xfId="13073" xr:uid="{00000000-0005-0000-0000-00001D560000}"/>
    <cellStyle name="Percent 9 20 4 2 2 2" xfId="30693" xr:uid="{00000000-0005-0000-0000-00001E560000}"/>
    <cellStyle name="Percent 9 20 4 2 3" xfId="30692" xr:uid="{00000000-0005-0000-0000-00001F560000}"/>
    <cellStyle name="Percent 9 20 4 3" xfId="13074" xr:uid="{00000000-0005-0000-0000-000020560000}"/>
    <cellStyle name="Percent 9 20 4 3 2" xfId="13075" xr:uid="{00000000-0005-0000-0000-000021560000}"/>
    <cellStyle name="Percent 9 20 4 3 2 2" xfId="30695" xr:uid="{00000000-0005-0000-0000-000022560000}"/>
    <cellStyle name="Percent 9 20 4 3 3" xfId="30694" xr:uid="{00000000-0005-0000-0000-000023560000}"/>
    <cellStyle name="Percent 9 20 4 4" xfId="13076" xr:uid="{00000000-0005-0000-0000-000024560000}"/>
    <cellStyle name="Percent 9 20 4 4 2" xfId="30696" xr:uid="{00000000-0005-0000-0000-000025560000}"/>
    <cellStyle name="Percent 9 20 4 5" xfId="30691" xr:uid="{00000000-0005-0000-0000-000026560000}"/>
    <cellStyle name="Percent 9 20 5" xfId="13077" xr:uid="{00000000-0005-0000-0000-000027560000}"/>
    <cellStyle name="Percent 9 20 5 2" xfId="13078" xr:uid="{00000000-0005-0000-0000-000028560000}"/>
    <cellStyle name="Percent 9 20 5 2 2" xfId="13079" xr:uid="{00000000-0005-0000-0000-000029560000}"/>
    <cellStyle name="Percent 9 20 5 2 2 2" xfId="30699" xr:uid="{00000000-0005-0000-0000-00002A560000}"/>
    <cellStyle name="Percent 9 20 5 2 3" xfId="30698" xr:uid="{00000000-0005-0000-0000-00002B560000}"/>
    <cellStyle name="Percent 9 20 5 3" xfId="13080" xr:uid="{00000000-0005-0000-0000-00002C560000}"/>
    <cellStyle name="Percent 9 20 5 3 2" xfId="13081" xr:uid="{00000000-0005-0000-0000-00002D560000}"/>
    <cellStyle name="Percent 9 20 5 3 2 2" xfId="30701" xr:uid="{00000000-0005-0000-0000-00002E560000}"/>
    <cellStyle name="Percent 9 20 5 3 3" xfId="30700" xr:uid="{00000000-0005-0000-0000-00002F560000}"/>
    <cellStyle name="Percent 9 20 5 4" xfId="13082" xr:uid="{00000000-0005-0000-0000-000030560000}"/>
    <cellStyle name="Percent 9 20 5 4 2" xfId="13083" xr:uid="{00000000-0005-0000-0000-000031560000}"/>
    <cellStyle name="Percent 9 20 5 4 2 2" xfId="30703" xr:uid="{00000000-0005-0000-0000-000032560000}"/>
    <cellStyle name="Percent 9 20 5 4 3" xfId="30702" xr:uid="{00000000-0005-0000-0000-000033560000}"/>
    <cellStyle name="Percent 9 20 5 5" xfId="13084" xr:uid="{00000000-0005-0000-0000-000034560000}"/>
    <cellStyle name="Percent 9 20 5 5 2" xfId="30704" xr:uid="{00000000-0005-0000-0000-000035560000}"/>
    <cellStyle name="Percent 9 20 5 6" xfId="30697" xr:uid="{00000000-0005-0000-0000-000036560000}"/>
    <cellStyle name="Percent 9 20 6" xfId="13085" xr:uid="{00000000-0005-0000-0000-000037560000}"/>
    <cellStyle name="Percent 9 20 6 2" xfId="13086" xr:uid="{00000000-0005-0000-0000-000038560000}"/>
    <cellStyle name="Percent 9 20 6 2 2" xfId="13087" xr:uid="{00000000-0005-0000-0000-000039560000}"/>
    <cellStyle name="Percent 9 20 6 2 2 2" xfId="30707" xr:uid="{00000000-0005-0000-0000-00003A560000}"/>
    <cellStyle name="Percent 9 20 6 2 3" xfId="30706" xr:uid="{00000000-0005-0000-0000-00003B560000}"/>
    <cellStyle name="Percent 9 20 6 3" xfId="13088" xr:uid="{00000000-0005-0000-0000-00003C560000}"/>
    <cellStyle name="Percent 9 20 6 3 2" xfId="13089" xr:uid="{00000000-0005-0000-0000-00003D560000}"/>
    <cellStyle name="Percent 9 20 6 3 2 2" xfId="30709" xr:uid="{00000000-0005-0000-0000-00003E560000}"/>
    <cellStyle name="Percent 9 20 6 3 3" xfId="30708" xr:uid="{00000000-0005-0000-0000-00003F560000}"/>
    <cellStyle name="Percent 9 20 6 4" xfId="13090" xr:uid="{00000000-0005-0000-0000-000040560000}"/>
    <cellStyle name="Percent 9 20 6 4 2" xfId="30710" xr:uid="{00000000-0005-0000-0000-000041560000}"/>
    <cellStyle name="Percent 9 20 6 5" xfId="30705" xr:uid="{00000000-0005-0000-0000-000042560000}"/>
    <cellStyle name="Percent 9 20 7" xfId="13091" xr:uid="{00000000-0005-0000-0000-000043560000}"/>
    <cellStyle name="Percent 9 20 7 2" xfId="13092" xr:uid="{00000000-0005-0000-0000-000044560000}"/>
    <cellStyle name="Percent 9 20 7 2 2" xfId="30712" xr:uid="{00000000-0005-0000-0000-000045560000}"/>
    <cellStyle name="Percent 9 20 7 3" xfId="30711" xr:uid="{00000000-0005-0000-0000-000046560000}"/>
    <cellStyle name="Percent 9 20 8" xfId="13093" xr:uid="{00000000-0005-0000-0000-000047560000}"/>
    <cellStyle name="Percent 9 20 8 2" xfId="13094" xr:uid="{00000000-0005-0000-0000-000048560000}"/>
    <cellStyle name="Percent 9 20 8 2 2" xfId="30714" xr:uid="{00000000-0005-0000-0000-000049560000}"/>
    <cellStyle name="Percent 9 20 8 3" xfId="30713" xr:uid="{00000000-0005-0000-0000-00004A560000}"/>
    <cellStyle name="Percent 9 20 9" xfId="13095" xr:uid="{00000000-0005-0000-0000-00004B560000}"/>
    <cellStyle name="Percent 9 20 9 2" xfId="13096" xr:uid="{00000000-0005-0000-0000-00004C560000}"/>
    <cellStyle name="Percent 9 20 9 2 2" xfId="30716" xr:uid="{00000000-0005-0000-0000-00004D560000}"/>
    <cellStyle name="Percent 9 20 9 3" xfId="30715" xr:uid="{00000000-0005-0000-0000-00004E560000}"/>
    <cellStyle name="Percent 9 21" xfId="13097" xr:uid="{00000000-0005-0000-0000-00004F560000}"/>
    <cellStyle name="Percent 9 21 2" xfId="13098" xr:uid="{00000000-0005-0000-0000-000050560000}"/>
    <cellStyle name="Percent 9 21 2 2" xfId="13099" xr:uid="{00000000-0005-0000-0000-000051560000}"/>
    <cellStyle name="Percent 9 21 2 2 2" xfId="30719" xr:uid="{00000000-0005-0000-0000-000052560000}"/>
    <cellStyle name="Percent 9 21 2 3" xfId="30718" xr:uid="{00000000-0005-0000-0000-000053560000}"/>
    <cellStyle name="Percent 9 21 3" xfId="13100" xr:uid="{00000000-0005-0000-0000-000054560000}"/>
    <cellStyle name="Percent 9 21 3 2" xfId="13101" xr:uid="{00000000-0005-0000-0000-000055560000}"/>
    <cellStyle name="Percent 9 21 3 2 2" xfId="30721" xr:uid="{00000000-0005-0000-0000-000056560000}"/>
    <cellStyle name="Percent 9 21 3 3" xfId="30720" xr:uid="{00000000-0005-0000-0000-000057560000}"/>
    <cellStyle name="Percent 9 21 4" xfId="13102" xr:uid="{00000000-0005-0000-0000-000058560000}"/>
    <cellStyle name="Percent 9 21 4 2" xfId="30722" xr:uid="{00000000-0005-0000-0000-000059560000}"/>
    <cellStyle name="Percent 9 21 5" xfId="30717" xr:uid="{00000000-0005-0000-0000-00005A560000}"/>
    <cellStyle name="Percent 9 22" xfId="13103" xr:uid="{00000000-0005-0000-0000-00005B560000}"/>
    <cellStyle name="Percent 9 22 2" xfId="13104" xr:uid="{00000000-0005-0000-0000-00005C560000}"/>
    <cellStyle name="Percent 9 22 2 2" xfId="13105" xr:uid="{00000000-0005-0000-0000-00005D560000}"/>
    <cellStyle name="Percent 9 22 2 2 2" xfId="30725" xr:uid="{00000000-0005-0000-0000-00005E560000}"/>
    <cellStyle name="Percent 9 22 2 3" xfId="30724" xr:uid="{00000000-0005-0000-0000-00005F560000}"/>
    <cellStyle name="Percent 9 22 3" xfId="13106" xr:uid="{00000000-0005-0000-0000-000060560000}"/>
    <cellStyle name="Percent 9 22 3 2" xfId="13107" xr:uid="{00000000-0005-0000-0000-000061560000}"/>
    <cellStyle name="Percent 9 22 3 2 2" xfId="30727" xr:uid="{00000000-0005-0000-0000-000062560000}"/>
    <cellStyle name="Percent 9 22 3 3" xfId="30726" xr:uid="{00000000-0005-0000-0000-000063560000}"/>
    <cellStyle name="Percent 9 22 4" xfId="13108" xr:uid="{00000000-0005-0000-0000-000064560000}"/>
    <cellStyle name="Percent 9 22 4 2" xfId="30728" xr:uid="{00000000-0005-0000-0000-000065560000}"/>
    <cellStyle name="Percent 9 22 5" xfId="30723" xr:uid="{00000000-0005-0000-0000-000066560000}"/>
    <cellStyle name="Percent 9 23" xfId="13109" xr:uid="{00000000-0005-0000-0000-000067560000}"/>
    <cellStyle name="Percent 9 23 2" xfId="13110" xr:uid="{00000000-0005-0000-0000-000068560000}"/>
    <cellStyle name="Percent 9 23 2 2" xfId="13111" xr:uid="{00000000-0005-0000-0000-000069560000}"/>
    <cellStyle name="Percent 9 23 2 2 2" xfId="30731" xr:uid="{00000000-0005-0000-0000-00006A560000}"/>
    <cellStyle name="Percent 9 23 2 3" xfId="30730" xr:uid="{00000000-0005-0000-0000-00006B560000}"/>
    <cellStyle name="Percent 9 23 3" xfId="13112" xr:uid="{00000000-0005-0000-0000-00006C560000}"/>
    <cellStyle name="Percent 9 23 3 2" xfId="13113" xr:uid="{00000000-0005-0000-0000-00006D560000}"/>
    <cellStyle name="Percent 9 23 3 2 2" xfId="30733" xr:uid="{00000000-0005-0000-0000-00006E560000}"/>
    <cellStyle name="Percent 9 23 3 3" xfId="30732" xr:uid="{00000000-0005-0000-0000-00006F560000}"/>
    <cellStyle name="Percent 9 23 4" xfId="13114" xr:uid="{00000000-0005-0000-0000-000070560000}"/>
    <cellStyle name="Percent 9 23 4 2" xfId="13115" xr:uid="{00000000-0005-0000-0000-000071560000}"/>
    <cellStyle name="Percent 9 23 4 2 2" xfId="30735" xr:uid="{00000000-0005-0000-0000-000072560000}"/>
    <cellStyle name="Percent 9 23 4 3" xfId="30734" xr:uid="{00000000-0005-0000-0000-000073560000}"/>
    <cellStyle name="Percent 9 23 5" xfId="13116" xr:uid="{00000000-0005-0000-0000-000074560000}"/>
    <cellStyle name="Percent 9 23 5 2" xfId="30736" xr:uid="{00000000-0005-0000-0000-000075560000}"/>
    <cellStyle name="Percent 9 23 6" xfId="30729" xr:uid="{00000000-0005-0000-0000-000076560000}"/>
    <cellStyle name="Percent 9 24" xfId="13117" xr:uid="{00000000-0005-0000-0000-000077560000}"/>
    <cellStyle name="Percent 9 24 2" xfId="13118" xr:uid="{00000000-0005-0000-0000-000078560000}"/>
    <cellStyle name="Percent 9 24 2 2" xfId="13119" xr:uid="{00000000-0005-0000-0000-000079560000}"/>
    <cellStyle name="Percent 9 24 2 2 2" xfId="30739" xr:uid="{00000000-0005-0000-0000-00007A560000}"/>
    <cellStyle name="Percent 9 24 2 3" xfId="30738" xr:uid="{00000000-0005-0000-0000-00007B560000}"/>
    <cellStyle name="Percent 9 24 3" xfId="13120" xr:uid="{00000000-0005-0000-0000-00007C560000}"/>
    <cellStyle name="Percent 9 24 3 2" xfId="13121" xr:uid="{00000000-0005-0000-0000-00007D560000}"/>
    <cellStyle name="Percent 9 24 3 2 2" xfId="30741" xr:uid="{00000000-0005-0000-0000-00007E560000}"/>
    <cellStyle name="Percent 9 24 3 3" xfId="30740" xr:uid="{00000000-0005-0000-0000-00007F560000}"/>
    <cellStyle name="Percent 9 24 4" xfId="13122" xr:uid="{00000000-0005-0000-0000-000080560000}"/>
    <cellStyle name="Percent 9 24 4 2" xfId="30742" xr:uid="{00000000-0005-0000-0000-000081560000}"/>
    <cellStyle name="Percent 9 24 5" xfId="30737" xr:uid="{00000000-0005-0000-0000-000082560000}"/>
    <cellStyle name="Percent 9 25" xfId="13123" xr:uid="{00000000-0005-0000-0000-000083560000}"/>
    <cellStyle name="Percent 9 25 2" xfId="13124" xr:uid="{00000000-0005-0000-0000-000084560000}"/>
    <cellStyle name="Percent 9 25 2 2" xfId="30744" xr:uid="{00000000-0005-0000-0000-000085560000}"/>
    <cellStyle name="Percent 9 25 3" xfId="30743" xr:uid="{00000000-0005-0000-0000-000086560000}"/>
    <cellStyle name="Percent 9 26" xfId="13125" xr:uid="{00000000-0005-0000-0000-000087560000}"/>
    <cellStyle name="Percent 9 26 2" xfId="13126" xr:uid="{00000000-0005-0000-0000-000088560000}"/>
    <cellStyle name="Percent 9 26 2 2" xfId="30746" xr:uid="{00000000-0005-0000-0000-000089560000}"/>
    <cellStyle name="Percent 9 26 3" xfId="30745" xr:uid="{00000000-0005-0000-0000-00008A560000}"/>
    <cellStyle name="Percent 9 27" xfId="13127" xr:uid="{00000000-0005-0000-0000-00008B560000}"/>
    <cellStyle name="Percent 9 27 2" xfId="13128" xr:uid="{00000000-0005-0000-0000-00008C560000}"/>
    <cellStyle name="Percent 9 27 2 2" xfId="30748" xr:uid="{00000000-0005-0000-0000-00008D560000}"/>
    <cellStyle name="Percent 9 27 3" xfId="30747" xr:uid="{00000000-0005-0000-0000-00008E560000}"/>
    <cellStyle name="Percent 9 28" xfId="13129" xr:uid="{00000000-0005-0000-0000-00008F560000}"/>
    <cellStyle name="Percent 9 28 2" xfId="30749" xr:uid="{00000000-0005-0000-0000-000090560000}"/>
    <cellStyle name="Percent 9 29" xfId="30178" xr:uid="{00000000-0005-0000-0000-000091560000}"/>
    <cellStyle name="Percent 9 3" xfId="13130" xr:uid="{00000000-0005-0000-0000-000092560000}"/>
    <cellStyle name="Percent 9 3 10" xfId="13131" xr:uid="{00000000-0005-0000-0000-000093560000}"/>
    <cellStyle name="Percent 9 3 10 2" xfId="13132" xr:uid="{00000000-0005-0000-0000-000094560000}"/>
    <cellStyle name="Percent 9 3 10 2 2" xfId="30752" xr:uid="{00000000-0005-0000-0000-000095560000}"/>
    <cellStyle name="Percent 9 3 10 3" xfId="30751" xr:uid="{00000000-0005-0000-0000-000096560000}"/>
    <cellStyle name="Percent 9 3 11" xfId="13133" xr:uid="{00000000-0005-0000-0000-000097560000}"/>
    <cellStyle name="Percent 9 3 11 2" xfId="13134" xr:uid="{00000000-0005-0000-0000-000098560000}"/>
    <cellStyle name="Percent 9 3 11 2 2" xfId="30754" xr:uid="{00000000-0005-0000-0000-000099560000}"/>
    <cellStyle name="Percent 9 3 11 3" xfId="30753" xr:uid="{00000000-0005-0000-0000-00009A560000}"/>
    <cellStyle name="Percent 9 3 12" xfId="13135" xr:uid="{00000000-0005-0000-0000-00009B560000}"/>
    <cellStyle name="Percent 9 3 12 2" xfId="30755" xr:uid="{00000000-0005-0000-0000-00009C560000}"/>
    <cellStyle name="Percent 9 3 13" xfId="30750" xr:uid="{00000000-0005-0000-0000-00009D560000}"/>
    <cellStyle name="Percent 9 3 2" xfId="13136" xr:uid="{00000000-0005-0000-0000-00009E560000}"/>
    <cellStyle name="Percent 9 3 2 10" xfId="30756" xr:uid="{00000000-0005-0000-0000-00009F560000}"/>
    <cellStyle name="Percent 9 3 2 2" xfId="13137" xr:uid="{00000000-0005-0000-0000-0000A0560000}"/>
    <cellStyle name="Percent 9 3 2 2 2" xfId="13138" xr:uid="{00000000-0005-0000-0000-0000A1560000}"/>
    <cellStyle name="Percent 9 3 2 2 2 2" xfId="13139" xr:uid="{00000000-0005-0000-0000-0000A2560000}"/>
    <cellStyle name="Percent 9 3 2 2 2 2 2" xfId="30759" xr:uid="{00000000-0005-0000-0000-0000A3560000}"/>
    <cellStyle name="Percent 9 3 2 2 2 3" xfId="30758" xr:uid="{00000000-0005-0000-0000-0000A4560000}"/>
    <cellStyle name="Percent 9 3 2 2 3" xfId="13140" xr:uid="{00000000-0005-0000-0000-0000A5560000}"/>
    <cellStyle name="Percent 9 3 2 2 3 2" xfId="13141" xr:uid="{00000000-0005-0000-0000-0000A6560000}"/>
    <cellStyle name="Percent 9 3 2 2 3 2 2" xfId="30761" xr:uid="{00000000-0005-0000-0000-0000A7560000}"/>
    <cellStyle name="Percent 9 3 2 2 3 3" xfId="30760" xr:uid="{00000000-0005-0000-0000-0000A8560000}"/>
    <cellStyle name="Percent 9 3 2 2 4" xfId="13142" xr:uid="{00000000-0005-0000-0000-0000A9560000}"/>
    <cellStyle name="Percent 9 3 2 2 4 2" xfId="30762" xr:uid="{00000000-0005-0000-0000-0000AA560000}"/>
    <cellStyle name="Percent 9 3 2 2 5" xfId="30757" xr:uid="{00000000-0005-0000-0000-0000AB560000}"/>
    <cellStyle name="Percent 9 3 2 3" xfId="13143" xr:uid="{00000000-0005-0000-0000-0000AC560000}"/>
    <cellStyle name="Percent 9 3 2 3 2" xfId="13144" xr:uid="{00000000-0005-0000-0000-0000AD560000}"/>
    <cellStyle name="Percent 9 3 2 3 2 2" xfId="13145" xr:uid="{00000000-0005-0000-0000-0000AE560000}"/>
    <cellStyle name="Percent 9 3 2 3 2 2 2" xfId="30765" xr:uid="{00000000-0005-0000-0000-0000AF560000}"/>
    <cellStyle name="Percent 9 3 2 3 2 3" xfId="30764" xr:uid="{00000000-0005-0000-0000-0000B0560000}"/>
    <cellStyle name="Percent 9 3 2 3 3" xfId="13146" xr:uid="{00000000-0005-0000-0000-0000B1560000}"/>
    <cellStyle name="Percent 9 3 2 3 3 2" xfId="13147" xr:uid="{00000000-0005-0000-0000-0000B2560000}"/>
    <cellStyle name="Percent 9 3 2 3 3 2 2" xfId="30767" xr:uid="{00000000-0005-0000-0000-0000B3560000}"/>
    <cellStyle name="Percent 9 3 2 3 3 3" xfId="30766" xr:uid="{00000000-0005-0000-0000-0000B4560000}"/>
    <cellStyle name="Percent 9 3 2 3 4" xfId="13148" xr:uid="{00000000-0005-0000-0000-0000B5560000}"/>
    <cellStyle name="Percent 9 3 2 3 4 2" xfId="30768" xr:uid="{00000000-0005-0000-0000-0000B6560000}"/>
    <cellStyle name="Percent 9 3 2 3 5" xfId="30763" xr:uid="{00000000-0005-0000-0000-0000B7560000}"/>
    <cellStyle name="Percent 9 3 2 4" xfId="13149" xr:uid="{00000000-0005-0000-0000-0000B8560000}"/>
    <cellStyle name="Percent 9 3 2 4 2" xfId="13150" xr:uid="{00000000-0005-0000-0000-0000B9560000}"/>
    <cellStyle name="Percent 9 3 2 4 2 2" xfId="13151" xr:uid="{00000000-0005-0000-0000-0000BA560000}"/>
    <cellStyle name="Percent 9 3 2 4 2 2 2" xfId="30771" xr:uid="{00000000-0005-0000-0000-0000BB560000}"/>
    <cellStyle name="Percent 9 3 2 4 2 3" xfId="30770" xr:uid="{00000000-0005-0000-0000-0000BC560000}"/>
    <cellStyle name="Percent 9 3 2 4 3" xfId="13152" xr:uid="{00000000-0005-0000-0000-0000BD560000}"/>
    <cellStyle name="Percent 9 3 2 4 3 2" xfId="13153" xr:uid="{00000000-0005-0000-0000-0000BE560000}"/>
    <cellStyle name="Percent 9 3 2 4 3 2 2" xfId="30773" xr:uid="{00000000-0005-0000-0000-0000BF560000}"/>
    <cellStyle name="Percent 9 3 2 4 3 3" xfId="30772" xr:uid="{00000000-0005-0000-0000-0000C0560000}"/>
    <cellStyle name="Percent 9 3 2 4 4" xfId="13154" xr:uid="{00000000-0005-0000-0000-0000C1560000}"/>
    <cellStyle name="Percent 9 3 2 4 4 2" xfId="13155" xr:uid="{00000000-0005-0000-0000-0000C2560000}"/>
    <cellStyle name="Percent 9 3 2 4 4 2 2" xfId="30775" xr:uid="{00000000-0005-0000-0000-0000C3560000}"/>
    <cellStyle name="Percent 9 3 2 4 4 3" xfId="30774" xr:uid="{00000000-0005-0000-0000-0000C4560000}"/>
    <cellStyle name="Percent 9 3 2 4 5" xfId="13156" xr:uid="{00000000-0005-0000-0000-0000C5560000}"/>
    <cellStyle name="Percent 9 3 2 4 5 2" xfId="30776" xr:uid="{00000000-0005-0000-0000-0000C6560000}"/>
    <cellStyle name="Percent 9 3 2 4 6" xfId="30769" xr:uid="{00000000-0005-0000-0000-0000C7560000}"/>
    <cellStyle name="Percent 9 3 2 5" xfId="13157" xr:uid="{00000000-0005-0000-0000-0000C8560000}"/>
    <cellStyle name="Percent 9 3 2 5 2" xfId="13158" xr:uid="{00000000-0005-0000-0000-0000C9560000}"/>
    <cellStyle name="Percent 9 3 2 5 2 2" xfId="13159" xr:uid="{00000000-0005-0000-0000-0000CA560000}"/>
    <cellStyle name="Percent 9 3 2 5 2 2 2" xfId="30779" xr:uid="{00000000-0005-0000-0000-0000CB560000}"/>
    <cellStyle name="Percent 9 3 2 5 2 3" xfId="30778" xr:uid="{00000000-0005-0000-0000-0000CC560000}"/>
    <cellStyle name="Percent 9 3 2 5 3" xfId="13160" xr:uid="{00000000-0005-0000-0000-0000CD560000}"/>
    <cellStyle name="Percent 9 3 2 5 3 2" xfId="13161" xr:uid="{00000000-0005-0000-0000-0000CE560000}"/>
    <cellStyle name="Percent 9 3 2 5 3 2 2" xfId="30781" xr:uid="{00000000-0005-0000-0000-0000CF560000}"/>
    <cellStyle name="Percent 9 3 2 5 3 3" xfId="30780" xr:uid="{00000000-0005-0000-0000-0000D0560000}"/>
    <cellStyle name="Percent 9 3 2 5 4" xfId="13162" xr:uid="{00000000-0005-0000-0000-0000D1560000}"/>
    <cellStyle name="Percent 9 3 2 5 4 2" xfId="30782" xr:uid="{00000000-0005-0000-0000-0000D2560000}"/>
    <cellStyle name="Percent 9 3 2 5 5" xfId="30777" xr:uid="{00000000-0005-0000-0000-0000D3560000}"/>
    <cellStyle name="Percent 9 3 2 6" xfId="13163" xr:uid="{00000000-0005-0000-0000-0000D4560000}"/>
    <cellStyle name="Percent 9 3 2 6 2" xfId="13164" xr:uid="{00000000-0005-0000-0000-0000D5560000}"/>
    <cellStyle name="Percent 9 3 2 6 2 2" xfId="30784" xr:uid="{00000000-0005-0000-0000-0000D6560000}"/>
    <cellStyle name="Percent 9 3 2 6 3" xfId="30783" xr:uid="{00000000-0005-0000-0000-0000D7560000}"/>
    <cellStyle name="Percent 9 3 2 7" xfId="13165" xr:uid="{00000000-0005-0000-0000-0000D8560000}"/>
    <cellStyle name="Percent 9 3 2 7 2" xfId="13166" xr:uid="{00000000-0005-0000-0000-0000D9560000}"/>
    <cellStyle name="Percent 9 3 2 7 2 2" xfId="30786" xr:uid="{00000000-0005-0000-0000-0000DA560000}"/>
    <cellStyle name="Percent 9 3 2 7 3" xfId="30785" xr:uid="{00000000-0005-0000-0000-0000DB560000}"/>
    <cellStyle name="Percent 9 3 2 8" xfId="13167" xr:uid="{00000000-0005-0000-0000-0000DC560000}"/>
    <cellStyle name="Percent 9 3 2 8 2" xfId="13168" xr:uid="{00000000-0005-0000-0000-0000DD560000}"/>
    <cellStyle name="Percent 9 3 2 8 2 2" xfId="30788" xr:uid="{00000000-0005-0000-0000-0000DE560000}"/>
    <cellStyle name="Percent 9 3 2 8 3" xfId="30787" xr:uid="{00000000-0005-0000-0000-0000DF560000}"/>
    <cellStyle name="Percent 9 3 2 9" xfId="13169" xr:uid="{00000000-0005-0000-0000-0000E0560000}"/>
    <cellStyle name="Percent 9 3 2 9 2" xfId="30789" xr:uid="{00000000-0005-0000-0000-0000E1560000}"/>
    <cellStyle name="Percent 9 3 3" xfId="13170" xr:uid="{00000000-0005-0000-0000-0000E2560000}"/>
    <cellStyle name="Percent 9 3 3 2" xfId="13171" xr:uid="{00000000-0005-0000-0000-0000E3560000}"/>
    <cellStyle name="Percent 9 3 3 2 2" xfId="13172" xr:uid="{00000000-0005-0000-0000-0000E4560000}"/>
    <cellStyle name="Percent 9 3 3 2 2 2" xfId="30792" xr:uid="{00000000-0005-0000-0000-0000E5560000}"/>
    <cellStyle name="Percent 9 3 3 2 3" xfId="30791" xr:uid="{00000000-0005-0000-0000-0000E6560000}"/>
    <cellStyle name="Percent 9 3 3 3" xfId="13173" xr:uid="{00000000-0005-0000-0000-0000E7560000}"/>
    <cellStyle name="Percent 9 3 3 3 2" xfId="13174" xr:uid="{00000000-0005-0000-0000-0000E8560000}"/>
    <cellStyle name="Percent 9 3 3 3 2 2" xfId="30794" xr:uid="{00000000-0005-0000-0000-0000E9560000}"/>
    <cellStyle name="Percent 9 3 3 3 3" xfId="30793" xr:uid="{00000000-0005-0000-0000-0000EA560000}"/>
    <cellStyle name="Percent 9 3 3 4" xfId="13175" xr:uid="{00000000-0005-0000-0000-0000EB560000}"/>
    <cellStyle name="Percent 9 3 3 4 2" xfId="30795" xr:uid="{00000000-0005-0000-0000-0000EC560000}"/>
    <cellStyle name="Percent 9 3 3 5" xfId="30790" xr:uid="{00000000-0005-0000-0000-0000ED560000}"/>
    <cellStyle name="Percent 9 3 4" xfId="13176" xr:uid="{00000000-0005-0000-0000-0000EE560000}"/>
    <cellStyle name="Percent 9 3 4 2" xfId="13177" xr:uid="{00000000-0005-0000-0000-0000EF560000}"/>
    <cellStyle name="Percent 9 3 4 2 2" xfId="13178" xr:uid="{00000000-0005-0000-0000-0000F0560000}"/>
    <cellStyle name="Percent 9 3 4 2 2 2" xfId="30798" xr:uid="{00000000-0005-0000-0000-0000F1560000}"/>
    <cellStyle name="Percent 9 3 4 2 3" xfId="30797" xr:uid="{00000000-0005-0000-0000-0000F2560000}"/>
    <cellStyle name="Percent 9 3 4 3" xfId="13179" xr:uid="{00000000-0005-0000-0000-0000F3560000}"/>
    <cellStyle name="Percent 9 3 4 3 2" xfId="13180" xr:uid="{00000000-0005-0000-0000-0000F4560000}"/>
    <cellStyle name="Percent 9 3 4 3 2 2" xfId="30800" xr:uid="{00000000-0005-0000-0000-0000F5560000}"/>
    <cellStyle name="Percent 9 3 4 3 3" xfId="30799" xr:uid="{00000000-0005-0000-0000-0000F6560000}"/>
    <cellStyle name="Percent 9 3 4 4" xfId="13181" xr:uid="{00000000-0005-0000-0000-0000F7560000}"/>
    <cellStyle name="Percent 9 3 4 4 2" xfId="30801" xr:uid="{00000000-0005-0000-0000-0000F8560000}"/>
    <cellStyle name="Percent 9 3 4 5" xfId="30796" xr:uid="{00000000-0005-0000-0000-0000F9560000}"/>
    <cellStyle name="Percent 9 3 5" xfId="13182" xr:uid="{00000000-0005-0000-0000-0000FA560000}"/>
    <cellStyle name="Percent 9 3 5 2" xfId="13183" xr:uid="{00000000-0005-0000-0000-0000FB560000}"/>
    <cellStyle name="Percent 9 3 5 2 2" xfId="13184" xr:uid="{00000000-0005-0000-0000-0000FC560000}"/>
    <cellStyle name="Percent 9 3 5 2 2 2" xfId="30804" xr:uid="{00000000-0005-0000-0000-0000FD560000}"/>
    <cellStyle name="Percent 9 3 5 2 3" xfId="30803" xr:uid="{00000000-0005-0000-0000-0000FE560000}"/>
    <cellStyle name="Percent 9 3 5 3" xfId="13185" xr:uid="{00000000-0005-0000-0000-0000FF560000}"/>
    <cellStyle name="Percent 9 3 5 3 2" xfId="13186" xr:uid="{00000000-0005-0000-0000-000000570000}"/>
    <cellStyle name="Percent 9 3 5 3 2 2" xfId="30806" xr:uid="{00000000-0005-0000-0000-000001570000}"/>
    <cellStyle name="Percent 9 3 5 3 3" xfId="30805" xr:uid="{00000000-0005-0000-0000-000002570000}"/>
    <cellStyle name="Percent 9 3 5 4" xfId="13187" xr:uid="{00000000-0005-0000-0000-000003570000}"/>
    <cellStyle name="Percent 9 3 5 4 2" xfId="30807" xr:uid="{00000000-0005-0000-0000-000004570000}"/>
    <cellStyle name="Percent 9 3 5 5" xfId="30802" xr:uid="{00000000-0005-0000-0000-000005570000}"/>
    <cellStyle name="Percent 9 3 6" xfId="13188" xr:uid="{00000000-0005-0000-0000-000006570000}"/>
    <cellStyle name="Percent 9 3 6 2" xfId="13189" xr:uid="{00000000-0005-0000-0000-000007570000}"/>
    <cellStyle name="Percent 9 3 6 2 2" xfId="13190" xr:uid="{00000000-0005-0000-0000-000008570000}"/>
    <cellStyle name="Percent 9 3 6 2 2 2" xfId="30810" xr:uid="{00000000-0005-0000-0000-000009570000}"/>
    <cellStyle name="Percent 9 3 6 2 3" xfId="30809" xr:uid="{00000000-0005-0000-0000-00000A570000}"/>
    <cellStyle name="Percent 9 3 6 3" xfId="13191" xr:uid="{00000000-0005-0000-0000-00000B570000}"/>
    <cellStyle name="Percent 9 3 6 3 2" xfId="13192" xr:uid="{00000000-0005-0000-0000-00000C570000}"/>
    <cellStyle name="Percent 9 3 6 3 2 2" xfId="30812" xr:uid="{00000000-0005-0000-0000-00000D570000}"/>
    <cellStyle name="Percent 9 3 6 3 3" xfId="30811" xr:uid="{00000000-0005-0000-0000-00000E570000}"/>
    <cellStyle name="Percent 9 3 6 4" xfId="13193" xr:uid="{00000000-0005-0000-0000-00000F570000}"/>
    <cellStyle name="Percent 9 3 6 4 2" xfId="13194" xr:uid="{00000000-0005-0000-0000-000010570000}"/>
    <cellStyle name="Percent 9 3 6 4 2 2" xfId="30814" xr:uid="{00000000-0005-0000-0000-000011570000}"/>
    <cellStyle name="Percent 9 3 6 4 3" xfId="30813" xr:uid="{00000000-0005-0000-0000-000012570000}"/>
    <cellStyle name="Percent 9 3 6 5" xfId="13195" xr:uid="{00000000-0005-0000-0000-000013570000}"/>
    <cellStyle name="Percent 9 3 6 5 2" xfId="30815" xr:uid="{00000000-0005-0000-0000-000014570000}"/>
    <cellStyle name="Percent 9 3 6 6" xfId="30808" xr:uid="{00000000-0005-0000-0000-000015570000}"/>
    <cellStyle name="Percent 9 3 7" xfId="13196" xr:uid="{00000000-0005-0000-0000-000016570000}"/>
    <cellStyle name="Percent 9 3 7 2" xfId="13197" xr:uid="{00000000-0005-0000-0000-000017570000}"/>
    <cellStyle name="Percent 9 3 7 2 2" xfId="13198" xr:uid="{00000000-0005-0000-0000-000018570000}"/>
    <cellStyle name="Percent 9 3 7 2 2 2" xfId="30818" xr:uid="{00000000-0005-0000-0000-000019570000}"/>
    <cellStyle name="Percent 9 3 7 2 3" xfId="30817" xr:uid="{00000000-0005-0000-0000-00001A570000}"/>
    <cellStyle name="Percent 9 3 7 3" xfId="13199" xr:uid="{00000000-0005-0000-0000-00001B570000}"/>
    <cellStyle name="Percent 9 3 7 3 2" xfId="13200" xr:uid="{00000000-0005-0000-0000-00001C570000}"/>
    <cellStyle name="Percent 9 3 7 3 2 2" xfId="30820" xr:uid="{00000000-0005-0000-0000-00001D570000}"/>
    <cellStyle name="Percent 9 3 7 3 3" xfId="30819" xr:uid="{00000000-0005-0000-0000-00001E570000}"/>
    <cellStyle name="Percent 9 3 7 4" xfId="13201" xr:uid="{00000000-0005-0000-0000-00001F570000}"/>
    <cellStyle name="Percent 9 3 7 4 2" xfId="30821" xr:uid="{00000000-0005-0000-0000-000020570000}"/>
    <cellStyle name="Percent 9 3 7 5" xfId="30816" xr:uid="{00000000-0005-0000-0000-000021570000}"/>
    <cellStyle name="Percent 9 3 8" xfId="13202" xr:uid="{00000000-0005-0000-0000-000022570000}"/>
    <cellStyle name="Percent 9 3 8 2" xfId="13203" xr:uid="{00000000-0005-0000-0000-000023570000}"/>
    <cellStyle name="Percent 9 3 8 2 2" xfId="30823" xr:uid="{00000000-0005-0000-0000-000024570000}"/>
    <cellStyle name="Percent 9 3 8 3" xfId="30822" xr:uid="{00000000-0005-0000-0000-000025570000}"/>
    <cellStyle name="Percent 9 3 9" xfId="13204" xr:uid="{00000000-0005-0000-0000-000026570000}"/>
    <cellStyle name="Percent 9 3 9 2" xfId="13205" xr:uid="{00000000-0005-0000-0000-000027570000}"/>
    <cellStyle name="Percent 9 3 9 2 2" xfId="30825" xr:uid="{00000000-0005-0000-0000-000028570000}"/>
    <cellStyle name="Percent 9 3 9 3" xfId="30824" xr:uid="{00000000-0005-0000-0000-000029570000}"/>
    <cellStyle name="Percent 9 4" xfId="13206" xr:uid="{00000000-0005-0000-0000-00002A570000}"/>
    <cellStyle name="Percent 9 4 10" xfId="13207" xr:uid="{00000000-0005-0000-0000-00002B570000}"/>
    <cellStyle name="Percent 9 4 10 2" xfId="13208" xr:uid="{00000000-0005-0000-0000-00002C570000}"/>
    <cellStyle name="Percent 9 4 10 2 2" xfId="30828" xr:uid="{00000000-0005-0000-0000-00002D570000}"/>
    <cellStyle name="Percent 9 4 10 3" xfId="30827" xr:uid="{00000000-0005-0000-0000-00002E570000}"/>
    <cellStyle name="Percent 9 4 11" xfId="13209" xr:uid="{00000000-0005-0000-0000-00002F570000}"/>
    <cellStyle name="Percent 9 4 11 2" xfId="13210" xr:uid="{00000000-0005-0000-0000-000030570000}"/>
    <cellStyle name="Percent 9 4 11 2 2" xfId="30830" xr:uid="{00000000-0005-0000-0000-000031570000}"/>
    <cellStyle name="Percent 9 4 11 3" xfId="30829" xr:uid="{00000000-0005-0000-0000-000032570000}"/>
    <cellStyle name="Percent 9 4 12" xfId="13211" xr:uid="{00000000-0005-0000-0000-000033570000}"/>
    <cellStyle name="Percent 9 4 12 2" xfId="30831" xr:uid="{00000000-0005-0000-0000-000034570000}"/>
    <cellStyle name="Percent 9 4 13" xfId="30826" xr:uid="{00000000-0005-0000-0000-000035570000}"/>
    <cellStyle name="Percent 9 4 2" xfId="13212" xr:uid="{00000000-0005-0000-0000-000036570000}"/>
    <cellStyle name="Percent 9 4 2 10" xfId="30832" xr:uid="{00000000-0005-0000-0000-000037570000}"/>
    <cellStyle name="Percent 9 4 2 2" xfId="13213" xr:uid="{00000000-0005-0000-0000-000038570000}"/>
    <cellStyle name="Percent 9 4 2 2 2" xfId="13214" xr:uid="{00000000-0005-0000-0000-000039570000}"/>
    <cellStyle name="Percent 9 4 2 2 2 2" xfId="13215" xr:uid="{00000000-0005-0000-0000-00003A570000}"/>
    <cellStyle name="Percent 9 4 2 2 2 2 2" xfId="30835" xr:uid="{00000000-0005-0000-0000-00003B570000}"/>
    <cellStyle name="Percent 9 4 2 2 2 3" xfId="30834" xr:uid="{00000000-0005-0000-0000-00003C570000}"/>
    <cellStyle name="Percent 9 4 2 2 3" xfId="13216" xr:uid="{00000000-0005-0000-0000-00003D570000}"/>
    <cellStyle name="Percent 9 4 2 2 3 2" xfId="13217" xr:uid="{00000000-0005-0000-0000-00003E570000}"/>
    <cellStyle name="Percent 9 4 2 2 3 2 2" xfId="30837" xr:uid="{00000000-0005-0000-0000-00003F570000}"/>
    <cellStyle name="Percent 9 4 2 2 3 3" xfId="30836" xr:uid="{00000000-0005-0000-0000-000040570000}"/>
    <cellStyle name="Percent 9 4 2 2 4" xfId="13218" xr:uid="{00000000-0005-0000-0000-000041570000}"/>
    <cellStyle name="Percent 9 4 2 2 4 2" xfId="30838" xr:uid="{00000000-0005-0000-0000-000042570000}"/>
    <cellStyle name="Percent 9 4 2 2 5" xfId="30833" xr:uid="{00000000-0005-0000-0000-000043570000}"/>
    <cellStyle name="Percent 9 4 2 3" xfId="13219" xr:uid="{00000000-0005-0000-0000-000044570000}"/>
    <cellStyle name="Percent 9 4 2 3 2" xfId="13220" xr:uid="{00000000-0005-0000-0000-000045570000}"/>
    <cellStyle name="Percent 9 4 2 3 2 2" xfId="13221" xr:uid="{00000000-0005-0000-0000-000046570000}"/>
    <cellStyle name="Percent 9 4 2 3 2 2 2" xfId="30841" xr:uid="{00000000-0005-0000-0000-000047570000}"/>
    <cellStyle name="Percent 9 4 2 3 2 3" xfId="30840" xr:uid="{00000000-0005-0000-0000-000048570000}"/>
    <cellStyle name="Percent 9 4 2 3 3" xfId="13222" xr:uid="{00000000-0005-0000-0000-000049570000}"/>
    <cellStyle name="Percent 9 4 2 3 3 2" xfId="13223" xr:uid="{00000000-0005-0000-0000-00004A570000}"/>
    <cellStyle name="Percent 9 4 2 3 3 2 2" xfId="30843" xr:uid="{00000000-0005-0000-0000-00004B570000}"/>
    <cellStyle name="Percent 9 4 2 3 3 3" xfId="30842" xr:uid="{00000000-0005-0000-0000-00004C570000}"/>
    <cellStyle name="Percent 9 4 2 3 4" xfId="13224" xr:uid="{00000000-0005-0000-0000-00004D570000}"/>
    <cellStyle name="Percent 9 4 2 3 4 2" xfId="30844" xr:uid="{00000000-0005-0000-0000-00004E570000}"/>
    <cellStyle name="Percent 9 4 2 3 5" xfId="30839" xr:uid="{00000000-0005-0000-0000-00004F570000}"/>
    <cellStyle name="Percent 9 4 2 4" xfId="13225" xr:uid="{00000000-0005-0000-0000-000050570000}"/>
    <cellStyle name="Percent 9 4 2 4 2" xfId="13226" xr:uid="{00000000-0005-0000-0000-000051570000}"/>
    <cellStyle name="Percent 9 4 2 4 2 2" xfId="13227" xr:uid="{00000000-0005-0000-0000-000052570000}"/>
    <cellStyle name="Percent 9 4 2 4 2 2 2" xfId="30847" xr:uid="{00000000-0005-0000-0000-000053570000}"/>
    <cellStyle name="Percent 9 4 2 4 2 3" xfId="30846" xr:uid="{00000000-0005-0000-0000-000054570000}"/>
    <cellStyle name="Percent 9 4 2 4 3" xfId="13228" xr:uid="{00000000-0005-0000-0000-000055570000}"/>
    <cellStyle name="Percent 9 4 2 4 3 2" xfId="13229" xr:uid="{00000000-0005-0000-0000-000056570000}"/>
    <cellStyle name="Percent 9 4 2 4 3 2 2" xfId="30849" xr:uid="{00000000-0005-0000-0000-000057570000}"/>
    <cellStyle name="Percent 9 4 2 4 3 3" xfId="30848" xr:uid="{00000000-0005-0000-0000-000058570000}"/>
    <cellStyle name="Percent 9 4 2 4 4" xfId="13230" xr:uid="{00000000-0005-0000-0000-000059570000}"/>
    <cellStyle name="Percent 9 4 2 4 4 2" xfId="13231" xr:uid="{00000000-0005-0000-0000-00005A570000}"/>
    <cellStyle name="Percent 9 4 2 4 4 2 2" xfId="30851" xr:uid="{00000000-0005-0000-0000-00005B570000}"/>
    <cellStyle name="Percent 9 4 2 4 4 3" xfId="30850" xr:uid="{00000000-0005-0000-0000-00005C570000}"/>
    <cellStyle name="Percent 9 4 2 4 5" xfId="13232" xr:uid="{00000000-0005-0000-0000-00005D570000}"/>
    <cellStyle name="Percent 9 4 2 4 5 2" xfId="30852" xr:uid="{00000000-0005-0000-0000-00005E570000}"/>
    <cellStyle name="Percent 9 4 2 4 6" xfId="30845" xr:uid="{00000000-0005-0000-0000-00005F570000}"/>
    <cellStyle name="Percent 9 4 2 5" xfId="13233" xr:uid="{00000000-0005-0000-0000-000060570000}"/>
    <cellStyle name="Percent 9 4 2 5 2" xfId="13234" xr:uid="{00000000-0005-0000-0000-000061570000}"/>
    <cellStyle name="Percent 9 4 2 5 2 2" xfId="13235" xr:uid="{00000000-0005-0000-0000-000062570000}"/>
    <cellStyle name="Percent 9 4 2 5 2 2 2" xfId="30855" xr:uid="{00000000-0005-0000-0000-000063570000}"/>
    <cellStyle name="Percent 9 4 2 5 2 3" xfId="30854" xr:uid="{00000000-0005-0000-0000-000064570000}"/>
    <cellStyle name="Percent 9 4 2 5 3" xfId="13236" xr:uid="{00000000-0005-0000-0000-000065570000}"/>
    <cellStyle name="Percent 9 4 2 5 3 2" xfId="13237" xr:uid="{00000000-0005-0000-0000-000066570000}"/>
    <cellStyle name="Percent 9 4 2 5 3 2 2" xfId="30857" xr:uid="{00000000-0005-0000-0000-000067570000}"/>
    <cellStyle name="Percent 9 4 2 5 3 3" xfId="30856" xr:uid="{00000000-0005-0000-0000-000068570000}"/>
    <cellStyle name="Percent 9 4 2 5 4" xfId="13238" xr:uid="{00000000-0005-0000-0000-000069570000}"/>
    <cellStyle name="Percent 9 4 2 5 4 2" xfId="30858" xr:uid="{00000000-0005-0000-0000-00006A570000}"/>
    <cellStyle name="Percent 9 4 2 5 5" xfId="30853" xr:uid="{00000000-0005-0000-0000-00006B570000}"/>
    <cellStyle name="Percent 9 4 2 6" xfId="13239" xr:uid="{00000000-0005-0000-0000-00006C570000}"/>
    <cellStyle name="Percent 9 4 2 6 2" xfId="13240" xr:uid="{00000000-0005-0000-0000-00006D570000}"/>
    <cellStyle name="Percent 9 4 2 6 2 2" xfId="30860" xr:uid="{00000000-0005-0000-0000-00006E570000}"/>
    <cellStyle name="Percent 9 4 2 6 3" xfId="30859" xr:uid="{00000000-0005-0000-0000-00006F570000}"/>
    <cellStyle name="Percent 9 4 2 7" xfId="13241" xr:uid="{00000000-0005-0000-0000-000070570000}"/>
    <cellStyle name="Percent 9 4 2 7 2" xfId="13242" xr:uid="{00000000-0005-0000-0000-000071570000}"/>
    <cellStyle name="Percent 9 4 2 7 2 2" xfId="30862" xr:uid="{00000000-0005-0000-0000-000072570000}"/>
    <cellStyle name="Percent 9 4 2 7 3" xfId="30861" xr:uid="{00000000-0005-0000-0000-000073570000}"/>
    <cellStyle name="Percent 9 4 2 8" xfId="13243" xr:uid="{00000000-0005-0000-0000-000074570000}"/>
    <cellStyle name="Percent 9 4 2 8 2" xfId="13244" xr:uid="{00000000-0005-0000-0000-000075570000}"/>
    <cellStyle name="Percent 9 4 2 8 2 2" xfId="30864" xr:uid="{00000000-0005-0000-0000-000076570000}"/>
    <cellStyle name="Percent 9 4 2 8 3" xfId="30863" xr:uid="{00000000-0005-0000-0000-000077570000}"/>
    <cellStyle name="Percent 9 4 2 9" xfId="13245" xr:uid="{00000000-0005-0000-0000-000078570000}"/>
    <cellStyle name="Percent 9 4 2 9 2" xfId="30865" xr:uid="{00000000-0005-0000-0000-000079570000}"/>
    <cellStyle name="Percent 9 4 3" xfId="13246" xr:uid="{00000000-0005-0000-0000-00007A570000}"/>
    <cellStyle name="Percent 9 4 3 2" xfId="13247" xr:uid="{00000000-0005-0000-0000-00007B570000}"/>
    <cellStyle name="Percent 9 4 3 2 2" xfId="13248" xr:uid="{00000000-0005-0000-0000-00007C570000}"/>
    <cellStyle name="Percent 9 4 3 2 2 2" xfId="30868" xr:uid="{00000000-0005-0000-0000-00007D570000}"/>
    <cellStyle name="Percent 9 4 3 2 3" xfId="30867" xr:uid="{00000000-0005-0000-0000-00007E570000}"/>
    <cellStyle name="Percent 9 4 3 3" xfId="13249" xr:uid="{00000000-0005-0000-0000-00007F570000}"/>
    <cellStyle name="Percent 9 4 3 3 2" xfId="13250" xr:uid="{00000000-0005-0000-0000-000080570000}"/>
    <cellStyle name="Percent 9 4 3 3 2 2" xfId="30870" xr:uid="{00000000-0005-0000-0000-000081570000}"/>
    <cellStyle name="Percent 9 4 3 3 3" xfId="30869" xr:uid="{00000000-0005-0000-0000-000082570000}"/>
    <cellStyle name="Percent 9 4 3 4" xfId="13251" xr:uid="{00000000-0005-0000-0000-000083570000}"/>
    <cellStyle name="Percent 9 4 3 4 2" xfId="30871" xr:uid="{00000000-0005-0000-0000-000084570000}"/>
    <cellStyle name="Percent 9 4 3 5" xfId="30866" xr:uid="{00000000-0005-0000-0000-000085570000}"/>
    <cellStyle name="Percent 9 4 4" xfId="13252" xr:uid="{00000000-0005-0000-0000-000086570000}"/>
    <cellStyle name="Percent 9 4 4 2" xfId="13253" xr:uid="{00000000-0005-0000-0000-000087570000}"/>
    <cellStyle name="Percent 9 4 4 2 2" xfId="13254" xr:uid="{00000000-0005-0000-0000-000088570000}"/>
    <cellStyle name="Percent 9 4 4 2 2 2" xfId="30874" xr:uid="{00000000-0005-0000-0000-000089570000}"/>
    <cellStyle name="Percent 9 4 4 2 3" xfId="30873" xr:uid="{00000000-0005-0000-0000-00008A570000}"/>
    <cellStyle name="Percent 9 4 4 3" xfId="13255" xr:uid="{00000000-0005-0000-0000-00008B570000}"/>
    <cellStyle name="Percent 9 4 4 3 2" xfId="13256" xr:uid="{00000000-0005-0000-0000-00008C570000}"/>
    <cellStyle name="Percent 9 4 4 3 2 2" xfId="30876" xr:uid="{00000000-0005-0000-0000-00008D570000}"/>
    <cellStyle name="Percent 9 4 4 3 3" xfId="30875" xr:uid="{00000000-0005-0000-0000-00008E570000}"/>
    <cellStyle name="Percent 9 4 4 4" xfId="13257" xr:uid="{00000000-0005-0000-0000-00008F570000}"/>
    <cellStyle name="Percent 9 4 4 4 2" xfId="30877" xr:uid="{00000000-0005-0000-0000-000090570000}"/>
    <cellStyle name="Percent 9 4 4 5" xfId="30872" xr:uid="{00000000-0005-0000-0000-000091570000}"/>
    <cellStyle name="Percent 9 4 5" xfId="13258" xr:uid="{00000000-0005-0000-0000-000092570000}"/>
    <cellStyle name="Percent 9 4 5 2" xfId="13259" xr:uid="{00000000-0005-0000-0000-000093570000}"/>
    <cellStyle name="Percent 9 4 5 2 2" xfId="13260" xr:uid="{00000000-0005-0000-0000-000094570000}"/>
    <cellStyle name="Percent 9 4 5 2 2 2" xfId="30880" xr:uid="{00000000-0005-0000-0000-000095570000}"/>
    <cellStyle name="Percent 9 4 5 2 3" xfId="30879" xr:uid="{00000000-0005-0000-0000-000096570000}"/>
    <cellStyle name="Percent 9 4 5 3" xfId="13261" xr:uid="{00000000-0005-0000-0000-000097570000}"/>
    <cellStyle name="Percent 9 4 5 3 2" xfId="13262" xr:uid="{00000000-0005-0000-0000-000098570000}"/>
    <cellStyle name="Percent 9 4 5 3 2 2" xfId="30882" xr:uid="{00000000-0005-0000-0000-000099570000}"/>
    <cellStyle name="Percent 9 4 5 3 3" xfId="30881" xr:uid="{00000000-0005-0000-0000-00009A570000}"/>
    <cellStyle name="Percent 9 4 5 4" xfId="13263" xr:uid="{00000000-0005-0000-0000-00009B570000}"/>
    <cellStyle name="Percent 9 4 5 4 2" xfId="30883" xr:uid="{00000000-0005-0000-0000-00009C570000}"/>
    <cellStyle name="Percent 9 4 5 5" xfId="30878" xr:uid="{00000000-0005-0000-0000-00009D570000}"/>
    <cellStyle name="Percent 9 4 6" xfId="13264" xr:uid="{00000000-0005-0000-0000-00009E570000}"/>
    <cellStyle name="Percent 9 4 6 2" xfId="13265" xr:uid="{00000000-0005-0000-0000-00009F570000}"/>
    <cellStyle name="Percent 9 4 6 2 2" xfId="13266" xr:uid="{00000000-0005-0000-0000-0000A0570000}"/>
    <cellStyle name="Percent 9 4 6 2 2 2" xfId="30886" xr:uid="{00000000-0005-0000-0000-0000A1570000}"/>
    <cellStyle name="Percent 9 4 6 2 3" xfId="30885" xr:uid="{00000000-0005-0000-0000-0000A2570000}"/>
    <cellStyle name="Percent 9 4 6 3" xfId="13267" xr:uid="{00000000-0005-0000-0000-0000A3570000}"/>
    <cellStyle name="Percent 9 4 6 3 2" xfId="13268" xr:uid="{00000000-0005-0000-0000-0000A4570000}"/>
    <cellStyle name="Percent 9 4 6 3 2 2" xfId="30888" xr:uid="{00000000-0005-0000-0000-0000A5570000}"/>
    <cellStyle name="Percent 9 4 6 3 3" xfId="30887" xr:uid="{00000000-0005-0000-0000-0000A6570000}"/>
    <cellStyle name="Percent 9 4 6 4" xfId="13269" xr:uid="{00000000-0005-0000-0000-0000A7570000}"/>
    <cellStyle name="Percent 9 4 6 4 2" xfId="13270" xr:uid="{00000000-0005-0000-0000-0000A8570000}"/>
    <cellStyle name="Percent 9 4 6 4 2 2" xfId="30890" xr:uid="{00000000-0005-0000-0000-0000A9570000}"/>
    <cellStyle name="Percent 9 4 6 4 3" xfId="30889" xr:uid="{00000000-0005-0000-0000-0000AA570000}"/>
    <cellStyle name="Percent 9 4 6 5" xfId="13271" xr:uid="{00000000-0005-0000-0000-0000AB570000}"/>
    <cellStyle name="Percent 9 4 6 5 2" xfId="30891" xr:uid="{00000000-0005-0000-0000-0000AC570000}"/>
    <cellStyle name="Percent 9 4 6 6" xfId="30884" xr:uid="{00000000-0005-0000-0000-0000AD570000}"/>
    <cellStyle name="Percent 9 4 7" xfId="13272" xr:uid="{00000000-0005-0000-0000-0000AE570000}"/>
    <cellStyle name="Percent 9 4 7 2" xfId="13273" xr:uid="{00000000-0005-0000-0000-0000AF570000}"/>
    <cellStyle name="Percent 9 4 7 2 2" xfId="13274" xr:uid="{00000000-0005-0000-0000-0000B0570000}"/>
    <cellStyle name="Percent 9 4 7 2 2 2" xfId="30894" xr:uid="{00000000-0005-0000-0000-0000B1570000}"/>
    <cellStyle name="Percent 9 4 7 2 3" xfId="30893" xr:uid="{00000000-0005-0000-0000-0000B2570000}"/>
    <cellStyle name="Percent 9 4 7 3" xfId="13275" xr:uid="{00000000-0005-0000-0000-0000B3570000}"/>
    <cellStyle name="Percent 9 4 7 3 2" xfId="13276" xr:uid="{00000000-0005-0000-0000-0000B4570000}"/>
    <cellStyle name="Percent 9 4 7 3 2 2" xfId="30896" xr:uid="{00000000-0005-0000-0000-0000B5570000}"/>
    <cellStyle name="Percent 9 4 7 3 3" xfId="30895" xr:uid="{00000000-0005-0000-0000-0000B6570000}"/>
    <cellStyle name="Percent 9 4 7 4" xfId="13277" xr:uid="{00000000-0005-0000-0000-0000B7570000}"/>
    <cellStyle name="Percent 9 4 7 4 2" xfId="30897" xr:uid="{00000000-0005-0000-0000-0000B8570000}"/>
    <cellStyle name="Percent 9 4 7 5" xfId="30892" xr:uid="{00000000-0005-0000-0000-0000B9570000}"/>
    <cellStyle name="Percent 9 4 8" xfId="13278" xr:uid="{00000000-0005-0000-0000-0000BA570000}"/>
    <cellStyle name="Percent 9 4 8 2" xfId="13279" xr:uid="{00000000-0005-0000-0000-0000BB570000}"/>
    <cellStyle name="Percent 9 4 8 2 2" xfId="30899" xr:uid="{00000000-0005-0000-0000-0000BC570000}"/>
    <cellStyle name="Percent 9 4 8 3" xfId="30898" xr:uid="{00000000-0005-0000-0000-0000BD570000}"/>
    <cellStyle name="Percent 9 4 9" xfId="13280" xr:uid="{00000000-0005-0000-0000-0000BE570000}"/>
    <cellStyle name="Percent 9 4 9 2" xfId="13281" xr:uid="{00000000-0005-0000-0000-0000BF570000}"/>
    <cellStyle name="Percent 9 4 9 2 2" xfId="30901" xr:uid="{00000000-0005-0000-0000-0000C0570000}"/>
    <cellStyle name="Percent 9 4 9 3" xfId="30900" xr:uid="{00000000-0005-0000-0000-0000C1570000}"/>
    <cellStyle name="Percent 9 5" xfId="13282" xr:uid="{00000000-0005-0000-0000-0000C2570000}"/>
    <cellStyle name="Percent 9 5 10" xfId="13283" xr:uid="{00000000-0005-0000-0000-0000C3570000}"/>
    <cellStyle name="Percent 9 5 10 2" xfId="13284" xr:uid="{00000000-0005-0000-0000-0000C4570000}"/>
    <cellStyle name="Percent 9 5 10 2 2" xfId="30904" xr:uid="{00000000-0005-0000-0000-0000C5570000}"/>
    <cellStyle name="Percent 9 5 10 3" xfId="30903" xr:uid="{00000000-0005-0000-0000-0000C6570000}"/>
    <cellStyle name="Percent 9 5 11" xfId="13285" xr:uid="{00000000-0005-0000-0000-0000C7570000}"/>
    <cellStyle name="Percent 9 5 11 2" xfId="13286" xr:uid="{00000000-0005-0000-0000-0000C8570000}"/>
    <cellStyle name="Percent 9 5 11 2 2" xfId="30906" xr:uid="{00000000-0005-0000-0000-0000C9570000}"/>
    <cellStyle name="Percent 9 5 11 3" xfId="30905" xr:uid="{00000000-0005-0000-0000-0000CA570000}"/>
    <cellStyle name="Percent 9 5 12" xfId="13287" xr:uid="{00000000-0005-0000-0000-0000CB570000}"/>
    <cellStyle name="Percent 9 5 12 2" xfId="30907" xr:uid="{00000000-0005-0000-0000-0000CC570000}"/>
    <cellStyle name="Percent 9 5 13" xfId="30902" xr:uid="{00000000-0005-0000-0000-0000CD570000}"/>
    <cellStyle name="Percent 9 5 2" xfId="13288" xr:uid="{00000000-0005-0000-0000-0000CE570000}"/>
    <cellStyle name="Percent 9 5 2 10" xfId="30908" xr:uid="{00000000-0005-0000-0000-0000CF570000}"/>
    <cellStyle name="Percent 9 5 2 2" xfId="13289" xr:uid="{00000000-0005-0000-0000-0000D0570000}"/>
    <cellStyle name="Percent 9 5 2 2 2" xfId="13290" xr:uid="{00000000-0005-0000-0000-0000D1570000}"/>
    <cellStyle name="Percent 9 5 2 2 2 2" xfId="13291" xr:uid="{00000000-0005-0000-0000-0000D2570000}"/>
    <cellStyle name="Percent 9 5 2 2 2 2 2" xfId="30911" xr:uid="{00000000-0005-0000-0000-0000D3570000}"/>
    <cellStyle name="Percent 9 5 2 2 2 3" xfId="30910" xr:uid="{00000000-0005-0000-0000-0000D4570000}"/>
    <cellStyle name="Percent 9 5 2 2 3" xfId="13292" xr:uid="{00000000-0005-0000-0000-0000D5570000}"/>
    <cellStyle name="Percent 9 5 2 2 3 2" xfId="13293" xr:uid="{00000000-0005-0000-0000-0000D6570000}"/>
    <cellStyle name="Percent 9 5 2 2 3 2 2" xfId="30913" xr:uid="{00000000-0005-0000-0000-0000D7570000}"/>
    <cellStyle name="Percent 9 5 2 2 3 3" xfId="30912" xr:uid="{00000000-0005-0000-0000-0000D8570000}"/>
    <cellStyle name="Percent 9 5 2 2 4" xfId="13294" xr:uid="{00000000-0005-0000-0000-0000D9570000}"/>
    <cellStyle name="Percent 9 5 2 2 4 2" xfId="30914" xr:uid="{00000000-0005-0000-0000-0000DA570000}"/>
    <cellStyle name="Percent 9 5 2 2 5" xfId="30909" xr:uid="{00000000-0005-0000-0000-0000DB570000}"/>
    <cellStyle name="Percent 9 5 2 3" xfId="13295" xr:uid="{00000000-0005-0000-0000-0000DC570000}"/>
    <cellStyle name="Percent 9 5 2 3 2" xfId="13296" xr:uid="{00000000-0005-0000-0000-0000DD570000}"/>
    <cellStyle name="Percent 9 5 2 3 2 2" xfId="13297" xr:uid="{00000000-0005-0000-0000-0000DE570000}"/>
    <cellStyle name="Percent 9 5 2 3 2 2 2" xfId="30917" xr:uid="{00000000-0005-0000-0000-0000DF570000}"/>
    <cellStyle name="Percent 9 5 2 3 2 3" xfId="30916" xr:uid="{00000000-0005-0000-0000-0000E0570000}"/>
    <cellStyle name="Percent 9 5 2 3 3" xfId="13298" xr:uid="{00000000-0005-0000-0000-0000E1570000}"/>
    <cellStyle name="Percent 9 5 2 3 3 2" xfId="13299" xr:uid="{00000000-0005-0000-0000-0000E2570000}"/>
    <cellStyle name="Percent 9 5 2 3 3 2 2" xfId="30919" xr:uid="{00000000-0005-0000-0000-0000E3570000}"/>
    <cellStyle name="Percent 9 5 2 3 3 3" xfId="30918" xr:uid="{00000000-0005-0000-0000-0000E4570000}"/>
    <cellStyle name="Percent 9 5 2 3 4" xfId="13300" xr:uid="{00000000-0005-0000-0000-0000E5570000}"/>
    <cellStyle name="Percent 9 5 2 3 4 2" xfId="30920" xr:uid="{00000000-0005-0000-0000-0000E6570000}"/>
    <cellStyle name="Percent 9 5 2 3 5" xfId="30915" xr:uid="{00000000-0005-0000-0000-0000E7570000}"/>
    <cellStyle name="Percent 9 5 2 4" xfId="13301" xr:uid="{00000000-0005-0000-0000-0000E8570000}"/>
    <cellStyle name="Percent 9 5 2 4 2" xfId="13302" xr:uid="{00000000-0005-0000-0000-0000E9570000}"/>
    <cellStyle name="Percent 9 5 2 4 2 2" xfId="13303" xr:uid="{00000000-0005-0000-0000-0000EA570000}"/>
    <cellStyle name="Percent 9 5 2 4 2 2 2" xfId="30923" xr:uid="{00000000-0005-0000-0000-0000EB570000}"/>
    <cellStyle name="Percent 9 5 2 4 2 3" xfId="30922" xr:uid="{00000000-0005-0000-0000-0000EC570000}"/>
    <cellStyle name="Percent 9 5 2 4 3" xfId="13304" xr:uid="{00000000-0005-0000-0000-0000ED570000}"/>
    <cellStyle name="Percent 9 5 2 4 3 2" xfId="13305" xr:uid="{00000000-0005-0000-0000-0000EE570000}"/>
    <cellStyle name="Percent 9 5 2 4 3 2 2" xfId="30925" xr:uid="{00000000-0005-0000-0000-0000EF570000}"/>
    <cellStyle name="Percent 9 5 2 4 3 3" xfId="30924" xr:uid="{00000000-0005-0000-0000-0000F0570000}"/>
    <cellStyle name="Percent 9 5 2 4 4" xfId="13306" xr:uid="{00000000-0005-0000-0000-0000F1570000}"/>
    <cellStyle name="Percent 9 5 2 4 4 2" xfId="13307" xr:uid="{00000000-0005-0000-0000-0000F2570000}"/>
    <cellStyle name="Percent 9 5 2 4 4 2 2" xfId="30927" xr:uid="{00000000-0005-0000-0000-0000F3570000}"/>
    <cellStyle name="Percent 9 5 2 4 4 3" xfId="30926" xr:uid="{00000000-0005-0000-0000-0000F4570000}"/>
    <cellStyle name="Percent 9 5 2 4 5" xfId="13308" xr:uid="{00000000-0005-0000-0000-0000F5570000}"/>
    <cellStyle name="Percent 9 5 2 4 5 2" xfId="30928" xr:uid="{00000000-0005-0000-0000-0000F6570000}"/>
    <cellStyle name="Percent 9 5 2 4 6" xfId="30921" xr:uid="{00000000-0005-0000-0000-0000F7570000}"/>
    <cellStyle name="Percent 9 5 2 5" xfId="13309" xr:uid="{00000000-0005-0000-0000-0000F8570000}"/>
    <cellStyle name="Percent 9 5 2 5 2" xfId="13310" xr:uid="{00000000-0005-0000-0000-0000F9570000}"/>
    <cellStyle name="Percent 9 5 2 5 2 2" xfId="13311" xr:uid="{00000000-0005-0000-0000-0000FA570000}"/>
    <cellStyle name="Percent 9 5 2 5 2 2 2" xfId="30931" xr:uid="{00000000-0005-0000-0000-0000FB570000}"/>
    <cellStyle name="Percent 9 5 2 5 2 3" xfId="30930" xr:uid="{00000000-0005-0000-0000-0000FC570000}"/>
    <cellStyle name="Percent 9 5 2 5 3" xfId="13312" xr:uid="{00000000-0005-0000-0000-0000FD570000}"/>
    <cellStyle name="Percent 9 5 2 5 3 2" xfId="13313" xr:uid="{00000000-0005-0000-0000-0000FE570000}"/>
    <cellStyle name="Percent 9 5 2 5 3 2 2" xfId="30933" xr:uid="{00000000-0005-0000-0000-0000FF570000}"/>
    <cellStyle name="Percent 9 5 2 5 3 3" xfId="30932" xr:uid="{00000000-0005-0000-0000-000000580000}"/>
    <cellStyle name="Percent 9 5 2 5 4" xfId="13314" xr:uid="{00000000-0005-0000-0000-000001580000}"/>
    <cellStyle name="Percent 9 5 2 5 4 2" xfId="30934" xr:uid="{00000000-0005-0000-0000-000002580000}"/>
    <cellStyle name="Percent 9 5 2 5 5" xfId="30929" xr:uid="{00000000-0005-0000-0000-000003580000}"/>
    <cellStyle name="Percent 9 5 2 6" xfId="13315" xr:uid="{00000000-0005-0000-0000-000004580000}"/>
    <cellStyle name="Percent 9 5 2 6 2" xfId="13316" xr:uid="{00000000-0005-0000-0000-000005580000}"/>
    <cellStyle name="Percent 9 5 2 6 2 2" xfId="30936" xr:uid="{00000000-0005-0000-0000-000006580000}"/>
    <cellStyle name="Percent 9 5 2 6 3" xfId="30935" xr:uid="{00000000-0005-0000-0000-000007580000}"/>
    <cellStyle name="Percent 9 5 2 7" xfId="13317" xr:uid="{00000000-0005-0000-0000-000008580000}"/>
    <cellStyle name="Percent 9 5 2 7 2" xfId="13318" xr:uid="{00000000-0005-0000-0000-000009580000}"/>
    <cellStyle name="Percent 9 5 2 7 2 2" xfId="30938" xr:uid="{00000000-0005-0000-0000-00000A580000}"/>
    <cellStyle name="Percent 9 5 2 7 3" xfId="30937" xr:uid="{00000000-0005-0000-0000-00000B580000}"/>
    <cellStyle name="Percent 9 5 2 8" xfId="13319" xr:uid="{00000000-0005-0000-0000-00000C580000}"/>
    <cellStyle name="Percent 9 5 2 8 2" xfId="13320" xr:uid="{00000000-0005-0000-0000-00000D580000}"/>
    <cellStyle name="Percent 9 5 2 8 2 2" xfId="30940" xr:uid="{00000000-0005-0000-0000-00000E580000}"/>
    <cellStyle name="Percent 9 5 2 8 3" xfId="30939" xr:uid="{00000000-0005-0000-0000-00000F580000}"/>
    <cellStyle name="Percent 9 5 2 9" xfId="13321" xr:uid="{00000000-0005-0000-0000-000010580000}"/>
    <cellStyle name="Percent 9 5 2 9 2" xfId="30941" xr:uid="{00000000-0005-0000-0000-000011580000}"/>
    <cellStyle name="Percent 9 5 3" xfId="13322" xr:uid="{00000000-0005-0000-0000-000012580000}"/>
    <cellStyle name="Percent 9 5 3 2" xfId="13323" xr:uid="{00000000-0005-0000-0000-000013580000}"/>
    <cellStyle name="Percent 9 5 3 2 2" xfId="13324" xr:uid="{00000000-0005-0000-0000-000014580000}"/>
    <cellStyle name="Percent 9 5 3 2 2 2" xfId="30944" xr:uid="{00000000-0005-0000-0000-000015580000}"/>
    <cellStyle name="Percent 9 5 3 2 3" xfId="30943" xr:uid="{00000000-0005-0000-0000-000016580000}"/>
    <cellStyle name="Percent 9 5 3 3" xfId="13325" xr:uid="{00000000-0005-0000-0000-000017580000}"/>
    <cellStyle name="Percent 9 5 3 3 2" xfId="13326" xr:uid="{00000000-0005-0000-0000-000018580000}"/>
    <cellStyle name="Percent 9 5 3 3 2 2" xfId="30946" xr:uid="{00000000-0005-0000-0000-000019580000}"/>
    <cellStyle name="Percent 9 5 3 3 3" xfId="30945" xr:uid="{00000000-0005-0000-0000-00001A580000}"/>
    <cellStyle name="Percent 9 5 3 4" xfId="13327" xr:uid="{00000000-0005-0000-0000-00001B580000}"/>
    <cellStyle name="Percent 9 5 3 4 2" xfId="30947" xr:uid="{00000000-0005-0000-0000-00001C580000}"/>
    <cellStyle name="Percent 9 5 3 5" xfId="30942" xr:uid="{00000000-0005-0000-0000-00001D580000}"/>
    <cellStyle name="Percent 9 5 4" xfId="13328" xr:uid="{00000000-0005-0000-0000-00001E580000}"/>
    <cellStyle name="Percent 9 5 4 2" xfId="13329" xr:uid="{00000000-0005-0000-0000-00001F580000}"/>
    <cellStyle name="Percent 9 5 4 2 2" xfId="13330" xr:uid="{00000000-0005-0000-0000-000020580000}"/>
    <cellStyle name="Percent 9 5 4 2 2 2" xfId="30950" xr:uid="{00000000-0005-0000-0000-000021580000}"/>
    <cellStyle name="Percent 9 5 4 2 3" xfId="30949" xr:uid="{00000000-0005-0000-0000-000022580000}"/>
    <cellStyle name="Percent 9 5 4 3" xfId="13331" xr:uid="{00000000-0005-0000-0000-000023580000}"/>
    <cellStyle name="Percent 9 5 4 3 2" xfId="13332" xr:uid="{00000000-0005-0000-0000-000024580000}"/>
    <cellStyle name="Percent 9 5 4 3 2 2" xfId="30952" xr:uid="{00000000-0005-0000-0000-000025580000}"/>
    <cellStyle name="Percent 9 5 4 3 3" xfId="30951" xr:uid="{00000000-0005-0000-0000-000026580000}"/>
    <cellStyle name="Percent 9 5 4 4" xfId="13333" xr:uid="{00000000-0005-0000-0000-000027580000}"/>
    <cellStyle name="Percent 9 5 4 4 2" xfId="30953" xr:uid="{00000000-0005-0000-0000-000028580000}"/>
    <cellStyle name="Percent 9 5 4 5" xfId="30948" xr:uid="{00000000-0005-0000-0000-000029580000}"/>
    <cellStyle name="Percent 9 5 5" xfId="13334" xr:uid="{00000000-0005-0000-0000-00002A580000}"/>
    <cellStyle name="Percent 9 5 5 2" xfId="13335" xr:uid="{00000000-0005-0000-0000-00002B580000}"/>
    <cellStyle name="Percent 9 5 5 2 2" xfId="13336" xr:uid="{00000000-0005-0000-0000-00002C580000}"/>
    <cellStyle name="Percent 9 5 5 2 2 2" xfId="30956" xr:uid="{00000000-0005-0000-0000-00002D580000}"/>
    <cellStyle name="Percent 9 5 5 2 3" xfId="30955" xr:uid="{00000000-0005-0000-0000-00002E580000}"/>
    <cellStyle name="Percent 9 5 5 3" xfId="13337" xr:uid="{00000000-0005-0000-0000-00002F580000}"/>
    <cellStyle name="Percent 9 5 5 3 2" xfId="13338" xr:uid="{00000000-0005-0000-0000-000030580000}"/>
    <cellStyle name="Percent 9 5 5 3 2 2" xfId="30958" xr:uid="{00000000-0005-0000-0000-000031580000}"/>
    <cellStyle name="Percent 9 5 5 3 3" xfId="30957" xr:uid="{00000000-0005-0000-0000-000032580000}"/>
    <cellStyle name="Percent 9 5 5 4" xfId="13339" xr:uid="{00000000-0005-0000-0000-000033580000}"/>
    <cellStyle name="Percent 9 5 5 4 2" xfId="30959" xr:uid="{00000000-0005-0000-0000-000034580000}"/>
    <cellStyle name="Percent 9 5 5 5" xfId="30954" xr:uid="{00000000-0005-0000-0000-000035580000}"/>
    <cellStyle name="Percent 9 5 6" xfId="13340" xr:uid="{00000000-0005-0000-0000-000036580000}"/>
    <cellStyle name="Percent 9 5 6 2" xfId="13341" xr:uid="{00000000-0005-0000-0000-000037580000}"/>
    <cellStyle name="Percent 9 5 6 2 2" xfId="13342" xr:uid="{00000000-0005-0000-0000-000038580000}"/>
    <cellStyle name="Percent 9 5 6 2 2 2" xfId="30962" xr:uid="{00000000-0005-0000-0000-000039580000}"/>
    <cellStyle name="Percent 9 5 6 2 3" xfId="30961" xr:uid="{00000000-0005-0000-0000-00003A580000}"/>
    <cellStyle name="Percent 9 5 6 3" xfId="13343" xr:uid="{00000000-0005-0000-0000-00003B580000}"/>
    <cellStyle name="Percent 9 5 6 3 2" xfId="13344" xr:uid="{00000000-0005-0000-0000-00003C580000}"/>
    <cellStyle name="Percent 9 5 6 3 2 2" xfId="30964" xr:uid="{00000000-0005-0000-0000-00003D580000}"/>
    <cellStyle name="Percent 9 5 6 3 3" xfId="30963" xr:uid="{00000000-0005-0000-0000-00003E580000}"/>
    <cellStyle name="Percent 9 5 6 4" xfId="13345" xr:uid="{00000000-0005-0000-0000-00003F580000}"/>
    <cellStyle name="Percent 9 5 6 4 2" xfId="13346" xr:uid="{00000000-0005-0000-0000-000040580000}"/>
    <cellStyle name="Percent 9 5 6 4 2 2" xfId="30966" xr:uid="{00000000-0005-0000-0000-000041580000}"/>
    <cellStyle name="Percent 9 5 6 4 3" xfId="30965" xr:uid="{00000000-0005-0000-0000-000042580000}"/>
    <cellStyle name="Percent 9 5 6 5" xfId="13347" xr:uid="{00000000-0005-0000-0000-000043580000}"/>
    <cellStyle name="Percent 9 5 6 5 2" xfId="30967" xr:uid="{00000000-0005-0000-0000-000044580000}"/>
    <cellStyle name="Percent 9 5 6 6" xfId="30960" xr:uid="{00000000-0005-0000-0000-000045580000}"/>
    <cellStyle name="Percent 9 5 7" xfId="13348" xr:uid="{00000000-0005-0000-0000-000046580000}"/>
    <cellStyle name="Percent 9 5 7 2" xfId="13349" xr:uid="{00000000-0005-0000-0000-000047580000}"/>
    <cellStyle name="Percent 9 5 7 2 2" xfId="13350" xr:uid="{00000000-0005-0000-0000-000048580000}"/>
    <cellStyle name="Percent 9 5 7 2 2 2" xfId="30970" xr:uid="{00000000-0005-0000-0000-000049580000}"/>
    <cellStyle name="Percent 9 5 7 2 3" xfId="30969" xr:uid="{00000000-0005-0000-0000-00004A580000}"/>
    <cellStyle name="Percent 9 5 7 3" xfId="13351" xr:uid="{00000000-0005-0000-0000-00004B580000}"/>
    <cellStyle name="Percent 9 5 7 3 2" xfId="13352" xr:uid="{00000000-0005-0000-0000-00004C580000}"/>
    <cellStyle name="Percent 9 5 7 3 2 2" xfId="30972" xr:uid="{00000000-0005-0000-0000-00004D580000}"/>
    <cellStyle name="Percent 9 5 7 3 3" xfId="30971" xr:uid="{00000000-0005-0000-0000-00004E580000}"/>
    <cellStyle name="Percent 9 5 7 4" xfId="13353" xr:uid="{00000000-0005-0000-0000-00004F580000}"/>
    <cellStyle name="Percent 9 5 7 4 2" xfId="30973" xr:uid="{00000000-0005-0000-0000-000050580000}"/>
    <cellStyle name="Percent 9 5 7 5" xfId="30968" xr:uid="{00000000-0005-0000-0000-000051580000}"/>
    <cellStyle name="Percent 9 5 8" xfId="13354" xr:uid="{00000000-0005-0000-0000-000052580000}"/>
    <cellStyle name="Percent 9 5 8 2" xfId="13355" xr:uid="{00000000-0005-0000-0000-000053580000}"/>
    <cellStyle name="Percent 9 5 8 2 2" xfId="30975" xr:uid="{00000000-0005-0000-0000-000054580000}"/>
    <cellStyle name="Percent 9 5 8 3" xfId="30974" xr:uid="{00000000-0005-0000-0000-000055580000}"/>
    <cellStyle name="Percent 9 5 9" xfId="13356" xr:uid="{00000000-0005-0000-0000-000056580000}"/>
    <cellStyle name="Percent 9 5 9 2" xfId="13357" xr:uid="{00000000-0005-0000-0000-000057580000}"/>
    <cellStyle name="Percent 9 5 9 2 2" xfId="30977" xr:uid="{00000000-0005-0000-0000-000058580000}"/>
    <cellStyle name="Percent 9 5 9 3" xfId="30976" xr:uid="{00000000-0005-0000-0000-000059580000}"/>
    <cellStyle name="Percent 9 6" xfId="13358" xr:uid="{00000000-0005-0000-0000-00005A580000}"/>
    <cellStyle name="Percent 9 6 10" xfId="13359" xr:uid="{00000000-0005-0000-0000-00005B580000}"/>
    <cellStyle name="Percent 9 6 10 2" xfId="13360" xr:uid="{00000000-0005-0000-0000-00005C580000}"/>
    <cellStyle name="Percent 9 6 10 2 2" xfId="30980" xr:uid="{00000000-0005-0000-0000-00005D580000}"/>
    <cellStyle name="Percent 9 6 10 3" xfId="30979" xr:uid="{00000000-0005-0000-0000-00005E580000}"/>
    <cellStyle name="Percent 9 6 11" xfId="13361" xr:uid="{00000000-0005-0000-0000-00005F580000}"/>
    <cellStyle name="Percent 9 6 11 2" xfId="13362" xr:uid="{00000000-0005-0000-0000-000060580000}"/>
    <cellStyle name="Percent 9 6 11 2 2" xfId="30982" xr:uid="{00000000-0005-0000-0000-000061580000}"/>
    <cellStyle name="Percent 9 6 11 3" xfId="30981" xr:uid="{00000000-0005-0000-0000-000062580000}"/>
    <cellStyle name="Percent 9 6 12" xfId="13363" xr:uid="{00000000-0005-0000-0000-000063580000}"/>
    <cellStyle name="Percent 9 6 12 2" xfId="30983" xr:uid="{00000000-0005-0000-0000-000064580000}"/>
    <cellStyle name="Percent 9 6 13" xfId="30978" xr:uid="{00000000-0005-0000-0000-000065580000}"/>
    <cellStyle name="Percent 9 6 2" xfId="13364" xr:uid="{00000000-0005-0000-0000-000066580000}"/>
    <cellStyle name="Percent 9 6 2 10" xfId="30984" xr:uid="{00000000-0005-0000-0000-000067580000}"/>
    <cellStyle name="Percent 9 6 2 2" xfId="13365" xr:uid="{00000000-0005-0000-0000-000068580000}"/>
    <cellStyle name="Percent 9 6 2 2 2" xfId="13366" xr:uid="{00000000-0005-0000-0000-000069580000}"/>
    <cellStyle name="Percent 9 6 2 2 2 2" xfId="13367" xr:uid="{00000000-0005-0000-0000-00006A580000}"/>
    <cellStyle name="Percent 9 6 2 2 2 2 2" xfId="30987" xr:uid="{00000000-0005-0000-0000-00006B580000}"/>
    <cellStyle name="Percent 9 6 2 2 2 3" xfId="30986" xr:uid="{00000000-0005-0000-0000-00006C580000}"/>
    <cellStyle name="Percent 9 6 2 2 3" xfId="13368" xr:uid="{00000000-0005-0000-0000-00006D580000}"/>
    <cellStyle name="Percent 9 6 2 2 3 2" xfId="13369" xr:uid="{00000000-0005-0000-0000-00006E580000}"/>
    <cellStyle name="Percent 9 6 2 2 3 2 2" xfId="30989" xr:uid="{00000000-0005-0000-0000-00006F580000}"/>
    <cellStyle name="Percent 9 6 2 2 3 3" xfId="30988" xr:uid="{00000000-0005-0000-0000-000070580000}"/>
    <cellStyle name="Percent 9 6 2 2 4" xfId="13370" xr:uid="{00000000-0005-0000-0000-000071580000}"/>
    <cellStyle name="Percent 9 6 2 2 4 2" xfId="30990" xr:uid="{00000000-0005-0000-0000-000072580000}"/>
    <cellStyle name="Percent 9 6 2 2 5" xfId="30985" xr:uid="{00000000-0005-0000-0000-000073580000}"/>
    <cellStyle name="Percent 9 6 2 3" xfId="13371" xr:uid="{00000000-0005-0000-0000-000074580000}"/>
    <cellStyle name="Percent 9 6 2 3 2" xfId="13372" xr:uid="{00000000-0005-0000-0000-000075580000}"/>
    <cellStyle name="Percent 9 6 2 3 2 2" xfId="13373" xr:uid="{00000000-0005-0000-0000-000076580000}"/>
    <cellStyle name="Percent 9 6 2 3 2 2 2" xfId="30993" xr:uid="{00000000-0005-0000-0000-000077580000}"/>
    <cellStyle name="Percent 9 6 2 3 2 3" xfId="30992" xr:uid="{00000000-0005-0000-0000-000078580000}"/>
    <cellStyle name="Percent 9 6 2 3 3" xfId="13374" xr:uid="{00000000-0005-0000-0000-000079580000}"/>
    <cellStyle name="Percent 9 6 2 3 3 2" xfId="13375" xr:uid="{00000000-0005-0000-0000-00007A580000}"/>
    <cellStyle name="Percent 9 6 2 3 3 2 2" xfId="30995" xr:uid="{00000000-0005-0000-0000-00007B580000}"/>
    <cellStyle name="Percent 9 6 2 3 3 3" xfId="30994" xr:uid="{00000000-0005-0000-0000-00007C580000}"/>
    <cellStyle name="Percent 9 6 2 3 4" xfId="13376" xr:uid="{00000000-0005-0000-0000-00007D580000}"/>
    <cellStyle name="Percent 9 6 2 3 4 2" xfId="30996" xr:uid="{00000000-0005-0000-0000-00007E580000}"/>
    <cellStyle name="Percent 9 6 2 3 5" xfId="30991" xr:uid="{00000000-0005-0000-0000-00007F580000}"/>
    <cellStyle name="Percent 9 6 2 4" xfId="13377" xr:uid="{00000000-0005-0000-0000-000080580000}"/>
    <cellStyle name="Percent 9 6 2 4 2" xfId="13378" xr:uid="{00000000-0005-0000-0000-000081580000}"/>
    <cellStyle name="Percent 9 6 2 4 2 2" xfId="13379" xr:uid="{00000000-0005-0000-0000-000082580000}"/>
    <cellStyle name="Percent 9 6 2 4 2 2 2" xfId="30999" xr:uid="{00000000-0005-0000-0000-000083580000}"/>
    <cellStyle name="Percent 9 6 2 4 2 3" xfId="30998" xr:uid="{00000000-0005-0000-0000-000084580000}"/>
    <cellStyle name="Percent 9 6 2 4 3" xfId="13380" xr:uid="{00000000-0005-0000-0000-000085580000}"/>
    <cellStyle name="Percent 9 6 2 4 3 2" xfId="13381" xr:uid="{00000000-0005-0000-0000-000086580000}"/>
    <cellStyle name="Percent 9 6 2 4 3 2 2" xfId="31001" xr:uid="{00000000-0005-0000-0000-000087580000}"/>
    <cellStyle name="Percent 9 6 2 4 3 3" xfId="31000" xr:uid="{00000000-0005-0000-0000-000088580000}"/>
    <cellStyle name="Percent 9 6 2 4 4" xfId="13382" xr:uid="{00000000-0005-0000-0000-000089580000}"/>
    <cellStyle name="Percent 9 6 2 4 4 2" xfId="13383" xr:uid="{00000000-0005-0000-0000-00008A580000}"/>
    <cellStyle name="Percent 9 6 2 4 4 2 2" xfId="31003" xr:uid="{00000000-0005-0000-0000-00008B580000}"/>
    <cellStyle name="Percent 9 6 2 4 4 3" xfId="31002" xr:uid="{00000000-0005-0000-0000-00008C580000}"/>
    <cellStyle name="Percent 9 6 2 4 5" xfId="13384" xr:uid="{00000000-0005-0000-0000-00008D580000}"/>
    <cellStyle name="Percent 9 6 2 4 5 2" xfId="31004" xr:uid="{00000000-0005-0000-0000-00008E580000}"/>
    <cellStyle name="Percent 9 6 2 4 6" xfId="30997" xr:uid="{00000000-0005-0000-0000-00008F580000}"/>
    <cellStyle name="Percent 9 6 2 5" xfId="13385" xr:uid="{00000000-0005-0000-0000-000090580000}"/>
    <cellStyle name="Percent 9 6 2 5 2" xfId="13386" xr:uid="{00000000-0005-0000-0000-000091580000}"/>
    <cellStyle name="Percent 9 6 2 5 2 2" xfId="13387" xr:uid="{00000000-0005-0000-0000-000092580000}"/>
    <cellStyle name="Percent 9 6 2 5 2 2 2" xfId="31007" xr:uid="{00000000-0005-0000-0000-000093580000}"/>
    <cellStyle name="Percent 9 6 2 5 2 3" xfId="31006" xr:uid="{00000000-0005-0000-0000-000094580000}"/>
    <cellStyle name="Percent 9 6 2 5 3" xfId="13388" xr:uid="{00000000-0005-0000-0000-000095580000}"/>
    <cellStyle name="Percent 9 6 2 5 3 2" xfId="13389" xr:uid="{00000000-0005-0000-0000-000096580000}"/>
    <cellStyle name="Percent 9 6 2 5 3 2 2" xfId="31009" xr:uid="{00000000-0005-0000-0000-000097580000}"/>
    <cellStyle name="Percent 9 6 2 5 3 3" xfId="31008" xr:uid="{00000000-0005-0000-0000-000098580000}"/>
    <cellStyle name="Percent 9 6 2 5 4" xfId="13390" xr:uid="{00000000-0005-0000-0000-000099580000}"/>
    <cellStyle name="Percent 9 6 2 5 4 2" xfId="31010" xr:uid="{00000000-0005-0000-0000-00009A580000}"/>
    <cellStyle name="Percent 9 6 2 5 5" xfId="31005" xr:uid="{00000000-0005-0000-0000-00009B580000}"/>
    <cellStyle name="Percent 9 6 2 6" xfId="13391" xr:uid="{00000000-0005-0000-0000-00009C580000}"/>
    <cellStyle name="Percent 9 6 2 6 2" xfId="13392" xr:uid="{00000000-0005-0000-0000-00009D580000}"/>
    <cellStyle name="Percent 9 6 2 6 2 2" xfId="31012" xr:uid="{00000000-0005-0000-0000-00009E580000}"/>
    <cellStyle name="Percent 9 6 2 6 3" xfId="31011" xr:uid="{00000000-0005-0000-0000-00009F580000}"/>
    <cellStyle name="Percent 9 6 2 7" xfId="13393" xr:uid="{00000000-0005-0000-0000-0000A0580000}"/>
    <cellStyle name="Percent 9 6 2 7 2" xfId="13394" xr:uid="{00000000-0005-0000-0000-0000A1580000}"/>
    <cellStyle name="Percent 9 6 2 7 2 2" xfId="31014" xr:uid="{00000000-0005-0000-0000-0000A2580000}"/>
    <cellStyle name="Percent 9 6 2 7 3" xfId="31013" xr:uid="{00000000-0005-0000-0000-0000A3580000}"/>
    <cellStyle name="Percent 9 6 2 8" xfId="13395" xr:uid="{00000000-0005-0000-0000-0000A4580000}"/>
    <cellStyle name="Percent 9 6 2 8 2" xfId="13396" xr:uid="{00000000-0005-0000-0000-0000A5580000}"/>
    <cellStyle name="Percent 9 6 2 8 2 2" xfId="31016" xr:uid="{00000000-0005-0000-0000-0000A6580000}"/>
    <cellStyle name="Percent 9 6 2 8 3" xfId="31015" xr:uid="{00000000-0005-0000-0000-0000A7580000}"/>
    <cellStyle name="Percent 9 6 2 9" xfId="13397" xr:uid="{00000000-0005-0000-0000-0000A8580000}"/>
    <cellStyle name="Percent 9 6 2 9 2" xfId="31017" xr:uid="{00000000-0005-0000-0000-0000A9580000}"/>
    <cellStyle name="Percent 9 6 3" xfId="13398" xr:uid="{00000000-0005-0000-0000-0000AA580000}"/>
    <cellStyle name="Percent 9 6 3 2" xfId="13399" xr:uid="{00000000-0005-0000-0000-0000AB580000}"/>
    <cellStyle name="Percent 9 6 3 2 2" xfId="13400" xr:uid="{00000000-0005-0000-0000-0000AC580000}"/>
    <cellStyle name="Percent 9 6 3 2 2 2" xfId="31020" xr:uid="{00000000-0005-0000-0000-0000AD580000}"/>
    <cellStyle name="Percent 9 6 3 2 3" xfId="31019" xr:uid="{00000000-0005-0000-0000-0000AE580000}"/>
    <cellStyle name="Percent 9 6 3 3" xfId="13401" xr:uid="{00000000-0005-0000-0000-0000AF580000}"/>
    <cellStyle name="Percent 9 6 3 3 2" xfId="13402" xr:uid="{00000000-0005-0000-0000-0000B0580000}"/>
    <cellStyle name="Percent 9 6 3 3 2 2" xfId="31022" xr:uid="{00000000-0005-0000-0000-0000B1580000}"/>
    <cellStyle name="Percent 9 6 3 3 3" xfId="31021" xr:uid="{00000000-0005-0000-0000-0000B2580000}"/>
    <cellStyle name="Percent 9 6 3 4" xfId="13403" xr:uid="{00000000-0005-0000-0000-0000B3580000}"/>
    <cellStyle name="Percent 9 6 3 4 2" xfId="31023" xr:uid="{00000000-0005-0000-0000-0000B4580000}"/>
    <cellStyle name="Percent 9 6 3 5" xfId="31018" xr:uid="{00000000-0005-0000-0000-0000B5580000}"/>
    <cellStyle name="Percent 9 6 4" xfId="13404" xr:uid="{00000000-0005-0000-0000-0000B6580000}"/>
    <cellStyle name="Percent 9 6 4 2" xfId="13405" xr:uid="{00000000-0005-0000-0000-0000B7580000}"/>
    <cellStyle name="Percent 9 6 4 2 2" xfId="13406" xr:uid="{00000000-0005-0000-0000-0000B8580000}"/>
    <cellStyle name="Percent 9 6 4 2 2 2" xfId="31026" xr:uid="{00000000-0005-0000-0000-0000B9580000}"/>
    <cellStyle name="Percent 9 6 4 2 3" xfId="31025" xr:uid="{00000000-0005-0000-0000-0000BA580000}"/>
    <cellStyle name="Percent 9 6 4 3" xfId="13407" xr:uid="{00000000-0005-0000-0000-0000BB580000}"/>
    <cellStyle name="Percent 9 6 4 3 2" xfId="13408" xr:uid="{00000000-0005-0000-0000-0000BC580000}"/>
    <cellStyle name="Percent 9 6 4 3 2 2" xfId="31028" xr:uid="{00000000-0005-0000-0000-0000BD580000}"/>
    <cellStyle name="Percent 9 6 4 3 3" xfId="31027" xr:uid="{00000000-0005-0000-0000-0000BE580000}"/>
    <cellStyle name="Percent 9 6 4 4" xfId="13409" xr:uid="{00000000-0005-0000-0000-0000BF580000}"/>
    <cellStyle name="Percent 9 6 4 4 2" xfId="31029" xr:uid="{00000000-0005-0000-0000-0000C0580000}"/>
    <cellStyle name="Percent 9 6 4 5" xfId="31024" xr:uid="{00000000-0005-0000-0000-0000C1580000}"/>
    <cellStyle name="Percent 9 6 5" xfId="13410" xr:uid="{00000000-0005-0000-0000-0000C2580000}"/>
    <cellStyle name="Percent 9 6 5 2" xfId="13411" xr:uid="{00000000-0005-0000-0000-0000C3580000}"/>
    <cellStyle name="Percent 9 6 5 2 2" xfId="13412" xr:uid="{00000000-0005-0000-0000-0000C4580000}"/>
    <cellStyle name="Percent 9 6 5 2 2 2" xfId="31032" xr:uid="{00000000-0005-0000-0000-0000C5580000}"/>
    <cellStyle name="Percent 9 6 5 2 3" xfId="31031" xr:uid="{00000000-0005-0000-0000-0000C6580000}"/>
    <cellStyle name="Percent 9 6 5 3" xfId="13413" xr:uid="{00000000-0005-0000-0000-0000C7580000}"/>
    <cellStyle name="Percent 9 6 5 3 2" xfId="13414" xr:uid="{00000000-0005-0000-0000-0000C8580000}"/>
    <cellStyle name="Percent 9 6 5 3 2 2" xfId="31034" xr:uid="{00000000-0005-0000-0000-0000C9580000}"/>
    <cellStyle name="Percent 9 6 5 3 3" xfId="31033" xr:uid="{00000000-0005-0000-0000-0000CA580000}"/>
    <cellStyle name="Percent 9 6 5 4" xfId="13415" xr:uid="{00000000-0005-0000-0000-0000CB580000}"/>
    <cellStyle name="Percent 9 6 5 4 2" xfId="31035" xr:uid="{00000000-0005-0000-0000-0000CC580000}"/>
    <cellStyle name="Percent 9 6 5 5" xfId="31030" xr:uid="{00000000-0005-0000-0000-0000CD580000}"/>
    <cellStyle name="Percent 9 6 6" xfId="13416" xr:uid="{00000000-0005-0000-0000-0000CE580000}"/>
    <cellStyle name="Percent 9 6 6 2" xfId="13417" xr:uid="{00000000-0005-0000-0000-0000CF580000}"/>
    <cellStyle name="Percent 9 6 6 2 2" xfId="13418" xr:uid="{00000000-0005-0000-0000-0000D0580000}"/>
    <cellStyle name="Percent 9 6 6 2 2 2" xfId="31038" xr:uid="{00000000-0005-0000-0000-0000D1580000}"/>
    <cellStyle name="Percent 9 6 6 2 3" xfId="31037" xr:uid="{00000000-0005-0000-0000-0000D2580000}"/>
    <cellStyle name="Percent 9 6 6 3" xfId="13419" xr:uid="{00000000-0005-0000-0000-0000D3580000}"/>
    <cellStyle name="Percent 9 6 6 3 2" xfId="13420" xr:uid="{00000000-0005-0000-0000-0000D4580000}"/>
    <cellStyle name="Percent 9 6 6 3 2 2" xfId="31040" xr:uid="{00000000-0005-0000-0000-0000D5580000}"/>
    <cellStyle name="Percent 9 6 6 3 3" xfId="31039" xr:uid="{00000000-0005-0000-0000-0000D6580000}"/>
    <cellStyle name="Percent 9 6 6 4" xfId="13421" xr:uid="{00000000-0005-0000-0000-0000D7580000}"/>
    <cellStyle name="Percent 9 6 6 4 2" xfId="13422" xr:uid="{00000000-0005-0000-0000-0000D8580000}"/>
    <cellStyle name="Percent 9 6 6 4 2 2" xfId="31042" xr:uid="{00000000-0005-0000-0000-0000D9580000}"/>
    <cellStyle name="Percent 9 6 6 4 3" xfId="31041" xr:uid="{00000000-0005-0000-0000-0000DA580000}"/>
    <cellStyle name="Percent 9 6 6 5" xfId="13423" xr:uid="{00000000-0005-0000-0000-0000DB580000}"/>
    <cellStyle name="Percent 9 6 6 5 2" xfId="31043" xr:uid="{00000000-0005-0000-0000-0000DC580000}"/>
    <cellStyle name="Percent 9 6 6 6" xfId="31036" xr:uid="{00000000-0005-0000-0000-0000DD580000}"/>
    <cellStyle name="Percent 9 6 7" xfId="13424" xr:uid="{00000000-0005-0000-0000-0000DE580000}"/>
    <cellStyle name="Percent 9 6 7 2" xfId="13425" xr:uid="{00000000-0005-0000-0000-0000DF580000}"/>
    <cellStyle name="Percent 9 6 7 2 2" xfId="13426" xr:uid="{00000000-0005-0000-0000-0000E0580000}"/>
    <cellStyle name="Percent 9 6 7 2 2 2" xfId="31046" xr:uid="{00000000-0005-0000-0000-0000E1580000}"/>
    <cellStyle name="Percent 9 6 7 2 3" xfId="31045" xr:uid="{00000000-0005-0000-0000-0000E2580000}"/>
    <cellStyle name="Percent 9 6 7 3" xfId="13427" xr:uid="{00000000-0005-0000-0000-0000E3580000}"/>
    <cellStyle name="Percent 9 6 7 3 2" xfId="13428" xr:uid="{00000000-0005-0000-0000-0000E4580000}"/>
    <cellStyle name="Percent 9 6 7 3 2 2" xfId="31048" xr:uid="{00000000-0005-0000-0000-0000E5580000}"/>
    <cellStyle name="Percent 9 6 7 3 3" xfId="31047" xr:uid="{00000000-0005-0000-0000-0000E6580000}"/>
    <cellStyle name="Percent 9 6 7 4" xfId="13429" xr:uid="{00000000-0005-0000-0000-0000E7580000}"/>
    <cellStyle name="Percent 9 6 7 4 2" xfId="31049" xr:uid="{00000000-0005-0000-0000-0000E8580000}"/>
    <cellStyle name="Percent 9 6 7 5" xfId="31044" xr:uid="{00000000-0005-0000-0000-0000E9580000}"/>
    <cellStyle name="Percent 9 6 8" xfId="13430" xr:uid="{00000000-0005-0000-0000-0000EA580000}"/>
    <cellStyle name="Percent 9 6 8 2" xfId="13431" xr:uid="{00000000-0005-0000-0000-0000EB580000}"/>
    <cellStyle name="Percent 9 6 8 2 2" xfId="31051" xr:uid="{00000000-0005-0000-0000-0000EC580000}"/>
    <cellStyle name="Percent 9 6 8 3" xfId="31050" xr:uid="{00000000-0005-0000-0000-0000ED580000}"/>
    <cellStyle name="Percent 9 6 9" xfId="13432" xr:uid="{00000000-0005-0000-0000-0000EE580000}"/>
    <cellStyle name="Percent 9 6 9 2" xfId="13433" xr:uid="{00000000-0005-0000-0000-0000EF580000}"/>
    <cellStyle name="Percent 9 6 9 2 2" xfId="31053" xr:uid="{00000000-0005-0000-0000-0000F0580000}"/>
    <cellStyle name="Percent 9 6 9 3" xfId="31052" xr:uid="{00000000-0005-0000-0000-0000F1580000}"/>
    <cellStyle name="Percent 9 7" xfId="13434" xr:uid="{00000000-0005-0000-0000-0000F2580000}"/>
    <cellStyle name="Percent 9 7 10" xfId="13435" xr:uid="{00000000-0005-0000-0000-0000F3580000}"/>
    <cellStyle name="Percent 9 7 10 2" xfId="13436" xr:uid="{00000000-0005-0000-0000-0000F4580000}"/>
    <cellStyle name="Percent 9 7 10 2 2" xfId="31056" xr:uid="{00000000-0005-0000-0000-0000F5580000}"/>
    <cellStyle name="Percent 9 7 10 3" xfId="31055" xr:uid="{00000000-0005-0000-0000-0000F6580000}"/>
    <cellStyle name="Percent 9 7 11" xfId="13437" xr:uid="{00000000-0005-0000-0000-0000F7580000}"/>
    <cellStyle name="Percent 9 7 11 2" xfId="13438" xr:uid="{00000000-0005-0000-0000-0000F8580000}"/>
    <cellStyle name="Percent 9 7 11 2 2" xfId="31058" xr:uid="{00000000-0005-0000-0000-0000F9580000}"/>
    <cellStyle name="Percent 9 7 11 3" xfId="31057" xr:uid="{00000000-0005-0000-0000-0000FA580000}"/>
    <cellStyle name="Percent 9 7 12" xfId="13439" xr:uid="{00000000-0005-0000-0000-0000FB580000}"/>
    <cellStyle name="Percent 9 7 12 2" xfId="13440" xr:uid="{00000000-0005-0000-0000-0000FC580000}"/>
    <cellStyle name="Percent 9 7 12 2 2" xfId="31060" xr:uid="{00000000-0005-0000-0000-0000FD580000}"/>
    <cellStyle name="Percent 9 7 12 3" xfId="31059" xr:uid="{00000000-0005-0000-0000-0000FE580000}"/>
    <cellStyle name="Percent 9 7 13" xfId="13441" xr:uid="{00000000-0005-0000-0000-0000FF580000}"/>
    <cellStyle name="Percent 9 7 13 2" xfId="13442" xr:uid="{00000000-0005-0000-0000-000000590000}"/>
    <cellStyle name="Percent 9 7 13 2 2" xfId="31062" xr:uid="{00000000-0005-0000-0000-000001590000}"/>
    <cellStyle name="Percent 9 7 13 3" xfId="31061" xr:uid="{00000000-0005-0000-0000-000002590000}"/>
    <cellStyle name="Percent 9 7 14" xfId="13443" xr:uid="{00000000-0005-0000-0000-000003590000}"/>
    <cellStyle name="Percent 9 7 14 2" xfId="31063" xr:uid="{00000000-0005-0000-0000-000004590000}"/>
    <cellStyle name="Percent 9 7 15" xfId="31054" xr:uid="{00000000-0005-0000-0000-000005590000}"/>
    <cellStyle name="Percent 9 7 2" xfId="13444" xr:uid="{00000000-0005-0000-0000-000006590000}"/>
    <cellStyle name="Percent 9 7 2 10" xfId="13445" xr:uid="{00000000-0005-0000-0000-000007590000}"/>
    <cellStyle name="Percent 9 7 2 10 2" xfId="13446" xr:uid="{00000000-0005-0000-0000-000008590000}"/>
    <cellStyle name="Percent 9 7 2 10 2 2" xfId="31066" xr:uid="{00000000-0005-0000-0000-000009590000}"/>
    <cellStyle name="Percent 9 7 2 10 3" xfId="31065" xr:uid="{00000000-0005-0000-0000-00000A590000}"/>
    <cellStyle name="Percent 9 7 2 11" xfId="13447" xr:uid="{00000000-0005-0000-0000-00000B590000}"/>
    <cellStyle name="Percent 9 7 2 11 2" xfId="31067" xr:uid="{00000000-0005-0000-0000-00000C590000}"/>
    <cellStyle name="Percent 9 7 2 12" xfId="31064" xr:uid="{00000000-0005-0000-0000-00000D590000}"/>
    <cellStyle name="Percent 9 7 2 2" xfId="13448" xr:uid="{00000000-0005-0000-0000-00000E590000}"/>
    <cellStyle name="Percent 9 7 2 2 2" xfId="13449" xr:uid="{00000000-0005-0000-0000-00000F590000}"/>
    <cellStyle name="Percent 9 7 2 2 2 2" xfId="13450" xr:uid="{00000000-0005-0000-0000-000010590000}"/>
    <cellStyle name="Percent 9 7 2 2 2 2 2" xfId="31070" xr:uid="{00000000-0005-0000-0000-000011590000}"/>
    <cellStyle name="Percent 9 7 2 2 2 3" xfId="31069" xr:uid="{00000000-0005-0000-0000-000012590000}"/>
    <cellStyle name="Percent 9 7 2 2 3" xfId="13451" xr:uid="{00000000-0005-0000-0000-000013590000}"/>
    <cellStyle name="Percent 9 7 2 2 3 2" xfId="13452" xr:uid="{00000000-0005-0000-0000-000014590000}"/>
    <cellStyle name="Percent 9 7 2 2 3 2 2" xfId="31072" xr:uid="{00000000-0005-0000-0000-000015590000}"/>
    <cellStyle name="Percent 9 7 2 2 3 3" xfId="31071" xr:uid="{00000000-0005-0000-0000-000016590000}"/>
    <cellStyle name="Percent 9 7 2 2 4" xfId="13453" xr:uid="{00000000-0005-0000-0000-000017590000}"/>
    <cellStyle name="Percent 9 7 2 2 4 2" xfId="31073" xr:uid="{00000000-0005-0000-0000-000018590000}"/>
    <cellStyle name="Percent 9 7 2 2 5" xfId="31068" xr:uid="{00000000-0005-0000-0000-000019590000}"/>
    <cellStyle name="Percent 9 7 2 3" xfId="13454" xr:uid="{00000000-0005-0000-0000-00001A590000}"/>
    <cellStyle name="Percent 9 7 2 3 2" xfId="13455" xr:uid="{00000000-0005-0000-0000-00001B590000}"/>
    <cellStyle name="Percent 9 7 2 3 2 2" xfId="13456" xr:uid="{00000000-0005-0000-0000-00001C590000}"/>
    <cellStyle name="Percent 9 7 2 3 2 2 2" xfId="31076" xr:uid="{00000000-0005-0000-0000-00001D590000}"/>
    <cellStyle name="Percent 9 7 2 3 2 3" xfId="31075" xr:uid="{00000000-0005-0000-0000-00001E590000}"/>
    <cellStyle name="Percent 9 7 2 3 3" xfId="13457" xr:uid="{00000000-0005-0000-0000-00001F590000}"/>
    <cellStyle name="Percent 9 7 2 3 3 2" xfId="13458" xr:uid="{00000000-0005-0000-0000-000020590000}"/>
    <cellStyle name="Percent 9 7 2 3 3 2 2" xfId="31078" xr:uid="{00000000-0005-0000-0000-000021590000}"/>
    <cellStyle name="Percent 9 7 2 3 3 3" xfId="31077" xr:uid="{00000000-0005-0000-0000-000022590000}"/>
    <cellStyle name="Percent 9 7 2 3 4" xfId="13459" xr:uid="{00000000-0005-0000-0000-000023590000}"/>
    <cellStyle name="Percent 9 7 2 3 4 2" xfId="31079" xr:uid="{00000000-0005-0000-0000-000024590000}"/>
    <cellStyle name="Percent 9 7 2 3 5" xfId="31074" xr:uid="{00000000-0005-0000-0000-000025590000}"/>
    <cellStyle name="Percent 9 7 2 4" xfId="13460" xr:uid="{00000000-0005-0000-0000-000026590000}"/>
    <cellStyle name="Percent 9 7 2 4 2" xfId="13461" xr:uid="{00000000-0005-0000-0000-000027590000}"/>
    <cellStyle name="Percent 9 7 2 4 2 2" xfId="13462" xr:uid="{00000000-0005-0000-0000-000028590000}"/>
    <cellStyle name="Percent 9 7 2 4 2 2 2" xfId="31082" xr:uid="{00000000-0005-0000-0000-000029590000}"/>
    <cellStyle name="Percent 9 7 2 4 2 3" xfId="31081" xr:uid="{00000000-0005-0000-0000-00002A590000}"/>
    <cellStyle name="Percent 9 7 2 4 3" xfId="13463" xr:uid="{00000000-0005-0000-0000-00002B590000}"/>
    <cellStyle name="Percent 9 7 2 4 3 2" xfId="13464" xr:uid="{00000000-0005-0000-0000-00002C590000}"/>
    <cellStyle name="Percent 9 7 2 4 3 2 2" xfId="31084" xr:uid="{00000000-0005-0000-0000-00002D590000}"/>
    <cellStyle name="Percent 9 7 2 4 3 3" xfId="31083" xr:uid="{00000000-0005-0000-0000-00002E590000}"/>
    <cellStyle name="Percent 9 7 2 4 4" xfId="13465" xr:uid="{00000000-0005-0000-0000-00002F590000}"/>
    <cellStyle name="Percent 9 7 2 4 4 2" xfId="31085" xr:uid="{00000000-0005-0000-0000-000030590000}"/>
    <cellStyle name="Percent 9 7 2 4 5" xfId="31080" xr:uid="{00000000-0005-0000-0000-000031590000}"/>
    <cellStyle name="Percent 9 7 2 5" xfId="13466" xr:uid="{00000000-0005-0000-0000-000032590000}"/>
    <cellStyle name="Percent 9 7 2 5 2" xfId="13467" xr:uid="{00000000-0005-0000-0000-000033590000}"/>
    <cellStyle name="Percent 9 7 2 5 2 2" xfId="13468" xr:uid="{00000000-0005-0000-0000-000034590000}"/>
    <cellStyle name="Percent 9 7 2 5 2 2 2" xfId="31088" xr:uid="{00000000-0005-0000-0000-000035590000}"/>
    <cellStyle name="Percent 9 7 2 5 2 3" xfId="31087" xr:uid="{00000000-0005-0000-0000-000036590000}"/>
    <cellStyle name="Percent 9 7 2 5 3" xfId="13469" xr:uid="{00000000-0005-0000-0000-000037590000}"/>
    <cellStyle name="Percent 9 7 2 5 3 2" xfId="13470" xr:uid="{00000000-0005-0000-0000-000038590000}"/>
    <cellStyle name="Percent 9 7 2 5 3 2 2" xfId="31090" xr:uid="{00000000-0005-0000-0000-000039590000}"/>
    <cellStyle name="Percent 9 7 2 5 3 3" xfId="31089" xr:uid="{00000000-0005-0000-0000-00003A590000}"/>
    <cellStyle name="Percent 9 7 2 5 4" xfId="13471" xr:uid="{00000000-0005-0000-0000-00003B590000}"/>
    <cellStyle name="Percent 9 7 2 5 4 2" xfId="13472" xr:uid="{00000000-0005-0000-0000-00003C590000}"/>
    <cellStyle name="Percent 9 7 2 5 4 2 2" xfId="31092" xr:uid="{00000000-0005-0000-0000-00003D590000}"/>
    <cellStyle name="Percent 9 7 2 5 4 3" xfId="31091" xr:uid="{00000000-0005-0000-0000-00003E590000}"/>
    <cellStyle name="Percent 9 7 2 5 5" xfId="13473" xr:uid="{00000000-0005-0000-0000-00003F590000}"/>
    <cellStyle name="Percent 9 7 2 5 5 2" xfId="31093" xr:uid="{00000000-0005-0000-0000-000040590000}"/>
    <cellStyle name="Percent 9 7 2 5 6" xfId="31086" xr:uid="{00000000-0005-0000-0000-000041590000}"/>
    <cellStyle name="Percent 9 7 2 6" xfId="13474" xr:uid="{00000000-0005-0000-0000-000042590000}"/>
    <cellStyle name="Percent 9 7 2 6 2" xfId="13475" xr:uid="{00000000-0005-0000-0000-000043590000}"/>
    <cellStyle name="Percent 9 7 2 6 2 2" xfId="13476" xr:uid="{00000000-0005-0000-0000-000044590000}"/>
    <cellStyle name="Percent 9 7 2 6 2 2 2" xfId="31096" xr:uid="{00000000-0005-0000-0000-000045590000}"/>
    <cellStyle name="Percent 9 7 2 6 2 3" xfId="31095" xr:uid="{00000000-0005-0000-0000-000046590000}"/>
    <cellStyle name="Percent 9 7 2 6 3" xfId="13477" xr:uid="{00000000-0005-0000-0000-000047590000}"/>
    <cellStyle name="Percent 9 7 2 6 3 2" xfId="13478" xr:uid="{00000000-0005-0000-0000-000048590000}"/>
    <cellStyle name="Percent 9 7 2 6 3 2 2" xfId="31098" xr:uid="{00000000-0005-0000-0000-000049590000}"/>
    <cellStyle name="Percent 9 7 2 6 3 3" xfId="31097" xr:uid="{00000000-0005-0000-0000-00004A590000}"/>
    <cellStyle name="Percent 9 7 2 6 4" xfId="13479" xr:uid="{00000000-0005-0000-0000-00004B590000}"/>
    <cellStyle name="Percent 9 7 2 6 4 2" xfId="31099" xr:uid="{00000000-0005-0000-0000-00004C590000}"/>
    <cellStyle name="Percent 9 7 2 6 5" xfId="31094" xr:uid="{00000000-0005-0000-0000-00004D590000}"/>
    <cellStyle name="Percent 9 7 2 7" xfId="13480" xr:uid="{00000000-0005-0000-0000-00004E590000}"/>
    <cellStyle name="Percent 9 7 2 7 2" xfId="13481" xr:uid="{00000000-0005-0000-0000-00004F590000}"/>
    <cellStyle name="Percent 9 7 2 7 2 2" xfId="31101" xr:uid="{00000000-0005-0000-0000-000050590000}"/>
    <cellStyle name="Percent 9 7 2 7 3" xfId="31100" xr:uid="{00000000-0005-0000-0000-000051590000}"/>
    <cellStyle name="Percent 9 7 2 8" xfId="13482" xr:uid="{00000000-0005-0000-0000-000052590000}"/>
    <cellStyle name="Percent 9 7 2 8 2" xfId="13483" xr:uid="{00000000-0005-0000-0000-000053590000}"/>
    <cellStyle name="Percent 9 7 2 8 2 2" xfId="31103" xr:uid="{00000000-0005-0000-0000-000054590000}"/>
    <cellStyle name="Percent 9 7 2 8 3" xfId="31102" xr:uid="{00000000-0005-0000-0000-000055590000}"/>
    <cellStyle name="Percent 9 7 2 9" xfId="13484" xr:uid="{00000000-0005-0000-0000-000056590000}"/>
    <cellStyle name="Percent 9 7 2 9 2" xfId="13485" xr:uid="{00000000-0005-0000-0000-000057590000}"/>
    <cellStyle name="Percent 9 7 2 9 2 2" xfId="31105" xr:uid="{00000000-0005-0000-0000-000058590000}"/>
    <cellStyle name="Percent 9 7 2 9 3" xfId="31104" xr:uid="{00000000-0005-0000-0000-000059590000}"/>
    <cellStyle name="Percent 9 7 3" xfId="13486" xr:uid="{00000000-0005-0000-0000-00005A590000}"/>
    <cellStyle name="Percent 9 7 3 10" xfId="13487" xr:uid="{00000000-0005-0000-0000-00005B590000}"/>
    <cellStyle name="Percent 9 7 3 10 2" xfId="13488" xr:uid="{00000000-0005-0000-0000-00005C590000}"/>
    <cellStyle name="Percent 9 7 3 10 2 2" xfId="31108" xr:uid="{00000000-0005-0000-0000-00005D590000}"/>
    <cellStyle name="Percent 9 7 3 10 3" xfId="31107" xr:uid="{00000000-0005-0000-0000-00005E590000}"/>
    <cellStyle name="Percent 9 7 3 11" xfId="13489" xr:uid="{00000000-0005-0000-0000-00005F590000}"/>
    <cellStyle name="Percent 9 7 3 11 2" xfId="31109" xr:uid="{00000000-0005-0000-0000-000060590000}"/>
    <cellStyle name="Percent 9 7 3 12" xfId="31106" xr:uid="{00000000-0005-0000-0000-000061590000}"/>
    <cellStyle name="Percent 9 7 3 2" xfId="13490" xr:uid="{00000000-0005-0000-0000-000062590000}"/>
    <cellStyle name="Percent 9 7 3 2 2" xfId="13491" xr:uid="{00000000-0005-0000-0000-000063590000}"/>
    <cellStyle name="Percent 9 7 3 2 2 2" xfId="13492" xr:uid="{00000000-0005-0000-0000-000064590000}"/>
    <cellStyle name="Percent 9 7 3 2 2 2 2" xfId="31112" xr:uid="{00000000-0005-0000-0000-000065590000}"/>
    <cellStyle name="Percent 9 7 3 2 2 3" xfId="31111" xr:uid="{00000000-0005-0000-0000-000066590000}"/>
    <cellStyle name="Percent 9 7 3 2 3" xfId="13493" xr:uid="{00000000-0005-0000-0000-000067590000}"/>
    <cellStyle name="Percent 9 7 3 2 3 2" xfId="13494" xr:uid="{00000000-0005-0000-0000-000068590000}"/>
    <cellStyle name="Percent 9 7 3 2 3 2 2" xfId="31114" xr:uid="{00000000-0005-0000-0000-000069590000}"/>
    <cellStyle name="Percent 9 7 3 2 3 3" xfId="31113" xr:uid="{00000000-0005-0000-0000-00006A590000}"/>
    <cellStyle name="Percent 9 7 3 2 4" xfId="13495" xr:uid="{00000000-0005-0000-0000-00006B590000}"/>
    <cellStyle name="Percent 9 7 3 2 4 2" xfId="31115" xr:uid="{00000000-0005-0000-0000-00006C590000}"/>
    <cellStyle name="Percent 9 7 3 2 5" xfId="31110" xr:uid="{00000000-0005-0000-0000-00006D590000}"/>
    <cellStyle name="Percent 9 7 3 3" xfId="13496" xr:uid="{00000000-0005-0000-0000-00006E590000}"/>
    <cellStyle name="Percent 9 7 3 3 2" xfId="13497" xr:uid="{00000000-0005-0000-0000-00006F590000}"/>
    <cellStyle name="Percent 9 7 3 3 2 2" xfId="13498" xr:uid="{00000000-0005-0000-0000-000070590000}"/>
    <cellStyle name="Percent 9 7 3 3 2 2 2" xfId="31118" xr:uid="{00000000-0005-0000-0000-000071590000}"/>
    <cellStyle name="Percent 9 7 3 3 2 3" xfId="31117" xr:uid="{00000000-0005-0000-0000-000072590000}"/>
    <cellStyle name="Percent 9 7 3 3 3" xfId="13499" xr:uid="{00000000-0005-0000-0000-000073590000}"/>
    <cellStyle name="Percent 9 7 3 3 3 2" xfId="13500" xr:uid="{00000000-0005-0000-0000-000074590000}"/>
    <cellStyle name="Percent 9 7 3 3 3 2 2" xfId="31120" xr:uid="{00000000-0005-0000-0000-000075590000}"/>
    <cellStyle name="Percent 9 7 3 3 3 3" xfId="31119" xr:uid="{00000000-0005-0000-0000-000076590000}"/>
    <cellStyle name="Percent 9 7 3 3 4" xfId="13501" xr:uid="{00000000-0005-0000-0000-000077590000}"/>
    <cellStyle name="Percent 9 7 3 3 4 2" xfId="31121" xr:uid="{00000000-0005-0000-0000-000078590000}"/>
    <cellStyle name="Percent 9 7 3 3 5" xfId="31116" xr:uid="{00000000-0005-0000-0000-000079590000}"/>
    <cellStyle name="Percent 9 7 3 4" xfId="13502" xr:uid="{00000000-0005-0000-0000-00007A590000}"/>
    <cellStyle name="Percent 9 7 3 4 2" xfId="13503" xr:uid="{00000000-0005-0000-0000-00007B590000}"/>
    <cellStyle name="Percent 9 7 3 4 2 2" xfId="13504" xr:uid="{00000000-0005-0000-0000-00007C590000}"/>
    <cellStyle name="Percent 9 7 3 4 2 2 2" xfId="31124" xr:uid="{00000000-0005-0000-0000-00007D590000}"/>
    <cellStyle name="Percent 9 7 3 4 2 3" xfId="31123" xr:uid="{00000000-0005-0000-0000-00007E590000}"/>
    <cellStyle name="Percent 9 7 3 4 3" xfId="13505" xr:uid="{00000000-0005-0000-0000-00007F590000}"/>
    <cellStyle name="Percent 9 7 3 4 3 2" xfId="13506" xr:uid="{00000000-0005-0000-0000-000080590000}"/>
    <cellStyle name="Percent 9 7 3 4 3 2 2" xfId="31126" xr:uid="{00000000-0005-0000-0000-000081590000}"/>
    <cellStyle name="Percent 9 7 3 4 3 3" xfId="31125" xr:uid="{00000000-0005-0000-0000-000082590000}"/>
    <cellStyle name="Percent 9 7 3 4 4" xfId="13507" xr:uid="{00000000-0005-0000-0000-000083590000}"/>
    <cellStyle name="Percent 9 7 3 4 4 2" xfId="31127" xr:uid="{00000000-0005-0000-0000-000084590000}"/>
    <cellStyle name="Percent 9 7 3 4 5" xfId="31122" xr:uid="{00000000-0005-0000-0000-000085590000}"/>
    <cellStyle name="Percent 9 7 3 5" xfId="13508" xr:uid="{00000000-0005-0000-0000-000086590000}"/>
    <cellStyle name="Percent 9 7 3 5 2" xfId="13509" xr:uid="{00000000-0005-0000-0000-000087590000}"/>
    <cellStyle name="Percent 9 7 3 5 2 2" xfId="13510" xr:uid="{00000000-0005-0000-0000-000088590000}"/>
    <cellStyle name="Percent 9 7 3 5 2 2 2" xfId="31130" xr:uid="{00000000-0005-0000-0000-000089590000}"/>
    <cellStyle name="Percent 9 7 3 5 2 3" xfId="31129" xr:uid="{00000000-0005-0000-0000-00008A590000}"/>
    <cellStyle name="Percent 9 7 3 5 3" xfId="13511" xr:uid="{00000000-0005-0000-0000-00008B590000}"/>
    <cellStyle name="Percent 9 7 3 5 3 2" xfId="13512" xr:uid="{00000000-0005-0000-0000-00008C590000}"/>
    <cellStyle name="Percent 9 7 3 5 3 2 2" xfId="31132" xr:uid="{00000000-0005-0000-0000-00008D590000}"/>
    <cellStyle name="Percent 9 7 3 5 3 3" xfId="31131" xr:uid="{00000000-0005-0000-0000-00008E590000}"/>
    <cellStyle name="Percent 9 7 3 5 4" xfId="13513" xr:uid="{00000000-0005-0000-0000-00008F590000}"/>
    <cellStyle name="Percent 9 7 3 5 4 2" xfId="13514" xr:uid="{00000000-0005-0000-0000-000090590000}"/>
    <cellStyle name="Percent 9 7 3 5 4 2 2" xfId="31134" xr:uid="{00000000-0005-0000-0000-000091590000}"/>
    <cellStyle name="Percent 9 7 3 5 4 3" xfId="31133" xr:uid="{00000000-0005-0000-0000-000092590000}"/>
    <cellStyle name="Percent 9 7 3 5 5" xfId="13515" xr:uid="{00000000-0005-0000-0000-000093590000}"/>
    <cellStyle name="Percent 9 7 3 5 5 2" xfId="31135" xr:uid="{00000000-0005-0000-0000-000094590000}"/>
    <cellStyle name="Percent 9 7 3 5 6" xfId="31128" xr:uid="{00000000-0005-0000-0000-000095590000}"/>
    <cellStyle name="Percent 9 7 3 6" xfId="13516" xr:uid="{00000000-0005-0000-0000-000096590000}"/>
    <cellStyle name="Percent 9 7 3 6 2" xfId="13517" xr:uid="{00000000-0005-0000-0000-000097590000}"/>
    <cellStyle name="Percent 9 7 3 6 2 2" xfId="13518" xr:uid="{00000000-0005-0000-0000-000098590000}"/>
    <cellStyle name="Percent 9 7 3 6 2 2 2" xfId="31138" xr:uid="{00000000-0005-0000-0000-000099590000}"/>
    <cellStyle name="Percent 9 7 3 6 2 3" xfId="31137" xr:uid="{00000000-0005-0000-0000-00009A590000}"/>
    <cellStyle name="Percent 9 7 3 6 3" xfId="13519" xr:uid="{00000000-0005-0000-0000-00009B590000}"/>
    <cellStyle name="Percent 9 7 3 6 3 2" xfId="13520" xr:uid="{00000000-0005-0000-0000-00009C590000}"/>
    <cellStyle name="Percent 9 7 3 6 3 2 2" xfId="31140" xr:uid="{00000000-0005-0000-0000-00009D590000}"/>
    <cellStyle name="Percent 9 7 3 6 3 3" xfId="31139" xr:uid="{00000000-0005-0000-0000-00009E590000}"/>
    <cellStyle name="Percent 9 7 3 6 4" xfId="13521" xr:uid="{00000000-0005-0000-0000-00009F590000}"/>
    <cellStyle name="Percent 9 7 3 6 4 2" xfId="31141" xr:uid="{00000000-0005-0000-0000-0000A0590000}"/>
    <cellStyle name="Percent 9 7 3 6 5" xfId="31136" xr:uid="{00000000-0005-0000-0000-0000A1590000}"/>
    <cellStyle name="Percent 9 7 3 7" xfId="13522" xr:uid="{00000000-0005-0000-0000-0000A2590000}"/>
    <cellStyle name="Percent 9 7 3 7 2" xfId="13523" xr:uid="{00000000-0005-0000-0000-0000A3590000}"/>
    <cellStyle name="Percent 9 7 3 7 2 2" xfId="31143" xr:uid="{00000000-0005-0000-0000-0000A4590000}"/>
    <cellStyle name="Percent 9 7 3 7 3" xfId="31142" xr:uid="{00000000-0005-0000-0000-0000A5590000}"/>
    <cellStyle name="Percent 9 7 3 8" xfId="13524" xr:uid="{00000000-0005-0000-0000-0000A6590000}"/>
    <cellStyle name="Percent 9 7 3 8 2" xfId="13525" xr:uid="{00000000-0005-0000-0000-0000A7590000}"/>
    <cellStyle name="Percent 9 7 3 8 2 2" xfId="31145" xr:uid="{00000000-0005-0000-0000-0000A8590000}"/>
    <cellStyle name="Percent 9 7 3 8 3" xfId="31144" xr:uid="{00000000-0005-0000-0000-0000A9590000}"/>
    <cellStyle name="Percent 9 7 3 9" xfId="13526" xr:uid="{00000000-0005-0000-0000-0000AA590000}"/>
    <cellStyle name="Percent 9 7 3 9 2" xfId="13527" xr:uid="{00000000-0005-0000-0000-0000AB590000}"/>
    <cellStyle name="Percent 9 7 3 9 2 2" xfId="31147" xr:uid="{00000000-0005-0000-0000-0000AC590000}"/>
    <cellStyle name="Percent 9 7 3 9 3" xfId="31146" xr:uid="{00000000-0005-0000-0000-0000AD590000}"/>
    <cellStyle name="Percent 9 7 4" xfId="13528" xr:uid="{00000000-0005-0000-0000-0000AE590000}"/>
    <cellStyle name="Percent 9 7 4 10" xfId="31148" xr:uid="{00000000-0005-0000-0000-0000AF590000}"/>
    <cellStyle name="Percent 9 7 4 2" xfId="13529" xr:uid="{00000000-0005-0000-0000-0000B0590000}"/>
    <cellStyle name="Percent 9 7 4 2 2" xfId="13530" xr:uid="{00000000-0005-0000-0000-0000B1590000}"/>
    <cellStyle name="Percent 9 7 4 2 2 2" xfId="13531" xr:uid="{00000000-0005-0000-0000-0000B2590000}"/>
    <cellStyle name="Percent 9 7 4 2 2 2 2" xfId="31151" xr:uid="{00000000-0005-0000-0000-0000B3590000}"/>
    <cellStyle name="Percent 9 7 4 2 2 3" xfId="31150" xr:uid="{00000000-0005-0000-0000-0000B4590000}"/>
    <cellStyle name="Percent 9 7 4 2 3" xfId="13532" xr:uid="{00000000-0005-0000-0000-0000B5590000}"/>
    <cellStyle name="Percent 9 7 4 2 3 2" xfId="13533" xr:uid="{00000000-0005-0000-0000-0000B6590000}"/>
    <cellStyle name="Percent 9 7 4 2 3 2 2" xfId="31153" xr:uid="{00000000-0005-0000-0000-0000B7590000}"/>
    <cellStyle name="Percent 9 7 4 2 3 3" xfId="31152" xr:uid="{00000000-0005-0000-0000-0000B8590000}"/>
    <cellStyle name="Percent 9 7 4 2 4" xfId="13534" xr:uid="{00000000-0005-0000-0000-0000B9590000}"/>
    <cellStyle name="Percent 9 7 4 2 4 2" xfId="31154" xr:uid="{00000000-0005-0000-0000-0000BA590000}"/>
    <cellStyle name="Percent 9 7 4 2 5" xfId="31149" xr:uid="{00000000-0005-0000-0000-0000BB590000}"/>
    <cellStyle name="Percent 9 7 4 3" xfId="13535" xr:uid="{00000000-0005-0000-0000-0000BC590000}"/>
    <cellStyle name="Percent 9 7 4 3 2" xfId="13536" xr:uid="{00000000-0005-0000-0000-0000BD590000}"/>
    <cellStyle name="Percent 9 7 4 3 2 2" xfId="13537" xr:uid="{00000000-0005-0000-0000-0000BE590000}"/>
    <cellStyle name="Percent 9 7 4 3 2 2 2" xfId="31157" xr:uid="{00000000-0005-0000-0000-0000BF590000}"/>
    <cellStyle name="Percent 9 7 4 3 2 3" xfId="31156" xr:uid="{00000000-0005-0000-0000-0000C0590000}"/>
    <cellStyle name="Percent 9 7 4 3 3" xfId="13538" xr:uid="{00000000-0005-0000-0000-0000C1590000}"/>
    <cellStyle name="Percent 9 7 4 3 3 2" xfId="13539" xr:uid="{00000000-0005-0000-0000-0000C2590000}"/>
    <cellStyle name="Percent 9 7 4 3 3 2 2" xfId="31159" xr:uid="{00000000-0005-0000-0000-0000C3590000}"/>
    <cellStyle name="Percent 9 7 4 3 3 3" xfId="31158" xr:uid="{00000000-0005-0000-0000-0000C4590000}"/>
    <cellStyle name="Percent 9 7 4 3 4" xfId="13540" xr:uid="{00000000-0005-0000-0000-0000C5590000}"/>
    <cellStyle name="Percent 9 7 4 3 4 2" xfId="31160" xr:uid="{00000000-0005-0000-0000-0000C6590000}"/>
    <cellStyle name="Percent 9 7 4 3 5" xfId="31155" xr:uid="{00000000-0005-0000-0000-0000C7590000}"/>
    <cellStyle name="Percent 9 7 4 4" xfId="13541" xr:uid="{00000000-0005-0000-0000-0000C8590000}"/>
    <cellStyle name="Percent 9 7 4 4 2" xfId="13542" xr:uid="{00000000-0005-0000-0000-0000C9590000}"/>
    <cellStyle name="Percent 9 7 4 4 2 2" xfId="13543" xr:uid="{00000000-0005-0000-0000-0000CA590000}"/>
    <cellStyle name="Percent 9 7 4 4 2 2 2" xfId="31163" xr:uid="{00000000-0005-0000-0000-0000CB590000}"/>
    <cellStyle name="Percent 9 7 4 4 2 3" xfId="31162" xr:uid="{00000000-0005-0000-0000-0000CC590000}"/>
    <cellStyle name="Percent 9 7 4 4 3" xfId="13544" xr:uid="{00000000-0005-0000-0000-0000CD590000}"/>
    <cellStyle name="Percent 9 7 4 4 3 2" xfId="13545" xr:uid="{00000000-0005-0000-0000-0000CE590000}"/>
    <cellStyle name="Percent 9 7 4 4 3 2 2" xfId="31165" xr:uid="{00000000-0005-0000-0000-0000CF590000}"/>
    <cellStyle name="Percent 9 7 4 4 3 3" xfId="31164" xr:uid="{00000000-0005-0000-0000-0000D0590000}"/>
    <cellStyle name="Percent 9 7 4 4 4" xfId="13546" xr:uid="{00000000-0005-0000-0000-0000D1590000}"/>
    <cellStyle name="Percent 9 7 4 4 4 2" xfId="13547" xr:uid="{00000000-0005-0000-0000-0000D2590000}"/>
    <cellStyle name="Percent 9 7 4 4 4 2 2" xfId="31167" xr:uid="{00000000-0005-0000-0000-0000D3590000}"/>
    <cellStyle name="Percent 9 7 4 4 4 3" xfId="31166" xr:uid="{00000000-0005-0000-0000-0000D4590000}"/>
    <cellStyle name="Percent 9 7 4 4 5" xfId="13548" xr:uid="{00000000-0005-0000-0000-0000D5590000}"/>
    <cellStyle name="Percent 9 7 4 4 5 2" xfId="31168" xr:uid="{00000000-0005-0000-0000-0000D6590000}"/>
    <cellStyle name="Percent 9 7 4 4 6" xfId="31161" xr:uid="{00000000-0005-0000-0000-0000D7590000}"/>
    <cellStyle name="Percent 9 7 4 5" xfId="13549" xr:uid="{00000000-0005-0000-0000-0000D8590000}"/>
    <cellStyle name="Percent 9 7 4 5 2" xfId="13550" xr:uid="{00000000-0005-0000-0000-0000D9590000}"/>
    <cellStyle name="Percent 9 7 4 5 2 2" xfId="13551" xr:uid="{00000000-0005-0000-0000-0000DA590000}"/>
    <cellStyle name="Percent 9 7 4 5 2 2 2" xfId="31171" xr:uid="{00000000-0005-0000-0000-0000DB590000}"/>
    <cellStyle name="Percent 9 7 4 5 2 3" xfId="31170" xr:uid="{00000000-0005-0000-0000-0000DC590000}"/>
    <cellStyle name="Percent 9 7 4 5 3" xfId="13552" xr:uid="{00000000-0005-0000-0000-0000DD590000}"/>
    <cellStyle name="Percent 9 7 4 5 3 2" xfId="13553" xr:uid="{00000000-0005-0000-0000-0000DE590000}"/>
    <cellStyle name="Percent 9 7 4 5 3 2 2" xfId="31173" xr:uid="{00000000-0005-0000-0000-0000DF590000}"/>
    <cellStyle name="Percent 9 7 4 5 3 3" xfId="31172" xr:uid="{00000000-0005-0000-0000-0000E0590000}"/>
    <cellStyle name="Percent 9 7 4 5 4" xfId="13554" xr:uid="{00000000-0005-0000-0000-0000E1590000}"/>
    <cellStyle name="Percent 9 7 4 5 4 2" xfId="31174" xr:uid="{00000000-0005-0000-0000-0000E2590000}"/>
    <cellStyle name="Percent 9 7 4 5 5" xfId="31169" xr:uid="{00000000-0005-0000-0000-0000E3590000}"/>
    <cellStyle name="Percent 9 7 4 6" xfId="13555" xr:uid="{00000000-0005-0000-0000-0000E4590000}"/>
    <cellStyle name="Percent 9 7 4 6 2" xfId="13556" xr:uid="{00000000-0005-0000-0000-0000E5590000}"/>
    <cellStyle name="Percent 9 7 4 6 2 2" xfId="31176" xr:uid="{00000000-0005-0000-0000-0000E6590000}"/>
    <cellStyle name="Percent 9 7 4 6 3" xfId="31175" xr:uid="{00000000-0005-0000-0000-0000E7590000}"/>
    <cellStyle name="Percent 9 7 4 7" xfId="13557" xr:uid="{00000000-0005-0000-0000-0000E8590000}"/>
    <cellStyle name="Percent 9 7 4 7 2" xfId="13558" xr:uid="{00000000-0005-0000-0000-0000E9590000}"/>
    <cellStyle name="Percent 9 7 4 7 2 2" xfId="31178" xr:uid="{00000000-0005-0000-0000-0000EA590000}"/>
    <cellStyle name="Percent 9 7 4 7 3" xfId="31177" xr:uid="{00000000-0005-0000-0000-0000EB590000}"/>
    <cellStyle name="Percent 9 7 4 8" xfId="13559" xr:uid="{00000000-0005-0000-0000-0000EC590000}"/>
    <cellStyle name="Percent 9 7 4 8 2" xfId="13560" xr:uid="{00000000-0005-0000-0000-0000ED590000}"/>
    <cellStyle name="Percent 9 7 4 8 2 2" xfId="31180" xr:uid="{00000000-0005-0000-0000-0000EE590000}"/>
    <cellStyle name="Percent 9 7 4 8 3" xfId="31179" xr:uid="{00000000-0005-0000-0000-0000EF590000}"/>
    <cellStyle name="Percent 9 7 4 9" xfId="13561" xr:uid="{00000000-0005-0000-0000-0000F0590000}"/>
    <cellStyle name="Percent 9 7 4 9 2" xfId="31181" xr:uid="{00000000-0005-0000-0000-0000F1590000}"/>
    <cellStyle name="Percent 9 7 5" xfId="13562" xr:uid="{00000000-0005-0000-0000-0000F2590000}"/>
    <cellStyle name="Percent 9 7 5 2" xfId="13563" xr:uid="{00000000-0005-0000-0000-0000F3590000}"/>
    <cellStyle name="Percent 9 7 5 2 2" xfId="13564" xr:uid="{00000000-0005-0000-0000-0000F4590000}"/>
    <cellStyle name="Percent 9 7 5 2 2 2" xfId="31184" xr:uid="{00000000-0005-0000-0000-0000F5590000}"/>
    <cellStyle name="Percent 9 7 5 2 3" xfId="31183" xr:uid="{00000000-0005-0000-0000-0000F6590000}"/>
    <cellStyle name="Percent 9 7 5 3" xfId="13565" xr:uid="{00000000-0005-0000-0000-0000F7590000}"/>
    <cellStyle name="Percent 9 7 5 3 2" xfId="13566" xr:uid="{00000000-0005-0000-0000-0000F8590000}"/>
    <cellStyle name="Percent 9 7 5 3 2 2" xfId="31186" xr:uid="{00000000-0005-0000-0000-0000F9590000}"/>
    <cellStyle name="Percent 9 7 5 3 3" xfId="31185" xr:uid="{00000000-0005-0000-0000-0000FA590000}"/>
    <cellStyle name="Percent 9 7 5 4" xfId="13567" xr:uid="{00000000-0005-0000-0000-0000FB590000}"/>
    <cellStyle name="Percent 9 7 5 4 2" xfId="31187" xr:uid="{00000000-0005-0000-0000-0000FC590000}"/>
    <cellStyle name="Percent 9 7 5 5" xfId="31182" xr:uid="{00000000-0005-0000-0000-0000FD590000}"/>
    <cellStyle name="Percent 9 7 6" xfId="13568" xr:uid="{00000000-0005-0000-0000-0000FE590000}"/>
    <cellStyle name="Percent 9 7 6 2" xfId="13569" xr:uid="{00000000-0005-0000-0000-0000FF590000}"/>
    <cellStyle name="Percent 9 7 6 2 2" xfId="13570" xr:uid="{00000000-0005-0000-0000-0000005A0000}"/>
    <cellStyle name="Percent 9 7 6 2 2 2" xfId="31190" xr:uid="{00000000-0005-0000-0000-0000015A0000}"/>
    <cellStyle name="Percent 9 7 6 2 3" xfId="31189" xr:uid="{00000000-0005-0000-0000-0000025A0000}"/>
    <cellStyle name="Percent 9 7 6 3" xfId="13571" xr:uid="{00000000-0005-0000-0000-0000035A0000}"/>
    <cellStyle name="Percent 9 7 6 3 2" xfId="13572" xr:uid="{00000000-0005-0000-0000-0000045A0000}"/>
    <cellStyle name="Percent 9 7 6 3 2 2" xfId="31192" xr:uid="{00000000-0005-0000-0000-0000055A0000}"/>
    <cellStyle name="Percent 9 7 6 3 3" xfId="31191" xr:uid="{00000000-0005-0000-0000-0000065A0000}"/>
    <cellStyle name="Percent 9 7 6 4" xfId="13573" xr:uid="{00000000-0005-0000-0000-0000075A0000}"/>
    <cellStyle name="Percent 9 7 6 4 2" xfId="31193" xr:uid="{00000000-0005-0000-0000-0000085A0000}"/>
    <cellStyle name="Percent 9 7 6 5" xfId="31188" xr:uid="{00000000-0005-0000-0000-0000095A0000}"/>
    <cellStyle name="Percent 9 7 7" xfId="13574" xr:uid="{00000000-0005-0000-0000-00000A5A0000}"/>
    <cellStyle name="Percent 9 7 7 2" xfId="13575" xr:uid="{00000000-0005-0000-0000-00000B5A0000}"/>
    <cellStyle name="Percent 9 7 7 2 2" xfId="13576" xr:uid="{00000000-0005-0000-0000-00000C5A0000}"/>
    <cellStyle name="Percent 9 7 7 2 2 2" xfId="31196" xr:uid="{00000000-0005-0000-0000-00000D5A0000}"/>
    <cellStyle name="Percent 9 7 7 2 3" xfId="31195" xr:uid="{00000000-0005-0000-0000-00000E5A0000}"/>
    <cellStyle name="Percent 9 7 7 3" xfId="13577" xr:uid="{00000000-0005-0000-0000-00000F5A0000}"/>
    <cellStyle name="Percent 9 7 7 3 2" xfId="13578" xr:uid="{00000000-0005-0000-0000-0000105A0000}"/>
    <cellStyle name="Percent 9 7 7 3 2 2" xfId="31198" xr:uid="{00000000-0005-0000-0000-0000115A0000}"/>
    <cellStyle name="Percent 9 7 7 3 3" xfId="31197" xr:uid="{00000000-0005-0000-0000-0000125A0000}"/>
    <cellStyle name="Percent 9 7 7 4" xfId="13579" xr:uid="{00000000-0005-0000-0000-0000135A0000}"/>
    <cellStyle name="Percent 9 7 7 4 2" xfId="31199" xr:uid="{00000000-0005-0000-0000-0000145A0000}"/>
    <cellStyle name="Percent 9 7 7 5" xfId="31194" xr:uid="{00000000-0005-0000-0000-0000155A0000}"/>
    <cellStyle name="Percent 9 7 8" xfId="13580" xr:uid="{00000000-0005-0000-0000-0000165A0000}"/>
    <cellStyle name="Percent 9 7 8 2" xfId="13581" xr:uid="{00000000-0005-0000-0000-0000175A0000}"/>
    <cellStyle name="Percent 9 7 8 2 2" xfId="13582" xr:uid="{00000000-0005-0000-0000-0000185A0000}"/>
    <cellStyle name="Percent 9 7 8 2 2 2" xfId="31202" xr:uid="{00000000-0005-0000-0000-0000195A0000}"/>
    <cellStyle name="Percent 9 7 8 2 3" xfId="31201" xr:uid="{00000000-0005-0000-0000-00001A5A0000}"/>
    <cellStyle name="Percent 9 7 8 3" xfId="13583" xr:uid="{00000000-0005-0000-0000-00001B5A0000}"/>
    <cellStyle name="Percent 9 7 8 3 2" xfId="13584" xr:uid="{00000000-0005-0000-0000-00001C5A0000}"/>
    <cellStyle name="Percent 9 7 8 3 2 2" xfId="31204" xr:uid="{00000000-0005-0000-0000-00001D5A0000}"/>
    <cellStyle name="Percent 9 7 8 3 3" xfId="31203" xr:uid="{00000000-0005-0000-0000-00001E5A0000}"/>
    <cellStyle name="Percent 9 7 8 4" xfId="13585" xr:uid="{00000000-0005-0000-0000-00001F5A0000}"/>
    <cellStyle name="Percent 9 7 8 4 2" xfId="13586" xr:uid="{00000000-0005-0000-0000-0000205A0000}"/>
    <cellStyle name="Percent 9 7 8 4 2 2" xfId="31206" xr:uid="{00000000-0005-0000-0000-0000215A0000}"/>
    <cellStyle name="Percent 9 7 8 4 3" xfId="31205" xr:uid="{00000000-0005-0000-0000-0000225A0000}"/>
    <cellStyle name="Percent 9 7 8 5" xfId="13587" xr:uid="{00000000-0005-0000-0000-0000235A0000}"/>
    <cellStyle name="Percent 9 7 8 5 2" xfId="31207" xr:uid="{00000000-0005-0000-0000-0000245A0000}"/>
    <cellStyle name="Percent 9 7 8 6" xfId="31200" xr:uid="{00000000-0005-0000-0000-0000255A0000}"/>
    <cellStyle name="Percent 9 7 9" xfId="13588" xr:uid="{00000000-0005-0000-0000-0000265A0000}"/>
    <cellStyle name="Percent 9 7 9 2" xfId="13589" xr:uid="{00000000-0005-0000-0000-0000275A0000}"/>
    <cellStyle name="Percent 9 7 9 2 2" xfId="13590" xr:uid="{00000000-0005-0000-0000-0000285A0000}"/>
    <cellStyle name="Percent 9 7 9 2 2 2" xfId="31210" xr:uid="{00000000-0005-0000-0000-0000295A0000}"/>
    <cellStyle name="Percent 9 7 9 2 3" xfId="31209" xr:uid="{00000000-0005-0000-0000-00002A5A0000}"/>
    <cellStyle name="Percent 9 7 9 3" xfId="13591" xr:uid="{00000000-0005-0000-0000-00002B5A0000}"/>
    <cellStyle name="Percent 9 7 9 3 2" xfId="13592" xr:uid="{00000000-0005-0000-0000-00002C5A0000}"/>
    <cellStyle name="Percent 9 7 9 3 2 2" xfId="31212" xr:uid="{00000000-0005-0000-0000-00002D5A0000}"/>
    <cellStyle name="Percent 9 7 9 3 3" xfId="31211" xr:uid="{00000000-0005-0000-0000-00002E5A0000}"/>
    <cellStyle name="Percent 9 7 9 4" xfId="13593" xr:uid="{00000000-0005-0000-0000-00002F5A0000}"/>
    <cellStyle name="Percent 9 7 9 4 2" xfId="31213" xr:uid="{00000000-0005-0000-0000-0000305A0000}"/>
    <cellStyle name="Percent 9 7 9 5" xfId="31208" xr:uid="{00000000-0005-0000-0000-0000315A0000}"/>
    <cellStyle name="Percent 9 8" xfId="13594" xr:uid="{00000000-0005-0000-0000-0000325A0000}"/>
    <cellStyle name="Percent 9 8 10" xfId="13595" xr:uid="{00000000-0005-0000-0000-0000335A0000}"/>
    <cellStyle name="Percent 9 8 10 2" xfId="13596" xr:uid="{00000000-0005-0000-0000-0000345A0000}"/>
    <cellStyle name="Percent 9 8 10 2 2" xfId="31216" xr:uid="{00000000-0005-0000-0000-0000355A0000}"/>
    <cellStyle name="Percent 9 8 10 3" xfId="31215" xr:uid="{00000000-0005-0000-0000-0000365A0000}"/>
    <cellStyle name="Percent 9 8 11" xfId="13597" xr:uid="{00000000-0005-0000-0000-0000375A0000}"/>
    <cellStyle name="Percent 9 8 11 2" xfId="13598" xr:uid="{00000000-0005-0000-0000-0000385A0000}"/>
    <cellStyle name="Percent 9 8 11 2 2" xfId="31218" xr:uid="{00000000-0005-0000-0000-0000395A0000}"/>
    <cellStyle name="Percent 9 8 11 3" xfId="31217" xr:uid="{00000000-0005-0000-0000-00003A5A0000}"/>
    <cellStyle name="Percent 9 8 12" xfId="13599" xr:uid="{00000000-0005-0000-0000-00003B5A0000}"/>
    <cellStyle name="Percent 9 8 12 2" xfId="31219" xr:uid="{00000000-0005-0000-0000-00003C5A0000}"/>
    <cellStyle name="Percent 9 8 13" xfId="31214" xr:uid="{00000000-0005-0000-0000-00003D5A0000}"/>
    <cellStyle name="Percent 9 8 2" xfId="13600" xr:uid="{00000000-0005-0000-0000-00003E5A0000}"/>
    <cellStyle name="Percent 9 8 2 10" xfId="31220" xr:uid="{00000000-0005-0000-0000-00003F5A0000}"/>
    <cellStyle name="Percent 9 8 2 2" xfId="13601" xr:uid="{00000000-0005-0000-0000-0000405A0000}"/>
    <cellStyle name="Percent 9 8 2 2 2" xfId="13602" xr:uid="{00000000-0005-0000-0000-0000415A0000}"/>
    <cellStyle name="Percent 9 8 2 2 2 2" xfId="13603" xr:uid="{00000000-0005-0000-0000-0000425A0000}"/>
    <cellStyle name="Percent 9 8 2 2 2 2 2" xfId="31223" xr:uid="{00000000-0005-0000-0000-0000435A0000}"/>
    <cellStyle name="Percent 9 8 2 2 2 3" xfId="31222" xr:uid="{00000000-0005-0000-0000-0000445A0000}"/>
    <cellStyle name="Percent 9 8 2 2 3" xfId="13604" xr:uid="{00000000-0005-0000-0000-0000455A0000}"/>
    <cellStyle name="Percent 9 8 2 2 3 2" xfId="13605" xr:uid="{00000000-0005-0000-0000-0000465A0000}"/>
    <cellStyle name="Percent 9 8 2 2 3 2 2" xfId="31225" xr:uid="{00000000-0005-0000-0000-0000475A0000}"/>
    <cellStyle name="Percent 9 8 2 2 3 3" xfId="31224" xr:uid="{00000000-0005-0000-0000-0000485A0000}"/>
    <cellStyle name="Percent 9 8 2 2 4" xfId="13606" xr:uid="{00000000-0005-0000-0000-0000495A0000}"/>
    <cellStyle name="Percent 9 8 2 2 4 2" xfId="31226" xr:uid="{00000000-0005-0000-0000-00004A5A0000}"/>
    <cellStyle name="Percent 9 8 2 2 5" xfId="31221" xr:uid="{00000000-0005-0000-0000-00004B5A0000}"/>
    <cellStyle name="Percent 9 8 2 3" xfId="13607" xr:uid="{00000000-0005-0000-0000-00004C5A0000}"/>
    <cellStyle name="Percent 9 8 2 3 2" xfId="13608" xr:uid="{00000000-0005-0000-0000-00004D5A0000}"/>
    <cellStyle name="Percent 9 8 2 3 2 2" xfId="13609" xr:uid="{00000000-0005-0000-0000-00004E5A0000}"/>
    <cellStyle name="Percent 9 8 2 3 2 2 2" xfId="31229" xr:uid="{00000000-0005-0000-0000-00004F5A0000}"/>
    <cellStyle name="Percent 9 8 2 3 2 3" xfId="31228" xr:uid="{00000000-0005-0000-0000-0000505A0000}"/>
    <cellStyle name="Percent 9 8 2 3 3" xfId="13610" xr:uid="{00000000-0005-0000-0000-0000515A0000}"/>
    <cellStyle name="Percent 9 8 2 3 3 2" xfId="13611" xr:uid="{00000000-0005-0000-0000-0000525A0000}"/>
    <cellStyle name="Percent 9 8 2 3 3 2 2" xfId="31231" xr:uid="{00000000-0005-0000-0000-0000535A0000}"/>
    <cellStyle name="Percent 9 8 2 3 3 3" xfId="31230" xr:uid="{00000000-0005-0000-0000-0000545A0000}"/>
    <cellStyle name="Percent 9 8 2 3 4" xfId="13612" xr:uid="{00000000-0005-0000-0000-0000555A0000}"/>
    <cellStyle name="Percent 9 8 2 3 4 2" xfId="31232" xr:uid="{00000000-0005-0000-0000-0000565A0000}"/>
    <cellStyle name="Percent 9 8 2 3 5" xfId="31227" xr:uid="{00000000-0005-0000-0000-0000575A0000}"/>
    <cellStyle name="Percent 9 8 2 4" xfId="13613" xr:uid="{00000000-0005-0000-0000-0000585A0000}"/>
    <cellStyle name="Percent 9 8 2 4 2" xfId="13614" xr:uid="{00000000-0005-0000-0000-0000595A0000}"/>
    <cellStyle name="Percent 9 8 2 4 2 2" xfId="13615" xr:uid="{00000000-0005-0000-0000-00005A5A0000}"/>
    <cellStyle name="Percent 9 8 2 4 2 2 2" xfId="31235" xr:uid="{00000000-0005-0000-0000-00005B5A0000}"/>
    <cellStyle name="Percent 9 8 2 4 2 3" xfId="31234" xr:uid="{00000000-0005-0000-0000-00005C5A0000}"/>
    <cellStyle name="Percent 9 8 2 4 3" xfId="13616" xr:uid="{00000000-0005-0000-0000-00005D5A0000}"/>
    <cellStyle name="Percent 9 8 2 4 3 2" xfId="13617" xr:uid="{00000000-0005-0000-0000-00005E5A0000}"/>
    <cellStyle name="Percent 9 8 2 4 3 2 2" xfId="31237" xr:uid="{00000000-0005-0000-0000-00005F5A0000}"/>
    <cellStyle name="Percent 9 8 2 4 3 3" xfId="31236" xr:uid="{00000000-0005-0000-0000-0000605A0000}"/>
    <cellStyle name="Percent 9 8 2 4 4" xfId="13618" xr:uid="{00000000-0005-0000-0000-0000615A0000}"/>
    <cellStyle name="Percent 9 8 2 4 4 2" xfId="13619" xr:uid="{00000000-0005-0000-0000-0000625A0000}"/>
    <cellStyle name="Percent 9 8 2 4 4 2 2" xfId="31239" xr:uid="{00000000-0005-0000-0000-0000635A0000}"/>
    <cellStyle name="Percent 9 8 2 4 4 3" xfId="31238" xr:uid="{00000000-0005-0000-0000-0000645A0000}"/>
    <cellStyle name="Percent 9 8 2 4 5" xfId="13620" xr:uid="{00000000-0005-0000-0000-0000655A0000}"/>
    <cellStyle name="Percent 9 8 2 4 5 2" xfId="31240" xr:uid="{00000000-0005-0000-0000-0000665A0000}"/>
    <cellStyle name="Percent 9 8 2 4 6" xfId="31233" xr:uid="{00000000-0005-0000-0000-0000675A0000}"/>
    <cellStyle name="Percent 9 8 2 5" xfId="13621" xr:uid="{00000000-0005-0000-0000-0000685A0000}"/>
    <cellStyle name="Percent 9 8 2 5 2" xfId="13622" xr:uid="{00000000-0005-0000-0000-0000695A0000}"/>
    <cellStyle name="Percent 9 8 2 5 2 2" xfId="13623" xr:uid="{00000000-0005-0000-0000-00006A5A0000}"/>
    <cellStyle name="Percent 9 8 2 5 2 2 2" xfId="31243" xr:uid="{00000000-0005-0000-0000-00006B5A0000}"/>
    <cellStyle name="Percent 9 8 2 5 2 3" xfId="31242" xr:uid="{00000000-0005-0000-0000-00006C5A0000}"/>
    <cellStyle name="Percent 9 8 2 5 3" xfId="13624" xr:uid="{00000000-0005-0000-0000-00006D5A0000}"/>
    <cellStyle name="Percent 9 8 2 5 3 2" xfId="13625" xr:uid="{00000000-0005-0000-0000-00006E5A0000}"/>
    <cellStyle name="Percent 9 8 2 5 3 2 2" xfId="31245" xr:uid="{00000000-0005-0000-0000-00006F5A0000}"/>
    <cellStyle name="Percent 9 8 2 5 3 3" xfId="31244" xr:uid="{00000000-0005-0000-0000-0000705A0000}"/>
    <cellStyle name="Percent 9 8 2 5 4" xfId="13626" xr:uid="{00000000-0005-0000-0000-0000715A0000}"/>
    <cellStyle name="Percent 9 8 2 5 4 2" xfId="31246" xr:uid="{00000000-0005-0000-0000-0000725A0000}"/>
    <cellStyle name="Percent 9 8 2 5 5" xfId="31241" xr:uid="{00000000-0005-0000-0000-0000735A0000}"/>
    <cellStyle name="Percent 9 8 2 6" xfId="13627" xr:uid="{00000000-0005-0000-0000-0000745A0000}"/>
    <cellStyle name="Percent 9 8 2 6 2" xfId="13628" xr:uid="{00000000-0005-0000-0000-0000755A0000}"/>
    <cellStyle name="Percent 9 8 2 6 2 2" xfId="31248" xr:uid="{00000000-0005-0000-0000-0000765A0000}"/>
    <cellStyle name="Percent 9 8 2 6 3" xfId="31247" xr:uid="{00000000-0005-0000-0000-0000775A0000}"/>
    <cellStyle name="Percent 9 8 2 7" xfId="13629" xr:uid="{00000000-0005-0000-0000-0000785A0000}"/>
    <cellStyle name="Percent 9 8 2 7 2" xfId="13630" xr:uid="{00000000-0005-0000-0000-0000795A0000}"/>
    <cellStyle name="Percent 9 8 2 7 2 2" xfId="31250" xr:uid="{00000000-0005-0000-0000-00007A5A0000}"/>
    <cellStyle name="Percent 9 8 2 7 3" xfId="31249" xr:uid="{00000000-0005-0000-0000-00007B5A0000}"/>
    <cellStyle name="Percent 9 8 2 8" xfId="13631" xr:uid="{00000000-0005-0000-0000-00007C5A0000}"/>
    <cellStyle name="Percent 9 8 2 8 2" xfId="13632" xr:uid="{00000000-0005-0000-0000-00007D5A0000}"/>
    <cellStyle name="Percent 9 8 2 8 2 2" xfId="31252" xr:uid="{00000000-0005-0000-0000-00007E5A0000}"/>
    <cellStyle name="Percent 9 8 2 8 3" xfId="31251" xr:uid="{00000000-0005-0000-0000-00007F5A0000}"/>
    <cellStyle name="Percent 9 8 2 9" xfId="13633" xr:uid="{00000000-0005-0000-0000-0000805A0000}"/>
    <cellStyle name="Percent 9 8 2 9 2" xfId="31253" xr:uid="{00000000-0005-0000-0000-0000815A0000}"/>
    <cellStyle name="Percent 9 8 3" xfId="13634" xr:uid="{00000000-0005-0000-0000-0000825A0000}"/>
    <cellStyle name="Percent 9 8 3 2" xfId="13635" xr:uid="{00000000-0005-0000-0000-0000835A0000}"/>
    <cellStyle name="Percent 9 8 3 2 2" xfId="13636" xr:uid="{00000000-0005-0000-0000-0000845A0000}"/>
    <cellStyle name="Percent 9 8 3 2 2 2" xfId="31256" xr:uid="{00000000-0005-0000-0000-0000855A0000}"/>
    <cellStyle name="Percent 9 8 3 2 3" xfId="31255" xr:uid="{00000000-0005-0000-0000-0000865A0000}"/>
    <cellStyle name="Percent 9 8 3 3" xfId="13637" xr:uid="{00000000-0005-0000-0000-0000875A0000}"/>
    <cellStyle name="Percent 9 8 3 3 2" xfId="13638" xr:uid="{00000000-0005-0000-0000-0000885A0000}"/>
    <cellStyle name="Percent 9 8 3 3 2 2" xfId="31258" xr:uid="{00000000-0005-0000-0000-0000895A0000}"/>
    <cellStyle name="Percent 9 8 3 3 3" xfId="31257" xr:uid="{00000000-0005-0000-0000-00008A5A0000}"/>
    <cellStyle name="Percent 9 8 3 4" xfId="13639" xr:uid="{00000000-0005-0000-0000-00008B5A0000}"/>
    <cellStyle name="Percent 9 8 3 4 2" xfId="31259" xr:uid="{00000000-0005-0000-0000-00008C5A0000}"/>
    <cellStyle name="Percent 9 8 3 5" xfId="31254" xr:uid="{00000000-0005-0000-0000-00008D5A0000}"/>
    <cellStyle name="Percent 9 8 4" xfId="13640" xr:uid="{00000000-0005-0000-0000-00008E5A0000}"/>
    <cellStyle name="Percent 9 8 4 2" xfId="13641" xr:uid="{00000000-0005-0000-0000-00008F5A0000}"/>
    <cellStyle name="Percent 9 8 4 2 2" xfId="13642" xr:uid="{00000000-0005-0000-0000-0000905A0000}"/>
    <cellStyle name="Percent 9 8 4 2 2 2" xfId="31262" xr:uid="{00000000-0005-0000-0000-0000915A0000}"/>
    <cellStyle name="Percent 9 8 4 2 3" xfId="31261" xr:uid="{00000000-0005-0000-0000-0000925A0000}"/>
    <cellStyle name="Percent 9 8 4 3" xfId="13643" xr:uid="{00000000-0005-0000-0000-0000935A0000}"/>
    <cellStyle name="Percent 9 8 4 3 2" xfId="13644" xr:uid="{00000000-0005-0000-0000-0000945A0000}"/>
    <cellStyle name="Percent 9 8 4 3 2 2" xfId="31264" xr:uid="{00000000-0005-0000-0000-0000955A0000}"/>
    <cellStyle name="Percent 9 8 4 3 3" xfId="31263" xr:uid="{00000000-0005-0000-0000-0000965A0000}"/>
    <cellStyle name="Percent 9 8 4 4" xfId="13645" xr:uid="{00000000-0005-0000-0000-0000975A0000}"/>
    <cellStyle name="Percent 9 8 4 4 2" xfId="31265" xr:uid="{00000000-0005-0000-0000-0000985A0000}"/>
    <cellStyle name="Percent 9 8 4 5" xfId="31260" xr:uid="{00000000-0005-0000-0000-0000995A0000}"/>
    <cellStyle name="Percent 9 8 5" xfId="13646" xr:uid="{00000000-0005-0000-0000-00009A5A0000}"/>
    <cellStyle name="Percent 9 8 5 2" xfId="13647" xr:uid="{00000000-0005-0000-0000-00009B5A0000}"/>
    <cellStyle name="Percent 9 8 5 2 2" xfId="13648" xr:uid="{00000000-0005-0000-0000-00009C5A0000}"/>
    <cellStyle name="Percent 9 8 5 2 2 2" xfId="31268" xr:uid="{00000000-0005-0000-0000-00009D5A0000}"/>
    <cellStyle name="Percent 9 8 5 2 3" xfId="31267" xr:uid="{00000000-0005-0000-0000-00009E5A0000}"/>
    <cellStyle name="Percent 9 8 5 3" xfId="13649" xr:uid="{00000000-0005-0000-0000-00009F5A0000}"/>
    <cellStyle name="Percent 9 8 5 3 2" xfId="13650" xr:uid="{00000000-0005-0000-0000-0000A05A0000}"/>
    <cellStyle name="Percent 9 8 5 3 2 2" xfId="31270" xr:uid="{00000000-0005-0000-0000-0000A15A0000}"/>
    <cellStyle name="Percent 9 8 5 3 3" xfId="31269" xr:uid="{00000000-0005-0000-0000-0000A25A0000}"/>
    <cellStyle name="Percent 9 8 5 4" xfId="13651" xr:uid="{00000000-0005-0000-0000-0000A35A0000}"/>
    <cellStyle name="Percent 9 8 5 4 2" xfId="31271" xr:uid="{00000000-0005-0000-0000-0000A45A0000}"/>
    <cellStyle name="Percent 9 8 5 5" xfId="31266" xr:uid="{00000000-0005-0000-0000-0000A55A0000}"/>
    <cellStyle name="Percent 9 8 6" xfId="13652" xr:uid="{00000000-0005-0000-0000-0000A65A0000}"/>
    <cellStyle name="Percent 9 8 6 2" xfId="13653" xr:uid="{00000000-0005-0000-0000-0000A75A0000}"/>
    <cellStyle name="Percent 9 8 6 2 2" xfId="13654" xr:uid="{00000000-0005-0000-0000-0000A85A0000}"/>
    <cellStyle name="Percent 9 8 6 2 2 2" xfId="31274" xr:uid="{00000000-0005-0000-0000-0000A95A0000}"/>
    <cellStyle name="Percent 9 8 6 2 3" xfId="31273" xr:uid="{00000000-0005-0000-0000-0000AA5A0000}"/>
    <cellStyle name="Percent 9 8 6 3" xfId="13655" xr:uid="{00000000-0005-0000-0000-0000AB5A0000}"/>
    <cellStyle name="Percent 9 8 6 3 2" xfId="13656" xr:uid="{00000000-0005-0000-0000-0000AC5A0000}"/>
    <cellStyle name="Percent 9 8 6 3 2 2" xfId="31276" xr:uid="{00000000-0005-0000-0000-0000AD5A0000}"/>
    <cellStyle name="Percent 9 8 6 3 3" xfId="31275" xr:uid="{00000000-0005-0000-0000-0000AE5A0000}"/>
    <cellStyle name="Percent 9 8 6 4" xfId="13657" xr:uid="{00000000-0005-0000-0000-0000AF5A0000}"/>
    <cellStyle name="Percent 9 8 6 4 2" xfId="13658" xr:uid="{00000000-0005-0000-0000-0000B05A0000}"/>
    <cellStyle name="Percent 9 8 6 4 2 2" xfId="31278" xr:uid="{00000000-0005-0000-0000-0000B15A0000}"/>
    <cellStyle name="Percent 9 8 6 4 3" xfId="31277" xr:uid="{00000000-0005-0000-0000-0000B25A0000}"/>
    <cellStyle name="Percent 9 8 6 5" xfId="13659" xr:uid="{00000000-0005-0000-0000-0000B35A0000}"/>
    <cellStyle name="Percent 9 8 6 5 2" xfId="31279" xr:uid="{00000000-0005-0000-0000-0000B45A0000}"/>
    <cellStyle name="Percent 9 8 6 6" xfId="31272" xr:uid="{00000000-0005-0000-0000-0000B55A0000}"/>
    <cellStyle name="Percent 9 8 7" xfId="13660" xr:uid="{00000000-0005-0000-0000-0000B65A0000}"/>
    <cellStyle name="Percent 9 8 7 2" xfId="13661" xr:uid="{00000000-0005-0000-0000-0000B75A0000}"/>
    <cellStyle name="Percent 9 8 7 2 2" xfId="13662" xr:uid="{00000000-0005-0000-0000-0000B85A0000}"/>
    <cellStyle name="Percent 9 8 7 2 2 2" xfId="31282" xr:uid="{00000000-0005-0000-0000-0000B95A0000}"/>
    <cellStyle name="Percent 9 8 7 2 3" xfId="31281" xr:uid="{00000000-0005-0000-0000-0000BA5A0000}"/>
    <cellStyle name="Percent 9 8 7 3" xfId="13663" xr:uid="{00000000-0005-0000-0000-0000BB5A0000}"/>
    <cellStyle name="Percent 9 8 7 3 2" xfId="13664" xr:uid="{00000000-0005-0000-0000-0000BC5A0000}"/>
    <cellStyle name="Percent 9 8 7 3 2 2" xfId="31284" xr:uid="{00000000-0005-0000-0000-0000BD5A0000}"/>
    <cellStyle name="Percent 9 8 7 3 3" xfId="31283" xr:uid="{00000000-0005-0000-0000-0000BE5A0000}"/>
    <cellStyle name="Percent 9 8 7 4" xfId="13665" xr:uid="{00000000-0005-0000-0000-0000BF5A0000}"/>
    <cellStyle name="Percent 9 8 7 4 2" xfId="31285" xr:uid="{00000000-0005-0000-0000-0000C05A0000}"/>
    <cellStyle name="Percent 9 8 7 5" xfId="31280" xr:uid="{00000000-0005-0000-0000-0000C15A0000}"/>
    <cellStyle name="Percent 9 8 8" xfId="13666" xr:uid="{00000000-0005-0000-0000-0000C25A0000}"/>
    <cellStyle name="Percent 9 8 8 2" xfId="13667" xr:uid="{00000000-0005-0000-0000-0000C35A0000}"/>
    <cellStyle name="Percent 9 8 8 2 2" xfId="31287" xr:uid="{00000000-0005-0000-0000-0000C45A0000}"/>
    <cellStyle name="Percent 9 8 8 3" xfId="31286" xr:uid="{00000000-0005-0000-0000-0000C55A0000}"/>
    <cellStyle name="Percent 9 8 9" xfId="13668" xr:uid="{00000000-0005-0000-0000-0000C65A0000}"/>
    <cellStyle name="Percent 9 8 9 2" xfId="13669" xr:uid="{00000000-0005-0000-0000-0000C75A0000}"/>
    <cellStyle name="Percent 9 8 9 2 2" xfId="31289" xr:uid="{00000000-0005-0000-0000-0000C85A0000}"/>
    <cellStyle name="Percent 9 8 9 3" xfId="31288" xr:uid="{00000000-0005-0000-0000-0000C95A0000}"/>
    <cellStyle name="Percent 9 9" xfId="13670" xr:uid="{00000000-0005-0000-0000-0000CA5A0000}"/>
    <cellStyle name="Percent 9 9 10" xfId="13671" xr:uid="{00000000-0005-0000-0000-0000CB5A0000}"/>
    <cellStyle name="Percent 9 9 10 2" xfId="13672" xr:uid="{00000000-0005-0000-0000-0000CC5A0000}"/>
    <cellStyle name="Percent 9 9 10 2 2" xfId="31292" xr:uid="{00000000-0005-0000-0000-0000CD5A0000}"/>
    <cellStyle name="Percent 9 9 10 3" xfId="31291" xr:uid="{00000000-0005-0000-0000-0000CE5A0000}"/>
    <cellStyle name="Percent 9 9 11" xfId="13673" xr:uid="{00000000-0005-0000-0000-0000CF5A0000}"/>
    <cellStyle name="Percent 9 9 11 2" xfId="31293" xr:uid="{00000000-0005-0000-0000-0000D05A0000}"/>
    <cellStyle name="Percent 9 9 12" xfId="31290" xr:uid="{00000000-0005-0000-0000-0000D15A0000}"/>
    <cellStyle name="Percent 9 9 2" xfId="13674" xr:uid="{00000000-0005-0000-0000-0000D25A0000}"/>
    <cellStyle name="Percent 9 9 2 2" xfId="13675" xr:uid="{00000000-0005-0000-0000-0000D35A0000}"/>
    <cellStyle name="Percent 9 9 2 2 2" xfId="13676" xr:uid="{00000000-0005-0000-0000-0000D45A0000}"/>
    <cellStyle name="Percent 9 9 2 2 2 2" xfId="31296" xr:uid="{00000000-0005-0000-0000-0000D55A0000}"/>
    <cellStyle name="Percent 9 9 2 2 3" xfId="31295" xr:uid="{00000000-0005-0000-0000-0000D65A0000}"/>
    <cellStyle name="Percent 9 9 2 3" xfId="13677" xr:uid="{00000000-0005-0000-0000-0000D75A0000}"/>
    <cellStyle name="Percent 9 9 2 3 2" xfId="13678" xr:uid="{00000000-0005-0000-0000-0000D85A0000}"/>
    <cellStyle name="Percent 9 9 2 3 2 2" xfId="31298" xr:uid="{00000000-0005-0000-0000-0000D95A0000}"/>
    <cellStyle name="Percent 9 9 2 3 3" xfId="31297" xr:uid="{00000000-0005-0000-0000-0000DA5A0000}"/>
    <cellStyle name="Percent 9 9 2 4" xfId="13679" xr:uid="{00000000-0005-0000-0000-0000DB5A0000}"/>
    <cellStyle name="Percent 9 9 2 4 2" xfId="31299" xr:uid="{00000000-0005-0000-0000-0000DC5A0000}"/>
    <cellStyle name="Percent 9 9 2 5" xfId="31294" xr:uid="{00000000-0005-0000-0000-0000DD5A0000}"/>
    <cellStyle name="Percent 9 9 3" xfId="13680" xr:uid="{00000000-0005-0000-0000-0000DE5A0000}"/>
    <cellStyle name="Percent 9 9 3 2" xfId="13681" xr:uid="{00000000-0005-0000-0000-0000DF5A0000}"/>
    <cellStyle name="Percent 9 9 3 2 2" xfId="13682" xr:uid="{00000000-0005-0000-0000-0000E05A0000}"/>
    <cellStyle name="Percent 9 9 3 2 2 2" xfId="31302" xr:uid="{00000000-0005-0000-0000-0000E15A0000}"/>
    <cellStyle name="Percent 9 9 3 2 3" xfId="31301" xr:uid="{00000000-0005-0000-0000-0000E25A0000}"/>
    <cellStyle name="Percent 9 9 3 3" xfId="13683" xr:uid="{00000000-0005-0000-0000-0000E35A0000}"/>
    <cellStyle name="Percent 9 9 3 3 2" xfId="13684" xr:uid="{00000000-0005-0000-0000-0000E45A0000}"/>
    <cellStyle name="Percent 9 9 3 3 2 2" xfId="31304" xr:uid="{00000000-0005-0000-0000-0000E55A0000}"/>
    <cellStyle name="Percent 9 9 3 3 3" xfId="31303" xr:uid="{00000000-0005-0000-0000-0000E65A0000}"/>
    <cellStyle name="Percent 9 9 3 4" xfId="13685" xr:uid="{00000000-0005-0000-0000-0000E75A0000}"/>
    <cellStyle name="Percent 9 9 3 4 2" xfId="31305" xr:uid="{00000000-0005-0000-0000-0000E85A0000}"/>
    <cellStyle name="Percent 9 9 3 5" xfId="31300" xr:uid="{00000000-0005-0000-0000-0000E95A0000}"/>
    <cellStyle name="Percent 9 9 4" xfId="13686" xr:uid="{00000000-0005-0000-0000-0000EA5A0000}"/>
    <cellStyle name="Percent 9 9 4 2" xfId="13687" xr:uid="{00000000-0005-0000-0000-0000EB5A0000}"/>
    <cellStyle name="Percent 9 9 4 2 2" xfId="13688" xr:uid="{00000000-0005-0000-0000-0000EC5A0000}"/>
    <cellStyle name="Percent 9 9 4 2 2 2" xfId="31308" xr:uid="{00000000-0005-0000-0000-0000ED5A0000}"/>
    <cellStyle name="Percent 9 9 4 2 3" xfId="31307" xr:uid="{00000000-0005-0000-0000-0000EE5A0000}"/>
    <cellStyle name="Percent 9 9 4 3" xfId="13689" xr:uid="{00000000-0005-0000-0000-0000EF5A0000}"/>
    <cellStyle name="Percent 9 9 4 3 2" xfId="13690" xr:uid="{00000000-0005-0000-0000-0000F05A0000}"/>
    <cellStyle name="Percent 9 9 4 3 2 2" xfId="31310" xr:uid="{00000000-0005-0000-0000-0000F15A0000}"/>
    <cellStyle name="Percent 9 9 4 3 3" xfId="31309" xr:uid="{00000000-0005-0000-0000-0000F25A0000}"/>
    <cellStyle name="Percent 9 9 4 4" xfId="13691" xr:uid="{00000000-0005-0000-0000-0000F35A0000}"/>
    <cellStyle name="Percent 9 9 4 4 2" xfId="31311" xr:uid="{00000000-0005-0000-0000-0000F45A0000}"/>
    <cellStyle name="Percent 9 9 4 5" xfId="31306" xr:uid="{00000000-0005-0000-0000-0000F55A0000}"/>
    <cellStyle name="Percent 9 9 5" xfId="13692" xr:uid="{00000000-0005-0000-0000-0000F65A0000}"/>
    <cellStyle name="Percent 9 9 5 2" xfId="13693" xr:uid="{00000000-0005-0000-0000-0000F75A0000}"/>
    <cellStyle name="Percent 9 9 5 2 2" xfId="13694" xr:uid="{00000000-0005-0000-0000-0000F85A0000}"/>
    <cellStyle name="Percent 9 9 5 2 2 2" xfId="31314" xr:uid="{00000000-0005-0000-0000-0000F95A0000}"/>
    <cellStyle name="Percent 9 9 5 2 3" xfId="31313" xr:uid="{00000000-0005-0000-0000-0000FA5A0000}"/>
    <cellStyle name="Percent 9 9 5 3" xfId="13695" xr:uid="{00000000-0005-0000-0000-0000FB5A0000}"/>
    <cellStyle name="Percent 9 9 5 3 2" xfId="13696" xr:uid="{00000000-0005-0000-0000-0000FC5A0000}"/>
    <cellStyle name="Percent 9 9 5 3 2 2" xfId="31316" xr:uid="{00000000-0005-0000-0000-0000FD5A0000}"/>
    <cellStyle name="Percent 9 9 5 3 3" xfId="31315" xr:uid="{00000000-0005-0000-0000-0000FE5A0000}"/>
    <cellStyle name="Percent 9 9 5 4" xfId="13697" xr:uid="{00000000-0005-0000-0000-0000FF5A0000}"/>
    <cellStyle name="Percent 9 9 5 4 2" xfId="13698" xr:uid="{00000000-0005-0000-0000-0000005B0000}"/>
    <cellStyle name="Percent 9 9 5 4 2 2" xfId="31318" xr:uid="{00000000-0005-0000-0000-0000015B0000}"/>
    <cellStyle name="Percent 9 9 5 4 3" xfId="31317" xr:uid="{00000000-0005-0000-0000-0000025B0000}"/>
    <cellStyle name="Percent 9 9 5 5" xfId="13699" xr:uid="{00000000-0005-0000-0000-0000035B0000}"/>
    <cellStyle name="Percent 9 9 5 5 2" xfId="31319" xr:uid="{00000000-0005-0000-0000-0000045B0000}"/>
    <cellStyle name="Percent 9 9 5 6" xfId="31312" xr:uid="{00000000-0005-0000-0000-0000055B0000}"/>
    <cellStyle name="Percent 9 9 6" xfId="13700" xr:uid="{00000000-0005-0000-0000-0000065B0000}"/>
    <cellStyle name="Percent 9 9 6 2" xfId="13701" xr:uid="{00000000-0005-0000-0000-0000075B0000}"/>
    <cellStyle name="Percent 9 9 6 2 2" xfId="13702" xr:uid="{00000000-0005-0000-0000-0000085B0000}"/>
    <cellStyle name="Percent 9 9 6 2 2 2" xfId="31322" xr:uid="{00000000-0005-0000-0000-0000095B0000}"/>
    <cellStyle name="Percent 9 9 6 2 3" xfId="31321" xr:uid="{00000000-0005-0000-0000-00000A5B0000}"/>
    <cellStyle name="Percent 9 9 6 3" xfId="13703" xr:uid="{00000000-0005-0000-0000-00000B5B0000}"/>
    <cellStyle name="Percent 9 9 6 3 2" xfId="13704" xr:uid="{00000000-0005-0000-0000-00000C5B0000}"/>
    <cellStyle name="Percent 9 9 6 3 2 2" xfId="31324" xr:uid="{00000000-0005-0000-0000-00000D5B0000}"/>
    <cellStyle name="Percent 9 9 6 3 3" xfId="31323" xr:uid="{00000000-0005-0000-0000-00000E5B0000}"/>
    <cellStyle name="Percent 9 9 6 4" xfId="13705" xr:uid="{00000000-0005-0000-0000-00000F5B0000}"/>
    <cellStyle name="Percent 9 9 6 4 2" xfId="31325" xr:uid="{00000000-0005-0000-0000-0000105B0000}"/>
    <cellStyle name="Percent 9 9 6 5" xfId="31320" xr:uid="{00000000-0005-0000-0000-0000115B0000}"/>
    <cellStyle name="Percent 9 9 7" xfId="13706" xr:uid="{00000000-0005-0000-0000-0000125B0000}"/>
    <cellStyle name="Percent 9 9 7 2" xfId="13707" xr:uid="{00000000-0005-0000-0000-0000135B0000}"/>
    <cellStyle name="Percent 9 9 7 2 2" xfId="31327" xr:uid="{00000000-0005-0000-0000-0000145B0000}"/>
    <cellStyle name="Percent 9 9 7 3" xfId="31326" xr:uid="{00000000-0005-0000-0000-0000155B0000}"/>
    <cellStyle name="Percent 9 9 8" xfId="13708" xr:uid="{00000000-0005-0000-0000-0000165B0000}"/>
    <cellStyle name="Percent 9 9 8 2" xfId="13709" xr:uid="{00000000-0005-0000-0000-0000175B0000}"/>
    <cellStyle name="Percent 9 9 8 2 2" xfId="31329" xr:uid="{00000000-0005-0000-0000-0000185B0000}"/>
    <cellStyle name="Percent 9 9 8 3" xfId="31328" xr:uid="{00000000-0005-0000-0000-0000195B0000}"/>
    <cellStyle name="Percent 9 9 9" xfId="13710" xr:uid="{00000000-0005-0000-0000-00001A5B0000}"/>
    <cellStyle name="Percent 9 9 9 2" xfId="13711" xr:uid="{00000000-0005-0000-0000-00001B5B0000}"/>
    <cellStyle name="Percent 9 9 9 2 2" xfId="31331" xr:uid="{00000000-0005-0000-0000-00001C5B0000}"/>
    <cellStyle name="Percent 9 9 9 3" xfId="31330" xr:uid="{00000000-0005-0000-0000-00001D5B0000}"/>
    <cellStyle name="Percentagem 2 2" xfId="13712" xr:uid="{00000000-0005-0000-0000-00001E5B0000}"/>
    <cellStyle name="Percentagem 2 2 10" xfId="13713" xr:uid="{00000000-0005-0000-0000-00001F5B0000}"/>
    <cellStyle name="Percentagem 2 2 10 2" xfId="13714" xr:uid="{00000000-0005-0000-0000-0000205B0000}"/>
    <cellStyle name="Percentagem 2 2 10 2 2" xfId="31334" xr:uid="{00000000-0005-0000-0000-0000215B0000}"/>
    <cellStyle name="Percentagem 2 2 10 3" xfId="31333" xr:uid="{00000000-0005-0000-0000-0000225B0000}"/>
    <cellStyle name="Percentagem 2 2 11" xfId="13715" xr:uid="{00000000-0005-0000-0000-0000235B0000}"/>
    <cellStyle name="Percentagem 2 2 11 2" xfId="31335" xr:uid="{00000000-0005-0000-0000-0000245B0000}"/>
    <cellStyle name="Percentagem 2 2 12" xfId="31332" xr:uid="{00000000-0005-0000-0000-0000255B0000}"/>
    <cellStyle name="Percentagem 2 2 2" xfId="13716" xr:uid="{00000000-0005-0000-0000-0000265B0000}"/>
    <cellStyle name="Percentagem 2 2 2 2" xfId="13717" xr:uid="{00000000-0005-0000-0000-0000275B0000}"/>
    <cellStyle name="Percentagem 2 2 2 2 2" xfId="13718" xr:uid="{00000000-0005-0000-0000-0000285B0000}"/>
    <cellStyle name="Percentagem 2 2 2 2 2 2" xfId="31338" xr:uid="{00000000-0005-0000-0000-0000295B0000}"/>
    <cellStyle name="Percentagem 2 2 2 2 3" xfId="31337" xr:uid="{00000000-0005-0000-0000-00002A5B0000}"/>
    <cellStyle name="Percentagem 2 2 2 3" xfId="13719" xr:uid="{00000000-0005-0000-0000-00002B5B0000}"/>
    <cellStyle name="Percentagem 2 2 2 3 2" xfId="13720" xr:uid="{00000000-0005-0000-0000-00002C5B0000}"/>
    <cellStyle name="Percentagem 2 2 2 3 2 2" xfId="31340" xr:uid="{00000000-0005-0000-0000-00002D5B0000}"/>
    <cellStyle name="Percentagem 2 2 2 3 3" xfId="31339" xr:uid="{00000000-0005-0000-0000-00002E5B0000}"/>
    <cellStyle name="Percentagem 2 2 2 4" xfId="13721" xr:uid="{00000000-0005-0000-0000-00002F5B0000}"/>
    <cellStyle name="Percentagem 2 2 2 4 2" xfId="31341" xr:uid="{00000000-0005-0000-0000-0000305B0000}"/>
    <cellStyle name="Percentagem 2 2 2 5" xfId="31336" xr:uid="{00000000-0005-0000-0000-0000315B0000}"/>
    <cellStyle name="Percentagem 2 2 3" xfId="13722" xr:uid="{00000000-0005-0000-0000-0000325B0000}"/>
    <cellStyle name="Percentagem 2 2 3 2" xfId="13723" xr:uid="{00000000-0005-0000-0000-0000335B0000}"/>
    <cellStyle name="Percentagem 2 2 3 2 2" xfId="13724" xr:uid="{00000000-0005-0000-0000-0000345B0000}"/>
    <cellStyle name="Percentagem 2 2 3 2 2 2" xfId="31344" xr:uid="{00000000-0005-0000-0000-0000355B0000}"/>
    <cellStyle name="Percentagem 2 2 3 2 3" xfId="31343" xr:uid="{00000000-0005-0000-0000-0000365B0000}"/>
    <cellStyle name="Percentagem 2 2 3 3" xfId="13725" xr:uid="{00000000-0005-0000-0000-0000375B0000}"/>
    <cellStyle name="Percentagem 2 2 3 3 2" xfId="13726" xr:uid="{00000000-0005-0000-0000-0000385B0000}"/>
    <cellStyle name="Percentagem 2 2 3 3 2 2" xfId="31346" xr:uid="{00000000-0005-0000-0000-0000395B0000}"/>
    <cellStyle name="Percentagem 2 2 3 3 3" xfId="31345" xr:uid="{00000000-0005-0000-0000-00003A5B0000}"/>
    <cellStyle name="Percentagem 2 2 3 4" xfId="13727" xr:uid="{00000000-0005-0000-0000-00003B5B0000}"/>
    <cellStyle name="Percentagem 2 2 3 4 2" xfId="31347" xr:uid="{00000000-0005-0000-0000-00003C5B0000}"/>
    <cellStyle name="Percentagem 2 2 3 5" xfId="31342" xr:uid="{00000000-0005-0000-0000-00003D5B0000}"/>
    <cellStyle name="Percentagem 2 2 4" xfId="13728" xr:uid="{00000000-0005-0000-0000-00003E5B0000}"/>
    <cellStyle name="Percentagem 2 2 4 2" xfId="13729" xr:uid="{00000000-0005-0000-0000-00003F5B0000}"/>
    <cellStyle name="Percentagem 2 2 4 2 2" xfId="13730" xr:uid="{00000000-0005-0000-0000-0000405B0000}"/>
    <cellStyle name="Percentagem 2 2 4 2 2 2" xfId="31350" xr:uid="{00000000-0005-0000-0000-0000415B0000}"/>
    <cellStyle name="Percentagem 2 2 4 2 3" xfId="31349" xr:uid="{00000000-0005-0000-0000-0000425B0000}"/>
    <cellStyle name="Percentagem 2 2 4 3" xfId="13731" xr:uid="{00000000-0005-0000-0000-0000435B0000}"/>
    <cellStyle name="Percentagem 2 2 4 3 2" xfId="13732" xr:uid="{00000000-0005-0000-0000-0000445B0000}"/>
    <cellStyle name="Percentagem 2 2 4 3 2 2" xfId="31352" xr:uid="{00000000-0005-0000-0000-0000455B0000}"/>
    <cellStyle name="Percentagem 2 2 4 3 3" xfId="31351" xr:uid="{00000000-0005-0000-0000-0000465B0000}"/>
    <cellStyle name="Percentagem 2 2 4 4" xfId="13733" xr:uid="{00000000-0005-0000-0000-0000475B0000}"/>
    <cellStyle name="Percentagem 2 2 4 4 2" xfId="31353" xr:uid="{00000000-0005-0000-0000-0000485B0000}"/>
    <cellStyle name="Percentagem 2 2 4 5" xfId="31348" xr:uid="{00000000-0005-0000-0000-0000495B0000}"/>
    <cellStyle name="Percentagem 2 2 5" xfId="13734" xr:uid="{00000000-0005-0000-0000-00004A5B0000}"/>
    <cellStyle name="Percentagem 2 2 5 2" xfId="13735" xr:uid="{00000000-0005-0000-0000-00004B5B0000}"/>
    <cellStyle name="Percentagem 2 2 5 2 2" xfId="13736" xr:uid="{00000000-0005-0000-0000-00004C5B0000}"/>
    <cellStyle name="Percentagem 2 2 5 2 2 2" xfId="31356" xr:uid="{00000000-0005-0000-0000-00004D5B0000}"/>
    <cellStyle name="Percentagem 2 2 5 2 3" xfId="31355" xr:uid="{00000000-0005-0000-0000-00004E5B0000}"/>
    <cellStyle name="Percentagem 2 2 5 3" xfId="13737" xr:uid="{00000000-0005-0000-0000-00004F5B0000}"/>
    <cellStyle name="Percentagem 2 2 5 3 2" xfId="13738" xr:uid="{00000000-0005-0000-0000-0000505B0000}"/>
    <cellStyle name="Percentagem 2 2 5 3 2 2" xfId="31358" xr:uid="{00000000-0005-0000-0000-0000515B0000}"/>
    <cellStyle name="Percentagem 2 2 5 3 3" xfId="31357" xr:uid="{00000000-0005-0000-0000-0000525B0000}"/>
    <cellStyle name="Percentagem 2 2 5 4" xfId="13739" xr:uid="{00000000-0005-0000-0000-0000535B0000}"/>
    <cellStyle name="Percentagem 2 2 5 4 2" xfId="13740" xr:uid="{00000000-0005-0000-0000-0000545B0000}"/>
    <cellStyle name="Percentagem 2 2 5 4 2 2" xfId="31360" xr:uid="{00000000-0005-0000-0000-0000555B0000}"/>
    <cellStyle name="Percentagem 2 2 5 4 3" xfId="31359" xr:uid="{00000000-0005-0000-0000-0000565B0000}"/>
    <cellStyle name="Percentagem 2 2 5 5" xfId="13741" xr:uid="{00000000-0005-0000-0000-0000575B0000}"/>
    <cellStyle name="Percentagem 2 2 5 5 2" xfId="31361" xr:uid="{00000000-0005-0000-0000-0000585B0000}"/>
    <cellStyle name="Percentagem 2 2 5 6" xfId="31354" xr:uid="{00000000-0005-0000-0000-0000595B0000}"/>
    <cellStyle name="Percentagem 2 2 6" xfId="13742" xr:uid="{00000000-0005-0000-0000-00005A5B0000}"/>
    <cellStyle name="Percentagem 2 2 6 2" xfId="13743" xr:uid="{00000000-0005-0000-0000-00005B5B0000}"/>
    <cellStyle name="Percentagem 2 2 6 2 2" xfId="13744" xr:uid="{00000000-0005-0000-0000-00005C5B0000}"/>
    <cellStyle name="Percentagem 2 2 6 2 2 2" xfId="31364" xr:uid="{00000000-0005-0000-0000-00005D5B0000}"/>
    <cellStyle name="Percentagem 2 2 6 2 3" xfId="31363" xr:uid="{00000000-0005-0000-0000-00005E5B0000}"/>
    <cellStyle name="Percentagem 2 2 6 3" xfId="13745" xr:uid="{00000000-0005-0000-0000-00005F5B0000}"/>
    <cellStyle name="Percentagem 2 2 6 3 2" xfId="13746" xr:uid="{00000000-0005-0000-0000-0000605B0000}"/>
    <cellStyle name="Percentagem 2 2 6 3 2 2" xfId="31366" xr:uid="{00000000-0005-0000-0000-0000615B0000}"/>
    <cellStyle name="Percentagem 2 2 6 3 3" xfId="31365" xr:uid="{00000000-0005-0000-0000-0000625B0000}"/>
    <cellStyle name="Percentagem 2 2 6 4" xfId="13747" xr:uid="{00000000-0005-0000-0000-0000635B0000}"/>
    <cellStyle name="Percentagem 2 2 6 4 2" xfId="31367" xr:uid="{00000000-0005-0000-0000-0000645B0000}"/>
    <cellStyle name="Percentagem 2 2 6 5" xfId="31362" xr:uid="{00000000-0005-0000-0000-0000655B0000}"/>
    <cellStyle name="Percentagem 2 2 7" xfId="13748" xr:uid="{00000000-0005-0000-0000-0000665B0000}"/>
    <cellStyle name="Percentagem 2 2 7 2" xfId="13749" xr:uid="{00000000-0005-0000-0000-0000675B0000}"/>
    <cellStyle name="Percentagem 2 2 7 2 2" xfId="31369" xr:uid="{00000000-0005-0000-0000-0000685B0000}"/>
    <cellStyle name="Percentagem 2 2 7 3" xfId="31368" xr:uid="{00000000-0005-0000-0000-0000695B0000}"/>
    <cellStyle name="Percentagem 2 2 8" xfId="13750" xr:uid="{00000000-0005-0000-0000-00006A5B0000}"/>
    <cellStyle name="Percentagem 2 2 8 2" xfId="13751" xr:uid="{00000000-0005-0000-0000-00006B5B0000}"/>
    <cellStyle name="Percentagem 2 2 8 2 2" xfId="31371" xr:uid="{00000000-0005-0000-0000-00006C5B0000}"/>
    <cellStyle name="Percentagem 2 2 8 3" xfId="31370" xr:uid="{00000000-0005-0000-0000-00006D5B0000}"/>
    <cellStyle name="Percentagem 2 2 9" xfId="13752" xr:uid="{00000000-0005-0000-0000-00006E5B0000}"/>
    <cellStyle name="Percentagem 2 2 9 2" xfId="13753" xr:uid="{00000000-0005-0000-0000-00006F5B0000}"/>
    <cellStyle name="Percentagem 2 2 9 2 2" xfId="31373" xr:uid="{00000000-0005-0000-0000-0000705B0000}"/>
    <cellStyle name="Percentagem 2 2 9 3" xfId="31372" xr:uid="{00000000-0005-0000-0000-0000715B0000}"/>
    <cellStyle name="Percentagem 2 3" xfId="13754" xr:uid="{00000000-0005-0000-0000-0000725B0000}"/>
    <cellStyle name="Percentagem 2 3 10" xfId="13755" xr:uid="{00000000-0005-0000-0000-0000735B0000}"/>
    <cellStyle name="Percentagem 2 3 10 2" xfId="13756" xr:uid="{00000000-0005-0000-0000-0000745B0000}"/>
    <cellStyle name="Percentagem 2 3 10 2 2" xfId="31376" xr:uid="{00000000-0005-0000-0000-0000755B0000}"/>
    <cellStyle name="Percentagem 2 3 10 3" xfId="31375" xr:uid="{00000000-0005-0000-0000-0000765B0000}"/>
    <cellStyle name="Percentagem 2 3 11" xfId="13757" xr:uid="{00000000-0005-0000-0000-0000775B0000}"/>
    <cellStyle name="Percentagem 2 3 11 2" xfId="31377" xr:uid="{00000000-0005-0000-0000-0000785B0000}"/>
    <cellStyle name="Percentagem 2 3 12" xfId="31374" xr:uid="{00000000-0005-0000-0000-0000795B0000}"/>
    <cellStyle name="Percentagem 2 3 2" xfId="13758" xr:uid="{00000000-0005-0000-0000-00007A5B0000}"/>
    <cellStyle name="Percentagem 2 3 2 2" xfId="13759" xr:uid="{00000000-0005-0000-0000-00007B5B0000}"/>
    <cellStyle name="Percentagem 2 3 2 2 2" xfId="13760" xr:uid="{00000000-0005-0000-0000-00007C5B0000}"/>
    <cellStyle name="Percentagem 2 3 2 2 2 2" xfId="31380" xr:uid="{00000000-0005-0000-0000-00007D5B0000}"/>
    <cellStyle name="Percentagem 2 3 2 2 3" xfId="31379" xr:uid="{00000000-0005-0000-0000-00007E5B0000}"/>
    <cellStyle name="Percentagem 2 3 2 3" xfId="13761" xr:uid="{00000000-0005-0000-0000-00007F5B0000}"/>
    <cellStyle name="Percentagem 2 3 2 3 2" xfId="13762" xr:uid="{00000000-0005-0000-0000-0000805B0000}"/>
    <cellStyle name="Percentagem 2 3 2 3 2 2" xfId="31382" xr:uid="{00000000-0005-0000-0000-0000815B0000}"/>
    <cellStyle name="Percentagem 2 3 2 3 3" xfId="31381" xr:uid="{00000000-0005-0000-0000-0000825B0000}"/>
    <cellStyle name="Percentagem 2 3 2 4" xfId="13763" xr:uid="{00000000-0005-0000-0000-0000835B0000}"/>
    <cellStyle name="Percentagem 2 3 2 4 2" xfId="31383" xr:uid="{00000000-0005-0000-0000-0000845B0000}"/>
    <cellStyle name="Percentagem 2 3 2 5" xfId="31378" xr:uid="{00000000-0005-0000-0000-0000855B0000}"/>
    <cellStyle name="Percentagem 2 3 3" xfId="13764" xr:uid="{00000000-0005-0000-0000-0000865B0000}"/>
    <cellStyle name="Percentagem 2 3 3 2" xfId="13765" xr:uid="{00000000-0005-0000-0000-0000875B0000}"/>
    <cellStyle name="Percentagem 2 3 3 2 2" xfId="13766" xr:uid="{00000000-0005-0000-0000-0000885B0000}"/>
    <cellStyle name="Percentagem 2 3 3 2 2 2" xfId="31386" xr:uid="{00000000-0005-0000-0000-0000895B0000}"/>
    <cellStyle name="Percentagem 2 3 3 2 3" xfId="31385" xr:uid="{00000000-0005-0000-0000-00008A5B0000}"/>
    <cellStyle name="Percentagem 2 3 3 3" xfId="13767" xr:uid="{00000000-0005-0000-0000-00008B5B0000}"/>
    <cellStyle name="Percentagem 2 3 3 3 2" xfId="13768" xr:uid="{00000000-0005-0000-0000-00008C5B0000}"/>
    <cellStyle name="Percentagem 2 3 3 3 2 2" xfId="31388" xr:uid="{00000000-0005-0000-0000-00008D5B0000}"/>
    <cellStyle name="Percentagem 2 3 3 3 3" xfId="31387" xr:uid="{00000000-0005-0000-0000-00008E5B0000}"/>
    <cellStyle name="Percentagem 2 3 3 4" xfId="13769" xr:uid="{00000000-0005-0000-0000-00008F5B0000}"/>
    <cellStyle name="Percentagem 2 3 3 4 2" xfId="31389" xr:uid="{00000000-0005-0000-0000-0000905B0000}"/>
    <cellStyle name="Percentagem 2 3 3 5" xfId="31384" xr:uid="{00000000-0005-0000-0000-0000915B0000}"/>
    <cellStyle name="Percentagem 2 3 4" xfId="13770" xr:uid="{00000000-0005-0000-0000-0000925B0000}"/>
    <cellStyle name="Percentagem 2 3 4 2" xfId="13771" xr:uid="{00000000-0005-0000-0000-0000935B0000}"/>
    <cellStyle name="Percentagem 2 3 4 2 2" xfId="13772" xr:uid="{00000000-0005-0000-0000-0000945B0000}"/>
    <cellStyle name="Percentagem 2 3 4 2 2 2" xfId="31392" xr:uid="{00000000-0005-0000-0000-0000955B0000}"/>
    <cellStyle name="Percentagem 2 3 4 2 3" xfId="31391" xr:uid="{00000000-0005-0000-0000-0000965B0000}"/>
    <cellStyle name="Percentagem 2 3 4 3" xfId="13773" xr:uid="{00000000-0005-0000-0000-0000975B0000}"/>
    <cellStyle name="Percentagem 2 3 4 3 2" xfId="13774" xr:uid="{00000000-0005-0000-0000-0000985B0000}"/>
    <cellStyle name="Percentagem 2 3 4 3 2 2" xfId="31394" xr:uid="{00000000-0005-0000-0000-0000995B0000}"/>
    <cellStyle name="Percentagem 2 3 4 3 3" xfId="31393" xr:uid="{00000000-0005-0000-0000-00009A5B0000}"/>
    <cellStyle name="Percentagem 2 3 4 4" xfId="13775" xr:uid="{00000000-0005-0000-0000-00009B5B0000}"/>
    <cellStyle name="Percentagem 2 3 4 4 2" xfId="31395" xr:uid="{00000000-0005-0000-0000-00009C5B0000}"/>
    <cellStyle name="Percentagem 2 3 4 5" xfId="31390" xr:uid="{00000000-0005-0000-0000-00009D5B0000}"/>
    <cellStyle name="Percentagem 2 3 5" xfId="13776" xr:uid="{00000000-0005-0000-0000-00009E5B0000}"/>
    <cellStyle name="Percentagem 2 3 5 2" xfId="13777" xr:uid="{00000000-0005-0000-0000-00009F5B0000}"/>
    <cellStyle name="Percentagem 2 3 5 2 2" xfId="13778" xr:uid="{00000000-0005-0000-0000-0000A05B0000}"/>
    <cellStyle name="Percentagem 2 3 5 2 2 2" xfId="31398" xr:uid="{00000000-0005-0000-0000-0000A15B0000}"/>
    <cellStyle name="Percentagem 2 3 5 2 3" xfId="31397" xr:uid="{00000000-0005-0000-0000-0000A25B0000}"/>
    <cellStyle name="Percentagem 2 3 5 3" xfId="13779" xr:uid="{00000000-0005-0000-0000-0000A35B0000}"/>
    <cellStyle name="Percentagem 2 3 5 3 2" xfId="13780" xr:uid="{00000000-0005-0000-0000-0000A45B0000}"/>
    <cellStyle name="Percentagem 2 3 5 3 2 2" xfId="31400" xr:uid="{00000000-0005-0000-0000-0000A55B0000}"/>
    <cellStyle name="Percentagem 2 3 5 3 3" xfId="31399" xr:uid="{00000000-0005-0000-0000-0000A65B0000}"/>
    <cellStyle name="Percentagem 2 3 5 4" xfId="13781" xr:uid="{00000000-0005-0000-0000-0000A75B0000}"/>
    <cellStyle name="Percentagem 2 3 5 4 2" xfId="13782" xr:uid="{00000000-0005-0000-0000-0000A85B0000}"/>
    <cellStyle name="Percentagem 2 3 5 4 2 2" xfId="31402" xr:uid="{00000000-0005-0000-0000-0000A95B0000}"/>
    <cellStyle name="Percentagem 2 3 5 4 3" xfId="31401" xr:uid="{00000000-0005-0000-0000-0000AA5B0000}"/>
    <cellStyle name="Percentagem 2 3 5 5" xfId="13783" xr:uid="{00000000-0005-0000-0000-0000AB5B0000}"/>
    <cellStyle name="Percentagem 2 3 5 5 2" xfId="31403" xr:uid="{00000000-0005-0000-0000-0000AC5B0000}"/>
    <cellStyle name="Percentagem 2 3 5 6" xfId="31396" xr:uid="{00000000-0005-0000-0000-0000AD5B0000}"/>
    <cellStyle name="Percentagem 2 3 6" xfId="13784" xr:uid="{00000000-0005-0000-0000-0000AE5B0000}"/>
    <cellStyle name="Percentagem 2 3 6 2" xfId="13785" xr:uid="{00000000-0005-0000-0000-0000AF5B0000}"/>
    <cellStyle name="Percentagem 2 3 6 2 2" xfId="13786" xr:uid="{00000000-0005-0000-0000-0000B05B0000}"/>
    <cellStyle name="Percentagem 2 3 6 2 2 2" xfId="31406" xr:uid="{00000000-0005-0000-0000-0000B15B0000}"/>
    <cellStyle name="Percentagem 2 3 6 2 3" xfId="31405" xr:uid="{00000000-0005-0000-0000-0000B25B0000}"/>
    <cellStyle name="Percentagem 2 3 6 3" xfId="13787" xr:uid="{00000000-0005-0000-0000-0000B35B0000}"/>
    <cellStyle name="Percentagem 2 3 6 3 2" xfId="13788" xr:uid="{00000000-0005-0000-0000-0000B45B0000}"/>
    <cellStyle name="Percentagem 2 3 6 3 2 2" xfId="31408" xr:uid="{00000000-0005-0000-0000-0000B55B0000}"/>
    <cellStyle name="Percentagem 2 3 6 3 3" xfId="31407" xr:uid="{00000000-0005-0000-0000-0000B65B0000}"/>
    <cellStyle name="Percentagem 2 3 6 4" xfId="13789" xr:uid="{00000000-0005-0000-0000-0000B75B0000}"/>
    <cellStyle name="Percentagem 2 3 6 4 2" xfId="31409" xr:uid="{00000000-0005-0000-0000-0000B85B0000}"/>
    <cellStyle name="Percentagem 2 3 6 5" xfId="31404" xr:uid="{00000000-0005-0000-0000-0000B95B0000}"/>
    <cellStyle name="Percentagem 2 3 7" xfId="13790" xr:uid="{00000000-0005-0000-0000-0000BA5B0000}"/>
    <cellStyle name="Percentagem 2 3 7 2" xfId="13791" xr:uid="{00000000-0005-0000-0000-0000BB5B0000}"/>
    <cellStyle name="Percentagem 2 3 7 2 2" xfId="31411" xr:uid="{00000000-0005-0000-0000-0000BC5B0000}"/>
    <cellStyle name="Percentagem 2 3 7 3" xfId="31410" xr:uid="{00000000-0005-0000-0000-0000BD5B0000}"/>
    <cellStyle name="Percentagem 2 3 8" xfId="13792" xr:uid="{00000000-0005-0000-0000-0000BE5B0000}"/>
    <cellStyle name="Percentagem 2 3 8 2" xfId="13793" xr:uid="{00000000-0005-0000-0000-0000BF5B0000}"/>
    <cellStyle name="Percentagem 2 3 8 2 2" xfId="31413" xr:uid="{00000000-0005-0000-0000-0000C05B0000}"/>
    <cellStyle name="Percentagem 2 3 8 3" xfId="31412" xr:uid="{00000000-0005-0000-0000-0000C15B0000}"/>
    <cellStyle name="Percentagem 2 3 9" xfId="13794" xr:uid="{00000000-0005-0000-0000-0000C25B0000}"/>
    <cellStyle name="Percentagem 2 3 9 2" xfId="13795" xr:uid="{00000000-0005-0000-0000-0000C35B0000}"/>
    <cellStyle name="Percentagem 2 3 9 2 2" xfId="31415" xr:uid="{00000000-0005-0000-0000-0000C45B0000}"/>
    <cellStyle name="Percentagem 2 3 9 3" xfId="31414" xr:uid="{00000000-0005-0000-0000-0000C55B0000}"/>
    <cellStyle name="Pilkku_Layo9704" xfId="13796" xr:uid="{00000000-0005-0000-0000-0000C65B0000}"/>
    <cellStyle name="Pyör. luku_Layo9704" xfId="13797" xr:uid="{00000000-0005-0000-0000-0000C75B0000}"/>
    <cellStyle name="Pyör. valuutta_Layo9704" xfId="13798" xr:uid="{00000000-0005-0000-0000-0000C85B0000}"/>
    <cellStyle name="Schlecht" xfId="13799" xr:uid="{00000000-0005-0000-0000-0000C95B0000}"/>
    <cellStyle name="Schlecht 10" xfId="13800" xr:uid="{00000000-0005-0000-0000-0000CA5B0000}"/>
    <cellStyle name="Schlecht 10 2" xfId="13801" xr:uid="{00000000-0005-0000-0000-0000CB5B0000}"/>
    <cellStyle name="Schlecht 10 2 2" xfId="31418" xr:uid="{00000000-0005-0000-0000-0000CC5B0000}"/>
    <cellStyle name="Schlecht 10 3" xfId="31417" xr:uid="{00000000-0005-0000-0000-0000CD5B0000}"/>
    <cellStyle name="Schlecht 11" xfId="13802" xr:uid="{00000000-0005-0000-0000-0000CE5B0000}"/>
    <cellStyle name="Schlecht 11 2" xfId="31419" xr:uid="{00000000-0005-0000-0000-0000CF5B0000}"/>
    <cellStyle name="Schlecht 12" xfId="31416" xr:uid="{00000000-0005-0000-0000-0000D05B0000}"/>
    <cellStyle name="Schlecht 2" xfId="13803" xr:uid="{00000000-0005-0000-0000-0000D15B0000}"/>
    <cellStyle name="Schlecht 2 2" xfId="13804" xr:uid="{00000000-0005-0000-0000-0000D25B0000}"/>
    <cellStyle name="Schlecht 2 2 2" xfId="13805" xr:uid="{00000000-0005-0000-0000-0000D35B0000}"/>
    <cellStyle name="Schlecht 2 2 2 2" xfId="31422" xr:uid="{00000000-0005-0000-0000-0000D45B0000}"/>
    <cellStyle name="Schlecht 2 2 3" xfId="31421" xr:uid="{00000000-0005-0000-0000-0000D55B0000}"/>
    <cellStyle name="Schlecht 2 3" xfId="13806" xr:uid="{00000000-0005-0000-0000-0000D65B0000}"/>
    <cellStyle name="Schlecht 2 3 2" xfId="13807" xr:uid="{00000000-0005-0000-0000-0000D75B0000}"/>
    <cellStyle name="Schlecht 2 3 2 2" xfId="31424" xr:uid="{00000000-0005-0000-0000-0000D85B0000}"/>
    <cellStyle name="Schlecht 2 3 3" xfId="31423" xr:uid="{00000000-0005-0000-0000-0000D95B0000}"/>
    <cellStyle name="Schlecht 2 4" xfId="13808" xr:uid="{00000000-0005-0000-0000-0000DA5B0000}"/>
    <cellStyle name="Schlecht 2 4 2" xfId="31425" xr:uid="{00000000-0005-0000-0000-0000DB5B0000}"/>
    <cellStyle name="Schlecht 2 5" xfId="31420" xr:uid="{00000000-0005-0000-0000-0000DC5B0000}"/>
    <cellStyle name="Schlecht 3" xfId="13809" xr:uid="{00000000-0005-0000-0000-0000DD5B0000}"/>
    <cellStyle name="Schlecht 3 2" xfId="13810" xr:uid="{00000000-0005-0000-0000-0000DE5B0000}"/>
    <cellStyle name="Schlecht 3 2 2" xfId="13811" xr:uid="{00000000-0005-0000-0000-0000DF5B0000}"/>
    <cellStyle name="Schlecht 3 2 2 2" xfId="31428" xr:uid="{00000000-0005-0000-0000-0000E05B0000}"/>
    <cellStyle name="Schlecht 3 2 3" xfId="31427" xr:uid="{00000000-0005-0000-0000-0000E15B0000}"/>
    <cellStyle name="Schlecht 3 3" xfId="13812" xr:uid="{00000000-0005-0000-0000-0000E25B0000}"/>
    <cellStyle name="Schlecht 3 3 2" xfId="13813" xr:uid="{00000000-0005-0000-0000-0000E35B0000}"/>
    <cellStyle name="Schlecht 3 3 2 2" xfId="31430" xr:uid="{00000000-0005-0000-0000-0000E45B0000}"/>
    <cellStyle name="Schlecht 3 3 3" xfId="31429" xr:uid="{00000000-0005-0000-0000-0000E55B0000}"/>
    <cellStyle name="Schlecht 3 4" xfId="13814" xr:uid="{00000000-0005-0000-0000-0000E65B0000}"/>
    <cellStyle name="Schlecht 3 4 2" xfId="31431" xr:uid="{00000000-0005-0000-0000-0000E75B0000}"/>
    <cellStyle name="Schlecht 3 5" xfId="31426" xr:uid="{00000000-0005-0000-0000-0000E85B0000}"/>
    <cellStyle name="Schlecht 4" xfId="13815" xr:uid="{00000000-0005-0000-0000-0000E95B0000}"/>
    <cellStyle name="Schlecht 4 2" xfId="13816" xr:uid="{00000000-0005-0000-0000-0000EA5B0000}"/>
    <cellStyle name="Schlecht 4 2 2" xfId="13817" xr:uid="{00000000-0005-0000-0000-0000EB5B0000}"/>
    <cellStyle name="Schlecht 4 2 2 2" xfId="31434" xr:uid="{00000000-0005-0000-0000-0000EC5B0000}"/>
    <cellStyle name="Schlecht 4 2 3" xfId="31433" xr:uid="{00000000-0005-0000-0000-0000ED5B0000}"/>
    <cellStyle name="Schlecht 4 3" xfId="13818" xr:uid="{00000000-0005-0000-0000-0000EE5B0000}"/>
    <cellStyle name="Schlecht 4 3 2" xfId="13819" xr:uid="{00000000-0005-0000-0000-0000EF5B0000}"/>
    <cellStyle name="Schlecht 4 3 2 2" xfId="31436" xr:uid="{00000000-0005-0000-0000-0000F05B0000}"/>
    <cellStyle name="Schlecht 4 3 3" xfId="31435" xr:uid="{00000000-0005-0000-0000-0000F15B0000}"/>
    <cellStyle name="Schlecht 4 4" xfId="13820" xr:uid="{00000000-0005-0000-0000-0000F25B0000}"/>
    <cellStyle name="Schlecht 4 4 2" xfId="31437" xr:uid="{00000000-0005-0000-0000-0000F35B0000}"/>
    <cellStyle name="Schlecht 4 5" xfId="31432" xr:uid="{00000000-0005-0000-0000-0000F45B0000}"/>
    <cellStyle name="Schlecht 5" xfId="13821" xr:uid="{00000000-0005-0000-0000-0000F55B0000}"/>
    <cellStyle name="Schlecht 5 2" xfId="13822" xr:uid="{00000000-0005-0000-0000-0000F65B0000}"/>
    <cellStyle name="Schlecht 5 2 2" xfId="13823" xr:uid="{00000000-0005-0000-0000-0000F75B0000}"/>
    <cellStyle name="Schlecht 5 2 2 2" xfId="31440" xr:uid="{00000000-0005-0000-0000-0000F85B0000}"/>
    <cellStyle name="Schlecht 5 2 3" xfId="31439" xr:uid="{00000000-0005-0000-0000-0000F95B0000}"/>
    <cellStyle name="Schlecht 5 3" xfId="13824" xr:uid="{00000000-0005-0000-0000-0000FA5B0000}"/>
    <cellStyle name="Schlecht 5 3 2" xfId="13825" xr:uid="{00000000-0005-0000-0000-0000FB5B0000}"/>
    <cellStyle name="Schlecht 5 3 2 2" xfId="31442" xr:uid="{00000000-0005-0000-0000-0000FC5B0000}"/>
    <cellStyle name="Schlecht 5 3 3" xfId="31441" xr:uid="{00000000-0005-0000-0000-0000FD5B0000}"/>
    <cellStyle name="Schlecht 5 4" xfId="13826" xr:uid="{00000000-0005-0000-0000-0000FE5B0000}"/>
    <cellStyle name="Schlecht 5 4 2" xfId="13827" xr:uid="{00000000-0005-0000-0000-0000FF5B0000}"/>
    <cellStyle name="Schlecht 5 4 2 2" xfId="31444" xr:uid="{00000000-0005-0000-0000-0000005C0000}"/>
    <cellStyle name="Schlecht 5 4 3" xfId="31443" xr:uid="{00000000-0005-0000-0000-0000015C0000}"/>
    <cellStyle name="Schlecht 5 5" xfId="13828" xr:uid="{00000000-0005-0000-0000-0000025C0000}"/>
    <cellStyle name="Schlecht 5 5 2" xfId="31445" xr:uid="{00000000-0005-0000-0000-0000035C0000}"/>
    <cellStyle name="Schlecht 5 6" xfId="31438" xr:uid="{00000000-0005-0000-0000-0000045C0000}"/>
    <cellStyle name="Schlecht 6" xfId="13829" xr:uid="{00000000-0005-0000-0000-0000055C0000}"/>
    <cellStyle name="Schlecht 6 2" xfId="13830" xr:uid="{00000000-0005-0000-0000-0000065C0000}"/>
    <cellStyle name="Schlecht 6 2 2" xfId="13831" xr:uid="{00000000-0005-0000-0000-0000075C0000}"/>
    <cellStyle name="Schlecht 6 2 2 2" xfId="31448" xr:uid="{00000000-0005-0000-0000-0000085C0000}"/>
    <cellStyle name="Schlecht 6 2 3" xfId="31447" xr:uid="{00000000-0005-0000-0000-0000095C0000}"/>
    <cellStyle name="Schlecht 6 3" xfId="13832" xr:uid="{00000000-0005-0000-0000-00000A5C0000}"/>
    <cellStyle name="Schlecht 6 3 2" xfId="13833" xr:uid="{00000000-0005-0000-0000-00000B5C0000}"/>
    <cellStyle name="Schlecht 6 3 2 2" xfId="31450" xr:uid="{00000000-0005-0000-0000-00000C5C0000}"/>
    <cellStyle name="Schlecht 6 3 3" xfId="31449" xr:uid="{00000000-0005-0000-0000-00000D5C0000}"/>
    <cellStyle name="Schlecht 6 4" xfId="13834" xr:uid="{00000000-0005-0000-0000-00000E5C0000}"/>
    <cellStyle name="Schlecht 6 4 2" xfId="31451" xr:uid="{00000000-0005-0000-0000-00000F5C0000}"/>
    <cellStyle name="Schlecht 6 5" xfId="31446" xr:uid="{00000000-0005-0000-0000-0000105C0000}"/>
    <cellStyle name="Schlecht 7" xfId="13835" xr:uid="{00000000-0005-0000-0000-0000115C0000}"/>
    <cellStyle name="Schlecht 7 2" xfId="13836" xr:uid="{00000000-0005-0000-0000-0000125C0000}"/>
    <cellStyle name="Schlecht 7 2 2" xfId="31453" xr:uid="{00000000-0005-0000-0000-0000135C0000}"/>
    <cellStyle name="Schlecht 7 3" xfId="31452" xr:uid="{00000000-0005-0000-0000-0000145C0000}"/>
    <cellStyle name="Schlecht 8" xfId="13837" xr:uid="{00000000-0005-0000-0000-0000155C0000}"/>
    <cellStyle name="Schlecht 8 2" xfId="13838" xr:uid="{00000000-0005-0000-0000-0000165C0000}"/>
    <cellStyle name="Schlecht 8 2 2" xfId="31455" xr:uid="{00000000-0005-0000-0000-0000175C0000}"/>
    <cellStyle name="Schlecht 8 3" xfId="31454" xr:uid="{00000000-0005-0000-0000-0000185C0000}"/>
    <cellStyle name="Schlecht 9" xfId="13839" xr:uid="{00000000-0005-0000-0000-0000195C0000}"/>
    <cellStyle name="Schlecht 9 2" xfId="13840" xr:uid="{00000000-0005-0000-0000-00001A5C0000}"/>
    <cellStyle name="Schlecht 9 2 2" xfId="31457" xr:uid="{00000000-0005-0000-0000-00001B5C0000}"/>
    <cellStyle name="Schlecht 9 3" xfId="31456" xr:uid="{00000000-0005-0000-0000-00001C5C0000}"/>
    <cellStyle name="Shade" xfId="13841" xr:uid="{00000000-0005-0000-0000-00001D5C0000}"/>
    <cellStyle name="Shade 10" xfId="13842" xr:uid="{00000000-0005-0000-0000-00001E5C0000}"/>
    <cellStyle name="Shade 10 2" xfId="13843" xr:uid="{00000000-0005-0000-0000-00001F5C0000}"/>
    <cellStyle name="Shade 10 2 2" xfId="31460" xr:uid="{00000000-0005-0000-0000-0000205C0000}"/>
    <cellStyle name="Shade 10 3" xfId="31459" xr:uid="{00000000-0005-0000-0000-0000215C0000}"/>
    <cellStyle name="Shade 11" xfId="13844" xr:uid="{00000000-0005-0000-0000-0000225C0000}"/>
    <cellStyle name="Shade 11 2" xfId="31461" xr:uid="{00000000-0005-0000-0000-0000235C0000}"/>
    <cellStyle name="Shade 12" xfId="31458" xr:uid="{00000000-0005-0000-0000-0000245C0000}"/>
    <cellStyle name="Shade 2" xfId="13845" xr:uid="{00000000-0005-0000-0000-0000255C0000}"/>
    <cellStyle name="Shade 2 2" xfId="13846" xr:uid="{00000000-0005-0000-0000-0000265C0000}"/>
    <cellStyle name="Shade 2 2 2" xfId="13847" xr:uid="{00000000-0005-0000-0000-0000275C0000}"/>
    <cellStyle name="Shade 2 2 2 2" xfId="31464" xr:uid="{00000000-0005-0000-0000-0000285C0000}"/>
    <cellStyle name="Shade 2 2 3" xfId="31463" xr:uid="{00000000-0005-0000-0000-0000295C0000}"/>
    <cellStyle name="Shade 2 3" xfId="13848" xr:uid="{00000000-0005-0000-0000-00002A5C0000}"/>
    <cellStyle name="Shade 2 3 2" xfId="13849" xr:uid="{00000000-0005-0000-0000-00002B5C0000}"/>
    <cellStyle name="Shade 2 3 2 2" xfId="31466" xr:uid="{00000000-0005-0000-0000-00002C5C0000}"/>
    <cellStyle name="Shade 2 3 3" xfId="31465" xr:uid="{00000000-0005-0000-0000-00002D5C0000}"/>
    <cellStyle name="Shade 2 4" xfId="13850" xr:uid="{00000000-0005-0000-0000-00002E5C0000}"/>
    <cellStyle name="Shade 2 4 2" xfId="31467" xr:uid="{00000000-0005-0000-0000-00002F5C0000}"/>
    <cellStyle name="Shade 2 5" xfId="31462" xr:uid="{00000000-0005-0000-0000-0000305C0000}"/>
    <cellStyle name="Shade 3" xfId="13851" xr:uid="{00000000-0005-0000-0000-0000315C0000}"/>
    <cellStyle name="Shade 3 2" xfId="13852" xr:uid="{00000000-0005-0000-0000-0000325C0000}"/>
    <cellStyle name="Shade 3 2 2" xfId="13853" xr:uid="{00000000-0005-0000-0000-0000335C0000}"/>
    <cellStyle name="Shade 3 2 2 2" xfId="31470" xr:uid="{00000000-0005-0000-0000-0000345C0000}"/>
    <cellStyle name="Shade 3 2 3" xfId="31469" xr:uid="{00000000-0005-0000-0000-0000355C0000}"/>
    <cellStyle name="Shade 3 3" xfId="13854" xr:uid="{00000000-0005-0000-0000-0000365C0000}"/>
    <cellStyle name="Shade 3 3 2" xfId="13855" xr:uid="{00000000-0005-0000-0000-0000375C0000}"/>
    <cellStyle name="Shade 3 3 2 2" xfId="31472" xr:uid="{00000000-0005-0000-0000-0000385C0000}"/>
    <cellStyle name="Shade 3 3 3" xfId="31471" xr:uid="{00000000-0005-0000-0000-0000395C0000}"/>
    <cellStyle name="Shade 3 4" xfId="13856" xr:uid="{00000000-0005-0000-0000-00003A5C0000}"/>
    <cellStyle name="Shade 3 4 2" xfId="31473" xr:uid="{00000000-0005-0000-0000-00003B5C0000}"/>
    <cellStyle name="Shade 3 5" xfId="31468" xr:uid="{00000000-0005-0000-0000-00003C5C0000}"/>
    <cellStyle name="Shade 4" xfId="13857" xr:uid="{00000000-0005-0000-0000-00003D5C0000}"/>
    <cellStyle name="Shade 4 2" xfId="13858" xr:uid="{00000000-0005-0000-0000-00003E5C0000}"/>
    <cellStyle name="Shade 4 2 2" xfId="13859" xr:uid="{00000000-0005-0000-0000-00003F5C0000}"/>
    <cellStyle name="Shade 4 2 2 2" xfId="31476" xr:uid="{00000000-0005-0000-0000-0000405C0000}"/>
    <cellStyle name="Shade 4 2 3" xfId="31475" xr:uid="{00000000-0005-0000-0000-0000415C0000}"/>
    <cellStyle name="Shade 4 3" xfId="13860" xr:uid="{00000000-0005-0000-0000-0000425C0000}"/>
    <cellStyle name="Shade 4 3 2" xfId="13861" xr:uid="{00000000-0005-0000-0000-0000435C0000}"/>
    <cellStyle name="Shade 4 3 2 2" xfId="31478" xr:uid="{00000000-0005-0000-0000-0000445C0000}"/>
    <cellStyle name="Shade 4 3 3" xfId="31477" xr:uid="{00000000-0005-0000-0000-0000455C0000}"/>
    <cellStyle name="Shade 4 4" xfId="13862" xr:uid="{00000000-0005-0000-0000-0000465C0000}"/>
    <cellStyle name="Shade 4 4 2" xfId="31479" xr:uid="{00000000-0005-0000-0000-0000475C0000}"/>
    <cellStyle name="Shade 4 5" xfId="31474" xr:uid="{00000000-0005-0000-0000-0000485C0000}"/>
    <cellStyle name="Shade 5" xfId="13863" xr:uid="{00000000-0005-0000-0000-0000495C0000}"/>
    <cellStyle name="Shade 5 2" xfId="13864" xr:uid="{00000000-0005-0000-0000-00004A5C0000}"/>
    <cellStyle name="Shade 5 2 2" xfId="13865" xr:uid="{00000000-0005-0000-0000-00004B5C0000}"/>
    <cellStyle name="Shade 5 2 2 2" xfId="31482" xr:uid="{00000000-0005-0000-0000-00004C5C0000}"/>
    <cellStyle name="Shade 5 2 3" xfId="31481" xr:uid="{00000000-0005-0000-0000-00004D5C0000}"/>
    <cellStyle name="Shade 5 3" xfId="13866" xr:uid="{00000000-0005-0000-0000-00004E5C0000}"/>
    <cellStyle name="Shade 5 3 2" xfId="13867" xr:uid="{00000000-0005-0000-0000-00004F5C0000}"/>
    <cellStyle name="Shade 5 3 2 2" xfId="31484" xr:uid="{00000000-0005-0000-0000-0000505C0000}"/>
    <cellStyle name="Shade 5 3 3" xfId="31483" xr:uid="{00000000-0005-0000-0000-0000515C0000}"/>
    <cellStyle name="Shade 5 4" xfId="13868" xr:uid="{00000000-0005-0000-0000-0000525C0000}"/>
    <cellStyle name="Shade 5 4 2" xfId="13869" xr:uid="{00000000-0005-0000-0000-0000535C0000}"/>
    <cellStyle name="Shade 5 4 2 2" xfId="31486" xr:uid="{00000000-0005-0000-0000-0000545C0000}"/>
    <cellStyle name="Shade 5 4 3" xfId="31485" xr:uid="{00000000-0005-0000-0000-0000555C0000}"/>
    <cellStyle name="Shade 5 5" xfId="13870" xr:uid="{00000000-0005-0000-0000-0000565C0000}"/>
    <cellStyle name="Shade 5 5 2" xfId="31487" xr:uid="{00000000-0005-0000-0000-0000575C0000}"/>
    <cellStyle name="Shade 5 6" xfId="31480" xr:uid="{00000000-0005-0000-0000-0000585C0000}"/>
    <cellStyle name="Shade 6" xfId="13871" xr:uid="{00000000-0005-0000-0000-0000595C0000}"/>
    <cellStyle name="Shade 6 2" xfId="13872" xr:uid="{00000000-0005-0000-0000-00005A5C0000}"/>
    <cellStyle name="Shade 6 2 2" xfId="13873" xr:uid="{00000000-0005-0000-0000-00005B5C0000}"/>
    <cellStyle name="Shade 6 2 2 2" xfId="31490" xr:uid="{00000000-0005-0000-0000-00005C5C0000}"/>
    <cellStyle name="Shade 6 2 3" xfId="31489" xr:uid="{00000000-0005-0000-0000-00005D5C0000}"/>
    <cellStyle name="Shade 6 3" xfId="13874" xr:uid="{00000000-0005-0000-0000-00005E5C0000}"/>
    <cellStyle name="Shade 6 3 2" xfId="13875" xr:uid="{00000000-0005-0000-0000-00005F5C0000}"/>
    <cellStyle name="Shade 6 3 2 2" xfId="31492" xr:uid="{00000000-0005-0000-0000-0000605C0000}"/>
    <cellStyle name="Shade 6 3 3" xfId="31491" xr:uid="{00000000-0005-0000-0000-0000615C0000}"/>
    <cellStyle name="Shade 6 4" xfId="13876" xr:uid="{00000000-0005-0000-0000-0000625C0000}"/>
    <cellStyle name="Shade 6 4 2" xfId="31493" xr:uid="{00000000-0005-0000-0000-0000635C0000}"/>
    <cellStyle name="Shade 6 5" xfId="31488" xr:uid="{00000000-0005-0000-0000-0000645C0000}"/>
    <cellStyle name="Shade 7" xfId="13877" xr:uid="{00000000-0005-0000-0000-0000655C0000}"/>
    <cellStyle name="Shade 7 2" xfId="13878" xr:uid="{00000000-0005-0000-0000-0000665C0000}"/>
    <cellStyle name="Shade 7 2 2" xfId="31495" xr:uid="{00000000-0005-0000-0000-0000675C0000}"/>
    <cellStyle name="Shade 7 3" xfId="31494" xr:uid="{00000000-0005-0000-0000-0000685C0000}"/>
    <cellStyle name="Shade 8" xfId="13879" xr:uid="{00000000-0005-0000-0000-0000695C0000}"/>
    <cellStyle name="Shade 8 2" xfId="13880" xr:uid="{00000000-0005-0000-0000-00006A5C0000}"/>
    <cellStyle name="Shade 8 2 2" xfId="31497" xr:uid="{00000000-0005-0000-0000-00006B5C0000}"/>
    <cellStyle name="Shade 8 3" xfId="31496" xr:uid="{00000000-0005-0000-0000-00006C5C0000}"/>
    <cellStyle name="Shade 9" xfId="13881" xr:uid="{00000000-0005-0000-0000-00006D5C0000}"/>
    <cellStyle name="Shade 9 2" xfId="13882" xr:uid="{00000000-0005-0000-0000-00006E5C0000}"/>
    <cellStyle name="Shade 9 2 2" xfId="31499" xr:uid="{00000000-0005-0000-0000-00006F5C0000}"/>
    <cellStyle name="Shade 9 3" xfId="31498" xr:uid="{00000000-0005-0000-0000-0000705C0000}"/>
    <cellStyle name="source" xfId="13883" xr:uid="{00000000-0005-0000-0000-0000715C0000}"/>
    <cellStyle name="source 10" xfId="13884" xr:uid="{00000000-0005-0000-0000-0000725C0000}"/>
    <cellStyle name="source 10 2" xfId="13885" xr:uid="{00000000-0005-0000-0000-0000735C0000}"/>
    <cellStyle name="source 10 2 2" xfId="31502" xr:uid="{00000000-0005-0000-0000-0000745C0000}"/>
    <cellStyle name="source 10 3" xfId="31501" xr:uid="{00000000-0005-0000-0000-0000755C0000}"/>
    <cellStyle name="source 11" xfId="13886" xr:uid="{00000000-0005-0000-0000-0000765C0000}"/>
    <cellStyle name="source 11 2" xfId="31503" xr:uid="{00000000-0005-0000-0000-0000775C0000}"/>
    <cellStyle name="source 12" xfId="31500" xr:uid="{00000000-0005-0000-0000-0000785C0000}"/>
    <cellStyle name="source 2" xfId="13887" xr:uid="{00000000-0005-0000-0000-0000795C0000}"/>
    <cellStyle name="source 2 2" xfId="13888" xr:uid="{00000000-0005-0000-0000-00007A5C0000}"/>
    <cellStyle name="source 2 2 2" xfId="13889" xr:uid="{00000000-0005-0000-0000-00007B5C0000}"/>
    <cellStyle name="source 2 2 2 2" xfId="31506" xr:uid="{00000000-0005-0000-0000-00007C5C0000}"/>
    <cellStyle name="source 2 2 3" xfId="31505" xr:uid="{00000000-0005-0000-0000-00007D5C0000}"/>
    <cellStyle name="source 2 3" xfId="13890" xr:uid="{00000000-0005-0000-0000-00007E5C0000}"/>
    <cellStyle name="source 2 3 2" xfId="13891" xr:uid="{00000000-0005-0000-0000-00007F5C0000}"/>
    <cellStyle name="source 2 3 2 2" xfId="31508" xr:uid="{00000000-0005-0000-0000-0000805C0000}"/>
    <cellStyle name="source 2 3 3" xfId="31507" xr:uid="{00000000-0005-0000-0000-0000815C0000}"/>
    <cellStyle name="source 2 4" xfId="13892" xr:uid="{00000000-0005-0000-0000-0000825C0000}"/>
    <cellStyle name="source 2 4 2" xfId="31509" xr:uid="{00000000-0005-0000-0000-0000835C0000}"/>
    <cellStyle name="source 2 5" xfId="31504" xr:uid="{00000000-0005-0000-0000-0000845C0000}"/>
    <cellStyle name="source 3" xfId="13893" xr:uid="{00000000-0005-0000-0000-0000855C0000}"/>
    <cellStyle name="source 3 2" xfId="13894" xr:uid="{00000000-0005-0000-0000-0000865C0000}"/>
    <cellStyle name="source 3 2 2" xfId="13895" xr:uid="{00000000-0005-0000-0000-0000875C0000}"/>
    <cellStyle name="source 3 2 2 2" xfId="31512" xr:uid="{00000000-0005-0000-0000-0000885C0000}"/>
    <cellStyle name="source 3 2 3" xfId="31511" xr:uid="{00000000-0005-0000-0000-0000895C0000}"/>
    <cellStyle name="source 3 3" xfId="13896" xr:uid="{00000000-0005-0000-0000-00008A5C0000}"/>
    <cellStyle name="source 3 3 2" xfId="13897" xr:uid="{00000000-0005-0000-0000-00008B5C0000}"/>
    <cellStyle name="source 3 3 2 2" xfId="31514" xr:uid="{00000000-0005-0000-0000-00008C5C0000}"/>
    <cellStyle name="source 3 3 3" xfId="31513" xr:uid="{00000000-0005-0000-0000-00008D5C0000}"/>
    <cellStyle name="source 3 4" xfId="13898" xr:uid="{00000000-0005-0000-0000-00008E5C0000}"/>
    <cellStyle name="source 3 4 2" xfId="31515" xr:uid="{00000000-0005-0000-0000-00008F5C0000}"/>
    <cellStyle name="source 3 5" xfId="31510" xr:uid="{00000000-0005-0000-0000-0000905C0000}"/>
    <cellStyle name="source 4" xfId="13899" xr:uid="{00000000-0005-0000-0000-0000915C0000}"/>
    <cellStyle name="source 4 2" xfId="13900" xr:uid="{00000000-0005-0000-0000-0000925C0000}"/>
    <cellStyle name="source 4 2 2" xfId="13901" xr:uid="{00000000-0005-0000-0000-0000935C0000}"/>
    <cellStyle name="source 4 2 2 2" xfId="31518" xr:uid="{00000000-0005-0000-0000-0000945C0000}"/>
    <cellStyle name="source 4 2 3" xfId="31517" xr:uid="{00000000-0005-0000-0000-0000955C0000}"/>
    <cellStyle name="source 4 3" xfId="13902" xr:uid="{00000000-0005-0000-0000-0000965C0000}"/>
    <cellStyle name="source 4 3 2" xfId="13903" xr:uid="{00000000-0005-0000-0000-0000975C0000}"/>
    <cellStyle name="source 4 3 2 2" xfId="31520" xr:uid="{00000000-0005-0000-0000-0000985C0000}"/>
    <cellStyle name="source 4 3 3" xfId="31519" xr:uid="{00000000-0005-0000-0000-0000995C0000}"/>
    <cellStyle name="source 4 4" xfId="13904" xr:uid="{00000000-0005-0000-0000-00009A5C0000}"/>
    <cellStyle name="source 4 4 2" xfId="31521" xr:uid="{00000000-0005-0000-0000-00009B5C0000}"/>
    <cellStyle name="source 4 5" xfId="31516" xr:uid="{00000000-0005-0000-0000-00009C5C0000}"/>
    <cellStyle name="source 5" xfId="13905" xr:uid="{00000000-0005-0000-0000-00009D5C0000}"/>
    <cellStyle name="source 5 2" xfId="13906" xr:uid="{00000000-0005-0000-0000-00009E5C0000}"/>
    <cellStyle name="source 5 2 2" xfId="13907" xr:uid="{00000000-0005-0000-0000-00009F5C0000}"/>
    <cellStyle name="source 5 2 2 2" xfId="31524" xr:uid="{00000000-0005-0000-0000-0000A05C0000}"/>
    <cellStyle name="source 5 2 3" xfId="31523" xr:uid="{00000000-0005-0000-0000-0000A15C0000}"/>
    <cellStyle name="source 5 3" xfId="13908" xr:uid="{00000000-0005-0000-0000-0000A25C0000}"/>
    <cellStyle name="source 5 3 2" xfId="13909" xr:uid="{00000000-0005-0000-0000-0000A35C0000}"/>
    <cellStyle name="source 5 3 2 2" xfId="31526" xr:uid="{00000000-0005-0000-0000-0000A45C0000}"/>
    <cellStyle name="source 5 3 3" xfId="31525" xr:uid="{00000000-0005-0000-0000-0000A55C0000}"/>
    <cellStyle name="source 5 4" xfId="13910" xr:uid="{00000000-0005-0000-0000-0000A65C0000}"/>
    <cellStyle name="source 5 4 2" xfId="13911" xr:uid="{00000000-0005-0000-0000-0000A75C0000}"/>
    <cellStyle name="source 5 4 2 2" xfId="31528" xr:uid="{00000000-0005-0000-0000-0000A85C0000}"/>
    <cellStyle name="source 5 4 3" xfId="31527" xr:uid="{00000000-0005-0000-0000-0000A95C0000}"/>
    <cellStyle name="source 5 5" xfId="13912" xr:uid="{00000000-0005-0000-0000-0000AA5C0000}"/>
    <cellStyle name="source 5 5 2" xfId="31529" xr:uid="{00000000-0005-0000-0000-0000AB5C0000}"/>
    <cellStyle name="source 5 6" xfId="31522" xr:uid="{00000000-0005-0000-0000-0000AC5C0000}"/>
    <cellStyle name="source 6" xfId="13913" xr:uid="{00000000-0005-0000-0000-0000AD5C0000}"/>
    <cellStyle name="source 6 2" xfId="13914" xr:uid="{00000000-0005-0000-0000-0000AE5C0000}"/>
    <cellStyle name="source 6 2 2" xfId="13915" xr:uid="{00000000-0005-0000-0000-0000AF5C0000}"/>
    <cellStyle name="source 6 2 2 2" xfId="31532" xr:uid="{00000000-0005-0000-0000-0000B05C0000}"/>
    <cellStyle name="source 6 2 3" xfId="31531" xr:uid="{00000000-0005-0000-0000-0000B15C0000}"/>
    <cellStyle name="source 6 3" xfId="13916" xr:uid="{00000000-0005-0000-0000-0000B25C0000}"/>
    <cellStyle name="source 6 3 2" xfId="13917" xr:uid="{00000000-0005-0000-0000-0000B35C0000}"/>
    <cellStyle name="source 6 3 2 2" xfId="31534" xr:uid="{00000000-0005-0000-0000-0000B45C0000}"/>
    <cellStyle name="source 6 3 3" xfId="31533" xr:uid="{00000000-0005-0000-0000-0000B55C0000}"/>
    <cellStyle name="source 6 4" xfId="13918" xr:uid="{00000000-0005-0000-0000-0000B65C0000}"/>
    <cellStyle name="source 6 4 2" xfId="31535" xr:uid="{00000000-0005-0000-0000-0000B75C0000}"/>
    <cellStyle name="source 6 5" xfId="31530" xr:uid="{00000000-0005-0000-0000-0000B85C0000}"/>
    <cellStyle name="source 7" xfId="13919" xr:uid="{00000000-0005-0000-0000-0000B95C0000}"/>
    <cellStyle name="source 7 2" xfId="13920" xr:uid="{00000000-0005-0000-0000-0000BA5C0000}"/>
    <cellStyle name="source 7 2 2" xfId="31537" xr:uid="{00000000-0005-0000-0000-0000BB5C0000}"/>
    <cellStyle name="source 7 3" xfId="31536" xr:uid="{00000000-0005-0000-0000-0000BC5C0000}"/>
    <cellStyle name="source 8" xfId="13921" xr:uid="{00000000-0005-0000-0000-0000BD5C0000}"/>
    <cellStyle name="source 8 2" xfId="13922" xr:uid="{00000000-0005-0000-0000-0000BE5C0000}"/>
    <cellStyle name="source 8 2 2" xfId="31539" xr:uid="{00000000-0005-0000-0000-0000BF5C0000}"/>
    <cellStyle name="source 8 3" xfId="31538" xr:uid="{00000000-0005-0000-0000-0000C05C0000}"/>
    <cellStyle name="source 9" xfId="13923" xr:uid="{00000000-0005-0000-0000-0000C15C0000}"/>
    <cellStyle name="source 9 2" xfId="13924" xr:uid="{00000000-0005-0000-0000-0000C25C0000}"/>
    <cellStyle name="source 9 2 2" xfId="31541" xr:uid="{00000000-0005-0000-0000-0000C35C0000}"/>
    <cellStyle name="source 9 3" xfId="31540" xr:uid="{00000000-0005-0000-0000-0000C45C0000}"/>
    <cellStyle name="Standard 2" xfId="13926" xr:uid="{00000000-0005-0000-0000-0000C65C0000}"/>
    <cellStyle name="Standard 2 10" xfId="13927" xr:uid="{00000000-0005-0000-0000-0000C75C0000}"/>
    <cellStyle name="Standard 2 10 2" xfId="31543" xr:uid="{00000000-0005-0000-0000-0000C85C0000}"/>
    <cellStyle name="Standard 2 11" xfId="31542" xr:uid="{00000000-0005-0000-0000-0000C95C0000}"/>
    <cellStyle name="Standard 2 2" xfId="13928" xr:uid="{00000000-0005-0000-0000-0000CA5C0000}"/>
    <cellStyle name="Standard 2 2 2" xfId="13929" xr:uid="{00000000-0005-0000-0000-0000CB5C0000}"/>
    <cellStyle name="Standard 2 2 2 2" xfId="13930" xr:uid="{00000000-0005-0000-0000-0000CC5C0000}"/>
    <cellStyle name="Standard 2 2 2 2 2" xfId="31546" xr:uid="{00000000-0005-0000-0000-0000CD5C0000}"/>
    <cellStyle name="Standard 2 2 2 3" xfId="31545" xr:uid="{00000000-0005-0000-0000-0000CE5C0000}"/>
    <cellStyle name="Standard 2 2 3" xfId="13931" xr:uid="{00000000-0005-0000-0000-0000CF5C0000}"/>
    <cellStyle name="Standard 2 2 3 2" xfId="13932" xr:uid="{00000000-0005-0000-0000-0000D05C0000}"/>
    <cellStyle name="Standard 2 2 3 2 2" xfId="31548" xr:uid="{00000000-0005-0000-0000-0000D15C0000}"/>
    <cellStyle name="Standard 2 2 3 3" xfId="31547" xr:uid="{00000000-0005-0000-0000-0000D25C0000}"/>
    <cellStyle name="Standard 2 2 4" xfId="13933" xr:uid="{00000000-0005-0000-0000-0000D35C0000}"/>
    <cellStyle name="Standard 2 2 4 2" xfId="31549" xr:uid="{00000000-0005-0000-0000-0000D45C0000}"/>
    <cellStyle name="Standard 2 2 5" xfId="31544" xr:uid="{00000000-0005-0000-0000-0000D55C0000}"/>
    <cellStyle name="Standard 2 3" xfId="13934" xr:uid="{00000000-0005-0000-0000-0000D65C0000}"/>
    <cellStyle name="Standard 2 3 2" xfId="13935" xr:uid="{00000000-0005-0000-0000-0000D75C0000}"/>
    <cellStyle name="Standard 2 3 2 2" xfId="13936" xr:uid="{00000000-0005-0000-0000-0000D85C0000}"/>
    <cellStyle name="Standard 2 3 2 2 2" xfId="31552" xr:uid="{00000000-0005-0000-0000-0000D95C0000}"/>
    <cellStyle name="Standard 2 3 2 3" xfId="31551" xr:uid="{00000000-0005-0000-0000-0000DA5C0000}"/>
    <cellStyle name="Standard 2 3 3" xfId="13937" xr:uid="{00000000-0005-0000-0000-0000DB5C0000}"/>
    <cellStyle name="Standard 2 3 3 2" xfId="13938" xr:uid="{00000000-0005-0000-0000-0000DC5C0000}"/>
    <cellStyle name="Standard 2 3 3 2 2" xfId="31554" xr:uid="{00000000-0005-0000-0000-0000DD5C0000}"/>
    <cellStyle name="Standard 2 3 3 3" xfId="31553" xr:uid="{00000000-0005-0000-0000-0000DE5C0000}"/>
    <cellStyle name="Standard 2 3 4" xfId="13939" xr:uid="{00000000-0005-0000-0000-0000DF5C0000}"/>
    <cellStyle name="Standard 2 3 4 2" xfId="31555" xr:uid="{00000000-0005-0000-0000-0000E05C0000}"/>
    <cellStyle name="Standard 2 3 5" xfId="31550" xr:uid="{00000000-0005-0000-0000-0000E15C0000}"/>
    <cellStyle name="Standard 2 4" xfId="13940" xr:uid="{00000000-0005-0000-0000-0000E25C0000}"/>
    <cellStyle name="Standard 2 4 2" xfId="13941" xr:uid="{00000000-0005-0000-0000-0000E35C0000}"/>
    <cellStyle name="Standard 2 4 2 2" xfId="13942" xr:uid="{00000000-0005-0000-0000-0000E45C0000}"/>
    <cellStyle name="Standard 2 4 2 2 2" xfId="31558" xr:uid="{00000000-0005-0000-0000-0000E55C0000}"/>
    <cellStyle name="Standard 2 4 2 3" xfId="31557" xr:uid="{00000000-0005-0000-0000-0000E65C0000}"/>
    <cellStyle name="Standard 2 4 3" xfId="13943" xr:uid="{00000000-0005-0000-0000-0000E75C0000}"/>
    <cellStyle name="Standard 2 4 3 2" xfId="13944" xr:uid="{00000000-0005-0000-0000-0000E85C0000}"/>
    <cellStyle name="Standard 2 4 3 2 2" xfId="31560" xr:uid="{00000000-0005-0000-0000-0000E95C0000}"/>
    <cellStyle name="Standard 2 4 3 3" xfId="31559" xr:uid="{00000000-0005-0000-0000-0000EA5C0000}"/>
    <cellStyle name="Standard 2 4 4" xfId="13945" xr:uid="{00000000-0005-0000-0000-0000EB5C0000}"/>
    <cellStyle name="Standard 2 4 4 2" xfId="13946" xr:uid="{00000000-0005-0000-0000-0000EC5C0000}"/>
    <cellStyle name="Standard 2 4 4 2 2" xfId="31562" xr:uid="{00000000-0005-0000-0000-0000ED5C0000}"/>
    <cellStyle name="Standard 2 4 4 3" xfId="31561" xr:uid="{00000000-0005-0000-0000-0000EE5C0000}"/>
    <cellStyle name="Standard 2 4 5" xfId="13947" xr:uid="{00000000-0005-0000-0000-0000EF5C0000}"/>
    <cellStyle name="Standard 2 4 5 2" xfId="31563" xr:uid="{00000000-0005-0000-0000-0000F05C0000}"/>
    <cellStyle name="Standard 2 4 6" xfId="31556" xr:uid="{00000000-0005-0000-0000-0000F15C0000}"/>
    <cellStyle name="Standard 2 5" xfId="13948" xr:uid="{00000000-0005-0000-0000-0000F25C0000}"/>
    <cellStyle name="Standard 2 5 2" xfId="13949" xr:uid="{00000000-0005-0000-0000-0000F35C0000}"/>
    <cellStyle name="Standard 2 5 2 2" xfId="13950" xr:uid="{00000000-0005-0000-0000-0000F45C0000}"/>
    <cellStyle name="Standard 2 5 2 2 2" xfId="31566" xr:uid="{00000000-0005-0000-0000-0000F55C0000}"/>
    <cellStyle name="Standard 2 5 2 3" xfId="31565" xr:uid="{00000000-0005-0000-0000-0000F65C0000}"/>
    <cellStyle name="Standard 2 5 3" xfId="13951" xr:uid="{00000000-0005-0000-0000-0000F75C0000}"/>
    <cellStyle name="Standard 2 5 3 2" xfId="13952" xr:uid="{00000000-0005-0000-0000-0000F85C0000}"/>
    <cellStyle name="Standard 2 5 3 2 2" xfId="31568" xr:uid="{00000000-0005-0000-0000-0000F95C0000}"/>
    <cellStyle name="Standard 2 5 3 3" xfId="31567" xr:uid="{00000000-0005-0000-0000-0000FA5C0000}"/>
    <cellStyle name="Standard 2 5 4" xfId="13953" xr:uid="{00000000-0005-0000-0000-0000FB5C0000}"/>
    <cellStyle name="Standard 2 5 4 2" xfId="31569" xr:uid="{00000000-0005-0000-0000-0000FC5C0000}"/>
    <cellStyle name="Standard 2 5 5" xfId="31564" xr:uid="{00000000-0005-0000-0000-0000FD5C0000}"/>
    <cellStyle name="Standard 2 6" xfId="13954" xr:uid="{00000000-0005-0000-0000-0000FE5C0000}"/>
    <cellStyle name="Standard 2 6 2" xfId="13955" xr:uid="{00000000-0005-0000-0000-0000FF5C0000}"/>
    <cellStyle name="Standard 2 6 2 2" xfId="31571" xr:uid="{00000000-0005-0000-0000-0000005D0000}"/>
    <cellStyle name="Standard 2 6 3" xfId="31570" xr:uid="{00000000-0005-0000-0000-0000015D0000}"/>
    <cellStyle name="Standard 2 7" xfId="13956" xr:uid="{00000000-0005-0000-0000-0000025D0000}"/>
    <cellStyle name="Standard 2 7 2" xfId="13957" xr:uid="{00000000-0005-0000-0000-0000035D0000}"/>
    <cellStyle name="Standard 2 7 2 2" xfId="31573" xr:uid="{00000000-0005-0000-0000-0000045D0000}"/>
    <cellStyle name="Standard 2 7 3" xfId="31572" xr:uid="{00000000-0005-0000-0000-0000055D0000}"/>
    <cellStyle name="Standard 2 8" xfId="13958" xr:uid="{00000000-0005-0000-0000-0000065D0000}"/>
    <cellStyle name="Standard 2 8 2" xfId="13959" xr:uid="{00000000-0005-0000-0000-0000075D0000}"/>
    <cellStyle name="Standard 2 8 2 2" xfId="31575" xr:uid="{00000000-0005-0000-0000-0000085D0000}"/>
    <cellStyle name="Standard 2 8 3" xfId="31574" xr:uid="{00000000-0005-0000-0000-0000095D0000}"/>
    <cellStyle name="Standard 2 9" xfId="13960" xr:uid="{00000000-0005-0000-0000-00000A5D0000}"/>
    <cellStyle name="Standard 2 9 2" xfId="13961" xr:uid="{00000000-0005-0000-0000-00000B5D0000}"/>
    <cellStyle name="Standard 2 9 2 2" xfId="31577" xr:uid="{00000000-0005-0000-0000-00000C5D0000}"/>
    <cellStyle name="Standard 2 9 3" xfId="31576" xr:uid="{00000000-0005-0000-0000-00000D5D0000}"/>
    <cellStyle name="Standard 3" xfId="13962" xr:uid="{00000000-0005-0000-0000-00000E5D0000}"/>
    <cellStyle name="Standard 3 10" xfId="13963" xr:uid="{00000000-0005-0000-0000-00000F5D0000}"/>
    <cellStyle name="Standard 3 10 2" xfId="31579" xr:uid="{00000000-0005-0000-0000-0000105D0000}"/>
    <cellStyle name="Standard 3 11" xfId="31578" xr:uid="{00000000-0005-0000-0000-0000115D0000}"/>
    <cellStyle name="Standard 3 2" xfId="13964" xr:uid="{00000000-0005-0000-0000-0000125D0000}"/>
    <cellStyle name="Standard 3 2 2" xfId="13965" xr:uid="{00000000-0005-0000-0000-0000135D0000}"/>
    <cellStyle name="Standard 3 2 2 2" xfId="13966" xr:uid="{00000000-0005-0000-0000-0000145D0000}"/>
    <cellStyle name="Standard 3 2 2 2 2" xfId="31582" xr:uid="{00000000-0005-0000-0000-0000155D0000}"/>
    <cellStyle name="Standard 3 2 2 3" xfId="31581" xr:uid="{00000000-0005-0000-0000-0000165D0000}"/>
    <cellStyle name="Standard 3 2 3" xfId="13967" xr:uid="{00000000-0005-0000-0000-0000175D0000}"/>
    <cellStyle name="Standard 3 2 3 2" xfId="13968" xr:uid="{00000000-0005-0000-0000-0000185D0000}"/>
    <cellStyle name="Standard 3 2 3 2 2" xfId="31584" xr:uid="{00000000-0005-0000-0000-0000195D0000}"/>
    <cellStyle name="Standard 3 2 3 3" xfId="31583" xr:uid="{00000000-0005-0000-0000-00001A5D0000}"/>
    <cellStyle name="Standard 3 2 4" xfId="13969" xr:uid="{00000000-0005-0000-0000-00001B5D0000}"/>
    <cellStyle name="Standard 3 2 4 2" xfId="31585" xr:uid="{00000000-0005-0000-0000-00001C5D0000}"/>
    <cellStyle name="Standard 3 2 5" xfId="31580" xr:uid="{00000000-0005-0000-0000-00001D5D0000}"/>
    <cellStyle name="Standard 3 3" xfId="13970" xr:uid="{00000000-0005-0000-0000-00001E5D0000}"/>
    <cellStyle name="Standard 3 3 2" xfId="13971" xr:uid="{00000000-0005-0000-0000-00001F5D0000}"/>
    <cellStyle name="Standard 3 3 2 2" xfId="13972" xr:uid="{00000000-0005-0000-0000-0000205D0000}"/>
    <cellStyle name="Standard 3 3 2 2 2" xfId="31588" xr:uid="{00000000-0005-0000-0000-0000215D0000}"/>
    <cellStyle name="Standard 3 3 2 3" xfId="31587" xr:uid="{00000000-0005-0000-0000-0000225D0000}"/>
    <cellStyle name="Standard 3 3 3" xfId="13973" xr:uid="{00000000-0005-0000-0000-0000235D0000}"/>
    <cellStyle name="Standard 3 3 3 2" xfId="13974" xr:uid="{00000000-0005-0000-0000-0000245D0000}"/>
    <cellStyle name="Standard 3 3 3 2 2" xfId="31590" xr:uid="{00000000-0005-0000-0000-0000255D0000}"/>
    <cellStyle name="Standard 3 3 3 3" xfId="31589" xr:uid="{00000000-0005-0000-0000-0000265D0000}"/>
    <cellStyle name="Standard 3 3 4" xfId="13975" xr:uid="{00000000-0005-0000-0000-0000275D0000}"/>
    <cellStyle name="Standard 3 3 4 2" xfId="31591" xr:uid="{00000000-0005-0000-0000-0000285D0000}"/>
    <cellStyle name="Standard 3 3 5" xfId="31586" xr:uid="{00000000-0005-0000-0000-0000295D0000}"/>
    <cellStyle name="Standard 3 4" xfId="13976" xr:uid="{00000000-0005-0000-0000-00002A5D0000}"/>
    <cellStyle name="Standard 3 4 2" xfId="13977" xr:uid="{00000000-0005-0000-0000-00002B5D0000}"/>
    <cellStyle name="Standard 3 4 2 2" xfId="13978" xr:uid="{00000000-0005-0000-0000-00002C5D0000}"/>
    <cellStyle name="Standard 3 4 2 2 2" xfId="31594" xr:uid="{00000000-0005-0000-0000-00002D5D0000}"/>
    <cellStyle name="Standard 3 4 2 3" xfId="31593" xr:uid="{00000000-0005-0000-0000-00002E5D0000}"/>
    <cellStyle name="Standard 3 4 3" xfId="13979" xr:uid="{00000000-0005-0000-0000-00002F5D0000}"/>
    <cellStyle name="Standard 3 4 3 2" xfId="13980" xr:uid="{00000000-0005-0000-0000-0000305D0000}"/>
    <cellStyle name="Standard 3 4 3 2 2" xfId="31596" xr:uid="{00000000-0005-0000-0000-0000315D0000}"/>
    <cellStyle name="Standard 3 4 3 3" xfId="31595" xr:uid="{00000000-0005-0000-0000-0000325D0000}"/>
    <cellStyle name="Standard 3 4 4" xfId="13981" xr:uid="{00000000-0005-0000-0000-0000335D0000}"/>
    <cellStyle name="Standard 3 4 4 2" xfId="13982" xr:uid="{00000000-0005-0000-0000-0000345D0000}"/>
    <cellStyle name="Standard 3 4 4 2 2" xfId="31598" xr:uid="{00000000-0005-0000-0000-0000355D0000}"/>
    <cellStyle name="Standard 3 4 4 3" xfId="31597" xr:uid="{00000000-0005-0000-0000-0000365D0000}"/>
    <cellStyle name="Standard 3 4 5" xfId="13983" xr:uid="{00000000-0005-0000-0000-0000375D0000}"/>
    <cellStyle name="Standard 3 4 5 2" xfId="31599" xr:uid="{00000000-0005-0000-0000-0000385D0000}"/>
    <cellStyle name="Standard 3 4 6" xfId="31592" xr:uid="{00000000-0005-0000-0000-0000395D0000}"/>
    <cellStyle name="Standard 3 5" xfId="13984" xr:uid="{00000000-0005-0000-0000-00003A5D0000}"/>
    <cellStyle name="Standard 3 5 2" xfId="13985" xr:uid="{00000000-0005-0000-0000-00003B5D0000}"/>
    <cellStyle name="Standard 3 5 2 2" xfId="13986" xr:uid="{00000000-0005-0000-0000-00003C5D0000}"/>
    <cellStyle name="Standard 3 5 2 2 2" xfId="31602" xr:uid="{00000000-0005-0000-0000-00003D5D0000}"/>
    <cellStyle name="Standard 3 5 2 3" xfId="31601" xr:uid="{00000000-0005-0000-0000-00003E5D0000}"/>
    <cellStyle name="Standard 3 5 3" xfId="13987" xr:uid="{00000000-0005-0000-0000-00003F5D0000}"/>
    <cellStyle name="Standard 3 5 3 2" xfId="13988" xr:uid="{00000000-0005-0000-0000-0000405D0000}"/>
    <cellStyle name="Standard 3 5 3 2 2" xfId="31604" xr:uid="{00000000-0005-0000-0000-0000415D0000}"/>
    <cellStyle name="Standard 3 5 3 3" xfId="31603" xr:uid="{00000000-0005-0000-0000-0000425D0000}"/>
    <cellStyle name="Standard 3 5 4" xfId="13989" xr:uid="{00000000-0005-0000-0000-0000435D0000}"/>
    <cellStyle name="Standard 3 5 4 2" xfId="31605" xr:uid="{00000000-0005-0000-0000-0000445D0000}"/>
    <cellStyle name="Standard 3 5 5" xfId="31600" xr:uid="{00000000-0005-0000-0000-0000455D0000}"/>
    <cellStyle name="Standard 3 6" xfId="13990" xr:uid="{00000000-0005-0000-0000-0000465D0000}"/>
    <cellStyle name="Standard 3 6 2" xfId="13991" xr:uid="{00000000-0005-0000-0000-0000475D0000}"/>
    <cellStyle name="Standard 3 6 2 2" xfId="31607" xr:uid="{00000000-0005-0000-0000-0000485D0000}"/>
    <cellStyle name="Standard 3 6 3" xfId="31606" xr:uid="{00000000-0005-0000-0000-0000495D0000}"/>
    <cellStyle name="Standard 3 7" xfId="13992" xr:uid="{00000000-0005-0000-0000-00004A5D0000}"/>
    <cellStyle name="Standard 3 7 2" xfId="13993" xr:uid="{00000000-0005-0000-0000-00004B5D0000}"/>
    <cellStyle name="Standard 3 7 2 2" xfId="31609" xr:uid="{00000000-0005-0000-0000-00004C5D0000}"/>
    <cellStyle name="Standard 3 7 3" xfId="31608" xr:uid="{00000000-0005-0000-0000-00004D5D0000}"/>
    <cellStyle name="Standard 3 8" xfId="13994" xr:uid="{00000000-0005-0000-0000-00004E5D0000}"/>
    <cellStyle name="Standard 3 8 2" xfId="13995" xr:uid="{00000000-0005-0000-0000-00004F5D0000}"/>
    <cellStyle name="Standard 3 8 2 2" xfId="31611" xr:uid="{00000000-0005-0000-0000-0000505D0000}"/>
    <cellStyle name="Standard 3 8 3" xfId="31610" xr:uid="{00000000-0005-0000-0000-0000515D0000}"/>
    <cellStyle name="Standard 3 9" xfId="13996" xr:uid="{00000000-0005-0000-0000-0000525D0000}"/>
    <cellStyle name="Standard 3 9 2" xfId="13997" xr:uid="{00000000-0005-0000-0000-0000535D0000}"/>
    <cellStyle name="Standard 3 9 2 2" xfId="31613" xr:uid="{00000000-0005-0000-0000-0000545D0000}"/>
    <cellStyle name="Standard 3 9 3" xfId="31612" xr:uid="{00000000-0005-0000-0000-0000555D0000}"/>
    <cellStyle name="Standard_Results_Pan_EU_OLGA_NUC" xfId="155" xr:uid="{00000000-0005-0000-0000-0000565D0000}"/>
    <cellStyle name="Standaard_Blad1" xfId="13925" xr:uid="{00000000-0005-0000-0000-0000C55C0000}"/>
    <cellStyle name="Style 1" xfId="13998" xr:uid="{00000000-0005-0000-0000-0000575D0000}"/>
    <cellStyle name="Style 1 10" xfId="13999" xr:uid="{00000000-0005-0000-0000-0000585D0000}"/>
    <cellStyle name="Style 1 10 2" xfId="14000" xr:uid="{00000000-0005-0000-0000-0000595D0000}"/>
    <cellStyle name="Style 1 10 2 2" xfId="31616" xr:uid="{00000000-0005-0000-0000-00005A5D0000}"/>
    <cellStyle name="Style 1 10 3" xfId="31615" xr:uid="{00000000-0005-0000-0000-00005B5D0000}"/>
    <cellStyle name="Style 1 11" xfId="14001" xr:uid="{00000000-0005-0000-0000-00005C5D0000}"/>
    <cellStyle name="Style 1 11 2" xfId="31617" xr:uid="{00000000-0005-0000-0000-00005D5D0000}"/>
    <cellStyle name="Style 1 12" xfId="31614" xr:uid="{00000000-0005-0000-0000-00005E5D0000}"/>
    <cellStyle name="Style 1 2" xfId="14002" xr:uid="{00000000-0005-0000-0000-00005F5D0000}"/>
    <cellStyle name="Style 1 2 2" xfId="14003" xr:uid="{00000000-0005-0000-0000-0000605D0000}"/>
    <cellStyle name="Style 1 2 2 2" xfId="14004" xr:uid="{00000000-0005-0000-0000-0000615D0000}"/>
    <cellStyle name="Style 1 2 2 2 2" xfId="31620" xr:uid="{00000000-0005-0000-0000-0000625D0000}"/>
    <cellStyle name="Style 1 2 2 3" xfId="31619" xr:uid="{00000000-0005-0000-0000-0000635D0000}"/>
    <cellStyle name="Style 1 2 3" xfId="14005" xr:uid="{00000000-0005-0000-0000-0000645D0000}"/>
    <cellStyle name="Style 1 2 3 2" xfId="14006" xr:uid="{00000000-0005-0000-0000-0000655D0000}"/>
    <cellStyle name="Style 1 2 3 2 2" xfId="31622" xr:uid="{00000000-0005-0000-0000-0000665D0000}"/>
    <cellStyle name="Style 1 2 3 3" xfId="31621" xr:uid="{00000000-0005-0000-0000-0000675D0000}"/>
    <cellStyle name="Style 1 2 4" xfId="14007" xr:uid="{00000000-0005-0000-0000-0000685D0000}"/>
    <cellStyle name="Style 1 2 4 2" xfId="31623" xr:uid="{00000000-0005-0000-0000-0000695D0000}"/>
    <cellStyle name="Style 1 2 5" xfId="31618" xr:uid="{00000000-0005-0000-0000-00006A5D0000}"/>
    <cellStyle name="Style 1 3" xfId="14008" xr:uid="{00000000-0005-0000-0000-00006B5D0000}"/>
    <cellStyle name="Style 1 3 2" xfId="14009" xr:uid="{00000000-0005-0000-0000-00006C5D0000}"/>
    <cellStyle name="Style 1 3 2 2" xfId="14010" xr:uid="{00000000-0005-0000-0000-00006D5D0000}"/>
    <cellStyle name="Style 1 3 2 2 2" xfId="31626" xr:uid="{00000000-0005-0000-0000-00006E5D0000}"/>
    <cellStyle name="Style 1 3 2 3" xfId="31625" xr:uid="{00000000-0005-0000-0000-00006F5D0000}"/>
    <cellStyle name="Style 1 3 3" xfId="14011" xr:uid="{00000000-0005-0000-0000-0000705D0000}"/>
    <cellStyle name="Style 1 3 3 2" xfId="14012" xr:uid="{00000000-0005-0000-0000-0000715D0000}"/>
    <cellStyle name="Style 1 3 3 2 2" xfId="31628" xr:uid="{00000000-0005-0000-0000-0000725D0000}"/>
    <cellStyle name="Style 1 3 3 3" xfId="31627" xr:uid="{00000000-0005-0000-0000-0000735D0000}"/>
    <cellStyle name="Style 1 3 4" xfId="14013" xr:uid="{00000000-0005-0000-0000-0000745D0000}"/>
    <cellStyle name="Style 1 3 4 2" xfId="31629" xr:uid="{00000000-0005-0000-0000-0000755D0000}"/>
    <cellStyle name="Style 1 3 5" xfId="31624" xr:uid="{00000000-0005-0000-0000-0000765D0000}"/>
    <cellStyle name="Style 1 4" xfId="14014" xr:uid="{00000000-0005-0000-0000-0000775D0000}"/>
    <cellStyle name="Style 1 4 2" xfId="14015" xr:uid="{00000000-0005-0000-0000-0000785D0000}"/>
    <cellStyle name="Style 1 4 2 2" xfId="14016" xr:uid="{00000000-0005-0000-0000-0000795D0000}"/>
    <cellStyle name="Style 1 4 2 2 2" xfId="31632" xr:uid="{00000000-0005-0000-0000-00007A5D0000}"/>
    <cellStyle name="Style 1 4 2 3" xfId="31631" xr:uid="{00000000-0005-0000-0000-00007B5D0000}"/>
    <cellStyle name="Style 1 4 3" xfId="14017" xr:uid="{00000000-0005-0000-0000-00007C5D0000}"/>
    <cellStyle name="Style 1 4 3 2" xfId="14018" xr:uid="{00000000-0005-0000-0000-00007D5D0000}"/>
    <cellStyle name="Style 1 4 3 2 2" xfId="31634" xr:uid="{00000000-0005-0000-0000-00007E5D0000}"/>
    <cellStyle name="Style 1 4 3 3" xfId="31633" xr:uid="{00000000-0005-0000-0000-00007F5D0000}"/>
    <cellStyle name="Style 1 4 4" xfId="14019" xr:uid="{00000000-0005-0000-0000-0000805D0000}"/>
    <cellStyle name="Style 1 4 4 2" xfId="31635" xr:uid="{00000000-0005-0000-0000-0000815D0000}"/>
    <cellStyle name="Style 1 4 5" xfId="31630" xr:uid="{00000000-0005-0000-0000-0000825D0000}"/>
    <cellStyle name="Style 1 5" xfId="14020" xr:uid="{00000000-0005-0000-0000-0000835D0000}"/>
    <cellStyle name="Style 1 5 2" xfId="14021" xr:uid="{00000000-0005-0000-0000-0000845D0000}"/>
    <cellStyle name="Style 1 5 2 2" xfId="14022" xr:uid="{00000000-0005-0000-0000-0000855D0000}"/>
    <cellStyle name="Style 1 5 2 2 2" xfId="31638" xr:uid="{00000000-0005-0000-0000-0000865D0000}"/>
    <cellStyle name="Style 1 5 2 3" xfId="31637" xr:uid="{00000000-0005-0000-0000-0000875D0000}"/>
    <cellStyle name="Style 1 5 3" xfId="14023" xr:uid="{00000000-0005-0000-0000-0000885D0000}"/>
    <cellStyle name="Style 1 5 3 2" xfId="14024" xr:uid="{00000000-0005-0000-0000-0000895D0000}"/>
    <cellStyle name="Style 1 5 3 2 2" xfId="31640" xr:uid="{00000000-0005-0000-0000-00008A5D0000}"/>
    <cellStyle name="Style 1 5 3 3" xfId="31639" xr:uid="{00000000-0005-0000-0000-00008B5D0000}"/>
    <cellStyle name="Style 1 5 4" xfId="14025" xr:uid="{00000000-0005-0000-0000-00008C5D0000}"/>
    <cellStyle name="Style 1 5 4 2" xfId="14026" xr:uid="{00000000-0005-0000-0000-00008D5D0000}"/>
    <cellStyle name="Style 1 5 4 2 2" xfId="31642" xr:uid="{00000000-0005-0000-0000-00008E5D0000}"/>
    <cellStyle name="Style 1 5 4 3" xfId="31641" xr:uid="{00000000-0005-0000-0000-00008F5D0000}"/>
    <cellStyle name="Style 1 5 5" xfId="14027" xr:uid="{00000000-0005-0000-0000-0000905D0000}"/>
    <cellStyle name="Style 1 5 5 2" xfId="31643" xr:uid="{00000000-0005-0000-0000-0000915D0000}"/>
    <cellStyle name="Style 1 5 6" xfId="31636" xr:uid="{00000000-0005-0000-0000-0000925D0000}"/>
    <cellStyle name="Style 1 6" xfId="14028" xr:uid="{00000000-0005-0000-0000-0000935D0000}"/>
    <cellStyle name="Style 1 6 2" xfId="14029" xr:uid="{00000000-0005-0000-0000-0000945D0000}"/>
    <cellStyle name="Style 1 6 2 2" xfId="14030" xr:uid="{00000000-0005-0000-0000-0000955D0000}"/>
    <cellStyle name="Style 1 6 2 2 2" xfId="31646" xr:uid="{00000000-0005-0000-0000-0000965D0000}"/>
    <cellStyle name="Style 1 6 2 3" xfId="31645" xr:uid="{00000000-0005-0000-0000-0000975D0000}"/>
    <cellStyle name="Style 1 6 3" xfId="14031" xr:uid="{00000000-0005-0000-0000-0000985D0000}"/>
    <cellStyle name="Style 1 6 3 2" xfId="14032" xr:uid="{00000000-0005-0000-0000-0000995D0000}"/>
    <cellStyle name="Style 1 6 3 2 2" xfId="31648" xr:uid="{00000000-0005-0000-0000-00009A5D0000}"/>
    <cellStyle name="Style 1 6 3 3" xfId="31647" xr:uid="{00000000-0005-0000-0000-00009B5D0000}"/>
    <cellStyle name="Style 1 6 4" xfId="14033" xr:uid="{00000000-0005-0000-0000-00009C5D0000}"/>
    <cellStyle name="Style 1 6 4 2" xfId="31649" xr:uid="{00000000-0005-0000-0000-00009D5D0000}"/>
    <cellStyle name="Style 1 6 5" xfId="31644" xr:uid="{00000000-0005-0000-0000-00009E5D0000}"/>
    <cellStyle name="Style 1 7" xfId="14034" xr:uid="{00000000-0005-0000-0000-00009F5D0000}"/>
    <cellStyle name="Style 1 7 2" xfId="14035" xr:uid="{00000000-0005-0000-0000-0000A05D0000}"/>
    <cellStyle name="Style 1 7 2 2" xfId="31651" xr:uid="{00000000-0005-0000-0000-0000A15D0000}"/>
    <cellStyle name="Style 1 7 3" xfId="31650" xr:uid="{00000000-0005-0000-0000-0000A25D0000}"/>
    <cellStyle name="Style 1 8" xfId="14036" xr:uid="{00000000-0005-0000-0000-0000A35D0000}"/>
    <cellStyle name="Style 1 8 2" xfId="14037" xr:uid="{00000000-0005-0000-0000-0000A45D0000}"/>
    <cellStyle name="Style 1 8 2 2" xfId="31653" xr:uid="{00000000-0005-0000-0000-0000A55D0000}"/>
    <cellStyle name="Style 1 8 3" xfId="31652" xr:uid="{00000000-0005-0000-0000-0000A65D0000}"/>
    <cellStyle name="Style 1 9" xfId="14038" xr:uid="{00000000-0005-0000-0000-0000A75D0000}"/>
    <cellStyle name="Style 1 9 2" xfId="14039" xr:uid="{00000000-0005-0000-0000-0000A85D0000}"/>
    <cellStyle name="Style 1 9 2 2" xfId="31655" xr:uid="{00000000-0005-0000-0000-0000A95D0000}"/>
    <cellStyle name="Style 1 9 3" xfId="31654" xr:uid="{00000000-0005-0000-0000-0000AA5D0000}"/>
    <cellStyle name="Style 21" xfId="14040" xr:uid="{00000000-0005-0000-0000-0000AB5D0000}"/>
    <cellStyle name="Style 21 10" xfId="14041" xr:uid="{00000000-0005-0000-0000-0000AC5D0000}"/>
    <cellStyle name="Style 21 10 2" xfId="14042" xr:uid="{00000000-0005-0000-0000-0000AD5D0000}"/>
    <cellStyle name="Style 21 10 2 2" xfId="31658" xr:uid="{00000000-0005-0000-0000-0000AE5D0000}"/>
    <cellStyle name="Style 21 10 3" xfId="31657" xr:uid="{00000000-0005-0000-0000-0000AF5D0000}"/>
    <cellStyle name="Style 21 11" xfId="14043" xr:uid="{00000000-0005-0000-0000-0000B05D0000}"/>
    <cellStyle name="Style 21 11 2" xfId="14044" xr:uid="{00000000-0005-0000-0000-0000B15D0000}"/>
    <cellStyle name="Style 21 11 2 2" xfId="31660" xr:uid="{00000000-0005-0000-0000-0000B25D0000}"/>
    <cellStyle name="Style 21 11 3" xfId="31659" xr:uid="{00000000-0005-0000-0000-0000B35D0000}"/>
    <cellStyle name="Style 21 12" xfId="14045" xr:uid="{00000000-0005-0000-0000-0000B45D0000}"/>
    <cellStyle name="Style 21 12 2" xfId="31661" xr:uid="{00000000-0005-0000-0000-0000B55D0000}"/>
    <cellStyle name="Style 21 13" xfId="31656" xr:uid="{00000000-0005-0000-0000-0000B65D0000}"/>
    <cellStyle name="Style 21 2" xfId="14046" xr:uid="{00000000-0005-0000-0000-0000B75D0000}"/>
    <cellStyle name="Style 21 2 10" xfId="14047" xr:uid="{00000000-0005-0000-0000-0000B85D0000}"/>
    <cellStyle name="Style 21 2 10 2" xfId="14048" xr:uid="{00000000-0005-0000-0000-0000B95D0000}"/>
    <cellStyle name="Style 21 2 10 2 2" xfId="31664" xr:uid="{00000000-0005-0000-0000-0000BA5D0000}"/>
    <cellStyle name="Style 21 2 10 3" xfId="31663" xr:uid="{00000000-0005-0000-0000-0000BB5D0000}"/>
    <cellStyle name="Style 21 2 11" xfId="14049" xr:uid="{00000000-0005-0000-0000-0000BC5D0000}"/>
    <cellStyle name="Style 21 2 11 2" xfId="31665" xr:uid="{00000000-0005-0000-0000-0000BD5D0000}"/>
    <cellStyle name="Style 21 2 12" xfId="31662" xr:uid="{00000000-0005-0000-0000-0000BE5D0000}"/>
    <cellStyle name="Style 21 2 2" xfId="14050" xr:uid="{00000000-0005-0000-0000-0000BF5D0000}"/>
    <cellStyle name="Style 21 2 2 2" xfId="14051" xr:uid="{00000000-0005-0000-0000-0000C05D0000}"/>
    <cellStyle name="Style 21 2 2 2 2" xfId="14052" xr:uid="{00000000-0005-0000-0000-0000C15D0000}"/>
    <cellStyle name="Style 21 2 2 2 2 2" xfId="31668" xr:uid="{00000000-0005-0000-0000-0000C25D0000}"/>
    <cellStyle name="Style 21 2 2 2 3" xfId="31667" xr:uid="{00000000-0005-0000-0000-0000C35D0000}"/>
    <cellStyle name="Style 21 2 2 3" xfId="14053" xr:uid="{00000000-0005-0000-0000-0000C45D0000}"/>
    <cellStyle name="Style 21 2 2 3 2" xfId="14054" xr:uid="{00000000-0005-0000-0000-0000C55D0000}"/>
    <cellStyle name="Style 21 2 2 3 2 2" xfId="31670" xr:uid="{00000000-0005-0000-0000-0000C65D0000}"/>
    <cellStyle name="Style 21 2 2 3 3" xfId="31669" xr:uid="{00000000-0005-0000-0000-0000C75D0000}"/>
    <cellStyle name="Style 21 2 2 4" xfId="14055" xr:uid="{00000000-0005-0000-0000-0000C85D0000}"/>
    <cellStyle name="Style 21 2 2 4 2" xfId="31671" xr:uid="{00000000-0005-0000-0000-0000C95D0000}"/>
    <cellStyle name="Style 21 2 2 5" xfId="31666" xr:uid="{00000000-0005-0000-0000-0000CA5D0000}"/>
    <cellStyle name="Style 21 2 3" xfId="14056" xr:uid="{00000000-0005-0000-0000-0000CB5D0000}"/>
    <cellStyle name="Style 21 2 3 2" xfId="14057" xr:uid="{00000000-0005-0000-0000-0000CC5D0000}"/>
    <cellStyle name="Style 21 2 3 2 2" xfId="14058" xr:uid="{00000000-0005-0000-0000-0000CD5D0000}"/>
    <cellStyle name="Style 21 2 3 2 2 2" xfId="31674" xr:uid="{00000000-0005-0000-0000-0000CE5D0000}"/>
    <cellStyle name="Style 21 2 3 2 3" xfId="31673" xr:uid="{00000000-0005-0000-0000-0000CF5D0000}"/>
    <cellStyle name="Style 21 2 3 3" xfId="14059" xr:uid="{00000000-0005-0000-0000-0000D05D0000}"/>
    <cellStyle name="Style 21 2 3 3 2" xfId="14060" xr:uid="{00000000-0005-0000-0000-0000D15D0000}"/>
    <cellStyle name="Style 21 2 3 3 2 2" xfId="31676" xr:uid="{00000000-0005-0000-0000-0000D25D0000}"/>
    <cellStyle name="Style 21 2 3 3 3" xfId="31675" xr:uid="{00000000-0005-0000-0000-0000D35D0000}"/>
    <cellStyle name="Style 21 2 3 4" xfId="14061" xr:uid="{00000000-0005-0000-0000-0000D45D0000}"/>
    <cellStyle name="Style 21 2 3 4 2" xfId="31677" xr:uid="{00000000-0005-0000-0000-0000D55D0000}"/>
    <cellStyle name="Style 21 2 3 5" xfId="31672" xr:uid="{00000000-0005-0000-0000-0000D65D0000}"/>
    <cellStyle name="Style 21 2 4" xfId="14062" xr:uid="{00000000-0005-0000-0000-0000D75D0000}"/>
    <cellStyle name="Style 21 2 4 2" xfId="14063" xr:uid="{00000000-0005-0000-0000-0000D85D0000}"/>
    <cellStyle name="Style 21 2 4 2 2" xfId="14064" xr:uid="{00000000-0005-0000-0000-0000D95D0000}"/>
    <cellStyle name="Style 21 2 4 2 2 2" xfId="31680" xr:uid="{00000000-0005-0000-0000-0000DA5D0000}"/>
    <cellStyle name="Style 21 2 4 2 3" xfId="31679" xr:uid="{00000000-0005-0000-0000-0000DB5D0000}"/>
    <cellStyle name="Style 21 2 4 3" xfId="14065" xr:uid="{00000000-0005-0000-0000-0000DC5D0000}"/>
    <cellStyle name="Style 21 2 4 3 2" xfId="14066" xr:uid="{00000000-0005-0000-0000-0000DD5D0000}"/>
    <cellStyle name="Style 21 2 4 3 2 2" xfId="31682" xr:uid="{00000000-0005-0000-0000-0000DE5D0000}"/>
    <cellStyle name="Style 21 2 4 3 3" xfId="31681" xr:uid="{00000000-0005-0000-0000-0000DF5D0000}"/>
    <cellStyle name="Style 21 2 4 4" xfId="14067" xr:uid="{00000000-0005-0000-0000-0000E05D0000}"/>
    <cellStyle name="Style 21 2 4 4 2" xfId="31683" xr:uid="{00000000-0005-0000-0000-0000E15D0000}"/>
    <cellStyle name="Style 21 2 4 5" xfId="31678" xr:uid="{00000000-0005-0000-0000-0000E25D0000}"/>
    <cellStyle name="Style 21 2 5" xfId="14068" xr:uid="{00000000-0005-0000-0000-0000E35D0000}"/>
    <cellStyle name="Style 21 2 5 2" xfId="14069" xr:uid="{00000000-0005-0000-0000-0000E45D0000}"/>
    <cellStyle name="Style 21 2 5 2 2" xfId="14070" xr:uid="{00000000-0005-0000-0000-0000E55D0000}"/>
    <cellStyle name="Style 21 2 5 2 2 2" xfId="31686" xr:uid="{00000000-0005-0000-0000-0000E65D0000}"/>
    <cellStyle name="Style 21 2 5 2 3" xfId="31685" xr:uid="{00000000-0005-0000-0000-0000E75D0000}"/>
    <cellStyle name="Style 21 2 5 3" xfId="14071" xr:uid="{00000000-0005-0000-0000-0000E85D0000}"/>
    <cellStyle name="Style 21 2 5 3 2" xfId="14072" xr:uid="{00000000-0005-0000-0000-0000E95D0000}"/>
    <cellStyle name="Style 21 2 5 3 2 2" xfId="31688" xr:uid="{00000000-0005-0000-0000-0000EA5D0000}"/>
    <cellStyle name="Style 21 2 5 3 3" xfId="31687" xr:uid="{00000000-0005-0000-0000-0000EB5D0000}"/>
    <cellStyle name="Style 21 2 5 4" xfId="14073" xr:uid="{00000000-0005-0000-0000-0000EC5D0000}"/>
    <cellStyle name="Style 21 2 5 4 2" xfId="14074" xr:uid="{00000000-0005-0000-0000-0000ED5D0000}"/>
    <cellStyle name="Style 21 2 5 4 2 2" xfId="31690" xr:uid="{00000000-0005-0000-0000-0000EE5D0000}"/>
    <cellStyle name="Style 21 2 5 4 3" xfId="31689" xr:uid="{00000000-0005-0000-0000-0000EF5D0000}"/>
    <cellStyle name="Style 21 2 5 5" xfId="14075" xr:uid="{00000000-0005-0000-0000-0000F05D0000}"/>
    <cellStyle name="Style 21 2 5 5 2" xfId="31691" xr:uid="{00000000-0005-0000-0000-0000F15D0000}"/>
    <cellStyle name="Style 21 2 5 6" xfId="31684" xr:uid="{00000000-0005-0000-0000-0000F25D0000}"/>
    <cellStyle name="Style 21 2 6" xfId="14076" xr:uid="{00000000-0005-0000-0000-0000F35D0000}"/>
    <cellStyle name="Style 21 2 6 2" xfId="14077" xr:uid="{00000000-0005-0000-0000-0000F45D0000}"/>
    <cellStyle name="Style 21 2 6 2 2" xfId="14078" xr:uid="{00000000-0005-0000-0000-0000F55D0000}"/>
    <cellStyle name="Style 21 2 6 2 2 2" xfId="31694" xr:uid="{00000000-0005-0000-0000-0000F65D0000}"/>
    <cellStyle name="Style 21 2 6 2 3" xfId="31693" xr:uid="{00000000-0005-0000-0000-0000F75D0000}"/>
    <cellStyle name="Style 21 2 6 3" xfId="14079" xr:uid="{00000000-0005-0000-0000-0000F85D0000}"/>
    <cellStyle name="Style 21 2 6 3 2" xfId="14080" xr:uid="{00000000-0005-0000-0000-0000F95D0000}"/>
    <cellStyle name="Style 21 2 6 3 2 2" xfId="31696" xr:uid="{00000000-0005-0000-0000-0000FA5D0000}"/>
    <cellStyle name="Style 21 2 6 3 3" xfId="31695" xr:uid="{00000000-0005-0000-0000-0000FB5D0000}"/>
    <cellStyle name="Style 21 2 6 4" xfId="14081" xr:uid="{00000000-0005-0000-0000-0000FC5D0000}"/>
    <cellStyle name="Style 21 2 6 4 2" xfId="31697" xr:uid="{00000000-0005-0000-0000-0000FD5D0000}"/>
    <cellStyle name="Style 21 2 6 5" xfId="31692" xr:uid="{00000000-0005-0000-0000-0000FE5D0000}"/>
    <cellStyle name="Style 21 2 7" xfId="14082" xr:uid="{00000000-0005-0000-0000-0000FF5D0000}"/>
    <cellStyle name="Style 21 2 7 2" xfId="14083" xr:uid="{00000000-0005-0000-0000-0000005E0000}"/>
    <cellStyle name="Style 21 2 7 2 2" xfId="31699" xr:uid="{00000000-0005-0000-0000-0000015E0000}"/>
    <cellStyle name="Style 21 2 7 3" xfId="31698" xr:uid="{00000000-0005-0000-0000-0000025E0000}"/>
    <cellStyle name="Style 21 2 8" xfId="14084" xr:uid="{00000000-0005-0000-0000-0000035E0000}"/>
    <cellStyle name="Style 21 2 8 2" xfId="14085" xr:uid="{00000000-0005-0000-0000-0000045E0000}"/>
    <cellStyle name="Style 21 2 8 2 2" xfId="31701" xr:uid="{00000000-0005-0000-0000-0000055E0000}"/>
    <cellStyle name="Style 21 2 8 3" xfId="31700" xr:uid="{00000000-0005-0000-0000-0000065E0000}"/>
    <cellStyle name="Style 21 2 9" xfId="14086" xr:uid="{00000000-0005-0000-0000-0000075E0000}"/>
    <cellStyle name="Style 21 2 9 2" xfId="14087" xr:uid="{00000000-0005-0000-0000-0000085E0000}"/>
    <cellStyle name="Style 21 2 9 2 2" xfId="31703" xr:uid="{00000000-0005-0000-0000-0000095E0000}"/>
    <cellStyle name="Style 21 2 9 3" xfId="31702" xr:uid="{00000000-0005-0000-0000-00000A5E0000}"/>
    <cellStyle name="Style 21 3" xfId="14088" xr:uid="{00000000-0005-0000-0000-00000B5E0000}"/>
    <cellStyle name="Style 21 3 2" xfId="14089" xr:uid="{00000000-0005-0000-0000-00000C5E0000}"/>
    <cellStyle name="Style 21 3 2 2" xfId="14090" xr:uid="{00000000-0005-0000-0000-00000D5E0000}"/>
    <cellStyle name="Style 21 3 2 2 2" xfId="31706" xr:uid="{00000000-0005-0000-0000-00000E5E0000}"/>
    <cellStyle name="Style 21 3 2 3" xfId="31705" xr:uid="{00000000-0005-0000-0000-00000F5E0000}"/>
    <cellStyle name="Style 21 3 3" xfId="14091" xr:uid="{00000000-0005-0000-0000-0000105E0000}"/>
    <cellStyle name="Style 21 3 3 2" xfId="14092" xr:uid="{00000000-0005-0000-0000-0000115E0000}"/>
    <cellStyle name="Style 21 3 3 2 2" xfId="31708" xr:uid="{00000000-0005-0000-0000-0000125E0000}"/>
    <cellStyle name="Style 21 3 3 3" xfId="31707" xr:uid="{00000000-0005-0000-0000-0000135E0000}"/>
    <cellStyle name="Style 21 3 4" xfId="14093" xr:uid="{00000000-0005-0000-0000-0000145E0000}"/>
    <cellStyle name="Style 21 3 4 2" xfId="31709" xr:uid="{00000000-0005-0000-0000-0000155E0000}"/>
    <cellStyle name="Style 21 3 5" xfId="31704" xr:uid="{00000000-0005-0000-0000-0000165E0000}"/>
    <cellStyle name="Style 21 4" xfId="14094" xr:uid="{00000000-0005-0000-0000-0000175E0000}"/>
    <cellStyle name="Style 21 4 2" xfId="14095" xr:uid="{00000000-0005-0000-0000-0000185E0000}"/>
    <cellStyle name="Style 21 4 2 2" xfId="14096" xr:uid="{00000000-0005-0000-0000-0000195E0000}"/>
    <cellStyle name="Style 21 4 2 2 2" xfId="31712" xr:uid="{00000000-0005-0000-0000-00001A5E0000}"/>
    <cellStyle name="Style 21 4 2 3" xfId="31711" xr:uid="{00000000-0005-0000-0000-00001B5E0000}"/>
    <cellStyle name="Style 21 4 3" xfId="14097" xr:uid="{00000000-0005-0000-0000-00001C5E0000}"/>
    <cellStyle name="Style 21 4 3 2" xfId="14098" xr:uid="{00000000-0005-0000-0000-00001D5E0000}"/>
    <cellStyle name="Style 21 4 3 2 2" xfId="31714" xr:uid="{00000000-0005-0000-0000-00001E5E0000}"/>
    <cellStyle name="Style 21 4 3 3" xfId="31713" xr:uid="{00000000-0005-0000-0000-00001F5E0000}"/>
    <cellStyle name="Style 21 4 4" xfId="14099" xr:uid="{00000000-0005-0000-0000-0000205E0000}"/>
    <cellStyle name="Style 21 4 4 2" xfId="31715" xr:uid="{00000000-0005-0000-0000-0000215E0000}"/>
    <cellStyle name="Style 21 4 5" xfId="31710" xr:uid="{00000000-0005-0000-0000-0000225E0000}"/>
    <cellStyle name="Style 21 5" xfId="14100" xr:uid="{00000000-0005-0000-0000-0000235E0000}"/>
    <cellStyle name="Style 21 5 2" xfId="14101" xr:uid="{00000000-0005-0000-0000-0000245E0000}"/>
    <cellStyle name="Style 21 5 2 2" xfId="14102" xr:uid="{00000000-0005-0000-0000-0000255E0000}"/>
    <cellStyle name="Style 21 5 2 2 2" xfId="31718" xr:uid="{00000000-0005-0000-0000-0000265E0000}"/>
    <cellStyle name="Style 21 5 2 3" xfId="31717" xr:uid="{00000000-0005-0000-0000-0000275E0000}"/>
    <cellStyle name="Style 21 5 3" xfId="14103" xr:uid="{00000000-0005-0000-0000-0000285E0000}"/>
    <cellStyle name="Style 21 5 3 2" xfId="14104" xr:uid="{00000000-0005-0000-0000-0000295E0000}"/>
    <cellStyle name="Style 21 5 3 2 2" xfId="31720" xr:uid="{00000000-0005-0000-0000-00002A5E0000}"/>
    <cellStyle name="Style 21 5 3 3" xfId="31719" xr:uid="{00000000-0005-0000-0000-00002B5E0000}"/>
    <cellStyle name="Style 21 5 4" xfId="14105" xr:uid="{00000000-0005-0000-0000-00002C5E0000}"/>
    <cellStyle name="Style 21 5 4 2" xfId="31721" xr:uid="{00000000-0005-0000-0000-00002D5E0000}"/>
    <cellStyle name="Style 21 5 5" xfId="31716" xr:uid="{00000000-0005-0000-0000-00002E5E0000}"/>
    <cellStyle name="Style 21 6" xfId="14106" xr:uid="{00000000-0005-0000-0000-00002F5E0000}"/>
    <cellStyle name="Style 21 6 2" xfId="14107" xr:uid="{00000000-0005-0000-0000-0000305E0000}"/>
    <cellStyle name="Style 21 6 2 2" xfId="14108" xr:uid="{00000000-0005-0000-0000-0000315E0000}"/>
    <cellStyle name="Style 21 6 2 2 2" xfId="31724" xr:uid="{00000000-0005-0000-0000-0000325E0000}"/>
    <cellStyle name="Style 21 6 2 3" xfId="31723" xr:uid="{00000000-0005-0000-0000-0000335E0000}"/>
    <cellStyle name="Style 21 6 3" xfId="14109" xr:uid="{00000000-0005-0000-0000-0000345E0000}"/>
    <cellStyle name="Style 21 6 3 2" xfId="14110" xr:uid="{00000000-0005-0000-0000-0000355E0000}"/>
    <cellStyle name="Style 21 6 3 2 2" xfId="31726" xr:uid="{00000000-0005-0000-0000-0000365E0000}"/>
    <cellStyle name="Style 21 6 3 3" xfId="31725" xr:uid="{00000000-0005-0000-0000-0000375E0000}"/>
    <cellStyle name="Style 21 6 4" xfId="14111" xr:uid="{00000000-0005-0000-0000-0000385E0000}"/>
    <cellStyle name="Style 21 6 4 2" xfId="14112" xr:uid="{00000000-0005-0000-0000-0000395E0000}"/>
    <cellStyle name="Style 21 6 4 2 2" xfId="31728" xr:uid="{00000000-0005-0000-0000-00003A5E0000}"/>
    <cellStyle name="Style 21 6 4 3" xfId="31727" xr:uid="{00000000-0005-0000-0000-00003B5E0000}"/>
    <cellStyle name="Style 21 6 5" xfId="14113" xr:uid="{00000000-0005-0000-0000-00003C5E0000}"/>
    <cellStyle name="Style 21 6 5 2" xfId="31729" xr:uid="{00000000-0005-0000-0000-00003D5E0000}"/>
    <cellStyle name="Style 21 6 6" xfId="31722" xr:uid="{00000000-0005-0000-0000-00003E5E0000}"/>
    <cellStyle name="Style 21 7" xfId="14114" xr:uid="{00000000-0005-0000-0000-00003F5E0000}"/>
    <cellStyle name="Style 21 7 2" xfId="14115" xr:uid="{00000000-0005-0000-0000-0000405E0000}"/>
    <cellStyle name="Style 21 7 2 2" xfId="14116" xr:uid="{00000000-0005-0000-0000-0000415E0000}"/>
    <cellStyle name="Style 21 7 2 2 2" xfId="31732" xr:uid="{00000000-0005-0000-0000-0000425E0000}"/>
    <cellStyle name="Style 21 7 2 3" xfId="31731" xr:uid="{00000000-0005-0000-0000-0000435E0000}"/>
    <cellStyle name="Style 21 7 3" xfId="14117" xr:uid="{00000000-0005-0000-0000-0000445E0000}"/>
    <cellStyle name="Style 21 7 3 2" xfId="14118" xr:uid="{00000000-0005-0000-0000-0000455E0000}"/>
    <cellStyle name="Style 21 7 3 2 2" xfId="31734" xr:uid="{00000000-0005-0000-0000-0000465E0000}"/>
    <cellStyle name="Style 21 7 3 3" xfId="31733" xr:uid="{00000000-0005-0000-0000-0000475E0000}"/>
    <cellStyle name="Style 21 7 4" xfId="14119" xr:uid="{00000000-0005-0000-0000-0000485E0000}"/>
    <cellStyle name="Style 21 7 4 2" xfId="31735" xr:uid="{00000000-0005-0000-0000-0000495E0000}"/>
    <cellStyle name="Style 21 7 5" xfId="31730" xr:uid="{00000000-0005-0000-0000-00004A5E0000}"/>
    <cellStyle name="Style 21 8" xfId="14120" xr:uid="{00000000-0005-0000-0000-00004B5E0000}"/>
    <cellStyle name="Style 21 8 2" xfId="14121" xr:uid="{00000000-0005-0000-0000-00004C5E0000}"/>
    <cellStyle name="Style 21 8 2 2" xfId="31737" xr:uid="{00000000-0005-0000-0000-00004D5E0000}"/>
    <cellStyle name="Style 21 8 3" xfId="31736" xr:uid="{00000000-0005-0000-0000-00004E5E0000}"/>
    <cellStyle name="Style 21 9" xfId="14122" xr:uid="{00000000-0005-0000-0000-00004F5E0000}"/>
    <cellStyle name="Style 21 9 2" xfId="14123" xr:uid="{00000000-0005-0000-0000-0000505E0000}"/>
    <cellStyle name="Style 21 9 2 2" xfId="31739" xr:uid="{00000000-0005-0000-0000-0000515E0000}"/>
    <cellStyle name="Style 21 9 3" xfId="31738" xr:uid="{00000000-0005-0000-0000-0000525E0000}"/>
    <cellStyle name="Style 22" xfId="161" xr:uid="{00000000-0005-0000-0000-0000535E0000}"/>
    <cellStyle name="Style 22 10" xfId="14125" xr:uid="{00000000-0005-0000-0000-0000545E0000}"/>
    <cellStyle name="Style 22 10 2" xfId="14126" xr:uid="{00000000-0005-0000-0000-0000555E0000}"/>
    <cellStyle name="Style 22 10 2 2" xfId="31742" xr:uid="{00000000-0005-0000-0000-0000565E0000}"/>
    <cellStyle name="Style 22 10 3" xfId="31741" xr:uid="{00000000-0005-0000-0000-0000575E0000}"/>
    <cellStyle name="Style 22 11" xfId="14127" xr:uid="{00000000-0005-0000-0000-0000585E0000}"/>
    <cellStyle name="Style 22 11 2" xfId="31743" xr:uid="{00000000-0005-0000-0000-0000595E0000}"/>
    <cellStyle name="Style 22 12" xfId="14124" xr:uid="{00000000-0005-0000-0000-00005A5E0000}"/>
    <cellStyle name="Style 22 13" xfId="31740" xr:uid="{00000000-0005-0000-0000-00005B5E0000}"/>
    <cellStyle name="Style 22 2" xfId="14128" xr:uid="{00000000-0005-0000-0000-00005C5E0000}"/>
    <cellStyle name="Style 22 2 2" xfId="14129" xr:uid="{00000000-0005-0000-0000-00005D5E0000}"/>
    <cellStyle name="Style 22 2 2 2" xfId="14130" xr:uid="{00000000-0005-0000-0000-00005E5E0000}"/>
    <cellStyle name="Style 22 2 2 2 2" xfId="31746" xr:uid="{00000000-0005-0000-0000-00005F5E0000}"/>
    <cellStyle name="Style 22 2 2 3" xfId="31745" xr:uid="{00000000-0005-0000-0000-0000605E0000}"/>
    <cellStyle name="Style 22 2 3" xfId="14131" xr:uid="{00000000-0005-0000-0000-0000615E0000}"/>
    <cellStyle name="Style 22 2 3 2" xfId="14132" xr:uid="{00000000-0005-0000-0000-0000625E0000}"/>
    <cellStyle name="Style 22 2 3 2 2" xfId="31748" xr:uid="{00000000-0005-0000-0000-0000635E0000}"/>
    <cellStyle name="Style 22 2 3 3" xfId="31747" xr:uid="{00000000-0005-0000-0000-0000645E0000}"/>
    <cellStyle name="Style 22 2 4" xfId="14133" xr:uid="{00000000-0005-0000-0000-0000655E0000}"/>
    <cellStyle name="Style 22 2 4 2" xfId="31749" xr:uid="{00000000-0005-0000-0000-0000665E0000}"/>
    <cellStyle name="Style 22 2 5" xfId="31744" xr:uid="{00000000-0005-0000-0000-0000675E0000}"/>
    <cellStyle name="Style 22 3" xfId="14134" xr:uid="{00000000-0005-0000-0000-0000685E0000}"/>
    <cellStyle name="Style 22 3 2" xfId="14135" xr:uid="{00000000-0005-0000-0000-0000695E0000}"/>
    <cellStyle name="Style 22 3 2 2" xfId="14136" xr:uid="{00000000-0005-0000-0000-00006A5E0000}"/>
    <cellStyle name="Style 22 3 2 2 2" xfId="31752" xr:uid="{00000000-0005-0000-0000-00006B5E0000}"/>
    <cellStyle name="Style 22 3 2 3" xfId="31751" xr:uid="{00000000-0005-0000-0000-00006C5E0000}"/>
    <cellStyle name="Style 22 3 3" xfId="14137" xr:uid="{00000000-0005-0000-0000-00006D5E0000}"/>
    <cellStyle name="Style 22 3 3 2" xfId="14138" xr:uid="{00000000-0005-0000-0000-00006E5E0000}"/>
    <cellStyle name="Style 22 3 3 2 2" xfId="31754" xr:uid="{00000000-0005-0000-0000-00006F5E0000}"/>
    <cellStyle name="Style 22 3 3 3" xfId="31753" xr:uid="{00000000-0005-0000-0000-0000705E0000}"/>
    <cellStyle name="Style 22 3 4" xfId="14139" xr:uid="{00000000-0005-0000-0000-0000715E0000}"/>
    <cellStyle name="Style 22 3 4 2" xfId="31755" xr:uid="{00000000-0005-0000-0000-0000725E0000}"/>
    <cellStyle name="Style 22 3 5" xfId="31750" xr:uid="{00000000-0005-0000-0000-0000735E0000}"/>
    <cellStyle name="Style 22 4" xfId="14140" xr:uid="{00000000-0005-0000-0000-0000745E0000}"/>
    <cellStyle name="Style 22 4 2" xfId="14141" xr:uid="{00000000-0005-0000-0000-0000755E0000}"/>
    <cellStyle name="Style 22 4 2 2" xfId="14142" xr:uid="{00000000-0005-0000-0000-0000765E0000}"/>
    <cellStyle name="Style 22 4 2 2 2" xfId="31758" xr:uid="{00000000-0005-0000-0000-0000775E0000}"/>
    <cellStyle name="Style 22 4 2 3" xfId="31757" xr:uid="{00000000-0005-0000-0000-0000785E0000}"/>
    <cellStyle name="Style 22 4 3" xfId="14143" xr:uid="{00000000-0005-0000-0000-0000795E0000}"/>
    <cellStyle name="Style 22 4 3 2" xfId="14144" xr:uid="{00000000-0005-0000-0000-00007A5E0000}"/>
    <cellStyle name="Style 22 4 3 2 2" xfId="31760" xr:uid="{00000000-0005-0000-0000-00007B5E0000}"/>
    <cellStyle name="Style 22 4 3 3" xfId="31759" xr:uid="{00000000-0005-0000-0000-00007C5E0000}"/>
    <cellStyle name="Style 22 4 4" xfId="14145" xr:uid="{00000000-0005-0000-0000-00007D5E0000}"/>
    <cellStyle name="Style 22 4 4 2" xfId="31761" xr:uid="{00000000-0005-0000-0000-00007E5E0000}"/>
    <cellStyle name="Style 22 4 5" xfId="31756" xr:uid="{00000000-0005-0000-0000-00007F5E0000}"/>
    <cellStyle name="Style 22 5" xfId="14146" xr:uid="{00000000-0005-0000-0000-0000805E0000}"/>
    <cellStyle name="Style 22 5 2" xfId="14147" xr:uid="{00000000-0005-0000-0000-0000815E0000}"/>
    <cellStyle name="Style 22 5 2 2" xfId="14148" xr:uid="{00000000-0005-0000-0000-0000825E0000}"/>
    <cellStyle name="Style 22 5 2 2 2" xfId="31764" xr:uid="{00000000-0005-0000-0000-0000835E0000}"/>
    <cellStyle name="Style 22 5 2 3" xfId="31763" xr:uid="{00000000-0005-0000-0000-0000845E0000}"/>
    <cellStyle name="Style 22 5 3" xfId="14149" xr:uid="{00000000-0005-0000-0000-0000855E0000}"/>
    <cellStyle name="Style 22 5 3 2" xfId="14150" xr:uid="{00000000-0005-0000-0000-0000865E0000}"/>
    <cellStyle name="Style 22 5 3 2 2" xfId="31766" xr:uid="{00000000-0005-0000-0000-0000875E0000}"/>
    <cellStyle name="Style 22 5 3 3" xfId="31765" xr:uid="{00000000-0005-0000-0000-0000885E0000}"/>
    <cellStyle name="Style 22 5 4" xfId="14151" xr:uid="{00000000-0005-0000-0000-0000895E0000}"/>
    <cellStyle name="Style 22 5 4 2" xfId="14152" xr:uid="{00000000-0005-0000-0000-00008A5E0000}"/>
    <cellStyle name="Style 22 5 4 2 2" xfId="31768" xr:uid="{00000000-0005-0000-0000-00008B5E0000}"/>
    <cellStyle name="Style 22 5 4 3" xfId="31767" xr:uid="{00000000-0005-0000-0000-00008C5E0000}"/>
    <cellStyle name="Style 22 5 5" xfId="14153" xr:uid="{00000000-0005-0000-0000-00008D5E0000}"/>
    <cellStyle name="Style 22 5 5 2" xfId="31769" xr:uid="{00000000-0005-0000-0000-00008E5E0000}"/>
    <cellStyle name="Style 22 5 6" xfId="31762" xr:uid="{00000000-0005-0000-0000-00008F5E0000}"/>
    <cellStyle name="Style 22 6" xfId="14154" xr:uid="{00000000-0005-0000-0000-0000905E0000}"/>
    <cellStyle name="Style 22 6 2" xfId="14155" xr:uid="{00000000-0005-0000-0000-0000915E0000}"/>
    <cellStyle name="Style 22 6 2 2" xfId="14156" xr:uid="{00000000-0005-0000-0000-0000925E0000}"/>
    <cellStyle name="Style 22 6 2 2 2" xfId="31772" xr:uid="{00000000-0005-0000-0000-0000935E0000}"/>
    <cellStyle name="Style 22 6 2 3" xfId="31771" xr:uid="{00000000-0005-0000-0000-0000945E0000}"/>
    <cellStyle name="Style 22 6 3" xfId="14157" xr:uid="{00000000-0005-0000-0000-0000955E0000}"/>
    <cellStyle name="Style 22 6 3 2" xfId="14158" xr:uid="{00000000-0005-0000-0000-0000965E0000}"/>
    <cellStyle name="Style 22 6 3 2 2" xfId="31774" xr:uid="{00000000-0005-0000-0000-0000975E0000}"/>
    <cellStyle name="Style 22 6 3 3" xfId="31773" xr:uid="{00000000-0005-0000-0000-0000985E0000}"/>
    <cellStyle name="Style 22 6 4" xfId="14159" xr:uid="{00000000-0005-0000-0000-0000995E0000}"/>
    <cellStyle name="Style 22 6 4 2" xfId="31775" xr:uid="{00000000-0005-0000-0000-00009A5E0000}"/>
    <cellStyle name="Style 22 6 5" xfId="31770" xr:uid="{00000000-0005-0000-0000-00009B5E0000}"/>
    <cellStyle name="Style 22 7" xfId="14160" xr:uid="{00000000-0005-0000-0000-00009C5E0000}"/>
    <cellStyle name="Style 22 7 2" xfId="14161" xr:uid="{00000000-0005-0000-0000-00009D5E0000}"/>
    <cellStyle name="Style 22 7 2 2" xfId="31777" xr:uid="{00000000-0005-0000-0000-00009E5E0000}"/>
    <cellStyle name="Style 22 7 3" xfId="31776" xr:uid="{00000000-0005-0000-0000-00009F5E0000}"/>
    <cellStyle name="Style 22 8" xfId="14162" xr:uid="{00000000-0005-0000-0000-0000A05E0000}"/>
    <cellStyle name="Style 22 8 2" xfId="14163" xr:uid="{00000000-0005-0000-0000-0000A15E0000}"/>
    <cellStyle name="Style 22 8 2 2" xfId="31779" xr:uid="{00000000-0005-0000-0000-0000A25E0000}"/>
    <cellStyle name="Style 22 8 3" xfId="31778" xr:uid="{00000000-0005-0000-0000-0000A35E0000}"/>
    <cellStyle name="Style 22 9" xfId="14164" xr:uid="{00000000-0005-0000-0000-0000A45E0000}"/>
    <cellStyle name="Style 22 9 2" xfId="14165" xr:uid="{00000000-0005-0000-0000-0000A55E0000}"/>
    <cellStyle name="Style 22 9 2 2" xfId="31781" xr:uid="{00000000-0005-0000-0000-0000A65E0000}"/>
    <cellStyle name="Style 22 9 3" xfId="31780" xr:uid="{00000000-0005-0000-0000-0000A75E0000}"/>
    <cellStyle name="Style 23" xfId="14166" xr:uid="{00000000-0005-0000-0000-0000A85E0000}"/>
    <cellStyle name="Style 23 10" xfId="14167" xr:uid="{00000000-0005-0000-0000-0000A95E0000}"/>
    <cellStyle name="Style 23 10 2" xfId="14168" xr:uid="{00000000-0005-0000-0000-0000AA5E0000}"/>
    <cellStyle name="Style 23 10 2 2" xfId="31784" xr:uid="{00000000-0005-0000-0000-0000AB5E0000}"/>
    <cellStyle name="Style 23 10 3" xfId="31783" xr:uid="{00000000-0005-0000-0000-0000AC5E0000}"/>
    <cellStyle name="Style 23 11" xfId="14169" xr:uid="{00000000-0005-0000-0000-0000AD5E0000}"/>
    <cellStyle name="Style 23 11 2" xfId="31785" xr:uid="{00000000-0005-0000-0000-0000AE5E0000}"/>
    <cellStyle name="Style 23 12" xfId="31782" xr:uid="{00000000-0005-0000-0000-0000AF5E0000}"/>
    <cellStyle name="Style 23 2" xfId="14170" xr:uid="{00000000-0005-0000-0000-0000B05E0000}"/>
    <cellStyle name="Style 23 2 2" xfId="14171" xr:uid="{00000000-0005-0000-0000-0000B15E0000}"/>
    <cellStyle name="Style 23 2 2 2" xfId="14172" xr:uid="{00000000-0005-0000-0000-0000B25E0000}"/>
    <cellStyle name="Style 23 2 2 2 2" xfId="31788" xr:uid="{00000000-0005-0000-0000-0000B35E0000}"/>
    <cellStyle name="Style 23 2 2 3" xfId="31787" xr:uid="{00000000-0005-0000-0000-0000B45E0000}"/>
    <cellStyle name="Style 23 2 3" xfId="14173" xr:uid="{00000000-0005-0000-0000-0000B55E0000}"/>
    <cellStyle name="Style 23 2 3 2" xfId="14174" xr:uid="{00000000-0005-0000-0000-0000B65E0000}"/>
    <cellStyle name="Style 23 2 3 2 2" xfId="31790" xr:uid="{00000000-0005-0000-0000-0000B75E0000}"/>
    <cellStyle name="Style 23 2 3 3" xfId="31789" xr:uid="{00000000-0005-0000-0000-0000B85E0000}"/>
    <cellStyle name="Style 23 2 4" xfId="14175" xr:uid="{00000000-0005-0000-0000-0000B95E0000}"/>
    <cellStyle name="Style 23 2 4 2" xfId="31791" xr:uid="{00000000-0005-0000-0000-0000BA5E0000}"/>
    <cellStyle name="Style 23 2 5" xfId="31786" xr:uid="{00000000-0005-0000-0000-0000BB5E0000}"/>
    <cellStyle name="Style 23 3" xfId="14176" xr:uid="{00000000-0005-0000-0000-0000BC5E0000}"/>
    <cellStyle name="Style 23 3 2" xfId="14177" xr:uid="{00000000-0005-0000-0000-0000BD5E0000}"/>
    <cellStyle name="Style 23 3 2 2" xfId="14178" xr:uid="{00000000-0005-0000-0000-0000BE5E0000}"/>
    <cellStyle name="Style 23 3 2 2 2" xfId="31794" xr:uid="{00000000-0005-0000-0000-0000BF5E0000}"/>
    <cellStyle name="Style 23 3 2 3" xfId="31793" xr:uid="{00000000-0005-0000-0000-0000C05E0000}"/>
    <cellStyle name="Style 23 3 3" xfId="14179" xr:uid="{00000000-0005-0000-0000-0000C15E0000}"/>
    <cellStyle name="Style 23 3 3 2" xfId="14180" xr:uid="{00000000-0005-0000-0000-0000C25E0000}"/>
    <cellStyle name="Style 23 3 3 2 2" xfId="31796" xr:uid="{00000000-0005-0000-0000-0000C35E0000}"/>
    <cellStyle name="Style 23 3 3 3" xfId="31795" xr:uid="{00000000-0005-0000-0000-0000C45E0000}"/>
    <cellStyle name="Style 23 3 4" xfId="14181" xr:uid="{00000000-0005-0000-0000-0000C55E0000}"/>
    <cellStyle name="Style 23 3 4 2" xfId="31797" xr:uid="{00000000-0005-0000-0000-0000C65E0000}"/>
    <cellStyle name="Style 23 3 5" xfId="31792" xr:uid="{00000000-0005-0000-0000-0000C75E0000}"/>
    <cellStyle name="Style 23 4" xfId="14182" xr:uid="{00000000-0005-0000-0000-0000C85E0000}"/>
    <cellStyle name="Style 23 4 2" xfId="14183" xr:uid="{00000000-0005-0000-0000-0000C95E0000}"/>
    <cellStyle name="Style 23 4 2 2" xfId="14184" xr:uid="{00000000-0005-0000-0000-0000CA5E0000}"/>
    <cellStyle name="Style 23 4 2 2 2" xfId="31800" xr:uid="{00000000-0005-0000-0000-0000CB5E0000}"/>
    <cellStyle name="Style 23 4 2 3" xfId="31799" xr:uid="{00000000-0005-0000-0000-0000CC5E0000}"/>
    <cellStyle name="Style 23 4 3" xfId="14185" xr:uid="{00000000-0005-0000-0000-0000CD5E0000}"/>
    <cellStyle name="Style 23 4 3 2" xfId="14186" xr:uid="{00000000-0005-0000-0000-0000CE5E0000}"/>
    <cellStyle name="Style 23 4 3 2 2" xfId="31802" xr:uid="{00000000-0005-0000-0000-0000CF5E0000}"/>
    <cellStyle name="Style 23 4 3 3" xfId="31801" xr:uid="{00000000-0005-0000-0000-0000D05E0000}"/>
    <cellStyle name="Style 23 4 4" xfId="14187" xr:uid="{00000000-0005-0000-0000-0000D15E0000}"/>
    <cellStyle name="Style 23 4 4 2" xfId="31803" xr:uid="{00000000-0005-0000-0000-0000D25E0000}"/>
    <cellStyle name="Style 23 4 5" xfId="31798" xr:uid="{00000000-0005-0000-0000-0000D35E0000}"/>
    <cellStyle name="Style 23 5" xfId="14188" xr:uid="{00000000-0005-0000-0000-0000D45E0000}"/>
    <cellStyle name="Style 23 5 2" xfId="14189" xr:uid="{00000000-0005-0000-0000-0000D55E0000}"/>
    <cellStyle name="Style 23 5 2 2" xfId="14190" xr:uid="{00000000-0005-0000-0000-0000D65E0000}"/>
    <cellStyle name="Style 23 5 2 2 2" xfId="31806" xr:uid="{00000000-0005-0000-0000-0000D75E0000}"/>
    <cellStyle name="Style 23 5 2 3" xfId="31805" xr:uid="{00000000-0005-0000-0000-0000D85E0000}"/>
    <cellStyle name="Style 23 5 3" xfId="14191" xr:uid="{00000000-0005-0000-0000-0000D95E0000}"/>
    <cellStyle name="Style 23 5 3 2" xfId="14192" xr:uid="{00000000-0005-0000-0000-0000DA5E0000}"/>
    <cellStyle name="Style 23 5 3 2 2" xfId="31808" xr:uid="{00000000-0005-0000-0000-0000DB5E0000}"/>
    <cellStyle name="Style 23 5 3 3" xfId="31807" xr:uid="{00000000-0005-0000-0000-0000DC5E0000}"/>
    <cellStyle name="Style 23 5 4" xfId="14193" xr:uid="{00000000-0005-0000-0000-0000DD5E0000}"/>
    <cellStyle name="Style 23 5 4 2" xfId="14194" xr:uid="{00000000-0005-0000-0000-0000DE5E0000}"/>
    <cellStyle name="Style 23 5 4 2 2" xfId="31810" xr:uid="{00000000-0005-0000-0000-0000DF5E0000}"/>
    <cellStyle name="Style 23 5 4 3" xfId="31809" xr:uid="{00000000-0005-0000-0000-0000E05E0000}"/>
    <cellStyle name="Style 23 5 5" xfId="14195" xr:uid="{00000000-0005-0000-0000-0000E15E0000}"/>
    <cellStyle name="Style 23 5 5 2" xfId="31811" xr:uid="{00000000-0005-0000-0000-0000E25E0000}"/>
    <cellStyle name="Style 23 5 6" xfId="31804" xr:uid="{00000000-0005-0000-0000-0000E35E0000}"/>
    <cellStyle name="Style 23 6" xfId="14196" xr:uid="{00000000-0005-0000-0000-0000E45E0000}"/>
    <cellStyle name="Style 23 6 2" xfId="14197" xr:uid="{00000000-0005-0000-0000-0000E55E0000}"/>
    <cellStyle name="Style 23 6 2 2" xfId="14198" xr:uid="{00000000-0005-0000-0000-0000E65E0000}"/>
    <cellStyle name="Style 23 6 2 2 2" xfId="31814" xr:uid="{00000000-0005-0000-0000-0000E75E0000}"/>
    <cellStyle name="Style 23 6 2 3" xfId="31813" xr:uid="{00000000-0005-0000-0000-0000E85E0000}"/>
    <cellStyle name="Style 23 6 3" xfId="14199" xr:uid="{00000000-0005-0000-0000-0000E95E0000}"/>
    <cellStyle name="Style 23 6 3 2" xfId="14200" xr:uid="{00000000-0005-0000-0000-0000EA5E0000}"/>
    <cellStyle name="Style 23 6 3 2 2" xfId="31816" xr:uid="{00000000-0005-0000-0000-0000EB5E0000}"/>
    <cellStyle name="Style 23 6 3 3" xfId="31815" xr:uid="{00000000-0005-0000-0000-0000EC5E0000}"/>
    <cellStyle name="Style 23 6 4" xfId="14201" xr:uid="{00000000-0005-0000-0000-0000ED5E0000}"/>
    <cellStyle name="Style 23 6 4 2" xfId="31817" xr:uid="{00000000-0005-0000-0000-0000EE5E0000}"/>
    <cellStyle name="Style 23 6 5" xfId="31812" xr:uid="{00000000-0005-0000-0000-0000EF5E0000}"/>
    <cellStyle name="Style 23 7" xfId="14202" xr:uid="{00000000-0005-0000-0000-0000F05E0000}"/>
    <cellStyle name="Style 23 7 2" xfId="14203" xr:uid="{00000000-0005-0000-0000-0000F15E0000}"/>
    <cellStyle name="Style 23 7 2 2" xfId="31819" xr:uid="{00000000-0005-0000-0000-0000F25E0000}"/>
    <cellStyle name="Style 23 7 3" xfId="31818" xr:uid="{00000000-0005-0000-0000-0000F35E0000}"/>
    <cellStyle name="Style 23 8" xfId="14204" xr:uid="{00000000-0005-0000-0000-0000F45E0000}"/>
    <cellStyle name="Style 23 8 2" xfId="14205" xr:uid="{00000000-0005-0000-0000-0000F55E0000}"/>
    <cellStyle name="Style 23 8 2 2" xfId="31821" xr:uid="{00000000-0005-0000-0000-0000F65E0000}"/>
    <cellStyle name="Style 23 8 3" xfId="31820" xr:uid="{00000000-0005-0000-0000-0000F75E0000}"/>
    <cellStyle name="Style 23 9" xfId="14206" xr:uid="{00000000-0005-0000-0000-0000F85E0000}"/>
    <cellStyle name="Style 23 9 2" xfId="14207" xr:uid="{00000000-0005-0000-0000-0000F95E0000}"/>
    <cellStyle name="Style 23 9 2 2" xfId="31823" xr:uid="{00000000-0005-0000-0000-0000FA5E0000}"/>
    <cellStyle name="Style 23 9 3" xfId="31822" xr:uid="{00000000-0005-0000-0000-0000FB5E0000}"/>
    <cellStyle name="Style 24" xfId="14208" xr:uid="{00000000-0005-0000-0000-0000FC5E0000}"/>
    <cellStyle name="Style 24 10" xfId="14209" xr:uid="{00000000-0005-0000-0000-0000FD5E0000}"/>
    <cellStyle name="Style 24 10 2" xfId="14210" xr:uid="{00000000-0005-0000-0000-0000FE5E0000}"/>
    <cellStyle name="Style 24 10 2 2" xfId="31826" xr:uid="{00000000-0005-0000-0000-0000FF5E0000}"/>
    <cellStyle name="Style 24 10 3" xfId="31825" xr:uid="{00000000-0005-0000-0000-0000005F0000}"/>
    <cellStyle name="Style 24 11" xfId="14211" xr:uid="{00000000-0005-0000-0000-0000015F0000}"/>
    <cellStyle name="Style 24 11 2" xfId="31827" xr:uid="{00000000-0005-0000-0000-0000025F0000}"/>
    <cellStyle name="Style 24 12" xfId="31824" xr:uid="{00000000-0005-0000-0000-0000035F0000}"/>
    <cellStyle name="Style 24 2" xfId="14212" xr:uid="{00000000-0005-0000-0000-0000045F0000}"/>
    <cellStyle name="Style 24 2 2" xfId="14213" xr:uid="{00000000-0005-0000-0000-0000055F0000}"/>
    <cellStyle name="Style 24 2 2 2" xfId="14214" xr:uid="{00000000-0005-0000-0000-0000065F0000}"/>
    <cellStyle name="Style 24 2 2 2 2" xfId="31830" xr:uid="{00000000-0005-0000-0000-0000075F0000}"/>
    <cellStyle name="Style 24 2 2 3" xfId="31829" xr:uid="{00000000-0005-0000-0000-0000085F0000}"/>
    <cellStyle name="Style 24 2 3" xfId="14215" xr:uid="{00000000-0005-0000-0000-0000095F0000}"/>
    <cellStyle name="Style 24 2 3 2" xfId="14216" xr:uid="{00000000-0005-0000-0000-00000A5F0000}"/>
    <cellStyle name="Style 24 2 3 2 2" xfId="31832" xr:uid="{00000000-0005-0000-0000-00000B5F0000}"/>
    <cellStyle name="Style 24 2 3 3" xfId="31831" xr:uid="{00000000-0005-0000-0000-00000C5F0000}"/>
    <cellStyle name="Style 24 2 4" xfId="14217" xr:uid="{00000000-0005-0000-0000-00000D5F0000}"/>
    <cellStyle name="Style 24 2 4 2" xfId="31833" xr:uid="{00000000-0005-0000-0000-00000E5F0000}"/>
    <cellStyle name="Style 24 2 5" xfId="31828" xr:uid="{00000000-0005-0000-0000-00000F5F0000}"/>
    <cellStyle name="Style 24 3" xfId="14218" xr:uid="{00000000-0005-0000-0000-0000105F0000}"/>
    <cellStyle name="Style 24 3 2" xfId="14219" xr:uid="{00000000-0005-0000-0000-0000115F0000}"/>
    <cellStyle name="Style 24 3 2 2" xfId="14220" xr:uid="{00000000-0005-0000-0000-0000125F0000}"/>
    <cellStyle name="Style 24 3 2 2 2" xfId="31836" xr:uid="{00000000-0005-0000-0000-0000135F0000}"/>
    <cellStyle name="Style 24 3 2 3" xfId="31835" xr:uid="{00000000-0005-0000-0000-0000145F0000}"/>
    <cellStyle name="Style 24 3 3" xfId="14221" xr:uid="{00000000-0005-0000-0000-0000155F0000}"/>
    <cellStyle name="Style 24 3 3 2" xfId="14222" xr:uid="{00000000-0005-0000-0000-0000165F0000}"/>
    <cellStyle name="Style 24 3 3 2 2" xfId="31838" xr:uid="{00000000-0005-0000-0000-0000175F0000}"/>
    <cellStyle name="Style 24 3 3 3" xfId="31837" xr:uid="{00000000-0005-0000-0000-0000185F0000}"/>
    <cellStyle name="Style 24 3 4" xfId="14223" xr:uid="{00000000-0005-0000-0000-0000195F0000}"/>
    <cellStyle name="Style 24 3 4 2" xfId="31839" xr:uid="{00000000-0005-0000-0000-00001A5F0000}"/>
    <cellStyle name="Style 24 3 5" xfId="31834" xr:uid="{00000000-0005-0000-0000-00001B5F0000}"/>
    <cellStyle name="Style 24 4" xfId="14224" xr:uid="{00000000-0005-0000-0000-00001C5F0000}"/>
    <cellStyle name="Style 24 4 2" xfId="14225" xr:uid="{00000000-0005-0000-0000-00001D5F0000}"/>
    <cellStyle name="Style 24 4 2 2" xfId="14226" xr:uid="{00000000-0005-0000-0000-00001E5F0000}"/>
    <cellStyle name="Style 24 4 2 2 2" xfId="31842" xr:uid="{00000000-0005-0000-0000-00001F5F0000}"/>
    <cellStyle name="Style 24 4 2 3" xfId="31841" xr:uid="{00000000-0005-0000-0000-0000205F0000}"/>
    <cellStyle name="Style 24 4 3" xfId="14227" xr:uid="{00000000-0005-0000-0000-0000215F0000}"/>
    <cellStyle name="Style 24 4 3 2" xfId="14228" xr:uid="{00000000-0005-0000-0000-0000225F0000}"/>
    <cellStyle name="Style 24 4 3 2 2" xfId="31844" xr:uid="{00000000-0005-0000-0000-0000235F0000}"/>
    <cellStyle name="Style 24 4 3 3" xfId="31843" xr:uid="{00000000-0005-0000-0000-0000245F0000}"/>
    <cellStyle name="Style 24 4 4" xfId="14229" xr:uid="{00000000-0005-0000-0000-0000255F0000}"/>
    <cellStyle name="Style 24 4 4 2" xfId="31845" xr:uid="{00000000-0005-0000-0000-0000265F0000}"/>
    <cellStyle name="Style 24 4 5" xfId="31840" xr:uid="{00000000-0005-0000-0000-0000275F0000}"/>
    <cellStyle name="Style 24 5" xfId="14230" xr:uid="{00000000-0005-0000-0000-0000285F0000}"/>
    <cellStyle name="Style 24 5 2" xfId="14231" xr:uid="{00000000-0005-0000-0000-0000295F0000}"/>
    <cellStyle name="Style 24 5 2 2" xfId="14232" xr:uid="{00000000-0005-0000-0000-00002A5F0000}"/>
    <cellStyle name="Style 24 5 2 2 2" xfId="31848" xr:uid="{00000000-0005-0000-0000-00002B5F0000}"/>
    <cellStyle name="Style 24 5 2 3" xfId="31847" xr:uid="{00000000-0005-0000-0000-00002C5F0000}"/>
    <cellStyle name="Style 24 5 3" xfId="14233" xr:uid="{00000000-0005-0000-0000-00002D5F0000}"/>
    <cellStyle name="Style 24 5 3 2" xfId="14234" xr:uid="{00000000-0005-0000-0000-00002E5F0000}"/>
    <cellStyle name="Style 24 5 3 2 2" xfId="31850" xr:uid="{00000000-0005-0000-0000-00002F5F0000}"/>
    <cellStyle name="Style 24 5 3 3" xfId="31849" xr:uid="{00000000-0005-0000-0000-0000305F0000}"/>
    <cellStyle name="Style 24 5 4" xfId="14235" xr:uid="{00000000-0005-0000-0000-0000315F0000}"/>
    <cellStyle name="Style 24 5 4 2" xfId="14236" xr:uid="{00000000-0005-0000-0000-0000325F0000}"/>
    <cellStyle name="Style 24 5 4 2 2" xfId="31852" xr:uid="{00000000-0005-0000-0000-0000335F0000}"/>
    <cellStyle name="Style 24 5 4 3" xfId="31851" xr:uid="{00000000-0005-0000-0000-0000345F0000}"/>
    <cellStyle name="Style 24 5 5" xfId="14237" xr:uid="{00000000-0005-0000-0000-0000355F0000}"/>
    <cellStyle name="Style 24 5 5 2" xfId="31853" xr:uid="{00000000-0005-0000-0000-0000365F0000}"/>
    <cellStyle name="Style 24 5 6" xfId="31846" xr:uid="{00000000-0005-0000-0000-0000375F0000}"/>
    <cellStyle name="Style 24 6" xfId="14238" xr:uid="{00000000-0005-0000-0000-0000385F0000}"/>
    <cellStyle name="Style 24 6 2" xfId="14239" xr:uid="{00000000-0005-0000-0000-0000395F0000}"/>
    <cellStyle name="Style 24 6 2 2" xfId="14240" xr:uid="{00000000-0005-0000-0000-00003A5F0000}"/>
    <cellStyle name="Style 24 6 2 2 2" xfId="31856" xr:uid="{00000000-0005-0000-0000-00003B5F0000}"/>
    <cellStyle name="Style 24 6 2 3" xfId="31855" xr:uid="{00000000-0005-0000-0000-00003C5F0000}"/>
    <cellStyle name="Style 24 6 3" xfId="14241" xr:uid="{00000000-0005-0000-0000-00003D5F0000}"/>
    <cellStyle name="Style 24 6 3 2" xfId="14242" xr:uid="{00000000-0005-0000-0000-00003E5F0000}"/>
    <cellStyle name="Style 24 6 3 2 2" xfId="31858" xr:uid="{00000000-0005-0000-0000-00003F5F0000}"/>
    <cellStyle name="Style 24 6 3 3" xfId="31857" xr:uid="{00000000-0005-0000-0000-0000405F0000}"/>
    <cellStyle name="Style 24 6 4" xfId="14243" xr:uid="{00000000-0005-0000-0000-0000415F0000}"/>
    <cellStyle name="Style 24 6 4 2" xfId="31859" xr:uid="{00000000-0005-0000-0000-0000425F0000}"/>
    <cellStyle name="Style 24 6 5" xfId="31854" xr:uid="{00000000-0005-0000-0000-0000435F0000}"/>
    <cellStyle name="Style 24 7" xfId="14244" xr:uid="{00000000-0005-0000-0000-0000445F0000}"/>
    <cellStyle name="Style 24 7 2" xfId="14245" xr:uid="{00000000-0005-0000-0000-0000455F0000}"/>
    <cellStyle name="Style 24 7 2 2" xfId="31861" xr:uid="{00000000-0005-0000-0000-0000465F0000}"/>
    <cellStyle name="Style 24 7 3" xfId="31860" xr:uid="{00000000-0005-0000-0000-0000475F0000}"/>
    <cellStyle name="Style 24 8" xfId="14246" xr:uid="{00000000-0005-0000-0000-0000485F0000}"/>
    <cellStyle name="Style 24 8 2" xfId="14247" xr:uid="{00000000-0005-0000-0000-0000495F0000}"/>
    <cellStyle name="Style 24 8 2 2" xfId="31863" xr:uid="{00000000-0005-0000-0000-00004A5F0000}"/>
    <cellStyle name="Style 24 8 3" xfId="31862" xr:uid="{00000000-0005-0000-0000-00004B5F0000}"/>
    <cellStyle name="Style 24 9" xfId="14248" xr:uid="{00000000-0005-0000-0000-00004C5F0000}"/>
    <cellStyle name="Style 24 9 2" xfId="14249" xr:uid="{00000000-0005-0000-0000-00004D5F0000}"/>
    <cellStyle name="Style 24 9 2 2" xfId="31865" xr:uid="{00000000-0005-0000-0000-00004E5F0000}"/>
    <cellStyle name="Style 24 9 3" xfId="31864" xr:uid="{00000000-0005-0000-0000-00004F5F0000}"/>
    <cellStyle name="Style 25" xfId="14250" xr:uid="{00000000-0005-0000-0000-0000505F0000}"/>
    <cellStyle name="Style 25 10" xfId="14251" xr:uid="{00000000-0005-0000-0000-0000515F0000}"/>
    <cellStyle name="Style 25 10 2" xfId="14252" xr:uid="{00000000-0005-0000-0000-0000525F0000}"/>
    <cellStyle name="Style 25 10 2 2" xfId="31868" xr:uid="{00000000-0005-0000-0000-0000535F0000}"/>
    <cellStyle name="Style 25 10 3" xfId="31867" xr:uid="{00000000-0005-0000-0000-0000545F0000}"/>
    <cellStyle name="Style 25 11" xfId="14253" xr:uid="{00000000-0005-0000-0000-0000555F0000}"/>
    <cellStyle name="Style 25 11 2" xfId="14254" xr:uid="{00000000-0005-0000-0000-0000565F0000}"/>
    <cellStyle name="Style 25 11 2 2" xfId="31870" xr:uid="{00000000-0005-0000-0000-0000575F0000}"/>
    <cellStyle name="Style 25 11 3" xfId="31869" xr:uid="{00000000-0005-0000-0000-0000585F0000}"/>
    <cellStyle name="Style 25 12" xfId="14255" xr:uid="{00000000-0005-0000-0000-0000595F0000}"/>
    <cellStyle name="Style 25 12 2" xfId="31871" xr:uid="{00000000-0005-0000-0000-00005A5F0000}"/>
    <cellStyle name="Style 25 13" xfId="31866" xr:uid="{00000000-0005-0000-0000-00005B5F0000}"/>
    <cellStyle name="Style 25 2" xfId="14256" xr:uid="{00000000-0005-0000-0000-00005C5F0000}"/>
    <cellStyle name="Style 25 2 10" xfId="14257" xr:uid="{00000000-0005-0000-0000-00005D5F0000}"/>
    <cellStyle name="Style 25 2 10 2" xfId="14258" xr:uid="{00000000-0005-0000-0000-00005E5F0000}"/>
    <cellStyle name="Style 25 2 10 2 2" xfId="31874" xr:uid="{00000000-0005-0000-0000-00005F5F0000}"/>
    <cellStyle name="Style 25 2 10 3" xfId="31873" xr:uid="{00000000-0005-0000-0000-0000605F0000}"/>
    <cellStyle name="Style 25 2 11" xfId="14259" xr:uid="{00000000-0005-0000-0000-0000615F0000}"/>
    <cellStyle name="Style 25 2 11 2" xfId="31875" xr:uid="{00000000-0005-0000-0000-0000625F0000}"/>
    <cellStyle name="Style 25 2 12" xfId="31872" xr:uid="{00000000-0005-0000-0000-0000635F0000}"/>
    <cellStyle name="Style 25 2 2" xfId="14260" xr:uid="{00000000-0005-0000-0000-0000645F0000}"/>
    <cellStyle name="Style 25 2 2 2" xfId="14261" xr:uid="{00000000-0005-0000-0000-0000655F0000}"/>
    <cellStyle name="Style 25 2 2 2 2" xfId="14262" xr:uid="{00000000-0005-0000-0000-0000665F0000}"/>
    <cellStyle name="Style 25 2 2 2 2 2" xfId="31878" xr:uid="{00000000-0005-0000-0000-0000675F0000}"/>
    <cellStyle name="Style 25 2 2 2 3" xfId="31877" xr:uid="{00000000-0005-0000-0000-0000685F0000}"/>
    <cellStyle name="Style 25 2 2 3" xfId="14263" xr:uid="{00000000-0005-0000-0000-0000695F0000}"/>
    <cellStyle name="Style 25 2 2 3 2" xfId="14264" xr:uid="{00000000-0005-0000-0000-00006A5F0000}"/>
    <cellStyle name="Style 25 2 2 3 2 2" xfId="31880" xr:uid="{00000000-0005-0000-0000-00006B5F0000}"/>
    <cellStyle name="Style 25 2 2 3 3" xfId="31879" xr:uid="{00000000-0005-0000-0000-00006C5F0000}"/>
    <cellStyle name="Style 25 2 2 4" xfId="14265" xr:uid="{00000000-0005-0000-0000-00006D5F0000}"/>
    <cellStyle name="Style 25 2 2 4 2" xfId="31881" xr:uid="{00000000-0005-0000-0000-00006E5F0000}"/>
    <cellStyle name="Style 25 2 2 5" xfId="31876" xr:uid="{00000000-0005-0000-0000-00006F5F0000}"/>
    <cellStyle name="Style 25 2 3" xfId="14266" xr:uid="{00000000-0005-0000-0000-0000705F0000}"/>
    <cellStyle name="Style 25 2 3 2" xfId="14267" xr:uid="{00000000-0005-0000-0000-0000715F0000}"/>
    <cellStyle name="Style 25 2 3 2 2" xfId="14268" xr:uid="{00000000-0005-0000-0000-0000725F0000}"/>
    <cellStyle name="Style 25 2 3 2 2 2" xfId="31884" xr:uid="{00000000-0005-0000-0000-0000735F0000}"/>
    <cellStyle name="Style 25 2 3 2 3" xfId="31883" xr:uid="{00000000-0005-0000-0000-0000745F0000}"/>
    <cellStyle name="Style 25 2 3 3" xfId="14269" xr:uid="{00000000-0005-0000-0000-0000755F0000}"/>
    <cellStyle name="Style 25 2 3 3 2" xfId="14270" xr:uid="{00000000-0005-0000-0000-0000765F0000}"/>
    <cellStyle name="Style 25 2 3 3 2 2" xfId="31886" xr:uid="{00000000-0005-0000-0000-0000775F0000}"/>
    <cellStyle name="Style 25 2 3 3 3" xfId="31885" xr:uid="{00000000-0005-0000-0000-0000785F0000}"/>
    <cellStyle name="Style 25 2 3 4" xfId="14271" xr:uid="{00000000-0005-0000-0000-0000795F0000}"/>
    <cellStyle name="Style 25 2 3 4 2" xfId="31887" xr:uid="{00000000-0005-0000-0000-00007A5F0000}"/>
    <cellStyle name="Style 25 2 3 5" xfId="31882" xr:uid="{00000000-0005-0000-0000-00007B5F0000}"/>
    <cellStyle name="Style 25 2 4" xfId="14272" xr:uid="{00000000-0005-0000-0000-00007C5F0000}"/>
    <cellStyle name="Style 25 2 4 2" xfId="14273" xr:uid="{00000000-0005-0000-0000-00007D5F0000}"/>
    <cellStyle name="Style 25 2 4 2 2" xfId="14274" xr:uid="{00000000-0005-0000-0000-00007E5F0000}"/>
    <cellStyle name="Style 25 2 4 2 2 2" xfId="31890" xr:uid="{00000000-0005-0000-0000-00007F5F0000}"/>
    <cellStyle name="Style 25 2 4 2 3" xfId="31889" xr:uid="{00000000-0005-0000-0000-0000805F0000}"/>
    <cellStyle name="Style 25 2 4 3" xfId="14275" xr:uid="{00000000-0005-0000-0000-0000815F0000}"/>
    <cellStyle name="Style 25 2 4 3 2" xfId="14276" xr:uid="{00000000-0005-0000-0000-0000825F0000}"/>
    <cellStyle name="Style 25 2 4 3 2 2" xfId="31892" xr:uid="{00000000-0005-0000-0000-0000835F0000}"/>
    <cellStyle name="Style 25 2 4 3 3" xfId="31891" xr:uid="{00000000-0005-0000-0000-0000845F0000}"/>
    <cellStyle name="Style 25 2 4 4" xfId="14277" xr:uid="{00000000-0005-0000-0000-0000855F0000}"/>
    <cellStyle name="Style 25 2 4 4 2" xfId="31893" xr:uid="{00000000-0005-0000-0000-0000865F0000}"/>
    <cellStyle name="Style 25 2 4 5" xfId="31888" xr:uid="{00000000-0005-0000-0000-0000875F0000}"/>
    <cellStyle name="Style 25 2 5" xfId="14278" xr:uid="{00000000-0005-0000-0000-0000885F0000}"/>
    <cellStyle name="Style 25 2 5 2" xfId="14279" xr:uid="{00000000-0005-0000-0000-0000895F0000}"/>
    <cellStyle name="Style 25 2 5 2 2" xfId="14280" xr:uid="{00000000-0005-0000-0000-00008A5F0000}"/>
    <cellStyle name="Style 25 2 5 2 2 2" xfId="31896" xr:uid="{00000000-0005-0000-0000-00008B5F0000}"/>
    <cellStyle name="Style 25 2 5 2 3" xfId="31895" xr:uid="{00000000-0005-0000-0000-00008C5F0000}"/>
    <cellStyle name="Style 25 2 5 3" xfId="14281" xr:uid="{00000000-0005-0000-0000-00008D5F0000}"/>
    <cellStyle name="Style 25 2 5 3 2" xfId="14282" xr:uid="{00000000-0005-0000-0000-00008E5F0000}"/>
    <cellStyle name="Style 25 2 5 3 2 2" xfId="31898" xr:uid="{00000000-0005-0000-0000-00008F5F0000}"/>
    <cellStyle name="Style 25 2 5 3 3" xfId="31897" xr:uid="{00000000-0005-0000-0000-0000905F0000}"/>
    <cellStyle name="Style 25 2 5 4" xfId="14283" xr:uid="{00000000-0005-0000-0000-0000915F0000}"/>
    <cellStyle name="Style 25 2 5 4 2" xfId="14284" xr:uid="{00000000-0005-0000-0000-0000925F0000}"/>
    <cellStyle name="Style 25 2 5 4 2 2" xfId="31900" xr:uid="{00000000-0005-0000-0000-0000935F0000}"/>
    <cellStyle name="Style 25 2 5 4 3" xfId="31899" xr:uid="{00000000-0005-0000-0000-0000945F0000}"/>
    <cellStyle name="Style 25 2 5 5" xfId="14285" xr:uid="{00000000-0005-0000-0000-0000955F0000}"/>
    <cellStyle name="Style 25 2 5 5 2" xfId="31901" xr:uid="{00000000-0005-0000-0000-0000965F0000}"/>
    <cellStyle name="Style 25 2 5 6" xfId="31894" xr:uid="{00000000-0005-0000-0000-0000975F0000}"/>
    <cellStyle name="Style 25 2 6" xfId="14286" xr:uid="{00000000-0005-0000-0000-0000985F0000}"/>
    <cellStyle name="Style 25 2 6 2" xfId="14287" xr:uid="{00000000-0005-0000-0000-0000995F0000}"/>
    <cellStyle name="Style 25 2 6 2 2" xfId="14288" xr:uid="{00000000-0005-0000-0000-00009A5F0000}"/>
    <cellStyle name="Style 25 2 6 2 2 2" xfId="31904" xr:uid="{00000000-0005-0000-0000-00009B5F0000}"/>
    <cellStyle name="Style 25 2 6 2 3" xfId="31903" xr:uid="{00000000-0005-0000-0000-00009C5F0000}"/>
    <cellStyle name="Style 25 2 6 3" xfId="14289" xr:uid="{00000000-0005-0000-0000-00009D5F0000}"/>
    <cellStyle name="Style 25 2 6 3 2" xfId="14290" xr:uid="{00000000-0005-0000-0000-00009E5F0000}"/>
    <cellStyle name="Style 25 2 6 3 2 2" xfId="31906" xr:uid="{00000000-0005-0000-0000-00009F5F0000}"/>
    <cellStyle name="Style 25 2 6 3 3" xfId="31905" xr:uid="{00000000-0005-0000-0000-0000A05F0000}"/>
    <cellStyle name="Style 25 2 6 4" xfId="14291" xr:uid="{00000000-0005-0000-0000-0000A15F0000}"/>
    <cellStyle name="Style 25 2 6 4 2" xfId="31907" xr:uid="{00000000-0005-0000-0000-0000A25F0000}"/>
    <cellStyle name="Style 25 2 6 5" xfId="31902" xr:uid="{00000000-0005-0000-0000-0000A35F0000}"/>
    <cellStyle name="Style 25 2 7" xfId="14292" xr:uid="{00000000-0005-0000-0000-0000A45F0000}"/>
    <cellStyle name="Style 25 2 7 2" xfId="14293" xr:uid="{00000000-0005-0000-0000-0000A55F0000}"/>
    <cellStyle name="Style 25 2 7 2 2" xfId="31909" xr:uid="{00000000-0005-0000-0000-0000A65F0000}"/>
    <cellStyle name="Style 25 2 7 3" xfId="31908" xr:uid="{00000000-0005-0000-0000-0000A75F0000}"/>
    <cellStyle name="Style 25 2 8" xfId="14294" xr:uid="{00000000-0005-0000-0000-0000A85F0000}"/>
    <cellStyle name="Style 25 2 8 2" xfId="14295" xr:uid="{00000000-0005-0000-0000-0000A95F0000}"/>
    <cellStyle name="Style 25 2 8 2 2" xfId="31911" xr:uid="{00000000-0005-0000-0000-0000AA5F0000}"/>
    <cellStyle name="Style 25 2 8 3" xfId="31910" xr:uid="{00000000-0005-0000-0000-0000AB5F0000}"/>
    <cellStyle name="Style 25 2 9" xfId="14296" xr:uid="{00000000-0005-0000-0000-0000AC5F0000}"/>
    <cellStyle name="Style 25 2 9 2" xfId="14297" xr:uid="{00000000-0005-0000-0000-0000AD5F0000}"/>
    <cellStyle name="Style 25 2 9 2 2" xfId="31913" xr:uid="{00000000-0005-0000-0000-0000AE5F0000}"/>
    <cellStyle name="Style 25 2 9 3" xfId="31912" xr:uid="{00000000-0005-0000-0000-0000AF5F0000}"/>
    <cellStyle name="Style 25 3" xfId="14298" xr:uid="{00000000-0005-0000-0000-0000B05F0000}"/>
    <cellStyle name="Style 25 3 2" xfId="14299" xr:uid="{00000000-0005-0000-0000-0000B15F0000}"/>
    <cellStyle name="Style 25 3 2 2" xfId="14300" xr:uid="{00000000-0005-0000-0000-0000B25F0000}"/>
    <cellStyle name="Style 25 3 2 2 2" xfId="31916" xr:uid="{00000000-0005-0000-0000-0000B35F0000}"/>
    <cellStyle name="Style 25 3 2 3" xfId="31915" xr:uid="{00000000-0005-0000-0000-0000B45F0000}"/>
    <cellStyle name="Style 25 3 3" xfId="14301" xr:uid="{00000000-0005-0000-0000-0000B55F0000}"/>
    <cellStyle name="Style 25 3 3 2" xfId="14302" xr:uid="{00000000-0005-0000-0000-0000B65F0000}"/>
    <cellStyle name="Style 25 3 3 2 2" xfId="31918" xr:uid="{00000000-0005-0000-0000-0000B75F0000}"/>
    <cellStyle name="Style 25 3 3 3" xfId="31917" xr:uid="{00000000-0005-0000-0000-0000B85F0000}"/>
    <cellStyle name="Style 25 3 4" xfId="14303" xr:uid="{00000000-0005-0000-0000-0000B95F0000}"/>
    <cellStyle name="Style 25 3 4 2" xfId="31919" xr:uid="{00000000-0005-0000-0000-0000BA5F0000}"/>
    <cellStyle name="Style 25 3 5" xfId="31914" xr:uid="{00000000-0005-0000-0000-0000BB5F0000}"/>
    <cellStyle name="Style 25 4" xfId="14304" xr:uid="{00000000-0005-0000-0000-0000BC5F0000}"/>
    <cellStyle name="Style 25 4 2" xfId="14305" xr:uid="{00000000-0005-0000-0000-0000BD5F0000}"/>
    <cellStyle name="Style 25 4 2 2" xfId="14306" xr:uid="{00000000-0005-0000-0000-0000BE5F0000}"/>
    <cellStyle name="Style 25 4 2 2 2" xfId="31922" xr:uid="{00000000-0005-0000-0000-0000BF5F0000}"/>
    <cellStyle name="Style 25 4 2 3" xfId="31921" xr:uid="{00000000-0005-0000-0000-0000C05F0000}"/>
    <cellStyle name="Style 25 4 3" xfId="14307" xr:uid="{00000000-0005-0000-0000-0000C15F0000}"/>
    <cellStyle name="Style 25 4 3 2" xfId="14308" xr:uid="{00000000-0005-0000-0000-0000C25F0000}"/>
    <cellStyle name="Style 25 4 3 2 2" xfId="31924" xr:uid="{00000000-0005-0000-0000-0000C35F0000}"/>
    <cellStyle name="Style 25 4 3 3" xfId="31923" xr:uid="{00000000-0005-0000-0000-0000C45F0000}"/>
    <cellStyle name="Style 25 4 4" xfId="14309" xr:uid="{00000000-0005-0000-0000-0000C55F0000}"/>
    <cellStyle name="Style 25 4 4 2" xfId="31925" xr:uid="{00000000-0005-0000-0000-0000C65F0000}"/>
    <cellStyle name="Style 25 4 5" xfId="31920" xr:uid="{00000000-0005-0000-0000-0000C75F0000}"/>
    <cellStyle name="Style 25 5" xfId="14310" xr:uid="{00000000-0005-0000-0000-0000C85F0000}"/>
    <cellStyle name="Style 25 5 2" xfId="14311" xr:uid="{00000000-0005-0000-0000-0000C95F0000}"/>
    <cellStyle name="Style 25 5 2 2" xfId="14312" xr:uid="{00000000-0005-0000-0000-0000CA5F0000}"/>
    <cellStyle name="Style 25 5 2 2 2" xfId="31928" xr:uid="{00000000-0005-0000-0000-0000CB5F0000}"/>
    <cellStyle name="Style 25 5 2 3" xfId="31927" xr:uid="{00000000-0005-0000-0000-0000CC5F0000}"/>
    <cellStyle name="Style 25 5 3" xfId="14313" xr:uid="{00000000-0005-0000-0000-0000CD5F0000}"/>
    <cellStyle name="Style 25 5 3 2" xfId="14314" xr:uid="{00000000-0005-0000-0000-0000CE5F0000}"/>
    <cellStyle name="Style 25 5 3 2 2" xfId="31930" xr:uid="{00000000-0005-0000-0000-0000CF5F0000}"/>
    <cellStyle name="Style 25 5 3 3" xfId="31929" xr:uid="{00000000-0005-0000-0000-0000D05F0000}"/>
    <cellStyle name="Style 25 5 4" xfId="14315" xr:uid="{00000000-0005-0000-0000-0000D15F0000}"/>
    <cellStyle name="Style 25 5 4 2" xfId="31931" xr:uid="{00000000-0005-0000-0000-0000D25F0000}"/>
    <cellStyle name="Style 25 5 5" xfId="31926" xr:uid="{00000000-0005-0000-0000-0000D35F0000}"/>
    <cellStyle name="Style 25 6" xfId="14316" xr:uid="{00000000-0005-0000-0000-0000D45F0000}"/>
    <cellStyle name="Style 25 6 2" xfId="14317" xr:uid="{00000000-0005-0000-0000-0000D55F0000}"/>
    <cellStyle name="Style 25 6 2 2" xfId="14318" xr:uid="{00000000-0005-0000-0000-0000D65F0000}"/>
    <cellStyle name="Style 25 6 2 2 2" xfId="31934" xr:uid="{00000000-0005-0000-0000-0000D75F0000}"/>
    <cellStyle name="Style 25 6 2 3" xfId="31933" xr:uid="{00000000-0005-0000-0000-0000D85F0000}"/>
    <cellStyle name="Style 25 6 3" xfId="14319" xr:uid="{00000000-0005-0000-0000-0000D95F0000}"/>
    <cellStyle name="Style 25 6 3 2" xfId="14320" xr:uid="{00000000-0005-0000-0000-0000DA5F0000}"/>
    <cellStyle name="Style 25 6 3 2 2" xfId="31936" xr:uid="{00000000-0005-0000-0000-0000DB5F0000}"/>
    <cellStyle name="Style 25 6 3 3" xfId="31935" xr:uid="{00000000-0005-0000-0000-0000DC5F0000}"/>
    <cellStyle name="Style 25 6 4" xfId="14321" xr:uid="{00000000-0005-0000-0000-0000DD5F0000}"/>
    <cellStyle name="Style 25 6 4 2" xfId="14322" xr:uid="{00000000-0005-0000-0000-0000DE5F0000}"/>
    <cellStyle name="Style 25 6 4 2 2" xfId="31938" xr:uid="{00000000-0005-0000-0000-0000DF5F0000}"/>
    <cellStyle name="Style 25 6 4 3" xfId="31937" xr:uid="{00000000-0005-0000-0000-0000E05F0000}"/>
    <cellStyle name="Style 25 6 5" xfId="14323" xr:uid="{00000000-0005-0000-0000-0000E15F0000}"/>
    <cellStyle name="Style 25 6 5 2" xfId="31939" xr:uid="{00000000-0005-0000-0000-0000E25F0000}"/>
    <cellStyle name="Style 25 6 6" xfId="31932" xr:uid="{00000000-0005-0000-0000-0000E35F0000}"/>
    <cellStyle name="Style 25 7" xfId="14324" xr:uid="{00000000-0005-0000-0000-0000E45F0000}"/>
    <cellStyle name="Style 25 7 2" xfId="14325" xr:uid="{00000000-0005-0000-0000-0000E55F0000}"/>
    <cellStyle name="Style 25 7 2 2" xfId="14326" xr:uid="{00000000-0005-0000-0000-0000E65F0000}"/>
    <cellStyle name="Style 25 7 2 2 2" xfId="31942" xr:uid="{00000000-0005-0000-0000-0000E75F0000}"/>
    <cellStyle name="Style 25 7 2 3" xfId="31941" xr:uid="{00000000-0005-0000-0000-0000E85F0000}"/>
    <cellStyle name="Style 25 7 3" xfId="14327" xr:uid="{00000000-0005-0000-0000-0000E95F0000}"/>
    <cellStyle name="Style 25 7 3 2" xfId="14328" xr:uid="{00000000-0005-0000-0000-0000EA5F0000}"/>
    <cellStyle name="Style 25 7 3 2 2" xfId="31944" xr:uid="{00000000-0005-0000-0000-0000EB5F0000}"/>
    <cellStyle name="Style 25 7 3 3" xfId="31943" xr:uid="{00000000-0005-0000-0000-0000EC5F0000}"/>
    <cellStyle name="Style 25 7 4" xfId="14329" xr:uid="{00000000-0005-0000-0000-0000ED5F0000}"/>
    <cellStyle name="Style 25 7 4 2" xfId="31945" xr:uid="{00000000-0005-0000-0000-0000EE5F0000}"/>
    <cellStyle name="Style 25 7 5" xfId="31940" xr:uid="{00000000-0005-0000-0000-0000EF5F0000}"/>
    <cellStyle name="Style 25 8" xfId="14330" xr:uid="{00000000-0005-0000-0000-0000F05F0000}"/>
    <cellStyle name="Style 25 8 2" xfId="14331" xr:uid="{00000000-0005-0000-0000-0000F15F0000}"/>
    <cellStyle name="Style 25 8 2 2" xfId="31947" xr:uid="{00000000-0005-0000-0000-0000F25F0000}"/>
    <cellStyle name="Style 25 8 3" xfId="31946" xr:uid="{00000000-0005-0000-0000-0000F35F0000}"/>
    <cellStyle name="Style 25 9" xfId="14332" xr:uid="{00000000-0005-0000-0000-0000F45F0000}"/>
    <cellStyle name="Style 25 9 2" xfId="14333" xr:uid="{00000000-0005-0000-0000-0000F55F0000}"/>
    <cellStyle name="Style 25 9 2 2" xfId="31949" xr:uid="{00000000-0005-0000-0000-0000F65F0000}"/>
    <cellStyle name="Style 25 9 3" xfId="31948" xr:uid="{00000000-0005-0000-0000-0000F75F0000}"/>
    <cellStyle name="Style 26" xfId="14334" xr:uid="{00000000-0005-0000-0000-0000F85F0000}"/>
    <cellStyle name="Style 26 10" xfId="14335" xr:uid="{00000000-0005-0000-0000-0000F95F0000}"/>
    <cellStyle name="Style 26 10 2" xfId="14336" xr:uid="{00000000-0005-0000-0000-0000FA5F0000}"/>
    <cellStyle name="Style 26 10 2 2" xfId="31952" xr:uid="{00000000-0005-0000-0000-0000FB5F0000}"/>
    <cellStyle name="Style 26 10 3" xfId="31951" xr:uid="{00000000-0005-0000-0000-0000FC5F0000}"/>
    <cellStyle name="Style 26 11" xfId="14337" xr:uid="{00000000-0005-0000-0000-0000FD5F0000}"/>
    <cellStyle name="Style 26 11 2" xfId="31953" xr:uid="{00000000-0005-0000-0000-0000FE5F0000}"/>
    <cellStyle name="Style 26 12" xfId="31950" xr:uid="{00000000-0005-0000-0000-0000FF5F0000}"/>
    <cellStyle name="Style 26 2" xfId="14338" xr:uid="{00000000-0005-0000-0000-000000600000}"/>
    <cellStyle name="Style 26 2 2" xfId="14339" xr:uid="{00000000-0005-0000-0000-000001600000}"/>
    <cellStyle name="Style 26 2 2 2" xfId="14340" xr:uid="{00000000-0005-0000-0000-000002600000}"/>
    <cellStyle name="Style 26 2 2 2 2" xfId="31956" xr:uid="{00000000-0005-0000-0000-000003600000}"/>
    <cellStyle name="Style 26 2 2 3" xfId="31955" xr:uid="{00000000-0005-0000-0000-000004600000}"/>
    <cellStyle name="Style 26 2 3" xfId="14341" xr:uid="{00000000-0005-0000-0000-000005600000}"/>
    <cellStyle name="Style 26 2 3 2" xfId="14342" xr:uid="{00000000-0005-0000-0000-000006600000}"/>
    <cellStyle name="Style 26 2 3 2 2" xfId="31958" xr:uid="{00000000-0005-0000-0000-000007600000}"/>
    <cellStyle name="Style 26 2 3 3" xfId="31957" xr:uid="{00000000-0005-0000-0000-000008600000}"/>
    <cellStyle name="Style 26 2 4" xfId="14343" xr:uid="{00000000-0005-0000-0000-000009600000}"/>
    <cellStyle name="Style 26 2 4 2" xfId="31959" xr:uid="{00000000-0005-0000-0000-00000A600000}"/>
    <cellStyle name="Style 26 2 5" xfId="31954" xr:uid="{00000000-0005-0000-0000-00000B600000}"/>
    <cellStyle name="Style 26 3" xfId="14344" xr:uid="{00000000-0005-0000-0000-00000C600000}"/>
    <cellStyle name="Style 26 3 2" xfId="14345" xr:uid="{00000000-0005-0000-0000-00000D600000}"/>
    <cellStyle name="Style 26 3 2 2" xfId="14346" xr:uid="{00000000-0005-0000-0000-00000E600000}"/>
    <cellStyle name="Style 26 3 2 2 2" xfId="31962" xr:uid="{00000000-0005-0000-0000-00000F600000}"/>
    <cellStyle name="Style 26 3 2 3" xfId="31961" xr:uid="{00000000-0005-0000-0000-000010600000}"/>
    <cellStyle name="Style 26 3 3" xfId="14347" xr:uid="{00000000-0005-0000-0000-000011600000}"/>
    <cellStyle name="Style 26 3 3 2" xfId="14348" xr:uid="{00000000-0005-0000-0000-000012600000}"/>
    <cellStyle name="Style 26 3 3 2 2" xfId="31964" xr:uid="{00000000-0005-0000-0000-000013600000}"/>
    <cellStyle name="Style 26 3 3 3" xfId="31963" xr:uid="{00000000-0005-0000-0000-000014600000}"/>
    <cellStyle name="Style 26 3 4" xfId="14349" xr:uid="{00000000-0005-0000-0000-000015600000}"/>
    <cellStyle name="Style 26 3 4 2" xfId="31965" xr:uid="{00000000-0005-0000-0000-000016600000}"/>
    <cellStyle name="Style 26 3 5" xfId="31960" xr:uid="{00000000-0005-0000-0000-000017600000}"/>
    <cellStyle name="Style 26 4" xfId="14350" xr:uid="{00000000-0005-0000-0000-000018600000}"/>
    <cellStyle name="Style 26 4 2" xfId="14351" xr:uid="{00000000-0005-0000-0000-000019600000}"/>
    <cellStyle name="Style 26 4 2 2" xfId="14352" xr:uid="{00000000-0005-0000-0000-00001A600000}"/>
    <cellStyle name="Style 26 4 2 2 2" xfId="31968" xr:uid="{00000000-0005-0000-0000-00001B600000}"/>
    <cellStyle name="Style 26 4 2 3" xfId="31967" xr:uid="{00000000-0005-0000-0000-00001C600000}"/>
    <cellStyle name="Style 26 4 3" xfId="14353" xr:uid="{00000000-0005-0000-0000-00001D600000}"/>
    <cellStyle name="Style 26 4 3 2" xfId="14354" xr:uid="{00000000-0005-0000-0000-00001E600000}"/>
    <cellStyle name="Style 26 4 3 2 2" xfId="31970" xr:uid="{00000000-0005-0000-0000-00001F600000}"/>
    <cellStyle name="Style 26 4 3 3" xfId="31969" xr:uid="{00000000-0005-0000-0000-000020600000}"/>
    <cellStyle name="Style 26 4 4" xfId="14355" xr:uid="{00000000-0005-0000-0000-000021600000}"/>
    <cellStyle name="Style 26 4 4 2" xfId="31971" xr:uid="{00000000-0005-0000-0000-000022600000}"/>
    <cellStyle name="Style 26 4 5" xfId="31966" xr:uid="{00000000-0005-0000-0000-000023600000}"/>
    <cellStyle name="Style 26 5" xfId="14356" xr:uid="{00000000-0005-0000-0000-000024600000}"/>
    <cellStyle name="Style 26 5 2" xfId="14357" xr:uid="{00000000-0005-0000-0000-000025600000}"/>
    <cellStyle name="Style 26 5 2 2" xfId="14358" xr:uid="{00000000-0005-0000-0000-000026600000}"/>
    <cellStyle name="Style 26 5 2 2 2" xfId="31974" xr:uid="{00000000-0005-0000-0000-000027600000}"/>
    <cellStyle name="Style 26 5 2 3" xfId="31973" xr:uid="{00000000-0005-0000-0000-000028600000}"/>
    <cellStyle name="Style 26 5 3" xfId="14359" xr:uid="{00000000-0005-0000-0000-000029600000}"/>
    <cellStyle name="Style 26 5 3 2" xfId="14360" xr:uid="{00000000-0005-0000-0000-00002A600000}"/>
    <cellStyle name="Style 26 5 3 2 2" xfId="31976" xr:uid="{00000000-0005-0000-0000-00002B600000}"/>
    <cellStyle name="Style 26 5 3 3" xfId="31975" xr:uid="{00000000-0005-0000-0000-00002C600000}"/>
    <cellStyle name="Style 26 5 4" xfId="14361" xr:uid="{00000000-0005-0000-0000-00002D600000}"/>
    <cellStyle name="Style 26 5 4 2" xfId="14362" xr:uid="{00000000-0005-0000-0000-00002E600000}"/>
    <cellStyle name="Style 26 5 4 2 2" xfId="31978" xr:uid="{00000000-0005-0000-0000-00002F600000}"/>
    <cellStyle name="Style 26 5 4 3" xfId="31977" xr:uid="{00000000-0005-0000-0000-000030600000}"/>
    <cellStyle name="Style 26 5 5" xfId="14363" xr:uid="{00000000-0005-0000-0000-000031600000}"/>
    <cellStyle name="Style 26 5 5 2" xfId="31979" xr:uid="{00000000-0005-0000-0000-000032600000}"/>
    <cellStyle name="Style 26 5 6" xfId="31972" xr:uid="{00000000-0005-0000-0000-000033600000}"/>
    <cellStyle name="Style 26 6" xfId="14364" xr:uid="{00000000-0005-0000-0000-000034600000}"/>
    <cellStyle name="Style 26 6 2" xfId="14365" xr:uid="{00000000-0005-0000-0000-000035600000}"/>
    <cellStyle name="Style 26 6 2 2" xfId="14366" xr:uid="{00000000-0005-0000-0000-000036600000}"/>
    <cellStyle name="Style 26 6 2 2 2" xfId="31982" xr:uid="{00000000-0005-0000-0000-000037600000}"/>
    <cellStyle name="Style 26 6 2 3" xfId="31981" xr:uid="{00000000-0005-0000-0000-000038600000}"/>
    <cellStyle name="Style 26 6 3" xfId="14367" xr:uid="{00000000-0005-0000-0000-000039600000}"/>
    <cellStyle name="Style 26 6 3 2" xfId="14368" xr:uid="{00000000-0005-0000-0000-00003A600000}"/>
    <cellStyle name="Style 26 6 3 2 2" xfId="31984" xr:uid="{00000000-0005-0000-0000-00003B600000}"/>
    <cellStyle name="Style 26 6 3 3" xfId="31983" xr:uid="{00000000-0005-0000-0000-00003C600000}"/>
    <cellStyle name="Style 26 6 4" xfId="14369" xr:uid="{00000000-0005-0000-0000-00003D600000}"/>
    <cellStyle name="Style 26 6 4 2" xfId="31985" xr:uid="{00000000-0005-0000-0000-00003E600000}"/>
    <cellStyle name="Style 26 6 5" xfId="31980" xr:uid="{00000000-0005-0000-0000-00003F600000}"/>
    <cellStyle name="Style 26 7" xfId="14370" xr:uid="{00000000-0005-0000-0000-000040600000}"/>
    <cellStyle name="Style 26 7 2" xfId="14371" xr:uid="{00000000-0005-0000-0000-000041600000}"/>
    <cellStyle name="Style 26 7 2 2" xfId="31987" xr:uid="{00000000-0005-0000-0000-000042600000}"/>
    <cellStyle name="Style 26 7 3" xfId="31986" xr:uid="{00000000-0005-0000-0000-000043600000}"/>
    <cellStyle name="Style 26 8" xfId="14372" xr:uid="{00000000-0005-0000-0000-000044600000}"/>
    <cellStyle name="Style 26 8 2" xfId="14373" xr:uid="{00000000-0005-0000-0000-000045600000}"/>
    <cellStyle name="Style 26 8 2 2" xfId="31989" xr:uid="{00000000-0005-0000-0000-000046600000}"/>
    <cellStyle name="Style 26 8 3" xfId="31988" xr:uid="{00000000-0005-0000-0000-000047600000}"/>
    <cellStyle name="Style 26 9" xfId="14374" xr:uid="{00000000-0005-0000-0000-000048600000}"/>
    <cellStyle name="Style 26 9 2" xfId="14375" xr:uid="{00000000-0005-0000-0000-000049600000}"/>
    <cellStyle name="Style 26 9 2 2" xfId="31991" xr:uid="{00000000-0005-0000-0000-00004A600000}"/>
    <cellStyle name="Style 26 9 3" xfId="31990" xr:uid="{00000000-0005-0000-0000-00004B600000}"/>
    <cellStyle name="tableau | cellule | normal | decimal 1" xfId="14376" xr:uid="{00000000-0005-0000-0000-00004C600000}"/>
    <cellStyle name="tableau | cellule | normal | decimal 1 10" xfId="14377" xr:uid="{00000000-0005-0000-0000-00004D600000}"/>
    <cellStyle name="tableau | cellule | normal | decimal 1 10 2" xfId="14378" xr:uid="{00000000-0005-0000-0000-00004E600000}"/>
    <cellStyle name="tableau | cellule | normal | decimal 1 10 2 2" xfId="31994" xr:uid="{00000000-0005-0000-0000-00004F600000}"/>
    <cellStyle name="tableau | cellule | normal | decimal 1 10 3" xfId="31993" xr:uid="{00000000-0005-0000-0000-000050600000}"/>
    <cellStyle name="tableau | cellule | normal | decimal 1 11" xfId="14379" xr:uid="{00000000-0005-0000-0000-000051600000}"/>
    <cellStyle name="tableau | cellule | normal | decimal 1 11 2" xfId="31995" xr:uid="{00000000-0005-0000-0000-000052600000}"/>
    <cellStyle name="tableau | cellule | normal | decimal 1 12" xfId="31992" xr:uid="{00000000-0005-0000-0000-000053600000}"/>
    <cellStyle name="tableau | cellule | normal | decimal 1 2" xfId="14380" xr:uid="{00000000-0005-0000-0000-000054600000}"/>
    <cellStyle name="tableau | cellule | normal | decimal 1 2 2" xfId="14381" xr:uid="{00000000-0005-0000-0000-000055600000}"/>
    <cellStyle name="tableau | cellule | normal | decimal 1 2 2 2" xfId="14382" xr:uid="{00000000-0005-0000-0000-000056600000}"/>
    <cellStyle name="tableau | cellule | normal | decimal 1 2 2 2 2" xfId="31998" xr:uid="{00000000-0005-0000-0000-000057600000}"/>
    <cellStyle name="tableau | cellule | normal | decimal 1 2 2 3" xfId="31997" xr:uid="{00000000-0005-0000-0000-000058600000}"/>
    <cellStyle name="tableau | cellule | normal | decimal 1 2 3" xfId="14383" xr:uid="{00000000-0005-0000-0000-000059600000}"/>
    <cellStyle name="tableau | cellule | normal | decimal 1 2 3 2" xfId="14384" xr:uid="{00000000-0005-0000-0000-00005A600000}"/>
    <cellStyle name="tableau | cellule | normal | decimal 1 2 3 2 2" xfId="32000" xr:uid="{00000000-0005-0000-0000-00005B600000}"/>
    <cellStyle name="tableau | cellule | normal | decimal 1 2 3 3" xfId="31999" xr:uid="{00000000-0005-0000-0000-00005C600000}"/>
    <cellStyle name="tableau | cellule | normal | decimal 1 2 4" xfId="14385" xr:uid="{00000000-0005-0000-0000-00005D600000}"/>
    <cellStyle name="tableau | cellule | normal | decimal 1 2 4 2" xfId="32001" xr:uid="{00000000-0005-0000-0000-00005E600000}"/>
    <cellStyle name="tableau | cellule | normal | decimal 1 2 5" xfId="31996" xr:uid="{00000000-0005-0000-0000-00005F600000}"/>
    <cellStyle name="tableau | cellule | normal | decimal 1 3" xfId="14386" xr:uid="{00000000-0005-0000-0000-000060600000}"/>
    <cellStyle name="tableau | cellule | normal | decimal 1 3 2" xfId="14387" xr:uid="{00000000-0005-0000-0000-000061600000}"/>
    <cellStyle name="tableau | cellule | normal | decimal 1 3 2 2" xfId="14388" xr:uid="{00000000-0005-0000-0000-000062600000}"/>
    <cellStyle name="tableau | cellule | normal | decimal 1 3 2 2 2" xfId="32004" xr:uid="{00000000-0005-0000-0000-000063600000}"/>
    <cellStyle name="tableau | cellule | normal | decimal 1 3 2 3" xfId="32003" xr:uid="{00000000-0005-0000-0000-000064600000}"/>
    <cellStyle name="tableau | cellule | normal | decimal 1 3 3" xfId="14389" xr:uid="{00000000-0005-0000-0000-000065600000}"/>
    <cellStyle name="tableau | cellule | normal | decimal 1 3 3 2" xfId="14390" xr:uid="{00000000-0005-0000-0000-000066600000}"/>
    <cellStyle name="tableau | cellule | normal | decimal 1 3 3 2 2" xfId="32006" xr:uid="{00000000-0005-0000-0000-000067600000}"/>
    <cellStyle name="tableau | cellule | normal | decimal 1 3 3 3" xfId="32005" xr:uid="{00000000-0005-0000-0000-000068600000}"/>
    <cellStyle name="tableau | cellule | normal | decimal 1 3 4" xfId="14391" xr:uid="{00000000-0005-0000-0000-000069600000}"/>
    <cellStyle name="tableau | cellule | normal | decimal 1 3 4 2" xfId="32007" xr:uid="{00000000-0005-0000-0000-00006A600000}"/>
    <cellStyle name="tableau | cellule | normal | decimal 1 3 5" xfId="32002" xr:uid="{00000000-0005-0000-0000-00006B600000}"/>
    <cellStyle name="tableau | cellule | normal | decimal 1 4" xfId="14392" xr:uid="{00000000-0005-0000-0000-00006C600000}"/>
    <cellStyle name="tableau | cellule | normal | decimal 1 4 2" xfId="14393" xr:uid="{00000000-0005-0000-0000-00006D600000}"/>
    <cellStyle name="tableau | cellule | normal | decimal 1 4 2 2" xfId="14394" xr:uid="{00000000-0005-0000-0000-00006E600000}"/>
    <cellStyle name="tableau | cellule | normal | decimal 1 4 2 2 2" xfId="32010" xr:uid="{00000000-0005-0000-0000-00006F600000}"/>
    <cellStyle name="tableau | cellule | normal | decimal 1 4 2 3" xfId="32009" xr:uid="{00000000-0005-0000-0000-000070600000}"/>
    <cellStyle name="tableau | cellule | normal | decimal 1 4 3" xfId="14395" xr:uid="{00000000-0005-0000-0000-000071600000}"/>
    <cellStyle name="tableau | cellule | normal | decimal 1 4 3 2" xfId="14396" xr:uid="{00000000-0005-0000-0000-000072600000}"/>
    <cellStyle name="tableau | cellule | normal | decimal 1 4 3 2 2" xfId="32012" xr:uid="{00000000-0005-0000-0000-000073600000}"/>
    <cellStyle name="tableau | cellule | normal | decimal 1 4 3 3" xfId="32011" xr:uid="{00000000-0005-0000-0000-000074600000}"/>
    <cellStyle name="tableau | cellule | normal | decimal 1 4 4" xfId="14397" xr:uid="{00000000-0005-0000-0000-000075600000}"/>
    <cellStyle name="tableau | cellule | normal | decimal 1 4 4 2" xfId="32013" xr:uid="{00000000-0005-0000-0000-000076600000}"/>
    <cellStyle name="tableau | cellule | normal | decimal 1 4 5" xfId="32008" xr:uid="{00000000-0005-0000-0000-000077600000}"/>
    <cellStyle name="tableau | cellule | normal | decimal 1 5" xfId="14398" xr:uid="{00000000-0005-0000-0000-000078600000}"/>
    <cellStyle name="tableau | cellule | normal | decimal 1 5 2" xfId="14399" xr:uid="{00000000-0005-0000-0000-000079600000}"/>
    <cellStyle name="tableau | cellule | normal | decimal 1 5 2 2" xfId="14400" xr:uid="{00000000-0005-0000-0000-00007A600000}"/>
    <cellStyle name="tableau | cellule | normal | decimal 1 5 2 2 2" xfId="32016" xr:uid="{00000000-0005-0000-0000-00007B600000}"/>
    <cellStyle name="tableau | cellule | normal | decimal 1 5 2 3" xfId="32015" xr:uid="{00000000-0005-0000-0000-00007C600000}"/>
    <cellStyle name="tableau | cellule | normal | decimal 1 5 3" xfId="14401" xr:uid="{00000000-0005-0000-0000-00007D600000}"/>
    <cellStyle name="tableau | cellule | normal | decimal 1 5 3 2" xfId="14402" xr:uid="{00000000-0005-0000-0000-00007E600000}"/>
    <cellStyle name="tableau | cellule | normal | decimal 1 5 3 2 2" xfId="32018" xr:uid="{00000000-0005-0000-0000-00007F600000}"/>
    <cellStyle name="tableau | cellule | normal | decimal 1 5 3 3" xfId="32017" xr:uid="{00000000-0005-0000-0000-000080600000}"/>
    <cellStyle name="tableau | cellule | normal | decimal 1 5 4" xfId="14403" xr:uid="{00000000-0005-0000-0000-000081600000}"/>
    <cellStyle name="tableau | cellule | normal | decimal 1 5 4 2" xfId="14404" xr:uid="{00000000-0005-0000-0000-000082600000}"/>
    <cellStyle name="tableau | cellule | normal | decimal 1 5 4 2 2" xfId="32020" xr:uid="{00000000-0005-0000-0000-000083600000}"/>
    <cellStyle name="tableau | cellule | normal | decimal 1 5 4 3" xfId="32019" xr:uid="{00000000-0005-0000-0000-000084600000}"/>
    <cellStyle name="tableau | cellule | normal | decimal 1 5 5" xfId="14405" xr:uid="{00000000-0005-0000-0000-000085600000}"/>
    <cellStyle name="tableau | cellule | normal | decimal 1 5 5 2" xfId="32021" xr:uid="{00000000-0005-0000-0000-000086600000}"/>
    <cellStyle name="tableau | cellule | normal | decimal 1 5 6" xfId="32014" xr:uid="{00000000-0005-0000-0000-000087600000}"/>
    <cellStyle name="tableau | cellule | normal | decimal 1 6" xfId="14406" xr:uid="{00000000-0005-0000-0000-000088600000}"/>
    <cellStyle name="tableau | cellule | normal | decimal 1 6 2" xfId="14407" xr:uid="{00000000-0005-0000-0000-000089600000}"/>
    <cellStyle name="tableau | cellule | normal | decimal 1 6 2 2" xfId="14408" xr:uid="{00000000-0005-0000-0000-00008A600000}"/>
    <cellStyle name="tableau | cellule | normal | decimal 1 6 2 2 2" xfId="32024" xr:uid="{00000000-0005-0000-0000-00008B600000}"/>
    <cellStyle name="tableau | cellule | normal | decimal 1 6 2 3" xfId="32023" xr:uid="{00000000-0005-0000-0000-00008C600000}"/>
    <cellStyle name="tableau | cellule | normal | decimal 1 6 3" xfId="14409" xr:uid="{00000000-0005-0000-0000-00008D600000}"/>
    <cellStyle name="tableau | cellule | normal | decimal 1 6 3 2" xfId="14410" xr:uid="{00000000-0005-0000-0000-00008E600000}"/>
    <cellStyle name="tableau | cellule | normal | decimal 1 6 3 2 2" xfId="32026" xr:uid="{00000000-0005-0000-0000-00008F600000}"/>
    <cellStyle name="tableau | cellule | normal | decimal 1 6 3 3" xfId="32025" xr:uid="{00000000-0005-0000-0000-000090600000}"/>
    <cellStyle name="tableau | cellule | normal | decimal 1 6 4" xfId="14411" xr:uid="{00000000-0005-0000-0000-000091600000}"/>
    <cellStyle name="tableau | cellule | normal | decimal 1 6 4 2" xfId="32027" xr:uid="{00000000-0005-0000-0000-000092600000}"/>
    <cellStyle name="tableau | cellule | normal | decimal 1 6 5" xfId="32022" xr:uid="{00000000-0005-0000-0000-000093600000}"/>
    <cellStyle name="tableau | cellule | normal | decimal 1 7" xfId="14412" xr:uid="{00000000-0005-0000-0000-000094600000}"/>
    <cellStyle name="tableau | cellule | normal | decimal 1 7 2" xfId="14413" xr:uid="{00000000-0005-0000-0000-000095600000}"/>
    <cellStyle name="tableau | cellule | normal | decimal 1 7 2 2" xfId="32029" xr:uid="{00000000-0005-0000-0000-000096600000}"/>
    <cellStyle name="tableau | cellule | normal | decimal 1 7 3" xfId="32028" xr:uid="{00000000-0005-0000-0000-000097600000}"/>
    <cellStyle name="tableau | cellule | normal | decimal 1 8" xfId="14414" xr:uid="{00000000-0005-0000-0000-000098600000}"/>
    <cellStyle name="tableau | cellule | normal | decimal 1 8 2" xfId="14415" xr:uid="{00000000-0005-0000-0000-000099600000}"/>
    <cellStyle name="tableau | cellule | normal | decimal 1 8 2 2" xfId="32031" xr:uid="{00000000-0005-0000-0000-00009A600000}"/>
    <cellStyle name="tableau | cellule | normal | decimal 1 8 3" xfId="32030" xr:uid="{00000000-0005-0000-0000-00009B600000}"/>
    <cellStyle name="tableau | cellule | normal | decimal 1 9" xfId="14416" xr:uid="{00000000-0005-0000-0000-00009C600000}"/>
    <cellStyle name="tableau | cellule | normal | decimal 1 9 2" xfId="14417" xr:uid="{00000000-0005-0000-0000-00009D600000}"/>
    <cellStyle name="tableau | cellule | normal | decimal 1 9 2 2" xfId="32033" xr:uid="{00000000-0005-0000-0000-00009E600000}"/>
    <cellStyle name="tableau | cellule | normal | decimal 1 9 3" xfId="32032" xr:uid="{00000000-0005-0000-0000-00009F600000}"/>
    <cellStyle name="tableau | cellule | normal | pourcentage | decimal 1" xfId="14418" xr:uid="{00000000-0005-0000-0000-0000A0600000}"/>
    <cellStyle name="tableau | cellule | normal | pourcentage | decimal 1 10" xfId="14419" xr:uid="{00000000-0005-0000-0000-0000A1600000}"/>
    <cellStyle name="tableau | cellule | normal | pourcentage | decimal 1 10 2" xfId="14420" xr:uid="{00000000-0005-0000-0000-0000A2600000}"/>
    <cellStyle name="tableau | cellule | normal | pourcentage | decimal 1 10 2 2" xfId="32036" xr:uid="{00000000-0005-0000-0000-0000A3600000}"/>
    <cellStyle name="tableau | cellule | normal | pourcentage | decimal 1 10 3" xfId="32035" xr:uid="{00000000-0005-0000-0000-0000A4600000}"/>
    <cellStyle name="tableau | cellule | normal | pourcentage | decimal 1 11" xfId="14421" xr:uid="{00000000-0005-0000-0000-0000A5600000}"/>
    <cellStyle name="tableau | cellule | normal | pourcentage | decimal 1 11 2" xfId="32037" xr:uid="{00000000-0005-0000-0000-0000A6600000}"/>
    <cellStyle name="tableau | cellule | normal | pourcentage | decimal 1 12" xfId="32034" xr:uid="{00000000-0005-0000-0000-0000A7600000}"/>
    <cellStyle name="tableau | cellule | normal | pourcentage | decimal 1 2" xfId="14422" xr:uid="{00000000-0005-0000-0000-0000A8600000}"/>
    <cellStyle name="tableau | cellule | normal | pourcentage | decimal 1 2 2" xfId="14423" xr:uid="{00000000-0005-0000-0000-0000A9600000}"/>
    <cellStyle name="tableau | cellule | normal | pourcentage | decimal 1 2 2 2" xfId="14424" xr:uid="{00000000-0005-0000-0000-0000AA600000}"/>
    <cellStyle name="tableau | cellule | normal | pourcentage | decimal 1 2 2 2 2" xfId="32040" xr:uid="{00000000-0005-0000-0000-0000AB600000}"/>
    <cellStyle name="tableau | cellule | normal | pourcentage | decimal 1 2 2 3" xfId="32039" xr:uid="{00000000-0005-0000-0000-0000AC600000}"/>
    <cellStyle name="tableau | cellule | normal | pourcentage | decimal 1 2 3" xfId="14425" xr:uid="{00000000-0005-0000-0000-0000AD600000}"/>
    <cellStyle name="tableau | cellule | normal | pourcentage | decimal 1 2 3 2" xfId="14426" xr:uid="{00000000-0005-0000-0000-0000AE600000}"/>
    <cellStyle name="tableau | cellule | normal | pourcentage | decimal 1 2 3 2 2" xfId="32042" xr:uid="{00000000-0005-0000-0000-0000AF600000}"/>
    <cellStyle name="tableau | cellule | normal | pourcentage | decimal 1 2 3 3" xfId="32041" xr:uid="{00000000-0005-0000-0000-0000B0600000}"/>
    <cellStyle name="tableau | cellule | normal | pourcentage | decimal 1 2 4" xfId="14427" xr:uid="{00000000-0005-0000-0000-0000B1600000}"/>
    <cellStyle name="tableau | cellule | normal | pourcentage | decimal 1 2 4 2" xfId="32043" xr:uid="{00000000-0005-0000-0000-0000B2600000}"/>
    <cellStyle name="tableau | cellule | normal | pourcentage | decimal 1 2 5" xfId="32038" xr:uid="{00000000-0005-0000-0000-0000B3600000}"/>
    <cellStyle name="tableau | cellule | normal | pourcentage | decimal 1 3" xfId="14428" xr:uid="{00000000-0005-0000-0000-0000B4600000}"/>
    <cellStyle name="tableau | cellule | normal | pourcentage | decimal 1 3 2" xfId="14429" xr:uid="{00000000-0005-0000-0000-0000B5600000}"/>
    <cellStyle name="tableau | cellule | normal | pourcentage | decimal 1 3 2 2" xfId="14430" xr:uid="{00000000-0005-0000-0000-0000B6600000}"/>
    <cellStyle name="tableau | cellule | normal | pourcentage | decimal 1 3 2 2 2" xfId="32046" xr:uid="{00000000-0005-0000-0000-0000B7600000}"/>
    <cellStyle name="tableau | cellule | normal | pourcentage | decimal 1 3 2 3" xfId="32045" xr:uid="{00000000-0005-0000-0000-0000B8600000}"/>
    <cellStyle name="tableau | cellule | normal | pourcentage | decimal 1 3 3" xfId="14431" xr:uid="{00000000-0005-0000-0000-0000B9600000}"/>
    <cellStyle name="tableau | cellule | normal | pourcentage | decimal 1 3 3 2" xfId="14432" xr:uid="{00000000-0005-0000-0000-0000BA600000}"/>
    <cellStyle name="tableau | cellule | normal | pourcentage | decimal 1 3 3 2 2" xfId="32048" xr:uid="{00000000-0005-0000-0000-0000BB600000}"/>
    <cellStyle name="tableau | cellule | normal | pourcentage | decimal 1 3 3 3" xfId="32047" xr:uid="{00000000-0005-0000-0000-0000BC600000}"/>
    <cellStyle name="tableau | cellule | normal | pourcentage | decimal 1 3 4" xfId="14433" xr:uid="{00000000-0005-0000-0000-0000BD600000}"/>
    <cellStyle name="tableau | cellule | normal | pourcentage | decimal 1 3 4 2" xfId="32049" xr:uid="{00000000-0005-0000-0000-0000BE600000}"/>
    <cellStyle name="tableau | cellule | normal | pourcentage | decimal 1 3 5" xfId="32044" xr:uid="{00000000-0005-0000-0000-0000BF600000}"/>
    <cellStyle name="tableau | cellule | normal | pourcentage | decimal 1 4" xfId="14434" xr:uid="{00000000-0005-0000-0000-0000C0600000}"/>
    <cellStyle name="tableau | cellule | normal | pourcentage | decimal 1 4 2" xfId="14435" xr:uid="{00000000-0005-0000-0000-0000C1600000}"/>
    <cellStyle name="tableau | cellule | normal | pourcentage | decimal 1 4 2 2" xfId="14436" xr:uid="{00000000-0005-0000-0000-0000C2600000}"/>
    <cellStyle name="tableau | cellule | normal | pourcentage | decimal 1 4 2 2 2" xfId="32052" xr:uid="{00000000-0005-0000-0000-0000C3600000}"/>
    <cellStyle name="tableau | cellule | normal | pourcentage | decimal 1 4 2 3" xfId="32051" xr:uid="{00000000-0005-0000-0000-0000C4600000}"/>
    <cellStyle name="tableau | cellule | normal | pourcentage | decimal 1 4 3" xfId="14437" xr:uid="{00000000-0005-0000-0000-0000C5600000}"/>
    <cellStyle name="tableau | cellule | normal | pourcentage | decimal 1 4 3 2" xfId="14438" xr:uid="{00000000-0005-0000-0000-0000C6600000}"/>
    <cellStyle name="tableau | cellule | normal | pourcentage | decimal 1 4 3 2 2" xfId="32054" xr:uid="{00000000-0005-0000-0000-0000C7600000}"/>
    <cellStyle name="tableau | cellule | normal | pourcentage | decimal 1 4 3 3" xfId="32053" xr:uid="{00000000-0005-0000-0000-0000C8600000}"/>
    <cellStyle name="tableau | cellule | normal | pourcentage | decimal 1 4 4" xfId="14439" xr:uid="{00000000-0005-0000-0000-0000C9600000}"/>
    <cellStyle name="tableau | cellule | normal | pourcentage | decimal 1 4 4 2" xfId="32055" xr:uid="{00000000-0005-0000-0000-0000CA600000}"/>
    <cellStyle name="tableau | cellule | normal | pourcentage | decimal 1 4 5" xfId="32050" xr:uid="{00000000-0005-0000-0000-0000CB600000}"/>
    <cellStyle name="tableau | cellule | normal | pourcentage | decimal 1 5" xfId="14440" xr:uid="{00000000-0005-0000-0000-0000CC600000}"/>
    <cellStyle name="tableau | cellule | normal | pourcentage | decimal 1 5 2" xfId="14441" xr:uid="{00000000-0005-0000-0000-0000CD600000}"/>
    <cellStyle name="tableau | cellule | normal | pourcentage | decimal 1 5 2 2" xfId="14442" xr:uid="{00000000-0005-0000-0000-0000CE600000}"/>
    <cellStyle name="tableau | cellule | normal | pourcentage | decimal 1 5 2 2 2" xfId="32058" xr:uid="{00000000-0005-0000-0000-0000CF600000}"/>
    <cellStyle name="tableau | cellule | normal | pourcentage | decimal 1 5 2 3" xfId="32057" xr:uid="{00000000-0005-0000-0000-0000D0600000}"/>
    <cellStyle name="tableau | cellule | normal | pourcentage | decimal 1 5 3" xfId="14443" xr:uid="{00000000-0005-0000-0000-0000D1600000}"/>
    <cellStyle name="tableau | cellule | normal | pourcentage | decimal 1 5 3 2" xfId="14444" xr:uid="{00000000-0005-0000-0000-0000D2600000}"/>
    <cellStyle name="tableau | cellule | normal | pourcentage | decimal 1 5 3 2 2" xfId="32060" xr:uid="{00000000-0005-0000-0000-0000D3600000}"/>
    <cellStyle name="tableau | cellule | normal | pourcentage | decimal 1 5 3 3" xfId="32059" xr:uid="{00000000-0005-0000-0000-0000D4600000}"/>
    <cellStyle name="tableau | cellule | normal | pourcentage | decimal 1 5 4" xfId="14445" xr:uid="{00000000-0005-0000-0000-0000D5600000}"/>
    <cellStyle name="tableau | cellule | normal | pourcentage | decimal 1 5 4 2" xfId="14446" xr:uid="{00000000-0005-0000-0000-0000D6600000}"/>
    <cellStyle name="tableau | cellule | normal | pourcentage | decimal 1 5 4 2 2" xfId="32062" xr:uid="{00000000-0005-0000-0000-0000D7600000}"/>
    <cellStyle name="tableau | cellule | normal | pourcentage | decimal 1 5 4 3" xfId="32061" xr:uid="{00000000-0005-0000-0000-0000D8600000}"/>
    <cellStyle name="tableau | cellule | normal | pourcentage | decimal 1 5 5" xfId="14447" xr:uid="{00000000-0005-0000-0000-0000D9600000}"/>
    <cellStyle name="tableau | cellule | normal | pourcentage | decimal 1 5 5 2" xfId="32063" xr:uid="{00000000-0005-0000-0000-0000DA600000}"/>
    <cellStyle name="tableau | cellule | normal | pourcentage | decimal 1 5 6" xfId="32056" xr:uid="{00000000-0005-0000-0000-0000DB600000}"/>
    <cellStyle name="tableau | cellule | normal | pourcentage | decimal 1 6" xfId="14448" xr:uid="{00000000-0005-0000-0000-0000DC600000}"/>
    <cellStyle name="tableau | cellule | normal | pourcentage | decimal 1 6 2" xfId="14449" xr:uid="{00000000-0005-0000-0000-0000DD600000}"/>
    <cellStyle name="tableau | cellule | normal | pourcentage | decimal 1 6 2 2" xfId="14450" xr:uid="{00000000-0005-0000-0000-0000DE600000}"/>
    <cellStyle name="tableau | cellule | normal | pourcentage | decimal 1 6 2 2 2" xfId="32066" xr:uid="{00000000-0005-0000-0000-0000DF600000}"/>
    <cellStyle name="tableau | cellule | normal | pourcentage | decimal 1 6 2 3" xfId="32065" xr:uid="{00000000-0005-0000-0000-0000E0600000}"/>
    <cellStyle name="tableau | cellule | normal | pourcentage | decimal 1 6 3" xfId="14451" xr:uid="{00000000-0005-0000-0000-0000E1600000}"/>
    <cellStyle name="tableau | cellule | normal | pourcentage | decimal 1 6 3 2" xfId="14452" xr:uid="{00000000-0005-0000-0000-0000E2600000}"/>
    <cellStyle name="tableau | cellule | normal | pourcentage | decimal 1 6 3 2 2" xfId="32068" xr:uid="{00000000-0005-0000-0000-0000E3600000}"/>
    <cellStyle name="tableau | cellule | normal | pourcentage | decimal 1 6 3 3" xfId="32067" xr:uid="{00000000-0005-0000-0000-0000E4600000}"/>
    <cellStyle name="tableau | cellule | normal | pourcentage | decimal 1 6 4" xfId="14453" xr:uid="{00000000-0005-0000-0000-0000E5600000}"/>
    <cellStyle name="tableau | cellule | normal | pourcentage | decimal 1 6 4 2" xfId="32069" xr:uid="{00000000-0005-0000-0000-0000E6600000}"/>
    <cellStyle name="tableau | cellule | normal | pourcentage | decimal 1 6 5" xfId="32064" xr:uid="{00000000-0005-0000-0000-0000E7600000}"/>
    <cellStyle name="tableau | cellule | normal | pourcentage | decimal 1 7" xfId="14454" xr:uid="{00000000-0005-0000-0000-0000E8600000}"/>
    <cellStyle name="tableau | cellule | normal | pourcentage | decimal 1 7 2" xfId="14455" xr:uid="{00000000-0005-0000-0000-0000E9600000}"/>
    <cellStyle name="tableau | cellule | normal | pourcentage | decimal 1 7 2 2" xfId="32071" xr:uid="{00000000-0005-0000-0000-0000EA600000}"/>
    <cellStyle name="tableau | cellule | normal | pourcentage | decimal 1 7 3" xfId="32070" xr:uid="{00000000-0005-0000-0000-0000EB600000}"/>
    <cellStyle name="tableau | cellule | normal | pourcentage | decimal 1 8" xfId="14456" xr:uid="{00000000-0005-0000-0000-0000EC600000}"/>
    <cellStyle name="tableau | cellule | normal | pourcentage | decimal 1 8 2" xfId="14457" xr:uid="{00000000-0005-0000-0000-0000ED600000}"/>
    <cellStyle name="tableau | cellule | normal | pourcentage | decimal 1 8 2 2" xfId="32073" xr:uid="{00000000-0005-0000-0000-0000EE600000}"/>
    <cellStyle name="tableau | cellule | normal | pourcentage | decimal 1 8 3" xfId="32072" xr:uid="{00000000-0005-0000-0000-0000EF600000}"/>
    <cellStyle name="tableau | cellule | normal | pourcentage | decimal 1 9" xfId="14458" xr:uid="{00000000-0005-0000-0000-0000F0600000}"/>
    <cellStyle name="tableau | cellule | normal | pourcentage | decimal 1 9 2" xfId="14459" xr:uid="{00000000-0005-0000-0000-0000F1600000}"/>
    <cellStyle name="tableau | cellule | normal | pourcentage | decimal 1 9 2 2" xfId="32075" xr:uid="{00000000-0005-0000-0000-0000F2600000}"/>
    <cellStyle name="tableau | cellule | normal | pourcentage | decimal 1 9 3" xfId="32074" xr:uid="{00000000-0005-0000-0000-0000F3600000}"/>
    <cellStyle name="tableau | cellule | total | decimal 1" xfId="14460" xr:uid="{00000000-0005-0000-0000-0000F4600000}"/>
    <cellStyle name="tableau | cellule | total | decimal 1 10" xfId="14461" xr:uid="{00000000-0005-0000-0000-0000F5600000}"/>
    <cellStyle name="tableau | cellule | total | decimal 1 10 2" xfId="14462" xr:uid="{00000000-0005-0000-0000-0000F6600000}"/>
    <cellStyle name="tableau | cellule | total | decimal 1 10 2 2" xfId="32078" xr:uid="{00000000-0005-0000-0000-0000F7600000}"/>
    <cellStyle name="tableau | cellule | total | decimal 1 10 3" xfId="32077" xr:uid="{00000000-0005-0000-0000-0000F8600000}"/>
    <cellStyle name="tableau | cellule | total | decimal 1 11" xfId="14463" xr:uid="{00000000-0005-0000-0000-0000F9600000}"/>
    <cellStyle name="tableau | cellule | total | decimal 1 11 2" xfId="32079" xr:uid="{00000000-0005-0000-0000-0000FA600000}"/>
    <cellStyle name="tableau | cellule | total | decimal 1 12" xfId="32076" xr:uid="{00000000-0005-0000-0000-0000FB600000}"/>
    <cellStyle name="tableau | cellule | total | decimal 1 2" xfId="14464" xr:uid="{00000000-0005-0000-0000-0000FC600000}"/>
    <cellStyle name="tableau | cellule | total | decimal 1 2 2" xfId="14465" xr:uid="{00000000-0005-0000-0000-0000FD600000}"/>
    <cellStyle name="tableau | cellule | total | decimal 1 2 2 2" xfId="14466" xr:uid="{00000000-0005-0000-0000-0000FE600000}"/>
    <cellStyle name="tableau | cellule | total | decimal 1 2 2 2 2" xfId="32082" xr:uid="{00000000-0005-0000-0000-0000FF600000}"/>
    <cellStyle name="tableau | cellule | total | decimal 1 2 2 3" xfId="32081" xr:uid="{00000000-0005-0000-0000-000000610000}"/>
    <cellStyle name="tableau | cellule | total | decimal 1 2 3" xfId="14467" xr:uid="{00000000-0005-0000-0000-000001610000}"/>
    <cellStyle name="tableau | cellule | total | decimal 1 2 3 2" xfId="14468" xr:uid="{00000000-0005-0000-0000-000002610000}"/>
    <cellStyle name="tableau | cellule | total | decimal 1 2 3 2 2" xfId="32084" xr:uid="{00000000-0005-0000-0000-000003610000}"/>
    <cellStyle name="tableau | cellule | total | decimal 1 2 3 3" xfId="32083" xr:uid="{00000000-0005-0000-0000-000004610000}"/>
    <cellStyle name="tableau | cellule | total | decimal 1 2 4" xfId="14469" xr:uid="{00000000-0005-0000-0000-000005610000}"/>
    <cellStyle name="tableau | cellule | total | decimal 1 2 4 2" xfId="32085" xr:uid="{00000000-0005-0000-0000-000006610000}"/>
    <cellStyle name="tableau | cellule | total | decimal 1 2 5" xfId="32080" xr:uid="{00000000-0005-0000-0000-000007610000}"/>
    <cellStyle name="tableau | cellule | total | decimal 1 3" xfId="14470" xr:uid="{00000000-0005-0000-0000-000008610000}"/>
    <cellStyle name="tableau | cellule | total | decimal 1 3 2" xfId="14471" xr:uid="{00000000-0005-0000-0000-000009610000}"/>
    <cellStyle name="tableau | cellule | total | decimal 1 3 2 2" xfId="14472" xr:uid="{00000000-0005-0000-0000-00000A610000}"/>
    <cellStyle name="tableau | cellule | total | decimal 1 3 2 2 2" xfId="32088" xr:uid="{00000000-0005-0000-0000-00000B610000}"/>
    <cellStyle name="tableau | cellule | total | decimal 1 3 2 3" xfId="32087" xr:uid="{00000000-0005-0000-0000-00000C610000}"/>
    <cellStyle name="tableau | cellule | total | decimal 1 3 3" xfId="14473" xr:uid="{00000000-0005-0000-0000-00000D610000}"/>
    <cellStyle name="tableau | cellule | total | decimal 1 3 3 2" xfId="14474" xr:uid="{00000000-0005-0000-0000-00000E610000}"/>
    <cellStyle name="tableau | cellule | total | decimal 1 3 3 2 2" xfId="32090" xr:uid="{00000000-0005-0000-0000-00000F610000}"/>
    <cellStyle name="tableau | cellule | total | decimal 1 3 3 3" xfId="32089" xr:uid="{00000000-0005-0000-0000-000010610000}"/>
    <cellStyle name="tableau | cellule | total | decimal 1 3 4" xfId="14475" xr:uid="{00000000-0005-0000-0000-000011610000}"/>
    <cellStyle name="tableau | cellule | total | decimal 1 3 4 2" xfId="32091" xr:uid="{00000000-0005-0000-0000-000012610000}"/>
    <cellStyle name="tableau | cellule | total | decimal 1 3 5" xfId="32086" xr:uid="{00000000-0005-0000-0000-000013610000}"/>
    <cellStyle name="tableau | cellule | total | decimal 1 4" xfId="14476" xr:uid="{00000000-0005-0000-0000-000014610000}"/>
    <cellStyle name="tableau | cellule | total | decimal 1 4 2" xfId="14477" xr:uid="{00000000-0005-0000-0000-000015610000}"/>
    <cellStyle name="tableau | cellule | total | decimal 1 4 2 2" xfId="14478" xr:uid="{00000000-0005-0000-0000-000016610000}"/>
    <cellStyle name="tableau | cellule | total | decimal 1 4 2 2 2" xfId="32094" xr:uid="{00000000-0005-0000-0000-000017610000}"/>
    <cellStyle name="tableau | cellule | total | decimal 1 4 2 3" xfId="32093" xr:uid="{00000000-0005-0000-0000-000018610000}"/>
    <cellStyle name="tableau | cellule | total | decimal 1 4 3" xfId="14479" xr:uid="{00000000-0005-0000-0000-000019610000}"/>
    <cellStyle name="tableau | cellule | total | decimal 1 4 3 2" xfId="14480" xr:uid="{00000000-0005-0000-0000-00001A610000}"/>
    <cellStyle name="tableau | cellule | total | decimal 1 4 3 2 2" xfId="32096" xr:uid="{00000000-0005-0000-0000-00001B610000}"/>
    <cellStyle name="tableau | cellule | total | decimal 1 4 3 3" xfId="32095" xr:uid="{00000000-0005-0000-0000-00001C610000}"/>
    <cellStyle name="tableau | cellule | total | decimal 1 4 4" xfId="14481" xr:uid="{00000000-0005-0000-0000-00001D610000}"/>
    <cellStyle name="tableau | cellule | total | decimal 1 4 4 2" xfId="32097" xr:uid="{00000000-0005-0000-0000-00001E610000}"/>
    <cellStyle name="tableau | cellule | total | decimal 1 4 5" xfId="32092" xr:uid="{00000000-0005-0000-0000-00001F610000}"/>
    <cellStyle name="tableau | cellule | total | decimal 1 5" xfId="14482" xr:uid="{00000000-0005-0000-0000-000020610000}"/>
    <cellStyle name="tableau | cellule | total | decimal 1 5 2" xfId="14483" xr:uid="{00000000-0005-0000-0000-000021610000}"/>
    <cellStyle name="tableau | cellule | total | decimal 1 5 2 2" xfId="14484" xr:uid="{00000000-0005-0000-0000-000022610000}"/>
    <cellStyle name="tableau | cellule | total | decimal 1 5 2 2 2" xfId="32100" xr:uid="{00000000-0005-0000-0000-000023610000}"/>
    <cellStyle name="tableau | cellule | total | decimal 1 5 2 3" xfId="32099" xr:uid="{00000000-0005-0000-0000-000024610000}"/>
    <cellStyle name="tableau | cellule | total | decimal 1 5 3" xfId="14485" xr:uid="{00000000-0005-0000-0000-000025610000}"/>
    <cellStyle name="tableau | cellule | total | decimal 1 5 3 2" xfId="14486" xr:uid="{00000000-0005-0000-0000-000026610000}"/>
    <cellStyle name="tableau | cellule | total | decimal 1 5 3 2 2" xfId="32102" xr:uid="{00000000-0005-0000-0000-000027610000}"/>
    <cellStyle name="tableau | cellule | total | decimal 1 5 3 3" xfId="32101" xr:uid="{00000000-0005-0000-0000-000028610000}"/>
    <cellStyle name="tableau | cellule | total | decimal 1 5 4" xfId="14487" xr:uid="{00000000-0005-0000-0000-000029610000}"/>
    <cellStyle name="tableau | cellule | total | decimal 1 5 4 2" xfId="14488" xr:uid="{00000000-0005-0000-0000-00002A610000}"/>
    <cellStyle name="tableau | cellule | total | decimal 1 5 4 2 2" xfId="32104" xr:uid="{00000000-0005-0000-0000-00002B610000}"/>
    <cellStyle name="tableau | cellule | total | decimal 1 5 4 3" xfId="32103" xr:uid="{00000000-0005-0000-0000-00002C610000}"/>
    <cellStyle name="tableau | cellule | total | decimal 1 5 5" xfId="14489" xr:uid="{00000000-0005-0000-0000-00002D610000}"/>
    <cellStyle name="tableau | cellule | total | decimal 1 5 5 2" xfId="32105" xr:uid="{00000000-0005-0000-0000-00002E610000}"/>
    <cellStyle name="tableau | cellule | total | decimal 1 5 6" xfId="32098" xr:uid="{00000000-0005-0000-0000-00002F610000}"/>
    <cellStyle name="tableau | cellule | total | decimal 1 6" xfId="14490" xr:uid="{00000000-0005-0000-0000-000030610000}"/>
    <cellStyle name="tableau | cellule | total | decimal 1 6 2" xfId="14491" xr:uid="{00000000-0005-0000-0000-000031610000}"/>
    <cellStyle name="tableau | cellule | total | decimal 1 6 2 2" xfId="14492" xr:uid="{00000000-0005-0000-0000-000032610000}"/>
    <cellStyle name="tableau | cellule | total | decimal 1 6 2 2 2" xfId="32108" xr:uid="{00000000-0005-0000-0000-000033610000}"/>
    <cellStyle name="tableau | cellule | total | decimal 1 6 2 3" xfId="32107" xr:uid="{00000000-0005-0000-0000-000034610000}"/>
    <cellStyle name="tableau | cellule | total | decimal 1 6 3" xfId="14493" xr:uid="{00000000-0005-0000-0000-000035610000}"/>
    <cellStyle name="tableau | cellule | total | decimal 1 6 3 2" xfId="14494" xr:uid="{00000000-0005-0000-0000-000036610000}"/>
    <cellStyle name="tableau | cellule | total | decimal 1 6 3 2 2" xfId="32110" xr:uid="{00000000-0005-0000-0000-000037610000}"/>
    <cellStyle name="tableau | cellule | total | decimal 1 6 3 3" xfId="32109" xr:uid="{00000000-0005-0000-0000-000038610000}"/>
    <cellStyle name="tableau | cellule | total | decimal 1 6 4" xfId="14495" xr:uid="{00000000-0005-0000-0000-000039610000}"/>
    <cellStyle name="tableau | cellule | total | decimal 1 6 4 2" xfId="32111" xr:uid="{00000000-0005-0000-0000-00003A610000}"/>
    <cellStyle name="tableau | cellule | total | decimal 1 6 5" xfId="32106" xr:uid="{00000000-0005-0000-0000-00003B610000}"/>
    <cellStyle name="tableau | cellule | total | decimal 1 7" xfId="14496" xr:uid="{00000000-0005-0000-0000-00003C610000}"/>
    <cellStyle name="tableau | cellule | total | decimal 1 7 2" xfId="14497" xr:uid="{00000000-0005-0000-0000-00003D610000}"/>
    <cellStyle name="tableau | cellule | total | decimal 1 7 2 2" xfId="32113" xr:uid="{00000000-0005-0000-0000-00003E610000}"/>
    <cellStyle name="tableau | cellule | total | decimal 1 7 3" xfId="32112" xr:uid="{00000000-0005-0000-0000-00003F610000}"/>
    <cellStyle name="tableau | cellule | total | decimal 1 8" xfId="14498" xr:uid="{00000000-0005-0000-0000-000040610000}"/>
    <cellStyle name="tableau | cellule | total | decimal 1 8 2" xfId="14499" xr:uid="{00000000-0005-0000-0000-000041610000}"/>
    <cellStyle name="tableau | cellule | total | decimal 1 8 2 2" xfId="32115" xr:uid="{00000000-0005-0000-0000-000042610000}"/>
    <cellStyle name="tableau | cellule | total | decimal 1 8 3" xfId="32114" xr:uid="{00000000-0005-0000-0000-000043610000}"/>
    <cellStyle name="tableau | cellule | total | decimal 1 9" xfId="14500" xr:uid="{00000000-0005-0000-0000-000044610000}"/>
    <cellStyle name="tableau | cellule | total | decimal 1 9 2" xfId="14501" xr:uid="{00000000-0005-0000-0000-000045610000}"/>
    <cellStyle name="tableau | cellule | total | decimal 1 9 2 2" xfId="32117" xr:uid="{00000000-0005-0000-0000-000046610000}"/>
    <cellStyle name="tableau | cellule | total | decimal 1 9 3" xfId="32116" xr:uid="{00000000-0005-0000-0000-000047610000}"/>
    <cellStyle name="tableau | coin superieur gauche" xfId="14502" xr:uid="{00000000-0005-0000-0000-000048610000}"/>
    <cellStyle name="tableau | coin superieur gauche 10" xfId="14503" xr:uid="{00000000-0005-0000-0000-000049610000}"/>
    <cellStyle name="tableau | coin superieur gauche 10 2" xfId="14504" xr:uid="{00000000-0005-0000-0000-00004A610000}"/>
    <cellStyle name="tableau | coin superieur gauche 10 2 2" xfId="32120" xr:uid="{00000000-0005-0000-0000-00004B610000}"/>
    <cellStyle name="tableau | coin superieur gauche 10 3" xfId="32119" xr:uid="{00000000-0005-0000-0000-00004C610000}"/>
    <cellStyle name="tableau | coin superieur gauche 11" xfId="14505" xr:uid="{00000000-0005-0000-0000-00004D610000}"/>
    <cellStyle name="tableau | coin superieur gauche 11 2" xfId="32121" xr:uid="{00000000-0005-0000-0000-00004E610000}"/>
    <cellStyle name="tableau | coin superieur gauche 12" xfId="32118" xr:uid="{00000000-0005-0000-0000-00004F610000}"/>
    <cellStyle name="tableau | coin superieur gauche 2" xfId="14506" xr:uid="{00000000-0005-0000-0000-000050610000}"/>
    <cellStyle name="tableau | coin superieur gauche 2 2" xfId="14507" xr:uid="{00000000-0005-0000-0000-000051610000}"/>
    <cellStyle name="tableau | coin superieur gauche 2 2 2" xfId="14508" xr:uid="{00000000-0005-0000-0000-000052610000}"/>
    <cellStyle name="tableau | coin superieur gauche 2 2 2 2" xfId="32124" xr:uid="{00000000-0005-0000-0000-000053610000}"/>
    <cellStyle name="tableau | coin superieur gauche 2 2 3" xfId="32123" xr:uid="{00000000-0005-0000-0000-000054610000}"/>
    <cellStyle name="tableau | coin superieur gauche 2 3" xfId="14509" xr:uid="{00000000-0005-0000-0000-000055610000}"/>
    <cellStyle name="tableau | coin superieur gauche 2 3 2" xfId="14510" xr:uid="{00000000-0005-0000-0000-000056610000}"/>
    <cellStyle name="tableau | coin superieur gauche 2 3 2 2" xfId="32126" xr:uid="{00000000-0005-0000-0000-000057610000}"/>
    <cellStyle name="tableau | coin superieur gauche 2 3 3" xfId="32125" xr:uid="{00000000-0005-0000-0000-000058610000}"/>
    <cellStyle name="tableau | coin superieur gauche 2 4" xfId="14511" xr:uid="{00000000-0005-0000-0000-000059610000}"/>
    <cellStyle name="tableau | coin superieur gauche 2 4 2" xfId="32127" xr:uid="{00000000-0005-0000-0000-00005A610000}"/>
    <cellStyle name="tableau | coin superieur gauche 2 5" xfId="32122" xr:uid="{00000000-0005-0000-0000-00005B610000}"/>
    <cellStyle name="tableau | coin superieur gauche 3" xfId="14512" xr:uid="{00000000-0005-0000-0000-00005C610000}"/>
    <cellStyle name="tableau | coin superieur gauche 3 2" xfId="14513" xr:uid="{00000000-0005-0000-0000-00005D610000}"/>
    <cellStyle name="tableau | coin superieur gauche 3 2 2" xfId="14514" xr:uid="{00000000-0005-0000-0000-00005E610000}"/>
    <cellStyle name="tableau | coin superieur gauche 3 2 2 2" xfId="32130" xr:uid="{00000000-0005-0000-0000-00005F610000}"/>
    <cellStyle name="tableau | coin superieur gauche 3 2 3" xfId="32129" xr:uid="{00000000-0005-0000-0000-000060610000}"/>
    <cellStyle name="tableau | coin superieur gauche 3 3" xfId="14515" xr:uid="{00000000-0005-0000-0000-000061610000}"/>
    <cellStyle name="tableau | coin superieur gauche 3 3 2" xfId="14516" xr:uid="{00000000-0005-0000-0000-000062610000}"/>
    <cellStyle name="tableau | coin superieur gauche 3 3 2 2" xfId="32132" xr:uid="{00000000-0005-0000-0000-000063610000}"/>
    <cellStyle name="tableau | coin superieur gauche 3 3 3" xfId="32131" xr:uid="{00000000-0005-0000-0000-000064610000}"/>
    <cellStyle name="tableau | coin superieur gauche 3 4" xfId="14517" xr:uid="{00000000-0005-0000-0000-000065610000}"/>
    <cellStyle name="tableau | coin superieur gauche 3 4 2" xfId="32133" xr:uid="{00000000-0005-0000-0000-000066610000}"/>
    <cellStyle name="tableau | coin superieur gauche 3 5" xfId="32128" xr:uid="{00000000-0005-0000-0000-000067610000}"/>
    <cellStyle name="tableau | coin superieur gauche 4" xfId="14518" xr:uid="{00000000-0005-0000-0000-000068610000}"/>
    <cellStyle name="tableau | coin superieur gauche 4 2" xfId="14519" xr:uid="{00000000-0005-0000-0000-000069610000}"/>
    <cellStyle name="tableau | coin superieur gauche 4 2 2" xfId="14520" xr:uid="{00000000-0005-0000-0000-00006A610000}"/>
    <cellStyle name="tableau | coin superieur gauche 4 2 2 2" xfId="32136" xr:uid="{00000000-0005-0000-0000-00006B610000}"/>
    <cellStyle name="tableau | coin superieur gauche 4 2 3" xfId="32135" xr:uid="{00000000-0005-0000-0000-00006C610000}"/>
    <cellStyle name="tableau | coin superieur gauche 4 3" xfId="14521" xr:uid="{00000000-0005-0000-0000-00006D610000}"/>
    <cellStyle name="tableau | coin superieur gauche 4 3 2" xfId="14522" xr:uid="{00000000-0005-0000-0000-00006E610000}"/>
    <cellStyle name="tableau | coin superieur gauche 4 3 2 2" xfId="32138" xr:uid="{00000000-0005-0000-0000-00006F610000}"/>
    <cellStyle name="tableau | coin superieur gauche 4 3 3" xfId="32137" xr:uid="{00000000-0005-0000-0000-000070610000}"/>
    <cellStyle name="tableau | coin superieur gauche 4 4" xfId="14523" xr:uid="{00000000-0005-0000-0000-000071610000}"/>
    <cellStyle name="tableau | coin superieur gauche 4 4 2" xfId="32139" xr:uid="{00000000-0005-0000-0000-000072610000}"/>
    <cellStyle name="tableau | coin superieur gauche 4 5" xfId="32134" xr:uid="{00000000-0005-0000-0000-000073610000}"/>
    <cellStyle name="tableau | coin superieur gauche 5" xfId="14524" xr:uid="{00000000-0005-0000-0000-000074610000}"/>
    <cellStyle name="tableau | coin superieur gauche 5 2" xfId="14525" xr:uid="{00000000-0005-0000-0000-000075610000}"/>
    <cellStyle name="tableau | coin superieur gauche 5 2 2" xfId="14526" xr:uid="{00000000-0005-0000-0000-000076610000}"/>
    <cellStyle name="tableau | coin superieur gauche 5 2 2 2" xfId="32142" xr:uid="{00000000-0005-0000-0000-000077610000}"/>
    <cellStyle name="tableau | coin superieur gauche 5 2 3" xfId="32141" xr:uid="{00000000-0005-0000-0000-000078610000}"/>
    <cellStyle name="tableau | coin superieur gauche 5 3" xfId="14527" xr:uid="{00000000-0005-0000-0000-000079610000}"/>
    <cellStyle name="tableau | coin superieur gauche 5 3 2" xfId="14528" xr:uid="{00000000-0005-0000-0000-00007A610000}"/>
    <cellStyle name="tableau | coin superieur gauche 5 3 2 2" xfId="32144" xr:uid="{00000000-0005-0000-0000-00007B610000}"/>
    <cellStyle name="tableau | coin superieur gauche 5 3 3" xfId="32143" xr:uid="{00000000-0005-0000-0000-00007C610000}"/>
    <cellStyle name="tableau | coin superieur gauche 5 4" xfId="14529" xr:uid="{00000000-0005-0000-0000-00007D610000}"/>
    <cellStyle name="tableau | coin superieur gauche 5 4 2" xfId="14530" xr:uid="{00000000-0005-0000-0000-00007E610000}"/>
    <cellStyle name="tableau | coin superieur gauche 5 4 2 2" xfId="32146" xr:uid="{00000000-0005-0000-0000-00007F610000}"/>
    <cellStyle name="tableau | coin superieur gauche 5 4 3" xfId="32145" xr:uid="{00000000-0005-0000-0000-000080610000}"/>
    <cellStyle name="tableau | coin superieur gauche 5 5" xfId="14531" xr:uid="{00000000-0005-0000-0000-000081610000}"/>
    <cellStyle name="tableau | coin superieur gauche 5 5 2" xfId="32147" xr:uid="{00000000-0005-0000-0000-000082610000}"/>
    <cellStyle name="tableau | coin superieur gauche 5 6" xfId="32140" xr:uid="{00000000-0005-0000-0000-000083610000}"/>
    <cellStyle name="tableau | coin superieur gauche 6" xfId="14532" xr:uid="{00000000-0005-0000-0000-000084610000}"/>
    <cellStyle name="tableau | coin superieur gauche 6 2" xfId="14533" xr:uid="{00000000-0005-0000-0000-000085610000}"/>
    <cellStyle name="tableau | coin superieur gauche 6 2 2" xfId="14534" xr:uid="{00000000-0005-0000-0000-000086610000}"/>
    <cellStyle name="tableau | coin superieur gauche 6 2 2 2" xfId="32150" xr:uid="{00000000-0005-0000-0000-000087610000}"/>
    <cellStyle name="tableau | coin superieur gauche 6 2 3" xfId="32149" xr:uid="{00000000-0005-0000-0000-000088610000}"/>
    <cellStyle name="tableau | coin superieur gauche 6 3" xfId="14535" xr:uid="{00000000-0005-0000-0000-000089610000}"/>
    <cellStyle name="tableau | coin superieur gauche 6 3 2" xfId="14536" xr:uid="{00000000-0005-0000-0000-00008A610000}"/>
    <cellStyle name="tableau | coin superieur gauche 6 3 2 2" xfId="32152" xr:uid="{00000000-0005-0000-0000-00008B610000}"/>
    <cellStyle name="tableau | coin superieur gauche 6 3 3" xfId="32151" xr:uid="{00000000-0005-0000-0000-00008C610000}"/>
    <cellStyle name="tableau | coin superieur gauche 6 4" xfId="14537" xr:uid="{00000000-0005-0000-0000-00008D610000}"/>
    <cellStyle name="tableau | coin superieur gauche 6 4 2" xfId="32153" xr:uid="{00000000-0005-0000-0000-00008E610000}"/>
    <cellStyle name="tableau | coin superieur gauche 6 5" xfId="32148" xr:uid="{00000000-0005-0000-0000-00008F610000}"/>
    <cellStyle name="tableau | coin superieur gauche 7" xfId="14538" xr:uid="{00000000-0005-0000-0000-000090610000}"/>
    <cellStyle name="tableau | coin superieur gauche 7 2" xfId="14539" xr:uid="{00000000-0005-0000-0000-000091610000}"/>
    <cellStyle name="tableau | coin superieur gauche 7 2 2" xfId="32155" xr:uid="{00000000-0005-0000-0000-000092610000}"/>
    <cellStyle name="tableau | coin superieur gauche 7 3" xfId="32154" xr:uid="{00000000-0005-0000-0000-000093610000}"/>
    <cellStyle name="tableau | coin superieur gauche 8" xfId="14540" xr:uid="{00000000-0005-0000-0000-000094610000}"/>
    <cellStyle name="tableau | coin superieur gauche 8 2" xfId="14541" xr:uid="{00000000-0005-0000-0000-000095610000}"/>
    <cellStyle name="tableau | coin superieur gauche 8 2 2" xfId="32157" xr:uid="{00000000-0005-0000-0000-000096610000}"/>
    <cellStyle name="tableau | coin superieur gauche 8 3" xfId="32156" xr:uid="{00000000-0005-0000-0000-000097610000}"/>
    <cellStyle name="tableau | coin superieur gauche 9" xfId="14542" xr:uid="{00000000-0005-0000-0000-000098610000}"/>
    <cellStyle name="tableau | coin superieur gauche 9 2" xfId="14543" xr:uid="{00000000-0005-0000-0000-000099610000}"/>
    <cellStyle name="tableau | coin superieur gauche 9 2 2" xfId="32159" xr:uid="{00000000-0005-0000-0000-00009A610000}"/>
    <cellStyle name="tableau | coin superieur gauche 9 3" xfId="32158" xr:uid="{00000000-0005-0000-0000-00009B610000}"/>
    <cellStyle name="tableau | entete-colonne | series" xfId="14544" xr:uid="{00000000-0005-0000-0000-00009C610000}"/>
    <cellStyle name="tableau | entete-colonne | series 10" xfId="14545" xr:uid="{00000000-0005-0000-0000-00009D610000}"/>
    <cellStyle name="tableau | entete-colonne | series 10 2" xfId="14546" xr:uid="{00000000-0005-0000-0000-00009E610000}"/>
    <cellStyle name="tableau | entete-colonne | series 10 2 2" xfId="32162" xr:uid="{00000000-0005-0000-0000-00009F610000}"/>
    <cellStyle name="tableau | entete-colonne | series 10 3" xfId="32161" xr:uid="{00000000-0005-0000-0000-0000A0610000}"/>
    <cellStyle name="tableau | entete-colonne | series 11" xfId="14547" xr:uid="{00000000-0005-0000-0000-0000A1610000}"/>
    <cellStyle name="tableau | entete-colonne | series 11 2" xfId="32163" xr:uid="{00000000-0005-0000-0000-0000A2610000}"/>
    <cellStyle name="tableau | entete-colonne | series 12" xfId="32160" xr:uid="{00000000-0005-0000-0000-0000A3610000}"/>
    <cellStyle name="tableau | entete-colonne | series 2" xfId="14548" xr:uid="{00000000-0005-0000-0000-0000A4610000}"/>
    <cellStyle name="tableau | entete-colonne | series 2 2" xfId="14549" xr:uid="{00000000-0005-0000-0000-0000A5610000}"/>
    <cellStyle name="tableau | entete-colonne | series 2 2 2" xfId="14550" xr:uid="{00000000-0005-0000-0000-0000A6610000}"/>
    <cellStyle name="tableau | entete-colonne | series 2 2 2 2" xfId="32166" xr:uid="{00000000-0005-0000-0000-0000A7610000}"/>
    <cellStyle name="tableau | entete-colonne | series 2 2 3" xfId="32165" xr:uid="{00000000-0005-0000-0000-0000A8610000}"/>
    <cellStyle name="tableau | entete-colonne | series 2 3" xfId="14551" xr:uid="{00000000-0005-0000-0000-0000A9610000}"/>
    <cellStyle name="tableau | entete-colonne | series 2 3 2" xfId="14552" xr:uid="{00000000-0005-0000-0000-0000AA610000}"/>
    <cellStyle name="tableau | entete-colonne | series 2 3 2 2" xfId="32168" xr:uid="{00000000-0005-0000-0000-0000AB610000}"/>
    <cellStyle name="tableau | entete-colonne | series 2 3 3" xfId="32167" xr:uid="{00000000-0005-0000-0000-0000AC610000}"/>
    <cellStyle name="tableau | entete-colonne | series 2 4" xfId="14553" xr:uid="{00000000-0005-0000-0000-0000AD610000}"/>
    <cellStyle name="tableau | entete-colonne | series 2 4 2" xfId="32169" xr:uid="{00000000-0005-0000-0000-0000AE610000}"/>
    <cellStyle name="tableau | entete-colonne | series 2 5" xfId="32164" xr:uid="{00000000-0005-0000-0000-0000AF610000}"/>
    <cellStyle name="tableau | entete-colonne | series 3" xfId="14554" xr:uid="{00000000-0005-0000-0000-0000B0610000}"/>
    <cellStyle name="tableau | entete-colonne | series 3 2" xfId="14555" xr:uid="{00000000-0005-0000-0000-0000B1610000}"/>
    <cellStyle name="tableau | entete-colonne | series 3 2 2" xfId="14556" xr:uid="{00000000-0005-0000-0000-0000B2610000}"/>
    <cellStyle name="tableau | entete-colonne | series 3 2 2 2" xfId="32172" xr:uid="{00000000-0005-0000-0000-0000B3610000}"/>
    <cellStyle name="tableau | entete-colonne | series 3 2 3" xfId="32171" xr:uid="{00000000-0005-0000-0000-0000B4610000}"/>
    <cellStyle name="tableau | entete-colonne | series 3 3" xfId="14557" xr:uid="{00000000-0005-0000-0000-0000B5610000}"/>
    <cellStyle name="tableau | entete-colonne | series 3 3 2" xfId="14558" xr:uid="{00000000-0005-0000-0000-0000B6610000}"/>
    <cellStyle name="tableau | entete-colonne | series 3 3 2 2" xfId="32174" xr:uid="{00000000-0005-0000-0000-0000B7610000}"/>
    <cellStyle name="tableau | entete-colonne | series 3 3 3" xfId="32173" xr:uid="{00000000-0005-0000-0000-0000B8610000}"/>
    <cellStyle name="tableau | entete-colonne | series 3 4" xfId="14559" xr:uid="{00000000-0005-0000-0000-0000B9610000}"/>
    <cellStyle name="tableau | entete-colonne | series 3 4 2" xfId="32175" xr:uid="{00000000-0005-0000-0000-0000BA610000}"/>
    <cellStyle name="tableau | entete-colonne | series 3 5" xfId="32170" xr:uid="{00000000-0005-0000-0000-0000BB610000}"/>
    <cellStyle name="tableau | entete-colonne | series 4" xfId="14560" xr:uid="{00000000-0005-0000-0000-0000BC610000}"/>
    <cellStyle name="tableau | entete-colonne | series 4 2" xfId="14561" xr:uid="{00000000-0005-0000-0000-0000BD610000}"/>
    <cellStyle name="tableau | entete-colonne | series 4 2 2" xfId="14562" xr:uid="{00000000-0005-0000-0000-0000BE610000}"/>
    <cellStyle name="tableau | entete-colonne | series 4 2 2 2" xfId="32178" xr:uid="{00000000-0005-0000-0000-0000BF610000}"/>
    <cellStyle name="tableau | entete-colonne | series 4 2 3" xfId="32177" xr:uid="{00000000-0005-0000-0000-0000C0610000}"/>
    <cellStyle name="tableau | entete-colonne | series 4 3" xfId="14563" xr:uid="{00000000-0005-0000-0000-0000C1610000}"/>
    <cellStyle name="tableau | entete-colonne | series 4 3 2" xfId="14564" xr:uid="{00000000-0005-0000-0000-0000C2610000}"/>
    <cellStyle name="tableau | entete-colonne | series 4 3 2 2" xfId="32180" xr:uid="{00000000-0005-0000-0000-0000C3610000}"/>
    <cellStyle name="tableau | entete-colonne | series 4 3 3" xfId="32179" xr:uid="{00000000-0005-0000-0000-0000C4610000}"/>
    <cellStyle name="tableau | entete-colonne | series 4 4" xfId="14565" xr:uid="{00000000-0005-0000-0000-0000C5610000}"/>
    <cellStyle name="tableau | entete-colonne | series 4 4 2" xfId="32181" xr:uid="{00000000-0005-0000-0000-0000C6610000}"/>
    <cellStyle name="tableau | entete-colonne | series 4 5" xfId="32176" xr:uid="{00000000-0005-0000-0000-0000C7610000}"/>
    <cellStyle name="tableau | entete-colonne | series 5" xfId="14566" xr:uid="{00000000-0005-0000-0000-0000C8610000}"/>
    <cellStyle name="tableau | entete-colonne | series 5 2" xfId="14567" xr:uid="{00000000-0005-0000-0000-0000C9610000}"/>
    <cellStyle name="tableau | entete-colonne | series 5 2 2" xfId="14568" xr:uid="{00000000-0005-0000-0000-0000CA610000}"/>
    <cellStyle name="tableau | entete-colonne | series 5 2 2 2" xfId="32184" xr:uid="{00000000-0005-0000-0000-0000CB610000}"/>
    <cellStyle name="tableau | entete-colonne | series 5 2 3" xfId="32183" xr:uid="{00000000-0005-0000-0000-0000CC610000}"/>
    <cellStyle name="tableau | entete-colonne | series 5 3" xfId="14569" xr:uid="{00000000-0005-0000-0000-0000CD610000}"/>
    <cellStyle name="tableau | entete-colonne | series 5 3 2" xfId="14570" xr:uid="{00000000-0005-0000-0000-0000CE610000}"/>
    <cellStyle name="tableau | entete-colonne | series 5 3 2 2" xfId="32186" xr:uid="{00000000-0005-0000-0000-0000CF610000}"/>
    <cellStyle name="tableau | entete-colonne | series 5 3 3" xfId="32185" xr:uid="{00000000-0005-0000-0000-0000D0610000}"/>
    <cellStyle name="tableau | entete-colonne | series 5 4" xfId="14571" xr:uid="{00000000-0005-0000-0000-0000D1610000}"/>
    <cellStyle name="tableau | entete-colonne | series 5 4 2" xfId="14572" xr:uid="{00000000-0005-0000-0000-0000D2610000}"/>
    <cellStyle name="tableau | entete-colonne | series 5 4 2 2" xfId="32188" xr:uid="{00000000-0005-0000-0000-0000D3610000}"/>
    <cellStyle name="tableau | entete-colonne | series 5 4 3" xfId="32187" xr:uid="{00000000-0005-0000-0000-0000D4610000}"/>
    <cellStyle name="tableau | entete-colonne | series 5 5" xfId="14573" xr:uid="{00000000-0005-0000-0000-0000D5610000}"/>
    <cellStyle name="tableau | entete-colonne | series 5 5 2" xfId="32189" xr:uid="{00000000-0005-0000-0000-0000D6610000}"/>
    <cellStyle name="tableau | entete-colonne | series 5 6" xfId="32182" xr:uid="{00000000-0005-0000-0000-0000D7610000}"/>
    <cellStyle name="tableau | entete-colonne | series 6" xfId="14574" xr:uid="{00000000-0005-0000-0000-0000D8610000}"/>
    <cellStyle name="tableau | entete-colonne | series 6 2" xfId="14575" xr:uid="{00000000-0005-0000-0000-0000D9610000}"/>
    <cellStyle name="tableau | entete-colonne | series 6 2 2" xfId="14576" xr:uid="{00000000-0005-0000-0000-0000DA610000}"/>
    <cellStyle name="tableau | entete-colonne | series 6 2 2 2" xfId="32192" xr:uid="{00000000-0005-0000-0000-0000DB610000}"/>
    <cellStyle name="tableau | entete-colonne | series 6 2 3" xfId="32191" xr:uid="{00000000-0005-0000-0000-0000DC610000}"/>
    <cellStyle name="tableau | entete-colonne | series 6 3" xfId="14577" xr:uid="{00000000-0005-0000-0000-0000DD610000}"/>
    <cellStyle name="tableau | entete-colonne | series 6 3 2" xfId="14578" xr:uid="{00000000-0005-0000-0000-0000DE610000}"/>
    <cellStyle name="tableau | entete-colonne | series 6 3 2 2" xfId="32194" xr:uid="{00000000-0005-0000-0000-0000DF610000}"/>
    <cellStyle name="tableau | entete-colonne | series 6 3 3" xfId="32193" xr:uid="{00000000-0005-0000-0000-0000E0610000}"/>
    <cellStyle name="tableau | entete-colonne | series 6 4" xfId="14579" xr:uid="{00000000-0005-0000-0000-0000E1610000}"/>
    <cellStyle name="tableau | entete-colonne | series 6 4 2" xfId="32195" xr:uid="{00000000-0005-0000-0000-0000E2610000}"/>
    <cellStyle name="tableau | entete-colonne | series 6 5" xfId="32190" xr:uid="{00000000-0005-0000-0000-0000E3610000}"/>
    <cellStyle name="tableau | entete-colonne | series 7" xfId="14580" xr:uid="{00000000-0005-0000-0000-0000E4610000}"/>
    <cellStyle name="tableau | entete-colonne | series 7 2" xfId="14581" xr:uid="{00000000-0005-0000-0000-0000E5610000}"/>
    <cellStyle name="tableau | entete-colonne | series 7 2 2" xfId="32197" xr:uid="{00000000-0005-0000-0000-0000E6610000}"/>
    <cellStyle name="tableau | entete-colonne | series 7 3" xfId="32196" xr:uid="{00000000-0005-0000-0000-0000E7610000}"/>
    <cellStyle name="tableau | entete-colonne | series 8" xfId="14582" xr:uid="{00000000-0005-0000-0000-0000E8610000}"/>
    <cellStyle name="tableau | entete-colonne | series 8 2" xfId="14583" xr:uid="{00000000-0005-0000-0000-0000E9610000}"/>
    <cellStyle name="tableau | entete-colonne | series 8 2 2" xfId="32199" xr:uid="{00000000-0005-0000-0000-0000EA610000}"/>
    <cellStyle name="tableau | entete-colonne | series 8 3" xfId="32198" xr:uid="{00000000-0005-0000-0000-0000EB610000}"/>
    <cellStyle name="tableau | entete-colonne | series 9" xfId="14584" xr:uid="{00000000-0005-0000-0000-0000EC610000}"/>
    <cellStyle name="tableau | entete-colonne | series 9 2" xfId="14585" xr:uid="{00000000-0005-0000-0000-0000ED610000}"/>
    <cellStyle name="tableau | entete-colonne | series 9 2 2" xfId="32201" xr:uid="{00000000-0005-0000-0000-0000EE610000}"/>
    <cellStyle name="tableau | entete-colonne | series 9 3" xfId="32200" xr:uid="{00000000-0005-0000-0000-0000EF610000}"/>
    <cellStyle name="tableau | entete-ligne | normal" xfId="14586" xr:uid="{00000000-0005-0000-0000-0000F0610000}"/>
    <cellStyle name="tableau | entete-ligne | normal 10" xfId="14587" xr:uid="{00000000-0005-0000-0000-0000F1610000}"/>
    <cellStyle name="tableau | entete-ligne | normal 10 2" xfId="14588" xr:uid="{00000000-0005-0000-0000-0000F2610000}"/>
    <cellStyle name="tableau | entete-ligne | normal 10 2 2" xfId="32204" xr:uid="{00000000-0005-0000-0000-0000F3610000}"/>
    <cellStyle name="tableau | entete-ligne | normal 10 3" xfId="32203" xr:uid="{00000000-0005-0000-0000-0000F4610000}"/>
    <cellStyle name="tableau | entete-ligne | normal 11" xfId="14589" xr:uid="{00000000-0005-0000-0000-0000F5610000}"/>
    <cellStyle name="tableau | entete-ligne | normal 11 2" xfId="32205" xr:uid="{00000000-0005-0000-0000-0000F6610000}"/>
    <cellStyle name="tableau | entete-ligne | normal 12" xfId="32202" xr:uid="{00000000-0005-0000-0000-0000F7610000}"/>
    <cellStyle name="tableau | entete-ligne | normal 2" xfId="14590" xr:uid="{00000000-0005-0000-0000-0000F8610000}"/>
    <cellStyle name="tableau | entete-ligne | normal 2 2" xfId="14591" xr:uid="{00000000-0005-0000-0000-0000F9610000}"/>
    <cellStyle name="tableau | entete-ligne | normal 2 2 2" xfId="14592" xr:uid="{00000000-0005-0000-0000-0000FA610000}"/>
    <cellStyle name="tableau | entete-ligne | normal 2 2 2 2" xfId="32208" xr:uid="{00000000-0005-0000-0000-0000FB610000}"/>
    <cellStyle name="tableau | entete-ligne | normal 2 2 3" xfId="32207" xr:uid="{00000000-0005-0000-0000-0000FC610000}"/>
    <cellStyle name="tableau | entete-ligne | normal 2 3" xfId="14593" xr:uid="{00000000-0005-0000-0000-0000FD610000}"/>
    <cellStyle name="tableau | entete-ligne | normal 2 3 2" xfId="14594" xr:uid="{00000000-0005-0000-0000-0000FE610000}"/>
    <cellStyle name="tableau | entete-ligne | normal 2 3 2 2" xfId="32210" xr:uid="{00000000-0005-0000-0000-0000FF610000}"/>
    <cellStyle name="tableau | entete-ligne | normal 2 3 3" xfId="32209" xr:uid="{00000000-0005-0000-0000-000000620000}"/>
    <cellStyle name="tableau | entete-ligne | normal 2 4" xfId="14595" xr:uid="{00000000-0005-0000-0000-000001620000}"/>
    <cellStyle name="tableau | entete-ligne | normal 2 4 2" xfId="32211" xr:uid="{00000000-0005-0000-0000-000002620000}"/>
    <cellStyle name="tableau | entete-ligne | normal 2 5" xfId="32206" xr:uid="{00000000-0005-0000-0000-000003620000}"/>
    <cellStyle name="tableau | entete-ligne | normal 3" xfId="14596" xr:uid="{00000000-0005-0000-0000-000004620000}"/>
    <cellStyle name="tableau | entete-ligne | normal 3 2" xfId="14597" xr:uid="{00000000-0005-0000-0000-000005620000}"/>
    <cellStyle name="tableau | entete-ligne | normal 3 2 2" xfId="14598" xr:uid="{00000000-0005-0000-0000-000006620000}"/>
    <cellStyle name="tableau | entete-ligne | normal 3 2 2 2" xfId="32214" xr:uid="{00000000-0005-0000-0000-000007620000}"/>
    <cellStyle name="tableau | entete-ligne | normal 3 2 3" xfId="32213" xr:uid="{00000000-0005-0000-0000-000008620000}"/>
    <cellStyle name="tableau | entete-ligne | normal 3 3" xfId="14599" xr:uid="{00000000-0005-0000-0000-000009620000}"/>
    <cellStyle name="tableau | entete-ligne | normal 3 3 2" xfId="14600" xr:uid="{00000000-0005-0000-0000-00000A620000}"/>
    <cellStyle name="tableau | entete-ligne | normal 3 3 2 2" xfId="32216" xr:uid="{00000000-0005-0000-0000-00000B620000}"/>
    <cellStyle name="tableau | entete-ligne | normal 3 3 3" xfId="32215" xr:uid="{00000000-0005-0000-0000-00000C620000}"/>
    <cellStyle name="tableau | entete-ligne | normal 3 4" xfId="14601" xr:uid="{00000000-0005-0000-0000-00000D620000}"/>
    <cellStyle name="tableau | entete-ligne | normal 3 4 2" xfId="32217" xr:uid="{00000000-0005-0000-0000-00000E620000}"/>
    <cellStyle name="tableau | entete-ligne | normal 3 5" xfId="32212" xr:uid="{00000000-0005-0000-0000-00000F620000}"/>
    <cellStyle name="tableau | entete-ligne | normal 4" xfId="14602" xr:uid="{00000000-0005-0000-0000-000010620000}"/>
    <cellStyle name="tableau | entete-ligne | normal 4 2" xfId="14603" xr:uid="{00000000-0005-0000-0000-000011620000}"/>
    <cellStyle name="tableau | entete-ligne | normal 4 2 2" xfId="14604" xr:uid="{00000000-0005-0000-0000-000012620000}"/>
    <cellStyle name="tableau | entete-ligne | normal 4 2 2 2" xfId="32220" xr:uid="{00000000-0005-0000-0000-000013620000}"/>
    <cellStyle name="tableau | entete-ligne | normal 4 2 3" xfId="32219" xr:uid="{00000000-0005-0000-0000-000014620000}"/>
    <cellStyle name="tableau | entete-ligne | normal 4 3" xfId="14605" xr:uid="{00000000-0005-0000-0000-000015620000}"/>
    <cellStyle name="tableau | entete-ligne | normal 4 3 2" xfId="14606" xr:uid="{00000000-0005-0000-0000-000016620000}"/>
    <cellStyle name="tableau | entete-ligne | normal 4 3 2 2" xfId="32222" xr:uid="{00000000-0005-0000-0000-000017620000}"/>
    <cellStyle name="tableau | entete-ligne | normal 4 3 3" xfId="32221" xr:uid="{00000000-0005-0000-0000-000018620000}"/>
    <cellStyle name="tableau | entete-ligne | normal 4 4" xfId="14607" xr:uid="{00000000-0005-0000-0000-000019620000}"/>
    <cellStyle name="tableau | entete-ligne | normal 4 4 2" xfId="32223" xr:uid="{00000000-0005-0000-0000-00001A620000}"/>
    <cellStyle name="tableau | entete-ligne | normal 4 5" xfId="32218" xr:uid="{00000000-0005-0000-0000-00001B620000}"/>
    <cellStyle name="tableau | entete-ligne | normal 5" xfId="14608" xr:uid="{00000000-0005-0000-0000-00001C620000}"/>
    <cellStyle name="tableau | entete-ligne | normal 5 2" xfId="14609" xr:uid="{00000000-0005-0000-0000-00001D620000}"/>
    <cellStyle name="tableau | entete-ligne | normal 5 2 2" xfId="14610" xr:uid="{00000000-0005-0000-0000-00001E620000}"/>
    <cellStyle name="tableau | entete-ligne | normal 5 2 2 2" xfId="32226" xr:uid="{00000000-0005-0000-0000-00001F620000}"/>
    <cellStyle name="tableau | entete-ligne | normal 5 2 3" xfId="32225" xr:uid="{00000000-0005-0000-0000-000020620000}"/>
    <cellStyle name="tableau | entete-ligne | normal 5 3" xfId="14611" xr:uid="{00000000-0005-0000-0000-000021620000}"/>
    <cellStyle name="tableau | entete-ligne | normal 5 3 2" xfId="14612" xr:uid="{00000000-0005-0000-0000-000022620000}"/>
    <cellStyle name="tableau | entete-ligne | normal 5 3 2 2" xfId="32228" xr:uid="{00000000-0005-0000-0000-000023620000}"/>
    <cellStyle name="tableau | entete-ligne | normal 5 3 3" xfId="32227" xr:uid="{00000000-0005-0000-0000-000024620000}"/>
    <cellStyle name="tableau | entete-ligne | normal 5 4" xfId="14613" xr:uid="{00000000-0005-0000-0000-000025620000}"/>
    <cellStyle name="tableau | entete-ligne | normal 5 4 2" xfId="14614" xr:uid="{00000000-0005-0000-0000-000026620000}"/>
    <cellStyle name="tableau | entete-ligne | normal 5 4 2 2" xfId="32230" xr:uid="{00000000-0005-0000-0000-000027620000}"/>
    <cellStyle name="tableau | entete-ligne | normal 5 4 3" xfId="32229" xr:uid="{00000000-0005-0000-0000-000028620000}"/>
    <cellStyle name="tableau | entete-ligne | normal 5 5" xfId="14615" xr:uid="{00000000-0005-0000-0000-000029620000}"/>
    <cellStyle name="tableau | entete-ligne | normal 5 5 2" xfId="32231" xr:uid="{00000000-0005-0000-0000-00002A620000}"/>
    <cellStyle name="tableau | entete-ligne | normal 5 6" xfId="32224" xr:uid="{00000000-0005-0000-0000-00002B620000}"/>
    <cellStyle name="tableau | entete-ligne | normal 6" xfId="14616" xr:uid="{00000000-0005-0000-0000-00002C620000}"/>
    <cellStyle name="tableau | entete-ligne | normal 6 2" xfId="14617" xr:uid="{00000000-0005-0000-0000-00002D620000}"/>
    <cellStyle name="tableau | entete-ligne | normal 6 2 2" xfId="14618" xr:uid="{00000000-0005-0000-0000-00002E620000}"/>
    <cellStyle name="tableau | entete-ligne | normal 6 2 2 2" xfId="32234" xr:uid="{00000000-0005-0000-0000-00002F620000}"/>
    <cellStyle name="tableau | entete-ligne | normal 6 2 3" xfId="32233" xr:uid="{00000000-0005-0000-0000-000030620000}"/>
    <cellStyle name="tableau | entete-ligne | normal 6 3" xfId="14619" xr:uid="{00000000-0005-0000-0000-000031620000}"/>
    <cellStyle name="tableau | entete-ligne | normal 6 3 2" xfId="14620" xr:uid="{00000000-0005-0000-0000-000032620000}"/>
    <cellStyle name="tableau | entete-ligne | normal 6 3 2 2" xfId="32236" xr:uid="{00000000-0005-0000-0000-000033620000}"/>
    <cellStyle name="tableau | entete-ligne | normal 6 3 3" xfId="32235" xr:uid="{00000000-0005-0000-0000-000034620000}"/>
    <cellStyle name="tableau | entete-ligne | normal 6 4" xfId="14621" xr:uid="{00000000-0005-0000-0000-000035620000}"/>
    <cellStyle name="tableau | entete-ligne | normal 6 4 2" xfId="32237" xr:uid="{00000000-0005-0000-0000-000036620000}"/>
    <cellStyle name="tableau | entete-ligne | normal 6 5" xfId="32232" xr:uid="{00000000-0005-0000-0000-000037620000}"/>
    <cellStyle name="tableau | entete-ligne | normal 7" xfId="14622" xr:uid="{00000000-0005-0000-0000-000038620000}"/>
    <cellStyle name="tableau | entete-ligne | normal 7 2" xfId="14623" xr:uid="{00000000-0005-0000-0000-000039620000}"/>
    <cellStyle name="tableau | entete-ligne | normal 7 2 2" xfId="32239" xr:uid="{00000000-0005-0000-0000-00003A620000}"/>
    <cellStyle name="tableau | entete-ligne | normal 7 3" xfId="32238" xr:uid="{00000000-0005-0000-0000-00003B620000}"/>
    <cellStyle name="tableau | entete-ligne | normal 8" xfId="14624" xr:uid="{00000000-0005-0000-0000-00003C620000}"/>
    <cellStyle name="tableau | entete-ligne | normal 8 2" xfId="14625" xr:uid="{00000000-0005-0000-0000-00003D620000}"/>
    <cellStyle name="tableau | entete-ligne | normal 8 2 2" xfId="32241" xr:uid="{00000000-0005-0000-0000-00003E620000}"/>
    <cellStyle name="tableau | entete-ligne | normal 8 3" xfId="32240" xr:uid="{00000000-0005-0000-0000-00003F620000}"/>
    <cellStyle name="tableau | entete-ligne | normal 9" xfId="14626" xr:uid="{00000000-0005-0000-0000-000040620000}"/>
    <cellStyle name="tableau | entete-ligne | normal 9 2" xfId="14627" xr:uid="{00000000-0005-0000-0000-000041620000}"/>
    <cellStyle name="tableau | entete-ligne | normal 9 2 2" xfId="32243" xr:uid="{00000000-0005-0000-0000-000042620000}"/>
    <cellStyle name="tableau | entete-ligne | normal 9 3" xfId="32242" xr:uid="{00000000-0005-0000-0000-000043620000}"/>
    <cellStyle name="tableau | entete-ligne | total" xfId="14628" xr:uid="{00000000-0005-0000-0000-000044620000}"/>
    <cellStyle name="tableau | entete-ligne | total 10" xfId="14629" xr:uid="{00000000-0005-0000-0000-000045620000}"/>
    <cellStyle name="tableau | entete-ligne | total 10 2" xfId="14630" xr:uid="{00000000-0005-0000-0000-000046620000}"/>
    <cellStyle name="tableau | entete-ligne | total 10 2 2" xfId="32246" xr:uid="{00000000-0005-0000-0000-000047620000}"/>
    <cellStyle name="tableau | entete-ligne | total 10 3" xfId="32245" xr:uid="{00000000-0005-0000-0000-000048620000}"/>
    <cellStyle name="tableau | entete-ligne | total 11" xfId="14631" xr:uid="{00000000-0005-0000-0000-000049620000}"/>
    <cellStyle name="tableau | entete-ligne | total 11 2" xfId="32247" xr:uid="{00000000-0005-0000-0000-00004A620000}"/>
    <cellStyle name="tableau | entete-ligne | total 12" xfId="32244" xr:uid="{00000000-0005-0000-0000-00004B620000}"/>
    <cellStyle name="tableau | entete-ligne | total 2" xfId="14632" xr:uid="{00000000-0005-0000-0000-00004C620000}"/>
    <cellStyle name="tableau | entete-ligne | total 2 2" xfId="14633" xr:uid="{00000000-0005-0000-0000-00004D620000}"/>
    <cellStyle name="tableau | entete-ligne | total 2 2 2" xfId="14634" xr:uid="{00000000-0005-0000-0000-00004E620000}"/>
    <cellStyle name="tableau | entete-ligne | total 2 2 2 2" xfId="32250" xr:uid="{00000000-0005-0000-0000-00004F620000}"/>
    <cellStyle name="tableau | entete-ligne | total 2 2 3" xfId="32249" xr:uid="{00000000-0005-0000-0000-000050620000}"/>
    <cellStyle name="tableau | entete-ligne | total 2 3" xfId="14635" xr:uid="{00000000-0005-0000-0000-000051620000}"/>
    <cellStyle name="tableau | entete-ligne | total 2 3 2" xfId="14636" xr:uid="{00000000-0005-0000-0000-000052620000}"/>
    <cellStyle name="tableau | entete-ligne | total 2 3 2 2" xfId="32252" xr:uid="{00000000-0005-0000-0000-000053620000}"/>
    <cellStyle name="tableau | entete-ligne | total 2 3 3" xfId="32251" xr:uid="{00000000-0005-0000-0000-000054620000}"/>
    <cellStyle name="tableau | entete-ligne | total 2 4" xfId="14637" xr:uid="{00000000-0005-0000-0000-000055620000}"/>
    <cellStyle name="tableau | entete-ligne | total 2 4 2" xfId="32253" xr:uid="{00000000-0005-0000-0000-000056620000}"/>
    <cellStyle name="tableau | entete-ligne | total 2 5" xfId="32248" xr:uid="{00000000-0005-0000-0000-000057620000}"/>
    <cellStyle name="tableau | entete-ligne | total 3" xfId="14638" xr:uid="{00000000-0005-0000-0000-000058620000}"/>
    <cellStyle name="tableau | entete-ligne | total 3 2" xfId="14639" xr:uid="{00000000-0005-0000-0000-000059620000}"/>
    <cellStyle name="tableau | entete-ligne | total 3 2 2" xfId="14640" xr:uid="{00000000-0005-0000-0000-00005A620000}"/>
    <cellStyle name="tableau | entete-ligne | total 3 2 2 2" xfId="32256" xr:uid="{00000000-0005-0000-0000-00005B620000}"/>
    <cellStyle name="tableau | entete-ligne | total 3 2 3" xfId="32255" xr:uid="{00000000-0005-0000-0000-00005C620000}"/>
    <cellStyle name="tableau | entete-ligne | total 3 3" xfId="14641" xr:uid="{00000000-0005-0000-0000-00005D620000}"/>
    <cellStyle name="tableau | entete-ligne | total 3 3 2" xfId="14642" xr:uid="{00000000-0005-0000-0000-00005E620000}"/>
    <cellStyle name="tableau | entete-ligne | total 3 3 2 2" xfId="32258" xr:uid="{00000000-0005-0000-0000-00005F620000}"/>
    <cellStyle name="tableau | entete-ligne | total 3 3 3" xfId="32257" xr:uid="{00000000-0005-0000-0000-000060620000}"/>
    <cellStyle name="tableau | entete-ligne | total 3 4" xfId="14643" xr:uid="{00000000-0005-0000-0000-000061620000}"/>
    <cellStyle name="tableau | entete-ligne | total 3 4 2" xfId="32259" xr:uid="{00000000-0005-0000-0000-000062620000}"/>
    <cellStyle name="tableau | entete-ligne | total 3 5" xfId="32254" xr:uid="{00000000-0005-0000-0000-000063620000}"/>
    <cellStyle name="tableau | entete-ligne | total 4" xfId="14644" xr:uid="{00000000-0005-0000-0000-000064620000}"/>
    <cellStyle name="tableau | entete-ligne | total 4 2" xfId="14645" xr:uid="{00000000-0005-0000-0000-000065620000}"/>
    <cellStyle name="tableau | entete-ligne | total 4 2 2" xfId="14646" xr:uid="{00000000-0005-0000-0000-000066620000}"/>
    <cellStyle name="tableau | entete-ligne | total 4 2 2 2" xfId="32262" xr:uid="{00000000-0005-0000-0000-000067620000}"/>
    <cellStyle name="tableau | entete-ligne | total 4 2 3" xfId="32261" xr:uid="{00000000-0005-0000-0000-000068620000}"/>
    <cellStyle name="tableau | entete-ligne | total 4 3" xfId="14647" xr:uid="{00000000-0005-0000-0000-000069620000}"/>
    <cellStyle name="tableau | entete-ligne | total 4 3 2" xfId="14648" xr:uid="{00000000-0005-0000-0000-00006A620000}"/>
    <cellStyle name="tableau | entete-ligne | total 4 3 2 2" xfId="32264" xr:uid="{00000000-0005-0000-0000-00006B620000}"/>
    <cellStyle name="tableau | entete-ligne | total 4 3 3" xfId="32263" xr:uid="{00000000-0005-0000-0000-00006C620000}"/>
    <cellStyle name="tableau | entete-ligne | total 4 4" xfId="14649" xr:uid="{00000000-0005-0000-0000-00006D620000}"/>
    <cellStyle name="tableau | entete-ligne | total 4 4 2" xfId="32265" xr:uid="{00000000-0005-0000-0000-00006E620000}"/>
    <cellStyle name="tableau | entete-ligne | total 4 5" xfId="32260" xr:uid="{00000000-0005-0000-0000-00006F620000}"/>
    <cellStyle name="tableau | entete-ligne | total 5" xfId="14650" xr:uid="{00000000-0005-0000-0000-000070620000}"/>
    <cellStyle name="tableau | entete-ligne | total 5 2" xfId="14651" xr:uid="{00000000-0005-0000-0000-000071620000}"/>
    <cellStyle name="tableau | entete-ligne | total 5 2 2" xfId="14652" xr:uid="{00000000-0005-0000-0000-000072620000}"/>
    <cellStyle name="tableau | entete-ligne | total 5 2 2 2" xfId="32268" xr:uid="{00000000-0005-0000-0000-000073620000}"/>
    <cellStyle name="tableau | entete-ligne | total 5 2 3" xfId="32267" xr:uid="{00000000-0005-0000-0000-000074620000}"/>
    <cellStyle name="tableau | entete-ligne | total 5 3" xfId="14653" xr:uid="{00000000-0005-0000-0000-000075620000}"/>
    <cellStyle name="tableau | entete-ligne | total 5 3 2" xfId="14654" xr:uid="{00000000-0005-0000-0000-000076620000}"/>
    <cellStyle name="tableau | entete-ligne | total 5 3 2 2" xfId="32270" xr:uid="{00000000-0005-0000-0000-000077620000}"/>
    <cellStyle name="tableau | entete-ligne | total 5 3 3" xfId="32269" xr:uid="{00000000-0005-0000-0000-000078620000}"/>
    <cellStyle name="tableau | entete-ligne | total 5 4" xfId="14655" xr:uid="{00000000-0005-0000-0000-000079620000}"/>
    <cellStyle name="tableau | entete-ligne | total 5 4 2" xfId="14656" xr:uid="{00000000-0005-0000-0000-00007A620000}"/>
    <cellStyle name="tableau | entete-ligne | total 5 4 2 2" xfId="32272" xr:uid="{00000000-0005-0000-0000-00007B620000}"/>
    <cellStyle name="tableau | entete-ligne | total 5 4 3" xfId="32271" xr:uid="{00000000-0005-0000-0000-00007C620000}"/>
    <cellStyle name="tableau | entete-ligne | total 5 5" xfId="14657" xr:uid="{00000000-0005-0000-0000-00007D620000}"/>
    <cellStyle name="tableau | entete-ligne | total 5 5 2" xfId="32273" xr:uid="{00000000-0005-0000-0000-00007E620000}"/>
    <cellStyle name="tableau | entete-ligne | total 5 6" xfId="32266" xr:uid="{00000000-0005-0000-0000-00007F620000}"/>
    <cellStyle name="tableau | entete-ligne | total 6" xfId="14658" xr:uid="{00000000-0005-0000-0000-000080620000}"/>
    <cellStyle name="tableau | entete-ligne | total 6 2" xfId="14659" xr:uid="{00000000-0005-0000-0000-000081620000}"/>
    <cellStyle name="tableau | entete-ligne | total 6 2 2" xfId="14660" xr:uid="{00000000-0005-0000-0000-000082620000}"/>
    <cellStyle name="tableau | entete-ligne | total 6 2 2 2" xfId="32276" xr:uid="{00000000-0005-0000-0000-000083620000}"/>
    <cellStyle name="tableau | entete-ligne | total 6 2 3" xfId="32275" xr:uid="{00000000-0005-0000-0000-000084620000}"/>
    <cellStyle name="tableau | entete-ligne | total 6 3" xfId="14661" xr:uid="{00000000-0005-0000-0000-000085620000}"/>
    <cellStyle name="tableau | entete-ligne | total 6 3 2" xfId="14662" xr:uid="{00000000-0005-0000-0000-000086620000}"/>
    <cellStyle name="tableau | entete-ligne | total 6 3 2 2" xfId="32278" xr:uid="{00000000-0005-0000-0000-000087620000}"/>
    <cellStyle name="tableau | entete-ligne | total 6 3 3" xfId="32277" xr:uid="{00000000-0005-0000-0000-000088620000}"/>
    <cellStyle name="tableau | entete-ligne | total 6 4" xfId="14663" xr:uid="{00000000-0005-0000-0000-000089620000}"/>
    <cellStyle name="tableau | entete-ligne | total 6 4 2" xfId="32279" xr:uid="{00000000-0005-0000-0000-00008A620000}"/>
    <cellStyle name="tableau | entete-ligne | total 6 5" xfId="32274" xr:uid="{00000000-0005-0000-0000-00008B620000}"/>
    <cellStyle name="tableau | entete-ligne | total 7" xfId="14664" xr:uid="{00000000-0005-0000-0000-00008C620000}"/>
    <cellStyle name="tableau | entete-ligne | total 7 2" xfId="14665" xr:uid="{00000000-0005-0000-0000-00008D620000}"/>
    <cellStyle name="tableau | entete-ligne | total 7 2 2" xfId="32281" xr:uid="{00000000-0005-0000-0000-00008E620000}"/>
    <cellStyle name="tableau | entete-ligne | total 7 3" xfId="32280" xr:uid="{00000000-0005-0000-0000-00008F620000}"/>
    <cellStyle name="tableau | entete-ligne | total 8" xfId="14666" xr:uid="{00000000-0005-0000-0000-000090620000}"/>
    <cellStyle name="tableau | entete-ligne | total 8 2" xfId="14667" xr:uid="{00000000-0005-0000-0000-000091620000}"/>
    <cellStyle name="tableau | entete-ligne | total 8 2 2" xfId="32283" xr:uid="{00000000-0005-0000-0000-000092620000}"/>
    <cellStyle name="tableau | entete-ligne | total 8 3" xfId="32282" xr:uid="{00000000-0005-0000-0000-000093620000}"/>
    <cellStyle name="tableau | entete-ligne | total 9" xfId="14668" xr:uid="{00000000-0005-0000-0000-000094620000}"/>
    <cellStyle name="tableau | entete-ligne | total 9 2" xfId="14669" xr:uid="{00000000-0005-0000-0000-000095620000}"/>
    <cellStyle name="tableau | entete-ligne | total 9 2 2" xfId="32285" xr:uid="{00000000-0005-0000-0000-000096620000}"/>
    <cellStyle name="tableau | entete-ligne | total 9 3" xfId="32284" xr:uid="{00000000-0005-0000-0000-000097620000}"/>
    <cellStyle name="tableau | ligne-titre | niveau1" xfId="14670" xr:uid="{00000000-0005-0000-0000-000098620000}"/>
    <cellStyle name="tableau | ligne-titre | niveau1 10" xfId="14671" xr:uid="{00000000-0005-0000-0000-000099620000}"/>
    <cellStyle name="tableau | ligne-titre | niveau1 10 2" xfId="14672" xr:uid="{00000000-0005-0000-0000-00009A620000}"/>
    <cellStyle name="tableau | ligne-titre | niveau1 10 2 2" xfId="32288" xr:uid="{00000000-0005-0000-0000-00009B620000}"/>
    <cellStyle name="tableau | ligne-titre | niveau1 10 3" xfId="32287" xr:uid="{00000000-0005-0000-0000-00009C620000}"/>
    <cellStyle name="tableau | ligne-titre | niveau1 11" xfId="14673" xr:uid="{00000000-0005-0000-0000-00009D620000}"/>
    <cellStyle name="tableau | ligne-titre | niveau1 11 2" xfId="32289" xr:uid="{00000000-0005-0000-0000-00009E620000}"/>
    <cellStyle name="tableau | ligne-titre | niveau1 12" xfId="32286" xr:uid="{00000000-0005-0000-0000-00009F620000}"/>
    <cellStyle name="tableau | ligne-titre | niveau1 2" xfId="14674" xr:uid="{00000000-0005-0000-0000-0000A0620000}"/>
    <cellStyle name="tableau | ligne-titre | niveau1 2 2" xfId="14675" xr:uid="{00000000-0005-0000-0000-0000A1620000}"/>
    <cellStyle name="tableau | ligne-titre | niveau1 2 2 2" xfId="14676" xr:uid="{00000000-0005-0000-0000-0000A2620000}"/>
    <cellStyle name="tableau | ligne-titre | niveau1 2 2 2 2" xfId="32292" xr:uid="{00000000-0005-0000-0000-0000A3620000}"/>
    <cellStyle name="tableau | ligne-titre | niveau1 2 2 3" xfId="32291" xr:uid="{00000000-0005-0000-0000-0000A4620000}"/>
    <cellStyle name="tableau | ligne-titre | niveau1 2 3" xfId="14677" xr:uid="{00000000-0005-0000-0000-0000A5620000}"/>
    <cellStyle name="tableau | ligne-titre | niveau1 2 3 2" xfId="14678" xr:uid="{00000000-0005-0000-0000-0000A6620000}"/>
    <cellStyle name="tableau | ligne-titre | niveau1 2 3 2 2" xfId="32294" xr:uid="{00000000-0005-0000-0000-0000A7620000}"/>
    <cellStyle name="tableau | ligne-titre | niveau1 2 3 3" xfId="32293" xr:uid="{00000000-0005-0000-0000-0000A8620000}"/>
    <cellStyle name="tableau | ligne-titre | niveau1 2 4" xfId="14679" xr:uid="{00000000-0005-0000-0000-0000A9620000}"/>
    <cellStyle name="tableau | ligne-titre | niveau1 2 4 2" xfId="32295" xr:uid="{00000000-0005-0000-0000-0000AA620000}"/>
    <cellStyle name="tableau | ligne-titre | niveau1 2 5" xfId="32290" xr:uid="{00000000-0005-0000-0000-0000AB620000}"/>
    <cellStyle name="tableau | ligne-titre | niveau1 3" xfId="14680" xr:uid="{00000000-0005-0000-0000-0000AC620000}"/>
    <cellStyle name="tableau | ligne-titre | niveau1 3 2" xfId="14681" xr:uid="{00000000-0005-0000-0000-0000AD620000}"/>
    <cellStyle name="tableau | ligne-titre | niveau1 3 2 2" xfId="14682" xr:uid="{00000000-0005-0000-0000-0000AE620000}"/>
    <cellStyle name="tableau | ligne-titre | niveau1 3 2 2 2" xfId="32298" xr:uid="{00000000-0005-0000-0000-0000AF620000}"/>
    <cellStyle name="tableau | ligne-titre | niveau1 3 2 3" xfId="32297" xr:uid="{00000000-0005-0000-0000-0000B0620000}"/>
    <cellStyle name="tableau | ligne-titre | niveau1 3 3" xfId="14683" xr:uid="{00000000-0005-0000-0000-0000B1620000}"/>
    <cellStyle name="tableau | ligne-titre | niveau1 3 3 2" xfId="14684" xr:uid="{00000000-0005-0000-0000-0000B2620000}"/>
    <cellStyle name="tableau | ligne-titre | niveau1 3 3 2 2" xfId="32300" xr:uid="{00000000-0005-0000-0000-0000B3620000}"/>
    <cellStyle name="tableau | ligne-titre | niveau1 3 3 3" xfId="32299" xr:uid="{00000000-0005-0000-0000-0000B4620000}"/>
    <cellStyle name="tableau | ligne-titre | niveau1 3 4" xfId="14685" xr:uid="{00000000-0005-0000-0000-0000B5620000}"/>
    <cellStyle name="tableau | ligne-titre | niveau1 3 4 2" xfId="32301" xr:uid="{00000000-0005-0000-0000-0000B6620000}"/>
    <cellStyle name="tableau | ligne-titre | niveau1 3 5" xfId="32296" xr:uid="{00000000-0005-0000-0000-0000B7620000}"/>
    <cellStyle name="tableau | ligne-titre | niveau1 4" xfId="14686" xr:uid="{00000000-0005-0000-0000-0000B8620000}"/>
    <cellStyle name="tableau | ligne-titre | niveau1 4 2" xfId="14687" xr:uid="{00000000-0005-0000-0000-0000B9620000}"/>
    <cellStyle name="tableau | ligne-titre | niveau1 4 2 2" xfId="14688" xr:uid="{00000000-0005-0000-0000-0000BA620000}"/>
    <cellStyle name="tableau | ligne-titre | niveau1 4 2 2 2" xfId="32304" xr:uid="{00000000-0005-0000-0000-0000BB620000}"/>
    <cellStyle name="tableau | ligne-titre | niveau1 4 2 3" xfId="32303" xr:uid="{00000000-0005-0000-0000-0000BC620000}"/>
    <cellStyle name="tableau | ligne-titre | niveau1 4 3" xfId="14689" xr:uid="{00000000-0005-0000-0000-0000BD620000}"/>
    <cellStyle name="tableau | ligne-titre | niveau1 4 3 2" xfId="14690" xr:uid="{00000000-0005-0000-0000-0000BE620000}"/>
    <cellStyle name="tableau | ligne-titre | niveau1 4 3 2 2" xfId="32306" xr:uid="{00000000-0005-0000-0000-0000BF620000}"/>
    <cellStyle name="tableau | ligne-titre | niveau1 4 3 3" xfId="32305" xr:uid="{00000000-0005-0000-0000-0000C0620000}"/>
    <cellStyle name="tableau | ligne-titre | niveau1 4 4" xfId="14691" xr:uid="{00000000-0005-0000-0000-0000C1620000}"/>
    <cellStyle name="tableau | ligne-titre | niveau1 4 4 2" xfId="32307" xr:uid="{00000000-0005-0000-0000-0000C2620000}"/>
    <cellStyle name="tableau | ligne-titre | niveau1 4 5" xfId="32302" xr:uid="{00000000-0005-0000-0000-0000C3620000}"/>
    <cellStyle name="tableau | ligne-titre | niveau1 5" xfId="14692" xr:uid="{00000000-0005-0000-0000-0000C4620000}"/>
    <cellStyle name="tableau | ligne-titre | niveau1 5 2" xfId="14693" xr:uid="{00000000-0005-0000-0000-0000C5620000}"/>
    <cellStyle name="tableau | ligne-titre | niveau1 5 2 2" xfId="14694" xr:uid="{00000000-0005-0000-0000-0000C6620000}"/>
    <cellStyle name="tableau | ligne-titre | niveau1 5 2 2 2" xfId="32310" xr:uid="{00000000-0005-0000-0000-0000C7620000}"/>
    <cellStyle name="tableau | ligne-titre | niveau1 5 2 3" xfId="32309" xr:uid="{00000000-0005-0000-0000-0000C8620000}"/>
    <cellStyle name="tableau | ligne-titre | niveau1 5 3" xfId="14695" xr:uid="{00000000-0005-0000-0000-0000C9620000}"/>
    <cellStyle name="tableau | ligne-titre | niveau1 5 3 2" xfId="14696" xr:uid="{00000000-0005-0000-0000-0000CA620000}"/>
    <cellStyle name="tableau | ligne-titre | niveau1 5 3 2 2" xfId="32312" xr:uid="{00000000-0005-0000-0000-0000CB620000}"/>
    <cellStyle name="tableau | ligne-titre | niveau1 5 3 3" xfId="32311" xr:uid="{00000000-0005-0000-0000-0000CC620000}"/>
    <cellStyle name="tableau | ligne-titre | niveau1 5 4" xfId="14697" xr:uid="{00000000-0005-0000-0000-0000CD620000}"/>
    <cellStyle name="tableau | ligne-titre | niveau1 5 4 2" xfId="14698" xr:uid="{00000000-0005-0000-0000-0000CE620000}"/>
    <cellStyle name="tableau | ligne-titre | niveau1 5 4 2 2" xfId="32314" xr:uid="{00000000-0005-0000-0000-0000CF620000}"/>
    <cellStyle name="tableau | ligne-titre | niveau1 5 4 3" xfId="32313" xr:uid="{00000000-0005-0000-0000-0000D0620000}"/>
    <cellStyle name="tableau | ligne-titre | niveau1 5 5" xfId="14699" xr:uid="{00000000-0005-0000-0000-0000D1620000}"/>
    <cellStyle name="tableau | ligne-titre | niveau1 5 5 2" xfId="32315" xr:uid="{00000000-0005-0000-0000-0000D2620000}"/>
    <cellStyle name="tableau | ligne-titre | niveau1 5 6" xfId="32308" xr:uid="{00000000-0005-0000-0000-0000D3620000}"/>
    <cellStyle name="tableau | ligne-titre | niveau1 6" xfId="14700" xr:uid="{00000000-0005-0000-0000-0000D4620000}"/>
    <cellStyle name="tableau | ligne-titre | niveau1 6 2" xfId="14701" xr:uid="{00000000-0005-0000-0000-0000D5620000}"/>
    <cellStyle name="tableau | ligne-titre | niveau1 6 2 2" xfId="14702" xr:uid="{00000000-0005-0000-0000-0000D6620000}"/>
    <cellStyle name="tableau | ligne-titre | niveau1 6 2 2 2" xfId="32318" xr:uid="{00000000-0005-0000-0000-0000D7620000}"/>
    <cellStyle name="tableau | ligne-titre | niveau1 6 2 3" xfId="32317" xr:uid="{00000000-0005-0000-0000-0000D8620000}"/>
    <cellStyle name="tableau | ligne-titre | niveau1 6 3" xfId="14703" xr:uid="{00000000-0005-0000-0000-0000D9620000}"/>
    <cellStyle name="tableau | ligne-titre | niveau1 6 3 2" xfId="14704" xr:uid="{00000000-0005-0000-0000-0000DA620000}"/>
    <cellStyle name="tableau | ligne-titre | niveau1 6 3 2 2" xfId="32320" xr:uid="{00000000-0005-0000-0000-0000DB620000}"/>
    <cellStyle name="tableau | ligne-titre | niveau1 6 3 3" xfId="32319" xr:uid="{00000000-0005-0000-0000-0000DC620000}"/>
    <cellStyle name="tableau | ligne-titre | niveau1 6 4" xfId="14705" xr:uid="{00000000-0005-0000-0000-0000DD620000}"/>
    <cellStyle name="tableau | ligne-titre | niveau1 6 4 2" xfId="32321" xr:uid="{00000000-0005-0000-0000-0000DE620000}"/>
    <cellStyle name="tableau | ligne-titre | niveau1 6 5" xfId="32316" xr:uid="{00000000-0005-0000-0000-0000DF620000}"/>
    <cellStyle name="tableau | ligne-titre | niveau1 7" xfId="14706" xr:uid="{00000000-0005-0000-0000-0000E0620000}"/>
    <cellStyle name="tableau | ligne-titre | niveau1 7 2" xfId="14707" xr:uid="{00000000-0005-0000-0000-0000E1620000}"/>
    <cellStyle name="tableau | ligne-titre | niveau1 7 2 2" xfId="32323" xr:uid="{00000000-0005-0000-0000-0000E2620000}"/>
    <cellStyle name="tableau | ligne-titre | niveau1 7 3" xfId="32322" xr:uid="{00000000-0005-0000-0000-0000E3620000}"/>
    <cellStyle name="tableau | ligne-titre | niveau1 8" xfId="14708" xr:uid="{00000000-0005-0000-0000-0000E4620000}"/>
    <cellStyle name="tableau | ligne-titre | niveau1 8 2" xfId="14709" xr:uid="{00000000-0005-0000-0000-0000E5620000}"/>
    <cellStyle name="tableau | ligne-titre | niveau1 8 2 2" xfId="32325" xr:uid="{00000000-0005-0000-0000-0000E6620000}"/>
    <cellStyle name="tableau | ligne-titre | niveau1 8 3" xfId="32324" xr:uid="{00000000-0005-0000-0000-0000E7620000}"/>
    <cellStyle name="tableau | ligne-titre | niveau1 9" xfId="14710" xr:uid="{00000000-0005-0000-0000-0000E8620000}"/>
    <cellStyle name="tableau | ligne-titre | niveau1 9 2" xfId="14711" xr:uid="{00000000-0005-0000-0000-0000E9620000}"/>
    <cellStyle name="tableau | ligne-titre | niveau1 9 2 2" xfId="32327" xr:uid="{00000000-0005-0000-0000-0000EA620000}"/>
    <cellStyle name="tableau | ligne-titre | niveau1 9 3" xfId="32326" xr:uid="{00000000-0005-0000-0000-0000EB620000}"/>
    <cellStyle name="tableau | ligne-titre | niveau2" xfId="14712" xr:uid="{00000000-0005-0000-0000-0000EC620000}"/>
    <cellStyle name="tableau | ligne-titre | niveau2 10" xfId="14713" xr:uid="{00000000-0005-0000-0000-0000ED620000}"/>
    <cellStyle name="tableau | ligne-titre | niveau2 10 2" xfId="14714" xr:uid="{00000000-0005-0000-0000-0000EE620000}"/>
    <cellStyle name="tableau | ligne-titre | niveau2 10 2 2" xfId="32330" xr:uid="{00000000-0005-0000-0000-0000EF620000}"/>
    <cellStyle name="tableau | ligne-titre | niveau2 10 3" xfId="32329" xr:uid="{00000000-0005-0000-0000-0000F0620000}"/>
    <cellStyle name="tableau | ligne-titre | niveau2 11" xfId="14715" xr:uid="{00000000-0005-0000-0000-0000F1620000}"/>
    <cellStyle name="tableau | ligne-titre | niveau2 11 2" xfId="32331" xr:uid="{00000000-0005-0000-0000-0000F2620000}"/>
    <cellStyle name="tableau | ligne-titre | niveau2 12" xfId="32328" xr:uid="{00000000-0005-0000-0000-0000F3620000}"/>
    <cellStyle name="tableau | ligne-titre | niveau2 2" xfId="14716" xr:uid="{00000000-0005-0000-0000-0000F4620000}"/>
    <cellStyle name="tableau | ligne-titre | niveau2 2 2" xfId="14717" xr:uid="{00000000-0005-0000-0000-0000F5620000}"/>
    <cellStyle name="tableau | ligne-titre | niveau2 2 2 2" xfId="14718" xr:uid="{00000000-0005-0000-0000-0000F6620000}"/>
    <cellStyle name="tableau | ligne-titre | niveau2 2 2 2 2" xfId="32334" xr:uid="{00000000-0005-0000-0000-0000F7620000}"/>
    <cellStyle name="tableau | ligne-titre | niveau2 2 2 3" xfId="32333" xr:uid="{00000000-0005-0000-0000-0000F8620000}"/>
    <cellStyle name="tableau | ligne-titre | niveau2 2 3" xfId="14719" xr:uid="{00000000-0005-0000-0000-0000F9620000}"/>
    <cellStyle name="tableau | ligne-titre | niveau2 2 3 2" xfId="14720" xr:uid="{00000000-0005-0000-0000-0000FA620000}"/>
    <cellStyle name="tableau | ligne-titre | niveau2 2 3 2 2" xfId="32336" xr:uid="{00000000-0005-0000-0000-0000FB620000}"/>
    <cellStyle name="tableau | ligne-titre | niveau2 2 3 3" xfId="32335" xr:uid="{00000000-0005-0000-0000-0000FC620000}"/>
    <cellStyle name="tableau | ligne-titre | niveau2 2 4" xfId="14721" xr:uid="{00000000-0005-0000-0000-0000FD620000}"/>
    <cellStyle name="tableau | ligne-titre | niveau2 2 4 2" xfId="32337" xr:uid="{00000000-0005-0000-0000-0000FE620000}"/>
    <cellStyle name="tableau | ligne-titre | niveau2 2 5" xfId="32332" xr:uid="{00000000-0005-0000-0000-0000FF620000}"/>
    <cellStyle name="tableau | ligne-titre | niveau2 3" xfId="14722" xr:uid="{00000000-0005-0000-0000-000000630000}"/>
    <cellStyle name="tableau | ligne-titre | niveau2 3 2" xfId="14723" xr:uid="{00000000-0005-0000-0000-000001630000}"/>
    <cellStyle name="tableau | ligne-titre | niveau2 3 2 2" xfId="14724" xr:uid="{00000000-0005-0000-0000-000002630000}"/>
    <cellStyle name="tableau | ligne-titre | niveau2 3 2 2 2" xfId="32340" xr:uid="{00000000-0005-0000-0000-000003630000}"/>
    <cellStyle name="tableau | ligne-titre | niveau2 3 2 3" xfId="32339" xr:uid="{00000000-0005-0000-0000-000004630000}"/>
    <cellStyle name="tableau | ligne-titre | niveau2 3 3" xfId="14725" xr:uid="{00000000-0005-0000-0000-000005630000}"/>
    <cellStyle name="tableau | ligne-titre | niveau2 3 3 2" xfId="14726" xr:uid="{00000000-0005-0000-0000-000006630000}"/>
    <cellStyle name="tableau | ligne-titre | niveau2 3 3 2 2" xfId="32342" xr:uid="{00000000-0005-0000-0000-000007630000}"/>
    <cellStyle name="tableau | ligne-titre | niveau2 3 3 3" xfId="32341" xr:uid="{00000000-0005-0000-0000-000008630000}"/>
    <cellStyle name="tableau | ligne-titre | niveau2 3 4" xfId="14727" xr:uid="{00000000-0005-0000-0000-000009630000}"/>
    <cellStyle name="tableau | ligne-titre | niveau2 3 4 2" xfId="32343" xr:uid="{00000000-0005-0000-0000-00000A630000}"/>
    <cellStyle name="tableau | ligne-titre | niveau2 3 5" xfId="32338" xr:uid="{00000000-0005-0000-0000-00000B630000}"/>
    <cellStyle name="tableau | ligne-titre | niveau2 4" xfId="14728" xr:uid="{00000000-0005-0000-0000-00000C630000}"/>
    <cellStyle name="tableau | ligne-titre | niveau2 4 2" xfId="14729" xr:uid="{00000000-0005-0000-0000-00000D630000}"/>
    <cellStyle name="tableau | ligne-titre | niveau2 4 2 2" xfId="14730" xr:uid="{00000000-0005-0000-0000-00000E630000}"/>
    <cellStyle name="tableau | ligne-titre | niveau2 4 2 2 2" xfId="32346" xr:uid="{00000000-0005-0000-0000-00000F630000}"/>
    <cellStyle name="tableau | ligne-titre | niveau2 4 2 3" xfId="32345" xr:uid="{00000000-0005-0000-0000-000010630000}"/>
    <cellStyle name="tableau | ligne-titre | niveau2 4 3" xfId="14731" xr:uid="{00000000-0005-0000-0000-000011630000}"/>
    <cellStyle name="tableau | ligne-titre | niveau2 4 3 2" xfId="14732" xr:uid="{00000000-0005-0000-0000-000012630000}"/>
    <cellStyle name="tableau | ligne-titre | niveau2 4 3 2 2" xfId="32348" xr:uid="{00000000-0005-0000-0000-000013630000}"/>
    <cellStyle name="tableau | ligne-titre | niveau2 4 3 3" xfId="32347" xr:uid="{00000000-0005-0000-0000-000014630000}"/>
    <cellStyle name="tableau | ligne-titre | niveau2 4 4" xfId="14733" xr:uid="{00000000-0005-0000-0000-000015630000}"/>
    <cellStyle name="tableau | ligne-titre | niveau2 4 4 2" xfId="32349" xr:uid="{00000000-0005-0000-0000-000016630000}"/>
    <cellStyle name="tableau | ligne-titre | niveau2 4 5" xfId="32344" xr:uid="{00000000-0005-0000-0000-000017630000}"/>
    <cellStyle name="tableau | ligne-titre | niveau2 5" xfId="14734" xr:uid="{00000000-0005-0000-0000-000018630000}"/>
    <cellStyle name="tableau | ligne-titre | niveau2 5 2" xfId="14735" xr:uid="{00000000-0005-0000-0000-000019630000}"/>
    <cellStyle name="tableau | ligne-titre | niveau2 5 2 2" xfId="14736" xr:uid="{00000000-0005-0000-0000-00001A630000}"/>
    <cellStyle name="tableau | ligne-titre | niveau2 5 2 2 2" xfId="32352" xr:uid="{00000000-0005-0000-0000-00001B630000}"/>
    <cellStyle name="tableau | ligne-titre | niveau2 5 2 3" xfId="32351" xr:uid="{00000000-0005-0000-0000-00001C630000}"/>
    <cellStyle name="tableau | ligne-titre | niveau2 5 3" xfId="14737" xr:uid="{00000000-0005-0000-0000-00001D630000}"/>
    <cellStyle name="tableau | ligne-titre | niveau2 5 3 2" xfId="14738" xr:uid="{00000000-0005-0000-0000-00001E630000}"/>
    <cellStyle name="tableau | ligne-titre | niveau2 5 3 2 2" xfId="32354" xr:uid="{00000000-0005-0000-0000-00001F630000}"/>
    <cellStyle name="tableau | ligne-titre | niveau2 5 3 3" xfId="32353" xr:uid="{00000000-0005-0000-0000-000020630000}"/>
    <cellStyle name="tableau | ligne-titre | niveau2 5 4" xfId="14739" xr:uid="{00000000-0005-0000-0000-000021630000}"/>
    <cellStyle name="tableau | ligne-titre | niveau2 5 4 2" xfId="14740" xr:uid="{00000000-0005-0000-0000-000022630000}"/>
    <cellStyle name="tableau | ligne-titre | niveau2 5 4 2 2" xfId="32356" xr:uid="{00000000-0005-0000-0000-000023630000}"/>
    <cellStyle name="tableau | ligne-titre | niveau2 5 4 3" xfId="32355" xr:uid="{00000000-0005-0000-0000-000024630000}"/>
    <cellStyle name="tableau | ligne-titre | niveau2 5 5" xfId="14741" xr:uid="{00000000-0005-0000-0000-000025630000}"/>
    <cellStyle name="tableau | ligne-titre | niveau2 5 5 2" xfId="32357" xr:uid="{00000000-0005-0000-0000-000026630000}"/>
    <cellStyle name="tableau | ligne-titre | niveau2 5 6" xfId="32350" xr:uid="{00000000-0005-0000-0000-000027630000}"/>
    <cellStyle name="tableau | ligne-titre | niveau2 6" xfId="14742" xr:uid="{00000000-0005-0000-0000-000028630000}"/>
    <cellStyle name="tableau | ligne-titre | niveau2 6 2" xfId="14743" xr:uid="{00000000-0005-0000-0000-000029630000}"/>
    <cellStyle name="tableau | ligne-titre | niveau2 6 2 2" xfId="14744" xr:uid="{00000000-0005-0000-0000-00002A630000}"/>
    <cellStyle name="tableau | ligne-titre | niveau2 6 2 2 2" xfId="32360" xr:uid="{00000000-0005-0000-0000-00002B630000}"/>
    <cellStyle name="tableau | ligne-titre | niveau2 6 2 3" xfId="32359" xr:uid="{00000000-0005-0000-0000-00002C630000}"/>
    <cellStyle name="tableau | ligne-titre | niveau2 6 3" xfId="14745" xr:uid="{00000000-0005-0000-0000-00002D630000}"/>
    <cellStyle name="tableau | ligne-titre | niveau2 6 3 2" xfId="14746" xr:uid="{00000000-0005-0000-0000-00002E630000}"/>
    <cellStyle name="tableau | ligne-titre | niveau2 6 3 2 2" xfId="32362" xr:uid="{00000000-0005-0000-0000-00002F630000}"/>
    <cellStyle name="tableau | ligne-titre | niveau2 6 3 3" xfId="32361" xr:uid="{00000000-0005-0000-0000-000030630000}"/>
    <cellStyle name="tableau | ligne-titre | niveau2 6 4" xfId="14747" xr:uid="{00000000-0005-0000-0000-000031630000}"/>
    <cellStyle name="tableau | ligne-titre | niveau2 6 4 2" xfId="32363" xr:uid="{00000000-0005-0000-0000-000032630000}"/>
    <cellStyle name="tableau | ligne-titre | niveau2 6 5" xfId="32358" xr:uid="{00000000-0005-0000-0000-000033630000}"/>
    <cellStyle name="tableau | ligne-titre | niveau2 7" xfId="14748" xr:uid="{00000000-0005-0000-0000-000034630000}"/>
    <cellStyle name="tableau | ligne-titre | niveau2 7 2" xfId="14749" xr:uid="{00000000-0005-0000-0000-000035630000}"/>
    <cellStyle name="tableau | ligne-titre | niveau2 7 2 2" xfId="32365" xr:uid="{00000000-0005-0000-0000-000036630000}"/>
    <cellStyle name="tableau | ligne-titre | niveau2 7 3" xfId="32364" xr:uid="{00000000-0005-0000-0000-000037630000}"/>
    <cellStyle name="tableau | ligne-titre | niveau2 8" xfId="14750" xr:uid="{00000000-0005-0000-0000-000038630000}"/>
    <cellStyle name="tableau | ligne-titre | niveau2 8 2" xfId="14751" xr:uid="{00000000-0005-0000-0000-000039630000}"/>
    <cellStyle name="tableau | ligne-titre | niveau2 8 2 2" xfId="32367" xr:uid="{00000000-0005-0000-0000-00003A630000}"/>
    <cellStyle name="tableau | ligne-titre | niveau2 8 3" xfId="32366" xr:uid="{00000000-0005-0000-0000-00003B630000}"/>
    <cellStyle name="tableau | ligne-titre | niveau2 9" xfId="14752" xr:uid="{00000000-0005-0000-0000-00003C630000}"/>
    <cellStyle name="tableau | ligne-titre | niveau2 9 2" xfId="14753" xr:uid="{00000000-0005-0000-0000-00003D630000}"/>
    <cellStyle name="tableau | ligne-titre | niveau2 9 2 2" xfId="32369" xr:uid="{00000000-0005-0000-0000-00003E630000}"/>
    <cellStyle name="tableau | ligne-titre | niveau2 9 3" xfId="32368" xr:uid="{00000000-0005-0000-0000-00003F630000}"/>
    <cellStyle name="Title" xfId="1" builtinId="15" customBuiltin="1"/>
    <cellStyle name="Title 10" xfId="14754" xr:uid="{00000000-0005-0000-0000-000041630000}"/>
    <cellStyle name="Title 10 10" xfId="14755" xr:uid="{00000000-0005-0000-0000-000042630000}"/>
    <cellStyle name="Title 10 10 2" xfId="14756" xr:uid="{00000000-0005-0000-0000-000043630000}"/>
    <cellStyle name="Title 10 10 2 2" xfId="32372" xr:uid="{00000000-0005-0000-0000-000044630000}"/>
    <cellStyle name="Title 10 10 3" xfId="32371" xr:uid="{00000000-0005-0000-0000-000045630000}"/>
    <cellStyle name="Title 10 11" xfId="14757" xr:uid="{00000000-0005-0000-0000-000046630000}"/>
    <cellStyle name="Title 10 11 2" xfId="32373" xr:uid="{00000000-0005-0000-0000-000047630000}"/>
    <cellStyle name="Title 10 12" xfId="32370" xr:uid="{00000000-0005-0000-0000-000048630000}"/>
    <cellStyle name="Title 10 2" xfId="14758" xr:uid="{00000000-0005-0000-0000-000049630000}"/>
    <cellStyle name="Title 10 2 2" xfId="14759" xr:uid="{00000000-0005-0000-0000-00004A630000}"/>
    <cellStyle name="Title 10 2 2 2" xfId="14760" xr:uid="{00000000-0005-0000-0000-00004B630000}"/>
    <cellStyle name="Title 10 2 2 2 2" xfId="32376" xr:uid="{00000000-0005-0000-0000-00004C630000}"/>
    <cellStyle name="Title 10 2 2 3" xfId="32375" xr:uid="{00000000-0005-0000-0000-00004D630000}"/>
    <cellStyle name="Title 10 2 3" xfId="14761" xr:uid="{00000000-0005-0000-0000-00004E630000}"/>
    <cellStyle name="Title 10 2 3 2" xfId="14762" xr:uid="{00000000-0005-0000-0000-00004F630000}"/>
    <cellStyle name="Title 10 2 3 2 2" xfId="32378" xr:uid="{00000000-0005-0000-0000-000050630000}"/>
    <cellStyle name="Title 10 2 3 3" xfId="32377" xr:uid="{00000000-0005-0000-0000-000051630000}"/>
    <cellStyle name="Title 10 2 4" xfId="14763" xr:uid="{00000000-0005-0000-0000-000052630000}"/>
    <cellStyle name="Title 10 2 4 2" xfId="32379" xr:uid="{00000000-0005-0000-0000-000053630000}"/>
    <cellStyle name="Title 10 2 5" xfId="32374" xr:uid="{00000000-0005-0000-0000-000054630000}"/>
    <cellStyle name="Title 10 3" xfId="14764" xr:uid="{00000000-0005-0000-0000-000055630000}"/>
    <cellStyle name="Title 10 3 2" xfId="14765" xr:uid="{00000000-0005-0000-0000-000056630000}"/>
    <cellStyle name="Title 10 3 2 2" xfId="14766" xr:uid="{00000000-0005-0000-0000-000057630000}"/>
    <cellStyle name="Title 10 3 2 2 2" xfId="32382" xr:uid="{00000000-0005-0000-0000-000058630000}"/>
    <cellStyle name="Title 10 3 2 3" xfId="32381" xr:uid="{00000000-0005-0000-0000-000059630000}"/>
    <cellStyle name="Title 10 3 3" xfId="14767" xr:uid="{00000000-0005-0000-0000-00005A630000}"/>
    <cellStyle name="Title 10 3 3 2" xfId="14768" xr:uid="{00000000-0005-0000-0000-00005B630000}"/>
    <cellStyle name="Title 10 3 3 2 2" xfId="32384" xr:uid="{00000000-0005-0000-0000-00005C630000}"/>
    <cellStyle name="Title 10 3 3 3" xfId="32383" xr:uid="{00000000-0005-0000-0000-00005D630000}"/>
    <cellStyle name="Title 10 3 4" xfId="14769" xr:uid="{00000000-0005-0000-0000-00005E630000}"/>
    <cellStyle name="Title 10 3 4 2" xfId="32385" xr:uid="{00000000-0005-0000-0000-00005F630000}"/>
    <cellStyle name="Title 10 3 5" xfId="32380" xr:uid="{00000000-0005-0000-0000-000060630000}"/>
    <cellStyle name="Title 10 4" xfId="14770" xr:uid="{00000000-0005-0000-0000-000061630000}"/>
    <cellStyle name="Title 10 4 2" xfId="14771" xr:uid="{00000000-0005-0000-0000-000062630000}"/>
    <cellStyle name="Title 10 4 2 2" xfId="14772" xr:uid="{00000000-0005-0000-0000-000063630000}"/>
    <cellStyle name="Title 10 4 2 2 2" xfId="32388" xr:uid="{00000000-0005-0000-0000-000064630000}"/>
    <cellStyle name="Title 10 4 2 3" xfId="32387" xr:uid="{00000000-0005-0000-0000-000065630000}"/>
    <cellStyle name="Title 10 4 3" xfId="14773" xr:uid="{00000000-0005-0000-0000-000066630000}"/>
    <cellStyle name="Title 10 4 3 2" xfId="14774" xr:uid="{00000000-0005-0000-0000-000067630000}"/>
    <cellStyle name="Title 10 4 3 2 2" xfId="32390" xr:uid="{00000000-0005-0000-0000-000068630000}"/>
    <cellStyle name="Title 10 4 3 3" xfId="32389" xr:uid="{00000000-0005-0000-0000-000069630000}"/>
    <cellStyle name="Title 10 4 4" xfId="14775" xr:uid="{00000000-0005-0000-0000-00006A630000}"/>
    <cellStyle name="Title 10 4 4 2" xfId="32391" xr:uid="{00000000-0005-0000-0000-00006B630000}"/>
    <cellStyle name="Title 10 4 5" xfId="32386" xr:uid="{00000000-0005-0000-0000-00006C630000}"/>
    <cellStyle name="Title 10 5" xfId="14776" xr:uid="{00000000-0005-0000-0000-00006D630000}"/>
    <cellStyle name="Title 10 5 2" xfId="14777" xr:uid="{00000000-0005-0000-0000-00006E630000}"/>
    <cellStyle name="Title 10 5 2 2" xfId="14778" xr:uid="{00000000-0005-0000-0000-00006F630000}"/>
    <cellStyle name="Title 10 5 2 2 2" xfId="32394" xr:uid="{00000000-0005-0000-0000-000070630000}"/>
    <cellStyle name="Title 10 5 2 3" xfId="32393" xr:uid="{00000000-0005-0000-0000-000071630000}"/>
    <cellStyle name="Title 10 5 3" xfId="14779" xr:uid="{00000000-0005-0000-0000-000072630000}"/>
    <cellStyle name="Title 10 5 3 2" xfId="14780" xr:uid="{00000000-0005-0000-0000-000073630000}"/>
    <cellStyle name="Title 10 5 3 2 2" xfId="32396" xr:uid="{00000000-0005-0000-0000-000074630000}"/>
    <cellStyle name="Title 10 5 3 3" xfId="32395" xr:uid="{00000000-0005-0000-0000-000075630000}"/>
    <cellStyle name="Title 10 5 4" xfId="14781" xr:uid="{00000000-0005-0000-0000-000076630000}"/>
    <cellStyle name="Title 10 5 4 2" xfId="14782" xr:uid="{00000000-0005-0000-0000-000077630000}"/>
    <cellStyle name="Title 10 5 4 2 2" xfId="32398" xr:uid="{00000000-0005-0000-0000-000078630000}"/>
    <cellStyle name="Title 10 5 4 3" xfId="32397" xr:uid="{00000000-0005-0000-0000-000079630000}"/>
    <cellStyle name="Title 10 5 5" xfId="14783" xr:uid="{00000000-0005-0000-0000-00007A630000}"/>
    <cellStyle name="Title 10 5 5 2" xfId="32399" xr:uid="{00000000-0005-0000-0000-00007B630000}"/>
    <cellStyle name="Title 10 5 6" xfId="32392" xr:uid="{00000000-0005-0000-0000-00007C630000}"/>
    <cellStyle name="Title 10 6" xfId="14784" xr:uid="{00000000-0005-0000-0000-00007D630000}"/>
    <cellStyle name="Title 10 6 2" xfId="14785" xr:uid="{00000000-0005-0000-0000-00007E630000}"/>
    <cellStyle name="Title 10 6 2 2" xfId="14786" xr:uid="{00000000-0005-0000-0000-00007F630000}"/>
    <cellStyle name="Title 10 6 2 2 2" xfId="32402" xr:uid="{00000000-0005-0000-0000-000080630000}"/>
    <cellStyle name="Title 10 6 2 3" xfId="32401" xr:uid="{00000000-0005-0000-0000-000081630000}"/>
    <cellStyle name="Title 10 6 3" xfId="14787" xr:uid="{00000000-0005-0000-0000-000082630000}"/>
    <cellStyle name="Title 10 6 3 2" xfId="14788" xr:uid="{00000000-0005-0000-0000-000083630000}"/>
    <cellStyle name="Title 10 6 3 2 2" xfId="32404" xr:uid="{00000000-0005-0000-0000-000084630000}"/>
    <cellStyle name="Title 10 6 3 3" xfId="32403" xr:uid="{00000000-0005-0000-0000-000085630000}"/>
    <cellStyle name="Title 10 6 4" xfId="14789" xr:uid="{00000000-0005-0000-0000-000086630000}"/>
    <cellStyle name="Title 10 6 4 2" xfId="32405" xr:uid="{00000000-0005-0000-0000-000087630000}"/>
    <cellStyle name="Title 10 6 5" xfId="32400" xr:uid="{00000000-0005-0000-0000-000088630000}"/>
    <cellStyle name="Title 10 7" xfId="14790" xr:uid="{00000000-0005-0000-0000-000089630000}"/>
    <cellStyle name="Title 10 7 2" xfId="14791" xr:uid="{00000000-0005-0000-0000-00008A630000}"/>
    <cellStyle name="Title 10 7 2 2" xfId="32407" xr:uid="{00000000-0005-0000-0000-00008B630000}"/>
    <cellStyle name="Title 10 7 3" xfId="32406" xr:uid="{00000000-0005-0000-0000-00008C630000}"/>
    <cellStyle name="Title 10 8" xfId="14792" xr:uid="{00000000-0005-0000-0000-00008D630000}"/>
    <cellStyle name="Title 10 8 2" xfId="14793" xr:uid="{00000000-0005-0000-0000-00008E630000}"/>
    <cellStyle name="Title 10 8 2 2" xfId="32409" xr:uid="{00000000-0005-0000-0000-00008F630000}"/>
    <cellStyle name="Title 10 8 3" xfId="32408" xr:uid="{00000000-0005-0000-0000-000090630000}"/>
    <cellStyle name="Title 10 9" xfId="14794" xr:uid="{00000000-0005-0000-0000-000091630000}"/>
    <cellStyle name="Title 10 9 2" xfId="14795" xr:uid="{00000000-0005-0000-0000-000092630000}"/>
    <cellStyle name="Title 10 9 2 2" xfId="32411" xr:uid="{00000000-0005-0000-0000-000093630000}"/>
    <cellStyle name="Title 10 9 3" xfId="32410" xr:uid="{00000000-0005-0000-0000-000094630000}"/>
    <cellStyle name="Title 11" xfId="14796" xr:uid="{00000000-0005-0000-0000-000095630000}"/>
    <cellStyle name="Title 11 10" xfId="14797" xr:uid="{00000000-0005-0000-0000-000096630000}"/>
    <cellStyle name="Title 11 10 2" xfId="14798" xr:uid="{00000000-0005-0000-0000-000097630000}"/>
    <cellStyle name="Title 11 10 2 2" xfId="32414" xr:uid="{00000000-0005-0000-0000-000098630000}"/>
    <cellStyle name="Title 11 10 3" xfId="32413" xr:uid="{00000000-0005-0000-0000-000099630000}"/>
    <cellStyle name="Title 11 11" xfId="14799" xr:uid="{00000000-0005-0000-0000-00009A630000}"/>
    <cellStyle name="Title 11 11 2" xfId="32415" xr:uid="{00000000-0005-0000-0000-00009B630000}"/>
    <cellStyle name="Title 11 12" xfId="32412" xr:uid="{00000000-0005-0000-0000-00009C630000}"/>
    <cellStyle name="Title 11 2" xfId="14800" xr:uid="{00000000-0005-0000-0000-00009D630000}"/>
    <cellStyle name="Title 11 2 2" xfId="14801" xr:uid="{00000000-0005-0000-0000-00009E630000}"/>
    <cellStyle name="Title 11 2 2 2" xfId="14802" xr:uid="{00000000-0005-0000-0000-00009F630000}"/>
    <cellStyle name="Title 11 2 2 2 2" xfId="32418" xr:uid="{00000000-0005-0000-0000-0000A0630000}"/>
    <cellStyle name="Title 11 2 2 3" xfId="32417" xr:uid="{00000000-0005-0000-0000-0000A1630000}"/>
    <cellStyle name="Title 11 2 3" xfId="14803" xr:uid="{00000000-0005-0000-0000-0000A2630000}"/>
    <cellStyle name="Title 11 2 3 2" xfId="14804" xr:uid="{00000000-0005-0000-0000-0000A3630000}"/>
    <cellStyle name="Title 11 2 3 2 2" xfId="32420" xr:uid="{00000000-0005-0000-0000-0000A4630000}"/>
    <cellStyle name="Title 11 2 3 3" xfId="32419" xr:uid="{00000000-0005-0000-0000-0000A5630000}"/>
    <cellStyle name="Title 11 2 4" xfId="14805" xr:uid="{00000000-0005-0000-0000-0000A6630000}"/>
    <cellStyle name="Title 11 2 4 2" xfId="32421" xr:uid="{00000000-0005-0000-0000-0000A7630000}"/>
    <cellStyle name="Title 11 2 5" xfId="32416" xr:uid="{00000000-0005-0000-0000-0000A8630000}"/>
    <cellStyle name="Title 11 3" xfId="14806" xr:uid="{00000000-0005-0000-0000-0000A9630000}"/>
    <cellStyle name="Title 11 3 2" xfId="14807" xr:uid="{00000000-0005-0000-0000-0000AA630000}"/>
    <cellStyle name="Title 11 3 2 2" xfId="14808" xr:uid="{00000000-0005-0000-0000-0000AB630000}"/>
    <cellStyle name="Title 11 3 2 2 2" xfId="32424" xr:uid="{00000000-0005-0000-0000-0000AC630000}"/>
    <cellStyle name="Title 11 3 2 3" xfId="32423" xr:uid="{00000000-0005-0000-0000-0000AD630000}"/>
    <cellStyle name="Title 11 3 3" xfId="14809" xr:uid="{00000000-0005-0000-0000-0000AE630000}"/>
    <cellStyle name="Title 11 3 3 2" xfId="14810" xr:uid="{00000000-0005-0000-0000-0000AF630000}"/>
    <cellStyle name="Title 11 3 3 2 2" xfId="32426" xr:uid="{00000000-0005-0000-0000-0000B0630000}"/>
    <cellStyle name="Title 11 3 3 3" xfId="32425" xr:uid="{00000000-0005-0000-0000-0000B1630000}"/>
    <cellStyle name="Title 11 3 4" xfId="14811" xr:uid="{00000000-0005-0000-0000-0000B2630000}"/>
    <cellStyle name="Title 11 3 4 2" xfId="32427" xr:uid="{00000000-0005-0000-0000-0000B3630000}"/>
    <cellStyle name="Title 11 3 5" xfId="32422" xr:uid="{00000000-0005-0000-0000-0000B4630000}"/>
    <cellStyle name="Title 11 4" xfId="14812" xr:uid="{00000000-0005-0000-0000-0000B5630000}"/>
    <cellStyle name="Title 11 4 2" xfId="14813" xr:uid="{00000000-0005-0000-0000-0000B6630000}"/>
    <cellStyle name="Title 11 4 2 2" xfId="14814" xr:uid="{00000000-0005-0000-0000-0000B7630000}"/>
    <cellStyle name="Title 11 4 2 2 2" xfId="32430" xr:uid="{00000000-0005-0000-0000-0000B8630000}"/>
    <cellStyle name="Title 11 4 2 3" xfId="32429" xr:uid="{00000000-0005-0000-0000-0000B9630000}"/>
    <cellStyle name="Title 11 4 3" xfId="14815" xr:uid="{00000000-0005-0000-0000-0000BA630000}"/>
    <cellStyle name="Title 11 4 3 2" xfId="14816" xr:uid="{00000000-0005-0000-0000-0000BB630000}"/>
    <cellStyle name="Title 11 4 3 2 2" xfId="32432" xr:uid="{00000000-0005-0000-0000-0000BC630000}"/>
    <cellStyle name="Title 11 4 3 3" xfId="32431" xr:uid="{00000000-0005-0000-0000-0000BD630000}"/>
    <cellStyle name="Title 11 4 4" xfId="14817" xr:uid="{00000000-0005-0000-0000-0000BE630000}"/>
    <cellStyle name="Title 11 4 4 2" xfId="32433" xr:uid="{00000000-0005-0000-0000-0000BF630000}"/>
    <cellStyle name="Title 11 4 5" xfId="32428" xr:uid="{00000000-0005-0000-0000-0000C0630000}"/>
    <cellStyle name="Title 11 5" xfId="14818" xr:uid="{00000000-0005-0000-0000-0000C1630000}"/>
    <cellStyle name="Title 11 5 2" xfId="14819" xr:uid="{00000000-0005-0000-0000-0000C2630000}"/>
    <cellStyle name="Title 11 5 2 2" xfId="14820" xr:uid="{00000000-0005-0000-0000-0000C3630000}"/>
    <cellStyle name="Title 11 5 2 2 2" xfId="32436" xr:uid="{00000000-0005-0000-0000-0000C4630000}"/>
    <cellStyle name="Title 11 5 2 3" xfId="32435" xr:uid="{00000000-0005-0000-0000-0000C5630000}"/>
    <cellStyle name="Title 11 5 3" xfId="14821" xr:uid="{00000000-0005-0000-0000-0000C6630000}"/>
    <cellStyle name="Title 11 5 3 2" xfId="14822" xr:uid="{00000000-0005-0000-0000-0000C7630000}"/>
    <cellStyle name="Title 11 5 3 2 2" xfId="32438" xr:uid="{00000000-0005-0000-0000-0000C8630000}"/>
    <cellStyle name="Title 11 5 3 3" xfId="32437" xr:uid="{00000000-0005-0000-0000-0000C9630000}"/>
    <cellStyle name="Title 11 5 4" xfId="14823" xr:uid="{00000000-0005-0000-0000-0000CA630000}"/>
    <cellStyle name="Title 11 5 4 2" xfId="14824" xr:uid="{00000000-0005-0000-0000-0000CB630000}"/>
    <cellStyle name="Title 11 5 4 2 2" xfId="32440" xr:uid="{00000000-0005-0000-0000-0000CC630000}"/>
    <cellStyle name="Title 11 5 4 3" xfId="32439" xr:uid="{00000000-0005-0000-0000-0000CD630000}"/>
    <cellStyle name="Title 11 5 5" xfId="14825" xr:uid="{00000000-0005-0000-0000-0000CE630000}"/>
    <cellStyle name="Title 11 5 5 2" xfId="32441" xr:uid="{00000000-0005-0000-0000-0000CF630000}"/>
    <cellStyle name="Title 11 5 6" xfId="32434" xr:uid="{00000000-0005-0000-0000-0000D0630000}"/>
    <cellStyle name="Title 11 6" xfId="14826" xr:uid="{00000000-0005-0000-0000-0000D1630000}"/>
    <cellStyle name="Title 11 6 2" xfId="14827" xr:uid="{00000000-0005-0000-0000-0000D2630000}"/>
    <cellStyle name="Title 11 6 2 2" xfId="14828" xr:uid="{00000000-0005-0000-0000-0000D3630000}"/>
    <cellStyle name="Title 11 6 2 2 2" xfId="32444" xr:uid="{00000000-0005-0000-0000-0000D4630000}"/>
    <cellStyle name="Title 11 6 2 3" xfId="32443" xr:uid="{00000000-0005-0000-0000-0000D5630000}"/>
    <cellStyle name="Title 11 6 3" xfId="14829" xr:uid="{00000000-0005-0000-0000-0000D6630000}"/>
    <cellStyle name="Title 11 6 3 2" xfId="14830" xr:uid="{00000000-0005-0000-0000-0000D7630000}"/>
    <cellStyle name="Title 11 6 3 2 2" xfId="32446" xr:uid="{00000000-0005-0000-0000-0000D8630000}"/>
    <cellStyle name="Title 11 6 3 3" xfId="32445" xr:uid="{00000000-0005-0000-0000-0000D9630000}"/>
    <cellStyle name="Title 11 6 4" xfId="14831" xr:uid="{00000000-0005-0000-0000-0000DA630000}"/>
    <cellStyle name="Title 11 6 4 2" xfId="32447" xr:uid="{00000000-0005-0000-0000-0000DB630000}"/>
    <cellStyle name="Title 11 6 5" xfId="32442" xr:uid="{00000000-0005-0000-0000-0000DC630000}"/>
    <cellStyle name="Title 11 7" xfId="14832" xr:uid="{00000000-0005-0000-0000-0000DD630000}"/>
    <cellStyle name="Title 11 7 2" xfId="14833" xr:uid="{00000000-0005-0000-0000-0000DE630000}"/>
    <cellStyle name="Title 11 7 2 2" xfId="32449" xr:uid="{00000000-0005-0000-0000-0000DF630000}"/>
    <cellStyle name="Title 11 7 3" xfId="32448" xr:uid="{00000000-0005-0000-0000-0000E0630000}"/>
    <cellStyle name="Title 11 8" xfId="14834" xr:uid="{00000000-0005-0000-0000-0000E1630000}"/>
    <cellStyle name="Title 11 8 2" xfId="14835" xr:uid="{00000000-0005-0000-0000-0000E2630000}"/>
    <cellStyle name="Title 11 8 2 2" xfId="32451" xr:uid="{00000000-0005-0000-0000-0000E3630000}"/>
    <cellStyle name="Title 11 8 3" xfId="32450" xr:uid="{00000000-0005-0000-0000-0000E4630000}"/>
    <cellStyle name="Title 11 9" xfId="14836" xr:uid="{00000000-0005-0000-0000-0000E5630000}"/>
    <cellStyle name="Title 11 9 2" xfId="14837" xr:uid="{00000000-0005-0000-0000-0000E6630000}"/>
    <cellStyle name="Title 11 9 2 2" xfId="32453" xr:uid="{00000000-0005-0000-0000-0000E7630000}"/>
    <cellStyle name="Title 11 9 3" xfId="32452" xr:uid="{00000000-0005-0000-0000-0000E8630000}"/>
    <cellStyle name="Title 12" xfId="14838" xr:uid="{00000000-0005-0000-0000-0000E9630000}"/>
    <cellStyle name="Title 12 10" xfId="14839" xr:uid="{00000000-0005-0000-0000-0000EA630000}"/>
    <cellStyle name="Title 12 10 2" xfId="14840" xr:uid="{00000000-0005-0000-0000-0000EB630000}"/>
    <cellStyle name="Title 12 10 2 2" xfId="32456" xr:uid="{00000000-0005-0000-0000-0000EC630000}"/>
    <cellStyle name="Title 12 10 3" xfId="32455" xr:uid="{00000000-0005-0000-0000-0000ED630000}"/>
    <cellStyle name="Title 12 11" xfId="14841" xr:uid="{00000000-0005-0000-0000-0000EE630000}"/>
    <cellStyle name="Title 12 11 2" xfId="32457" xr:uid="{00000000-0005-0000-0000-0000EF630000}"/>
    <cellStyle name="Title 12 12" xfId="32454" xr:uid="{00000000-0005-0000-0000-0000F0630000}"/>
    <cellStyle name="Title 12 2" xfId="14842" xr:uid="{00000000-0005-0000-0000-0000F1630000}"/>
    <cellStyle name="Title 12 2 2" xfId="14843" xr:uid="{00000000-0005-0000-0000-0000F2630000}"/>
    <cellStyle name="Title 12 2 2 2" xfId="14844" xr:uid="{00000000-0005-0000-0000-0000F3630000}"/>
    <cellStyle name="Title 12 2 2 2 2" xfId="32460" xr:uid="{00000000-0005-0000-0000-0000F4630000}"/>
    <cellStyle name="Title 12 2 2 3" xfId="32459" xr:uid="{00000000-0005-0000-0000-0000F5630000}"/>
    <cellStyle name="Title 12 2 3" xfId="14845" xr:uid="{00000000-0005-0000-0000-0000F6630000}"/>
    <cellStyle name="Title 12 2 3 2" xfId="14846" xr:uid="{00000000-0005-0000-0000-0000F7630000}"/>
    <cellStyle name="Title 12 2 3 2 2" xfId="32462" xr:uid="{00000000-0005-0000-0000-0000F8630000}"/>
    <cellStyle name="Title 12 2 3 3" xfId="32461" xr:uid="{00000000-0005-0000-0000-0000F9630000}"/>
    <cellStyle name="Title 12 2 4" xfId="14847" xr:uid="{00000000-0005-0000-0000-0000FA630000}"/>
    <cellStyle name="Title 12 2 4 2" xfId="32463" xr:uid="{00000000-0005-0000-0000-0000FB630000}"/>
    <cellStyle name="Title 12 2 5" xfId="32458" xr:uid="{00000000-0005-0000-0000-0000FC630000}"/>
    <cellStyle name="Title 12 3" xfId="14848" xr:uid="{00000000-0005-0000-0000-0000FD630000}"/>
    <cellStyle name="Title 12 3 2" xfId="14849" xr:uid="{00000000-0005-0000-0000-0000FE630000}"/>
    <cellStyle name="Title 12 3 2 2" xfId="14850" xr:uid="{00000000-0005-0000-0000-0000FF630000}"/>
    <cellStyle name="Title 12 3 2 2 2" xfId="32466" xr:uid="{00000000-0005-0000-0000-000000640000}"/>
    <cellStyle name="Title 12 3 2 3" xfId="32465" xr:uid="{00000000-0005-0000-0000-000001640000}"/>
    <cellStyle name="Title 12 3 3" xfId="14851" xr:uid="{00000000-0005-0000-0000-000002640000}"/>
    <cellStyle name="Title 12 3 3 2" xfId="14852" xr:uid="{00000000-0005-0000-0000-000003640000}"/>
    <cellStyle name="Title 12 3 3 2 2" xfId="32468" xr:uid="{00000000-0005-0000-0000-000004640000}"/>
    <cellStyle name="Title 12 3 3 3" xfId="32467" xr:uid="{00000000-0005-0000-0000-000005640000}"/>
    <cellStyle name="Title 12 3 4" xfId="14853" xr:uid="{00000000-0005-0000-0000-000006640000}"/>
    <cellStyle name="Title 12 3 4 2" xfId="32469" xr:uid="{00000000-0005-0000-0000-000007640000}"/>
    <cellStyle name="Title 12 3 5" xfId="32464" xr:uid="{00000000-0005-0000-0000-000008640000}"/>
    <cellStyle name="Title 12 4" xfId="14854" xr:uid="{00000000-0005-0000-0000-000009640000}"/>
    <cellStyle name="Title 12 4 2" xfId="14855" xr:uid="{00000000-0005-0000-0000-00000A640000}"/>
    <cellStyle name="Title 12 4 2 2" xfId="14856" xr:uid="{00000000-0005-0000-0000-00000B640000}"/>
    <cellStyle name="Title 12 4 2 2 2" xfId="32472" xr:uid="{00000000-0005-0000-0000-00000C640000}"/>
    <cellStyle name="Title 12 4 2 3" xfId="32471" xr:uid="{00000000-0005-0000-0000-00000D640000}"/>
    <cellStyle name="Title 12 4 3" xfId="14857" xr:uid="{00000000-0005-0000-0000-00000E640000}"/>
    <cellStyle name="Title 12 4 3 2" xfId="14858" xr:uid="{00000000-0005-0000-0000-00000F640000}"/>
    <cellStyle name="Title 12 4 3 2 2" xfId="32474" xr:uid="{00000000-0005-0000-0000-000010640000}"/>
    <cellStyle name="Title 12 4 3 3" xfId="32473" xr:uid="{00000000-0005-0000-0000-000011640000}"/>
    <cellStyle name="Title 12 4 4" xfId="14859" xr:uid="{00000000-0005-0000-0000-000012640000}"/>
    <cellStyle name="Title 12 4 4 2" xfId="32475" xr:uid="{00000000-0005-0000-0000-000013640000}"/>
    <cellStyle name="Title 12 4 5" xfId="32470" xr:uid="{00000000-0005-0000-0000-000014640000}"/>
    <cellStyle name="Title 12 5" xfId="14860" xr:uid="{00000000-0005-0000-0000-000015640000}"/>
    <cellStyle name="Title 12 5 2" xfId="14861" xr:uid="{00000000-0005-0000-0000-000016640000}"/>
    <cellStyle name="Title 12 5 2 2" xfId="14862" xr:uid="{00000000-0005-0000-0000-000017640000}"/>
    <cellStyle name="Title 12 5 2 2 2" xfId="32478" xr:uid="{00000000-0005-0000-0000-000018640000}"/>
    <cellStyle name="Title 12 5 2 3" xfId="32477" xr:uid="{00000000-0005-0000-0000-000019640000}"/>
    <cellStyle name="Title 12 5 3" xfId="14863" xr:uid="{00000000-0005-0000-0000-00001A640000}"/>
    <cellStyle name="Title 12 5 3 2" xfId="14864" xr:uid="{00000000-0005-0000-0000-00001B640000}"/>
    <cellStyle name="Title 12 5 3 2 2" xfId="32480" xr:uid="{00000000-0005-0000-0000-00001C640000}"/>
    <cellStyle name="Title 12 5 3 3" xfId="32479" xr:uid="{00000000-0005-0000-0000-00001D640000}"/>
    <cellStyle name="Title 12 5 4" xfId="14865" xr:uid="{00000000-0005-0000-0000-00001E640000}"/>
    <cellStyle name="Title 12 5 4 2" xfId="14866" xr:uid="{00000000-0005-0000-0000-00001F640000}"/>
    <cellStyle name="Title 12 5 4 2 2" xfId="32482" xr:uid="{00000000-0005-0000-0000-000020640000}"/>
    <cellStyle name="Title 12 5 4 3" xfId="32481" xr:uid="{00000000-0005-0000-0000-000021640000}"/>
    <cellStyle name="Title 12 5 5" xfId="14867" xr:uid="{00000000-0005-0000-0000-000022640000}"/>
    <cellStyle name="Title 12 5 5 2" xfId="32483" xr:uid="{00000000-0005-0000-0000-000023640000}"/>
    <cellStyle name="Title 12 5 6" xfId="32476" xr:uid="{00000000-0005-0000-0000-000024640000}"/>
    <cellStyle name="Title 12 6" xfId="14868" xr:uid="{00000000-0005-0000-0000-000025640000}"/>
    <cellStyle name="Title 12 6 2" xfId="14869" xr:uid="{00000000-0005-0000-0000-000026640000}"/>
    <cellStyle name="Title 12 6 2 2" xfId="14870" xr:uid="{00000000-0005-0000-0000-000027640000}"/>
    <cellStyle name="Title 12 6 2 2 2" xfId="32486" xr:uid="{00000000-0005-0000-0000-000028640000}"/>
    <cellStyle name="Title 12 6 2 3" xfId="32485" xr:uid="{00000000-0005-0000-0000-000029640000}"/>
    <cellStyle name="Title 12 6 3" xfId="14871" xr:uid="{00000000-0005-0000-0000-00002A640000}"/>
    <cellStyle name="Title 12 6 3 2" xfId="14872" xr:uid="{00000000-0005-0000-0000-00002B640000}"/>
    <cellStyle name="Title 12 6 3 2 2" xfId="32488" xr:uid="{00000000-0005-0000-0000-00002C640000}"/>
    <cellStyle name="Title 12 6 3 3" xfId="32487" xr:uid="{00000000-0005-0000-0000-00002D640000}"/>
    <cellStyle name="Title 12 6 4" xfId="14873" xr:uid="{00000000-0005-0000-0000-00002E640000}"/>
    <cellStyle name="Title 12 6 4 2" xfId="32489" xr:uid="{00000000-0005-0000-0000-00002F640000}"/>
    <cellStyle name="Title 12 6 5" xfId="32484" xr:uid="{00000000-0005-0000-0000-000030640000}"/>
    <cellStyle name="Title 12 7" xfId="14874" xr:uid="{00000000-0005-0000-0000-000031640000}"/>
    <cellStyle name="Title 12 7 2" xfId="14875" xr:uid="{00000000-0005-0000-0000-000032640000}"/>
    <cellStyle name="Title 12 7 2 2" xfId="32491" xr:uid="{00000000-0005-0000-0000-000033640000}"/>
    <cellStyle name="Title 12 7 3" xfId="32490" xr:uid="{00000000-0005-0000-0000-000034640000}"/>
    <cellStyle name="Title 12 8" xfId="14876" xr:uid="{00000000-0005-0000-0000-000035640000}"/>
    <cellStyle name="Title 12 8 2" xfId="14877" xr:uid="{00000000-0005-0000-0000-000036640000}"/>
    <cellStyle name="Title 12 8 2 2" xfId="32493" xr:uid="{00000000-0005-0000-0000-000037640000}"/>
    <cellStyle name="Title 12 8 3" xfId="32492" xr:uid="{00000000-0005-0000-0000-000038640000}"/>
    <cellStyle name="Title 12 9" xfId="14878" xr:uid="{00000000-0005-0000-0000-000039640000}"/>
    <cellStyle name="Title 12 9 2" xfId="14879" xr:uid="{00000000-0005-0000-0000-00003A640000}"/>
    <cellStyle name="Title 12 9 2 2" xfId="32495" xr:uid="{00000000-0005-0000-0000-00003B640000}"/>
    <cellStyle name="Title 12 9 3" xfId="32494" xr:uid="{00000000-0005-0000-0000-00003C640000}"/>
    <cellStyle name="Title 13" xfId="14880" xr:uid="{00000000-0005-0000-0000-00003D640000}"/>
    <cellStyle name="Title 13 10" xfId="14881" xr:uid="{00000000-0005-0000-0000-00003E640000}"/>
    <cellStyle name="Title 13 10 2" xfId="14882" xr:uid="{00000000-0005-0000-0000-00003F640000}"/>
    <cellStyle name="Title 13 10 2 2" xfId="32498" xr:uid="{00000000-0005-0000-0000-000040640000}"/>
    <cellStyle name="Title 13 10 3" xfId="32497" xr:uid="{00000000-0005-0000-0000-000041640000}"/>
    <cellStyle name="Title 13 11" xfId="14883" xr:uid="{00000000-0005-0000-0000-000042640000}"/>
    <cellStyle name="Title 13 11 2" xfId="32499" xr:uid="{00000000-0005-0000-0000-000043640000}"/>
    <cellStyle name="Title 13 12" xfId="32496" xr:uid="{00000000-0005-0000-0000-000044640000}"/>
    <cellStyle name="Title 13 2" xfId="14884" xr:uid="{00000000-0005-0000-0000-000045640000}"/>
    <cellStyle name="Title 13 2 2" xfId="14885" xr:uid="{00000000-0005-0000-0000-000046640000}"/>
    <cellStyle name="Title 13 2 2 2" xfId="14886" xr:uid="{00000000-0005-0000-0000-000047640000}"/>
    <cellStyle name="Title 13 2 2 2 2" xfId="32502" xr:uid="{00000000-0005-0000-0000-000048640000}"/>
    <cellStyle name="Title 13 2 2 3" xfId="32501" xr:uid="{00000000-0005-0000-0000-000049640000}"/>
    <cellStyle name="Title 13 2 3" xfId="14887" xr:uid="{00000000-0005-0000-0000-00004A640000}"/>
    <cellStyle name="Title 13 2 3 2" xfId="14888" xr:uid="{00000000-0005-0000-0000-00004B640000}"/>
    <cellStyle name="Title 13 2 3 2 2" xfId="32504" xr:uid="{00000000-0005-0000-0000-00004C640000}"/>
    <cellStyle name="Title 13 2 3 3" xfId="32503" xr:uid="{00000000-0005-0000-0000-00004D640000}"/>
    <cellStyle name="Title 13 2 4" xfId="14889" xr:uid="{00000000-0005-0000-0000-00004E640000}"/>
    <cellStyle name="Title 13 2 4 2" xfId="32505" xr:uid="{00000000-0005-0000-0000-00004F640000}"/>
    <cellStyle name="Title 13 2 5" xfId="32500" xr:uid="{00000000-0005-0000-0000-000050640000}"/>
    <cellStyle name="Title 13 3" xfId="14890" xr:uid="{00000000-0005-0000-0000-000051640000}"/>
    <cellStyle name="Title 13 3 2" xfId="14891" xr:uid="{00000000-0005-0000-0000-000052640000}"/>
    <cellStyle name="Title 13 3 2 2" xfId="14892" xr:uid="{00000000-0005-0000-0000-000053640000}"/>
    <cellStyle name="Title 13 3 2 2 2" xfId="32508" xr:uid="{00000000-0005-0000-0000-000054640000}"/>
    <cellStyle name="Title 13 3 2 3" xfId="32507" xr:uid="{00000000-0005-0000-0000-000055640000}"/>
    <cellStyle name="Title 13 3 3" xfId="14893" xr:uid="{00000000-0005-0000-0000-000056640000}"/>
    <cellStyle name="Title 13 3 3 2" xfId="14894" xr:uid="{00000000-0005-0000-0000-000057640000}"/>
    <cellStyle name="Title 13 3 3 2 2" xfId="32510" xr:uid="{00000000-0005-0000-0000-000058640000}"/>
    <cellStyle name="Title 13 3 3 3" xfId="32509" xr:uid="{00000000-0005-0000-0000-000059640000}"/>
    <cellStyle name="Title 13 3 4" xfId="14895" xr:uid="{00000000-0005-0000-0000-00005A640000}"/>
    <cellStyle name="Title 13 3 4 2" xfId="32511" xr:uid="{00000000-0005-0000-0000-00005B640000}"/>
    <cellStyle name="Title 13 3 5" xfId="32506" xr:uid="{00000000-0005-0000-0000-00005C640000}"/>
    <cellStyle name="Title 13 4" xfId="14896" xr:uid="{00000000-0005-0000-0000-00005D640000}"/>
    <cellStyle name="Title 13 4 2" xfId="14897" xr:uid="{00000000-0005-0000-0000-00005E640000}"/>
    <cellStyle name="Title 13 4 2 2" xfId="14898" xr:uid="{00000000-0005-0000-0000-00005F640000}"/>
    <cellStyle name="Title 13 4 2 2 2" xfId="32514" xr:uid="{00000000-0005-0000-0000-000060640000}"/>
    <cellStyle name="Title 13 4 2 3" xfId="32513" xr:uid="{00000000-0005-0000-0000-000061640000}"/>
    <cellStyle name="Title 13 4 3" xfId="14899" xr:uid="{00000000-0005-0000-0000-000062640000}"/>
    <cellStyle name="Title 13 4 3 2" xfId="14900" xr:uid="{00000000-0005-0000-0000-000063640000}"/>
    <cellStyle name="Title 13 4 3 2 2" xfId="32516" xr:uid="{00000000-0005-0000-0000-000064640000}"/>
    <cellStyle name="Title 13 4 3 3" xfId="32515" xr:uid="{00000000-0005-0000-0000-000065640000}"/>
    <cellStyle name="Title 13 4 4" xfId="14901" xr:uid="{00000000-0005-0000-0000-000066640000}"/>
    <cellStyle name="Title 13 4 4 2" xfId="32517" xr:uid="{00000000-0005-0000-0000-000067640000}"/>
    <cellStyle name="Title 13 4 5" xfId="32512" xr:uid="{00000000-0005-0000-0000-000068640000}"/>
    <cellStyle name="Title 13 5" xfId="14902" xr:uid="{00000000-0005-0000-0000-000069640000}"/>
    <cellStyle name="Title 13 5 2" xfId="14903" xr:uid="{00000000-0005-0000-0000-00006A640000}"/>
    <cellStyle name="Title 13 5 2 2" xfId="14904" xr:uid="{00000000-0005-0000-0000-00006B640000}"/>
    <cellStyle name="Title 13 5 2 2 2" xfId="32520" xr:uid="{00000000-0005-0000-0000-00006C640000}"/>
    <cellStyle name="Title 13 5 2 3" xfId="32519" xr:uid="{00000000-0005-0000-0000-00006D640000}"/>
    <cellStyle name="Title 13 5 3" xfId="14905" xr:uid="{00000000-0005-0000-0000-00006E640000}"/>
    <cellStyle name="Title 13 5 3 2" xfId="14906" xr:uid="{00000000-0005-0000-0000-00006F640000}"/>
    <cellStyle name="Title 13 5 3 2 2" xfId="32522" xr:uid="{00000000-0005-0000-0000-000070640000}"/>
    <cellStyle name="Title 13 5 3 3" xfId="32521" xr:uid="{00000000-0005-0000-0000-000071640000}"/>
    <cellStyle name="Title 13 5 4" xfId="14907" xr:uid="{00000000-0005-0000-0000-000072640000}"/>
    <cellStyle name="Title 13 5 4 2" xfId="14908" xr:uid="{00000000-0005-0000-0000-000073640000}"/>
    <cellStyle name="Title 13 5 4 2 2" xfId="32524" xr:uid="{00000000-0005-0000-0000-000074640000}"/>
    <cellStyle name="Title 13 5 4 3" xfId="32523" xr:uid="{00000000-0005-0000-0000-000075640000}"/>
    <cellStyle name="Title 13 5 5" xfId="14909" xr:uid="{00000000-0005-0000-0000-000076640000}"/>
    <cellStyle name="Title 13 5 5 2" xfId="32525" xr:uid="{00000000-0005-0000-0000-000077640000}"/>
    <cellStyle name="Title 13 5 6" xfId="32518" xr:uid="{00000000-0005-0000-0000-000078640000}"/>
    <cellStyle name="Title 13 6" xfId="14910" xr:uid="{00000000-0005-0000-0000-000079640000}"/>
    <cellStyle name="Title 13 6 2" xfId="14911" xr:uid="{00000000-0005-0000-0000-00007A640000}"/>
    <cellStyle name="Title 13 6 2 2" xfId="14912" xr:uid="{00000000-0005-0000-0000-00007B640000}"/>
    <cellStyle name="Title 13 6 2 2 2" xfId="32528" xr:uid="{00000000-0005-0000-0000-00007C640000}"/>
    <cellStyle name="Title 13 6 2 3" xfId="32527" xr:uid="{00000000-0005-0000-0000-00007D640000}"/>
    <cellStyle name="Title 13 6 3" xfId="14913" xr:uid="{00000000-0005-0000-0000-00007E640000}"/>
    <cellStyle name="Title 13 6 3 2" xfId="14914" xr:uid="{00000000-0005-0000-0000-00007F640000}"/>
    <cellStyle name="Title 13 6 3 2 2" xfId="32530" xr:uid="{00000000-0005-0000-0000-000080640000}"/>
    <cellStyle name="Title 13 6 3 3" xfId="32529" xr:uid="{00000000-0005-0000-0000-000081640000}"/>
    <cellStyle name="Title 13 6 4" xfId="14915" xr:uid="{00000000-0005-0000-0000-000082640000}"/>
    <cellStyle name="Title 13 6 4 2" xfId="32531" xr:uid="{00000000-0005-0000-0000-000083640000}"/>
    <cellStyle name="Title 13 6 5" xfId="32526" xr:uid="{00000000-0005-0000-0000-000084640000}"/>
    <cellStyle name="Title 13 7" xfId="14916" xr:uid="{00000000-0005-0000-0000-000085640000}"/>
    <cellStyle name="Title 13 7 2" xfId="14917" xr:uid="{00000000-0005-0000-0000-000086640000}"/>
    <cellStyle name="Title 13 7 2 2" xfId="32533" xr:uid="{00000000-0005-0000-0000-000087640000}"/>
    <cellStyle name="Title 13 7 3" xfId="32532" xr:uid="{00000000-0005-0000-0000-000088640000}"/>
    <cellStyle name="Title 13 8" xfId="14918" xr:uid="{00000000-0005-0000-0000-000089640000}"/>
    <cellStyle name="Title 13 8 2" xfId="14919" xr:uid="{00000000-0005-0000-0000-00008A640000}"/>
    <cellStyle name="Title 13 8 2 2" xfId="32535" xr:uid="{00000000-0005-0000-0000-00008B640000}"/>
    <cellStyle name="Title 13 8 3" xfId="32534" xr:uid="{00000000-0005-0000-0000-00008C640000}"/>
    <cellStyle name="Title 13 9" xfId="14920" xr:uid="{00000000-0005-0000-0000-00008D640000}"/>
    <cellStyle name="Title 13 9 2" xfId="14921" xr:uid="{00000000-0005-0000-0000-00008E640000}"/>
    <cellStyle name="Title 13 9 2 2" xfId="32537" xr:uid="{00000000-0005-0000-0000-00008F640000}"/>
    <cellStyle name="Title 13 9 3" xfId="32536" xr:uid="{00000000-0005-0000-0000-000090640000}"/>
    <cellStyle name="Title 14" xfId="14922" xr:uid="{00000000-0005-0000-0000-000091640000}"/>
    <cellStyle name="Title 14 10" xfId="14923" xr:uid="{00000000-0005-0000-0000-000092640000}"/>
    <cellStyle name="Title 14 10 2" xfId="14924" xr:uid="{00000000-0005-0000-0000-000093640000}"/>
    <cellStyle name="Title 14 10 2 2" xfId="32540" xr:uid="{00000000-0005-0000-0000-000094640000}"/>
    <cellStyle name="Title 14 10 3" xfId="32539" xr:uid="{00000000-0005-0000-0000-000095640000}"/>
    <cellStyle name="Title 14 11" xfId="14925" xr:uid="{00000000-0005-0000-0000-000096640000}"/>
    <cellStyle name="Title 14 11 2" xfId="32541" xr:uid="{00000000-0005-0000-0000-000097640000}"/>
    <cellStyle name="Title 14 12" xfId="32538" xr:uid="{00000000-0005-0000-0000-000098640000}"/>
    <cellStyle name="Title 14 2" xfId="14926" xr:uid="{00000000-0005-0000-0000-000099640000}"/>
    <cellStyle name="Title 14 2 2" xfId="14927" xr:uid="{00000000-0005-0000-0000-00009A640000}"/>
    <cellStyle name="Title 14 2 2 2" xfId="14928" xr:uid="{00000000-0005-0000-0000-00009B640000}"/>
    <cellStyle name="Title 14 2 2 2 2" xfId="32544" xr:uid="{00000000-0005-0000-0000-00009C640000}"/>
    <cellStyle name="Title 14 2 2 3" xfId="32543" xr:uid="{00000000-0005-0000-0000-00009D640000}"/>
    <cellStyle name="Title 14 2 3" xfId="14929" xr:uid="{00000000-0005-0000-0000-00009E640000}"/>
    <cellStyle name="Title 14 2 3 2" xfId="14930" xr:uid="{00000000-0005-0000-0000-00009F640000}"/>
    <cellStyle name="Title 14 2 3 2 2" xfId="32546" xr:uid="{00000000-0005-0000-0000-0000A0640000}"/>
    <cellStyle name="Title 14 2 3 3" xfId="32545" xr:uid="{00000000-0005-0000-0000-0000A1640000}"/>
    <cellStyle name="Title 14 2 4" xfId="14931" xr:uid="{00000000-0005-0000-0000-0000A2640000}"/>
    <cellStyle name="Title 14 2 4 2" xfId="32547" xr:uid="{00000000-0005-0000-0000-0000A3640000}"/>
    <cellStyle name="Title 14 2 5" xfId="32542" xr:uid="{00000000-0005-0000-0000-0000A4640000}"/>
    <cellStyle name="Title 14 3" xfId="14932" xr:uid="{00000000-0005-0000-0000-0000A5640000}"/>
    <cellStyle name="Title 14 3 2" xfId="14933" xr:uid="{00000000-0005-0000-0000-0000A6640000}"/>
    <cellStyle name="Title 14 3 2 2" xfId="14934" xr:uid="{00000000-0005-0000-0000-0000A7640000}"/>
    <cellStyle name="Title 14 3 2 2 2" xfId="32550" xr:uid="{00000000-0005-0000-0000-0000A8640000}"/>
    <cellStyle name="Title 14 3 2 3" xfId="32549" xr:uid="{00000000-0005-0000-0000-0000A9640000}"/>
    <cellStyle name="Title 14 3 3" xfId="14935" xr:uid="{00000000-0005-0000-0000-0000AA640000}"/>
    <cellStyle name="Title 14 3 3 2" xfId="14936" xr:uid="{00000000-0005-0000-0000-0000AB640000}"/>
    <cellStyle name="Title 14 3 3 2 2" xfId="32552" xr:uid="{00000000-0005-0000-0000-0000AC640000}"/>
    <cellStyle name="Title 14 3 3 3" xfId="32551" xr:uid="{00000000-0005-0000-0000-0000AD640000}"/>
    <cellStyle name="Title 14 3 4" xfId="14937" xr:uid="{00000000-0005-0000-0000-0000AE640000}"/>
    <cellStyle name="Title 14 3 4 2" xfId="32553" xr:uid="{00000000-0005-0000-0000-0000AF640000}"/>
    <cellStyle name="Title 14 3 5" xfId="32548" xr:uid="{00000000-0005-0000-0000-0000B0640000}"/>
    <cellStyle name="Title 14 4" xfId="14938" xr:uid="{00000000-0005-0000-0000-0000B1640000}"/>
    <cellStyle name="Title 14 4 2" xfId="14939" xr:uid="{00000000-0005-0000-0000-0000B2640000}"/>
    <cellStyle name="Title 14 4 2 2" xfId="14940" xr:uid="{00000000-0005-0000-0000-0000B3640000}"/>
    <cellStyle name="Title 14 4 2 2 2" xfId="32556" xr:uid="{00000000-0005-0000-0000-0000B4640000}"/>
    <cellStyle name="Title 14 4 2 3" xfId="32555" xr:uid="{00000000-0005-0000-0000-0000B5640000}"/>
    <cellStyle name="Title 14 4 3" xfId="14941" xr:uid="{00000000-0005-0000-0000-0000B6640000}"/>
    <cellStyle name="Title 14 4 3 2" xfId="14942" xr:uid="{00000000-0005-0000-0000-0000B7640000}"/>
    <cellStyle name="Title 14 4 3 2 2" xfId="32558" xr:uid="{00000000-0005-0000-0000-0000B8640000}"/>
    <cellStyle name="Title 14 4 3 3" xfId="32557" xr:uid="{00000000-0005-0000-0000-0000B9640000}"/>
    <cellStyle name="Title 14 4 4" xfId="14943" xr:uid="{00000000-0005-0000-0000-0000BA640000}"/>
    <cellStyle name="Title 14 4 4 2" xfId="32559" xr:uid="{00000000-0005-0000-0000-0000BB640000}"/>
    <cellStyle name="Title 14 4 5" xfId="32554" xr:uid="{00000000-0005-0000-0000-0000BC640000}"/>
    <cellStyle name="Title 14 5" xfId="14944" xr:uid="{00000000-0005-0000-0000-0000BD640000}"/>
    <cellStyle name="Title 14 5 2" xfId="14945" xr:uid="{00000000-0005-0000-0000-0000BE640000}"/>
    <cellStyle name="Title 14 5 2 2" xfId="14946" xr:uid="{00000000-0005-0000-0000-0000BF640000}"/>
    <cellStyle name="Title 14 5 2 2 2" xfId="32562" xr:uid="{00000000-0005-0000-0000-0000C0640000}"/>
    <cellStyle name="Title 14 5 2 3" xfId="32561" xr:uid="{00000000-0005-0000-0000-0000C1640000}"/>
    <cellStyle name="Title 14 5 3" xfId="14947" xr:uid="{00000000-0005-0000-0000-0000C2640000}"/>
    <cellStyle name="Title 14 5 3 2" xfId="14948" xr:uid="{00000000-0005-0000-0000-0000C3640000}"/>
    <cellStyle name="Title 14 5 3 2 2" xfId="32564" xr:uid="{00000000-0005-0000-0000-0000C4640000}"/>
    <cellStyle name="Title 14 5 3 3" xfId="32563" xr:uid="{00000000-0005-0000-0000-0000C5640000}"/>
    <cellStyle name="Title 14 5 4" xfId="14949" xr:uid="{00000000-0005-0000-0000-0000C6640000}"/>
    <cellStyle name="Title 14 5 4 2" xfId="14950" xr:uid="{00000000-0005-0000-0000-0000C7640000}"/>
    <cellStyle name="Title 14 5 4 2 2" xfId="32566" xr:uid="{00000000-0005-0000-0000-0000C8640000}"/>
    <cellStyle name="Title 14 5 4 3" xfId="32565" xr:uid="{00000000-0005-0000-0000-0000C9640000}"/>
    <cellStyle name="Title 14 5 5" xfId="14951" xr:uid="{00000000-0005-0000-0000-0000CA640000}"/>
    <cellStyle name="Title 14 5 5 2" xfId="32567" xr:uid="{00000000-0005-0000-0000-0000CB640000}"/>
    <cellStyle name="Title 14 5 6" xfId="32560" xr:uid="{00000000-0005-0000-0000-0000CC640000}"/>
    <cellStyle name="Title 14 6" xfId="14952" xr:uid="{00000000-0005-0000-0000-0000CD640000}"/>
    <cellStyle name="Title 14 6 2" xfId="14953" xr:uid="{00000000-0005-0000-0000-0000CE640000}"/>
    <cellStyle name="Title 14 6 2 2" xfId="14954" xr:uid="{00000000-0005-0000-0000-0000CF640000}"/>
    <cellStyle name="Title 14 6 2 2 2" xfId="32570" xr:uid="{00000000-0005-0000-0000-0000D0640000}"/>
    <cellStyle name="Title 14 6 2 3" xfId="32569" xr:uid="{00000000-0005-0000-0000-0000D1640000}"/>
    <cellStyle name="Title 14 6 3" xfId="14955" xr:uid="{00000000-0005-0000-0000-0000D2640000}"/>
    <cellStyle name="Title 14 6 3 2" xfId="14956" xr:uid="{00000000-0005-0000-0000-0000D3640000}"/>
    <cellStyle name="Title 14 6 3 2 2" xfId="32572" xr:uid="{00000000-0005-0000-0000-0000D4640000}"/>
    <cellStyle name="Title 14 6 3 3" xfId="32571" xr:uid="{00000000-0005-0000-0000-0000D5640000}"/>
    <cellStyle name="Title 14 6 4" xfId="14957" xr:uid="{00000000-0005-0000-0000-0000D6640000}"/>
    <cellStyle name="Title 14 6 4 2" xfId="32573" xr:uid="{00000000-0005-0000-0000-0000D7640000}"/>
    <cellStyle name="Title 14 6 5" xfId="32568" xr:uid="{00000000-0005-0000-0000-0000D8640000}"/>
    <cellStyle name="Title 14 7" xfId="14958" xr:uid="{00000000-0005-0000-0000-0000D9640000}"/>
    <cellStyle name="Title 14 7 2" xfId="14959" xr:uid="{00000000-0005-0000-0000-0000DA640000}"/>
    <cellStyle name="Title 14 7 2 2" xfId="32575" xr:uid="{00000000-0005-0000-0000-0000DB640000}"/>
    <cellStyle name="Title 14 7 3" xfId="32574" xr:uid="{00000000-0005-0000-0000-0000DC640000}"/>
    <cellStyle name="Title 14 8" xfId="14960" xr:uid="{00000000-0005-0000-0000-0000DD640000}"/>
    <cellStyle name="Title 14 8 2" xfId="14961" xr:uid="{00000000-0005-0000-0000-0000DE640000}"/>
    <cellStyle name="Title 14 8 2 2" xfId="32577" xr:uid="{00000000-0005-0000-0000-0000DF640000}"/>
    <cellStyle name="Title 14 8 3" xfId="32576" xr:uid="{00000000-0005-0000-0000-0000E0640000}"/>
    <cellStyle name="Title 14 9" xfId="14962" xr:uid="{00000000-0005-0000-0000-0000E1640000}"/>
    <cellStyle name="Title 14 9 2" xfId="14963" xr:uid="{00000000-0005-0000-0000-0000E2640000}"/>
    <cellStyle name="Title 14 9 2 2" xfId="32579" xr:uid="{00000000-0005-0000-0000-0000E3640000}"/>
    <cellStyle name="Title 14 9 3" xfId="32578" xr:uid="{00000000-0005-0000-0000-0000E4640000}"/>
    <cellStyle name="Title 15" xfId="14964" xr:uid="{00000000-0005-0000-0000-0000E5640000}"/>
    <cellStyle name="Title 15 10" xfId="14965" xr:uid="{00000000-0005-0000-0000-0000E6640000}"/>
    <cellStyle name="Title 15 10 2" xfId="14966" xr:uid="{00000000-0005-0000-0000-0000E7640000}"/>
    <cellStyle name="Title 15 10 2 2" xfId="32582" xr:uid="{00000000-0005-0000-0000-0000E8640000}"/>
    <cellStyle name="Title 15 10 3" xfId="32581" xr:uid="{00000000-0005-0000-0000-0000E9640000}"/>
    <cellStyle name="Title 15 11" xfId="14967" xr:uid="{00000000-0005-0000-0000-0000EA640000}"/>
    <cellStyle name="Title 15 11 2" xfId="32583" xr:uid="{00000000-0005-0000-0000-0000EB640000}"/>
    <cellStyle name="Title 15 12" xfId="32580" xr:uid="{00000000-0005-0000-0000-0000EC640000}"/>
    <cellStyle name="Title 15 2" xfId="14968" xr:uid="{00000000-0005-0000-0000-0000ED640000}"/>
    <cellStyle name="Title 15 2 2" xfId="14969" xr:uid="{00000000-0005-0000-0000-0000EE640000}"/>
    <cellStyle name="Title 15 2 2 2" xfId="14970" xr:uid="{00000000-0005-0000-0000-0000EF640000}"/>
    <cellStyle name="Title 15 2 2 2 2" xfId="32586" xr:uid="{00000000-0005-0000-0000-0000F0640000}"/>
    <cellStyle name="Title 15 2 2 3" xfId="32585" xr:uid="{00000000-0005-0000-0000-0000F1640000}"/>
    <cellStyle name="Title 15 2 3" xfId="14971" xr:uid="{00000000-0005-0000-0000-0000F2640000}"/>
    <cellStyle name="Title 15 2 3 2" xfId="14972" xr:uid="{00000000-0005-0000-0000-0000F3640000}"/>
    <cellStyle name="Title 15 2 3 2 2" xfId="32588" xr:uid="{00000000-0005-0000-0000-0000F4640000}"/>
    <cellStyle name="Title 15 2 3 3" xfId="32587" xr:uid="{00000000-0005-0000-0000-0000F5640000}"/>
    <cellStyle name="Title 15 2 4" xfId="14973" xr:uid="{00000000-0005-0000-0000-0000F6640000}"/>
    <cellStyle name="Title 15 2 4 2" xfId="32589" xr:uid="{00000000-0005-0000-0000-0000F7640000}"/>
    <cellStyle name="Title 15 2 5" xfId="32584" xr:uid="{00000000-0005-0000-0000-0000F8640000}"/>
    <cellStyle name="Title 15 3" xfId="14974" xr:uid="{00000000-0005-0000-0000-0000F9640000}"/>
    <cellStyle name="Title 15 3 2" xfId="14975" xr:uid="{00000000-0005-0000-0000-0000FA640000}"/>
    <cellStyle name="Title 15 3 2 2" xfId="14976" xr:uid="{00000000-0005-0000-0000-0000FB640000}"/>
    <cellStyle name="Title 15 3 2 2 2" xfId="32592" xr:uid="{00000000-0005-0000-0000-0000FC640000}"/>
    <cellStyle name="Title 15 3 2 3" xfId="32591" xr:uid="{00000000-0005-0000-0000-0000FD640000}"/>
    <cellStyle name="Title 15 3 3" xfId="14977" xr:uid="{00000000-0005-0000-0000-0000FE640000}"/>
    <cellStyle name="Title 15 3 3 2" xfId="14978" xr:uid="{00000000-0005-0000-0000-0000FF640000}"/>
    <cellStyle name="Title 15 3 3 2 2" xfId="32594" xr:uid="{00000000-0005-0000-0000-000000650000}"/>
    <cellStyle name="Title 15 3 3 3" xfId="32593" xr:uid="{00000000-0005-0000-0000-000001650000}"/>
    <cellStyle name="Title 15 3 4" xfId="14979" xr:uid="{00000000-0005-0000-0000-000002650000}"/>
    <cellStyle name="Title 15 3 4 2" xfId="32595" xr:uid="{00000000-0005-0000-0000-000003650000}"/>
    <cellStyle name="Title 15 3 5" xfId="32590" xr:uid="{00000000-0005-0000-0000-000004650000}"/>
    <cellStyle name="Title 15 4" xfId="14980" xr:uid="{00000000-0005-0000-0000-000005650000}"/>
    <cellStyle name="Title 15 4 2" xfId="14981" xr:uid="{00000000-0005-0000-0000-000006650000}"/>
    <cellStyle name="Title 15 4 2 2" xfId="14982" xr:uid="{00000000-0005-0000-0000-000007650000}"/>
    <cellStyle name="Title 15 4 2 2 2" xfId="32598" xr:uid="{00000000-0005-0000-0000-000008650000}"/>
    <cellStyle name="Title 15 4 2 3" xfId="32597" xr:uid="{00000000-0005-0000-0000-000009650000}"/>
    <cellStyle name="Title 15 4 3" xfId="14983" xr:uid="{00000000-0005-0000-0000-00000A650000}"/>
    <cellStyle name="Title 15 4 3 2" xfId="14984" xr:uid="{00000000-0005-0000-0000-00000B650000}"/>
    <cellStyle name="Title 15 4 3 2 2" xfId="32600" xr:uid="{00000000-0005-0000-0000-00000C650000}"/>
    <cellStyle name="Title 15 4 3 3" xfId="32599" xr:uid="{00000000-0005-0000-0000-00000D650000}"/>
    <cellStyle name="Title 15 4 4" xfId="14985" xr:uid="{00000000-0005-0000-0000-00000E650000}"/>
    <cellStyle name="Title 15 4 4 2" xfId="32601" xr:uid="{00000000-0005-0000-0000-00000F650000}"/>
    <cellStyle name="Title 15 4 5" xfId="32596" xr:uid="{00000000-0005-0000-0000-000010650000}"/>
    <cellStyle name="Title 15 5" xfId="14986" xr:uid="{00000000-0005-0000-0000-000011650000}"/>
    <cellStyle name="Title 15 5 2" xfId="14987" xr:uid="{00000000-0005-0000-0000-000012650000}"/>
    <cellStyle name="Title 15 5 2 2" xfId="14988" xr:uid="{00000000-0005-0000-0000-000013650000}"/>
    <cellStyle name="Title 15 5 2 2 2" xfId="32604" xr:uid="{00000000-0005-0000-0000-000014650000}"/>
    <cellStyle name="Title 15 5 2 3" xfId="32603" xr:uid="{00000000-0005-0000-0000-000015650000}"/>
    <cellStyle name="Title 15 5 3" xfId="14989" xr:uid="{00000000-0005-0000-0000-000016650000}"/>
    <cellStyle name="Title 15 5 3 2" xfId="14990" xr:uid="{00000000-0005-0000-0000-000017650000}"/>
    <cellStyle name="Title 15 5 3 2 2" xfId="32606" xr:uid="{00000000-0005-0000-0000-000018650000}"/>
    <cellStyle name="Title 15 5 3 3" xfId="32605" xr:uid="{00000000-0005-0000-0000-000019650000}"/>
    <cellStyle name="Title 15 5 4" xfId="14991" xr:uid="{00000000-0005-0000-0000-00001A650000}"/>
    <cellStyle name="Title 15 5 4 2" xfId="14992" xr:uid="{00000000-0005-0000-0000-00001B650000}"/>
    <cellStyle name="Title 15 5 4 2 2" xfId="32608" xr:uid="{00000000-0005-0000-0000-00001C650000}"/>
    <cellStyle name="Title 15 5 4 3" xfId="32607" xr:uid="{00000000-0005-0000-0000-00001D650000}"/>
    <cellStyle name="Title 15 5 5" xfId="14993" xr:uid="{00000000-0005-0000-0000-00001E650000}"/>
    <cellStyle name="Title 15 5 5 2" xfId="32609" xr:uid="{00000000-0005-0000-0000-00001F650000}"/>
    <cellStyle name="Title 15 5 6" xfId="32602" xr:uid="{00000000-0005-0000-0000-000020650000}"/>
    <cellStyle name="Title 15 6" xfId="14994" xr:uid="{00000000-0005-0000-0000-000021650000}"/>
    <cellStyle name="Title 15 6 2" xfId="14995" xr:uid="{00000000-0005-0000-0000-000022650000}"/>
    <cellStyle name="Title 15 6 2 2" xfId="14996" xr:uid="{00000000-0005-0000-0000-000023650000}"/>
    <cellStyle name="Title 15 6 2 2 2" xfId="32612" xr:uid="{00000000-0005-0000-0000-000024650000}"/>
    <cellStyle name="Title 15 6 2 3" xfId="32611" xr:uid="{00000000-0005-0000-0000-000025650000}"/>
    <cellStyle name="Title 15 6 3" xfId="14997" xr:uid="{00000000-0005-0000-0000-000026650000}"/>
    <cellStyle name="Title 15 6 3 2" xfId="14998" xr:uid="{00000000-0005-0000-0000-000027650000}"/>
    <cellStyle name="Title 15 6 3 2 2" xfId="32614" xr:uid="{00000000-0005-0000-0000-000028650000}"/>
    <cellStyle name="Title 15 6 3 3" xfId="32613" xr:uid="{00000000-0005-0000-0000-000029650000}"/>
    <cellStyle name="Title 15 6 4" xfId="14999" xr:uid="{00000000-0005-0000-0000-00002A650000}"/>
    <cellStyle name="Title 15 6 4 2" xfId="32615" xr:uid="{00000000-0005-0000-0000-00002B650000}"/>
    <cellStyle name="Title 15 6 5" xfId="32610" xr:uid="{00000000-0005-0000-0000-00002C650000}"/>
    <cellStyle name="Title 15 7" xfId="15000" xr:uid="{00000000-0005-0000-0000-00002D650000}"/>
    <cellStyle name="Title 15 7 2" xfId="15001" xr:uid="{00000000-0005-0000-0000-00002E650000}"/>
    <cellStyle name="Title 15 7 2 2" xfId="32617" xr:uid="{00000000-0005-0000-0000-00002F650000}"/>
    <cellStyle name="Title 15 7 3" xfId="32616" xr:uid="{00000000-0005-0000-0000-000030650000}"/>
    <cellStyle name="Title 15 8" xfId="15002" xr:uid="{00000000-0005-0000-0000-000031650000}"/>
    <cellStyle name="Title 15 8 2" xfId="15003" xr:uid="{00000000-0005-0000-0000-000032650000}"/>
    <cellStyle name="Title 15 8 2 2" xfId="32619" xr:uid="{00000000-0005-0000-0000-000033650000}"/>
    <cellStyle name="Title 15 8 3" xfId="32618" xr:uid="{00000000-0005-0000-0000-000034650000}"/>
    <cellStyle name="Title 15 9" xfId="15004" xr:uid="{00000000-0005-0000-0000-000035650000}"/>
    <cellStyle name="Title 15 9 2" xfId="15005" xr:uid="{00000000-0005-0000-0000-000036650000}"/>
    <cellStyle name="Title 15 9 2 2" xfId="32621" xr:uid="{00000000-0005-0000-0000-000037650000}"/>
    <cellStyle name="Title 15 9 3" xfId="32620" xr:uid="{00000000-0005-0000-0000-000038650000}"/>
    <cellStyle name="Title 16" xfId="15006" xr:uid="{00000000-0005-0000-0000-000039650000}"/>
    <cellStyle name="Title 16 10" xfId="15007" xr:uid="{00000000-0005-0000-0000-00003A650000}"/>
    <cellStyle name="Title 16 10 2" xfId="15008" xr:uid="{00000000-0005-0000-0000-00003B650000}"/>
    <cellStyle name="Title 16 10 2 2" xfId="32624" xr:uid="{00000000-0005-0000-0000-00003C650000}"/>
    <cellStyle name="Title 16 10 3" xfId="32623" xr:uid="{00000000-0005-0000-0000-00003D650000}"/>
    <cellStyle name="Title 16 11" xfId="15009" xr:uid="{00000000-0005-0000-0000-00003E650000}"/>
    <cellStyle name="Title 16 11 2" xfId="32625" xr:uid="{00000000-0005-0000-0000-00003F650000}"/>
    <cellStyle name="Title 16 12" xfId="32622" xr:uid="{00000000-0005-0000-0000-000040650000}"/>
    <cellStyle name="Title 16 2" xfId="15010" xr:uid="{00000000-0005-0000-0000-000041650000}"/>
    <cellStyle name="Title 16 2 2" xfId="15011" xr:uid="{00000000-0005-0000-0000-000042650000}"/>
    <cellStyle name="Title 16 2 2 2" xfId="15012" xr:uid="{00000000-0005-0000-0000-000043650000}"/>
    <cellStyle name="Title 16 2 2 2 2" xfId="32628" xr:uid="{00000000-0005-0000-0000-000044650000}"/>
    <cellStyle name="Title 16 2 2 3" xfId="32627" xr:uid="{00000000-0005-0000-0000-000045650000}"/>
    <cellStyle name="Title 16 2 3" xfId="15013" xr:uid="{00000000-0005-0000-0000-000046650000}"/>
    <cellStyle name="Title 16 2 3 2" xfId="15014" xr:uid="{00000000-0005-0000-0000-000047650000}"/>
    <cellStyle name="Title 16 2 3 2 2" xfId="32630" xr:uid="{00000000-0005-0000-0000-000048650000}"/>
    <cellStyle name="Title 16 2 3 3" xfId="32629" xr:uid="{00000000-0005-0000-0000-000049650000}"/>
    <cellStyle name="Title 16 2 4" xfId="15015" xr:uid="{00000000-0005-0000-0000-00004A650000}"/>
    <cellStyle name="Title 16 2 4 2" xfId="32631" xr:uid="{00000000-0005-0000-0000-00004B650000}"/>
    <cellStyle name="Title 16 2 5" xfId="32626" xr:uid="{00000000-0005-0000-0000-00004C650000}"/>
    <cellStyle name="Title 16 3" xfId="15016" xr:uid="{00000000-0005-0000-0000-00004D650000}"/>
    <cellStyle name="Title 16 3 2" xfId="15017" xr:uid="{00000000-0005-0000-0000-00004E650000}"/>
    <cellStyle name="Title 16 3 2 2" xfId="15018" xr:uid="{00000000-0005-0000-0000-00004F650000}"/>
    <cellStyle name="Title 16 3 2 2 2" xfId="32634" xr:uid="{00000000-0005-0000-0000-000050650000}"/>
    <cellStyle name="Title 16 3 2 3" xfId="32633" xr:uid="{00000000-0005-0000-0000-000051650000}"/>
    <cellStyle name="Title 16 3 3" xfId="15019" xr:uid="{00000000-0005-0000-0000-000052650000}"/>
    <cellStyle name="Title 16 3 3 2" xfId="15020" xr:uid="{00000000-0005-0000-0000-000053650000}"/>
    <cellStyle name="Title 16 3 3 2 2" xfId="32636" xr:uid="{00000000-0005-0000-0000-000054650000}"/>
    <cellStyle name="Title 16 3 3 3" xfId="32635" xr:uid="{00000000-0005-0000-0000-000055650000}"/>
    <cellStyle name="Title 16 3 4" xfId="15021" xr:uid="{00000000-0005-0000-0000-000056650000}"/>
    <cellStyle name="Title 16 3 4 2" xfId="32637" xr:uid="{00000000-0005-0000-0000-000057650000}"/>
    <cellStyle name="Title 16 3 5" xfId="32632" xr:uid="{00000000-0005-0000-0000-000058650000}"/>
    <cellStyle name="Title 16 4" xfId="15022" xr:uid="{00000000-0005-0000-0000-000059650000}"/>
    <cellStyle name="Title 16 4 2" xfId="15023" xr:uid="{00000000-0005-0000-0000-00005A650000}"/>
    <cellStyle name="Title 16 4 2 2" xfId="15024" xr:uid="{00000000-0005-0000-0000-00005B650000}"/>
    <cellStyle name="Title 16 4 2 2 2" xfId="32640" xr:uid="{00000000-0005-0000-0000-00005C650000}"/>
    <cellStyle name="Title 16 4 2 3" xfId="32639" xr:uid="{00000000-0005-0000-0000-00005D650000}"/>
    <cellStyle name="Title 16 4 3" xfId="15025" xr:uid="{00000000-0005-0000-0000-00005E650000}"/>
    <cellStyle name="Title 16 4 3 2" xfId="15026" xr:uid="{00000000-0005-0000-0000-00005F650000}"/>
    <cellStyle name="Title 16 4 3 2 2" xfId="32642" xr:uid="{00000000-0005-0000-0000-000060650000}"/>
    <cellStyle name="Title 16 4 3 3" xfId="32641" xr:uid="{00000000-0005-0000-0000-000061650000}"/>
    <cellStyle name="Title 16 4 4" xfId="15027" xr:uid="{00000000-0005-0000-0000-000062650000}"/>
    <cellStyle name="Title 16 4 4 2" xfId="32643" xr:uid="{00000000-0005-0000-0000-000063650000}"/>
    <cellStyle name="Title 16 4 5" xfId="32638" xr:uid="{00000000-0005-0000-0000-000064650000}"/>
    <cellStyle name="Title 16 5" xfId="15028" xr:uid="{00000000-0005-0000-0000-000065650000}"/>
    <cellStyle name="Title 16 5 2" xfId="15029" xr:uid="{00000000-0005-0000-0000-000066650000}"/>
    <cellStyle name="Title 16 5 2 2" xfId="15030" xr:uid="{00000000-0005-0000-0000-000067650000}"/>
    <cellStyle name="Title 16 5 2 2 2" xfId="32646" xr:uid="{00000000-0005-0000-0000-000068650000}"/>
    <cellStyle name="Title 16 5 2 3" xfId="32645" xr:uid="{00000000-0005-0000-0000-000069650000}"/>
    <cellStyle name="Title 16 5 3" xfId="15031" xr:uid="{00000000-0005-0000-0000-00006A650000}"/>
    <cellStyle name="Title 16 5 3 2" xfId="15032" xr:uid="{00000000-0005-0000-0000-00006B650000}"/>
    <cellStyle name="Title 16 5 3 2 2" xfId="32648" xr:uid="{00000000-0005-0000-0000-00006C650000}"/>
    <cellStyle name="Title 16 5 3 3" xfId="32647" xr:uid="{00000000-0005-0000-0000-00006D650000}"/>
    <cellStyle name="Title 16 5 4" xfId="15033" xr:uid="{00000000-0005-0000-0000-00006E650000}"/>
    <cellStyle name="Title 16 5 4 2" xfId="15034" xr:uid="{00000000-0005-0000-0000-00006F650000}"/>
    <cellStyle name="Title 16 5 4 2 2" xfId="32650" xr:uid="{00000000-0005-0000-0000-000070650000}"/>
    <cellStyle name="Title 16 5 4 3" xfId="32649" xr:uid="{00000000-0005-0000-0000-000071650000}"/>
    <cellStyle name="Title 16 5 5" xfId="15035" xr:uid="{00000000-0005-0000-0000-000072650000}"/>
    <cellStyle name="Title 16 5 5 2" xfId="32651" xr:uid="{00000000-0005-0000-0000-000073650000}"/>
    <cellStyle name="Title 16 5 6" xfId="32644" xr:uid="{00000000-0005-0000-0000-000074650000}"/>
    <cellStyle name="Title 16 6" xfId="15036" xr:uid="{00000000-0005-0000-0000-000075650000}"/>
    <cellStyle name="Title 16 6 2" xfId="15037" xr:uid="{00000000-0005-0000-0000-000076650000}"/>
    <cellStyle name="Title 16 6 2 2" xfId="15038" xr:uid="{00000000-0005-0000-0000-000077650000}"/>
    <cellStyle name="Title 16 6 2 2 2" xfId="32654" xr:uid="{00000000-0005-0000-0000-000078650000}"/>
    <cellStyle name="Title 16 6 2 3" xfId="32653" xr:uid="{00000000-0005-0000-0000-000079650000}"/>
    <cellStyle name="Title 16 6 3" xfId="15039" xr:uid="{00000000-0005-0000-0000-00007A650000}"/>
    <cellStyle name="Title 16 6 3 2" xfId="15040" xr:uid="{00000000-0005-0000-0000-00007B650000}"/>
    <cellStyle name="Title 16 6 3 2 2" xfId="32656" xr:uid="{00000000-0005-0000-0000-00007C650000}"/>
    <cellStyle name="Title 16 6 3 3" xfId="32655" xr:uid="{00000000-0005-0000-0000-00007D650000}"/>
    <cellStyle name="Title 16 6 4" xfId="15041" xr:uid="{00000000-0005-0000-0000-00007E650000}"/>
    <cellStyle name="Title 16 6 4 2" xfId="32657" xr:uid="{00000000-0005-0000-0000-00007F650000}"/>
    <cellStyle name="Title 16 6 5" xfId="32652" xr:uid="{00000000-0005-0000-0000-000080650000}"/>
    <cellStyle name="Title 16 7" xfId="15042" xr:uid="{00000000-0005-0000-0000-000081650000}"/>
    <cellStyle name="Title 16 7 2" xfId="15043" xr:uid="{00000000-0005-0000-0000-000082650000}"/>
    <cellStyle name="Title 16 7 2 2" xfId="32659" xr:uid="{00000000-0005-0000-0000-000083650000}"/>
    <cellStyle name="Title 16 7 3" xfId="32658" xr:uid="{00000000-0005-0000-0000-000084650000}"/>
    <cellStyle name="Title 16 8" xfId="15044" xr:uid="{00000000-0005-0000-0000-000085650000}"/>
    <cellStyle name="Title 16 8 2" xfId="15045" xr:uid="{00000000-0005-0000-0000-000086650000}"/>
    <cellStyle name="Title 16 8 2 2" xfId="32661" xr:uid="{00000000-0005-0000-0000-000087650000}"/>
    <cellStyle name="Title 16 8 3" xfId="32660" xr:uid="{00000000-0005-0000-0000-000088650000}"/>
    <cellStyle name="Title 16 9" xfId="15046" xr:uid="{00000000-0005-0000-0000-000089650000}"/>
    <cellStyle name="Title 16 9 2" xfId="15047" xr:uid="{00000000-0005-0000-0000-00008A650000}"/>
    <cellStyle name="Title 16 9 2 2" xfId="32663" xr:uid="{00000000-0005-0000-0000-00008B650000}"/>
    <cellStyle name="Title 16 9 3" xfId="32662" xr:uid="{00000000-0005-0000-0000-00008C650000}"/>
    <cellStyle name="Title 17" xfId="15048" xr:uid="{00000000-0005-0000-0000-00008D650000}"/>
    <cellStyle name="Title 17 10" xfId="15049" xr:uid="{00000000-0005-0000-0000-00008E650000}"/>
    <cellStyle name="Title 17 10 2" xfId="15050" xr:uid="{00000000-0005-0000-0000-00008F650000}"/>
    <cellStyle name="Title 17 10 2 2" xfId="32666" xr:uid="{00000000-0005-0000-0000-000090650000}"/>
    <cellStyle name="Title 17 10 3" xfId="32665" xr:uid="{00000000-0005-0000-0000-000091650000}"/>
    <cellStyle name="Title 17 11" xfId="15051" xr:uid="{00000000-0005-0000-0000-000092650000}"/>
    <cellStyle name="Title 17 11 2" xfId="32667" xr:uid="{00000000-0005-0000-0000-000093650000}"/>
    <cellStyle name="Title 17 12" xfId="32664" xr:uid="{00000000-0005-0000-0000-000094650000}"/>
    <cellStyle name="Title 17 2" xfId="15052" xr:uid="{00000000-0005-0000-0000-000095650000}"/>
    <cellStyle name="Title 17 2 2" xfId="15053" xr:uid="{00000000-0005-0000-0000-000096650000}"/>
    <cellStyle name="Title 17 2 2 2" xfId="15054" xr:uid="{00000000-0005-0000-0000-000097650000}"/>
    <cellStyle name="Title 17 2 2 2 2" xfId="32670" xr:uid="{00000000-0005-0000-0000-000098650000}"/>
    <cellStyle name="Title 17 2 2 3" xfId="32669" xr:uid="{00000000-0005-0000-0000-000099650000}"/>
    <cellStyle name="Title 17 2 3" xfId="15055" xr:uid="{00000000-0005-0000-0000-00009A650000}"/>
    <cellStyle name="Title 17 2 3 2" xfId="15056" xr:uid="{00000000-0005-0000-0000-00009B650000}"/>
    <cellStyle name="Title 17 2 3 2 2" xfId="32672" xr:uid="{00000000-0005-0000-0000-00009C650000}"/>
    <cellStyle name="Title 17 2 3 3" xfId="32671" xr:uid="{00000000-0005-0000-0000-00009D650000}"/>
    <cellStyle name="Title 17 2 4" xfId="15057" xr:uid="{00000000-0005-0000-0000-00009E650000}"/>
    <cellStyle name="Title 17 2 4 2" xfId="32673" xr:uid="{00000000-0005-0000-0000-00009F650000}"/>
    <cellStyle name="Title 17 2 5" xfId="32668" xr:uid="{00000000-0005-0000-0000-0000A0650000}"/>
    <cellStyle name="Title 17 3" xfId="15058" xr:uid="{00000000-0005-0000-0000-0000A1650000}"/>
    <cellStyle name="Title 17 3 2" xfId="15059" xr:uid="{00000000-0005-0000-0000-0000A2650000}"/>
    <cellStyle name="Title 17 3 2 2" xfId="15060" xr:uid="{00000000-0005-0000-0000-0000A3650000}"/>
    <cellStyle name="Title 17 3 2 2 2" xfId="32676" xr:uid="{00000000-0005-0000-0000-0000A4650000}"/>
    <cellStyle name="Title 17 3 2 3" xfId="32675" xr:uid="{00000000-0005-0000-0000-0000A5650000}"/>
    <cellStyle name="Title 17 3 3" xfId="15061" xr:uid="{00000000-0005-0000-0000-0000A6650000}"/>
    <cellStyle name="Title 17 3 3 2" xfId="15062" xr:uid="{00000000-0005-0000-0000-0000A7650000}"/>
    <cellStyle name="Title 17 3 3 2 2" xfId="32678" xr:uid="{00000000-0005-0000-0000-0000A8650000}"/>
    <cellStyle name="Title 17 3 3 3" xfId="32677" xr:uid="{00000000-0005-0000-0000-0000A9650000}"/>
    <cellStyle name="Title 17 3 4" xfId="15063" xr:uid="{00000000-0005-0000-0000-0000AA650000}"/>
    <cellStyle name="Title 17 3 4 2" xfId="32679" xr:uid="{00000000-0005-0000-0000-0000AB650000}"/>
    <cellStyle name="Title 17 3 5" xfId="32674" xr:uid="{00000000-0005-0000-0000-0000AC650000}"/>
    <cellStyle name="Title 17 4" xfId="15064" xr:uid="{00000000-0005-0000-0000-0000AD650000}"/>
    <cellStyle name="Title 17 4 2" xfId="15065" xr:uid="{00000000-0005-0000-0000-0000AE650000}"/>
    <cellStyle name="Title 17 4 2 2" xfId="15066" xr:uid="{00000000-0005-0000-0000-0000AF650000}"/>
    <cellStyle name="Title 17 4 2 2 2" xfId="32682" xr:uid="{00000000-0005-0000-0000-0000B0650000}"/>
    <cellStyle name="Title 17 4 2 3" xfId="32681" xr:uid="{00000000-0005-0000-0000-0000B1650000}"/>
    <cellStyle name="Title 17 4 3" xfId="15067" xr:uid="{00000000-0005-0000-0000-0000B2650000}"/>
    <cellStyle name="Title 17 4 3 2" xfId="15068" xr:uid="{00000000-0005-0000-0000-0000B3650000}"/>
    <cellStyle name="Title 17 4 3 2 2" xfId="32684" xr:uid="{00000000-0005-0000-0000-0000B4650000}"/>
    <cellStyle name="Title 17 4 3 3" xfId="32683" xr:uid="{00000000-0005-0000-0000-0000B5650000}"/>
    <cellStyle name="Title 17 4 4" xfId="15069" xr:uid="{00000000-0005-0000-0000-0000B6650000}"/>
    <cellStyle name="Title 17 4 4 2" xfId="32685" xr:uid="{00000000-0005-0000-0000-0000B7650000}"/>
    <cellStyle name="Title 17 4 5" xfId="32680" xr:uid="{00000000-0005-0000-0000-0000B8650000}"/>
    <cellStyle name="Title 17 5" xfId="15070" xr:uid="{00000000-0005-0000-0000-0000B9650000}"/>
    <cellStyle name="Title 17 5 2" xfId="15071" xr:uid="{00000000-0005-0000-0000-0000BA650000}"/>
    <cellStyle name="Title 17 5 2 2" xfId="15072" xr:uid="{00000000-0005-0000-0000-0000BB650000}"/>
    <cellStyle name="Title 17 5 2 2 2" xfId="32688" xr:uid="{00000000-0005-0000-0000-0000BC650000}"/>
    <cellStyle name="Title 17 5 2 3" xfId="32687" xr:uid="{00000000-0005-0000-0000-0000BD650000}"/>
    <cellStyle name="Title 17 5 3" xfId="15073" xr:uid="{00000000-0005-0000-0000-0000BE650000}"/>
    <cellStyle name="Title 17 5 3 2" xfId="15074" xr:uid="{00000000-0005-0000-0000-0000BF650000}"/>
    <cellStyle name="Title 17 5 3 2 2" xfId="32690" xr:uid="{00000000-0005-0000-0000-0000C0650000}"/>
    <cellStyle name="Title 17 5 3 3" xfId="32689" xr:uid="{00000000-0005-0000-0000-0000C1650000}"/>
    <cellStyle name="Title 17 5 4" xfId="15075" xr:uid="{00000000-0005-0000-0000-0000C2650000}"/>
    <cellStyle name="Title 17 5 4 2" xfId="15076" xr:uid="{00000000-0005-0000-0000-0000C3650000}"/>
    <cellStyle name="Title 17 5 4 2 2" xfId="32692" xr:uid="{00000000-0005-0000-0000-0000C4650000}"/>
    <cellStyle name="Title 17 5 4 3" xfId="32691" xr:uid="{00000000-0005-0000-0000-0000C5650000}"/>
    <cellStyle name="Title 17 5 5" xfId="15077" xr:uid="{00000000-0005-0000-0000-0000C6650000}"/>
    <cellStyle name="Title 17 5 5 2" xfId="32693" xr:uid="{00000000-0005-0000-0000-0000C7650000}"/>
    <cellStyle name="Title 17 5 6" xfId="32686" xr:uid="{00000000-0005-0000-0000-0000C8650000}"/>
    <cellStyle name="Title 17 6" xfId="15078" xr:uid="{00000000-0005-0000-0000-0000C9650000}"/>
    <cellStyle name="Title 17 6 2" xfId="15079" xr:uid="{00000000-0005-0000-0000-0000CA650000}"/>
    <cellStyle name="Title 17 6 2 2" xfId="15080" xr:uid="{00000000-0005-0000-0000-0000CB650000}"/>
    <cellStyle name="Title 17 6 2 2 2" xfId="32696" xr:uid="{00000000-0005-0000-0000-0000CC650000}"/>
    <cellStyle name="Title 17 6 2 3" xfId="32695" xr:uid="{00000000-0005-0000-0000-0000CD650000}"/>
    <cellStyle name="Title 17 6 3" xfId="15081" xr:uid="{00000000-0005-0000-0000-0000CE650000}"/>
    <cellStyle name="Title 17 6 3 2" xfId="15082" xr:uid="{00000000-0005-0000-0000-0000CF650000}"/>
    <cellStyle name="Title 17 6 3 2 2" xfId="32698" xr:uid="{00000000-0005-0000-0000-0000D0650000}"/>
    <cellStyle name="Title 17 6 3 3" xfId="32697" xr:uid="{00000000-0005-0000-0000-0000D1650000}"/>
    <cellStyle name="Title 17 6 4" xfId="15083" xr:uid="{00000000-0005-0000-0000-0000D2650000}"/>
    <cellStyle name="Title 17 6 4 2" xfId="32699" xr:uid="{00000000-0005-0000-0000-0000D3650000}"/>
    <cellStyle name="Title 17 6 5" xfId="32694" xr:uid="{00000000-0005-0000-0000-0000D4650000}"/>
    <cellStyle name="Title 17 7" xfId="15084" xr:uid="{00000000-0005-0000-0000-0000D5650000}"/>
    <cellStyle name="Title 17 7 2" xfId="15085" xr:uid="{00000000-0005-0000-0000-0000D6650000}"/>
    <cellStyle name="Title 17 7 2 2" xfId="32701" xr:uid="{00000000-0005-0000-0000-0000D7650000}"/>
    <cellStyle name="Title 17 7 3" xfId="32700" xr:uid="{00000000-0005-0000-0000-0000D8650000}"/>
    <cellStyle name="Title 17 8" xfId="15086" xr:uid="{00000000-0005-0000-0000-0000D9650000}"/>
    <cellStyle name="Title 17 8 2" xfId="15087" xr:uid="{00000000-0005-0000-0000-0000DA650000}"/>
    <cellStyle name="Title 17 8 2 2" xfId="32703" xr:uid="{00000000-0005-0000-0000-0000DB650000}"/>
    <cellStyle name="Title 17 8 3" xfId="32702" xr:uid="{00000000-0005-0000-0000-0000DC650000}"/>
    <cellStyle name="Title 17 9" xfId="15088" xr:uid="{00000000-0005-0000-0000-0000DD650000}"/>
    <cellStyle name="Title 17 9 2" xfId="15089" xr:uid="{00000000-0005-0000-0000-0000DE650000}"/>
    <cellStyle name="Title 17 9 2 2" xfId="32705" xr:uid="{00000000-0005-0000-0000-0000DF650000}"/>
    <cellStyle name="Title 17 9 3" xfId="32704" xr:uid="{00000000-0005-0000-0000-0000E0650000}"/>
    <cellStyle name="Title 18" xfId="15090" xr:uid="{00000000-0005-0000-0000-0000E1650000}"/>
    <cellStyle name="Title 18 10" xfId="15091" xr:uid="{00000000-0005-0000-0000-0000E2650000}"/>
    <cellStyle name="Title 18 10 2" xfId="15092" xr:uid="{00000000-0005-0000-0000-0000E3650000}"/>
    <cellStyle name="Title 18 10 2 2" xfId="32708" xr:uid="{00000000-0005-0000-0000-0000E4650000}"/>
    <cellStyle name="Title 18 10 3" xfId="32707" xr:uid="{00000000-0005-0000-0000-0000E5650000}"/>
    <cellStyle name="Title 18 11" xfId="15093" xr:uid="{00000000-0005-0000-0000-0000E6650000}"/>
    <cellStyle name="Title 18 11 2" xfId="32709" xr:uid="{00000000-0005-0000-0000-0000E7650000}"/>
    <cellStyle name="Title 18 12" xfId="32706" xr:uid="{00000000-0005-0000-0000-0000E8650000}"/>
    <cellStyle name="Title 18 2" xfId="15094" xr:uid="{00000000-0005-0000-0000-0000E9650000}"/>
    <cellStyle name="Title 18 2 2" xfId="15095" xr:uid="{00000000-0005-0000-0000-0000EA650000}"/>
    <cellStyle name="Title 18 2 2 2" xfId="15096" xr:uid="{00000000-0005-0000-0000-0000EB650000}"/>
    <cellStyle name="Title 18 2 2 2 2" xfId="32712" xr:uid="{00000000-0005-0000-0000-0000EC650000}"/>
    <cellStyle name="Title 18 2 2 3" xfId="32711" xr:uid="{00000000-0005-0000-0000-0000ED650000}"/>
    <cellStyle name="Title 18 2 3" xfId="15097" xr:uid="{00000000-0005-0000-0000-0000EE650000}"/>
    <cellStyle name="Title 18 2 3 2" xfId="15098" xr:uid="{00000000-0005-0000-0000-0000EF650000}"/>
    <cellStyle name="Title 18 2 3 2 2" xfId="32714" xr:uid="{00000000-0005-0000-0000-0000F0650000}"/>
    <cellStyle name="Title 18 2 3 3" xfId="32713" xr:uid="{00000000-0005-0000-0000-0000F1650000}"/>
    <cellStyle name="Title 18 2 4" xfId="15099" xr:uid="{00000000-0005-0000-0000-0000F2650000}"/>
    <cellStyle name="Title 18 2 4 2" xfId="32715" xr:uid="{00000000-0005-0000-0000-0000F3650000}"/>
    <cellStyle name="Title 18 2 5" xfId="32710" xr:uid="{00000000-0005-0000-0000-0000F4650000}"/>
    <cellStyle name="Title 18 3" xfId="15100" xr:uid="{00000000-0005-0000-0000-0000F5650000}"/>
    <cellStyle name="Title 18 3 2" xfId="15101" xr:uid="{00000000-0005-0000-0000-0000F6650000}"/>
    <cellStyle name="Title 18 3 2 2" xfId="15102" xr:uid="{00000000-0005-0000-0000-0000F7650000}"/>
    <cellStyle name="Title 18 3 2 2 2" xfId="32718" xr:uid="{00000000-0005-0000-0000-0000F8650000}"/>
    <cellStyle name="Title 18 3 2 3" xfId="32717" xr:uid="{00000000-0005-0000-0000-0000F9650000}"/>
    <cellStyle name="Title 18 3 3" xfId="15103" xr:uid="{00000000-0005-0000-0000-0000FA650000}"/>
    <cellStyle name="Title 18 3 3 2" xfId="15104" xr:uid="{00000000-0005-0000-0000-0000FB650000}"/>
    <cellStyle name="Title 18 3 3 2 2" xfId="32720" xr:uid="{00000000-0005-0000-0000-0000FC650000}"/>
    <cellStyle name="Title 18 3 3 3" xfId="32719" xr:uid="{00000000-0005-0000-0000-0000FD650000}"/>
    <cellStyle name="Title 18 3 4" xfId="15105" xr:uid="{00000000-0005-0000-0000-0000FE650000}"/>
    <cellStyle name="Title 18 3 4 2" xfId="32721" xr:uid="{00000000-0005-0000-0000-0000FF650000}"/>
    <cellStyle name="Title 18 3 5" xfId="32716" xr:uid="{00000000-0005-0000-0000-000000660000}"/>
    <cellStyle name="Title 18 4" xfId="15106" xr:uid="{00000000-0005-0000-0000-000001660000}"/>
    <cellStyle name="Title 18 4 2" xfId="15107" xr:uid="{00000000-0005-0000-0000-000002660000}"/>
    <cellStyle name="Title 18 4 2 2" xfId="15108" xr:uid="{00000000-0005-0000-0000-000003660000}"/>
    <cellStyle name="Title 18 4 2 2 2" xfId="32724" xr:uid="{00000000-0005-0000-0000-000004660000}"/>
    <cellStyle name="Title 18 4 2 3" xfId="32723" xr:uid="{00000000-0005-0000-0000-000005660000}"/>
    <cellStyle name="Title 18 4 3" xfId="15109" xr:uid="{00000000-0005-0000-0000-000006660000}"/>
    <cellStyle name="Title 18 4 3 2" xfId="15110" xr:uid="{00000000-0005-0000-0000-000007660000}"/>
    <cellStyle name="Title 18 4 3 2 2" xfId="32726" xr:uid="{00000000-0005-0000-0000-000008660000}"/>
    <cellStyle name="Title 18 4 3 3" xfId="32725" xr:uid="{00000000-0005-0000-0000-000009660000}"/>
    <cellStyle name="Title 18 4 4" xfId="15111" xr:uid="{00000000-0005-0000-0000-00000A660000}"/>
    <cellStyle name="Title 18 4 4 2" xfId="32727" xr:uid="{00000000-0005-0000-0000-00000B660000}"/>
    <cellStyle name="Title 18 4 5" xfId="32722" xr:uid="{00000000-0005-0000-0000-00000C660000}"/>
    <cellStyle name="Title 18 5" xfId="15112" xr:uid="{00000000-0005-0000-0000-00000D660000}"/>
    <cellStyle name="Title 18 5 2" xfId="15113" xr:uid="{00000000-0005-0000-0000-00000E660000}"/>
    <cellStyle name="Title 18 5 2 2" xfId="15114" xr:uid="{00000000-0005-0000-0000-00000F660000}"/>
    <cellStyle name="Title 18 5 2 2 2" xfId="32730" xr:uid="{00000000-0005-0000-0000-000010660000}"/>
    <cellStyle name="Title 18 5 2 3" xfId="32729" xr:uid="{00000000-0005-0000-0000-000011660000}"/>
    <cellStyle name="Title 18 5 3" xfId="15115" xr:uid="{00000000-0005-0000-0000-000012660000}"/>
    <cellStyle name="Title 18 5 3 2" xfId="15116" xr:uid="{00000000-0005-0000-0000-000013660000}"/>
    <cellStyle name="Title 18 5 3 2 2" xfId="32732" xr:uid="{00000000-0005-0000-0000-000014660000}"/>
    <cellStyle name="Title 18 5 3 3" xfId="32731" xr:uid="{00000000-0005-0000-0000-000015660000}"/>
    <cellStyle name="Title 18 5 4" xfId="15117" xr:uid="{00000000-0005-0000-0000-000016660000}"/>
    <cellStyle name="Title 18 5 4 2" xfId="15118" xr:uid="{00000000-0005-0000-0000-000017660000}"/>
    <cellStyle name="Title 18 5 4 2 2" xfId="32734" xr:uid="{00000000-0005-0000-0000-000018660000}"/>
    <cellStyle name="Title 18 5 4 3" xfId="32733" xr:uid="{00000000-0005-0000-0000-000019660000}"/>
    <cellStyle name="Title 18 5 5" xfId="15119" xr:uid="{00000000-0005-0000-0000-00001A660000}"/>
    <cellStyle name="Title 18 5 5 2" xfId="32735" xr:uid="{00000000-0005-0000-0000-00001B660000}"/>
    <cellStyle name="Title 18 5 6" xfId="32728" xr:uid="{00000000-0005-0000-0000-00001C660000}"/>
    <cellStyle name="Title 18 6" xfId="15120" xr:uid="{00000000-0005-0000-0000-00001D660000}"/>
    <cellStyle name="Title 18 6 2" xfId="15121" xr:uid="{00000000-0005-0000-0000-00001E660000}"/>
    <cellStyle name="Title 18 6 2 2" xfId="15122" xr:uid="{00000000-0005-0000-0000-00001F660000}"/>
    <cellStyle name="Title 18 6 2 2 2" xfId="32738" xr:uid="{00000000-0005-0000-0000-000020660000}"/>
    <cellStyle name="Title 18 6 2 3" xfId="32737" xr:uid="{00000000-0005-0000-0000-000021660000}"/>
    <cellStyle name="Title 18 6 3" xfId="15123" xr:uid="{00000000-0005-0000-0000-000022660000}"/>
    <cellStyle name="Title 18 6 3 2" xfId="15124" xr:uid="{00000000-0005-0000-0000-000023660000}"/>
    <cellStyle name="Title 18 6 3 2 2" xfId="32740" xr:uid="{00000000-0005-0000-0000-000024660000}"/>
    <cellStyle name="Title 18 6 3 3" xfId="32739" xr:uid="{00000000-0005-0000-0000-000025660000}"/>
    <cellStyle name="Title 18 6 4" xfId="15125" xr:uid="{00000000-0005-0000-0000-000026660000}"/>
    <cellStyle name="Title 18 6 4 2" xfId="32741" xr:uid="{00000000-0005-0000-0000-000027660000}"/>
    <cellStyle name="Title 18 6 5" xfId="32736" xr:uid="{00000000-0005-0000-0000-000028660000}"/>
    <cellStyle name="Title 18 7" xfId="15126" xr:uid="{00000000-0005-0000-0000-000029660000}"/>
    <cellStyle name="Title 18 7 2" xfId="15127" xr:uid="{00000000-0005-0000-0000-00002A660000}"/>
    <cellStyle name="Title 18 7 2 2" xfId="32743" xr:uid="{00000000-0005-0000-0000-00002B660000}"/>
    <cellStyle name="Title 18 7 3" xfId="32742" xr:uid="{00000000-0005-0000-0000-00002C660000}"/>
    <cellStyle name="Title 18 8" xfId="15128" xr:uid="{00000000-0005-0000-0000-00002D660000}"/>
    <cellStyle name="Title 18 8 2" xfId="15129" xr:uid="{00000000-0005-0000-0000-00002E660000}"/>
    <cellStyle name="Title 18 8 2 2" xfId="32745" xr:uid="{00000000-0005-0000-0000-00002F660000}"/>
    <cellStyle name="Title 18 8 3" xfId="32744" xr:uid="{00000000-0005-0000-0000-000030660000}"/>
    <cellStyle name="Title 18 9" xfId="15130" xr:uid="{00000000-0005-0000-0000-000031660000}"/>
    <cellStyle name="Title 18 9 2" xfId="15131" xr:uid="{00000000-0005-0000-0000-000032660000}"/>
    <cellStyle name="Title 18 9 2 2" xfId="32747" xr:uid="{00000000-0005-0000-0000-000033660000}"/>
    <cellStyle name="Title 18 9 3" xfId="32746" xr:uid="{00000000-0005-0000-0000-000034660000}"/>
    <cellStyle name="Title 19" xfId="15132" xr:uid="{00000000-0005-0000-0000-000035660000}"/>
    <cellStyle name="Title 19 10" xfId="15133" xr:uid="{00000000-0005-0000-0000-000036660000}"/>
    <cellStyle name="Title 19 10 2" xfId="15134" xr:uid="{00000000-0005-0000-0000-000037660000}"/>
    <cellStyle name="Title 19 10 2 2" xfId="32750" xr:uid="{00000000-0005-0000-0000-000038660000}"/>
    <cellStyle name="Title 19 10 3" xfId="32749" xr:uid="{00000000-0005-0000-0000-000039660000}"/>
    <cellStyle name="Title 19 11" xfId="15135" xr:uid="{00000000-0005-0000-0000-00003A660000}"/>
    <cellStyle name="Title 19 11 2" xfId="32751" xr:uid="{00000000-0005-0000-0000-00003B660000}"/>
    <cellStyle name="Title 19 12" xfId="32748" xr:uid="{00000000-0005-0000-0000-00003C660000}"/>
    <cellStyle name="Title 19 2" xfId="15136" xr:uid="{00000000-0005-0000-0000-00003D660000}"/>
    <cellStyle name="Title 19 2 2" xfId="15137" xr:uid="{00000000-0005-0000-0000-00003E660000}"/>
    <cellStyle name="Title 19 2 2 2" xfId="15138" xr:uid="{00000000-0005-0000-0000-00003F660000}"/>
    <cellStyle name="Title 19 2 2 2 2" xfId="32754" xr:uid="{00000000-0005-0000-0000-000040660000}"/>
    <cellStyle name="Title 19 2 2 3" xfId="32753" xr:uid="{00000000-0005-0000-0000-000041660000}"/>
    <cellStyle name="Title 19 2 3" xfId="15139" xr:uid="{00000000-0005-0000-0000-000042660000}"/>
    <cellStyle name="Title 19 2 3 2" xfId="15140" xr:uid="{00000000-0005-0000-0000-000043660000}"/>
    <cellStyle name="Title 19 2 3 2 2" xfId="32756" xr:uid="{00000000-0005-0000-0000-000044660000}"/>
    <cellStyle name="Title 19 2 3 3" xfId="32755" xr:uid="{00000000-0005-0000-0000-000045660000}"/>
    <cellStyle name="Title 19 2 4" xfId="15141" xr:uid="{00000000-0005-0000-0000-000046660000}"/>
    <cellStyle name="Title 19 2 4 2" xfId="32757" xr:uid="{00000000-0005-0000-0000-000047660000}"/>
    <cellStyle name="Title 19 2 5" xfId="32752" xr:uid="{00000000-0005-0000-0000-000048660000}"/>
    <cellStyle name="Title 19 3" xfId="15142" xr:uid="{00000000-0005-0000-0000-000049660000}"/>
    <cellStyle name="Title 19 3 2" xfId="15143" xr:uid="{00000000-0005-0000-0000-00004A660000}"/>
    <cellStyle name="Title 19 3 2 2" xfId="15144" xr:uid="{00000000-0005-0000-0000-00004B660000}"/>
    <cellStyle name="Title 19 3 2 2 2" xfId="32760" xr:uid="{00000000-0005-0000-0000-00004C660000}"/>
    <cellStyle name="Title 19 3 2 3" xfId="32759" xr:uid="{00000000-0005-0000-0000-00004D660000}"/>
    <cellStyle name="Title 19 3 3" xfId="15145" xr:uid="{00000000-0005-0000-0000-00004E660000}"/>
    <cellStyle name="Title 19 3 3 2" xfId="15146" xr:uid="{00000000-0005-0000-0000-00004F660000}"/>
    <cellStyle name="Title 19 3 3 2 2" xfId="32762" xr:uid="{00000000-0005-0000-0000-000050660000}"/>
    <cellStyle name="Title 19 3 3 3" xfId="32761" xr:uid="{00000000-0005-0000-0000-000051660000}"/>
    <cellStyle name="Title 19 3 4" xfId="15147" xr:uid="{00000000-0005-0000-0000-000052660000}"/>
    <cellStyle name="Title 19 3 4 2" xfId="32763" xr:uid="{00000000-0005-0000-0000-000053660000}"/>
    <cellStyle name="Title 19 3 5" xfId="32758" xr:uid="{00000000-0005-0000-0000-000054660000}"/>
    <cellStyle name="Title 19 4" xfId="15148" xr:uid="{00000000-0005-0000-0000-000055660000}"/>
    <cellStyle name="Title 19 4 2" xfId="15149" xr:uid="{00000000-0005-0000-0000-000056660000}"/>
    <cellStyle name="Title 19 4 2 2" xfId="15150" xr:uid="{00000000-0005-0000-0000-000057660000}"/>
    <cellStyle name="Title 19 4 2 2 2" xfId="32766" xr:uid="{00000000-0005-0000-0000-000058660000}"/>
    <cellStyle name="Title 19 4 2 3" xfId="32765" xr:uid="{00000000-0005-0000-0000-000059660000}"/>
    <cellStyle name="Title 19 4 3" xfId="15151" xr:uid="{00000000-0005-0000-0000-00005A660000}"/>
    <cellStyle name="Title 19 4 3 2" xfId="15152" xr:uid="{00000000-0005-0000-0000-00005B660000}"/>
    <cellStyle name="Title 19 4 3 2 2" xfId="32768" xr:uid="{00000000-0005-0000-0000-00005C660000}"/>
    <cellStyle name="Title 19 4 3 3" xfId="32767" xr:uid="{00000000-0005-0000-0000-00005D660000}"/>
    <cellStyle name="Title 19 4 4" xfId="15153" xr:uid="{00000000-0005-0000-0000-00005E660000}"/>
    <cellStyle name="Title 19 4 4 2" xfId="32769" xr:uid="{00000000-0005-0000-0000-00005F660000}"/>
    <cellStyle name="Title 19 4 5" xfId="32764" xr:uid="{00000000-0005-0000-0000-000060660000}"/>
    <cellStyle name="Title 19 5" xfId="15154" xr:uid="{00000000-0005-0000-0000-000061660000}"/>
    <cellStyle name="Title 19 5 2" xfId="15155" xr:uid="{00000000-0005-0000-0000-000062660000}"/>
    <cellStyle name="Title 19 5 2 2" xfId="15156" xr:uid="{00000000-0005-0000-0000-000063660000}"/>
    <cellStyle name="Title 19 5 2 2 2" xfId="32772" xr:uid="{00000000-0005-0000-0000-000064660000}"/>
    <cellStyle name="Title 19 5 2 3" xfId="32771" xr:uid="{00000000-0005-0000-0000-000065660000}"/>
    <cellStyle name="Title 19 5 3" xfId="15157" xr:uid="{00000000-0005-0000-0000-000066660000}"/>
    <cellStyle name="Title 19 5 3 2" xfId="15158" xr:uid="{00000000-0005-0000-0000-000067660000}"/>
    <cellStyle name="Title 19 5 3 2 2" xfId="32774" xr:uid="{00000000-0005-0000-0000-000068660000}"/>
    <cellStyle name="Title 19 5 3 3" xfId="32773" xr:uid="{00000000-0005-0000-0000-000069660000}"/>
    <cellStyle name="Title 19 5 4" xfId="15159" xr:uid="{00000000-0005-0000-0000-00006A660000}"/>
    <cellStyle name="Title 19 5 4 2" xfId="15160" xr:uid="{00000000-0005-0000-0000-00006B660000}"/>
    <cellStyle name="Title 19 5 4 2 2" xfId="32776" xr:uid="{00000000-0005-0000-0000-00006C660000}"/>
    <cellStyle name="Title 19 5 4 3" xfId="32775" xr:uid="{00000000-0005-0000-0000-00006D660000}"/>
    <cellStyle name="Title 19 5 5" xfId="15161" xr:uid="{00000000-0005-0000-0000-00006E660000}"/>
    <cellStyle name="Title 19 5 5 2" xfId="32777" xr:uid="{00000000-0005-0000-0000-00006F660000}"/>
    <cellStyle name="Title 19 5 6" xfId="32770" xr:uid="{00000000-0005-0000-0000-000070660000}"/>
    <cellStyle name="Title 19 6" xfId="15162" xr:uid="{00000000-0005-0000-0000-000071660000}"/>
    <cellStyle name="Title 19 6 2" xfId="15163" xr:uid="{00000000-0005-0000-0000-000072660000}"/>
    <cellStyle name="Title 19 6 2 2" xfId="15164" xr:uid="{00000000-0005-0000-0000-000073660000}"/>
    <cellStyle name="Title 19 6 2 2 2" xfId="32780" xr:uid="{00000000-0005-0000-0000-000074660000}"/>
    <cellStyle name="Title 19 6 2 3" xfId="32779" xr:uid="{00000000-0005-0000-0000-000075660000}"/>
    <cellStyle name="Title 19 6 3" xfId="15165" xr:uid="{00000000-0005-0000-0000-000076660000}"/>
    <cellStyle name="Title 19 6 3 2" xfId="15166" xr:uid="{00000000-0005-0000-0000-000077660000}"/>
    <cellStyle name="Title 19 6 3 2 2" xfId="32782" xr:uid="{00000000-0005-0000-0000-000078660000}"/>
    <cellStyle name="Title 19 6 3 3" xfId="32781" xr:uid="{00000000-0005-0000-0000-000079660000}"/>
    <cellStyle name="Title 19 6 4" xfId="15167" xr:uid="{00000000-0005-0000-0000-00007A660000}"/>
    <cellStyle name="Title 19 6 4 2" xfId="32783" xr:uid="{00000000-0005-0000-0000-00007B660000}"/>
    <cellStyle name="Title 19 6 5" xfId="32778" xr:uid="{00000000-0005-0000-0000-00007C660000}"/>
    <cellStyle name="Title 19 7" xfId="15168" xr:uid="{00000000-0005-0000-0000-00007D660000}"/>
    <cellStyle name="Title 19 7 2" xfId="15169" xr:uid="{00000000-0005-0000-0000-00007E660000}"/>
    <cellStyle name="Title 19 7 2 2" xfId="32785" xr:uid="{00000000-0005-0000-0000-00007F660000}"/>
    <cellStyle name="Title 19 7 3" xfId="32784" xr:uid="{00000000-0005-0000-0000-000080660000}"/>
    <cellStyle name="Title 19 8" xfId="15170" xr:uid="{00000000-0005-0000-0000-000081660000}"/>
    <cellStyle name="Title 19 8 2" xfId="15171" xr:uid="{00000000-0005-0000-0000-000082660000}"/>
    <cellStyle name="Title 19 8 2 2" xfId="32787" xr:uid="{00000000-0005-0000-0000-000083660000}"/>
    <cellStyle name="Title 19 8 3" xfId="32786" xr:uid="{00000000-0005-0000-0000-000084660000}"/>
    <cellStyle name="Title 19 9" xfId="15172" xr:uid="{00000000-0005-0000-0000-000085660000}"/>
    <cellStyle name="Title 19 9 2" xfId="15173" xr:uid="{00000000-0005-0000-0000-000086660000}"/>
    <cellStyle name="Title 19 9 2 2" xfId="32789" xr:uid="{00000000-0005-0000-0000-000087660000}"/>
    <cellStyle name="Title 19 9 3" xfId="32788" xr:uid="{00000000-0005-0000-0000-000088660000}"/>
    <cellStyle name="Title 2" xfId="156" xr:uid="{00000000-0005-0000-0000-000089660000}"/>
    <cellStyle name="Title 2 10" xfId="15175" xr:uid="{00000000-0005-0000-0000-00008A660000}"/>
    <cellStyle name="Title 2 10 10" xfId="32791" xr:uid="{00000000-0005-0000-0000-00008B660000}"/>
    <cellStyle name="Title 2 10 2" xfId="15176" xr:uid="{00000000-0005-0000-0000-00008C660000}"/>
    <cellStyle name="Title 2 10 2 2" xfId="15177" xr:uid="{00000000-0005-0000-0000-00008D660000}"/>
    <cellStyle name="Title 2 10 2 2 2" xfId="15178" xr:uid="{00000000-0005-0000-0000-00008E660000}"/>
    <cellStyle name="Title 2 10 2 2 2 2" xfId="32794" xr:uid="{00000000-0005-0000-0000-00008F660000}"/>
    <cellStyle name="Title 2 10 2 2 3" xfId="32793" xr:uid="{00000000-0005-0000-0000-000090660000}"/>
    <cellStyle name="Title 2 10 2 3" xfId="15179" xr:uid="{00000000-0005-0000-0000-000091660000}"/>
    <cellStyle name="Title 2 10 2 3 2" xfId="15180" xr:uid="{00000000-0005-0000-0000-000092660000}"/>
    <cellStyle name="Title 2 10 2 3 2 2" xfId="32796" xr:uid="{00000000-0005-0000-0000-000093660000}"/>
    <cellStyle name="Title 2 10 2 3 3" xfId="32795" xr:uid="{00000000-0005-0000-0000-000094660000}"/>
    <cellStyle name="Title 2 10 2 4" xfId="15181" xr:uid="{00000000-0005-0000-0000-000095660000}"/>
    <cellStyle name="Title 2 10 2 4 2" xfId="32797" xr:uid="{00000000-0005-0000-0000-000096660000}"/>
    <cellStyle name="Title 2 10 2 5" xfId="32792" xr:uid="{00000000-0005-0000-0000-000097660000}"/>
    <cellStyle name="Title 2 10 3" xfId="15182" xr:uid="{00000000-0005-0000-0000-000098660000}"/>
    <cellStyle name="Title 2 10 3 2" xfId="15183" xr:uid="{00000000-0005-0000-0000-000099660000}"/>
    <cellStyle name="Title 2 10 3 2 2" xfId="15184" xr:uid="{00000000-0005-0000-0000-00009A660000}"/>
    <cellStyle name="Title 2 10 3 2 2 2" xfId="32800" xr:uid="{00000000-0005-0000-0000-00009B660000}"/>
    <cellStyle name="Title 2 10 3 2 3" xfId="32799" xr:uid="{00000000-0005-0000-0000-00009C660000}"/>
    <cellStyle name="Title 2 10 3 3" xfId="15185" xr:uid="{00000000-0005-0000-0000-00009D660000}"/>
    <cellStyle name="Title 2 10 3 3 2" xfId="15186" xr:uid="{00000000-0005-0000-0000-00009E660000}"/>
    <cellStyle name="Title 2 10 3 3 2 2" xfId="32802" xr:uid="{00000000-0005-0000-0000-00009F660000}"/>
    <cellStyle name="Title 2 10 3 3 3" xfId="32801" xr:uid="{00000000-0005-0000-0000-0000A0660000}"/>
    <cellStyle name="Title 2 10 3 4" xfId="15187" xr:uid="{00000000-0005-0000-0000-0000A1660000}"/>
    <cellStyle name="Title 2 10 3 4 2" xfId="32803" xr:uid="{00000000-0005-0000-0000-0000A2660000}"/>
    <cellStyle name="Title 2 10 3 5" xfId="32798" xr:uid="{00000000-0005-0000-0000-0000A3660000}"/>
    <cellStyle name="Title 2 10 4" xfId="15188" xr:uid="{00000000-0005-0000-0000-0000A4660000}"/>
    <cellStyle name="Title 2 10 4 2" xfId="15189" xr:uid="{00000000-0005-0000-0000-0000A5660000}"/>
    <cellStyle name="Title 2 10 4 2 2" xfId="15190" xr:uid="{00000000-0005-0000-0000-0000A6660000}"/>
    <cellStyle name="Title 2 10 4 2 2 2" xfId="32806" xr:uid="{00000000-0005-0000-0000-0000A7660000}"/>
    <cellStyle name="Title 2 10 4 2 3" xfId="32805" xr:uid="{00000000-0005-0000-0000-0000A8660000}"/>
    <cellStyle name="Title 2 10 4 3" xfId="15191" xr:uid="{00000000-0005-0000-0000-0000A9660000}"/>
    <cellStyle name="Title 2 10 4 3 2" xfId="15192" xr:uid="{00000000-0005-0000-0000-0000AA660000}"/>
    <cellStyle name="Title 2 10 4 3 2 2" xfId="32808" xr:uid="{00000000-0005-0000-0000-0000AB660000}"/>
    <cellStyle name="Title 2 10 4 3 3" xfId="32807" xr:uid="{00000000-0005-0000-0000-0000AC660000}"/>
    <cellStyle name="Title 2 10 4 4" xfId="15193" xr:uid="{00000000-0005-0000-0000-0000AD660000}"/>
    <cellStyle name="Title 2 10 4 4 2" xfId="15194" xr:uid="{00000000-0005-0000-0000-0000AE660000}"/>
    <cellStyle name="Title 2 10 4 4 2 2" xfId="32810" xr:uid="{00000000-0005-0000-0000-0000AF660000}"/>
    <cellStyle name="Title 2 10 4 4 3" xfId="32809" xr:uid="{00000000-0005-0000-0000-0000B0660000}"/>
    <cellStyle name="Title 2 10 4 5" xfId="15195" xr:uid="{00000000-0005-0000-0000-0000B1660000}"/>
    <cellStyle name="Title 2 10 4 5 2" xfId="32811" xr:uid="{00000000-0005-0000-0000-0000B2660000}"/>
    <cellStyle name="Title 2 10 4 6" xfId="32804" xr:uid="{00000000-0005-0000-0000-0000B3660000}"/>
    <cellStyle name="Title 2 10 5" xfId="15196" xr:uid="{00000000-0005-0000-0000-0000B4660000}"/>
    <cellStyle name="Title 2 10 5 2" xfId="15197" xr:uid="{00000000-0005-0000-0000-0000B5660000}"/>
    <cellStyle name="Title 2 10 5 2 2" xfId="15198" xr:uid="{00000000-0005-0000-0000-0000B6660000}"/>
    <cellStyle name="Title 2 10 5 2 2 2" xfId="32814" xr:uid="{00000000-0005-0000-0000-0000B7660000}"/>
    <cellStyle name="Title 2 10 5 2 3" xfId="32813" xr:uid="{00000000-0005-0000-0000-0000B8660000}"/>
    <cellStyle name="Title 2 10 5 3" xfId="15199" xr:uid="{00000000-0005-0000-0000-0000B9660000}"/>
    <cellStyle name="Title 2 10 5 3 2" xfId="15200" xr:uid="{00000000-0005-0000-0000-0000BA660000}"/>
    <cellStyle name="Title 2 10 5 3 2 2" xfId="32816" xr:uid="{00000000-0005-0000-0000-0000BB660000}"/>
    <cellStyle name="Title 2 10 5 3 3" xfId="32815" xr:uid="{00000000-0005-0000-0000-0000BC660000}"/>
    <cellStyle name="Title 2 10 5 4" xfId="15201" xr:uid="{00000000-0005-0000-0000-0000BD660000}"/>
    <cellStyle name="Title 2 10 5 4 2" xfId="32817" xr:uid="{00000000-0005-0000-0000-0000BE660000}"/>
    <cellStyle name="Title 2 10 5 5" xfId="32812" xr:uid="{00000000-0005-0000-0000-0000BF660000}"/>
    <cellStyle name="Title 2 10 6" xfId="15202" xr:uid="{00000000-0005-0000-0000-0000C0660000}"/>
    <cellStyle name="Title 2 10 6 2" xfId="15203" xr:uid="{00000000-0005-0000-0000-0000C1660000}"/>
    <cellStyle name="Title 2 10 6 2 2" xfId="32819" xr:uid="{00000000-0005-0000-0000-0000C2660000}"/>
    <cellStyle name="Title 2 10 6 3" xfId="32818" xr:uid="{00000000-0005-0000-0000-0000C3660000}"/>
    <cellStyle name="Title 2 10 7" xfId="15204" xr:uid="{00000000-0005-0000-0000-0000C4660000}"/>
    <cellStyle name="Title 2 10 7 2" xfId="15205" xr:uid="{00000000-0005-0000-0000-0000C5660000}"/>
    <cellStyle name="Title 2 10 7 2 2" xfId="32821" xr:uid="{00000000-0005-0000-0000-0000C6660000}"/>
    <cellStyle name="Title 2 10 7 3" xfId="32820" xr:uid="{00000000-0005-0000-0000-0000C7660000}"/>
    <cellStyle name="Title 2 10 8" xfId="15206" xr:uid="{00000000-0005-0000-0000-0000C8660000}"/>
    <cellStyle name="Title 2 10 8 2" xfId="15207" xr:uid="{00000000-0005-0000-0000-0000C9660000}"/>
    <cellStyle name="Title 2 10 8 2 2" xfId="32823" xr:uid="{00000000-0005-0000-0000-0000CA660000}"/>
    <cellStyle name="Title 2 10 8 3" xfId="32822" xr:uid="{00000000-0005-0000-0000-0000CB660000}"/>
    <cellStyle name="Title 2 10 9" xfId="15208" xr:uid="{00000000-0005-0000-0000-0000CC660000}"/>
    <cellStyle name="Title 2 10 9 2" xfId="32824" xr:uid="{00000000-0005-0000-0000-0000CD660000}"/>
    <cellStyle name="Title 2 11" xfId="15209" xr:uid="{00000000-0005-0000-0000-0000CE660000}"/>
    <cellStyle name="Title 2 11 10" xfId="32825" xr:uid="{00000000-0005-0000-0000-0000CF660000}"/>
    <cellStyle name="Title 2 11 2" xfId="15210" xr:uid="{00000000-0005-0000-0000-0000D0660000}"/>
    <cellStyle name="Title 2 11 2 2" xfId="15211" xr:uid="{00000000-0005-0000-0000-0000D1660000}"/>
    <cellStyle name="Title 2 11 2 2 2" xfId="15212" xr:uid="{00000000-0005-0000-0000-0000D2660000}"/>
    <cellStyle name="Title 2 11 2 2 2 2" xfId="32828" xr:uid="{00000000-0005-0000-0000-0000D3660000}"/>
    <cellStyle name="Title 2 11 2 2 3" xfId="32827" xr:uid="{00000000-0005-0000-0000-0000D4660000}"/>
    <cellStyle name="Title 2 11 2 3" xfId="15213" xr:uid="{00000000-0005-0000-0000-0000D5660000}"/>
    <cellStyle name="Title 2 11 2 3 2" xfId="15214" xr:uid="{00000000-0005-0000-0000-0000D6660000}"/>
    <cellStyle name="Title 2 11 2 3 2 2" xfId="32830" xr:uid="{00000000-0005-0000-0000-0000D7660000}"/>
    <cellStyle name="Title 2 11 2 3 3" xfId="32829" xr:uid="{00000000-0005-0000-0000-0000D8660000}"/>
    <cellStyle name="Title 2 11 2 4" xfId="15215" xr:uid="{00000000-0005-0000-0000-0000D9660000}"/>
    <cellStyle name="Title 2 11 2 4 2" xfId="32831" xr:uid="{00000000-0005-0000-0000-0000DA660000}"/>
    <cellStyle name="Title 2 11 2 5" xfId="32826" xr:uid="{00000000-0005-0000-0000-0000DB660000}"/>
    <cellStyle name="Title 2 11 3" xfId="15216" xr:uid="{00000000-0005-0000-0000-0000DC660000}"/>
    <cellStyle name="Title 2 11 3 2" xfId="15217" xr:uid="{00000000-0005-0000-0000-0000DD660000}"/>
    <cellStyle name="Title 2 11 3 2 2" xfId="15218" xr:uid="{00000000-0005-0000-0000-0000DE660000}"/>
    <cellStyle name="Title 2 11 3 2 2 2" xfId="32834" xr:uid="{00000000-0005-0000-0000-0000DF660000}"/>
    <cellStyle name="Title 2 11 3 2 3" xfId="32833" xr:uid="{00000000-0005-0000-0000-0000E0660000}"/>
    <cellStyle name="Title 2 11 3 3" xfId="15219" xr:uid="{00000000-0005-0000-0000-0000E1660000}"/>
    <cellStyle name="Title 2 11 3 3 2" xfId="15220" xr:uid="{00000000-0005-0000-0000-0000E2660000}"/>
    <cellStyle name="Title 2 11 3 3 2 2" xfId="32836" xr:uid="{00000000-0005-0000-0000-0000E3660000}"/>
    <cellStyle name="Title 2 11 3 3 3" xfId="32835" xr:uid="{00000000-0005-0000-0000-0000E4660000}"/>
    <cellStyle name="Title 2 11 3 4" xfId="15221" xr:uid="{00000000-0005-0000-0000-0000E5660000}"/>
    <cellStyle name="Title 2 11 3 4 2" xfId="32837" xr:uid="{00000000-0005-0000-0000-0000E6660000}"/>
    <cellStyle name="Title 2 11 3 5" xfId="32832" xr:uid="{00000000-0005-0000-0000-0000E7660000}"/>
    <cellStyle name="Title 2 11 4" xfId="15222" xr:uid="{00000000-0005-0000-0000-0000E8660000}"/>
    <cellStyle name="Title 2 11 4 2" xfId="15223" xr:uid="{00000000-0005-0000-0000-0000E9660000}"/>
    <cellStyle name="Title 2 11 4 2 2" xfId="15224" xr:uid="{00000000-0005-0000-0000-0000EA660000}"/>
    <cellStyle name="Title 2 11 4 2 2 2" xfId="32840" xr:uid="{00000000-0005-0000-0000-0000EB660000}"/>
    <cellStyle name="Title 2 11 4 2 3" xfId="32839" xr:uid="{00000000-0005-0000-0000-0000EC660000}"/>
    <cellStyle name="Title 2 11 4 3" xfId="15225" xr:uid="{00000000-0005-0000-0000-0000ED660000}"/>
    <cellStyle name="Title 2 11 4 3 2" xfId="15226" xr:uid="{00000000-0005-0000-0000-0000EE660000}"/>
    <cellStyle name="Title 2 11 4 3 2 2" xfId="32842" xr:uid="{00000000-0005-0000-0000-0000EF660000}"/>
    <cellStyle name="Title 2 11 4 3 3" xfId="32841" xr:uid="{00000000-0005-0000-0000-0000F0660000}"/>
    <cellStyle name="Title 2 11 4 4" xfId="15227" xr:uid="{00000000-0005-0000-0000-0000F1660000}"/>
    <cellStyle name="Title 2 11 4 4 2" xfId="15228" xr:uid="{00000000-0005-0000-0000-0000F2660000}"/>
    <cellStyle name="Title 2 11 4 4 2 2" xfId="32844" xr:uid="{00000000-0005-0000-0000-0000F3660000}"/>
    <cellStyle name="Title 2 11 4 4 3" xfId="32843" xr:uid="{00000000-0005-0000-0000-0000F4660000}"/>
    <cellStyle name="Title 2 11 4 5" xfId="15229" xr:uid="{00000000-0005-0000-0000-0000F5660000}"/>
    <cellStyle name="Title 2 11 4 5 2" xfId="32845" xr:uid="{00000000-0005-0000-0000-0000F6660000}"/>
    <cellStyle name="Title 2 11 4 6" xfId="32838" xr:uid="{00000000-0005-0000-0000-0000F7660000}"/>
    <cellStyle name="Title 2 11 5" xfId="15230" xr:uid="{00000000-0005-0000-0000-0000F8660000}"/>
    <cellStyle name="Title 2 11 5 2" xfId="15231" xr:uid="{00000000-0005-0000-0000-0000F9660000}"/>
    <cellStyle name="Title 2 11 5 2 2" xfId="15232" xr:uid="{00000000-0005-0000-0000-0000FA660000}"/>
    <cellStyle name="Title 2 11 5 2 2 2" xfId="32848" xr:uid="{00000000-0005-0000-0000-0000FB660000}"/>
    <cellStyle name="Title 2 11 5 2 3" xfId="32847" xr:uid="{00000000-0005-0000-0000-0000FC660000}"/>
    <cellStyle name="Title 2 11 5 3" xfId="15233" xr:uid="{00000000-0005-0000-0000-0000FD660000}"/>
    <cellStyle name="Title 2 11 5 3 2" xfId="15234" xr:uid="{00000000-0005-0000-0000-0000FE660000}"/>
    <cellStyle name="Title 2 11 5 3 2 2" xfId="32850" xr:uid="{00000000-0005-0000-0000-0000FF660000}"/>
    <cellStyle name="Title 2 11 5 3 3" xfId="32849" xr:uid="{00000000-0005-0000-0000-000000670000}"/>
    <cellStyle name="Title 2 11 5 4" xfId="15235" xr:uid="{00000000-0005-0000-0000-000001670000}"/>
    <cellStyle name="Title 2 11 5 4 2" xfId="32851" xr:uid="{00000000-0005-0000-0000-000002670000}"/>
    <cellStyle name="Title 2 11 5 5" xfId="32846" xr:uid="{00000000-0005-0000-0000-000003670000}"/>
    <cellStyle name="Title 2 11 6" xfId="15236" xr:uid="{00000000-0005-0000-0000-000004670000}"/>
    <cellStyle name="Title 2 11 6 2" xfId="15237" xr:uid="{00000000-0005-0000-0000-000005670000}"/>
    <cellStyle name="Title 2 11 6 2 2" xfId="32853" xr:uid="{00000000-0005-0000-0000-000006670000}"/>
    <cellStyle name="Title 2 11 6 3" xfId="32852" xr:uid="{00000000-0005-0000-0000-000007670000}"/>
    <cellStyle name="Title 2 11 7" xfId="15238" xr:uid="{00000000-0005-0000-0000-000008670000}"/>
    <cellStyle name="Title 2 11 7 2" xfId="15239" xr:uid="{00000000-0005-0000-0000-000009670000}"/>
    <cellStyle name="Title 2 11 7 2 2" xfId="32855" xr:uid="{00000000-0005-0000-0000-00000A670000}"/>
    <cellStyle name="Title 2 11 7 3" xfId="32854" xr:uid="{00000000-0005-0000-0000-00000B670000}"/>
    <cellStyle name="Title 2 11 8" xfId="15240" xr:uid="{00000000-0005-0000-0000-00000C670000}"/>
    <cellStyle name="Title 2 11 8 2" xfId="15241" xr:uid="{00000000-0005-0000-0000-00000D670000}"/>
    <cellStyle name="Title 2 11 8 2 2" xfId="32857" xr:uid="{00000000-0005-0000-0000-00000E670000}"/>
    <cellStyle name="Title 2 11 8 3" xfId="32856" xr:uid="{00000000-0005-0000-0000-00000F670000}"/>
    <cellStyle name="Title 2 11 9" xfId="15242" xr:uid="{00000000-0005-0000-0000-000010670000}"/>
    <cellStyle name="Title 2 11 9 2" xfId="32858" xr:uid="{00000000-0005-0000-0000-000011670000}"/>
    <cellStyle name="Title 2 12" xfId="15243" xr:uid="{00000000-0005-0000-0000-000012670000}"/>
    <cellStyle name="Title 2 12 2" xfId="15244" xr:uid="{00000000-0005-0000-0000-000013670000}"/>
    <cellStyle name="Title 2 12 2 2" xfId="15245" xr:uid="{00000000-0005-0000-0000-000014670000}"/>
    <cellStyle name="Title 2 12 2 2 2" xfId="32861" xr:uid="{00000000-0005-0000-0000-000015670000}"/>
    <cellStyle name="Title 2 12 2 3" xfId="32860" xr:uid="{00000000-0005-0000-0000-000016670000}"/>
    <cellStyle name="Title 2 12 3" xfId="15246" xr:uid="{00000000-0005-0000-0000-000017670000}"/>
    <cellStyle name="Title 2 12 3 2" xfId="15247" xr:uid="{00000000-0005-0000-0000-000018670000}"/>
    <cellStyle name="Title 2 12 3 2 2" xfId="32863" xr:uid="{00000000-0005-0000-0000-000019670000}"/>
    <cellStyle name="Title 2 12 3 3" xfId="32862" xr:uid="{00000000-0005-0000-0000-00001A670000}"/>
    <cellStyle name="Title 2 12 4" xfId="15248" xr:uid="{00000000-0005-0000-0000-00001B670000}"/>
    <cellStyle name="Title 2 12 4 2" xfId="32864" xr:uid="{00000000-0005-0000-0000-00001C670000}"/>
    <cellStyle name="Title 2 12 5" xfId="32859" xr:uid="{00000000-0005-0000-0000-00001D670000}"/>
    <cellStyle name="Title 2 13" xfId="15249" xr:uid="{00000000-0005-0000-0000-00001E670000}"/>
    <cellStyle name="Title 2 13 2" xfId="15250" xr:uid="{00000000-0005-0000-0000-00001F670000}"/>
    <cellStyle name="Title 2 13 2 2" xfId="15251" xr:uid="{00000000-0005-0000-0000-000020670000}"/>
    <cellStyle name="Title 2 13 2 2 2" xfId="32867" xr:uid="{00000000-0005-0000-0000-000021670000}"/>
    <cellStyle name="Title 2 13 2 3" xfId="32866" xr:uid="{00000000-0005-0000-0000-000022670000}"/>
    <cellStyle name="Title 2 13 3" xfId="15252" xr:uid="{00000000-0005-0000-0000-000023670000}"/>
    <cellStyle name="Title 2 13 3 2" xfId="15253" xr:uid="{00000000-0005-0000-0000-000024670000}"/>
    <cellStyle name="Title 2 13 3 2 2" xfId="32869" xr:uid="{00000000-0005-0000-0000-000025670000}"/>
    <cellStyle name="Title 2 13 3 3" xfId="32868" xr:uid="{00000000-0005-0000-0000-000026670000}"/>
    <cellStyle name="Title 2 13 4" xfId="15254" xr:uid="{00000000-0005-0000-0000-000027670000}"/>
    <cellStyle name="Title 2 13 4 2" xfId="32870" xr:uid="{00000000-0005-0000-0000-000028670000}"/>
    <cellStyle name="Title 2 13 5" xfId="32865" xr:uid="{00000000-0005-0000-0000-000029670000}"/>
    <cellStyle name="Title 2 14" xfId="15255" xr:uid="{00000000-0005-0000-0000-00002A670000}"/>
    <cellStyle name="Title 2 14 2" xfId="15256" xr:uid="{00000000-0005-0000-0000-00002B670000}"/>
    <cellStyle name="Title 2 14 2 2" xfId="15257" xr:uid="{00000000-0005-0000-0000-00002C670000}"/>
    <cellStyle name="Title 2 14 2 2 2" xfId="32873" xr:uid="{00000000-0005-0000-0000-00002D670000}"/>
    <cellStyle name="Title 2 14 2 3" xfId="32872" xr:uid="{00000000-0005-0000-0000-00002E670000}"/>
    <cellStyle name="Title 2 14 3" xfId="15258" xr:uid="{00000000-0005-0000-0000-00002F670000}"/>
    <cellStyle name="Title 2 14 3 2" xfId="15259" xr:uid="{00000000-0005-0000-0000-000030670000}"/>
    <cellStyle name="Title 2 14 3 2 2" xfId="32875" xr:uid="{00000000-0005-0000-0000-000031670000}"/>
    <cellStyle name="Title 2 14 3 3" xfId="32874" xr:uid="{00000000-0005-0000-0000-000032670000}"/>
    <cellStyle name="Title 2 14 4" xfId="15260" xr:uid="{00000000-0005-0000-0000-000033670000}"/>
    <cellStyle name="Title 2 14 4 2" xfId="32876" xr:uid="{00000000-0005-0000-0000-000034670000}"/>
    <cellStyle name="Title 2 14 5" xfId="32871" xr:uid="{00000000-0005-0000-0000-000035670000}"/>
    <cellStyle name="Title 2 15" xfId="15261" xr:uid="{00000000-0005-0000-0000-000036670000}"/>
    <cellStyle name="Title 2 15 2" xfId="15262" xr:uid="{00000000-0005-0000-0000-000037670000}"/>
    <cellStyle name="Title 2 15 2 2" xfId="15263" xr:uid="{00000000-0005-0000-0000-000038670000}"/>
    <cellStyle name="Title 2 15 2 2 2" xfId="32879" xr:uid="{00000000-0005-0000-0000-000039670000}"/>
    <cellStyle name="Title 2 15 2 3" xfId="32878" xr:uid="{00000000-0005-0000-0000-00003A670000}"/>
    <cellStyle name="Title 2 15 3" xfId="15264" xr:uid="{00000000-0005-0000-0000-00003B670000}"/>
    <cellStyle name="Title 2 15 3 2" xfId="15265" xr:uid="{00000000-0005-0000-0000-00003C670000}"/>
    <cellStyle name="Title 2 15 3 2 2" xfId="32881" xr:uid="{00000000-0005-0000-0000-00003D670000}"/>
    <cellStyle name="Title 2 15 3 3" xfId="32880" xr:uid="{00000000-0005-0000-0000-00003E670000}"/>
    <cellStyle name="Title 2 15 4" xfId="15266" xr:uid="{00000000-0005-0000-0000-00003F670000}"/>
    <cellStyle name="Title 2 15 4 2" xfId="15267" xr:uid="{00000000-0005-0000-0000-000040670000}"/>
    <cellStyle name="Title 2 15 4 2 2" xfId="32883" xr:uid="{00000000-0005-0000-0000-000041670000}"/>
    <cellStyle name="Title 2 15 4 3" xfId="32882" xr:uid="{00000000-0005-0000-0000-000042670000}"/>
    <cellStyle name="Title 2 15 5" xfId="15268" xr:uid="{00000000-0005-0000-0000-000043670000}"/>
    <cellStyle name="Title 2 15 5 2" xfId="32884" xr:uid="{00000000-0005-0000-0000-000044670000}"/>
    <cellStyle name="Title 2 15 6" xfId="32877" xr:uid="{00000000-0005-0000-0000-000045670000}"/>
    <cellStyle name="Title 2 16" xfId="15269" xr:uid="{00000000-0005-0000-0000-000046670000}"/>
    <cellStyle name="Title 2 16 2" xfId="15270" xr:uid="{00000000-0005-0000-0000-000047670000}"/>
    <cellStyle name="Title 2 16 2 2" xfId="15271" xr:uid="{00000000-0005-0000-0000-000048670000}"/>
    <cellStyle name="Title 2 16 2 2 2" xfId="32887" xr:uid="{00000000-0005-0000-0000-000049670000}"/>
    <cellStyle name="Title 2 16 2 3" xfId="32886" xr:uid="{00000000-0005-0000-0000-00004A670000}"/>
    <cellStyle name="Title 2 16 3" xfId="15272" xr:uid="{00000000-0005-0000-0000-00004B670000}"/>
    <cellStyle name="Title 2 16 3 2" xfId="15273" xr:uid="{00000000-0005-0000-0000-00004C670000}"/>
    <cellStyle name="Title 2 16 3 2 2" xfId="32889" xr:uid="{00000000-0005-0000-0000-00004D670000}"/>
    <cellStyle name="Title 2 16 3 3" xfId="32888" xr:uid="{00000000-0005-0000-0000-00004E670000}"/>
    <cellStyle name="Title 2 16 4" xfId="15274" xr:uid="{00000000-0005-0000-0000-00004F670000}"/>
    <cellStyle name="Title 2 16 4 2" xfId="32890" xr:uid="{00000000-0005-0000-0000-000050670000}"/>
    <cellStyle name="Title 2 16 5" xfId="32885" xr:uid="{00000000-0005-0000-0000-000051670000}"/>
    <cellStyle name="Title 2 17" xfId="15275" xr:uid="{00000000-0005-0000-0000-000052670000}"/>
    <cellStyle name="Title 2 17 2" xfId="15276" xr:uid="{00000000-0005-0000-0000-000053670000}"/>
    <cellStyle name="Title 2 17 2 2" xfId="32892" xr:uid="{00000000-0005-0000-0000-000054670000}"/>
    <cellStyle name="Title 2 17 3" xfId="32891" xr:uid="{00000000-0005-0000-0000-000055670000}"/>
    <cellStyle name="Title 2 18" xfId="15277" xr:uid="{00000000-0005-0000-0000-000056670000}"/>
    <cellStyle name="Title 2 18 2" xfId="15278" xr:uid="{00000000-0005-0000-0000-000057670000}"/>
    <cellStyle name="Title 2 18 2 2" xfId="32894" xr:uid="{00000000-0005-0000-0000-000058670000}"/>
    <cellStyle name="Title 2 18 3" xfId="32893" xr:uid="{00000000-0005-0000-0000-000059670000}"/>
    <cellStyle name="Title 2 19" xfId="15279" xr:uid="{00000000-0005-0000-0000-00005A670000}"/>
    <cellStyle name="Title 2 19 2" xfId="15280" xr:uid="{00000000-0005-0000-0000-00005B670000}"/>
    <cellStyle name="Title 2 19 2 2" xfId="32896" xr:uid="{00000000-0005-0000-0000-00005C670000}"/>
    <cellStyle name="Title 2 19 3" xfId="32895" xr:uid="{00000000-0005-0000-0000-00005D670000}"/>
    <cellStyle name="Title 2 2" xfId="15281" xr:uid="{00000000-0005-0000-0000-00005E670000}"/>
    <cellStyle name="Title 2 2 10" xfId="32897" xr:uid="{00000000-0005-0000-0000-00005F670000}"/>
    <cellStyle name="Title 2 2 2" xfId="15282" xr:uid="{00000000-0005-0000-0000-000060670000}"/>
    <cellStyle name="Title 2 2 2 2" xfId="15283" xr:uid="{00000000-0005-0000-0000-000061670000}"/>
    <cellStyle name="Title 2 2 2 2 2" xfId="15284" xr:uid="{00000000-0005-0000-0000-000062670000}"/>
    <cellStyle name="Title 2 2 2 2 2 2" xfId="32900" xr:uid="{00000000-0005-0000-0000-000063670000}"/>
    <cellStyle name="Title 2 2 2 2 3" xfId="32899" xr:uid="{00000000-0005-0000-0000-000064670000}"/>
    <cellStyle name="Title 2 2 2 3" xfId="15285" xr:uid="{00000000-0005-0000-0000-000065670000}"/>
    <cellStyle name="Title 2 2 2 3 2" xfId="15286" xr:uid="{00000000-0005-0000-0000-000066670000}"/>
    <cellStyle name="Title 2 2 2 3 2 2" xfId="32902" xr:uid="{00000000-0005-0000-0000-000067670000}"/>
    <cellStyle name="Title 2 2 2 3 3" xfId="32901" xr:uid="{00000000-0005-0000-0000-000068670000}"/>
    <cellStyle name="Title 2 2 2 4" xfId="15287" xr:uid="{00000000-0005-0000-0000-000069670000}"/>
    <cellStyle name="Title 2 2 2 4 2" xfId="32903" xr:uid="{00000000-0005-0000-0000-00006A670000}"/>
    <cellStyle name="Title 2 2 2 5" xfId="32898" xr:uid="{00000000-0005-0000-0000-00006B670000}"/>
    <cellStyle name="Title 2 2 3" xfId="15288" xr:uid="{00000000-0005-0000-0000-00006C670000}"/>
    <cellStyle name="Title 2 2 3 2" xfId="15289" xr:uid="{00000000-0005-0000-0000-00006D670000}"/>
    <cellStyle name="Title 2 2 3 2 2" xfId="15290" xr:uid="{00000000-0005-0000-0000-00006E670000}"/>
    <cellStyle name="Title 2 2 3 2 2 2" xfId="32906" xr:uid="{00000000-0005-0000-0000-00006F670000}"/>
    <cellStyle name="Title 2 2 3 2 3" xfId="32905" xr:uid="{00000000-0005-0000-0000-000070670000}"/>
    <cellStyle name="Title 2 2 3 3" xfId="15291" xr:uid="{00000000-0005-0000-0000-000071670000}"/>
    <cellStyle name="Title 2 2 3 3 2" xfId="15292" xr:uid="{00000000-0005-0000-0000-000072670000}"/>
    <cellStyle name="Title 2 2 3 3 2 2" xfId="32908" xr:uid="{00000000-0005-0000-0000-000073670000}"/>
    <cellStyle name="Title 2 2 3 3 3" xfId="32907" xr:uid="{00000000-0005-0000-0000-000074670000}"/>
    <cellStyle name="Title 2 2 3 4" xfId="15293" xr:uid="{00000000-0005-0000-0000-000075670000}"/>
    <cellStyle name="Title 2 2 3 4 2" xfId="32909" xr:uid="{00000000-0005-0000-0000-000076670000}"/>
    <cellStyle name="Title 2 2 3 5" xfId="32904" xr:uid="{00000000-0005-0000-0000-000077670000}"/>
    <cellStyle name="Title 2 2 4" xfId="15294" xr:uid="{00000000-0005-0000-0000-000078670000}"/>
    <cellStyle name="Title 2 2 4 2" xfId="15295" xr:uid="{00000000-0005-0000-0000-000079670000}"/>
    <cellStyle name="Title 2 2 4 2 2" xfId="15296" xr:uid="{00000000-0005-0000-0000-00007A670000}"/>
    <cellStyle name="Title 2 2 4 2 2 2" xfId="32912" xr:uid="{00000000-0005-0000-0000-00007B670000}"/>
    <cellStyle name="Title 2 2 4 2 3" xfId="32911" xr:uid="{00000000-0005-0000-0000-00007C670000}"/>
    <cellStyle name="Title 2 2 4 3" xfId="15297" xr:uid="{00000000-0005-0000-0000-00007D670000}"/>
    <cellStyle name="Title 2 2 4 3 2" xfId="15298" xr:uid="{00000000-0005-0000-0000-00007E670000}"/>
    <cellStyle name="Title 2 2 4 3 2 2" xfId="32914" xr:uid="{00000000-0005-0000-0000-00007F670000}"/>
    <cellStyle name="Title 2 2 4 3 3" xfId="32913" xr:uid="{00000000-0005-0000-0000-000080670000}"/>
    <cellStyle name="Title 2 2 4 4" xfId="15299" xr:uid="{00000000-0005-0000-0000-000081670000}"/>
    <cellStyle name="Title 2 2 4 4 2" xfId="15300" xr:uid="{00000000-0005-0000-0000-000082670000}"/>
    <cellStyle name="Title 2 2 4 4 2 2" xfId="32916" xr:uid="{00000000-0005-0000-0000-000083670000}"/>
    <cellStyle name="Title 2 2 4 4 3" xfId="32915" xr:uid="{00000000-0005-0000-0000-000084670000}"/>
    <cellStyle name="Title 2 2 4 5" xfId="15301" xr:uid="{00000000-0005-0000-0000-000085670000}"/>
    <cellStyle name="Title 2 2 4 5 2" xfId="32917" xr:uid="{00000000-0005-0000-0000-000086670000}"/>
    <cellStyle name="Title 2 2 4 6" xfId="32910" xr:uid="{00000000-0005-0000-0000-000087670000}"/>
    <cellStyle name="Title 2 2 5" xfId="15302" xr:uid="{00000000-0005-0000-0000-000088670000}"/>
    <cellStyle name="Title 2 2 5 2" xfId="15303" xr:uid="{00000000-0005-0000-0000-000089670000}"/>
    <cellStyle name="Title 2 2 5 2 2" xfId="15304" xr:uid="{00000000-0005-0000-0000-00008A670000}"/>
    <cellStyle name="Title 2 2 5 2 2 2" xfId="32920" xr:uid="{00000000-0005-0000-0000-00008B670000}"/>
    <cellStyle name="Title 2 2 5 2 3" xfId="32919" xr:uid="{00000000-0005-0000-0000-00008C670000}"/>
    <cellStyle name="Title 2 2 5 3" xfId="15305" xr:uid="{00000000-0005-0000-0000-00008D670000}"/>
    <cellStyle name="Title 2 2 5 3 2" xfId="15306" xr:uid="{00000000-0005-0000-0000-00008E670000}"/>
    <cellStyle name="Title 2 2 5 3 2 2" xfId="32922" xr:uid="{00000000-0005-0000-0000-00008F670000}"/>
    <cellStyle name="Title 2 2 5 3 3" xfId="32921" xr:uid="{00000000-0005-0000-0000-000090670000}"/>
    <cellStyle name="Title 2 2 5 4" xfId="15307" xr:uid="{00000000-0005-0000-0000-000091670000}"/>
    <cellStyle name="Title 2 2 5 4 2" xfId="32923" xr:uid="{00000000-0005-0000-0000-000092670000}"/>
    <cellStyle name="Title 2 2 5 5" xfId="32918" xr:uid="{00000000-0005-0000-0000-000093670000}"/>
    <cellStyle name="Title 2 2 6" xfId="15308" xr:uid="{00000000-0005-0000-0000-000094670000}"/>
    <cellStyle name="Title 2 2 6 2" xfId="15309" xr:uid="{00000000-0005-0000-0000-000095670000}"/>
    <cellStyle name="Title 2 2 6 2 2" xfId="32925" xr:uid="{00000000-0005-0000-0000-000096670000}"/>
    <cellStyle name="Title 2 2 6 3" xfId="32924" xr:uid="{00000000-0005-0000-0000-000097670000}"/>
    <cellStyle name="Title 2 2 7" xfId="15310" xr:uid="{00000000-0005-0000-0000-000098670000}"/>
    <cellStyle name="Title 2 2 7 2" xfId="15311" xr:uid="{00000000-0005-0000-0000-000099670000}"/>
    <cellStyle name="Title 2 2 7 2 2" xfId="32927" xr:uid="{00000000-0005-0000-0000-00009A670000}"/>
    <cellStyle name="Title 2 2 7 3" xfId="32926" xr:uid="{00000000-0005-0000-0000-00009B670000}"/>
    <cellStyle name="Title 2 2 8" xfId="15312" xr:uid="{00000000-0005-0000-0000-00009C670000}"/>
    <cellStyle name="Title 2 2 8 2" xfId="15313" xr:uid="{00000000-0005-0000-0000-00009D670000}"/>
    <cellStyle name="Title 2 2 8 2 2" xfId="32929" xr:uid="{00000000-0005-0000-0000-00009E670000}"/>
    <cellStyle name="Title 2 2 8 3" xfId="32928" xr:uid="{00000000-0005-0000-0000-00009F670000}"/>
    <cellStyle name="Title 2 2 9" xfId="15314" xr:uid="{00000000-0005-0000-0000-0000A0670000}"/>
    <cellStyle name="Title 2 2 9 2" xfId="32930" xr:uid="{00000000-0005-0000-0000-0000A1670000}"/>
    <cellStyle name="Title 2 20" xfId="15315" xr:uid="{00000000-0005-0000-0000-0000A2670000}"/>
    <cellStyle name="Title 2 20 2" xfId="15316" xr:uid="{00000000-0005-0000-0000-0000A3670000}"/>
    <cellStyle name="Title 2 20 2 2" xfId="32932" xr:uid="{00000000-0005-0000-0000-0000A4670000}"/>
    <cellStyle name="Title 2 20 3" xfId="32931" xr:uid="{00000000-0005-0000-0000-0000A5670000}"/>
    <cellStyle name="Title 2 21" xfId="15317" xr:uid="{00000000-0005-0000-0000-0000A6670000}"/>
    <cellStyle name="Title 2 21 2" xfId="32933" xr:uid="{00000000-0005-0000-0000-0000A7670000}"/>
    <cellStyle name="Title 2 22" xfId="15318" xr:uid="{00000000-0005-0000-0000-0000A8670000}"/>
    <cellStyle name="Title 2 22 2" xfId="32934" xr:uid="{00000000-0005-0000-0000-0000A9670000}"/>
    <cellStyle name="Title 2 23" xfId="15174" xr:uid="{00000000-0005-0000-0000-0000AA670000}"/>
    <cellStyle name="Title 2 24" xfId="32790" xr:uid="{00000000-0005-0000-0000-0000AB670000}"/>
    <cellStyle name="Title 2 3" xfId="15319" xr:uid="{00000000-0005-0000-0000-0000AC670000}"/>
    <cellStyle name="Title 2 3 10" xfId="32935" xr:uid="{00000000-0005-0000-0000-0000AD670000}"/>
    <cellStyle name="Title 2 3 2" xfId="15320" xr:uid="{00000000-0005-0000-0000-0000AE670000}"/>
    <cellStyle name="Title 2 3 2 2" xfId="15321" xr:uid="{00000000-0005-0000-0000-0000AF670000}"/>
    <cellStyle name="Title 2 3 2 2 2" xfId="15322" xr:uid="{00000000-0005-0000-0000-0000B0670000}"/>
    <cellStyle name="Title 2 3 2 2 2 2" xfId="32938" xr:uid="{00000000-0005-0000-0000-0000B1670000}"/>
    <cellStyle name="Title 2 3 2 2 3" xfId="32937" xr:uid="{00000000-0005-0000-0000-0000B2670000}"/>
    <cellStyle name="Title 2 3 2 3" xfId="15323" xr:uid="{00000000-0005-0000-0000-0000B3670000}"/>
    <cellStyle name="Title 2 3 2 3 2" xfId="15324" xr:uid="{00000000-0005-0000-0000-0000B4670000}"/>
    <cellStyle name="Title 2 3 2 3 2 2" xfId="32940" xr:uid="{00000000-0005-0000-0000-0000B5670000}"/>
    <cellStyle name="Title 2 3 2 3 3" xfId="32939" xr:uid="{00000000-0005-0000-0000-0000B6670000}"/>
    <cellStyle name="Title 2 3 2 4" xfId="15325" xr:uid="{00000000-0005-0000-0000-0000B7670000}"/>
    <cellStyle name="Title 2 3 2 4 2" xfId="32941" xr:uid="{00000000-0005-0000-0000-0000B8670000}"/>
    <cellStyle name="Title 2 3 2 5" xfId="32936" xr:uid="{00000000-0005-0000-0000-0000B9670000}"/>
    <cellStyle name="Title 2 3 3" xfId="15326" xr:uid="{00000000-0005-0000-0000-0000BA670000}"/>
    <cellStyle name="Title 2 3 3 2" xfId="15327" xr:uid="{00000000-0005-0000-0000-0000BB670000}"/>
    <cellStyle name="Title 2 3 3 2 2" xfId="15328" xr:uid="{00000000-0005-0000-0000-0000BC670000}"/>
    <cellStyle name="Title 2 3 3 2 2 2" xfId="32944" xr:uid="{00000000-0005-0000-0000-0000BD670000}"/>
    <cellStyle name="Title 2 3 3 2 3" xfId="32943" xr:uid="{00000000-0005-0000-0000-0000BE670000}"/>
    <cellStyle name="Title 2 3 3 3" xfId="15329" xr:uid="{00000000-0005-0000-0000-0000BF670000}"/>
    <cellStyle name="Title 2 3 3 3 2" xfId="15330" xr:uid="{00000000-0005-0000-0000-0000C0670000}"/>
    <cellStyle name="Title 2 3 3 3 2 2" xfId="32946" xr:uid="{00000000-0005-0000-0000-0000C1670000}"/>
    <cellStyle name="Title 2 3 3 3 3" xfId="32945" xr:uid="{00000000-0005-0000-0000-0000C2670000}"/>
    <cellStyle name="Title 2 3 3 4" xfId="15331" xr:uid="{00000000-0005-0000-0000-0000C3670000}"/>
    <cellStyle name="Title 2 3 3 4 2" xfId="32947" xr:uid="{00000000-0005-0000-0000-0000C4670000}"/>
    <cellStyle name="Title 2 3 3 5" xfId="32942" xr:uid="{00000000-0005-0000-0000-0000C5670000}"/>
    <cellStyle name="Title 2 3 4" xfId="15332" xr:uid="{00000000-0005-0000-0000-0000C6670000}"/>
    <cellStyle name="Title 2 3 4 2" xfId="15333" xr:uid="{00000000-0005-0000-0000-0000C7670000}"/>
    <cellStyle name="Title 2 3 4 2 2" xfId="15334" xr:uid="{00000000-0005-0000-0000-0000C8670000}"/>
    <cellStyle name="Title 2 3 4 2 2 2" xfId="32950" xr:uid="{00000000-0005-0000-0000-0000C9670000}"/>
    <cellStyle name="Title 2 3 4 2 3" xfId="32949" xr:uid="{00000000-0005-0000-0000-0000CA670000}"/>
    <cellStyle name="Title 2 3 4 3" xfId="15335" xr:uid="{00000000-0005-0000-0000-0000CB670000}"/>
    <cellStyle name="Title 2 3 4 3 2" xfId="15336" xr:uid="{00000000-0005-0000-0000-0000CC670000}"/>
    <cellStyle name="Title 2 3 4 3 2 2" xfId="32952" xr:uid="{00000000-0005-0000-0000-0000CD670000}"/>
    <cellStyle name="Title 2 3 4 3 3" xfId="32951" xr:uid="{00000000-0005-0000-0000-0000CE670000}"/>
    <cellStyle name="Title 2 3 4 4" xfId="15337" xr:uid="{00000000-0005-0000-0000-0000CF670000}"/>
    <cellStyle name="Title 2 3 4 4 2" xfId="15338" xr:uid="{00000000-0005-0000-0000-0000D0670000}"/>
    <cellStyle name="Title 2 3 4 4 2 2" xfId="32954" xr:uid="{00000000-0005-0000-0000-0000D1670000}"/>
    <cellStyle name="Title 2 3 4 4 3" xfId="32953" xr:uid="{00000000-0005-0000-0000-0000D2670000}"/>
    <cellStyle name="Title 2 3 4 5" xfId="15339" xr:uid="{00000000-0005-0000-0000-0000D3670000}"/>
    <cellStyle name="Title 2 3 4 5 2" xfId="32955" xr:uid="{00000000-0005-0000-0000-0000D4670000}"/>
    <cellStyle name="Title 2 3 4 6" xfId="32948" xr:uid="{00000000-0005-0000-0000-0000D5670000}"/>
    <cellStyle name="Title 2 3 5" xfId="15340" xr:uid="{00000000-0005-0000-0000-0000D6670000}"/>
    <cellStyle name="Title 2 3 5 2" xfId="15341" xr:uid="{00000000-0005-0000-0000-0000D7670000}"/>
    <cellStyle name="Title 2 3 5 2 2" xfId="15342" xr:uid="{00000000-0005-0000-0000-0000D8670000}"/>
    <cellStyle name="Title 2 3 5 2 2 2" xfId="32958" xr:uid="{00000000-0005-0000-0000-0000D9670000}"/>
    <cellStyle name="Title 2 3 5 2 3" xfId="32957" xr:uid="{00000000-0005-0000-0000-0000DA670000}"/>
    <cellStyle name="Title 2 3 5 3" xfId="15343" xr:uid="{00000000-0005-0000-0000-0000DB670000}"/>
    <cellStyle name="Title 2 3 5 3 2" xfId="15344" xr:uid="{00000000-0005-0000-0000-0000DC670000}"/>
    <cellStyle name="Title 2 3 5 3 2 2" xfId="32960" xr:uid="{00000000-0005-0000-0000-0000DD670000}"/>
    <cellStyle name="Title 2 3 5 3 3" xfId="32959" xr:uid="{00000000-0005-0000-0000-0000DE670000}"/>
    <cellStyle name="Title 2 3 5 4" xfId="15345" xr:uid="{00000000-0005-0000-0000-0000DF670000}"/>
    <cellStyle name="Title 2 3 5 4 2" xfId="32961" xr:uid="{00000000-0005-0000-0000-0000E0670000}"/>
    <cellStyle name="Title 2 3 5 5" xfId="32956" xr:uid="{00000000-0005-0000-0000-0000E1670000}"/>
    <cellStyle name="Title 2 3 6" xfId="15346" xr:uid="{00000000-0005-0000-0000-0000E2670000}"/>
    <cellStyle name="Title 2 3 6 2" xfId="15347" xr:uid="{00000000-0005-0000-0000-0000E3670000}"/>
    <cellStyle name="Title 2 3 6 2 2" xfId="32963" xr:uid="{00000000-0005-0000-0000-0000E4670000}"/>
    <cellStyle name="Title 2 3 6 3" xfId="32962" xr:uid="{00000000-0005-0000-0000-0000E5670000}"/>
    <cellStyle name="Title 2 3 7" xfId="15348" xr:uid="{00000000-0005-0000-0000-0000E6670000}"/>
    <cellStyle name="Title 2 3 7 2" xfId="15349" xr:uid="{00000000-0005-0000-0000-0000E7670000}"/>
    <cellStyle name="Title 2 3 7 2 2" xfId="32965" xr:uid="{00000000-0005-0000-0000-0000E8670000}"/>
    <cellStyle name="Title 2 3 7 3" xfId="32964" xr:uid="{00000000-0005-0000-0000-0000E9670000}"/>
    <cellStyle name="Title 2 3 8" xfId="15350" xr:uid="{00000000-0005-0000-0000-0000EA670000}"/>
    <cellStyle name="Title 2 3 8 2" xfId="15351" xr:uid="{00000000-0005-0000-0000-0000EB670000}"/>
    <cellStyle name="Title 2 3 8 2 2" xfId="32967" xr:uid="{00000000-0005-0000-0000-0000EC670000}"/>
    <cellStyle name="Title 2 3 8 3" xfId="32966" xr:uid="{00000000-0005-0000-0000-0000ED670000}"/>
    <cellStyle name="Title 2 3 9" xfId="15352" xr:uid="{00000000-0005-0000-0000-0000EE670000}"/>
    <cellStyle name="Title 2 3 9 2" xfId="32968" xr:uid="{00000000-0005-0000-0000-0000EF670000}"/>
    <cellStyle name="Title 2 4" xfId="15353" xr:uid="{00000000-0005-0000-0000-0000F0670000}"/>
    <cellStyle name="Title 2 4 10" xfId="32969" xr:uid="{00000000-0005-0000-0000-0000F1670000}"/>
    <cellStyle name="Title 2 4 2" xfId="15354" xr:uid="{00000000-0005-0000-0000-0000F2670000}"/>
    <cellStyle name="Title 2 4 2 2" xfId="15355" xr:uid="{00000000-0005-0000-0000-0000F3670000}"/>
    <cellStyle name="Title 2 4 2 2 2" xfId="15356" xr:uid="{00000000-0005-0000-0000-0000F4670000}"/>
    <cellStyle name="Title 2 4 2 2 2 2" xfId="32972" xr:uid="{00000000-0005-0000-0000-0000F5670000}"/>
    <cellStyle name="Title 2 4 2 2 3" xfId="32971" xr:uid="{00000000-0005-0000-0000-0000F6670000}"/>
    <cellStyle name="Title 2 4 2 3" xfId="15357" xr:uid="{00000000-0005-0000-0000-0000F7670000}"/>
    <cellStyle name="Title 2 4 2 3 2" xfId="15358" xr:uid="{00000000-0005-0000-0000-0000F8670000}"/>
    <cellStyle name="Title 2 4 2 3 2 2" xfId="32974" xr:uid="{00000000-0005-0000-0000-0000F9670000}"/>
    <cellStyle name="Title 2 4 2 3 3" xfId="32973" xr:uid="{00000000-0005-0000-0000-0000FA670000}"/>
    <cellStyle name="Title 2 4 2 4" xfId="15359" xr:uid="{00000000-0005-0000-0000-0000FB670000}"/>
    <cellStyle name="Title 2 4 2 4 2" xfId="32975" xr:uid="{00000000-0005-0000-0000-0000FC670000}"/>
    <cellStyle name="Title 2 4 2 5" xfId="32970" xr:uid="{00000000-0005-0000-0000-0000FD670000}"/>
    <cellStyle name="Title 2 4 3" xfId="15360" xr:uid="{00000000-0005-0000-0000-0000FE670000}"/>
    <cellStyle name="Title 2 4 3 2" xfId="15361" xr:uid="{00000000-0005-0000-0000-0000FF670000}"/>
    <cellStyle name="Title 2 4 3 2 2" xfId="15362" xr:uid="{00000000-0005-0000-0000-000000680000}"/>
    <cellStyle name="Title 2 4 3 2 2 2" xfId="32978" xr:uid="{00000000-0005-0000-0000-000001680000}"/>
    <cellStyle name="Title 2 4 3 2 3" xfId="32977" xr:uid="{00000000-0005-0000-0000-000002680000}"/>
    <cellStyle name="Title 2 4 3 3" xfId="15363" xr:uid="{00000000-0005-0000-0000-000003680000}"/>
    <cellStyle name="Title 2 4 3 3 2" xfId="15364" xr:uid="{00000000-0005-0000-0000-000004680000}"/>
    <cellStyle name="Title 2 4 3 3 2 2" xfId="32980" xr:uid="{00000000-0005-0000-0000-000005680000}"/>
    <cellStyle name="Title 2 4 3 3 3" xfId="32979" xr:uid="{00000000-0005-0000-0000-000006680000}"/>
    <cellStyle name="Title 2 4 3 4" xfId="15365" xr:uid="{00000000-0005-0000-0000-000007680000}"/>
    <cellStyle name="Title 2 4 3 4 2" xfId="32981" xr:uid="{00000000-0005-0000-0000-000008680000}"/>
    <cellStyle name="Title 2 4 3 5" xfId="32976" xr:uid="{00000000-0005-0000-0000-000009680000}"/>
    <cellStyle name="Title 2 4 4" xfId="15366" xr:uid="{00000000-0005-0000-0000-00000A680000}"/>
    <cellStyle name="Title 2 4 4 2" xfId="15367" xr:uid="{00000000-0005-0000-0000-00000B680000}"/>
    <cellStyle name="Title 2 4 4 2 2" xfId="15368" xr:uid="{00000000-0005-0000-0000-00000C680000}"/>
    <cellStyle name="Title 2 4 4 2 2 2" xfId="32984" xr:uid="{00000000-0005-0000-0000-00000D680000}"/>
    <cellStyle name="Title 2 4 4 2 3" xfId="32983" xr:uid="{00000000-0005-0000-0000-00000E680000}"/>
    <cellStyle name="Title 2 4 4 3" xfId="15369" xr:uid="{00000000-0005-0000-0000-00000F680000}"/>
    <cellStyle name="Title 2 4 4 3 2" xfId="15370" xr:uid="{00000000-0005-0000-0000-000010680000}"/>
    <cellStyle name="Title 2 4 4 3 2 2" xfId="32986" xr:uid="{00000000-0005-0000-0000-000011680000}"/>
    <cellStyle name="Title 2 4 4 3 3" xfId="32985" xr:uid="{00000000-0005-0000-0000-000012680000}"/>
    <cellStyle name="Title 2 4 4 4" xfId="15371" xr:uid="{00000000-0005-0000-0000-000013680000}"/>
    <cellStyle name="Title 2 4 4 4 2" xfId="15372" xr:uid="{00000000-0005-0000-0000-000014680000}"/>
    <cellStyle name="Title 2 4 4 4 2 2" xfId="32988" xr:uid="{00000000-0005-0000-0000-000015680000}"/>
    <cellStyle name="Title 2 4 4 4 3" xfId="32987" xr:uid="{00000000-0005-0000-0000-000016680000}"/>
    <cellStyle name="Title 2 4 4 5" xfId="15373" xr:uid="{00000000-0005-0000-0000-000017680000}"/>
    <cellStyle name="Title 2 4 4 5 2" xfId="32989" xr:uid="{00000000-0005-0000-0000-000018680000}"/>
    <cellStyle name="Title 2 4 4 6" xfId="32982" xr:uid="{00000000-0005-0000-0000-000019680000}"/>
    <cellStyle name="Title 2 4 5" xfId="15374" xr:uid="{00000000-0005-0000-0000-00001A680000}"/>
    <cellStyle name="Title 2 4 5 2" xfId="15375" xr:uid="{00000000-0005-0000-0000-00001B680000}"/>
    <cellStyle name="Title 2 4 5 2 2" xfId="15376" xr:uid="{00000000-0005-0000-0000-00001C680000}"/>
    <cellStyle name="Title 2 4 5 2 2 2" xfId="32992" xr:uid="{00000000-0005-0000-0000-00001D680000}"/>
    <cellStyle name="Title 2 4 5 2 3" xfId="32991" xr:uid="{00000000-0005-0000-0000-00001E680000}"/>
    <cellStyle name="Title 2 4 5 3" xfId="15377" xr:uid="{00000000-0005-0000-0000-00001F680000}"/>
    <cellStyle name="Title 2 4 5 3 2" xfId="15378" xr:uid="{00000000-0005-0000-0000-000020680000}"/>
    <cellStyle name="Title 2 4 5 3 2 2" xfId="32994" xr:uid="{00000000-0005-0000-0000-000021680000}"/>
    <cellStyle name="Title 2 4 5 3 3" xfId="32993" xr:uid="{00000000-0005-0000-0000-000022680000}"/>
    <cellStyle name="Title 2 4 5 4" xfId="15379" xr:uid="{00000000-0005-0000-0000-000023680000}"/>
    <cellStyle name="Title 2 4 5 4 2" xfId="32995" xr:uid="{00000000-0005-0000-0000-000024680000}"/>
    <cellStyle name="Title 2 4 5 5" xfId="32990" xr:uid="{00000000-0005-0000-0000-000025680000}"/>
    <cellStyle name="Title 2 4 6" xfId="15380" xr:uid="{00000000-0005-0000-0000-000026680000}"/>
    <cellStyle name="Title 2 4 6 2" xfId="15381" xr:uid="{00000000-0005-0000-0000-000027680000}"/>
    <cellStyle name="Title 2 4 6 2 2" xfId="32997" xr:uid="{00000000-0005-0000-0000-000028680000}"/>
    <cellStyle name="Title 2 4 6 3" xfId="32996" xr:uid="{00000000-0005-0000-0000-000029680000}"/>
    <cellStyle name="Title 2 4 7" xfId="15382" xr:uid="{00000000-0005-0000-0000-00002A680000}"/>
    <cellStyle name="Title 2 4 7 2" xfId="15383" xr:uid="{00000000-0005-0000-0000-00002B680000}"/>
    <cellStyle name="Title 2 4 7 2 2" xfId="32999" xr:uid="{00000000-0005-0000-0000-00002C680000}"/>
    <cellStyle name="Title 2 4 7 3" xfId="32998" xr:uid="{00000000-0005-0000-0000-00002D680000}"/>
    <cellStyle name="Title 2 4 8" xfId="15384" xr:uid="{00000000-0005-0000-0000-00002E680000}"/>
    <cellStyle name="Title 2 4 8 2" xfId="15385" xr:uid="{00000000-0005-0000-0000-00002F680000}"/>
    <cellStyle name="Title 2 4 8 2 2" xfId="33001" xr:uid="{00000000-0005-0000-0000-000030680000}"/>
    <cellStyle name="Title 2 4 8 3" xfId="33000" xr:uid="{00000000-0005-0000-0000-000031680000}"/>
    <cellStyle name="Title 2 4 9" xfId="15386" xr:uid="{00000000-0005-0000-0000-000032680000}"/>
    <cellStyle name="Title 2 4 9 2" xfId="33002" xr:uid="{00000000-0005-0000-0000-000033680000}"/>
    <cellStyle name="Title 2 5" xfId="15387" xr:uid="{00000000-0005-0000-0000-000034680000}"/>
    <cellStyle name="Title 2 5 10" xfId="33003" xr:uid="{00000000-0005-0000-0000-000035680000}"/>
    <cellStyle name="Title 2 5 2" xfId="15388" xr:uid="{00000000-0005-0000-0000-000036680000}"/>
    <cellStyle name="Title 2 5 2 2" xfId="15389" xr:uid="{00000000-0005-0000-0000-000037680000}"/>
    <cellStyle name="Title 2 5 2 2 2" xfId="15390" xr:uid="{00000000-0005-0000-0000-000038680000}"/>
    <cellStyle name="Title 2 5 2 2 2 2" xfId="33006" xr:uid="{00000000-0005-0000-0000-000039680000}"/>
    <cellStyle name="Title 2 5 2 2 3" xfId="33005" xr:uid="{00000000-0005-0000-0000-00003A680000}"/>
    <cellStyle name="Title 2 5 2 3" xfId="15391" xr:uid="{00000000-0005-0000-0000-00003B680000}"/>
    <cellStyle name="Title 2 5 2 3 2" xfId="15392" xr:uid="{00000000-0005-0000-0000-00003C680000}"/>
    <cellStyle name="Title 2 5 2 3 2 2" xfId="33008" xr:uid="{00000000-0005-0000-0000-00003D680000}"/>
    <cellStyle name="Title 2 5 2 3 3" xfId="33007" xr:uid="{00000000-0005-0000-0000-00003E680000}"/>
    <cellStyle name="Title 2 5 2 4" xfId="15393" xr:uid="{00000000-0005-0000-0000-00003F680000}"/>
    <cellStyle name="Title 2 5 2 4 2" xfId="33009" xr:uid="{00000000-0005-0000-0000-000040680000}"/>
    <cellStyle name="Title 2 5 2 5" xfId="33004" xr:uid="{00000000-0005-0000-0000-000041680000}"/>
    <cellStyle name="Title 2 5 3" xfId="15394" xr:uid="{00000000-0005-0000-0000-000042680000}"/>
    <cellStyle name="Title 2 5 3 2" xfId="15395" xr:uid="{00000000-0005-0000-0000-000043680000}"/>
    <cellStyle name="Title 2 5 3 2 2" xfId="15396" xr:uid="{00000000-0005-0000-0000-000044680000}"/>
    <cellStyle name="Title 2 5 3 2 2 2" xfId="33012" xr:uid="{00000000-0005-0000-0000-000045680000}"/>
    <cellStyle name="Title 2 5 3 2 3" xfId="33011" xr:uid="{00000000-0005-0000-0000-000046680000}"/>
    <cellStyle name="Title 2 5 3 3" xfId="15397" xr:uid="{00000000-0005-0000-0000-000047680000}"/>
    <cellStyle name="Title 2 5 3 3 2" xfId="15398" xr:uid="{00000000-0005-0000-0000-000048680000}"/>
    <cellStyle name="Title 2 5 3 3 2 2" xfId="33014" xr:uid="{00000000-0005-0000-0000-000049680000}"/>
    <cellStyle name="Title 2 5 3 3 3" xfId="33013" xr:uid="{00000000-0005-0000-0000-00004A680000}"/>
    <cellStyle name="Title 2 5 3 4" xfId="15399" xr:uid="{00000000-0005-0000-0000-00004B680000}"/>
    <cellStyle name="Title 2 5 3 4 2" xfId="33015" xr:uid="{00000000-0005-0000-0000-00004C680000}"/>
    <cellStyle name="Title 2 5 3 5" xfId="33010" xr:uid="{00000000-0005-0000-0000-00004D680000}"/>
    <cellStyle name="Title 2 5 4" xfId="15400" xr:uid="{00000000-0005-0000-0000-00004E680000}"/>
    <cellStyle name="Title 2 5 4 2" xfId="15401" xr:uid="{00000000-0005-0000-0000-00004F680000}"/>
    <cellStyle name="Title 2 5 4 2 2" xfId="15402" xr:uid="{00000000-0005-0000-0000-000050680000}"/>
    <cellStyle name="Title 2 5 4 2 2 2" xfId="33018" xr:uid="{00000000-0005-0000-0000-000051680000}"/>
    <cellStyle name="Title 2 5 4 2 3" xfId="33017" xr:uid="{00000000-0005-0000-0000-000052680000}"/>
    <cellStyle name="Title 2 5 4 3" xfId="15403" xr:uid="{00000000-0005-0000-0000-000053680000}"/>
    <cellStyle name="Title 2 5 4 3 2" xfId="15404" xr:uid="{00000000-0005-0000-0000-000054680000}"/>
    <cellStyle name="Title 2 5 4 3 2 2" xfId="33020" xr:uid="{00000000-0005-0000-0000-000055680000}"/>
    <cellStyle name="Title 2 5 4 3 3" xfId="33019" xr:uid="{00000000-0005-0000-0000-000056680000}"/>
    <cellStyle name="Title 2 5 4 4" xfId="15405" xr:uid="{00000000-0005-0000-0000-000057680000}"/>
    <cellStyle name="Title 2 5 4 4 2" xfId="15406" xr:uid="{00000000-0005-0000-0000-000058680000}"/>
    <cellStyle name="Title 2 5 4 4 2 2" xfId="33022" xr:uid="{00000000-0005-0000-0000-000059680000}"/>
    <cellStyle name="Title 2 5 4 4 3" xfId="33021" xr:uid="{00000000-0005-0000-0000-00005A680000}"/>
    <cellStyle name="Title 2 5 4 5" xfId="15407" xr:uid="{00000000-0005-0000-0000-00005B680000}"/>
    <cellStyle name="Title 2 5 4 5 2" xfId="33023" xr:uid="{00000000-0005-0000-0000-00005C680000}"/>
    <cellStyle name="Title 2 5 4 6" xfId="33016" xr:uid="{00000000-0005-0000-0000-00005D680000}"/>
    <cellStyle name="Title 2 5 5" xfId="15408" xr:uid="{00000000-0005-0000-0000-00005E680000}"/>
    <cellStyle name="Title 2 5 5 2" xfId="15409" xr:uid="{00000000-0005-0000-0000-00005F680000}"/>
    <cellStyle name="Title 2 5 5 2 2" xfId="15410" xr:uid="{00000000-0005-0000-0000-000060680000}"/>
    <cellStyle name="Title 2 5 5 2 2 2" xfId="33026" xr:uid="{00000000-0005-0000-0000-000061680000}"/>
    <cellStyle name="Title 2 5 5 2 3" xfId="33025" xr:uid="{00000000-0005-0000-0000-000062680000}"/>
    <cellStyle name="Title 2 5 5 3" xfId="15411" xr:uid="{00000000-0005-0000-0000-000063680000}"/>
    <cellStyle name="Title 2 5 5 3 2" xfId="15412" xr:uid="{00000000-0005-0000-0000-000064680000}"/>
    <cellStyle name="Title 2 5 5 3 2 2" xfId="33028" xr:uid="{00000000-0005-0000-0000-000065680000}"/>
    <cellStyle name="Title 2 5 5 3 3" xfId="33027" xr:uid="{00000000-0005-0000-0000-000066680000}"/>
    <cellStyle name="Title 2 5 5 4" xfId="15413" xr:uid="{00000000-0005-0000-0000-000067680000}"/>
    <cellStyle name="Title 2 5 5 4 2" xfId="33029" xr:uid="{00000000-0005-0000-0000-000068680000}"/>
    <cellStyle name="Title 2 5 5 5" xfId="33024" xr:uid="{00000000-0005-0000-0000-000069680000}"/>
    <cellStyle name="Title 2 5 6" xfId="15414" xr:uid="{00000000-0005-0000-0000-00006A680000}"/>
    <cellStyle name="Title 2 5 6 2" xfId="15415" xr:uid="{00000000-0005-0000-0000-00006B680000}"/>
    <cellStyle name="Title 2 5 6 2 2" xfId="33031" xr:uid="{00000000-0005-0000-0000-00006C680000}"/>
    <cellStyle name="Title 2 5 6 3" xfId="33030" xr:uid="{00000000-0005-0000-0000-00006D680000}"/>
    <cellStyle name="Title 2 5 7" xfId="15416" xr:uid="{00000000-0005-0000-0000-00006E680000}"/>
    <cellStyle name="Title 2 5 7 2" xfId="15417" xr:uid="{00000000-0005-0000-0000-00006F680000}"/>
    <cellStyle name="Title 2 5 7 2 2" xfId="33033" xr:uid="{00000000-0005-0000-0000-000070680000}"/>
    <cellStyle name="Title 2 5 7 3" xfId="33032" xr:uid="{00000000-0005-0000-0000-000071680000}"/>
    <cellStyle name="Title 2 5 8" xfId="15418" xr:uid="{00000000-0005-0000-0000-000072680000}"/>
    <cellStyle name="Title 2 5 8 2" xfId="15419" xr:uid="{00000000-0005-0000-0000-000073680000}"/>
    <cellStyle name="Title 2 5 8 2 2" xfId="33035" xr:uid="{00000000-0005-0000-0000-000074680000}"/>
    <cellStyle name="Title 2 5 8 3" xfId="33034" xr:uid="{00000000-0005-0000-0000-000075680000}"/>
    <cellStyle name="Title 2 5 9" xfId="15420" xr:uid="{00000000-0005-0000-0000-000076680000}"/>
    <cellStyle name="Title 2 5 9 2" xfId="33036" xr:uid="{00000000-0005-0000-0000-000077680000}"/>
    <cellStyle name="Title 2 6" xfId="15421" xr:uid="{00000000-0005-0000-0000-000078680000}"/>
    <cellStyle name="Title 2 6 10" xfId="33037" xr:uid="{00000000-0005-0000-0000-000079680000}"/>
    <cellStyle name="Title 2 6 2" xfId="15422" xr:uid="{00000000-0005-0000-0000-00007A680000}"/>
    <cellStyle name="Title 2 6 2 2" xfId="15423" xr:uid="{00000000-0005-0000-0000-00007B680000}"/>
    <cellStyle name="Title 2 6 2 2 2" xfId="15424" xr:uid="{00000000-0005-0000-0000-00007C680000}"/>
    <cellStyle name="Title 2 6 2 2 2 2" xfId="33040" xr:uid="{00000000-0005-0000-0000-00007D680000}"/>
    <cellStyle name="Title 2 6 2 2 3" xfId="33039" xr:uid="{00000000-0005-0000-0000-00007E680000}"/>
    <cellStyle name="Title 2 6 2 3" xfId="15425" xr:uid="{00000000-0005-0000-0000-00007F680000}"/>
    <cellStyle name="Title 2 6 2 3 2" xfId="15426" xr:uid="{00000000-0005-0000-0000-000080680000}"/>
    <cellStyle name="Title 2 6 2 3 2 2" xfId="33042" xr:uid="{00000000-0005-0000-0000-000081680000}"/>
    <cellStyle name="Title 2 6 2 3 3" xfId="33041" xr:uid="{00000000-0005-0000-0000-000082680000}"/>
    <cellStyle name="Title 2 6 2 4" xfId="15427" xr:uid="{00000000-0005-0000-0000-000083680000}"/>
    <cellStyle name="Title 2 6 2 4 2" xfId="33043" xr:uid="{00000000-0005-0000-0000-000084680000}"/>
    <cellStyle name="Title 2 6 2 5" xfId="33038" xr:uid="{00000000-0005-0000-0000-000085680000}"/>
    <cellStyle name="Title 2 6 3" xfId="15428" xr:uid="{00000000-0005-0000-0000-000086680000}"/>
    <cellStyle name="Title 2 6 3 2" xfId="15429" xr:uid="{00000000-0005-0000-0000-000087680000}"/>
    <cellStyle name="Title 2 6 3 2 2" xfId="15430" xr:uid="{00000000-0005-0000-0000-000088680000}"/>
    <cellStyle name="Title 2 6 3 2 2 2" xfId="33046" xr:uid="{00000000-0005-0000-0000-000089680000}"/>
    <cellStyle name="Title 2 6 3 2 3" xfId="33045" xr:uid="{00000000-0005-0000-0000-00008A680000}"/>
    <cellStyle name="Title 2 6 3 3" xfId="15431" xr:uid="{00000000-0005-0000-0000-00008B680000}"/>
    <cellStyle name="Title 2 6 3 3 2" xfId="15432" xr:uid="{00000000-0005-0000-0000-00008C680000}"/>
    <cellStyle name="Title 2 6 3 3 2 2" xfId="33048" xr:uid="{00000000-0005-0000-0000-00008D680000}"/>
    <cellStyle name="Title 2 6 3 3 3" xfId="33047" xr:uid="{00000000-0005-0000-0000-00008E680000}"/>
    <cellStyle name="Title 2 6 3 4" xfId="15433" xr:uid="{00000000-0005-0000-0000-00008F680000}"/>
    <cellStyle name="Title 2 6 3 4 2" xfId="33049" xr:uid="{00000000-0005-0000-0000-000090680000}"/>
    <cellStyle name="Title 2 6 3 5" xfId="33044" xr:uid="{00000000-0005-0000-0000-000091680000}"/>
    <cellStyle name="Title 2 6 4" xfId="15434" xr:uid="{00000000-0005-0000-0000-000092680000}"/>
    <cellStyle name="Title 2 6 4 2" xfId="15435" xr:uid="{00000000-0005-0000-0000-000093680000}"/>
    <cellStyle name="Title 2 6 4 2 2" xfId="15436" xr:uid="{00000000-0005-0000-0000-000094680000}"/>
    <cellStyle name="Title 2 6 4 2 2 2" xfId="33052" xr:uid="{00000000-0005-0000-0000-000095680000}"/>
    <cellStyle name="Title 2 6 4 2 3" xfId="33051" xr:uid="{00000000-0005-0000-0000-000096680000}"/>
    <cellStyle name="Title 2 6 4 3" xfId="15437" xr:uid="{00000000-0005-0000-0000-000097680000}"/>
    <cellStyle name="Title 2 6 4 3 2" xfId="15438" xr:uid="{00000000-0005-0000-0000-000098680000}"/>
    <cellStyle name="Title 2 6 4 3 2 2" xfId="33054" xr:uid="{00000000-0005-0000-0000-000099680000}"/>
    <cellStyle name="Title 2 6 4 3 3" xfId="33053" xr:uid="{00000000-0005-0000-0000-00009A680000}"/>
    <cellStyle name="Title 2 6 4 4" xfId="15439" xr:uid="{00000000-0005-0000-0000-00009B680000}"/>
    <cellStyle name="Title 2 6 4 4 2" xfId="15440" xr:uid="{00000000-0005-0000-0000-00009C680000}"/>
    <cellStyle name="Title 2 6 4 4 2 2" xfId="33056" xr:uid="{00000000-0005-0000-0000-00009D680000}"/>
    <cellStyle name="Title 2 6 4 4 3" xfId="33055" xr:uid="{00000000-0005-0000-0000-00009E680000}"/>
    <cellStyle name="Title 2 6 4 5" xfId="15441" xr:uid="{00000000-0005-0000-0000-00009F680000}"/>
    <cellStyle name="Title 2 6 4 5 2" xfId="33057" xr:uid="{00000000-0005-0000-0000-0000A0680000}"/>
    <cellStyle name="Title 2 6 4 6" xfId="33050" xr:uid="{00000000-0005-0000-0000-0000A1680000}"/>
    <cellStyle name="Title 2 6 5" xfId="15442" xr:uid="{00000000-0005-0000-0000-0000A2680000}"/>
    <cellStyle name="Title 2 6 5 2" xfId="15443" xr:uid="{00000000-0005-0000-0000-0000A3680000}"/>
    <cellStyle name="Title 2 6 5 2 2" xfId="15444" xr:uid="{00000000-0005-0000-0000-0000A4680000}"/>
    <cellStyle name="Title 2 6 5 2 2 2" xfId="33060" xr:uid="{00000000-0005-0000-0000-0000A5680000}"/>
    <cellStyle name="Title 2 6 5 2 3" xfId="33059" xr:uid="{00000000-0005-0000-0000-0000A6680000}"/>
    <cellStyle name="Title 2 6 5 3" xfId="15445" xr:uid="{00000000-0005-0000-0000-0000A7680000}"/>
    <cellStyle name="Title 2 6 5 3 2" xfId="15446" xr:uid="{00000000-0005-0000-0000-0000A8680000}"/>
    <cellStyle name="Title 2 6 5 3 2 2" xfId="33062" xr:uid="{00000000-0005-0000-0000-0000A9680000}"/>
    <cellStyle name="Title 2 6 5 3 3" xfId="33061" xr:uid="{00000000-0005-0000-0000-0000AA680000}"/>
    <cellStyle name="Title 2 6 5 4" xfId="15447" xr:uid="{00000000-0005-0000-0000-0000AB680000}"/>
    <cellStyle name="Title 2 6 5 4 2" xfId="33063" xr:uid="{00000000-0005-0000-0000-0000AC680000}"/>
    <cellStyle name="Title 2 6 5 5" xfId="33058" xr:uid="{00000000-0005-0000-0000-0000AD680000}"/>
    <cellStyle name="Title 2 6 6" xfId="15448" xr:uid="{00000000-0005-0000-0000-0000AE680000}"/>
    <cellStyle name="Title 2 6 6 2" xfId="15449" xr:uid="{00000000-0005-0000-0000-0000AF680000}"/>
    <cellStyle name="Title 2 6 6 2 2" xfId="33065" xr:uid="{00000000-0005-0000-0000-0000B0680000}"/>
    <cellStyle name="Title 2 6 6 3" xfId="33064" xr:uid="{00000000-0005-0000-0000-0000B1680000}"/>
    <cellStyle name="Title 2 6 7" xfId="15450" xr:uid="{00000000-0005-0000-0000-0000B2680000}"/>
    <cellStyle name="Title 2 6 7 2" xfId="15451" xr:uid="{00000000-0005-0000-0000-0000B3680000}"/>
    <cellStyle name="Title 2 6 7 2 2" xfId="33067" xr:uid="{00000000-0005-0000-0000-0000B4680000}"/>
    <cellStyle name="Title 2 6 7 3" xfId="33066" xr:uid="{00000000-0005-0000-0000-0000B5680000}"/>
    <cellStyle name="Title 2 6 8" xfId="15452" xr:uid="{00000000-0005-0000-0000-0000B6680000}"/>
    <cellStyle name="Title 2 6 8 2" xfId="15453" xr:uid="{00000000-0005-0000-0000-0000B7680000}"/>
    <cellStyle name="Title 2 6 8 2 2" xfId="33069" xr:uid="{00000000-0005-0000-0000-0000B8680000}"/>
    <cellStyle name="Title 2 6 8 3" xfId="33068" xr:uid="{00000000-0005-0000-0000-0000B9680000}"/>
    <cellStyle name="Title 2 6 9" xfId="15454" xr:uid="{00000000-0005-0000-0000-0000BA680000}"/>
    <cellStyle name="Title 2 6 9 2" xfId="33070" xr:uid="{00000000-0005-0000-0000-0000BB680000}"/>
    <cellStyle name="Title 2 7" xfId="15455" xr:uid="{00000000-0005-0000-0000-0000BC680000}"/>
    <cellStyle name="Title 2 7 10" xfId="33071" xr:uid="{00000000-0005-0000-0000-0000BD680000}"/>
    <cellStyle name="Title 2 7 2" xfId="15456" xr:uid="{00000000-0005-0000-0000-0000BE680000}"/>
    <cellStyle name="Title 2 7 2 2" xfId="15457" xr:uid="{00000000-0005-0000-0000-0000BF680000}"/>
    <cellStyle name="Title 2 7 2 2 2" xfId="15458" xr:uid="{00000000-0005-0000-0000-0000C0680000}"/>
    <cellStyle name="Title 2 7 2 2 2 2" xfId="33074" xr:uid="{00000000-0005-0000-0000-0000C1680000}"/>
    <cellStyle name="Title 2 7 2 2 3" xfId="33073" xr:uid="{00000000-0005-0000-0000-0000C2680000}"/>
    <cellStyle name="Title 2 7 2 3" xfId="15459" xr:uid="{00000000-0005-0000-0000-0000C3680000}"/>
    <cellStyle name="Title 2 7 2 3 2" xfId="15460" xr:uid="{00000000-0005-0000-0000-0000C4680000}"/>
    <cellStyle name="Title 2 7 2 3 2 2" xfId="33076" xr:uid="{00000000-0005-0000-0000-0000C5680000}"/>
    <cellStyle name="Title 2 7 2 3 3" xfId="33075" xr:uid="{00000000-0005-0000-0000-0000C6680000}"/>
    <cellStyle name="Title 2 7 2 4" xfId="15461" xr:uid="{00000000-0005-0000-0000-0000C7680000}"/>
    <cellStyle name="Title 2 7 2 4 2" xfId="33077" xr:uid="{00000000-0005-0000-0000-0000C8680000}"/>
    <cellStyle name="Title 2 7 2 5" xfId="33072" xr:uid="{00000000-0005-0000-0000-0000C9680000}"/>
    <cellStyle name="Title 2 7 3" xfId="15462" xr:uid="{00000000-0005-0000-0000-0000CA680000}"/>
    <cellStyle name="Title 2 7 3 2" xfId="15463" xr:uid="{00000000-0005-0000-0000-0000CB680000}"/>
    <cellStyle name="Title 2 7 3 2 2" xfId="15464" xr:uid="{00000000-0005-0000-0000-0000CC680000}"/>
    <cellStyle name="Title 2 7 3 2 2 2" xfId="33080" xr:uid="{00000000-0005-0000-0000-0000CD680000}"/>
    <cellStyle name="Title 2 7 3 2 3" xfId="33079" xr:uid="{00000000-0005-0000-0000-0000CE680000}"/>
    <cellStyle name="Title 2 7 3 3" xfId="15465" xr:uid="{00000000-0005-0000-0000-0000CF680000}"/>
    <cellStyle name="Title 2 7 3 3 2" xfId="15466" xr:uid="{00000000-0005-0000-0000-0000D0680000}"/>
    <cellStyle name="Title 2 7 3 3 2 2" xfId="33082" xr:uid="{00000000-0005-0000-0000-0000D1680000}"/>
    <cellStyle name="Title 2 7 3 3 3" xfId="33081" xr:uid="{00000000-0005-0000-0000-0000D2680000}"/>
    <cellStyle name="Title 2 7 3 4" xfId="15467" xr:uid="{00000000-0005-0000-0000-0000D3680000}"/>
    <cellStyle name="Title 2 7 3 4 2" xfId="33083" xr:uid="{00000000-0005-0000-0000-0000D4680000}"/>
    <cellStyle name="Title 2 7 3 5" xfId="33078" xr:uid="{00000000-0005-0000-0000-0000D5680000}"/>
    <cellStyle name="Title 2 7 4" xfId="15468" xr:uid="{00000000-0005-0000-0000-0000D6680000}"/>
    <cellStyle name="Title 2 7 4 2" xfId="15469" xr:uid="{00000000-0005-0000-0000-0000D7680000}"/>
    <cellStyle name="Title 2 7 4 2 2" xfId="15470" xr:uid="{00000000-0005-0000-0000-0000D8680000}"/>
    <cellStyle name="Title 2 7 4 2 2 2" xfId="33086" xr:uid="{00000000-0005-0000-0000-0000D9680000}"/>
    <cellStyle name="Title 2 7 4 2 3" xfId="33085" xr:uid="{00000000-0005-0000-0000-0000DA680000}"/>
    <cellStyle name="Title 2 7 4 3" xfId="15471" xr:uid="{00000000-0005-0000-0000-0000DB680000}"/>
    <cellStyle name="Title 2 7 4 3 2" xfId="15472" xr:uid="{00000000-0005-0000-0000-0000DC680000}"/>
    <cellStyle name="Title 2 7 4 3 2 2" xfId="33088" xr:uid="{00000000-0005-0000-0000-0000DD680000}"/>
    <cellStyle name="Title 2 7 4 3 3" xfId="33087" xr:uid="{00000000-0005-0000-0000-0000DE680000}"/>
    <cellStyle name="Title 2 7 4 4" xfId="15473" xr:uid="{00000000-0005-0000-0000-0000DF680000}"/>
    <cellStyle name="Title 2 7 4 4 2" xfId="15474" xr:uid="{00000000-0005-0000-0000-0000E0680000}"/>
    <cellStyle name="Title 2 7 4 4 2 2" xfId="33090" xr:uid="{00000000-0005-0000-0000-0000E1680000}"/>
    <cellStyle name="Title 2 7 4 4 3" xfId="33089" xr:uid="{00000000-0005-0000-0000-0000E2680000}"/>
    <cellStyle name="Title 2 7 4 5" xfId="15475" xr:uid="{00000000-0005-0000-0000-0000E3680000}"/>
    <cellStyle name="Title 2 7 4 5 2" xfId="33091" xr:uid="{00000000-0005-0000-0000-0000E4680000}"/>
    <cellStyle name="Title 2 7 4 6" xfId="33084" xr:uid="{00000000-0005-0000-0000-0000E5680000}"/>
    <cellStyle name="Title 2 7 5" xfId="15476" xr:uid="{00000000-0005-0000-0000-0000E6680000}"/>
    <cellStyle name="Title 2 7 5 2" xfId="15477" xr:uid="{00000000-0005-0000-0000-0000E7680000}"/>
    <cellStyle name="Title 2 7 5 2 2" xfId="15478" xr:uid="{00000000-0005-0000-0000-0000E8680000}"/>
    <cellStyle name="Title 2 7 5 2 2 2" xfId="33094" xr:uid="{00000000-0005-0000-0000-0000E9680000}"/>
    <cellStyle name="Title 2 7 5 2 3" xfId="33093" xr:uid="{00000000-0005-0000-0000-0000EA680000}"/>
    <cellStyle name="Title 2 7 5 3" xfId="15479" xr:uid="{00000000-0005-0000-0000-0000EB680000}"/>
    <cellStyle name="Title 2 7 5 3 2" xfId="15480" xr:uid="{00000000-0005-0000-0000-0000EC680000}"/>
    <cellStyle name="Title 2 7 5 3 2 2" xfId="33096" xr:uid="{00000000-0005-0000-0000-0000ED680000}"/>
    <cellStyle name="Title 2 7 5 3 3" xfId="33095" xr:uid="{00000000-0005-0000-0000-0000EE680000}"/>
    <cellStyle name="Title 2 7 5 4" xfId="15481" xr:uid="{00000000-0005-0000-0000-0000EF680000}"/>
    <cellStyle name="Title 2 7 5 4 2" xfId="33097" xr:uid="{00000000-0005-0000-0000-0000F0680000}"/>
    <cellStyle name="Title 2 7 5 5" xfId="33092" xr:uid="{00000000-0005-0000-0000-0000F1680000}"/>
    <cellStyle name="Title 2 7 6" xfId="15482" xr:uid="{00000000-0005-0000-0000-0000F2680000}"/>
    <cellStyle name="Title 2 7 6 2" xfId="15483" xr:uid="{00000000-0005-0000-0000-0000F3680000}"/>
    <cellStyle name="Title 2 7 6 2 2" xfId="33099" xr:uid="{00000000-0005-0000-0000-0000F4680000}"/>
    <cellStyle name="Title 2 7 6 3" xfId="33098" xr:uid="{00000000-0005-0000-0000-0000F5680000}"/>
    <cellStyle name="Title 2 7 7" xfId="15484" xr:uid="{00000000-0005-0000-0000-0000F6680000}"/>
    <cellStyle name="Title 2 7 7 2" xfId="15485" xr:uid="{00000000-0005-0000-0000-0000F7680000}"/>
    <cellStyle name="Title 2 7 7 2 2" xfId="33101" xr:uid="{00000000-0005-0000-0000-0000F8680000}"/>
    <cellStyle name="Title 2 7 7 3" xfId="33100" xr:uid="{00000000-0005-0000-0000-0000F9680000}"/>
    <cellStyle name="Title 2 7 8" xfId="15486" xr:uid="{00000000-0005-0000-0000-0000FA680000}"/>
    <cellStyle name="Title 2 7 8 2" xfId="15487" xr:uid="{00000000-0005-0000-0000-0000FB680000}"/>
    <cellStyle name="Title 2 7 8 2 2" xfId="33103" xr:uid="{00000000-0005-0000-0000-0000FC680000}"/>
    <cellStyle name="Title 2 7 8 3" xfId="33102" xr:uid="{00000000-0005-0000-0000-0000FD680000}"/>
    <cellStyle name="Title 2 7 9" xfId="15488" xr:uid="{00000000-0005-0000-0000-0000FE680000}"/>
    <cellStyle name="Title 2 7 9 2" xfId="33104" xr:uid="{00000000-0005-0000-0000-0000FF680000}"/>
    <cellStyle name="Title 2 8" xfId="15489" xr:uid="{00000000-0005-0000-0000-000000690000}"/>
    <cellStyle name="Title 2 8 10" xfId="33105" xr:uid="{00000000-0005-0000-0000-000001690000}"/>
    <cellStyle name="Title 2 8 2" xfId="15490" xr:uid="{00000000-0005-0000-0000-000002690000}"/>
    <cellStyle name="Title 2 8 2 2" xfId="15491" xr:uid="{00000000-0005-0000-0000-000003690000}"/>
    <cellStyle name="Title 2 8 2 2 2" xfId="15492" xr:uid="{00000000-0005-0000-0000-000004690000}"/>
    <cellStyle name="Title 2 8 2 2 2 2" xfId="33108" xr:uid="{00000000-0005-0000-0000-000005690000}"/>
    <cellStyle name="Title 2 8 2 2 3" xfId="33107" xr:uid="{00000000-0005-0000-0000-000006690000}"/>
    <cellStyle name="Title 2 8 2 3" xfId="15493" xr:uid="{00000000-0005-0000-0000-000007690000}"/>
    <cellStyle name="Title 2 8 2 3 2" xfId="15494" xr:uid="{00000000-0005-0000-0000-000008690000}"/>
    <cellStyle name="Title 2 8 2 3 2 2" xfId="33110" xr:uid="{00000000-0005-0000-0000-000009690000}"/>
    <cellStyle name="Title 2 8 2 3 3" xfId="33109" xr:uid="{00000000-0005-0000-0000-00000A690000}"/>
    <cellStyle name="Title 2 8 2 4" xfId="15495" xr:uid="{00000000-0005-0000-0000-00000B690000}"/>
    <cellStyle name="Title 2 8 2 4 2" xfId="33111" xr:uid="{00000000-0005-0000-0000-00000C690000}"/>
    <cellStyle name="Title 2 8 2 5" xfId="33106" xr:uid="{00000000-0005-0000-0000-00000D690000}"/>
    <cellStyle name="Title 2 8 3" xfId="15496" xr:uid="{00000000-0005-0000-0000-00000E690000}"/>
    <cellStyle name="Title 2 8 3 2" xfId="15497" xr:uid="{00000000-0005-0000-0000-00000F690000}"/>
    <cellStyle name="Title 2 8 3 2 2" xfId="15498" xr:uid="{00000000-0005-0000-0000-000010690000}"/>
    <cellStyle name="Title 2 8 3 2 2 2" xfId="33114" xr:uid="{00000000-0005-0000-0000-000011690000}"/>
    <cellStyle name="Title 2 8 3 2 3" xfId="33113" xr:uid="{00000000-0005-0000-0000-000012690000}"/>
    <cellStyle name="Title 2 8 3 3" xfId="15499" xr:uid="{00000000-0005-0000-0000-000013690000}"/>
    <cellStyle name="Title 2 8 3 3 2" xfId="15500" xr:uid="{00000000-0005-0000-0000-000014690000}"/>
    <cellStyle name="Title 2 8 3 3 2 2" xfId="33116" xr:uid="{00000000-0005-0000-0000-000015690000}"/>
    <cellStyle name="Title 2 8 3 3 3" xfId="33115" xr:uid="{00000000-0005-0000-0000-000016690000}"/>
    <cellStyle name="Title 2 8 3 4" xfId="15501" xr:uid="{00000000-0005-0000-0000-000017690000}"/>
    <cellStyle name="Title 2 8 3 4 2" xfId="33117" xr:uid="{00000000-0005-0000-0000-000018690000}"/>
    <cellStyle name="Title 2 8 3 5" xfId="33112" xr:uid="{00000000-0005-0000-0000-000019690000}"/>
    <cellStyle name="Title 2 8 4" xfId="15502" xr:uid="{00000000-0005-0000-0000-00001A690000}"/>
    <cellStyle name="Title 2 8 4 2" xfId="15503" xr:uid="{00000000-0005-0000-0000-00001B690000}"/>
    <cellStyle name="Title 2 8 4 2 2" xfId="15504" xr:uid="{00000000-0005-0000-0000-00001C690000}"/>
    <cellStyle name="Title 2 8 4 2 2 2" xfId="33120" xr:uid="{00000000-0005-0000-0000-00001D690000}"/>
    <cellStyle name="Title 2 8 4 2 3" xfId="33119" xr:uid="{00000000-0005-0000-0000-00001E690000}"/>
    <cellStyle name="Title 2 8 4 3" xfId="15505" xr:uid="{00000000-0005-0000-0000-00001F690000}"/>
    <cellStyle name="Title 2 8 4 3 2" xfId="15506" xr:uid="{00000000-0005-0000-0000-000020690000}"/>
    <cellStyle name="Title 2 8 4 3 2 2" xfId="33122" xr:uid="{00000000-0005-0000-0000-000021690000}"/>
    <cellStyle name="Title 2 8 4 3 3" xfId="33121" xr:uid="{00000000-0005-0000-0000-000022690000}"/>
    <cellStyle name="Title 2 8 4 4" xfId="15507" xr:uid="{00000000-0005-0000-0000-000023690000}"/>
    <cellStyle name="Title 2 8 4 4 2" xfId="15508" xr:uid="{00000000-0005-0000-0000-000024690000}"/>
    <cellStyle name="Title 2 8 4 4 2 2" xfId="33124" xr:uid="{00000000-0005-0000-0000-000025690000}"/>
    <cellStyle name="Title 2 8 4 4 3" xfId="33123" xr:uid="{00000000-0005-0000-0000-000026690000}"/>
    <cellStyle name="Title 2 8 4 5" xfId="15509" xr:uid="{00000000-0005-0000-0000-000027690000}"/>
    <cellStyle name="Title 2 8 4 5 2" xfId="33125" xr:uid="{00000000-0005-0000-0000-000028690000}"/>
    <cellStyle name="Title 2 8 4 6" xfId="33118" xr:uid="{00000000-0005-0000-0000-000029690000}"/>
    <cellStyle name="Title 2 8 5" xfId="15510" xr:uid="{00000000-0005-0000-0000-00002A690000}"/>
    <cellStyle name="Title 2 8 5 2" xfId="15511" xr:uid="{00000000-0005-0000-0000-00002B690000}"/>
    <cellStyle name="Title 2 8 5 2 2" xfId="15512" xr:uid="{00000000-0005-0000-0000-00002C690000}"/>
    <cellStyle name="Title 2 8 5 2 2 2" xfId="33128" xr:uid="{00000000-0005-0000-0000-00002D690000}"/>
    <cellStyle name="Title 2 8 5 2 3" xfId="33127" xr:uid="{00000000-0005-0000-0000-00002E690000}"/>
    <cellStyle name="Title 2 8 5 3" xfId="15513" xr:uid="{00000000-0005-0000-0000-00002F690000}"/>
    <cellStyle name="Title 2 8 5 3 2" xfId="15514" xr:uid="{00000000-0005-0000-0000-000030690000}"/>
    <cellStyle name="Title 2 8 5 3 2 2" xfId="33130" xr:uid="{00000000-0005-0000-0000-000031690000}"/>
    <cellStyle name="Title 2 8 5 3 3" xfId="33129" xr:uid="{00000000-0005-0000-0000-000032690000}"/>
    <cellStyle name="Title 2 8 5 4" xfId="15515" xr:uid="{00000000-0005-0000-0000-000033690000}"/>
    <cellStyle name="Title 2 8 5 4 2" xfId="33131" xr:uid="{00000000-0005-0000-0000-000034690000}"/>
    <cellStyle name="Title 2 8 5 5" xfId="33126" xr:uid="{00000000-0005-0000-0000-000035690000}"/>
    <cellStyle name="Title 2 8 6" xfId="15516" xr:uid="{00000000-0005-0000-0000-000036690000}"/>
    <cellStyle name="Title 2 8 6 2" xfId="15517" xr:uid="{00000000-0005-0000-0000-000037690000}"/>
    <cellStyle name="Title 2 8 6 2 2" xfId="33133" xr:uid="{00000000-0005-0000-0000-000038690000}"/>
    <cellStyle name="Title 2 8 6 3" xfId="33132" xr:uid="{00000000-0005-0000-0000-000039690000}"/>
    <cellStyle name="Title 2 8 7" xfId="15518" xr:uid="{00000000-0005-0000-0000-00003A690000}"/>
    <cellStyle name="Title 2 8 7 2" xfId="15519" xr:uid="{00000000-0005-0000-0000-00003B690000}"/>
    <cellStyle name="Title 2 8 7 2 2" xfId="33135" xr:uid="{00000000-0005-0000-0000-00003C690000}"/>
    <cellStyle name="Title 2 8 7 3" xfId="33134" xr:uid="{00000000-0005-0000-0000-00003D690000}"/>
    <cellStyle name="Title 2 8 8" xfId="15520" xr:uid="{00000000-0005-0000-0000-00003E690000}"/>
    <cellStyle name="Title 2 8 8 2" xfId="15521" xr:uid="{00000000-0005-0000-0000-00003F690000}"/>
    <cellStyle name="Title 2 8 8 2 2" xfId="33137" xr:uid="{00000000-0005-0000-0000-000040690000}"/>
    <cellStyle name="Title 2 8 8 3" xfId="33136" xr:uid="{00000000-0005-0000-0000-000041690000}"/>
    <cellStyle name="Title 2 8 9" xfId="15522" xr:uid="{00000000-0005-0000-0000-000042690000}"/>
    <cellStyle name="Title 2 8 9 2" xfId="33138" xr:uid="{00000000-0005-0000-0000-000043690000}"/>
    <cellStyle name="Title 2 9" xfId="15523" xr:uid="{00000000-0005-0000-0000-000044690000}"/>
    <cellStyle name="Title 2 9 10" xfId="33139" xr:uid="{00000000-0005-0000-0000-000045690000}"/>
    <cellStyle name="Title 2 9 2" xfId="15524" xr:uid="{00000000-0005-0000-0000-000046690000}"/>
    <cellStyle name="Title 2 9 2 2" xfId="15525" xr:uid="{00000000-0005-0000-0000-000047690000}"/>
    <cellStyle name="Title 2 9 2 2 2" xfId="15526" xr:uid="{00000000-0005-0000-0000-000048690000}"/>
    <cellStyle name="Title 2 9 2 2 2 2" xfId="33142" xr:uid="{00000000-0005-0000-0000-000049690000}"/>
    <cellStyle name="Title 2 9 2 2 3" xfId="33141" xr:uid="{00000000-0005-0000-0000-00004A690000}"/>
    <cellStyle name="Title 2 9 2 3" xfId="15527" xr:uid="{00000000-0005-0000-0000-00004B690000}"/>
    <cellStyle name="Title 2 9 2 3 2" xfId="15528" xr:uid="{00000000-0005-0000-0000-00004C690000}"/>
    <cellStyle name="Title 2 9 2 3 2 2" xfId="33144" xr:uid="{00000000-0005-0000-0000-00004D690000}"/>
    <cellStyle name="Title 2 9 2 3 3" xfId="33143" xr:uid="{00000000-0005-0000-0000-00004E690000}"/>
    <cellStyle name="Title 2 9 2 4" xfId="15529" xr:uid="{00000000-0005-0000-0000-00004F690000}"/>
    <cellStyle name="Title 2 9 2 4 2" xfId="33145" xr:uid="{00000000-0005-0000-0000-000050690000}"/>
    <cellStyle name="Title 2 9 2 5" xfId="33140" xr:uid="{00000000-0005-0000-0000-000051690000}"/>
    <cellStyle name="Title 2 9 3" xfId="15530" xr:uid="{00000000-0005-0000-0000-000052690000}"/>
    <cellStyle name="Title 2 9 3 2" xfId="15531" xr:uid="{00000000-0005-0000-0000-000053690000}"/>
    <cellStyle name="Title 2 9 3 2 2" xfId="15532" xr:uid="{00000000-0005-0000-0000-000054690000}"/>
    <cellStyle name="Title 2 9 3 2 2 2" xfId="33148" xr:uid="{00000000-0005-0000-0000-000055690000}"/>
    <cellStyle name="Title 2 9 3 2 3" xfId="33147" xr:uid="{00000000-0005-0000-0000-000056690000}"/>
    <cellStyle name="Title 2 9 3 3" xfId="15533" xr:uid="{00000000-0005-0000-0000-000057690000}"/>
    <cellStyle name="Title 2 9 3 3 2" xfId="15534" xr:uid="{00000000-0005-0000-0000-000058690000}"/>
    <cellStyle name="Title 2 9 3 3 2 2" xfId="33150" xr:uid="{00000000-0005-0000-0000-000059690000}"/>
    <cellStyle name="Title 2 9 3 3 3" xfId="33149" xr:uid="{00000000-0005-0000-0000-00005A690000}"/>
    <cellStyle name="Title 2 9 3 4" xfId="15535" xr:uid="{00000000-0005-0000-0000-00005B690000}"/>
    <cellStyle name="Title 2 9 3 4 2" xfId="33151" xr:uid="{00000000-0005-0000-0000-00005C690000}"/>
    <cellStyle name="Title 2 9 3 5" xfId="33146" xr:uid="{00000000-0005-0000-0000-00005D690000}"/>
    <cellStyle name="Title 2 9 4" xfId="15536" xr:uid="{00000000-0005-0000-0000-00005E690000}"/>
    <cellStyle name="Title 2 9 4 2" xfId="15537" xr:uid="{00000000-0005-0000-0000-00005F690000}"/>
    <cellStyle name="Title 2 9 4 2 2" xfId="15538" xr:uid="{00000000-0005-0000-0000-000060690000}"/>
    <cellStyle name="Title 2 9 4 2 2 2" xfId="33154" xr:uid="{00000000-0005-0000-0000-000061690000}"/>
    <cellStyle name="Title 2 9 4 2 3" xfId="33153" xr:uid="{00000000-0005-0000-0000-000062690000}"/>
    <cellStyle name="Title 2 9 4 3" xfId="15539" xr:uid="{00000000-0005-0000-0000-000063690000}"/>
    <cellStyle name="Title 2 9 4 3 2" xfId="15540" xr:uid="{00000000-0005-0000-0000-000064690000}"/>
    <cellStyle name="Title 2 9 4 3 2 2" xfId="33156" xr:uid="{00000000-0005-0000-0000-000065690000}"/>
    <cellStyle name="Title 2 9 4 3 3" xfId="33155" xr:uid="{00000000-0005-0000-0000-000066690000}"/>
    <cellStyle name="Title 2 9 4 4" xfId="15541" xr:uid="{00000000-0005-0000-0000-000067690000}"/>
    <cellStyle name="Title 2 9 4 4 2" xfId="15542" xr:uid="{00000000-0005-0000-0000-000068690000}"/>
    <cellStyle name="Title 2 9 4 4 2 2" xfId="33158" xr:uid="{00000000-0005-0000-0000-000069690000}"/>
    <cellStyle name="Title 2 9 4 4 3" xfId="33157" xr:uid="{00000000-0005-0000-0000-00006A690000}"/>
    <cellStyle name="Title 2 9 4 5" xfId="15543" xr:uid="{00000000-0005-0000-0000-00006B690000}"/>
    <cellStyle name="Title 2 9 4 5 2" xfId="33159" xr:uid="{00000000-0005-0000-0000-00006C690000}"/>
    <cellStyle name="Title 2 9 4 6" xfId="33152" xr:uid="{00000000-0005-0000-0000-00006D690000}"/>
    <cellStyle name="Title 2 9 5" xfId="15544" xr:uid="{00000000-0005-0000-0000-00006E690000}"/>
    <cellStyle name="Title 2 9 5 2" xfId="15545" xr:uid="{00000000-0005-0000-0000-00006F690000}"/>
    <cellStyle name="Title 2 9 5 2 2" xfId="15546" xr:uid="{00000000-0005-0000-0000-000070690000}"/>
    <cellStyle name="Title 2 9 5 2 2 2" xfId="33162" xr:uid="{00000000-0005-0000-0000-000071690000}"/>
    <cellStyle name="Title 2 9 5 2 3" xfId="33161" xr:uid="{00000000-0005-0000-0000-000072690000}"/>
    <cellStyle name="Title 2 9 5 3" xfId="15547" xr:uid="{00000000-0005-0000-0000-000073690000}"/>
    <cellStyle name="Title 2 9 5 3 2" xfId="15548" xr:uid="{00000000-0005-0000-0000-000074690000}"/>
    <cellStyle name="Title 2 9 5 3 2 2" xfId="33164" xr:uid="{00000000-0005-0000-0000-000075690000}"/>
    <cellStyle name="Title 2 9 5 3 3" xfId="33163" xr:uid="{00000000-0005-0000-0000-000076690000}"/>
    <cellStyle name="Title 2 9 5 4" xfId="15549" xr:uid="{00000000-0005-0000-0000-000077690000}"/>
    <cellStyle name="Title 2 9 5 4 2" xfId="33165" xr:uid="{00000000-0005-0000-0000-000078690000}"/>
    <cellStyle name="Title 2 9 5 5" xfId="33160" xr:uid="{00000000-0005-0000-0000-000079690000}"/>
    <cellStyle name="Title 2 9 6" xfId="15550" xr:uid="{00000000-0005-0000-0000-00007A690000}"/>
    <cellStyle name="Title 2 9 6 2" xfId="15551" xr:uid="{00000000-0005-0000-0000-00007B690000}"/>
    <cellStyle name="Title 2 9 6 2 2" xfId="33167" xr:uid="{00000000-0005-0000-0000-00007C690000}"/>
    <cellStyle name="Title 2 9 6 3" xfId="33166" xr:uid="{00000000-0005-0000-0000-00007D690000}"/>
    <cellStyle name="Title 2 9 7" xfId="15552" xr:uid="{00000000-0005-0000-0000-00007E690000}"/>
    <cellStyle name="Title 2 9 7 2" xfId="15553" xr:uid="{00000000-0005-0000-0000-00007F690000}"/>
    <cellStyle name="Title 2 9 7 2 2" xfId="33169" xr:uid="{00000000-0005-0000-0000-000080690000}"/>
    <cellStyle name="Title 2 9 7 3" xfId="33168" xr:uid="{00000000-0005-0000-0000-000081690000}"/>
    <cellStyle name="Title 2 9 8" xfId="15554" xr:uid="{00000000-0005-0000-0000-000082690000}"/>
    <cellStyle name="Title 2 9 8 2" xfId="15555" xr:uid="{00000000-0005-0000-0000-000083690000}"/>
    <cellStyle name="Title 2 9 8 2 2" xfId="33171" xr:uid="{00000000-0005-0000-0000-000084690000}"/>
    <cellStyle name="Title 2 9 8 3" xfId="33170" xr:uid="{00000000-0005-0000-0000-000085690000}"/>
    <cellStyle name="Title 2 9 9" xfId="15556" xr:uid="{00000000-0005-0000-0000-000086690000}"/>
    <cellStyle name="Title 2 9 9 2" xfId="33172" xr:uid="{00000000-0005-0000-0000-000087690000}"/>
    <cellStyle name="Title 20" xfId="15557" xr:uid="{00000000-0005-0000-0000-000088690000}"/>
    <cellStyle name="Title 20 10" xfId="15558" xr:uid="{00000000-0005-0000-0000-000089690000}"/>
    <cellStyle name="Title 20 10 2" xfId="15559" xr:uid="{00000000-0005-0000-0000-00008A690000}"/>
    <cellStyle name="Title 20 10 2 2" xfId="33175" xr:uid="{00000000-0005-0000-0000-00008B690000}"/>
    <cellStyle name="Title 20 10 3" xfId="33174" xr:uid="{00000000-0005-0000-0000-00008C690000}"/>
    <cellStyle name="Title 20 11" xfId="15560" xr:uid="{00000000-0005-0000-0000-00008D690000}"/>
    <cellStyle name="Title 20 11 2" xfId="33176" xr:uid="{00000000-0005-0000-0000-00008E690000}"/>
    <cellStyle name="Title 20 12" xfId="33173" xr:uid="{00000000-0005-0000-0000-00008F690000}"/>
    <cellStyle name="Title 20 2" xfId="15561" xr:uid="{00000000-0005-0000-0000-000090690000}"/>
    <cellStyle name="Title 20 2 2" xfId="15562" xr:uid="{00000000-0005-0000-0000-000091690000}"/>
    <cellStyle name="Title 20 2 2 2" xfId="15563" xr:uid="{00000000-0005-0000-0000-000092690000}"/>
    <cellStyle name="Title 20 2 2 2 2" xfId="33179" xr:uid="{00000000-0005-0000-0000-000093690000}"/>
    <cellStyle name="Title 20 2 2 3" xfId="33178" xr:uid="{00000000-0005-0000-0000-000094690000}"/>
    <cellStyle name="Title 20 2 3" xfId="15564" xr:uid="{00000000-0005-0000-0000-000095690000}"/>
    <cellStyle name="Title 20 2 3 2" xfId="15565" xr:uid="{00000000-0005-0000-0000-000096690000}"/>
    <cellStyle name="Title 20 2 3 2 2" xfId="33181" xr:uid="{00000000-0005-0000-0000-000097690000}"/>
    <cellStyle name="Title 20 2 3 3" xfId="33180" xr:uid="{00000000-0005-0000-0000-000098690000}"/>
    <cellStyle name="Title 20 2 4" xfId="15566" xr:uid="{00000000-0005-0000-0000-000099690000}"/>
    <cellStyle name="Title 20 2 4 2" xfId="33182" xr:uid="{00000000-0005-0000-0000-00009A690000}"/>
    <cellStyle name="Title 20 2 5" xfId="33177" xr:uid="{00000000-0005-0000-0000-00009B690000}"/>
    <cellStyle name="Title 20 3" xfId="15567" xr:uid="{00000000-0005-0000-0000-00009C690000}"/>
    <cellStyle name="Title 20 3 2" xfId="15568" xr:uid="{00000000-0005-0000-0000-00009D690000}"/>
    <cellStyle name="Title 20 3 2 2" xfId="15569" xr:uid="{00000000-0005-0000-0000-00009E690000}"/>
    <cellStyle name="Title 20 3 2 2 2" xfId="33185" xr:uid="{00000000-0005-0000-0000-00009F690000}"/>
    <cellStyle name="Title 20 3 2 3" xfId="33184" xr:uid="{00000000-0005-0000-0000-0000A0690000}"/>
    <cellStyle name="Title 20 3 3" xfId="15570" xr:uid="{00000000-0005-0000-0000-0000A1690000}"/>
    <cellStyle name="Title 20 3 3 2" xfId="15571" xr:uid="{00000000-0005-0000-0000-0000A2690000}"/>
    <cellStyle name="Title 20 3 3 2 2" xfId="33187" xr:uid="{00000000-0005-0000-0000-0000A3690000}"/>
    <cellStyle name="Title 20 3 3 3" xfId="33186" xr:uid="{00000000-0005-0000-0000-0000A4690000}"/>
    <cellStyle name="Title 20 3 4" xfId="15572" xr:uid="{00000000-0005-0000-0000-0000A5690000}"/>
    <cellStyle name="Title 20 3 4 2" xfId="33188" xr:uid="{00000000-0005-0000-0000-0000A6690000}"/>
    <cellStyle name="Title 20 3 5" xfId="33183" xr:uid="{00000000-0005-0000-0000-0000A7690000}"/>
    <cellStyle name="Title 20 4" xfId="15573" xr:uid="{00000000-0005-0000-0000-0000A8690000}"/>
    <cellStyle name="Title 20 4 2" xfId="15574" xr:uid="{00000000-0005-0000-0000-0000A9690000}"/>
    <cellStyle name="Title 20 4 2 2" xfId="15575" xr:uid="{00000000-0005-0000-0000-0000AA690000}"/>
    <cellStyle name="Title 20 4 2 2 2" xfId="33191" xr:uid="{00000000-0005-0000-0000-0000AB690000}"/>
    <cellStyle name="Title 20 4 2 3" xfId="33190" xr:uid="{00000000-0005-0000-0000-0000AC690000}"/>
    <cellStyle name="Title 20 4 3" xfId="15576" xr:uid="{00000000-0005-0000-0000-0000AD690000}"/>
    <cellStyle name="Title 20 4 3 2" xfId="15577" xr:uid="{00000000-0005-0000-0000-0000AE690000}"/>
    <cellStyle name="Title 20 4 3 2 2" xfId="33193" xr:uid="{00000000-0005-0000-0000-0000AF690000}"/>
    <cellStyle name="Title 20 4 3 3" xfId="33192" xr:uid="{00000000-0005-0000-0000-0000B0690000}"/>
    <cellStyle name="Title 20 4 4" xfId="15578" xr:uid="{00000000-0005-0000-0000-0000B1690000}"/>
    <cellStyle name="Title 20 4 4 2" xfId="33194" xr:uid="{00000000-0005-0000-0000-0000B2690000}"/>
    <cellStyle name="Title 20 4 5" xfId="33189" xr:uid="{00000000-0005-0000-0000-0000B3690000}"/>
    <cellStyle name="Title 20 5" xfId="15579" xr:uid="{00000000-0005-0000-0000-0000B4690000}"/>
    <cellStyle name="Title 20 5 2" xfId="15580" xr:uid="{00000000-0005-0000-0000-0000B5690000}"/>
    <cellStyle name="Title 20 5 2 2" xfId="15581" xr:uid="{00000000-0005-0000-0000-0000B6690000}"/>
    <cellStyle name="Title 20 5 2 2 2" xfId="33197" xr:uid="{00000000-0005-0000-0000-0000B7690000}"/>
    <cellStyle name="Title 20 5 2 3" xfId="33196" xr:uid="{00000000-0005-0000-0000-0000B8690000}"/>
    <cellStyle name="Title 20 5 3" xfId="15582" xr:uid="{00000000-0005-0000-0000-0000B9690000}"/>
    <cellStyle name="Title 20 5 3 2" xfId="15583" xr:uid="{00000000-0005-0000-0000-0000BA690000}"/>
    <cellStyle name="Title 20 5 3 2 2" xfId="33199" xr:uid="{00000000-0005-0000-0000-0000BB690000}"/>
    <cellStyle name="Title 20 5 3 3" xfId="33198" xr:uid="{00000000-0005-0000-0000-0000BC690000}"/>
    <cellStyle name="Title 20 5 4" xfId="15584" xr:uid="{00000000-0005-0000-0000-0000BD690000}"/>
    <cellStyle name="Title 20 5 4 2" xfId="15585" xr:uid="{00000000-0005-0000-0000-0000BE690000}"/>
    <cellStyle name="Title 20 5 4 2 2" xfId="33201" xr:uid="{00000000-0005-0000-0000-0000BF690000}"/>
    <cellStyle name="Title 20 5 4 3" xfId="33200" xr:uid="{00000000-0005-0000-0000-0000C0690000}"/>
    <cellStyle name="Title 20 5 5" xfId="15586" xr:uid="{00000000-0005-0000-0000-0000C1690000}"/>
    <cellStyle name="Title 20 5 5 2" xfId="33202" xr:uid="{00000000-0005-0000-0000-0000C2690000}"/>
    <cellStyle name="Title 20 5 6" xfId="33195" xr:uid="{00000000-0005-0000-0000-0000C3690000}"/>
    <cellStyle name="Title 20 6" xfId="15587" xr:uid="{00000000-0005-0000-0000-0000C4690000}"/>
    <cellStyle name="Title 20 6 2" xfId="15588" xr:uid="{00000000-0005-0000-0000-0000C5690000}"/>
    <cellStyle name="Title 20 6 2 2" xfId="15589" xr:uid="{00000000-0005-0000-0000-0000C6690000}"/>
    <cellStyle name="Title 20 6 2 2 2" xfId="33205" xr:uid="{00000000-0005-0000-0000-0000C7690000}"/>
    <cellStyle name="Title 20 6 2 3" xfId="33204" xr:uid="{00000000-0005-0000-0000-0000C8690000}"/>
    <cellStyle name="Title 20 6 3" xfId="15590" xr:uid="{00000000-0005-0000-0000-0000C9690000}"/>
    <cellStyle name="Title 20 6 3 2" xfId="15591" xr:uid="{00000000-0005-0000-0000-0000CA690000}"/>
    <cellStyle name="Title 20 6 3 2 2" xfId="33207" xr:uid="{00000000-0005-0000-0000-0000CB690000}"/>
    <cellStyle name="Title 20 6 3 3" xfId="33206" xr:uid="{00000000-0005-0000-0000-0000CC690000}"/>
    <cellStyle name="Title 20 6 4" xfId="15592" xr:uid="{00000000-0005-0000-0000-0000CD690000}"/>
    <cellStyle name="Title 20 6 4 2" xfId="33208" xr:uid="{00000000-0005-0000-0000-0000CE690000}"/>
    <cellStyle name="Title 20 6 5" xfId="33203" xr:uid="{00000000-0005-0000-0000-0000CF690000}"/>
    <cellStyle name="Title 20 7" xfId="15593" xr:uid="{00000000-0005-0000-0000-0000D0690000}"/>
    <cellStyle name="Title 20 7 2" xfId="15594" xr:uid="{00000000-0005-0000-0000-0000D1690000}"/>
    <cellStyle name="Title 20 7 2 2" xfId="33210" xr:uid="{00000000-0005-0000-0000-0000D2690000}"/>
    <cellStyle name="Title 20 7 3" xfId="33209" xr:uid="{00000000-0005-0000-0000-0000D3690000}"/>
    <cellStyle name="Title 20 8" xfId="15595" xr:uid="{00000000-0005-0000-0000-0000D4690000}"/>
    <cellStyle name="Title 20 8 2" xfId="15596" xr:uid="{00000000-0005-0000-0000-0000D5690000}"/>
    <cellStyle name="Title 20 8 2 2" xfId="33212" xr:uid="{00000000-0005-0000-0000-0000D6690000}"/>
    <cellStyle name="Title 20 8 3" xfId="33211" xr:uid="{00000000-0005-0000-0000-0000D7690000}"/>
    <cellStyle name="Title 20 9" xfId="15597" xr:uid="{00000000-0005-0000-0000-0000D8690000}"/>
    <cellStyle name="Title 20 9 2" xfId="15598" xr:uid="{00000000-0005-0000-0000-0000D9690000}"/>
    <cellStyle name="Title 20 9 2 2" xfId="33214" xr:uid="{00000000-0005-0000-0000-0000DA690000}"/>
    <cellStyle name="Title 20 9 3" xfId="33213" xr:uid="{00000000-0005-0000-0000-0000DB690000}"/>
    <cellStyle name="Title 21" xfId="15599" xr:uid="{00000000-0005-0000-0000-0000DC690000}"/>
    <cellStyle name="Title 21 10" xfId="15600" xr:uid="{00000000-0005-0000-0000-0000DD690000}"/>
    <cellStyle name="Title 21 10 2" xfId="15601" xr:uid="{00000000-0005-0000-0000-0000DE690000}"/>
    <cellStyle name="Title 21 10 2 2" xfId="33217" xr:uid="{00000000-0005-0000-0000-0000DF690000}"/>
    <cellStyle name="Title 21 10 3" xfId="33216" xr:uid="{00000000-0005-0000-0000-0000E0690000}"/>
    <cellStyle name="Title 21 11" xfId="15602" xr:uid="{00000000-0005-0000-0000-0000E1690000}"/>
    <cellStyle name="Title 21 11 2" xfId="33218" xr:uid="{00000000-0005-0000-0000-0000E2690000}"/>
    <cellStyle name="Title 21 12" xfId="33215" xr:uid="{00000000-0005-0000-0000-0000E3690000}"/>
    <cellStyle name="Title 21 2" xfId="15603" xr:uid="{00000000-0005-0000-0000-0000E4690000}"/>
    <cellStyle name="Title 21 2 2" xfId="15604" xr:uid="{00000000-0005-0000-0000-0000E5690000}"/>
    <cellStyle name="Title 21 2 2 2" xfId="15605" xr:uid="{00000000-0005-0000-0000-0000E6690000}"/>
    <cellStyle name="Title 21 2 2 2 2" xfId="33221" xr:uid="{00000000-0005-0000-0000-0000E7690000}"/>
    <cellStyle name="Title 21 2 2 3" xfId="33220" xr:uid="{00000000-0005-0000-0000-0000E8690000}"/>
    <cellStyle name="Title 21 2 3" xfId="15606" xr:uid="{00000000-0005-0000-0000-0000E9690000}"/>
    <cellStyle name="Title 21 2 3 2" xfId="15607" xr:uid="{00000000-0005-0000-0000-0000EA690000}"/>
    <cellStyle name="Title 21 2 3 2 2" xfId="33223" xr:uid="{00000000-0005-0000-0000-0000EB690000}"/>
    <cellStyle name="Title 21 2 3 3" xfId="33222" xr:uid="{00000000-0005-0000-0000-0000EC690000}"/>
    <cellStyle name="Title 21 2 4" xfId="15608" xr:uid="{00000000-0005-0000-0000-0000ED690000}"/>
    <cellStyle name="Title 21 2 4 2" xfId="33224" xr:uid="{00000000-0005-0000-0000-0000EE690000}"/>
    <cellStyle name="Title 21 2 5" xfId="33219" xr:uid="{00000000-0005-0000-0000-0000EF690000}"/>
    <cellStyle name="Title 21 3" xfId="15609" xr:uid="{00000000-0005-0000-0000-0000F0690000}"/>
    <cellStyle name="Title 21 3 2" xfId="15610" xr:uid="{00000000-0005-0000-0000-0000F1690000}"/>
    <cellStyle name="Title 21 3 2 2" xfId="15611" xr:uid="{00000000-0005-0000-0000-0000F2690000}"/>
    <cellStyle name="Title 21 3 2 2 2" xfId="33227" xr:uid="{00000000-0005-0000-0000-0000F3690000}"/>
    <cellStyle name="Title 21 3 2 3" xfId="33226" xr:uid="{00000000-0005-0000-0000-0000F4690000}"/>
    <cellStyle name="Title 21 3 3" xfId="15612" xr:uid="{00000000-0005-0000-0000-0000F5690000}"/>
    <cellStyle name="Title 21 3 3 2" xfId="15613" xr:uid="{00000000-0005-0000-0000-0000F6690000}"/>
    <cellStyle name="Title 21 3 3 2 2" xfId="33229" xr:uid="{00000000-0005-0000-0000-0000F7690000}"/>
    <cellStyle name="Title 21 3 3 3" xfId="33228" xr:uid="{00000000-0005-0000-0000-0000F8690000}"/>
    <cellStyle name="Title 21 3 4" xfId="15614" xr:uid="{00000000-0005-0000-0000-0000F9690000}"/>
    <cellStyle name="Title 21 3 4 2" xfId="33230" xr:uid="{00000000-0005-0000-0000-0000FA690000}"/>
    <cellStyle name="Title 21 3 5" xfId="33225" xr:uid="{00000000-0005-0000-0000-0000FB690000}"/>
    <cellStyle name="Title 21 4" xfId="15615" xr:uid="{00000000-0005-0000-0000-0000FC690000}"/>
    <cellStyle name="Title 21 4 2" xfId="15616" xr:uid="{00000000-0005-0000-0000-0000FD690000}"/>
    <cellStyle name="Title 21 4 2 2" xfId="15617" xr:uid="{00000000-0005-0000-0000-0000FE690000}"/>
    <cellStyle name="Title 21 4 2 2 2" xfId="33233" xr:uid="{00000000-0005-0000-0000-0000FF690000}"/>
    <cellStyle name="Title 21 4 2 3" xfId="33232" xr:uid="{00000000-0005-0000-0000-0000006A0000}"/>
    <cellStyle name="Title 21 4 3" xfId="15618" xr:uid="{00000000-0005-0000-0000-0000016A0000}"/>
    <cellStyle name="Title 21 4 3 2" xfId="15619" xr:uid="{00000000-0005-0000-0000-0000026A0000}"/>
    <cellStyle name="Title 21 4 3 2 2" xfId="33235" xr:uid="{00000000-0005-0000-0000-0000036A0000}"/>
    <cellStyle name="Title 21 4 3 3" xfId="33234" xr:uid="{00000000-0005-0000-0000-0000046A0000}"/>
    <cellStyle name="Title 21 4 4" xfId="15620" xr:uid="{00000000-0005-0000-0000-0000056A0000}"/>
    <cellStyle name="Title 21 4 4 2" xfId="33236" xr:uid="{00000000-0005-0000-0000-0000066A0000}"/>
    <cellStyle name="Title 21 4 5" xfId="33231" xr:uid="{00000000-0005-0000-0000-0000076A0000}"/>
    <cellStyle name="Title 21 5" xfId="15621" xr:uid="{00000000-0005-0000-0000-0000086A0000}"/>
    <cellStyle name="Title 21 5 2" xfId="15622" xr:uid="{00000000-0005-0000-0000-0000096A0000}"/>
    <cellStyle name="Title 21 5 2 2" xfId="15623" xr:uid="{00000000-0005-0000-0000-00000A6A0000}"/>
    <cellStyle name="Title 21 5 2 2 2" xfId="33239" xr:uid="{00000000-0005-0000-0000-00000B6A0000}"/>
    <cellStyle name="Title 21 5 2 3" xfId="33238" xr:uid="{00000000-0005-0000-0000-00000C6A0000}"/>
    <cellStyle name="Title 21 5 3" xfId="15624" xr:uid="{00000000-0005-0000-0000-00000D6A0000}"/>
    <cellStyle name="Title 21 5 3 2" xfId="15625" xr:uid="{00000000-0005-0000-0000-00000E6A0000}"/>
    <cellStyle name="Title 21 5 3 2 2" xfId="33241" xr:uid="{00000000-0005-0000-0000-00000F6A0000}"/>
    <cellStyle name="Title 21 5 3 3" xfId="33240" xr:uid="{00000000-0005-0000-0000-0000106A0000}"/>
    <cellStyle name="Title 21 5 4" xfId="15626" xr:uid="{00000000-0005-0000-0000-0000116A0000}"/>
    <cellStyle name="Title 21 5 4 2" xfId="15627" xr:uid="{00000000-0005-0000-0000-0000126A0000}"/>
    <cellStyle name="Title 21 5 4 2 2" xfId="33243" xr:uid="{00000000-0005-0000-0000-0000136A0000}"/>
    <cellStyle name="Title 21 5 4 3" xfId="33242" xr:uid="{00000000-0005-0000-0000-0000146A0000}"/>
    <cellStyle name="Title 21 5 5" xfId="15628" xr:uid="{00000000-0005-0000-0000-0000156A0000}"/>
    <cellStyle name="Title 21 5 5 2" xfId="33244" xr:uid="{00000000-0005-0000-0000-0000166A0000}"/>
    <cellStyle name="Title 21 5 6" xfId="33237" xr:uid="{00000000-0005-0000-0000-0000176A0000}"/>
    <cellStyle name="Title 21 6" xfId="15629" xr:uid="{00000000-0005-0000-0000-0000186A0000}"/>
    <cellStyle name="Title 21 6 2" xfId="15630" xr:uid="{00000000-0005-0000-0000-0000196A0000}"/>
    <cellStyle name="Title 21 6 2 2" xfId="15631" xr:uid="{00000000-0005-0000-0000-00001A6A0000}"/>
    <cellStyle name="Title 21 6 2 2 2" xfId="33247" xr:uid="{00000000-0005-0000-0000-00001B6A0000}"/>
    <cellStyle name="Title 21 6 2 3" xfId="33246" xr:uid="{00000000-0005-0000-0000-00001C6A0000}"/>
    <cellStyle name="Title 21 6 3" xfId="15632" xr:uid="{00000000-0005-0000-0000-00001D6A0000}"/>
    <cellStyle name="Title 21 6 3 2" xfId="15633" xr:uid="{00000000-0005-0000-0000-00001E6A0000}"/>
    <cellStyle name="Title 21 6 3 2 2" xfId="33249" xr:uid="{00000000-0005-0000-0000-00001F6A0000}"/>
    <cellStyle name="Title 21 6 3 3" xfId="33248" xr:uid="{00000000-0005-0000-0000-0000206A0000}"/>
    <cellStyle name="Title 21 6 4" xfId="15634" xr:uid="{00000000-0005-0000-0000-0000216A0000}"/>
    <cellStyle name="Title 21 6 4 2" xfId="33250" xr:uid="{00000000-0005-0000-0000-0000226A0000}"/>
    <cellStyle name="Title 21 6 5" xfId="33245" xr:uid="{00000000-0005-0000-0000-0000236A0000}"/>
    <cellStyle name="Title 21 7" xfId="15635" xr:uid="{00000000-0005-0000-0000-0000246A0000}"/>
    <cellStyle name="Title 21 7 2" xfId="15636" xr:uid="{00000000-0005-0000-0000-0000256A0000}"/>
    <cellStyle name="Title 21 7 2 2" xfId="33252" xr:uid="{00000000-0005-0000-0000-0000266A0000}"/>
    <cellStyle name="Title 21 7 3" xfId="33251" xr:uid="{00000000-0005-0000-0000-0000276A0000}"/>
    <cellStyle name="Title 21 8" xfId="15637" xr:uid="{00000000-0005-0000-0000-0000286A0000}"/>
    <cellStyle name="Title 21 8 2" xfId="15638" xr:uid="{00000000-0005-0000-0000-0000296A0000}"/>
    <cellStyle name="Title 21 8 2 2" xfId="33254" xr:uid="{00000000-0005-0000-0000-00002A6A0000}"/>
    <cellStyle name="Title 21 8 3" xfId="33253" xr:uid="{00000000-0005-0000-0000-00002B6A0000}"/>
    <cellStyle name="Title 21 9" xfId="15639" xr:uid="{00000000-0005-0000-0000-00002C6A0000}"/>
    <cellStyle name="Title 21 9 2" xfId="15640" xr:uid="{00000000-0005-0000-0000-00002D6A0000}"/>
    <cellStyle name="Title 21 9 2 2" xfId="33256" xr:uid="{00000000-0005-0000-0000-00002E6A0000}"/>
    <cellStyle name="Title 21 9 3" xfId="33255" xr:uid="{00000000-0005-0000-0000-00002F6A0000}"/>
    <cellStyle name="Title 22" xfId="15641" xr:uid="{00000000-0005-0000-0000-0000306A0000}"/>
    <cellStyle name="Title 22 10" xfId="15642" xr:uid="{00000000-0005-0000-0000-0000316A0000}"/>
    <cellStyle name="Title 22 10 2" xfId="15643" xr:uid="{00000000-0005-0000-0000-0000326A0000}"/>
    <cellStyle name="Title 22 10 2 2" xfId="33259" xr:uid="{00000000-0005-0000-0000-0000336A0000}"/>
    <cellStyle name="Title 22 10 3" xfId="33258" xr:uid="{00000000-0005-0000-0000-0000346A0000}"/>
    <cellStyle name="Title 22 11" xfId="15644" xr:uid="{00000000-0005-0000-0000-0000356A0000}"/>
    <cellStyle name="Title 22 11 2" xfId="33260" xr:uid="{00000000-0005-0000-0000-0000366A0000}"/>
    <cellStyle name="Title 22 12" xfId="33257" xr:uid="{00000000-0005-0000-0000-0000376A0000}"/>
    <cellStyle name="Title 22 2" xfId="15645" xr:uid="{00000000-0005-0000-0000-0000386A0000}"/>
    <cellStyle name="Title 22 2 2" xfId="15646" xr:uid="{00000000-0005-0000-0000-0000396A0000}"/>
    <cellStyle name="Title 22 2 2 2" xfId="15647" xr:uid="{00000000-0005-0000-0000-00003A6A0000}"/>
    <cellStyle name="Title 22 2 2 2 2" xfId="33263" xr:uid="{00000000-0005-0000-0000-00003B6A0000}"/>
    <cellStyle name="Title 22 2 2 3" xfId="33262" xr:uid="{00000000-0005-0000-0000-00003C6A0000}"/>
    <cellStyle name="Title 22 2 3" xfId="15648" xr:uid="{00000000-0005-0000-0000-00003D6A0000}"/>
    <cellStyle name="Title 22 2 3 2" xfId="15649" xr:uid="{00000000-0005-0000-0000-00003E6A0000}"/>
    <cellStyle name="Title 22 2 3 2 2" xfId="33265" xr:uid="{00000000-0005-0000-0000-00003F6A0000}"/>
    <cellStyle name="Title 22 2 3 3" xfId="33264" xr:uid="{00000000-0005-0000-0000-0000406A0000}"/>
    <cellStyle name="Title 22 2 4" xfId="15650" xr:uid="{00000000-0005-0000-0000-0000416A0000}"/>
    <cellStyle name="Title 22 2 4 2" xfId="33266" xr:uid="{00000000-0005-0000-0000-0000426A0000}"/>
    <cellStyle name="Title 22 2 5" xfId="33261" xr:uid="{00000000-0005-0000-0000-0000436A0000}"/>
    <cellStyle name="Title 22 3" xfId="15651" xr:uid="{00000000-0005-0000-0000-0000446A0000}"/>
    <cellStyle name="Title 22 3 2" xfId="15652" xr:uid="{00000000-0005-0000-0000-0000456A0000}"/>
    <cellStyle name="Title 22 3 2 2" xfId="15653" xr:uid="{00000000-0005-0000-0000-0000466A0000}"/>
    <cellStyle name="Title 22 3 2 2 2" xfId="33269" xr:uid="{00000000-0005-0000-0000-0000476A0000}"/>
    <cellStyle name="Title 22 3 2 3" xfId="33268" xr:uid="{00000000-0005-0000-0000-0000486A0000}"/>
    <cellStyle name="Title 22 3 3" xfId="15654" xr:uid="{00000000-0005-0000-0000-0000496A0000}"/>
    <cellStyle name="Title 22 3 3 2" xfId="15655" xr:uid="{00000000-0005-0000-0000-00004A6A0000}"/>
    <cellStyle name="Title 22 3 3 2 2" xfId="33271" xr:uid="{00000000-0005-0000-0000-00004B6A0000}"/>
    <cellStyle name="Title 22 3 3 3" xfId="33270" xr:uid="{00000000-0005-0000-0000-00004C6A0000}"/>
    <cellStyle name="Title 22 3 4" xfId="15656" xr:uid="{00000000-0005-0000-0000-00004D6A0000}"/>
    <cellStyle name="Title 22 3 4 2" xfId="33272" xr:uid="{00000000-0005-0000-0000-00004E6A0000}"/>
    <cellStyle name="Title 22 3 5" xfId="33267" xr:uid="{00000000-0005-0000-0000-00004F6A0000}"/>
    <cellStyle name="Title 22 4" xfId="15657" xr:uid="{00000000-0005-0000-0000-0000506A0000}"/>
    <cellStyle name="Title 22 4 2" xfId="15658" xr:uid="{00000000-0005-0000-0000-0000516A0000}"/>
    <cellStyle name="Title 22 4 2 2" xfId="15659" xr:uid="{00000000-0005-0000-0000-0000526A0000}"/>
    <cellStyle name="Title 22 4 2 2 2" xfId="33275" xr:uid="{00000000-0005-0000-0000-0000536A0000}"/>
    <cellStyle name="Title 22 4 2 3" xfId="33274" xr:uid="{00000000-0005-0000-0000-0000546A0000}"/>
    <cellStyle name="Title 22 4 3" xfId="15660" xr:uid="{00000000-0005-0000-0000-0000556A0000}"/>
    <cellStyle name="Title 22 4 3 2" xfId="15661" xr:uid="{00000000-0005-0000-0000-0000566A0000}"/>
    <cellStyle name="Title 22 4 3 2 2" xfId="33277" xr:uid="{00000000-0005-0000-0000-0000576A0000}"/>
    <cellStyle name="Title 22 4 3 3" xfId="33276" xr:uid="{00000000-0005-0000-0000-0000586A0000}"/>
    <cellStyle name="Title 22 4 4" xfId="15662" xr:uid="{00000000-0005-0000-0000-0000596A0000}"/>
    <cellStyle name="Title 22 4 4 2" xfId="33278" xr:uid="{00000000-0005-0000-0000-00005A6A0000}"/>
    <cellStyle name="Title 22 4 5" xfId="33273" xr:uid="{00000000-0005-0000-0000-00005B6A0000}"/>
    <cellStyle name="Title 22 5" xfId="15663" xr:uid="{00000000-0005-0000-0000-00005C6A0000}"/>
    <cellStyle name="Title 22 5 2" xfId="15664" xr:uid="{00000000-0005-0000-0000-00005D6A0000}"/>
    <cellStyle name="Title 22 5 2 2" xfId="15665" xr:uid="{00000000-0005-0000-0000-00005E6A0000}"/>
    <cellStyle name="Title 22 5 2 2 2" xfId="33281" xr:uid="{00000000-0005-0000-0000-00005F6A0000}"/>
    <cellStyle name="Title 22 5 2 3" xfId="33280" xr:uid="{00000000-0005-0000-0000-0000606A0000}"/>
    <cellStyle name="Title 22 5 3" xfId="15666" xr:uid="{00000000-0005-0000-0000-0000616A0000}"/>
    <cellStyle name="Title 22 5 3 2" xfId="15667" xr:uid="{00000000-0005-0000-0000-0000626A0000}"/>
    <cellStyle name="Title 22 5 3 2 2" xfId="33283" xr:uid="{00000000-0005-0000-0000-0000636A0000}"/>
    <cellStyle name="Title 22 5 3 3" xfId="33282" xr:uid="{00000000-0005-0000-0000-0000646A0000}"/>
    <cellStyle name="Title 22 5 4" xfId="15668" xr:uid="{00000000-0005-0000-0000-0000656A0000}"/>
    <cellStyle name="Title 22 5 4 2" xfId="15669" xr:uid="{00000000-0005-0000-0000-0000666A0000}"/>
    <cellStyle name="Title 22 5 4 2 2" xfId="33285" xr:uid="{00000000-0005-0000-0000-0000676A0000}"/>
    <cellStyle name="Title 22 5 4 3" xfId="33284" xr:uid="{00000000-0005-0000-0000-0000686A0000}"/>
    <cellStyle name="Title 22 5 5" xfId="15670" xr:uid="{00000000-0005-0000-0000-0000696A0000}"/>
    <cellStyle name="Title 22 5 5 2" xfId="33286" xr:uid="{00000000-0005-0000-0000-00006A6A0000}"/>
    <cellStyle name="Title 22 5 6" xfId="33279" xr:uid="{00000000-0005-0000-0000-00006B6A0000}"/>
    <cellStyle name="Title 22 6" xfId="15671" xr:uid="{00000000-0005-0000-0000-00006C6A0000}"/>
    <cellStyle name="Title 22 6 2" xfId="15672" xr:uid="{00000000-0005-0000-0000-00006D6A0000}"/>
    <cellStyle name="Title 22 6 2 2" xfId="15673" xr:uid="{00000000-0005-0000-0000-00006E6A0000}"/>
    <cellStyle name="Title 22 6 2 2 2" xfId="33289" xr:uid="{00000000-0005-0000-0000-00006F6A0000}"/>
    <cellStyle name="Title 22 6 2 3" xfId="33288" xr:uid="{00000000-0005-0000-0000-0000706A0000}"/>
    <cellStyle name="Title 22 6 3" xfId="15674" xr:uid="{00000000-0005-0000-0000-0000716A0000}"/>
    <cellStyle name="Title 22 6 3 2" xfId="15675" xr:uid="{00000000-0005-0000-0000-0000726A0000}"/>
    <cellStyle name="Title 22 6 3 2 2" xfId="33291" xr:uid="{00000000-0005-0000-0000-0000736A0000}"/>
    <cellStyle name="Title 22 6 3 3" xfId="33290" xr:uid="{00000000-0005-0000-0000-0000746A0000}"/>
    <cellStyle name="Title 22 6 4" xfId="15676" xr:uid="{00000000-0005-0000-0000-0000756A0000}"/>
    <cellStyle name="Title 22 6 4 2" xfId="33292" xr:uid="{00000000-0005-0000-0000-0000766A0000}"/>
    <cellStyle name="Title 22 6 5" xfId="33287" xr:uid="{00000000-0005-0000-0000-0000776A0000}"/>
    <cellStyle name="Title 22 7" xfId="15677" xr:uid="{00000000-0005-0000-0000-0000786A0000}"/>
    <cellStyle name="Title 22 7 2" xfId="15678" xr:uid="{00000000-0005-0000-0000-0000796A0000}"/>
    <cellStyle name="Title 22 7 2 2" xfId="33294" xr:uid="{00000000-0005-0000-0000-00007A6A0000}"/>
    <cellStyle name="Title 22 7 3" xfId="33293" xr:uid="{00000000-0005-0000-0000-00007B6A0000}"/>
    <cellStyle name="Title 22 8" xfId="15679" xr:uid="{00000000-0005-0000-0000-00007C6A0000}"/>
    <cellStyle name="Title 22 8 2" xfId="15680" xr:uid="{00000000-0005-0000-0000-00007D6A0000}"/>
    <cellStyle name="Title 22 8 2 2" xfId="33296" xr:uid="{00000000-0005-0000-0000-00007E6A0000}"/>
    <cellStyle name="Title 22 8 3" xfId="33295" xr:uid="{00000000-0005-0000-0000-00007F6A0000}"/>
    <cellStyle name="Title 22 9" xfId="15681" xr:uid="{00000000-0005-0000-0000-0000806A0000}"/>
    <cellStyle name="Title 22 9 2" xfId="15682" xr:uid="{00000000-0005-0000-0000-0000816A0000}"/>
    <cellStyle name="Title 22 9 2 2" xfId="33298" xr:uid="{00000000-0005-0000-0000-0000826A0000}"/>
    <cellStyle name="Title 22 9 3" xfId="33297" xr:uid="{00000000-0005-0000-0000-0000836A0000}"/>
    <cellStyle name="Title 23" xfId="15683" xr:uid="{00000000-0005-0000-0000-0000846A0000}"/>
    <cellStyle name="Title 23 10" xfId="15684" xr:uid="{00000000-0005-0000-0000-0000856A0000}"/>
    <cellStyle name="Title 23 10 2" xfId="15685" xr:uid="{00000000-0005-0000-0000-0000866A0000}"/>
    <cellStyle name="Title 23 10 2 2" xfId="33301" xr:uid="{00000000-0005-0000-0000-0000876A0000}"/>
    <cellStyle name="Title 23 10 3" xfId="33300" xr:uid="{00000000-0005-0000-0000-0000886A0000}"/>
    <cellStyle name="Title 23 11" xfId="15686" xr:uid="{00000000-0005-0000-0000-0000896A0000}"/>
    <cellStyle name="Title 23 11 2" xfId="33302" xr:uid="{00000000-0005-0000-0000-00008A6A0000}"/>
    <cellStyle name="Title 23 12" xfId="33299" xr:uid="{00000000-0005-0000-0000-00008B6A0000}"/>
    <cellStyle name="Title 23 2" xfId="15687" xr:uid="{00000000-0005-0000-0000-00008C6A0000}"/>
    <cellStyle name="Title 23 2 2" xfId="15688" xr:uid="{00000000-0005-0000-0000-00008D6A0000}"/>
    <cellStyle name="Title 23 2 2 2" xfId="15689" xr:uid="{00000000-0005-0000-0000-00008E6A0000}"/>
    <cellStyle name="Title 23 2 2 2 2" xfId="33305" xr:uid="{00000000-0005-0000-0000-00008F6A0000}"/>
    <cellStyle name="Title 23 2 2 3" xfId="33304" xr:uid="{00000000-0005-0000-0000-0000906A0000}"/>
    <cellStyle name="Title 23 2 3" xfId="15690" xr:uid="{00000000-0005-0000-0000-0000916A0000}"/>
    <cellStyle name="Title 23 2 3 2" xfId="15691" xr:uid="{00000000-0005-0000-0000-0000926A0000}"/>
    <cellStyle name="Title 23 2 3 2 2" xfId="33307" xr:uid="{00000000-0005-0000-0000-0000936A0000}"/>
    <cellStyle name="Title 23 2 3 3" xfId="33306" xr:uid="{00000000-0005-0000-0000-0000946A0000}"/>
    <cellStyle name="Title 23 2 4" xfId="15692" xr:uid="{00000000-0005-0000-0000-0000956A0000}"/>
    <cellStyle name="Title 23 2 4 2" xfId="33308" xr:uid="{00000000-0005-0000-0000-0000966A0000}"/>
    <cellStyle name="Title 23 2 5" xfId="33303" xr:uid="{00000000-0005-0000-0000-0000976A0000}"/>
    <cellStyle name="Title 23 3" xfId="15693" xr:uid="{00000000-0005-0000-0000-0000986A0000}"/>
    <cellStyle name="Title 23 3 2" xfId="15694" xr:uid="{00000000-0005-0000-0000-0000996A0000}"/>
    <cellStyle name="Title 23 3 2 2" xfId="15695" xr:uid="{00000000-0005-0000-0000-00009A6A0000}"/>
    <cellStyle name="Title 23 3 2 2 2" xfId="33311" xr:uid="{00000000-0005-0000-0000-00009B6A0000}"/>
    <cellStyle name="Title 23 3 2 3" xfId="33310" xr:uid="{00000000-0005-0000-0000-00009C6A0000}"/>
    <cellStyle name="Title 23 3 3" xfId="15696" xr:uid="{00000000-0005-0000-0000-00009D6A0000}"/>
    <cellStyle name="Title 23 3 3 2" xfId="15697" xr:uid="{00000000-0005-0000-0000-00009E6A0000}"/>
    <cellStyle name="Title 23 3 3 2 2" xfId="33313" xr:uid="{00000000-0005-0000-0000-00009F6A0000}"/>
    <cellStyle name="Title 23 3 3 3" xfId="33312" xr:uid="{00000000-0005-0000-0000-0000A06A0000}"/>
    <cellStyle name="Title 23 3 4" xfId="15698" xr:uid="{00000000-0005-0000-0000-0000A16A0000}"/>
    <cellStyle name="Title 23 3 4 2" xfId="33314" xr:uid="{00000000-0005-0000-0000-0000A26A0000}"/>
    <cellStyle name="Title 23 3 5" xfId="33309" xr:uid="{00000000-0005-0000-0000-0000A36A0000}"/>
    <cellStyle name="Title 23 4" xfId="15699" xr:uid="{00000000-0005-0000-0000-0000A46A0000}"/>
    <cellStyle name="Title 23 4 2" xfId="15700" xr:uid="{00000000-0005-0000-0000-0000A56A0000}"/>
    <cellStyle name="Title 23 4 2 2" xfId="15701" xr:uid="{00000000-0005-0000-0000-0000A66A0000}"/>
    <cellStyle name="Title 23 4 2 2 2" xfId="33317" xr:uid="{00000000-0005-0000-0000-0000A76A0000}"/>
    <cellStyle name="Title 23 4 2 3" xfId="33316" xr:uid="{00000000-0005-0000-0000-0000A86A0000}"/>
    <cellStyle name="Title 23 4 3" xfId="15702" xr:uid="{00000000-0005-0000-0000-0000A96A0000}"/>
    <cellStyle name="Title 23 4 3 2" xfId="15703" xr:uid="{00000000-0005-0000-0000-0000AA6A0000}"/>
    <cellStyle name="Title 23 4 3 2 2" xfId="33319" xr:uid="{00000000-0005-0000-0000-0000AB6A0000}"/>
    <cellStyle name="Title 23 4 3 3" xfId="33318" xr:uid="{00000000-0005-0000-0000-0000AC6A0000}"/>
    <cellStyle name="Title 23 4 4" xfId="15704" xr:uid="{00000000-0005-0000-0000-0000AD6A0000}"/>
    <cellStyle name="Title 23 4 4 2" xfId="33320" xr:uid="{00000000-0005-0000-0000-0000AE6A0000}"/>
    <cellStyle name="Title 23 4 5" xfId="33315" xr:uid="{00000000-0005-0000-0000-0000AF6A0000}"/>
    <cellStyle name="Title 23 5" xfId="15705" xr:uid="{00000000-0005-0000-0000-0000B06A0000}"/>
    <cellStyle name="Title 23 5 2" xfId="15706" xr:uid="{00000000-0005-0000-0000-0000B16A0000}"/>
    <cellStyle name="Title 23 5 2 2" xfId="15707" xr:uid="{00000000-0005-0000-0000-0000B26A0000}"/>
    <cellStyle name="Title 23 5 2 2 2" xfId="33323" xr:uid="{00000000-0005-0000-0000-0000B36A0000}"/>
    <cellStyle name="Title 23 5 2 3" xfId="33322" xr:uid="{00000000-0005-0000-0000-0000B46A0000}"/>
    <cellStyle name="Title 23 5 3" xfId="15708" xr:uid="{00000000-0005-0000-0000-0000B56A0000}"/>
    <cellStyle name="Title 23 5 3 2" xfId="15709" xr:uid="{00000000-0005-0000-0000-0000B66A0000}"/>
    <cellStyle name="Title 23 5 3 2 2" xfId="33325" xr:uid="{00000000-0005-0000-0000-0000B76A0000}"/>
    <cellStyle name="Title 23 5 3 3" xfId="33324" xr:uid="{00000000-0005-0000-0000-0000B86A0000}"/>
    <cellStyle name="Title 23 5 4" xfId="15710" xr:uid="{00000000-0005-0000-0000-0000B96A0000}"/>
    <cellStyle name="Title 23 5 4 2" xfId="15711" xr:uid="{00000000-0005-0000-0000-0000BA6A0000}"/>
    <cellStyle name="Title 23 5 4 2 2" xfId="33327" xr:uid="{00000000-0005-0000-0000-0000BB6A0000}"/>
    <cellStyle name="Title 23 5 4 3" xfId="33326" xr:uid="{00000000-0005-0000-0000-0000BC6A0000}"/>
    <cellStyle name="Title 23 5 5" xfId="15712" xr:uid="{00000000-0005-0000-0000-0000BD6A0000}"/>
    <cellStyle name="Title 23 5 5 2" xfId="33328" xr:uid="{00000000-0005-0000-0000-0000BE6A0000}"/>
    <cellStyle name="Title 23 5 6" xfId="33321" xr:uid="{00000000-0005-0000-0000-0000BF6A0000}"/>
    <cellStyle name="Title 23 6" xfId="15713" xr:uid="{00000000-0005-0000-0000-0000C06A0000}"/>
    <cellStyle name="Title 23 6 2" xfId="15714" xr:uid="{00000000-0005-0000-0000-0000C16A0000}"/>
    <cellStyle name="Title 23 6 2 2" xfId="15715" xr:uid="{00000000-0005-0000-0000-0000C26A0000}"/>
    <cellStyle name="Title 23 6 2 2 2" xfId="33331" xr:uid="{00000000-0005-0000-0000-0000C36A0000}"/>
    <cellStyle name="Title 23 6 2 3" xfId="33330" xr:uid="{00000000-0005-0000-0000-0000C46A0000}"/>
    <cellStyle name="Title 23 6 3" xfId="15716" xr:uid="{00000000-0005-0000-0000-0000C56A0000}"/>
    <cellStyle name="Title 23 6 3 2" xfId="15717" xr:uid="{00000000-0005-0000-0000-0000C66A0000}"/>
    <cellStyle name="Title 23 6 3 2 2" xfId="33333" xr:uid="{00000000-0005-0000-0000-0000C76A0000}"/>
    <cellStyle name="Title 23 6 3 3" xfId="33332" xr:uid="{00000000-0005-0000-0000-0000C86A0000}"/>
    <cellStyle name="Title 23 6 4" xfId="15718" xr:uid="{00000000-0005-0000-0000-0000C96A0000}"/>
    <cellStyle name="Title 23 6 4 2" xfId="33334" xr:uid="{00000000-0005-0000-0000-0000CA6A0000}"/>
    <cellStyle name="Title 23 6 5" xfId="33329" xr:uid="{00000000-0005-0000-0000-0000CB6A0000}"/>
    <cellStyle name="Title 23 7" xfId="15719" xr:uid="{00000000-0005-0000-0000-0000CC6A0000}"/>
    <cellStyle name="Title 23 7 2" xfId="15720" xr:uid="{00000000-0005-0000-0000-0000CD6A0000}"/>
    <cellStyle name="Title 23 7 2 2" xfId="33336" xr:uid="{00000000-0005-0000-0000-0000CE6A0000}"/>
    <cellStyle name="Title 23 7 3" xfId="33335" xr:uid="{00000000-0005-0000-0000-0000CF6A0000}"/>
    <cellStyle name="Title 23 8" xfId="15721" xr:uid="{00000000-0005-0000-0000-0000D06A0000}"/>
    <cellStyle name="Title 23 8 2" xfId="15722" xr:uid="{00000000-0005-0000-0000-0000D16A0000}"/>
    <cellStyle name="Title 23 8 2 2" xfId="33338" xr:uid="{00000000-0005-0000-0000-0000D26A0000}"/>
    <cellStyle name="Title 23 8 3" xfId="33337" xr:uid="{00000000-0005-0000-0000-0000D36A0000}"/>
    <cellStyle name="Title 23 9" xfId="15723" xr:uid="{00000000-0005-0000-0000-0000D46A0000}"/>
    <cellStyle name="Title 23 9 2" xfId="15724" xr:uid="{00000000-0005-0000-0000-0000D56A0000}"/>
    <cellStyle name="Title 23 9 2 2" xfId="33340" xr:uid="{00000000-0005-0000-0000-0000D66A0000}"/>
    <cellStyle name="Title 23 9 3" xfId="33339" xr:uid="{00000000-0005-0000-0000-0000D76A0000}"/>
    <cellStyle name="Title 24" xfId="15725" xr:uid="{00000000-0005-0000-0000-0000D86A0000}"/>
    <cellStyle name="Title 24 10" xfId="15726" xr:uid="{00000000-0005-0000-0000-0000D96A0000}"/>
    <cellStyle name="Title 24 10 2" xfId="15727" xr:uid="{00000000-0005-0000-0000-0000DA6A0000}"/>
    <cellStyle name="Title 24 10 2 2" xfId="33343" xr:uid="{00000000-0005-0000-0000-0000DB6A0000}"/>
    <cellStyle name="Title 24 10 3" xfId="33342" xr:uid="{00000000-0005-0000-0000-0000DC6A0000}"/>
    <cellStyle name="Title 24 11" xfId="15728" xr:uid="{00000000-0005-0000-0000-0000DD6A0000}"/>
    <cellStyle name="Title 24 11 2" xfId="33344" xr:uid="{00000000-0005-0000-0000-0000DE6A0000}"/>
    <cellStyle name="Title 24 12" xfId="33341" xr:uid="{00000000-0005-0000-0000-0000DF6A0000}"/>
    <cellStyle name="Title 24 2" xfId="15729" xr:uid="{00000000-0005-0000-0000-0000E06A0000}"/>
    <cellStyle name="Title 24 2 2" xfId="15730" xr:uid="{00000000-0005-0000-0000-0000E16A0000}"/>
    <cellStyle name="Title 24 2 2 2" xfId="15731" xr:uid="{00000000-0005-0000-0000-0000E26A0000}"/>
    <cellStyle name="Title 24 2 2 2 2" xfId="33347" xr:uid="{00000000-0005-0000-0000-0000E36A0000}"/>
    <cellStyle name="Title 24 2 2 3" xfId="33346" xr:uid="{00000000-0005-0000-0000-0000E46A0000}"/>
    <cellStyle name="Title 24 2 3" xfId="15732" xr:uid="{00000000-0005-0000-0000-0000E56A0000}"/>
    <cellStyle name="Title 24 2 3 2" xfId="15733" xr:uid="{00000000-0005-0000-0000-0000E66A0000}"/>
    <cellStyle name="Title 24 2 3 2 2" xfId="33349" xr:uid="{00000000-0005-0000-0000-0000E76A0000}"/>
    <cellStyle name="Title 24 2 3 3" xfId="33348" xr:uid="{00000000-0005-0000-0000-0000E86A0000}"/>
    <cellStyle name="Title 24 2 4" xfId="15734" xr:uid="{00000000-0005-0000-0000-0000E96A0000}"/>
    <cellStyle name="Title 24 2 4 2" xfId="33350" xr:uid="{00000000-0005-0000-0000-0000EA6A0000}"/>
    <cellStyle name="Title 24 2 5" xfId="33345" xr:uid="{00000000-0005-0000-0000-0000EB6A0000}"/>
    <cellStyle name="Title 24 3" xfId="15735" xr:uid="{00000000-0005-0000-0000-0000EC6A0000}"/>
    <cellStyle name="Title 24 3 2" xfId="15736" xr:uid="{00000000-0005-0000-0000-0000ED6A0000}"/>
    <cellStyle name="Title 24 3 2 2" xfId="15737" xr:uid="{00000000-0005-0000-0000-0000EE6A0000}"/>
    <cellStyle name="Title 24 3 2 2 2" xfId="33353" xr:uid="{00000000-0005-0000-0000-0000EF6A0000}"/>
    <cellStyle name="Title 24 3 2 3" xfId="33352" xr:uid="{00000000-0005-0000-0000-0000F06A0000}"/>
    <cellStyle name="Title 24 3 3" xfId="15738" xr:uid="{00000000-0005-0000-0000-0000F16A0000}"/>
    <cellStyle name="Title 24 3 3 2" xfId="15739" xr:uid="{00000000-0005-0000-0000-0000F26A0000}"/>
    <cellStyle name="Title 24 3 3 2 2" xfId="33355" xr:uid="{00000000-0005-0000-0000-0000F36A0000}"/>
    <cellStyle name="Title 24 3 3 3" xfId="33354" xr:uid="{00000000-0005-0000-0000-0000F46A0000}"/>
    <cellStyle name="Title 24 3 4" xfId="15740" xr:uid="{00000000-0005-0000-0000-0000F56A0000}"/>
    <cellStyle name="Title 24 3 4 2" xfId="33356" xr:uid="{00000000-0005-0000-0000-0000F66A0000}"/>
    <cellStyle name="Title 24 3 5" xfId="33351" xr:uid="{00000000-0005-0000-0000-0000F76A0000}"/>
    <cellStyle name="Title 24 4" xfId="15741" xr:uid="{00000000-0005-0000-0000-0000F86A0000}"/>
    <cellStyle name="Title 24 4 2" xfId="15742" xr:uid="{00000000-0005-0000-0000-0000F96A0000}"/>
    <cellStyle name="Title 24 4 2 2" xfId="15743" xr:uid="{00000000-0005-0000-0000-0000FA6A0000}"/>
    <cellStyle name="Title 24 4 2 2 2" xfId="33359" xr:uid="{00000000-0005-0000-0000-0000FB6A0000}"/>
    <cellStyle name="Title 24 4 2 3" xfId="33358" xr:uid="{00000000-0005-0000-0000-0000FC6A0000}"/>
    <cellStyle name="Title 24 4 3" xfId="15744" xr:uid="{00000000-0005-0000-0000-0000FD6A0000}"/>
    <cellStyle name="Title 24 4 3 2" xfId="15745" xr:uid="{00000000-0005-0000-0000-0000FE6A0000}"/>
    <cellStyle name="Title 24 4 3 2 2" xfId="33361" xr:uid="{00000000-0005-0000-0000-0000FF6A0000}"/>
    <cellStyle name="Title 24 4 3 3" xfId="33360" xr:uid="{00000000-0005-0000-0000-0000006B0000}"/>
    <cellStyle name="Title 24 4 4" xfId="15746" xr:uid="{00000000-0005-0000-0000-0000016B0000}"/>
    <cellStyle name="Title 24 4 4 2" xfId="33362" xr:uid="{00000000-0005-0000-0000-0000026B0000}"/>
    <cellStyle name="Title 24 4 5" xfId="33357" xr:uid="{00000000-0005-0000-0000-0000036B0000}"/>
    <cellStyle name="Title 24 5" xfId="15747" xr:uid="{00000000-0005-0000-0000-0000046B0000}"/>
    <cellStyle name="Title 24 5 2" xfId="15748" xr:uid="{00000000-0005-0000-0000-0000056B0000}"/>
    <cellStyle name="Title 24 5 2 2" xfId="15749" xr:uid="{00000000-0005-0000-0000-0000066B0000}"/>
    <cellStyle name="Title 24 5 2 2 2" xfId="33365" xr:uid="{00000000-0005-0000-0000-0000076B0000}"/>
    <cellStyle name="Title 24 5 2 3" xfId="33364" xr:uid="{00000000-0005-0000-0000-0000086B0000}"/>
    <cellStyle name="Title 24 5 3" xfId="15750" xr:uid="{00000000-0005-0000-0000-0000096B0000}"/>
    <cellStyle name="Title 24 5 3 2" xfId="15751" xr:uid="{00000000-0005-0000-0000-00000A6B0000}"/>
    <cellStyle name="Title 24 5 3 2 2" xfId="33367" xr:uid="{00000000-0005-0000-0000-00000B6B0000}"/>
    <cellStyle name="Title 24 5 3 3" xfId="33366" xr:uid="{00000000-0005-0000-0000-00000C6B0000}"/>
    <cellStyle name="Title 24 5 4" xfId="15752" xr:uid="{00000000-0005-0000-0000-00000D6B0000}"/>
    <cellStyle name="Title 24 5 4 2" xfId="15753" xr:uid="{00000000-0005-0000-0000-00000E6B0000}"/>
    <cellStyle name="Title 24 5 4 2 2" xfId="33369" xr:uid="{00000000-0005-0000-0000-00000F6B0000}"/>
    <cellStyle name="Title 24 5 4 3" xfId="33368" xr:uid="{00000000-0005-0000-0000-0000106B0000}"/>
    <cellStyle name="Title 24 5 5" xfId="15754" xr:uid="{00000000-0005-0000-0000-0000116B0000}"/>
    <cellStyle name="Title 24 5 5 2" xfId="33370" xr:uid="{00000000-0005-0000-0000-0000126B0000}"/>
    <cellStyle name="Title 24 5 6" xfId="33363" xr:uid="{00000000-0005-0000-0000-0000136B0000}"/>
    <cellStyle name="Title 24 6" xfId="15755" xr:uid="{00000000-0005-0000-0000-0000146B0000}"/>
    <cellStyle name="Title 24 6 2" xfId="15756" xr:uid="{00000000-0005-0000-0000-0000156B0000}"/>
    <cellStyle name="Title 24 6 2 2" xfId="15757" xr:uid="{00000000-0005-0000-0000-0000166B0000}"/>
    <cellStyle name="Title 24 6 2 2 2" xfId="33373" xr:uid="{00000000-0005-0000-0000-0000176B0000}"/>
    <cellStyle name="Title 24 6 2 3" xfId="33372" xr:uid="{00000000-0005-0000-0000-0000186B0000}"/>
    <cellStyle name="Title 24 6 3" xfId="15758" xr:uid="{00000000-0005-0000-0000-0000196B0000}"/>
    <cellStyle name="Title 24 6 3 2" xfId="15759" xr:uid="{00000000-0005-0000-0000-00001A6B0000}"/>
    <cellStyle name="Title 24 6 3 2 2" xfId="33375" xr:uid="{00000000-0005-0000-0000-00001B6B0000}"/>
    <cellStyle name="Title 24 6 3 3" xfId="33374" xr:uid="{00000000-0005-0000-0000-00001C6B0000}"/>
    <cellStyle name="Title 24 6 4" xfId="15760" xr:uid="{00000000-0005-0000-0000-00001D6B0000}"/>
    <cellStyle name="Title 24 6 4 2" xfId="33376" xr:uid="{00000000-0005-0000-0000-00001E6B0000}"/>
    <cellStyle name="Title 24 6 5" xfId="33371" xr:uid="{00000000-0005-0000-0000-00001F6B0000}"/>
    <cellStyle name="Title 24 7" xfId="15761" xr:uid="{00000000-0005-0000-0000-0000206B0000}"/>
    <cellStyle name="Title 24 7 2" xfId="15762" xr:uid="{00000000-0005-0000-0000-0000216B0000}"/>
    <cellStyle name="Title 24 7 2 2" xfId="33378" xr:uid="{00000000-0005-0000-0000-0000226B0000}"/>
    <cellStyle name="Title 24 7 3" xfId="33377" xr:uid="{00000000-0005-0000-0000-0000236B0000}"/>
    <cellStyle name="Title 24 8" xfId="15763" xr:uid="{00000000-0005-0000-0000-0000246B0000}"/>
    <cellStyle name="Title 24 8 2" xfId="15764" xr:uid="{00000000-0005-0000-0000-0000256B0000}"/>
    <cellStyle name="Title 24 8 2 2" xfId="33380" xr:uid="{00000000-0005-0000-0000-0000266B0000}"/>
    <cellStyle name="Title 24 8 3" xfId="33379" xr:uid="{00000000-0005-0000-0000-0000276B0000}"/>
    <cellStyle name="Title 24 9" xfId="15765" xr:uid="{00000000-0005-0000-0000-0000286B0000}"/>
    <cellStyle name="Title 24 9 2" xfId="15766" xr:uid="{00000000-0005-0000-0000-0000296B0000}"/>
    <cellStyle name="Title 24 9 2 2" xfId="33382" xr:uid="{00000000-0005-0000-0000-00002A6B0000}"/>
    <cellStyle name="Title 24 9 3" xfId="33381" xr:uid="{00000000-0005-0000-0000-00002B6B0000}"/>
    <cellStyle name="Title 25" xfId="15767" xr:uid="{00000000-0005-0000-0000-00002C6B0000}"/>
    <cellStyle name="Title 25 10" xfId="15768" xr:uid="{00000000-0005-0000-0000-00002D6B0000}"/>
    <cellStyle name="Title 25 10 2" xfId="15769" xr:uid="{00000000-0005-0000-0000-00002E6B0000}"/>
    <cellStyle name="Title 25 10 2 2" xfId="33385" xr:uid="{00000000-0005-0000-0000-00002F6B0000}"/>
    <cellStyle name="Title 25 10 3" xfId="33384" xr:uid="{00000000-0005-0000-0000-0000306B0000}"/>
    <cellStyle name="Title 25 11" xfId="15770" xr:uid="{00000000-0005-0000-0000-0000316B0000}"/>
    <cellStyle name="Title 25 11 2" xfId="33386" xr:uid="{00000000-0005-0000-0000-0000326B0000}"/>
    <cellStyle name="Title 25 12" xfId="33383" xr:uid="{00000000-0005-0000-0000-0000336B0000}"/>
    <cellStyle name="Title 25 2" xfId="15771" xr:uid="{00000000-0005-0000-0000-0000346B0000}"/>
    <cellStyle name="Title 25 2 2" xfId="15772" xr:uid="{00000000-0005-0000-0000-0000356B0000}"/>
    <cellStyle name="Title 25 2 2 2" xfId="15773" xr:uid="{00000000-0005-0000-0000-0000366B0000}"/>
    <cellStyle name="Title 25 2 2 2 2" xfId="33389" xr:uid="{00000000-0005-0000-0000-0000376B0000}"/>
    <cellStyle name="Title 25 2 2 3" xfId="33388" xr:uid="{00000000-0005-0000-0000-0000386B0000}"/>
    <cellStyle name="Title 25 2 3" xfId="15774" xr:uid="{00000000-0005-0000-0000-0000396B0000}"/>
    <cellStyle name="Title 25 2 3 2" xfId="15775" xr:uid="{00000000-0005-0000-0000-00003A6B0000}"/>
    <cellStyle name="Title 25 2 3 2 2" xfId="33391" xr:uid="{00000000-0005-0000-0000-00003B6B0000}"/>
    <cellStyle name="Title 25 2 3 3" xfId="33390" xr:uid="{00000000-0005-0000-0000-00003C6B0000}"/>
    <cellStyle name="Title 25 2 4" xfId="15776" xr:uid="{00000000-0005-0000-0000-00003D6B0000}"/>
    <cellStyle name="Title 25 2 4 2" xfId="33392" xr:uid="{00000000-0005-0000-0000-00003E6B0000}"/>
    <cellStyle name="Title 25 2 5" xfId="33387" xr:uid="{00000000-0005-0000-0000-00003F6B0000}"/>
    <cellStyle name="Title 25 3" xfId="15777" xr:uid="{00000000-0005-0000-0000-0000406B0000}"/>
    <cellStyle name="Title 25 3 2" xfId="15778" xr:uid="{00000000-0005-0000-0000-0000416B0000}"/>
    <cellStyle name="Title 25 3 2 2" xfId="15779" xr:uid="{00000000-0005-0000-0000-0000426B0000}"/>
    <cellStyle name="Title 25 3 2 2 2" xfId="33395" xr:uid="{00000000-0005-0000-0000-0000436B0000}"/>
    <cellStyle name="Title 25 3 2 3" xfId="33394" xr:uid="{00000000-0005-0000-0000-0000446B0000}"/>
    <cellStyle name="Title 25 3 3" xfId="15780" xr:uid="{00000000-0005-0000-0000-0000456B0000}"/>
    <cellStyle name="Title 25 3 3 2" xfId="15781" xr:uid="{00000000-0005-0000-0000-0000466B0000}"/>
    <cellStyle name="Title 25 3 3 2 2" xfId="33397" xr:uid="{00000000-0005-0000-0000-0000476B0000}"/>
    <cellStyle name="Title 25 3 3 3" xfId="33396" xr:uid="{00000000-0005-0000-0000-0000486B0000}"/>
    <cellStyle name="Title 25 3 4" xfId="15782" xr:uid="{00000000-0005-0000-0000-0000496B0000}"/>
    <cellStyle name="Title 25 3 4 2" xfId="33398" xr:uid="{00000000-0005-0000-0000-00004A6B0000}"/>
    <cellStyle name="Title 25 3 5" xfId="33393" xr:uid="{00000000-0005-0000-0000-00004B6B0000}"/>
    <cellStyle name="Title 25 4" xfId="15783" xr:uid="{00000000-0005-0000-0000-00004C6B0000}"/>
    <cellStyle name="Title 25 4 2" xfId="15784" xr:uid="{00000000-0005-0000-0000-00004D6B0000}"/>
    <cellStyle name="Title 25 4 2 2" xfId="15785" xr:uid="{00000000-0005-0000-0000-00004E6B0000}"/>
    <cellStyle name="Title 25 4 2 2 2" xfId="33401" xr:uid="{00000000-0005-0000-0000-00004F6B0000}"/>
    <cellStyle name="Title 25 4 2 3" xfId="33400" xr:uid="{00000000-0005-0000-0000-0000506B0000}"/>
    <cellStyle name="Title 25 4 3" xfId="15786" xr:uid="{00000000-0005-0000-0000-0000516B0000}"/>
    <cellStyle name="Title 25 4 3 2" xfId="15787" xr:uid="{00000000-0005-0000-0000-0000526B0000}"/>
    <cellStyle name="Title 25 4 3 2 2" xfId="33403" xr:uid="{00000000-0005-0000-0000-0000536B0000}"/>
    <cellStyle name="Title 25 4 3 3" xfId="33402" xr:uid="{00000000-0005-0000-0000-0000546B0000}"/>
    <cellStyle name="Title 25 4 4" xfId="15788" xr:uid="{00000000-0005-0000-0000-0000556B0000}"/>
    <cellStyle name="Title 25 4 4 2" xfId="33404" xr:uid="{00000000-0005-0000-0000-0000566B0000}"/>
    <cellStyle name="Title 25 4 5" xfId="33399" xr:uid="{00000000-0005-0000-0000-0000576B0000}"/>
    <cellStyle name="Title 25 5" xfId="15789" xr:uid="{00000000-0005-0000-0000-0000586B0000}"/>
    <cellStyle name="Title 25 5 2" xfId="15790" xr:uid="{00000000-0005-0000-0000-0000596B0000}"/>
    <cellStyle name="Title 25 5 2 2" xfId="15791" xr:uid="{00000000-0005-0000-0000-00005A6B0000}"/>
    <cellStyle name="Title 25 5 2 2 2" xfId="33407" xr:uid="{00000000-0005-0000-0000-00005B6B0000}"/>
    <cellStyle name="Title 25 5 2 3" xfId="33406" xr:uid="{00000000-0005-0000-0000-00005C6B0000}"/>
    <cellStyle name="Title 25 5 3" xfId="15792" xr:uid="{00000000-0005-0000-0000-00005D6B0000}"/>
    <cellStyle name="Title 25 5 3 2" xfId="15793" xr:uid="{00000000-0005-0000-0000-00005E6B0000}"/>
    <cellStyle name="Title 25 5 3 2 2" xfId="33409" xr:uid="{00000000-0005-0000-0000-00005F6B0000}"/>
    <cellStyle name="Title 25 5 3 3" xfId="33408" xr:uid="{00000000-0005-0000-0000-0000606B0000}"/>
    <cellStyle name="Title 25 5 4" xfId="15794" xr:uid="{00000000-0005-0000-0000-0000616B0000}"/>
    <cellStyle name="Title 25 5 4 2" xfId="15795" xr:uid="{00000000-0005-0000-0000-0000626B0000}"/>
    <cellStyle name="Title 25 5 4 2 2" xfId="33411" xr:uid="{00000000-0005-0000-0000-0000636B0000}"/>
    <cellStyle name="Title 25 5 4 3" xfId="33410" xr:uid="{00000000-0005-0000-0000-0000646B0000}"/>
    <cellStyle name="Title 25 5 5" xfId="15796" xr:uid="{00000000-0005-0000-0000-0000656B0000}"/>
    <cellStyle name="Title 25 5 5 2" xfId="33412" xr:uid="{00000000-0005-0000-0000-0000666B0000}"/>
    <cellStyle name="Title 25 5 6" xfId="33405" xr:uid="{00000000-0005-0000-0000-0000676B0000}"/>
    <cellStyle name="Title 25 6" xfId="15797" xr:uid="{00000000-0005-0000-0000-0000686B0000}"/>
    <cellStyle name="Title 25 6 2" xfId="15798" xr:uid="{00000000-0005-0000-0000-0000696B0000}"/>
    <cellStyle name="Title 25 6 2 2" xfId="15799" xr:uid="{00000000-0005-0000-0000-00006A6B0000}"/>
    <cellStyle name="Title 25 6 2 2 2" xfId="33415" xr:uid="{00000000-0005-0000-0000-00006B6B0000}"/>
    <cellStyle name="Title 25 6 2 3" xfId="33414" xr:uid="{00000000-0005-0000-0000-00006C6B0000}"/>
    <cellStyle name="Title 25 6 3" xfId="15800" xr:uid="{00000000-0005-0000-0000-00006D6B0000}"/>
    <cellStyle name="Title 25 6 3 2" xfId="15801" xr:uid="{00000000-0005-0000-0000-00006E6B0000}"/>
    <cellStyle name="Title 25 6 3 2 2" xfId="33417" xr:uid="{00000000-0005-0000-0000-00006F6B0000}"/>
    <cellStyle name="Title 25 6 3 3" xfId="33416" xr:uid="{00000000-0005-0000-0000-0000706B0000}"/>
    <cellStyle name="Title 25 6 4" xfId="15802" xr:uid="{00000000-0005-0000-0000-0000716B0000}"/>
    <cellStyle name="Title 25 6 4 2" xfId="33418" xr:uid="{00000000-0005-0000-0000-0000726B0000}"/>
    <cellStyle name="Title 25 6 5" xfId="33413" xr:uid="{00000000-0005-0000-0000-0000736B0000}"/>
    <cellStyle name="Title 25 7" xfId="15803" xr:uid="{00000000-0005-0000-0000-0000746B0000}"/>
    <cellStyle name="Title 25 7 2" xfId="15804" xr:uid="{00000000-0005-0000-0000-0000756B0000}"/>
    <cellStyle name="Title 25 7 2 2" xfId="33420" xr:uid="{00000000-0005-0000-0000-0000766B0000}"/>
    <cellStyle name="Title 25 7 3" xfId="33419" xr:uid="{00000000-0005-0000-0000-0000776B0000}"/>
    <cellStyle name="Title 25 8" xfId="15805" xr:uid="{00000000-0005-0000-0000-0000786B0000}"/>
    <cellStyle name="Title 25 8 2" xfId="15806" xr:uid="{00000000-0005-0000-0000-0000796B0000}"/>
    <cellStyle name="Title 25 8 2 2" xfId="33422" xr:uid="{00000000-0005-0000-0000-00007A6B0000}"/>
    <cellStyle name="Title 25 8 3" xfId="33421" xr:uid="{00000000-0005-0000-0000-00007B6B0000}"/>
    <cellStyle name="Title 25 9" xfId="15807" xr:uid="{00000000-0005-0000-0000-00007C6B0000}"/>
    <cellStyle name="Title 25 9 2" xfId="15808" xr:uid="{00000000-0005-0000-0000-00007D6B0000}"/>
    <cellStyle name="Title 25 9 2 2" xfId="33424" xr:uid="{00000000-0005-0000-0000-00007E6B0000}"/>
    <cellStyle name="Title 25 9 3" xfId="33423" xr:uid="{00000000-0005-0000-0000-00007F6B0000}"/>
    <cellStyle name="Title 26" xfId="15809" xr:uid="{00000000-0005-0000-0000-0000806B0000}"/>
    <cellStyle name="Title 26 10" xfId="15810" xr:uid="{00000000-0005-0000-0000-0000816B0000}"/>
    <cellStyle name="Title 26 10 2" xfId="15811" xr:uid="{00000000-0005-0000-0000-0000826B0000}"/>
    <cellStyle name="Title 26 10 2 2" xfId="33427" xr:uid="{00000000-0005-0000-0000-0000836B0000}"/>
    <cellStyle name="Title 26 10 3" xfId="33426" xr:uid="{00000000-0005-0000-0000-0000846B0000}"/>
    <cellStyle name="Title 26 11" xfId="15812" xr:uid="{00000000-0005-0000-0000-0000856B0000}"/>
    <cellStyle name="Title 26 11 2" xfId="33428" xr:uid="{00000000-0005-0000-0000-0000866B0000}"/>
    <cellStyle name="Title 26 12" xfId="33425" xr:uid="{00000000-0005-0000-0000-0000876B0000}"/>
    <cellStyle name="Title 26 2" xfId="15813" xr:uid="{00000000-0005-0000-0000-0000886B0000}"/>
    <cellStyle name="Title 26 2 2" xfId="15814" xr:uid="{00000000-0005-0000-0000-0000896B0000}"/>
    <cellStyle name="Title 26 2 2 2" xfId="15815" xr:uid="{00000000-0005-0000-0000-00008A6B0000}"/>
    <cellStyle name="Title 26 2 2 2 2" xfId="33431" xr:uid="{00000000-0005-0000-0000-00008B6B0000}"/>
    <cellStyle name="Title 26 2 2 3" xfId="33430" xr:uid="{00000000-0005-0000-0000-00008C6B0000}"/>
    <cellStyle name="Title 26 2 3" xfId="15816" xr:uid="{00000000-0005-0000-0000-00008D6B0000}"/>
    <cellStyle name="Title 26 2 3 2" xfId="15817" xr:uid="{00000000-0005-0000-0000-00008E6B0000}"/>
    <cellStyle name="Title 26 2 3 2 2" xfId="33433" xr:uid="{00000000-0005-0000-0000-00008F6B0000}"/>
    <cellStyle name="Title 26 2 3 3" xfId="33432" xr:uid="{00000000-0005-0000-0000-0000906B0000}"/>
    <cellStyle name="Title 26 2 4" xfId="15818" xr:uid="{00000000-0005-0000-0000-0000916B0000}"/>
    <cellStyle name="Title 26 2 4 2" xfId="33434" xr:uid="{00000000-0005-0000-0000-0000926B0000}"/>
    <cellStyle name="Title 26 2 5" xfId="33429" xr:uid="{00000000-0005-0000-0000-0000936B0000}"/>
    <cellStyle name="Title 26 3" xfId="15819" xr:uid="{00000000-0005-0000-0000-0000946B0000}"/>
    <cellStyle name="Title 26 3 2" xfId="15820" xr:uid="{00000000-0005-0000-0000-0000956B0000}"/>
    <cellStyle name="Title 26 3 2 2" xfId="15821" xr:uid="{00000000-0005-0000-0000-0000966B0000}"/>
    <cellStyle name="Title 26 3 2 2 2" xfId="33437" xr:uid="{00000000-0005-0000-0000-0000976B0000}"/>
    <cellStyle name="Title 26 3 2 3" xfId="33436" xr:uid="{00000000-0005-0000-0000-0000986B0000}"/>
    <cellStyle name="Title 26 3 3" xfId="15822" xr:uid="{00000000-0005-0000-0000-0000996B0000}"/>
    <cellStyle name="Title 26 3 3 2" xfId="15823" xr:uid="{00000000-0005-0000-0000-00009A6B0000}"/>
    <cellStyle name="Title 26 3 3 2 2" xfId="33439" xr:uid="{00000000-0005-0000-0000-00009B6B0000}"/>
    <cellStyle name="Title 26 3 3 3" xfId="33438" xr:uid="{00000000-0005-0000-0000-00009C6B0000}"/>
    <cellStyle name="Title 26 3 4" xfId="15824" xr:uid="{00000000-0005-0000-0000-00009D6B0000}"/>
    <cellStyle name="Title 26 3 4 2" xfId="33440" xr:uid="{00000000-0005-0000-0000-00009E6B0000}"/>
    <cellStyle name="Title 26 3 5" xfId="33435" xr:uid="{00000000-0005-0000-0000-00009F6B0000}"/>
    <cellStyle name="Title 26 4" xfId="15825" xr:uid="{00000000-0005-0000-0000-0000A06B0000}"/>
    <cellStyle name="Title 26 4 2" xfId="15826" xr:uid="{00000000-0005-0000-0000-0000A16B0000}"/>
    <cellStyle name="Title 26 4 2 2" xfId="15827" xr:uid="{00000000-0005-0000-0000-0000A26B0000}"/>
    <cellStyle name="Title 26 4 2 2 2" xfId="33443" xr:uid="{00000000-0005-0000-0000-0000A36B0000}"/>
    <cellStyle name="Title 26 4 2 3" xfId="33442" xr:uid="{00000000-0005-0000-0000-0000A46B0000}"/>
    <cellStyle name="Title 26 4 3" xfId="15828" xr:uid="{00000000-0005-0000-0000-0000A56B0000}"/>
    <cellStyle name="Title 26 4 3 2" xfId="15829" xr:uid="{00000000-0005-0000-0000-0000A66B0000}"/>
    <cellStyle name="Title 26 4 3 2 2" xfId="33445" xr:uid="{00000000-0005-0000-0000-0000A76B0000}"/>
    <cellStyle name="Title 26 4 3 3" xfId="33444" xr:uid="{00000000-0005-0000-0000-0000A86B0000}"/>
    <cellStyle name="Title 26 4 4" xfId="15830" xr:uid="{00000000-0005-0000-0000-0000A96B0000}"/>
    <cellStyle name="Title 26 4 4 2" xfId="33446" xr:uid="{00000000-0005-0000-0000-0000AA6B0000}"/>
    <cellStyle name="Title 26 4 5" xfId="33441" xr:uid="{00000000-0005-0000-0000-0000AB6B0000}"/>
    <cellStyle name="Title 26 5" xfId="15831" xr:uid="{00000000-0005-0000-0000-0000AC6B0000}"/>
    <cellStyle name="Title 26 5 2" xfId="15832" xr:uid="{00000000-0005-0000-0000-0000AD6B0000}"/>
    <cellStyle name="Title 26 5 2 2" xfId="15833" xr:uid="{00000000-0005-0000-0000-0000AE6B0000}"/>
    <cellStyle name="Title 26 5 2 2 2" xfId="33449" xr:uid="{00000000-0005-0000-0000-0000AF6B0000}"/>
    <cellStyle name="Title 26 5 2 3" xfId="33448" xr:uid="{00000000-0005-0000-0000-0000B06B0000}"/>
    <cellStyle name="Title 26 5 3" xfId="15834" xr:uid="{00000000-0005-0000-0000-0000B16B0000}"/>
    <cellStyle name="Title 26 5 3 2" xfId="15835" xr:uid="{00000000-0005-0000-0000-0000B26B0000}"/>
    <cellStyle name="Title 26 5 3 2 2" xfId="33451" xr:uid="{00000000-0005-0000-0000-0000B36B0000}"/>
    <cellStyle name="Title 26 5 3 3" xfId="33450" xr:uid="{00000000-0005-0000-0000-0000B46B0000}"/>
    <cellStyle name="Title 26 5 4" xfId="15836" xr:uid="{00000000-0005-0000-0000-0000B56B0000}"/>
    <cellStyle name="Title 26 5 4 2" xfId="15837" xr:uid="{00000000-0005-0000-0000-0000B66B0000}"/>
    <cellStyle name="Title 26 5 4 2 2" xfId="33453" xr:uid="{00000000-0005-0000-0000-0000B76B0000}"/>
    <cellStyle name="Title 26 5 4 3" xfId="33452" xr:uid="{00000000-0005-0000-0000-0000B86B0000}"/>
    <cellStyle name="Title 26 5 5" xfId="15838" xr:uid="{00000000-0005-0000-0000-0000B96B0000}"/>
    <cellStyle name="Title 26 5 5 2" xfId="33454" xr:uid="{00000000-0005-0000-0000-0000BA6B0000}"/>
    <cellStyle name="Title 26 5 6" xfId="33447" xr:uid="{00000000-0005-0000-0000-0000BB6B0000}"/>
    <cellStyle name="Title 26 6" xfId="15839" xr:uid="{00000000-0005-0000-0000-0000BC6B0000}"/>
    <cellStyle name="Title 26 6 2" xfId="15840" xr:uid="{00000000-0005-0000-0000-0000BD6B0000}"/>
    <cellStyle name="Title 26 6 2 2" xfId="15841" xr:uid="{00000000-0005-0000-0000-0000BE6B0000}"/>
    <cellStyle name="Title 26 6 2 2 2" xfId="33457" xr:uid="{00000000-0005-0000-0000-0000BF6B0000}"/>
    <cellStyle name="Title 26 6 2 3" xfId="33456" xr:uid="{00000000-0005-0000-0000-0000C06B0000}"/>
    <cellStyle name="Title 26 6 3" xfId="15842" xr:uid="{00000000-0005-0000-0000-0000C16B0000}"/>
    <cellStyle name="Title 26 6 3 2" xfId="15843" xr:uid="{00000000-0005-0000-0000-0000C26B0000}"/>
    <cellStyle name="Title 26 6 3 2 2" xfId="33459" xr:uid="{00000000-0005-0000-0000-0000C36B0000}"/>
    <cellStyle name="Title 26 6 3 3" xfId="33458" xr:uid="{00000000-0005-0000-0000-0000C46B0000}"/>
    <cellStyle name="Title 26 6 4" xfId="15844" xr:uid="{00000000-0005-0000-0000-0000C56B0000}"/>
    <cellStyle name="Title 26 6 4 2" xfId="33460" xr:uid="{00000000-0005-0000-0000-0000C66B0000}"/>
    <cellStyle name="Title 26 6 5" xfId="33455" xr:uid="{00000000-0005-0000-0000-0000C76B0000}"/>
    <cellStyle name="Title 26 7" xfId="15845" xr:uid="{00000000-0005-0000-0000-0000C86B0000}"/>
    <cellStyle name="Title 26 7 2" xfId="15846" xr:uid="{00000000-0005-0000-0000-0000C96B0000}"/>
    <cellStyle name="Title 26 7 2 2" xfId="33462" xr:uid="{00000000-0005-0000-0000-0000CA6B0000}"/>
    <cellStyle name="Title 26 7 3" xfId="33461" xr:uid="{00000000-0005-0000-0000-0000CB6B0000}"/>
    <cellStyle name="Title 26 8" xfId="15847" xr:uid="{00000000-0005-0000-0000-0000CC6B0000}"/>
    <cellStyle name="Title 26 8 2" xfId="15848" xr:uid="{00000000-0005-0000-0000-0000CD6B0000}"/>
    <cellStyle name="Title 26 8 2 2" xfId="33464" xr:uid="{00000000-0005-0000-0000-0000CE6B0000}"/>
    <cellStyle name="Title 26 8 3" xfId="33463" xr:uid="{00000000-0005-0000-0000-0000CF6B0000}"/>
    <cellStyle name="Title 26 9" xfId="15849" xr:uid="{00000000-0005-0000-0000-0000D06B0000}"/>
    <cellStyle name="Title 26 9 2" xfId="15850" xr:uid="{00000000-0005-0000-0000-0000D16B0000}"/>
    <cellStyle name="Title 26 9 2 2" xfId="33466" xr:uid="{00000000-0005-0000-0000-0000D26B0000}"/>
    <cellStyle name="Title 26 9 3" xfId="33465" xr:uid="{00000000-0005-0000-0000-0000D36B0000}"/>
    <cellStyle name="Title 27" xfId="15851" xr:uid="{00000000-0005-0000-0000-0000D46B0000}"/>
    <cellStyle name="Title 27 10" xfId="15852" xr:uid="{00000000-0005-0000-0000-0000D56B0000}"/>
    <cellStyle name="Title 27 10 2" xfId="15853" xr:uid="{00000000-0005-0000-0000-0000D66B0000}"/>
    <cellStyle name="Title 27 10 2 2" xfId="33469" xr:uid="{00000000-0005-0000-0000-0000D76B0000}"/>
    <cellStyle name="Title 27 10 3" xfId="33468" xr:uid="{00000000-0005-0000-0000-0000D86B0000}"/>
    <cellStyle name="Title 27 11" xfId="15854" xr:uid="{00000000-0005-0000-0000-0000D96B0000}"/>
    <cellStyle name="Title 27 11 2" xfId="33470" xr:uid="{00000000-0005-0000-0000-0000DA6B0000}"/>
    <cellStyle name="Title 27 12" xfId="33467" xr:uid="{00000000-0005-0000-0000-0000DB6B0000}"/>
    <cellStyle name="Title 27 2" xfId="15855" xr:uid="{00000000-0005-0000-0000-0000DC6B0000}"/>
    <cellStyle name="Title 27 2 2" xfId="15856" xr:uid="{00000000-0005-0000-0000-0000DD6B0000}"/>
    <cellStyle name="Title 27 2 2 2" xfId="15857" xr:uid="{00000000-0005-0000-0000-0000DE6B0000}"/>
    <cellStyle name="Title 27 2 2 2 2" xfId="33473" xr:uid="{00000000-0005-0000-0000-0000DF6B0000}"/>
    <cellStyle name="Title 27 2 2 3" xfId="33472" xr:uid="{00000000-0005-0000-0000-0000E06B0000}"/>
    <cellStyle name="Title 27 2 3" xfId="15858" xr:uid="{00000000-0005-0000-0000-0000E16B0000}"/>
    <cellStyle name="Title 27 2 3 2" xfId="15859" xr:uid="{00000000-0005-0000-0000-0000E26B0000}"/>
    <cellStyle name="Title 27 2 3 2 2" xfId="33475" xr:uid="{00000000-0005-0000-0000-0000E36B0000}"/>
    <cellStyle name="Title 27 2 3 3" xfId="33474" xr:uid="{00000000-0005-0000-0000-0000E46B0000}"/>
    <cellStyle name="Title 27 2 4" xfId="15860" xr:uid="{00000000-0005-0000-0000-0000E56B0000}"/>
    <cellStyle name="Title 27 2 4 2" xfId="33476" xr:uid="{00000000-0005-0000-0000-0000E66B0000}"/>
    <cellStyle name="Title 27 2 5" xfId="33471" xr:uid="{00000000-0005-0000-0000-0000E76B0000}"/>
    <cellStyle name="Title 27 3" xfId="15861" xr:uid="{00000000-0005-0000-0000-0000E86B0000}"/>
    <cellStyle name="Title 27 3 2" xfId="15862" xr:uid="{00000000-0005-0000-0000-0000E96B0000}"/>
    <cellStyle name="Title 27 3 2 2" xfId="15863" xr:uid="{00000000-0005-0000-0000-0000EA6B0000}"/>
    <cellStyle name="Title 27 3 2 2 2" xfId="33479" xr:uid="{00000000-0005-0000-0000-0000EB6B0000}"/>
    <cellStyle name="Title 27 3 2 3" xfId="33478" xr:uid="{00000000-0005-0000-0000-0000EC6B0000}"/>
    <cellStyle name="Title 27 3 3" xfId="15864" xr:uid="{00000000-0005-0000-0000-0000ED6B0000}"/>
    <cellStyle name="Title 27 3 3 2" xfId="15865" xr:uid="{00000000-0005-0000-0000-0000EE6B0000}"/>
    <cellStyle name="Title 27 3 3 2 2" xfId="33481" xr:uid="{00000000-0005-0000-0000-0000EF6B0000}"/>
    <cellStyle name="Title 27 3 3 3" xfId="33480" xr:uid="{00000000-0005-0000-0000-0000F06B0000}"/>
    <cellStyle name="Title 27 3 4" xfId="15866" xr:uid="{00000000-0005-0000-0000-0000F16B0000}"/>
    <cellStyle name="Title 27 3 4 2" xfId="33482" xr:uid="{00000000-0005-0000-0000-0000F26B0000}"/>
    <cellStyle name="Title 27 3 5" xfId="33477" xr:uid="{00000000-0005-0000-0000-0000F36B0000}"/>
    <cellStyle name="Title 27 4" xfId="15867" xr:uid="{00000000-0005-0000-0000-0000F46B0000}"/>
    <cellStyle name="Title 27 4 2" xfId="15868" xr:uid="{00000000-0005-0000-0000-0000F56B0000}"/>
    <cellStyle name="Title 27 4 2 2" xfId="15869" xr:uid="{00000000-0005-0000-0000-0000F66B0000}"/>
    <cellStyle name="Title 27 4 2 2 2" xfId="33485" xr:uid="{00000000-0005-0000-0000-0000F76B0000}"/>
    <cellStyle name="Title 27 4 2 3" xfId="33484" xr:uid="{00000000-0005-0000-0000-0000F86B0000}"/>
    <cellStyle name="Title 27 4 3" xfId="15870" xr:uid="{00000000-0005-0000-0000-0000F96B0000}"/>
    <cellStyle name="Title 27 4 3 2" xfId="15871" xr:uid="{00000000-0005-0000-0000-0000FA6B0000}"/>
    <cellStyle name="Title 27 4 3 2 2" xfId="33487" xr:uid="{00000000-0005-0000-0000-0000FB6B0000}"/>
    <cellStyle name="Title 27 4 3 3" xfId="33486" xr:uid="{00000000-0005-0000-0000-0000FC6B0000}"/>
    <cellStyle name="Title 27 4 4" xfId="15872" xr:uid="{00000000-0005-0000-0000-0000FD6B0000}"/>
    <cellStyle name="Title 27 4 4 2" xfId="33488" xr:uid="{00000000-0005-0000-0000-0000FE6B0000}"/>
    <cellStyle name="Title 27 4 5" xfId="33483" xr:uid="{00000000-0005-0000-0000-0000FF6B0000}"/>
    <cellStyle name="Title 27 5" xfId="15873" xr:uid="{00000000-0005-0000-0000-0000006C0000}"/>
    <cellStyle name="Title 27 5 2" xfId="15874" xr:uid="{00000000-0005-0000-0000-0000016C0000}"/>
    <cellStyle name="Title 27 5 2 2" xfId="15875" xr:uid="{00000000-0005-0000-0000-0000026C0000}"/>
    <cellStyle name="Title 27 5 2 2 2" xfId="33491" xr:uid="{00000000-0005-0000-0000-0000036C0000}"/>
    <cellStyle name="Title 27 5 2 3" xfId="33490" xr:uid="{00000000-0005-0000-0000-0000046C0000}"/>
    <cellStyle name="Title 27 5 3" xfId="15876" xr:uid="{00000000-0005-0000-0000-0000056C0000}"/>
    <cellStyle name="Title 27 5 3 2" xfId="15877" xr:uid="{00000000-0005-0000-0000-0000066C0000}"/>
    <cellStyle name="Title 27 5 3 2 2" xfId="33493" xr:uid="{00000000-0005-0000-0000-0000076C0000}"/>
    <cellStyle name="Title 27 5 3 3" xfId="33492" xr:uid="{00000000-0005-0000-0000-0000086C0000}"/>
    <cellStyle name="Title 27 5 4" xfId="15878" xr:uid="{00000000-0005-0000-0000-0000096C0000}"/>
    <cellStyle name="Title 27 5 4 2" xfId="15879" xr:uid="{00000000-0005-0000-0000-00000A6C0000}"/>
    <cellStyle name="Title 27 5 4 2 2" xfId="33495" xr:uid="{00000000-0005-0000-0000-00000B6C0000}"/>
    <cellStyle name="Title 27 5 4 3" xfId="33494" xr:uid="{00000000-0005-0000-0000-00000C6C0000}"/>
    <cellStyle name="Title 27 5 5" xfId="15880" xr:uid="{00000000-0005-0000-0000-00000D6C0000}"/>
    <cellStyle name="Title 27 5 5 2" xfId="33496" xr:uid="{00000000-0005-0000-0000-00000E6C0000}"/>
    <cellStyle name="Title 27 5 6" xfId="33489" xr:uid="{00000000-0005-0000-0000-00000F6C0000}"/>
    <cellStyle name="Title 27 6" xfId="15881" xr:uid="{00000000-0005-0000-0000-0000106C0000}"/>
    <cellStyle name="Title 27 6 2" xfId="15882" xr:uid="{00000000-0005-0000-0000-0000116C0000}"/>
    <cellStyle name="Title 27 6 2 2" xfId="15883" xr:uid="{00000000-0005-0000-0000-0000126C0000}"/>
    <cellStyle name="Title 27 6 2 2 2" xfId="33499" xr:uid="{00000000-0005-0000-0000-0000136C0000}"/>
    <cellStyle name="Title 27 6 2 3" xfId="33498" xr:uid="{00000000-0005-0000-0000-0000146C0000}"/>
    <cellStyle name="Title 27 6 3" xfId="15884" xr:uid="{00000000-0005-0000-0000-0000156C0000}"/>
    <cellStyle name="Title 27 6 3 2" xfId="15885" xr:uid="{00000000-0005-0000-0000-0000166C0000}"/>
    <cellStyle name="Title 27 6 3 2 2" xfId="33501" xr:uid="{00000000-0005-0000-0000-0000176C0000}"/>
    <cellStyle name="Title 27 6 3 3" xfId="33500" xr:uid="{00000000-0005-0000-0000-0000186C0000}"/>
    <cellStyle name="Title 27 6 4" xfId="15886" xr:uid="{00000000-0005-0000-0000-0000196C0000}"/>
    <cellStyle name="Title 27 6 4 2" xfId="33502" xr:uid="{00000000-0005-0000-0000-00001A6C0000}"/>
    <cellStyle name="Title 27 6 5" xfId="33497" xr:uid="{00000000-0005-0000-0000-00001B6C0000}"/>
    <cellStyle name="Title 27 7" xfId="15887" xr:uid="{00000000-0005-0000-0000-00001C6C0000}"/>
    <cellStyle name="Title 27 7 2" xfId="15888" xr:uid="{00000000-0005-0000-0000-00001D6C0000}"/>
    <cellStyle name="Title 27 7 2 2" xfId="33504" xr:uid="{00000000-0005-0000-0000-00001E6C0000}"/>
    <cellStyle name="Title 27 7 3" xfId="33503" xr:uid="{00000000-0005-0000-0000-00001F6C0000}"/>
    <cellStyle name="Title 27 8" xfId="15889" xr:uid="{00000000-0005-0000-0000-0000206C0000}"/>
    <cellStyle name="Title 27 8 2" xfId="15890" xr:uid="{00000000-0005-0000-0000-0000216C0000}"/>
    <cellStyle name="Title 27 8 2 2" xfId="33506" xr:uid="{00000000-0005-0000-0000-0000226C0000}"/>
    <cellStyle name="Title 27 8 3" xfId="33505" xr:uid="{00000000-0005-0000-0000-0000236C0000}"/>
    <cellStyle name="Title 27 9" xfId="15891" xr:uid="{00000000-0005-0000-0000-0000246C0000}"/>
    <cellStyle name="Title 27 9 2" xfId="15892" xr:uid="{00000000-0005-0000-0000-0000256C0000}"/>
    <cellStyle name="Title 27 9 2 2" xfId="33508" xr:uid="{00000000-0005-0000-0000-0000266C0000}"/>
    <cellStyle name="Title 27 9 3" xfId="33507" xr:uid="{00000000-0005-0000-0000-0000276C0000}"/>
    <cellStyle name="Title 28" xfId="15893" xr:uid="{00000000-0005-0000-0000-0000286C0000}"/>
    <cellStyle name="Title 28 10" xfId="15894" xr:uid="{00000000-0005-0000-0000-0000296C0000}"/>
    <cellStyle name="Title 28 10 2" xfId="15895" xr:uid="{00000000-0005-0000-0000-00002A6C0000}"/>
    <cellStyle name="Title 28 10 2 2" xfId="33511" xr:uid="{00000000-0005-0000-0000-00002B6C0000}"/>
    <cellStyle name="Title 28 10 3" xfId="33510" xr:uid="{00000000-0005-0000-0000-00002C6C0000}"/>
    <cellStyle name="Title 28 11" xfId="15896" xr:uid="{00000000-0005-0000-0000-00002D6C0000}"/>
    <cellStyle name="Title 28 11 2" xfId="33512" xr:uid="{00000000-0005-0000-0000-00002E6C0000}"/>
    <cellStyle name="Title 28 12" xfId="33509" xr:uid="{00000000-0005-0000-0000-00002F6C0000}"/>
    <cellStyle name="Title 28 2" xfId="15897" xr:uid="{00000000-0005-0000-0000-0000306C0000}"/>
    <cellStyle name="Title 28 2 2" xfId="15898" xr:uid="{00000000-0005-0000-0000-0000316C0000}"/>
    <cellStyle name="Title 28 2 2 2" xfId="15899" xr:uid="{00000000-0005-0000-0000-0000326C0000}"/>
    <cellStyle name="Title 28 2 2 2 2" xfId="33515" xr:uid="{00000000-0005-0000-0000-0000336C0000}"/>
    <cellStyle name="Title 28 2 2 3" xfId="33514" xr:uid="{00000000-0005-0000-0000-0000346C0000}"/>
    <cellStyle name="Title 28 2 3" xfId="15900" xr:uid="{00000000-0005-0000-0000-0000356C0000}"/>
    <cellStyle name="Title 28 2 3 2" xfId="15901" xr:uid="{00000000-0005-0000-0000-0000366C0000}"/>
    <cellStyle name="Title 28 2 3 2 2" xfId="33517" xr:uid="{00000000-0005-0000-0000-0000376C0000}"/>
    <cellStyle name="Title 28 2 3 3" xfId="33516" xr:uid="{00000000-0005-0000-0000-0000386C0000}"/>
    <cellStyle name="Title 28 2 4" xfId="15902" xr:uid="{00000000-0005-0000-0000-0000396C0000}"/>
    <cellStyle name="Title 28 2 4 2" xfId="33518" xr:uid="{00000000-0005-0000-0000-00003A6C0000}"/>
    <cellStyle name="Title 28 2 5" xfId="33513" xr:uid="{00000000-0005-0000-0000-00003B6C0000}"/>
    <cellStyle name="Title 28 3" xfId="15903" xr:uid="{00000000-0005-0000-0000-00003C6C0000}"/>
    <cellStyle name="Title 28 3 2" xfId="15904" xr:uid="{00000000-0005-0000-0000-00003D6C0000}"/>
    <cellStyle name="Title 28 3 2 2" xfId="15905" xr:uid="{00000000-0005-0000-0000-00003E6C0000}"/>
    <cellStyle name="Title 28 3 2 2 2" xfId="33521" xr:uid="{00000000-0005-0000-0000-00003F6C0000}"/>
    <cellStyle name="Title 28 3 2 3" xfId="33520" xr:uid="{00000000-0005-0000-0000-0000406C0000}"/>
    <cellStyle name="Title 28 3 3" xfId="15906" xr:uid="{00000000-0005-0000-0000-0000416C0000}"/>
    <cellStyle name="Title 28 3 3 2" xfId="15907" xr:uid="{00000000-0005-0000-0000-0000426C0000}"/>
    <cellStyle name="Title 28 3 3 2 2" xfId="33523" xr:uid="{00000000-0005-0000-0000-0000436C0000}"/>
    <cellStyle name="Title 28 3 3 3" xfId="33522" xr:uid="{00000000-0005-0000-0000-0000446C0000}"/>
    <cellStyle name="Title 28 3 4" xfId="15908" xr:uid="{00000000-0005-0000-0000-0000456C0000}"/>
    <cellStyle name="Title 28 3 4 2" xfId="33524" xr:uid="{00000000-0005-0000-0000-0000466C0000}"/>
    <cellStyle name="Title 28 3 5" xfId="33519" xr:uid="{00000000-0005-0000-0000-0000476C0000}"/>
    <cellStyle name="Title 28 4" xfId="15909" xr:uid="{00000000-0005-0000-0000-0000486C0000}"/>
    <cellStyle name="Title 28 4 2" xfId="15910" xr:uid="{00000000-0005-0000-0000-0000496C0000}"/>
    <cellStyle name="Title 28 4 2 2" xfId="15911" xr:uid="{00000000-0005-0000-0000-00004A6C0000}"/>
    <cellStyle name="Title 28 4 2 2 2" xfId="33527" xr:uid="{00000000-0005-0000-0000-00004B6C0000}"/>
    <cellStyle name="Title 28 4 2 3" xfId="33526" xr:uid="{00000000-0005-0000-0000-00004C6C0000}"/>
    <cellStyle name="Title 28 4 3" xfId="15912" xr:uid="{00000000-0005-0000-0000-00004D6C0000}"/>
    <cellStyle name="Title 28 4 3 2" xfId="15913" xr:uid="{00000000-0005-0000-0000-00004E6C0000}"/>
    <cellStyle name="Title 28 4 3 2 2" xfId="33529" xr:uid="{00000000-0005-0000-0000-00004F6C0000}"/>
    <cellStyle name="Title 28 4 3 3" xfId="33528" xr:uid="{00000000-0005-0000-0000-0000506C0000}"/>
    <cellStyle name="Title 28 4 4" xfId="15914" xr:uid="{00000000-0005-0000-0000-0000516C0000}"/>
    <cellStyle name="Title 28 4 4 2" xfId="33530" xr:uid="{00000000-0005-0000-0000-0000526C0000}"/>
    <cellStyle name="Title 28 4 5" xfId="33525" xr:uid="{00000000-0005-0000-0000-0000536C0000}"/>
    <cellStyle name="Title 28 5" xfId="15915" xr:uid="{00000000-0005-0000-0000-0000546C0000}"/>
    <cellStyle name="Title 28 5 2" xfId="15916" xr:uid="{00000000-0005-0000-0000-0000556C0000}"/>
    <cellStyle name="Title 28 5 2 2" xfId="15917" xr:uid="{00000000-0005-0000-0000-0000566C0000}"/>
    <cellStyle name="Title 28 5 2 2 2" xfId="33533" xr:uid="{00000000-0005-0000-0000-0000576C0000}"/>
    <cellStyle name="Title 28 5 2 3" xfId="33532" xr:uid="{00000000-0005-0000-0000-0000586C0000}"/>
    <cellStyle name="Title 28 5 3" xfId="15918" xr:uid="{00000000-0005-0000-0000-0000596C0000}"/>
    <cellStyle name="Title 28 5 3 2" xfId="15919" xr:uid="{00000000-0005-0000-0000-00005A6C0000}"/>
    <cellStyle name="Title 28 5 3 2 2" xfId="33535" xr:uid="{00000000-0005-0000-0000-00005B6C0000}"/>
    <cellStyle name="Title 28 5 3 3" xfId="33534" xr:uid="{00000000-0005-0000-0000-00005C6C0000}"/>
    <cellStyle name="Title 28 5 4" xfId="15920" xr:uid="{00000000-0005-0000-0000-00005D6C0000}"/>
    <cellStyle name="Title 28 5 4 2" xfId="15921" xr:uid="{00000000-0005-0000-0000-00005E6C0000}"/>
    <cellStyle name="Title 28 5 4 2 2" xfId="33537" xr:uid="{00000000-0005-0000-0000-00005F6C0000}"/>
    <cellStyle name="Title 28 5 4 3" xfId="33536" xr:uid="{00000000-0005-0000-0000-0000606C0000}"/>
    <cellStyle name="Title 28 5 5" xfId="15922" xr:uid="{00000000-0005-0000-0000-0000616C0000}"/>
    <cellStyle name="Title 28 5 5 2" xfId="33538" xr:uid="{00000000-0005-0000-0000-0000626C0000}"/>
    <cellStyle name="Title 28 5 6" xfId="33531" xr:uid="{00000000-0005-0000-0000-0000636C0000}"/>
    <cellStyle name="Title 28 6" xfId="15923" xr:uid="{00000000-0005-0000-0000-0000646C0000}"/>
    <cellStyle name="Title 28 6 2" xfId="15924" xr:uid="{00000000-0005-0000-0000-0000656C0000}"/>
    <cellStyle name="Title 28 6 2 2" xfId="15925" xr:uid="{00000000-0005-0000-0000-0000666C0000}"/>
    <cellStyle name="Title 28 6 2 2 2" xfId="33541" xr:uid="{00000000-0005-0000-0000-0000676C0000}"/>
    <cellStyle name="Title 28 6 2 3" xfId="33540" xr:uid="{00000000-0005-0000-0000-0000686C0000}"/>
    <cellStyle name="Title 28 6 3" xfId="15926" xr:uid="{00000000-0005-0000-0000-0000696C0000}"/>
    <cellStyle name="Title 28 6 3 2" xfId="15927" xr:uid="{00000000-0005-0000-0000-00006A6C0000}"/>
    <cellStyle name="Title 28 6 3 2 2" xfId="33543" xr:uid="{00000000-0005-0000-0000-00006B6C0000}"/>
    <cellStyle name="Title 28 6 3 3" xfId="33542" xr:uid="{00000000-0005-0000-0000-00006C6C0000}"/>
    <cellStyle name="Title 28 6 4" xfId="15928" xr:uid="{00000000-0005-0000-0000-00006D6C0000}"/>
    <cellStyle name="Title 28 6 4 2" xfId="33544" xr:uid="{00000000-0005-0000-0000-00006E6C0000}"/>
    <cellStyle name="Title 28 6 5" xfId="33539" xr:uid="{00000000-0005-0000-0000-00006F6C0000}"/>
    <cellStyle name="Title 28 7" xfId="15929" xr:uid="{00000000-0005-0000-0000-0000706C0000}"/>
    <cellStyle name="Title 28 7 2" xfId="15930" xr:uid="{00000000-0005-0000-0000-0000716C0000}"/>
    <cellStyle name="Title 28 7 2 2" xfId="33546" xr:uid="{00000000-0005-0000-0000-0000726C0000}"/>
    <cellStyle name="Title 28 7 3" xfId="33545" xr:uid="{00000000-0005-0000-0000-0000736C0000}"/>
    <cellStyle name="Title 28 8" xfId="15931" xr:uid="{00000000-0005-0000-0000-0000746C0000}"/>
    <cellStyle name="Title 28 8 2" xfId="15932" xr:uid="{00000000-0005-0000-0000-0000756C0000}"/>
    <cellStyle name="Title 28 8 2 2" xfId="33548" xr:uid="{00000000-0005-0000-0000-0000766C0000}"/>
    <cellStyle name="Title 28 8 3" xfId="33547" xr:uid="{00000000-0005-0000-0000-0000776C0000}"/>
    <cellStyle name="Title 28 9" xfId="15933" xr:uid="{00000000-0005-0000-0000-0000786C0000}"/>
    <cellStyle name="Title 28 9 2" xfId="15934" xr:uid="{00000000-0005-0000-0000-0000796C0000}"/>
    <cellStyle name="Title 28 9 2 2" xfId="33550" xr:uid="{00000000-0005-0000-0000-00007A6C0000}"/>
    <cellStyle name="Title 28 9 3" xfId="33549" xr:uid="{00000000-0005-0000-0000-00007B6C0000}"/>
    <cellStyle name="Title 29" xfId="15935" xr:uid="{00000000-0005-0000-0000-00007C6C0000}"/>
    <cellStyle name="Title 29 10" xfId="15936" xr:uid="{00000000-0005-0000-0000-00007D6C0000}"/>
    <cellStyle name="Title 29 10 2" xfId="15937" xr:uid="{00000000-0005-0000-0000-00007E6C0000}"/>
    <cellStyle name="Title 29 10 2 2" xfId="33553" xr:uid="{00000000-0005-0000-0000-00007F6C0000}"/>
    <cellStyle name="Title 29 10 3" xfId="33552" xr:uid="{00000000-0005-0000-0000-0000806C0000}"/>
    <cellStyle name="Title 29 11" xfId="15938" xr:uid="{00000000-0005-0000-0000-0000816C0000}"/>
    <cellStyle name="Title 29 11 2" xfId="33554" xr:uid="{00000000-0005-0000-0000-0000826C0000}"/>
    <cellStyle name="Title 29 12" xfId="33551" xr:uid="{00000000-0005-0000-0000-0000836C0000}"/>
    <cellStyle name="Title 29 2" xfId="15939" xr:uid="{00000000-0005-0000-0000-0000846C0000}"/>
    <cellStyle name="Title 29 2 2" xfId="15940" xr:uid="{00000000-0005-0000-0000-0000856C0000}"/>
    <cellStyle name="Title 29 2 2 2" xfId="15941" xr:uid="{00000000-0005-0000-0000-0000866C0000}"/>
    <cellStyle name="Title 29 2 2 2 2" xfId="33557" xr:uid="{00000000-0005-0000-0000-0000876C0000}"/>
    <cellStyle name="Title 29 2 2 3" xfId="33556" xr:uid="{00000000-0005-0000-0000-0000886C0000}"/>
    <cellStyle name="Title 29 2 3" xfId="15942" xr:uid="{00000000-0005-0000-0000-0000896C0000}"/>
    <cellStyle name="Title 29 2 3 2" xfId="15943" xr:uid="{00000000-0005-0000-0000-00008A6C0000}"/>
    <cellStyle name="Title 29 2 3 2 2" xfId="33559" xr:uid="{00000000-0005-0000-0000-00008B6C0000}"/>
    <cellStyle name="Title 29 2 3 3" xfId="33558" xr:uid="{00000000-0005-0000-0000-00008C6C0000}"/>
    <cellStyle name="Title 29 2 4" xfId="15944" xr:uid="{00000000-0005-0000-0000-00008D6C0000}"/>
    <cellStyle name="Title 29 2 4 2" xfId="33560" xr:uid="{00000000-0005-0000-0000-00008E6C0000}"/>
    <cellStyle name="Title 29 2 5" xfId="33555" xr:uid="{00000000-0005-0000-0000-00008F6C0000}"/>
    <cellStyle name="Title 29 3" xfId="15945" xr:uid="{00000000-0005-0000-0000-0000906C0000}"/>
    <cellStyle name="Title 29 3 2" xfId="15946" xr:uid="{00000000-0005-0000-0000-0000916C0000}"/>
    <cellStyle name="Title 29 3 2 2" xfId="15947" xr:uid="{00000000-0005-0000-0000-0000926C0000}"/>
    <cellStyle name="Title 29 3 2 2 2" xfId="33563" xr:uid="{00000000-0005-0000-0000-0000936C0000}"/>
    <cellStyle name="Title 29 3 2 3" xfId="33562" xr:uid="{00000000-0005-0000-0000-0000946C0000}"/>
    <cellStyle name="Title 29 3 3" xfId="15948" xr:uid="{00000000-0005-0000-0000-0000956C0000}"/>
    <cellStyle name="Title 29 3 3 2" xfId="15949" xr:uid="{00000000-0005-0000-0000-0000966C0000}"/>
    <cellStyle name="Title 29 3 3 2 2" xfId="33565" xr:uid="{00000000-0005-0000-0000-0000976C0000}"/>
    <cellStyle name="Title 29 3 3 3" xfId="33564" xr:uid="{00000000-0005-0000-0000-0000986C0000}"/>
    <cellStyle name="Title 29 3 4" xfId="15950" xr:uid="{00000000-0005-0000-0000-0000996C0000}"/>
    <cellStyle name="Title 29 3 4 2" xfId="33566" xr:uid="{00000000-0005-0000-0000-00009A6C0000}"/>
    <cellStyle name="Title 29 3 5" xfId="33561" xr:uid="{00000000-0005-0000-0000-00009B6C0000}"/>
    <cellStyle name="Title 29 4" xfId="15951" xr:uid="{00000000-0005-0000-0000-00009C6C0000}"/>
    <cellStyle name="Title 29 4 2" xfId="15952" xr:uid="{00000000-0005-0000-0000-00009D6C0000}"/>
    <cellStyle name="Title 29 4 2 2" xfId="15953" xr:uid="{00000000-0005-0000-0000-00009E6C0000}"/>
    <cellStyle name="Title 29 4 2 2 2" xfId="33569" xr:uid="{00000000-0005-0000-0000-00009F6C0000}"/>
    <cellStyle name="Title 29 4 2 3" xfId="33568" xr:uid="{00000000-0005-0000-0000-0000A06C0000}"/>
    <cellStyle name="Title 29 4 3" xfId="15954" xr:uid="{00000000-0005-0000-0000-0000A16C0000}"/>
    <cellStyle name="Title 29 4 3 2" xfId="15955" xr:uid="{00000000-0005-0000-0000-0000A26C0000}"/>
    <cellStyle name="Title 29 4 3 2 2" xfId="33571" xr:uid="{00000000-0005-0000-0000-0000A36C0000}"/>
    <cellStyle name="Title 29 4 3 3" xfId="33570" xr:uid="{00000000-0005-0000-0000-0000A46C0000}"/>
    <cellStyle name="Title 29 4 4" xfId="15956" xr:uid="{00000000-0005-0000-0000-0000A56C0000}"/>
    <cellStyle name="Title 29 4 4 2" xfId="33572" xr:uid="{00000000-0005-0000-0000-0000A66C0000}"/>
    <cellStyle name="Title 29 4 5" xfId="33567" xr:uid="{00000000-0005-0000-0000-0000A76C0000}"/>
    <cellStyle name="Title 29 5" xfId="15957" xr:uid="{00000000-0005-0000-0000-0000A86C0000}"/>
    <cellStyle name="Title 29 5 2" xfId="15958" xr:uid="{00000000-0005-0000-0000-0000A96C0000}"/>
    <cellStyle name="Title 29 5 2 2" xfId="15959" xr:uid="{00000000-0005-0000-0000-0000AA6C0000}"/>
    <cellStyle name="Title 29 5 2 2 2" xfId="33575" xr:uid="{00000000-0005-0000-0000-0000AB6C0000}"/>
    <cellStyle name="Title 29 5 2 3" xfId="33574" xr:uid="{00000000-0005-0000-0000-0000AC6C0000}"/>
    <cellStyle name="Title 29 5 3" xfId="15960" xr:uid="{00000000-0005-0000-0000-0000AD6C0000}"/>
    <cellStyle name="Title 29 5 3 2" xfId="15961" xr:uid="{00000000-0005-0000-0000-0000AE6C0000}"/>
    <cellStyle name="Title 29 5 3 2 2" xfId="33577" xr:uid="{00000000-0005-0000-0000-0000AF6C0000}"/>
    <cellStyle name="Title 29 5 3 3" xfId="33576" xr:uid="{00000000-0005-0000-0000-0000B06C0000}"/>
    <cellStyle name="Title 29 5 4" xfId="15962" xr:uid="{00000000-0005-0000-0000-0000B16C0000}"/>
    <cellStyle name="Title 29 5 4 2" xfId="15963" xr:uid="{00000000-0005-0000-0000-0000B26C0000}"/>
    <cellStyle name="Title 29 5 4 2 2" xfId="33579" xr:uid="{00000000-0005-0000-0000-0000B36C0000}"/>
    <cellStyle name="Title 29 5 4 3" xfId="33578" xr:uid="{00000000-0005-0000-0000-0000B46C0000}"/>
    <cellStyle name="Title 29 5 5" xfId="15964" xr:uid="{00000000-0005-0000-0000-0000B56C0000}"/>
    <cellStyle name="Title 29 5 5 2" xfId="33580" xr:uid="{00000000-0005-0000-0000-0000B66C0000}"/>
    <cellStyle name="Title 29 5 6" xfId="33573" xr:uid="{00000000-0005-0000-0000-0000B76C0000}"/>
    <cellStyle name="Title 29 6" xfId="15965" xr:uid="{00000000-0005-0000-0000-0000B86C0000}"/>
    <cellStyle name="Title 29 6 2" xfId="15966" xr:uid="{00000000-0005-0000-0000-0000B96C0000}"/>
    <cellStyle name="Title 29 6 2 2" xfId="15967" xr:uid="{00000000-0005-0000-0000-0000BA6C0000}"/>
    <cellStyle name="Title 29 6 2 2 2" xfId="33583" xr:uid="{00000000-0005-0000-0000-0000BB6C0000}"/>
    <cellStyle name="Title 29 6 2 3" xfId="33582" xr:uid="{00000000-0005-0000-0000-0000BC6C0000}"/>
    <cellStyle name="Title 29 6 3" xfId="15968" xr:uid="{00000000-0005-0000-0000-0000BD6C0000}"/>
    <cellStyle name="Title 29 6 3 2" xfId="15969" xr:uid="{00000000-0005-0000-0000-0000BE6C0000}"/>
    <cellStyle name="Title 29 6 3 2 2" xfId="33585" xr:uid="{00000000-0005-0000-0000-0000BF6C0000}"/>
    <cellStyle name="Title 29 6 3 3" xfId="33584" xr:uid="{00000000-0005-0000-0000-0000C06C0000}"/>
    <cellStyle name="Title 29 6 4" xfId="15970" xr:uid="{00000000-0005-0000-0000-0000C16C0000}"/>
    <cellStyle name="Title 29 6 4 2" xfId="33586" xr:uid="{00000000-0005-0000-0000-0000C26C0000}"/>
    <cellStyle name="Title 29 6 5" xfId="33581" xr:uid="{00000000-0005-0000-0000-0000C36C0000}"/>
    <cellStyle name="Title 29 7" xfId="15971" xr:uid="{00000000-0005-0000-0000-0000C46C0000}"/>
    <cellStyle name="Title 29 7 2" xfId="15972" xr:uid="{00000000-0005-0000-0000-0000C56C0000}"/>
    <cellStyle name="Title 29 7 2 2" xfId="33588" xr:uid="{00000000-0005-0000-0000-0000C66C0000}"/>
    <cellStyle name="Title 29 7 3" xfId="33587" xr:uid="{00000000-0005-0000-0000-0000C76C0000}"/>
    <cellStyle name="Title 29 8" xfId="15973" xr:uid="{00000000-0005-0000-0000-0000C86C0000}"/>
    <cellStyle name="Title 29 8 2" xfId="15974" xr:uid="{00000000-0005-0000-0000-0000C96C0000}"/>
    <cellStyle name="Title 29 8 2 2" xfId="33590" xr:uid="{00000000-0005-0000-0000-0000CA6C0000}"/>
    <cellStyle name="Title 29 8 3" xfId="33589" xr:uid="{00000000-0005-0000-0000-0000CB6C0000}"/>
    <cellStyle name="Title 29 9" xfId="15975" xr:uid="{00000000-0005-0000-0000-0000CC6C0000}"/>
    <cellStyle name="Title 29 9 2" xfId="15976" xr:uid="{00000000-0005-0000-0000-0000CD6C0000}"/>
    <cellStyle name="Title 29 9 2 2" xfId="33592" xr:uid="{00000000-0005-0000-0000-0000CE6C0000}"/>
    <cellStyle name="Title 29 9 3" xfId="33591" xr:uid="{00000000-0005-0000-0000-0000CF6C0000}"/>
    <cellStyle name="Title 3" xfId="15977" xr:uid="{00000000-0005-0000-0000-0000D06C0000}"/>
    <cellStyle name="Title 3 10" xfId="15978" xr:uid="{00000000-0005-0000-0000-0000D16C0000}"/>
    <cellStyle name="Title 3 10 2" xfId="15979" xr:uid="{00000000-0005-0000-0000-0000D26C0000}"/>
    <cellStyle name="Title 3 10 2 2" xfId="33595" xr:uid="{00000000-0005-0000-0000-0000D36C0000}"/>
    <cellStyle name="Title 3 10 3" xfId="33594" xr:uid="{00000000-0005-0000-0000-0000D46C0000}"/>
    <cellStyle name="Title 3 11" xfId="15980" xr:uid="{00000000-0005-0000-0000-0000D56C0000}"/>
    <cellStyle name="Title 3 11 2" xfId="15981" xr:uid="{00000000-0005-0000-0000-0000D66C0000}"/>
    <cellStyle name="Title 3 11 2 2" xfId="33597" xr:uid="{00000000-0005-0000-0000-0000D76C0000}"/>
    <cellStyle name="Title 3 11 3" xfId="33596" xr:uid="{00000000-0005-0000-0000-0000D86C0000}"/>
    <cellStyle name="Title 3 12" xfId="15982" xr:uid="{00000000-0005-0000-0000-0000D96C0000}"/>
    <cellStyle name="Title 3 12 2" xfId="33598" xr:uid="{00000000-0005-0000-0000-0000DA6C0000}"/>
    <cellStyle name="Title 3 13" xfId="33593" xr:uid="{00000000-0005-0000-0000-0000DB6C0000}"/>
    <cellStyle name="Title 3 2" xfId="15983" xr:uid="{00000000-0005-0000-0000-0000DC6C0000}"/>
    <cellStyle name="Title 3 2 10" xfId="33599" xr:uid="{00000000-0005-0000-0000-0000DD6C0000}"/>
    <cellStyle name="Title 3 2 2" xfId="15984" xr:uid="{00000000-0005-0000-0000-0000DE6C0000}"/>
    <cellStyle name="Title 3 2 2 2" xfId="15985" xr:uid="{00000000-0005-0000-0000-0000DF6C0000}"/>
    <cellStyle name="Title 3 2 2 2 2" xfId="15986" xr:uid="{00000000-0005-0000-0000-0000E06C0000}"/>
    <cellStyle name="Title 3 2 2 2 2 2" xfId="33602" xr:uid="{00000000-0005-0000-0000-0000E16C0000}"/>
    <cellStyle name="Title 3 2 2 2 3" xfId="33601" xr:uid="{00000000-0005-0000-0000-0000E26C0000}"/>
    <cellStyle name="Title 3 2 2 3" xfId="15987" xr:uid="{00000000-0005-0000-0000-0000E36C0000}"/>
    <cellStyle name="Title 3 2 2 3 2" xfId="15988" xr:uid="{00000000-0005-0000-0000-0000E46C0000}"/>
    <cellStyle name="Title 3 2 2 3 2 2" xfId="33604" xr:uid="{00000000-0005-0000-0000-0000E56C0000}"/>
    <cellStyle name="Title 3 2 2 3 3" xfId="33603" xr:uid="{00000000-0005-0000-0000-0000E66C0000}"/>
    <cellStyle name="Title 3 2 2 4" xfId="15989" xr:uid="{00000000-0005-0000-0000-0000E76C0000}"/>
    <cellStyle name="Title 3 2 2 4 2" xfId="33605" xr:uid="{00000000-0005-0000-0000-0000E86C0000}"/>
    <cellStyle name="Title 3 2 2 5" xfId="33600" xr:uid="{00000000-0005-0000-0000-0000E96C0000}"/>
    <cellStyle name="Title 3 2 3" xfId="15990" xr:uid="{00000000-0005-0000-0000-0000EA6C0000}"/>
    <cellStyle name="Title 3 2 3 2" xfId="15991" xr:uid="{00000000-0005-0000-0000-0000EB6C0000}"/>
    <cellStyle name="Title 3 2 3 2 2" xfId="15992" xr:uid="{00000000-0005-0000-0000-0000EC6C0000}"/>
    <cellStyle name="Title 3 2 3 2 2 2" xfId="33608" xr:uid="{00000000-0005-0000-0000-0000ED6C0000}"/>
    <cellStyle name="Title 3 2 3 2 3" xfId="33607" xr:uid="{00000000-0005-0000-0000-0000EE6C0000}"/>
    <cellStyle name="Title 3 2 3 3" xfId="15993" xr:uid="{00000000-0005-0000-0000-0000EF6C0000}"/>
    <cellStyle name="Title 3 2 3 3 2" xfId="15994" xr:uid="{00000000-0005-0000-0000-0000F06C0000}"/>
    <cellStyle name="Title 3 2 3 3 2 2" xfId="33610" xr:uid="{00000000-0005-0000-0000-0000F16C0000}"/>
    <cellStyle name="Title 3 2 3 3 3" xfId="33609" xr:uid="{00000000-0005-0000-0000-0000F26C0000}"/>
    <cellStyle name="Title 3 2 3 4" xfId="15995" xr:uid="{00000000-0005-0000-0000-0000F36C0000}"/>
    <cellStyle name="Title 3 2 3 4 2" xfId="33611" xr:uid="{00000000-0005-0000-0000-0000F46C0000}"/>
    <cellStyle name="Title 3 2 3 5" xfId="33606" xr:uid="{00000000-0005-0000-0000-0000F56C0000}"/>
    <cellStyle name="Title 3 2 4" xfId="15996" xr:uid="{00000000-0005-0000-0000-0000F66C0000}"/>
    <cellStyle name="Title 3 2 4 2" xfId="15997" xr:uid="{00000000-0005-0000-0000-0000F76C0000}"/>
    <cellStyle name="Title 3 2 4 2 2" xfId="15998" xr:uid="{00000000-0005-0000-0000-0000F86C0000}"/>
    <cellStyle name="Title 3 2 4 2 2 2" xfId="33614" xr:uid="{00000000-0005-0000-0000-0000F96C0000}"/>
    <cellStyle name="Title 3 2 4 2 3" xfId="33613" xr:uid="{00000000-0005-0000-0000-0000FA6C0000}"/>
    <cellStyle name="Title 3 2 4 3" xfId="15999" xr:uid="{00000000-0005-0000-0000-0000FB6C0000}"/>
    <cellStyle name="Title 3 2 4 3 2" xfId="16000" xr:uid="{00000000-0005-0000-0000-0000FC6C0000}"/>
    <cellStyle name="Title 3 2 4 3 2 2" xfId="33616" xr:uid="{00000000-0005-0000-0000-0000FD6C0000}"/>
    <cellStyle name="Title 3 2 4 3 3" xfId="33615" xr:uid="{00000000-0005-0000-0000-0000FE6C0000}"/>
    <cellStyle name="Title 3 2 4 4" xfId="16001" xr:uid="{00000000-0005-0000-0000-0000FF6C0000}"/>
    <cellStyle name="Title 3 2 4 4 2" xfId="16002" xr:uid="{00000000-0005-0000-0000-0000006D0000}"/>
    <cellStyle name="Title 3 2 4 4 2 2" xfId="33618" xr:uid="{00000000-0005-0000-0000-0000016D0000}"/>
    <cellStyle name="Title 3 2 4 4 3" xfId="33617" xr:uid="{00000000-0005-0000-0000-0000026D0000}"/>
    <cellStyle name="Title 3 2 4 5" xfId="16003" xr:uid="{00000000-0005-0000-0000-0000036D0000}"/>
    <cellStyle name="Title 3 2 4 5 2" xfId="33619" xr:uid="{00000000-0005-0000-0000-0000046D0000}"/>
    <cellStyle name="Title 3 2 4 6" xfId="33612" xr:uid="{00000000-0005-0000-0000-0000056D0000}"/>
    <cellStyle name="Title 3 2 5" xfId="16004" xr:uid="{00000000-0005-0000-0000-0000066D0000}"/>
    <cellStyle name="Title 3 2 5 2" xfId="16005" xr:uid="{00000000-0005-0000-0000-0000076D0000}"/>
    <cellStyle name="Title 3 2 5 2 2" xfId="16006" xr:uid="{00000000-0005-0000-0000-0000086D0000}"/>
    <cellStyle name="Title 3 2 5 2 2 2" xfId="33622" xr:uid="{00000000-0005-0000-0000-0000096D0000}"/>
    <cellStyle name="Title 3 2 5 2 3" xfId="33621" xr:uid="{00000000-0005-0000-0000-00000A6D0000}"/>
    <cellStyle name="Title 3 2 5 3" xfId="16007" xr:uid="{00000000-0005-0000-0000-00000B6D0000}"/>
    <cellStyle name="Title 3 2 5 3 2" xfId="16008" xr:uid="{00000000-0005-0000-0000-00000C6D0000}"/>
    <cellStyle name="Title 3 2 5 3 2 2" xfId="33624" xr:uid="{00000000-0005-0000-0000-00000D6D0000}"/>
    <cellStyle name="Title 3 2 5 3 3" xfId="33623" xr:uid="{00000000-0005-0000-0000-00000E6D0000}"/>
    <cellStyle name="Title 3 2 5 4" xfId="16009" xr:uid="{00000000-0005-0000-0000-00000F6D0000}"/>
    <cellStyle name="Title 3 2 5 4 2" xfId="33625" xr:uid="{00000000-0005-0000-0000-0000106D0000}"/>
    <cellStyle name="Title 3 2 5 5" xfId="33620" xr:uid="{00000000-0005-0000-0000-0000116D0000}"/>
    <cellStyle name="Title 3 2 6" xfId="16010" xr:uid="{00000000-0005-0000-0000-0000126D0000}"/>
    <cellStyle name="Title 3 2 6 2" xfId="16011" xr:uid="{00000000-0005-0000-0000-0000136D0000}"/>
    <cellStyle name="Title 3 2 6 2 2" xfId="33627" xr:uid="{00000000-0005-0000-0000-0000146D0000}"/>
    <cellStyle name="Title 3 2 6 3" xfId="33626" xr:uid="{00000000-0005-0000-0000-0000156D0000}"/>
    <cellStyle name="Title 3 2 7" xfId="16012" xr:uid="{00000000-0005-0000-0000-0000166D0000}"/>
    <cellStyle name="Title 3 2 7 2" xfId="16013" xr:uid="{00000000-0005-0000-0000-0000176D0000}"/>
    <cellStyle name="Title 3 2 7 2 2" xfId="33629" xr:uid="{00000000-0005-0000-0000-0000186D0000}"/>
    <cellStyle name="Title 3 2 7 3" xfId="33628" xr:uid="{00000000-0005-0000-0000-0000196D0000}"/>
    <cellStyle name="Title 3 2 8" xfId="16014" xr:uid="{00000000-0005-0000-0000-00001A6D0000}"/>
    <cellStyle name="Title 3 2 8 2" xfId="16015" xr:uid="{00000000-0005-0000-0000-00001B6D0000}"/>
    <cellStyle name="Title 3 2 8 2 2" xfId="33631" xr:uid="{00000000-0005-0000-0000-00001C6D0000}"/>
    <cellStyle name="Title 3 2 8 3" xfId="33630" xr:uid="{00000000-0005-0000-0000-00001D6D0000}"/>
    <cellStyle name="Title 3 2 9" xfId="16016" xr:uid="{00000000-0005-0000-0000-00001E6D0000}"/>
    <cellStyle name="Title 3 2 9 2" xfId="33632" xr:uid="{00000000-0005-0000-0000-00001F6D0000}"/>
    <cellStyle name="Title 3 3" xfId="16017" xr:uid="{00000000-0005-0000-0000-0000206D0000}"/>
    <cellStyle name="Title 3 3 2" xfId="16018" xr:uid="{00000000-0005-0000-0000-0000216D0000}"/>
    <cellStyle name="Title 3 3 2 2" xfId="16019" xr:uid="{00000000-0005-0000-0000-0000226D0000}"/>
    <cellStyle name="Title 3 3 2 2 2" xfId="33635" xr:uid="{00000000-0005-0000-0000-0000236D0000}"/>
    <cellStyle name="Title 3 3 2 3" xfId="33634" xr:uid="{00000000-0005-0000-0000-0000246D0000}"/>
    <cellStyle name="Title 3 3 3" xfId="16020" xr:uid="{00000000-0005-0000-0000-0000256D0000}"/>
    <cellStyle name="Title 3 3 3 2" xfId="16021" xr:uid="{00000000-0005-0000-0000-0000266D0000}"/>
    <cellStyle name="Title 3 3 3 2 2" xfId="33637" xr:uid="{00000000-0005-0000-0000-0000276D0000}"/>
    <cellStyle name="Title 3 3 3 3" xfId="33636" xr:uid="{00000000-0005-0000-0000-0000286D0000}"/>
    <cellStyle name="Title 3 3 4" xfId="16022" xr:uid="{00000000-0005-0000-0000-0000296D0000}"/>
    <cellStyle name="Title 3 3 4 2" xfId="33638" xr:uid="{00000000-0005-0000-0000-00002A6D0000}"/>
    <cellStyle name="Title 3 3 5" xfId="33633" xr:uid="{00000000-0005-0000-0000-00002B6D0000}"/>
    <cellStyle name="Title 3 4" xfId="16023" xr:uid="{00000000-0005-0000-0000-00002C6D0000}"/>
    <cellStyle name="Title 3 4 2" xfId="16024" xr:uid="{00000000-0005-0000-0000-00002D6D0000}"/>
    <cellStyle name="Title 3 4 2 2" xfId="16025" xr:uid="{00000000-0005-0000-0000-00002E6D0000}"/>
    <cellStyle name="Title 3 4 2 2 2" xfId="33641" xr:uid="{00000000-0005-0000-0000-00002F6D0000}"/>
    <cellStyle name="Title 3 4 2 3" xfId="33640" xr:uid="{00000000-0005-0000-0000-0000306D0000}"/>
    <cellStyle name="Title 3 4 3" xfId="16026" xr:uid="{00000000-0005-0000-0000-0000316D0000}"/>
    <cellStyle name="Title 3 4 3 2" xfId="16027" xr:uid="{00000000-0005-0000-0000-0000326D0000}"/>
    <cellStyle name="Title 3 4 3 2 2" xfId="33643" xr:uid="{00000000-0005-0000-0000-0000336D0000}"/>
    <cellStyle name="Title 3 4 3 3" xfId="33642" xr:uid="{00000000-0005-0000-0000-0000346D0000}"/>
    <cellStyle name="Title 3 4 4" xfId="16028" xr:uid="{00000000-0005-0000-0000-0000356D0000}"/>
    <cellStyle name="Title 3 4 4 2" xfId="33644" xr:uid="{00000000-0005-0000-0000-0000366D0000}"/>
    <cellStyle name="Title 3 4 5" xfId="33639" xr:uid="{00000000-0005-0000-0000-0000376D0000}"/>
    <cellStyle name="Title 3 5" xfId="16029" xr:uid="{00000000-0005-0000-0000-0000386D0000}"/>
    <cellStyle name="Title 3 5 2" xfId="16030" xr:uid="{00000000-0005-0000-0000-0000396D0000}"/>
    <cellStyle name="Title 3 5 2 2" xfId="16031" xr:uid="{00000000-0005-0000-0000-00003A6D0000}"/>
    <cellStyle name="Title 3 5 2 2 2" xfId="33647" xr:uid="{00000000-0005-0000-0000-00003B6D0000}"/>
    <cellStyle name="Title 3 5 2 3" xfId="33646" xr:uid="{00000000-0005-0000-0000-00003C6D0000}"/>
    <cellStyle name="Title 3 5 3" xfId="16032" xr:uid="{00000000-0005-0000-0000-00003D6D0000}"/>
    <cellStyle name="Title 3 5 3 2" xfId="16033" xr:uid="{00000000-0005-0000-0000-00003E6D0000}"/>
    <cellStyle name="Title 3 5 3 2 2" xfId="33649" xr:uid="{00000000-0005-0000-0000-00003F6D0000}"/>
    <cellStyle name="Title 3 5 3 3" xfId="33648" xr:uid="{00000000-0005-0000-0000-0000406D0000}"/>
    <cellStyle name="Title 3 5 4" xfId="16034" xr:uid="{00000000-0005-0000-0000-0000416D0000}"/>
    <cellStyle name="Title 3 5 4 2" xfId="33650" xr:uid="{00000000-0005-0000-0000-0000426D0000}"/>
    <cellStyle name="Title 3 5 5" xfId="33645" xr:uid="{00000000-0005-0000-0000-0000436D0000}"/>
    <cellStyle name="Title 3 6" xfId="16035" xr:uid="{00000000-0005-0000-0000-0000446D0000}"/>
    <cellStyle name="Title 3 6 2" xfId="16036" xr:uid="{00000000-0005-0000-0000-0000456D0000}"/>
    <cellStyle name="Title 3 6 2 2" xfId="16037" xr:uid="{00000000-0005-0000-0000-0000466D0000}"/>
    <cellStyle name="Title 3 6 2 2 2" xfId="33653" xr:uid="{00000000-0005-0000-0000-0000476D0000}"/>
    <cellStyle name="Title 3 6 2 3" xfId="33652" xr:uid="{00000000-0005-0000-0000-0000486D0000}"/>
    <cellStyle name="Title 3 6 3" xfId="16038" xr:uid="{00000000-0005-0000-0000-0000496D0000}"/>
    <cellStyle name="Title 3 6 3 2" xfId="16039" xr:uid="{00000000-0005-0000-0000-00004A6D0000}"/>
    <cellStyle name="Title 3 6 3 2 2" xfId="33655" xr:uid="{00000000-0005-0000-0000-00004B6D0000}"/>
    <cellStyle name="Title 3 6 3 3" xfId="33654" xr:uid="{00000000-0005-0000-0000-00004C6D0000}"/>
    <cellStyle name="Title 3 6 4" xfId="16040" xr:uid="{00000000-0005-0000-0000-00004D6D0000}"/>
    <cellStyle name="Title 3 6 4 2" xfId="16041" xr:uid="{00000000-0005-0000-0000-00004E6D0000}"/>
    <cellStyle name="Title 3 6 4 2 2" xfId="33657" xr:uid="{00000000-0005-0000-0000-00004F6D0000}"/>
    <cellStyle name="Title 3 6 4 3" xfId="33656" xr:uid="{00000000-0005-0000-0000-0000506D0000}"/>
    <cellStyle name="Title 3 6 5" xfId="16042" xr:uid="{00000000-0005-0000-0000-0000516D0000}"/>
    <cellStyle name="Title 3 6 5 2" xfId="33658" xr:uid="{00000000-0005-0000-0000-0000526D0000}"/>
    <cellStyle name="Title 3 6 6" xfId="33651" xr:uid="{00000000-0005-0000-0000-0000536D0000}"/>
    <cellStyle name="Title 3 7" xfId="16043" xr:uid="{00000000-0005-0000-0000-0000546D0000}"/>
    <cellStyle name="Title 3 7 2" xfId="16044" xr:uid="{00000000-0005-0000-0000-0000556D0000}"/>
    <cellStyle name="Title 3 7 2 2" xfId="16045" xr:uid="{00000000-0005-0000-0000-0000566D0000}"/>
    <cellStyle name="Title 3 7 2 2 2" xfId="33661" xr:uid="{00000000-0005-0000-0000-0000576D0000}"/>
    <cellStyle name="Title 3 7 2 3" xfId="33660" xr:uid="{00000000-0005-0000-0000-0000586D0000}"/>
    <cellStyle name="Title 3 7 3" xfId="16046" xr:uid="{00000000-0005-0000-0000-0000596D0000}"/>
    <cellStyle name="Title 3 7 3 2" xfId="16047" xr:uid="{00000000-0005-0000-0000-00005A6D0000}"/>
    <cellStyle name="Title 3 7 3 2 2" xfId="33663" xr:uid="{00000000-0005-0000-0000-00005B6D0000}"/>
    <cellStyle name="Title 3 7 3 3" xfId="33662" xr:uid="{00000000-0005-0000-0000-00005C6D0000}"/>
    <cellStyle name="Title 3 7 4" xfId="16048" xr:uid="{00000000-0005-0000-0000-00005D6D0000}"/>
    <cellStyle name="Title 3 7 4 2" xfId="33664" xr:uid="{00000000-0005-0000-0000-00005E6D0000}"/>
    <cellStyle name="Title 3 7 5" xfId="33659" xr:uid="{00000000-0005-0000-0000-00005F6D0000}"/>
    <cellStyle name="Title 3 8" xfId="16049" xr:uid="{00000000-0005-0000-0000-0000606D0000}"/>
    <cellStyle name="Title 3 8 2" xfId="16050" xr:uid="{00000000-0005-0000-0000-0000616D0000}"/>
    <cellStyle name="Title 3 8 2 2" xfId="33666" xr:uid="{00000000-0005-0000-0000-0000626D0000}"/>
    <cellStyle name="Title 3 8 3" xfId="33665" xr:uid="{00000000-0005-0000-0000-0000636D0000}"/>
    <cellStyle name="Title 3 9" xfId="16051" xr:uid="{00000000-0005-0000-0000-0000646D0000}"/>
    <cellStyle name="Title 3 9 2" xfId="16052" xr:uid="{00000000-0005-0000-0000-0000656D0000}"/>
    <cellStyle name="Title 3 9 2 2" xfId="33668" xr:uid="{00000000-0005-0000-0000-0000666D0000}"/>
    <cellStyle name="Title 3 9 3" xfId="33667" xr:uid="{00000000-0005-0000-0000-0000676D0000}"/>
    <cellStyle name="Title 30" xfId="16053" xr:uid="{00000000-0005-0000-0000-0000686D0000}"/>
    <cellStyle name="Title 30 10" xfId="16054" xr:uid="{00000000-0005-0000-0000-0000696D0000}"/>
    <cellStyle name="Title 30 10 2" xfId="16055" xr:uid="{00000000-0005-0000-0000-00006A6D0000}"/>
    <cellStyle name="Title 30 10 2 2" xfId="33671" xr:uid="{00000000-0005-0000-0000-00006B6D0000}"/>
    <cellStyle name="Title 30 10 3" xfId="33670" xr:uid="{00000000-0005-0000-0000-00006C6D0000}"/>
    <cellStyle name="Title 30 11" xfId="16056" xr:uid="{00000000-0005-0000-0000-00006D6D0000}"/>
    <cellStyle name="Title 30 11 2" xfId="33672" xr:uid="{00000000-0005-0000-0000-00006E6D0000}"/>
    <cellStyle name="Title 30 12" xfId="33669" xr:uid="{00000000-0005-0000-0000-00006F6D0000}"/>
    <cellStyle name="Title 30 2" xfId="16057" xr:uid="{00000000-0005-0000-0000-0000706D0000}"/>
    <cellStyle name="Title 30 2 2" xfId="16058" xr:uid="{00000000-0005-0000-0000-0000716D0000}"/>
    <cellStyle name="Title 30 2 2 2" xfId="16059" xr:uid="{00000000-0005-0000-0000-0000726D0000}"/>
    <cellStyle name="Title 30 2 2 2 2" xfId="33675" xr:uid="{00000000-0005-0000-0000-0000736D0000}"/>
    <cellStyle name="Title 30 2 2 3" xfId="33674" xr:uid="{00000000-0005-0000-0000-0000746D0000}"/>
    <cellStyle name="Title 30 2 3" xfId="16060" xr:uid="{00000000-0005-0000-0000-0000756D0000}"/>
    <cellStyle name="Title 30 2 3 2" xfId="16061" xr:uid="{00000000-0005-0000-0000-0000766D0000}"/>
    <cellStyle name="Title 30 2 3 2 2" xfId="33677" xr:uid="{00000000-0005-0000-0000-0000776D0000}"/>
    <cellStyle name="Title 30 2 3 3" xfId="33676" xr:uid="{00000000-0005-0000-0000-0000786D0000}"/>
    <cellStyle name="Title 30 2 4" xfId="16062" xr:uid="{00000000-0005-0000-0000-0000796D0000}"/>
    <cellStyle name="Title 30 2 4 2" xfId="33678" xr:uid="{00000000-0005-0000-0000-00007A6D0000}"/>
    <cellStyle name="Title 30 2 5" xfId="33673" xr:uid="{00000000-0005-0000-0000-00007B6D0000}"/>
    <cellStyle name="Title 30 3" xfId="16063" xr:uid="{00000000-0005-0000-0000-00007C6D0000}"/>
    <cellStyle name="Title 30 3 2" xfId="16064" xr:uid="{00000000-0005-0000-0000-00007D6D0000}"/>
    <cellStyle name="Title 30 3 2 2" xfId="16065" xr:uid="{00000000-0005-0000-0000-00007E6D0000}"/>
    <cellStyle name="Title 30 3 2 2 2" xfId="33681" xr:uid="{00000000-0005-0000-0000-00007F6D0000}"/>
    <cellStyle name="Title 30 3 2 3" xfId="33680" xr:uid="{00000000-0005-0000-0000-0000806D0000}"/>
    <cellStyle name="Title 30 3 3" xfId="16066" xr:uid="{00000000-0005-0000-0000-0000816D0000}"/>
    <cellStyle name="Title 30 3 3 2" xfId="16067" xr:uid="{00000000-0005-0000-0000-0000826D0000}"/>
    <cellStyle name="Title 30 3 3 2 2" xfId="33683" xr:uid="{00000000-0005-0000-0000-0000836D0000}"/>
    <cellStyle name="Title 30 3 3 3" xfId="33682" xr:uid="{00000000-0005-0000-0000-0000846D0000}"/>
    <cellStyle name="Title 30 3 4" xfId="16068" xr:uid="{00000000-0005-0000-0000-0000856D0000}"/>
    <cellStyle name="Title 30 3 4 2" xfId="33684" xr:uid="{00000000-0005-0000-0000-0000866D0000}"/>
    <cellStyle name="Title 30 3 5" xfId="33679" xr:uid="{00000000-0005-0000-0000-0000876D0000}"/>
    <cellStyle name="Title 30 4" xfId="16069" xr:uid="{00000000-0005-0000-0000-0000886D0000}"/>
    <cellStyle name="Title 30 4 2" xfId="16070" xr:uid="{00000000-0005-0000-0000-0000896D0000}"/>
    <cellStyle name="Title 30 4 2 2" xfId="16071" xr:uid="{00000000-0005-0000-0000-00008A6D0000}"/>
    <cellStyle name="Title 30 4 2 2 2" xfId="33687" xr:uid="{00000000-0005-0000-0000-00008B6D0000}"/>
    <cellStyle name="Title 30 4 2 3" xfId="33686" xr:uid="{00000000-0005-0000-0000-00008C6D0000}"/>
    <cellStyle name="Title 30 4 3" xfId="16072" xr:uid="{00000000-0005-0000-0000-00008D6D0000}"/>
    <cellStyle name="Title 30 4 3 2" xfId="16073" xr:uid="{00000000-0005-0000-0000-00008E6D0000}"/>
    <cellStyle name="Title 30 4 3 2 2" xfId="33689" xr:uid="{00000000-0005-0000-0000-00008F6D0000}"/>
    <cellStyle name="Title 30 4 3 3" xfId="33688" xr:uid="{00000000-0005-0000-0000-0000906D0000}"/>
    <cellStyle name="Title 30 4 4" xfId="16074" xr:uid="{00000000-0005-0000-0000-0000916D0000}"/>
    <cellStyle name="Title 30 4 4 2" xfId="33690" xr:uid="{00000000-0005-0000-0000-0000926D0000}"/>
    <cellStyle name="Title 30 4 5" xfId="33685" xr:uid="{00000000-0005-0000-0000-0000936D0000}"/>
    <cellStyle name="Title 30 5" xfId="16075" xr:uid="{00000000-0005-0000-0000-0000946D0000}"/>
    <cellStyle name="Title 30 5 2" xfId="16076" xr:uid="{00000000-0005-0000-0000-0000956D0000}"/>
    <cellStyle name="Title 30 5 2 2" xfId="16077" xr:uid="{00000000-0005-0000-0000-0000966D0000}"/>
    <cellStyle name="Title 30 5 2 2 2" xfId="33693" xr:uid="{00000000-0005-0000-0000-0000976D0000}"/>
    <cellStyle name="Title 30 5 2 3" xfId="33692" xr:uid="{00000000-0005-0000-0000-0000986D0000}"/>
    <cellStyle name="Title 30 5 3" xfId="16078" xr:uid="{00000000-0005-0000-0000-0000996D0000}"/>
    <cellStyle name="Title 30 5 3 2" xfId="16079" xr:uid="{00000000-0005-0000-0000-00009A6D0000}"/>
    <cellStyle name="Title 30 5 3 2 2" xfId="33695" xr:uid="{00000000-0005-0000-0000-00009B6D0000}"/>
    <cellStyle name="Title 30 5 3 3" xfId="33694" xr:uid="{00000000-0005-0000-0000-00009C6D0000}"/>
    <cellStyle name="Title 30 5 4" xfId="16080" xr:uid="{00000000-0005-0000-0000-00009D6D0000}"/>
    <cellStyle name="Title 30 5 4 2" xfId="16081" xr:uid="{00000000-0005-0000-0000-00009E6D0000}"/>
    <cellStyle name="Title 30 5 4 2 2" xfId="33697" xr:uid="{00000000-0005-0000-0000-00009F6D0000}"/>
    <cellStyle name="Title 30 5 4 3" xfId="33696" xr:uid="{00000000-0005-0000-0000-0000A06D0000}"/>
    <cellStyle name="Title 30 5 5" xfId="16082" xr:uid="{00000000-0005-0000-0000-0000A16D0000}"/>
    <cellStyle name="Title 30 5 5 2" xfId="33698" xr:uid="{00000000-0005-0000-0000-0000A26D0000}"/>
    <cellStyle name="Title 30 5 6" xfId="33691" xr:uid="{00000000-0005-0000-0000-0000A36D0000}"/>
    <cellStyle name="Title 30 6" xfId="16083" xr:uid="{00000000-0005-0000-0000-0000A46D0000}"/>
    <cellStyle name="Title 30 6 2" xfId="16084" xr:uid="{00000000-0005-0000-0000-0000A56D0000}"/>
    <cellStyle name="Title 30 6 2 2" xfId="16085" xr:uid="{00000000-0005-0000-0000-0000A66D0000}"/>
    <cellStyle name="Title 30 6 2 2 2" xfId="33701" xr:uid="{00000000-0005-0000-0000-0000A76D0000}"/>
    <cellStyle name="Title 30 6 2 3" xfId="33700" xr:uid="{00000000-0005-0000-0000-0000A86D0000}"/>
    <cellStyle name="Title 30 6 3" xfId="16086" xr:uid="{00000000-0005-0000-0000-0000A96D0000}"/>
    <cellStyle name="Title 30 6 3 2" xfId="16087" xr:uid="{00000000-0005-0000-0000-0000AA6D0000}"/>
    <cellStyle name="Title 30 6 3 2 2" xfId="33703" xr:uid="{00000000-0005-0000-0000-0000AB6D0000}"/>
    <cellStyle name="Title 30 6 3 3" xfId="33702" xr:uid="{00000000-0005-0000-0000-0000AC6D0000}"/>
    <cellStyle name="Title 30 6 4" xfId="16088" xr:uid="{00000000-0005-0000-0000-0000AD6D0000}"/>
    <cellStyle name="Title 30 6 4 2" xfId="33704" xr:uid="{00000000-0005-0000-0000-0000AE6D0000}"/>
    <cellStyle name="Title 30 6 5" xfId="33699" xr:uid="{00000000-0005-0000-0000-0000AF6D0000}"/>
    <cellStyle name="Title 30 7" xfId="16089" xr:uid="{00000000-0005-0000-0000-0000B06D0000}"/>
    <cellStyle name="Title 30 7 2" xfId="16090" xr:uid="{00000000-0005-0000-0000-0000B16D0000}"/>
    <cellStyle name="Title 30 7 2 2" xfId="33706" xr:uid="{00000000-0005-0000-0000-0000B26D0000}"/>
    <cellStyle name="Title 30 7 3" xfId="33705" xr:uid="{00000000-0005-0000-0000-0000B36D0000}"/>
    <cellStyle name="Title 30 8" xfId="16091" xr:uid="{00000000-0005-0000-0000-0000B46D0000}"/>
    <cellStyle name="Title 30 8 2" xfId="16092" xr:uid="{00000000-0005-0000-0000-0000B56D0000}"/>
    <cellStyle name="Title 30 8 2 2" xfId="33708" xr:uid="{00000000-0005-0000-0000-0000B66D0000}"/>
    <cellStyle name="Title 30 8 3" xfId="33707" xr:uid="{00000000-0005-0000-0000-0000B76D0000}"/>
    <cellStyle name="Title 30 9" xfId="16093" xr:uid="{00000000-0005-0000-0000-0000B86D0000}"/>
    <cellStyle name="Title 30 9 2" xfId="16094" xr:uid="{00000000-0005-0000-0000-0000B96D0000}"/>
    <cellStyle name="Title 30 9 2 2" xfId="33710" xr:uid="{00000000-0005-0000-0000-0000BA6D0000}"/>
    <cellStyle name="Title 30 9 3" xfId="33709" xr:uid="{00000000-0005-0000-0000-0000BB6D0000}"/>
    <cellStyle name="Title 31" xfId="16095" xr:uid="{00000000-0005-0000-0000-0000BC6D0000}"/>
    <cellStyle name="Title 31 10" xfId="16096" xr:uid="{00000000-0005-0000-0000-0000BD6D0000}"/>
    <cellStyle name="Title 31 10 2" xfId="16097" xr:uid="{00000000-0005-0000-0000-0000BE6D0000}"/>
    <cellStyle name="Title 31 10 2 2" xfId="33713" xr:uid="{00000000-0005-0000-0000-0000BF6D0000}"/>
    <cellStyle name="Title 31 10 3" xfId="33712" xr:uid="{00000000-0005-0000-0000-0000C06D0000}"/>
    <cellStyle name="Title 31 11" xfId="16098" xr:uid="{00000000-0005-0000-0000-0000C16D0000}"/>
    <cellStyle name="Title 31 11 2" xfId="33714" xr:uid="{00000000-0005-0000-0000-0000C26D0000}"/>
    <cellStyle name="Title 31 12" xfId="33711" xr:uid="{00000000-0005-0000-0000-0000C36D0000}"/>
    <cellStyle name="Title 31 2" xfId="16099" xr:uid="{00000000-0005-0000-0000-0000C46D0000}"/>
    <cellStyle name="Title 31 2 2" xfId="16100" xr:uid="{00000000-0005-0000-0000-0000C56D0000}"/>
    <cellStyle name="Title 31 2 2 2" xfId="16101" xr:uid="{00000000-0005-0000-0000-0000C66D0000}"/>
    <cellStyle name="Title 31 2 2 2 2" xfId="33717" xr:uid="{00000000-0005-0000-0000-0000C76D0000}"/>
    <cellStyle name="Title 31 2 2 3" xfId="33716" xr:uid="{00000000-0005-0000-0000-0000C86D0000}"/>
    <cellStyle name="Title 31 2 3" xfId="16102" xr:uid="{00000000-0005-0000-0000-0000C96D0000}"/>
    <cellStyle name="Title 31 2 3 2" xfId="16103" xr:uid="{00000000-0005-0000-0000-0000CA6D0000}"/>
    <cellStyle name="Title 31 2 3 2 2" xfId="33719" xr:uid="{00000000-0005-0000-0000-0000CB6D0000}"/>
    <cellStyle name="Title 31 2 3 3" xfId="33718" xr:uid="{00000000-0005-0000-0000-0000CC6D0000}"/>
    <cellStyle name="Title 31 2 4" xfId="16104" xr:uid="{00000000-0005-0000-0000-0000CD6D0000}"/>
    <cellStyle name="Title 31 2 4 2" xfId="33720" xr:uid="{00000000-0005-0000-0000-0000CE6D0000}"/>
    <cellStyle name="Title 31 2 5" xfId="33715" xr:uid="{00000000-0005-0000-0000-0000CF6D0000}"/>
    <cellStyle name="Title 31 3" xfId="16105" xr:uid="{00000000-0005-0000-0000-0000D06D0000}"/>
    <cellStyle name="Title 31 3 2" xfId="16106" xr:uid="{00000000-0005-0000-0000-0000D16D0000}"/>
    <cellStyle name="Title 31 3 2 2" xfId="16107" xr:uid="{00000000-0005-0000-0000-0000D26D0000}"/>
    <cellStyle name="Title 31 3 2 2 2" xfId="33723" xr:uid="{00000000-0005-0000-0000-0000D36D0000}"/>
    <cellStyle name="Title 31 3 2 3" xfId="33722" xr:uid="{00000000-0005-0000-0000-0000D46D0000}"/>
    <cellStyle name="Title 31 3 3" xfId="16108" xr:uid="{00000000-0005-0000-0000-0000D56D0000}"/>
    <cellStyle name="Title 31 3 3 2" xfId="16109" xr:uid="{00000000-0005-0000-0000-0000D66D0000}"/>
    <cellStyle name="Title 31 3 3 2 2" xfId="33725" xr:uid="{00000000-0005-0000-0000-0000D76D0000}"/>
    <cellStyle name="Title 31 3 3 3" xfId="33724" xr:uid="{00000000-0005-0000-0000-0000D86D0000}"/>
    <cellStyle name="Title 31 3 4" xfId="16110" xr:uid="{00000000-0005-0000-0000-0000D96D0000}"/>
    <cellStyle name="Title 31 3 4 2" xfId="33726" xr:uid="{00000000-0005-0000-0000-0000DA6D0000}"/>
    <cellStyle name="Title 31 3 5" xfId="33721" xr:uid="{00000000-0005-0000-0000-0000DB6D0000}"/>
    <cellStyle name="Title 31 4" xfId="16111" xr:uid="{00000000-0005-0000-0000-0000DC6D0000}"/>
    <cellStyle name="Title 31 4 2" xfId="16112" xr:uid="{00000000-0005-0000-0000-0000DD6D0000}"/>
    <cellStyle name="Title 31 4 2 2" xfId="16113" xr:uid="{00000000-0005-0000-0000-0000DE6D0000}"/>
    <cellStyle name="Title 31 4 2 2 2" xfId="33729" xr:uid="{00000000-0005-0000-0000-0000DF6D0000}"/>
    <cellStyle name="Title 31 4 2 3" xfId="33728" xr:uid="{00000000-0005-0000-0000-0000E06D0000}"/>
    <cellStyle name="Title 31 4 3" xfId="16114" xr:uid="{00000000-0005-0000-0000-0000E16D0000}"/>
    <cellStyle name="Title 31 4 3 2" xfId="16115" xr:uid="{00000000-0005-0000-0000-0000E26D0000}"/>
    <cellStyle name="Title 31 4 3 2 2" xfId="33731" xr:uid="{00000000-0005-0000-0000-0000E36D0000}"/>
    <cellStyle name="Title 31 4 3 3" xfId="33730" xr:uid="{00000000-0005-0000-0000-0000E46D0000}"/>
    <cellStyle name="Title 31 4 4" xfId="16116" xr:uid="{00000000-0005-0000-0000-0000E56D0000}"/>
    <cellStyle name="Title 31 4 4 2" xfId="33732" xr:uid="{00000000-0005-0000-0000-0000E66D0000}"/>
    <cellStyle name="Title 31 4 5" xfId="33727" xr:uid="{00000000-0005-0000-0000-0000E76D0000}"/>
    <cellStyle name="Title 31 5" xfId="16117" xr:uid="{00000000-0005-0000-0000-0000E86D0000}"/>
    <cellStyle name="Title 31 5 2" xfId="16118" xr:uid="{00000000-0005-0000-0000-0000E96D0000}"/>
    <cellStyle name="Title 31 5 2 2" xfId="16119" xr:uid="{00000000-0005-0000-0000-0000EA6D0000}"/>
    <cellStyle name="Title 31 5 2 2 2" xfId="33735" xr:uid="{00000000-0005-0000-0000-0000EB6D0000}"/>
    <cellStyle name="Title 31 5 2 3" xfId="33734" xr:uid="{00000000-0005-0000-0000-0000EC6D0000}"/>
    <cellStyle name="Title 31 5 3" xfId="16120" xr:uid="{00000000-0005-0000-0000-0000ED6D0000}"/>
    <cellStyle name="Title 31 5 3 2" xfId="16121" xr:uid="{00000000-0005-0000-0000-0000EE6D0000}"/>
    <cellStyle name="Title 31 5 3 2 2" xfId="33737" xr:uid="{00000000-0005-0000-0000-0000EF6D0000}"/>
    <cellStyle name="Title 31 5 3 3" xfId="33736" xr:uid="{00000000-0005-0000-0000-0000F06D0000}"/>
    <cellStyle name="Title 31 5 4" xfId="16122" xr:uid="{00000000-0005-0000-0000-0000F16D0000}"/>
    <cellStyle name="Title 31 5 4 2" xfId="16123" xr:uid="{00000000-0005-0000-0000-0000F26D0000}"/>
    <cellStyle name="Title 31 5 4 2 2" xfId="33739" xr:uid="{00000000-0005-0000-0000-0000F36D0000}"/>
    <cellStyle name="Title 31 5 4 3" xfId="33738" xr:uid="{00000000-0005-0000-0000-0000F46D0000}"/>
    <cellStyle name="Title 31 5 5" xfId="16124" xr:uid="{00000000-0005-0000-0000-0000F56D0000}"/>
    <cellStyle name="Title 31 5 5 2" xfId="33740" xr:uid="{00000000-0005-0000-0000-0000F66D0000}"/>
    <cellStyle name="Title 31 5 6" xfId="33733" xr:uid="{00000000-0005-0000-0000-0000F76D0000}"/>
    <cellStyle name="Title 31 6" xfId="16125" xr:uid="{00000000-0005-0000-0000-0000F86D0000}"/>
    <cellStyle name="Title 31 6 2" xfId="16126" xr:uid="{00000000-0005-0000-0000-0000F96D0000}"/>
    <cellStyle name="Title 31 6 2 2" xfId="16127" xr:uid="{00000000-0005-0000-0000-0000FA6D0000}"/>
    <cellStyle name="Title 31 6 2 2 2" xfId="33743" xr:uid="{00000000-0005-0000-0000-0000FB6D0000}"/>
    <cellStyle name="Title 31 6 2 3" xfId="33742" xr:uid="{00000000-0005-0000-0000-0000FC6D0000}"/>
    <cellStyle name="Title 31 6 3" xfId="16128" xr:uid="{00000000-0005-0000-0000-0000FD6D0000}"/>
    <cellStyle name="Title 31 6 3 2" xfId="16129" xr:uid="{00000000-0005-0000-0000-0000FE6D0000}"/>
    <cellStyle name="Title 31 6 3 2 2" xfId="33745" xr:uid="{00000000-0005-0000-0000-0000FF6D0000}"/>
    <cellStyle name="Title 31 6 3 3" xfId="33744" xr:uid="{00000000-0005-0000-0000-0000006E0000}"/>
    <cellStyle name="Title 31 6 4" xfId="16130" xr:uid="{00000000-0005-0000-0000-0000016E0000}"/>
    <cellStyle name="Title 31 6 4 2" xfId="33746" xr:uid="{00000000-0005-0000-0000-0000026E0000}"/>
    <cellStyle name="Title 31 6 5" xfId="33741" xr:uid="{00000000-0005-0000-0000-0000036E0000}"/>
    <cellStyle name="Title 31 7" xfId="16131" xr:uid="{00000000-0005-0000-0000-0000046E0000}"/>
    <cellStyle name="Title 31 7 2" xfId="16132" xr:uid="{00000000-0005-0000-0000-0000056E0000}"/>
    <cellStyle name="Title 31 7 2 2" xfId="33748" xr:uid="{00000000-0005-0000-0000-0000066E0000}"/>
    <cellStyle name="Title 31 7 3" xfId="33747" xr:uid="{00000000-0005-0000-0000-0000076E0000}"/>
    <cellStyle name="Title 31 8" xfId="16133" xr:uid="{00000000-0005-0000-0000-0000086E0000}"/>
    <cellStyle name="Title 31 8 2" xfId="16134" xr:uid="{00000000-0005-0000-0000-0000096E0000}"/>
    <cellStyle name="Title 31 8 2 2" xfId="33750" xr:uid="{00000000-0005-0000-0000-00000A6E0000}"/>
    <cellStyle name="Title 31 8 3" xfId="33749" xr:uid="{00000000-0005-0000-0000-00000B6E0000}"/>
    <cellStyle name="Title 31 9" xfId="16135" xr:uid="{00000000-0005-0000-0000-00000C6E0000}"/>
    <cellStyle name="Title 31 9 2" xfId="16136" xr:uid="{00000000-0005-0000-0000-00000D6E0000}"/>
    <cellStyle name="Title 31 9 2 2" xfId="33752" xr:uid="{00000000-0005-0000-0000-00000E6E0000}"/>
    <cellStyle name="Title 31 9 3" xfId="33751" xr:uid="{00000000-0005-0000-0000-00000F6E0000}"/>
    <cellStyle name="Title 32" xfId="16137" xr:uid="{00000000-0005-0000-0000-0000106E0000}"/>
    <cellStyle name="Title 32 10" xfId="16138" xr:uid="{00000000-0005-0000-0000-0000116E0000}"/>
    <cellStyle name="Title 32 10 2" xfId="16139" xr:uid="{00000000-0005-0000-0000-0000126E0000}"/>
    <cellStyle name="Title 32 10 2 2" xfId="33755" xr:uid="{00000000-0005-0000-0000-0000136E0000}"/>
    <cellStyle name="Title 32 10 3" xfId="33754" xr:uid="{00000000-0005-0000-0000-0000146E0000}"/>
    <cellStyle name="Title 32 11" xfId="16140" xr:uid="{00000000-0005-0000-0000-0000156E0000}"/>
    <cellStyle name="Title 32 11 2" xfId="33756" xr:uid="{00000000-0005-0000-0000-0000166E0000}"/>
    <cellStyle name="Title 32 12" xfId="33753" xr:uid="{00000000-0005-0000-0000-0000176E0000}"/>
    <cellStyle name="Title 32 2" xfId="16141" xr:uid="{00000000-0005-0000-0000-0000186E0000}"/>
    <cellStyle name="Title 32 2 2" xfId="16142" xr:uid="{00000000-0005-0000-0000-0000196E0000}"/>
    <cellStyle name="Title 32 2 2 2" xfId="16143" xr:uid="{00000000-0005-0000-0000-00001A6E0000}"/>
    <cellStyle name="Title 32 2 2 2 2" xfId="33759" xr:uid="{00000000-0005-0000-0000-00001B6E0000}"/>
    <cellStyle name="Title 32 2 2 3" xfId="33758" xr:uid="{00000000-0005-0000-0000-00001C6E0000}"/>
    <cellStyle name="Title 32 2 3" xfId="16144" xr:uid="{00000000-0005-0000-0000-00001D6E0000}"/>
    <cellStyle name="Title 32 2 3 2" xfId="16145" xr:uid="{00000000-0005-0000-0000-00001E6E0000}"/>
    <cellStyle name="Title 32 2 3 2 2" xfId="33761" xr:uid="{00000000-0005-0000-0000-00001F6E0000}"/>
    <cellStyle name="Title 32 2 3 3" xfId="33760" xr:uid="{00000000-0005-0000-0000-0000206E0000}"/>
    <cellStyle name="Title 32 2 4" xfId="16146" xr:uid="{00000000-0005-0000-0000-0000216E0000}"/>
    <cellStyle name="Title 32 2 4 2" xfId="33762" xr:uid="{00000000-0005-0000-0000-0000226E0000}"/>
    <cellStyle name="Title 32 2 5" xfId="33757" xr:uid="{00000000-0005-0000-0000-0000236E0000}"/>
    <cellStyle name="Title 32 3" xfId="16147" xr:uid="{00000000-0005-0000-0000-0000246E0000}"/>
    <cellStyle name="Title 32 3 2" xfId="16148" xr:uid="{00000000-0005-0000-0000-0000256E0000}"/>
    <cellStyle name="Title 32 3 2 2" xfId="16149" xr:uid="{00000000-0005-0000-0000-0000266E0000}"/>
    <cellStyle name="Title 32 3 2 2 2" xfId="33765" xr:uid="{00000000-0005-0000-0000-0000276E0000}"/>
    <cellStyle name="Title 32 3 2 3" xfId="33764" xr:uid="{00000000-0005-0000-0000-0000286E0000}"/>
    <cellStyle name="Title 32 3 3" xfId="16150" xr:uid="{00000000-0005-0000-0000-0000296E0000}"/>
    <cellStyle name="Title 32 3 3 2" xfId="16151" xr:uid="{00000000-0005-0000-0000-00002A6E0000}"/>
    <cellStyle name="Title 32 3 3 2 2" xfId="33767" xr:uid="{00000000-0005-0000-0000-00002B6E0000}"/>
    <cellStyle name="Title 32 3 3 3" xfId="33766" xr:uid="{00000000-0005-0000-0000-00002C6E0000}"/>
    <cellStyle name="Title 32 3 4" xfId="16152" xr:uid="{00000000-0005-0000-0000-00002D6E0000}"/>
    <cellStyle name="Title 32 3 4 2" xfId="33768" xr:uid="{00000000-0005-0000-0000-00002E6E0000}"/>
    <cellStyle name="Title 32 3 5" xfId="33763" xr:uid="{00000000-0005-0000-0000-00002F6E0000}"/>
    <cellStyle name="Title 32 4" xfId="16153" xr:uid="{00000000-0005-0000-0000-0000306E0000}"/>
    <cellStyle name="Title 32 4 2" xfId="16154" xr:uid="{00000000-0005-0000-0000-0000316E0000}"/>
    <cellStyle name="Title 32 4 2 2" xfId="16155" xr:uid="{00000000-0005-0000-0000-0000326E0000}"/>
    <cellStyle name="Title 32 4 2 2 2" xfId="33771" xr:uid="{00000000-0005-0000-0000-0000336E0000}"/>
    <cellStyle name="Title 32 4 2 3" xfId="33770" xr:uid="{00000000-0005-0000-0000-0000346E0000}"/>
    <cellStyle name="Title 32 4 3" xfId="16156" xr:uid="{00000000-0005-0000-0000-0000356E0000}"/>
    <cellStyle name="Title 32 4 3 2" xfId="16157" xr:uid="{00000000-0005-0000-0000-0000366E0000}"/>
    <cellStyle name="Title 32 4 3 2 2" xfId="33773" xr:uid="{00000000-0005-0000-0000-0000376E0000}"/>
    <cellStyle name="Title 32 4 3 3" xfId="33772" xr:uid="{00000000-0005-0000-0000-0000386E0000}"/>
    <cellStyle name="Title 32 4 4" xfId="16158" xr:uid="{00000000-0005-0000-0000-0000396E0000}"/>
    <cellStyle name="Title 32 4 4 2" xfId="33774" xr:uid="{00000000-0005-0000-0000-00003A6E0000}"/>
    <cellStyle name="Title 32 4 5" xfId="33769" xr:uid="{00000000-0005-0000-0000-00003B6E0000}"/>
    <cellStyle name="Title 32 5" xfId="16159" xr:uid="{00000000-0005-0000-0000-00003C6E0000}"/>
    <cellStyle name="Title 32 5 2" xfId="16160" xr:uid="{00000000-0005-0000-0000-00003D6E0000}"/>
    <cellStyle name="Title 32 5 2 2" xfId="16161" xr:uid="{00000000-0005-0000-0000-00003E6E0000}"/>
    <cellStyle name="Title 32 5 2 2 2" xfId="33777" xr:uid="{00000000-0005-0000-0000-00003F6E0000}"/>
    <cellStyle name="Title 32 5 2 3" xfId="33776" xr:uid="{00000000-0005-0000-0000-0000406E0000}"/>
    <cellStyle name="Title 32 5 3" xfId="16162" xr:uid="{00000000-0005-0000-0000-0000416E0000}"/>
    <cellStyle name="Title 32 5 3 2" xfId="16163" xr:uid="{00000000-0005-0000-0000-0000426E0000}"/>
    <cellStyle name="Title 32 5 3 2 2" xfId="33779" xr:uid="{00000000-0005-0000-0000-0000436E0000}"/>
    <cellStyle name="Title 32 5 3 3" xfId="33778" xr:uid="{00000000-0005-0000-0000-0000446E0000}"/>
    <cellStyle name="Title 32 5 4" xfId="16164" xr:uid="{00000000-0005-0000-0000-0000456E0000}"/>
    <cellStyle name="Title 32 5 4 2" xfId="16165" xr:uid="{00000000-0005-0000-0000-0000466E0000}"/>
    <cellStyle name="Title 32 5 4 2 2" xfId="33781" xr:uid="{00000000-0005-0000-0000-0000476E0000}"/>
    <cellStyle name="Title 32 5 4 3" xfId="33780" xr:uid="{00000000-0005-0000-0000-0000486E0000}"/>
    <cellStyle name="Title 32 5 5" xfId="16166" xr:uid="{00000000-0005-0000-0000-0000496E0000}"/>
    <cellStyle name="Title 32 5 5 2" xfId="33782" xr:uid="{00000000-0005-0000-0000-00004A6E0000}"/>
    <cellStyle name="Title 32 5 6" xfId="33775" xr:uid="{00000000-0005-0000-0000-00004B6E0000}"/>
    <cellStyle name="Title 32 6" xfId="16167" xr:uid="{00000000-0005-0000-0000-00004C6E0000}"/>
    <cellStyle name="Title 32 6 2" xfId="16168" xr:uid="{00000000-0005-0000-0000-00004D6E0000}"/>
    <cellStyle name="Title 32 6 2 2" xfId="16169" xr:uid="{00000000-0005-0000-0000-00004E6E0000}"/>
    <cellStyle name="Title 32 6 2 2 2" xfId="33785" xr:uid="{00000000-0005-0000-0000-00004F6E0000}"/>
    <cellStyle name="Title 32 6 2 3" xfId="33784" xr:uid="{00000000-0005-0000-0000-0000506E0000}"/>
    <cellStyle name="Title 32 6 3" xfId="16170" xr:uid="{00000000-0005-0000-0000-0000516E0000}"/>
    <cellStyle name="Title 32 6 3 2" xfId="16171" xr:uid="{00000000-0005-0000-0000-0000526E0000}"/>
    <cellStyle name="Title 32 6 3 2 2" xfId="33787" xr:uid="{00000000-0005-0000-0000-0000536E0000}"/>
    <cellStyle name="Title 32 6 3 3" xfId="33786" xr:uid="{00000000-0005-0000-0000-0000546E0000}"/>
    <cellStyle name="Title 32 6 4" xfId="16172" xr:uid="{00000000-0005-0000-0000-0000556E0000}"/>
    <cellStyle name="Title 32 6 4 2" xfId="33788" xr:uid="{00000000-0005-0000-0000-0000566E0000}"/>
    <cellStyle name="Title 32 6 5" xfId="33783" xr:uid="{00000000-0005-0000-0000-0000576E0000}"/>
    <cellStyle name="Title 32 7" xfId="16173" xr:uid="{00000000-0005-0000-0000-0000586E0000}"/>
    <cellStyle name="Title 32 7 2" xfId="16174" xr:uid="{00000000-0005-0000-0000-0000596E0000}"/>
    <cellStyle name="Title 32 7 2 2" xfId="33790" xr:uid="{00000000-0005-0000-0000-00005A6E0000}"/>
    <cellStyle name="Title 32 7 3" xfId="33789" xr:uid="{00000000-0005-0000-0000-00005B6E0000}"/>
    <cellStyle name="Title 32 8" xfId="16175" xr:uid="{00000000-0005-0000-0000-00005C6E0000}"/>
    <cellStyle name="Title 32 8 2" xfId="16176" xr:uid="{00000000-0005-0000-0000-00005D6E0000}"/>
    <cellStyle name="Title 32 8 2 2" xfId="33792" xr:uid="{00000000-0005-0000-0000-00005E6E0000}"/>
    <cellStyle name="Title 32 8 3" xfId="33791" xr:uid="{00000000-0005-0000-0000-00005F6E0000}"/>
    <cellStyle name="Title 32 9" xfId="16177" xr:uid="{00000000-0005-0000-0000-0000606E0000}"/>
    <cellStyle name="Title 32 9 2" xfId="16178" xr:uid="{00000000-0005-0000-0000-0000616E0000}"/>
    <cellStyle name="Title 32 9 2 2" xfId="33794" xr:uid="{00000000-0005-0000-0000-0000626E0000}"/>
    <cellStyle name="Title 32 9 3" xfId="33793" xr:uid="{00000000-0005-0000-0000-0000636E0000}"/>
    <cellStyle name="Title 33" xfId="16179" xr:uid="{00000000-0005-0000-0000-0000646E0000}"/>
    <cellStyle name="Title 33 10" xfId="16180" xr:uid="{00000000-0005-0000-0000-0000656E0000}"/>
    <cellStyle name="Title 33 10 2" xfId="16181" xr:uid="{00000000-0005-0000-0000-0000666E0000}"/>
    <cellStyle name="Title 33 10 2 2" xfId="33797" xr:uid="{00000000-0005-0000-0000-0000676E0000}"/>
    <cellStyle name="Title 33 10 3" xfId="33796" xr:uid="{00000000-0005-0000-0000-0000686E0000}"/>
    <cellStyle name="Title 33 11" xfId="16182" xr:uid="{00000000-0005-0000-0000-0000696E0000}"/>
    <cellStyle name="Title 33 11 2" xfId="33798" xr:uid="{00000000-0005-0000-0000-00006A6E0000}"/>
    <cellStyle name="Title 33 12" xfId="33795" xr:uid="{00000000-0005-0000-0000-00006B6E0000}"/>
    <cellStyle name="Title 33 2" xfId="16183" xr:uid="{00000000-0005-0000-0000-00006C6E0000}"/>
    <cellStyle name="Title 33 2 2" xfId="16184" xr:uid="{00000000-0005-0000-0000-00006D6E0000}"/>
    <cellStyle name="Title 33 2 2 2" xfId="16185" xr:uid="{00000000-0005-0000-0000-00006E6E0000}"/>
    <cellStyle name="Title 33 2 2 2 2" xfId="33801" xr:uid="{00000000-0005-0000-0000-00006F6E0000}"/>
    <cellStyle name="Title 33 2 2 3" xfId="33800" xr:uid="{00000000-0005-0000-0000-0000706E0000}"/>
    <cellStyle name="Title 33 2 3" xfId="16186" xr:uid="{00000000-0005-0000-0000-0000716E0000}"/>
    <cellStyle name="Title 33 2 3 2" xfId="16187" xr:uid="{00000000-0005-0000-0000-0000726E0000}"/>
    <cellStyle name="Title 33 2 3 2 2" xfId="33803" xr:uid="{00000000-0005-0000-0000-0000736E0000}"/>
    <cellStyle name="Title 33 2 3 3" xfId="33802" xr:uid="{00000000-0005-0000-0000-0000746E0000}"/>
    <cellStyle name="Title 33 2 4" xfId="16188" xr:uid="{00000000-0005-0000-0000-0000756E0000}"/>
    <cellStyle name="Title 33 2 4 2" xfId="33804" xr:uid="{00000000-0005-0000-0000-0000766E0000}"/>
    <cellStyle name="Title 33 2 5" xfId="33799" xr:uid="{00000000-0005-0000-0000-0000776E0000}"/>
    <cellStyle name="Title 33 3" xfId="16189" xr:uid="{00000000-0005-0000-0000-0000786E0000}"/>
    <cellStyle name="Title 33 3 2" xfId="16190" xr:uid="{00000000-0005-0000-0000-0000796E0000}"/>
    <cellStyle name="Title 33 3 2 2" xfId="16191" xr:uid="{00000000-0005-0000-0000-00007A6E0000}"/>
    <cellStyle name="Title 33 3 2 2 2" xfId="33807" xr:uid="{00000000-0005-0000-0000-00007B6E0000}"/>
    <cellStyle name="Title 33 3 2 3" xfId="33806" xr:uid="{00000000-0005-0000-0000-00007C6E0000}"/>
    <cellStyle name="Title 33 3 3" xfId="16192" xr:uid="{00000000-0005-0000-0000-00007D6E0000}"/>
    <cellStyle name="Title 33 3 3 2" xfId="16193" xr:uid="{00000000-0005-0000-0000-00007E6E0000}"/>
    <cellStyle name="Title 33 3 3 2 2" xfId="33809" xr:uid="{00000000-0005-0000-0000-00007F6E0000}"/>
    <cellStyle name="Title 33 3 3 3" xfId="33808" xr:uid="{00000000-0005-0000-0000-0000806E0000}"/>
    <cellStyle name="Title 33 3 4" xfId="16194" xr:uid="{00000000-0005-0000-0000-0000816E0000}"/>
    <cellStyle name="Title 33 3 4 2" xfId="33810" xr:uid="{00000000-0005-0000-0000-0000826E0000}"/>
    <cellStyle name="Title 33 3 5" xfId="33805" xr:uid="{00000000-0005-0000-0000-0000836E0000}"/>
    <cellStyle name="Title 33 4" xfId="16195" xr:uid="{00000000-0005-0000-0000-0000846E0000}"/>
    <cellStyle name="Title 33 4 2" xfId="16196" xr:uid="{00000000-0005-0000-0000-0000856E0000}"/>
    <cellStyle name="Title 33 4 2 2" xfId="16197" xr:uid="{00000000-0005-0000-0000-0000866E0000}"/>
    <cellStyle name="Title 33 4 2 2 2" xfId="33813" xr:uid="{00000000-0005-0000-0000-0000876E0000}"/>
    <cellStyle name="Title 33 4 2 3" xfId="33812" xr:uid="{00000000-0005-0000-0000-0000886E0000}"/>
    <cellStyle name="Title 33 4 3" xfId="16198" xr:uid="{00000000-0005-0000-0000-0000896E0000}"/>
    <cellStyle name="Title 33 4 3 2" xfId="16199" xr:uid="{00000000-0005-0000-0000-00008A6E0000}"/>
    <cellStyle name="Title 33 4 3 2 2" xfId="33815" xr:uid="{00000000-0005-0000-0000-00008B6E0000}"/>
    <cellStyle name="Title 33 4 3 3" xfId="33814" xr:uid="{00000000-0005-0000-0000-00008C6E0000}"/>
    <cellStyle name="Title 33 4 4" xfId="16200" xr:uid="{00000000-0005-0000-0000-00008D6E0000}"/>
    <cellStyle name="Title 33 4 4 2" xfId="33816" xr:uid="{00000000-0005-0000-0000-00008E6E0000}"/>
    <cellStyle name="Title 33 4 5" xfId="33811" xr:uid="{00000000-0005-0000-0000-00008F6E0000}"/>
    <cellStyle name="Title 33 5" xfId="16201" xr:uid="{00000000-0005-0000-0000-0000906E0000}"/>
    <cellStyle name="Title 33 5 2" xfId="16202" xr:uid="{00000000-0005-0000-0000-0000916E0000}"/>
    <cellStyle name="Title 33 5 2 2" xfId="16203" xr:uid="{00000000-0005-0000-0000-0000926E0000}"/>
    <cellStyle name="Title 33 5 2 2 2" xfId="33819" xr:uid="{00000000-0005-0000-0000-0000936E0000}"/>
    <cellStyle name="Title 33 5 2 3" xfId="33818" xr:uid="{00000000-0005-0000-0000-0000946E0000}"/>
    <cellStyle name="Title 33 5 3" xfId="16204" xr:uid="{00000000-0005-0000-0000-0000956E0000}"/>
    <cellStyle name="Title 33 5 3 2" xfId="16205" xr:uid="{00000000-0005-0000-0000-0000966E0000}"/>
    <cellStyle name="Title 33 5 3 2 2" xfId="33821" xr:uid="{00000000-0005-0000-0000-0000976E0000}"/>
    <cellStyle name="Title 33 5 3 3" xfId="33820" xr:uid="{00000000-0005-0000-0000-0000986E0000}"/>
    <cellStyle name="Title 33 5 4" xfId="16206" xr:uid="{00000000-0005-0000-0000-0000996E0000}"/>
    <cellStyle name="Title 33 5 4 2" xfId="16207" xr:uid="{00000000-0005-0000-0000-00009A6E0000}"/>
    <cellStyle name="Title 33 5 4 2 2" xfId="33823" xr:uid="{00000000-0005-0000-0000-00009B6E0000}"/>
    <cellStyle name="Title 33 5 4 3" xfId="33822" xr:uid="{00000000-0005-0000-0000-00009C6E0000}"/>
    <cellStyle name="Title 33 5 5" xfId="16208" xr:uid="{00000000-0005-0000-0000-00009D6E0000}"/>
    <cellStyle name="Title 33 5 5 2" xfId="33824" xr:uid="{00000000-0005-0000-0000-00009E6E0000}"/>
    <cellStyle name="Title 33 5 6" xfId="33817" xr:uid="{00000000-0005-0000-0000-00009F6E0000}"/>
    <cellStyle name="Title 33 6" xfId="16209" xr:uid="{00000000-0005-0000-0000-0000A06E0000}"/>
    <cellStyle name="Title 33 6 2" xfId="16210" xr:uid="{00000000-0005-0000-0000-0000A16E0000}"/>
    <cellStyle name="Title 33 6 2 2" xfId="16211" xr:uid="{00000000-0005-0000-0000-0000A26E0000}"/>
    <cellStyle name="Title 33 6 2 2 2" xfId="33827" xr:uid="{00000000-0005-0000-0000-0000A36E0000}"/>
    <cellStyle name="Title 33 6 2 3" xfId="33826" xr:uid="{00000000-0005-0000-0000-0000A46E0000}"/>
    <cellStyle name="Title 33 6 3" xfId="16212" xr:uid="{00000000-0005-0000-0000-0000A56E0000}"/>
    <cellStyle name="Title 33 6 3 2" xfId="16213" xr:uid="{00000000-0005-0000-0000-0000A66E0000}"/>
    <cellStyle name="Title 33 6 3 2 2" xfId="33829" xr:uid="{00000000-0005-0000-0000-0000A76E0000}"/>
    <cellStyle name="Title 33 6 3 3" xfId="33828" xr:uid="{00000000-0005-0000-0000-0000A86E0000}"/>
    <cellStyle name="Title 33 6 4" xfId="16214" xr:uid="{00000000-0005-0000-0000-0000A96E0000}"/>
    <cellStyle name="Title 33 6 4 2" xfId="33830" xr:uid="{00000000-0005-0000-0000-0000AA6E0000}"/>
    <cellStyle name="Title 33 6 5" xfId="33825" xr:uid="{00000000-0005-0000-0000-0000AB6E0000}"/>
    <cellStyle name="Title 33 7" xfId="16215" xr:uid="{00000000-0005-0000-0000-0000AC6E0000}"/>
    <cellStyle name="Title 33 7 2" xfId="16216" xr:uid="{00000000-0005-0000-0000-0000AD6E0000}"/>
    <cellStyle name="Title 33 7 2 2" xfId="33832" xr:uid="{00000000-0005-0000-0000-0000AE6E0000}"/>
    <cellStyle name="Title 33 7 3" xfId="33831" xr:uid="{00000000-0005-0000-0000-0000AF6E0000}"/>
    <cellStyle name="Title 33 8" xfId="16217" xr:uid="{00000000-0005-0000-0000-0000B06E0000}"/>
    <cellStyle name="Title 33 8 2" xfId="16218" xr:uid="{00000000-0005-0000-0000-0000B16E0000}"/>
    <cellStyle name="Title 33 8 2 2" xfId="33834" xr:uid="{00000000-0005-0000-0000-0000B26E0000}"/>
    <cellStyle name="Title 33 8 3" xfId="33833" xr:uid="{00000000-0005-0000-0000-0000B36E0000}"/>
    <cellStyle name="Title 33 9" xfId="16219" xr:uid="{00000000-0005-0000-0000-0000B46E0000}"/>
    <cellStyle name="Title 33 9 2" xfId="16220" xr:uid="{00000000-0005-0000-0000-0000B56E0000}"/>
    <cellStyle name="Title 33 9 2 2" xfId="33836" xr:uid="{00000000-0005-0000-0000-0000B66E0000}"/>
    <cellStyle name="Title 33 9 3" xfId="33835" xr:uid="{00000000-0005-0000-0000-0000B76E0000}"/>
    <cellStyle name="Title 34" xfId="16221" xr:uid="{00000000-0005-0000-0000-0000B86E0000}"/>
    <cellStyle name="Title 34 10" xfId="16222" xr:uid="{00000000-0005-0000-0000-0000B96E0000}"/>
    <cellStyle name="Title 34 10 2" xfId="16223" xr:uid="{00000000-0005-0000-0000-0000BA6E0000}"/>
    <cellStyle name="Title 34 10 2 2" xfId="33839" xr:uid="{00000000-0005-0000-0000-0000BB6E0000}"/>
    <cellStyle name="Title 34 10 3" xfId="33838" xr:uid="{00000000-0005-0000-0000-0000BC6E0000}"/>
    <cellStyle name="Title 34 11" xfId="16224" xr:uid="{00000000-0005-0000-0000-0000BD6E0000}"/>
    <cellStyle name="Title 34 11 2" xfId="33840" xr:uid="{00000000-0005-0000-0000-0000BE6E0000}"/>
    <cellStyle name="Title 34 12" xfId="33837" xr:uid="{00000000-0005-0000-0000-0000BF6E0000}"/>
    <cellStyle name="Title 34 2" xfId="16225" xr:uid="{00000000-0005-0000-0000-0000C06E0000}"/>
    <cellStyle name="Title 34 2 2" xfId="16226" xr:uid="{00000000-0005-0000-0000-0000C16E0000}"/>
    <cellStyle name="Title 34 2 2 2" xfId="16227" xr:uid="{00000000-0005-0000-0000-0000C26E0000}"/>
    <cellStyle name="Title 34 2 2 2 2" xfId="33843" xr:uid="{00000000-0005-0000-0000-0000C36E0000}"/>
    <cellStyle name="Title 34 2 2 3" xfId="33842" xr:uid="{00000000-0005-0000-0000-0000C46E0000}"/>
    <cellStyle name="Title 34 2 3" xfId="16228" xr:uid="{00000000-0005-0000-0000-0000C56E0000}"/>
    <cellStyle name="Title 34 2 3 2" xfId="16229" xr:uid="{00000000-0005-0000-0000-0000C66E0000}"/>
    <cellStyle name="Title 34 2 3 2 2" xfId="33845" xr:uid="{00000000-0005-0000-0000-0000C76E0000}"/>
    <cellStyle name="Title 34 2 3 3" xfId="33844" xr:uid="{00000000-0005-0000-0000-0000C86E0000}"/>
    <cellStyle name="Title 34 2 4" xfId="16230" xr:uid="{00000000-0005-0000-0000-0000C96E0000}"/>
    <cellStyle name="Title 34 2 4 2" xfId="33846" xr:uid="{00000000-0005-0000-0000-0000CA6E0000}"/>
    <cellStyle name="Title 34 2 5" xfId="33841" xr:uid="{00000000-0005-0000-0000-0000CB6E0000}"/>
    <cellStyle name="Title 34 3" xfId="16231" xr:uid="{00000000-0005-0000-0000-0000CC6E0000}"/>
    <cellStyle name="Title 34 3 2" xfId="16232" xr:uid="{00000000-0005-0000-0000-0000CD6E0000}"/>
    <cellStyle name="Title 34 3 2 2" xfId="16233" xr:uid="{00000000-0005-0000-0000-0000CE6E0000}"/>
    <cellStyle name="Title 34 3 2 2 2" xfId="33849" xr:uid="{00000000-0005-0000-0000-0000CF6E0000}"/>
    <cellStyle name="Title 34 3 2 3" xfId="33848" xr:uid="{00000000-0005-0000-0000-0000D06E0000}"/>
    <cellStyle name="Title 34 3 3" xfId="16234" xr:uid="{00000000-0005-0000-0000-0000D16E0000}"/>
    <cellStyle name="Title 34 3 3 2" xfId="16235" xr:uid="{00000000-0005-0000-0000-0000D26E0000}"/>
    <cellStyle name="Title 34 3 3 2 2" xfId="33851" xr:uid="{00000000-0005-0000-0000-0000D36E0000}"/>
    <cellStyle name="Title 34 3 3 3" xfId="33850" xr:uid="{00000000-0005-0000-0000-0000D46E0000}"/>
    <cellStyle name="Title 34 3 4" xfId="16236" xr:uid="{00000000-0005-0000-0000-0000D56E0000}"/>
    <cellStyle name="Title 34 3 4 2" xfId="33852" xr:uid="{00000000-0005-0000-0000-0000D66E0000}"/>
    <cellStyle name="Title 34 3 5" xfId="33847" xr:uid="{00000000-0005-0000-0000-0000D76E0000}"/>
    <cellStyle name="Title 34 4" xfId="16237" xr:uid="{00000000-0005-0000-0000-0000D86E0000}"/>
    <cellStyle name="Title 34 4 2" xfId="16238" xr:uid="{00000000-0005-0000-0000-0000D96E0000}"/>
    <cellStyle name="Title 34 4 2 2" xfId="16239" xr:uid="{00000000-0005-0000-0000-0000DA6E0000}"/>
    <cellStyle name="Title 34 4 2 2 2" xfId="33855" xr:uid="{00000000-0005-0000-0000-0000DB6E0000}"/>
    <cellStyle name="Title 34 4 2 3" xfId="33854" xr:uid="{00000000-0005-0000-0000-0000DC6E0000}"/>
    <cellStyle name="Title 34 4 3" xfId="16240" xr:uid="{00000000-0005-0000-0000-0000DD6E0000}"/>
    <cellStyle name="Title 34 4 3 2" xfId="16241" xr:uid="{00000000-0005-0000-0000-0000DE6E0000}"/>
    <cellStyle name="Title 34 4 3 2 2" xfId="33857" xr:uid="{00000000-0005-0000-0000-0000DF6E0000}"/>
    <cellStyle name="Title 34 4 3 3" xfId="33856" xr:uid="{00000000-0005-0000-0000-0000E06E0000}"/>
    <cellStyle name="Title 34 4 4" xfId="16242" xr:uid="{00000000-0005-0000-0000-0000E16E0000}"/>
    <cellStyle name="Title 34 4 4 2" xfId="33858" xr:uid="{00000000-0005-0000-0000-0000E26E0000}"/>
    <cellStyle name="Title 34 4 5" xfId="33853" xr:uid="{00000000-0005-0000-0000-0000E36E0000}"/>
    <cellStyle name="Title 34 5" xfId="16243" xr:uid="{00000000-0005-0000-0000-0000E46E0000}"/>
    <cellStyle name="Title 34 5 2" xfId="16244" xr:uid="{00000000-0005-0000-0000-0000E56E0000}"/>
    <cellStyle name="Title 34 5 2 2" xfId="16245" xr:uid="{00000000-0005-0000-0000-0000E66E0000}"/>
    <cellStyle name="Title 34 5 2 2 2" xfId="33861" xr:uid="{00000000-0005-0000-0000-0000E76E0000}"/>
    <cellStyle name="Title 34 5 2 3" xfId="33860" xr:uid="{00000000-0005-0000-0000-0000E86E0000}"/>
    <cellStyle name="Title 34 5 3" xfId="16246" xr:uid="{00000000-0005-0000-0000-0000E96E0000}"/>
    <cellStyle name="Title 34 5 3 2" xfId="16247" xr:uid="{00000000-0005-0000-0000-0000EA6E0000}"/>
    <cellStyle name="Title 34 5 3 2 2" xfId="33863" xr:uid="{00000000-0005-0000-0000-0000EB6E0000}"/>
    <cellStyle name="Title 34 5 3 3" xfId="33862" xr:uid="{00000000-0005-0000-0000-0000EC6E0000}"/>
    <cellStyle name="Title 34 5 4" xfId="16248" xr:uid="{00000000-0005-0000-0000-0000ED6E0000}"/>
    <cellStyle name="Title 34 5 4 2" xfId="16249" xr:uid="{00000000-0005-0000-0000-0000EE6E0000}"/>
    <cellStyle name="Title 34 5 4 2 2" xfId="33865" xr:uid="{00000000-0005-0000-0000-0000EF6E0000}"/>
    <cellStyle name="Title 34 5 4 3" xfId="33864" xr:uid="{00000000-0005-0000-0000-0000F06E0000}"/>
    <cellStyle name="Title 34 5 5" xfId="16250" xr:uid="{00000000-0005-0000-0000-0000F16E0000}"/>
    <cellStyle name="Title 34 5 5 2" xfId="33866" xr:uid="{00000000-0005-0000-0000-0000F26E0000}"/>
    <cellStyle name="Title 34 5 6" xfId="33859" xr:uid="{00000000-0005-0000-0000-0000F36E0000}"/>
    <cellStyle name="Title 34 6" xfId="16251" xr:uid="{00000000-0005-0000-0000-0000F46E0000}"/>
    <cellStyle name="Title 34 6 2" xfId="16252" xr:uid="{00000000-0005-0000-0000-0000F56E0000}"/>
    <cellStyle name="Title 34 6 2 2" xfId="16253" xr:uid="{00000000-0005-0000-0000-0000F66E0000}"/>
    <cellStyle name="Title 34 6 2 2 2" xfId="33869" xr:uid="{00000000-0005-0000-0000-0000F76E0000}"/>
    <cellStyle name="Title 34 6 2 3" xfId="33868" xr:uid="{00000000-0005-0000-0000-0000F86E0000}"/>
    <cellStyle name="Title 34 6 3" xfId="16254" xr:uid="{00000000-0005-0000-0000-0000F96E0000}"/>
    <cellStyle name="Title 34 6 3 2" xfId="16255" xr:uid="{00000000-0005-0000-0000-0000FA6E0000}"/>
    <cellStyle name="Title 34 6 3 2 2" xfId="33871" xr:uid="{00000000-0005-0000-0000-0000FB6E0000}"/>
    <cellStyle name="Title 34 6 3 3" xfId="33870" xr:uid="{00000000-0005-0000-0000-0000FC6E0000}"/>
    <cellStyle name="Title 34 6 4" xfId="16256" xr:uid="{00000000-0005-0000-0000-0000FD6E0000}"/>
    <cellStyle name="Title 34 6 4 2" xfId="33872" xr:uid="{00000000-0005-0000-0000-0000FE6E0000}"/>
    <cellStyle name="Title 34 6 5" xfId="33867" xr:uid="{00000000-0005-0000-0000-0000FF6E0000}"/>
    <cellStyle name="Title 34 7" xfId="16257" xr:uid="{00000000-0005-0000-0000-0000006F0000}"/>
    <cellStyle name="Title 34 7 2" xfId="16258" xr:uid="{00000000-0005-0000-0000-0000016F0000}"/>
    <cellStyle name="Title 34 7 2 2" xfId="33874" xr:uid="{00000000-0005-0000-0000-0000026F0000}"/>
    <cellStyle name="Title 34 7 3" xfId="33873" xr:uid="{00000000-0005-0000-0000-0000036F0000}"/>
    <cellStyle name="Title 34 8" xfId="16259" xr:uid="{00000000-0005-0000-0000-0000046F0000}"/>
    <cellStyle name="Title 34 8 2" xfId="16260" xr:uid="{00000000-0005-0000-0000-0000056F0000}"/>
    <cellStyle name="Title 34 8 2 2" xfId="33876" xr:uid="{00000000-0005-0000-0000-0000066F0000}"/>
    <cellStyle name="Title 34 8 3" xfId="33875" xr:uid="{00000000-0005-0000-0000-0000076F0000}"/>
    <cellStyle name="Title 34 9" xfId="16261" xr:uid="{00000000-0005-0000-0000-0000086F0000}"/>
    <cellStyle name="Title 34 9 2" xfId="16262" xr:uid="{00000000-0005-0000-0000-0000096F0000}"/>
    <cellStyle name="Title 34 9 2 2" xfId="33878" xr:uid="{00000000-0005-0000-0000-00000A6F0000}"/>
    <cellStyle name="Title 34 9 3" xfId="33877" xr:uid="{00000000-0005-0000-0000-00000B6F0000}"/>
    <cellStyle name="Title 35" xfId="16263" xr:uid="{00000000-0005-0000-0000-00000C6F0000}"/>
    <cellStyle name="Title 35 10" xfId="16264" xr:uid="{00000000-0005-0000-0000-00000D6F0000}"/>
    <cellStyle name="Title 35 10 2" xfId="16265" xr:uid="{00000000-0005-0000-0000-00000E6F0000}"/>
    <cellStyle name="Title 35 10 2 2" xfId="33881" xr:uid="{00000000-0005-0000-0000-00000F6F0000}"/>
    <cellStyle name="Title 35 10 3" xfId="33880" xr:uid="{00000000-0005-0000-0000-0000106F0000}"/>
    <cellStyle name="Title 35 11" xfId="16266" xr:uid="{00000000-0005-0000-0000-0000116F0000}"/>
    <cellStyle name="Title 35 11 2" xfId="33882" xr:uid="{00000000-0005-0000-0000-0000126F0000}"/>
    <cellStyle name="Title 35 12" xfId="33879" xr:uid="{00000000-0005-0000-0000-0000136F0000}"/>
    <cellStyle name="Title 35 2" xfId="16267" xr:uid="{00000000-0005-0000-0000-0000146F0000}"/>
    <cellStyle name="Title 35 2 2" xfId="16268" xr:uid="{00000000-0005-0000-0000-0000156F0000}"/>
    <cellStyle name="Title 35 2 2 2" xfId="16269" xr:uid="{00000000-0005-0000-0000-0000166F0000}"/>
    <cellStyle name="Title 35 2 2 2 2" xfId="33885" xr:uid="{00000000-0005-0000-0000-0000176F0000}"/>
    <cellStyle name="Title 35 2 2 3" xfId="33884" xr:uid="{00000000-0005-0000-0000-0000186F0000}"/>
    <cellStyle name="Title 35 2 3" xfId="16270" xr:uid="{00000000-0005-0000-0000-0000196F0000}"/>
    <cellStyle name="Title 35 2 3 2" xfId="16271" xr:uid="{00000000-0005-0000-0000-00001A6F0000}"/>
    <cellStyle name="Title 35 2 3 2 2" xfId="33887" xr:uid="{00000000-0005-0000-0000-00001B6F0000}"/>
    <cellStyle name="Title 35 2 3 3" xfId="33886" xr:uid="{00000000-0005-0000-0000-00001C6F0000}"/>
    <cellStyle name="Title 35 2 4" xfId="16272" xr:uid="{00000000-0005-0000-0000-00001D6F0000}"/>
    <cellStyle name="Title 35 2 4 2" xfId="33888" xr:uid="{00000000-0005-0000-0000-00001E6F0000}"/>
    <cellStyle name="Title 35 2 5" xfId="33883" xr:uid="{00000000-0005-0000-0000-00001F6F0000}"/>
    <cellStyle name="Title 35 3" xfId="16273" xr:uid="{00000000-0005-0000-0000-0000206F0000}"/>
    <cellStyle name="Title 35 3 2" xfId="16274" xr:uid="{00000000-0005-0000-0000-0000216F0000}"/>
    <cellStyle name="Title 35 3 2 2" xfId="16275" xr:uid="{00000000-0005-0000-0000-0000226F0000}"/>
    <cellStyle name="Title 35 3 2 2 2" xfId="33891" xr:uid="{00000000-0005-0000-0000-0000236F0000}"/>
    <cellStyle name="Title 35 3 2 3" xfId="33890" xr:uid="{00000000-0005-0000-0000-0000246F0000}"/>
    <cellStyle name="Title 35 3 3" xfId="16276" xr:uid="{00000000-0005-0000-0000-0000256F0000}"/>
    <cellStyle name="Title 35 3 3 2" xfId="16277" xr:uid="{00000000-0005-0000-0000-0000266F0000}"/>
    <cellStyle name="Title 35 3 3 2 2" xfId="33893" xr:uid="{00000000-0005-0000-0000-0000276F0000}"/>
    <cellStyle name="Title 35 3 3 3" xfId="33892" xr:uid="{00000000-0005-0000-0000-0000286F0000}"/>
    <cellStyle name="Title 35 3 4" xfId="16278" xr:uid="{00000000-0005-0000-0000-0000296F0000}"/>
    <cellStyle name="Title 35 3 4 2" xfId="33894" xr:uid="{00000000-0005-0000-0000-00002A6F0000}"/>
    <cellStyle name="Title 35 3 5" xfId="33889" xr:uid="{00000000-0005-0000-0000-00002B6F0000}"/>
    <cellStyle name="Title 35 4" xfId="16279" xr:uid="{00000000-0005-0000-0000-00002C6F0000}"/>
    <cellStyle name="Title 35 4 2" xfId="16280" xr:uid="{00000000-0005-0000-0000-00002D6F0000}"/>
    <cellStyle name="Title 35 4 2 2" xfId="16281" xr:uid="{00000000-0005-0000-0000-00002E6F0000}"/>
    <cellStyle name="Title 35 4 2 2 2" xfId="33897" xr:uid="{00000000-0005-0000-0000-00002F6F0000}"/>
    <cellStyle name="Title 35 4 2 3" xfId="33896" xr:uid="{00000000-0005-0000-0000-0000306F0000}"/>
    <cellStyle name="Title 35 4 3" xfId="16282" xr:uid="{00000000-0005-0000-0000-0000316F0000}"/>
    <cellStyle name="Title 35 4 3 2" xfId="16283" xr:uid="{00000000-0005-0000-0000-0000326F0000}"/>
    <cellStyle name="Title 35 4 3 2 2" xfId="33899" xr:uid="{00000000-0005-0000-0000-0000336F0000}"/>
    <cellStyle name="Title 35 4 3 3" xfId="33898" xr:uid="{00000000-0005-0000-0000-0000346F0000}"/>
    <cellStyle name="Title 35 4 4" xfId="16284" xr:uid="{00000000-0005-0000-0000-0000356F0000}"/>
    <cellStyle name="Title 35 4 4 2" xfId="33900" xr:uid="{00000000-0005-0000-0000-0000366F0000}"/>
    <cellStyle name="Title 35 4 5" xfId="33895" xr:uid="{00000000-0005-0000-0000-0000376F0000}"/>
    <cellStyle name="Title 35 5" xfId="16285" xr:uid="{00000000-0005-0000-0000-0000386F0000}"/>
    <cellStyle name="Title 35 5 2" xfId="16286" xr:uid="{00000000-0005-0000-0000-0000396F0000}"/>
    <cellStyle name="Title 35 5 2 2" xfId="16287" xr:uid="{00000000-0005-0000-0000-00003A6F0000}"/>
    <cellStyle name="Title 35 5 2 2 2" xfId="33903" xr:uid="{00000000-0005-0000-0000-00003B6F0000}"/>
    <cellStyle name="Title 35 5 2 3" xfId="33902" xr:uid="{00000000-0005-0000-0000-00003C6F0000}"/>
    <cellStyle name="Title 35 5 3" xfId="16288" xr:uid="{00000000-0005-0000-0000-00003D6F0000}"/>
    <cellStyle name="Title 35 5 3 2" xfId="16289" xr:uid="{00000000-0005-0000-0000-00003E6F0000}"/>
    <cellStyle name="Title 35 5 3 2 2" xfId="33905" xr:uid="{00000000-0005-0000-0000-00003F6F0000}"/>
    <cellStyle name="Title 35 5 3 3" xfId="33904" xr:uid="{00000000-0005-0000-0000-0000406F0000}"/>
    <cellStyle name="Title 35 5 4" xfId="16290" xr:uid="{00000000-0005-0000-0000-0000416F0000}"/>
    <cellStyle name="Title 35 5 4 2" xfId="16291" xr:uid="{00000000-0005-0000-0000-0000426F0000}"/>
    <cellStyle name="Title 35 5 4 2 2" xfId="33907" xr:uid="{00000000-0005-0000-0000-0000436F0000}"/>
    <cellStyle name="Title 35 5 4 3" xfId="33906" xr:uid="{00000000-0005-0000-0000-0000446F0000}"/>
    <cellStyle name="Title 35 5 5" xfId="16292" xr:uid="{00000000-0005-0000-0000-0000456F0000}"/>
    <cellStyle name="Title 35 5 5 2" xfId="33908" xr:uid="{00000000-0005-0000-0000-0000466F0000}"/>
    <cellStyle name="Title 35 5 6" xfId="33901" xr:uid="{00000000-0005-0000-0000-0000476F0000}"/>
    <cellStyle name="Title 35 6" xfId="16293" xr:uid="{00000000-0005-0000-0000-0000486F0000}"/>
    <cellStyle name="Title 35 6 2" xfId="16294" xr:uid="{00000000-0005-0000-0000-0000496F0000}"/>
    <cellStyle name="Title 35 6 2 2" xfId="16295" xr:uid="{00000000-0005-0000-0000-00004A6F0000}"/>
    <cellStyle name="Title 35 6 2 2 2" xfId="33911" xr:uid="{00000000-0005-0000-0000-00004B6F0000}"/>
    <cellStyle name="Title 35 6 2 3" xfId="33910" xr:uid="{00000000-0005-0000-0000-00004C6F0000}"/>
    <cellStyle name="Title 35 6 3" xfId="16296" xr:uid="{00000000-0005-0000-0000-00004D6F0000}"/>
    <cellStyle name="Title 35 6 3 2" xfId="16297" xr:uid="{00000000-0005-0000-0000-00004E6F0000}"/>
    <cellStyle name="Title 35 6 3 2 2" xfId="33913" xr:uid="{00000000-0005-0000-0000-00004F6F0000}"/>
    <cellStyle name="Title 35 6 3 3" xfId="33912" xr:uid="{00000000-0005-0000-0000-0000506F0000}"/>
    <cellStyle name="Title 35 6 4" xfId="16298" xr:uid="{00000000-0005-0000-0000-0000516F0000}"/>
    <cellStyle name="Title 35 6 4 2" xfId="33914" xr:uid="{00000000-0005-0000-0000-0000526F0000}"/>
    <cellStyle name="Title 35 6 5" xfId="33909" xr:uid="{00000000-0005-0000-0000-0000536F0000}"/>
    <cellStyle name="Title 35 7" xfId="16299" xr:uid="{00000000-0005-0000-0000-0000546F0000}"/>
    <cellStyle name="Title 35 7 2" xfId="16300" xr:uid="{00000000-0005-0000-0000-0000556F0000}"/>
    <cellStyle name="Title 35 7 2 2" xfId="33916" xr:uid="{00000000-0005-0000-0000-0000566F0000}"/>
    <cellStyle name="Title 35 7 3" xfId="33915" xr:uid="{00000000-0005-0000-0000-0000576F0000}"/>
    <cellStyle name="Title 35 8" xfId="16301" xr:uid="{00000000-0005-0000-0000-0000586F0000}"/>
    <cellStyle name="Title 35 8 2" xfId="16302" xr:uid="{00000000-0005-0000-0000-0000596F0000}"/>
    <cellStyle name="Title 35 8 2 2" xfId="33918" xr:uid="{00000000-0005-0000-0000-00005A6F0000}"/>
    <cellStyle name="Title 35 8 3" xfId="33917" xr:uid="{00000000-0005-0000-0000-00005B6F0000}"/>
    <cellStyle name="Title 35 9" xfId="16303" xr:uid="{00000000-0005-0000-0000-00005C6F0000}"/>
    <cellStyle name="Title 35 9 2" xfId="16304" xr:uid="{00000000-0005-0000-0000-00005D6F0000}"/>
    <cellStyle name="Title 35 9 2 2" xfId="33920" xr:uid="{00000000-0005-0000-0000-00005E6F0000}"/>
    <cellStyle name="Title 35 9 3" xfId="33919" xr:uid="{00000000-0005-0000-0000-00005F6F0000}"/>
    <cellStyle name="Title 36" xfId="16305" xr:uid="{00000000-0005-0000-0000-0000606F0000}"/>
    <cellStyle name="Title 36 10" xfId="16306" xr:uid="{00000000-0005-0000-0000-0000616F0000}"/>
    <cellStyle name="Title 36 10 2" xfId="16307" xr:uid="{00000000-0005-0000-0000-0000626F0000}"/>
    <cellStyle name="Title 36 10 2 2" xfId="33923" xr:uid="{00000000-0005-0000-0000-0000636F0000}"/>
    <cellStyle name="Title 36 10 3" xfId="33922" xr:uid="{00000000-0005-0000-0000-0000646F0000}"/>
    <cellStyle name="Title 36 11" xfId="16308" xr:uid="{00000000-0005-0000-0000-0000656F0000}"/>
    <cellStyle name="Title 36 11 2" xfId="33924" xr:uid="{00000000-0005-0000-0000-0000666F0000}"/>
    <cellStyle name="Title 36 12" xfId="33921" xr:uid="{00000000-0005-0000-0000-0000676F0000}"/>
    <cellStyle name="Title 36 2" xfId="16309" xr:uid="{00000000-0005-0000-0000-0000686F0000}"/>
    <cellStyle name="Title 36 2 2" xfId="16310" xr:uid="{00000000-0005-0000-0000-0000696F0000}"/>
    <cellStyle name="Title 36 2 2 2" xfId="16311" xr:uid="{00000000-0005-0000-0000-00006A6F0000}"/>
    <cellStyle name="Title 36 2 2 2 2" xfId="33927" xr:uid="{00000000-0005-0000-0000-00006B6F0000}"/>
    <cellStyle name="Title 36 2 2 3" xfId="33926" xr:uid="{00000000-0005-0000-0000-00006C6F0000}"/>
    <cellStyle name="Title 36 2 3" xfId="16312" xr:uid="{00000000-0005-0000-0000-00006D6F0000}"/>
    <cellStyle name="Title 36 2 3 2" xfId="16313" xr:uid="{00000000-0005-0000-0000-00006E6F0000}"/>
    <cellStyle name="Title 36 2 3 2 2" xfId="33929" xr:uid="{00000000-0005-0000-0000-00006F6F0000}"/>
    <cellStyle name="Title 36 2 3 3" xfId="33928" xr:uid="{00000000-0005-0000-0000-0000706F0000}"/>
    <cellStyle name="Title 36 2 4" xfId="16314" xr:uid="{00000000-0005-0000-0000-0000716F0000}"/>
    <cellStyle name="Title 36 2 4 2" xfId="33930" xr:uid="{00000000-0005-0000-0000-0000726F0000}"/>
    <cellStyle name="Title 36 2 5" xfId="33925" xr:uid="{00000000-0005-0000-0000-0000736F0000}"/>
    <cellStyle name="Title 36 3" xfId="16315" xr:uid="{00000000-0005-0000-0000-0000746F0000}"/>
    <cellStyle name="Title 36 3 2" xfId="16316" xr:uid="{00000000-0005-0000-0000-0000756F0000}"/>
    <cellStyle name="Title 36 3 2 2" xfId="16317" xr:uid="{00000000-0005-0000-0000-0000766F0000}"/>
    <cellStyle name="Title 36 3 2 2 2" xfId="33933" xr:uid="{00000000-0005-0000-0000-0000776F0000}"/>
    <cellStyle name="Title 36 3 2 3" xfId="33932" xr:uid="{00000000-0005-0000-0000-0000786F0000}"/>
    <cellStyle name="Title 36 3 3" xfId="16318" xr:uid="{00000000-0005-0000-0000-0000796F0000}"/>
    <cellStyle name="Title 36 3 3 2" xfId="16319" xr:uid="{00000000-0005-0000-0000-00007A6F0000}"/>
    <cellStyle name="Title 36 3 3 2 2" xfId="33935" xr:uid="{00000000-0005-0000-0000-00007B6F0000}"/>
    <cellStyle name="Title 36 3 3 3" xfId="33934" xr:uid="{00000000-0005-0000-0000-00007C6F0000}"/>
    <cellStyle name="Title 36 3 4" xfId="16320" xr:uid="{00000000-0005-0000-0000-00007D6F0000}"/>
    <cellStyle name="Title 36 3 4 2" xfId="33936" xr:uid="{00000000-0005-0000-0000-00007E6F0000}"/>
    <cellStyle name="Title 36 3 5" xfId="33931" xr:uid="{00000000-0005-0000-0000-00007F6F0000}"/>
    <cellStyle name="Title 36 4" xfId="16321" xr:uid="{00000000-0005-0000-0000-0000806F0000}"/>
    <cellStyle name="Title 36 4 2" xfId="16322" xr:uid="{00000000-0005-0000-0000-0000816F0000}"/>
    <cellStyle name="Title 36 4 2 2" xfId="16323" xr:uid="{00000000-0005-0000-0000-0000826F0000}"/>
    <cellStyle name="Title 36 4 2 2 2" xfId="33939" xr:uid="{00000000-0005-0000-0000-0000836F0000}"/>
    <cellStyle name="Title 36 4 2 3" xfId="33938" xr:uid="{00000000-0005-0000-0000-0000846F0000}"/>
    <cellStyle name="Title 36 4 3" xfId="16324" xr:uid="{00000000-0005-0000-0000-0000856F0000}"/>
    <cellStyle name="Title 36 4 3 2" xfId="16325" xr:uid="{00000000-0005-0000-0000-0000866F0000}"/>
    <cellStyle name="Title 36 4 3 2 2" xfId="33941" xr:uid="{00000000-0005-0000-0000-0000876F0000}"/>
    <cellStyle name="Title 36 4 3 3" xfId="33940" xr:uid="{00000000-0005-0000-0000-0000886F0000}"/>
    <cellStyle name="Title 36 4 4" xfId="16326" xr:uid="{00000000-0005-0000-0000-0000896F0000}"/>
    <cellStyle name="Title 36 4 4 2" xfId="33942" xr:uid="{00000000-0005-0000-0000-00008A6F0000}"/>
    <cellStyle name="Title 36 4 5" xfId="33937" xr:uid="{00000000-0005-0000-0000-00008B6F0000}"/>
    <cellStyle name="Title 36 5" xfId="16327" xr:uid="{00000000-0005-0000-0000-00008C6F0000}"/>
    <cellStyle name="Title 36 5 2" xfId="16328" xr:uid="{00000000-0005-0000-0000-00008D6F0000}"/>
    <cellStyle name="Title 36 5 2 2" xfId="16329" xr:uid="{00000000-0005-0000-0000-00008E6F0000}"/>
    <cellStyle name="Title 36 5 2 2 2" xfId="33945" xr:uid="{00000000-0005-0000-0000-00008F6F0000}"/>
    <cellStyle name="Title 36 5 2 3" xfId="33944" xr:uid="{00000000-0005-0000-0000-0000906F0000}"/>
    <cellStyle name="Title 36 5 3" xfId="16330" xr:uid="{00000000-0005-0000-0000-0000916F0000}"/>
    <cellStyle name="Title 36 5 3 2" xfId="16331" xr:uid="{00000000-0005-0000-0000-0000926F0000}"/>
    <cellStyle name="Title 36 5 3 2 2" xfId="33947" xr:uid="{00000000-0005-0000-0000-0000936F0000}"/>
    <cellStyle name="Title 36 5 3 3" xfId="33946" xr:uid="{00000000-0005-0000-0000-0000946F0000}"/>
    <cellStyle name="Title 36 5 4" xfId="16332" xr:uid="{00000000-0005-0000-0000-0000956F0000}"/>
    <cellStyle name="Title 36 5 4 2" xfId="16333" xr:uid="{00000000-0005-0000-0000-0000966F0000}"/>
    <cellStyle name="Title 36 5 4 2 2" xfId="33949" xr:uid="{00000000-0005-0000-0000-0000976F0000}"/>
    <cellStyle name="Title 36 5 4 3" xfId="33948" xr:uid="{00000000-0005-0000-0000-0000986F0000}"/>
    <cellStyle name="Title 36 5 5" xfId="16334" xr:uid="{00000000-0005-0000-0000-0000996F0000}"/>
    <cellStyle name="Title 36 5 5 2" xfId="33950" xr:uid="{00000000-0005-0000-0000-00009A6F0000}"/>
    <cellStyle name="Title 36 5 6" xfId="33943" xr:uid="{00000000-0005-0000-0000-00009B6F0000}"/>
    <cellStyle name="Title 36 6" xfId="16335" xr:uid="{00000000-0005-0000-0000-00009C6F0000}"/>
    <cellStyle name="Title 36 6 2" xfId="16336" xr:uid="{00000000-0005-0000-0000-00009D6F0000}"/>
    <cellStyle name="Title 36 6 2 2" xfId="16337" xr:uid="{00000000-0005-0000-0000-00009E6F0000}"/>
    <cellStyle name="Title 36 6 2 2 2" xfId="33953" xr:uid="{00000000-0005-0000-0000-00009F6F0000}"/>
    <cellStyle name="Title 36 6 2 3" xfId="33952" xr:uid="{00000000-0005-0000-0000-0000A06F0000}"/>
    <cellStyle name="Title 36 6 3" xfId="16338" xr:uid="{00000000-0005-0000-0000-0000A16F0000}"/>
    <cellStyle name="Title 36 6 3 2" xfId="16339" xr:uid="{00000000-0005-0000-0000-0000A26F0000}"/>
    <cellStyle name="Title 36 6 3 2 2" xfId="33955" xr:uid="{00000000-0005-0000-0000-0000A36F0000}"/>
    <cellStyle name="Title 36 6 3 3" xfId="33954" xr:uid="{00000000-0005-0000-0000-0000A46F0000}"/>
    <cellStyle name="Title 36 6 4" xfId="16340" xr:uid="{00000000-0005-0000-0000-0000A56F0000}"/>
    <cellStyle name="Title 36 6 4 2" xfId="33956" xr:uid="{00000000-0005-0000-0000-0000A66F0000}"/>
    <cellStyle name="Title 36 6 5" xfId="33951" xr:uid="{00000000-0005-0000-0000-0000A76F0000}"/>
    <cellStyle name="Title 36 7" xfId="16341" xr:uid="{00000000-0005-0000-0000-0000A86F0000}"/>
    <cellStyle name="Title 36 7 2" xfId="16342" xr:uid="{00000000-0005-0000-0000-0000A96F0000}"/>
    <cellStyle name="Title 36 7 2 2" xfId="33958" xr:uid="{00000000-0005-0000-0000-0000AA6F0000}"/>
    <cellStyle name="Title 36 7 3" xfId="33957" xr:uid="{00000000-0005-0000-0000-0000AB6F0000}"/>
    <cellStyle name="Title 36 8" xfId="16343" xr:uid="{00000000-0005-0000-0000-0000AC6F0000}"/>
    <cellStyle name="Title 36 8 2" xfId="16344" xr:uid="{00000000-0005-0000-0000-0000AD6F0000}"/>
    <cellStyle name="Title 36 8 2 2" xfId="33960" xr:uid="{00000000-0005-0000-0000-0000AE6F0000}"/>
    <cellStyle name="Title 36 8 3" xfId="33959" xr:uid="{00000000-0005-0000-0000-0000AF6F0000}"/>
    <cellStyle name="Title 36 9" xfId="16345" xr:uid="{00000000-0005-0000-0000-0000B06F0000}"/>
    <cellStyle name="Title 36 9 2" xfId="16346" xr:uid="{00000000-0005-0000-0000-0000B16F0000}"/>
    <cellStyle name="Title 36 9 2 2" xfId="33962" xr:uid="{00000000-0005-0000-0000-0000B26F0000}"/>
    <cellStyle name="Title 36 9 3" xfId="33961" xr:uid="{00000000-0005-0000-0000-0000B36F0000}"/>
    <cellStyle name="Title 37" xfId="16347" xr:uid="{00000000-0005-0000-0000-0000B46F0000}"/>
    <cellStyle name="Title 37 10" xfId="16348" xr:uid="{00000000-0005-0000-0000-0000B56F0000}"/>
    <cellStyle name="Title 37 10 2" xfId="16349" xr:uid="{00000000-0005-0000-0000-0000B66F0000}"/>
    <cellStyle name="Title 37 10 2 2" xfId="33965" xr:uid="{00000000-0005-0000-0000-0000B76F0000}"/>
    <cellStyle name="Title 37 10 3" xfId="33964" xr:uid="{00000000-0005-0000-0000-0000B86F0000}"/>
    <cellStyle name="Title 37 11" xfId="16350" xr:uid="{00000000-0005-0000-0000-0000B96F0000}"/>
    <cellStyle name="Title 37 11 2" xfId="33966" xr:uid="{00000000-0005-0000-0000-0000BA6F0000}"/>
    <cellStyle name="Title 37 12" xfId="33963" xr:uid="{00000000-0005-0000-0000-0000BB6F0000}"/>
    <cellStyle name="Title 37 2" xfId="16351" xr:uid="{00000000-0005-0000-0000-0000BC6F0000}"/>
    <cellStyle name="Title 37 2 2" xfId="16352" xr:uid="{00000000-0005-0000-0000-0000BD6F0000}"/>
    <cellStyle name="Title 37 2 2 2" xfId="16353" xr:uid="{00000000-0005-0000-0000-0000BE6F0000}"/>
    <cellStyle name="Title 37 2 2 2 2" xfId="33969" xr:uid="{00000000-0005-0000-0000-0000BF6F0000}"/>
    <cellStyle name="Title 37 2 2 3" xfId="33968" xr:uid="{00000000-0005-0000-0000-0000C06F0000}"/>
    <cellStyle name="Title 37 2 3" xfId="16354" xr:uid="{00000000-0005-0000-0000-0000C16F0000}"/>
    <cellStyle name="Title 37 2 3 2" xfId="16355" xr:uid="{00000000-0005-0000-0000-0000C26F0000}"/>
    <cellStyle name="Title 37 2 3 2 2" xfId="33971" xr:uid="{00000000-0005-0000-0000-0000C36F0000}"/>
    <cellStyle name="Title 37 2 3 3" xfId="33970" xr:uid="{00000000-0005-0000-0000-0000C46F0000}"/>
    <cellStyle name="Title 37 2 4" xfId="16356" xr:uid="{00000000-0005-0000-0000-0000C56F0000}"/>
    <cellStyle name="Title 37 2 4 2" xfId="33972" xr:uid="{00000000-0005-0000-0000-0000C66F0000}"/>
    <cellStyle name="Title 37 2 5" xfId="33967" xr:uid="{00000000-0005-0000-0000-0000C76F0000}"/>
    <cellStyle name="Title 37 3" xfId="16357" xr:uid="{00000000-0005-0000-0000-0000C86F0000}"/>
    <cellStyle name="Title 37 3 2" xfId="16358" xr:uid="{00000000-0005-0000-0000-0000C96F0000}"/>
    <cellStyle name="Title 37 3 2 2" xfId="16359" xr:uid="{00000000-0005-0000-0000-0000CA6F0000}"/>
    <cellStyle name="Title 37 3 2 2 2" xfId="33975" xr:uid="{00000000-0005-0000-0000-0000CB6F0000}"/>
    <cellStyle name="Title 37 3 2 3" xfId="33974" xr:uid="{00000000-0005-0000-0000-0000CC6F0000}"/>
    <cellStyle name="Title 37 3 3" xfId="16360" xr:uid="{00000000-0005-0000-0000-0000CD6F0000}"/>
    <cellStyle name="Title 37 3 3 2" xfId="16361" xr:uid="{00000000-0005-0000-0000-0000CE6F0000}"/>
    <cellStyle name="Title 37 3 3 2 2" xfId="33977" xr:uid="{00000000-0005-0000-0000-0000CF6F0000}"/>
    <cellStyle name="Title 37 3 3 3" xfId="33976" xr:uid="{00000000-0005-0000-0000-0000D06F0000}"/>
    <cellStyle name="Title 37 3 4" xfId="16362" xr:uid="{00000000-0005-0000-0000-0000D16F0000}"/>
    <cellStyle name="Title 37 3 4 2" xfId="33978" xr:uid="{00000000-0005-0000-0000-0000D26F0000}"/>
    <cellStyle name="Title 37 3 5" xfId="33973" xr:uid="{00000000-0005-0000-0000-0000D36F0000}"/>
    <cellStyle name="Title 37 4" xfId="16363" xr:uid="{00000000-0005-0000-0000-0000D46F0000}"/>
    <cellStyle name="Title 37 4 2" xfId="16364" xr:uid="{00000000-0005-0000-0000-0000D56F0000}"/>
    <cellStyle name="Title 37 4 2 2" xfId="16365" xr:uid="{00000000-0005-0000-0000-0000D66F0000}"/>
    <cellStyle name="Title 37 4 2 2 2" xfId="33981" xr:uid="{00000000-0005-0000-0000-0000D76F0000}"/>
    <cellStyle name="Title 37 4 2 3" xfId="33980" xr:uid="{00000000-0005-0000-0000-0000D86F0000}"/>
    <cellStyle name="Title 37 4 3" xfId="16366" xr:uid="{00000000-0005-0000-0000-0000D96F0000}"/>
    <cellStyle name="Title 37 4 3 2" xfId="16367" xr:uid="{00000000-0005-0000-0000-0000DA6F0000}"/>
    <cellStyle name="Title 37 4 3 2 2" xfId="33983" xr:uid="{00000000-0005-0000-0000-0000DB6F0000}"/>
    <cellStyle name="Title 37 4 3 3" xfId="33982" xr:uid="{00000000-0005-0000-0000-0000DC6F0000}"/>
    <cellStyle name="Title 37 4 4" xfId="16368" xr:uid="{00000000-0005-0000-0000-0000DD6F0000}"/>
    <cellStyle name="Title 37 4 4 2" xfId="33984" xr:uid="{00000000-0005-0000-0000-0000DE6F0000}"/>
    <cellStyle name="Title 37 4 5" xfId="33979" xr:uid="{00000000-0005-0000-0000-0000DF6F0000}"/>
    <cellStyle name="Title 37 5" xfId="16369" xr:uid="{00000000-0005-0000-0000-0000E06F0000}"/>
    <cellStyle name="Title 37 5 2" xfId="16370" xr:uid="{00000000-0005-0000-0000-0000E16F0000}"/>
    <cellStyle name="Title 37 5 2 2" xfId="16371" xr:uid="{00000000-0005-0000-0000-0000E26F0000}"/>
    <cellStyle name="Title 37 5 2 2 2" xfId="33987" xr:uid="{00000000-0005-0000-0000-0000E36F0000}"/>
    <cellStyle name="Title 37 5 2 3" xfId="33986" xr:uid="{00000000-0005-0000-0000-0000E46F0000}"/>
    <cellStyle name="Title 37 5 3" xfId="16372" xr:uid="{00000000-0005-0000-0000-0000E56F0000}"/>
    <cellStyle name="Title 37 5 3 2" xfId="16373" xr:uid="{00000000-0005-0000-0000-0000E66F0000}"/>
    <cellStyle name="Title 37 5 3 2 2" xfId="33989" xr:uid="{00000000-0005-0000-0000-0000E76F0000}"/>
    <cellStyle name="Title 37 5 3 3" xfId="33988" xr:uid="{00000000-0005-0000-0000-0000E86F0000}"/>
    <cellStyle name="Title 37 5 4" xfId="16374" xr:uid="{00000000-0005-0000-0000-0000E96F0000}"/>
    <cellStyle name="Title 37 5 4 2" xfId="16375" xr:uid="{00000000-0005-0000-0000-0000EA6F0000}"/>
    <cellStyle name="Title 37 5 4 2 2" xfId="33991" xr:uid="{00000000-0005-0000-0000-0000EB6F0000}"/>
    <cellStyle name="Title 37 5 4 3" xfId="33990" xr:uid="{00000000-0005-0000-0000-0000EC6F0000}"/>
    <cellStyle name="Title 37 5 5" xfId="16376" xr:uid="{00000000-0005-0000-0000-0000ED6F0000}"/>
    <cellStyle name="Title 37 5 5 2" xfId="33992" xr:uid="{00000000-0005-0000-0000-0000EE6F0000}"/>
    <cellStyle name="Title 37 5 6" xfId="33985" xr:uid="{00000000-0005-0000-0000-0000EF6F0000}"/>
    <cellStyle name="Title 37 6" xfId="16377" xr:uid="{00000000-0005-0000-0000-0000F06F0000}"/>
    <cellStyle name="Title 37 6 2" xfId="16378" xr:uid="{00000000-0005-0000-0000-0000F16F0000}"/>
    <cellStyle name="Title 37 6 2 2" xfId="16379" xr:uid="{00000000-0005-0000-0000-0000F26F0000}"/>
    <cellStyle name="Title 37 6 2 2 2" xfId="33995" xr:uid="{00000000-0005-0000-0000-0000F36F0000}"/>
    <cellStyle name="Title 37 6 2 3" xfId="33994" xr:uid="{00000000-0005-0000-0000-0000F46F0000}"/>
    <cellStyle name="Title 37 6 3" xfId="16380" xr:uid="{00000000-0005-0000-0000-0000F56F0000}"/>
    <cellStyle name="Title 37 6 3 2" xfId="16381" xr:uid="{00000000-0005-0000-0000-0000F66F0000}"/>
    <cellStyle name="Title 37 6 3 2 2" xfId="33997" xr:uid="{00000000-0005-0000-0000-0000F76F0000}"/>
    <cellStyle name="Title 37 6 3 3" xfId="33996" xr:uid="{00000000-0005-0000-0000-0000F86F0000}"/>
    <cellStyle name="Title 37 6 4" xfId="16382" xr:uid="{00000000-0005-0000-0000-0000F96F0000}"/>
    <cellStyle name="Title 37 6 4 2" xfId="33998" xr:uid="{00000000-0005-0000-0000-0000FA6F0000}"/>
    <cellStyle name="Title 37 6 5" xfId="33993" xr:uid="{00000000-0005-0000-0000-0000FB6F0000}"/>
    <cellStyle name="Title 37 7" xfId="16383" xr:uid="{00000000-0005-0000-0000-0000FC6F0000}"/>
    <cellStyle name="Title 37 7 2" xfId="16384" xr:uid="{00000000-0005-0000-0000-0000FD6F0000}"/>
    <cellStyle name="Title 37 7 2 2" xfId="34000" xr:uid="{00000000-0005-0000-0000-0000FE6F0000}"/>
    <cellStyle name="Title 37 7 3" xfId="33999" xr:uid="{00000000-0005-0000-0000-0000FF6F0000}"/>
    <cellStyle name="Title 37 8" xfId="16385" xr:uid="{00000000-0005-0000-0000-000000700000}"/>
    <cellStyle name="Title 37 8 2" xfId="16386" xr:uid="{00000000-0005-0000-0000-000001700000}"/>
    <cellStyle name="Title 37 8 2 2" xfId="34002" xr:uid="{00000000-0005-0000-0000-000002700000}"/>
    <cellStyle name="Title 37 8 3" xfId="34001" xr:uid="{00000000-0005-0000-0000-000003700000}"/>
    <cellStyle name="Title 37 9" xfId="16387" xr:uid="{00000000-0005-0000-0000-000004700000}"/>
    <cellStyle name="Title 37 9 2" xfId="16388" xr:uid="{00000000-0005-0000-0000-000005700000}"/>
    <cellStyle name="Title 37 9 2 2" xfId="34004" xr:uid="{00000000-0005-0000-0000-000006700000}"/>
    <cellStyle name="Title 37 9 3" xfId="34003" xr:uid="{00000000-0005-0000-0000-000007700000}"/>
    <cellStyle name="Title 38" xfId="16389" xr:uid="{00000000-0005-0000-0000-000008700000}"/>
    <cellStyle name="Title 38 10" xfId="16390" xr:uid="{00000000-0005-0000-0000-000009700000}"/>
    <cellStyle name="Title 38 10 2" xfId="16391" xr:uid="{00000000-0005-0000-0000-00000A700000}"/>
    <cellStyle name="Title 38 10 2 2" xfId="34007" xr:uid="{00000000-0005-0000-0000-00000B700000}"/>
    <cellStyle name="Title 38 10 3" xfId="34006" xr:uid="{00000000-0005-0000-0000-00000C700000}"/>
    <cellStyle name="Title 38 11" xfId="16392" xr:uid="{00000000-0005-0000-0000-00000D700000}"/>
    <cellStyle name="Title 38 11 2" xfId="34008" xr:uid="{00000000-0005-0000-0000-00000E700000}"/>
    <cellStyle name="Title 38 12" xfId="34005" xr:uid="{00000000-0005-0000-0000-00000F700000}"/>
    <cellStyle name="Title 38 2" xfId="16393" xr:uid="{00000000-0005-0000-0000-000010700000}"/>
    <cellStyle name="Title 38 2 2" xfId="16394" xr:uid="{00000000-0005-0000-0000-000011700000}"/>
    <cellStyle name="Title 38 2 2 2" xfId="16395" xr:uid="{00000000-0005-0000-0000-000012700000}"/>
    <cellStyle name="Title 38 2 2 2 2" xfId="34011" xr:uid="{00000000-0005-0000-0000-000013700000}"/>
    <cellStyle name="Title 38 2 2 3" xfId="34010" xr:uid="{00000000-0005-0000-0000-000014700000}"/>
    <cellStyle name="Title 38 2 3" xfId="16396" xr:uid="{00000000-0005-0000-0000-000015700000}"/>
    <cellStyle name="Title 38 2 3 2" xfId="16397" xr:uid="{00000000-0005-0000-0000-000016700000}"/>
    <cellStyle name="Title 38 2 3 2 2" xfId="34013" xr:uid="{00000000-0005-0000-0000-000017700000}"/>
    <cellStyle name="Title 38 2 3 3" xfId="34012" xr:uid="{00000000-0005-0000-0000-000018700000}"/>
    <cellStyle name="Title 38 2 4" xfId="16398" xr:uid="{00000000-0005-0000-0000-000019700000}"/>
    <cellStyle name="Title 38 2 4 2" xfId="34014" xr:uid="{00000000-0005-0000-0000-00001A700000}"/>
    <cellStyle name="Title 38 2 5" xfId="34009" xr:uid="{00000000-0005-0000-0000-00001B700000}"/>
    <cellStyle name="Title 38 3" xfId="16399" xr:uid="{00000000-0005-0000-0000-00001C700000}"/>
    <cellStyle name="Title 38 3 2" xfId="16400" xr:uid="{00000000-0005-0000-0000-00001D700000}"/>
    <cellStyle name="Title 38 3 2 2" xfId="16401" xr:uid="{00000000-0005-0000-0000-00001E700000}"/>
    <cellStyle name="Title 38 3 2 2 2" xfId="34017" xr:uid="{00000000-0005-0000-0000-00001F700000}"/>
    <cellStyle name="Title 38 3 2 3" xfId="34016" xr:uid="{00000000-0005-0000-0000-000020700000}"/>
    <cellStyle name="Title 38 3 3" xfId="16402" xr:uid="{00000000-0005-0000-0000-000021700000}"/>
    <cellStyle name="Title 38 3 3 2" xfId="16403" xr:uid="{00000000-0005-0000-0000-000022700000}"/>
    <cellStyle name="Title 38 3 3 2 2" xfId="34019" xr:uid="{00000000-0005-0000-0000-000023700000}"/>
    <cellStyle name="Title 38 3 3 3" xfId="34018" xr:uid="{00000000-0005-0000-0000-000024700000}"/>
    <cellStyle name="Title 38 3 4" xfId="16404" xr:uid="{00000000-0005-0000-0000-000025700000}"/>
    <cellStyle name="Title 38 3 4 2" xfId="34020" xr:uid="{00000000-0005-0000-0000-000026700000}"/>
    <cellStyle name="Title 38 3 5" xfId="34015" xr:uid="{00000000-0005-0000-0000-000027700000}"/>
    <cellStyle name="Title 38 4" xfId="16405" xr:uid="{00000000-0005-0000-0000-000028700000}"/>
    <cellStyle name="Title 38 4 2" xfId="16406" xr:uid="{00000000-0005-0000-0000-000029700000}"/>
    <cellStyle name="Title 38 4 2 2" xfId="16407" xr:uid="{00000000-0005-0000-0000-00002A700000}"/>
    <cellStyle name="Title 38 4 2 2 2" xfId="34023" xr:uid="{00000000-0005-0000-0000-00002B700000}"/>
    <cellStyle name="Title 38 4 2 3" xfId="34022" xr:uid="{00000000-0005-0000-0000-00002C700000}"/>
    <cellStyle name="Title 38 4 3" xfId="16408" xr:uid="{00000000-0005-0000-0000-00002D700000}"/>
    <cellStyle name="Title 38 4 3 2" xfId="16409" xr:uid="{00000000-0005-0000-0000-00002E700000}"/>
    <cellStyle name="Title 38 4 3 2 2" xfId="34025" xr:uid="{00000000-0005-0000-0000-00002F700000}"/>
    <cellStyle name="Title 38 4 3 3" xfId="34024" xr:uid="{00000000-0005-0000-0000-000030700000}"/>
    <cellStyle name="Title 38 4 4" xfId="16410" xr:uid="{00000000-0005-0000-0000-000031700000}"/>
    <cellStyle name="Title 38 4 4 2" xfId="34026" xr:uid="{00000000-0005-0000-0000-000032700000}"/>
    <cellStyle name="Title 38 4 5" xfId="34021" xr:uid="{00000000-0005-0000-0000-000033700000}"/>
    <cellStyle name="Title 38 5" xfId="16411" xr:uid="{00000000-0005-0000-0000-000034700000}"/>
    <cellStyle name="Title 38 5 2" xfId="16412" xr:uid="{00000000-0005-0000-0000-000035700000}"/>
    <cellStyle name="Title 38 5 2 2" xfId="16413" xr:uid="{00000000-0005-0000-0000-000036700000}"/>
    <cellStyle name="Title 38 5 2 2 2" xfId="34029" xr:uid="{00000000-0005-0000-0000-000037700000}"/>
    <cellStyle name="Title 38 5 2 3" xfId="34028" xr:uid="{00000000-0005-0000-0000-000038700000}"/>
    <cellStyle name="Title 38 5 3" xfId="16414" xr:uid="{00000000-0005-0000-0000-000039700000}"/>
    <cellStyle name="Title 38 5 3 2" xfId="16415" xr:uid="{00000000-0005-0000-0000-00003A700000}"/>
    <cellStyle name="Title 38 5 3 2 2" xfId="34031" xr:uid="{00000000-0005-0000-0000-00003B700000}"/>
    <cellStyle name="Title 38 5 3 3" xfId="34030" xr:uid="{00000000-0005-0000-0000-00003C700000}"/>
    <cellStyle name="Title 38 5 4" xfId="16416" xr:uid="{00000000-0005-0000-0000-00003D700000}"/>
    <cellStyle name="Title 38 5 4 2" xfId="16417" xr:uid="{00000000-0005-0000-0000-00003E700000}"/>
    <cellStyle name="Title 38 5 4 2 2" xfId="34033" xr:uid="{00000000-0005-0000-0000-00003F700000}"/>
    <cellStyle name="Title 38 5 4 3" xfId="34032" xr:uid="{00000000-0005-0000-0000-000040700000}"/>
    <cellStyle name="Title 38 5 5" xfId="16418" xr:uid="{00000000-0005-0000-0000-000041700000}"/>
    <cellStyle name="Title 38 5 5 2" xfId="34034" xr:uid="{00000000-0005-0000-0000-000042700000}"/>
    <cellStyle name="Title 38 5 6" xfId="34027" xr:uid="{00000000-0005-0000-0000-000043700000}"/>
    <cellStyle name="Title 38 6" xfId="16419" xr:uid="{00000000-0005-0000-0000-000044700000}"/>
    <cellStyle name="Title 38 6 2" xfId="16420" xr:uid="{00000000-0005-0000-0000-000045700000}"/>
    <cellStyle name="Title 38 6 2 2" xfId="16421" xr:uid="{00000000-0005-0000-0000-000046700000}"/>
    <cellStyle name="Title 38 6 2 2 2" xfId="34037" xr:uid="{00000000-0005-0000-0000-000047700000}"/>
    <cellStyle name="Title 38 6 2 3" xfId="34036" xr:uid="{00000000-0005-0000-0000-000048700000}"/>
    <cellStyle name="Title 38 6 3" xfId="16422" xr:uid="{00000000-0005-0000-0000-000049700000}"/>
    <cellStyle name="Title 38 6 3 2" xfId="16423" xr:uid="{00000000-0005-0000-0000-00004A700000}"/>
    <cellStyle name="Title 38 6 3 2 2" xfId="34039" xr:uid="{00000000-0005-0000-0000-00004B700000}"/>
    <cellStyle name="Title 38 6 3 3" xfId="34038" xr:uid="{00000000-0005-0000-0000-00004C700000}"/>
    <cellStyle name="Title 38 6 4" xfId="16424" xr:uid="{00000000-0005-0000-0000-00004D700000}"/>
    <cellStyle name="Title 38 6 4 2" xfId="34040" xr:uid="{00000000-0005-0000-0000-00004E700000}"/>
    <cellStyle name="Title 38 6 5" xfId="34035" xr:uid="{00000000-0005-0000-0000-00004F700000}"/>
    <cellStyle name="Title 38 7" xfId="16425" xr:uid="{00000000-0005-0000-0000-000050700000}"/>
    <cellStyle name="Title 38 7 2" xfId="16426" xr:uid="{00000000-0005-0000-0000-000051700000}"/>
    <cellStyle name="Title 38 7 2 2" xfId="34042" xr:uid="{00000000-0005-0000-0000-000052700000}"/>
    <cellStyle name="Title 38 7 3" xfId="34041" xr:uid="{00000000-0005-0000-0000-000053700000}"/>
    <cellStyle name="Title 38 8" xfId="16427" xr:uid="{00000000-0005-0000-0000-000054700000}"/>
    <cellStyle name="Title 38 8 2" xfId="16428" xr:uid="{00000000-0005-0000-0000-000055700000}"/>
    <cellStyle name="Title 38 8 2 2" xfId="34044" xr:uid="{00000000-0005-0000-0000-000056700000}"/>
    <cellStyle name="Title 38 8 3" xfId="34043" xr:uid="{00000000-0005-0000-0000-000057700000}"/>
    <cellStyle name="Title 38 9" xfId="16429" xr:uid="{00000000-0005-0000-0000-000058700000}"/>
    <cellStyle name="Title 38 9 2" xfId="16430" xr:uid="{00000000-0005-0000-0000-000059700000}"/>
    <cellStyle name="Title 38 9 2 2" xfId="34046" xr:uid="{00000000-0005-0000-0000-00005A700000}"/>
    <cellStyle name="Title 38 9 3" xfId="34045" xr:uid="{00000000-0005-0000-0000-00005B700000}"/>
    <cellStyle name="Title 39" xfId="16431" xr:uid="{00000000-0005-0000-0000-00005C700000}"/>
    <cellStyle name="Title 39 10" xfId="16432" xr:uid="{00000000-0005-0000-0000-00005D700000}"/>
    <cellStyle name="Title 39 10 2" xfId="16433" xr:uid="{00000000-0005-0000-0000-00005E700000}"/>
    <cellStyle name="Title 39 10 2 2" xfId="34049" xr:uid="{00000000-0005-0000-0000-00005F700000}"/>
    <cellStyle name="Title 39 10 3" xfId="34048" xr:uid="{00000000-0005-0000-0000-000060700000}"/>
    <cellStyle name="Title 39 11" xfId="16434" xr:uid="{00000000-0005-0000-0000-000061700000}"/>
    <cellStyle name="Title 39 11 2" xfId="34050" xr:uid="{00000000-0005-0000-0000-000062700000}"/>
    <cellStyle name="Title 39 12" xfId="34047" xr:uid="{00000000-0005-0000-0000-000063700000}"/>
    <cellStyle name="Title 39 2" xfId="16435" xr:uid="{00000000-0005-0000-0000-000064700000}"/>
    <cellStyle name="Title 39 2 2" xfId="16436" xr:uid="{00000000-0005-0000-0000-000065700000}"/>
    <cellStyle name="Title 39 2 2 2" xfId="16437" xr:uid="{00000000-0005-0000-0000-000066700000}"/>
    <cellStyle name="Title 39 2 2 2 2" xfId="34053" xr:uid="{00000000-0005-0000-0000-000067700000}"/>
    <cellStyle name="Title 39 2 2 3" xfId="34052" xr:uid="{00000000-0005-0000-0000-000068700000}"/>
    <cellStyle name="Title 39 2 3" xfId="16438" xr:uid="{00000000-0005-0000-0000-000069700000}"/>
    <cellStyle name="Title 39 2 3 2" xfId="16439" xr:uid="{00000000-0005-0000-0000-00006A700000}"/>
    <cellStyle name="Title 39 2 3 2 2" xfId="34055" xr:uid="{00000000-0005-0000-0000-00006B700000}"/>
    <cellStyle name="Title 39 2 3 3" xfId="34054" xr:uid="{00000000-0005-0000-0000-00006C700000}"/>
    <cellStyle name="Title 39 2 4" xfId="16440" xr:uid="{00000000-0005-0000-0000-00006D700000}"/>
    <cellStyle name="Title 39 2 4 2" xfId="34056" xr:uid="{00000000-0005-0000-0000-00006E700000}"/>
    <cellStyle name="Title 39 2 5" xfId="34051" xr:uid="{00000000-0005-0000-0000-00006F700000}"/>
    <cellStyle name="Title 39 3" xfId="16441" xr:uid="{00000000-0005-0000-0000-000070700000}"/>
    <cellStyle name="Title 39 3 2" xfId="16442" xr:uid="{00000000-0005-0000-0000-000071700000}"/>
    <cellStyle name="Title 39 3 2 2" xfId="16443" xr:uid="{00000000-0005-0000-0000-000072700000}"/>
    <cellStyle name="Title 39 3 2 2 2" xfId="34059" xr:uid="{00000000-0005-0000-0000-000073700000}"/>
    <cellStyle name="Title 39 3 2 3" xfId="34058" xr:uid="{00000000-0005-0000-0000-000074700000}"/>
    <cellStyle name="Title 39 3 3" xfId="16444" xr:uid="{00000000-0005-0000-0000-000075700000}"/>
    <cellStyle name="Title 39 3 3 2" xfId="16445" xr:uid="{00000000-0005-0000-0000-000076700000}"/>
    <cellStyle name="Title 39 3 3 2 2" xfId="34061" xr:uid="{00000000-0005-0000-0000-000077700000}"/>
    <cellStyle name="Title 39 3 3 3" xfId="34060" xr:uid="{00000000-0005-0000-0000-000078700000}"/>
    <cellStyle name="Title 39 3 4" xfId="16446" xr:uid="{00000000-0005-0000-0000-000079700000}"/>
    <cellStyle name="Title 39 3 4 2" xfId="34062" xr:uid="{00000000-0005-0000-0000-00007A700000}"/>
    <cellStyle name="Title 39 3 5" xfId="34057" xr:uid="{00000000-0005-0000-0000-00007B700000}"/>
    <cellStyle name="Title 39 4" xfId="16447" xr:uid="{00000000-0005-0000-0000-00007C700000}"/>
    <cellStyle name="Title 39 4 2" xfId="16448" xr:uid="{00000000-0005-0000-0000-00007D700000}"/>
    <cellStyle name="Title 39 4 2 2" xfId="16449" xr:uid="{00000000-0005-0000-0000-00007E700000}"/>
    <cellStyle name="Title 39 4 2 2 2" xfId="34065" xr:uid="{00000000-0005-0000-0000-00007F700000}"/>
    <cellStyle name="Title 39 4 2 3" xfId="34064" xr:uid="{00000000-0005-0000-0000-000080700000}"/>
    <cellStyle name="Title 39 4 3" xfId="16450" xr:uid="{00000000-0005-0000-0000-000081700000}"/>
    <cellStyle name="Title 39 4 3 2" xfId="16451" xr:uid="{00000000-0005-0000-0000-000082700000}"/>
    <cellStyle name="Title 39 4 3 2 2" xfId="34067" xr:uid="{00000000-0005-0000-0000-000083700000}"/>
    <cellStyle name="Title 39 4 3 3" xfId="34066" xr:uid="{00000000-0005-0000-0000-000084700000}"/>
    <cellStyle name="Title 39 4 4" xfId="16452" xr:uid="{00000000-0005-0000-0000-000085700000}"/>
    <cellStyle name="Title 39 4 4 2" xfId="34068" xr:uid="{00000000-0005-0000-0000-000086700000}"/>
    <cellStyle name="Title 39 4 5" xfId="34063" xr:uid="{00000000-0005-0000-0000-000087700000}"/>
    <cellStyle name="Title 39 5" xfId="16453" xr:uid="{00000000-0005-0000-0000-000088700000}"/>
    <cellStyle name="Title 39 5 2" xfId="16454" xr:uid="{00000000-0005-0000-0000-000089700000}"/>
    <cellStyle name="Title 39 5 2 2" xfId="16455" xr:uid="{00000000-0005-0000-0000-00008A700000}"/>
    <cellStyle name="Title 39 5 2 2 2" xfId="34071" xr:uid="{00000000-0005-0000-0000-00008B700000}"/>
    <cellStyle name="Title 39 5 2 3" xfId="34070" xr:uid="{00000000-0005-0000-0000-00008C700000}"/>
    <cellStyle name="Title 39 5 3" xfId="16456" xr:uid="{00000000-0005-0000-0000-00008D700000}"/>
    <cellStyle name="Title 39 5 3 2" xfId="16457" xr:uid="{00000000-0005-0000-0000-00008E700000}"/>
    <cellStyle name="Title 39 5 3 2 2" xfId="34073" xr:uid="{00000000-0005-0000-0000-00008F700000}"/>
    <cellStyle name="Title 39 5 3 3" xfId="34072" xr:uid="{00000000-0005-0000-0000-000090700000}"/>
    <cellStyle name="Title 39 5 4" xfId="16458" xr:uid="{00000000-0005-0000-0000-000091700000}"/>
    <cellStyle name="Title 39 5 4 2" xfId="16459" xr:uid="{00000000-0005-0000-0000-000092700000}"/>
    <cellStyle name="Title 39 5 4 2 2" xfId="34075" xr:uid="{00000000-0005-0000-0000-000093700000}"/>
    <cellStyle name="Title 39 5 4 3" xfId="34074" xr:uid="{00000000-0005-0000-0000-000094700000}"/>
    <cellStyle name="Title 39 5 5" xfId="16460" xr:uid="{00000000-0005-0000-0000-000095700000}"/>
    <cellStyle name="Title 39 5 5 2" xfId="34076" xr:uid="{00000000-0005-0000-0000-000096700000}"/>
    <cellStyle name="Title 39 5 6" xfId="34069" xr:uid="{00000000-0005-0000-0000-000097700000}"/>
    <cellStyle name="Title 39 6" xfId="16461" xr:uid="{00000000-0005-0000-0000-000098700000}"/>
    <cellStyle name="Title 39 6 2" xfId="16462" xr:uid="{00000000-0005-0000-0000-000099700000}"/>
    <cellStyle name="Title 39 6 2 2" xfId="16463" xr:uid="{00000000-0005-0000-0000-00009A700000}"/>
    <cellStyle name="Title 39 6 2 2 2" xfId="34079" xr:uid="{00000000-0005-0000-0000-00009B700000}"/>
    <cellStyle name="Title 39 6 2 3" xfId="34078" xr:uid="{00000000-0005-0000-0000-00009C700000}"/>
    <cellStyle name="Title 39 6 3" xfId="16464" xr:uid="{00000000-0005-0000-0000-00009D700000}"/>
    <cellStyle name="Title 39 6 3 2" xfId="16465" xr:uid="{00000000-0005-0000-0000-00009E700000}"/>
    <cellStyle name="Title 39 6 3 2 2" xfId="34081" xr:uid="{00000000-0005-0000-0000-00009F700000}"/>
    <cellStyle name="Title 39 6 3 3" xfId="34080" xr:uid="{00000000-0005-0000-0000-0000A0700000}"/>
    <cellStyle name="Title 39 6 4" xfId="16466" xr:uid="{00000000-0005-0000-0000-0000A1700000}"/>
    <cellStyle name="Title 39 6 4 2" xfId="34082" xr:uid="{00000000-0005-0000-0000-0000A2700000}"/>
    <cellStyle name="Title 39 6 5" xfId="34077" xr:uid="{00000000-0005-0000-0000-0000A3700000}"/>
    <cellStyle name="Title 39 7" xfId="16467" xr:uid="{00000000-0005-0000-0000-0000A4700000}"/>
    <cellStyle name="Title 39 7 2" xfId="16468" xr:uid="{00000000-0005-0000-0000-0000A5700000}"/>
    <cellStyle name="Title 39 7 2 2" xfId="34084" xr:uid="{00000000-0005-0000-0000-0000A6700000}"/>
    <cellStyle name="Title 39 7 3" xfId="34083" xr:uid="{00000000-0005-0000-0000-0000A7700000}"/>
    <cellStyle name="Title 39 8" xfId="16469" xr:uid="{00000000-0005-0000-0000-0000A8700000}"/>
    <cellStyle name="Title 39 8 2" xfId="16470" xr:uid="{00000000-0005-0000-0000-0000A9700000}"/>
    <cellStyle name="Title 39 8 2 2" xfId="34086" xr:uid="{00000000-0005-0000-0000-0000AA700000}"/>
    <cellStyle name="Title 39 8 3" xfId="34085" xr:uid="{00000000-0005-0000-0000-0000AB700000}"/>
    <cellStyle name="Title 39 9" xfId="16471" xr:uid="{00000000-0005-0000-0000-0000AC700000}"/>
    <cellStyle name="Title 39 9 2" xfId="16472" xr:uid="{00000000-0005-0000-0000-0000AD700000}"/>
    <cellStyle name="Title 39 9 2 2" xfId="34088" xr:uid="{00000000-0005-0000-0000-0000AE700000}"/>
    <cellStyle name="Title 39 9 3" xfId="34087" xr:uid="{00000000-0005-0000-0000-0000AF700000}"/>
    <cellStyle name="Title 4" xfId="16473" xr:uid="{00000000-0005-0000-0000-0000B0700000}"/>
    <cellStyle name="Title 4 10" xfId="16474" xr:uid="{00000000-0005-0000-0000-0000B1700000}"/>
    <cellStyle name="Title 4 10 2" xfId="16475" xr:uid="{00000000-0005-0000-0000-0000B2700000}"/>
    <cellStyle name="Title 4 10 2 2" xfId="34091" xr:uid="{00000000-0005-0000-0000-0000B3700000}"/>
    <cellStyle name="Title 4 10 3" xfId="34090" xr:uid="{00000000-0005-0000-0000-0000B4700000}"/>
    <cellStyle name="Title 4 11" xfId="16476" xr:uid="{00000000-0005-0000-0000-0000B5700000}"/>
    <cellStyle name="Title 4 11 2" xfId="16477" xr:uid="{00000000-0005-0000-0000-0000B6700000}"/>
    <cellStyle name="Title 4 11 2 2" xfId="34093" xr:uid="{00000000-0005-0000-0000-0000B7700000}"/>
    <cellStyle name="Title 4 11 3" xfId="34092" xr:uid="{00000000-0005-0000-0000-0000B8700000}"/>
    <cellStyle name="Title 4 12" xfId="16478" xr:uid="{00000000-0005-0000-0000-0000B9700000}"/>
    <cellStyle name="Title 4 12 2" xfId="34094" xr:uid="{00000000-0005-0000-0000-0000BA700000}"/>
    <cellStyle name="Title 4 13" xfId="34089" xr:uid="{00000000-0005-0000-0000-0000BB700000}"/>
    <cellStyle name="Title 4 2" xfId="16479" xr:uid="{00000000-0005-0000-0000-0000BC700000}"/>
    <cellStyle name="Title 4 2 10" xfId="34095" xr:uid="{00000000-0005-0000-0000-0000BD700000}"/>
    <cellStyle name="Title 4 2 2" xfId="16480" xr:uid="{00000000-0005-0000-0000-0000BE700000}"/>
    <cellStyle name="Title 4 2 2 2" xfId="16481" xr:uid="{00000000-0005-0000-0000-0000BF700000}"/>
    <cellStyle name="Title 4 2 2 2 2" xfId="16482" xr:uid="{00000000-0005-0000-0000-0000C0700000}"/>
    <cellStyle name="Title 4 2 2 2 2 2" xfId="34098" xr:uid="{00000000-0005-0000-0000-0000C1700000}"/>
    <cellStyle name="Title 4 2 2 2 3" xfId="34097" xr:uid="{00000000-0005-0000-0000-0000C2700000}"/>
    <cellStyle name="Title 4 2 2 3" xfId="16483" xr:uid="{00000000-0005-0000-0000-0000C3700000}"/>
    <cellStyle name="Title 4 2 2 3 2" xfId="16484" xr:uid="{00000000-0005-0000-0000-0000C4700000}"/>
    <cellStyle name="Title 4 2 2 3 2 2" xfId="34100" xr:uid="{00000000-0005-0000-0000-0000C5700000}"/>
    <cellStyle name="Title 4 2 2 3 3" xfId="34099" xr:uid="{00000000-0005-0000-0000-0000C6700000}"/>
    <cellStyle name="Title 4 2 2 4" xfId="16485" xr:uid="{00000000-0005-0000-0000-0000C7700000}"/>
    <cellStyle name="Title 4 2 2 4 2" xfId="34101" xr:uid="{00000000-0005-0000-0000-0000C8700000}"/>
    <cellStyle name="Title 4 2 2 5" xfId="34096" xr:uid="{00000000-0005-0000-0000-0000C9700000}"/>
    <cellStyle name="Title 4 2 3" xfId="16486" xr:uid="{00000000-0005-0000-0000-0000CA700000}"/>
    <cellStyle name="Title 4 2 3 2" xfId="16487" xr:uid="{00000000-0005-0000-0000-0000CB700000}"/>
    <cellStyle name="Title 4 2 3 2 2" xfId="16488" xr:uid="{00000000-0005-0000-0000-0000CC700000}"/>
    <cellStyle name="Title 4 2 3 2 2 2" xfId="34104" xr:uid="{00000000-0005-0000-0000-0000CD700000}"/>
    <cellStyle name="Title 4 2 3 2 3" xfId="34103" xr:uid="{00000000-0005-0000-0000-0000CE700000}"/>
    <cellStyle name="Title 4 2 3 3" xfId="16489" xr:uid="{00000000-0005-0000-0000-0000CF700000}"/>
    <cellStyle name="Title 4 2 3 3 2" xfId="16490" xr:uid="{00000000-0005-0000-0000-0000D0700000}"/>
    <cellStyle name="Title 4 2 3 3 2 2" xfId="34106" xr:uid="{00000000-0005-0000-0000-0000D1700000}"/>
    <cellStyle name="Title 4 2 3 3 3" xfId="34105" xr:uid="{00000000-0005-0000-0000-0000D2700000}"/>
    <cellStyle name="Title 4 2 3 4" xfId="16491" xr:uid="{00000000-0005-0000-0000-0000D3700000}"/>
    <cellStyle name="Title 4 2 3 4 2" xfId="34107" xr:uid="{00000000-0005-0000-0000-0000D4700000}"/>
    <cellStyle name="Title 4 2 3 5" xfId="34102" xr:uid="{00000000-0005-0000-0000-0000D5700000}"/>
    <cellStyle name="Title 4 2 4" xfId="16492" xr:uid="{00000000-0005-0000-0000-0000D6700000}"/>
    <cellStyle name="Title 4 2 4 2" xfId="16493" xr:uid="{00000000-0005-0000-0000-0000D7700000}"/>
    <cellStyle name="Title 4 2 4 2 2" xfId="16494" xr:uid="{00000000-0005-0000-0000-0000D8700000}"/>
    <cellStyle name="Title 4 2 4 2 2 2" xfId="34110" xr:uid="{00000000-0005-0000-0000-0000D9700000}"/>
    <cellStyle name="Title 4 2 4 2 3" xfId="34109" xr:uid="{00000000-0005-0000-0000-0000DA700000}"/>
    <cellStyle name="Title 4 2 4 3" xfId="16495" xr:uid="{00000000-0005-0000-0000-0000DB700000}"/>
    <cellStyle name="Title 4 2 4 3 2" xfId="16496" xr:uid="{00000000-0005-0000-0000-0000DC700000}"/>
    <cellStyle name="Title 4 2 4 3 2 2" xfId="34112" xr:uid="{00000000-0005-0000-0000-0000DD700000}"/>
    <cellStyle name="Title 4 2 4 3 3" xfId="34111" xr:uid="{00000000-0005-0000-0000-0000DE700000}"/>
    <cellStyle name="Title 4 2 4 4" xfId="16497" xr:uid="{00000000-0005-0000-0000-0000DF700000}"/>
    <cellStyle name="Title 4 2 4 4 2" xfId="16498" xr:uid="{00000000-0005-0000-0000-0000E0700000}"/>
    <cellStyle name="Title 4 2 4 4 2 2" xfId="34114" xr:uid="{00000000-0005-0000-0000-0000E1700000}"/>
    <cellStyle name="Title 4 2 4 4 3" xfId="34113" xr:uid="{00000000-0005-0000-0000-0000E2700000}"/>
    <cellStyle name="Title 4 2 4 5" xfId="16499" xr:uid="{00000000-0005-0000-0000-0000E3700000}"/>
    <cellStyle name="Title 4 2 4 5 2" xfId="34115" xr:uid="{00000000-0005-0000-0000-0000E4700000}"/>
    <cellStyle name="Title 4 2 4 6" xfId="34108" xr:uid="{00000000-0005-0000-0000-0000E5700000}"/>
    <cellStyle name="Title 4 2 5" xfId="16500" xr:uid="{00000000-0005-0000-0000-0000E6700000}"/>
    <cellStyle name="Title 4 2 5 2" xfId="16501" xr:uid="{00000000-0005-0000-0000-0000E7700000}"/>
    <cellStyle name="Title 4 2 5 2 2" xfId="16502" xr:uid="{00000000-0005-0000-0000-0000E8700000}"/>
    <cellStyle name="Title 4 2 5 2 2 2" xfId="34118" xr:uid="{00000000-0005-0000-0000-0000E9700000}"/>
    <cellStyle name="Title 4 2 5 2 3" xfId="34117" xr:uid="{00000000-0005-0000-0000-0000EA700000}"/>
    <cellStyle name="Title 4 2 5 3" xfId="16503" xr:uid="{00000000-0005-0000-0000-0000EB700000}"/>
    <cellStyle name="Title 4 2 5 3 2" xfId="16504" xr:uid="{00000000-0005-0000-0000-0000EC700000}"/>
    <cellStyle name="Title 4 2 5 3 2 2" xfId="34120" xr:uid="{00000000-0005-0000-0000-0000ED700000}"/>
    <cellStyle name="Title 4 2 5 3 3" xfId="34119" xr:uid="{00000000-0005-0000-0000-0000EE700000}"/>
    <cellStyle name="Title 4 2 5 4" xfId="16505" xr:uid="{00000000-0005-0000-0000-0000EF700000}"/>
    <cellStyle name="Title 4 2 5 4 2" xfId="34121" xr:uid="{00000000-0005-0000-0000-0000F0700000}"/>
    <cellStyle name="Title 4 2 5 5" xfId="34116" xr:uid="{00000000-0005-0000-0000-0000F1700000}"/>
    <cellStyle name="Title 4 2 6" xfId="16506" xr:uid="{00000000-0005-0000-0000-0000F2700000}"/>
    <cellStyle name="Title 4 2 6 2" xfId="16507" xr:uid="{00000000-0005-0000-0000-0000F3700000}"/>
    <cellStyle name="Title 4 2 6 2 2" xfId="34123" xr:uid="{00000000-0005-0000-0000-0000F4700000}"/>
    <cellStyle name="Title 4 2 6 3" xfId="34122" xr:uid="{00000000-0005-0000-0000-0000F5700000}"/>
    <cellStyle name="Title 4 2 7" xfId="16508" xr:uid="{00000000-0005-0000-0000-0000F6700000}"/>
    <cellStyle name="Title 4 2 7 2" xfId="16509" xr:uid="{00000000-0005-0000-0000-0000F7700000}"/>
    <cellStyle name="Title 4 2 7 2 2" xfId="34125" xr:uid="{00000000-0005-0000-0000-0000F8700000}"/>
    <cellStyle name="Title 4 2 7 3" xfId="34124" xr:uid="{00000000-0005-0000-0000-0000F9700000}"/>
    <cellStyle name="Title 4 2 8" xfId="16510" xr:uid="{00000000-0005-0000-0000-0000FA700000}"/>
    <cellStyle name="Title 4 2 8 2" xfId="16511" xr:uid="{00000000-0005-0000-0000-0000FB700000}"/>
    <cellStyle name="Title 4 2 8 2 2" xfId="34127" xr:uid="{00000000-0005-0000-0000-0000FC700000}"/>
    <cellStyle name="Title 4 2 8 3" xfId="34126" xr:uid="{00000000-0005-0000-0000-0000FD700000}"/>
    <cellStyle name="Title 4 2 9" xfId="16512" xr:uid="{00000000-0005-0000-0000-0000FE700000}"/>
    <cellStyle name="Title 4 2 9 2" xfId="34128" xr:uid="{00000000-0005-0000-0000-0000FF700000}"/>
    <cellStyle name="Title 4 3" xfId="16513" xr:uid="{00000000-0005-0000-0000-000000710000}"/>
    <cellStyle name="Title 4 3 2" xfId="16514" xr:uid="{00000000-0005-0000-0000-000001710000}"/>
    <cellStyle name="Title 4 3 2 2" xfId="16515" xr:uid="{00000000-0005-0000-0000-000002710000}"/>
    <cellStyle name="Title 4 3 2 2 2" xfId="34131" xr:uid="{00000000-0005-0000-0000-000003710000}"/>
    <cellStyle name="Title 4 3 2 3" xfId="34130" xr:uid="{00000000-0005-0000-0000-000004710000}"/>
    <cellStyle name="Title 4 3 3" xfId="16516" xr:uid="{00000000-0005-0000-0000-000005710000}"/>
    <cellStyle name="Title 4 3 3 2" xfId="16517" xr:uid="{00000000-0005-0000-0000-000006710000}"/>
    <cellStyle name="Title 4 3 3 2 2" xfId="34133" xr:uid="{00000000-0005-0000-0000-000007710000}"/>
    <cellStyle name="Title 4 3 3 3" xfId="34132" xr:uid="{00000000-0005-0000-0000-000008710000}"/>
    <cellStyle name="Title 4 3 4" xfId="16518" xr:uid="{00000000-0005-0000-0000-000009710000}"/>
    <cellStyle name="Title 4 3 4 2" xfId="34134" xr:uid="{00000000-0005-0000-0000-00000A710000}"/>
    <cellStyle name="Title 4 3 5" xfId="34129" xr:uid="{00000000-0005-0000-0000-00000B710000}"/>
    <cellStyle name="Title 4 4" xfId="16519" xr:uid="{00000000-0005-0000-0000-00000C710000}"/>
    <cellStyle name="Title 4 4 2" xfId="16520" xr:uid="{00000000-0005-0000-0000-00000D710000}"/>
    <cellStyle name="Title 4 4 2 2" xfId="16521" xr:uid="{00000000-0005-0000-0000-00000E710000}"/>
    <cellStyle name="Title 4 4 2 2 2" xfId="34137" xr:uid="{00000000-0005-0000-0000-00000F710000}"/>
    <cellStyle name="Title 4 4 2 3" xfId="34136" xr:uid="{00000000-0005-0000-0000-000010710000}"/>
    <cellStyle name="Title 4 4 3" xfId="16522" xr:uid="{00000000-0005-0000-0000-000011710000}"/>
    <cellStyle name="Title 4 4 3 2" xfId="16523" xr:uid="{00000000-0005-0000-0000-000012710000}"/>
    <cellStyle name="Title 4 4 3 2 2" xfId="34139" xr:uid="{00000000-0005-0000-0000-000013710000}"/>
    <cellStyle name="Title 4 4 3 3" xfId="34138" xr:uid="{00000000-0005-0000-0000-000014710000}"/>
    <cellStyle name="Title 4 4 4" xfId="16524" xr:uid="{00000000-0005-0000-0000-000015710000}"/>
    <cellStyle name="Title 4 4 4 2" xfId="34140" xr:uid="{00000000-0005-0000-0000-000016710000}"/>
    <cellStyle name="Title 4 4 5" xfId="34135" xr:uid="{00000000-0005-0000-0000-000017710000}"/>
    <cellStyle name="Title 4 5" xfId="16525" xr:uid="{00000000-0005-0000-0000-000018710000}"/>
    <cellStyle name="Title 4 5 2" xfId="16526" xr:uid="{00000000-0005-0000-0000-000019710000}"/>
    <cellStyle name="Title 4 5 2 2" xfId="16527" xr:uid="{00000000-0005-0000-0000-00001A710000}"/>
    <cellStyle name="Title 4 5 2 2 2" xfId="34143" xr:uid="{00000000-0005-0000-0000-00001B710000}"/>
    <cellStyle name="Title 4 5 2 3" xfId="34142" xr:uid="{00000000-0005-0000-0000-00001C710000}"/>
    <cellStyle name="Title 4 5 3" xfId="16528" xr:uid="{00000000-0005-0000-0000-00001D710000}"/>
    <cellStyle name="Title 4 5 3 2" xfId="16529" xr:uid="{00000000-0005-0000-0000-00001E710000}"/>
    <cellStyle name="Title 4 5 3 2 2" xfId="34145" xr:uid="{00000000-0005-0000-0000-00001F710000}"/>
    <cellStyle name="Title 4 5 3 3" xfId="34144" xr:uid="{00000000-0005-0000-0000-000020710000}"/>
    <cellStyle name="Title 4 5 4" xfId="16530" xr:uid="{00000000-0005-0000-0000-000021710000}"/>
    <cellStyle name="Title 4 5 4 2" xfId="34146" xr:uid="{00000000-0005-0000-0000-000022710000}"/>
    <cellStyle name="Title 4 5 5" xfId="34141" xr:uid="{00000000-0005-0000-0000-000023710000}"/>
    <cellStyle name="Title 4 6" xfId="16531" xr:uid="{00000000-0005-0000-0000-000024710000}"/>
    <cellStyle name="Title 4 6 2" xfId="16532" xr:uid="{00000000-0005-0000-0000-000025710000}"/>
    <cellStyle name="Title 4 6 2 2" xfId="16533" xr:uid="{00000000-0005-0000-0000-000026710000}"/>
    <cellStyle name="Title 4 6 2 2 2" xfId="34149" xr:uid="{00000000-0005-0000-0000-000027710000}"/>
    <cellStyle name="Title 4 6 2 3" xfId="34148" xr:uid="{00000000-0005-0000-0000-000028710000}"/>
    <cellStyle name="Title 4 6 3" xfId="16534" xr:uid="{00000000-0005-0000-0000-000029710000}"/>
    <cellStyle name="Title 4 6 3 2" xfId="16535" xr:uid="{00000000-0005-0000-0000-00002A710000}"/>
    <cellStyle name="Title 4 6 3 2 2" xfId="34151" xr:uid="{00000000-0005-0000-0000-00002B710000}"/>
    <cellStyle name="Title 4 6 3 3" xfId="34150" xr:uid="{00000000-0005-0000-0000-00002C710000}"/>
    <cellStyle name="Title 4 6 4" xfId="16536" xr:uid="{00000000-0005-0000-0000-00002D710000}"/>
    <cellStyle name="Title 4 6 4 2" xfId="16537" xr:uid="{00000000-0005-0000-0000-00002E710000}"/>
    <cellStyle name="Title 4 6 4 2 2" xfId="34153" xr:uid="{00000000-0005-0000-0000-00002F710000}"/>
    <cellStyle name="Title 4 6 4 3" xfId="34152" xr:uid="{00000000-0005-0000-0000-000030710000}"/>
    <cellStyle name="Title 4 6 5" xfId="16538" xr:uid="{00000000-0005-0000-0000-000031710000}"/>
    <cellStyle name="Title 4 6 5 2" xfId="34154" xr:uid="{00000000-0005-0000-0000-000032710000}"/>
    <cellStyle name="Title 4 6 6" xfId="34147" xr:uid="{00000000-0005-0000-0000-000033710000}"/>
    <cellStyle name="Title 4 7" xfId="16539" xr:uid="{00000000-0005-0000-0000-000034710000}"/>
    <cellStyle name="Title 4 7 2" xfId="16540" xr:uid="{00000000-0005-0000-0000-000035710000}"/>
    <cellStyle name="Title 4 7 2 2" xfId="16541" xr:uid="{00000000-0005-0000-0000-000036710000}"/>
    <cellStyle name="Title 4 7 2 2 2" xfId="34157" xr:uid="{00000000-0005-0000-0000-000037710000}"/>
    <cellStyle name="Title 4 7 2 3" xfId="34156" xr:uid="{00000000-0005-0000-0000-000038710000}"/>
    <cellStyle name="Title 4 7 3" xfId="16542" xr:uid="{00000000-0005-0000-0000-000039710000}"/>
    <cellStyle name="Title 4 7 3 2" xfId="16543" xr:uid="{00000000-0005-0000-0000-00003A710000}"/>
    <cellStyle name="Title 4 7 3 2 2" xfId="34159" xr:uid="{00000000-0005-0000-0000-00003B710000}"/>
    <cellStyle name="Title 4 7 3 3" xfId="34158" xr:uid="{00000000-0005-0000-0000-00003C710000}"/>
    <cellStyle name="Title 4 7 4" xfId="16544" xr:uid="{00000000-0005-0000-0000-00003D710000}"/>
    <cellStyle name="Title 4 7 4 2" xfId="34160" xr:uid="{00000000-0005-0000-0000-00003E710000}"/>
    <cellStyle name="Title 4 7 5" xfId="34155" xr:uid="{00000000-0005-0000-0000-00003F710000}"/>
    <cellStyle name="Title 4 8" xfId="16545" xr:uid="{00000000-0005-0000-0000-000040710000}"/>
    <cellStyle name="Title 4 8 2" xfId="16546" xr:uid="{00000000-0005-0000-0000-000041710000}"/>
    <cellStyle name="Title 4 8 2 2" xfId="34162" xr:uid="{00000000-0005-0000-0000-000042710000}"/>
    <cellStyle name="Title 4 8 3" xfId="34161" xr:uid="{00000000-0005-0000-0000-000043710000}"/>
    <cellStyle name="Title 4 9" xfId="16547" xr:uid="{00000000-0005-0000-0000-000044710000}"/>
    <cellStyle name="Title 4 9 2" xfId="16548" xr:uid="{00000000-0005-0000-0000-000045710000}"/>
    <cellStyle name="Title 4 9 2 2" xfId="34164" xr:uid="{00000000-0005-0000-0000-000046710000}"/>
    <cellStyle name="Title 4 9 3" xfId="34163" xr:uid="{00000000-0005-0000-0000-000047710000}"/>
    <cellStyle name="Title 40" xfId="16549" xr:uid="{00000000-0005-0000-0000-000048710000}"/>
    <cellStyle name="Title 40 10" xfId="16550" xr:uid="{00000000-0005-0000-0000-000049710000}"/>
    <cellStyle name="Title 40 10 2" xfId="16551" xr:uid="{00000000-0005-0000-0000-00004A710000}"/>
    <cellStyle name="Title 40 10 2 2" xfId="34167" xr:uid="{00000000-0005-0000-0000-00004B710000}"/>
    <cellStyle name="Title 40 10 3" xfId="34166" xr:uid="{00000000-0005-0000-0000-00004C710000}"/>
    <cellStyle name="Title 40 11" xfId="16552" xr:uid="{00000000-0005-0000-0000-00004D710000}"/>
    <cellStyle name="Title 40 11 2" xfId="34168" xr:uid="{00000000-0005-0000-0000-00004E710000}"/>
    <cellStyle name="Title 40 12" xfId="34165" xr:uid="{00000000-0005-0000-0000-00004F710000}"/>
    <cellStyle name="Title 40 2" xfId="16553" xr:uid="{00000000-0005-0000-0000-000050710000}"/>
    <cellStyle name="Title 40 2 2" xfId="16554" xr:uid="{00000000-0005-0000-0000-000051710000}"/>
    <cellStyle name="Title 40 2 2 2" xfId="16555" xr:uid="{00000000-0005-0000-0000-000052710000}"/>
    <cellStyle name="Title 40 2 2 2 2" xfId="34171" xr:uid="{00000000-0005-0000-0000-000053710000}"/>
    <cellStyle name="Title 40 2 2 3" xfId="34170" xr:uid="{00000000-0005-0000-0000-000054710000}"/>
    <cellStyle name="Title 40 2 3" xfId="16556" xr:uid="{00000000-0005-0000-0000-000055710000}"/>
    <cellStyle name="Title 40 2 3 2" xfId="16557" xr:uid="{00000000-0005-0000-0000-000056710000}"/>
    <cellStyle name="Title 40 2 3 2 2" xfId="34173" xr:uid="{00000000-0005-0000-0000-000057710000}"/>
    <cellStyle name="Title 40 2 3 3" xfId="34172" xr:uid="{00000000-0005-0000-0000-000058710000}"/>
    <cellStyle name="Title 40 2 4" xfId="16558" xr:uid="{00000000-0005-0000-0000-000059710000}"/>
    <cellStyle name="Title 40 2 4 2" xfId="34174" xr:uid="{00000000-0005-0000-0000-00005A710000}"/>
    <cellStyle name="Title 40 2 5" xfId="34169" xr:uid="{00000000-0005-0000-0000-00005B710000}"/>
    <cellStyle name="Title 40 3" xfId="16559" xr:uid="{00000000-0005-0000-0000-00005C710000}"/>
    <cellStyle name="Title 40 3 2" xfId="16560" xr:uid="{00000000-0005-0000-0000-00005D710000}"/>
    <cellStyle name="Title 40 3 2 2" xfId="16561" xr:uid="{00000000-0005-0000-0000-00005E710000}"/>
    <cellStyle name="Title 40 3 2 2 2" xfId="34177" xr:uid="{00000000-0005-0000-0000-00005F710000}"/>
    <cellStyle name="Title 40 3 2 3" xfId="34176" xr:uid="{00000000-0005-0000-0000-000060710000}"/>
    <cellStyle name="Title 40 3 3" xfId="16562" xr:uid="{00000000-0005-0000-0000-000061710000}"/>
    <cellStyle name="Title 40 3 3 2" xfId="16563" xr:uid="{00000000-0005-0000-0000-000062710000}"/>
    <cellStyle name="Title 40 3 3 2 2" xfId="34179" xr:uid="{00000000-0005-0000-0000-000063710000}"/>
    <cellStyle name="Title 40 3 3 3" xfId="34178" xr:uid="{00000000-0005-0000-0000-000064710000}"/>
    <cellStyle name="Title 40 3 4" xfId="16564" xr:uid="{00000000-0005-0000-0000-000065710000}"/>
    <cellStyle name="Title 40 3 4 2" xfId="34180" xr:uid="{00000000-0005-0000-0000-000066710000}"/>
    <cellStyle name="Title 40 3 5" xfId="34175" xr:uid="{00000000-0005-0000-0000-000067710000}"/>
    <cellStyle name="Title 40 4" xfId="16565" xr:uid="{00000000-0005-0000-0000-000068710000}"/>
    <cellStyle name="Title 40 4 2" xfId="16566" xr:uid="{00000000-0005-0000-0000-000069710000}"/>
    <cellStyle name="Title 40 4 2 2" xfId="16567" xr:uid="{00000000-0005-0000-0000-00006A710000}"/>
    <cellStyle name="Title 40 4 2 2 2" xfId="34183" xr:uid="{00000000-0005-0000-0000-00006B710000}"/>
    <cellStyle name="Title 40 4 2 3" xfId="34182" xr:uid="{00000000-0005-0000-0000-00006C710000}"/>
    <cellStyle name="Title 40 4 3" xfId="16568" xr:uid="{00000000-0005-0000-0000-00006D710000}"/>
    <cellStyle name="Title 40 4 3 2" xfId="16569" xr:uid="{00000000-0005-0000-0000-00006E710000}"/>
    <cellStyle name="Title 40 4 3 2 2" xfId="34185" xr:uid="{00000000-0005-0000-0000-00006F710000}"/>
    <cellStyle name="Title 40 4 3 3" xfId="34184" xr:uid="{00000000-0005-0000-0000-000070710000}"/>
    <cellStyle name="Title 40 4 4" xfId="16570" xr:uid="{00000000-0005-0000-0000-000071710000}"/>
    <cellStyle name="Title 40 4 4 2" xfId="34186" xr:uid="{00000000-0005-0000-0000-000072710000}"/>
    <cellStyle name="Title 40 4 5" xfId="34181" xr:uid="{00000000-0005-0000-0000-000073710000}"/>
    <cellStyle name="Title 40 5" xfId="16571" xr:uid="{00000000-0005-0000-0000-000074710000}"/>
    <cellStyle name="Title 40 5 2" xfId="16572" xr:uid="{00000000-0005-0000-0000-000075710000}"/>
    <cellStyle name="Title 40 5 2 2" xfId="16573" xr:uid="{00000000-0005-0000-0000-000076710000}"/>
    <cellStyle name="Title 40 5 2 2 2" xfId="34189" xr:uid="{00000000-0005-0000-0000-000077710000}"/>
    <cellStyle name="Title 40 5 2 3" xfId="34188" xr:uid="{00000000-0005-0000-0000-000078710000}"/>
    <cellStyle name="Title 40 5 3" xfId="16574" xr:uid="{00000000-0005-0000-0000-000079710000}"/>
    <cellStyle name="Title 40 5 3 2" xfId="16575" xr:uid="{00000000-0005-0000-0000-00007A710000}"/>
    <cellStyle name="Title 40 5 3 2 2" xfId="34191" xr:uid="{00000000-0005-0000-0000-00007B710000}"/>
    <cellStyle name="Title 40 5 3 3" xfId="34190" xr:uid="{00000000-0005-0000-0000-00007C710000}"/>
    <cellStyle name="Title 40 5 4" xfId="16576" xr:uid="{00000000-0005-0000-0000-00007D710000}"/>
    <cellStyle name="Title 40 5 4 2" xfId="16577" xr:uid="{00000000-0005-0000-0000-00007E710000}"/>
    <cellStyle name="Title 40 5 4 2 2" xfId="34193" xr:uid="{00000000-0005-0000-0000-00007F710000}"/>
    <cellStyle name="Title 40 5 4 3" xfId="34192" xr:uid="{00000000-0005-0000-0000-000080710000}"/>
    <cellStyle name="Title 40 5 5" xfId="16578" xr:uid="{00000000-0005-0000-0000-000081710000}"/>
    <cellStyle name="Title 40 5 5 2" xfId="34194" xr:uid="{00000000-0005-0000-0000-000082710000}"/>
    <cellStyle name="Title 40 5 6" xfId="34187" xr:uid="{00000000-0005-0000-0000-000083710000}"/>
    <cellStyle name="Title 40 6" xfId="16579" xr:uid="{00000000-0005-0000-0000-000084710000}"/>
    <cellStyle name="Title 40 6 2" xfId="16580" xr:uid="{00000000-0005-0000-0000-000085710000}"/>
    <cellStyle name="Title 40 6 2 2" xfId="16581" xr:uid="{00000000-0005-0000-0000-000086710000}"/>
    <cellStyle name="Title 40 6 2 2 2" xfId="34197" xr:uid="{00000000-0005-0000-0000-000087710000}"/>
    <cellStyle name="Title 40 6 2 3" xfId="34196" xr:uid="{00000000-0005-0000-0000-000088710000}"/>
    <cellStyle name="Title 40 6 3" xfId="16582" xr:uid="{00000000-0005-0000-0000-000089710000}"/>
    <cellStyle name="Title 40 6 3 2" xfId="16583" xr:uid="{00000000-0005-0000-0000-00008A710000}"/>
    <cellStyle name="Title 40 6 3 2 2" xfId="34199" xr:uid="{00000000-0005-0000-0000-00008B710000}"/>
    <cellStyle name="Title 40 6 3 3" xfId="34198" xr:uid="{00000000-0005-0000-0000-00008C710000}"/>
    <cellStyle name="Title 40 6 4" xfId="16584" xr:uid="{00000000-0005-0000-0000-00008D710000}"/>
    <cellStyle name="Title 40 6 4 2" xfId="34200" xr:uid="{00000000-0005-0000-0000-00008E710000}"/>
    <cellStyle name="Title 40 6 5" xfId="34195" xr:uid="{00000000-0005-0000-0000-00008F710000}"/>
    <cellStyle name="Title 40 7" xfId="16585" xr:uid="{00000000-0005-0000-0000-000090710000}"/>
    <cellStyle name="Title 40 7 2" xfId="16586" xr:uid="{00000000-0005-0000-0000-000091710000}"/>
    <cellStyle name="Title 40 7 2 2" xfId="34202" xr:uid="{00000000-0005-0000-0000-000092710000}"/>
    <cellStyle name="Title 40 7 3" xfId="34201" xr:uid="{00000000-0005-0000-0000-000093710000}"/>
    <cellStyle name="Title 40 8" xfId="16587" xr:uid="{00000000-0005-0000-0000-000094710000}"/>
    <cellStyle name="Title 40 8 2" xfId="16588" xr:uid="{00000000-0005-0000-0000-000095710000}"/>
    <cellStyle name="Title 40 8 2 2" xfId="34204" xr:uid="{00000000-0005-0000-0000-000096710000}"/>
    <cellStyle name="Title 40 8 3" xfId="34203" xr:uid="{00000000-0005-0000-0000-000097710000}"/>
    <cellStyle name="Title 40 9" xfId="16589" xr:uid="{00000000-0005-0000-0000-000098710000}"/>
    <cellStyle name="Title 40 9 2" xfId="16590" xr:uid="{00000000-0005-0000-0000-000099710000}"/>
    <cellStyle name="Title 40 9 2 2" xfId="34206" xr:uid="{00000000-0005-0000-0000-00009A710000}"/>
    <cellStyle name="Title 40 9 3" xfId="34205" xr:uid="{00000000-0005-0000-0000-00009B710000}"/>
    <cellStyle name="Title 41" xfId="16591" xr:uid="{00000000-0005-0000-0000-00009C710000}"/>
    <cellStyle name="Title 41 10" xfId="16592" xr:uid="{00000000-0005-0000-0000-00009D710000}"/>
    <cellStyle name="Title 41 10 2" xfId="16593" xr:uid="{00000000-0005-0000-0000-00009E710000}"/>
    <cellStyle name="Title 41 10 2 2" xfId="34209" xr:uid="{00000000-0005-0000-0000-00009F710000}"/>
    <cellStyle name="Title 41 10 3" xfId="34208" xr:uid="{00000000-0005-0000-0000-0000A0710000}"/>
    <cellStyle name="Title 41 11" xfId="16594" xr:uid="{00000000-0005-0000-0000-0000A1710000}"/>
    <cellStyle name="Title 41 11 2" xfId="34210" xr:uid="{00000000-0005-0000-0000-0000A2710000}"/>
    <cellStyle name="Title 41 12" xfId="34207" xr:uid="{00000000-0005-0000-0000-0000A3710000}"/>
    <cellStyle name="Title 41 2" xfId="16595" xr:uid="{00000000-0005-0000-0000-0000A4710000}"/>
    <cellStyle name="Title 41 2 2" xfId="16596" xr:uid="{00000000-0005-0000-0000-0000A5710000}"/>
    <cellStyle name="Title 41 2 2 2" xfId="16597" xr:uid="{00000000-0005-0000-0000-0000A6710000}"/>
    <cellStyle name="Title 41 2 2 2 2" xfId="34213" xr:uid="{00000000-0005-0000-0000-0000A7710000}"/>
    <cellStyle name="Title 41 2 2 3" xfId="34212" xr:uid="{00000000-0005-0000-0000-0000A8710000}"/>
    <cellStyle name="Title 41 2 3" xfId="16598" xr:uid="{00000000-0005-0000-0000-0000A9710000}"/>
    <cellStyle name="Title 41 2 3 2" xfId="16599" xr:uid="{00000000-0005-0000-0000-0000AA710000}"/>
    <cellStyle name="Title 41 2 3 2 2" xfId="34215" xr:uid="{00000000-0005-0000-0000-0000AB710000}"/>
    <cellStyle name="Title 41 2 3 3" xfId="34214" xr:uid="{00000000-0005-0000-0000-0000AC710000}"/>
    <cellStyle name="Title 41 2 4" xfId="16600" xr:uid="{00000000-0005-0000-0000-0000AD710000}"/>
    <cellStyle name="Title 41 2 4 2" xfId="34216" xr:uid="{00000000-0005-0000-0000-0000AE710000}"/>
    <cellStyle name="Title 41 2 5" xfId="34211" xr:uid="{00000000-0005-0000-0000-0000AF710000}"/>
    <cellStyle name="Title 41 3" xfId="16601" xr:uid="{00000000-0005-0000-0000-0000B0710000}"/>
    <cellStyle name="Title 41 3 2" xfId="16602" xr:uid="{00000000-0005-0000-0000-0000B1710000}"/>
    <cellStyle name="Title 41 3 2 2" xfId="16603" xr:uid="{00000000-0005-0000-0000-0000B2710000}"/>
    <cellStyle name="Title 41 3 2 2 2" xfId="34219" xr:uid="{00000000-0005-0000-0000-0000B3710000}"/>
    <cellStyle name="Title 41 3 2 3" xfId="34218" xr:uid="{00000000-0005-0000-0000-0000B4710000}"/>
    <cellStyle name="Title 41 3 3" xfId="16604" xr:uid="{00000000-0005-0000-0000-0000B5710000}"/>
    <cellStyle name="Title 41 3 3 2" xfId="16605" xr:uid="{00000000-0005-0000-0000-0000B6710000}"/>
    <cellStyle name="Title 41 3 3 2 2" xfId="34221" xr:uid="{00000000-0005-0000-0000-0000B7710000}"/>
    <cellStyle name="Title 41 3 3 3" xfId="34220" xr:uid="{00000000-0005-0000-0000-0000B8710000}"/>
    <cellStyle name="Title 41 3 4" xfId="16606" xr:uid="{00000000-0005-0000-0000-0000B9710000}"/>
    <cellStyle name="Title 41 3 4 2" xfId="34222" xr:uid="{00000000-0005-0000-0000-0000BA710000}"/>
    <cellStyle name="Title 41 3 5" xfId="34217" xr:uid="{00000000-0005-0000-0000-0000BB710000}"/>
    <cellStyle name="Title 41 4" xfId="16607" xr:uid="{00000000-0005-0000-0000-0000BC710000}"/>
    <cellStyle name="Title 41 4 2" xfId="16608" xr:uid="{00000000-0005-0000-0000-0000BD710000}"/>
    <cellStyle name="Title 41 4 2 2" xfId="16609" xr:uid="{00000000-0005-0000-0000-0000BE710000}"/>
    <cellStyle name="Title 41 4 2 2 2" xfId="34225" xr:uid="{00000000-0005-0000-0000-0000BF710000}"/>
    <cellStyle name="Title 41 4 2 3" xfId="34224" xr:uid="{00000000-0005-0000-0000-0000C0710000}"/>
    <cellStyle name="Title 41 4 3" xfId="16610" xr:uid="{00000000-0005-0000-0000-0000C1710000}"/>
    <cellStyle name="Title 41 4 3 2" xfId="16611" xr:uid="{00000000-0005-0000-0000-0000C2710000}"/>
    <cellStyle name="Title 41 4 3 2 2" xfId="34227" xr:uid="{00000000-0005-0000-0000-0000C3710000}"/>
    <cellStyle name="Title 41 4 3 3" xfId="34226" xr:uid="{00000000-0005-0000-0000-0000C4710000}"/>
    <cellStyle name="Title 41 4 4" xfId="16612" xr:uid="{00000000-0005-0000-0000-0000C5710000}"/>
    <cellStyle name="Title 41 4 4 2" xfId="34228" xr:uid="{00000000-0005-0000-0000-0000C6710000}"/>
    <cellStyle name="Title 41 4 5" xfId="34223" xr:uid="{00000000-0005-0000-0000-0000C7710000}"/>
    <cellStyle name="Title 41 5" xfId="16613" xr:uid="{00000000-0005-0000-0000-0000C8710000}"/>
    <cellStyle name="Title 41 5 2" xfId="16614" xr:uid="{00000000-0005-0000-0000-0000C9710000}"/>
    <cellStyle name="Title 41 5 2 2" xfId="16615" xr:uid="{00000000-0005-0000-0000-0000CA710000}"/>
    <cellStyle name="Title 41 5 2 2 2" xfId="34231" xr:uid="{00000000-0005-0000-0000-0000CB710000}"/>
    <cellStyle name="Title 41 5 2 3" xfId="34230" xr:uid="{00000000-0005-0000-0000-0000CC710000}"/>
    <cellStyle name="Title 41 5 3" xfId="16616" xr:uid="{00000000-0005-0000-0000-0000CD710000}"/>
    <cellStyle name="Title 41 5 3 2" xfId="16617" xr:uid="{00000000-0005-0000-0000-0000CE710000}"/>
    <cellStyle name="Title 41 5 3 2 2" xfId="34233" xr:uid="{00000000-0005-0000-0000-0000CF710000}"/>
    <cellStyle name="Title 41 5 3 3" xfId="34232" xr:uid="{00000000-0005-0000-0000-0000D0710000}"/>
    <cellStyle name="Title 41 5 4" xfId="16618" xr:uid="{00000000-0005-0000-0000-0000D1710000}"/>
    <cellStyle name="Title 41 5 4 2" xfId="16619" xr:uid="{00000000-0005-0000-0000-0000D2710000}"/>
    <cellStyle name="Title 41 5 4 2 2" xfId="34235" xr:uid="{00000000-0005-0000-0000-0000D3710000}"/>
    <cellStyle name="Title 41 5 4 3" xfId="34234" xr:uid="{00000000-0005-0000-0000-0000D4710000}"/>
    <cellStyle name="Title 41 5 5" xfId="16620" xr:uid="{00000000-0005-0000-0000-0000D5710000}"/>
    <cellStyle name="Title 41 5 5 2" xfId="34236" xr:uid="{00000000-0005-0000-0000-0000D6710000}"/>
    <cellStyle name="Title 41 5 6" xfId="34229" xr:uid="{00000000-0005-0000-0000-0000D7710000}"/>
    <cellStyle name="Title 41 6" xfId="16621" xr:uid="{00000000-0005-0000-0000-0000D8710000}"/>
    <cellStyle name="Title 41 6 2" xfId="16622" xr:uid="{00000000-0005-0000-0000-0000D9710000}"/>
    <cellStyle name="Title 41 6 2 2" xfId="16623" xr:uid="{00000000-0005-0000-0000-0000DA710000}"/>
    <cellStyle name="Title 41 6 2 2 2" xfId="34239" xr:uid="{00000000-0005-0000-0000-0000DB710000}"/>
    <cellStyle name="Title 41 6 2 3" xfId="34238" xr:uid="{00000000-0005-0000-0000-0000DC710000}"/>
    <cellStyle name="Title 41 6 3" xfId="16624" xr:uid="{00000000-0005-0000-0000-0000DD710000}"/>
    <cellStyle name="Title 41 6 3 2" xfId="16625" xr:uid="{00000000-0005-0000-0000-0000DE710000}"/>
    <cellStyle name="Title 41 6 3 2 2" xfId="34241" xr:uid="{00000000-0005-0000-0000-0000DF710000}"/>
    <cellStyle name="Title 41 6 3 3" xfId="34240" xr:uid="{00000000-0005-0000-0000-0000E0710000}"/>
    <cellStyle name="Title 41 6 4" xfId="16626" xr:uid="{00000000-0005-0000-0000-0000E1710000}"/>
    <cellStyle name="Title 41 6 4 2" xfId="34242" xr:uid="{00000000-0005-0000-0000-0000E2710000}"/>
    <cellStyle name="Title 41 6 5" xfId="34237" xr:uid="{00000000-0005-0000-0000-0000E3710000}"/>
    <cellStyle name="Title 41 7" xfId="16627" xr:uid="{00000000-0005-0000-0000-0000E4710000}"/>
    <cellStyle name="Title 41 7 2" xfId="16628" xr:uid="{00000000-0005-0000-0000-0000E5710000}"/>
    <cellStyle name="Title 41 7 2 2" xfId="34244" xr:uid="{00000000-0005-0000-0000-0000E6710000}"/>
    <cellStyle name="Title 41 7 3" xfId="34243" xr:uid="{00000000-0005-0000-0000-0000E7710000}"/>
    <cellStyle name="Title 41 8" xfId="16629" xr:uid="{00000000-0005-0000-0000-0000E8710000}"/>
    <cellStyle name="Title 41 8 2" xfId="16630" xr:uid="{00000000-0005-0000-0000-0000E9710000}"/>
    <cellStyle name="Title 41 8 2 2" xfId="34246" xr:uid="{00000000-0005-0000-0000-0000EA710000}"/>
    <cellStyle name="Title 41 8 3" xfId="34245" xr:uid="{00000000-0005-0000-0000-0000EB710000}"/>
    <cellStyle name="Title 41 9" xfId="16631" xr:uid="{00000000-0005-0000-0000-0000EC710000}"/>
    <cellStyle name="Title 41 9 2" xfId="16632" xr:uid="{00000000-0005-0000-0000-0000ED710000}"/>
    <cellStyle name="Title 41 9 2 2" xfId="34248" xr:uid="{00000000-0005-0000-0000-0000EE710000}"/>
    <cellStyle name="Title 41 9 3" xfId="34247" xr:uid="{00000000-0005-0000-0000-0000EF710000}"/>
    <cellStyle name="Title 42" xfId="16633" xr:uid="{00000000-0005-0000-0000-0000F0710000}"/>
    <cellStyle name="Title 42 10" xfId="16634" xr:uid="{00000000-0005-0000-0000-0000F1710000}"/>
    <cellStyle name="Title 42 10 2" xfId="16635" xr:uid="{00000000-0005-0000-0000-0000F2710000}"/>
    <cellStyle name="Title 42 10 2 2" xfId="34251" xr:uid="{00000000-0005-0000-0000-0000F3710000}"/>
    <cellStyle name="Title 42 10 3" xfId="34250" xr:uid="{00000000-0005-0000-0000-0000F4710000}"/>
    <cellStyle name="Title 42 11" xfId="16636" xr:uid="{00000000-0005-0000-0000-0000F5710000}"/>
    <cellStyle name="Title 42 11 2" xfId="34252" xr:uid="{00000000-0005-0000-0000-0000F6710000}"/>
    <cellStyle name="Title 42 12" xfId="34249" xr:uid="{00000000-0005-0000-0000-0000F7710000}"/>
    <cellStyle name="Title 42 2" xfId="16637" xr:uid="{00000000-0005-0000-0000-0000F8710000}"/>
    <cellStyle name="Title 42 2 2" xfId="16638" xr:uid="{00000000-0005-0000-0000-0000F9710000}"/>
    <cellStyle name="Title 42 2 2 2" xfId="16639" xr:uid="{00000000-0005-0000-0000-0000FA710000}"/>
    <cellStyle name="Title 42 2 2 2 2" xfId="34255" xr:uid="{00000000-0005-0000-0000-0000FB710000}"/>
    <cellStyle name="Title 42 2 2 3" xfId="34254" xr:uid="{00000000-0005-0000-0000-0000FC710000}"/>
    <cellStyle name="Title 42 2 3" xfId="16640" xr:uid="{00000000-0005-0000-0000-0000FD710000}"/>
    <cellStyle name="Title 42 2 3 2" xfId="16641" xr:uid="{00000000-0005-0000-0000-0000FE710000}"/>
    <cellStyle name="Title 42 2 3 2 2" xfId="34257" xr:uid="{00000000-0005-0000-0000-0000FF710000}"/>
    <cellStyle name="Title 42 2 3 3" xfId="34256" xr:uid="{00000000-0005-0000-0000-000000720000}"/>
    <cellStyle name="Title 42 2 4" xfId="16642" xr:uid="{00000000-0005-0000-0000-000001720000}"/>
    <cellStyle name="Title 42 2 4 2" xfId="34258" xr:uid="{00000000-0005-0000-0000-000002720000}"/>
    <cellStyle name="Title 42 2 5" xfId="34253" xr:uid="{00000000-0005-0000-0000-000003720000}"/>
    <cellStyle name="Title 42 3" xfId="16643" xr:uid="{00000000-0005-0000-0000-000004720000}"/>
    <cellStyle name="Title 42 3 2" xfId="16644" xr:uid="{00000000-0005-0000-0000-000005720000}"/>
    <cellStyle name="Title 42 3 2 2" xfId="16645" xr:uid="{00000000-0005-0000-0000-000006720000}"/>
    <cellStyle name="Title 42 3 2 2 2" xfId="34261" xr:uid="{00000000-0005-0000-0000-000007720000}"/>
    <cellStyle name="Title 42 3 2 3" xfId="34260" xr:uid="{00000000-0005-0000-0000-000008720000}"/>
    <cellStyle name="Title 42 3 3" xfId="16646" xr:uid="{00000000-0005-0000-0000-000009720000}"/>
    <cellStyle name="Title 42 3 3 2" xfId="16647" xr:uid="{00000000-0005-0000-0000-00000A720000}"/>
    <cellStyle name="Title 42 3 3 2 2" xfId="34263" xr:uid="{00000000-0005-0000-0000-00000B720000}"/>
    <cellStyle name="Title 42 3 3 3" xfId="34262" xr:uid="{00000000-0005-0000-0000-00000C720000}"/>
    <cellStyle name="Title 42 3 4" xfId="16648" xr:uid="{00000000-0005-0000-0000-00000D720000}"/>
    <cellStyle name="Title 42 3 4 2" xfId="34264" xr:uid="{00000000-0005-0000-0000-00000E720000}"/>
    <cellStyle name="Title 42 3 5" xfId="34259" xr:uid="{00000000-0005-0000-0000-00000F720000}"/>
    <cellStyle name="Title 42 4" xfId="16649" xr:uid="{00000000-0005-0000-0000-000010720000}"/>
    <cellStyle name="Title 42 4 2" xfId="16650" xr:uid="{00000000-0005-0000-0000-000011720000}"/>
    <cellStyle name="Title 42 4 2 2" xfId="16651" xr:uid="{00000000-0005-0000-0000-000012720000}"/>
    <cellStyle name="Title 42 4 2 2 2" xfId="34267" xr:uid="{00000000-0005-0000-0000-000013720000}"/>
    <cellStyle name="Title 42 4 2 3" xfId="34266" xr:uid="{00000000-0005-0000-0000-000014720000}"/>
    <cellStyle name="Title 42 4 3" xfId="16652" xr:uid="{00000000-0005-0000-0000-000015720000}"/>
    <cellStyle name="Title 42 4 3 2" xfId="16653" xr:uid="{00000000-0005-0000-0000-000016720000}"/>
    <cellStyle name="Title 42 4 3 2 2" xfId="34269" xr:uid="{00000000-0005-0000-0000-000017720000}"/>
    <cellStyle name="Title 42 4 3 3" xfId="34268" xr:uid="{00000000-0005-0000-0000-000018720000}"/>
    <cellStyle name="Title 42 4 4" xfId="16654" xr:uid="{00000000-0005-0000-0000-000019720000}"/>
    <cellStyle name="Title 42 4 4 2" xfId="34270" xr:uid="{00000000-0005-0000-0000-00001A720000}"/>
    <cellStyle name="Title 42 4 5" xfId="34265" xr:uid="{00000000-0005-0000-0000-00001B720000}"/>
    <cellStyle name="Title 42 5" xfId="16655" xr:uid="{00000000-0005-0000-0000-00001C720000}"/>
    <cellStyle name="Title 42 5 2" xfId="16656" xr:uid="{00000000-0005-0000-0000-00001D720000}"/>
    <cellStyle name="Title 42 5 2 2" xfId="16657" xr:uid="{00000000-0005-0000-0000-00001E720000}"/>
    <cellStyle name="Title 42 5 2 2 2" xfId="34273" xr:uid="{00000000-0005-0000-0000-00001F720000}"/>
    <cellStyle name="Title 42 5 2 3" xfId="34272" xr:uid="{00000000-0005-0000-0000-000020720000}"/>
    <cellStyle name="Title 42 5 3" xfId="16658" xr:uid="{00000000-0005-0000-0000-000021720000}"/>
    <cellStyle name="Title 42 5 3 2" xfId="16659" xr:uid="{00000000-0005-0000-0000-000022720000}"/>
    <cellStyle name="Title 42 5 3 2 2" xfId="34275" xr:uid="{00000000-0005-0000-0000-000023720000}"/>
    <cellStyle name="Title 42 5 3 3" xfId="34274" xr:uid="{00000000-0005-0000-0000-000024720000}"/>
    <cellStyle name="Title 42 5 4" xfId="16660" xr:uid="{00000000-0005-0000-0000-000025720000}"/>
    <cellStyle name="Title 42 5 4 2" xfId="16661" xr:uid="{00000000-0005-0000-0000-000026720000}"/>
    <cellStyle name="Title 42 5 4 2 2" xfId="34277" xr:uid="{00000000-0005-0000-0000-000027720000}"/>
    <cellStyle name="Title 42 5 4 3" xfId="34276" xr:uid="{00000000-0005-0000-0000-000028720000}"/>
    <cellStyle name="Title 42 5 5" xfId="16662" xr:uid="{00000000-0005-0000-0000-000029720000}"/>
    <cellStyle name="Title 42 5 5 2" xfId="34278" xr:uid="{00000000-0005-0000-0000-00002A720000}"/>
    <cellStyle name="Title 42 5 6" xfId="34271" xr:uid="{00000000-0005-0000-0000-00002B720000}"/>
    <cellStyle name="Title 42 6" xfId="16663" xr:uid="{00000000-0005-0000-0000-00002C720000}"/>
    <cellStyle name="Title 42 6 2" xfId="16664" xr:uid="{00000000-0005-0000-0000-00002D720000}"/>
    <cellStyle name="Title 42 6 2 2" xfId="16665" xr:uid="{00000000-0005-0000-0000-00002E720000}"/>
    <cellStyle name="Title 42 6 2 2 2" xfId="34281" xr:uid="{00000000-0005-0000-0000-00002F720000}"/>
    <cellStyle name="Title 42 6 2 3" xfId="34280" xr:uid="{00000000-0005-0000-0000-000030720000}"/>
    <cellStyle name="Title 42 6 3" xfId="16666" xr:uid="{00000000-0005-0000-0000-000031720000}"/>
    <cellStyle name="Title 42 6 3 2" xfId="16667" xr:uid="{00000000-0005-0000-0000-000032720000}"/>
    <cellStyle name="Title 42 6 3 2 2" xfId="34283" xr:uid="{00000000-0005-0000-0000-000033720000}"/>
    <cellStyle name="Title 42 6 3 3" xfId="34282" xr:uid="{00000000-0005-0000-0000-000034720000}"/>
    <cellStyle name="Title 42 6 4" xfId="16668" xr:uid="{00000000-0005-0000-0000-000035720000}"/>
    <cellStyle name="Title 42 6 4 2" xfId="34284" xr:uid="{00000000-0005-0000-0000-000036720000}"/>
    <cellStyle name="Title 42 6 5" xfId="34279" xr:uid="{00000000-0005-0000-0000-000037720000}"/>
    <cellStyle name="Title 42 7" xfId="16669" xr:uid="{00000000-0005-0000-0000-000038720000}"/>
    <cellStyle name="Title 42 7 2" xfId="16670" xr:uid="{00000000-0005-0000-0000-000039720000}"/>
    <cellStyle name="Title 42 7 2 2" xfId="34286" xr:uid="{00000000-0005-0000-0000-00003A720000}"/>
    <cellStyle name="Title 42 7 3" xfId="34285" xr:uid="{00000000-0005-0000-0000-00003B720000}"/>
    <cellStyle name="Title 42 8" xfId="16671" xr:uid="{00000000-0005-0000-0000-00003C720000}"/>
    <cellStyle name="Title 42 8 2" xfId="16672" xr:uid="{00000000-0005-0000-0000-00003D720000}"/>
    <cellStyle name="Title 42 8 2 2" xfId="34288" xr:uid="{00000000-0005-0000-0000-00003E720000}"/>
    <cellStyle name="Title 42 8 3" xfId="34287" xr:uid="{00000000-0005-0000-0000-00003F720000}"/>
    <cellStyle name="Title 42 9" xfId="16673" xr:uid="{00000000-0005-0000-0000-000040720000}"/>
    <cellStyle name="Title 42 9 2" xfId="16674" xr:uid="{00000000-0005-0000-0000-000041720000}"/>
    <cellStyle name="Title 42 9 2 2" xfId="34290" xr:uid="{00000000-0005-0000-0000-000042720000}"/>
    <cellStyle name="Title 42 9 3" xfId="34289" xr:uid="{00000000-0005-0000-0000-000043720000}"/>
    <cellStyle name="Title 43" xfId="16675" xr:uid="{00000000-0005-0000-0000-000044720000}"/>
    <cellStyle name="Title 43 10" xfId="16676" xr:uid="{00000000-0005-0000-0000-000045720000}"/>
    <cellStyle name="Title 43 10 2" xfId="16677" xr:uid="{00000000-0005-0000-0000-000046720000}"/>
    <cellStyle name="Title 43 10 2 2" xfId="34293" xr:uid="{00000000-0005-0000-0000-000047720000}"/>
    <cellStyle name="Title 43 10 3" xfId="34292" xr:uid="{00000000-0005-0000-0000-000048720000}"/>
    <cellStyle name="Title 43 11" xfId="16678" xr:uid="{00000000-0005-0000-0000-000049720000}"/>
    <cellStyle name="Title 43 11 2" xfId="34294" xr:uid="{00000000-0005-0000-0000-00004A720000}"/>
    <cellStyle name="Title 43 12" xfId="34291" xr:uid="{00000000-0005-0000-0000-00004B720000}"/>
    <cellStyle name="Title 43 2" xfId="16679" xr:uid="{00000000-0005-0000-0000-00004C720000}"/>
    <cellStyle name="Title 43 2 2" xfId="16680" xr:uid="{00000000-0005-0000-0000-00004D720000}"/>
    <cellStyle name="Title 43 2 2 2" xfId="16681" xr:uid="{00000000-0005-0000-0000-00004E720000}"/>
    <cellStyle name="Title 43 2 2 2 2" xfId="34297" xr:uid="{00000000-0005-0000-0000-00004F720000}"/>
    <cellStyle name="Title 43 2 2 3" xfId="34296" xr:uid="{00000000-0005-0000-0000-000050720000}"/>
    <cellStyle name="Title 43 2 3" xfId="16682" xr:uid="{00000000-0005-0000-0000-000051720000}"/>
    <cellStyle name="Title 43 2 3 2" xfId="16683" xr:uid="{00000000-0005-0000-0000-000052720000}"/>
    <cellStyle name="Title 43 2 3 2 2" xfId="34299" xr:uid="{00000000-0005-0000-0000-000053720000}"/>
    <cellStyle name="Title 43 2 3 3" xfId="34298" xr:uid="{00000000-0005-0000-0000-000054720000}"/>
    <cellStyle name="Title 43 2 4" xfId="16684" xr:uid="{00000000-0005-0000-0000-000055720000}"/>
    <cellStyle name="Title 43 2 4 2" xfId="34300" xr:uid="{00000000-0005-0000-0000-000056720000}"/>
    <cellStyle name="Title 43 2 5" xfId="34295" xr:uid="{00000000-0005-0000-0000-000057720000}"/>
    <cellStyle name="Title 43 3" xfId="16685" xr:uid="{00000000-0005-0000-0000-000058720000}"/>
    <cellStyle name="Title 43 3 2" xfId="16686" xr:uid="{00000000-0005-0000-0000-000059720000}"/>
    <cellStyle name="Title 43 3 2 2" xfId="16687" xr:uid="{00000000-0005-0000-0000-00005A720000}"/>
    <cellStyle name="Title 43 3 2 2 2" xfId="34303" xr:uid="{00000000-0005-0000-0000-00005B720000}"/>
    <cellStyle name="Title 43 3 2 3" xfId="34302" xr:uid="{00000000-0005-0000-0000-00005C720000}"/>
    <cellStyle name="Title 43 3 3" xfId="16688" xr:uid="{00000000-0005-0000-0000-00005D720000}"/>
    <cellStyle name="Title 43 3 3 2" xfId="16689" xr:uid="{00000000-0005-0000-0000-00005E720000}"/>
    <cellStyle name="Title 43 3 3 2 2" xfId="34305" xr:uid="{00000000-0005-0000-0000-00005F720000}"/>
    <cellStyle name="Title 43 3 3 3" xfId="34304" xr:uid="{00000000-0005-0000-0000-000060720000}"/>
    <cellStyle name="Title 43 3 4" xfId="16690" xr:uid="{00000000-0005-0000-0000-000061720000}"/>
    <cellStyle name="Title 43 3 4 2" xfId="34306" xr:uid="{00000000-0005-0000-0000-000062720000}"/>
    <cellStyle name="Title 43 3 5" xfId="34301" xr:uid="{00000000-0005-0000-0000-000063720000}"/>
    <cellStyle name="Title 43 4" xfId="16691" xr:uid="{00000000-0005-0000-0000-000064720000}"/>
    <cellStyle name="Title 43 4 2" xfId="16692" xr:uid="{00000000-0005-0000-0000-000065720000}"/>
    <cellStyle name="Title 43 4 2 2" xfId="16693" xr:uid="{00000000-0005-0000-0000-000066720000}"/>
    <cellStyle name="Title 43 4 2 2 2" xfId="34309" xr:uid="{00000000-0005-0000-0000-000067720000}"/>
    <cellStyle name="Title 43 4 2 3" xfId="34308" xr:uid="{00000000-0005-0000-0000-000068720000}"/>
    <cellStyle name="Title 43 4 3" xfId="16694" xr:uid="{00000000-0005-0000-0000-000069720000}"/>
    <cellStyle name="Title 43 4 3 2" xfId="16695" xr:uid="{00000000-0005-0000-0000-00006A720000}"/>
    <cellStyle name="Title 43 4 3 2 2" xfId="34311" xr:uid="{00000000-0005-0000-0000-00006B720000}"/>
    <cellStyle name="Title 43 4 3 3" xfId="34310" xr:uid="{00000000-0005-0000-0000-00006C720000}"/>
    <cellStyle name="Title 43 4 4" xfId="16696" xr:uid="{00000000-0005-0000-0000-00006D720000}"/>
    <cellStyle name="Title 43 4 4 2" xfId="34312" xr:uid="{00000000-0005-0000-0000-00006E720000}"/>
    <cellStyle name="Title 43 4 5" xfId="34307" xr:uid="{00000000-0005-0000-0000-00006F720000}"/>
    <cellStyle name="Title 43 5" xfId="16697" xr:uid="{00000000-0005-0000-0000-000070720000}"/>
    <cellStyle name="Title 43 5 2" xfId="16698" xr:uid="{00000000-0005-0000-0000-000071720000}"/>
    <cellStyle name="Title 43 5 2 2" xfId="16699" xr:uid="{00000000-0005-0000-0000-000072720000}"/>
    <cellStyle name="Title 43 5 2 2 2" xfId="34315" xr:uid="{00000000-0005-0000-0000-000073720000}"/>
    <cellStyle name="Title 43 5 2 3" xfId="34314" xr:uid="{00000000-0005-0000-0000-000074720000}"/>
    <cellStyle name="Title 43 5 3" xfId="16700" xr:uid="{00000000-0005-0000-0000-000075720000}"/>
    <cellStyle name="Title 43 5 3 2" xfId="16701" xr:uid="{00000000-0005-0000-0000-000076720000}"/>
    <cellStyle name="Title 43 5 3 2 2" xfId="34317" xr:uid="{00000000-0005-0000-0000-000077720000}"/>
    <cellStyle name="Title 43 5 3 3" xfId="34316" xr:uid="{00000000-0005-0000-0000-000078720000}"/>
    <cellStyle name="Title 43 5 4" xfId="16702" xr:uid="{00000000-0005-0000-0000-000079720000}"/>
    <cellStyle name="Title 43 5 4 2" xfId="16703" xr:uid="{00000000-0005-0000-0000-00007A720000}"/>
    <cellStyle name="Title 43 5 4 2 2" xfId="34319" xr:uid="{00000000-0005-0000-0000-00007B720000}"/>
    <cellStyle name="Title 43 5 4 3" xfId="34318" xr:uid="{00000000-0005-0000-0000-00007C720000}"/>
    <cellStyle name="Title 43 5 5" xfId="16704" xr:uid="{00000000-0005-0000-0000-00007D720000}"/>
    <cellStyle name="Title 43 5 5 2" xfId="34320" xr:uid="{00000000-0005-0000-0000-00007E720000}"/>
    <cellStyle name="Title 43 5 6" xfId="34313" xr:uid="{00000000-0005-0000-0000-00007F720000}"/>
    <cellStyle name="Title 43 6" xfId="16705" xr:uid="{00000000-0005-0000-0000-000080720000}"/>
    <cellStyle name="Title 43 6 2" xfId="16706" xr:uid="{00000000-0005-0000-0000-000081720000}"/>
    <cellStyle name="Title 43 6 2 2" xfId="16707" xr:uid="{00000000-0005-0000-0000-000082720000}"/>
    <cellStyle name="Title 43 6 2 2 2" xfId="34323" xr:uid="{00000000-0005-0000-0000-000083720000}"/>
    <cellStyle name="Title 43 6 2 3" xfId="34322" xr:uid="{00000000-0005-0000-0000-000084720000}"/>
    <cellStyle name="Title 43 6 3" xfId="16708" xr:uid="{00000000-0005-0000-0000-000085720000}"/>
    <cellStyle name="Title 43 6 3 2" xfId="16709" xr:uid="{00000000-0005-0000-0000-000086720000}"/>
    <cellStyle name="Title 43 6 3 2 2" xfId="34325" xr:uid="{00000000-0005-0000-0000-000087720000}"/>
    <cellStyle name="Title 43 6 3 3" xfId="34324" xr:uid="{00000000-0005-0000-0000-000088720000}"/>
    <cellStyle name="Title 43 6 4" xfId="16710" xr:uid="{00000000-0005-0000-0000-000089720000}"/>
    <cellStyle name="Title 43 6 4 2" xfId="34326" xr:uid="{00000000-0005-0000-0000-00008A720000}"/>
    <cellStyle name="Title 43 6 5" xfId="34321" xr:uid="{00000000-0005-0000-0000-00008B720000}"/>
    <cellStyle name="Title 43 7" xfId="16711" xr:uid="{00000000-0005-0000-0000-00008C720000}"/>
    <cellStyle name="Title 43 7 2" xfId="16712" xr:uid="{00000000-0005-0000-0000-00008D720000}"/>
    <cellStyle name="Title 43 7 2 2" xfId="34328" xr:uid="{00000000-0005-0000-0000-00008E720000}"/>
    <cellStyle name="Title 43 7 3" xfId="34327" xr:uid="{00000000-0005-0000-0000-00008F720000}"/>
    <cellStyle name="Title 43 8" xfId="16713" xr:uid="{00000000-0005-0000-0000-000090720000}"/>
    <cellStyle name="Title 43 8 2" xfId="16714" xr:uid="{00000000-0005-0000-0000-000091720000}"/>
    <cellStyle name="Title 43 8 2 2" xfId="34330" xr:uid="{00000000-0005-0000-0000-000092720000}"/>
    <cellStyle name="Title 43 8 3" xfId="34329" xr:uid="{00000000-0005-0000-0000-000093720000}"/>
    <cellStyle name="Title 43 9" xfId="16715" xr:uid="{00000000-0005-0000-0000-000094720000}"/>
    <cellStyle name="Title 43 9 2" xfId="16716" xr:uid="{00000000-0005-0000-0000-000095720000}"/>
    <cellStyle name="Title 43 9 2 2" xfId="34332" xr:uid="{00000000-0005-0000-0000-000096720000}"/>
    <cellStyle name="Title 43 9 3" xfId="34331" xr:uid="{00000000-0005-0000-0000-000097720000}"/>
    <cellStyle name="Title 44" xfId="16717" xr:uid="{00000000-0005-0000-0000-000098720000}"/>
    <cellStyle name="Title 44 2" xfId="16718" xr:uid="{00000000-0005-0000-0000-000099720000}"/>
    <cellStyle name="Title 44 2 2" xfId="34334" xr:uid="{00000000-0005-0000-0000-00009A720000}"/>
    <cellStyle name="Title 44 3" xfId="34333" xr:uid="{00000000-0005-0000-0000-00009B720000}"/>
    <cellStyle name="Title 5" xfId="16719" xr:uid="{00000000-0005-0000-0000-00009C720000}"/>
    <cellStyle name="Title 5 10" xfId="16720" xr:uid="{00000000-0005-0000-0000-00009D720000}"/>
    <cellStyle name="Title 5 10 2" xfId="16721" xr:uid="{00000000-0005-0000-0000-00009E720000}"/>
    <cellStyle name="Title 5 10 2 2" xfId="34337" xr:uid="{00000000-0005-0000-0000-00009F720000}"/>
    <cellStyle name="Title 5 10 3" xfId="34336" xr:uid="{00000000-0005-0000-0000-0000A0720000}"/>
    <cellStyle name="Title 5 11" xfId="16722" xr:uid="{00000000-0005-0000-0000-0000A1720000}"/>
    <cellStyle name="Title 5 11 2" xfId="16723" xr:uid="{00000000-0005-0000-0000-0000A2720000}"/>
    <cellStyle name="Title 5 11 2 2" xfId="34339" xr:uid="{00000000-0005-0000-0000-0000A3720000}"/>
    <cellStyle name="Title 5 11 3" xfId="34338" xr:uid="{00000000-0005-0000-0000-0000A4720000}"/>
    <cellStyle name="Title 5 12" xfId="16724" xr:uid="{00000000-0005-0000-0000-0000A5720000}"/>
    <cellStyle name="Title 5 12 2" xfId="34340" xr:uid="{00000000-0005-0000-0000-0000A6720000}"/>
    <cellStyle name="Title 5 13" xfId="34335" xr:uid="{00000000-0005-0000-0000-0000A7720000}"/>
    <cellStyle name="Title 5 2" xfId="16725" xr:uid="{00000000-0005-0000-0000-0000A8720000}"/>
    <cellStyle name="Title 5 2 10" xfId="34341" xr:uid="{00000000-0005-0000-0000-0000A9720000}"/>
    <cellStyle name="Title 5 2 2" xfId="16726" xr:uid="{00000000-0005-0000-0000-0000AA720000}"/>
    <cellStyle name="Title 5 2 2 2" xfId="16727" xr:uid="{00000000-0005-0000-0000-0000AB720000}"/>
    <cellStyle name="Title 5 2 2 2 2" xfId="16728" xr:uid="{00000000-0005-0000-0000-0000AC720000}"/>
    <cellStyle name="Title 5 2 2 2 2 2" xfId="34344" xr:uid="{00000000-0005-0000-0000-0000AD720000}"/>
    <cellStyle name="Title 5 2 2 2 3" xfId="34343" xr:uid="{00000000-0005-0000-0000-0000AE720000}"/>
    <cellStyle name="Title 5 2 2 3" xfId="16729" xr:uid="{00000000-0005-0000-0000-0000AF720000}"/>
    <cellStyle name="Title 5 2 2 3 2" xfId="16730" xr:uid="{00000000-0005-0000-0000-0000B0720000}"/>
    <cellStyle name="Title 5 2 2 3 2 2" xfId="34346" xr:uid="{00000000-0005-0000-0000-0000B1720000}"/>
    <cellStyle name="Title 5 2 2 3 3" xfId="34345" xr:uid="{00000000-0005-0000-0000-0000B2720000}"/>
    <cellStyle name="Title 5 2 2 4" xfId="16731" xr:uid="{00000000-0005-0000-0000-0000B3720000}"/>
    <cellStyle name="Title 5 2 2 4 2" xfId="34347" xr:uid="{00000000-0005-0000-0000-0000B4720000}"/>
    <cellStyle name="Title 5 2 2 5" xfId="34342" xr:uid="{00000000-0005-0000-0000-0000B5720000}"/>
    <cellStyle name="Title 5 2 3" xfId="16732" xr:uid="{00000000-0005-0000-0000-0000B6720000}"/>
    <cellStyle name="Title 5 2 3 2" xfId="16733" xr:uid="{00000000-0005-0000-0000-0000B7720000}"/>
    <cellStyle name="Title 5 2 3 2 2" xfId="16734" xr:uid="{00000000-0005-0000-0000-0000B8720000}"/>
    <cellStyle name="Title 5 2 3 2 2 2" xfId="34350" xr:uid="{00000000-0005-0000-0000-0000B9720000}"/>
    <cellStyle name="Title 5 2 3 2 3" xfId="34349" xr:uid="{00000000-0005-0000-0000-0000BA720000}"/>
    <cellStyle name="Title 5 2 3 3" xfId="16735" xr:uid="{00000000-0005-0000-0000-0000BB720000}"/>
    <cellStyle name="Title 5 2 3 3 2" xfId="16736" xr:uid="{00000000-0005-0000-0000-0000BC720000}"/>
    <cellStyle name="Title 5 2 3 3 2 2" xfId="34352" xr:uid="{00000000-0005-0000-0000-0000BD720000}"/>
    <cellStyle name="Title 5 2 3 3 3" xfId="34351" xr:uid="{00000000-0005-0000-0000-0000BE720000}"/>
    <cellStyle name="Title 5 2 3 4" xfId="16737" xr:uid="{00000000-0005-0000-0000-0000BF720000}"/>
    <cellStyle name="Title 5 2 3 4 2" xfId="34353" xr:uid="{00000000-0005-0000-0000-0000C0720000}"/>
    <cellStyle name="Title 5 2 3 5" xfId="34348" xr:uid="{00000000-0005-0000-0000-0000C1720000}"/>
    <cellStyle name="Title 5 2 4" xfId="16738" xr:uid="{00000000-0005-0000-0000-0000C2720000}"/>
    <cellStyle name="Title 5 2 4 2" xfId="16739" xr:uid="{00000000-0005-0000-0000-0000C3720000}"/>
    <cellStyle name="Title 5 2 4 2 2" xfId="16740" xr:uid="{00000000-0005-0000-0000-0000C4720000}"/>
    <cellStyle name="Title 5 2 4 2 2 2" xfId="34356" xr:uid="{00000000-0005-0000-0000-0000C5720000}"/>
    <cellStyle name="Title 5 2 4 2 3" xfId="34355" xr:uid="{00000000-0005-0000-0000-0000C6720000}"/>
    <cellStyle name="Title 5 2 4 3" xfId="16741" xr:uid="{00000000-0005-0000-0000-0000C7720000}"/>
    <cellStyle name="Title 5 2 4 3 2" xfId="16742" xr:uid="{00000000-0005-0000-0000-0000C8720000}"/>
    <cellStyle name="Title 5 2 4 3 2 2" xfId="34358" xr:uid="{00000000-0005-0000-0000-0000C9720000}"/>
    <cellStyle name="Title 5 2 4 3 3" xfId="34357" xr:uid="{00000000-0005-0000-0000-0000CA720000}"/>
    <cellStyle name="Title 5 2 4 4" xfId="16743" xr:uid="{00000000-0005-0000-0000-0000CB720000}"/>
    <cellStyle name="Title 5 2 4 4 2" xfId="16744" xr:uid="{00000000-0005-0000-0000-0000CC720000}"/>
    <cellStyle name="Title 5 2 4 4 2 2" xfId="34360" xr:uid="{00000000-0005-0000-0000-0000CD720000}"/>
    <cellStyle name="Title 5 2 4 4 3" xfId="34359" xr:uid="{00000000-0005-0000-0000-0000CE720000}"/>
    <cellStyle name="Title 5 2 4 5" xfId="16745" xr:uid="{00000000-0005-0000-0000-0000CF720000}"/>
    <cellStyle name="Title 5 2 4 5 2" xfId="34361" xr:uid="{00000000-0005-0000-0000-0000D0720000}"/>
    <cellStyle name="Title 5 2 4 6" xfId="34354" xr:uid="{00000000-0005-0000-0000-0000D1720000}"/>
    <cellStyle name="Title 5 2 5" xfId="16746" xr:uid="{00000000-0005-0000-0000-0000D2720000}"/>
    <cellStyle name="Title 5 2 5 2" xfId="16747" xr:uid="{00000000-0005-0000-0000-0000D3720000}"/>
    <cellStyle name="Title 5 2 5 2 2" xfId="16748" xr:uid="{00000000-0005-0000-0000-0000D4720000}"/>
    <cellStyle name="Title 5 2 5 2 2 2" xfId="34364" xr:uid="{00000000-0005-0000-0000-0000D5720000}"/>
    <cellStyle name="Title 5 2 5 2 3" xfId="34363" xr:uid="{00000000-0005-0000-0000-0000D6720000}"/>
    <cellStyle name="Title 5 2 5 3" xfId="16749" xr:uid="{00000000-0005-0000-0000-0000D7720000}"/>
    <cellStyle name="Title 5 2 5 3 2" xfId="16750" xr:uid="{00000000-0005-0000-0000-0000D8720000}"/>
    <cellStyle name="Title 5 2 5 3 2 2" xfId="34366" xr:uid="{00000000-0005-0000-0000-0000D9720000}"/>
    <cellStyle name="Title 5 2 5 3 3" xfId="34365" xr:uid="{00000000-0005-0000-0000-0000DA720000}"/>
    <cellStyle name="Title 5 2 5 4" xfId="16751" xr:uid="{00000000-0005-0000-0000-0000DB720000}"/>
    <cellStyle name="Title 5 2 5 4 2" xfId="34367" xr:uid="{00000000-0005-0000-0000-0000DC720000}"/>
    <cellStyle name="Title 5 2 5 5" xfId="34362" xr:uid="{00000000-0005-0000-0000-0000DD720000}"/>
    <cellStyle name="Title 5 2 6" xfId="16752" xr:uid="{00000000-0005-0000-0000-0000DE720000}"/>
    <cellStyle name="Title 5 2 6 2" xfId="16753" xr:uid="{00000000-0005-0000-0000-0000DF720000}"/>
    <cellStyle name="Title 5 2 6 2 2" xfId="34369" xr:uid="{00000000-0005-0000-0000-0000E0720000}"/>
    <cellStyle name="Title 5 2 6 3" xfId="34368" xr:uid="{00000000-0005-0000-0000-0000E1720000}"/>
    <cellStyle name="Title 5 2 7" xfId="16754" xr:uid="{00000000-0005-0000-0000-0000E2720000}"/>
    <cellStyle name="Title 5 2 7 2" xfId="16755" xr:uid="{00000000-0005-0000-0000-0000E3720000}"/>
    <cellStyle name="Title 5 2 7 2 2" xfId="34371" xr:uid="{00000000-0005-0000-0000-0000E4720000}"/>
    <cellStyle name="Title 5 2 7 3" xfId="34370" xr:uid="{00000000-0005-0000-0000-0000E5720000}"/>
    <cellStyle name="Title 5 2 8" xfId="16756" xr:uid="{00000000-0005-0000-0000-0000E6720000}"/>
    <cellStyle name="Title 5 2 8 2" xfId="16757" xr:uid="{00000000-0005-0000-0000-0000E7720000}"/>
    <cellStyle name="Title 5 2 8 2 2" xfId="34373" xr:uid="{00000000-0005-0000-0000-0000E8720000}"/>
    <cellStyle name="Title 5 2 8 3" xfId="34372" xr:uid="{00000000-0005-0000-0000-0000E9720000}"/>
    <cellStyle name="Title 5 2 9" xfId="16758" xr:uid="{00000000-0005-0000-0000-0000EA720000}"/>
    <cellStyle name="Title 5 2 9 2" xfId="34374" xr:uid="{00000000-0005-0000-0000-0000EB720000}"/>
    <cellStyle name="Title 5 3" xfId="16759" xr:uid="{00000000-0005-0000-0000-0000EC720000}"/>
    <cellStyle name="Title 5 3 2" xfId="16760" xr:uid="{00000000-0005-0000-0000-0000ED720000}"/>
    <cellStyle name="Title 5 3 2 2" xfId="16761" xr:uid="{00000000-0005-0000-0000-0000EE720000}"/>
    <cellStyle name="Title 5 3 2 2 2" xfId="34377" xr:uid="{00000000-0005-0000-0000-0000EF720000}"/>
    <cellStyle name="Title 5 3 2 3" xfId="34376" xr:uid="{00000000-0005-0000-0000-0000F0720000}"/>
    <cellStyle name="Title 5 3 3" xfId="16762" xr:uid="{00000000-0005-0000-0000-0000F1720000}"/>
    <cellStyle name="Title 5 3 3 2" xfId="16763" xr:uid="{00000000-0005-0000-0000-0000F2720000}"/>
    <cellStyle name="Title 5 3 3 2 2" xfId="34379" xr:uid="{00000000-0005-0000-0000-0000F3720000}"/>
    <cellStyle name="Title 5 3 3 3" xfId="34378" xr:uid="{00000000-0005-0000-0000-0000F4720000}"/>
    <cellStyle name="Title 5 3 4" xfId="16764" xr:uid="{00000000-0005-0000-0000-0000F5720000}"/>
    <cellStyle name="Title 5 3 4 2" xfId="34380" xr:uid="{00000000-0005-0000-0000-0000F6720000}"/>
    <cellStyle name="Title 5 3 5" xfId="34375" xr:uid="{00000000-0005-0000-0000-0000F7720000}"/>
    <cellStyle name="Title 5 4" xfId="16765" xr:uid="{00000000-0005-0000-0000-0000F8720000}"/>
    <cellStyle name="Title 5 4 2" xfId="16766" xr:uid="{00000000-0005-0000-0000-0000F9720000}"/>
    <cellStyle name="Title 5 4 2 2" xfId="16767" xr:uid="{00000000-0005-0000-0000-0000FA720000}"/>
    <cellStyle name="Title 5 4 2 2 2" xfId="34383" xr:uid="{00000000-0005-0000-0000-0000FB720000}"/>
    <cellStyle name="Title 5 4 2 3" xfId="34382" xr:uid="{00000000-0005-0000-0000-0000FC720000}"/>
    <cellStyle name="Title 5 4 3" xfId="16768" xr:uid="{00000000-0005-0000-0000-0000FD720000}"/>
    <cellStyle name="Title 5 4 3 2" xfId="16769" xr:uid="{00000000-0005-0000-0000-0000FE720000}"/>
    <cellStyle name="Title 5 4 3 2 2" xfId="34385" xr:uid="{00000000-0005-0000-0000-0000FF720000}"/>
    <cellStyle name="Title 5 4 3 3" xfId="34384" xr:uid="{00000000-0005-0000-0000-000000730000}"/>
    <cellStyle name="Title 5 4 4" xfId="16770" xr:uid="{00000000-0005-0000-0000-000001730000}"/>
    <cellStyle name="Title 5 4 4 2" xfId="34386" xr:uid="{00000000-0005-0000-0000-000002730000}"/>
    <cellStyle name="Title 5 4 5" xfId="34381" xr:uid="{00000000-0005-0000-0000-000003730000}"/>
    <cellStyle name="Title 5 5" xfId="16771" xr:uid="{00000000-0005-0000-0000-000004730000}"/>
    <cellStyle name="Title 5 5 2" xfId="16772" xr:uid="{00000000-0005-0000-0000-000005730000}"/>
    <cellStyle name="Title 5 5 2 2" xfId="16773" xr:uid="{00000000-0005-0000-0000-000006730000}"/>
    <cellStyle name="Title 5 5 2 2 2" xfId="34389" xr:uid="{00000000-0005-0000-0000-000007730000}"/>
    <cellStyle name="Title 5 5 2 3" xfId="34388" xr:uid="{00000000-0005-0000-0000-000008730000}"/>
    <cellStyle name="Title 5 5 3" xfId="16774" xr:uid="{00000000-0005-0000-0000-000009730000}"/>
    <cellStyle name="Title 5 5 3 2" xfId="16775" xr:uid="{00000000-0005-0000-0000-00000A730000}"/>
    <cellStyle name="Title 5 5 3 2 2" xfId="34391" xr:uid="{00000000-0005-0000-0000-00000B730000}"/>
    <cellStyle name="Title 5 5 3 3" xfId="34390" xr:uid="{00000000-0005-0000-0000-00000C730000}"/>
    <cellStyle name="Title 5 5 4" xfId="16776" xr:uid="{00000000-0005-0000-0000-00000D730000}"/>
    <cellStyle name="Title 5 5 4 2" xfId="34392" xr:uid="{00000000-0005-0000-0000-00000E730000}"/>
    <cellStyle name="Title 5 5 5" xfId="34387" xr:uid="{00000000-0005-0000-0000-00000F730000}"/>
    <cellStyle name="Title 5 6" xfId="16777" xr:uid="{00000000-0005-0000-0000-000010730000}"/>
    <cellStyle name="Title 5 6 2" xfId="16778" xr:uid="{00000000-0005-0000-0000-000011730000}"/>
    <cellStyle name="Title 5 6 2 2" xfId="16779" xr:uid="{00000000-0005-0000-0000-000012730000}"/>
    <cellStyle name="Title 5 6 2 2 2" xfId="34395" xr:uid="{00000000-0005-0000-0000-000013730000}"/>
    <cellStyle name="Title 5 6 2 3" xfId="34394" xr:uid="{00000000-0005-0000-0000-000014730000}"/>
    <cellStyle name="Title 5 6 3" xfId="16780" xr:uid="{00000000-0005-0000-0000-000015730000}"/>
    <cellStyle name="Title 5 6 3 2" xfId="16781" xr:uid="{00000000-0005-0000-0000-000016730000}"/>
    <cellStyle name="Title 5 6 3 2 2" xfId="34397" xr:uid="{00000000-0005-0000-0000-000017730000}"/>
    <cellStyle name="Title 5 6 3 3" xfId="34396" xr:uid="{00000000-0005-0000-0000-000018730000}"/>
    <cellStyle name="Title 5 6 4" xfId="16782" xr:uid="{00000000-0005-0000-0000-000019730000}"/>
    <cellStyle name="Title 5 6 4 2" xfId="16783" xr:uid="{00000000-0005-0000-0000-00001A730000}"/>
    <cellStyle name="Title 5 6 4 2 2" xfId="34399" xr:uid="{00000000-0005-0000-0000-00001B730000}"/>
    <cellStyle name="Title 5 6 4 3" xfId="34398" xr:uid="{00000000-0005-0000-0000-00001C730000}"/>
    <cellStyle name="Title 5 6 5" xfId="16784" xr:uid="{00000000-0005-0000-0000-00001D730000}"/>
    <cellStyle name="Title 5 6 5 2" xfId="34400" xr:uid="{00000000-0005-0000-0000-00001E730000}"/>
    <cellStyle name="Title 5 6 6" xfId="34393" xr:uid="{00000000-0005-0000-0000-00001F730000}"/>
    <cellStyle name="Title 5 7" xfId="16785" xr:uid="{00000000-0005-0000-0000-000020730000}"/>
    <cellStyle name="Title 5 7 2" xfId="16786" xr:uid="{00000000-0005-0000-0000-000021730000}"/>
    <cellStyle name="Title 5 7 2 2" xfId="16787" xr:uid="{00000000-0005-0000-0000-000022730000}"/>
    <cellStyle name="Title 5 7 2 2 2" xfId="34403" xr:uid="{00000000-0005-0000-0000-000023730000}"/>
    <cellStyle name="Title 5 7 2 3" xfId="34402" xr:uid="{00000000-0005-0000-0000-000024730000}"/>
    <cellStyle name="Title 5 7 3" xfId="16788" xr:uid="{00000000-0005-0000-0000-000025730000}"/>
    <cellStyle name="Title 5 7 3 2" xfId="16789" xr:uid="{00000000-0005-0000-0000-000026730000}"/>
    <cellStyle name="Title 5 7 3 2 2" xfId="34405" xr:uid="{00000000-0005-0000-0000-000027730000}"/>
    <cellStyle name="Title 5 7 3 3" xfId="34404" xr:uid="{00000000-0005-0000-0000-000028730000}"/>
    <cellStyle name="Title 5 7 4" xfId="16790" xr:uid="{00000000-0005-0000-0000-000029730000}"/>
    <cellStyle name="Title 5 7 4 2" xfId="34406" xr:uid="{00000000-0005-0000-0000-00002A730000}"/>
    <cellStyle name="Title 5 7 5" xfId="34401" xr:uid="{00000000-0005-0000-0000-00002B730000}"/>
    <cellStyle name="Title 5 8" xfId="16791" xr:uid="{00000000-0005-0000-0000-00002C730000}"/>
    <cellStyle name="Title 5 8 2" xfId="16792" xr:uid="{00000000-0005-0000-0000-00002D730000}"/>
    <cellStyle name="Title 5 8 2 2" xfId="34408" xr:uid="{00000000-0005-0000-0000-00002E730000}"/>
    <cellStyle name="Title 5 8 3" xfId="34407" xr:uid="{00000000-0005-0000-0000-00002F730000}"/>
    <cellStyle name="Title 5 9" xfId="16793" xr:uid="{00000000-0005-0000-0000-000030730000}"/>
    <cellStyle name="Title 5 9 2" xfId="16794" xr:uid="{00000000-0005-0000-0000-000031730000}"/>
    <cellStyle name="Title 5 9 2 2" xfId="34410" xr:uid="{00000000-0005-0000-0000-000032730000}"/>
    <cellStyle name="Title 5 9 3" xfId="34409" xr:uid="{00000000-0005-0000-0000-000033730000}"/>
    <cellStyle name="Title 6" xfId="16795" xr:uid="{00000000-0005-0000-0000-000034730000}"/>
    <cellStyle name="Title 6 10" xfId="16796" xr:uid="{00000000-0005-0000-0000-000035730000}"/>
    <cellStyle name="Title 6 10 2" xfId="16797" xr:uid="{00000000-0005-0000-0000-000036730000}"/>
    <cellStyle name="Title 6 10 2 2" xfId="34413" xr:uid="{00000000-0005-0000-0000-000037730000}"/>
    <cellStyle name="Title 6 10 3" xfId="34412" xr:uid="{00000000-0005-0000-0000-000038730000}"/>
    <cellStyle name="Title 6 11" xfId="16798" xr:uid="{00000000-0005-0000-0000-000039730000}"/>
    <cellStyle name="Title 6 11 2" xfId="16799" xr:uid="{00000000-0005-0000-0000-00003A730000}"/>
    <cellStyle name="Title 6 11 2 2" xfId="34415" xr:uid="{00000000-0005-0000-0000-00003B730000}"/>
    <cellStyle name="Title 6 11 3" xfId="34414" xr:uid="{00000000-0005-0000-0000-00003C730000}"/>
    <cellStyle name="Title 6 12" xfId="16800" xr:uid="{00000000-0005-0000-0000-00003D730000}"/>
    <cellStyle name="Title 6 12 2" xfId="34416" xr:uid="{00000000-0005-0000-0000-00003E730000}"/>
    <cellStyle name="Title 6 13" xfId="34411" xr:uid="{00000000-0005-0000-0000-00003F730000}"/>
    <cellStyle name="Title 6 2" xfId="16801" xr:uid="{00000000-0005-0000-0000-000040730000}"/>
    <cellStyle name="Title 6 2 10" xfId="34417" xr:uid="{00000000-0005-0000-0000-000041730000}"/>
    <cellStyle name="Title 6 2 2" xfId="16802" xr:uid="{00000000-0005-0000-0000-000042730000}"/>
    <cellStyle name="Title 6 2 2 2" xfId="16803" xr:uid="{00000000-0005-0000-0000-000043730000}"/>
    <cellStyle name="Title 6 2 2 2 2" xfId="16804" xr:uid="{00000000-0005-0000-0000-000044730000}"/>
    <cellStyle name="Title 6 2 2 2 2 2" xfId="34420" xr:uid="{00000000-0005-0000-0000-000045730000}"/>
    <cellStyle name="Title 6 2 2 2 3" xfId="34419" xr:uid="{00000000-0005-0000-0000-000046730000}"/>
    <cellStyle name="Title 6 2 2 3" xfId="16805" xr:uid="{00000000-0005-0000-0000-000047730000}"/>
    <cellStyle name="Title 6 2 2 3 2" xfId="16806" xr:uid="{00000000-0005-0000-0000-000048730000}"/>
    <cellStyle name="Title 6 2 2 3 2 2" xfId="34422" xr:uid="{00000000-0005-0000-0000-000049730000}"/>
    <cellStyle name="Title 6 2 2 3 3" xfId="34421" xr:uid="{00000000-0005-0000-0000-00004A730000}"/>
    <cellStyle name="Title 6 2 2 4" xfId="16807" xr:uid="{00000000-0005-0000-0000-00004B730000}"/>
    <cellStyle name="Title 6 2 2 4 2" xfId="34423" xr:uid="{00000000-0005-0000-0000-00004C730000}"/>
    <cellStyle name="Title 6 2 2 5" xfId="34418" xr:uid="{00000000-0005-0000-0000-00004D730000}"/>
    <cellStyle name="Title 6 2 3" xfId="16808" xr:uid="{00000000-0005-0000-0000-00004E730000}"/>
    <cellStyle name="Title 6 2 3 2" xfId="16809" xr:uid="{00000000-0005-0000-0000-00004F730000}"/>
    <cellStyle name="Title 6 2 3 2 2" xfId="16810" xr:uid="{00000000-0005-0000-0000-000050730000}"/>
    <cellStyle name="Title 6 2 3 2 2 2" xfId="34426" xr:uid="{00000000-0005-0000-0000-000051730000}"/>
    <cellStyle name="Title 6 2 3 2 3" xfId="34425" xr:uid="{00000000-0005-0000-0000-000052730000}"/>
    <cellStyle name="Title 6 2 3 3" xfId="16811" xr:uid="{00000000-0005-0000-0000-000053730000}"/>
    <cellStyle name="Title 6 2 3 3 2" xfId="16812" xr:uid="{00000000-0005-0000-0000-000054730000}"/>
    <cellStyle name="Title 6 2 3 3 2 2" xfId="34428" xr:uid="{00000000-0005-0000-0000-000055730000}"/>
    <cellStyle name="Title 6 2 3 3 3" xfId="34427" xr:uid="{00000000-0005-0000-0000-000056730000}"/>
    <cellStyle name="Title 6 2 3 4" xfId="16813" xr:uid="{00000000-0005-0000-0000-000057730000}"/>
    <cellStyle name="Title 6 2 3 4 2" xfId="34429" xr:uid="{00000000-0005-0000-0000-000058730000}"/>
    <cellStyle name="Title 6 2 3 5" xfId="34424" xr:uid="{00000000-0005-0000-0000-000059730000}"/>
    <cellStyle name="Title 6 2 4" xfId="16814" xr:uid="{00000000-0005-0000-0000-00005A730000}"/>
    <cellStyle name="Title 6 2 4 2" xfId="16815" xr:uid="{00000000-0005-0000-0000-00005B730000}"/>
    <cellStyle name="Title 6 2 4 2 2" xfId="16816" xr:uid="{00000000-0005-0000-0000-00005C730000}"/>
    <cellStyle name="Title 6 2 4 2 2 2" xfId="34432" xr:uid="{00000000-0005-0000-0000-00005D730000}"/>
    <cellStyle name="Title 6 2 4 2 3" xfId="34431" xr:uid="{00000000-0005-0000-0000-00005E730000}"/>
    <cellStyle name="Title 6 2 4 3" xfId="16817" xr:uid="{00000000-0005-0000-0000-00005F730000}"/>
    <cellStyle name="Title 6 2 4 3 2" xfId="16818" xr:uid="{00000000-0005-0000-0000-000060730000}"/>
    <cellStyle name="Title 6 2 4 3 2 2" xfId="34434" xr:uid="{00000000-0005-0000-0000-000061730000}"/>
    <cellStyle name="Title 6 2 4 3 3" xfId="34433" xr:uid="{00000000-0005-0000-0000-000062730000}"/>
    <cellStyle name="Title 6 2 4 4" xfId="16819" xr:uid="{00000000-0005-0000-0000-000063730000}"/>
    <cellStyle name="Title 6 2 4 4 2" xfId="16820" xr:uid="{00000000-0005-0000-0000-000064730000}"/>
    <cellStyle name="Title 6 2 4 4 2 2" xfId="34436" xr:uid="{00000000-0005-0000-0000-000065730000}"/>
    <cellStyle name="Title 6 2 4 4 3" xfId="34435" xr:uid="{00000000-0005-0000-0000-000066730000}"/>
    <cellStyle name="Title 6 2 4 5" xfId="16821" xr:uid="{00000000-0005-0000-0000-000067730000}"/>
    <cellStyle name="Title 6 2 4 5 2" xfId="34437" xr:uid="{00000000-0005-0000-0000-000068730000}"/>
    <cellStyle name="Title 6 2 4 6" xfId="34430" xr:uid="{00000000-0005-0000-0000-000069730000}"/>
    <cellStyle name="Title 6 2 5" xfId="16822" xr:uid="{00000000-0005-0000-0000-00006A730000}"/>
    <cellStyle name="Title 6 2 5 2" xfId="16823" xr:uid="{00000000-0005-0000-0000-00006B730000}"/>
    <cellStyle name="Title 6 2 5 2 2" xfId="16824" xr:uid="{00000000-0005-0000-0000-00006C730000}"/>
    <cellStyle name="Title 6 2 5 2 2 2" xfId="34440" xr:uid="{00000000-0005-0000-0000-00006D730000}"/>
    <cellStyle name="Title 6 2 5 2 3" xfId="34439" xr:uid="{00000000-0005-0000-0000-00006E730000}"/>
    <cellStyle name="Title 6 2 5 3" xfId="16825" xr:uid="{00000000-0005-0000-0000-00006F730000}"/>
    <cellStyle name="Title 6 2 5 3 2" xfId="16826" xr:uid="{00000000-0005-0000-0000-000070730000}"/>
    <cellStyle name="Title 6 2 5 3 2 2" xfId="34442" xr:uid="{00000000-0005-0000-0000-000071730000}"/>
    <cellStyle name="Title 6 2 5 3 3" xfId="34441" xr:uid="{00000000-0005-0000-0000-000072730000}"/>
    <cellStyle name="Title 6 2 5 4" xfId="16827" xr:uid="{00000000-0005-0000-0000-000073730000}"/>
    <cellStyle name="Title 6 2 5 4 2" xfId="34443" xr:uid="{00000000-0005-0000-0000-000074730000}"/>
    <cellStyle name="Title 6 2 5 5" xfId="34438" xr:uid="{00000000-0005-0000-0000-000075730000}"/>
    <cellStyle name="Title 6 2 6" xfId="16828" xr:uid="{00000000-0005-0000-0000-000076730000}"/>
    <cellStyle name="Title 6 2 6 2" xfId="16829" xr:uid="{00000000-0005-0000-0000-000077730000}"/>
    <cellStyle name="Title 6 2 6 2 2" xfId="34445" xr:uid="{00000000-0005-0000-0000-000078730000}"/>
    <cellStyle name="Title 6 2 6 3" xfId="34444" xr:uid="{00000000-0005-0000-0000-000079730000}"/>
    <cellStyle name="Title 6 2 7" xfId="16830" xr:uid="{00000000-0005-0000-0000-00007A730000}"/>
    <cellStyle name="Title 6 2 7 2" xfId="16831" xr:uid="{00000000-0005-0000-0000-00007B730000}"/>
    <cellStyle name="Title 6 2 7 2 2" xfId="34447" xr:uid="{00000000-0005-0000-0000-00007C730000}"/>
    <cellStyle name="Title 6 2 7 3" xfId="34446" xr:uid="{00000000-0005-0000-0000-00007D730000}"/>
    <cellStyle name="Title 6 2 8" xfId="16832" xr:uid="{00000000-0005-0000-0000-00007E730000}"/>
    <cellStyle name="Title 6 2 8 2" xfId="16833" xr:uid="{00000000-0005-0000-0000-00007F730000}"/>
    <cellStyle name="Title 6 2 8 2 2" xfId="34449" xr:uid="{00000000-0005-0000-0000-000080730000}"/>
    <cellStyle name="Title 6 2 8 3" xfId="34448" xr:uid="{00000000-0005-0000-0000-000081730000}"/>
    <cellStyle name="Title 6 2 9" xfId="16834" xr:uid="{00000000-0005-0000-0000-000082730000}"/>
    <cellStyle name="Title 6 2 9 2" xfId="34450" xr:uid="{00000000-0005-0000-0000-000083730000}"/>
    <cellStyle name="Title 6 3" xfId="16835" xr:uid="{00000000-0005-0000-0000-000084730000}"/>
    <cellStyle name="Title 6 3 2" xfId="16836" xr:uid="{00000000-0005-0000-0000-000085730000}"/>
    <cellStyle name="Title 6 3 2 2" xfId="16837" xr:uid="{00000000-0005-0000-0000-000086730000}"/>
    <cellStyle name="Title 6 3 2 2 2" xfId="34453" xr:uid="{00000000-0005-0000-0000-000087730000}"/>
    <cellStyle name="Title 6 3 2 3" xfId="34452" xr:uid="{00000000-0005-0000-0000-000088730000}"/>
    <cellStyle name="Title 6 3 3" xfId="16838" xr:uid="{00000000-0005-0000-0000-000089730000}"/>
    <cellStyle name="Title 6 3 3 2" xfId="16839" xr:uid="{00000000-0005-0000-0000-00008A730000}"/>
    <cellStyle name="Title 6 3 3 2 2" xfId="34455" xr:uid="{00000000-0005-0000-0000-00008B730000}"/>
    <cellStyle name="Title 6 3 3 3" xfId="34454" xr:uid="{00000000-0005-0000-0000-00008C730000}"/>
    <cellStyle name="Title 6 3 4" xfId="16840" xr:uid="{00000000-0005-0000-0000-00008D730000}"/>
    <cellStyle name="Title 6 3 4 2" xfId="34456" xr:uid="{00000000-0005-0000-0000-00008E730000}"/>
    <cellStyle name="Title 6 3 5" xfId="34451" xr:uid="{00000000-0005-0000-0000-00008F730000}"/>
    <cellStyle name="Title 6 4" xfId="16841" xr:uid="{00000000-0005-0000-0000-000090730000}"/>
    <cellStyle name="Title 6 4 2" xfId="16842" xr:uid="{00000000-0005-0000-0000-000091730000}"/>
    <cellStyle name="Title 6 4 2 2" xfId="16843" xr:uid="{00000000-0005-0000-0000-000092730000}"/>
    <cellStyle name="Title 6 4 2 2 2" xfId="34459" xr:uid="{00000000-0005-0000-0000-000093730000}"/>
    <cellStyle name="Title 6 4 2 3" xfId="34458" xr:uid="{00000000-0005-0000-0000-000094730000}"/>
    <cellStyle name="Title 6 4 3" xfId="16844" xr:uid="{00000000-0005-0000-0000-000095730000}"/>
    <cellStyle name="Title 6 4 3 2" xfId="16845" xr:uid="{00000000-0005-0000-0000-000096730000}"/>
    <cellStyle name="Title 6 4 3 2 2" xfId="34461" xr:uid="{00000000-0005-0000-0000-000097730000}"/>
    <cellStyle name="Title 6 4 3 3" xfId="34460" xr:uid="{00000000-0005-0000-0000-000098730000}"/>
    <cellStyle name="Title 6 4 4" xfId="16846" xr:uid="{00000000-0005-0000-0000-000099730000}"/>
    <cellStyle name="Title 6 4 4 2" xfId="34462" xr:uid="{00000000-0005-0000-0000-00009A730000}"/>
    <cellStyle name="Title 6 4 5" xfId="34457" xr:uid="{00000000-0005-0000-0000-00009B730000}"/>
    <cellStyle name="Title 6 5" xfId="16847" xr:uid="{00000000-0005-0000-0000-00009C730000}"/>
    <cellStyle name="Title 6 5 2" xfId="16848" xr:uid="{00000000-0005-0000-0000-00009D730000}"/>
    <cellStyle name="Title 6 5 2 2" xfId="16849" xr:uid="{00000000-0005-0000-0000-00009E730000}"/>
    <cellStyle name="Title 6 5 2 2 2" xfId="34465" xr:uid="{00000000-0005-0000-0000-00009F730000}"/>
    <cellStyle name="Title 6 5 2 3" xfId="34464" xr:uid="{00000000-0005-0000-0000-0000A0730000}"/>
    <cellStyle name="Title 6 5 3" xfId="16850" xr:uid="{00000000-0005-0000-0000-0000A1730000}"/>
    <cellStyle name="Title 6 5 3 2" xfId="16851" xr:uid="{00000000-0005-0000-0000-0000A2730000}"/>
    <cellStyle name="Title 6 5 3 2 2" xfId="34467" xr:uid="{00000000-0005-0000-0000-0000A3730000}"/>
    <cellStyle name="Title 6 5 3 3" xfId="34466" xr:uid="{00000000-0005-0000-0000-0000A4730000}"/>
    <cellStyle name="Title 6 5 4" xfId="16852" xr:uid="{00000000-0005-0000-0000-0000A5730000}"/>
    <cellStyle name="Title 6 5 4 2" xfId="34468" xr:uid="{00000000-0005-0000-0000-0000A6730000}"/>
    <cellStyle name="Title 6 5 5" xfId="34463" xr:uid="{00000000-0005-0000-0000-0000A7730000}"/>
    <cellStyle name="Title 6 6" xfId="16853" xr:uid="{00000000-0005-0000-0000-0000A8730000}"/>
    <cellStyle name="Title 6 6 2" xfId="16854" xr:uid="{00000000-0005-0000-0000-0000A9730000}"/>
    <cellStyle name="Title 6 6 2 2" xfId="16855" xr:uid="{00000000-0005-0000-0000-0000AA730000}"/>
    <cellStyle name="Title 6 6 2 2 2" xfId="34471" xr:uid="{00000000-0005-0000-0000-0000AB730000}"/>
    <cellStyle name="Title 6 6 2 3" xfId="34470" xr:uid="{00000000-0005-0000-0000-0000AC730000}"/>
    <cellStyle name="Title 6 6 3" xfId="16856" xr:uid="{00000000-0005-0000-0000-0000AD730000}"/>
    <cellStyle name="Title 6 6 3 2" xfId="16857" xr:uid="{00000000-0005-0000-0000-0000AE730000}"/>
    <cellStyle name="Title 6 6 3 2 2" xfId="34473" xr:uid="{00000000-0005-0000-0000-0000AF730000}"/>
    <cellStyle name="Title 6 6 3 3" xfId="34472" xr:uid="{00000000-0005-0000-0000-0000B0730000}"/>
    <cellStyle name="Title 6 6 4" xfId="16858" xr:uid="{00000000-0005-0000-0000-0000B1730000}"/>
    <cellStyle name="Title 6 6 4 2" xfId="16859" xr:uid="{00000000-0005-0000-0000-0000B2730000}"/>
    <cellStyle name="Title 6 6 4 2 2" xfId="34475" xr:uid="{00000000-0005-0000-0000-0000B3730000}"/>
    <cellStyle name="Title 6 6 4 3" xfId="34474" xr:uid="{00000000-0005-0000-0000-0000B4730000}"/>
    <cellStyle name="Title 6 6 5" xfId="16860" xr:uid="{00000000-0005-0000-0000-0000B5730000}"/>
    <cellStyle name="Title 6 6 5 2" xfId="34476" xr:uid="{00000000-0005-0000-0000-0000B6730000}"/>
    <cellStyle name="Title 6 6 6" xfId="34469" xr:uid="{00000000-0005-0000-0000-0000B7730000}"/>
    <cellStyle name="Title 6 7" xfId="16861" xr:uid="{00000000-0005-0000-0000-0000B8730000}"/>
    <cellStyle name="Title 6 7 2" xfId="16862" xr:uid="{00000000-0005-0000-0000-0000B9730000}"/>
    <cellStyle name="Title 6 7 2 2" xfId="16863" xr:uid="{00000000-0005-0000-0000-0000BA730000}"/>
    <cellStyle name="Title 6 7 2 2 2" xfId="34479" xr:uid="{00000000-0005-0000-0000-0000BB730000}"/>
    <cellStyle name="Title 6 7 2 3" xfId="34478" xr:uid="{00000000-0005-0000-0000-0000BC730000}"/>
    <cellStyle name="Title 6 7 3" xfId="16864" xr:uid="{00000000-0005-0000-0000-0000BD730000}"/>
    <cellStyle name="Title 6 7 3 2" xfId="16865" xr:uid="{00000000-0005-0000-0000-0000BE730000}"/>
    <cellStyle name="Title 6 7 3 2 2" xfId="34481" xr:uid="{00000000-0005-0000-0000-0000BF730000}"/>
    <cellStyle name="Title 6 7 3 3" xfId="34480" xr:uid="{00000000-0005-0000-0000-0000C0730000}"/>
    <cellStyle name="Title 6 7 4" xfId="16866" xr:uid="{00000000-0005-0000-0000-0000C1730000}"/>
    <cellStyle name="Title 6 7 4 2" xfId="34482" xr:uid="{00000000-0005-0000-0000-0000C2730000}"/>
    <cellStyle name="Title 6 7 5" xfId="34477" xr:uid="{00000000-0005-0000-0000-0000C3730000}"/>
    <cellStyle name="Title 6 8" xfId="16867" xr:uid="{00000000-0005-0000-0000-0000C4730000}"/>
    <cellStyle name="Title 6 8 2" xfId="16868" xr:uid="{00000000-0005-0000-0000-0000C5730000}"/>
    <cellStyle name="Title 6 8 2 2" xfId="34484" xr:uid="{00000000-0005-0000-0000-0000C6730000}"/>
    <cellStyle name="Title 6 8 3" xfId="34483" xr:uid="{00000000-0005-0000-0000-0000C7730000}"/>
    <cellStyle name="Title 6 9" xfId="16869" xr:uid="{00000000-0005-0000-0000-0000C8730000}"/>
    <cellStyle name="Title 6 9 2" xfId="16870" xr:uid="{00000000-0005-0000-0000-0000C9730000}"/>
    <cellStyle name="Title 6 9 2 2" xfId="34486" xr:uid="{00000000-0005-0000-0000-0000CA730000}"/>
    <cellStyle name="Title 6 9 3" xfId="34485" xr:uid="{00000000-0005-0000-0000-0000CB730000}"/>
    <cellStyle name="Title 7" xfId="16871" xr:uid="{00000000-0005-0000-0000-0000CC730000}"/>
    <cellStyle name="Title 7 10" xfId="16872" xr:uid="{00000000-0005-0000-0000-0000CD730000}"/>
    <cellStyle name="Title 7 10 2" xfId="16873" xr:uid="{00000000-0005-0000-0000-0000CE730000}"/>
    <cellStyle name="Title 7 10 2 2" xfId="34489" xr:uid="{00000000-0005-0000-0000-0000CF730000}"/>
    <cellStyle name="Title 7 10 3" xfId="34488" xr:uid="{00000000-0005-0000-0000-0000D0730000}"/>
    <cellStyle name="Title 7 11" xfId="16874" xr:uid="{00000000-0005-0000-0000-0000D1730000}"/>
    <cellStyle name="Title 7 11 2" xfId="34490" xr:uid="{00000000-0005-0000-0000-0000D2730000}"/>
    <cellStyle name="Title 7 12" xfId="34487" xr:uid="{00000000-0005-0000-0000-0000D3730000}"/>
    <cellStyle name="Title 7 2" xfId="16875" xr:uid="{00000000-0005-0000-0000-0000D4730000}"/>
    <cellStyle name="Title 7 2 2" xfId="16876" xr:uid="{00000000-0005-0000-0000-0000D5730000}"/>
    <cellStyle name="Title 7 2 2 2" xfId="16877" xr:uid="{00000000-0005-0000-0000-0000D6730000}"/>
    <cellStyle name="Title 7 2 2 2 2" xfId="34493" xr:uid="{00000000-0005-0000-0000-0000D7730000}"/>
    <cellStyle name="Title 7 2 2 3" xfId="34492" xr:uid="{00000000-0005-0000-0000-0000D8730000}"/>
    <cellStyle name="Title 7 2 3" xfId="16878" xr:uid="{00000000-0005-0000-0000-0000D9730000}"/>
    <cellStyle name="Title 7 2 3 2" xfId="16879" xr:uid="{00000000-0005-0000-0000-0000DA730000}"/>
    <cellStyle name="Title 7 2 3 2 2" xfId="34495" xr:uid="{00000000-0005-0000-0000-0000DB730000}"/>
    <cellStyle name="Title 7 2 3 3" xfId="34494" xr:uid="{00000000-0005-0000-0000-0000DC730000}"/>
    <cellStyle name="Title 7 2 4" xfId="16880" xr:uid="{00000000-0005-0000-0000-0000DD730000}"/>
    <cellStyle name="Title 7 2 4 2" xfId="34496" xr:uid="{00000000-0005-0000-0000-0000DE730000}"/>
    <cellStyle name="Title 7 2 5" xfId="34491" xr:uid="{00000000-0005-0000-0000-0000DF730000}"/>
    <cellStyle name="Title 7 3" xfId="16881" xr:uid="{00000000-0005-0000-0000-0000E0730000}"/>
    <cellStyle name="Title 7 3 2" xfId="16882" xr:uid="{00000000-0005-0000-0000-0000E1730000}"/>
    <cellStyle name="Title 7 3 2 2" xfId="16883" xr:uid="{00000000-0005-0000-0000-0000E2730000}"/>
    <cellStyle name="Title 7 3 2 2 2" xfId="34499" xr:uid="{00000000-0005-0000-0000-0000E3730000}"/>
    <cellStyle name="Title 7 3 2 3" xfId="34498" xr:uid="{00000000-0005-0000-0000-0000E4730000}"/>
    <cellStyle name="Title 7 3 3" xfId="16884" xr:uid="{00000000-0005-0000-0000-0000E5730000}"/>
    <cellStyle name="Title 7 3 3 2" xfId="16885" xr:uid="{00000000-0005-0000-0000-0000E6730000}"/>
    <cellStyle name="Title 7 3 3 2 2" xfId="34501" xr:uid="{00000000-0005-0000-0000-0000E7730000}"/>
    <cellStyle name="Title 7 3 3 3" xfId="34500" xr:uid="{00000000-0005-0000-0000-0000E8730000}"/>
    <cellStyle name="Title 7 3 4" xfId="16886" xr:uid="{00000000-0005-0000-0000-0000E9730000}"/>
    <cellStyle name="Title 7 3 4 2" xfId="34502" xr:uid="{00000000-0005-0000-0000-0000EA730000}"/>
    <cellStyle name="Title 7 3 5" xfId="34497" xr:uid="{00000000-0005-0000-0000-0000EB730000}"/>
    <cellStyle name="Title 7 4" xfId="16887" xr:uid="{00000000-0005-0000-0000-0000EC730000}"/>
    <cellStyle name="Title 7 4 2" xfId="16888" xr:uid="{00000000-0005-0000-0000-0000ED730000}"/>
    <cellStyle name="Title 7 4 2 2" xfId="16889" xr:uid="{00000000-0005-0000-0000-0000EE730000}"/>
    <cellStyle name="Title 7 4 2 2 2" xfId="34505" xr:uid="{00000000-0005-0000-0000-0000EF730000}"/>
    <cellStyle name="Title 7 4 2 3" xfId="34504" xr:uid="{00000000-0005-0000-0000-0000F0730000}"/>
    <cellStyle name="Title 7 4 3" xfId="16890" xr:uid="{00000000-0005-0000-0000-0000F1730000}"/>
    <cellStyle name="Title 7 4 3 2" xfId="16891" xr:uid="{00000000-0005-0000-0000-0000F2730000}"/>
    <cellStyle name="Title 7 4 3 2 2" xfId="34507" xr:uid="{00000000-0005-0000-0000-0000F3730000}"/>
    <cellStyle name="Title 7 4 3 3" xfId="34506" xr:uid="{00000000-0005-0000-0000-0000F4730000}"/>
    <cellStyle name="Title 7 4 4" xfId="16892" xr:uid="{00000000-0005-0000-0000-0000F5730000}"/>
    <cellStyle name="Title 7 4 4 2" xfId="34508" xr:uid="{00000000-0005-0000-0000-0000F6730000}"/>
    <cellStyle name="Title 7 4 5" xfId="34503" xr:uid="{00000000-0005-0000-0000-0000F7730000}"/>
    <cellStyle name="Title 7 5" xfId="16893" xr:uid="{00000000-0005-0000-0000-0000F8730000}"/>
    <cellStyle name="Title 7 5 2" xfId="16894" xr:uid="{00000000-0005-0000-0000-0000F9730000}"/>
    <cellStyle name="Title 7 5 2 2" xfId="16895" xr:uid="{00000000-0005-0000-0000-0000FA730000}"/>
    <cellStyle name="Title 7 5 2 2 2" xfId="34511" xr:uid="{00000000-0005-0000-0000-0000FB730000}"/>
    <cellStyle name="Title 7 5 2 3" xfId="34510" xr:uid="{00000000-0005-0000-0000-0000FC730000}"/>
    <cellStyle name="Title 7 5 3" xfId="16896" xr:uid="{00000000-0005-0000-0000-0000FD730000}"/>
    <cellStyle name="Title 7 5 3 2" xfId="16897" xr:uid="{00000000-0005-0000-0000-0000FE730000}"/>
    <cellStyle name="Title 7 5 3 2 2" xfId="34513" xr:uid="{00000000-0005-0000-0000-0000FF730000}"/>
    <cellStyle name="Title 7 5 3 3" xfId="34512" xr:uid="{00000000-0005-0000-0000-000000740000}"/>
    <cellStyle name="Title 7 5 4" xfId="16898" xr:uid="{00000000-0005-0000-0000-000001740000}"/>
    <cellStyle name="Title 7 5 4 2" xfId="16899" xr:uid="{00000000-0005-0000-0000-000002740000}"/>
    <cellStyle name="Title 7 5 4 2 2" xfId="34515" xr:uid="{00000000-0005-0000-0000-000003740000}"/>
    <cellStyle name="Title 7 5 4 3" xfId="34514" xr:uid="{00000000-0005-0000-0000-000004740000}"/>
    <cellStyle name="Title 7 5 5" xfId="16900" xr:uid="{00000000-0005-0000-0000-000005740000}"/>
    <cellStyle name="Title 7 5 5 2" xfId="34516" xr:uid="{00000000-0005-0000-0000-000006740000}"/>
    <cellStyle name="Title 7 5 6" xfId="34509" xr:uid="{00000000-0005-0000-0000-000007740000}"/>
    <cellStyle name="Title 7 6" xfId="16901" xr:uid="{00000000-0005-0000-0000-000008740000}"/>
    <cellStyle name="Title 7 6 2" xfId="16902" xr:uid="{00000000-0005-0000-0000-000009740000}"/>
    <cellStyle name="Title 7 6 2 2" xfId="16903" xr:uid="{00000000-0005-0000-0000-00000A740000}"/>
    <cellStyle name="Title 7 6 2 2 2" xfId="34519" xr:uid="{00000000-0005-0000-0000-00000B740000}"/>
    <cellStyle name="Title 7 6 2 3" xfId="34518" xr:uid="{00000000-0005-0000-0000-00000C740000}"/>
    <cellStyle name="Title 7 6 3" xfId="16904" xr:uid="{00000000-0005-0000-0000-00000D740000}"/>
    <cellStyle name="Title 7 6 3 2" xfId="16905" xr:uid="{00000000-0005-0000-0000-00000E740000}"/>
    <cellStyle name="Title 7 6 3 2 2" xfId="34521" xr:uid="{00000000-0005-0000-0000-00000F740000}"/>
    <cellStyle name="Title 7 6 3 3" xfId="34520" xr:uid="{00000000-0005-0000-0000-000010740000}"/>
    <cellStyle name="Title 7 6 4" xfId="16906" xr:uid="{00000000-0005-0000-0000-000011740000}"/>
    <cellStyle name="Title 7 6 4 2" xfId="34522" xr:uid="{00000000-0005-0000-0000-000012740000}"/>
    <cellStyle name="Title 7 6 5" xfId="34517" xr:uid="{00000000-0005-0000-0000-000013740000}"/>
    <cellStyle name="Title 7 7" xfId="16907" xr:uid="{00000000-0005-0000-0000-000014740000}"/>
    <cellStyle name="Title 7 7 2" xfId="16908" xr:uid="{00000000-0005-0000-0000-000015740000}"/>
    <cellStyle name="Title 7 7 2 2" xfId="34524" xr:uid="{00000000-0005-0000-0000-000016740000}"/>
    <cellStyle name="Title 7 7 3" xfId="34523" xr:uid="{00000000-0005-0000-0000-000017740000}"/>
    <cellStyle name="Title 7 8" xfId="16909" xr:uid="{00000000-0005-0000-0000-000018740000}"/>
    <cellStyle name="Title 7 8 2" xfId="16910" xr:uid="{00000000-0005-0000-0000-000019740000}"/>
    <cellStyle name="Title 7 8 2 2" xfId="34526" xr:uid="{00000000-0005-0000-0000-00001A740000}"/>
    <cellStyle name="Title 7 8 3" xfId="34525" xr:uid="{00000000-0005-0000-0000-00001B740000}"/>
    <cellStyle name="Title 7 9" xfId="16911" xr:uid="{00000000-0005-0000-0000-00001C740000}"/>
    <cellStyle name="Title 7 9 2" xfId="16912" xr:uid="{00000000-0005-0000-0000-00001D740000}"/>
    <cellStyle name="Title 7 9 2 2" xfId="34528" xr:uid="{00000000-0005-0000-0000-00001E740000}"/>
    <cellStyle name="Title 7 9 3" xfId="34527" xr:uid="{00000000-0005-0000-0000-00001F740000}"/>
    <cellStyle name="Title 8" xfId="16913" xr:uid="{00000000-0005-0000-0000-000020740000}"/>
    <cellStyle name="Title 8 10" xfId="16914" xr:uid="{00000000-0005-0000-0000-000021740000}"/>
    <cellStyle name="Title 8 10 2" xfId="16915" xr:uid="{00000000-0005-0000-0000-000022740000}"/>
    <cellStyle name="Title 8 10 2 2" xfId="34531" xr:uid="{00000000-0005-0000-0000-000023740000}"/>
    <cellStyle name="Title 8 10 3" xfId="34530" xr:uid="{00000000-0005-0000-0000-000024740000}"/>
    <cellStyle name="Title 8 11" xfId="16916" xr:uid="{00000000-0005-0000-0000-000025740000}"/>
    <cellStyle name="Title 8 11 2" xfId="34532" xr:uid="{00000000-0005-0000-0000-000026740000}"/>
    <cellStyle name="Title 8 12" xfId="34529" xr:uid="{00000000-0005-0000-0000-000027740000}"/>
    <cellStyle name="Title 8 2" xfId="16917" xr:uid="{00000000-0005-0000-0000-000028740000}"/>
    <cellStyle name="Title 8 2 2" xfId="16918" xr:uid="{00000000-0005-0000-0000-000029740000}"/>
    <cellStyle name="Title 8 2 2 2" xfId="16919" xr:uid="{00000000-0005-0000-0000-00002A740000}"/>
    <cellStyle name="Title 8 2 2 2 2" xfId="34535" xr:uid="{00000000-0005-0000-0000-00002B740000}"/>
    <cellStyle name="Title 8 2 2 3" xfId="34534" xr:uid="{00000000-0005-0000-0000-00002C740000}"/>
    <cellStyle name="Title 8 2 3" xfId="16920" xr:uid="{00000000-0005-0000-0000-00002D740000}"/>
    <cellStyle name="Title 8 2 3 2" xfId="16921" xr:uid="{00000000-0005-0000-0000-00002E740000}"/>
    <cellStyle name="Title 8 2 3 2 2" xfId="34537" xr:uid="{00000000-0005-0000-0000-00002F740000}"/>
    <cellStyle name="Title 8 2 3 3" xfId="34536" xr:uid="{00000000-0005-0000-0000-000030740000}"/>
    <cellStyle name="Title 8 2 4" xfId="16922" xr:uid="{00000000-0005-0000-0000-000031740000}"/>
    <cellStyle name="Title 8 2 4 2" xfId="34538" xr:uid="{00000000-0005-0000-0000-000032740000}"/>
    <cellStyle name="Title 8 2 5" xfId="34533" xr:uid="{00000000-0005-0000-0000-000033740000}"/>
    <cellStyle name="Title 8 3" xfId="16923" xr:uid="{00000000-0005-0000-0000-000034740000}"/>
    <cellStyle name="Title 8 3 2" xfId="16924" xr:uid="{00000000-0005-0000-0000-000035740000}"/>
    <cellStyle name="Title 8 3 2 2" xfId="16925" xr:uid="{00000000-0005-0000-0000-000036740000}"/>
    <cellStyle name="Title 8 3 2 2 2" xfId="34541" xr:uid="{00000000-0005-0000-0000-000037740000}"/>
    <cellStyle name="Title 8 3 2 3" xfId="34540" xr:uid="{00000000-0005-0000-0000-000038740000}"/>
    <cellStyle name="Title 8 3 3" xfId="16926" xr:uid="{00000000-0005-0000-0000-000039740000}"/>
    <cellStyle name="Title 8 3 3 2" xfId="16927" xr:uid="{00000000-0005-0000-0000-00003A740000}"/>
    <cellStyle name="Title 8 3 3 2 2" xfId="34543" xr:uid="{00000000-0005-0000-0000-00003B740000}"/>
    <cellStyle name="Title 8 3 3 3" xfId="34542" xr:uid="{00000000-0005-0000-0000-00003C740000}"/>
    <cellStyle name="Title 8 3 4" xfId="16928" xr:uid="{00000000-0005-0000-0000-00003D740000}"/>
    <cellStyle name="Title 8 3 4 2" xfId="34544" xr:uid="{00000000-0005-0000-0000-00003E740000}"/>
    <cellStyle name="Title 8 3 5" xfId="34539" xr:uid="{00000000-0005-0000-0000-00003F740000}"/>
    <cellStyle name="Title 8 4" xfId="16929" xr:uid="{00000000-0005-0000-0000-000040740000}"/>
    <cellStyle name="Title 8 4 2" xfId="16930" xr:uid="{00000000-0005-0000-0000-000041740000}"/>
    <cellStyle name="Title 8 4 2 2" xfId="16931" xr:uid="{00000000-0005-0000-0000-000042740000}"/>
    <cellStyle name="Title 8 4 2 2 2" xfId="34547" xr:uid="{00000000-0005-0000-0000-000043740000}"/>
    <cellStyle name="Title 8 4 2 3" xfId="34546" xr:uid="{00000000-0005-0000-0000-000044740000}"/>
    <cellStyle name="Title 8 4 3" xfId="16932" xr:uid="{00000000-0005-0000-0000-000045740000}"/>
    <cellStyle name="Title 8 4 3 2" xfId="16933" xr:uid="{00000000-0005-0000-0000-000046740000}"/>
    <cellStyle name="Title 8 4 3 2 2" xfId="34549" xr:uid="{00000000-0005-0000-0000-000047740000}"/>
    <cellStyle name="Title 8 4 3 3" xfId="34548" xr:uid="{00000000-0005-0000-0000-000048740000}"/>
    <cellStyle name="Title 8 4 4" xfId="16934" xr:uid="{00000000-0005-0000-0000-000049740000}"/>
    <cellStyle name="Title 8 4 4 2" xfId="34550" xr:uid="{00000000-0005-0000-0000-00004A740000}"/>
    <cellStyle name="Title 8 4 5" xfId="34545" xr:uid="{00000000-0005-0000-0000-00004B740000}"/>
    <cellStyle name="Title 8 5" xfId="16935" xr:uid="{00000000-0005-0000-0000-00004C740000}"/>
    <cellStyle name="Title 8 5 2" xfId="16936" xr:uid="{00000000-0005-0000-0000-00004D740000}"/>
    <cellStyle name="Title 8 5 2 2" xfId="16937" xr:uid="{00000000-0005-0000-0000-00004E740000}"/>
    <cellStyle name="Title 8 5 2 2 2" xfId="34553" xr:uid="{00000000-0005-0000-0000-00004F740000}"/>
    <cellStyle name="Title 8 5 2 3" xfId="34552" xr:uid="{00000000-0005-0000-0000-000050740000}"/>
    <cellStyle name="Title 8 5 3" xfId="16938" xr:uid="{00000000-0005-0000-0000-000051740000}"/>
    <cellStyle name="Title 8 5 3 2" xfId="16939" xr:uid="{00000000-0005-0000-0000-000052740000}"/>
    <cellStyle name="Title 8 5 3 2 2" xfId="34555" xr:uid="{00000000-0005-0000-0000-000053740000}"/>
    <cellStyle name="Title 8 5 3 3" xfId="34554" xr:uid="{00000000-0005-0000-0000-000054740000}"/>
    <cellStyle name="Title 8 5 4" xfId="16940" xr:uid="{00000000-0005-0000-0000-000055740000}"/>
    <cellStyle name="Title 8 5 4 2" xfId="16941" xr:uid="{00000000-0005-0000-0000-000056740000}"/>
    <cellStyle name="Title 8 5 4 2 2" xfId="34557" xr:uid="{00000000-0005-0000-0000-000057740000}"/>
    <cellStyle name="Title 8 5 4 3" xfId="34556" xr:uid="{00000000-0005-0000-0000-000058740000}"/>
    <cellStyle name="Title 8 5 5" xfId="16942" xr:uid="{00000000-0005-0000-0000-000059740000}"/>
    <cellStyle name="Title 8 5 5 2" xfId="34558" xr:uid="{00000000-0005-0000-0000-00005A740000}"/>
    <cellStyle name="Title 8 5 6" xfId="34551" xr:uid="{00000000-0005-0000-0000-00005B740000}"/>
    <cellStyle name="Title 8 6" xfId="16943" xr:uid="{00000000-0005-0000-0000-00005C740000}"/>
    <cellStyle name="Title 8 6 2" xfId="16944" xr:uid="{00000000-0005-0000-0000-00005D740000}"/>
    <cellStyle name="Title 8 6 2 2" xfId="16945" xr:uid="{00000000-0005-0000-0000-00005E740000}"/>
    <cellStyle name="Title 8 6 2 2 2" xfId="34561" xr:uid="{00000000-0005-0000-0000-00005F740000}"/>
    <cellStyle name="Title 8 6 2 3" xfId="34560" xr:uid="{00000000-0005-0000-0000-000060740000}"/>
    <cellStyle name="Title 8 6 3" xfId="16946" xr:uid="{00000000-0005-0000-0000-000061740000}"/>
    <cellStyle name="Title 8 6 3 2" xfId="16947" xr:uid="{00000000-0005-0000-0000-000062740000}"/>
    <cellStyle name="Title 8 6 3 2 2" xfId="34563" xr:uid="{00000000-0005-0000-0000-000063740000}"/>
    <cellStyle name="Title 8 6 3 3" xfId="34562" xr:uid="{00000000-0005-0000-0000-000064740000}"/>
    <cellStyle name="Title 8 6 4" xfId="16948" xr:uid="{00000000-0005-0000-0000-000065740000}"/>
    <cellStyle name="Title 8 6 4 2" xfId="34564" xr:uid="{00000000-0005-0000-0000-000066740000}"/>
    <cellStyle name="Title 8 6 5" xfId="34559" xr:uid="{00000000-0005-0000-0000-000067740000}"/>
    <cellStyle name="Title 8 7" xfId="16949" xr:uid="{00000000-0005-0000-0000-000068740000}"/>
    <cellStyle name="Title 8 7 2" xfId="16950" xr:uid="{00000000-0005-0000-0000-000069740000}"/>
    <cellStyle name="Title 8 7 2 2" xfId="34566" xr:uid="{00000000-0005-0000-0000-00006A740000}"/>
    <cellStyle name="Title 8 7 3" xfId="34565" xr:uid="{00000000-0005-0000-0000-00006B740000}"/>
    <cellStyle name="Title 8 8" xfId="16951" xr:uid="{00000000-0005-0000-0000-00006C740000}"/>
    <cellStyle name="Title 8 8 2" xfId="16952" xr:uid="{00000000-0005-0000-0000-00006D740000}"/>
    <cellStyle name="Title 8 8 2 2" xfId="34568" xr:uid="{00000000-0005-0000-0000-00006E740000}"/>
    <cellStyle name="Title 8 8 3" xfId="34567" xr:uid="{00000000-0005-0000-0000-00006F740000}"/>
    <cellStyle name="Title 8 9" xfId="16953" xr:uid="{00000000-0005-0000-0000-000070740000}"/>
    <cellStyle name="Title 8 9 2" xfId="16954" xr:uid="{00000000-0005-0000-0000-000071740000}"/>
    <cellStyle name="Title 8 9 2 2" xfId="34570" xr:uid="{00000000-0005-0000-0000-000072740000}"/>
    <cellStyle name="Title 8 9 3" xfId="34569" xr:uid="{00000000-0005-0000-0000-000073740000}"/>
    <cellStyle name="Title 9" xfId="16955" xr:uid="{00000000-0005-0000-0000-000074740000}"/>
    <cellStyle name="Title 9 10" xfId="16956" xr:uid="{00000000-0005-0000-0000-000075740000}"/>
    <cellStyle name="Title 9 10 2" xfId="16957" xr:uid="{00000000-0005-0000-0000-000076740000}"/>
    <cellStyle name="Title 9 10 2 2" xfId="34573" xr:uid="{00000000-0005-0000-0000-000077740000}"/>
    <cellStyle name="Title 9 10 3" xfId="34572" xr:uid="{00000000-0005-0000-0000-000078740000}"/>
    <cellStyle name="Title 9 11" xfId="16958" xr:uid="{00000000-0005-0000-0000-000079740000}"/>
    <cellStyle name="Title 9 11 2" xfId="34574" xr:uid="{00000000-0005-0000-0000-00007A740000}"/>
    <cellStyle name="Title 9 12" xfId="34571" xr:uid="{00000000-0005-0000-0000-00007B740000}"/>
    <cellStyle name="Title 9 2" xfId="16959" xr:uid="{00000000-0005-0000-0000-00007C740000}"/>
    <cellStyle name="Title 9 2 2" xfId="16960" xr:uid="{00000000-0005-0000-0000-00007D740000}"/>
    <cellStyle name="Title 9 2 2 2" xfId="16961" xr:uid="{00000000-0005-0000-0000-00007E740000}"/>
    <cellStyle name="Title 9 2 2 2 2" xfId="34577" xr:uid="{00000000-0005-0000-0000-00007F740000}"/>
    <cellStyle name="Title 9 2 2 3" xfId="34576" xr:uid="{00000000-0005-0000-0000-000080740000}"/>
    <cellStyle name="Title 9 2 3" xfId="16962" xr:uid="{00000000-0005-0000-0000-000081740000}"/>
    <cellStyle name="Title 9 2 3 2" xfId="16963" xr:uid="{00000000-0005-0000-0000-000082740000}"/>
    <cellStyle name="Title 9 2 3 2 2" xfId="34579" xr:uid="{00000000-0005-0000-0000-000083740000}"/>
    <cellStyle name="Title 9 2 3 3" xfId="34578" xr:uid="{00000000-0005-0000-0000-000084740000}"/>
    <cellStyle name="Title 9 2 4" xfId="16964" xr:uid="{00000000-0005-0000-0000-000085740000}"/>
    <cellStyle name="Title 9 2 4 2" xfId="34580" xr:uid="{00000000-0005-0000-0000-000086740000}"/>
    <cellStyle name="Title 9 2 5" xfId="34575" xr:uid="{00000000-0005-0000-0000-000087740000}"/>
    <cellStyle name="Title 9 3" xfId="16965" xr:uid="{00000000-0005-0000-0000-000088740000}"/>
    <cellStyle name="Title 9 3 2" xfId="16966" xr:uid="{00000000-0005-0000-0000-000089740000}"/>
    <cellStyle name="Title 9 3 2 2" xfId="16967" xr:uid="{00000000-0005-0000-0000-00008A740000}"/>
    <cellStyle name="Title 9 3 2 2 2" xfId="34583" xr:uid="{00000000-0005-0000-0000-00008B740000}"/>
    <cellStyle name="Title 9 3 2 3" xfId="34582" xr:uid="{00000000-0005-0000-0000-00008C740000}"/>
    <cellStyle name="Title 9 3 3" xfId="16968" xr:uid="{00000000-0005-0000-0000-00008D740000}"/>
    <cellStyle name="Title 9 3 3 2" xfId="16969" xr:uid="{00000000-0005-0000-0000-00008E740000}"/>
    <cellStyle name="Title 9 3 3 2 2" xfId="34585" xr:uid="{00000000-0005-0000-0000-00008F740000}"/>
    <cellStyle name="Title 9 3 3 3" xfId="34584" xr:uid="{00000000-0005-0000-0000-000090740000}"/>
    <cellStyle name="Title 9 3 4" xfId="16970" xr:uid="{00000000-0005-0000-0000-000091740000}"/>
    <cellStyle name="Title 9 3 4 2" xfId="34586" xr:uid="{00000000-0005-0000-0000-000092740000}"/>
    <cellStyle name="Title 9 3 5" xfId="34581" xr:uid="{00000000-0005-0000-0000-000093740000}"/>
    <cellStyle name="Title 9 4" xfId="16971" xr:uid="{00000000-0005-0000-0000-000094740000}"/>
    <cellStyle name="Title 9 4 2" xfId="16972" xr:uid="{00000000-0005-0000-0000-000095740000}"/>
    <cellStyle name="Title 9 4 2 2" xfId="16973" xr:uid="{00000000-0005-0000-0000-000096740000}"/>
    <cellStyle name="Title 9 4 2 2 2" xfId="34589" xr:uid="{00000000-0005-0000-0000-000097740000}"/>
    <cellStyle name="Title 9 4 2 3" xfId="34588" xr:uid="{00000000-0005-0000-0000-000098740000}"/>
    <cellStyle name="Title 9 4 3" xfId="16974" xr:uid="{00000000-0005-0000-0000-000099740000}"/>
    <cellStyle name="Title 9 4 3 2" xfId="16975" xr:uid="{00000000-0005-0000-0000-00009A740000}"/>
    <cellStyle name="Title 9 4 3 2 2" xfId="34591" xr:uid="{00000000-0005-0000-0000-00009B740000}"/>
    <cellStyle name="Title 9 4 3 3" xfId="34590" xr:uid="{00000000-0005-0000-0000-00009C740000}"/>
    <cellStyle name="Title 9 4 4" xfId="16976" xr:uid="{00000000-0005-0000-0000-00009D740000}"/>
    <cellStyle name="Title 9 4 4 2" xfId="34592" xr:uid="{00000000-0005-0000-0000-00009E740000}"/>
    <cellStyle name="Title 9 4 5" xfId="34587" xr:uid="{00000000-0005-0000-0000-00009F740000}"/>
    <cellStyle name="Title 9 5" xfId="16977" xr:uid="{00000000-0005-0000-0000-0000A0740000}"/>
    <cellStyle name="Title 9 5 2" xfId="16978" xr:uid="{00000000-0005-0000-0000-0000A1740000}"/>
    <cellStyle name="Title 9 5 2 2" xfId="16979" xr:uid="{00000000-0005-0000-0000-0000A2740000}"/>
    <cellStyle name="Title 9 5 2 2 2" xfId="34595" xr:uid="{00000000-0005-0000-0000-0000A3740000}"/>
    <cellStyle name="Title 9 5 2 3" xfId="34594" xr:uid="{00000000-0005-0000-0000-0000A4740000}"/>
    <cellStyle name="Title 9 5 3" xfId="16980" xr:uid="{00000000-0005-0000-0000-0000A5740000}"/>
    <cellStyle name="Title 9 5 3 2" xfId="16981" xr:uid="{00000000-0005-0000-0000-0000A6740000}"/>
    <cellStyle name="Title 9 5 3 2 2" xfId="34597" xr:uid="{00000000-0005-0000-0000-0000A7740000}"/>
    <cellStyle name="Title 9 5 3 3" xfId="34596" xr:uid="{00000000-0005-0000-0000-0000A8740000}"/>
    <cellStyle name="Title 9 5 4" xfId="16982" xr:uid="{00000000-0005-0000-0000-0000A9740000}"/>
    <cellStyle name="Title 9 5 4 2" xfId="16983" xr:uid="{00000000-0005-0000-0000-0000AA740000}"/>
    <cellStyle name="Title 9 5 4 2 2" xfId="34599" xr:uid="{00000000-0005-0000-0000-0000AB740000}"/>
    <cellStyle name="Title 9 5 4 3" xfId="34598" xr:uid="{00000000-0005-0000-0000-0000AC740000}"/>
    <cellStyle name="Title 9 5 5" xfId="16984" xr:uid="{00000000-0005-0000-0000-0000AD740000}"/>
    <cellStyle name="Title 9 5 5 2" xfId="34600" xr:uid="{00000000-0005-0000-0000-0000AE740000}"/>
    <cellStyle name="Title 9 5 6" xfId="34593" xr:uid="{00000000-0005-0000-0000-0000AF740000}"/>
    <cellStyle name="Title 9 6" xfId="16985" xr:uid="{00000000-0005-0000-0000-0000B0740000}"/>
    <cellStyle name="Title 9 6 2" xfId="16986" xr:uid="{00000000-0005-0000-0000-0000B1740000}"/>
    <cellStyle name="Title 9 6 2 2" xfId="16987" xr:uid="{00000000-0005-0000-0000-0000B2740000}"/>
    <cellStyle name="Title 9 6 2 2 2" xfId="34603" xr:uid="{00000000-0005-0000-0000-0000B3740000}"/>
    <cellStyle name="Title 9 6 2 3" xfId="34602" xr:uid="{00000000-0005-0000-0000-0000B4740000}"/>
    <cellStyle name="Title 9 6 3" xfId="16988" xr:uid="{00000000-0005-0000-0000-0000B5740000}"/>
    <cellStyle name="Title 9 6 3 2" xfId="16989" xr:uid="{00000000-0005-0000-0000-0000B6740000}"/>
    <cellStyle name="Title 9 6 3 2 2" xfId="34605" xr:uid="{00000000-0005-0000-0000-0000B7740000}"/>
    <cellStyle name="Title 9 6 3 3" xfId="34604" xr:uid="{00000000-0005-0000-0000-0000B8740000}"/>
    <cellStyle name="Title 9 6 4" xfId="16990" xr:uid="{00000000-0005-0000-0000-0000B9740000}"/>
    <cellStyle name="Title 9 6 4 2" xfId="34606" xr:uid="{00000000-0005-0000-0000-0000BA740000}"/>
    <cellStyle name="Title 9 6 5" xfId="34601" xr:uid="{00000000-0005-0000-0000-0000BB740000}"/>
    <cellStyle name="Title 9 7" xfId="16991" xr:uid="{00000000-0005-0000-0000-0000BC740000}"/>
    <cellStyle name="Title 9 7 2" xfId="16992" xr:uid="{00000000-0005-0000-0000-0000BD740000}"/>
    <cellStyle name="Title 9 7 2 2" xfId="34608" xr:uid="{00000000-0005-0000-0000-0000BE740000}"/>
    <cellStyle name="Title 9 7 3" xfId="34607" xr:uid="{00000000-0005-0000-0000-0000BF740000}"/>
    <cellStyle name="Title 9 8" xfId="16993" xr:uid="{00000000-0005-0000-0000-0000C0740000}"/>
    <cellStyle name="Title 9 8 2" xfId="16994" xr:uid="{00000000-0005-0000-0000-0000C1740000}"/>
    <cellStyle name="Title 9 8 2 2" xfId="34610" xr:uid="{00000000-0005-0000-0000-0000C2740000}"/>
    <cellStyle name="Title 9 8 3" xfId="34609" xr:uid="{00000000-0005-0000-0000-0000C3740000}"/>
    <cellStyle name="Title 9 9" xfId="16995" xr:uid="{00000000-0005-0000-0000-0000C4740000}"/>
    <cellStyle name="Title 9 9 2" xfId="16996" xr:uid="{00000000-0005-0000-0000-0000C5740000}"/>
    <cellStyle name="Title 9 9 2 2" xfId="34612" xr:uid="{00000000-0005-0000-0000-0000C6740000}"/>
    <cellStyle name="Title 9 9 3" xfId="34611" xr:uid="{00000000-0005-0000-0000-0000C7740000}"/>
    <cellStyle name="Total" xfId="17" builtinId="25" customBuiltin="1"/>
    <cellStyle name="Total 10" xfId="16997" xr:uid="{00000000-0005-0000-0000-0000C9740000}"/>
    <cellStyle name="Total 10 10" xfId="16998" xr:uid="{00000000-0005-0000-0000-0000CA740000}"/>
    <cellStyle name="Total 10 10 2" xfId="16999" xr:uid="{00000000-0005-0000-0000-0000CB740000}"/>
    <cellStyle name="Total 10 10 2 2" xfId="34615" xr:uid="{00000000-0005-0000-0000-0000CC740000}"/>
    <cellStyle name="Total 10 10 3" xfId="34614" xr:uid="{00000000-0005-0000-0000-0000CD740000}"/>
    <cellStyle name="Total 10 11" xfId="17000" xr:uid="{00000000-0005-0000-0000-0000CE740000}"/>
    <cellStyle name="Total 10 11 2" xfId="34616" xr:uid="{00000000-0005-0000-0000-0000CF740000}"/>
    <cellStyle name="Total 10 12" xfId="34613" xr:uid="{00000000-0005-0000-0000-0000D0740000}"/>
    <cellStyle name="Total 10 2" xfId="17001" xr:uid="{00000000-0005-0000-0000-0000D1740000}"/>
    <cellStyle name="Total 10 2 2" xfId="17002" xr:uid="{00000000-0005-0000-0000-0000D2740000}"/>
    <cellStyle name="Total 10 2 2 2" xfId="17003" xr:uid="{00000000-0005-0000-0000-0000D3740000}"/>
    <cellStyle name="Total 10 2 2 2 2" xfId="34619" xr:uid="{00000000-0005-0000-0000-0000D4740000}"/>
    <cellStyle name="Total 10 2 2 3" xfId="34618" xr:uid="{00000000-0005-0000-0000-0000D5740000}"/>
    <cellStyle name="Total 10 2 3" xfId="17004" xr:uid="{00000000-0005-0000-0000-0000D6740000}"/>
    <cellStyle name="Total 10 2 3 2" xfId="17005" xr:uid="{00000000-0005-0000-0000-0000D7740000}"/>
    <cellStyle name="Total 10 2 3 2 2" xfId="34621" xr:uid="{00000000-0005-0000-0000-0000D8740000}"/>
    <cellStyle name="Total 10 2 3 3" xfId="34620" xr:uid="{00000000-0005-0000-0000-0000D9740000}"/>
    <cellStyle name="Total 10 2 4" xfId="17006" xr:uid="{00000000-0005-0000-0000-0000DA740000}"/>
    <cellStyle name="Total 10 2 4 2" xfId="34622" xr:uid="{00000000-0005-0000-0000-0000DB740000}"/>
    <cellStyle name="Total 10 2 5" xfId="34617" xr:uid="{00000000-0005-0000-0000-0000DC740000}"/>
    <cellStyle name="Total 10 3" xfId="17007" xr:uid="{00000000-0005-0000-0000-0000DD740000}"/>
    <cellStyle name="Total 10 3 2" xfId="17008" xr:uid="{00000000-0005-0000-0000-0000DE740000}"/>
    <cellStyle name="Total 10 3 2 2" xfId="17009" xr:uid="{00000000-0005-0000-0000-0000DF740000}"/>
    <cellStyle name="Total 10 3 2 2 2" xfId="34625" xr:uid="{00000000-0005-0000-0000-0000E0740000}"/>
    <cellStyle name="Total 10 3 2 3" xfId="34624" xr:uid="{00000000-0005-0000-0000-0000E1740000}"/>
    <cellStyle name="Total 10 3 3" xfId="17010" xr:uid="{00000000-0005-0000-0000-0000E2740000}"/>
    <cellStyle name="Total 10 3 3 2" xfId="17011" xr:uid="{00000000-0005-0000-0000-0000E3740000}"/>
    <cellStyle name="Total 10 3 3 2 2" xfId="34627" xr:uid="{00000000-0005-0000-0000-0000E4740000}"/>
    <cellStyle name="Total 10 3 3 3" xfId="34626" xr:uid="{00000000-0005-0000-0000-0000E5740000}"/>
    <cellStyle name="Total 10 3 4" xfId="17012" xr:uid="{00000000-0005-0000-0000-0000E6740000}"/>
    <cellStyle name="Total 10 3 4 2" xfId="34628" xr:uid="{00000000-0005-0000-0000-0000E7740000}"/>
    <cellStyle name="Total 10 3 5" xfId="34623" xr:uid="{00000000-0005-0000-0000-0000E8740000}"/>
    <cellStyle name="Total 10 4" xfId="17013" xr:uid="{00000000-0005-0000-0000-0000E9740000}"/>
    <cellStyle name="Total 10 4 2" xfId="17014" xr:uid="{00000000-0005-0000-0000-0000EA740000}"/>
    <cellStyle name="Total 10 4 2 2" xfId="17015" xr:uid="{00000000-0005-0000-0000-0000EB740000}"/>
    <cellStyle name="Total 10 4 2 2 2" xfId="34631" xr:uid="{00000000-0005-0000-0000-0000EC740000}"/>
    <cellStyle name="Total 10 4 2 3" xfId="34630" xr:uid="{00000000-0005-0000-0000-0000ED740000}"/>
    <cellStyle name="Total 10 4 3" xfId="17016" xr:uid="{00000000-0005-0000-0000-0000EE740000}"/>
    <cellStyle name="Total 10 4 3 2" xfId="17017" xr:uid="{00000000-0005-0000-0000-0000EF740000}"/>
    <cellStyle name="Total 10 4 3 2 2" xfId="34633" xr:uid="{00000000-0005-0000-0000-0000F0740000}"/>
    <cellStyle name="Total 10 4 3 3" xfId="34632" xr:uid="{00000000-0005-0000-0000-0000F1740000}"/>
    <cellStyle name="Total 10 4 4" xfId="17018" xr:uid="{00000000-0005-0000-0000-0000F2740000}"/>
    <cellStyle name="Total 10 4 4 2" xfId="34634" xr:uid="{00000000-0005-0000-0000-0000F3740000}"/>
    <cellStyle name="Total 10 4 5" xfId="34629" xr:uid="{00000000-0005-0000-0000-0000F4740000}"/>
    <cellStyle name="Total 10 5" xfId="17019" xr:uid="{00000000-0005-0000-0000-0000F5740000}"/>
    <cellStyle name="Total 10 5 2" xfId="17020" xr:uid="{00000000-0005-0000-0000-0000F6740000}"/>
    <cellStyle name="Total 10 5 2 2" xfId="17021" xr:uid="{00000000-0005-0000-0000-0000F7740000}"/>
    <cellStyle name="Total 10 5 2 2 2" xfId="34637" xr:uid="{00000000-0005-0000-0000-0000F8740000}"/>
    <cellStyle name="Total 10 5 2 3" xfId="34636" xr:uid="{00000000-0005-0000-0000-0000F9740000}"/>
    <cellStyle name="Total 10 5 3" xfId="17022" xr:uid="{00000000-0005-0000-0000-0000FA740000}"/>
    <cellStyle name="Total 10 5 3 2" xfId="17023" xr:uid="{00000000-0005-0000-0000-0000FB740000}"/>
    <cellStyle name="Total 10 5 3 2 2" xfId="34639" xr:uid="{00000000-0005-0000-0000-0000FC740000}"/>
    <cellStyle name="Total 10 5 3 3" xfId="34638" xr:uid="{00000000-0005-0000-0000-0000FD740000}"/>
    <cellStyle name="Total 10 5 4" xfId="17024" xr:uid="{00000000-0005-0000-0000-0000FE740000}"/>
    <cellStyle name="Total 10 5 4 2" xfId="17025" xr:uid="{00000000-0005-0000-0000-0000FF740000}"/>
    <cellStyle name="Total 10 5 4 2 2" xfId="34641" xr:uid="{00000000-0005-0000-0000-000000750000}"/>
    <cellStyle name="Total 10 5 4 3" xfId="34640" xr:uid="{00000000-0005-0000-0000-000001750000}"/>
    <cellStyle name="Total 10 5 5" xfId="17026" xr:uid="{00000000-0005-0000-0000-000002750000}"/>
    <cellStyle name="Total 10 5 5 2" xfId="34642" xr:uid="{00000000-0005-0000-0000-000003750000}"/>
    <cellStyle name="Total 10 5 6" xfId="34635" xr:uid="{00000000-0005-0000-0000-000004750000}"/>
    <cellStyle name="Total 10 6" xfId="17027" xr:uid="{00000000-0005-0000-0000-000005750000}"/>
    <cellStyle name="Total 10 6 2" xfId="17028" xr:uid="{00000000-0005-0000-0000-000006750000}"/>
    <cellStyle name="Total 10 6 2 2" xfId="17029" xr:uid="{00000000-0005-0000-0000-000007750000}"/>
    <cellStyle name="Total 10 6 2 2 2" xfId="34645" xr:uid="{00000000-0005-0000-0000-000008750000}"/>
    <cellStyle name="Total 10 6 2 3" xfId="34644" xr:uid="{00000000-0005-0000-0000-000009750000}"/>
    <cellStyle name="Total 10 6 3" xfId="17030" xr:uid="{00000000-0005-0000-0000-00000A750000}"/>
    <cellStyle name="Total 10 6 3 2" xfId="17031" xr:uid="{00000000-0005-0000-0000-00000B750000}"/>
    <cellStyle name="Total 10 6 3 2 2" xfId="34647" xr:uid="{00000000-0005-0000-0000-00000C750000}"/>
    <cellStyle name="Total 10 6 3 3" xfId="34646" xr:uid="{00000000-0005-0000-0000-00000D750000}"/>
    <cellStyle name="Total 10 6 4" xfId="17032" xr:uid="{00000000-0005-0000-0000-00000E750000}"/>
    <cellStyle name="Total 10 6 4 2" xfId="34648" xr:uid="{00000000-0005-0000-0000-00000F750000}"/>
    <cellStyle name="Total 10 6 5" xfId="34643" xr:uid="{00000000-0005-0000-0000-000010750000}"/>
    <cellStyle name="Total 10 7" xfId="17033" xr:uid="{00000000-0005-0000-0000-000011750000}"/>
    <cellStyle name="Total 10 7 2" xfId="17034" xr:uid="{00000000-0005-0000-0000-000012750000}"/>
    <cellStyle name="Total 10 7 2 2" xfId="34650" xr:uid="{00000000-0005-0000-0000-000013750000}"/>
    <cellStyle name="Total 10 7 3" xfId="34649" xr:uid="{00000000-0005-0000-0000-000014750000}"/>
    <cellStyle name="Total 10 8" xfId="17035" xr:uid="{00000000-0005-0000-0000-000015750000}"/>
    <cellStyle name="Total 10 8 2" xfId="17036" xr:uid="{00000000-0005-0000-0000-000016750000}"/>
    <cellStyle name="Total 10 8 2 2" xfId="34652" xr:uid="{00000000-0005-0000-0000-000017750000}"/>
    <cellStyle name="Total 10 8 3" xfId="34651" xr:uid="{00000000-0005-0000-0000-000018750000}"/>
    <cellStyle name="Total 10 9" xfId="17037" xr:uid="{00000000-0005-0000-0000-000019750000}"/>
    <cellStyle name="Total 10 9 2" xfId="17038" xr:uid="{00000000-0005-0000-0000-00001A750000}"/>
    <cellStyle name="Total 10 9 2 2" xfId="34654" xr:uid="{00000000-0005-0000-0000-00001B750000}"/>
    <cellStyle name="Total 10 9 3" xfId="34653" xr:uid="{00000000-0005-0000-0000-00001C750000}"/>
    <cellStyle name="Total 11" xfId="17039" xr:uid="{00000000-0005-0000-0000-00001D750000}"/>
    <cellStyle name="Total 11 10" xfId="17040" xr:uid="{00000000-0005-0000-0000-00001E750000}"/>
    <cellStyle name="Total 11 10 2" xfId="17041" xr:uid="{00000000-0005-0000-0000-00001F750000}"/>
    <cellStyle name="Total 11 10 2 2" xfId="34657" xr:uid="{00000000-0005-0000-0000-000020750000}"/>
    <cellStyle name="Total 11 10 3" xfId="34656" xr:uid="{00000000-0005-0000-0000-000021750000}"/>
    <cellStyle name="Total 11 11" xfId="17042" xr:uid="{00000000-0005-0000-0000-000022750000}"/>
    <cellStyle name="Total 11 11 2" xfId="34658" xr:uid="{00000000-0005-0000-0000-000023750000}"/>
    <cellStyle name="Total 11 12" xfId="34655" xr:uid="{00000000-0005-0000-0000-000024750000}"/>
    <cellStyle name="Total 11 2" xfId="17043" xr:uid="{00000000-0005-0000-0000-000025750000}"/>
    <cellStyle name="Total 11 2 2" xfId="17044" xr:uid="{00000000-0005-0000-0000-000026750000}"/>
    <cellStyle name="Total 11 2 2 2" xfId="17045" xr:uid="{00000000-0005-0000-0000-000027750000}"/>
    <cellStyle name="Total 11 2 2 2 2" xfId="34661" xr:uid="{00000000-0005-0000-0000-000028750000}"/>
    <cellStyle name="Total 11 2 2 3" xfId="34660" xr:uid="{00000000-0005-0000-0000-000029750000}"/>
    <cellStyle name="Total 11 2 3" xfId="17046" xr:uid="{00000000-0005-0000-0000-00002A750000}"/>
    <cellStyle name="Total 11 2 3 2" xfId="17047" xr:uid="{00000000-0005-0000-0000-00002B750000}"/>
    <cellStyle name="Total 11 2 3 2 2" xfId="34663" xr:uid="{00000000-0005-0000-0000-00002C750000}"/>
    <cellStyle name="Total 11 2 3 3" xfId="34662" xr:uid="{00000000-0005-0000-0000-00002D750000}"/>
    <cellStyle name="Total 11 2 4" xfId="17048" xr:uid="{00000000-0005-0000-0000-00002E750000}"/>
    <cellStyle name="Total 11 2 4 2" xfId="34664" xr:uid="{00000000-0005-0000-0000-00002F750000}"/>
    <cellStyle name="Total 11 2 5" xfId="34659" xr:uid="{00000000-0005-0000-0000-000030750000}"/>
    <cellStyle name="Total 11 3" xfId="17049" xr:uid="{00000000-0005-0000-0000-000031750000}"/>
    <cellStyle name="Total 11 3 2" xfId="17050" xr:uid="{00000000-0005-0000-0000-000032750000}"/>
    <cellStyle name="Total 11 3 2 2" xfId="17051" xr:uid="{00000000-0005-0000-0000-000033750000}"/>
    <cellStyle name="Total 11 3 2 2 2" xfId="34667" xr:uid="{00000000-0005-0000-0000-000034750000}"/>
    <cellStyle name="Total 11 3 2 3" xfId="34666" xr:uid="{00000000-0005-0000-0000-000035750000}"/>
    <cellStyle name="Total 11 3 3" xfId="17052" xr:uid="{00000000-0005-0000-0000-000036750000}"/>
    <cellStyle name="Total 11 3 3 2" xfId="17053" xr:uid="{00000000-0005-0000-0000-000037750000}"/>
    <cellStyle name="Total 11 3 3 2 2" xfId="34669" xr:uid="{00000000-0005-0000-0000-000038750000}"/>
    <cellStyle name="Total 11 3 3 3" xfId="34668" xr:uid="{00000000-0005-0000-0000-000039750000}"/>
    <cellStyle name="Total 11 3 4" xfId="17054" xr:uid="{00000000-0005-0000-0000-00003A750000}"/>
    <cellStyle name="Total 11 3 4 2" xfId="34670" xr:uid="{00000000-0005-0000-0000-00003B750000}"/>
    <cellStyle name="Total 11 3 5" xfId="34665" xr:uid="{00000000-0005-0000-0000-00003C750000}"/>
    <cellStyle name="Total 11 4" xfId="17055" xr:uid="{00000000-0005-0000-0000-00003D750000}"/>
    <cellStyle name="Total 11 4 2" xfId="17056" xr:uid="{00000000-0005-0000-0000-00003E750000}"/>
    <cellStyle name="Total 11 4 2 2" xfId="17057" xr:uid="{00000000-0005-0000-0000-00003F750000}"/>
    <cellStyle name="Total 11 4 2 2 2" xfId="34673" xr:uid="{00000000-0005-0000-0000-000040750000}"/>
    <cellStyle name="Total 11 4 2 3" xfId="34672" xr:uid="{00000000-0005-0000-0000-000041750000}"/>
    <cellStyle name="Total 11 4 3" xfId="17058" xr:uid="{00000000-0005-0000-0000-000042750000}"/>
    <cellStyle name="Total 11 4 3 2" xfId="17059" xr:uid="{00000000-0005-0000-0000-000043750000}"/>
    <cellStyle name="Total 11 4 3 2 2" xfId="34675" xr:uid="{00000000-0005-0000-0000-000044750000}"/>
    <cellStyle name="Total 11 4 3 3" xfId="34674" xr:uid="{00000000-0005-0000-0000-000045750000}"/>
    <cellStyle name="Total 11 4 4" xfId="17060" xr:uid="{00000000-0005-0000-0000-000046750000}"/>
    <cellStyle name="Total 11 4 4 2" xfId="34676" xr:uid="{00000000-0005-0000-0000-000047750000}"/>
    <cellStyle name="Total 11 4 5" xfId="34671" xr:uid="{00000000-0005-0000-0000-000048750000}"/>
    <cellStyle name="Total 11 5" xfId="17061" xr:uid="{00000000-0005-0000-0000-000049750000}"/>
    <cellStyle name="Total 11 5 2" xfId="17062" xr:uid="{00000000-0005-0000-0000-00004A750000}"/>
    <cellStyle name="Total 11 5 2 2" xfId="17063" xr:uid="{00000000-0005-0000-0000-00004B750000}"/>
    <cellStyle name="Total 11 5 2 2 2" xfId="34679" xr:uid="{00000000-0005-0000-0000-00004C750000}"/>
    <cellStyle name="Total 11 5 2 3" xfId="34678" xr:uid="{00000000-0005-0000-0000-00004D750000}"/>
    <cellStyle name="Total 11 5 3" xfId="17064" xr:uid="{00000000-0005-0000-0000-00004E750000}"/>
    <cellStyle name="Total 11 5 3 2" xfId="17065" xr:uid="{00000000-0005-0000-0000-00004F750000}"/>
    <cellStyle name="Total 11 5 3 2 2" xfId="34681" xr:uid="{00000000-0005-0000-0000-000050750000}"/>
    <cellStyle name="Total 11 5 3 3" xfId="34680" xr:uid="{00000000-0005-0000-0000-000051750000}"/>
    <cellStyle name="Total 11 5 4" xfId="17066" xr:uid="{00000000-0005-0000-0000-000052750000}"/>
    <cellStyle name="Total 11 5 4 2" xfId="17067" xr:uid="{00000000-0005-0000-0000-000053750000}"/>
    <cellStyle name="Total 11 5 4 2 2" xfId="34683" xr:uid="{00000000-0005-0000-0000-000054750000}"/>
    <cellStyle name="Total 11 5 4 3" xfId="34682" xr:uid="{00000000-0005-0000-0000-000055750000}"/>
    <cellStyle name="Total 11 5 5" xfId="17068" xr:uid="{00000000-0005-0000-0000-000056750000}"/>
    <cellStyle name="Total 11 5 5 2" xfId="34684" xr:uid="{00000000-0005-0000-0000-000057750000}"/>
    <cellStyle name="Total 11 5 6" xfId="34677" xr:uid="{00000000-0005-0000-0000-000058750000}"/>
    <cellStyle name="Total 11 6" xfId="17069" xr:uid="{00000000-0005-0000-0000-000059750000}"/>
    <cellStyle name="Total 11 6 2" xfId="17070" xr:uid="{00000000-0005-0000-0000-00005A750000}"/>
    <cellStyle name="Total 11 6 2 2" xfId="17071" xr:uid="{00000000-0005-0000-0000-00005B750000}"/>
    <cellStyle name="Total 11 6 2 2 2" xfId="34687" xr:uid="{00000000-0005-0000-0000-00005C750000}"/>
    <cellStyle name="Total 11 6 2 3" xfId="34686" xr:uid="{00000000-0005-0000-0000-00005D750000}"/>
    <cellStyle name="Total 11 6 3" xfId="17072" xr:uid="{00000000-0005-0000-0000-00005E750000}"/>
    <cellStyle name="Total 11 6 3 2" xfId="17073" xr:uid="{00000000-0005-0000-0000-00005F750000}"/>
    <cellStyle name="Total 11 6 3 2 2" xfId="34689" xr:uid="{00000000-0005-0000-0000-000060750000}"/>
    <cellStyle name="Total 11 6 3 3" xfId="34688" xr:uid="{00000000-0005-0000-0000-000061750000}"/>
    <cellStyle name="Total 11 6 4" xfId="17074" xr:uid="{00000000-0005-0000-0000-000062750000}"/>
    <cellStyle name="Total 11 6 4 2" xfId="34690" xr:uid="{00000000-0005-0000-0000-000063750000}"/>
    <cellStyle name="Total 11 6 5" xfId="34685" xr:uid="{00000000-0005-0000-0000-000064750000}"/>
    <cellStyle name="Total 11 7" xfId="17075" xr:uid="{00000000-0005-0000-0000-000065750000}"/>
    <cellStyle name="Total 11 7 2" xfId="17076" xr:uid="{00000000-0005-0000-0000-000066750000}"/>
    <cellStyle name="Total 11 7 2 2" xfId="34692" xr:uid="{00000000-0005-0000-0000-000067750000}"/>
    <cellStyle name="Total 11 7 3" xfId="34691" xr:uid="{00000000-0005-0000-0000-000068750000}"/>
    <cellStyle name="Total 11 8" xfId="17077" xr:uid="{00000000-0005-0000-0000-000069750000}"/>
    <cellStyle name="Total 11 8 2" xfId="17078" xr:uid="{00000000-0005-0000-0000-00006A750000}"/>
    <cellStyle name="Total 11 8 2 2" xfId="34694" xr:uid="{00000000-0005-0000-0000-00006B750000}"/>
    <cellStyle name="Total 11 8 3" xfId="34693" xr:uid="{00000000-0005-0000-0000-00006C750000}"/>
    <cellStyle name="Total 11 9" xfId="17079" xr:uid="{00000000-0005-0000-0000-00006D750000}"/>
    <cellStyle name="Total 11 9 2" xfId="17080" xr:uid="{00000000-0005-0000-0000-00006E750000}"/>
    <cellStyle name="Total 11 9 2 2" xfId="34696" xr:uid="{00000000-0005-0000-0000-00006F750000}"/>
    <cellStyle name="Total 11 9 3" xfId="34695" xr:uid="{00000000-0005-0000-0000-000070750000}"/>
    <cellStyle name="Total 12" xfId="17081" xr:uid="{00000000-0005-0000-0000-000071750000}"/>
    <cellStyle name="Total 12 10" xfId="17082" xr:uid="{00000000-0005-0000-0000-000072750000}"/>
    <cellStyle name="Total 12 10 2" xfId="17083" xr:uid="{00000000-0005-0000-0000-000073750000}"/>
    <cellStyle name="Total 12 10 2 2" xfId="34699" xr:uid="{00000000-0005-0000-0000-000074750000}"/>
    <cellStyle name="Total 12 10 3" xfId="34698" xr:uid="{00000000-0005-0000-0000-000075750000}"/>
    <cellStyle name="Total 12 11" xfId="17084" xr:uid="{00000000-0005-0000-0000-000076750000}"/>
    <cellStyle name="Total 12 11 2" xfId="34700" xr:uid="{00000000-0005-0000-0000-000077750000}"/>
    <cellStyle name="Total 12 12" xfId="34697" xr:uid="{00000000-0005-0000-0000-000078750000}"/>
    <cellStyle name="Total 12 2" xfId="17085" xr:uid="{00000000-0005-0000-0000-000079750000}"/>
    <cellStyle name="Total 12 2 2" xfId="17086" xr:uid="{00000000-0005-0000-0000-00007A750000}"/>
    <cellStyle name="Total 12 2 2 2" xfId="17087" xr:uid="{00000000-0005-0000-0000-00007B750000}"/>
    <cellStyle name="Total 12 2 2 2 2" xfId="34703" xr:uid="{00000000-0005-0000-0000-00007C750000}"/>
    <cellStyle name="Total 12 2 2 3" xfId="34702" xr:uid="{00000000-0005-0000-0000-00007D750000}"/>
    <cellStyle name="Total 12 2 3" xfId="17088" xr:uid="{00000000-0005-0000-0000-00007E750000}"/>
    <cellStyle name="Total 12 2 3 2" xfId="17089" xr:uid="{00000000-0005-0000-0000-00007F750000}"/>
    <cellStyle name="Total 12 2 3 2 2" xfId="34705" xr:uid="{00000000-0005-0000-0000-000080750000}"/>
    <cellStyle name="Total 12 2 3 3" xfId="34704" xr:uid="{00000000-0005-0000-0000-000081750000}"/>
    <cellStyle name="Total 12 2 4" xfId="17090" xr:uid="{00000000-0005-0000-0000-000082750000}"/>
    <cellStyle name="Total 12 2 4 2" xfId="34706" xr:uid="{00000000-0005-0000-0000-000083750000}"/>
    <cellStyle name="Total 12 2 5" xfId="34701" xr:uid="{00000000-0005-0000-0000-000084750000}"/>
    <cellStyle name="Total 12 3" xfId="17091" xr:uid="{00000000-0005-0000-0000-000085750000}"/>
    <cellStyle name="Total 12 3 2" xfId="17092" xr:uid="{00000000-0005-0000-0000-000086750000}"/>
    <cellStyle name="Total 12 3 2 2" xfId="17093" xr:uid="{00000000-0005-0000-0000-000087750000}"/>
    <cellStyle name="Total 12 3 2 2 2" xfId="34709" xr:uid="{00000000-0005-0000-0000-000088750000}"/>
    <cellStyle name="Total 12 3 2 3" xfId="34708" xr:uid="{00000000-0005-0000-0000-000089750000}"/>
    <cellStyle name="Total 12 3 3" xfId="17094" xr:uid="{00000000-0005-0000-0000-00008A750000}"/>
    <cellStyle name="Total 12 3 3 2" xfId="17095" xr:uid="{00000000-0005-0000-0000-00008B750000}"/>
    <cellStyle name="Total 12 3 3 2 2" xfId="34711" xr:uid="{00000000-0005-0000-0000-00008C750000}"/>
    <cellStyle name="Total 12 3 3 3" xfId="34710" xr:uid="{00000000-0005-0000-0000-00008D750000}"/>
    <cellStyle name="Total 12 3 4" xfId="17096" xr:uid="{00000000-0005-0000-0000-00008E750000}"/>
    <cellStyle name="Total 12 3 4 2" xfId="34712" xr:uid="{00000000-0005-0000-0000-00008F750000}"/>
    <cellStyle name="Total 12 3 5" xfId="34707" xr:uid="{00000000-0005-0000-0000-000090750000}"/>
    <cellStyle name="Total 12 4" xfId="17097" xr:uid="{00000000-0005-0000-0000-000091750000}"/>
    <cellStyle name="Total 12 4 2" xfId="17098" xr:uid="{00000000-0005-0000-0000-000092750000}"/>
    <cellStyle name="Total 12 4 2 2" xfId="17099" xr:uid="{00000000-0005-0000-0000-000093750000}"/>
    <cellStyle name="Total 12 4 2 2 2" xfId="34715" xr:uid="{00000000-0005-0000-0000-000094750000}"/>
    <cellStyle name="Total 12 4 2 3" xfId="34714" xr:uid="{00000000-0005-0000-0000-000095750000}"/>
    <cellStyle name="Total 12 4 3" xfId="17100" xr:uid="{00000000-0005-0000-0000-000096750000}"/>
    <cellStyle name="Total 12 4 3 2" xfId="17101" xr:uid="{00000000-0005-0000-0000-000097750000}"/>
    <cellStyle name="Total 12 4 3 2 2" xfId="34717" xr:uid="{00000000-0005-0000-0000-000098750000}"/>
    <cellStyle name="Total 12 4 3 3" xfId="34716" xr:uid="{00000000-0005-0000-0000-000099750000}"/>
    <cellStyle name="Total 12 4 4" xfId="17102" xr:uid="{00000000-0005-0000-0000-00009A750000}"/>
    <cellStyle name="Total 12 4 4 2" xfId="34718" xr:uid="{00000000-0005-0000-0000-00009B750000}"/>
    <cellStyle name="Total 12 4 5" xfId="34713" xr:uid="{00000000-0005-0000-0000-00009C750000}"/>
    <cellStyle name="Total 12 5" xfId="17103" xr:uid="{00000000-0005-0000-0000-00009D750000}"/>
    <cellStyle name="Total 12 5 2" xfId="17104" xr:uid="{00000000-0005-0000-0000-00009E750000}"/>
    <cellStyle name="Total 12 5 2 2" xfId="17105" xr:uid="{00000000-0005-0000-0000-00009F750000}"/>
    <cellStyle name="Total 12 5 2 2 2" xfId="34721" xr:uid="{00000000-0005-0000-0000-0000A0750000}"/>
    <cellStyle name="Total 12 5 2 3" xfId="34720" xr:uid="{00000000-0005-0000-0000-0000A1750000}"/>
    <cellStyle name="Total 12 5 3" xfId="17106" xr:uid="{00000000-0005-0000-0000-0000A2750000}"/>
    <cellStyle name="Total 12 5 3 2" xfId="17107" xr:uid="{00000000-0005-0000-0000-0000A3750000}"/>
    <cellStyle name="Total 12 5 3 2 2" xfId="34723" xr:uid="{00000000-0005-0000-0000-0000A4750000}"/>
    <cellStyle name="Total 12 5 3 3" xfId="34722" xr:uid="{00000000-0005-0000-0000-0000A5750000}"/>
    <cellStyle name="Total 12 5 4" xfId="17108" xr:uid="{00000000-0005-0000-0000-0000A6750000}"/>
    <cellStyle name="Total 12 5 4 2" xfId="17109" xr:uid="{00000000-0005-0000-0000-0000A7750000}"/>
    <cellStyle name="Total 12 5 4 2 2" xfId="34725" xr:uid="{00000000-0005-0000-0000-0000A8750000}"/>
    <cellStyle name="Total 12 5 4 3" xfId="34724" xr:uid="{00000000-0005-0000-0000-0000A9750000}"/>
    <cellStyle name="Total 12 5 5" xfId="17110" xr:uid="{00000000-0005-0000-0000-0000AA750000}"/>
    <cellStyle name="Total 12 5 5 2" xfId="34726" xr:uid="{00000000-0005-0000-0000-0000AB750000}"/>
    <cellStyle name="Total 12 5 6" xfId="34719" xr:uid="{00000000-0005-0000-0000-0000AC750000}"/>
    <cellStyle name="Total 12 6" xfId="17111" xr:uid="{00000000-0005-0000-0000-0000AD750000}"/>
    <cellStyle name="Total 12 6 2" xfId="17112" xr:uid="{00000000-0005-0000-0000-0000AE750000}"/>
    <cellStyle name="Total 12 6 2 2" xfId="17113" xr:uid="{00000000-0005-0000-0000-0000AF750000}"/>
    <cellStyle name="Total 12 6 2 2 2" xfId="34729" xr:uid="{00000000-0005-0000-0000-0000B0750000}"/>
    <cellStyle name="Total 12 6 2 3" xfId="34728" xr:uid="{00000000-0005-0000-0000-0000B1750000}"/>
    <cellStyle name="Total 12 6 3" xfId="17114" xr:uid="{00000000-0005-0000-0000-0000B2750000}"/>
    <cellStyle name="Total 12 6 3 2" xfId="17115" xr:uid="{00000000-0005-0000-0000-0000B3750000}"/>
    <cellStyle name="Total 12 6 3 2 2" xfId="34731" xr:uid="{00000000-0005-0000-0000-0000B4750000}"/>
    <cellStyle name="Total 12 6 3 3" xfId="34730" xr:uid="{00000000-0005-0000-0000-0000B5750000}"/>
    <cellStyle name="Total 12 6 4" xfId="17116" xr:uid="{00000000-0005-0000-0000-0000B6750000}"/>
    <cellStyle name="Total 12 6 4 2" xfId="34732" xr:uid="{00000000-0005-0000-0000-0000B7750000}"/>
    <cellStyle name="Total 12 6 5" xfId="34727" xr:uid="{00000000-0005-0000-0000-0000B8750000}"/>
    <cellStyle name="Total 12 7" xfId="17117" xr:uid="{00000000-0005-0000-0000-0000B9750000}"/>
    <cellStyle name="Total 12 7 2" xfId="17118" xr:uid="{00000000-0005-0000-0000-0000BA750000}"/>
    <cellStyle name="Total 12 7 2 2" xfId="34734" xr:uid="{00000000-0005-0000-0000-0000BB750000}"/>
    <cellStyle name="Total 12 7 3" xfId="34733" xr:uid="{00000000-0005-0000-0000-0000BC750000}"/>
    <cellStyle name="Total 12 8" xfId="17119" xr:uid="{00000000-0005-0000-0000-0000BD750000}"/>
    <cellStyle name="Total 12 8 2" xfId="17120" xr:uid="{00000000-0005-0000-0000-0000BE750000}"/>
    <cellStyle name="Total 12 8 2 2" xfId="34736" xr:uid="{00000000-0005-0000-0000-0000BF750000}"/>
    <cellStyle name="Total 12 8 3" xfId="34735" xr:uid="{00000000-0005-0000-0000-0000C0750000}"/>
    <cellStyle name="Total 12 9" xfId="17121" xr:uid="{00000000-0005-0000-0000-0000C1750000}"/>
    <cellStyle name="Total 12 9 2" xfId="17122" xr:uid="{00000000-0005-0000-0000-0000C2750000}"/>
    <cellStyle name="Total 12 9 2 2" xfId="34738" xr:uid="{00000000-0005-0000-0000-0000C3750000}"/>
    <cellStyle name="Total 12 9 3" xfId="34737" xr:uid="{00000000-0005-0000-0000-0000C4750000}"/>
    <cellStyle name="Total 13" xfId="17123" xr:uid="{00000000-0005-0000-0000-0000C5750000}"/>
    <cellStyle name="Total 13 10" xfId="17124" xr:uid="{00000000-0005-0000-0000-0000C6750000}"/>
    <cellStyle name="Total 13 10 2" xfId="17125" xr:uid="{00000000-0005-0000-0000-0000C7750000}"/>
    <cellStyle name="Total 13 10 2 2" xfId="34741" xr:uid="{00000000-0005-0000-0000-0000C8750000}"/>
    <cellStyle name="Total 13 10 3" xfId="34740" xr:uid="{00000000-0005-0000-0000-0000C9750000}"/>
    <cellStyle name="Total 13 11" xfId="17126" xr:uid="{00000000-0005-0000-0000-0000CA750000}"/>
    <cellStyle name="Total 13 11 2" xfId="34742" xr:uid="{00000000-0005-0000-0000-0000CB750000}"/>
    <cellStyle name="Total 13 12" xfId="34739" xr:uid="{00000000-0005-0000-0000-0000CC750000}"/>
    <cellStyle name="Total 13 2" xfId="17127" xr:uid="{00000000-0005-0000-0000-0000CD750000}"/>
    <cellStyle name="Total 13 2 2" xfId="17128" xr:uid="{00000000-0005-0000-0000-0000CE750000}"/>
    <cellStyle name="Total 13 2 2 2" xfId="17129" xr:uid="{00000000-0005-0000-0000-0000CF750000}"/>
    <cellStyle name="Total 13 2 2 2 2" xfId="34745" xr:uid="{00000000-0005-0000-0000-0000D0750000}"/>
    <cellStyle name="Total 13 2 2 3" xfId="34744" xr:uid="{00000000-0005-0000-0000-0000D1750000}"/>
    <cellStyle name="Total 13 2 3" xfId="17130" xr:uid="{00000000-0005-0000-0000-0000D2750000}"/>
    <cellStyle name="Total 13 2 3 2" xfId="17131" xr:uid="{00000000-0005-0000-0000-0000D3750000}"/>
    <cellStyle name="Total 13 2 3 2 2" xfId="34747" xr:uid="{00000000-0005-0000-0000-0000D4750000}"/>
    <cellStyle name="Total 13 2 3 3" xfId="34746" xr:uid="{00000000-0005-0000-0000-0000D5750000}"/>
    <cellStyle name="Total 13 2 4" xfId="17132" xr:uid="{00000000-0005-0000-0000-0000D6750000}"/>
    <cellStyle name="Total 13 2 4 2" xfId="34748" xr:uid="{00000000-0005-0000-0000-0000D7750000}"/>
    <cellStyle name="Total 13 2 5" xfId="34743" xr:uid="{00000000-0005-0000-0000-0000D8750000}"/>
    <cellStyle name="Total 13 3" xfId="17133" xr:uid="{00000000-0005-0000-0000-0000D9750000}"/>
    <cellStyle name="Total 13 3 2" xfId="17134" xr:uid="{00000000-0005-0000-0000-0000DA750000}"/>
    <cellStyle name="Total 13 3 2 2" xfId="17135" xr:uid="{00000000-0005-0000-0000-0000DB750000}"/>
    <cellStyle name="Total 13 3 2 2 2" xfId="34751" xr:uid="{00000000-0005-0000-0000-0000DC750000}"/>
    <cellStyle name="Total 13 3 2 3" xfId="34750" xr:uid="{00000000-0005-0000-0000-0000DD750000}"/>
    <cellStyle name="Total 13 3 3" xfId="17136" xr:uid="{00000000-0005-0000-0000-0000DE750000}"/>
    <cellStyle name="Total 13 3 3 2" xfId="17137" xr:uid="{00000000-0005-0000-0000-0000DF750000}"/>
    <cellStyle name="Total 13 3 3 2 2" xfId="34753" xr:uid="{00000000-0005-0000-0000-0000E0750000}"/>
    <cellStyle name="Total 13 3 3 3" xfId="34752" xr:uid="{00000000-0005-0000-0000-0000E1750000}"/>
    <cellStyle name="Total 13 3 4" xfId="17138" xr:uid="{00000000-0005-0000-0000-0000E2750000}"/>
    <cellStyle name="Total 13 3 4 2" xfId="34754" xr:uid="{00000000-0005-0000-0000-0000E3750000}"/>
    <cellStyle name="Total 13 3 5" xfId="34749" xr:uid="{00000000-0005-0000-0000-0000E4750000}"/>
    <cellStyle name="Total 13 4" xfId="17139" xr:uid="{00000000-0005-0000-0000-0000E5750000}"/>
    <cellStyle name="Total 13 4 2" xfId="17140" xr:uid="{00000000-0005-0000-0000-0000E6750000}"/>
    <cellStyle name="Total 13 4 2 2" xfId="17141" xr:uid="{00000000-0005-0000-0000-0000E7750000}"/>
    <cellStyle name="Total 13 4 2 2 2" xfId="34757" xr:uid="{00000000-0005-0000-0000-0000E8750000}"/>
    <cellStyle name="Total 13 4 2 3" xfId="34756" xr:uid="{00000000-0005-0000-0000-0000E9750000}"/>
    <cellStyle name="Total 13 4 3" xfId="17142" xr:uid="{00000000-0005-0000-0000-0000EA750000}"/>
    <cellStyle name="Total 13 4 3 2" xfId="17143" xr:uid="{00000000-0005-0000-0000-0000EB750000}"/>
    <cellStyle name="Total 13 4 3 2 2" xfId="34759" xr:uid="{00000000-0005-0000-0000-0000EC750000}"/>
    <cellStyle name="Total 13 4 3 3" xfId="34758" xr:uid="{00000000-0005-0000-0000-0000ED750000}"/>
    <cellStyle name="Total 13 4 4" xfId="17144" xr:uid="{00000000-0005-0000-0000-0000EE750000}"/>
    <cellStyle name="Total 13 4 4 2" xfId="34760" xr:uid="{00000000-0005-0000-0000-0000EF750000}"/>
    <cellStyle name="Total 13 4 5" xfId="34755" xr:uid="{00000000-0005-0000-0000-0000F0750000}"/>
    <cellStyle name="Total 13 5" xfId="17145" xr:uid="{00000000-0005-0000-0000-0000F1750000}"/>
    <cellStyle name="Total 13 5 2" xfId="17146" xr:uid="{00000000-0005-0000-0000-0000F2750000}"/>
    <cellStyle name="Total 13 5 2 2" xfId="17147" xr:uid="{00000000-0005-0000-0000-0000F3750000}"/>
    <cellStyle name="Total 13 5 2 2 2" xfId="34763" xr:uid="{00000000-0005-0000-0000-0000F4750000}"/>
    <cellStyle name="Total 13 5 2 3" xfId="34762" xr:uid="{00000000-0005-0000-0000-0000F5750000}"/>
    <cellStyle name="Total 13 5 3" xfId="17148" xr:uid="{00000000-0005-0000-0000-0000F6750000}"/>
    <cellStyle name="Total 13 5 3 2" xfId="17149" xr:uid="{00000000-0005-0000-0000-0000F7750000}"/>
    <cellStyle name="Total 13 5 3 2 2" xfId="34765" xr:uid="{00000000-0005-0000-0000-0000F8750000}"/>
    <cellStyle name="Total 13 5 3 3" xfId="34764" xr:uid="{00000000-0005-0000-0000-0000F9750000}"/>
    <cellStyle name="Total 13 5 4" xfId="17150" xr:uid="{00000000-0005-0000-0000-0000FA750000}"/>
    <cellStyle name="Total 13 5 4 2" xfId="17151" xr:uid="{00000000-0005-0000-0000-0000FB750000}"/>
    <cellStyle name="Total 13 5 4 2 2" xfId="34767" xr:uid="{00000000-0005-0000-0000-0000FC750000}"/>
    <cellStyle name="Total 13 5 4 3" xfId="34766" xr:uid="{00000000-0005-0000-0000-0000FD750000}"/>
    <cellStyle name="Total 13 5 5" xfId="17152" xr:uid="{00000000-0005-0000-0000-0000FE750000}"/>
    <cellStyle name="Total 13 5 5 2" xfId="34768" xr:uid="{00000000-0005-0000-0000-0000FF750000}"/>
    <cellStyle name="Total 13 5 6" xfId="34761" xr:uid="{00000000-0005-0000-0000-000000760000}"/>
    <cellStyle name="Total 13 6" xfId="17153" xr:uid="{00000000-0005-0000-0000-000001760000}"/>
    <cellStyle name="Total 13 6 2" xfId="17154" xr:uid="{00000000-0005-0000-0000-000002760000}"/>
    <cellStyle name="Total 13 6 2 2" xfId="17155" xr:uid="{00000000-0005-0000-0000-000003760000}"/>
    <cellStyle name="Total 13 6 2 2 2" xfId="34771" xr:uid="{00000000-0005-0000-0000-000004760000}"/>
    <cellStyle name="Total 13 6 2 3" xfId="34770" xr:uid="{00000000-0005-0000-0000-000005760000}"/>
    <cellStyle name="Total 13 6 3" xfId="17156" xr:uid="{00000000-0005-0000-0000-000006760000}"/>
    <cellStyle name="Total 13 6 3 2" xfId="17157" xr:uid="{00000000-0005-0000-0000-000007760000}"/>
    <cellStyle name="Total 13 6 3 2 2" xfId="34773" xr:uid="{00000000-0005-0000-0000-000008760000}"/>
    <cellStyle name="Total 13 6 3 3" xfId="34772" xr:uid="{00000000-0005-0000-0000-000009760000}"/>
    <cellStyle name="Total 13 6 4" xfId="17158" xr:uid="{00000000-0005-0000-0000-00000A760000}"/>
    <cellStyle name="Total 13 6 4 2" xfId="34774" xr:uid="{00000000-0005-0000-0000-00000B760000}"/>
    <cellStyle name="Total 13 6 5" xfId="34769" xr:uid="{00000000-0005-0000-0000-00000C760000}"/>
    <cellStyle name="Total 13 7" xfId="17159" xr:uid="{00000000-0005-0000-0000-00000D760000}"/>
    <cellStyle name="Total 13 7 2" xfId="17160" xr:uid="{00000000-0005-0000-0000-00000E760000}"/>
    <cellStyle name="Total 13 7 2 2" xfId="34776" xr:uid="{00000000-0005-0000-0000-00000F760000}"/>
    <cellStyle name="Total 13 7 3" xfId="34775" xr:uid="{00000000-0005-0000-0000-000010760000}"/>
    <cellStyle name="Total 13 8" xfId="17161" xr:uid="{00000000-0005-0000-0000-000011760000}"/>
    <cellStyle name="Total 13 8 2" xfId="17162" xr:uid="{00000000-0005-0000-0000-000012760000}"/>
    <cellStyle name="Total 13 8 2 2" xfId="34778" xr:uid="{00000000-0005-0000-0000-000013760000}"/>
    <cellStyle name="Total 13 8 3" xfId="34777" xr:uid="{00000000-0005-0000-0000-000014760000}"/>
    <cellStyle name="Total 13 9" xfId="17163" xr:uid="{00000000-0005-0000-0000-000015760000}"/>
    <cellStyle name="Total 13 9 2" xfId="17164" xr:uid="{00000000-0005-0000-0000-000016760000}"/>
    <cellStyle name="Total 13 9 2 2" xfId="34780" xr:uid="{00000000-0005-0000-0000-000017760000}"/>
    <cellStyle name="Total 13 9 3" xfId="34779" xr:uid="{00000000-0005-0000-0000-000018760000}"/>
    <cellStyle name="Total 14" xfId="17165" xr:uid="{00000000-0005-0000-0000-000019760000}"/>
    <cellStyle name="Total 14 10" xfId="17166" xr:uid="{00000000-0005-0000-0000-00001A760000}"/>
    <cellStyle name="Total 14 10 2" xfId="17167" xr:uid="{00000000-0005-0000-0000-00001B760000}"/>
    <cellStyle name="Total 14 10 2 2" xfId="34783" xr:uid="{00000000-0005-0000-0000-00001C760000}"/>
    <cellStyle name="Total 14 10 3" xfId="34782" xr:uid="{00000000-0005-0000-0000-00001D760000}"/>
    <cellStyle name="Total 14 11" xfId="17168" xr:uid="{00000000-0005-0000-0000-00001E760000}"/>
    <cellStyle name="Total 14 11 2" xfId="34784" xr:uid="{00000000-0005-0000-0000-00001F760000}"/>
    <cellStyle name="Total 14 12" xfId="34781" xr:uid="{00000000-0005-0000-0000-000020760000}"/>
    <cellStyle name="Total 14 2" xfId="17169" xr:uid="{00000000-0005-0000-0000-000021760000}"/>
    <cellStyle name="Total 14 2 2" xfId="17170" xr:uid="{00000000-0005-0000-0000-000022760000}"/>
    <cellStyle name="Total 14 2 2 2" xfId="17171" xr:uid="{00000000-0005-0000-0000-000023760000}"/>
    <cellStyle name="Total 14 2 2 2 2" xfId="34787" xr:uid="{00000000-0005-0000-0000-000024760000}"/>
    <cellStyle name="Total 14 2 2 3" xfId="34786" xr:uid="{00000000-0005-0000-0000-000025760000}"/>
    <cellStyle name="Total 14 2 3" xfId="17172" xr:uid="{00000000-0005-0000-0000-000026760000}"/>
    <cellStyle name="Total 14 2 3 2" xfId="17173" xr:uid="{00000000-0005-0000-0000-000027760000}"/>
    <cellStyle name="Total 14 2 3 2 2" xfId="34789" xr:uid="{00000000-0005-0000-0000-000028760000}"/>
    <cellStyle name="Total 14 2 3 3" xfId="34788" xr:uid="{00000000-0005-0000-0000-000029760000}"/>
    <cellStyle name="Total 14 2 4" xfId="17174" xr:uid="{00000000-0005-0000-0000-00002A760000}"/>
    <cellStyle name="Total 14 2 4 2" xfId="34790" xr:uid="{00000000-0005-0000-0000-00002B760000}"/>
    <cellStyle name="Total 14 2 5" xfId="34785" xr:uid="{00000000-0005-0000-0000-00002C760000}"/>
    <cellStyle name="Total 14 3" xfId="17175" xr:uid="{00000000-0005-0000-0000-00002D760000}"/>
    <cellStyle name="Total 14 3 2" xfId="17176" xr:uid="{00000000-0005-0000-0000-00002E760000}"/>
    <cellStyle name="Total 14 3 2 2" xfId="17177" xr:uid="{00000000-0005-0000-0000-00002F760000}"/>
    <cellStyle name="Total 14 3 2 2 2" xfId="34793" xr:uid="{00000000-0005-0000-0000-000030760000}"/>
    <cellStyle name="Total 14 3 2 3" xfId="34792" xr:uid="{00000000-0005-0000-0000-000031760000}"/>
    <cellStyle name="Total 14 3 3" xfId="17178" xr:uid="{00000000-0005-0000-0000-000032760000}"/>
    <cellStyle name="Total 14 3 3 2" xfId="17179" xr:uid="{00000000-0005-0000-0000-000033760000}"/>
    <cellStyle name="Total 14 3 3 2 2" xfId="34795" xr:uid="{00000000-0005-0000-0000-000034760000}"/>
    <cellStyle name="Total 14 3 3 3" xfId="34794" xr:uid="{00000000-0005-0000-0000-000035760000}"/>
    <cellStyle name="Total 14 3 4" xfId="17180" xr:uid="{00000000-0005-0000-0000-000036760000}"/>
    <cellStyle name="Total 14 3 4 2" xfId="34796" xr:uid="{00000000-0005-0000-0000-000037760000}"/>
    <cellStyle name="Total 14 3 5" xfId="34791" xr:uid="{00000000-0005-0000-0000-000038760000}"/>
    <cellStyle name="Total 14 4" xfId="17181" xr:uid="{00000000-0005-0000-0000-000039760000}"/>
    <cellStyle name="Total 14 4 2" xfId="17182" xr:uid="{00000000-0005-0000-0000-00003A760000}"/>
    <cellStyle name="Total 14 4 2 2" xfId="17183" xr:uid="{00000000-0005-0000-0000-00003B760000}"/>
    <cellStyle name="Total 14 4 2 2 2" xfId="34799" xr:uid="{00000000-0005-0000-0000-00003C760000}"/>
    <cellStyle name="Total 14 4 2 3" xfId="34798" xr:uid="{00000000-0005-0000-0000-00003D760000}"/>
    <cellStyle name="Total 14 4 3" xfId="17184" xr:uid="{00000000-0005-0000-0000-00003E760000}"/>
    <cellStyle name="Total 14 4 3 2" xfId="17185" xr:uid="{00000000-0005-0000-0000-00003F760000}"/>
    <cellStyle name="Total 14 4 3 2 2" xfId="34801" xr:uid="{00000000-0005-0000-0000-000040760000}"/>
    <cellStyle name="Total 14 4 3 3" xfId="34800" xr:uid="{00000000-0005-0000-0000-000041760000}"/>
    <cellStyle name="Total 14 4 4" xfId="17186" xr:uid="{00000000-0005-0000-0000-000042760000}"/>
    <cellStyle name="Total 14 4 4 2" xfId="34802" xr:uid="{00000000-0005-0000-0000-000043760000}"/>
    <cellStyle name="Total 14 4 5" xfId="34797" xr:uid="{00000000-0005-0000-0000-000044760000}"/>
    <cellStyle name="Total 14 5" xfId="17187" xr:uid="{00000000-0005-0000-0000-000045760000}"/>
    <cellStyle name="Total 14 5 2" xfId="17188" xr:uid="{00000000-0005-0000-0000-000046760000}"/>
    <cellStyle name="Total 14 5 2 2" xfId="17189" xr:uid="{00000000-0005-0000-0000-000047760000}"/>
    <cellStyle name="Total 14 5 2 2 2" xfId="34805" xr:uid="{00000000-0005-0000-0000-000048760000}"/>
    <cellStyle name="Total 14 5 2 3" xfId="34804" xr:uid="{00000000-0005-0000-0000-000049760000}"/>
    <cellStyle name="Total 14 5 3" xfId="17190" xr:uid="{00000000-0005-0000-0000-00004A760000}"/>
    <cellStyle name="Total 14 5 3 2" xfId="17191" xr:uid="{00000000-0005-0000-0000-00004B760000}"/>
    <cellStyle name="Total 14 5 3 2 2" xfId="34807" xr:uid="{00000000-0005-0000-0000-00004C760000}"/>
    <cellStyle name="Total 14 5 3 3" xfId="34806" xr:uid="{00000000-0005-0000-0000-00004D760000}"/>
    <cellStyle name="Total 14 5 4" xfId="17192" xr:uid="{00000000-0005-0000-0000-00004E760000}"/>
    <cellStyle name="Total 14 5 4 2" xfId="17193" xr:uid="{00000000-0005-0000-0000-00004F760000}"/>
    <cellStyle name="Total 14 5 4 2 2" xfId="34809" xr:uid="{00000000-0005-0000-0000-000050760000}"/>
    <cellStyle name="Total 14 5 4 3" xfId="34808" xr:uid="{00000000-0005-0000-0000-000051760000}"/>
    <cellStyle name="Total 14 5 5" xfId="17194" xr:uid="{00000000-0005-0000-0000-000052760000}"/>
    <cellStyle name="Total 14 5 5 2" xfId="34810" xr:uid="{00000000-0005-0000-0000-000053760000}"/>
    <cellStyle name="Total 14 5 6" xfId="34803" xr:uid="{00000000-0005-0000-0000-000054760000}"/>
    <cellStyle name="Total 14 6" xfId="17195" xr:uid="{00000000-0005-0000-0000-000055760000}"/>
    <cellStyle name="Total 14 6 2" xfId="17196" xr:uid="{00000000-0005-0000-0000-000056760000}"/>
    <cellStyle name="Total 14 6 2 2" xfId="17197" xr:uid="{00000000-0005-0000-0000-000057760000}"/>
    <cellStyle name="Total 14 6 2 2 2" xfId="34813" xr:uid="{00000000-0005-0000-0000-000058760000}"/>
    <cellStyle name="Total 14 6 2 3" xfId="34812" xr:uid="{00000000-0005-0000-0000-000059760000}"/>
    <cellStyle name="Total 14 6 3" xfId="17198" xr:uid="{00000000-0005-0000-0000-00005A760000}"/>
    <cellStyle name="Total 14 6 3 2" xfId="17199" xr:uid="{00000000-0005-0000-0000-00005B760000}"/>
    <cellStyle name="Total 14 6 3 2 2" xfId="34815" xr:uid="{00000000-0005-0000-0000-00005C760000}"/>
    <cellStyle name="Total 14 6 3 3" xfId="34814" xr:uid="{00000000-0005-0000-0000-00005D760000}"/>
    <cellStyle name="Total 14 6 4" xfId="17200" xr:uid="{00000000-0005-0000-0000-00005E760000}"/>
    <cellStyle name="Total 14 6 4 2" xfId="34816" xr:uid="{00000000-0005-0000-0000-00005F760000}"/>
    <cellStyle name="Total 14 6 5" xfId="34811" xr:uid="{00000000-0005-0000-0000-000060760000}"/>
    <cellStyle name="Total 14 7" xfId="17201" xr:uid="{00000000-0005-0000-0000-000061760000}"/>
    <cellStyle name="Total 14 7 2" xfId="17202" xr:uid="{00000000-0005-0000-0000-000062760000}"/>
    <cellStyle name="Total 14 7 2 2" xfId="34818" xr:uid="{00000000-0005-0000-0000-000063760000}"/>
    <cellStyle name="Total 14 7 3" xfId="34817" xr:uid="{00000000-0005-0000-0000-000064760000}"/>
    <cellStyle name="Total 14 8" xfId="17203" xr:uid="{00000000-0005-0000-0000-000065760000}"/>
    <cellStyle name="Total 14 8 2" xfId="17204" xr:uid="{00000000-0005-0000-0000-000066760000}"/>
    <cellStyle name="Total 14 8 2 2" xfId="34820" xr:uid="{00000000-0005-0000-0000-000067760000}"/>
    <cellStyle name="Total 14 8 3" xfId="34819" xr:uid="{00000000-0005-0000-0000-000068760000}"/>
    <cellStyle name="Total 14 9" xfId="17205" xr:uid="{00000000-0005-0000-0000-000069760000}"/>
    <cellStyle name="Total 14 9 2" xfId="17206" xr:uid="{00000000-0005-0000-0000-00006A760000}"/>
    <cellStyle name="Total 14 9 2 2" xfId="34822" xr:uid="{00000000-0005-0000-0000-00006B760000}"/>
    <cellStyle name="Total 14 9 3" xfId="34821" xr:uid="{00000000-0005-0000-0000-00006C760000}"/>
    <cellStyle name="Total 15" xfId="17207" xr:uid="{00000000-0005-0000-0000-00006D760000}"/>
    <cellStyle name="Total 15 10" xfId="17208" xr:uid="{00000000-0005-0000-0000-00006E760000}"/>
    <cellStyle name="Total 15 10 2" xfId="17209" xr:uid="{00000000-0005-0000-0000-00006F760000}"/>
    <cellStyle name="Total 15 10 2 2" xfId="34825" xr:uid="{00000000-0005-0000-0000-000070760000}"/>
    <cellStyle name="Total 15 10 3" xfId="34824" xr:uid="{00000000-0005-0000-0000-000071760000}"/>
    <cellStyle name="Total 15 11" xfId="17210" xr:uid="{00000000-0005-0000-0000-000072760000}"/>
    <cellStyle name="Total 15 11 2" xfId="34826" xr:uid="{00000000-0005-0000-0000-000073760000}"/>
    <cellStyle name="Total 15 12" xfId="34823" xr:uid="{00000000-0005-0000-0000-000074760000}"/>
    <cellStyle name="Total 15 2" xfId="17211" xr:uid="{00000000-0005-0000-0000-000075760000}"/>
    <cellStyle name="Total 15 2 2" xfId="17212" xr:uid="{00000000-0005-0000-0000-000076760000}"/>
    <cellStyle name="Total 15 2 2 2" xfId="17213" xr:uid="{00000000-0005-0000-0000-000077760000}"/>
    <cellStyle name="Total 15 2 2 2 2" xfId="34829" xr:uid="{00000000-0005-0000-0000-000078760000}"/>
    <cellStyle name="Total 15 2 2 3" xfId="34828" xr:uid="{00000000-0005-0000-0000-000079760000}"/>
    <cellStyle name="Total 15 2 3" xfId="17214" xr:uid="{00000000-0005-0000-0000-00007A760000}"/>
    <cellStyle name="Total 15 2 3 2" xfId="17215" xr:uid="{00000000-0005-0000-0000-00007B760000}"/>
    <cellStyle name="Total 15 2 3 2 2" xfId="34831" xr:uid="{00000000-0005-0000-0000-00007C760000}"/>
    <cellStyle name="Total 15 2 3 3" xfId="34830" xr:uid="{00000000-0005-0000-0000-00007D760000}"/>
    <cellStyle name="Total 15 2 4" xfId="17216" xr:uid="{00000000-0005-0000-0000-00007E760000}"/>
    <cellStyle name="Total 15 2 4 2" xfId="34832" xr:uid="{00000000-0005-0000-0000-00007F760000}"/>
    <cellStyle name="Total 15 2 5" xfId="34827" xr:uid="{00000000-0005-0000-0000-000080760000}"/>
    <cellStyle name="Total 15 3" xfId="17217" xr:uid="{00000000-0005-0000-0000-000081760000}"/>
    <cellStyle name="Total 15 3 2" xfId="17218" xr:uid="{00000000-0005-0000-0000-000082760000}"/>
    <cellStyle name="Total 15 3 2 2" xfId="17219" xr:uid="{00000000-0005-0000-0000-000083760000}"/>
    <cellStyle name="Total 15 3 2 2 2" xfId="34835" xr:uid="{00000000-0005-0000-0000-000084760000}"/>
    <cellStyle name="Total 15 3 2 3" xfId="34834" xr:uid="{00000000-0005-0000-0000-000085760000}"/>
    <cellStyle name="Total 15 3 3" xfId="17220" xr:uid="{00000000-0005-0000-0000-000086760000}"/>
    <cellStyle name="Total 15 3 3 2" xfId="17221" xr:uid="{00000000-0005-0000-0000-000087760000}"/>
    <cellStyle name="Total 15 3 3 2 2" xfId="34837" xr:uid="{00000000-0005-0000-0000-000088760000}"/>
    <cellStyle name="Total 15 3 3 3" xfId="34836" xr:uid="{00000000-0005-0000-0000-000089760000}"/>
    <cellStyle name="Total 15 3 4" xfId="17222" xr:uid="{00000000-0005-0000-0000-00008A760000}"/>
    <cellStyle name="Total 15 3 4 2" xfId="34838" xr:uid="{00000000-0005-0000-0000-00008B760000}"/>
    <cellStyle name="Total 15 3 5" xfId="34833" xr:uid="{00000000-0005-0000-0000-00008C760000}"/>
    <cellStyle name="Total 15 4" xfId="17223" xr:uid="{00000000-0005-0000-0000-00008D760000}"/>
    <cellStyle name="Total 15 4 2" xfId="17224" xr:uid="{00000000-0005-0000-0000-00008E760000}"/>
    <cellStyle name="Total 15 4 2 2" xfId="17225" xr:uid="{00000000-0005-0000-0000-00008F760000}"/>
    <cellStyle name="Total 15 4 2 2 2" xfId="34841" xr:uid="{00000000-0005-0000-0000-000090760000}"/>
    <cellStyle name="Total 15 4 2 3" xfId="34840" xr:uid="{00000000-0005-0000-0000-000091760000}"/>
    <cellStyle name="Total 15 4 3" xfId="17226" xr:uid="{00000000-0005-0000-0000-000092760000}"/>
    <cellStyle name="Total 15 4 3 2" xfId="17227" xr:uid="{00000000-0005-0000-0000-000093760000}"/>
    <cellStyle name="Total 15 4 3 2 2" xfId="34843" xr:uid="{00000000-0005-0000-0000-000094760000}"/>
    <cellStyle name="Total 15 4 3 3" xfId="34842" xr:uid="{00000000-0005-0000-0000-000095760000}"/>
    <cellStyle name="Total 15 4 4" xfId="17228" xr:uid="{00000000-0005-0000-0000-000096760000}"/>
    <cellStyle name="Total 15 4 4 2" xfId="34844" xr:uid="{00000000-0005-0000-0000-000097760000}"/>
    <cellStyle name="Total 15 4 5" xfId="34839" xr:uid="{00000000-0005-0000-0000-000098760000}"/>
    <cellStyle name="Total 15 5" xfId="17229" xr:uid="{00000000-0005-0000-0000-000099760000}"/>
    <cellStyle name="Total 15 5 2" xfId="17230" xr:uid="{00000000-0005-0000-0000-00009A760000}"/>
    <cellStyle name="Total 15 5 2 2" xfId="17231" xr:uid="{00000000-0005-0000-0000-00009B760000}"/>
    <cellStyle name="Total 15 5 2 2 2" xfId="34847" xr:uid="{00000000-0005-0000-0000-00009C760000}"/>
    <cellStyle name="Total 15 5 2 3" xfId="34846" xr:uid="{00000000-0005-0000-0000-00009D760000}"/>
    <cellStyle name="Total 15 5 3" xfId="17232" xr:uid="{00000000-0005-0000-0000-00009E760000}"/>
    <cellStyle name="Total 15 5 3 2" xfId="17233" xr:uid="{00000000-0005-0000-0000-00009F760000}"/>
    <cellStyle name="Total 15 5 3 2 2" xfId="34849" xr:uid="{00000000-0005-0000-0000-0000A0760000}"/>
    <cellStyle name="Total 15 5 3 3" xfId="34848" xr:uid="{00000000-0005-0000-0000-0000A1760000}"/>
    <cellStyle name="Total 15 5 4" xfId="17234" xr:uid="{00000000-0005-0000-0000-0000A2760000}"/>
    <cellStyle name="Total 15 5 4 2" xfId="17235" xr:uid="{00000000-0005-0000-0000-0000A3760000}"/>
    <cellStyle name="Total 15 5 4 2 2" xfId="34851" xr:uid="{00000000-0005-0000-0000-0000A4760000}"/>
    <cellStyle name="Total 15 5 4 3" xfId="34850" xr:uid="{00000000-0005-0000-0000-0000A5760000}"/>
    <cellStyle name="Total 15 5 5" xfId="17236" xr:uid="{00000000-0005-0000-0000-0000A6760000}"/>
    <cellStyle name="Total 15 5 5 2" xfId="34852" xr:uid="{00000000-0005-0000-0000-0000A7760000}"/>
    <cellStyle name="Total 15 5 6" xfId="34845" xr:uid="{00000000-0005-0000-0000-0000A8760000}"/>
    <cellStyle name="Total 15 6" xfId="17237" xr:uid="{00000000-0005-0000-0000-0000A9760000}"/>
    <cellStyle name="Total 15 6 2" xfId="17238" xr:uid="{00000000-0005-0000-0000-0000AA760000}"/>
    <cellStyle name="Total 15 6 2 2" xfId="17239" xr:uid="{00000000-0005-0000-0000-0000AB760000}"/>
    <cellStyle name="Total 15 6 2 2 2" xfId="34855" xr:uid="{00000000-0005-0000-0000-0000AC760000}"/>
    <cellStyle name="Total 15 6 2 3" xfId="34854" xr:uid="{00000000-0005-0000-0000-0000AD760000}"/>
    <cellStyle name="Total 15 6 3" xfId="17240" xr:uid="{00000000-0005-0000-0000-0000AE760000}"/>
    <cellStyle name="Total 15 6 3 2" xfId="17241" xr:uid="{00000000-0005-0000-0000-0000AF760000}"/>
    <cellStyle name="Total 15 6 3 2 2" xfId="34857" xr:uid="{00000000-0005-0000-0000-0000B0760000}"/>
    <cellStyle name="Total 15 6 3 3" xfId="34856" xr:uid="{00000000-0005-0000-0000-0000B1760000}"/>
    <cellStyle name="Total 15 6 4" xfId="17242" xr:uid="{00000000-0005-0000-0000-0000B2760000}"/>
    <cellStyle name="Total 15 6 4 2" xfId="34858" xr:uid="{00000000-0005-0000-0000-0000B3760000}"/>
    <cellStyle name="Total 15 6 5" xfId="34853" xr:uid="{00000000-0005-0000-0000-0000B4760000}"/>
    <cellStyle name="Total 15 7" xfId="17243" xr:uid="{00000000-0005-0000-0000-0000B5760000}"/>
    <cellStyle name="Total 15 7 2" xfId="17244" xr:uid="{00000000-0005-0000-0000-0000B6760000}"/>
    <cellStyle name="Total 15 7 2 2" xfId="34860" xr:uid="{00000000-0005-0000-0000-0000B7760000}"/>
    <cellStyle name="Total 15 7 3" xfId="34859" xr:uid="{00000000-0005-0000-0000-0000B8760000}"/>
    <cellStyle name="Total 15 8" xfId="17245" xr:uid="{00000000-0005-0000-0000-0000B9760000}"/>
    <cellStyle name="Total 15 8 2" xfId="17246" xr:uid="{00000000-0005-0000-0000-0000BA760000}"/>
    <cellStyle name="Total 15 8 2 2" xfId="34862" xr:uid="{00000000-0005-0000-0000-0000BB760000}"/>
    <cellStyle name="Total 15 8 3" xfId="34861" xr:uid="{00000000-0005-0000-0000-0000BC760000}"/>
    <cellStyle name="Total 15 9" xfId="17247" xr:uid="{00000000-0005-0000-0000-0000BD760000}"/>
    <cellStyle name="Total 15 9 2" xfId="17248" xr:uid="{00000000-0005-0000-0000-0000BE760000}"/>
    <cellStyle name="Total 15 9 2 2" xfId="34864" xr:uid="{00000000-0005-0000-0000-0000BF760000}"/>
    <cellStyle name="Total 15 9 3" xfId="34863" xr:uid="{00000000-0005-0000-0000-0000C0760000}"/>
    <cellStyle name="Total 16" xfId="17249" xr:uid="{00000000-0005-0000-0000-0000C1760000}"/>
    <cellStyle name="Total 16 10" xfId="17250" xr:uid="{00000000-0005-0000-0000-0000C2760000}"/>
    <cellStyle name="Total 16 10 2" xfId="17251" xr:uid="{00000000-0005-0000-0000-0000C3760000}"/>
    <cellStyle name="Total 16 10 2 2" xfId="34867" xr:uid="{00000000-0005-0000-0000-0000C4760000}"/>
    <cellStyle name="Total 16 10 3" xfId="34866" xr:uid="{00000000-0005-0000-0000-0000C5760000}"/>
    <cellStyle name="Total 16 11" xfId="17252" xr:uid="{00000000-0005-0000-0000-0000C6760000}"/>
    <cellStyle name="Total 16 11 2" xfId="34868" xr:uid="{00000000-0005-0000-0000-0000C7760000}"/>
    <cellStyle name="Total 16 12" xfId="34865" xr:uid="{00000000-0005-0000-0000-0000C8760000}"/>
    <cellStyle name="Total 16 2" xfId="17253" xr:uid="{00000000-0005-0000-0000-0000C9760000}"/>
    <cellStyle name="Total 16 2 2" xfId="17254" xr:uid="{00000000-0005-0000-0000-0000CA760000}"/>
    <cellStyle name="Total 16 2 2 2" xfId="17255" xr:uid="{00000000-0005-0000-0000-0000CB760000}"/>
    <cellStyle name="Total 16 2 2 2 2" xfId="34871" xr:uid="{00000000-0005-0000-0000-0000CC760000}"/>
    <cellStyle name="Total 16 2 2 3" xfId="34870" xr:uid="{00000000-0005-0000-0000-0000CD760000}"/>
    <cellStyle name="Total 16 2 3" xfId="17256" xr:uid="{00000000-0005-0000-0000-0000CE760000}"/>
    <cellStyle name="Total 16 2 3 2" xfId="17257" xr:uid="{00000000-0005-0000-0000-0000CF760000}"/>
    <cellStyle name="Total 16 2 3 2 2" xfId="34873" xr:uid="{00000000-0005-0000-0000-0000D0760000}"/>
    <cellStyle name="Total 16 2 3 3" xfId="34872" xr:uid="{00000000-0005-0000-0000-0000D1760000}"/>
    <cellStyle name="Total 16 2 4" xfId="17258" xr:uid="{00000000-0005-0000-0000-0000D2760000}"/>
    <cellStyle name="Total 16 2 4 2" xfId="34874" xr:uid="{00000000-0005-0000-0000-0000D3760000}"/>
    <cellStyle name="Total 16 2 5" xfId="34869" xr:uid="{00000000-0005-0000-0000-0000D4760000}"/>
    <cellStyle name="Total 16 3" xfId="17259" xr:uid="{00000000-0005-0000-0000-0000D5760000}"/>
    <cellStyle name="Total 16 3 2" xfId="17260" xr:uid="{00000000-0005-0000-0000-0000D6760000}"/>
    <cellStyle name="Total 16 3 2 2" xfId="17261" xr:uid="{00000000-0005-0000-0000-0000D7760000}"/>
    <cellStyle name="Total 16 3 2 2 2" xfId="34877" xr:uid="{00000000-0005-0000-0000-0000D8760000}"/>
    <cellStyle name="Total 16 3 2 3" xfId="34876" xr:uid="{00000000-0005-0000-0000-0000D9760000}"/>
    <cellStyle name="Total 16 3 3" xfId="17262" xr:uid="{00000000-0005-0000-0000-0000DA760000}"/>
    <cellStyle name="Total 16 3 3 2" xfId="17263" xr:uid="{00000000-0005-0000-0000-0000DB760000}"/>
    <cellStyle name="Total 16 3 3 2 2" xfId="34879" xr:uid="{00000000-0005-0000-0000-0000DC760000}"/>
    <cellStyle name="Total 16 3 3 3" xfId="34878" xr:uid="{00000000-0005-0000-0000-0000DD760000}"/>
    <cellStyle name="Total 16 3 4" xfId="17264" xr:uid="{00000000-0005-0000-0000-0000DE760000}"/>
    <cellStyle name="Total 16 3 4 2" xfId="34880" xr:uid="{00000000-0005-0000-0000-0000DF760000}"/>
    <cellStyle name="Total 16 3 5" xfId="34875" xr:uid="{00000000-0005-0000-0000-0000E0760000}"/>
    <cellStyle name="Total 16 4" xfId="17265" xr:uid="{00000000-0005-0000-0000-0000E1760000}"/>
    <cellStyle name="Total 16 4 2" xfId="17266" xr:uid="{00000000-0005-0000-0000-0000E2760000}"/>
    <cellStyle name="Total 16 4 2 2" xfId="17267" xr:uid="{00000000-0005-0000-0000-0000E3760000}"/>
    <cellStyle name="Total 16 4 2 2 2" xfId="34883" xr:uid="{00000000-0005-0000-0000-0000E4760000}"/>
    <cellStyle name="Total 16 4 2 3" xfId="34882" xr:uid="{00000000-0005-0000-0000-0000E5760000}"/>
    <cellStyle name="Total 16 4 3" xfId="17268" xr:uid="{00000000-0005-0000-0000-0000E6760000}"/>
    <cellStyle name="Total 16 4 3 2" xfId="17269" xr:uid="{00000000-0005-0000-0000-0000E7760000}"/>
    <cellStyle name="Total 16 4 3 2 2" xfId="34885" xr:uid="{00000000-0005-0000-0000-0000E8760000}"/>
    <cellStyle name="Total 16 4 3 3" xfId="34884" xr:uid="{00000000-0005-0000-0000-0000E9760000}"/>
    <cellStyle name="Total 16 4 4" xfId="17270" xr:uid="{00000000-0005-0000-0000-0000EA760000}"/>
    <cellStyle name="Total 16 4 4 2" xfId="34886" xr:uid="{00000000-0005-0000-0000-0000EB760000}"/>
    <cellStyle name="Total 16 4 5" xfId="34881" xr:uid="{00000000-0005-0000-0000-0000EC760000}"/>
    <cellStyle name="Total 16 5" xfId="17271" xr:uid="{00000000-0005-0000-0000-0000ED760000}"/>
    <cellStyle name="Total 16 5 2" xfId="17272" xr:uid="{00000000-0005-0000-0000-0000EE760000}"/>
    <cellStyle name="Total 16 5 2 2" xfId="17273" xr:uid="{00000000-0005-0000-0000-0000EF760000}"/>
    <cellStyle name="Total 16 5 2 2 2" xfId="34889" xr:uid="{00000000-0005-0000-0000-0000F0760000}"/>
    <cellStyle name="Total 16 5 2 3" xfId="34888" xr:uid="{00000000-0005-0000-0000-0000F1760000}"/>
    <cellStyle name="Total 16 5 3" xfId="17274" xr:uid="{00000000-0005-0000-0000-0000F2760000}"/>
    <cellStyle name="Total 16 5 3 2" xfId="17275" xr:uid="{00000000-0005-0000-0000-0000F3760000}"/>
    <cellStyle name="Total 16 5 3 2 2" xfId="34891" xr:uid="{00000000-0005-0000-0000-0000F4760000}"/>
    <cellStyle name="Total 16 5 3 3" xfId="34890" xr:uid="{00000000-0005-0000-0000-0000F5760000}"/>
    <cellStyle name="Total 16 5 4" xfId="17276" xr:uid="{00000000-0005-0000-0000-0000F6760000}"/>
    <cellStyle name="Total 16 5 4 2" xfId="17277" xr:uid="{00000000-0005-0000-0000-0000F7760000}"/>
    <cellStyle name="Total 16 5 4 2 2" xfId="34893" xr:uid="{00000000-0005-0000-0000-0000F8760000}"/>
    <cellStyle name="Total 16 5 4 3" xfId="34892" xr:uid="{00000000-0005-0000-0000-0000F9760000}"/>
    <cellStyle name="Total 16 5 5" xfId="17278" xr:uid="{00000000-0005-0000-0000-0000FA760000}"/>
    <cellStyle name="Total 16 5 5 2" xfId="34894" xr:uid="{00000000-0005-0000-0000-0000FB760000}"/>
    <cellStyle name="Total 16 5 6" xfId="34887" xr:uid="{00000000-0005-0000-0000-0000FC760000}"/>
    <cellStyle name="Total 16 6" xfId="17279" xr:uid="{00000000-0005-0000-0000-0000FD760000}"/>
    <cellStyle name="Total 16 6 2" xfId="17280" xr:uid="{00000000-0005-0000-0000-0000FE760000}"/>
    <cellStyle name="Total 16 6 2 2" xfId="17281" xr:uid="{00000000-0005-0000-0000-0000FF760000}"/>
    <cellStyle name="Total 16 6 2 2 2" xfId="34897" xr:uid="{00000000-0005-0000-0000-000000770000}"/>
    <cellStyle name="Total 16 6 2 3" xfId="34896" xr:uid="{00000000-0005-0000-0000-000001770000}"/>
    <cellStyle name="Total 16 6 3" xfId="17282" xr:uid="{00000000-0005-0000-0000-000002770000}"/>
    <cellStyle name="Total 16 6 3 2" xfId="17283" xr:uid="{00000000-0005-0000-0000-000003770000}"/>
    <cellStyle name="Total 16 6 3 2 2" xfId="34899" xr:uid="{00000000-0005-0000-0000-000004770000}"/>
    <cellStyle name="Total 16 6 3 3" xfId="34898" xr:uid="{00000000-0005-0000-0000-000005770000}"/>
    <cellStyle name="Total 16 6 4" xfId="17284" xr:uid="{00000000-0005-0000-0000-000006770000}"/>
    <cellStyle name="Total 16 6 4 2" xfId="34900" xr:uid="{00000000-0005-0000-0000-000007770000}"/>
    <cellStyle name="Total 16 6 5" xfId="34895" xr:uid="{00000000-0005-0000-0000-000008770000}"/>
    <cellStyle name="Total 16 7" xfId="17285" xr:uid="{00000000-0005-0000-0000-000009770000}"/>
    <cellStyle name="Total 16 7 2" xfId="17286" xr:uid="{00000000-0005-0000-0000-00000A770000}"/>
    <cellStyle name="Total 16 7 2 2" xfId="34902" xr:uid="{00000000-0005-0000-0000-00000B770000}"/>
    <cellStyle name="Total 16 7 3" xfId="34901" xr:uid="{00000000-0005-0000-0000-00000C770000}"/>
    <cellStyle name="Total 16 8" xfId="17287" xr:uid="{00000000-0005-0000-0000-00000D770000}"/>
    <cellStyle name="Total 16 8 2" xfId="17288" xr:uid="{00000000-0005-0000-0000-00000E770000}"/>
    <cellStyle name="Total 16 8 2 2" xfId="34904" xr:uid="{00000000-0005-0000-0000-00000F770000}"/>
    <cellStyle name="Total 16 8 3" xfId="34903" xr:uid="{00000000-0005-0000-0000-000010770000}"/>
    <cellStyle name="Total 16 9" xfId="17289" xr:uid="{00000000-0005-0000-0000-000011770000}"/>
    <cellStyle name="Total 16 9 2" xfId="17290" xr:uid="{00000000-0005-0000-0000-000012770000}"/>
    <cellStyle name="Total 16 9 2 2" xfId="34906" xr:uid="{00000000-0005-0000-0000-000013770000}"/>
    <cellStyle name="Total 16 9 3" xfId="34905" xr:uid="{00000000-0005-0000-0000-000014770000}"/>
    <cellStyle name="Total 17" xfId="17291" xr:uid="{00000000-0005-0000-0000-000015770000}"/>
    <cellStyle name="Total 17 10" xfId="17292" xr:uid="{00000000-0005-0000-0000-000016770000}"/>
    <cellStyle name="Total 17 10 2" xfId="17293" xr:uid="{00000000-0005-0000-0000-000017770000}"/>
    <cellStyle name="Total 17 10 2 2" xfId="34909" xr:uid="{00000000-0005-0000-0000-000018770000}"/>
    <cellStyle name="Total 17 10 3" xfId="34908" xr:uid="{00000000-0005-0000-0000-000019770000}"/>
    <cellStyle name="Total 17 11" xfId="17294" xr:uid="{00000000-0005-0000-0000-00001A770000}"/>
    <cellStyle name="Total 17 11 2" xfId="34910" xr:uid="{00000000-0005-0000-0000-00001B770000}"/>
    <cellStyle name="Total 17 12" xfId="34907" xr:uid="{00000000-0005-0000-0000-00001C770000}"/>
    <cellStyle name="Total 17 2" xfId="17295" xr:uid="{00000000-0005-0000-0000-00001D770000}"/>
    <cellStyle name="Total 17 2 2" xfId="17296" xr:uid="{00000000-0005-0000-0000-00001E770000}"/>
    <cellStyle name="Total 17 2 2 2" xfId="17297" xr:uid="{00000000-0005-0000-0000-00001F770000}"/>
    <cellStyle name="Total 17 2 2 2 2" xfId="34913" xr:uid="{00000000-0005-0000-0000-000020770000}"/>
    <cellStyle name="Total 17 2 2 3" xfId="34912" xr:uid="{00000000-0005-0000-0000-000021770000}"/>
    <cellStyle name="Total 17 2 3" xfId="17298" xr:uid="{00000000-0005-0000-0000-000022770000}"/>
    <cellStyle name="Total 17 2 3 2" xfId="17299" xr:uid="{00000000-0005-0000-0000-000023770000}"/>
    <cellStyle name="Total 17 2 3 2 2" xfId="34915" xr:uid="{00000000-0005-0000-0000-000024770000}"/>
    <cellStyle name="Total 17 2 3 3" xfId="34914" xr:uid="{00000000-0005-0000-0000-000025770000}"/>
    <cellStyle name="Total 17 2 4" xfId="17300" xr:uid="{00000000-0005-0000-0000-000026770000}"/>
    <cellStyle name="Total 17 2 4 2" xfId="34916" xr:uid="{00000000-0005-0000-0000-000027770000}"/>
    <cellStyle name="Total 17 2 5" xfId="34911" xr:uid="{00000000-0005-0000-0000-000028770000}"/>
    <cellStyle name="Total 17 3" xfId="17301" xr:uid="{00000000-0005-0000-0000-000029770000}"/>
    <cellStyle name="Total 17 3 2" xfId="17302" xr:uid="{00000000-0005-0000-0000-00002A770000}"/>
    <cellStyle name="Total 17 3 2 2" xfId="17303" xr:uid="{00000000-0005-0000-0000-00002B770000}"/>
    <cellStyle name="Total 17 3 2 2 2" xfId="34919" xr:uid="{00000000-0005-0000-0000-00002C770000}"/>
    <cellStyle name="Total 17 3 2 3" xfId="34918" xr:uid="{00000000-0005-0000-0000-00002D770000}"/>
    <cellStyle name="Total 17 3 3" xfId="17304" xr:uid="{00000000-0005-0000-0000-00002E770000}"/>
    <cellStyle name="Total 17 3 3 2" xfId="17305" xr:uid="{00000000-0005-0000-0000-00002F770000}"/>
    <cellStyle name="Total 17 3 3 2 2" xfId="34921" xr:uid="{00000000-0005-0000-0000-000030770000}"/>
    <cellStyle name="Total 17 3 3 3" xfId="34920" xr:uid="{00000000-0005-0000-0000-000031770000}"/>
    <cellStyle name="Total 17 3 4" xfId="17306" xr:uid="{00000000-0005-0000-0000-000032770000}"/>
    <cellStyle name="Total 17 3 4 2" xfId="34922" xr:uid="{00000000-0005-0000-0000-000033770000}"/>
    <cellStyle name="Total 17 3 5" xfId="34917" xr:uid="{00000000-0005-0000-0000-000034770000}"/>
    <cellStyle name="Total 17 4" xfId="17307" xr:uid="{00000000-0005-0000-0000-000035770000}"/>
    <cellStyle name="Total 17 4 2" xfId="17308" xr:uid="{00000000-0005-0000-0000-000036770000}"/>
    <cellStyle name="Total 17 4 2 2" xfId="17309" xr:uid="{00000000-0005-0000-0000-000037770000}"/>
    <cellStyle name="Total 17 4 2 2 2" xfId="34925" xr:uid="{00000000-0005-0000-0000-000038770000}"/>
    <cellStyle name="Total 17 4 2 3" xfId="34924" xr:uid="{00000000-0005-0000-0000-000039770000}"/>
    <cellStyle name="Total 17 4 3" xfId="17310" xr:uid="{00000000-0005-0000-0000-00003A770000}"/>
    <cellStyle name="Total 17 4 3 2" xfId="17311" xr:uid="{00000000-0005-0000-0000-00003B770000}"/>
    <cellStyle name="Total 17 4 3 2 2" xfId="34927" xr:uid="{00000000-0005-0000-0000-00003C770000}"/>
    <cellStyle name="Total 17 4 3 3" xfId="34926" xr:uid="{00000000-0005-0000-0000-00003D770000}"/>
    <cellStyle name="Total 17 4 4" xfId="17312" xr:uid="{00000000-0005-0000-0000-00003E770000}"/>
    <cellStyle name="Total 17 4 4 2" xfId="34928" xr:uid="{00000000-0005-0000-0000-00003F770000}"/>
    <cellStyle name="Total 17 4 5" xfId="34923" xr:uid="{00000000-0005-0000-0000-000040770000}"/>
    <cellStyle name="Total 17 5" xfId="17313" xr:uid="{00000000-0005-0000-0000-000041770000}"/>
    <cellStyle name="Total 17 5 2" xfId="17314" xr:uid="{00000000-0005-0000-0000-000042770000}"/>
    <cellStyle name="Total 17 5 2 2" xfId="17315" xr:uid="{00000000-0005-0000-0000-000043770000}"/>
    <cellStyle name="Total 17 5 2 2 2" xfId="34931" xr:uid="{00000000-0005-0000-0000-000044770000}"/>
    <cellStyle name="Total 17 5 2 3" xfId="34930" xr:uid="{00000000-0005-0000-0000-000045770000}"/>
    <cellStyle name="Total 17 5 3" xfId="17316" xr:uid="{00000000-0005-0000-0000-000046770000}"/>
    <cellStyle name="Total 17 5 3 2" xfId="17317" xr:uid="{00000000-0005-0000-0000-000047770000}"/>
    <cellStyle name="Total 17 5 3 2 2" xfId="34933" xr:uid="{00000000-0005-0000-0000-000048770000}"/>
    <cellStyle name="Total 17 5 3 3" xfId="34932" xr:uid="{00000000-0005-0000-0000-000049770000}"/>
    <cellStyle name="Total 17 5 4" xfId="17318" xr:uid="{00000000-0005-0000-0000-00004A770000}"/>
    <cellStyle name="Total 17 5 4 2" xfId="17319" xr:uid="{00000000-0005-0000-0000-00004B770000}"/>
    <cellStyle name="Total 17 5 4 2 2" xfId="34935" xr:uid="{00000000-0005-0000-0000-00004C770000}"/>
    <cellStyle name="Total 17 5 4 3" xfId="34934" xr:uid="{00000000-0005-0000-0000-00004D770000}"/>
    <cellStyle name="Total 17 5 5" xfId="17320" xr:uid="{00000000-0005-0000-0000-00004E770000}"/>
    <cellStyle name="Total 17 5 5 2" xfId="34936" xr:uid="{00000000-0005-0000-0000-00004F770000}"/>
    <cellStyle name="Total 17 5 6" xfId="34929" xr:uid="{00000000-0005-0000-0000-000050770000}"/>
    <cellStyle name="Total 17 6" xfId="17321" xr:uid="{00000000-0005-0000-0000-000051770000}"/>
    <cellStyle name="Total 17 6 2" xfId="17322" xr:uid="{00000000-0005-0000-0000-000052770000}"/>
    <cellStyle name="Total 17 6 2 2" xfId="17323" xr:uid="{00000000-0005-0000-0000-000053770000}"/>
    <cellStyle name="Total 17 6 2 2 2" xfId="34939" xr:uid="{00000000-0005-0000-0000-000054770000}"/>
    <cellStyle name="Total 17 6 2 3" xfId="34938" xr:uid="{00000000-0005-0000-0000-000055770000}"/>
    <cellStyle name="Total 17 6 3" xfId="17324" xr:uid="{00000000-0005-0000-0000-000056770000}"/>
    <cellStyle name="Total 17 6 3 2" xfId="17325" xr:uid="{00000000-0005-0000-0000-000057770000}"/>
    <cellStyle name="Total 17 6 3 2 2" xfId="34941" xr:uid="{00000000-0005-0000-0000-000058770000}"/>
    <cellStyle name="Total 17 6 3 3" xfId="34940" xr:uid="{00000000-0005-0000-0000-000059770000}"/>
    <cellStyle name="Total 17 6 4" xfId="17326" xr:uid="{00000000-0005-0000-0000-00005A770000}"/>
    <cellStyle name="Total 17 6 4 2" xfId="34942" xr:uid="{00000000-0005-0000-0000-00005B770000}"/>
    <cellStyle name="Total 17 6 5" xfId="34937" xr:uid="{00000000-0005-0000-0000-00005C770000}"/>
    <cellStyle name="Total 17 7" xfId="17327" xr:uid="{00000000-0005-0000-0000-00005D770000}"/>
    <cellStyle name="Total 17 7 2" xfId="17328" xr:uid="{00000000-0005-0000-0000-00005E770000}"/>
    <cellStyle name="Total 17 7 2 2" xfId="34944" xr:uid="{00000000-0005-0000-0000-00005F770000}"/>
    <cellStyle name="Total 17 7 3" xfId="34943" xr:uid="{00000000-0005-0000-0000-000060770000}"/>
    <cellStyle name="Total 17 8" xfId="17329" xr:uid="{00000000-0005-0000-0000-000061770000}"/>
    <cellStyle name="Total 17 8 2" xfId="17330" xr:uid="{00000000-0005-0000-0000-000062770000}"/>
    <cellStyle name="Total 17 8 2 2" xfId="34946" xr:uid="{00000000-0005-0000-0000-000063770000}"/>
    <cellStyle name="Total 17 8 3" xfId="34945" xr:uid="{00000000-0005-0000-0000-000064770000}"/>
    <cellStyle name="Total 17 9" xfId="17331" xr:uid="{00000000-0005-0000-0000-000065770000}"/>
    <cellStyle name="Total 17 9 2" xfId="17332" xr:uid="{00000000-0005-0000-0000-000066770000}"/>
    <cellStyle name="Total 17 9 2 2" xfId="34948" xr:uid="{00000000-0005-0000-0000-000067770000}"/>
    <cellStyle name="Total 17 9 3" xfId="34947" xr:uid="{00000000-0005-0000-0000-000068770000}"/>
    <cellStyle name="Total 18" xfId="17333" xr:uid="{00000000-0005-0000-0000-000069770000}"/>
    <cellStyle name="Total 18 10" xfId="17334" xr:uid="{00000000-0005-0000-0000-00006A770000}"/>
    <cellStyle name="Total 18 10 2" xfId="17335" xr:uid="{00000000-0005-0000-0000-00006B770000}"/>
    <cellStyle name="Total 18 10 2 2" xfId="34951" xr:uid="{00000000-0005-0000-0000-00006C770000}"/>
    <cellStyle name="Total 18 10 3" xfId="34950" xr:uid="{00000000-0005-0000-0000-00006D770000}"/>
    <cellStyle name="Total 18 11" xfId="17336" xr:uid="{00000000-0005-0000-0000-00006E770000}"/>
    <cellStyle name="Total 18 11 2" xfId="34952" xr:uid="{00000000-0005-0000-0000-00006F770000}"/>
    <cellStyle name="Total 18 12" xfId="34949" xr:uid="{00000000-0005-0000-0000-000070770000}"/>
    <cellStyle name="Total 18 2" xfId="17337" xr:uid="{00000000-0005-0000-0000-000071770000}"/>
    <cellStyle name="Total 18 2 2" xfId="17338" xr:uid="{00000000-0005-0000-0000-000072770000}"/>
    <cellStyle name="Total 18 2 2 2" xfId="17339" xr:uid="{00000000-0005-0000-0000-000073770000}"/>
    <cellStyle name="Total 18 2 2 2 2" xfId="34955" xr:uid="{00000000-0005-0000-0000-000074770000}"/>
    <cellStyle name="Total 18 2 2 3" xfId="34954" xr:uid="{00000000-0005-0000-0000-000075770000}"/>
    <cellStyle name="Total 18 2 3" xfId="17340" xr:uid="{00000000-0005-0000-0000-000076770000}"/>
    <cellStyle name="Total 18 2 3 2" xfId="17341" xr:uid="{00000000-0005-0000-0000-000077770000}"/>
    <cellStyle name="Total 18 2 3 2 2" xfId="34957" xr:uid="{00000000-0005-0000-0000-000078770000}"/>
    <cellStyle name="Total 18 2 3 3" xfId="34956" xr:uid="{00000000-0005-0000-0000-000079770000}"/>
    <cellStyle name="Total 18 2 4" xfId="17342" xr:uid="{00000000-0005-0000-0000-00007A770000}"/>
    <cellStyle name="Total 18 2 4 2" xfId="34958" xr:uid="{00000000-0005-0000-0000-00007B770000}"/>
    <cellStyle name="Total 18 2 5" xfId="34953" xr:uid="{00000000-0005-0000-0000-00007C770000}"/>
    <cellStyle name="Total 18 3" xfId="17343" xr:uid="{00000000-0005-0000-0000-00007D770000}"/>
    <cellStyle name="Total 18 3 2" xfId="17344" xr:uid="{00000000-0005-0000-0000-00007E770000}"/>
    <cellStyle name="Total 18 3 2 2" xfId="17345" xr:uid="{00000000-0005-0000-0000-00007F770000}"/>
    <cellStyle name="Total 18 3 2 2 2" xfId="34961" xr:uid="{00000000-0005-0000-0000-000080770000}"/>
    <cellStyle name="Total 18 3 2 3" xfId="34960" xr:uid="{00000000-0005-0000-0000-000081770000}"/>
    <cellStyle name="Total 18 3 3" xfId="17346" xr:uid="{00000000-0005-0000-0000-000082770000}"/>
    <cellStyle name="Total 18 3 3 2" xfId="17347" xr:uid="{00000000-0005-0000-0000-000083770000}"/>
    <cellStyle name="Total 18 3 3 2 2" xfId="34963" xr:uid="{00000000-0005-0000-0000-000084770000}"/>
    <cellStyle name="Total 18 3 3 3" xfId="34962" xr:uid="{00000000-0005-0000-0000-000085770000}"/>
    <cellStyle name="Total 18 3 4" xfId="17348" xr:uid="{00000000-0005-0000-0000-000086770000}"/>
    <cellStyle name="Total 18 3 4 2" xfId="34964" xr:uid="{00000000-0005-0000-0000-000087770000}"/>
    <cellStyle name="Total 18 3 5" xfId="34959" xr:uid="{00000000-0005-0000-0000-000088770000}"/>
    <cellStyle name="Total 18 4" xfId="17349" xr:uid="{00000000-0005-0000-0000-000089770000}"/>
    <cellStyle name="Total 18 4 2" xfId="17350" xr:uid="{00000000-0005-0000-0000-00008A770000}"/>
    <cellStyle name="Total 18 4 2 2" xfId="17351" xr:uid="{00000000-0005-0000-0000-00008B770000}"/>
    <cellStyle name="Total 18 4 2 2 2" xfId="34967" xr:uid="{00000000-0005-0000-0000-00008C770000}"/>
    <cellStyle name="Total 18 4 2 3" xfId="34966" xr:uid="{00000000-0005-0000-0000-00008D770000}"/>
    <cellStyle name="Total 18 4 3" xfId="17352" xr:uid="{00000000-0005-0000-0000-00008E770000}"/>
    <cellStyle name="Total 18 4 3 2" xfId="17353" xr:uid="{00000000-0005-0000-0000-00008F770000}"/>
    <cellStyle name="Total 18 4 3 2 2" xfId="34969" xr:uid="{00000000-0005-0000-0000-000090770000}"/>
    <cellStyle name="Total 18 4 3 3" xfId="34968" xr:uid="{00000000-0005-0000-0000-000091770000}"/>
    <cellStyle name="Total 18 4 4" xfId="17354" xr:uid="{00000000-0005-0000-0000-000092770000}"/>
    <cellStyle name="Total 18 4 4 2" xfId="34970" xr:uid="{00000000-0005-0000-0000-000093770000}"/>
    <cellStyle name="Total 18 4 5" xfId="34965" xr:uid="{00000000-0005-0000-0000-000094770000}"/>
    <cellStyle name="Total 18 5" xfId="17355" xr:uid="{00000000-0005-0000-0000-000095770000}"/>
    <cellStyle name="Total 18 5 2" xfId="17356" xr:uid="{00000000-0005-0000-0000-000096770000}"/>
    <cellStyle name="Total 18 5 2 2" xfId="17357" xr:uid="{00000000-0005-0000-0000-000097770000}"/>
    <cellStyle name="Total 18 5 2 2 2" xfId="34973" xr:uid="{00000000-0005-0000-0000-000098770000}"/>
    <cellStyle name="Total 18 5 2 3" xfId="34972" xr:uid="{00000000-0005-0000-0000-000099770000}"/>
    <cellStyle name="Total 18 5 3" xfId="17358" xr:uid="{00000000-0005-0000-0000-00009A770000}"/>
    <cellStyle name="Total 18 5 3 2" xfId="17359" xr:uid="{00000000-0005-0000-0000-00009B770000}"/>
    <cellStyle name="Total 18 5 3 2 2" xfId="34975" xr:uid="{00000000-0005-0000-0000-00009C770000}"/>
    <cellStyle name="Total 18 5 3 3" xfId="34974" xr:uid="{00000000-0005-0000-0000-00009D770000}"/>
    <cellStyle name="Total 18 5 4" xfId="17360" xr:uid="{00000000-0005-0000-0000-00009E770000}"/>
    <cellStyle name="Total 18 5 4 2" xfId="17361" xr:uid="{00000000-0005-0000-0000-00009F770000}"/>
    <cellStyle name="Total 18 5 4 2 2" xfId="34977" xr:uid="{00000000-0005-0000-0000-0000A0770000}"/>
    <cellStyle name="Total 18 5 4 3" xfId="34976" xr:uid="{00000000-0005-0000-0000-0000A1770000}"/>
    <cellStyle name="Total 18 5 5" xfId="17362" xr:uid="{00000000-0005-0000-0000-0000A2770000}"/>
    <cellStyle name="Total 18 5 5 2" xfId="34978" xr:uid="{00000000-0005-0000-0000-0000A3770000}"/>
    <cellStyle name="Total 18 5 6" xfId="34971" xr:uid="{00000000-0005-0000-0000-0000A4770000}"/>
    <cellStyle name="Total 18 6" xfId="17363" xr:uid="{00000000-0005-0000-0000-0000A5770000}"/>
    <cellStyle name="Total 18 6 2" xfId="17364" xr:uid="{00000000-0005-0000-0000-0000A6770000}"/>
    <cellStyle name="Total 18 6 2 2" xfId="17365" xr:uid="{00000000-0005-0000-0000-0000A7770000}"/>
    <cellStyle name="Total 18 6 2 2 2" xfId="34981" xr:uid="{00000000-0005-0000-0000-0000A8770000}"/>
    <cellStyle name="Total 18 6 2 3" xfId="34980" xr:uid="{00000000-0005-0000-0000-0000A9770000}"/>
    <cellStyle name="Total 18 6 3" xfId="17366" xr:uid="{00000000-0005-0000-0000-0000AA770000}"/>
    <cellStyle name="Total 18 6 3 2" xfId="17367" xr:uid="{00000000-0005-0000-0000-0000AB770000}"/>
    <cellStyle name="Total 18 6 3 2 2" xfId="34983" xr:uid="{00000000-0005-0000-0000-0000AC770000}"/>
    <cellStyle name="Total 18 6 3 3" xfId="34982" xr:uid="{00000000-0005-0000-0000-0000AD770000}"/>
    <cellStyle name="Total 18 6 4" xfId="17368" xr:uid="{00000000-0005-0000-0000-0000AE770000}"/>
    <cellStyle name="Total 18 6 4 2" xfId="34984" xr:uid="{00000000-0005-0000-0000-0000AF770000}"/>
    <cellStyle name="Total 18 6 5" xfId="34979" xr:uid="{00000000-0005-0000-0000-0000B0770000}"/>
    <cellStyle name="Total 18 7" xfId="17369" xr:uid="{00000000-0005-0000-0000-0000B1770000}"/>
    <cellStyle name="Total 18 7 2" xfId="17370" xr:uid="{00000000-0005-0000-0000-0000B2770000}"/>
    <cellStyle name="Total 18 7 2 2" xfId="34986" xr:uid="{00000000-0005-0000-0000-0000B3770000}"/>
    <cellStyle name="Total 18 7 3" xfId="34985" xr:uid="{00000000-0005-0000-0000-0000B4770000}"/>
    <cellStyle name="Total 18 8" xfId="17371" xr:uid="{00000000-0005-0000-0000-0000B5770000}"/>
    <cellStyle name="Total 18 8 2" xfId="17372" xr:uid="{00000000-0005-0000-0000-0000B6770000}"/>
    <cellStyle name="Total 18 8 2 2" xfId="34988" xr:uid="{00000000-0005-0000-0000-0000B7770000}"/>
    <cellStyle name="Total 18 8 3" xfId="34987" xr:uid="{00000000-0005-0000-0000-0000B8770000}"/>
    <cellStyle name="Total 18 9" xfId="17373" xr:uid="{00000000-0005-0000-0000-0000B9770000}"/>
    <cellStyle name="Total 18 9 2" xfId="17374" xr:uid="{00000000-0005-0000-0000-0000BA770000}"/>
    <cellStyle name="Total 18 9 2 2" xfId="34990" xr:uid="{00000000-0005-0000-0000-0000BB770000}"/>
    <cellStyle name="Total 18 9 3" xfId="34989" xr:uid="{00000000-0005-0000-0000-0000BC770000}"/>
    <cellStyle name="Total 19" xfId="17375" xr:uid="{00000000-0005-0000-0000-0000BD770000}"/>
    <cellStyle name="Total 19 10" xfId="17376" xr:uid="{00000000-0005-0000-0000-0000BE770000}"/>
    <cellStyle name="Total 19 10 2" xfId="17377" xr:uid="{00000000-0005-0000-0000-0000BF770000}"/>
    <cellStyle name="Total 19 10 2 2" xfId="34993" xr:uid="{00000000-0005-0000-0000-0000C0770000}"/>
    <cellStyle name="Total 19 10 3" xfId="34992" xr:uid="{00000000-0005-0000-0000-0000C1770000}"/>
    <cellStyle name="Total 19 11" xfId="17378" xr:uid="{00000000-0005-0000-0000-0000C2770000}"/>
    <cellStyle name="Total 19 11 2" xfId="34994" xr:uid="{00000000-0005-0000-0000-0000C3770000}"/>
    <cellStyle name="Total 19 12" xfId="34991" xr:uid="{00000000-0005-0000-0000-0000C4770000}"/>
    <cellStyle name="Total 19 2" xfId="17379" xr:uid="{00000000-0005-0000-0000-0000C5770000}"/>
    <cellStyle name="Total 19 2 2" xfId="17380" xr:uid="{00000000-0005-0000-0000-0000C6770000}"/>
    <cellStyle name="Total 19 2 2 2" xfId="17381" xr:uid="{00000000-0005-0000-0000-0000C7770000}"/>
    <cellStyle name="Total 19 2 2 2 2" xfId="34997" xr:uid="{00000000-0005-0000-0000-0000C8770000}"/>
    <cellStyle name="Total 19 2 2 3" xfId="34996" xr:uid="{00000000-0005-0000-0000-0000C9770000}"/>
    <cellStyle name="Total 19 2 3" xfId="17382" xr:uid="{00000000-0005-0000-0000-0000CA770000}"/>
    <cellStyle name="Total 19 2 3 2" xfId="17383" xr:uid="{00000000-0005-0000-0000-0000CB770000}"/>
    <cellStyle name="Total 19 2 3 2 2" xfId="34999" xr:uid="{00000000-0005-0000-0000-0000CC770000}"/>
    <cellStyle name="Total 19 2 3 3" xfId="34998" xr:uid="{00000000-0005-0000-0000-0000CD770000}"/>
    <cellStyle name="Total 19 2 4" xfId="17384" xr:uid="{00000000-0005-0000-0000-0000CE770000}"/>
    <cellStyle name="Total 19 2 4 2" xfId="35000" xr:uid="{00000000-0005-0000-0000-0000CF770000}"/>
    <cellStyle name="Total 19 2 5" xfId="34995" xr:uid="{00000000-0005-0000-0000-0000D0770000}"/>
    <cellStyle name="Total 19 3" xfId="17385" xr:uid="{00000000-0005-0000-0000-0000D1770000}"/>
    <cellStyle name="Total 19 3 2" xfId="17386" xr:uid="{00000000-0005-0000-0000-0000D2770000}"/>
    <cellStyle name="Total 19 3 2 2" xfId="17387" xr:uid="{00000000-0005-0000-0000-0000D3770000}"/>
    <cellStyle name="Total 19 3 2 2 2" xfId="35003" xr:uid="{00000000-0005-0000-0000-0000D4770000}"/>
    <cellStyle name="Total 19 3 2 3" xfId="35002" xr:uid="{00000000-0005-0000-0000-0000D5770000}"/>
    <cellStyle name="Total 19 3 3" xfId="17388" xr:uid="{00000000-0005-0000-0000-0000D6770000}"/>
    <cellStyle name="Total 19 3 3 2" xfId="17389" xr:uid="{00000000-0005-0000-0000-0000D7770000}"/>
    <cellStyle name="Total 19 3 3 2 2" xfId="35005" xr:uid="{00000000-0005-0000-0000-0000D8770000}"/>
    <cellStyle name="Total 19 3 3 3" xfId="35004" xr:uid="{00000000-0005-0000-0000-0000D9770000}"/>
    <cellStyle name="Total 19 3 4" xfId="17390" xr:uid="{00000000-0005-0000-0000-0000DA770000}"/>
    <cellStyle name="Total 19 3 4 2" xfId="35006" xr:uid="{00000000-0005-0000-0000-0000DB770000}"/>
    <cellStyle name="Total 19 3 5" xfId="35001" xr:uid="{00000000-0005-0000-0000-0000DC770000}"/>
    <cellStyle name="Total 19 4" xfId="17391" xr:uid="{00000000-0005-0000-0000-0000DD770000}"/>
    <cellStyle name="Total 19 4 2" xfId="17392" xr:uid="{00000000-0005-0000-0000-0000DE770000}"/>
    <cellStyle name="Total 19 4 2 2" xfId="17393" xr:uid="{00000000-0005-0000-0000-0000DF770000}"/>
    <cellStyle name="Total 19 4 2 2 2" xfId="35009" xr:uid="{00000000-0005-0000-0000-0000E0770000}"/>
    <cellStyle name="Total 19 4 2 3" xfId="35008" xr:uid="{00000000-0005-0000-0000-0000E1770000}"/>
    <cellStyle name="Total 19 4 3" xfId="17394" xr:uid="{00000000-0005-0000-0000-0000E2770000}"/>
    <cellStyle name="Total 19 4 3 2" xfId="17395" xr:uid="{00000000-0005-0000-0000-0000E3770000}"/>
    <cellStyle name="Total 19 4 3 2 2" xfId="35011" xr:uid="{00000000-0005-0000-0000-0000E4770000}"/>
    <cellStyle name="Total 19 4 3 3" xfId="35010" xr:uid="{00000000-0005-0000-0000-0000E5770000}"/>
    <cellStyle name="Total 19 4 4" xfId="17396" xr:uid="{00000000-0005-0000-0000-0000E6770000}"/>
    <cellStyle name="Total 19 4 4 2" xfId="35012" xr:uid="{00000000-0005-0000-0000-0000E7770000}"/>
    <cellStyle name="Total 19 4 5" xfId="35007" xr:uid="{00000000-0005-0000-0000-0000E8770000}"/>
    <cellStyle name="Total 19 5" xfId="17397" xr:uid="{00000000-0005-0000-0000-0000E9770000}"/>
    <cellStyle name="Total 19 5 2" xfId="17398" xr:uid="{00000000-0005-0000-0000-0000EA770000}"/>
    <cellStyle name="Total 19 5 2 2" xfId="17399" xr:uid="{00000000-0005-0000-0000-0000EB770000}"/>
    <cellStyle name="Total 19 5 2 2 2" xfId="35015" xr:uid="{00000000-0005-0000-0000-0000EC770000}"/>
    <cellStyle name="Total 19 5 2 3" xfId="35014" xr:uid="{00000000-0005-0000-0000-0000ED770000}"/>
    <cellStyle name="Total 19 5 3" xfId="17400" xr:uid="{00000000-0005-0000-0000-0000EE770000}"/>
    <cellStyle name="Total 19 5 3 2" xfId="17401" xr:uid="{00000000-0005-0000-0000-0000EF770000}"/>
    <cellStyle name="Total 19 5 3 2 2" xfId="35017" xr:uid="{00000000-0005-0000-0000-0000F0770000}"/>
    <cellStyle name="Total 19 5 3 3" xfId="35016" xr:uid="{00000000-0005-0000-0000-0000F1770000}"/>
    <cellStyle name="Total 19 5 4" xfId="17402" xr:uid="{00000000-0005-0000-0000-0000F2770000}"/>
    <cellStyle name="Total 19 5 4 2" xfId="17403" xr:uid="{00000000-0005-0000-0000-0000F3770000}"/>
    <cellStyle name="Total 19 5 4 2 2" xfId="35019" xr:uid="{00000000-0005-0000-0000-0000F4770000}"/>
    <cellStyle name="Total 19 5 4 3" xfId="35018" xr:uid="{00000000-0005-0000-0000-0000F5770000}"/>
    <cellStyle name="Total 19 5 5" xfId="17404" xr:uid="{00000000-0005-0000-0000-0000F6770000}"/>
    <cellStyle name="Total 19 5 5 2" xfId="35020" xr:uid="{00000000-0005-0000-0000-0000F7770000}"/>
    <cellStyle name="Total 19 5 6" xfId="35013" xr:uid="{00000000-0005-0000-0000-0000F8770000}"/>
    <cellStyle name="Total 19 6" xfId="17405" xr:uid="{00000000-0005-0000-0000-0000F9770000}"/>
    <cellStyle name="Total 19 6 2" xfId="17406" xr:uid="{00000000-0005-0000-0000-0000FA770000}"/>
    <cellStyle name="Total 19 6 2 2" xfId="17407" xr:uid="{00000000-0005-0000-0000-0000FB770000}"/>
    <cellStyle name="Total 19 6 2 2 2" xfId="35023" xr:uid="{00000000-0005-0000-0000-0000FC770000}"/>
    <cellStyle name="Total 19 6 2 3" xfId="35022" xr:uid="{00000000-0005-0000-0000-0000FD770000}"/>
    <cellStyle name="Total 19 6 3" xfId="17408" xr:uid="{00000000-0005-0000-0000-0000FE770000}"/>
    <cellStyle name="Total 19 6 3 2" xfId="17409" xr:uid="{00000000-0005-0000-0000-0000FF770000}"/>
    <cellStyle name="Total 19 6 3 2 2" xfId="35025" xr:uid="{00000000-0005-0000-0000-000000780000}"/>
    <cellStyle name="Total 19 6 3 3" xfId="35024" xr:uid="{00000000-0005-0000-0000-000001780000}"/>
    <cellStyle name="Total 19 6 4" xfId="17410" xr:uid="{00000000-0005-0000-0000-000002780000}"/>
    <cellStyle name="Total 19 6 4 2" xfId="35026" xr:uid="{00000000-0005-0000-0000-000003780000}"/>
    <cellStyle name="Total 19 6 5" xfId="35021" xr:uid="{00000000-0005-0000-0000-000004780000}"/>
    <cellStyle name="Total 19 7" xfId="17411" xr:uid="{00000000-0005-0000-0000-000005780000}"/>
    <cellStyle name="Total 19 7 2" xfId="17412" xr:uid="{00000000-0005-0000-0000-000006780000}"/>
    <cellStyle name="Total 19 7 2 2" xfId="35028" xr:uid="{00000000-0005-0000-0000-000007780000}"/>
    <cellStyle name="Total 19 7 3" xfId="35027" xr:uid="{00000000-0005-0000-0000-000008780000}"/>
    <cellStyle name="Total 19 8" xfId="17413" xr:uid="{00000000-0005-0000-0000-000009780000}"/>
    <cellStyle name="Total 19 8 2" xfId="17414" xr:uid="{00000000-0005-0000-0000-00000A780000}"/>
    <cellStyle name="Total 19 8 2 2" xfId="35030" xr:uid="{00000000-0005-0000-0000-00000B780000}"/>
    <cellStyle name="Total 19 8 3" xfId="35029" xr:uid="{00000000-0005-0000-0000-00000C780000}"/>
    <cellStyle name="Total 19 9" xfId="17415" xr:uid="{00000000-0005-0000-0000-00000D780000}"/>
    <cellStyle name="Total 19 9 2" xfId="17416" xr:uid="{00000000-0005-0000-0000-00000E780000}"/>
    <cellStyle name="Total 19 9 2 2" xfId="35032" xr:uid="{00000000-0005-0000-0000-00000F780000}"/>
    <cellStyle name="Total 19 9 3" xfId="35031" xr:uid="{00000000-0005-0000-0000-000010780000}"/>
    <cellStyle name="Total 2" xfId="157" xr:uid="{00000000-0005-0000-0000-000011780000}"/>
    <cellStyle name="Total 2 10" xfId="17418" xr:uid="{00000000-0005-0000-0000-000012780000}"/>
    <cellStyle name="Total 2 10 10" xfId="35034" xr:uid="{00000000-0005-0000-0000-000013780000}"/>
    <cellStyle name="Total 2 10 2" xfId="17419" xr:uid="{00000000-0005-0000-0000-000014780000}"/>
    <cellStyle name="Total 2 10 2 2" xfId="17420" xr:uid="{00000000-0005-0000-0000-000015780000}"/>
    <cellStyle name="Total 2 10 2 2 2" xfId="17421" xr:uid="{00000000-0005-0000-0000-000016780000}"/>
    <cellStyle name="Total 2 10 2 2 2 2" xfId="35037" xr:uid="{00000000-0005-0000-0000-000017780000}"/>
    <cellStyle name="Total 2 10 2 2 3" xfId="35036" xr:uid="{00000000-0005-0000-0000-000018780000}"/>
    <cellStyle name="Total 2 10 2 3" xfId="17422" xr:uid="{00000000-0005-0000-0000-000019780000}"/>
    <cellStyle name="Total 2 10 2 3 2" xfId="17423" xr:uid="{00000000-0005-0000-0000-00001A780000}"/>
    <cellStyle name="Total 2 10 2 3 2 2" xfId="35039" xr:uid="{00000000-0005-0000-0000-00001B780000}"/>
    <cellStyle name="Total 2 10 2 3 3" xfId="35038" xr:uid="{00000000-0005-0000-0000-00001C780000}"/>
    <cellStyle name="Total 2 10 2 4" xfId="17424" xr:uid="{00000000-0005-0000-0000-00001D780000}"/>
    <cellStyle name="Total 2 10 2 4 2" xfId="35040" xr:uid="{00000000-0005-0000-0000-00001E780000}"/>
    <cellStyle name="Total 2 10 2 5" xfId="35035" xr:uid="{00000000-0005-0000-0000-00001F780000}"/>
    <cellStyle name="Total 2 10 3" xfId="17425" xr:uid="{00000000-0005-0000-0000-000020780000}"/>
    <cellStyle name="Total 2 10 3 2" xfId="17426" xr:uid="{00000000-0005-0000-0000-000021780000}"/>
    <cellStyle name="Total 2 10 3 2 2" xfId="17427" xr:uid="{00000000-0005-0000-0000-000022780000}"/>
    <cellStyle name="Total 2 10 3 2 2 2" xfId="35043" xr:uid="{00000000-0005-0000-0000-000023780000}"/>
    <cellStyle name="Total 2 10 3 2 3" xfId="35042" xr:uid="{00000000-0005-0000-0000-000024780000}"/>
    <cellStyle name="Total 2 10 3 3" xfId="17428" xr:uid="{00000000-0005-0000-0000-000025780000}"/>
    <cellStyle name="Total 2 10 3 3 2" xfId="17429" xr:uid="{00000000-0005-0000-0000-000026780000}"/>
    <cellStyle name="Total 2 10 3 3 2 2" xfId="35045" xr:uid="{00000000-0005-0000-0000-000027780000}"/>
    <cellStyle name="Total 2 10 3 3 3" xfId="35044" xr:uid="{00000000-0005-0000-0000-000028780000}"/>
    <cellStyle name="Total 2 10 3 4" xfId="17430" xr:uid="{00000000-0005-0000-0000-000029780000}"/>
    <cellStyle name="Total 2 10 3 4 2" xfId="35046" xr:uid="{00000000-0005-0000-0000-00002A780000}"/>
    <cellStyle name="Total 2 10 3 5" xfId="35041" xr:uid="{00000000-0005-0000-0000-00002B780000}"/>
    <cellStyle name="Total 2 10 4" xfId="17431" xr:uid="{00000000-0005-0000-0000-00002C780000}"/>
    <cellStyle name="Total 2 10 4 2" xfId="17432" xr:uid="{00000000-0005-0000-0000-00002D780000}"/>
    <cellStyle name="Total 2 10 4 2 2" xfId="17433" xr:uid="{00000000-0005-0000-0000-00002E780000}"/>
    <cellStyle name="Total 2 10 4 2 2 2" xfId="35049" xr:uid="{00000000-0005-0000-0000-00002F780000}"/>
    <cellStyle name="Total 2 10 4 2 3" xfId="35048" xr:uid="{00000000-0005-0000-0000-000030780000}"/>
    <cellStyle name="Total 2 10 4 3" xfId="17434" xr:uid="{00000000-0005-0000-0000-000031780000}"/>
    <cellStyle name="Total 2 10 4 3 2" xfId="17435" xr:uid="{00000000-0005-0000-0000-000032780000}"/>
    <cellStyle name="Total 2 10 4 3 2 2" xfId="35051" xr:uid="{00000000-0005-0000-0000-000033780000}"/>
    <cellStyle name="Total 2 10 4 3 3" xfId="35050" xr:uid="{00000000-0005-0000-0000-000034780000}"/>
    <cellStyle name="Total 2 10 4 4" xfId="17436" xr:uid="{00000000-0005-0000-0000-000035780000}"/>
    <cellStyle name="Total 2 10 4 4 2" xfId="17437" xr:uid="{00000000-0005-0000-0000-000036780000}"/>
    <cellStyle name="Total 2 10 4 4 2 2" xfId="35053" xr:uid="{00000000-0005-0000-0000-000037780000}"/>
    <cellStyle name="Total 2 10 4 4 3" xfId="35052" xr:uid="{00000000-0005-0000-0000-000038780000}"/>
    <cellStyle name="Total 2 10 4 5" xfId="17438" xr:uid="{00000000-0005-0000-0000-000039780000}"/>
    <cellStyle name="Total 2 10 4 5 2" xfId="35054" xr:uid="{00000000-0005-0000-0000-00003A780000}"/>
    <cellStyle name="Total 2 10 4 6" xfId="35047" xr:uid="{00000000-0005-0000-0000-00003B780000}"/>
    <cellStyle name="Total 2 10 5" xfId="17439" xr:uid="{00000000-0005-0000-0000-00003C780000}"/>
    <cellStyle name="Total 2 10 5 2" xfId="17440" xr:uid="{00000000-0005-0000-0000-00003D780000}"/>
    <cellStyle name="Total 2 10 5 2 2" xfId="17441" xr:uid="{00000000-0005-0000-0000-00003E780000}"/>
    <cellStyle name="Total 2 10 5 2 2 2" xfId="35057" xr:uid="{00000000-0005-0000-0000-00003F780000}"/>
    <cellStyle name="Total 2 10 5 2 3" xfId="35056" xr:uid="{00000000-0005-0000-0000-000040780000}"/>
    <cellStyle name="Total 2 10 5 3" xfId="17442" xr:uid="{00000000-0005-0000-0000-000041780000}"/>
    <cellStyle name="Total 2 10 5 3 2" xfId="17443" xr:uid="{00000000-0005-0000-0000-000042780000}"/>
    <cellStyle name="Total 2 10 5 3 2 2" xfId="35059" xr:uid="{00000000-0005-0000-0000-000043780000}"/>
    <cellStyle name="Total 2 10 5 3 3" xfId="35058" xr:uid="{00000000-0005-0000-0000-000044780000}"/>
    <cellStyle name="Total 2 10 5 4" xfId="17444" xr:uid="{00000000-0005-0000-0000-000045780000}"/>
    <cellStyle name="Total 2 10 5 4 2" xfId="35060" xr:uid="{00000000-0005-0000-0000-000046780000}"/>
    <cellStyle name="Total 2 10 5 5" xfId="35055" xr:uid="{00000000-0005-0000-0000-000047780000}"/>
    <cellStyle name="Total 2 10 6" xfId="17445" xr:uid="{00000000-0005-0000-0000-000048780000}"/>
    <cellStyle name="Total 2 10 6 2" xfId="17446" xr:uid="{00000000-0005-0000-0000-000049780000}"/>
    <cellStyle name="Total 2 10 6 2 2" xfId="35062" xr:uid="{00000000-0005-0000-0000-00004A780000}"/>
    <cellStyle name="Total 2 10 6 3" xfId="35061" xr:uid="{00000000-0005-0000-0000-00004B780000}"/>
    <cellStyle name="Total 2 10 7" xfId="17447" xr:uid="{00000000-0005-0000-0000-00004C780000}"/>
    <cellStyle name="Total 2 10 7 2" xfId="17448" xr:uid="{00000000-0005-0000-0000-00004D780000}"/>
    <cellStyle name="Total 2 10 7 2 2" xfId="35064" xr:uid="{00000000-0005-0000-0000-00004E780000}"/>
    <cellStyle name="Total 2 10 7 3" xfId="35063" xr:uid="{00000000-0005-0000-0000-00004F780000}"/>
    <cellStyle name="Total 2 10 8" xfId="17449" xr:uid="{00000000-0005-0000-0000-000050780000}"/>
    <cellStyle name="Total 2 10 8 2" xfId="17450" xr:uid="{00000000-0005-0000-0000-000051780000}"/>
    <cellStyle name="Total 2 10 8 2 2" xfId="35066" xr:uid="{00000000-0005-0000-0000-000052780000}"/>
    <cellStyle name="Total 2 10 8 3" xfId="35065" xr:uid="{00000000-0005-0000-0000-000053780000}"/>
    <cellStyle name="Total 2 10 9" xfId="17451" xr:uid="{00000000-0005-0000-0000-000054780000}"/>
    <cellStyle name="Total 2 10 9 2" xfId="35067" xr:uid="{00000000-0005-0000-0000-000055780000}"/>
    <cellStyle name="Total 2 11" xfId="17452" xr:uid="{00000000-0005-0000-0000-000056780000}"/>
    <cellStyle name="Total 2 11 10" xfId="35068" xr:uid="{00000000-0005-0000-0000-000057780000}"/>
    <cellStyle name="Total 2 11 2" xfId="17453" xr:uid="{00000000-0005-0000-0000-000058780000}"/>
    <cellStyle name="Total 2 11 2 2" xfId="17454" xr:uid="{00000000-0005-0000-0000-000059780000}"/>
    <cellStyle name="Total 2 11 2 2 2" xfId="17455" xr:uid="{00000000-0005-0000-0000-00005A780000}"/>
    <cellStyle name="Total 2 11 2 2 2 2" xfId="35071" xr:uid="{00000000-0005-0000-0000-00005B780000}"/>
    <cellStyle name="Total 2 11 2 2 3" xfId="35070" xr:uid="{00000000-0005-0000-0000-00005C780000}"/>
    <cellStyle name="Total 2 11 2 3" xfId="17456" xr:uid="{00000000-0005-0000-0000-00005D780000}"/>
    <cellStyle name="Total 2 11 2 3 2" xfId="17457" xr:uid="{00000000-0005-0000-0000-00005E780000}"/>
    <cellStyle name="Total 2 11 2 3 2 2" xfId="35073" xr:uid="{00000000-0005-0000-0000-00005F780000}"/>
    <cellStyle name="Total 2 11 2 3 3" xfId="35072" xr:uid="{00000000-0005-0000-0000-000060780000}"/>
    <cellStyle name="Total 2 11 2 4" xfId="17458" xr:uid="{00000000-0005-0000-0000-000061780000}"/>
    <cellStyle name="Total 2 11 2 4 2" xfId="35074" xr:uid="{00000000-0005-0000-0000-000062780000}"/>
    <cellStyle name="Total 2 11 2 5" xfId="35069" xr:uid="{00000000-0005-0000-0000-000063780000}"/>
    <cellStyle name="Total 2 11 3" xfId="17459" xr:uid="{00000000-0005-0000-0000-000064780000}"/>
    <cellStyle name="Total 2 11 3 2" xfId="17460" xr:uid="{00000000-0005-0000-0000-000065780000}"/>
    <cellStyle name="Total 2 11 3 2 2" xfId="17461" xr:uid="{00000000-0005-0000-0000-000066780000}"/>
    <cellStyle name="Total 2 11 3 2 2 2" xfId="35077" xr:uid="{00000000-0005-0000-0000-000067780000}"/>
    <cellStyle name="Total 2 11 3 2 3" xfId="35076" xr:uid="{00000000-0005-0000-0000-000068780000}"/>
    <cellStyle name="Total 2 11 3 3" xfId="17462" xr:uid="{00000000-0005-0000-0000-000069780000}"/>
    <cellStyle name="Total 2 11 3 3 2" xfId="17463" xr:uid="{00000000-0005-0000-0000-00006A780000}"/>
    <cellStyle name="Total 2 11 3 3 2 2" xfId="35079" xr:uid="{00000000-0005-0000-0000-00006B780000}"/>
    <cellStyle name="Total 2 11 3 3 3" xfId="35078" xr:uid="{00000000-0005-0000-0000-00006C780000}"/>
    <cellStyle name="Total 2 11 3 4" xfId="17464" xr:uid="{00000000-0005-0000-0000-00006D780000}"/>
    <cellStyle name="Total 2 11 3 4 2" xfId="35080" xr:uid="{00000000-0005-0000-0000-00006E780000}"/>
    <cellStyle name="Total 2 11 3 5" xfId="35075" xr:uid="{00000000-0005-0000-0000-00006F780000}"/>
    <cellStyle name="Total 2 11 4" xfId="17465" xr:uid="{00000000-0005-0000-0000-000070780000}"/>
    <cellStyle name="Total 2 11 4 2" xfId="17466" xr:uid="{00000000-0005-0000-0000-000071780000}"/>
    <cellStyle name="Total 2 11 4 2 2" xfId="17467" xr:uid="{00000000-0005-0000-0000-000072780000}"/>
    <cellStyle name="Total 2 11 4 2 2 2" xfId="35083" xr:uid="{00000000-0005-0000-0000-000073780000}"/>
    <cellStyle name="Total 2 11 4 2 3" xfId="35082" xr:uid="{00000000-0005-0000-0000-000074780000}"/>
    <cellStyle name="Total 2 11 4 3" xfId="17468" xr:uid="{00000000-0005-0000-0000-000075780000}"/>
    <cellStyle name="Total 2 11 4 3 2" xfId="17469" xr:uid="{00000000-0005-0000-0000-000076780000}"/>
    <cellStyle name="Total 2 11 4 3 2 2" xfId="35085" xr:uid="{00000000-0005-0000-0000-000077780000}"/>
    <cellStyle name="Total 2 11 4 3 3" xfId="35084" xr:uid="{00000000-0005-0000-0000-000078780000}"/>
    <cellStyle name="Total 2 11 4 4" xfId="17470" xr:uid="{00000000-0005-0000-0000-000079780000}"/>
    <cellStyle name="Total 2 11 4 4 2" xfId="17471" xr:uid="{00000000-0005-0000-0000-00007A780000}"/>
    <cellStyle name="Total 2 11 4 4 2 2" xfId="35087" xr:uid="{00000000-0005-0000-0000-00007B780000}"/>
    <cellStyle name="Total 2 11 4 4 3" xfId="35086" xr:uid="{00000000-0005-0000-0000-00007C780000}"/>
    <cellStyle name="Total 2 11 4 5" xfId="17472" xr:uid="{00000000-0005-0000-0000-00007D780000}"/>
    <cellStyle name="Total 2 11 4 5 2" xfId="35088" xr:uid="{00000000-0005-0000-0000-00007E780000}"/>
    <cellStyle name="Total 2 11 4 6" xfId="35081" xr:uid="{00000000-0005-0000-0000-00007F780000}"/>
    <cellStyle name="Total 2 11 5" xfId="17473" xr:uid="{00000000-0005-0000-0000-000080780000}"/>
    <cellStyle name="Total 2 11 5 2" xfId="17474" xr:uid="{00000000-0005-0000-0000-000081780000}"/>
    <cellStyle name="Total 2 11 5 2 2" xfId="17475" xr:uid="{00000000-0005-0000-0000-000082780000}"/>
    <cellStyle name="Total 2 11 5 2 2 2" xfId="35091" xr:uid="{00000000-0005-0000-0000-000083780000}"/>
    <cellStyle name="Total 2 11 5 2 3" xfId="35090" xr:uid="{00000000-0005-0000-0000-000084780000}"/>
    <cellStyle name="Total 2 11 5 3" xfId="17476" xr:uid="{00000000-0005-0000-0000-000085780000}"/>
    <cellStyle name="Total 2 11 5 3 2" xfId="17477" xr:uid="{00000000-0005-0000-0000-000086780000}"/>
    <cellStyle name="Total 2 11 5 3 2 2" xfId="35093" xr:uid="{00000000-0005-0000-0000-000087780000}"/>
    <cellStyle name="Total 2 11 5 3 3" xfId="35092" xr:uid="{00000000-0005-0000-0000-000088780000}"/>
    <cellStyle name="Total 2 11 5 4" xfId="17478" xr:uid="{00000000-0005-0000-0000-000089780000}"/>
    <cellStyle name="Total 2 11 5 4 2" xfId="35094" xr:uid="{00000000-0005-0000-0000-00008A780000}"/>
    <cellStyle name="Total 2 11 5 5" xfId="35089" xr:uid="{00000000-0005-0000-0000-00008B780000}"/>
    <cellStyle name="Total 2 11 6" xfId="17479" xr:uid="{00000000-0005-0000-0000-00008C780000}"/>
    <cellStyle name="Total 2 11 6 2" xfId="17480" xr:uid="{00000000-0005-0000-0000-00008D780000}"/>
    <cellStyle name="Total 2 11 6 2 2" xfId="35096" xr:uid="{00000000-0005-0000-0000-00008E780000}"/>
    <cellStyle name="Total 2 11 6 3" xfId="35095" xr:uid="{00000000-0005-0000-0000-00008F780000}"/>
    <cellStyle name="Total 2 11 7" xfId="17481" xr:uid="{00000000-0005-0000-0000-000090780000}"/>
    <cellStyle name="Total 2 11 7 2" xfId="17482" xr:uid="{00000000-0005-0000-0000-000091780000}"/>
    <cellStyle name="Total 2 11 7 2 2" xfId="35098" xr:uid="{00000000-0005-0000-0000-000092780000}"/>
    <cellStyle name="Total 2 11 7 3" xfId="35097" xr:uid="{00000000-0005-0000-0000-000093780000}"/>
    <cellStyle name="Total 2 11 8" xfId="17483" xr:uid="{00000000-0005-0000-0000-000094780000}"/>
    <cellStyle name="Total 2 11 8 2" xfId="17484" xr:uid="{00000000-0005-0000-0000-000095780000}"/>
    <cellStyle name="Total 2 11 8 2 2" xfId="35100" xr:uid="{00000000-0005-0000-0000-000096780000}"/>
    <cellStyle name="Total 2 11 8 3" xfId="35099" xr:uid="{00000000-0005-0000-0000-000097780000}"/>
    <cellStyle name="Total 2 11 9" xfId="17485" xr:uid="{00000000-0005-0000-0000-000098780000}"/>
    <cellStyle name="Total 2 11 9 2" xfId="35101" xr:uid="{00000000-0005-0000-0000-000099780000}"/>
    <cellStyle name="Total 2 12" xfId="17486" xr:uid="{00000000-0005-0000-0000-00009A780000}"/>
    <cellStyle name="Total 2 12 2" xfId="17487" xr:uid="{00000000-0005-0000-0000-00009B780000}"/>
    <cellStyle name="Total 2 12 2 2" xfId="17488" xr:uid="{00000000-0005-0000-0000-00009C780000}"/>
    <cellStyle name="Total 2 12 2 2 2" xfId="35104" xr:uid="{00000000-0005-0000-0000-00009D780000}"/>
    <cellStyle name="Total 2 12 2 3" xfId="35103" xr:uid="{00000000-0005-0000-0000-00009E780000}"/>
    <cellStyle name="Total 2 12 3" xfId="17489" xr:uid="{00000000-0005-0000-0000-00009F780000}"/>
    <cellStyle name="Total 2 12 3 2" xfId="17490" xr:uid="{00000000-0005-0000-0000-0000A0780000}"/>
    <cellStyle name="Total 2 12 3 2 2" xfId="35106" xr:uid="{00000000-0005-0000-0000-0000A1780000}"/>
    <cellStyle name="Total 2 12 3 3" xfId="35105" xr:uid="{00000000-0005-0000-0000-0000A2780000}"/>
    <cellStyle name="Total 2 12 4" xfId="17491" xr:uid="{00000000-0005-0000-0000-0000A3780000}"/>
    <cellStyle name="Total 2 12 4 2" xfId="35107" xr:uid="{00000000-0005-0000-0000-0000A4780000}"/>
    <cellStyle name="Total 2 12 5" xfId="35102" xr:uid="{00000000-0005-0000-0000-0000A5780000}"/>
    <cellStyle name="Total 2 13" xfId="17492" xr:uid="{00000000-0005-0000-0000-0000A6780000}"/>
    <cellStyle name="Total 2 13 2" xfId="17493" xr:uid="{00000000-0005-0000-0000-0000A7780000}"/>
    <cellStyle name="Total 2 13 2 2" xfId="17494" xr:uid="{00000000-0005-0000-0000-0000A8780000}"/>
    <cellStyle name="Total 2 13 2 2 2" xfId="35110" xr:uid="{00000000-0005-0000-0000-0000A9780000}"/>
    <cellStyle name="Total 2 13 2 3" xfId="35109" xr:uid="{00000000-0005-0000-0000-0000AA780000}"/>
    <cellStyle name="Total 2 13 3" xfId="17495" xr:uid="{00000000-0005-0000-0000-0000AB780000}"/>
    <cellStyle name="Total 2 13 3 2" xfId="17496" xr:uid="{00000000-0005-0000-0000-0000AC780000}"/>
    <cellStyle name="Total 2 13 3 2 2" xfId="35112" xr:uid="{00000000-0005-0000-0000-0000AD780000}"/>
    <cellStyle name="Total 2 13 3 3" xfId="35111" xr:uid="{00000000-0005-0000-0000-0000AE780000}"/>
    <cellStyle name="Total 2 13 4" xfId="17497" xr:uid="{00000000-0005-0000-0000-0000AF780000}"/>
    <cellStyle name="Total 2 13 4 2" xfId="35113" xr:uid="{00000000-0005-0000-0000-0000B0780000}"/>
    <cellStyle name="Total 2 13 5" xfId="35108" xr:uid="{00000000-0005-0000-0000-0000B1780000}"/>
    <cellStyle name="Total 2 14" xfId="17498" xr:uid="{00000000-0005-0000-0000-0000B2780000}"/>
    <cellStyle name="Total 2 14 2" xfId="17499" xr:uid="{00000000-0005-0000-0000-0000B3780000}"/>
    <cellStyle name="Total 2 14 2 2" xfId="17500" xr:uid="{00000000-0005-0000-0000-0000B4780000}"/>
    <cellStyle name="Total 2 14 2 2 2" xfId="35116" xr:uid="{00000000-0005-0000-0000-0000B5780000}"/>
    <cellStyle name="Total 2 14 2 3" xfId="35115" xr:uid="{00000000-0005-0000-0000-0000B6780000}"/>
    <cellStyle name="Total 2 14 3" xfId="17501" xr:uid="{00000000-0005-0000-0000-0000B7780000}"/>
    <cellStyle name="Total 2 14 3 2" xfId="17502" xr:uid="{00000000-0005-0000-0000-0000B8780000}"/>
    <cellStyle name="Total 2 14 3 2 2" xfId="35118" xr:uid="{00000000-0005-0000-0000-0000B9780000}"/>
    <cellStyle name="Total 2 14 3 3" xfId="35117" xr:uid="{00000000-0005-0000-0000-0000BA780000}"/>
    <cellStyle name="Total 2 14 4" xfId="17503" xr:uid="{00000000-0005-0000-0000-0000BB780000}"/>
    <cellStyle name="Total 2 14 4 2" xfId="35119" xr:uid="{00000000-0005-0000-0000-0000BC780000}"/>
    <cellStyle name="Total 2 14 5" xfId="35114" xr:uid="{00000000-0005-0000-0000-0000BD780000}"/>
    <cellStyle name="Total 2 15" xfId="17504" xr:uid="{00000000-0005-0000-0000-0000BE780000}"/>
    <cellStyle name="Total 2 15 2" xfId="17505" xr:uid="{00000000-0005-0000-0000-0000BF780000}"/>
    <cellStyle name="Total 2 15 2 2" xfId="17506" xr:uid="{00000000-0005-0000-0000-0000C0780000}"/>
    <cellStyle name="Total 2 15 2 2 2" xfId="35122" xr:uid="{00000000-0005-0000-0000-0000C1780000}"/>
    <cellStyle name="Total 2 15 2 3" xfId="35121" xr:uid="{00000000-0005-0000-0000-0000C2780000}"/>
    <cellStyle name="Total 2 15 3" xfId="17507" xr:uid="{00000000-0005-0000-0000-0000C3780000}"/>
    <cellStyle name="Total 2 15 3 2" xfId="17508" xr:uid="{00000000-0005-0000-0000-0000C4780000}"/>
    <cellStyle name="Total 2 15 3 2 2" xfId="35124" xr:uid="{00000000-0005-0000-0000-0000C5780000}"/>
    <cellStyle name="Total 2 15 3 3" xfId="35123" xr:uid="{00000000-0005-0000-0000-0000C6780000}"/>
    <cellStyle name="Total 2 15 4" xfId="17509" xr:uid="{00000000-0005-0000-0000-0000C7780000}"/>
    <cellStyle name="Total 2 15 4 2" xfId="17510" xr:uid="{00000000-0005-0000-0000-0000C8780000}"/>
    <cellStyle name="Total 2 15 4 2 2" xfId="35126" xr:uid="{00000000-0005-0000-0000-0000C9780000}"/>
    <cellStyle name="Total 2 15 4 3" xfId="35125" xr:uid="{00000000-0005-0000-0000-0000CA780000}"/>
    <cellStyle name="Total 2 15 5" xfId="17511" xr:uid="{00000000-0005-0000-0000-0000CB780000}"/>
    <cellStyle name="Total 2 15 5 2" xfId="35127" xr:uid="{00000000-0005-0000-0000-0000CC780000}"/>
    <cellStyle name="Total 2 15 6" xfId="35120" xr:uid="{00000000-0005-0000-0000-0000CD780000}"/>
    <cellStyle name="Total 2 16" xfId="17512" xr:uid="{00000000-0005-0000-0000-0000CE780000}"/>
    <cellStyle name="Total 2 16 2" xfId="17513" xr:uid="{00000000-0005-0000-0000-0000CF780000}"/>
    <cellStyle name="Total 2 16 2 2" xfId="17514" xr:uid="{00000000-0005-0000-0000-0000D0780000}"/>
    <cellStyle name="Total 2 16 2 2 2" xfId="35130" xr:uid="{00000000-0005-0000-0000-0000D1780000}"/>
    <cellStyle name="Total 2 16 2 3" xfId="35129" xr:uid="{00000000-0005-0000-0000-0000D2780000}"/>
    <cellStyle name="Total 2 16 3" xfId="17515" xr:uid="{00000000-0005-0000-0000-0000D3780000}"/>
    <cellStyle name="Total 2 16 3 2" xfId="17516" xr:uid="{00000000-0005-0000-0000-0000D4780000}"/>
    <cellStyle name="Total 2 16 3 2 2" xfId="35132" xr:uid="{00000000-0005-0000-0000-0000D5780000}"/>
    <cellStyle name="Total 2 16 3 3" xfId="35131" xr:uid="{00000000-0005-0000-0000-0000D6780000}"/>
    <cellStyle name="Total 2 16 4" xfId="17517" xr:uid="{00000000-0005-0000-0000-0000D7780000}"/>
    <cellStyle name="Total 2 16 4 2" xfId="35133" xr:uid="{00000000-0005-0000-0000-0000D8780000}"/>
    <cellStyle name="Total 2 16 5" xfId="35128" xr:uid="{00000000-0005-0000-0000-0000D9780000}"/>
    <cellStyle name="Total 2 17" xfId="17518" xr:uid="{00000000-0005-0000-0000-0000DA780000}"/>
    <cellStyle name="Total 2 17 2" xfId="17519" xr:uid="{00000000-0005-0000-0000-0000DB780000}"/>
    <cellStyle name="Total 2 17 2 2" xfId="35135" xr:uid="{00000000-0005-0000-0000-0000DC780000}"/>
    <cellStyle name="Total 2 17 3" xfId="35134" xr:uid="{00000000-0005-0000-0000-0000DD780000}"/>
    <cellStyle name="Total 2 18" xfId="17520" xr:uid="{00000000-0005-0000-0000-0000DE780000}"/>
    <cellStyle name="Total 2 18 2" xfId="17521" xr:uid="{00000000-0005-0000-0000-0000DF780000}"/>
    <cellStyle name="Total 2 18 2 2" xfId="35137" xr:uid="{00000000-0005-0000-0000-0000E0780000}"/>
    <cellStyle name="Total 2 18 3" xfId="35136" xr:uid="{00000000-0005-0000-0000-0000E1780000}"/>
    <cellStyle name="Total 2 19" xfId="17522" xr:uid="{00000000-0005-0000-0000-0000E2780000}"/>
    <cellStyle name="Total 2 19 2" xfId="17523" xr:uid="{00000000-0005-0000-0000-0000E3780000}"/>
    <cellStyle name="Total 2 19 2 2" xfId="35139" xr:uid="{00000000-0005-0000-0000-0000E4780000}"/>
    <cellStyle name="Total 2 19 3" xfId="35138" xr:uid="{00000000-0005-0000-0000-0000E5780000}"/>
    <cellStyle name="Total 2 2" xfId="17524" xr:uid="{00000000-0005-0000-0000-0000E6780000}"/>
    <cellStyle name="Total 2 2 10" xfId="35140" xr:uid="{00000000-0005-0000-0000-0000E7780000}"/>
    <cellStyle name="Total 2 2 2" xfId="17525" xr:uid="{00000000-0005-0000-0000-0000E8780000}"/>
    <cellStyle name="Total 2 2 2 2" xfId="17526" xr:uid="{00000000-0005-0000-0000-0000E9780000}"/>
    <cellStyle name="Total 2 2 2 2 2" xfId="17527" xr:uid="{00000000-0005-0000-0000-0000EA780000}"/>
    <cellStyle name="Total 2 2 2 2 2 2" xfId="35143" xr:uid="{00000000-0005-0000-0000-0000EB780000}"/>
    <cellStyle name="Total 2 2 2 2 3" xfId="35142" xr:uid="{00000000-0005-0000-0000-0000EC780000}"/>
    <cellStyle name="Total 2 2 2 3" xfId="17528" xr:uid="{00000000-0005-0000-0000-0000ED780000}"/>
    <cellStyle name="Total 2 2 2 3 2" xfId="17529" xr:uid="{00000000-0005-0000-0000-0000EE780000}"/>
    <cellStyle name="Total 2 2 2 3 2 2" xfId="35145" xr:uid="{00000000-0005-0000-0000-0000EF780000}"/>
    <cellStyle name="Total 2 2 2 3 3" xfId="35144" xr:uid="{00000000-0005-0000-0000-0000F0780000}"/>
    <cellStyle name="Total 2 2 2 4" xfId="17530" xr:uid="{00000000-0005-0000-0000-0000F1780000}"/>
    <cellStyle name="Total 2 2 2 4 2" xfId="35146" xr:uid="{00000000-0005-0000-0000-0000F2780000}"/>
    <cellStyle name="Total 2 2 2 5" xfId="35141" xr:uid="{00000000-0005-0000-0000-0000F3780000}"/>
    <cellStyle name="Total 2 2 3" xfId="17531" xr:uid="{00000000-0005-0000-0000-0000F4780000}"/>
    <cellStyle name="Total 2 2 3 2" xfId="17532" xr:uid="{00000000-0005-0000-0000-0000F5780000}"/>
    <cellStyle name="Total 2 2 3 2 2" xfId="17533" xr:uid="{00000000-0005-0000-0000-0000F6780000}"/>
    <cellStyle name="Total 2 2 3 2 2 2" xfId="35149" xr:uid="{00000000-0005-0000-0000-0000F7780000}"/>
    <cellStyle name="Total 2 2 3 2 3" xfId="35148" xr:uid="{00000000-0005-0000-0000-0000F8780000}"/>
    <cellStyle name="Total 2 2 3 3" xfId="17534" xr:uid="{00000000-0005-0000-0000-0000F9780000}"/>
    <cellStyle name="Total 2 2 3 3 2" xfId="17535" xr:uid="{00000000-0005-0000-0000-0000FA780000}"/>
    <cellStyle name="Total 2 2 3 3 2 2" xfId="35151" xr:uid="{00000000-0005-0000-0000-0000FB780000}"/>
    <cellStyle name="Total 2 2 3 3 3" xfId="35150" xr:uid="{00000000-0005-0000-0000-0000FC780000}"/>
    <cellStyle name="Total 2 2 3 4" xfId="17536" xr:uid="{00000000-0005-0000-0000-0000FD780000}"/>
    <cellStyle name="Total 2 2 3 4 2" xfId="35152" xr:uid="{00000000-0005-0000-0000-0000FE780000}"/>
    <cellStyle name="Total 2 2 3 5" xfId="35147" xr:uid="{00000000-0005-0000-0000-0000FF780000}"/>
    <cellStyle name="Total 2 2 4" xfId="17537" xr:uid="{00000000-0005-0000-0000-000000790000}"/>
    <cellStyle name="Total 2 2 4 2" xfId="17538" xr:uid="{00000000-0005-0000-0000-000001790000}"/>
    <cellStyle name="Total 2 2 4 2 2" xfId="17539" xr:uid="{00000000-0005-0000-0000-000002790000}"/>
    <cellStyle name="Total 2 2 4 2 2 2" xfId="35155" xr:uid="{00000000-0005-0000-0000-000003790000}"/>
    <cellStyle name="Total 2 2 4 2 3" xfId="35154" xr:uid="{00000000-0005-0000-0000-000004790000}"/>
    <cellStyle name="Total 2 2 4 3" xfId="17540" xr:uid="{00000000-0005-0000-0000-000005790000}"/>
    <cellStyle name="Total 2 2 4 3 2" xfId="17541" xr:uid="{00000000-0005-0000-0000-000006790000}"/>
    <cellStyle name="Total 2 2 4 3 2 2" xfId="35157" xr:uid="{00000000-0005-0000-0000-000007790000}"/>
    <cellStyle name="Total 2 2 4 3 3" xfId="35156" xr:uid="{00000000-0005-0000-0000-000008790000}"/>
    <cellStyle name="Total 2 2 4 4" xfId="17542" xr:uid="{00000000-0005-0000-0000-000009790000}"/>
    <cellStyle name="Total 2 2 4 4 2" xfId="17543" xr:uid="{00000000-0005-0000-0000-00000A790000}"/>
    <cellStyle name="Total 2 2 4 4 2 2" xfId="35159" xr:uid="{00000000-0005-0000-0000-00000B790000}"/>
    <cellStyle name="Total 2 2 4 4 3" xfId="35158" xr:uid="{00000000-0005-0000-0000-00000C790000}"/>
    <cellStyle name="Total 2 2 4 5" xfId="17544" xr:uid="{00000000-0005-0000-0000-00000D790000}"/>
    <cellStyle name="Total 2 2 4 5 2" xfId="35160" xr:uid="{00000000-0005-0000-0000-00000E790000}"/>
    <cellStyle name="Total 2 2 4 6" xfId="35153" xr:uid="{00000000-0005-0000-0000-00000F790000}"/>
    <cellStyle name="Total 2 2 5" xfId="17545" xr:uid="{00000000-0005-0000-0000-000010790000}"/>
    <cellStyle name="Total 2 2 5 2" xfId="17546" xr:uid="{00000000-0005-0000-0000-000011790000}"/>
    <cellStyle name="Total 2 2 5 2 2" xfId="17547" xr:uid="{00000000-0005-0000-0000-000012790000}"/>
    <cellStyle name="Total 2 2 5 2 2 2" xfId="35163" xr:uid="{00000000-0005-0000-0000-000013790000}"/>
    <cellStyle name="Total 2 2 5 2 3" xfId="35162" xr:uid="{00000000-0005-0000-0000-000014790000}"/>
    <cellStyle name="Total 2 2 5 3" xfId="17548" xr:uid="{00000000-0005-0000-0000-000015790000}"/>
    <cellStyle name="Total 2 2 5 3 2" xfId="17549" xr:uid="{00000000-0005-0000-0000-000016790000}"/>
    <cellStyle name="Total 2 2 5 3 2 2" xfId="35165" xr:uid="{00000000-0005-0000-0000-000017790000}"/>
    <cellStyle name="Total 2 2 5 3 3" xfId="35164" xr:uid="{00000000-0005-0000-0000-000018790000}"/>
    <cellStyle name="Total 2 2 5 4" xfId="17550" xr:uid="{00000000-0005-0000-0000-000019790000}"/>
    <cellStyle name="Total 2 2 5 4 2" xfId="35166" xr:uid="{00000000-0005-0000-0000-00001A790000}"/>
    <cellStyle name="Total 2 2 5 5" xfId="35161" xr:uid="{00000000-0005-0000-0000-00001B790000}"/>
    <cellStyle name="Total 2 2 6" xfId="17551" xr:uid="{00000000-0005-0000-0000-00001C790000}"/>
    <cellStyle name="Total 2 2 6 2" xfId="17552" xr:uid="{00000000-0005-0000-0000-00001D790000}"/>
    <cellStyle name="Total 2 2 6 2 2" xfId="35168" xr:uid="{00000000-0005-0000-0000-00001E790000}"/>
    <cellStyle name="Total 2 2 6 3" xfId="35167" xr:uid="{00000000-0005-0000-0000-00001F790000}"/>
    <cellStyle name="Total 2 2 7" xfId="17553" xr:uid="{00000000-0005-0000-0000-000020790000}"/>
    <cellStyle name="Total 2 2 7 2" xfId="17554" xr:uid="{00000000-0005-0000-0000-000021790000}"/>
    <cellStyle name="Total 2 2 7 2 2" xfId="35170" xr:uid="{00000000-0005-0000-0000-000022790000}"/>
    <cellStyle name="Total 2 2 7 3" xfId="35169" xr:uid="{00000000-0005-0000-0000-000023790000}"/>
    <cellStyle name="Total 2 2 8" xfId="17555" xr:uid="{00000000-0005-0000-0000-000024790000}"/>
    <cellStyle name="Total 2 2 8 2" xfId="17556" xr:uid="{00000000-0005-0000-0000-000025790000}"/>
    <cellStyle name="Total 2 2 8 2 2" xfId="35172" xr:uid="{00000000-0005-0000-0000-000026790000}"/>
    <cellStyle name="Total 2 2 8 3" xfId="35171" xr:uid="{00000000-0005-0000-0000-000027790000}"/>
    <cellStyle name="Total 2 2 9" xfId="17557" xr:uid="{00000000-0005-0000-0000-000028790000}"/>
    <cellStyle name="Total 2 2 9 2" xfId="35173" xr:uid="{00000000-0005-0000-0000-000029790000}"/>
    <cellStyle name="Total 2 20" xfId="17558" xr:uid="{00000000-0005-0000-0000-00002A790000}"/>
    <cellStyle name="Total 2 20 2" xfId="17559" xr:uid="{00000000-0005-0000-0000-00002B790000}"/>
    <cellStyle name="Total 2 20 2 2" xfId="35175" xr:uid="{00000000-0005-0000-0000-00002C790000}"/>
    <cellStyle name="Total 2 20 3" xfId="35174" xr:uid="{00000000-0005-0000-0000-00002D790000}"/>
    <cellStyle name="Total 2 21" xfId="17560" xr:uid="{00000000-0005-0000-0000-00002E790000}"/>
    <cellStyle name="Total 2 21 2" xfId="35176" xr:uid="{00000000-0005-0000-0000-00002F790000}"/>
    <cellStyle name="Total 2 22" xfId="17561" xr:uid="{00000000-0005-0000-0000-000030790000}"/>
    <cellStyle name="Total 2 22 2" xfId="35177" xr:uid="{00000000-0005-0000-0000-000031790000}"/>
    <cellStyle name="Total 2 23" xfId="17417" xr:uid="{00000000-0005-0000-0000-000032790000}"/>
    <cellStyle name="Total 2 24" xfId="35033" xr:uid="{00000000-0005-0000-0000-000033790000}"/>
    <cellStyle name="Total 2 3" xfId="17562" xr:uid="{00000000-0005-0000-0000-000034790000}"/>
    <cellStyle name="Total 2 3 10" xfId="35178" xr:uid="{00000000-0005-0000-0000-000035790000}"/>
    <cellStyle name="Total 2 3 2" xfId="17563" xr:uid="{00000000-0005-0000-0000-000036790000}"/>
    <cellStyle name="Total 2 3 2 2" xfId="17564" xr:uid="{00000000-0005-0000-0000-000037790000}"/>
    <cellStyle name="Total 2 3 2 2 2" xfId="17565" xr:uid="{00000000-0005-0000-0000-000038790000}"/>
    <cellStyle name="Total 2 3 2 2 2 2" xfId="35181" xr:uid="{00000000-0005-0000-0000-000039790000}"/>
    <cellStyle name="Total 2 3 2 2 3" xfId="35180" xr:uid="{00000000-0005-0000-0000-00003A790000}"/>
    <cellStyle name="Total 2 3 2 3" xfId="17566" xr:uid="{00000000-0005-0000-0000-00003B790000}"/>
    <cellStyle name="Total 2 3 2 3 2" xfId="17567" xr:uid="{00000000-0005-0000-0000-00003C790000}"/>
    <cellStyle name="Total 2 3 2 3 2 2" xfId="35183" xr:uid="{00000000-0005-0000-0000-00003D790000}"/>
    <cellStyle name="Total 2 3 2 3 3" xfId="35182" xr:uid="{00000000-0005-0000-0000-00003E790000}"/>
    <cellStyle name="Total 2 3 2 4" xfId="17568" xr:uid="{00000000-0005-0000-0000-00003F790000}"/>
    <cellStyle name="Total 2 3 2 4 2" xfId="35184" xr:uid="{00000000-0005-0000-0000-000040790000}"/>
    <cellStyle name="Total 2 3 2 5" xfId="35179" xr:uid="{00000000-0005-0000-0000-000041790000}"/>
    <cellStyle name="Total 2 3 3" xfId="17569" xr:uid="{00000000-0005-0000-0000-000042790000}"/>
    <cellStyle name="Total 2 3 3 2" xfId="17570" xr:uid="{00000000-0005-0000-0000-000043790000}"/>
    <cellStyle name="Total 2 3 3 2 2" xfId="17571" xr:uid="{00000000-0005-0000-0000-000044790000}"/>
    <cellStyle name="Total 2 3 3 2 2 2" xfId="35187" xr:uid="{00000000-0005-0000-0000-000045790000}"/>
    <cellStyle name="Total 2 3 3 2 3" xfId="35186" xr:uid="{00000000-0005-0000-0000-000046790000}"/>
    <cellStyle name="Total 2 3 3 3" xfId="17572" xr:uid="{00000000-0005-0000-0000-000047790000}"/>
    <cellStyle name="Total 2 3 3 3 2" xfId="17573" xr:uid="{00000000-0005-0000-0000-000048790000}"/>
    <cellStyle name="Total 2 3 3 3 2 2" xfId="35189" xr:uid="{00000000-0005-0000-0000-000049790000}"/>
    <cellStyle name="Total 2 3 3 3 3" xfId="35188" xr:uid="{00000000-0005-0000-0000-00004A790000}"/>
    <cellStyle name="Total 2 3 3 4" xfId="17574" xr:uid="{00000000-0005-0000-0000-00004B790000}"/>
    <cellStyle name="Total 2 3 3 4 2" xfId="35190" xr:uid="{00000000-0005-0000-0000-00004C790000}"/>
    <cellStyle name="Total 2 3 3 5" xfId="35185" xr:uid="{00000000-0005-0000-0000-00004D790000}"/>
    <cellStyle name="Total 2 3 4" xfId="17575" xr:uid="{00000000-0005-0000-0000-00004E790000}"/>
    <cellStyle name="Total 2 3 4 2" xfId="17576" xr:uid="{00000000-0005-0000-0000-00004F790000}"/>
    <cellStyle name="Total 2 3 4 2 2" xfId="17577" xr:uid="{00000000-0005-0000-0000-000050790000}"/>
    <cellStyle name="Total 2 3 4 2 2 2" xfId="35193" xr:uid="{00000000-0005-0000-0000-000051790000}"/>
    <cellStyle name="Total 2 3 4 2 3" xfId="35192" xr:uid="{00000000-0005-0000-0000-000052790000}"/>
    <cellStyle name="Total 2 3 4 3" xfId="17578" xr:uid="{00000000-0005-0000-0000-000053790000}"/>
    <cellStyle name="Total 2 3 4 3 2" xfId="17579" xr:uid="{00000000-0005-0000-0000-000054790000}"/>
    <cellStyle name="Total 2 3 4 3 2 2" xfId="35195" xr:uid="{00000000-0005-0000-0000-000055790000}"/>
    <cellStyle name="Total 2 3 4 3 3" xfId="35194" xr:uid="{00000000-0005-0000-0000-000056790000}"/>
    <cellStyle name="Total 2 3 4 4" xfId="17580" xr:uid="{00000000-0005-0000-0000-000057790000}"/>
    <cellStyle name="Total 2 3 4 4 2" xfId="17581" xr:uid="{00000000-0005-0000-0000-000058790000}"/>
    <cellStyle name="Total 2 3 4 4 2 2" xfId="35197" xr:uid="{00000000-0005-0000-0000-000059790000}"/>
    <cellStyle name="Total 2 3 4 4 3" xfId="35196" xr:uid="{00000000-0005-0000-0000-00005A790000}"/>
    <cellStyle name="Total 2 3 4 5" xfId="17582" xr:uid="{00000000-0005-0000-0000-00005B790000}"/>
    <cellStyle name="Total 2 3 4 5 2" xfId="35198" xr:uid="{00000000-0005-0000-0000-00005C790000}"/>
    <cellStyle name="Total 2 3 4 6" xfId="35191" xr:uid="{00000000-0005-0000-0000-00005D790000}"/>
    <cellStyle name="Total 2 3 5" xfId="17583" xr:uid="{00000000-0005-0000-0000-00005E790000}"/>
    <cellStyle name="Total 2 3 5 2" xfId="17584" xr:uid="{00000000-0005-0000-0000-00005F790000}"/>
    <cellStyle name="Total 2 3 5 2 2" xfId="17585" xr:uid="{00000000-0005-0000-0000-000060790000}"/>
    <cellStyle name="Total 2 3 5 2 2 2" xfId="35201" xr:uid="{00000000-0005-0000-0000-000061790000}"/>
    <cellStyle name="Total 2 3 5 2 3" xfId="35200" xr:uid="{00000000-0005-0000-0000-000062790000}"/>
    <cellStyle name="Total 2 3 5 3" xfId="17586" xr:uid="{00000000-0005-0000-0000-000063790000}"/>
    <cellStyle name="Total 2 3 5 3 2" xfId="17587" xr:uid="{00000000-0005-0000-0000-000064790000}"/>
    <cellStyle name="Total 2 3 5 3 2 2" xfId="35203" xr:uid="{00000000-0005-0000-0000-000065790000}"/>
    <cellStyle name="Total 2 3 5 3 3" xfId="35202" xr:uid="{00000000-0005-0000-0000-000066790000}"/>
    <cellStyle name="Total 2 3 5 4" xfId="17588" xr:uid="{00000000-0005-0000-0000-000067790000}"/>
    <cellStyle name="Total 2 3 5 4 2" xfId="35204" xr:uid="{00000000-0005-0000-0000-000068790000}"/>
    <cellStyle name="Total 2 3 5 5" xfId="35199" xr:uid="{00000000-0005-0000-0000-000069790000}"/>
    <cellStyle name="Total 2 3 6" xfId="17589" xr:uid="{00000000-0005-0000-0000-00006A790000}"/>
    <cellStyle name="Total 2 3 6 2" xfId="17590" xr:uid="{00000000-0005-0000-0000-00006B790000}"/>
    <cellStyle name="Total 2 3 6 2 2" xfId="35206" xr:uid="{00000000-0005-0000-0000-00006C790000}"/>
    <cellStyle name="Total 2 3 6 3" xfId="35205" xr:uid="{00000000-0005-0000-0000-00006D790000}"/>
    <cellStyle name="Total 2 3 7" xfId="17591" xr:uid="{00000000-0005-0000-0000-00006E790000}"/>
    <cellStyle name="Total 2 3 7 2" xfId="17592" xr:uid="{00000000-0005-0000-0000-00006F790000}"/>
    <cellStyle name="Total 2 3 7 2 2" xfId="35208" xr:uid="{00000000-0005-0000-0000-000070790000}"/>
    <cellStyle name="Total 2 3 7 3" xfId="35207" xr:uid="{00000000-0005-0000-0000-000071790000}"/>
    <cellStyle name="Total 2 3 8" xfId="17593" xr:uid="{00000000-0005-0000-0000-000072790000}"/>
    <cellStyle name="Total 2 3 8 2" xfId="17594" xr:uid="{00000000-0005-0000-0000-000073790000}"/>
    <cellStyle name="Total 2 3 8 2 2" xfId="35210" xr:uid="{00000000-0005-0000-0000-000074790000}"/>
    <cellStyle name="Total 2 3 8 3" xfId="35209" xr:uid="{00000000-0005-0000-0000-000075790000}"/>
    <cellStyle name="Total 2 3 9" xfId="17595" xr:uid="{00000000-0005-0000-0000-000076790000}"/>
    <cellStyle name="Total 2 3 9 2" xfId="35211" xr:uid="{00000000-0005-0000-0000-000077790000}"/>
    <cellStyle name="Total 2 4" xfId="17596" xr:uid="{00000000-0005-0000-0000-000078790000}"/>
    <cellStyle name="Total 2 4 10" xfId="35212" xr:uid="{00000000-0005-0000-0000-000079790000}"/>
    <cellStyle name="Total 2 4 2" xfId="17597" xr:uid="{00000000-0005-0000-0000-00007A790000}"/>
    <cellStyle name="Total 2 4 2 2" xfId="17598" xr:uid="{00000000-0005-0000-0000-00007B790000}"/>
    <cellStyle name="Total 2 4 2 2 2" xfId="17599" xr:uid="{00000000-0005-0000-0000-00007C790000}"/>
    <cellStyle name="Total 2 4 2 2 2 2" xfId="35215" xr:uid="{00000000-0005-0000-0000-00007D790000}"/>
    <cellStyle name="Total 2 4 2 2 3" xfId="35214" xr:uid="{00000000-0005-0000-0000-00007E790000}"/>
    <cellStyle name="Total 2 4 2 3" xfId="17600" xr:uid="{00000000-0005-0000-0000-00007F790000}"/>
    <cellStyle name="Total 2 4 2 3 2" xfId="17601" xr:uid="{00000000-0005-0000-0000-000080790000}"/>
    <cellStyle name="Total 2 4 2 3 2 2" xfId="35217" xr:uid="{00000000-0005-0000-0000-000081790000}"/>
    <cellStyle name="Total 2 4 2 3 3" xfId="35216" xr:uid="{00000000-0005-0000-0000-000082790000}"/>
    <cellStyle name="Total 2 4 2 4" xfId="17602" xr:uid="{00000000-0005-0000-0000-000083790000}"/>
    <cellStyle name="Total 2 4 2 4 2" xfId="35218" xr:uid="{00000000-0005-0000-0000-000084790000}"/>
    <cellStyle name="Total 2 4 2 5" xfId="35213" xr:uid="{00000000-0005-0000-0000-000085790000}"/>
    <cellStyle name="Total 2 4 3" xfId="17603" xr:uid="{00000000-0005-0000-0000-000086790000}"/>
    <cellStyle name="Total 2 4 3 2" xfId="17604" xr:uid="{00000000-0005-0000-0000-000087790000}"/>
    <cellStyle name="Total 2 4 3 2 2" xfId="17605" xr:uid="{00000000-0005-0000-0000-000088790000}"/>
    <cellStyle name="Total 2 4 3 2 2 2" xfId="35221" xr:uid="{00000000-0005-0000-0000-000089790000}"/>
    <cellStyle name="Total 2 4 3 2 3" xfId="35220" xr:uid="{00000000-0005-0000-0000-00008A790000}"/>
    <cellStyle name="Total 2 4 3 3" xfId="17606" xr:uid="{00000000-0005-0000-0000-00008B790000}"/>
    <cellStyle name="Total 2 4 3 3 2" xfId="17607" xr:uid="{00000000-0005-0000-0000-00008C790000}"/>
    <cellStyle name="Total 2 4 3 3 2 2" xfId="35223" xr:uid="{00000000-0005-0000-0000-00008D790000}"/>
    <cellStyle name="Total 2 4 3 3 3" xfId="35222" xr:uid="{00000000-0005-0000-0000-00008E790000}"/>
    <cellStyle name="Total 2 4 3 4" xfId="17608" xr:uid="{00000000-0005-0000-0000-00008F790000}"/>
    <cellStyle name="Total 2 4 3 4 2" xfId="35224" xr:uid="{00000000-0005-0000-0000-000090790000}"/>
    <cellStyle name="Total 2 4 3 5" xfId="35219" xr:uid="{00000000-0005-0000-0000-000091790000}"/>
    <cellStyle name="Total 2 4 4" xfId="17609" xr:uid="{00000000-0005-0000-0000-000092790000}"/>
    <cellStyle name="Total 2 4 4 2" xfId="17610" xr:uid="{00000000-0005-0000-0000-000093790000}"/>
    <cellStyle name="Total 2 4 4 2 2" xfId="17611" xr:uid="{00000000-0005-0000-0000-000094790000}"/>
    <cellStyle name="Total 2 4 4 2 2 2" xfId="35227" xr:uid="{00000000-0005-0000-0000-000095790000}"/>
    <cellStyle name="Total 2 4 4 2 3" xfId="35226" xr:uid="{00000000-0005-0000-0000-000096790000}"/>
    <cellStyle name="Total 2 4 4 3" xfId="17612" xr:uid="{00000000-0005-0000-0000-000097790000}"/>
    <cellStyle name="Total 2 4 4 3 2" xfId="17613" xr:uid="{00000000-0005-0000-0000-000098790000}"/>
    <cellStyle name="Total 2 4 4 3 2 2" xfId="35229" xr:uid="{00000000-0005-0000-0000-000099790000}"/>
    <cellStyle name="Total 2 4 4 3 3" xfId="35228" xr:uid="{00000000-0005-0000-0000-00009A790000}"/>
    <cellStyle name="Total 2 4 4 4" xfId="17614" xr:uid="{00000000-0005-0000-0000-00009B790000}"/>
    <cellStyle name="Total 2 4 4 4 2" xfId="17615" xr:uid="{00000000-0005-0000-0000-00009C790000}"/>
    <cellStyle name="Total 2 4 4 4 2 2" xfId="35231" xr:uid="{00000000-0005-0000-0000-00009D790000}"/>
    <cellStyle name="Total 2 4 4 4 3" xfId="35230" xr:uid="{00000000-0005-0000-0000-00009E790000}"/>
    <cellStyle name="Total 2 4 4 5" xfId="17616" xr:uid="{00000000-0005-0000-0000-00009F790000}"/>
    <cellStyle name="Total 2 4 4 5 2" xfId="35232" xr:uid="{00000000-0005-0000-0000-0000A0790000}"/>
    <cellStyle name="Total 2 4 4 6" xfId="35225" xr:uid="{00000000-0005-0000-0000-0000A1790000}"/>
    <cellStyle name="Total 2 4 5" xfId="17617" xr:uid="{00000000-0005-0000-0000-0000A2790000}"/>
    <cellStyle name="Total 2 4 5 2" xfId="17618" xr:uid="{00000000-0005-0000-0000-0000A3790000}"/>
    <cellStyle name="Total 2 4 5 2 2" xfId="17619" xr:uid="{00000000-0005-0000-0000-0000A4790000}"/>
    <cellStyle name="Total 2 4 5 2 2 2" xfId="35235" xr:uid="{00000000-0005-0000-0000-0000A5790000}"/>
    <cellStyle name="Total 2 4 5 2 3" xfId="35234" xr:uid="{00000000-0005-0000-0000-0000A6790000}"/>
    <cellStyle name="Total 2 4 5 3" xfId="17620" xr:uid="{00000000-0005-0000-0000-0000A7790000}"/>
    <cellStyle name="Total 2 4 5 3 2" xfId="17621" xr:uid="{00000000-0005-0000-0000-0000A8790000}"/>
    <cellStyle name="Total 2 4 5 3 2 2" xfId="35237" xr:uid="{00000000-0005-0000-0000-0000A9790000}"/>
    <cellStyle name="Total 2 4 5 3 3" xfId="35236" xr:uid="{00000000-0005-0000-0000-0000AA790000}"/>
    <cellStyle name="Total 2 4 5 4" xfId="17622" xr:uid="{00000000-0005-0000-0000-0000AB790000}"/>
    <cellStyle name="Total 2 4 5 4 2" xfId="35238" xr:uid="{00000000-0005-0000-0000-0000AC790000}"/>
    <cellStyle name="Total 2 4 5 5" xfId="35233" xr:uid="{00000000-0005-0000-0000-0000AD790000}"/>
    <cellStyle name="Total 2 4 6" xfId="17623" xr:uid="{00000000-0005-0000-0000-0000AE790000}"/>
    <cellStyle name="Total 2 4 6 2" xfId="17624" xr:uid="{00000000-0005-0000-0000-0000AF790000}"/>
    <cellStyle name="Total 2 4 6 2 2" xfId="35240" xr:uid="{00000000-0005-0000-0000-0000B0790000}"/>
    <cellStyle name="Total 2 4 6 3" xfId="35239" xr:uid="{00000000-0005-0000-0000-0000B1790000}"/>
    <cellStyle name="Total 2 4 7" xfId="17625" xr:uid="{00000000-0005-0000-0000-0000B2790000}"/>
    <cellStyle name="Total 2 4 7 2" xfId="17626" xr:uid="{00000000-0005-0000-0000-0000B3790000}"/>
    <cellStyle name="Total 2 4 7 2 2" xfId="35242" xr:uid="{00000000-0005-0000-0000-0000B4790000}"/>
    <cellStyle name="Total 2 4 7 3" xfId="35241" xr:uid="{00000000-0005-0000-0000-0000B5790000}"/>
    <cellStyle name="Total 2 4 8" xfId="17627" xr:uid="{00000000-0005-0000-0000-0000B6790000}"/>
    <cellStyle name="Total 2 4 8 2" xfId="17628" xr:uid="{00000000-0005-0000-0000-0000B7790000}"/>
    <cellStyle name="Total 2 4 8 2 2" xfId="35244" xr:uid="{00000000-0005-0000-0000-0000B8790000}"/>
    <cellStyle name="Total 2 4 8 3" xfId="35243" xr:uid="{00000000-0005-0000-0000-0000B9790000}"/>
    <cellStyle name="Total 2 4 9" xfId="17629" xr:uid="{00000000-0005-0000-0000-0000BA790000}"/>
    <cellStyle name="Total 2 4 9 2" xfId="35245" xr:uid="{00000000-0005-0000-0000-0000BB790000}"/>
    <cellStyle name="Total 2 5" xfId="17630" xr:uid="{00000000-0005-0000-0000-0000BC790000}"/>
    <cellStyle name="Total 2 5 10" xfId="35246" xr:uid="{00000000-0005-0000-0000-0000BD790000}"/>
    <cellStyle name="Total 2 5 2" xfId="17631" xr:uid="{00000000-0005-0000-0000-0000BE790000}"/>
    <cellStyle name="Total 2 5 2 2" xfId="17632" xr:uid="{00000000-0005-0000-0000-0000BF790000}"/>
    <cellStyle name="Total 2 5 2 2 2" xfId="17633" xr:uid="{00000000-0005-0000-0000-0000C0790000}"/>
    <cellStyle name="Total 2 5 2 2 2 2" xfId="35249" xr:uid="{00000000-0005-0000-0000-0000C1790000}"/>
    <cellStyle name="Total 2 5 2 2 3" xfId="35248" xr:uid="{00000000-0005-0000-0000-0000C2790000}"/>
    <cellStyle name="Total 2 5 2 3" xfId="17634" xr:uid="{00000000-0005-0000-0000-0000C3790000}"/>
    <cellStyle name="Total 2 5 2 3 2" xfId="17635" xr:uid="{00000000-0005-0000-0000-0000C4790000}"/>
    <cellStyle name="Total 2 5 2 3 2 2" xfId="35251" xr:uid="{00000000-0005-0000-0000-0000C5790000}"/>
    <cellStyle name="Total 2 5 2 3 3" xfId="35250" xr:uid="{00000000-0005-0000-0000-0000C6790000}"/>
    <cellStyle name="Total 2 5 2 4" xfId="17636" xr:uid="{00000000-0005-0000-0000-0000C7790000}"/>
    <cellStyle name="Total 2 5 2 4 2" xfId="35252" xr:uid="{00000000-0005-0000-0000-0000C8790000}"/>
    <cellStyle name="Total 2 5 2 5" xfId="35247" xr:uid="{00000000-0005-0000-0000-0000C9790000}"/>
    <cellStyle name="Total 2 5 3" xfId="17637" xr:uid="{00000000-0005-0000-0000-0000CA790000}"/>
    <cellStyle name="Total 2 5 3 2" xfId="17638" xr:uid="{00000000-0005-0000-0000-0000CB790000}"/>
    <cellStyle name="Total 2 5 3 2 2" xfId="17639" xr:uid="{00000000-0005-0000-0000-0000CC790000}"/>
    <cellStyle name="Total 2 5 3 2 2 2" xfId="35255" xr:uid="{00000000-0005-0000-0000-0000CD790000}"/>
    <cellStyle name="Total 2 5 3 2 3" xfId="35254" xr:uid="{00000000-0005-0000-0000-0000CE790000}"/>
    <cellStyle name="Total 2 5 3 3" xfId="17640" xr:uid="{00000000-0005-0000-0000-0000CF790000}"/>
    <cellStyle name="Total 2 5 3 3 2" xfId="17641" xr:uid="{00000000-0005-0000-0000-0000D0790000}"/>
    <cellStyle name="Total 2 5 3 3 2 2" xfId="35257" xr:uid="{00000000-0005-0000-0000-0000D1790000}"/>
    <cellStyle name="Total 2 5 3 3 3" xfId="35256" xr:uid="{00000000-0005-0000-0000-0000D2790000}"/>
    <cellStyle name="Total 2 5 3 4" xfId="17642" xr:uid="{00000000-0005-0000-0000-0000D3790000}"/>
    <cellStyle name="Total 2 5 3 4 2" xfId="35258" xr:uid="{00000000-0005-0000-0000-0000D4790000}"/>
    <cellStyle name="Total 2 5 3 5" xfId="35253" xr:uid="{00000000-0005-0000-0000-0000D5790000}"/>
    <cellStyle name="Total 2 5 4" xfId="17643" xr:uid="{00000000-0005-0000-0000-0000D6790000}"/>
    <cellStyle name="Total 2 5 4 2" xfId="17644" xr:uid="{00000000-0005-0000-0000-0000D7790000}"/>
    <cellStyle name="Total 2 5 4 2 2" xfId="17645" xr:uid="{00000000-0005-0000-0000-0000D8790000}"/>
    <cellStyle name="Total 2 5 4 2 2 2" xfId="35261" xr:uid="{00000000-0005-0000-0000-0000D9790000}"/>
    <cellStyle name="Total 2 5 4 2 3" xfId="35260" xr:uid="{00000000-0005-0000-0000-0000DA790000}"/>
    <cellStyle name="Total 2 5 4 3" xfId="17646" xr:uid="{00000000-0005-0000-0000-0000DB790000}"/>
    <cellStyle name="Total 2 5 4 3 2" xfId="17647" xr:uid="{00000000-0005-0000-0000-0000DC790000}"/>
    <cellStyle name="Total 2 5 4 3 2 2" xfId="35263" xr:uid="{00000000-0005-0000-0000-0000DD790000}"/>
    <cellStyle name="Total 2 5 4 3 3" xfId="35262" xr:uid="{00000000-0005-0000-0000-0000DE790000}"/>
    <cellStyle name="Total 2 5 4 4" xfId="17648" xr:uid="{00000000-0005-0000-0000-0000DF790000}"/>
    <cellStyle name="Total 2 5 4 4 2" xfId="17649" xr:uid="{00000000-0005-0000-0000-0000E0790000}"/>
    <cellStyle name="Total 2 5 4 4 2 2" xfId="35265" xr:uid="{00000000-0005-0000-0000-0000E1790000}"/>
    <cellStyle name="Total 2 5 4 4 3" xfId="35264" xr:uid="{00000000-0005-0000-0000-0000E2790000}"/>
    <cellStyle name="Total 2 5 4 5" xfId="17650" xr:uid="{00000000-0005-0000-0000-0000E3790000}"/>
    <cellStyle name="Total 2 5 4 5 2" xfId="35266" xr:uid="{00000000-0005-0000-0000-0000E4790000}"/>
    <cellStyle name="Total 2 5 4 6" xfId="35259" xr:uid="{00000000-0005-0000-0000-0000E5790000}"/>
    <cellStyle name="Total 2 5 5" xfId="17651" xr:uid="{00000000-0005-0000-0000-0000E6790000}"/>
    <cellStyle name="Total 2 5 5 2" xfId="17652" xr:uid="{00000000-0005-0000-0000-0000E7790000}"/>
    <cellStyle name="Total 2 5 5 2 2" xfId="17653" xr:uid="{00000000-0005-0000-0000-0000E8790000}"/>
    <cellStyle name="Total 2 5 5 2 2 2" xfId="35269" xr:uid="{00000000-0005-0000-0000-0000E9790000}"/>
    <cellStyle name="Total 2 5 5 2 3" xfId="35268" xr:uid="{00000000-0005-0000-0000-0000EA790000}"/>
    <cellStyle name="Total 2 5 5 3" xfId="17654" xr:uid="{00000000-0005-0000-0000-0000EB790000}"/>
    <cellStyle name="Total 2 5 5 3 2" xfId="17655" xr:uid="{00000000-0005-0000-0000-0000EC790000}"/>
    <cellStyle name="Total 2 5 5 3 2 2" xfId="35271" xr:uid="{00000000-0005-0000-0000-0000ED790000}"/>
    <cellStyle name="Total 2 5 5 3 3" xfId="35270" xr:uid="{00000000-0005-0000-0000-0000EE790000}"/>
    <cellStyle name="Total 2 5 5 4" xfId="17656" xr:uid="{00000000-0005-0000-0000-0000EF790000}"/>
    <cellStyle name="Total 2 5 5 4 2" xfId="35272" xr:uid="{00000000-0005-0000-0000-0000F0790000}"/>
    <cellStyle name="Total 2 5 5 5" xfId="35267" xr:uid="{00000000-0005-0000-0000-0000F1790000}"/>
    <cellStyle name="Total 2 5 6" xfId="17657" xr:uid="{00000000-0005-0000-0000-0000F2790000}"/>
    <cellStyle name="Total 2 5 6 2" xfId="17658" xr:uid="{00000000-0005-0000-0000-0000F3790000}"/>
    <cellStyle name="Total 2 5 6 2 2" xfId="35274" xr:uid="{00000000-0005-0000-0000-0000F4790000}"/>
    <cellStyle name="Total 2 5 6 3" xfId="35273" xr:uid="{00000000-0005-0000-0000-0000F5790000}"/>
    <cellStyle name="Total 2 5 7" xfId="17659" xr:uid="{00000000-0005-0000-0000-0000F6790000}"/>
    <cellStyle name="Total 2 5 7 2" xfId="17660" xr:uid="{00000000-0005-0000-0000-0000F7790000}"/>
    <cellStyle name="Total 2 5 7 2 2" xfId="35276" xr:uid="{00000000-0005-0000-0000-0000F8790000}"/>
    <cellStyle name="Total 2 5 7 3" xfId="35275" xr:uid="{00000000-0005-0000-0000-0000F9790000}"/>
    <cellStyle name="Total 2 5 8" xfId="17661" xr:uid="{00000000-0005-0000-0000-0000FA790000}"/>
    <cellStyle name="Total 2 5 8 2" xfId="17662" xr:uid="{00000000-0005-0000-0000-0000FB790000}"/>
    <cellStyle name="Total 2 5 8 2 2" xfId="35278" xr:uid="{00000000-0005-0000-0000-0000FC790000}"/>
    <cellStyle name="Total 2 5 8 3" xfId="35277" xr:uid="{00000000-0005-0000-0000-0000FD790000}"/>
    <cellStyle name="Total 2 5 9" xfId="17663" xr:uid="{00000000-0005-0000-0000-0000FE790000}"/>
    <cellStyle name="Total 2 5 9 2" xfId="35279" xr:uid="{00000000-0005-0000-0000-0000FF790000}"/>
    <cellStyle name="Total 2 6" xfId="17664" xr:uid="{00000000-0005-0000-0000-0000007A0000}"/>
    <cellStyle name="Total 2 6 10" xfId="35280" xr:uid="{00000000-0005-0000-0000-0000017A0000}"/>
    <cellStyle name="Total 2 6 2" xfId="17665" xr:uid="{00000000-0005-0000-0000-0000027A0000}"/>
    <cellStyle name="Total 2 6 2 2" xfId="17666" xr:uid="{00000000-0005-0000-0000-0000037A0000}"/>
    <cellStyle name="Total 2 6 2 2 2" xfId="17667" xr:uid="{00000000-0005-0000-0000-0000047A0000}"/>
    <cellStyle name="Total 2 6 2 2 2 2" xfId="35283" xr:uid="{00000000-0005-0000-0000-0000057A0000}"/>
    <cellStyle name="Total 2 6 2 2 3" xfId="35282" xr:uid="{00000000-0005-0000-0000-0000067A0000}"/>
    <cellStyle name="Total 2 6 2 3" xfId="17668" xr:uid="{00000000-0005-0000-0000-0000077A0000}"/>
    <cellStyle name="Total 2 6 2 3 2" xfId="17669" xr:uid="{00000000-0005-0000-0000-0000087A0000}"/>
    <cellStyle name="Total 2 6 2 3 2 2" xfId="35285" xr:uid="{00000000-0005-0000-0000-0000097A0000}"/>
    <cellStyle name="Total 2 6 2 3 3" xfId="35284" xr:uid="{00000000-0005-0000-0000-00000A7A0000}"/>
    <cellStyle name="Total 2 6 2 4" xfId="17670" xr:uid="{00000000-0005-0000-0000-00000B7A0000}"/>
    <cellStyle name="Total 2 6 2 4 2" xfId="35286" xr:uid="{00000000-0005-0000-0000-00000C7A0000}"/>
    <cellStyle name="Total 2 6 2 5" xfId="35281" xr:uid="{00000000-0005-0000-0000-00000D7A0000}"/>
    <cellStyle name="Total 2 6 3" xfId="17671" xr:uid="{00000000-0005-0000-0000-00000E7A0000}"/>
    <cellStyle name="Total 2 6 3 2" xfId="17672" xr:uid="{00000000-0005-0000-0000-00000F7A0000}"/>
    <cellStyle name="Total 2 6 3 2 2" xfId="17673" xr:uid="{00000000-0005-0000-0000-0000107A0000}"/>
    <cellStyle name="Total 2 6 3 2 2 2" xfId="35289" xr:uid="{00000000-0005-0000-0000-0000117A0000}"/>
    <cellStyle name="Total 2 6 3 2 3" xfId="35288" xr:uid="{00000000-0005-0000-0000-0000127A0000}"/>
    <cellStyle name="Total 2 6 3 3" xfId="17674" xr:uid="{00000000-0005-0000-0000-0000137A0000}"/>
    <cellStyle name="Total 2 6 3 3 2" xfId="17675" xr:uid="{00000000-0005-0000-0000-0000147A0000}"/>
    <cellStyle name="Total 2 6 3 3 2 2" xfId="35291" xr:uid="{00000000-0005-0000-0000-0000157A0000}"/>
    <cellStyle name="Total 2 6 3 3 3" xfId="35290" xr:uid="{00000000-0005-0000-0000-0000167A0000}"/>
    <cellStyle name="Total 2 6 3 4" xfId="17676" xr:uid="{00000000-0005-0000-0000-0000177A0000}"/>
    <cellStyle name="Total 2 6 3 4 2" xfId="35292" xr:uid="{00000000-0005-0000-0000-0000187A0000}"/>
    <cellStyle name="Total 2 6 3 5" xfId="35287" xr:uid="{00000000-0005-0000-0000-0000197A0000}"/>
    <cellStyle name="Total 2 6 4" xfId="17677" xr:uid="{00000000-0005-0000-0000-00001A7A0000}"/>
    <cellStyle name="Total 2 6 4 2" xfId="17678" xr:uid="{00000000-0005-0000-0000-00001B7A0000}"/>
    <cellStyle name="Total 2 6 4 2 2" xfId="17679" xr:uid="{00000000-0005-0000-0000-00001C7A0000}"/>
    <cellStyle name="Total 2 6 4 2 2 2" xfId="35295" xr:uid="{00000000-0005-0000-0000-00001D7A0000}"/>
    <cellStyle name="Total 2 6 4 2 3" xfId="35294" xr:uid="{00000000-0005-0000-0000-00001E7A0000}"/>
    <cellStyle name="Total 2 6 4 3" xfId="17680" xr:uid="{00000000-0005-0000-0000-00001F7A0000}"/>
    <cellStyle name="Total 2 6 4 3 2" xfId="17681" xr:uid="{00000000-0005-0000-0000-0000207A0000}"/>
    <cellStyle name="Total 2 6 4 3 2 2" xfId="35297" xr:uid="{00000000-0005-0000-0000-0000217A0000}"/>
    <cellStyle name="Total 2 6 4 3 3" xfId="35296" xr:uid="{00000000-0005-0000-0000-0000227A0000}"/>
    <cellStyle name="Total 2 6 4 4" xfId="17682" xr:uid="{00000000-0005-0000-0000-0000237A0000}"/>
    <cellStyle name="Total 2 6 4 4 2" xfId="17683" xr:uid="{00000000-0005-0000-0000-0000247A0000}"/>
    <cellStyle name="Total 2 6 4 4 2 2" xfId="35299" xr:uid="{00000000-0005-0000-0000-0000257A0000}"/>
    <cellStyle name="Total 2 6 4 4 3" xfId="35298" xr:uid="{00000000-0005-0000-0000-0000267A0000}"/>
    <cellStyle name="Total 2 6 4 5" xfId="17684" xr:uid="{00000000-0005-0000-0000-0000277A0000}"/>
    <cellStyle name="Total 2 6 4 5 2" xfId="35300" xr:uid="{00000000-0005-0000-0000-0000287A0000}"/>
    <cellStyle name="Total 2 6 4 6" xfId="35293" xr:uid="{00000000-0005-0000-0000-0000297A0000}"/>
    <cellStyle name="Total 2 6 5" xfId="17685" xr:uid="{00000000-0005-0000-0000-00002A7A0000}"/>
    <cellStyle name="Total 2 6 5 2" xfId="17686" xr:uid="{00000000-0005-0000-0000-00002B7A0000}"/>
    <cellStyle name="Total 2 6 5 2 2" xfId="17687" xr:uid="{00000000-0005-0000-0000-00002C7A0000}"/>
    <cellStyle name="Total 2 6 5 2 2 2" xfId="35303" xr:uid="{00000000-0005-0000-0000-00002D7A0000}"/>
    <cellStyle name="Total 2 6 5 2 3" xfId="35302" xr:uid="{00000000-0005-0000-0000-00002E7A0000}"/>
    <cellStyle name="Total 2 6 5 3" xfId="17688" xr:uid="{00000000-0005-0000-0000-00002F7A0000}"/>
    <cellStyle name="Total 2 6 5 3 2" xfId="17689" xr:uid="{00000000-0005-0000-0000-0000307A0000}"/>
    <cellStyle name="Total 2 6 5 3 2 2" xfId="35305" xr:uid="{00000000-0005-0000-0000-0000317A0000}"/>
    <cellStyle name="Total 2 6 5 3 3" xfId="35304" xr:uid="{00000000-0005-0000-0000-0000327A0000}"/>
    <cellStyle name="Total 2 6 5 4" xfId="17690" xr:uid="{00000000-0005-0000-0000-0000337A0000}"/>
    <cellStyle name="Total 2 6 5 4 2" xfId="35306" xr:uid="{00000000-0005-0000-0000-0000347A0000}"/>
    <cellStyle name="Total 2 6 5 5" xfId="35301" xr:uid="{00000000-0005-0000-0000-0000357A0000}"/>
    <cellStyle name="Total 2 6 6" xfId="17691" xr:uid="{00000000-0005-0000-0000-0000367A0000}"/>
    <cellStyle name="Total 2 6 6 2" xfId="17692" xr:uid="{00000000-0005-0000-0000-0000377A0000}"/>
    <cellStyle name="Total 2 6 6 2 2" xfId="35308" xr:uid="{00000000-0005-0000-0000-0000387A0000}"/>
    <cellStyle name="Total 2 6 6 3" xfId="35307" xr:uid="{00000000-0005-0000-0000-0000397A0000}"/>
    <cellStyle name="Total 2 6 7" xfId="17693" xr:uid="{00000000-0005-0000-0000-00003A7A0000}"/>
    <cellStyle name="Total 2 6 7 2" xfId="17694" xr:uid="{00000000-0005-0000-0000-00003B7A0000}"/>
    <cellStyle name="Total 2 6 7 2 2" xfId="35310" xr:uid="{00000000-0005-0000-0000-00003C7A0000}"/>
    <cellStyle name="Total 2 6 7 3" xfId="35309" xr:uid="{00000000-0005-0000-0000-00003D7A0000}"/>
    <cellStyle name="Total 2 6 8" xfId="17695" xr:uid="{00000000-0005-0000-0000-00003E7A0000}"/>
    <cellStyle name="Total 2 6 8 2" xfId="17696" xr:uid="{00000000-0005-0000-0000-00003F7A0000}"/>
    <cellStyle name="Total 2 6 8 2 2" xfId="35312" xr:uid="{00000000-0005-0000-0000-0000407A0000}"/>
    <cellStyle name="Total 2 6 8 3" xfId="35311" xr:uid="{00000000-0005-0000-0000-0000417A0000}"/>
    <cellStyle name="Total 2 6 9" xfId="17697" xr:uid="{00000000-0005-0000-0000-0000427A0000}"/>
    <cellStyle name="Total 2 6 9 2" xfId="35313" xr:uid="{00000000-0005-0000-0000-0000437A0000}"/>
    <cellStyle name="Total 2 7" xfId="17698" xr:uid="{00000000-0005-0000-0000-0000447A0000}"/>
    <cellStyle name="Total 2 7 10" xfId="35314" xr:uid="{00000000-0005-0000-0000-0000457A0000}"/>
    <cellStyle name="Total 2 7 2" xfId="17699" xr:uid="{00000000-0005-0000-0000-0000467A0000}"/>
    <cellStyle name="Total 2 7 2 2" xfId="17700" xr:uid="{00000000-0005-0000-0000-0000477A0000}"/>
    <cellStyle name="Total 2 7 2 2 2" xfId="17701" xr:uid="{00000000-0005-0000-0000-0000487A0000}"/>
    <cellStyle name="Total 2 7 2 2 2 2" xfId="35317" xr:uid="{00000000-0005-0000-0000-0000497A0000}"/>
    <cellStyle name="Total 2 7 2 2 3" xfId="35316" xr:uid="{00000000-0005-0000-0000-00004A7A0000}"/>
    <cellStyle name="Total 2 7 2 3" xfId="17702" xr:uid="{00000000-0005-0000-0000-00004B7A0000}"/>
    <cellStyle name="Total 2 7 2 3 2" xfId="17703" xr:uid="{00000000-0005-0000-0000-00004C7A0000}"/>
    <cellStyle name="Total 2 7 2 3 2 2" xfId="35319" xr:uid="{00000000-0005-0000-0000-00004D7A0000}"/>
    <cellStyle name="Total 2 7 2 3 3" xfId="35318" xr:uid="{00000000-0005-0000-0000-00004E7A0000}"/>
    <cellStyle name="Total 2 7 2 4" xfId="17704" xr:uid="{00000000-0005-0000-0000-00004F7A0000}"/>
    <cellStyle name="Total 2 7 2 4 2" xfId="35320" xr:uid="{00000000-0005-0000-0000-0000507A0000}"/>
    <cellStyle name="Total 2 7 2 5" xfId="35315" xr:uid="{00000000-0005-0000-0000-0000517A0000}"/>
    <cellStyle name="Total 2 7 3" xfId="17705" xr:uid="{00000000-0005-0000-0000-0000527A0000}"/>
    <cellStyle name="Total 2 7 3 2" xfId="17706" xr:uid="{00000000-0005-0000-0000-0000537A0000}"/>
    <cellStyle name="Total 2 7 3 2 2" xfId="17707" xr:uid="{00000000-0005-0000-0000-0000547A0000}"/>
    <cellStyle name="Total 2 7 3 2 2 2" xfId="35323" xr:uid="{00000000-0005-0000-0000-0000557A0000}"/>
    <cellStyle name="Total 2 7 3 2 3" xfId="35322" xr:uid="{00000000-0005-0000-0000-0000567A0000}"/>
    <cellStyle name="Total 2 7 3 3" xfId="17708" xr:uid="{00000000-0005-0000-0000-0000577A0000}"/>
    <cellStyle name="Total 2 7 3 3 2" xfId="17709" xr:uid="{00000000-0005-0000-0000-0000587A0000}"/>
    <cellStyle name="Total 2 7 3 3 2 2" xfId="35325" xr:uid="{00000000-0005-0000-0000-0000597A0000}"/>
    <cellStyle name="Total 2 7 3 3 3" xfId="35324" xr:uid="{00000000-0005-0000-0000-00005A7A0000}"/>
    <cellStyle name="Total 2 7 3 4" xfId="17710" xr:uid="{00000000-0005-0000-0000-00005B7A0000}"/>
    <cellStyle name="Total 2 7 3 4 2" xfId="35326" xr:uid="{00000000-0005-0000-0000-00005C7A0000}"/>
    <cellStyle name="Total 2 7 3 5" xfId="35321" xr:uid="{00000000-0005-0000-0000-00005D7A0000}"/>
    <cellStyle name="Total 2 7 4" xfId="17711" xr:uid="{00000000-0005-0000-0000-00005E7A0000}"/>
    <cellStyle name="Total 2 7 4 2" xfId="17712" xr:uid="{00000000-0005-0000-0000-00005F7A0000}"/>
    <cellStyle name="Total 2 7 4 2 2" xfId="17713" xr:uid="{00000000-0005-0000-0000-0000607A0000}"/>
    <cellStyle name="Total 2 7 4 2 2 2" xfId="35329" xr:uid="{00000000-0005-0000-0000-0000617A0000}"/>
    <cellStyle name="Total 2 7 4 2 3" xfId="35328" xr:uid="{00000000-0005-0000-0000-0000627A0000}"/>
    <cellStyle name="Total 2 7 4 3" xfId="17714" xr:uid="{00000000-0005-0000-0000-0000637A0000}"/>
    <cellStyle name="Total 2 7 4 3 2" xfId="17715" xr:uid="{00000000-0005-0000-0000-0000647A0000}"/>
    <cellStyle name="Total 2 7 4 3 2 2" xfId="35331" xr:uid="{00000000-0005-0000-0000-0000657A0000}"/>
    <cellStyle name="Total 2 7 4 3 3" xfId="35330" xr:uid="{00000000-0005-0000-0000-0000667A0000}"/>
    <cellStyle name="Total 2 7 4 4" xfId="17716" xr:uid="{00000000-0005-0000-0000-0000677A0000}"/>
    <cellStyle name="Total 2 7 4 4 2" xfId="17717" xr:uid="{00000000-0005-0000-0000-0000687A0000}"/>
    <cellStyle name="Total 2 7 4 4 2 2" xfId="35333" xr:uid="{00000000-0005-0000-0000-0000697A0000}"/>
    <cellStyle name="Total 2 7 4 4 3" xfId="35332" xr:uid="{00000000-0005-0000-0000-00006A7A0000}"/>
    <cellStyle name="Total 2 7 4 5" xfId="17718" xr:uid="{00000000-0005-0000-0000-00006B7A0000}"/>
    <cellStyle name="Total 2 7 4 5 2" xfId="35334" xr:uid="{00000000-0005-0000-0000-00006C7A0000}"/>
    <cellStyle name="Total 2 7 4 6" xfId="35327" xr:uid="{00000000-0005-0000-0000-00006D7A0000}"/>
    <cellStyle name="Total 2 7 5" xfId="17719" xr:uid="{00000000-0005-0000-0000-00006E7A0000}"/>
    <cellStyle name="Total 2 7 5 2" xfId="17720" xr:uid="{00000000-0005-0000-0000-00006F7A0000}"/>
    <cellStyle name="Total 2 7 5 2 2" xfId="17721" xr:uid="{00000000-0005-0000-0000-0000707A0000}"/>
    <cellStyle name="Total 2 7 5 2 2 2" xfId="35337" xr:uid="{00000000-0005-0000-0000-0000717A0000}"/>
    <cellStyle name="Total 2 7 5 2 3" xfId="35336" xr:uid="{00000000-0005-0000-0000-0000727A0000}"/>
    <cellStyle name="Total 2 7 5 3" xfId="17722" xr:uid="{00000000-0005-0000-0000-0000737A0000}"/>
    <cellStyle name="Total 2 7 5 3 2" xfId="17723" xr:uid="{00000000-0005-0000-0000-0000747A0000}"/>
    <cellStyle name="Total 2 7 5 3 2 2" xfId="35339" xr:uid="{00000000-0005-0000-0000-0000757A0000}"/>
    <cellStyle name="Total 2 7 5 3 3" xfId="35338" xr:uid="{00000000-0005-0000-0000-0000767A0000}"/>
    <cellStyle name="Total 2 7 5 4" xfId="17724" xr:uid="{00000000-0005-0000-0000-0000777A0000}"/>
    <cellStyle name="Total 2 7 5 4 2" xfId="35340" xr:uid="{00000000-0005-0000-0000-0000787A0000}"/>
    <cellStyle name="Total 2 7 5 5" xfId="35335" xr:uid="{00000000-0005-0000-0000-0000797A0000}"/>
    <cellStyle name="Total 2 7 6" xfId="17725" xr:uid="{00000000-0005-0000-0000-00007A7A0000}"/>
    <cellStyle name="Total 2 7 6 2" xfId="17726" xr:uid="{00000000-0005-0000-0000-00007B7A0000}"/>
    <cellStyle name="Total 2 7 6 2 2" xfId="35342" xr:uid="{00000000-0005-0000-0000-00007C7A0000}"/>
    <cellStyle name="Total 2 7 6 3" xfId="35341" xr:uid="{00000000-0005-0000-0000-00007D7A0000}"/>
    <cellStyle name="Total 2 7 7" xfId="17727" xr:uid="{00000000-0005-0000-0000-00007E7A0000}"/>
    <cellStyle name="Total 2 7 7 2" xfId="17728" xr:uid="{00000000-0005-0000-0000-00007F7A0000}"/>
    <cellStyle name="Total 2 7 7 2 2" xfId="35344" xr:uid="{00000000-0005-0000-0000-0000807A0000}"/>
    <cellStyle name="Total 2 7 7 3" xfId="35343" xr:uid="{00000000-0005-0000-0000-0000817A0000}"/>
    <cellStyle name="Total 2 7 8" xfId="17729" xr:uid="{00000000-0005-0000-0000-0000827A0000}"/>
    <cellStyle name="Total 2 7 8 2" xfId="17730" xr:uid="{00000000-0005-0000-0000-0000837A0000}"/>
    <cellStyle name="Total 2 7 8 2 2" xfId="35346" xr:uid="{00000000-0005-0000-0000-0000847A0000}"/>
    <cellStyle name="Total 2 7 8 3" xfId="35345" xr:uid="{00000000-0005-0000-0000-0000857A0000}"/>
    <cellStyle name="Total 2 7 9" xfId="17731" xr:uid="{00000000-0005-0000-0000-0000867A0000}"/>
    <cellStyle name="Total 2 7 9 2" xfId="35347" xr:uid="{00000000-0005-0000-0000-0000877A0000}"/>
    <cellStyle name="Total 2 8" xfId="17732" xr:uid="{00000000-0005-0000-0000-0000887A0000}"/>
    <cellStyle name="Total 2 8 10" xfId="35348" xr:uid="{00000000-0005-0000-0000-0000897A0000}"/>
    <cellStyle name="Total 2 8 2" xfId="17733" xr:uid="{00000000-0005-0000-0000-00008A7A0000}"/>
    <cellStyle name="Total 2 8 2 2" xfId="17734" xr:uid="{00000000-0005-0000-0000-00008B7A0000}"/>
    <cellStyle name="Total 2 8 2 2 2" xfId="17735" xr:uid="{00000000-0005-0000-0000-00008C7A0000}"/>
    <cellStyle name="Total 2 8 2 2 2 2" xfId="35351" xr:uid="{00000000-0005-0000-0000-00008D7A0000}"/>
    <cellStyle name="Total 2 8 2 2 3" xfId="35350" xr:uid="{00000000-0005-0000-0000-00008E7A0000}"/>
    <cellStyle name="Total 2 8 2 3" xfId="17736" xr:uid="{00000000-0005-0000-0000-00008F7A0000}"/>
    <cellStyle name="Total 2 8 2 3 2" xfId="17737" xr:uid="{00000000-0005-0000-0000-0000907A0000}"/>
    <cellStyle name="Total 2 8 2 3 2 2" xfId="35353" xr:uid="{00000000-0005-0000-0000-0000917A0000}"/>
    <cellStyle name="Total 2 8 2 3 3" xfId="35352" xr:uid="{00000000-0005-0000-0000-0000927A0000}"/>
    <cellStyle name="Total 2 8 2 4" xfId="17738" xr:uid="{00000000-0005-0000-0000-0000937A0000}"/>
    <cellStyle name="Total 2 8 2 4 2" xfId="35354" xr:uid="{00000000-0005-0000-0000-0000947A0000}"/>
    <cellStyle name="Total 2 8 2 5" xfId="35349" xr:uid="{00000000-0005-0000-0000-0000957A0000}"/>
    <cellStyle name="Total 2 8 3" xfId="17739" xr:uid="{00000000-0005-0000-0000-0000967A0000}"/>
    <cellStyle name="Total 2 8 3 2" xfId="17740" xr:uid="{00000000-0005-0000-0000-0000977A0000}"/>
    <cellStyle name="Total 2 8 3 2 2" xfId="17741" xr:uid="{00000000-0005-0000-0000-0000987A0000}"/>
    <cellStyle name="Total 2 8 3 2 2 2" xfId="35357" xr:uid="{00000000-0005-0000-0000-0000997A0000}"/>
    <cellStyle name="Total 2 8 3 2 3" xfId="35356" xr:uid="{00000000-0005-0000-0000-00009A7A0000}"/>
    <cellStyle name="Total 2 8 3 3" xfId="17742" xr:uid="{00000000-0005-0000-0000-00009B7A0000}"/>
    <cellStyle name="Total 2 8 3 3 2" xfId="17743" xr:uid="{00000000-0005-0000-0000-00009C7A0000}"/>
    <cellStyle name="Total 2 8 3 3 2 2" xfId="35359" xr:uid="{00000000-0005-0000-0000-00009D7A0000}"/>
    <cellStyle name="Total 2 8 3 3 3" xfId="35358" xr:uid="{00000000-0005-0000-0000-00009E7A0000}"/>
    <cellStyle name="Total 2 8 3 4" xfId="17744" xr:uid="{00000000-0005-0000-0000-00009F7A0000}"/>
    <cellStyle name="Total 2 8 3 4 2" xfId="35360" xr:uid="{00000000-0005-0000-0000-0000A07A0000}"/>
    <cellStyle name="Total 2 8 3 5" xfId="35355" xr:uid="{00000000-0005-0000-0000-0000A17A0000}"/>
    <cellStyle name="Total 2 8 4" xfId="17745" xr:uid="{00000000-0005-0000-0000-0000A27A0000}"/>
    <cellStyle name="Total 2 8 4 2" xfId="17746" xr:uid="{00000000-0005-0000-0000-0000A37A0000}"/>
    <cellStyle name="Total 2 8 4 2 2" xfId="17747" xr:uid="{00000000-0005-0000-0000-0000A47A0000}"/>
    <cellStyle name="Total 2 8 4 2 2 2" xfId="35363" xr:uid="{00000000-0005-0000-0000-0000A57A0000}"/>
    <cellStyle name="Total 2 8 4 2 3" xfId="35362" xr:uid="{00000000-0005-0000-0000-0000A67A0000}"/>
    <cellStyle name="Total 2 8 4 3" xfId="17748" xr:uid="{00000000-0005-0000-0000-0000A77A0000}"/>
    <cellStyle name="Total 2 8 4 3 2" xfId="17749" xr:uid="{00000000-0005-0000-0000-0000A87A0000}"/>
    <cellStyle name="Total 2 8 4 3 2 2" xfId="35365" xr:uid="{00000000-0005-0000-0000-0000A97A0000}"/>
    <cellStyle name="Total 2 8 4 3 3" xfId="35364" xr:uid="{00000000-0005-0000-0000-0000AA7A0000}"/>
    <cellStyle name="Total 2 8 4 4" xfId="17750" xr:uid="{00000000-0005-0000-0000-0000AB7A0000}"/>
    <cellStyle name="Total 2 8 4 4 2" xfId="17751" xr:uid="{00000000-0005-0000-0000-0000AC7A0000}"/>
    <cellStyle name="Total 2 8 4 4 2 2" xfId="35367" xr:uid="{00000000-0005-0000-0000-0000AD7A0000}"/>
    <cellStyle name="Total 2 8 4 4 3" xfId="35366" xr:uid="{00000000-0005-0000-0000-0000AE7A0000}"/>
    <cellStyle name="Total 2 8 4 5" xfId="17752" xr:uid="{00000000-0005-0000-0000-0000AF7A0000}"/>
    <cellStyle name="Total 2 8 4 5 2" xfId="35368" xr:uid="{00000000-0005-0000-0000-0000B07A0000}"/>
    <cellStyle name="Total 2 8 4 6" xfId="35361" xr:uid="{00000000-0005-0000-0000-0000B17A0000}"/>
    <cellStyle name="Total 2 8 5" xfId="17753" xr:uid="{00000000-0005-0000-0000-0000B27A0000}"/>
    <cellStyle name="Total 2 8 5 2" xfId="17754" xr:uid="{00000000-0005-0000-0000-0000B37A0000}"/>
    <cellStyle name="Total 2 8 5 2 2" xfId="17755" xr:uid="{00000000-0005-0000-0000-0000B47A0000}"/>
    <cellStyle name="Total 2 8 5 2 2 2" xfId="35371" xr:uid="{00000000-0005-0000-0000-0000B57A0000}"/>
    <cellStyle name="Total 2 8 5 2 3" xfId="35370" xr:uid="{00000000-0005-0000-0000-0000B67A0000}"/>
    <cellStyle name="Total 2 8 5 3" xfId="17756" xr:uid="{00000000-0005-0000-0000-0000B77A0000}"/>
    <cellStyle name="Total 2 8 5 3 2" xfId="17757" xr:uid="{00000000-0005-0000-0000-0000B87A0000}"/>
    <cellStyle name="Total 2 8 5 3 2 2" xfId="35373" xr:uid="{00000000-0005-0000-0000-0000B97A0000}"/>
    <cellStyle name="Total 2 8 5 3 3" xfId="35372" xr:uid="{00000000-0005-0000-0000-0000BA7A0000}"/>
    <cellStyle name="Total 2 8 5 4" xfId="17758" xr:uid="{00000000-0005-0000-0000-0000BB7A0000}"/>
    <cellStyle name="Total 2 8 5 4 2" xfId="35374" xr:uid="{00000000-0005-0000-0000-0000BC7A0000}"/>
    <cellStyle name="Total 2 8 5 5" xfId="35369" xr:uid="{00000000-0005-0000-0000-0000BD7A0000}"/>
    <cellStyle name="Total 2 8 6" xfId="17759" xr:uid="{00000000-0005-0000-0000-0000BE7A0000}"/>
    <cellStyle name="Total 2 8 6 2" xfId="17760" xr:uid="{00000000-0005-0000-0000-0000BF7A0000}"/>
    <cellStyle name="Total 2 8 6 2 2" xfId="35376" xr:uid="{00000000-0005-0000-0000-0000C07A0000}"/>
    <cellStyle name="Total 2 8 6 3" xfId="35375" xr:uid="{00000000-0005-0000-0000-0000C17A0000}"/>
    <cellStyle name="Total 2 8 7" xfId="17761" xr:uid="{00000000-0005-0000-0000-0000C27A0000}"/>
    <cellStyle name="Total 2 8 7 2" xfId="17762" xr:uid="{00000000-0005-0000-0000-0000C37A0000}"/>
    <cellStyle name="Total 2 8 7 2 2" xfId="35378" xr:uid="{00000000-0005-0000-0000-0000C47A0000}"/>
    <cellStyle name="Total 2 8 7 3" xfId="35377" xr:uid="{00000000-0005-0000-0000-0000C57A0000}"/>
    <cellStyle name="Total 2 8 8" xfId="17763" xr:uid="{00000000-0005-0000-0000-0000C67A0000}"/>
    <cellStyle name="Total 2 8 8 2" xfId="17764" xr:uid="{00000000-0005-0000-0000-0000C77A0000}"/>
    <cellStyle name="Total 2 8 8 2 2" xfId="35380" xr:uid="{00000000-0005-0000-0000-0000C87A0000}"/>
    <cellStyle name="Total 2 8 8 3" xfId="35379" xr:uid="{00000000-0005-0000-0000-0000C97A0000}"/>
    <cellStyle name="Total 2 8 9" xfId="17765" xr:uid="{00000000-0005-0000-0000-0000CA7A0000}"/>
    <cellStyle name="Total 2 8 9 2" xfId="35381" xr:uid="{00000000-0005-0000-0000-0000CB7A0000}"/>
    <cellStyle name="Total 2 9" xfId="17766" xr:uid="{00000000-0005-0000-0000-0000CC7A0000}"/>
    <cellStyle name="Total 2 9 10" xfId="35382" xr:uid="{00000000-0005-0000-0000-0000CD7A0000}"/>
    <cellStyle name="Total 2 9 2" xfId="17767" xr:uid="{00000000-0005-0000-0000-0000CE7A0000}"/>
    <cellStyle name="Total 2 9 2 2" xfId="17768" xr:uid="{00000000-0005-0000-0000-0000CF7A0000}"/>
    <cellStyle name="Total 2 9 2 2 2" xfId="17769" xr:uid="{00000000-0005-0000-0000-0000D07A0000}"/>
    <cellStyle name="Total 2 9 2 2 2 2" xfId="35385" xr:uid="{00000000-0005-0000-0000-0000D17A0000}"/>
    <cellStyle name="Total 2 9 2 2 3" xfId="35384" xr:uid="{00000000-0005-0000-0000-0000D27A0000}"/>
    <cellStyle name="Total 2 9 2 3" xfId="17770" xr:uid="{00000000-0005-0000-0000-0000D37A0000}"/>
    <cellStyle name="Total 2 9 2 3 2" xfId="17771" xr:uid="{00000000-0005-0000-0000-0000D47A0000}"/>
    <cellStyle name="Total 2 9 2 3 2 2" xfId="35387" xr:uid="{00000000-0005-0000-0000-0000D57A0000}"/>
    <cellStyle name="Total 2 9 2 3 3" xfId="35386" xr:uid="{00000000-0005-0000-0000-0000D67A0000}"/>
    <cellStyle name="Total 2 9 2 4" xfId="17772" xr:uid="{00000000-0005-0000-0000-0000D77A0000}"/>
    <cellStyle name="Total 2 9 2 4 2" xfId="35388" xr:uid="{00000000-0005-0000-0000-0000D87A0000}"/>
    <cellStyle name="Total 2 9 2 5" xfId="35383" xr:uid="{00000000-0005-0000-0000-0000D97A0000}"/>
    <cellStyle name="Total 2 9 3" xfId="17773" xr:uid="{00000000-0005-0000-0000-0000DA7A0000}"/>
    <cellStyle name="Total 2 9 3 2" xfId="17774" xr:uid="{00000000-0005-0000-0000-0000DB7A0000}"/>
    <cellStyle name="Total 2 9 3 2 2" xfId="17775" xr:uid="{00000000-0005-0000-0000-0000DC7A0000}"/>
    <cellStyle name="Total 2 9 3 2 2 2" xfId="35391" xr:uid="{00000000-0005-0000-0000-0000DD7A0000}"/>
    <cellStyle name="Total 2 9 3 2 3" xfId="35390" xr:uid="{00000000-0005-0000-0000-0000DE7A0000}"/>
    <cellStyle name="Total 2 9 3 3" xfId="17776" xr:uid="{00000000-0005-0000-0000-0000DF7A0000}"/>
    <cellStyle name="Total 2 9 3 3 2" xfId="17777" xr:uid="{00000000-0005-0000-0000-0000E07A0000}"/>
    <cellStyle name="Total 2 9 3 3 2 2" xfId="35393" xr:uid="{00000000-0005-0000-0000-0000E17A0000}"/>
    <cellStyle name="Total 2 9 3 3 3" xfId="35392" xr:uid="{00000000-0005-0000-0000-0000E27A0000}"/>
    <cellStyle name="Total 2 9 3 4" xfId="17778" xr:uid="{00000000-0005-0000-0000-0000E37A0000}"/>
    <cellStyle name="Total 2 9 3 4 2" xfId="35394" xr:uid="{00000000-0005-0000-0000-0000E47A0000}"/>
    <cellStyle name="Total 2 9 3 5" xfId="35389" xr:uid="{00000000-0005-0000-0000-0000E57A0000}"/>
    <cellStyle name="Total 2 9 4" xfId="17779" xr:uid="{00000000-0005-0000-0000-0000E67A0000}"/>
    <cellStyle name="Total 2 9 4 2" xfId="17780" xr:uid="{00000000-0005-0000-0000-0000E77A0000}"/>
    <cellStyle name="Total 2 9 4 2 2" xfId="17781" xr:uid="{00000000-0005-0000-0000-0000E87A0000}"/>
    <cellStyle name="Total 2 9 4 2 2 2" xfId="35397" xr:uid="{00000000-0005-0000-0000-0000E97A0000}"/>
    <cellStyle name="Total 2 9 4 2 3" xfId="35396" xr:uid="{00000000-0005-0000-0000-0000EA7A0000}"/>
    <cellStyle name="Total 2 9 4 3" xfId="17782" xr:uid="{00000000-0005-0000-0000-0000EB7A0000}"/>
    <cellStyle name="Total 2 9 4 3 2" xfId="17783" xr:uid="{00000000-0005-0000-0000-0000EC7A0000}"/>
    <cellStyle name="Total 2 9 4 3 2 2" xfId="35399" xr:uid="{00000000-0005-0000-0000-0000ED7A0000}"/>
    <cellStyle name="Total 2 9 4 3 3" xfId="35398" xr:uid="{00000000-0005-0000-0000-0000EE7A0000}"/>
    <cellStyle name="Total 2 9 4 4" xfId="17784" xr:uid="{00000000-0005-0000-0000-0000EF7A0000}"/>
    <cellStyle name="Total 2 9 4 4 2" xfId="17785" xr:uid="{00000000-0005-0000-0000-0000F07A0000}"/>
    <cellStyle name="Total 2 9 4 4 2 2" xfId="35401" xr:uid="{00000000-0005-0000-0000-0000F17A0000}"/>
    <cellStyle name="Total 2 9 4 4 3" xfId="35400" xr:uid="{00000000-0005-0000-0000-0000F27A0000}"/>
    <cellStyle name="Total 2 9 4 5" xfId="17786" xr:uid="{00000000-0005-0000-0000-0000F37A0000}"/>
    <cellStyle name="Total 2 9 4 5 2" xfId="35402" xr:uid="{00000000-0005-0000-0000-0000F47A0000}"/>
    <cellStyle name="Total 2 9 4 6" xfId="35395" xr:uid="{00000000-0005-0000-0000-0000F57A0000}"/>
    <cellStyle name="Total 2 9 5" xfId="17787" xr:uid="{00000000-0005-0000-0000-0000F67A0000}"/>
    <cellStyle name="Total 2 9 5 2" xfId="17788" xr:uid="{00000000-0005-0000-0000-0000F77A0000}"/>
    <cellStyle name="Total 2 9 5 2 2" xfId="17789" xr:uid="{00000000-0005-0000-0000-0000F87A0000}"/>
    <cellStyle name="Total 2 9 5 2 2 2" xfId="35405" xr:uid="{00000000-0005-0000-0000-0000F97A0000}"/>
    <cellStyle name="Total 2 9 5 2 3" xfId="35404" xr:uid="{00000000-0005-0000-0000-0000FA7A0000}"/>
    <cellStyle name="Total 2 9 5 3" xfId="17790" xr:uid="{00000000-0005-0000-0000-0000FB7A0000}"/>
    <cellStyle name="Total 2 9 5 3 2" xfId="17791" xr:uid="{00000000-0005-0000-0000-0000FC7A0000}"/>
    <cellStyle name="Total 2 9 5 3 2 2" xfId="35407" xr:uid="{00000000-0005-0000-0000-0000FD7A0000}"/>
    <cellStyle name="Total 2 9 5 3 3" xfId="35406" xr:uid="{00000000-0005-0000-0000-0000FE7A0000}"/>
    <cellStyle name="Total 2 9 5 4" xfId="17792" xr:uid="{00000000-0005-0000-0000-0000FF7A0000}"/>
    <cellStyle name="Total 2 9 5 4 2" xfId="35408" xr:uid="{00000000-0005-0000-0000-0000007B0000}"/>
    <cellStyle name="Total 2 9 5 5" xfId="35403" xr:uid="{00000000-0005-0000-0000-0000017B0000}"/>
    <cellStyle name="Total 2 9 6" xfId="17793" xr:uid="{00000000-0005-0000-0000-0000027B0000}"/>
    <cellStyle name="Total 2 9 6 2" xfId="17794" xr:uid="{00000000-0005-0000-0000-0000037B0000}"/>
    <cellStyle name="Total 2 9 6 2 2" xfId="35410" xr:uid="{00000000-0005-0000-0000-0000047B0000}"/>
    <cellStyle name="Total 2 9 6 3" xfId="35409" xr:uid="{00000000-0005-0000-0000-0000057B0000}"/>
    <cellStyle name="Total 2 9 7" xfId="17795" xr:uid="{00000000-0005-0000-0000-0000067B0000}"/>
    <cellStyle name="Total 2 9 7 2" xfId="17796" xr:uid="{00000000-0005-0000-0000-0000077B0000}"/>
    <cellStyle name="Total 2 9 7 2 2" xfId="35412" xr:uid="{00000000-0005-0000-0000-0000087B0000}"/>
    <cellStyle name="Total 2 9 7 3" xfId="35411" xr:uid="{00000000-0005-0000-0000-0000097B0000}"/>
    <cellStyle name="Total 2 9 8" xfId="17797" xr:uid="{00000000-0005-0000-0000-00000A7B0000}"/>
    <cellStyle name="Total 2 9 8 2" xfId="17798" xr:uid="{00000000-0005-0000-0000-00000B7B0000}"/>
    <cellStyle name="Total 2 9 8 2 2" xfId="35414" xr:uid="{00000000-0005-0000-0000-00000C7B0000}"/>
    <cellStyle name="Total 2 9 8 3" xfId="35413" xr:uid="{00000000-0005-0000-0000-00000D7B0000}"/>
    <cellStyle name="Total 2 9 9" xfId="17799" xr:uid="{00000000-0005-0000-0000-00000E7B0000}"/>
    <cellStyle name="Total 2 9 9 2" xfId="35415" xr:uid="{00000000-0005-0000-0000-00000F7B0000}"/>
    <cellStyle name="Total 20" xfId="17800" xr:uid="{00000000-0005-0000-0000-0000107B0000}"/>
    <cellStyle name="Total 20 10" xfId="17801" xr:uid="{00000000-0005-0000-0000-0000117B0000}"/>
    <cellStyle name="Total 20 10 2" xfId="17802" xr:uid="{00000000-0005-0000-0000-0000127B0000}"/>
    <cellStyle name="Total 20 10 2 2" xfId="35418" xr:uid="{00000000-0005-0000-0000-0000137B0000}"/>
    <cellStyle name="Total 20 10 3" xfId="35417" xr:uid="{00000000-0005-0000-0000-0000147B0000}"/>
    <cellStyle name="Total 20 11" xfId="17803" xr:uid="{00000000-0005-0000-0000-0000157B0000}"/>
    <cellStyle name="Total 20 11 2" xfId="35419" xr:uid="{00000000-0005-0000-0000-0000167B0000}"/>
    <cellStyle name="Total 20 12" xfId="35416" xr:uid="{00000000-0005-0000-0000-0000177B0000}"/>
    <cellStyle name="Total 20 2" xfId="17804" xr:uid="{00000000-0005-0000-0000-0000187B0000}"/>
    <cellStyle name="Total 20 2 2" xfId="17805" xr:uid="{00000000-0005-0000-0000-0000197B0000}"/>
    <cellStyle name="Total 20 2 2 2" xfId="17806" xr:uid="{00000000-0005-0000-0000-00001A7B0000}"/>
    <cellStyle name="Total 20 2 2 2 2" xfId="35422" xr:uid="{00000000-0005-0000-0000-00001B7B0000}"/>
    <cellStyle name="Total 20 2 2 3" xfId="35421" xr:uid="{00000000-0005-0000-0000-00001C7B0000}"/>
    <cellStyle name="Total 20 2 3" xfId="17807" xr:uid="{00000000-0005-0000-0000-00001D7B0000}"/>
    <cellStyle name="Total 20 2 3 2" xfId="17808" xr:uid="{00000000-0005-0000-0000-00001E7B0000}"/>
    <cellStyle name="Total 20 2 3 2 2" xfId="35424" xr:uid="{00000000-0005-0000-0000-00001F7B0000}"/>
    <cellStyle name="Total 20 2 3 3" xfId="35423" xr:uid="{00000000-0005-0000-0000-0000207B0000}"/>
    <cellStyle name="Total 20 2 4" xfId="17809" xr:uid="{00000000-0005-0000-0000-0000217B0000}"/>
    <cellStyle name="Total 20 2 4 2" xfId="35425" xr:uid="{00000000-0005-0000-0000-0000227B0000}"/>
    <cellStyle name="Total 20 2 5" xfId="35420" xr:uid="{00000000-0005-0000-0000-0000237B0000}"/>
    <cellStyle name="Total 20 3" xfId="17810" xr:uid="{00000000-0005-0000-0000-0000247B0000}"/>
    <cellStyle name="Total 20 3 2" xfId="17811" xr:uid="{00000000-0005-0000-0000-0000257B0000}"/>
    <cellStyle name="Total 20 3 2 2" xfId="17812" xr:uid="{00000000-0005-0000-0000-0000267B0000}"/>
    <cellStyle name="Total 20 3 2 2 2" xfId="35428" xr:uid="{00000000-0005-0000-0000-0000277B0000}"/>
    <cellStyle name="Total 20 3 2 3" xfId="35427" xr:uid="{00000000-0005-0000-0000-0000287B0000}"/>
    <cellStyle name="Total 20 3 3" xfId="17813" xr:uid="{00000000-0005-0000-0000-0000297B0000}"/>
    <cellStyle name="Total 20 3 3 2" xfId="17814" xr:uid="{00000000-0005-0000-0000-00002A7B0000}"/>
    <cellStyle name="Total 20 3 3 2 2" xfId="35430" xr:uid="{00000000-0005-0000-0000-00002B7B0000}"/>
    <cellStyle name="Total 20 3 3 3" xfId="35429" xr:uid="{00000000-0005-0000-0000-00002C7B0000}"/>
    <cellStyle name="Total 20 3 4" xfId="17815" xr:uid="{00000000-0005-0000-0000-00002D7B0000}"/>
    <cellStyle name="Total 20 3 4 2" xfId="35431" xr:uid="{00000000-0005-0000-0000-00002E7B0000}"/>
    <cellStyle name="Total 20 3 5" xfId="35426" xr:uid="{00000000-0005-0000-0000-00002F7B0000}"/>
    <cellStyle name="Total 20 4" xfId="17816" xr:uid="{00000000-0005-0000-0000-0000307B0000}"/>
    <cellStyle name="Total 20 4 2" xfId="17817" xr:uid="{00000000-0005-0000-0000-0000317B0000}"/>
    <cellStyle name="Total 20 4 2 2" xfId="17818" xr:uid="{00000000-0005-0000-0000-0000327B0000}"/>
    <cellStyle name="Total 20 4 2 2 2" xfId="35434" xr:uid="{00000000-0005-0000-0000-0000337B0000}"/>
    <cellStyle name="Total 20 4 2 3" xfId="35433" xr:uid="{00000000-0005-0000-0000-0000347B0000}"/>
    <cellStyle name="Total 20 4 3" xfId="17819" xr:uid="{00000000-0005-0000-0000-0000357B0000}"/>
    <cellStyle name="Total 20 4 3 2" xfId="17820" xr:uid="{00000000-0005-0000-0000-0000367B0000}"/>
    <cellStyle name="Total 20 4 3 2 2" xfId="35436" xr:uid="{00000000-0005-0000-0000-0000377B0000}"/>
    <cellStyle name="Total 20 4 3 3" xfId="35435" xr:uid="{00000000-0005-0000-0000-0000387B0000}"/>
    <cellStyle name="Total 20 4 4" xfId="17821" xr:uid="{00000000-0005-0000-0000-0000397B0000}"/>
    <cellStyle name="Total 20 4 4 2" xfId="35437" xr:uid="{00000000-0005-0000-0000-00003A7B0000}"/>
    <cellStyle name="Total 20 4 5" xfId="35432" xr:uid="{00000000-0005-0000-0000-00003B7B0000}"/>
    <cellStyle name="Total 20 5" xfId="17822" xr:uid="{00000000-0005-0000-0000-00003C7B0000}"/>
    <cellStyle name="Total 20 5 2" xfId="17823" xr:uid="{00000000-0005-0000-0000-00003D7B0000}"/>
    <cellStyle name="Total 20 5 2 2" xfId="17824" xr:uid="{00000000-0005-0000-0000-00003E7B0000}"/>
    <cellStyle name="Total 20 5 2 2 2" xfId="35440" xr:uid="{00000000-0005-0000-0000-00003F7B0000}"/>
    <cellStyle name="Total 20 5 2 3" xfId="35439" xr:uid="{00000000-0005-0000-0000-0000407B0000}"/>
    <cellStyle name="Total 20 5 3" xfId="17825" xr:uid="{00000000-0005-0000-0000-0000417B0000}"/>
    <cellStyle name="Total 20 5 3 2" xfId="17826" xr:uid="{00000000-0005-0000-0000-0000427B0000}"/>
    <cellStyle name="Total 20 5 3 2 2" xfId="35442" xr:uid="{00000000-0005-0000-0000-0000437B0000}"/>
    <cellStyle name="Total 20 5 3 3" xfId="35441" xr:uid="{00000000-0005-0000-0000-0000447B0000}"/>
    <cellStyle name="Total 20 5 4" xfId="17827" xr:uid="{00000000-0005-0000-0000-0000457B0000}"/>
    <cellStyle name="Total 20 5 4 2" xfId="17828" xr:uid="{00000000-0005-0000-0000-0000467B0000}"/>
    <cellStyle name="Total 20 5 4 2 2" xfId="35444" xr:uid="{00000000-0005-0000-0000-0000477B0000}"/>
    <cellStyle name="Total 20 5 4 3" xfId="35443" xr:uid="{00000000-0005-0000-0000-0000487B0000}"/>
    <cellStyle name="Total 20 5 5" xfId="17829" xr:uid="{00000000-0005-0000-0000-0000497B0000}"/>
    <cellStyle name="Total 20 5 5 2" xfId="35445" xr:uid="{00000000-0005-0000-0000-00004A7B0000}"/>
    <cellStyle name="Total 20 5 6" xfId="35438" xr:uid="{00000000-0005-0000-0000-00004B7B0000}"/>
    <cellStyle name="Total 20 6" xfId="17830" xr:uid="{00000000-0005-0000-0000-00004C7B0000}"/>
    <cellStyle name="Total 20 6 2" xfId="17831" xr:uid="{00000000-0005-0000-0000-00004D7B0000}"/>
    <cellStyle name="Total 20 6 2 2" xfId="17832" xr:uid="{00000000-0005-0000-0000-00004E7B0000}"/>
    <cellStyle name="Total 20 6 2 2 2" xfId="35448" xr:uid="{00000000-0005-0000-0000-00004F7B0000}"/>
    <cellStyle name="Total 20 6 2 3" xfId="35447" xr:uid="{00000000-0005-0000-0000-0000507B0000}"/>
    <cellStyle name="Total 20 6 3" xfId="17833" xr:uid="{00000000-0005-0000-0000-0000517B0000}"/>
    <cellStyle name="Total 20 6 3 2" xfId="17834" xr:uid="{00000000-0005-0000-0000-0000527B0000}"/>
    <cellStyle name="Total 20 6 3 2 2" xfId="35450" xr:uid="{00000000-0005-0000-0000-0000537B0000}"/>
    <cellStyle name="Total 20 6 3 3" xfId="35449" xr:uid="{00000000-0005-0000-0000-0000547B0000}"/>
    <cellStyle name="Total 20 6 4" xfId="17835" xr:uid="{00000000-0005-0000-0000-0000557B0000}"/>
    <cellStyle name="Total 20 6 4 2" xfId="35451" xr:uid="{00000000-0005-0000-0000-0000567B0000}"/>
    <cellStyle name="Total 20 6 5" xfId="35446" xr:uid="{00000000-0005-0000-0000-0000577B0000}"/>
    <cellStyle name="Total 20 7" xfId="17836" xr:uid="{00000000-0005-0000-0000-0000587B0000}"/>
    <cellStyle name="Total 20 7 2" xfId="17837" xr:uid="{00000000-0005-0000-0000-0000597B0000}"/>
    <cellStyle name="Total 20 7 2 2" xfId="35453" xr:uid="{00000000-0005-0000-0000-00005A7B0000}"/>
    <cellStyle name="Total 20 7 3" xfId="35452" xr:uid="{00000000-0005-0000-0000-00005B7B0000}"/>
    <cellStyle name="Total 20 8" xfId="17838" xr:uid="{00000000-0005-0000-0000-00005C7B0000}"/>
    <cellStyle name="Total 20 8 2" xfId="17839" xr:uid="{00000000-0005-0000-0000-00005D7B0000}"/>
    <cellStyle name="Total 20 8 2 2" xfId="35455" xr:uid="{00000000-0005-0000-0000-00005E7B0000}"/>
    <cellStyle name="Total 20 8 3" xfId="35454" xr:uid="{00000000-0005-0000-0000-00005F7B0000}"/>
    <cellStyle name="Total 20 9" xfId="17840" xr:uid="{00000000-0005-0000-0000-0000607B0000}"/>
    <cellStyle name="Total 20 9 2" xfId="17841" xr:uid="{00000000-0005-0000-0000-0000617B0000}"/>
    <cellStyle name="Total 20 9 2 2" xfId="35457" xr:uid="{00000000-0005-0000-0000-0000627B0000}"/>
    <cellStyle name="Total 20 9 3" xfId="35456" xr:uid="{00000000-0005-0000-0000-0000637B0000}"/>
    <cellStyle name="Total 21" xfId="17842" xr:uid="{00000000-0005-0000-0000-0000647B0000}"/>
    <cellStyle name="Total 21 10" xfId="17843" xr:uid="{00000000-0005-0000-0000-0000657B0000}"/>
    <cellStyle name="Total 21 10 2" xfId="17844" xr:uid="{00000000-0005-0000-0000-0000667B0000}"/>
    <cellStyle name="Total 21 10 2 2" xfId="35460" xr:uid="{00000000-0005-0000-0000-0000677B0000}"/>
    <cellStyle name="Total 21 10 3" xfId="35459" xr:uid="{00000000-0005-0000-0000-0000687B0000}"/>
    <cellStyle name="Total 21 11" xfId="17845" xr:uid="{00000000-0005-0000-0000-0000697B0000}"/>
    <cellStyle name="Total 21 11 2" xfId="35461" xr:uid="{00000000-0005-0000-0000-00006A7B0000}"/>
    <cellStyle name="Total 21 12" xfId="35458" xr:uid="{00000000-0005-0000-0000-00006B7B0000}"/>
    <cellStyle name="Total 21 2" xfId="17846" xr:uid="{00000000-0005-0000-0000-00006C7B0000}"/>
    <cellStyle name="Total 21 2 2" xfId="17847" xr:uid="{00000000-0005-0000-0000-00006D7B0000}"/>
    <cellStyle name="Total 21 2 2 2" xfId="17848" xr:uid="{00000000-0005-0000-0000-00006E7B0000}"/>
    <cellStyle name="Total 21 2 2 2 2" xfId="35464" xr:uid="{00000000-0005-0000-0000-00006F7B0000}"/>
    <cellStyle name="Total 21 2 2 3" xfId="35463" xr:uid="{00000000-0005-0000-0000-0000707B0000}"/>
    <cellStyle name="Total 21 2 3" xfId="17849" xr:uid="{00000000-0005-0000-0000-0000717B0000}"/>
    <cellStyle name="Total 21 2 3 2" xfId="17850" xr:uid="{00000000-0005-0000-0000-0000727B0000}"/>
    <cellStyle name="Total 21 2 3 2 2" xfId="35466" xr:uid="{00000000-0005-0000-0000-0000737B0000}"/>
    <cellStyle name="Total 21 2 3 3" xfId="35465" xr:uid="{00000000-0005-0000-0000-0000747B0000}"/>
    <cellStyle name="Total 21 2 4" xfId="17851" xr:uid="{00000000-0005-0000-0000-0000757B0000}"/>
    <cellStyle name="Total 21 2 4 2" xfId="35467" xr:uid="{00000000-0005-0000-0000-0000767B0000}"/>
    <cellStyle name="Total 21 2 5" xfId="35462" xr:uid="{00000000-0005-0000-0000-0000777B0000}"/>
    <cellStyle name="Total 21 3" xfId="17852" xr:uid="{00000000-0005-0000-0000-0000787B0000}"/>
    <cellStyle name="Total 21 3 2" xfId="17853" xr:uid="{00000000-0005-0000-0000-0000797B0000}"/>
    <cellStyle name="Total 21 3 2 2" xfId="17854" xr:uid="{00000000-0005-0000-0000-00007A7B0000}"/>
    <cellStyle name="Total 21 3 2 2 2" xfId="35470" xr:uid="{00000000-0005-0000-0000-00007B7B0000}"/>
    <cellStyle name="Total 21 3 2 3" xfId="35469" xr:uid="{00000000-0005-0000-0000-00007C7B0000}"/>
    <cellStyle name="Total 21 3 3" xfId="17855" xr:uid="{00000000-0005-0000-0000-00007D7B0000}"/>
    <cellStyle name="Total 21 3 3 2" xfId="17856" xr:uid="{00000000-0005-0000-0000-00007E7B0000}"/>
    <cellStyle name="Total 21 3 3 2 2" xfId="35472" xr:uid="{00000000-0005-0000-0000-00007F7B0000}"/>
    <cellStyle name="Total 21 3 3 3" xfId="35471" xr:uid="{00000000-0005-0000-0000-0000807B0000}"/>
    <cellStyle name="Total 21 3 4" xfId="17857" xr:uid="{00000000-0005-0000-0000-0000817B0000}"/>
    <cellStyle name="Total 21 3 4 2" xfId="35473" xr:uid="{00000000-0005-0000-0000-0000827B0000}"/>
    <cellStyle name="Total 21 3 5" xfId="35468" xr:uid="{00000000-0005-0000-0000-0000837B0000}"/>
    <cellStyle name="Total 21 4" xfId="17858" xr:uid="{00000000-0005-0000-0000-0000847B0000}"/>
    <cellStyle name="Total 21 4 2" xfId="17859" xr:uid="{00000000-0005-0000-0000-0000857B0000}"/>
    <cellStyle name="Total 21 4 2 2" xfId="17860" xr:uid="{00000000-0005-0000-0000-0000867B0000}"/>
    <cellStyle name="Total 21 4 2 2 2" xfId="35476" xr:uid="{00000000-0005-0000-0000-0000877B0000}"/>
    <cellStyle name="Total 21 4 2 3" xfId="35475" xr:uid="{00000000-0005-0000-0000-0000887B0000}"/>
    <cellStyle name="Total 21 4 3" xfId="17861" xr:uid="{00000000-0005-0000-0000-0000897B0000}"/>
    <cellStyle name="Total 21 4 3 2" xfId="17862" xr:uid="{00000000-0005-0000-0000-00008A7B0000}"/>
    <cellStyle name="Total 21 4 3 2 2" xfId="35478" xr:uid="{00000000-0005-0000-0000-00008B7B0000}"/>
    <cellStyle name="Total 21 4 3 3" xfId="35477" xr:uid="{00000000-0005-0000-0000-00008C7B0000}"/>
    <cellStyle name="Total 21 4 4" xfId="17863" xr:uid="{00000000-0005-0000-0000-00008D7B0000}"/>
    <cellStyle name="Total 21 4 4 2" xfId="35479" xr:uid="{00000000-0005-0000-0000-00008E7B0000}"/>
    <cellStyle name="Total 21 4 5" xfId="35474" xr:uid="{00000000-0005-0000-0000-00008F7B0000}"/>
    <cellStyle name="Total 21 5" xfId="17864" xr:uid="{00000000-0005-0000-0000-0000907B0000}"/>
    <cellStyle name="Total 21 5 2" xfId="17865" xr:uid="{00000000-0005-0000-0000-0000917B0000}"/>
    <cellStyle name="Total 21 5 2 2" xfId="17866" xr:uid="{00000000-0005-0000-0000-0000927B0000}"/>
    <cellStyle name="Total 21 5 2 2 2" xfId="35482" xr:uid="{00000000-0005-0000-0000-0000937B0000}"/>
    <cellStyle name="Total 21 5 2 3" xfId="35481" xr:uid="{00000000-0005-0000-0000-0000947B0000}"/>
    <cellStyle name="Total 21 5 3" xfId="17867" xr:uid="{00000000-0005-0000-0000-0000957B0000}"/>
    <cellStyle name="Total 21 5 3 2" xfId="17868" xr:uid="{00000000-0005-0000-0000-0000967B0000}"/>
    <cellStyle name="Total 21 5 3 2 2" xfId="35484" xr:uid="{00000000-0005-0000-0000-0000977B0000}"/>
    <cellStyle name="Total 21 5 3 3" xfId="35483" xr:uid="{00000000-0005-0000-0000-0000987B0000}"/>
    <cellStyle name="Total 21 5 4" xfId="17869" xr:uid="{00000000-0005-0000-0000-0000997B0000}"/>
    <cellStyle name="Total 21 5 4 2" xfId="17870" xr:uid="{00000000-0005-0000-0000-00009A7B0000}"/>
    <cellStyle name="Total 21 5 4 2 2" xfId="35486" xr:uid="{00000000-0005-0000-0000-00009B7B0000}"/>
    <cellStyle name="Total 21 5 4 3" xfId="35485" xr:uid="{00000000-0005-0000-0000-00009C7B0000}"/>
    <cellStyle name="Total 21 5 5" xfId="17871" xr:uid="{00000000-0005-0000-0000-00009D7B0000}"/>
    <cellStyle name="Total 21 5 5 2" xfId="35487" xr:uid="{00000000-0005-0000-0000-00009E7B0000}"/>
    <cellStyle name="Total 21 5 6" xfId="35480" xr:uid="{00000000-0005-0000-0000-00009F7B0000}"/>
    <cellStyle name="Total 21 6" xfId="17872" xr:uid="{00000000-0005-0000-0000-0000A07B0000}"/>
    <cellStyle name="Total 21 6 2" xfId="17873" xr:uid="{00000000-0005-0000-0000-0000A17B0000}"/>
    <cellStyle name="Total 21 6 2 2" xfId="17874" xr:uid="{00000000-0005-0000-0000-0000A27B0000}"/>
    <cellStyle name="Total 21 6 2 2 2" xfId="35490" xr:uid="{00000000-0005-0000-0000-0000A37B0000}"/>
    <cellStyle name="Total 21 6 2 3" xfId="35489" xr:uid="{00000000-0005-0000-0000-0000A47B0000}"/>
    <cellStyle name="Total 21 6 3" xfId="17875" xr:uid="{00000000-0005-0000-0000-0000A57B0000}"/>
    <cellStyle name="Total 21 6 3 2" xfId="17876" xr:uid="{00000000-0005-0000-0000-0000A67B0000}"/>
    <cellStyle name="Total 21 6 3 2 2" xfId="35492" xr:uid="{00000000-0005-0000-0000-0000A77B0000}"/>
    <cellStyle name="Total 21 6 3 3" xfId="35491" xr:uid="{00000000-0005-0000-0000-0000A87B0000}"/>
    <cellStyle name="Total 21 6 4" xfId="17877" xr:uid="{00000000-0005-0000-0000-0000A97B0000}"/>
    <cellStyle name="Total 21 6 4 2" xfId="35493" xr:uid="{00000000-0005-0000-0000-0000AA7B0000}"/>
    <cellStyle name="Total 21 6 5" xfId="35488" xr:uid="{00000000-0005-0000-0000-0000AB7B0000}"/>
    <cellStyle name="Total 21 7" xfId="17878" xr:uid="{00000000-0005-0000-0000-0000AC7B0000}"/>
    <cellStyle name="Total 21 7 2" xfId="17879" xr:uid="{00000000-0005-0000-0000-0000AD7B0000}"/>
    <cellStyle name="Total 21 7 2 2" xfId="35495" xr:uid="{00000000-0005-0000-0000-0000AE7B0000}"/>
    <cellStyle name="Total 21 7 3" xfId="35494" xr:uid="{00000000-0005-0000-0000-0000AF7B0000}"/>
    <cellStyle name="Total 21 8" xfId="17880" xr:uid="{00000000-0005-0000-0000-0000B07B0000}"/>
    <cellStyle name="Total 21 8 2" xfId="17881" xr:uid="{00000000-0005-0000-0000-0000B17B0000}"/>
    <cellStyle name="Total 21 8 2 2" xfId="35497" xr:uid="{00000000-0005-0000-0000-0000B27B0000}"/>
    <cellStyle name="Total 21 8 3" xfId="35496" xr:uid="{00000000-0005-0000-0000-0000B37B0000}"/>
    <cellStyle name="Total 21 9" xfId="17882" xr:uid="{00000000-0005-0000-0000-0000B47B0000}"/>
    <cellStyle name="Total 21 9 2" xfId="17883" xr:uid="{00000000-0005-0000-0000-0000B57B0000}"/>
    <cellStyle name="Total 21 9 2 2" xfId="35499" xr:uid="{00000000-0005-0000-0000-0000B67B0000}"/>
    <cellStyle name="Total 21 9 3" xfId="35498" xr:uid="{00000000-0005-0000-0000-0000B77B0000}"/>
    <cellStyle name="Total 22" xfId="17884" xr:uid="{00000000-0005-0000-0000-0000B87B0000}"/>
    <cellStyle name="Total 22 10" xfId="17885" xr:uid="{00000000-0005-0000-0000-0000B97B0000}"/>
    <cellStyle name="Total 22 10 2" xfId="17886" xr:uid="{00000000-0005-0000-0000-0000BA7B0000}"/>
    <cellStyle name="Total 22 10 2 2" xfId="35502" xr:uid="{00000000-0005-0000-0000-0000BB7B0000}"/>
    <cellStyle name="Total 22 10 3" xfId="35501" xr:uid="{00000000-0005-0000-0000-0000BC7B0000}"/>
    <cellStyle name="Total 22 11" xfId="17887" xr:uid="{00000000-0005-0000-0000-0000BD7B0000}"/>
    <cellStyle name="Total 22 11 2" xfId="35503" xr:uid="{00000000-0005-0000-0000-0000BE7B0000}"/>
    <cellStyle name="Total 22 12" xfId="35500" xr:uid="{00000000-0005-0000-0000-0000BF7B0000}"/>
    <cellStyle name="Total 22 2" xfId="17888" xr:uid="{00000000-0005-0000-0000-0000C07B0000}"/>
    <cellStyle name="Total 22 2 2" xfId="17889" xr:uid="{00000000-0005-0000-0000-0000C17B0000}"/>
    <cellStyle name="Total 22 2 2 2" xfId="17890" xr:uid="{00000000-0005-0000-0000-0000C27B0000}"/>
    <cellStyle name="Total 22 2 2 2 2" xfId="35506" xr:uid="{00000000-0005-0000-0000-0000C37B0000}"/>
    <cellStyle name="Total 22 2 2 3" xfId="35505" xr:uid="{00000000-0005-0000-0000-0000C47B0000}"/>
    <cellStyle name="Total 22 2 3" xfId="17891" xr:uid="{00000000-0005-0000-0000-0000C57B0000}"/>
    <cellStyle name="Total 22 2 3 2" xfId="17892" xr:uid="{00000000-0005-0000-0000-0000C67B0000}"/>
    <cellStyle name="Total 22 2 3 2 2" xfId="35508" xr:uid="{00000000-0005-0000-0000-0000C77B0000}"/>
    <cellStyle name="Total 22 2 3 3" xfId="35507" xr:uid="{00000000-0005-0000-0000-0000C87B0000}"/>
    <cellStyle name="Total 22 2 4" xfId="17893" xr:uid="{00000000-0005-0000-0000-0000C97B0000}"/>
    <cellStyle name="Total 22 2 4 2" xfId="35509" xr:uid="{00000000-0005-0000-0000-0000CA7B0000}"/>
    <cellStyle name="Total 22 2 5" xfId="35504" xr:uid="{00000000-0005-0000-0000-0000CB7B0000}"/>
    <cellStyle name="Total 22 3" xfId="17894" xr:uid="{00000000-0005-0000-0000-0000CC7B0000}"/>
    <cellStyle name="Total 22 3 2" xfId="17895" xr:uid="{00000000-0005-0000-0000-0000CD7B0000}"/>
    <cellStyle name="Total 22 3 2 2" xfId="17896" xr:uid="{00000000-0005-0000-0000-0000CE7B0000}"/>
    <cellStyle name="Total 22 3 2 2 2" xfId="35512" xr:uid="{00000000-0005-0000-0000-0000CF7B0000}"/>
    <cellStyle name="Total 22 3 2 3" xfId="35511" xr:uid="{00000000-0005-0000-0000-0000D07B0000}"/>
    <cellStyle name="Total 22 3 3" xfId="17897" xr:uid="{00000000-0005-0000-0000-0000D17B0000}"/>
    <cellStyle name="Total 22 3 3 2" xfId="17898" xr:uid="{00000000-0005-0000-0000-0000D27B0000}"/>
    <cellStyle name="Total 22 3 3 2 2" xfId="35514" xr:uid="{00000000-0005-0000-0000-0000D37B0000}"/>
    <cellStyle name="Total 22 3 3 3" xfId="35513" xr:uid="{00000000-0005-0000-0000-0000D47B0000}"/>
    <cellStyle name="Total 22 3 4" xfId="17899" xr:uid="{00000000-0005-0000-0000-0000D57B0000}"/>
    <cellStyle name="Total 22 3 4 2" xfId="35515" xr:uid="{00000000-0005-0000-0000-0000D67B0000}"/>
    <cellStyle name="Total 22 3 5" xfId="35510" xr:uid="{00000000-0005-0000-0000-0000D77B0000}"/>
    <cellStyle name="Total 22 4" xfId="17900" xr:uid="{00000000-0005-0000-0000-0000D87B0000}"/>
    <cellStyle name="Total 22 4 2" xfId="17901" xr:uid="{00000000-0005-0000-0000-0000D97B0000}"/>
    <cellStyle name="Total 22 4 2 2" xfId="17902" xr:uid="{00000000-0005-0000-0000-0000DA7B0000}"/>
    <cellStyle name="Total 22 4 2 2 2" xfId="35518" xr:uid="{00000000-0005-0000-0000-0000DB7B0000}"/>
    <cellStyle name="Total 22 4 2 3" xfId="35517" xr:uid="{00000000-0005-0000-0000-0000DC7B0000}"/>
    <cellStyle name="Total 22 4 3" xfId="17903" xr:uid="{00000000-0005-0000-0000-0000DD7B0000}"/>
    <cellStyle name="Total 22 4 3 2" xfId="17904" xr:uid="{00000000-0005-0000-0000-0000DE7B0000}"/>
    <cellStyle name="Total 22 4 3 2 2" xfId="35520" xr:uid="{00000000-0005-0000-0000-0000DF7B0000}"/>
    <cellStyle name="Total 22 4 3 3" xfId="35519" xr:uid="{00000000-0005-0000-0000-0000E07B0000}"/>
    <cellStyle name="Total 22 4 4" xfId="17905" xr:uid="{00000000-0005-0000-0000-0000E17B0000}"/>
    <cellStyle name="Total 22 4 4 2" xfId="35521" xr:uid="{00000000-0005-0000-0000-0000E27B0000}"/>
    <cellStyle name="Total 22 4 5" xfId="35516" xr:uid="{00000000-0005-0000-0000-0000E37B0000}"/>
    <cellStyle name="Total 22 5" xfId="17906" xr:uid="{00000000-0005-0000-0000-0000E47B0000}"/>
    <cellStyle name="Total 22 5 2" xfId="17907" xr:uid="{00000000-0005-0000-0000-0000E57B0000}"/>
    <cellStyle name="Total 22 5 2 2" xfId="17908" xr:uid="{00000000-0005-0000-0000-0000E67B0000}"/>
    <cellStyle name="Total 22 5 2 2 2" xfId="35524" xr:uid="{00000000-0005-0000-0000-0000E77B0000}"/>
    <cellStyle name="Total 22 5 2 3" xfId="35523" xr:uid="{00000000-0005-0000-0000-0000E87B0000}"/>
    <cellStyle name="Total 22 5 3" xfId="17909" xr:uid="{00000000-0005-0000-0000-0000E97B0000}"/>
    <cellStyle name="Total 22 5 3 2" xfId="17910" xr:uid="{00000000-0005-0000-0000-0000EA7B0000}"/>
    <cellStyle name="Total 22 5 3 2 2" xfId="35526" xr:uid="{00000000-0005-0000-0000-0000EB7B0000}"/>
    <cellStyle name="Total 22 5 3 3" xfId="35525" xr:uid="{00000000-0005-0000-0000-0000EC7B0000}"/>
    <cellStyle name="Total 22 5 4" xfId="17911" xr:uid="{00000000-0005-0000-0000-0000ED7B0000}"/>
    <cellStyle name="Total 22 5 4 2" xfId="17912" xr:uid="{00000000-0005-0000-0000-0000EE7B0000}"/>
    <cellStyle name="Total 22 5 4 2 2" xfId="35528" xr:uid="{00000000-0005-0000-0000-0000EF7B0000}"/>
    <cellStyle name="Total 22 5 4 3" xfId="35527" xr:uid="{00000000-0005-0000-0000-0000F07B0000}"/>
    <cellStyle name="Total 22 5 5" xfId="17913" xr:uid="{00000000-0005-0000-0000-0000F17B0000}"/>
    <cellStyle name="Total 22 5 5 2" xfId="35529" xr:uid="{00000000-0005-0000-0000-0000F27B0000}"/>
    <cellStyle name="Total 22 5 6" xfId="35522" xr:uid="{00000000-0005-0000-0000-0000F37B0000}"/>
    <cellStyle name="Total 22 6" xfId="17914" xr:uid="{00000000-0005-0000-0000-0000F47B0000}"/>
    <cellStyle name="Total 22 6 2" xfId="17915" xr:uid="{00000000-0005-0000-0000-0000F57B0000}"/>
    <cellStyle name="Total 22 6 2 2" xfId="17916" xr:uid="{00000000-0005-0000-0000-0000F67B0000}"/>
    <cellStyle name="Total 22 6 2 2 2" xfId="35532" xr:uid="{00000000-0005-0000-0000-0000F77B0000}"/>
    <cellStyle name="Total 22 6 2 3" xfId="35531" xr:uid="{00000000-0005-0000-0000-0000F87B0000}"/>
    <cellStyle name="Total 22 6 3" xfId="17917" xr:uid="{00000000-0005-0000-0000-0000F97B0000}"/>
    <cellStyle name="Total 22 6 3 2" xfId="17918" xr:uid="{00000000-0005-0000-0000-0000FA7B0000}"/>
    <cellStyle name="Total 22 6 3 2 2" xfId="35534" xr:uid="{00000000-0005-0000-0000-0000FB7B0000}"/>
    <cellStyle name="Total 22 6 3 3" xfId="35533" xr:uid="{00000000-0005-0000-0000-0000FC7B0000}"/>
    <cellStyle name="Total 22 6 4" xfId="17919" xr:uid="{00000000-0005-0000-0000-0000FD7B0000}"/>
    <cellStyle name="Total 22 6 4 2" xfId="35535" xr:uid="{00000000-0005-0000-0000-0000FE7B0000}"/>
    <cellStyle name="Total 22 6 5" xfId="35530" xr:uid="{00000000-0005-0000-0000-0000FF7B0000}"/>
    <cellStyle name="Total 22 7" xfId="17920" xr:uid="{00000000-0005-0000-0000-0000007C0000}"/>
    <cellStyle name="Total 22 7 2" xfId="17921" xr:uid="{00000000-0005-0000-0000-0000017C0000}"/>
    <cellStyle name="Total 22 7 2 2" xfId="35537" xr:uid="{00000000-0005-0000-0000-0000027C0000}"/>
    <cellStyle name="Total 22 7 3" xfId="35536" xr:uid="{00000000-0005-0000-0000-0000037C0000}"/>
    <cellStyle name="Total 22 8" xfId="17922" xr:uid="{00000000-0005-0000-0000-0000047C0000}"/>
    <cellStyle name="Total 22 8 2" xfId="17923" xr:uid="{00000000-0005-0000-0000-0000057C0000}"/>
    <cellStyle name="Total 22 8 2 2" xfId="35539" xr:uid="{00000000-0005-0000-0000-0000067C0000}"/>
    <cellStyle name="Total 22 8 3" xfId="35538" xr:uid="{00000000-0005-0000-0000-0000077C0000}"/>
    <cellStyle name="Total 22 9" xfId="17924" xr:uid="{00000000-0005-0000-0000-0000087C0000}"/>
    <cellStyle name="Total 22 9 2" xfId="17925" xr:uid="{00000000-0005-0000-0000-0000097C0000}"/>
    <cellStyle name="Total 22 9 2 2" xfId="35541" xr:uid="{00000000-0005-0000-0000-00000A7C0000}"/>
    <cellStyle name="Total 22 9 3" xfId="35540" xr:uid="{00000000-0005-0000-0000-00000B7C0000}"/>
    <cellStyle name="Total 23" xfId="17926" xr:uid="{00000000-0005-0000-0000-00000C7C0000}"/>
    <cellStyle name="Total 23 10" xfId="17927" xr:uid="{00000000-0005-0000-0000-00000D7C0000}"/>
    <cellStyle name="Total 23 10 2" xfId="17928" xr:uid="{00000000-0005-0000-0000-00000E7C0000}"/>
    <cellStyle name="Total 23 10 2 2" xfId="35544" xr:uid="{00000000-0005-0000-0000-00000F7C0000}"/>
    <cellStyle name="Total 23 10 3" xfId="35543" xr:uid="{00000000-0005-0000-0000-0000107C0000}"/>
    <cellStyle name="Total 23 11" xfId="17929" xr:uid="{00000000-0005-0000-0000-0000117C0000}"/>
    <cellStyle name="Total 23 11 2" xfId="35545" xr:uid="{00000000-0005-0000-0000-0000127C0000}"/>
    <cellStyle name="Total 23 12" xfId="35542" xr:uid="{00000000-0005-0000-0000-0000137C0000}"/>
    <cellStyle name="Total 23 2" xfId="17930" xr:uid="{00000000-0005-0000-0000-0000147C0000}"/>
    <cellStyle name="Total 23 2 2" xfId="17931" xr:uid="{00000000-0005-0000-0000-0000157C0000}"/>
    <cellStyle name="Total 23 2 2 2" xfId="17932" xr:uid="{00000000-0005-0000-0000-0000167C0000}"/>
    <cellStyle name="Total 23 2 2 2 2" xfId="35548" xr:uid="{00000000-0005-0000-0000-0000177C0000}"/>
    <cellStyle name="Total 23 2 2 3" xfId="35547" xr:uid="{00000000-0005-0000-0000-0000187C0000}"/>
    <cellStyle name="Total 23 2 3" xfId="17933" xr:uid="{00000000-0005-0000-0000-0000197C0000}"/>
    <cellStyle name="Total 23 2 3 2" xfId="17934" xr:uid="{00000000-0005-0000-0000-00001A7C0000}"/>
    <cellStyle name="Total 23 2 3 2 2" xfId="35550" xr:uid="{00000000-0005-0000-0000-00001B7C0000}"/>
    <cellStyle name="Total 23 2 3 3" xfId="35549" xr:uid="{00000000-0005-0000-0000-00001C7C0000}"/>
    <cellStyle name="Total 23 2 4" xfId="17935" xr:uid="{00000000-0005-0000-0000-00001D7C0000}"/>
    <cellStyle name="Total 23 2 4 2" xfId="35551" xr:uid="{00000000-0005-0000-0000-00001E7C0000}"/>
    <cellStyle name="Total 23 2 5" xfId="35546" xr:uid="{00000000-0005-0000-0000-00001F7C0000}"/>
    <cellStyle name="Total 23 3" xfId="17936" xr:uid="{00000000-0005-0000-0000-0000207C0000}"/>
    <cellStyle name="Total 23 3 2" xfId="17937" xr:uid="{00000000-0005-0000-0000-0000217C0000}"/>
    <cellStyle name="Total 23 3 2 2" xfId="17938" xr:uid="{00000000-0005-0000-0000-0000227C0000}"/>
    <cellStyle name="Total 23 3 2 2 2" xfId="35554" xr:uid="{00000000-0005-0000-0000-0000237C0000}"/>
    <cellStyle name="Total 23 3 2 3" xfId="35553" xr:uid="{00000000-0005-0000-0000-0000247C0000}"/>
    <cellStyle name="Total 23 3 3" xfId="17939" xr:uid="{00000000-0005-0000-0000-0000257C0000}"/>
    <cellStyle name="Total 23 3 3 2" xfId="17940" xr:uid="{00000000-0005-0000-0000-0000267C0000}"/>
    <cellStyle name="Total 23 3 3 2 2" xfId="35556" xr:uid="{00000000-0005-0000-0000-0000277C0000}"/>
    <cellStyle name="Total 23 3 3 3" xfId="35555" xr:uid="{00000000-0005-0000-0000-0000287C0000}"/>
    <cellStyle name="Total 23 3 4" xfId="17941" xr:uid="{00000000-0005-0000-0000-0000297C0000}"/>
    <cellStyle name="Total 23 3 4 2" xfId="35557" xr:uid="{00000000-0005-0000-0000-00002A7C0000}"/>
    <cellStyle name="Total 23 3 5" xfId="35552" xr:uid="{00000000-0005-0000-0000-00002B7C0000}"/>
    <cellStyle name="Total 23 4" xfId="17942" xr:uid="{00000000-0005-0000-0000-00002C7C0000}"/>
    <cellStyle name="Total 23 4 2" xfId="17943" xr:uid="{00000000-0005-0000-0000-00002D7C0000}"/>
    <cellStyle name="Total 23 4 2 2" xfId="17944" xr:uid="{00000000-0005-0000-0000-00002E7C0000}"/>
    <cellStyle name="Total 23 4 2 2 2" xfId="35560" xr:uid="{00000000-0005-0000-0000-00002F7C0000}"/>
    <cellStyle name="Total 23 4 2 3" xfId="35559" xr:uid="{00000000-0005-0000-0000-0000307C0000}"/>
    <cellStyle name="Total 23 4 3" xfId="17945" xr:uid="{00000000-0005-0000-0000-0000317C0000}"/>
    <cellStyle name="Total 23 4 3 2" xfId="17946" xr:uid="{00000000-0005-0000-0000-0000327C0000}"/>
    <cellStyle name="Total 23 4 3 2 2" xfId="35562" xr:uid="{00000000-0005-0000-0000-0000337C0000}"/>
    <cellStyle name="Total 23 4 3 3" xfId="35561" xr:uid="{00000000-0005-0000-0000-0000347C0000}"/>
    <cellStyle name="Total 23 4 4" xfId="17947" xr:uid="{00000000-0005-0000-0000-0000357C0000}"/>
    <cellStyle name="Total 23 4 4 2" xfId="35563" xr:uid="{00000000-0005-0000-0000-0000367C0000}"/>
    <cellStyle name="Total 23 4 5" xfId="35558" xr:uid="{00000000-0005-0000-0000-0000377C0000}"/>
    <cellStyle name="Total 23 5" xfId="17948" xr:uid="{00000000-0005-0000-0000-0000387C0000}"/>
    <cellStyle name="Total 23 5 2" xfId="17949" xr:uid="{00000000-0005-0000-0000-0000397C0000}"/>
    <cellStyle name="Total 23 5 2 2" xfId="17950" xr:uid="{00000000-0005-0000-0000-00003A7C0000}"/>
    <cellStyle name="Total 23 5 2 2 2" xfId="35566" xr:uid="{00000000-0005-0000-0000-00003B7C0000}"/>
    <cellStyle name="Total 23 5 2 3" xfId="35565" xr:uid="{00000000-0005-0000-0000-00003C7C0000}"/>
    <cellStyle name="Total 23 5 3" xfId="17951" xr:uid="{00000000-0005-0000-0000-00003D7C0000}"/>
    <cellStyle name="Total 23 5 3 2" xfId="17952" xr:uid="{00000000-0005-0000-0000-00003E7C0000}"/>
    <cellStyle name="Total 23 5 3 2 2" xfId="35568" xr:uid="{00000000-0005-0000-0000-00003F7C0000}"/>
    <cellStyle name="Total 23 5 3 3" xfId="35567" xr:uid="{00000000-0005-0000-0000-0000407C0000}"/>
    <cellStyle name="Total 23 5 4" xfId="17953" xr:uid="{00000000-0005-0000-0000-0000417C0000}"/>
    <cellStyle name="Total 23 5 4 2" xfId="17954" xr:uid="{00000000-0005-0000-0000-0000427C0000}"/>
    <cellStyle name="Total 23 5 4 2 2" xfId="35570" xr:uid="{00000000-0005-0000-0000-0000437C0000}"/>
    <cellStyle name="Total 23 5 4 3" xfId="35569" xr:uid="{00000000-0005-0000-0000-0000447C0000}"/>
    <cellStyle name="Total 23 5 5" xfId="17955" xr:uid="{00000000-0005-0000-0000-0000457C0000}"/>
    <cellStyle name="Total 23 5 5 2" xfId="35571" xr:uid="{00000000-0005-0000-0000-0000467C0000}"/>
    <cellStyle name="Total 23 5 6" xfId="35564" xr:uid="{00000000-0005-0000-0000-0000477C0000}"/>
    <cellStyle name="Total 23 6" xfId="17956" xr:uid="{00000000-0005-0000-0000-0000487C0000}"/>
    <cellStyle name="Total 23 6 2" xfId="17957" xr:uid="{00000000-0005-0000-0000-0000497C0000}"/>
    <cellStyle name="Total 23 6 2 2" xfId="17958" xr:uid="{00000000-0005-0000-0000-00004A7C0000}"/>
    <cellStyle name="Total 23 6 2 2 2" xfId="35574" xr:uid="{00000000-0005-0000-0000-00004B7C0000}"/>
    <cellStyle name="Total 23 6 2 3" xfId="35573" xr:uid="{00000000-0005-0000-0000-00004C7C0000}"/>
    <cellStyle name="Total 23 6 3" xfId="17959" xr:uid="{00000000-0005-0000-0000-00004D7C0000}"/>
    <cellStyle name="Total 23 6 3 2" xfId="17960" xr:uid="{00000000-0005-0000-0000-00004E7C0000}"/>
    <cellStyle name="Total 23 6 3 2 2" xfId="35576" xr:uid="{00000000-0005-0000-0000-00004F7C0000}"/>
    <cellStyle name="Total 23 6 3 3" xfId="35575" xr:uid="{00000000-0005-0000-0000-0000507C0000}"/>
    <cellStyle name="Total 23 6 4" xfId="17961" xr:uid="{00000000-0005-0000-0000-0000517C0000}"/>
    <cellStyle name="Total 23 6 4 2" xfId="35577" xr:uid="{00000000-0005-0000-0000-0000527C0000}"/>
    <cellStyle name="Total 23 6 5" xfId="35572" xr:uid="{00000000-0005-0000-0000-0000537C0000}"/>
    <cellStyle name="Total 23 7" xfId="17962" xr:uid="{00000000-0005-0000-0000-0000547C0000}"/>
    <cellStyle name="Total 23 7 2" xfId="17963" xr:uid="{00000000-0005-0000-0000-0000557C0000}"/>
    <cellStyle name="Total 23 7 2 2" xfId="35579" xr:uid="{00000000-0005-0000-0000-0000567C0000}"/>
    <cellStyle name="Total 23 7 3" xfId="35578" xr:uid="{00000000-0005-0000-0000-0000577C0000}"/>
    <cellStyle name="Total 23 8" xfId="17964" xr:uid="{00000000-0005-0000-0000-0000587C0000}"/>
    <cellStyle name="Total 23 8 2" xfId="17965" xr:uid="{00000000-0005-0000-0000-0000597C0000}"/>
    <cellStyle name="Total 23 8 2 2" xfId="35581" xr:uid="{00000000-0005-0000-0000-00005A7C0000}"/>
    <cellStyle name="Total 23 8 3" xfId="35580" xr:uid="{00000000-0005-0000-0000-00005B7C0000}"/>
    <cellStyle name="Total 23 9" xfId="17966" xr:uid="{00000000-0005-0000-0000-00005C7C0000}"/>
    <cellStyle name="Total 23 9 2" xfId="17967" xr:uid="{00000000-0005-0000-0000-00005D7C0000}"/>
    <cellStyle name="Total 23 9 2 2" xfId="35583" xr:uid="{00000000-0005-0000-0000-00005E7C0000}"/>
    <cellStyle name="Total 23 9 3" xfId="35582" xr:uid="{00000000-0005-0000-0000-00005F7C0000}"/>
    <cellStyle name="Total 24" xfId="17968" xr:uid="{00000000-0005-0000-0000-0000607C0000}"/>
    <cellStyle name="Total 24 10" xfId="17969" xr:uid="{00000000-0005-0000-0000-0000617C0000}"/>
    <cellStyle name="Total 24 10 2" xfId="17970" xr:uid="{00000000-0005-0000-0000-0000627C0000}"/>
    <cellStyle name="Total 24 10 2 2" xfId="35586" xr:uid="{00000000-0005-0000-0000-0000637C0000}"/>
    <cellStyle name="Total 24 10 3" xfId="35585" xr:uid="{00000000-0005-0000-0000-0000647C0000}"/>
    <cellStyle name="Total 24 11" xfId="17971" xr:uid="{00000000-0005-0000-0000-0000657C0000}"/>
    <cellStyle name="Total 24 11 2" xfId="35587" xr:uid="{00000000-0005-0000-0000-0000667C0000}"/>
    <cellStyle name="Total 24 12" xfId="35584" xr:uid="{00000000-0005-0000-0000-0000677C0000}"/>
    <cellStyle name="Total 24 2" xfId="17972" xr:uid="{00000000-0005-0000-0000-0000687C0000}"/>
    <cellStyle name="Total 24 2 2" xfId="17973" xr:uid="{00000000-0005-0000-0000-0000697C0000}"/>
    <cellStyle name="Total 24 2 2 2" xfId="17974" xr:uid="{00000000-0005-0000-0000-00006A7C0000}"/>
    <cellStyle name="Total 24 2 2 2 2" xfId="35590" xr:uid="{00000000-0005-0000-0000-00006B7C0000}"/>
    <cellStyle name="Total 24 2 2 3" xfId="35589" xr:uid="{00000000-0005-0000-0000-00006C7C0000}"/>
    <cellStyle name="Total 24 2 3" xfId="17975" xr:uid="{00000000-0005-0000-0000-00006D7C0000}"/>
    <cellStyle name="Total 24 2 3 2" xfId="17976" xr:uid="{00000000-0005-0000-0000-00006E7C0000}"/>
    <cellStyle name="Total 24 2 3 2 2" xfId="35592" xr:uid="{00000000-0005-0000-0000-00006F7C0000}"/>
    <cellStyle name="Total 24 2 3 3" xfId="35591" xr:uid="{00000000-0005-0000-0000-0000707C0000}"/>
    <cellStyle name="Total 24 2 4" xfId="17977" xr:uid="{00000000-0005-0000-0000-0000717C0000}"/>
    <cellStyle name="Total 24 2 4 2" xfId="35593" xr:uid="{00000000-0005-0000-0000-0000727C0000}"/>
    <cellStyle name="Total 24 2 5" xfId="35588" xr:uid="{00000000-0005-0000-0000-0000737C0000}"/>
    <cellStyle name="Total 24 3" xfId="17978" xr:uid="{00000000-0005-0000-0000-0000747C0000}"/>
    <cellStyle name="Total 24 3 2" xfId="17979" xr:uid="{00000000-0005-0000-0000-0000757C0000}"/>
    <cellStyle name="Total 24 3 2 2" xfId="17980" xr:uid="{00000000-0005-0000-0000-0000767C0000}"/>
    <cellStyle name="Total 24 3 2 2 2" xfId="35596" xr:uid="{00000000-0005-0000-0000-0000777C0000}"/>
    <cellStyle name="Total 24 3 2 3" xfId="35595" xr:uid="{00000000-0005-0000-0000-0000787C0000}"/>
    <cellStyle name="Total 24 3 3" xfId="17981" xr:uid="{00000000-0005-0000-0000-0000797C0000}"/>
    <cellStyle name="Total 24 3 3 2" xfId="17982" xr:uid="{00000000-0005-0000-0000-00007A7C0000}"/>
    <cellStyle name="Total 24 3 3 2 2" xfId="35598" xr:uid="{00000000-0005-0000-0000-00007B7C0000}"/>
    <cellStyle name="Total 24 3 3 3" xfId="35597" xr:uid="{00000000-0005-0000-0000-00007C7C0000}"/>
    <cellStyle name="Total 24 3 4" xfId="17983" xr:uid="{00000000-0005-0000-0000-00007D7C0000}"/>
    <cellStyle name="Total 24 3 4 2" xfId="35599" xr:uid="{00000000-0005-0000-0000-00007E7C0000}"/>
    <cellStyle name="Total 24 3 5" xfId="35594" xr:uid="{00000000-0005-0000-0000-00007F7C0000}"/>
    <cellStyle name="Total 24 4" xfId="17984" xr:uid="{00000000-0005-0000-0000-0000807C0000}"/>
    <cellStyle name="Total 24 4 2" xfId="17985" xr:uid="{00000000-0005-0000-0000-0000817C0000}"/>
    <cellStyle name="Total 24 4 2 2" xfId="17986" xr:uid="{00000000-0005-0000-0000-0000827C0000}"/>
    <cellStyle name="Total 24 4 2 2 2" xfId="35602" xr:uid="{00000000-0005-0000-0000-0000837C0000}"/>
    <cellStyle name="Total 24 4 2 3" xfId="35601" xr:uid="{00000000-0005-0000-0000-0000847C0000}"/>
    <cellStyle name="Total 24 4 3" xfId="17987" xr:uid="{00000000-0005-0000-0000-0000857C0000}"/>
    <cellStyle name="Total 24 4 3 2" xfId="17988" xr:uid="{00000000-0005-0000-0000-0000867C0000}"/>
    <cellStyle name="Total 24 4 3 2 2" xfId="35604" xr:uid="{00000000-0005-0000-0000-0000877C0000}"/>
    <cellStyle name="Total 24 4 3 3" xfId="35603" xr:uid="{00000000-0005-0000-0000-0000887C0000}"/>
    <cellStyle name="Total 24 4 4" xfId="17989" xr:uid="{00000000-0005-0000-0000-0000897C0000}"/>
    <cellStyle name="Total 24 4 4 2" xfId="35605" xr:uid="{00000000-0005-0000-0000-00008A7C0000}"/>
    <cellStyle name="Total 24 4 5" xfId="35600" xr:uid="{00000000-0005-0000-0000-00008B7C0000}"/>
    <cellStyle name="Total 24 5" xfId="17990" xr:uid="{00000000-0005-0000-0000-00008C7C0000}"/>
    <cellStyle name="Total 24 5 2" xfId="17991" xr:uid="{00000000-0005-0000-0000-00008D7C0000}"/>
    <cellStyle name="Total 24 5 2 2" xfId="17992" xr:uid="{00000000-0005-0000-0000-00008E7C0000}"/>
    <cellStyle name="Total 24 5 2 2 2" xfId="35608" xr:uid="{00000000-0005-0000-0000-00008F7C0000}"/>
    <cellStyle name="Total 24 5 2 3" xfId="35607" xr:uid="{00000000-0005-0000-0000-0000907C0000}"/>
    <cellStyle name="Total 24 5 3" xfId="17993" xr:uid="{00000000-0005-0000-0000-0000917C0000}"/>
    <cellStyle name="Total 24 5 3 2" xfId="17994" xr:uid="{00000000-0005-0000-0000-0000927C0000}"/>
    <cellStyle name="Total 24 5 3 2 2" xfId="35610" xr:uid="{00000000-0005-0000-0000-0000937C0000}"/>
    <cellStyle name="Total 24 5 3 3" xfId="35609" xr:uid="{00000000-0005-0000-0000-0000947C0000}"/>
    <cellStyle name="Total 24 5 4" xfId="17995" xr:uid="{00000000-0005-0000-0000-0000957C0000}"/>
    <cellStyle name="Total 24 5 4 2" xfId="17996" xr:uid="{00000000-0005-0000-0000-0000967C0000}"/>
    <cellStyle name="Total 24 5 4 2 2" xfId="35612" xr:uid="{00000000-0005-0000-0000-0000977C0000}"/>
    <cellStyle name="Total 24 5 4 3" xfId="35611" xr:uid="{00000000-0005-0000-0000-0000987C0000}"/>
    <cellStyle name="Total 24 5 5" xfId="17997" xr:uid="{00000000-0005-0000-0000-0000997C0000}"/>
    <cellStyle name="Total 24 5 5 2" xfId="35613" xr:uid="{00000000-0005-0000-0000-00009A7C0000}"/>
    <cellStyle name="Total 24 5 6" xfId="35606" xr:uid="{00000000-0005-0000-0000-00009B7C0000}"/>
    <cellStyle name="Total 24 6" xfId="17998" xr:uid="{00000000-0005-0000-0000-00009C7C0000}"/>
    <cellStyle name="Total 24 6 2" xfId="17999" xr:uid="{00000000-0005-0000-0000-00009D7C0000}"/>
    <cellStyle name="Total 24 6 2 2" xfId="18000" xr:uid="{00000000-0005-0000-0000-00009E7C0000}"/>
    <cellStyle name="Total 24 6 2 2 2" xfId="35616" xr:uid="{00000000-0005-0000-0000-00009F7C0000}"/>
    <cellStyle name="Total 24 6 2 3" xfId="35615" xr:uid="{00000000-0005-0000-0000-0000A07C0000}"/>
    <cellStyle name="Total 24 6 3" xfId="18001" xr:uid="{00000000-0005-0000-0000-0000A17C0000}"/>
    <cellStyle name="Total 24 6 3 2" xfId="18002" xr:uid="{00000000-0005-0000-0000-0000A27C0000}"/>
    <cellStyle name="Total 24 6 3 2 2" xfId="35618" xr:uid="{00000000-0005-0000-0000-0000A37C0000}"/>
    <cellStyle name="Total 24 6 3 3" xfId="35617" xr:uid="{00000000-0005-0000-0000-0000A47C0000}"/>
    <cellStyle name="Total 24 6 4" xfId="18003" xr:uid="{00000000-0005-0000-0000-0000A57C0000}"/>
    <cellStyle name="Total 24 6 4 2" xfId="35619" xr:uid="{00000000-0005-0000-0000-0000A67C0000}"/>
    <cellStyle name="Total 24 6 5" xfId="35614" xr:uid="{00000000-0005-0000-0000-0000A77C0000}"/>
    <cellStyle name="Total 24 7" xfId="18004" xr:uid="{00000000-0005-0000-0000-0000A87C0000}"/>
    <cellStyle name="Total 24 7 2" xfId="18005" xr:uid="{00000000-0005-0000-0000-0000A97C0000}"/>
    <cellStyle name="Total 24 7 2 2" xfId="35621" xr:uid="{00000000-0005-0000-0000-0000AA7C0000}"/>
    <cellStyle name="Total 24 7 3" xfId="35620" xr:uid="{00000000-0005-0000-0000-0000AB7C0000}"/>
    <cellStyle name="Total 24 8" xfId="18006" xr:uid="{00000000-0005-0000-0000-0000AC7C0000}"/>
    <cellStyle name="Total 24 8 2" xfId="18007" xr:uid="{00000000-0005-0000-0000-0000AD7C0000}"/>
    <cellStyle name="Total 24 8 2 2" xfId="35623" xr:uid="{00000000-0005-0000-0000-0000AE7C0000}"/>
    <cellStyle name="Total 24 8 3" xfId="35622" xr:uid="{00000000-0005-0000-0000-0000AF7C0000}"/>
    <cellStyle name="Total 24 9" xfId="18008" xr:uid="{00000000-0005-0000-0000-0000B07C0000}"/>
    <cellStyle name="Total 24 9 2" xfId="18009" xr:uid="{00000000-0005-0000-0000-0000B17C0000}"/>
    <cellStyle name="Total 24 9 2 2" xfId="35625" xr:uid="{00000000-0005-0000-0000-0000B27C0000}"/>
    <cellStyle name="Total 24 9 3" xfId="35624" xr:uid="{00000000-0005-0000-0000-0000B37C0000}"/>
    <cellStyle name="Total 25" xfId="18010" xr:uid="{00000000-0005-0000-0000-0000B47C0000}"/>
    <cellStyle name="Total 25 10" xfId="18011" xr:uid="{00000000-0005-0000-0000-0000B57C0000}"/>
    <cellStyle name="Total 25 10 2" xfId="18012" xr:uid="{00000000-0005-0000-0000-0000B67C0000}"/>
    <cellStyle name="Total 25 10 2 2" xfId="35628" xr:uid="{00000000-0005-0000-0000-0000B77C0000}"/>
    <cellStyle name="Total 25 10 3" xfId="35627" xr:uid="{00000000-0005-0000-0000-0000B87C0000}"/>
    <cellStyle name="Total 25 11" xfId="18013" xr:uid="{00000000-0005-0000-0000-0000B97C0000}"/>
    <cellStyle name="Total 25 11 2" xfId="35629" xr:uid="{00000000-0005-0000-0000-0000BA7C0000}"/>
    <cellStyle name="Total 25 12" xfId="35626" xr:uid="{00000000-0005-0000-0000-0000BB7C0000}"/>
    <cellStyle name="Total 25 2" xfId="18014" xr:uid="{00000000-0005-0000-0000-0000BC7C0000}"/>
    <cellStyle name="Total 25 2 2" xfId="18015" xr:uid="{00000000-0005-0000-0000-0000BD7C0000}"/>
    <cellStyle name="Total 25 2 2 2" xfId="18016" xr:uid="{00000000-0005-0000-0000-0000BE7C0000}"/>
    <cellStyle name="Total 25 2 2 2 2" xfId="35632" xr:uid="{00000000-0005-0000-0000-0000BF7C0000}"/>
    <cellStyle name="Total 25 2 2 3" xfId="35631" xr:uid="{00000000-0005-0000-0000-0000C07C0000}"/>
    <cellStyle name="Total 25 2 3" xfId="18017" xr:uid="{00000000-0005-0000-0000-0000C17C0000}"/>
    <cellStyle name="Total 25 2 3 2" xfId="18018" xr:uid="{00000000-0005-0000-0000-0000C27C0000}"/>
    <cellStyle name="Total 25 2 3 2 2" xfId="35634" xr:uid="{00000000-0005-0000-0000-0000C37C0000}"/>
    <cellStyle name="Total 25 2 3 3" xfId="35633" xr:uid="{00000000-0005-0000-0000-0000C47C0000}"/>
    <cellStyle name="Total 25 2 4" xfId="18019" xr:uid="{00000000-0005-0000-0000-0000C57C0000}"/>
    <cellStyle name="Total 25 2 4 2" xfId="35635" xr:uid="{00000000-0005-0000-0000-0000C67C0000}"/>
    <cellStyle name="Total 25 2 5" xfId="35630" xr:uid="{00000000-0005-0000-0000-0000C77C0000}"/>
    <cellStyle name="Total 25 3" xfId="18020" xr:uid="{00000000-0005-0000-0000-0000C87C0000}"/>
    <cellStyle name="Total 25 3 2" xfId="18021" xr:uid="{00000000-0005-0000-0000-0000C97C0000}"/>
    <cellStyle name="Total 25 3 2 2" xfId="18022" xr:uid="{00000000-0005-0000-0000-0000CA7C0000}"/>
    <cellStyle name="Total 25 3 2 2 2" xfId="35638" xr:uid="{00000000-0005-0000-0000-0000CB7C0000}"/>
    <cellStyle name="Total 25 3 2 3" xfId="35637" xr:uid="{00000000-0005-0000-0000-0000CC7C0000}"/>
    <cellStyle name="Total 25 3 3" xfId="18023" xr:uid="{00000000-0005-0000-0000-0000CD7C0000}"/>
    <cellStyle name="Total 25 3 3 2" xfId="18024" xr:uid="{00000000-0005-0000-0000-0000CE7C0000}"/>
    <cellStyle name="Total 25 3 3 2 2" xfId="35640" xr:uid="{00000000-0005-0000-0000-0000CF7C0000}"/>
    <cellStyle name="Total 25 3 3 3" xfId="35639" xr:uid="{00000000-0005-0000-0000-0000D07C0000}"/>
    <cellStyle name="Total 25 3 4" xfId="18025" xr:uid="{00000000-0005-0000-0000-0000D17C0000}"/>
    <cellStyle name="Total 25 3 4 2" xfId="35641" xr:uid="{00000000-0005-0000-0000-0000D27C0000}"/>
    <cellStyle name="Total 25 3 5" xfId="35636" xr:uid="{00000000-0005-0000-0000-0000D37C0000}"/>
    <cellStyle name="Total 25 4" xfId="18026" xr:uid="{00000000-0005-0000-0000-0000D47C0000}"/>
    <cellStyle name="Total 25 4 2" xfId="18027" xr:uid="{00000000-0005-0000-0000-0000D57C0000}"/>
    <cellStyle name="Total 25 4 2 2" xfId="18028" xr:uid="{00000000-0005-0000-0000-0000D67C0000}"/>
    <cellStyle name="Total 25 4 2 2 2" xfId="35644" xr:uid="{00000000-0005-0000-0000-0000D77C0000}"/>
    <cellStyle name="Total 25 4 2 3" xfId="35643" xr:uid="{00000000-0005-0000-0000-0000D87C0000}"/>
    <cellStyle name="Total 25 4 3" xfId="18029" xr:uid="{00000000-0005-0000-0000-0000D97C0000}"/>
    <cellStyle name="Total 25 4 3 2" xfId="18030" xr:uid="{00000000-0005-0000-0000-0000DA7C0000}"/>
    <cellStyle name="Total 25 4 3 2 2" xfId="35646" xr:uid="{00000000-0005-0000-0000-0000DB7C0000}"/>
    <cellStyle name="Total 25 4 3 3" xfId="35645" xr:uid="{00000000-0005-0000-0000-0000DC7C0000}"/>
    <cellStyle name="Total 25 4 4" xfId="18031" xr:uid="{00000000-0005-0000-0000-0000DD7C0000}"/>
    <cellStyle name="Total 25 4 4 2" xfId="35647" xr:uid="{00000000-0005-0000-0000-0000DE7C0000}"/>
    <cellStyle name="Total 25 4 5" xfId="35642" xr:uid="{00000000-0005-0000-0000-0000DF7C0000}"/>
    <cellStyle name="Total 25 5" xfId="18032" xr:uid="{00000000-0005-0000-0000-0000E07C0000}"/>
    <cellStyle name="Total 25 5 2" xfId="18033" xr:uid="{00000000-0005-0000-0000-0000E17C0000}"/>
    <cellStyle name="Total 25 5 2 2" xfId="18034" xr:uid="{00000000-0005-0000-0000-0000E27C0000}"/>
    <cellStyle name="Total 25 5 2 2 2" xfId="35650" xr:uid="{00000000-0005-0000-0000-0000E37C0000}"/>
    <cellStyle name="Total 25 5 2 3" xfId="35649" xr:uid="{00000000-0005-0000-0000-0000E47C0000}"/>
    <cellStyle name="Total 25 5 3" xfId="18035" xr:uid="{00000000-0005-0000-0000-0000E57C0000}"/>
    <cellStyle name="Total 25 5 3 2" xfId="18036" xr:uid="{00000000-0005-0000-0000-0000E67C0000}"/>
    <cellStyle name="Total 25 5 3 2 2" xfId="35652" xr:uid="{00000000-0005-0000-0000-0000E77C0000}"/>
    <cellStyle name="Total 25 5 3 3" xfId="35651" xr:uid="{00000000-0005-0000-0000-0000E87C0000}"/>
    <cellStyle name="Total 25 5 4" xfId="18037" xr:uid="{00000000-0005-0000-0000-0000E97C0000}"/>
    <cellStyle name="Total 25 5 4 2" xfId="18038" xr:uid="{00000000-0005-0000-0000-0000EA7C0000}"/>
    <cellStyle name="Total 25 5 4 2 2" xfId="35654" xr:uid="{00000000-0005-0000-0000-0000EB7C0000}"/>
    <cellStyle name="Total 25 5 4 3" xfId="35653" xr:uid="{00000000-0005-0000-0000-0000EC7C0000}"/>
    <cellStyle name="Total 25 5 5" xfId="18039" xr:uid="{00000000-0005-0000-0000-0000ED7C0000}"/>
    <cellStyle name="Total 25 5 5 2" xfId="35655" xr:uid="{00000000-0005-0000-0000-0000EE7C0000}"/>
    <cellStyle name="Total 25 5 6" xfId="35648" xr:uid="{00000000-0005-0000-0000-0000EF7C0000}"/>
    <cellStyle name="Total 25 6" xfId="18040" xr:uid="{00000000-0005-0000-0000-0000F07C0000}"/>
    <cellStyle name="Total 25 6 2" xfId="18041" xr:uid="{00000000-0005-0000-0000-0000F17C0000}"/>
    <cellStyle name="Total 25 6 2 2" xfId="18042" xr:uid="{00000000-0005-0000-0000-0000F27C0000}"/>
    <cellStyle name="Total 25 6 2 2 2" xfId="35658" xr:uid="{00000000-0005-0000-0000-0000F37C0000}"/>
    <cellStyle name="Total 25 6 2 3" xfId="35657" xr:uid="{00000000-0005-0000-0000-0000F47C0000}"/>
    <cellStyle name="Total 25 6 3" xfId="18043" xr:uid="{00000000-0005-0000-0000-0000F57C0000}"/>
    <cellStyle name="Total 25 6 3 2" xfId="18044" xr:uid="{00000000-0005-0000-0000-0000F67C0000}"/>
    <cellStyle name="Total 25 6 3 2 2" xfId="35660" xr:uid="{00000000-0005-0000-0000-0000F77C0000}"/>
    <cellStyle name="Total 25 6 3 3" xfId="35659" xr:uid="{00000000-0005-0000-0000-0000F87C0000}"/>
    <cellStyle name="Total 25 6 4" xfId="18045" xr:uid="{00000000-0005-0000-0000-0000F97C0000}"/>
    <cellStyle name="Total 25 6 4 2" xfId="35661" xr:uid="{00000000-0005-0000-0000-0000FA7C0000}"/>
    <cellStyle name="Total 25 6 5" xfId="35656" xr:uid="{00000000-0005-0000-0000-0000FB7C0000}"/>
    <cellStyle name="Total 25 7" xfId="18046" xr:uid="{00000000-0005-0000-0000-0000FC7C0000}"/>
    <cellStyle name="Total 25 7 2" xfId="18047" xr:uid="{00000000-0005-0000-0000-0000FD7C0000}"/>
    <cellStyle name="Total 25 7 2 2" xfId="35663" xr:uid="{00000000-0005-0000-0000-0000FE7C0000}"/>
    <cellStyle name="Total 25 7 3" xfId="35662" xr:uid="{00000000-0005-0000-0000-0000FF7C0000}"/>
    <cellStyle name="Total 25 8" xfId="18048" xr:uid="{00000000-0005-0000-0000-0000007D0000}"/>
    <cellStyle name="Total 25 8 2" xfId="18049" xr:uid="{00000000-0005-0000-0000-0000017D0000}"/>
    <cellStyle name="Total 25 8 2 2" xfId="35665" xr:uid="{00000000-0005-0000-0000-0000027D0000}"/>
    <cellStyle name="Total 25 8 3" xfId="35664" xr:uid="{00000000-0005-0000-0000-0000037D0000}"/>
    <cellStyle name="Total 25 9" xfId="18050" xr:uid="{00000000-0005-0000-0000-0000047D0000}"/>
    <cellStyle name="Total 25 9 2" xfId="18051" xr:uid="{00000000-0005-0000-0000-0000057D0000}"/>
    <cellStyle name="Total 25 9 2 2" xfId="35667" xr:uid="{00000000-0005-0000-0000-0000067D0000}"/>
    <cellStyle name="Total 25 9 3" xfId="35666" xr:uid="{00000000-0005-0000-0000-0000077D0000}"/>
    <cellStyle name="Total 26" xfId="18052" xr:uid="{00000000-0005-0000-0000-0000087D0000}"/>
    <cellStyle name="Total 26 10" xfId="18053" xr:uid="{00000000-0005-0000-0000-0000097D0000}"/>
    <cellStyle name="Total 26 10 2" xfId="18054" xr:uid="{00000000-0005-0000-0000-00000A7D0000}"/>
    <cellStyle name="Total 26 10 2 2" xfId="35670" xr:uid="{00000000-0005-0000-0000-00000B7D0000}"/>
    <cellStyle name="Total 26 10 3" xfId="35669" xr:uid="{00000000-0005-0000-0000-00000C7D0000}"/>
    <cellStyle name="Total 26 11" xfId="18055" xr:uid="{00000000-0005-0000-0000-00000D7D0000}"/>
    <cellStyle name="Total 26 11 2" xfId="35671" xr:uid="{00000000-0005-0000-0000-00000E7D0000}"/>
    <cellStyle name="Total 26 12" xfId="35668" xr:uid="{00000000-0005-0000-0000-00000F7D0000}"/>
    <cellStyle name="Total 26 2" xfId="18056" xr:uid="{00000000-0005-0000-0000-0000107D0000}"/>
    <cellStyle name="Total 26 2 2" xfId="18057" xr:uid="{00000000-0005-0000-0000-0000117D0000}"/>
    <cellStyle name="Total 26 2 2 2" xfId="18058" xr:uid="{00000000-0005-0000-0000-0000127D0000}"/>
    <cellStyle name="Total 26 2 2 2 2" xfId="35674" xr:uid="{00000000-0005-0000-0000-0000137D0000}"/>
    <cellStyle name="Total 26 2 2 3" xfId="35673" xr:uid="{00000000-0005-0000-0000-0000147D0000}"/>
    <cellStyle name="Total 26 2 3" xfId="18059" xr:uid="{00000000-0005-0000-0000-0000157D0000}"/>
    <cellStyle name="Total 26 2 3 2" xfId="18060" xr:uid="{00000000-0005-0000-0000-0000167D0000}"/>
    <cellStyle name="Total 26 2 3 2 2" xfId="35676" xr:uid="{00000000-0005-0000-0000-0000177D0000}"/>
    <cellStyle name="Total 26 2 3 3" xfId="35675" xr:uid="{00000000-0005-0000-0000-0000187D0000}"/>
    <cellStyle name="Total 26 2 4" xfId="18061" xr:uid="{00000000-0005-0000-0000-0000197D0000}"/>
    <cellStyle name="Total 26 2 4 2" xfId="35677" xr:uid="{00000000-0005-0000-0000-00001A7D0000}"/>
    <cellStyle name="Total 26 2 5" xfId="35672" xr:uid="{00000000-0005-0000-0000-00001B7D0000}"/>
    <cellStyle name="Total 26 3" xfId="18062" xr:uid="{00000000-0005-0000-0000-00001C7D0000}"/>
    <cellStyle name="Total 26 3 2" xfId="18063" xr:uid="{00000000-0005-0000-0000-00001D7D0000}"/>
    <cellStyle name="Total 26 3 2 2" xfId="18064" xr:uid="{00000000-0005-0000-0000-00001E7D0000}"/>
    <cellStyle name="Total 26 3 2 2 2" xfId="35680" xr:uid="{00000000-0005-0000-0000-00001F7D0000}"/>
    <cellStyle name="Total 26 3 2 3" xfId="35679" xr:uid="{00000000-0005-0000-0000-0000207D0000}"/>
    <cellStyle name="Total 26 3 3" xfId="18065" xr:uid="{00000000-0005-0000-0000-0000217D0000}"/>
    <cellStyle name="Total 26 3 3 2" xfId="18066" xr:uid="{00000000-0005-0000-0000-0000227D0000}"/>
    <cellStyle name="Total 26 3 3 2 2" xfId="35682" xr:uid="{00000000-0005-0000-0000-0000237D0000}"/>
    <cellStyle name="Total 26 3 3 3" xfId="35681" xr:uid="{00000000-0005-0000-0000-0000247D0000}"/>
    <cellStyle name="Total 26 3 4" xfId="18067" xr:uid="{00000000-0005-0000-0000-0000257D0000}"/>
    <cellStyle name="Total 26 3 4 2" xfId="35683" xr:uid="{00000000-0005-0000-0000-0000267D0000}"/>
    <cellStyle name="Total 26 3 5" xfId="35678" xr:uid="{00000000-0005-0000-0000-0000277D0000}"/>
    <cellStyle name="Total 26 4" xfId="18068" xr:uid="{00000000-0005-0000-0000-0000287D0000}"/>
    <cellStyle name="Total 26 4 2" xfId="18069" xr:uid="{00000000-0005-0000-0000-0000297D0000}"/>
    <cellStyle name="Total 26 4 2 2" xfId="18070" xr:uid="{00000000-0005-0000-0000-00002A7D0000}"/>
    <cellStyle name="Total 26 4 2 2 2" xfId="35686" xr:uid="{00000000-0005-0000-0000-00002B7D0000}"/>
    <cellStyle name="Total 26 4 2 3" xfId="35685" xr:uid="{00000000-0005-0000-0000-00002C7D0000}"/>
    <cellStyle name="Total 26 4 3" xfId="18071" xr:uid="{00000000-0005-0000-0000-00002D7D0000}"/>
    <cellStyle name="Total 26 4 3 2" xfId="18072" xr:uid="{00000000-0005-0000-0000-00002E7D0000}"/>
    <cellStyle name="Total 26 4 3 2 2" xfId="35688" xr:uid="{00000000-0005-0000-0000-00002F7D0000}"/>
    <cellStyle name="Total 26 4 3 3" xfId="35687" xr:uid="{00000000-0005-0000-0000-0000307D0000}"/>
    <cellStyle name="Total 26 4 4" xfId="18073" xr:uid="{00000000-0005-0000-0000-0000317D0000}"/>
    <cellStyle name="Total 26 4 4 2" xfId="35689" xr:uid="{00000000-0005-0000-0000-0000327D0000}"/>
    <cellStyle name="Total 26 4 5" xfId="35684" xr:uid="{00000000-0005-0000-0000-0000337D0000}"/>
    <cellStyle name="Total 26 5" xfId="18074" xr:uid="{00000000-0005-0000-0000-0000347D0000}"/>
    <cellStyle name="Total 26 5 2" xfId="18075" xr:uid="{00000000-0005-0000-0000-0000357D0000}"/>
    <cellStyle name="Total 26 5 2 2" xfId="18076" xr:uid="{00000000-0005-0000-0000-0000367D0000}"/>
    <cellStyle name="Total 26 5 2 2 2" xfId="35692" xr:uid="{00000000-0005-0000-0000-0000377D0000}"/>
    <cellStyle name="Total 26 5 2 3" xfId="35691" xr:uid="{00000000-0005-0000-0000-0000387D0000}"/>
    <cellStyle name="Total 26 5 3" xfId="18077" xr:uid="{00000000-0005-0000-0000-0000397D0000}"/>
    <cellStyle name="Total 26 5 3 2" xfId="18078" xr:uid="{00000000-0005-0000-0000-00003A7D0000}"/>
    <cellStyle name="Total 26 5 3 2 2" xfId="35694" xr:uid="{00000000-0005-0000-0000-00003B7D0000}"/>
    <cellStyle name="Total 26 5 3 3" xfId="35693" xr:uid="{00000000-0005-0000-0000-00003C7D0000}"/>
    <cellStyle name="Total 26 5 4" xfId="18079" xr:uid="{00000000-0005-0000-0000-00003D7D0000}"/>
    <cellStyle name="Total 26 5 4 2" xfId="18080" xr:uid="{00000000-0005-0000-0000-00003E7D0000}"/>
    <cellStyle name="Total 26 5 4 2 2" xfId="35696" xr:uid="{00000000-0005-0000-0000-00003F7D0000}"/>
    <cellStyle name="Total 26 5 4 3" xfId="35695" xr:uid="{00000000-0005-0000-0000-0000407D0000}"/>
    <cellStyle name="Total 26 5 5" xfId="18081" xr:uid="{00000000-0005-0000-0000-0000417D0000}"/>
    <cellStyle name="Total 26 5 5 2" xfId="35697" xr:uid="{00000000-0005-0000-0000-0000427D0000}"/>
    <cellStyle name="Total 26 5 6" xfId="35690" xr:uid="{00000000-0005-0000-0000-0000437D0000}"/>
    <cellStyle name="Total 26 6" xfId="18082" xr:uid="{00000000-0005-0000-0000-0000447D0000}"/>
    <cellStyle name="Total 26 6 2" xfId="18083" xr:uid="{00000000-0005-0000-0000-0000457D0000}"/>
    <cellStyle name="Total 26 6 2 2" xfId="18084" xr:uid="{00000000-0005-0000-0000-0000467D0000}"/>
    <cellStyle name="Total 26 6 2 2 2" xfId="35700" xr:uid="{00000000-0005-0000-0000-0000477D0000}"/>
    <cellStyle name="Total 26 6 2 3" xfId="35699" xr:uid="{00000000-0005-0000-0000-0000487D0000}"/>
    <cellStyle name="Total 26 6 3" xfId="18085" xr:uid="{00000000-0005-0000-0000-0000497D0000}"/>
    <cellStyle name="Total 26 6 3 2" xfId="18086" xr:uid="{00000000-0005-0000-0000-00004A7D0000}"/>
    <cellStyle name="Total 26 6 3 2 2" xfId="35702" xr:uid="{00000000-0005-0000-0000-00004B7D0000}"/>
    <cellStyle name="Total 26 6 3 3" xfId="35701" xr:uid="{00000000-0005-0000-0000-00004C7D0000}"/>
    <cellStyle name="Total 26 6 4" xfId="18087" xr:uid="{00000000-0005-0000-0000-00004D7D0000}"/>
    <cellStyle name="Total 26 6 4 2" xfId="35703" xr:uid="{00000000-0005-0000-0000-00004E7D0000}"/>
    <cellStyle name="Total 26 6 5" xfId="35698" xr:uid="{00000000-0005-0000-0000-00004F7D0000}"/>
    <cellStyle name="Total 26 7" xfId="18088" xr:uid="{00000000-0005-0000-0000-0000507D0000}"/>
    <cellStyle name="Total 26 7 2" xfId="18089" xr:uid="{00000000-0005-0000-0000-0000517D0000}"/>
    <cellStyle name="Total 26 7 2 2" xfId="35705" xr:uid="{00000000-0005-0000-0000-0000527D0000}"/>
    <cellStyle name="Total 26 7 3" xfId="35704" xr:uid="{00000000-0005-0000-0000-0000537D0000}"/>
    <cellStyle name="Total 26 8" xfId="18090" xr:uid="{00000000-0005-0000-0000-0000547D0000}"/>
    <cellStyle name="Total 26 8 2" xfId="18091" xr:uid="{00000000-0005-0000-0000-0000557D0000}"/>
    <cellStyle name="Total 26 8 2 2" xfId="35707" xr:uid="{00000000-0005-0000-0000-0000567D0000}"/>
    <cellStyle name="Total 26 8 3" xfId="35706" xr:uid="{00000000-0005-0000-0000-0000577D0000}"/>
    <cellStyle name="Total 26 9" xfId="18092" xr:uid="{00000000-0005-0000-0000-0000587D0000}"/>
    <cellStyle name="Total 26 9 2" xfId="18093" xr:uid="{00000000-0005-0000-0000-0000597D0000}"/>
    <cellStyle name="Total 26 9 2 2" xfId="35709" xr:uid="{00000000-0005-0000-0000-00005A7D0000}"/>
    <cellStyle name="Total 26 9 3" xfId="35708" xr:uid="{00000000-0005-0000-0000-00005B7D0000}"/>
    <cellStyle name="Total 27" xfId="18094" xr:uid="{00000000-0005-0000-0000-00005C7D0000}"/>
    <cellStyle name="Total 27 10" xfId="18095" xr:uid="{00000000-0005-0000-0000-00005D7D0000}"/>
    <cellStyle name="Total 27 10 2" xfId="18096" xr:uid="{00000000-0005-0000-0000-00005E7D0000}"/>
    <cellStyle name="Total 27 10 2 2" xfId="35712" xr:uid="{00000000-0005-0000-0000-00005F7D0000}"/>
    <cellStyle name="Total 27 10 3" xfId="35711" xr:uid="{00000000-0005-0000-0000-0000607D0000}"/>
    <cellStyle name="Total 27 11" xfId="18097" xr:uid="{00000000-0005-0000-0000-0000617D0000}"/>
    <cellStyle name="Total 27 11 2" xfId="35713" xr:uid="{00000000-0005-0000-0000-0000627D0000}"/>
    <cellStyle name="Total 27 12" xfId="35710" xr:uid="{00000000-0005-0000-0000-0000637D0000}"/>
    <cellStyle name="Total 27 2" xfId="18098" xr:uid="{00000000-0005-0000-0000-0000647D0000}"/>
    <cellStyle name="Total 27 2 2" xfId="18099" xr:uid="{00000000-0005-0000-0000-0000657D0000}"/>
    <cellStyle name="Total 27 2 2 2" xfId="18100" xr:uid="{00000000-0005-0000-0000-0000667D0000}"/>
    <cellStyle name="Total 27 2 2 2 2" xfId="35716" xr:uid="{00000000-0005-0000-0000-0000677D0000}"/>
    <cellStyle name="Total 27 2 2 3" xfId="35715" xr:uid="{00000000-0005-0000-0000-0000687D0000}"/>
    <cellStyle name="Total 27 2 3" xfId="18101" xr:uid="{00000000-0005-0000-0000-0000697D0000}"/>
    <cellStyle name="Total 27 2 3 2" xfId="18102" xr:uid="{00000000-0005-0000-0000-00006A7D0000}"/>
    <cellStyle name="Total 27 2 3 2 2" xfId="35718" xr:uid="{00000000-0005-0000-0000-00006B7D0000}"/>
    <cellStyle name="Total 27 2 3 3" xfId="35717" xr:uid="{00000000-0005-0000-0000-00006C7D0000}"/>
    <cellStyle name="Total 27 2 4" xfId="18103" xr:uid="{00000000-0005-0000-0000-00006D7D0000}"/>
    <cellStyle name="Total 27 2 4 2" xfId="35719" xr:uid="{00000000-0005-0000-0000-00006E7D0000}"/>
    <cellStyle name="Total 27 2 5" xfId="35714" xr:uid="{00000000-0005-0000-0000-00006F7D0000}"/>
    <cellStyle name="Total 27 3" xfId="18104" xr:uid="{00000000-0005-0000-0000-0000707D0000}"/>
    <cellStyle name="Total 27 3 2" xfId="18105" xr:uid="{00000000-0005-0000-0000-0000717D0000}"/>
    <cellStyle name="Total 27 3 2 2" xfId="18106" xr:uid="{00000000-0005-0000-0000-0000727D0000}"/>
    <cellStyle name="Total 27 3 2 2 2" xfId="35722" xr:uid="{00000000-0005-0000-0000-0000737D0000}"/>
    <cellStyle name="Total 27 3 2 3" xfId="35721" xr:uid="{00000000-0005-0000-0000-0000747D0000}"/>
    <cellStyle name="Total 27 3 3" xfId="18107" xr:uid="{00000000-0005-0000-0000-0000757D0000}"/>
    <cellStyle name="Total 27 3 3 2" xfId="18108" xr:uid="{00000000-0005-0000-0000-0000767D0000}"/>
    <cellStyle name="Total 27 3 3 2 2" xfId="35724" xr:uid="{00000000-0005-0000-0000-0000777D0000}"/>
    <cellStyle name="Total 27 3 3 3" xfId="35723" xr:uid="{00000000-0005-0000-0000-0000787D0000}"/>
    <cellStyle name="Total 27 3 4" xfId="18109" xr:uid="{00000000-0005-0000-0000-0000797D0000}"/>
    <cellStyle name="Total 27 3 4 2" xfId="35725" xr:uid="{00000000-0005-0000-0000-00007A7D0000}"/>
    <cellStyle name="Total 27 3 5" xfId="35720" xr:uid="{00000000-0005-0000-0000-00007B7D0000}"/>
    <cellStyle name="Total 27 4" xfId="18110" xr:uid="{00000000-0005-0000-0000-00007C7D0000}"/>
    <cellStyle name="Total 27 4 2" xfId="18111" xr:uid="{00000000-0005-0000-0000-00007D7D0000}"/>
    <cellStyle name="Total 27 4 2 2" xfId="18112" xr:uid="{00000000-0005-0000-0000-00007E7D0000}"/>
    <cellStyle name="Total 27 4 2 2 2" xfId="35728" xr:uid="{00000000-0005-0000-0000-00007F7D0000}"/>
    <cellStyle name="Total 27 4 2 3" xfId="35727" xr:uid="{00000000-0005-0000-0000-0000807D0000}"/>
    <cellStyle name="Total 27 4 3" xfId="18113" xr:uid="{00000000-0005-0000-0000-0000817D0000}"/>
    <cellStyle name="Total 27 4 3 2" xfId="18114" xr:uid="{00000000-0005-0000-0000-0000827D0000}"/>
    <cellStyle name="Total 27 4 3 2 2" xfId="35730" xr:uid="{00000000-0005-0000-0000-0000837D0000}"/>
    <cellStyle name="Total 27 4 3 3" xfId="35729" xr:uid="{00000000-0005-0000-0000-0000847D0000}"/>
    <cellStyle name="Total 27 4 4" xfId="18115" xr:uid="{00000000-0005-0000-0000-0000857D0000}"/>
    <cellStyle name="Total 27 4 4 2" xfId="35731" xr:uid="{00000000-0005-0000-0000-0000867D0000}"/>
    <cellStyle name="Total 27 4 5" xfId="35726" xr:uid="{00000000-0005-0000-0000-0000877D0000}"/>
    <cellStyle name="Total 27 5" xfId="18116" xr:uid="{00000000-0005-0000-0000-0000887D0000}"/>
    <cellStyle name="Total 27 5 2" xfId="18117" xr:uid="{00000000-0005-0000-0000-0000897D0000}"/>
    <cellStyle name="Total 27 5 2 2" xfId="18118" xr:uid="{00000000-0005-0000-0000-00008A7D0000}"/>
    <cellStyle name="Total 27 5 2 2 2" xfId="35734" xr:uid="{00000000-0005-0000-0000-00008B7D0000}"/>
    <cellStyle name="Total 27 5 2 3" xfId="35733" xr:uid="{00000000-0005-0000-0000-00008C7D0000}"/>
    <cellStyle name="Total 27 5 3" xfId="18119" xr:uid="{00000000-0005-0000-0000-00008D7D0000}"/>
    <cellStyle name="Total 27 5 3 2" xfId="18120" xr:uid="{00000000-0005-0000-0000-00008E7D0000}"/>
    <cellStyle name="Total 27 5 3 2 2" xfId="35736" xr:uid="{00000000-0005-0000-0000-00008F7D0000}"/>
    <cellStyle name="Total 27 5 3 3" xfId="35735" xr:uid="{00000000-0005-0000-0000-0000907D0000}"/>
    <cellStyle name="Total 27 5 4" xfId="18121" xr:uid="{00000000-0005-0000-0000-0000917D0000}"/>
    <cellStyle name="Total 27 5 4 2" xfId="18122" xr:uid="{00000000-0005-0000-0000-0000927D0000}"/>
    <cellStyle name="Total 27 5 4 2 2" xfId="35738" xr:uid="{00000000-0005-0000-0000-0000937D0000}"/>
    <cellStyle name="Total 27 5 4 3" xfId="35737" xr:uid="{00000000-0005-0000-0000-0000947D0000}"/>
    <cellStyle name="Total 27 5 5" xfId="18123" xr:uid="{00000000-0005-0000-0000-0000957D0000}"/>
    <cellStyle name="Total 27 5 5 2" xfId="35739" xr:uid="{00000000-0005-0000-0000-0000967D0000}"/>
    <cellStyle name="Total 27 5 6" xfId="35732" xr:uid="{00000000-0005-0000-0000-0000977D0000}"/>
    <cellStyle name="Total 27 6" xfId="18124" xr:uid="{00000000-0005-0000-0000-0000987D0000}"/>
    <cellStyle name="Total 27 6 2" xfId="18125" xr:uid="{00000000-0005-0000-0000-0000997D0000}"/>
    <cellStyle name="Total 27 6 2 2" xfId="18126" xr:uid="{00000000-0005-0000-0000-00009A7D0000}"/>
    <cellStyle name="Total 27 6 2 2 2" xfId="35742" xr:uid="{00000000-0005-0000-0000-00009B7D0000}"/>
    <cellStyle name="Total 27 6 2 3" xfId="35741" xr:uid="{00000000-0005-0000-0000-00009C7D0000}"/>
    <cellStyle name="Total 27 6 3" xfId="18127" xr:uid="{00000000-0005-0000-0000-00009D7D0000}"/>
    <cellStyle name="Total 27 6 3 2" xfId="18128" xr:uid="{00000000-0005-0000-0000-00009E7D0000}"/>
    <cellStyle name="Total 27 6 3 2 2" xfId="35744" xr:uid="{00000000-0005-0000-0000-00009F7D0000}"/>
    <cellStyle name="Total 27 6 3 3" xfId="35743" xr:uid="{00000000-0005-0000-0000-0000A07D0000}"/>
    <cellStyle name="Total 27 6 4" xfId="18129" xr:uid="{00000000-0005-0000-0000-0000A17D0000}"/>
    <cellStyle name="Total 27 6 4 2" xfId="35745" xr:uid="{00000000-0005-0000-0000-0000A27D0000}"/>
    <cellStyle name="Total 27 6 5" xfId="35740" xr:uid="{00000000-0005-0000-0000-0000A37D0000}"/>
    <cellStyle name="Total 27 7" xfId="18130" xr:uid="{00000000-0005-0000-0000-0000A47D0000}"/>
    <cellStyle name="Total 27 7 2" xfId="18131" xr:uid="{00000000-0005-0000-0000-0000A57D0000}"/>
    <cellStyle name="Total 27 7 2 2" xfId="35747" xr:uid="{00000000-0005-0000-0000-0000A67D0000}"/>
    <cellStyle name="Total 27 7 3" xfId="35746" xr:uid="{00000000-0005-0000-0000-0000A77D0000}"/>
    <cellStyle name="Total 27 8" xfId="18132" xr:uid="{00000000-0005-0000-0000-0000A87D0000}"/>
    <cellStyle name="Total 27 8 2" xfId="18133" xr:uid="{00000000-0005-0000-0000-0000A97D0000}"/>
    <cellStyle name="Total 27 8 2 2" xfId="35749" xr:uid="{00000000-0005-0000-0000-0000AA7D0000}"/>
    <cellStyle name="Total 27 8 3" xfId="35748" xr:uid="{00000000-0005-0000-0000-0000AB7D0000}"/>
    <cellStyle name="Total 27 9" xfId="18134" xr:uid="{00000000-0005-0000-0000-0000AC7D0000}"/>
    <cellStyle name="Total 27 9 2" xfId="18135" xr:uid="{00000000-0005-0000-0000-0000AD7D0000}"/>
    <cellStyle name="Total 27 9 2 2" xfId="35751" xr:uid="{00000000-0005-0000-0000-0000AE7D0000}"/>
    <cellStyle name="Total 27 9 3" xfId="35750" xr:uid="{00000000-0005-0000-0000-0000AF7D0000}"/>
    <cellStyle name="Total 28" xfId="18136" xr:uid="{00000000-0005-0000-0000-0000B07D0000}"/>
    <cellStyle name="Total 28 10" xfId="18137" xr:uid="{00000000-0005-0000-0000-0000B17D0000}"/>
    <cellStyle name="Total 28 10 2" xfId="18138" xr:uid="{00000000-0005-0000-0000-0000B27D0000}"/>
    <cellStyle name="Total 28 10 2 2" xfId="35754" xr:uid="{00000000-0005-0000-0000-0000B37D0000}"/>
    <cellStyle name="Total 28 10 3" xfId="35753" xr:uid="{00000000-0005-0000-0000-0000B47D0000}"/>
    <cellStyle name="Total 28 11" xfId="18139" xr:uid="{00000000-0005-0000-0000-0000B57D0000}"/>
    <cellStyle name="Total 28 11 2" xfId="35755" xr:uid="{00000000-0005-0000-0000-0000B67D0000}"/>
    <cellStyle name="Total 28 12" xfId="35752" xr:uid="{00000000-0005-0000-0000-0000B77D0000}"/>
    <cellStyle name="Total 28 2" xfId="18140" xr:uid="{00000000-0005-0000-0000-0000B87D0000}"/>
    <cellStyle name="Total 28 2 2" xfId="18141" xr:uid="{00000000-0005-0000-0000-0000B97D0000}"/>
    <cellStyle name="Total 28 2 2 2" xfId="18142" xr:uid="{00000000-0005-0000-0000-0000BA7D0000}"/>
    <cellStyle name="Total 28 2 2 2 2" xfId="35758" xr:uid="{00000000-0005-0000-0000-0000BB7D0000}"/>
    <cellStyle name="Total 28 2 2 3" xfId="35757" xr:uid="{00000000-0005-0000-0000-0000BC7D0000}"/>
    <cellStyle name="Total 28 2 3" xfId="18143" xr:uid="{00000000-0005-0000-0000-0000BD7D0000}"/>
    <cellStyle name="Total 28 2 3 2" xfId="18144" xr:uid="{00000000-0005-0000-0000-0000BE7D0000}"/>
    <cellStyle name="Total 28 2 3 2 2" xfId="35760" xr:uid="{00000000-0005-0000-0000-0000BF7D0000}"/>
    <cellStyle name="Total 28 2 3 3" xfId="35759" xr:uid="{00000000-0005-0000-0000-0000C07D0000}"/>
    <cellStyle name="Total 28 2 4" xfId="18145" xr:uid="{00000000-0005-0000-0000-0000C17D0000}"/>
    <cellStyle name="Total 28 2 4 2" xfId="35761" xr:uid="{00000000-0005-0000-0000-0000C27D0000}"/>
    <cellStyle name="Total 28 2 5" xfId="35756" xr:uid="{00000000-0005-0000-0000-0000C37D0000}"/>
    <cellStyle name="Total 28 3" xfId="18146" xr:uid="{00000000-0005-0000-0000-0000C47D0000}"/>
    <cellStyle name="Total 28 3 2" xfId="18147" xr:uid="{00000000-0005-0000-0000-0000C57D0000}"/>
    <cellStyle name="Total 28 3 2 2" xfId="18148" xr:uid="{00000000-0005-0000-0000-0000C67D0000}"/>
    <cellStyle name="Total 28 3 2 2 2" xfId="35764" xr:uid="{00000000-0005-0000-0000-0000C77D0000}"/>
    <cellStyle name="Total 28 3 2 3" xfId="35763" xr:uid="{00000000-0005-0000-0000-0000C87D0000}"/>
    <cellStyle name="Total 28 3 3" xfId="18149" xr:uid="{00000000-0005-0000-0000-0000C97D0000}"/>
    <cellStyle name="Total 28 3 3 2" xfId="18150" xr:uid="{00000000-0005-0000-0000-0000CA7D0000}"/>
    <cellStyle name="Total 28 3 3 2 2" xfId="35766" xr:uid="{00000000-0005-0000-0000-0000CB7D0000}"/>
    <cellStyle name="Total 28 3 3 3" xfId="35765" xr:uid="{00000000-0005-0000-0000-0000CC7D0000}"/>
    <cellStyle name="Total 28 3 4" xfId="18151" xr:uid="{00000000-0005-0000-0000-0000CD7D0000}"/>
    <cellStyle name="Total 28 3 4 2" xfId="35767" xr:uid="{00000000-0005-0000-0000-0000CE7D0000}"/>
    <cellStyle name="Total 28 3 5" xfId="35762" xr:uid="{00000000-0005-0000-0000-0000CF7D0000}"/>
    <cellStyle name="Total 28 4" xfId="18152" xr:uid="{00000000-0005-0000-0000-0000D07D0000}"/>
    <cellStyle name="Total 28 4 2" xfId="18153" xr:uid="{00000000-0005-0000-0000-0000D17D0000}"/>
    <cellStyle name="Total 28 4 2 2" xfId="18154" xr:uid="{00000000-0005-0000-0000-0000D27D0000}"/>
    <cellStyle name="Total 28 4 2 2 2" xfId="35770" xr:uid="{00000000-0005-0000-0000-0000D37D0000}"/>
    <cellStyle name="Total 28 4 2 3" xfId="35769" xr:uid="{00000000-0005-0000-0000-0000D47D0000}"/>
    <cellStyle name="Total 28 4 3" xfId="18155" xr:uid="{00000000-0005-0000-0000-0000D57D0000}"/>
    <cellStyle name="Total 28 4 3 2" xfId="18156" xr:uid="{00000000-0005-0000-0000-0000D67D0000}"/>
    <cellStyle name="Total 28 4 3 2 2" xfId="35772" xr:uid="{00000000-0005-0000-0000-0000D77D0000}"/>
    <cellStyle name="Total 28 4 3 3" xfId="35771" xr:uid="{00000000-0005-0000-0000-0000D87D0000}"/>
    <cellStyle name="Total 28 4 4" xfId="18157" xr:uid="{00000000-0005-0000-0000-0000D97D0000}"/>
    <cellStyle name="Total 28 4 4 2" xfId="35773" xr:uid="{00000000-0005-0000-0000-0000DA7D0000}"/>
    <cellStyle name="Total 28 4 5" xfId="35768" xr:uid="{00000000-0005-0000-0000-0000DB7D0000}"/>
    <cellStyle name="Total 28 5" xfId="18158" xr:uid="{00000000-0005-0000-0000-0000DC7D0000}"/>
    <cellStyle name="Total 28 5 2" xfId="18159" xr:uid="{00000000-0005-0000-0000-0000DD7D0000}"/>
    <cellStyle name="Total 28 5 2 2" xfId="18160" xr:uid="{00000000-0005-0000-0000-0000DE7D0000}"/>
    <cellStyle name="Total 28 5 2 2 2" xfId="35776" xr:uid="{00000000-0005-0000-0000-0000DF7D0000}"/>
    <cellStyle name="Total 28 5 2 3" xfId="35775" xr:uid="{00000000-0005-0000-0000-0000E07D0000}"/>
    <cellStyle name="Total 28 5 3" xfId="18161" xr:uid="{00000000-0005-0000-0000-0000E17D0000}"/>
    <cellStyle name="Total 28 5 3 2" xfId="18162" xr:uid="{00000000-0005-0000-0000-0000E27D0000}"/>
    <cellStyle name="Total 28 5 3 2 2" xfId="35778" xr:uid="{00000000-0005-0000-0000-0000E37D0000}"/>
    <cellStyle name="Total 28 5 3 3" xfId="35777" xr:uid="{00000000-0005-0000-0000-0000E47D0000}"/>
    <cellStyle name="Total 28 5 4" xfId="18163" xr:uid="{00000000-0005-0000-0000-0000E57D0000}"/>
    <cellStyle name="Total 28 5 4 2" xfId="18164" xr:uid="{00000000-0005-0000-0000-0000E67D0000}"/>
    <cellStyle name="Total 28 5 4 2 2" xfId="35780" xr:uid="{00000000-0005-0000-0000-0000E77D0000}"/>
    <cellStyle name="Total 28 5 4 3" xfId="35779" xr:uid="{00000000-0005-0000-0000-0000E87D0000}"/>
    <cellStyle name="Total 28 5 5" xfId="18165" xr:uid="{00000000-0005-0000-0000-0000E97D0000}"/>
    <cellStyle name="Total 28 5 5 2" xfId="35781" xr:uid="{00000000-0005-0000-0000-0000EA7D0000}"/>
    <cellStyle name="Total 28 5 6" xfId="35774" xr:uid="{00000000-0005-0000-0000-0000EB7D0000}"/>
    <cellStyle name="Total 28 6" xfId="18166" xr:uid="{00000000-0005-0000-0000-0000EC7D0000}"/>
    <cellStyle name="Total 28 6 2" xfId="18167" xr:uid="{00000000-0005-0000-0000-0000ED7D0000}"/>
    <cellStyle name="Total 28 6 2 2" xfId="18168" xr:uid="{00000000-0005-0000-0000-0000EE7D0000}"/>
    <cellStyle name="Total 28 6 2 2 2" xfId="35784" xr:uid="{00000000-0005-0000-0000-0000EF7D0000}"/>
    <cellStyle name="Total 28 6 2 3" xfId="35783" xr:uid="{00000000-0005-0000-0000-0000F07D0000}"/>
    <cellStyle name="Total 28 6 3" xfId="18169" xr:uid="{00000000-0005-0000-0000-0000F17D0000}"/>
    <cellStyle name="Total 28 6 3 2" xfId="18170" xr:uid="{00000000-0005-0000-0000-0000F27D0000}"/>
    <cellStyle name="Total 28 6 3 2 2" xfId="35786" xr:uid="{00000000-0005-0000-0000-0000F37D0000}"/>
    <cellStyle name="Total 28 6 3 3" xfId="35785" xr:uid="{00000000-0005-0000-0000-0000F47D0000}"/>
    <cellStyle name="Total 28 6 4" xfId="18171" xr:uid="{00000000-0005-0000-0000-0000F57D0000}"/>
    <cellStyle name="Total 28 6 4 2" xfId="35787" xr:uid="{00000000-0005-0000-0000-0000F67D0000}"/>
    <cellStyle name="Total 28 6 5" xfId="35782" xr:uid="{00000000-0005-0000-0000-0000F77D0000}"/>
    <cellStyle name="Total 28 7" xfId="18172" xr:uid="{00000000-0005-0000-0000-0000F87D0000}"/>
    <cellStyle name="Total 28 7 2" xfId="18173" xr:uid="{00000000-0005-0000-0000-0000F97D0000}"/>
    <cellStyle name="Total 28 7 2 2" xfId="35789" xr:uid="{00000000-0005-0000-0000-0000FA7D0000}"/>
    <cellStyle name="Total 28 7 3" xfId="35788" xr:uid="{00000000-0005-0000-0000-0000FB7D0000}"/>
    <cellStyle name="Total 28 8" xfId="18174" xr:uid="{00000000-0005-0000-0000-0000FC7D0000}"/>
    <cellStyle name="Total 28 8 2" xfId="18175" xr:uid="{00000000-0005-0000-0000-0000FD7D0000}"/>
    <cellStyle name="Total 28 8 2 2" xfId="35791" xr:uid="{00000000-0005-0000-0000-0000FE7D0000}"/>
    <cellStyle name="Total 28 8 3" xfId="35790" xr:uid="{00000000-0005-0000-0000-0000FF7D0000}"/>
    <cellStyle name="Total 28 9" xfId="18176" xr:uid="{00000000-0005-0000-0000-0000007E0000}"/>
    <cellStyle name="Total 28 9 2" xfId="18177" xr:uid="{00000000-0005-0000-0000-0000017E0000}"/>
    <cellStyle name="Total 28 9 2 2" xfId="35793" xr:uid="{00000000-0005-0000-0000-0000027E0000}"/>
    <cellStyle name="Total 28 9 3" xfId="35792" xr:uid="{00000000-0005-0000-0000-0000037E0000}"/>
    <cellStyle name="Total 29" xfId="18178" xr:uid="{00000000-0005-0000-0000-0000047E0000}"/>
    <cellStyle name="Total 29 10" xfId="18179" xr:uid="{00000000-0005-0000-0000-0000057E0000}"/>
    <cellStyle name="Total 29 10 2" xfId="18180" xr:uid="{00000000-0005-0000-0000-0000067E0000}"/>
    <cellStyle name="Total 29 10 2 2" xfId="35796" xr:uid="{00000000-0005-0000-0000-0000077E0000}"/>
    <cellStyle name="Total 29 10 3" xfId="35795" xr:uid="{00000000-0005-0000-0000-0000087E0000}"/>
    <cellStyle name="Total 29 11" xfId="18181" xr:uid="{00000000-0005-0000-0000-0000097E0000}"/>
    <cellStyle name="Total 29 11 2" xfId="35797" xr:uid="{00000000-0005-0000-0000-00000A7E0000}"/>
    <cellStyle name="Total 29 12" xfId="35794" xr:uid="{00000000-0005-0000-0000-00000B7E0000}"/>
    <cellStyle name="Total 29 2" xfId="18182" xr:uid="{00000000-0005-0000-0000-00000C7E0000}"/>
    <cellStyle name="Total 29 2 2" xfId="18183" xr:uid="{00000000-0005-0000-0000-00000D7E0000}"/>
    <cellStyle name="Total 29 2 2 2" xfId="18184" xr:uid="{00000000-0005-0000-0000-00000E7E0000}"/>
    <cellStyle name="Total 29 2 2 2 2" xfId="35800" xr:uid="{00000000-0005-0000-0000-00000F7E0000}"/>
    <cellStyle name="Total 29 2 2 3" xfId="35799" xr:uid="{00000000-0005-0000-0000-0000107E0000}"/>
    <cellStyle name="Total 29 2 3" xfId="18185" xr:uid="{00000000-0005-0000-0000-0000117E0000}"/>
    <cellStyle name="Total 29 2 3 2" xfId="18186" xr:uid="{00000000-0005-0000-0000-0000127E0000}"/>
    <cellStyle name="Total 29 2 3 2 2" xfId="35802" xr:uid="{00000000-0005-0000-0000-0000137E0000}"/>
    <cellStyle name="Total 29 2 3 3" xfId="35801" xr:uid="{00000000-0005-0000-0000-0000147E0000}"/>
    <cellStyle name="Total 29 2 4" xfId="18187" xr:uid="{00000000-0005-0000-0000-0000157E0000}"/>
    <cellStyle name="Total 29 2 4 2" xfId="35803" xr:uid="{00000000-0005-0000-0000-0000167E0000}"/>
    <cellStyle name="Total 29 2 5" xfId="35798" xr:uid="{00000000-0005-0000-0000-0000177E0000}"/>
    <cellStyle name="Total 29 3" xfId="18188" xr:uid="{00000000-0005-0000-0000-0000187E0000}"/>
    <cellStyle name="Total 29 3 2" xfId="18189" xr:uid="{00000000-0005-0000-0000-0000197E0000}"/>
    <cellStyle name="Total 29 3 2 2" xfId="18190" xr:uid="{00000000-0005-0000-0000-00001A7E0000}"/>
    <cellStyle name="Total 29 3 2 2 2" xfId="35806" xr:uid="{00000000-0005-0000-0000-00001B7E0000}"/>
    <cellStyle name="Total 29 3 2 3" xfId="35805" xr:uid="{00000000-0005-0000-0000-00001C7E0000}"/>
    <cellStyle name="Total 29 3 3" xfId="18191" xr:uid="{00000000-0005-0000-0000-00001D7E0000}"/>
    <cellStyle name="Total 29 3 3 2" xfId="18192" xr:uid="{00000000-0005-0000-0000-00001E7E0000}"/>
    <cellStyle name="Total 29 3 3 2 2" xfId="35808" xr:uid="{00000000-0005-0000-0000-00001F7E0000}"/>
    <cellStyle name="Total 29 3 3 3" xfId="35807" xr:uid="{00000000-0005-0000-0000-0000207E0000}"/>
    <cellStyle name="Total 29 3 4" xfId="18193" xr:uid="{00000000-0005-0000-0000-0000217E0000}"/>
    <cellStyle name="Total 29 3 4 2" xfId="35809" xr:uid="{00000000-0005-0000-0000-0000227E0000}"/>
    <cellStyle name="Total 29 3 5" xfId="35804" xr:uid="{00000000-0005-0000-0000-0000237E0000}"/>
    <cellStyle name="Total 29 4" xfId="18194" xr:uid="{00000000-0005-0000-0000-0000247E0000}"/>
    <cellStyle name="Total 29 4 2" xfId="18195" xr:uid="{00000000-0005-0000-0000-0000257E0000}"/>
    <cellStyle name="Total 29 4 2 2" xfId="18196" xr:uid="{00000000-0005-0000-0000-0000267E0000}"/>
    <cellStyle name="Total 29 4 2 2 2" xfId="35812" xr:uid="{00000000-0005-0000-0000-0000277E0000}"/>
    <cellStyle name="Total 29 4 2 3" xfId="35811" xr:uid="{00000000-0005-0000-0000-0000287E0000}"/>
    <cellStyle name="Total 29 4 3" xfId="18197" xr:uid="{00000000-0005-0000-0000-0000297E0000}"/>
    <cellStyle name="Total 29 4 3 2" xfId="18198" xr:uid="{00000000-0005-0000-0000-00002A7E0000}"/>
    <cellStyle name="Total 29 4 3 2 2" xfId="35814" xr:uid="{00000000-0005-0000-0000-00002B7E0000}"/>
    <cellStyle name="Total 29 4 3 3" xfId="35813" xr:uid="{00000000-0005-0000-0000-00002C7E0000}"/>
    <cellStyle name="Total 29 4 4" xfId="18199" xr:uid="{00000000-0005-0000-0000-00002D7E0000}"/>
    <cellStyle name="Total 29 4 4 2" xfId="35815" xr:uid="{00000000-0005-0000-0000-00002E7E0000}"/>
    <cellStyle name="Total 29 4 5" xfId="35810" xr:uid="{00000000-0005-0000-0000-00002F7E0000}"/>
    <cellStyle name="Total 29 5" xfId="18200" xr:uid="{00000000-0005-0000-0000-0000307E0000}"/>
    <cellStyle name="Total 29 5 2" xfId="18201" xr:uid="{00000000-0005-0000-0000-0000317E0000}"/>
    <cellStyle name="Total 29 5 2 2" xfId="18202" xr:uid="{00000000-0005-0000-0000-0000327E0000}"/>
    <cellStyle name="Total 29 5 2 2 2" xfId="35818" xr:uid="{00000000-0005-0000-0000-0000337E0000}"/>
    <cellStyle name="Total 29 5 2 3" xfId="35817" xr:uid="{00000000-0005-0000-0000-0000347E0000}"/>
    <cellStyle name="Total 29 5 3" xfId="18203" xr:uid="{00000000-0005-0000-0000-0000357E0000}"/>
    <cellStyle name="Total 29 5 3 2" xfId="18204" xr:uid="{00000000-0005-0000-0000-0000367E0000}"/>
    <cellStyle name="Total 29 5 3 2 2" xfId="35820" xr:uid="{00000000-0005-0000-0000-0000377E0000}"/>
    <cellStyle name="Total 29 5 3 3" xfId="35819" xr:uid="{00000000-0005-0000-0000-0000387E0000}"/>
    <cellStyle name="Total 29 5 4" xfId="18205" xr:uid="{00000000-0005-0000-0000-0000397E0000}"/>
    <cellStyle name="Total 29 5 4 2" xfId="18206" xr:uid="{00000000-0005-0000-0000-00003A7E0000}"/>
    <cellStyle name="Total 29 5 4 2 2" xfId="35822" xr:uid="{00000000-0005-0000-0000-00003B7E0000}"/>
    <cellStyle name="Total 29 5 4 3" xfId="35821" xr:uid="{00000000-0005-0000-0000-00003C7E0000}"/>
    <cellStyle name="Total 29 5 5" xfId="18207" xr:uid="{00000000-0005-0000-0000-00003D7E0000}"/>
    <cellStyle name="Total 29 5 5 2" xfId="35823" xr:uid="{00000000-0005-0000-0000-00003E7E0000}"/>
    <cellStyle name="Total 29 5 6" xfId="35816" xr:uid="{00000000-0005-0000-0000-00003F7E0000}"/>
    <cellStyle name="Total 29 6" xfId="18208" xr:uid="{00000000-0005-0000-0000-0000407E0000}"/>
    <cellStyle name="Total 29 6 2" xfId="18209" xr:uid="{00000000-0005-0000-0000-0000417E0000}"/>
    <cellStyle name="Total 29 6 2 2" xfId="18210" xr:uid="{00000000-0005-0000-0000-0000427E0000}"/>
    <cellStyle name="Total 29 6 2 2 2" xfId="35826" xr:uid="{00000000-0005-0000-0000-0000437E0000}"/>
    <cellStyle name="Total 29 6 2 3" xfId="35825" xr:uid="{00000000-0005-0000-0000-0000447E0000}"/>
    <cellStyle name="Total 29 6 3" xfId="18211" xr:uid="{00000000-0005-0000-0000-0000457E0000}"/>
    <cellStyle name="Total 29 6 3 2" xfId="18212" xr:uid="{00000000-0005-0000-0000-0000467E0000}"/>
    <cellStyle name="Total 29 6 3 2 2" xfId="35828" xr:uid="{00000000-0005-0000-0000-0000477E0000}"/>
    <cellStyle name="Total 29 6 3 3" xfId="35827" xr:uid="{00000000-0005-0000-0000-0000487E0000}"/>
    <cellStyle name="Total 29 6 4" xfId="18213" xr:uid="{00000000-0005-0000-0000-0000497E0000}"/>
    <cellStyle name="Total 29 6 4 2" xfId="35829" xr:uid="{00000000-0005-0000-0000-00004A7E0000}"/>
    <cellStyle name="Total 29 6 5" xfId="35824" xr:uid="{00000000-0005-0000-0000-00004B7E0000}"/>
    <cellStyle name="Total 29 7" xfId="18214" xr:uid="{00000000-0005-0000-0000-00004C7E0000}"/>
    <cellStyle name="Total 29 7 2" xfId="18215" xr:uid="{00000000-0005-0000-0000-00004D7E0000}"/>
    <cellStyle name="Total 29 7 2 2" xfId="35831" xr:uid="{00000000-0005-0000-0000-00004E7E0000}"/>
    <cellStyle name="Total 29 7 3" xfId="35830" xr:uid="{00000000-0005-0000-0000-00004F7E0000}"/>
    <cellStyle name="Total 29 8" xfId="18216" xr:uid="{00000000-0005-0000-0000-0000507E0000}"/>
    <cellStyle name="Total 29 8 2" xfId="18217" xr:uid="{00000000-0005-0000-0000-0000517E0000}"/>
    <cellStyle name="Total 29 8 2 2" xfId="35833" xr:uid="{00000000-0005-0000-0000-0000527E0000}"/>
    <cellStyle name="Total 29 8 3" xfId="35832" xr:uid="{00000000-0005-0000-0000-0000537E0000}"/>
    <cellStyle name="Total 29 9" xfId="18218" xr:uid="{00000000-0005-0000-0000-0000547E0000}"/>
    <cellStyle name="Total 29 9 2" xfId="18219" xr:uid="{00000000-0005-0000-0000-0000557E0000}"/>
    <cellStyle name="Total 29 9 2 2" xfId="35835" xr:uid="{00000000-0005-0000-0000-0000567E0000}"/>
    <cellStyle name="Total 29 9 3" xfId="35834" xr:uid="{00000000-0005-0000-0000-0000577E0000}"/>
    <cellStyle name="Total 3" xfId="18220" xr:uid="{00000000-0005-0000-0000-0000587E0000}"/>
    <cellStyle name="Total 3 10" xfId="18221" xr:uid="{00000000-0005-0000-0000-0000597E0000}"/>
    <cellStyle name="Total 3 10 2" xfId="18222" xr:uid="{00000000-0005-0000-0000-00005A7E0000}"/>
    <cellStyle name="Total 3 10 2 2" xfId="35838" xr:uid="{00000000-0005-0000-0000-00005B7E0000}"/>
    <cellStyle name="Total 3 10 3" xfId="35837" xr:uid="{00000000-0005-0000-0000-00005C7E0000}"/>
    <cellStyle name="Total 3 11" xfId="18223" xr:uid="{00000000-0005-0000-0000-00005D7E0000}"/>
    <cellStyle name="Total 3 11 2" xfId="18224" xr:uid="{00000000-0005-0000-0000-00005E7E0000}"/>
    <cellStyle name="Total 3 11 2 2" xfId="35840" xr:uid="{00000000-0005-0000-0000-00005F7E0000}"/>
    <cellStyle name="Total 3 11 3" xfId="35839" xr:uid="{00000000-0005-0000-0000-0000607E0000}"/>
    <cellStyle name="Total 3 12" xfId="18225" xr:uid="{00000000-0005-0000-0000-0000617E0000}"/>
    <cellStyle name="Total 3 12 2" xfId="35841" xr:uid="{00000000-0005-0000-0000-0000627E0000}"/>
    <cellStyle name="Total 3 13" xfId="35836" xr:uid="{00000000-0005-0000-0000-0000637E0000}"/>
    <cellStyle name="Total 3 2" xfId="18226" xr:uid="{00000000-0005-0000-0000-0000647E0000}"/>
    <cellStyle name="Total 3 2 10" xfId="35842" xr:uid="{00000000-0005-0000-0000-0000657E0000}"/>
    <cellStyle name="Total 3 2 2" xfId="18227" xr:uid="{00000000-0005-0000-0000-0000667E0000}"/>
    <cellStyle name="Total 3 2 2 2" xfId="18228" xr:uid="{00000000-0005-0000-0000-0000677E0000}"/>
    <cellStyle name="Total 3 2 2 2 2" xfId="18229" xr:uid="{00000000-0005-0000-0000-0000687E0000}"/>
    <cellStyle name="Total 3 2 2 2 2 2" xfId="35845" xr:uid="{00000000-0005-0000-0000-0000697E0000}"/>
    <cellStyle name="Total 3 2 2 2 3" xfId="35844" xr:uid="{00000000-0005-0000-0000-00006A7E0000}"/>
    <cellStyle name="Total 3 2 2 3" xfId="18230" xr:uid="{00000000-0005-0000-0000-00006B7E0000}"/>
    <cellStyle name="Total 3 2 2 3 2" xfId="18231" xr:uid="{00000000-0005-0000-0000-00006C7E0000}"/>
    <cellStyle name="Total 3 2 2 3 2 2" xfId="35847" xr:uid="{00000000-0005-0000-0000-00006D7E0000}"/>
    <cellStyle name="Total 3 2 2 3 3" xfId="35846" xr:uid="{00000000-0005-0000-0000-00006E7E0000}"/>
    <cellStyle name="Total 3 2 2 4" xfId="18232" xr:uid="{00000000-0005-0000-0000-00006F7E0000}"/>
    <cellStyle name="Total 3 2 2 4 2" xfId="35848" xr:uid="{00000000-0005-0000-0000-0000707E0000}"/>
    <cellStyle name="Total 3 2 2 5" xfId="35843" xr:uid="{00000000-0005-0000-0000-0000717E0000}"/>
    <cellStyle name="Total 3 2 3" xfId="18233" xr:uid="{00000000-0005-0000-0000-0000727E0000}"/>
    <cellStyle name="Total 3 2 3 2" xfId="18234" xr:uid="{00000000-0005-0000-0000-0000737E0000}"/>
    <cellStyle name="Total 3 2 3 2 2" xfId="18235" xr:uid="{00000000-0005-0000-0000-0000747E0000}"/>
    <cellStyle name="Total 3 2 3 2 2 2" xfId="35851" xr:uid="{00000000-0005-0000-0000-0000757E0000}"/>
    <cellStyle name="Total 3 2 3 2 3" xfId="35850" xr:uid="{00000000-0005-0000-0000-0000767E0000}"/>
    <cellStyle name="Total 3 2 3 3" xfId="18236" xr:uid="{00000000-0005-0000-0000-0000777E0000}"/>
    <cellStyle name="Total 3 2 3 3 2" xfId="18237" xr:uid="{00000000-0005-0000-0000-0000787E0000}"/>
    <cellStyle name="Total 3 2 3 3 2 2" xfId="35853" xr:uid="{00000000-0005-0000-0000-0000797E0000}"/>
    <cellStyle name="Total 3 2 3 3 3" xfId="35852" xr:uid="{00000000-0005-0000-0000-00007A7E0000}"/>
    <cellStyle name="Total 3 2 3 4" xfId="18238" xr:uid="{00000000-0005-0000-0000-00007B7E0000}"/>
    <cellStyle name="Total 3 2 3 4 2" xfId="35854" xr:uid="{00000000-0005-0000-0000-00007C7E0000}"/>
    <cellStyle name="Total 3 2 3 5" xfId="35849" xr:uid="{00000000-0005-0000-0000-00007D7E0000}"/>
    <cellStyle name="Total 3 2 4" xfId="18239" xr:uid="{00000000-0005-0000-0000-00007E7E0000}"/>
    <cellStyle name="Total 3 2 4 2" xfId="18240" xr:uid="{00000000-0005-0000-0000-00007F7E0000}"/>
    <cellStyle name="Total 3 2 4 2 2" xfId="18241" xr:uid="{00000000-0005-0000-0000-0000807E0000}"/>
    <cellStyle name="Total 3 2 4 2 2 2" xfId="35857" xr:uid="{00000000-0005-0000-0000-0000817E0000}"/>
    <cellStyle name="Total 3 2 4 2 3" xfId="35856" xr:uid="{00000000-0005-0000-0000-0000827E0000}"/>
    <cellStyle name="Total 3 2 4 3" xfId="18242" xr:uid="{00000000-0005-0000-0000-0000837E0000}"/>
    <cellStyle name="Total 3 2 4 3 2" xfId="18243" xr:uid="{00000000-0005-0000-0000-0000847E0000}"/>
    <cellStyle name="Total 3 2 4 3 2 2" xfId="35859" xr:uid="{00000000-0005-0000-0000-0000857E0000}"/>
    <cellStyle name="Total 3 2 4 3 3" xfId="35858" xr:uid="{00000000-0005-0000-0000-0000867E0000}"/>
    <cellStyle name="Total 3 2 4 4" xfId="18244" xr:uid="{00000000-0005-0000-0000-0000877E0000}"/>
    <cellStyle name="Total 3 2 4 4 2" xfId="18245" xr:uid="{00000000-0005-0000-0000-0000887E0000}"/>
    <cellStyle name="Total 3 2 4 4 2 2" xfId="35861" xr:uid="{00000000-0005-0000-0000-0000897E0000}"/>
    <cellStyle name="Total 3 2 4 4 3" xfId="35860" xr:uid="{00000000-0005-0000-0000-00008A7E0000}"/>
    <cellStyle name="Total 3 2 4 5" xfId="18246" xr:uid="{00000000-0005-0000-0000-00008B7E0000}"/>
    <cellStyle name="Total 3 2 4 5 2" xfId="35862" xr:uid="{00000000-0005-0000-0000-00008C7E0000}"/>
    <cellStyle name="Total 3 2 4 6" xfId="35855" xr:uid="{00000000-0005-0000-0000-00008D7E0000}"/>
    <cellStyle name="Total 3 2 5" xfId="18247" xr:uid="{00000000-0005-0000-0000-00008E7E0000}"/>
    <cellStyle name="Total 3 2 5 2" xfId="18248" xr:uid="{00000000-0005-0000-0000-00008F7E0000}"/>
    <cellStyle name="Total 3 2 5 2 2" xfId="18249" xr:uid="{00000000-0005-0000-0000-0000907E0000}"/>
    <cellStyle name="Total 3 2 5 2 2 2" xfId="35865" xr:uid="{00000000-0005-0000-0000-0000917E0000}"/>
    <cellStyle name="Total 3 2 5 2 3" xfId="35864" xr:uid="{00000000-0005-0000-0000-0000927E0000}"/>
    <cellStyle name="Total 3 2 5 3" xfId="18250" xr:uid="{00000000-0005-0000-0000-0000937E0000}"/>
    <cellStyle name="Total 3 2 5 3 2" xfId="18251" xr:uid="{00000000-0005-0000-0000-0000947E0000}"/>
    <cellStyle name="Total 3 2 5 3 2 2" xfId="35867" xr:uid="{00000000-0005-0000-0000-0000957E0000}"/>
    <cellStyle name="Total 3 2 5 3 3" xfId="35866" xr:uid="{00000000-0005-0000-0000-0000967E0000}"/>
    <cellStyle name="Total 3 2 5 4" xfId="18252" xr:uid="{00000000-0005-0000-0000-0000977E0000}"/>
    <cellStyle name="Total 3 2 5 4 2" xfId="35868" xr:uid="{00000000-0005-0000-0000-0000987E0000}"/>
    <cellStyle name="Total 3 2 5 5" xfId="35863" xr:uid="{00000000-0005-0000-0000-0000997E0000}"/>
    <cellStyle name="Total 3 2 6" xfId="18253" xr:uid="{00000000-0005-0000-0000-00009A7E0000}"/>
    <cellStyle name="Total 3 2 6 2" xfId="18254" xr:uid="{00000000-0005-0000-0000-00009B7E0000}"/>
    <cellStyle name="Total 3 2 6 2 2" xfId="35870" xr:uid="{00000000-0005-0000-0000-00009C7E0000}"/>
    <cellStyle name="Total 3 2 6 3" xfId="35869" xr:uid="{00000000-0005-0000-0000-00009D7E0000}"/>
    <cellStyle name="Total 3 2 7" xfId="18255" xr:uid="{00000000-0005-0000-0000-00009E7E0000}"/>
    <cellStyle name="Total 3 2 7 2" xfId="18256" xr:uid="{00000000-0005-0000-0000-00009F7E0000}"/>
    <cellStyle name="Total 3 2 7 2 2" xfId="35872" xr:uid="{00000000-0005-0000-0000-0000A07E0000}"/>
    <cellStyle name="Total 3 2 7 3" xfId="35871" xr:uid="{00000000-0005-0000-0000-0000A17E0000}"/>
    <cellStyle name="Total 3 2 8" xfId="18257" xr:uid="{00000000-0005-0000-0000-0000A27E0000}"/>
    <cellStyle name="Total 3 2 8 2" xfId="18258" xr:uid="{00000000-0005-0000-0000-0000A37E0000}"/>
    <cellStyle name="Total 3 2 8 2 2" xfId="35874" xr:uid="{00000000-0005-0000-0000-0000A47E0000}"/>
    <cellStyle name="Total 3 2 8 3" xfId="35873" xr:uid="{00000000-0005-0000-0000-0000A57E0000}"/>
    <cellStyle name="Total 3 2 9" xfId="18259" xr:uid="{00000000-0005-0000-0000-0000A67E0000}"/>
    <cellStyle name="Total 3 2 9 2" xfId="35875" xr:uid="{00000000-0005-0000-0000-0000A77E0000}"/>
    <cellStyle name="Total 3 3" xfId="18260" xr:uid="{00000000-0005-0000-0000-0000A87E0000}"/>
    <cellStyle name="Total 3 3 2" xfId="18261" xr:uid="{00000000-0005-0000-0000-0000A97E0000}"/>
    <cellStyle name="Total 3 3 2 2" xfId="18262" xr:uid="{00000000-0005-0000-0000-0000AA7E0000}"/>
    <cellStyle name="Total 3 3 2 2 2" xfId="35878" xr:uid="{00000000-0005-0000-0000-0000AB7E0000}"/>
    <cellStyle name="Total 3 3 2 3" xfId="35877" xr:uid="{00000000-0005-0000-0000-0000AC7E0000}"/>
    <cellStyle name="Total 3 3 3" xfId="18263" xr:uid="{00000000-0005-0000-0000-0000AD7E0000}"/>
    <cellStyle name="Total 3 3 3 2" xfId="18264" xr:uid="{00000000-0005-0000-0000-0000AE7E0000}"/>
    <cellStyle name="Total 3 3 3 2 2" xfId="35880" xr:uid="{00000000-0005-0000-0000-0000AF7E0000}"/>
    <cellStyle name="Total 3 3 3 3" xfId="35879" xr:uid="{00000000-0005-0000-0000-0000B07E0000}"/>
    <cellStyle name="Total 3 3 4" xfId="18265" xr:uid="{00000000-0005-0000-0000-0000B17E0000}"/>
    <cellStyle name="Total 3 3 4 2" xfId="35881" xr:uid="{00000000-0005-0000-0000-0000B27E0000}"/>
    <cellStyle name="Total 3 3 5" xfId="35876" xr:uid="{00000000-0005-0000-0000-0000B37E0000}"/>
    <cellStyle name="Total 3 4" xfId="18266" xr:uid="{00000000-0005-0000-0000-0000B47E0000}"/>
    <cellStyle name="Total 3 4 2" xfId="18267" xr:uid="{00000000-0005-0000-0000-0000B57E0000}"/>
    <cellStyle name="Total 3 4 2 2" xfId="18268" xr:uid="{00000000-0005-0000-0000-0000B67E0000}"/>
    <cellStyle name="Total 3 4 2 2 2" xfId="35884" xr:uid="{00000000-0005-0000-0000-0000B77E0000}"/>
    <cellStyle name="Total 3 4 2 3" xfId="35883" xr:uid="{00000000-0005-0000-0000-0000B87E0000}"/>
    <cellStyle name="Total 3 4 3" xfId="18269" xr:uid="{00000000-0005-0000-0000-0000B97E0000}"/>
    <cellStyle name="Total 3 4 3 2" xfId="18270" xr:uid="{00000000-0005-0000-0000-0000BA7E0000}"/>
    <cellStyle name="Total 3 4 3 2 2" xfId="35886" xr:uid="{00000000-0005-0000-0000-0000BB7E0000}"/>
    <cellStyle name="Total 3 4 3 3" xfId="35885" xr:uid="{00000000-0005-0000-0000-0000BC7E0000}"/>
    <cellStyle name="Total 3 4 4" xfId="18271" xr:uid="{00000000-0005-0000-0000-0000BD7E0000}"/>
    <cellStyle name="Total 3 4 4 2" xfId="35887" xr:uid="{00000000-0005-0000-0000-0000BE7E0000}"/>
    <cellStyle name="Total 3 4 5" xfId="35882" xr:uid="{00000000-0005-0000-0000-0000BF7E0000}"/>
    <cellStyle name="Total 3 5" xfId="18272" xr:uid="{00000000-0005-0000-0000-0000C07E0000}"/>
    <cellStyle name="Total 3 5 2" xfId="18273" xr:uid="{00000000-0005-0000-0000-0000C17E0000}"/>
    <cellStyle name="Total 3 5 2 2" xfId="18274" xr:uid="{00000000-0005-0000-0000-0000C27E0000}"/>
    <cellStyle name="Total 3 5 2 2 2" xfId="35890" xr:uid="{00000000-0005-0000-0000-0000C37E0000}"/>
    <cellStyle name="Total 3 5 2 3" xfId="35889" xr:uid="{00000000-0005-0000-0000-0000C47E0000}"/>
    <cellStyle name="Total 3 5 3" xfId="18275" xr:uid="{00000000-0005-0000-0000-0000C57E0000}"/>
    <cellStyle name="Total 3 5 3 2" xfId="18276" xr:uid="{00000000-0005-0000-0000-0000C67E0000}"/>
    <cellStyle name="Total 3 5 3 2 2" xfId="35892" xr:uid="{00000000-0005-0000-0000-0000C77E0000}"/>
    <cellStyle name="Total 3 5 3 3" xfId="35891" xr:uid="{00000000-0005-0000-0000-0000C87E0000}"/>
    <cellStyle name="Total 3 5 4" xfId="18277" xr:uid="{00000000-0005-0000-0000-0000C97E0000}"/>
    <cellStyle name="Total 3 5 4 2" xfId="35893" xr:uid="{00000000-0005-0000-0000-0000CA7E0000}"/>
    <cellStyle name="Total 3 5 5" xfId="35888" xr:uid="{00000000-0005-0000-0000-0000CB7E0000}"/>
    <cellStyle name="Total 3 6" xfId="18278" xr:uid="{00000000-0005-0000-0000-0000CC7E0000}"/>
    <cellStyle name="Total 3 6 2" xfId="18279" xr:uid="{00000000-0005-0000-0000-0000CD7E0000}"/>
    <cellStyle name="Total 3 6 2 2" xfId="18280" xr:uid="{00000000-0005-0000-0000-0000CE7E0000}"/>
    <cellStyle name="Total 3 6 2 2 2" xfId="35896" xr:uid="{00000000-0005-0000-0000-0000CF7E0000}"/>
    <cellStyle name="Total 3 6 2 3" xfId="35895" xr:uid="{00000000-0005-0000-0000-0000D07E0000}"/>
    <cellStyle name="Total 3 6 3" xfId="18281" xr:uid="{00000000-0005-0000-0000-0000D17E0000}"/>
    <cellStyle name="Total 3 6 3 2" xfId="18282" xr:uid="{00000000-0005-0000-0000-0000D27E0000}"/>
    <cellStyle name="Total 3 6 3 2 2" xfId="35898" xr:uid="{00000000-0005-0000-0000-0000D37E0000}"/>
    <cellStyle name="Total 3 6 3 3" xfId="35897" xr:uid="{00000000-0005-0000-0000-0000D47E0000}"/>
    <cellStyle name="Total 3 6 4" xfId="18283" xr:uid="{00000000-0005-0000-0000-0000D57E0000}"/>
    <cellStyle name="Total 3 6 4 2" xfId="18284" xr:uid="{00000000-0005-0000-0000-0000D67E0000}"/>
    <cellStyle name="Total 3 6 4 2 2" xfId="35900" xr:uid="{00000000-0005-0000-0000-0000D77E0000}"/>
    <cellStyle name="Total 3 6 4 3" xfId="35899" xr:uid="{00000000-0005-0000-0000-0000D87E0000}"/>
    <cellStyle name="Total 3 6 5" xfId="18285" xr:uid="{00000000-0005-0000-0000-0000D97E0000}"/>
    <cellStyle name="Total 3 6 5 2" xfId="35901" xr:uid="{00000000-0005-0000-0000-0000DA7E0000}"/>
    <cellStyle name="Total 3 6 6" xfId="35894" xr:uid="{00000000-0005-0000-0000-0000DB7E0000}"/>
    <cellStyle name="Total 3 7" xfId="18286" xr:uid="{00000000-0005-0000-0000-0000DC7E0000}"/>
    <cellStyle name="Total 3 7 2" xfId="18287" xr:uid="{00000000-0005-0000-0000-0000DD7E0000}"/>
    <cellStyle name="Total 3 7 2 2" xfId="18288" xr:uid="{00000000-0005-0000-0000-0000DE7E0000}"/>
    <cellStyle name="Total 3 7 2 2 2" xfId="35904" xr:uid="{00000000-0005-0000-0000-0000DF7E0000}"/>
    <cellStyle name="Total 3 7 2 3" xfId="35903" xr:uid="{00000000-0005-0000-0000-0000E07E0000}"/>
    <cellStyle name="Total 3 7 3" xfId="18289" xr:uid="{00000000-0005-0000-0000-0000E17E0000}"/>
    <cellStyle name="Total 3 7 3 2" xfId="18290" xr:uid="{00000000-0005-0000-0000-0000E27E0000}"/>
    <cellStyle name="Total 3 7 3 2 2" xfId="35906" xr:uid="{00000000-0005-0000-0000-0000E37E0000}"/>
    <cellStyle name="Total 3 7 3 3" xfId="35905" xr:uid="{00000000-0005-0000-0000-0000E47E0000}"/>
    <cellStyle name="Total 3 7 4" xfId="18291" xr:uid="{00000000-0005-0000-0000-0000E57E0000}"/>
    <cellStyle name="Total 3 7 4 2" xfId="35907" xr:uid="{00000000-0005-0000-0000-0000E67E0000}"/>
    <cellStyle name="Total 3 7 5" xfId="35902" xr:uid="{00000000-0005-0000-0000-0000E77E0000}"/>
    <cellStyle name="Total 3 8" xfId="18292" xr:uid="{00000000-0005-0000-0000-0000E87E0000}"/>
    <cellStyle name="Total 3 8 2" xfId="18293" xr:uid="{00000000-0005-0000-0000-0000E97E0000}"/>
    <cellStyle name="Total 3 8 2 2" xfId="35909" xr:uid="{00000000-0005-0000-0000-0000EA7E0000}"/>
    <cellStyle name="Total 3 8 3" xfId="35908" xr:uid="{00000000-0005-0000-0000-0000EB7E0000}"/>
    <cellStyle name="Total 3 9" xfId="18294" xr:uid="{00000000-0005-0000-0000-0000EC7E0000}"/>
    <cellStyle name="Total 3 9 2" xfId="18295" xr:uid="{00000000-0005-0000-0000-0000ED7E0000}"/>
    <cellStyle name="Total 3 9 2 2" xfId="35911" xr:uid="{00000000-0005-0000-0000-0000EE7E0000}"/>
    <cellStyle name="Total 3 9 3" xfId="35910" xr:uid="{00000000-0005-0000-0000-0000EF7E0000}"/>
    <cellStyle name="Total 30" xfId="18296" xr:uid="{00000000-0005-0000-0000-0000F07E0000}"/>
    <cellStyle name="Total 30 10" xfId="18297" xr:uid="{00000000-0005-0000-0000-0000F17E0000}"/>
    <cellStyle name="Total 30 10 2" xfId="18298" xr:uid="{00000000-0005-0000-0000-0000F27E0000}"/>
    <cellStyle name="Total 30 10 2 2" xfId="35914" xr:uid="{00000000-0005-0000-0000-0000F37E0000}"/>
    <cellStyle name="Total 30 10 3" xfId="35913" xr:uid="{00000000-0005-0000-0000-0000F47E0000}"/>
    <cellStyle name="Total 30 11" xfId="18299" xr:uid="{00000000-0005-0000-0000-0000F57E0000}"/>
    <cellStyle name="Total 30 11 2" xfId="35915" xr:uid="{00000000-0005-0000-0000-0000F67E0000}"/>
    <cellStyle name="Total 30 12" xfId="35912" xr:uid="{00000000-0005-0000-0000-0000F77E0000}"/>
    <cellStyle name="Total 30 2" xfId="18300" xr:uid="{00000000-0005-0000-0000-0000F87E0000}"/>
    <cellStyle name="Total 30 2 2" xfId="18301" xr:uid="{00000000-0005-0000-0000-0000F97E0000}"/>
    <cellStyle name="Total 30 2 2 2" xfId="18302" xr:uid="{00000000-0005-0000-0000-0000FA7E0000}"/>
    <cellStyle name="Total 30 2 2 2 2" xfId="35918" xr:uid="{00000000-0005-0000-0000-0000FB7E0000}"/>
    <cellStyle name="Total 30 2 2 3" xfId="35917" xr:uid="{00000000-0005-0000-0000-0000FC7E0000}"/>
    <cellStyle name="Total 30 2 3" xfId="18303" xr:uid="{00000000-0005-0000-0000-0000FD7E0000}"/>
    <cellStyle name="Total 30 2 3 2" xfId="18304" xr:uid="{00000000-0005-0000-0000-0000FE7E0000}"/>
    <cellStyle name="Total 30 2 3 2 2" xfId="35920" xr:uid="{00000000-0005-0000-0000-0000FF7E0000}"/>
    <cellStyle name="Total 30 2 3 3" xfId="35919" xr:uid="{00000000-0005-0000-0000-0000007F0000}"/>
    <cellStyle name="Total 30 2 4" xfId="18305" xr:uid="{00000000-0005-0000-0000-0000017F0000}"/>
    <cellStyle name="Total 30 2 4 2" xfId="35921" xr:uid="{00000000-0005-0000-0000-0000027F0000}"/>
    <cellStyle name="Total 30 2 5" xfId="35916" xr:uid="{00000000-0005-0000-0000-0000037F0000}"/>
    <cellStyle name="Total 30 3" xfId="18306" xr:uid="{00000000-0005-0000-0000-0000047F0000}"/>
    <cellStyle name="Total 30 3 2" xfId="18307" xr:uid="{00000000-0005-0000-0000-0000057F0000}"/>
    <cellStyle name="Total 30 3 2 2" xfId="18308" xr:uid="{00000000-0005-0000-0000-0000067F0000}"/>
    <cellStyle name="Total 30 3 2 2 2" xfId="35924" xr:uid="{00000000-0005-0000-0000-0000077F0000}"/>
    <cellStyle name="Total 30 3 2 3" xfId="35923" xr:uid="{00000000-0005-0000-0000-0000087F0000}"/>
    <cellStyle name="Total 30 3 3" xfId="18309" xr:uid="{00000000-0005-0000-0000-0000097F0000}"/>
    <cellStyle name="Total 30 3 3 2" xfId="18310" xr:uid="{00000000-0005-0000-0000-00000A7F0000}"/>
    <cellStyle name="Total 30 3 3 2 2" xfId="35926" xr:uid="{00000000-0005-0000-0000-00000B7F0000}"/>
    <cellStyle name="Total 30 3 3 3" xfId="35925" xr:uid="{00000000-0005-0000-0000-00000C7F0000}"/>
    <cellStyle name="Total 30 3 4" xfId="18311" xr:uid="{00000000-0005-0000-0000-00000D7F0000}"/>
    <cellStyle name="Total 30 3 4 2" xfId="35927" xr:uid="{00000000-0005-0000-0000-00000E7F0000}"/>
    <cellStyle name="Total 30 3 5" xfId="35922" xr:uid="{00000000-0005-0000-0000-00000F7F0000}"/>
    <cellStyle name="Total 30 4" xfId="18312" xr:uid="{00000000-0005-0000-0000-0000107F0000}"/>
    <cellStyle name="Total 30 4 2" xfId="18313" xr:uid="{00000000-0005-0000-0000-0000117F0000}"/>
    <cellStyle name="Total 30 4 2 2" xfId="18314" xr:uid="{00000000-0005-0000-0000-0000127F0000}"/>
    <cellStyle name="Total 30 4 2 2 2" xfId="35930" xr:uid="{00000000-0005-0000-0000-0000137F0000}"/>
    <cellStyle name="Total 30 4 2 3" xfId="35929" xr:uid="{00000000-0005-0000-0000-0000147F0000}"/>
    <cellStyle name="Total 30 4 3" xfId="18315" xr:uid="{00000000-0005-0000-0000-0000157F0000}"/>
    <cellStyle name="Total 30 4 3 2" xfId="18316" xr:uid="{00000000-0005-0000-0000-0000167F0000}"/>
    <cellStyle name="Total 30 4 3 2 2" xfId="35932" xr:uid="{00000000-0005-0000-0000-0000177F0000}"/>
    <cellStyle name="Total 30 4 3 3" xfId="35931" xr:uid="{00000000-0005-0000-0000-0000187F0000}"/>
    <cellStyle name="Total 30 4 4" xfId="18317" xr:uid="{00000000-0005-0000-0000-0000197F0000}"/>
    <cellStyle name="Total 30 4 4 2" xfId="35933" xr:uid="{00000000-0005-0000-0000-00001A7F0000}"/>
    <cellStyle name="Total 30 4 5" xfId="35928" xr:uid="{00000000-0005-0000-0000-00001B7F0000}"/>
    <cellStyle name="Total 30 5" xfId="18318" xr:uid="{00000000-0005-0000-0000-00001C7F0000}"/>
    <cellStyle name="Total 30 5 2" xfId="18319" xr:uid="{00000000-0005-0000-0000-00001D7F0000}"/>
    <cellStyle name="Total 30 5 2 2" xfId="18320" xr:uid="{00000000-0005-0000-0000-00001E7F0000}"/>
    <cellStyle name="Total 30 5 2 2 2" xfId="35936" xr:uid="{00000000-0005-0000-0000-00001F7F0000}"/>
    <cellStyle name="Total 30 5 2 3" xfId="35935" xr:uid="{00000000-0005-0000-0000-0000207F0000}"/>
    <cellStyle name="Total 30 5 3" xfId="18321" xr:uid="{00000000-0005-0000-0000-0000217F0000}"/>
    <cellStyle name="Total 30 5 3 2" xfId="18322" xr:uid="{00000000-0005-0000-0000-0000227F0000}"/>
    <cellStyle name="Total 30 5 3 2 2" xfId="35938" xr:uid="{00000000-0005-0000-0000-0000237F0000}"/>
    <cellStyle name="Total 30 5 3 3" xfId="35937" xr:uid="{00000000-0005-0000-0000-0000247F0000}"/>
    <cellStyle name="Total 30 5 4" xfId="18323" xr:uid="{00000000-0005-0000-0000-0000257F0000}"/>
    <cellStyle name="Total 30 5 4 2" xfId="18324" xr:uid="{00000000-0005-0000-0000-0000267F0000}"/>
    <cellStyle name="Total 30 5 4 2 2" xfId="35940" xr:uid="{00000000-0005-0000-0000-0000277F0000}"/>
    <cellStyle name="Total 30 5 4 3" xfId="35939" xr:uid="{00000000-0005-0000-0000-0000287F0000}"/>
    <cellStyle name="Total 30 5 5" xfId="18325" xr:uid="{00000000-0005-0000-0000-0000297F0000}"/>
    <cellStyle name="Total 30 5 5 2" xfId="35941" xr:uid="{00000000-0005-0000-0000-00002A7F0000}"/>
    <cellStyle name="Total 30 5 6" xfId="35934" xr:uid="{00000000-0005-0000-0000-00002B7F0000}"/>
    <cellStyle name="Total 30 6" xfId="18326" xr:uid="{00000000-0005-0000-0000-00002C7F0000}"/>
    <cellStyle name="Total 30 6 2" xfId="18327" xr:uid="{00000000-0005-0000-0000-00002D7F0000}"/>
    <cellStyle name="Total 30 6 2 2" xfId="18328" xr:uid="{00000000-0005-0000-0000-00002E7F0000}"/>
    <cellStyle name="Total 30 6 2 2 2" xfId="35944" xr:uid="{00000000-0005-0000-0000-00002F7F0000}"/>
    <cellStyle name="Total 30 6 2 3" xfId="35943" xr:uid="{00000000-0005-0000-0000-0000307F0000}"/>
    <cellStyle name="Total 30 6 3" xfId="18329" xr:uid="{00000000-0005-0000-0000-0000317F0000}"/>
    <cellStyle name="Total 30 6 3 2" xfId="18330" xr:uid="{00000000-0005-0000-0000-0000327F0000}"/>
    <cellStyle name="Total 30 6 3 2 2" xfId="35946" xr:uid="{00000000-0005-0000-0000-0000337F0000}"/>
    <cellStyle name="Total 30 6 3 3" xfId="35945" xr:uid="{00000000-0005-0000-0000-0000347F0000}"/>
    <cellStyle name="Total 30 6 4" xfId="18331" xr:uid="{00000000-0005-0000-0000-0000357F0000}"/>
    <cellStyle name="Total 30 6 4 2" xfId="35947" xr:uid="{00000000-0005-0000-0000-0000367F0000}"/>
    <cellStyle name="Total 30 6 5" xfId="35942" xr:uid="{00000000-0005-0000-0000-0000377F0000}"/>
    <cellStyle name="Total 30 7" xfId="18332" xr:uid="{00000000-0005-0000-0000-0000387F0000}"/>
    <cellStyle name="Total 30 7 2" xfId="18333" xr:uid="{00000000-0005-0000-0000-0000397F0000}"/>
    <cellStyle name="Total 30 7 2 2" xfId="35949" xr:uid="{00000000-0005-0000-0000-00003A7F0000}"/>
    <cellStyle name="Total 30 7 3" xfId="35948" xr:uid="{00000000-0005-0000-0000-00003B7F0000}"/>
    <cellStyle name="Total 30 8" xfId="18334" xr:uid="{00000000-0005-0000-0000-00003C7F0000}"/>
    <cellStyle name="Total 30 8 2" xfId="18335" xr:uid="{00000000-0005-0000-0000-00003D7F0000}"/>
    <cellStyle name="Total 30 8 2 2" xfId="35951" xr:uid="{00000000-0005-0000-0000-00003E7F0000}"/>
    <cellStyle name="Total 30 8 3" xfId="35950" xr:uid="{00000000-0005-0000-0000-00003F7F0000}"/>
    <cellStyle name="Total 30 9" xfId="18336" xr:uid="{00000000-0005-0000-0000-0000407F0000}"/>
    <cellStyle name="Total 30 9 2" xfId="18337" xr:uid="{00000000-0005-0000-0000-0000417F0000}"/>
    <cellStyle name="Total 30 9 2 2" xfId="35953" xr:uid="{00000000-0005-0000-0000-0000427F0000}"/>
    <cellStyle name="Total 30 9 3" xfId="35952" xr:uid="{00000000-0005-0000-0000-0000437F0000}"/>
    <cellStyle name="Total 31" xfId="18338" xr:uid="{00000000-0005-0000-0000-0000447F0000}"/>
    <cellStyle name="Total 31 10" xfId="18339" xr:uid="{00000000-0005-0000-0000-0000457F0000}"/>
    <cellStyle name="Total 31 10 2" xfId="18340" xr:uid="{00000000-0005-0000-0000-0000467F0000}"/>
    <cellStyle name="Total 31 10 2 2" xfId="35956" xr:uid="{00000000-0005-0000-0000-0000477F0000}"/>
    <cellStyle name="Total 31 10 3" xfId="35955" xr:uid="{00000000-0005-0000-0000-0000487F0000}"/>
    <cellStyle name="Total 31 11" xfId="18341" xr:uid="{00000000-0005-0000-0000-0000497F0000}"/>
    <cellStyle name="Total 31 11 2" xfId="35957" xr:uid="{00000000-0005-0000-0000-00004A7F0000}"/>
    <cellStyle name="Total 31 12" xfId="35954" xr:uid="{00000000-0005-0000-0000-00004B7F0000}"/>
    <cellStyle name="Total 31 2" xfId="18342" xr:uid="{00000000-0005-0000-0000-00004C7F0000}"/>
    <cellStyle name="Total 31 2 2" xfId="18343" xr:uid="{00000000-0005-0000-0000-00004D7F0000}"/>
    <cellStyle name="Total 31 2 2 2" xfId="18344" xr:uid="{00000000-0005-0000-0000-00004E7F0000}"/>
    <cellStyle name="Total 31 2 2 2 2" xfId="35960" xr:uid="{00000000-0005-0000-0000-00004F7F0000}"/>
    <cellStyle name="Total 31 2 2 3" xfId="35959" xr:uid="{00000000-0005-0000-0000-0000507F0000}"/>
    <cellStyle name="Total 31 2 3" xfId="18345" xr:uid="{00000000-0005-0000-0000-0000517F0000}"/>
    <cellStyle name="Total 31 2 3 2" xfId="18346" xr:uid="{00000000-0005-0000-0000-0000527F0000}"/>
    <cellStyle name="Total 31 2 3 2 2" xfId="35962" xr:uid="{00000000-0005-0000-0000-0000537F0000}"/>
    <cellStyle name="Total 31 2 3 3" xfId="35961" xr:uid="{00000000-0005-0000-0000-0000547F0000}"/>
    <cellStyle name="Total 31 2 4" xfId="18347" xr:uid="{00000000-0005-0000-0000-0000557F0000}"/>
    <cellStyle name="Total 31 2 4 2" xfId="35963" xr:uid="{00000000-0005-0000-0000-0000567F0000}"/>
    <cellStyle name="Total 31 2 5" xfId="35958" xr:uid="{00000000-0005-0000-0000-0000577F0000}"/>
    <cellStyle name="Total 31 3" xfId="18348" xr:uid="{00000000-0005-0000-0000-0000587F0000}"/>
    <cellStyle name="Total 31 3 2" xfId="18349" xr:uid="{00000000-0005-0000-0000-0000597F0000}"/>
    <cellStyle name="Total 31 3 2 2" xfId="18350" xr:uid="{00000000-0005-0000-0000-00005A7F0000}"/>
    <cellStyle name="Total 31 3 2 2 2" xfId="35966" xr:uid="{00000000-0005-0000-0000-00005B7F0000}"/>
    <cellStyle name="Total 31 3 2 3" xfId="35965" xr:uid="{00000000-0005-0000-0000-00005C7F0000}"/>
    <cellStyle name="Total 31 3 3" xfId="18351" xr:uid="{00000000-0005-0000-0000-00005D7F0000}"/>
    <cellStyle name="Total 31 3 3 2" xfId="18352" xr:uid="{00000000-0005-0000-0000-00005E7F0000}"/>
    <cellStyle name="Total 31 3 3 2 2" xfId="35968" xr:uid="{00000000-0005-0000-0000-00005F7F0000}"/>
    <cellStyle name="Total 31 3 3 3" xfId="35967" xr:uid="{00000000-0005-0000-0000-0000607F0000}"/>
    <cellStyle name="Total 31 3 4" xfId="18353" xr:uid="{00000000-0005-0000-0000-0000617F0000}"/>
    <cellStyle name="Total 31 3 4 2" xfId="35969" xr:uid="{00000000-0005-0000-0000-0000627F0000}"/>
    <cellStyle name="Total 31 3 5" xfId="35964" xr:uid="{00000000-0005-0000-0000-0000637F0000}"/>
    <cellStyle name="Total 31 4" xfId="18354" xr:uid="{00000000-0005-0000-0000-0000647F0000}"/>
    <cellStyle name="Total 31 4 2" xfId="18355" xr:uid="{00000000-0005-0000-0000-0000657F0000}"/>
    <cellStyle name="Total 31 4 2 2" xfId="18356" xr:uid="{00000000-0005-0000-0000-0000667F0000}"/>
    <cellStyle name="Total 31 4 2 2 2" xfId="35972" xr:uid="{00000000-0005-0000-0000-0000677F0000}"/>
    <cellStyle name="Total 31 4 2 3" xfId="35971" xr:uid="{00000000-0005-0000-0000-0000687F0000}"/>
    <cellStyle name="Total 31 4 3" xfId="18357" xr:uid="{00000000-0005-0000-0000-0000697F0000}"/>
    <cellStyle name="Total 31 4 3 2" xfId="18358" xr:uid="{00000000-0005-0000-0000-00006A7F0000}"/>
    <cellStyle name="Total 31 4 3 2 2" xfId="35974" xr:uid="{00000000-0005-0000-0000-00006B7F0000}"/>
    <cellStyle name="Total 31 4 3 3" xfId="35973" xr:uid="{00000000-0005-0000-0000-00006C7F0000}"/>
    <cellStyle name="Total 31 4 4" xfId="18359" xr:uid="{00000000-0005-0000-0000-00006D7F0000}"/>
    <cellStyle name="Total 31 4 4 2" xfId="35975" xr:uid="{00000000-0005-0000-0000-00006E7F0000}"/>
    <cellStyle name="Total 31 4 5" xfId="35970" xr:uid="{00000000-0005-0000-0000-00006F7F0000}"/>
    <cellStyle name="Total 31 5" xfId="18360" xr:uid="{00000000-0005-0000-0000-0000707F0000}"/>
    <cellStyle name="Total 31 5 2" xfId="18361" xr:uid="{00000000-0005-0000-0000-0000717F0000}"/>
    <cellStyle name="Total 31 5 2 2" xfId="18362" xr:uid="{00000000-0005-0000-0000-0000727F0000}"/>
    <cellStyle name="Total 31 5 2 2 2" xfId="35978" xr:uid="{00000000-0005-0000-0000-0000737F0000}"/>
    <cellStyle name="Total 31 5 2 3" xfId="35977" xr:uid="{00000000-0005-0000-0000-0000747F0000}"/>
    <cellStyle name="Total 31 5 3" xfId="18363" xr:uid="{00000000-0005-0000-0000-0000757F0000}"/>
    <cellStyle name="Total 31 5 3 2" xfId="18364" xr:uid="{00000000-0005-0000-0000-0000767F0000}"/>
    <cellStyle name="Total 31 5 3 2 2" xfId="35980" xr:uid="{00000000-0005-0000-0000-0000777F0000}"/>
    <cellStyle name="Total 31 5 3 3" xfId="35979" xr:uid="{00000000-0005-0000-0000-0000787F0000}"/>
    <cellStyle name="Total 31 5 4" xfId="18365" xr:uid="{00000000-0005-0000-0000-0000797F0000}"/>
    <cellStyle name="Total 31 5 4 2" xfId="18366" xr:uid="{00000000-0005-0000-0000-00007A7F0000}"/>
    <cellStyle name="Total 31 5 4 2 2" xfId="35982" xr:uid="{00000000-0005-0000-0000-00007B7F0000}"/>
    <cellStyle name="Total 31 5 4 3" xfId="35981" xr:uid="{00000000-0005-0000-0000-00007C7F0000}"/>
    <cellStyle name="Total 31 5 5" xfId="18367" xr:uid="{00000000-0005-0000-0000-00007D7F0000}"/>
    <cellStyle name="Total 31 5 5 2" xfId="35983" xr:uid="{00000000-0005-0000-0000-00007E7F0000}"/>
    <cellStyle name="Total 31 5 6" xfId="35976" xr:uid="{00000000-0005-0000-0000-00007F7F0000}"/>
    <cellStyle name="Total 31 6" xfId="18368" xr:uid="{00000000-0005-0000-0000-0000807F0000}"/>
    <cellStyle name="Total 31 6 2" xfId="18369" xr:uid="{00000000-0005-0000-0000-0000817F0000}"/>
    <cellStyle name="Total 31 6 2 2" xfId="18370" xr:uid="{00000000-0005-0000-0000-0000827F0000}"/>
    <cellStyle name="Total 31 6 2 2 2" xfId="35986" xr:uid="{00000000-0005-0000-0000-0000837F0000}"/>
    <cellStyle name="Total 31 6 2 3" xfId="35985" xr:uid="{00000000-0005-0000-0000-0000847F0000}"/>
    <cellStyle name="Total 31 6 3" xfId="18371" xr:uid="{00000000-0005-0000-0000-0000857F0000}"/>
    <cellStyle name="Total 31 6 3 2" xfId="18372" xr:uid="{00000000-0005-0000-0000-0000867F0000}"/>
    <cellStyle name="Total 31 6 3 2 2" xfId="35988" xr:uid="{00000000-0005-0000-0000-0000877F0000}"/>
    <cellStyle name="Total 31 6 3 3" xfId="35987" xr:uid="{00000000-0005-0000-0000-0000887F0000}"/>
    <cellStyle name="Total 31 6 4" xfId="18373" xr:uid="{00000000-0005-0000-0000-0000897F0000}"/>
    <cellStyle name="Total 31 6 4 2" xfId="35989" xr:uid="{00000000-0005-0000-0000-00008A7F0000}"/>
    <cellStyle name="Total 31 6 5" xfId="35984" xr:uid="{00000000-0005-0000-0000-00008B7F0000}"/>
    <cellStyle name="Total 31 7" xfId="18374" xr:uid="{00000000-0005-0000-0000-00008C7F0000}"/>
    <cellStyle name="Total 31 7 2" xfId="18375" xr:uid="{00000000-0005-0000-0000-00008D7F0000}"/>
    <cellStyle name="Total 31 7 2 2" xfId="35991" xr:uid="{00000000-0005-0000-0000-00008E7F0000}"/>
    <cellStyle name="Total 31 7 3" xfId="35990" xr:uid="{00000000-0005-0000-0000-00008F7F0000}"/>
    <cellStyle name="Total 31 8" xfId="18376" xr:uid="{00000000-0005-0000-0000-0000907F0000}"/>
    <cellStyle name="Total 31 8 2" xfId="18377" xr:uid="{00000000-0005-0000-0000-0000917F0000}"/>
    <cellStyle name="Total 31 8 2 2" xfId="35993" xr:uid="{00000000-0005-0000-0000-0000927F0000}"/>
    <cellStyle name="Total 31 8 3" xfId="35992" xr:uid="{00000000-0005-0000-0000-0000937F0000}"/>
    <cellStyle name="Total 31 9" xfId="18378" xr:uid="{00000000-0005-0000-0000-0000947F0000}"/>
    <cellStyle name="Total 31 9 2" xfId="18379" xr:uid="{00000000-0005-0000-0000-0000957F0000}"/>
    <cellStyle name="Total 31 9 2 2" xfId="35995" xr:uid="{00000000-0005-0000-0000-0000967F0000}"/>
    <cellStyle name="Total 31 9 3" xfId="35994" xr:uid="{00000000-0005-0000-0000-0000977F0000}"/>
    <cellStyle name="Total 32" xfId="18380" xr:uid="{00000000-0005-0000-0000-0000987F0000}"/>
    <cellStyle name="Total 32 10" xfId="18381" xr:uid="{00000000-0005-0000-0000-0000997F0000}"/>
    <cellStyle name="Total 32 10 2" xfId="18382" xr:uid="{00000000-0005-0000-0000-00009A7F0000}"/>
    <cellStyle name="Total 32 10 2 2" xfId="35998" xr:uid="{00000000-0005-0000-0000-00009B7F0000}"/>
    <cellStyle name="Total 32 10 3" xfId="35997" xr:uid="{00000000-0005-0000-0000-00009C7F0000}"/>
    <cellStyle name="Total 32 11" xfId="18383" xr:uid="{00000000-0005-0000-0000-00009D7F0000}"/>
    <cellStyle name="Total 32 11 2" xfId="35999" xr:uid="{00000000-0005-0000-0000-00009E7F0000}"/>
    <cellStyle name="Total 32 12" xfId="35996" xr:uid="{00000000-0005-0000-0000-00009F7F0000}"/>
    <cellStyle name="Total 32 2" xfId="18384" xr:uid="{00000000-0005-0000-0000-0000A07F0000}"/>
    <cellStyle name="Total 32 2 2" xfId="18385" xr:uid="{00000000-0005-0000-0000-0000A17F0000}"/>
    <cellStyle name="Total 32 2 2 2" xfId="18386" xr:uid="{00000000-0005-0000-0000-0000A27F0000}"/>
    <cellStyle name="Total 32 2 2 2 2" xfId="36002" xr:uid="{00000000-0005-0000-0000-0000A37F0000}"/>
    <cellStyle name="Total 32 2 2 3" xfId="36001" xr:uid="{00000000-0005-0000-0000-0000A47F0000}"/>
    <cellStyle name="Total 32 2 3" xfId="18387" xr:uid="{00000000-0005-0000-0000-0000A57F0000}"/>
    <cellStyle name="Total 32 2 3 2" xfId="18388" xr:uid="{00000000-0005-0000-0000-0000A67F0000}"/>
    <cellStyle name="Total 32 2 3 2 2" xfId="36004" xr:uid="{00000000-0005-0000-0000-0000A77F0000}"/>
    <cellStyle name="Total 32 2 3 3" xfId="36003" xr:uid="{00000000-0005-0000-0000-0000A87F0000}"/>
    <cellStyle name="Total 32 2 4" xfId="18389" xr:uid="{00000000-0005-0000-0000-0000A97F0000}"/>
    <cellStyle name="Total 32 2 4 2" xfId="36005" xr:uid="{00000000-0005-0000-0000-0000AA7F0000}"/>
    <cellStyle name="Total 32 2 5" xfId="36000" xr:uid="{00000000-0005-0000-0000-0000AB7F0000}"/>
    <cellStyle name="Total 32 3" xfId="18390" xr:uid="{00000000-0005-0000-0000-0000AC7F0000}"/>
    <cellStyle name="Total 32 3 2" xfId="18391" xr:uid="{00000000-0005-0000-0000-0000AD7F0000}"/>
    <cellStyle name="Total 32 3 2 2" xfId="18392" xr:uid="{00000000-0005-0000-0000-0000AE7F0000}"/>
    <cellStyle name="Total 32 3 2 2 2" xfId="36008" xr:uid="{00000000-0005-0000-0000-0000AF7F0000}"/>
    <cellStyle name="Total 32 3 2 3" xfId="36007" xr:uid="{00000000-0005-0000-0000-0000B07F0000}"/>
    <cellStyle name="Total 32 3 3" xfId="18393" xr:uid="{00000000-0005-0000-0000-0000B17F0000}"/>
    <cellStyle name="Total 32 3 3 2" xfId="18394" xr:uid="{00000000-0005-0000-0000-0000B27F0000}"/>
    <cellStyle name="Total 32 3 3 2 2" xfId="36010" xr:uid="{00000000-0005-0000-0000-0000B37F0000}"/>
    <cellStyle name="Total 32 3 3 3" xfId="36009" xr:uid="{00000000-0005-0000-0000-0000B47F0000}"/>
    <cellStyle name="Total 32 3 4" xfId="18395" xr:uid="{00000000-0005-0000-0000-0000B57F0000}"/>
    <cellStyle name="Total 32 3 4 2" xfId="36011" xr:uid="{00000000-0005-0000-0000-0000B67F0000}"/>
    <cellStyle name="Total 32 3 5" xfId="36006" xr:uid="{00000000-0005-0000-0000-0000B77F0000}"/>
    <cellStyle name="Total 32 4" xfId="18396" xr:uid="{00000000-0005-0000-0000-0000B87F0000}"/>
    <cellStyle name="Total 32 4 2" xfId="18397" xr:uid="{00000000-0005-0000-0000-0000B97F0000}"/>
    <cellStyle name="Total 32 4 2 2" xfId="18398" xr:uid="{00000000-0005-0000-0000-0000BA7F0000}"/>
    <cellStyle name="Total 32 4 2 2 2" xfId="36014" xr:uid="{00000000-0005-0000-0000-0000BB7F0000}"/>
    <cellStyle name="Total 32 4 2 3" xfId="36013" xr:uid="{00000000-0005-0000-0000-0000BC7F0000}"/>
    <cellStyle name="Total 32 4 3" xfId="18399" xr:uid="{00000000-0005-0000-0000-0000BD7F0000}"/>
    <cellStyle name="Total 32 4 3 2" xfId="18400" xr:uid="{00000000-0005-0000-0000-0000BE7F0000}"/>
    <cellStyle name="Total 32 4 3 2 2" xfId="36016" xr:uid="{00000000-0005-0000-0000-0000BF7F0000}"/>
    <cellStyle name="Total 32 4 3 3" xfId="36015" xr:uid="{00000000-0005-0000-0000-0000C07F0000}"/>
    <cellStyle name="Total 32 4 4" xfId="18401" xr:uid="{00000000-0005-0000-0000-0000C17F0000}"/>
    <cellStyle name="Total 32 4 4 2" xfId="36017" xr:uid="{00000000-0005-0000-0000-0000C27F0000}"/>
    <cellStyle name="Total 32 4 5" xfId="36012" xr:uid="{00000000-0005-0000-0000-0000C37F0000}"/>
    <cellStyle name="Total 32 5" xfId="18402" xr:uid="{00000000-0005-0000-0000-0000C47F0000}"/>
    <cellStyle name="Total 32 5 2" xfId="18403" xr:uid="{00000000-0005-0000-0000-0000C57F0000}"/>
    <cellStyle name="Total 32 5 2 2" xfId="18404" xr:uid="{00000000-0005-0000-0000-0000C67F0000}"/>
    <cellStyle name="Total 32 5 2 2 2" xfId="36020" xr:uid="{00000000-0005-0000-0000-0000C77F0000}"/>
    <cellStyle name="Total 32 5 2 3" xfId="36019" xr:uid="{00000000-0005-0000-0000-0000C87F0000}"/>
    <cellStyle name="Total 32 5 3" xfId="18405" xr:uid="{00000000-0005-0000-0000-0000C97F0000}"/>
    <cellStyle name="Total 32 5 3 2" xfId="18406" xr:uid="{00000000-0005-0000-0000-0000CA7F0000}"/>
    <cellStyle name="Total 32 5 3 2 2" xfId="36022" xr:uid="{00000000-0005-0000-0000-0000CB7F0000}"/>
    <cellStyle name="Total 32 5 3 3" xfId="36021" xr:uid="{00000000-0005-0000-0000-0000CC7F0000}"/>
    <cellStyle name="Total 32 5 4" xfId="18407" xr:uid="{00000000-0005-0000-0000-0000CD7F0000}"/>
    <cellStyle name="Total 32 5 4 2" xfId="18408" xr:uid="{00000000-0005-0000-0000-0000CE7F0000}"/>
    <cellStyle name="Total 32 5 4 2 2" xfId="36024" xr:uid="{00000000-0005-0000-0000-0000CF7F0000}"/>
    <cellStyle name="Total 32 5 4 3" xfId="36023" xr:uid="{00000000-0005-0000-0000-0000D07F0000}"/>
    <cellStyle name="Total 32 5 5" xfId="18409" xr:uid="{00000000-0005-0000-0000-0000D17F0000}"/>
    <cellStyle name="Total 32 5 5 2" xfId="36025" xr:uid="{00000000-0005-0000-0000-0000D27F0000}"/>
    <cellStyle name="Total 32 5 6" xfId="36018" xr:uid="{00000000-0005-0000-0000-0000D37F0000}"/>
    <cellStyle name="Total 32 6" xfId="18410" xr:uid="{00000000-0005-0000-0000-0000D47F0000}"/>
    <cellStyle name="Total 32 6 2" xfId="18411" xr:uid="{00000000-0005-0000-0000-0000D57F0000}"/>
    <cellStyle name="Total 32 6 2 2" xfId="18412" xr:uid="{00000000-0005-0000-0000-0000D67F0000}"/>
    <cellStyle name="Total 32 6 2 2 2" xfId="36028" xr:uid="{00000000-0005-0000-0000-0000D77F0000}"/>
    <cellStyle name="Total 32 6 2 3" xfId="36027" xr:uid="{00000000-0005-0000-0000-0000D87F0000}"/>
    <cellStyle name="Total 32 6 3" xfId="18413" xr:uid="{00000000-0005-0000-0000-0000D97F0000}"/>
    <cellStyle name="Total 32 6 3 2" xfId="18414" xr:uid="{00000000-0005-0000-0000-0000DA7F0000}"/>
    <cellStyle name="Total 32 6 3 2 2" xfId="36030" xr:uid="{00000000-0005-0000-0000-0000DB7F0000}"/>
    <cellStyle name="Total 32 6 3 3" xfId="36029" xr:uid="{00000000-0005-0000-0000-0000DC7F0000}"/>
    <cellStyle name="Total 32 6 4" xfId="18415" xr:uid="{00000000-0005-0000-0000-0000DD7F0000}"/>
    <cellStyle name="Total 32 6 4 2" xfId="36031" xr:uid="{00000000-0005-0000-0000-0000DE7F0000}"/>
    <cellStyle name="Total 32 6 5" xfId="36026" xr:uid="{00000000-0005-0000-0000-0000DF7F0000}"/>
    <cellStyle name="Total 32 7" xfId="18416" xr:uid="{00000000-0005-0000-0000-0000E07F0000}"/>
    <cellStyle name="Total 32 7 2" xfId="18417" xr:uid="{00000000-0005-0000-0000-0000E17F0000}"/>
    <cellStyle name="Total 32 7 2 2" xfId="36033" xr:uid="{00000000-0005-0000-0000-0000E27F0000}"/>
    <cellStyle name="Total 32 7 3" xfId="36032" xr:uid="{00000000-0005-0000-0000-0000E37F0000}"/>
    <cellStyle name="Total 32 8" xfId="18418" xr:uid="{00000000-0005-0000-0000-0000E47F0000}"/>
    <cellStyle name="Total 32 8 2" xfId="18419" xr:uid="{00000000-0005-0000-0000-0000E57F0000}"/>
    <cellStyle name="Total 32 8 2 2" xfId="36035" xr:uid="{00000000-0005-0000-0000-0000E67F0000}"/>
    <cellStyle name="Total 32 8 3" xfId="36034" xr:uid="{00000000-0005-0000-0000-0000E77F0000}"/>
    <cellStyle name="Total 32 9" xfId="18420" xr:uid="{00000000-0005-0000-0000-0000E87F0000}"/>
    <cellStyle name="Total 32 9 2" xfId="18421" xr:uid="{00000000-0005-0000-0000-0000E97F0000}"/>
    <cellStyle name="Total 32 9 2 2" xfId="36037" xr:uid="{00000000-0005-0000-0000-0000EA7F0000}"/>
    <cellStyle name="Total 32 9 3" xfId="36036" xr:uid="{00000000-0005-0000-0000-0000EB7F0000}"/>
    <cellStyle name="Total 33" xfId="18422" xr:uid="{00000000-0005-0000-0000-0000EC7F0000}"/>
    <cellStyle name="Total 33 10" xfId="18423" xr:uid="{00000000-0005-0000-0000-0000ED7F0000}"/>
    <cellStyle name="Total 33 10 2" xfId="18424" xr:uid="{00000000-0005-0000-0000-0000EE7F0000}"/>
    <cellStyle name="Total 33 10 2 2" xfId="36040" xr:uid="{00000000-0005-0000-0000-0000EF7F0000}"/>
    <cellStyle name="Total 33 10 3" xfId="36039" xr:uid="{00000000-0005-0000-0000-0000F07F0000}"/>
    <cellStyle name="Total 33 11" xfId="18425" xr:uid="{00000000-0005-0000-0000-0000F17F0000}"/>
    <cellStyle name="Total 33 11 2" xfId="36041" xr:uid="{00000000-0005-0000-0000-0000F27F0000}"/>
    <cellStyle name="Total 33 12" xfId="36038" xr:uid="{00000000-0005-0000-0000-0000F37F0000}"/>
    <cellStyle name="Total 33 2" xfId="18426" xr:uid="{00000000-0005-0000-0000-0000F47F0000}"/>
    <cellStyle name="Total 33 2 2" xfId="18427" xr:uid="{00000000-0005-0000-0000-0000F57F0000}"/>
    <cellStyle name="Total 33 2 2 2" xfId="18428" xr:uid="{00000000-0005-0000-0000-0000F67F0000}"/>
    <cellStyle name="Total 33 2 2 2 2" xfId="36044" xr:uid="{00000000-0005-0000-0000-0000F77F0000}"/>
    <cellStyle name="Total 33 2 2 3" xfId="36043" xr:uid="{00000000-0005-0000-0000-0000F87F0000}"/>
    <cellStyle name="Total 33 2 3" xfId="18429" xr:uid="{00000000-0005-0000-0000-0000F97F0000}"/>
    <cellStyle name="Total 33 2 3 2" xfId="18430" xr:uid="{00000000-0005-0000-0000-0000FA7F0000}"/>
    <cellStyle name="Total 33 2 3 2 2" xfId="36046" xr:uid="{00000000-0005-0000-0000-0000FB7F0000}"/>
    <cellStyle name="Total 33 2 3 3" xfId="36045" xr:uid="{00000000-0005-0000-0000-0000FC7F0000}"/>
    <cellStyle name="Total 33 2 4" xfId="18431" xr:uid="{00000000-0005-0000-0000-0000FD7F0000}"/>
    <cellStyle name="Total 33 2 4 2" xfId="36047" xr:uid="{00000000-0005-0000-0000-0000FE7F0000}"/>
    <cellStyle name="Total 33 2 5" xfId="36042" xr:uid="{00000000-0005-0000-0000-0000FF7F0000}"/>
    <cellStyle name="Total 33 3" xfId="18432" xr:uid="{00000000-0005-0000-0000-000000800000}"/>
    <cellStyle name="Total 33 3 2" xfId="18433" xr:uid="{00000000-0005-0000-0000-000001800000}"/>
    <cellStyle name="Total 33 3 2 2" xfId="18434" xr:uid="{00000000-0005-0000-0000-000002800000}"/>
    <cellStyle name="Total 33 3 2 2 2" xfId="36050" xr:uid="{00000000-0005-0000-0000-000003800000}"/>
    <cellStyle name="Total 33 3 2 3" xfId="36049" xr:uid="{00000000-0005-0000-0000-000004800000}"/>
    <cellStyle name="Total 33 3 3" xfId="18435" xr:uid="{00000000-0005-0000-0000-000005800000}"/>
    <cellStyle name="Total 33 3 3 2" xfId="18436" xr:uid="{00000000-0005-0000-0000-000006800000}"/>
    <cellStyle name="Total 33 3 3 2 2" xfId="36052" xr:uid="{00000000-0005-0000-0000-000007800000}"/>
    <cellStyle name="Total 33 3 3 3" xfId="36051" xr:uid="{00000000-0005-0000-0000-000008800000}"/>
    <cellStyle name="Total 33 3 4" xfId="18437" xr:uid="{00000000-0005-0000-0000-000009800000}"/>
    <cellStyle name="Total 33 3 4 2" xfId="36053" xr:uid="{00000000-0005-0000-0000-00000A800000}"/>
    <cellStyle name="Total 33 3 5" xfId="36048" xr:uid="{00000000-0005-0000-0000-00000B800000}"/>
    <cellStyle name="Total 33 4" xfId="18438" xr:uid="{00000000-0005-0000-0000-00000C800000}"/>
    <cellStyle name="Total 33 4 2" xfId="18439" xr:uid="{00000000-0005-0000-0000-00000D800000}"/>
    <cellStyle name="Total 33 4 2 2" xfId="18440" xr:uid="{00000000-0005-0000-0000-00000E800000}"/>
    <cellStyle name="Total 33 4 2 2 2" xfId="36056" xr:uid="{00000000-0005-0000-0000-00000F800000}"/>
    <cellStyle name="Total 33 4 2 3" xfId="36055" xr:uid="{00000000-0005-0000-0000-000010800000}"/>
    <cellStyle name="Total 33 4 3" xfId="18441" xr:uid="{00000000-0005-0000-0000-000011800000}"/>
    <cellStyle name="Total 33 4 3 2" xfId="18442" xr:uid="{00000000-0005-0000-0000-000012800000}"/>
    <cellStyle name="Total 33 4 3 2 2" xfId="36058" xr:uid="{00000000-0005-0000-0000-000013800000}"/>
    <cellStyle name="Total 33 4 3 3" xfId="36057" xr:uid="{00000000-0005-0000-0000-000014800000}"/>
    <cellStyle name="Total 33 4 4" xfId="18443" xr:uid="{00000000-0005-0000-0000-000015800000}"/>
    <cellStyle name="Total 33 4 4 2" xfId="36059" xr:uid="{00000000-0005-0000-0000-000016800000}"/>
    <cellStyle name="Total 33 4 5" xfId="36054" xr:uid="{00000000-0005-0000-0000-000017800000}"/>
    <cellStyle name="Total 33 5" xfId="18444" xr:uid="{00000000-0005-0000-0000-000018800000}"/>
    <cellStyle name="Total 33 5 2" xfId="18445" xr:uid="{00000000-0005-0000-0000-000019800000}"/>
    <cellStyle name="Total 33 5 2 2" xfId="18446" xr:uid="{00000000-0005-0000-0000-00001A800000}"/>
    <cellStyle name="Total 33 5 2 2 2" xfId="36062" xr:uid="{00000000-0005-0000-0000-00001B800000}"/>
    <cellStyle name="Total 33 5 2 3" xfId="36061" xr:uid="{00000000-0005-0000-0000-00001C800000}"/>
    <cellStyle name="Total 33 5 3" xfId="18447" xr:uid="{00000000-0005-0000-0000-00001D800000}"/>
    <cellStyle name="Total 33 5 3 2" xfId="18448" xr:uid="{00000000-0005-0000-0000-00001E800000}"/>
    <cellStyle name="Total 33 5 3 2 2" xfId="36064" xr:uid="{00000000-0005-0000-0000-00001F800000}"/>
    <cellStyle name="Total 33 5 3 3" xfId="36063" xr:uid="{00000000-0005-0000-0000-000020800000}"/>
    <cellStyle name="Total 33 5 4" xfId="18449" xr:uid="{00000000-0005-0000-0000-000021800000}"/>
    <cellStyle name="Total 33 5 4 2" xfId="18450" xr:uid="{00000000-0005-0000-0000-000022800000}"/>
    <cellStyle name="Total 33 5 4 2 2" xfId="36066" xr:uid="{00000000-0005-0000-0000-000023800000}"/>
    <cellStyle name="Total 33 5 4 3" xfId="36065" xr:uid="{00000000-0005-0000-0000-000024800000}"/>
    <cellStyle name="Total 33 5 5" xfId="18451" xr:uid="{00000000-0005-0000-0000-000025800000}"/>
    <cellStyle name="Total 33 5 5 2" xfId="36067" xr:uid="{00000000-0005-0000-0000-000026800000}"/>
    <cellStyle name="Total 33 5 6" xfId="36060" xr:uid="{00000000-0005-0000-0000-000027800000}"/>
    <cellStyle name="Total 33 6" xfId="18452" xr:uid="{00000000-0005-0000-0000-000028800000}"/>
    <cellStyle name="Total 33 6 2" xfId="18453" xr:uid="{00000000-0005-0000-0000-000029800000}"/>
    <cellStyle name="Total 33 6 2 2" xfId="18454" xr:uid="{00000000-0005-0000-0000-00002A800000}"/>
    <cellStyle name="Total 33 6 2 2 2" xfId="36070" xr:uid="{00000000-0005-0000-0000-00002B800000}"/>
    <cellStyle name="Total 33 6 2 3" xfId="36069" xr:uid="{00000000-0005-0000-0000-00002C800000}"/>
    <cellStyle name="Total 33 6 3" xfId="18455" xr:uid="{00000000-0005-0000-0000-00002D800000}"/>
    <cellStyle name="Total 33 6 3 2" xfId="18456" xr:uid="{00000000-0005-0000-0000-00002E800000}"/>
    <cellStyle name="Total 33 6 3 2 2" xfId="36072" xr:uid="{00000000-0005-0000-0000-00002F800000}"/>
    <cellStyle name="Total 33 6 3 3" xfId="36071" xr:uid="{00000000-0005-0000-0000-000030800000}"/>
    <cellStyle name="Total 33 6 4" xfId="18457" xr:uid="{00000000-0005-0000-0000-000031800000}"/>
    <cellStyle name="Total 33 6 4 2" xfId="36073" xr:uid="{00000000-0005-0000-0000-000032800000}"/>
    <cellStyle name="Total 33 6 5" xfId="36068" xr:uid="{00000000-0005-0000-0000-000033800000}"/>
    <cellStyle name="Total 33 7" xfId="18458" xr:uid="{00000000-0005-0000-0000-000034800000}"/>
    <cellStyle name="Total 33 7 2" xfId="18459" xr:uid="{00000000-0005-0000-0000-000035800000}"/>
    <cellStyle name="Total 33 7 2 2" xfId="36075" xr:uid="{00000000-0005-0000-0000-000036800000}"/>
    <cellStyle name="Total 33 7 3" xfId="36074" xr:uid="{00000000-0005-0000-0000-000037800000}"/>
    <cellStyle name="Total 33 8" xfId="18460" xr:uid="{00000000-0005-0000-0000-000038800000}"/>
    <cellStyle name="Total 33 8 2" xfId="18461" xr:uid="{00000000-0005-0000-0000-000039800000}"/>
    <cellStyle name="Total 33 8 2 2" xfId="36077" xr:uid="{00000000-0005-0000-0000-00003A800000}"/>
    <cellStyle name="Total 33 8 3" xfId="36076" xr:uid="{00000000-0005-0000-0000-00003B800000}"/>
    <cellStyle name="Total 33 9" xfId="18462" xr:uid="{00000000-0005-0000-0000-00003C800000}"/>
    <cellStyle name="Total 33 9 2" xfId="18463" xr:uid="{00000000-0005-0000-0000-00003D800000}"/>
    <cellStyle name="Total 33 9 2 2" xfId="36079" xr:uid="{00000000-0005-0000-0000-00003E800000}"/>
    <cellStyle name="Total 33 9 3" xfId="36078" xr:uid="{00000000-0005-0000-0000-00003F800000}"/>
    <cellStyle name="Total 34" xfId="18464" xr:uid="{00000000-0005-0000-0000-000040800000}"/>
    <cellStyle name="Total 34 10" xfId="18465" xr:uid="{00000000-0005-0000-0000-000041800000}"/>
    <cellStyle name="Total 34 10 2" xfId="18466" xr:uid="{00000000-0005-0000-0000-000042800000}"/>
    <cellStyle name="Total 34 10 2 2" xfId="36082" xr:uid="{00000000-0005-0000-0000-000043800000}"/>
    <cellStyle name="Total 34 10 3" xfId="36081" xr:uid="{00000000-0005-0000-0000-000044800000}"/>
    <cellStyle name="Total 34 11" xfId="18467" xr:uid="{00000000-0005-0000-0000-000045800000}"/>
    <cellStyle name="Total 34 11 2" xfId="36083" xr:uid="{00000000-0005-0000-0000-000046800000}"/>
    <cellStyle name="Total 34 12" xfId="36080" xr:uid="{00000000-0005-0000-0000-000047800000}"/>
    <cellStyle name="Total 34 2" xfId="18468" xr:uid="{00000000-0005-0000-0000-000048800000}"/>
    <cellStyle name="Total 34 2 2" xfId="18469" xr:uid="{00000000-0005-0000-0000-000049800000}"/>
    <cellStyle name="Total 34 2 2 2" xfId="18470" xr:uid="{00000000-0005-0000-0000-00004A800000}"/>
    <cellStyle name="Total 34 2 2 2 2" xfId="36086" xr:uid="{00000000-0005-0000-0000-00004B800000}"/>
    <cellStyle name="Total 34 2 2 3" xfId="36085" xr:uid="{00000000-0005-0000-0000-00004C800000}"/>
    <cellStyle name="Total 34 2 3" xfId="18471" xr:uid="{00000000-0005-0000-0000-00004D800000}"/>
    <cellStyle name="Total 34 2 3 2" xfId="18472" xr:uid="{00000000-0005-0000-0000-00004E800000}"/>
    <cellStyle name="Total 34 2 3 2 2" xfId="36088" xr:uid="{00000000-0005-0000-0000-00004F800000}"/>
    <cellStyle name="Total 34 2 3 3" xfId="36087" xr:uid="{00000000-0005-0000-0000-000050800000}"/>
    <cellStyle name="Total 34 2 4" xfId="18473" xr:uid="{00000000-0005-0000-0000-000051800000}"/>
    <cellStyle name="Total 34 2 4 2" xfId="36089" xr:uid="{00000000-0005-0000-0000-000052800000}"/>
    <cellStyle name="Total 34 2 5" xfId="36084" xr:uid="{00000000-0005-0000-0000-000053800000}"/>
    <cellStyle name="Total 34 3" xfId="18474" xr:uid="{00000000-0005-0000-0000-000054800000}"/>
    <cellStyle name="Total 34 3 2" xfId="18475" xr:uid="{00000000-0005-0000-0000-000055800000}"/>
    <cellStyle name="Total 34 3 2 2" xfId="18476" xr:uid="{00000000-0005-0000-0000-000056800000}"/>
    <cellStyle name="Total 34 3 2 2 2" xfId="36092" xr:uid="{00000000-0005-0000-0000-000057800000}"/>
    <cellStyle name="Total 34 3 2 3" xfId="36091" xr:uid="{00000000-0005-0000-0000-000058800000}"/>
    <cellStyle name="Total 34 3 3" xfId="18477" xr:uid="{00000000-0005-0000-0000-000059800000}"/>
    <cellStyle name="Total 34 3 3 2" xfId="18478" xr:uid="{00000000-0005-0000-0000-00005A800000}"/>
    <cellStyle name="Total 34 3 3 2 2" xfId="36094" xr:uid="{00000000-0005-0000-0000-00005B800000}"/>
    <cellStyle name="Total 34 3 3 3" xfId="36093" xr:uid="{00000000-0005-0000-0000-00005C800000}"/>
    <cellStyle name="Total 34 3 4" xfId="18479" xr:uid="{00000000-0005-0000-0000-00005D800000}"/>
    <cellStyle name="Total 34 3 4 2" xfId="36095" xr:uid="{00000000-0005-0000-0000-00005E800000}"/>
    <cellStyle name="Total 34 3 5" xfId="36090" xr:uid="{00000000-0005-0000-0000-00005F800000}"/>
    <cellStyle name="Total 34 4" xfId="18480" xr:uid="{00000000-0005-0000-0000-000060800000}"/>
    <cellStyle name="Total 34 4 2" xfId="18481" xr:uid="{00000000-0005-0000-0000-000061800000}"/>
    <cellStyle name="Total 34 4 2 2" xfId="18482" xr:uid="{00000000-0005-0000-0000-000062800000}"/>
    <cellStyle name="Total 34 4 2 2 2" xfId="36098" xr:uid="{00000000-0005-0000-0000-000063800000}"/>
    <cellStyle name="Total 34 4 2 3" xfId="36097" xr:uid="{00000000-0005-0000-0000-000064800000}"/>
    <cellStyle name="Total 34 4 3" xfId="18483" xr:uid="{00000000-0005-0000-0000-000065800000}"/>
    <cellStyle name="Total 34 4 3 2" xfId="18484" xr:uid="{00000000-0005-0000-0000-000066800000}"/>
    <cellStyle name="Total 34 4 3 2 2" xfId="36100" xr:uid="{00000000-0005-0000-0000-000067800000}"/>
    <cellStyle name="Total 34 4 3 3" xfId="36099" xr:uid="{00000000-0005-0000-0000-000068800000}"/>
    <cellStyle name="Total 34 4 4" xfId="18485" xr:uid="{00000000-0005-0000-0000-000069800000}"/>
    <cellStyle name="Total 34 4 4 2" xfId="36101" xr:uid="{00000000-0005-0000-0000-00006A800000}"/>
    <cellStyle name="Total 34 4 5" xfId="36096" xr:uid="{00000000-0005-0000-0000-00006B800000}"/>
    <cellStyle name="Total 34 5" xfId="18486" xr:uid="{00000000-0005-0000-0000-00006C800000}"/>
    <cellStyle name="Total 34 5 2" xfId="18487" xr:uid="{00000000-0005-0000-0000-00006D800000}"/>
    <cellStyle name="Total 34 5 2 2" xfId="18488" xr:uid="{00000000-0005-0000-0000-00006E800000}"/>
    <cellStyle name="Total 34 5 2 2 2" xfId="36104" xr:uid="{00000000-0005-0000-0000-00006F800000}"/>
    <cellStyle name="Total 34 5 2 3" xfId="36103" xr:uid="{00000000-0005-0000-0000-000070800000}"/>
    <cellStyle name="Total 34 5 3" xfId="18489" xr:uid="{00000000-0005-0000-0000-000071800000}"/>
    <cellStyle name="Total 34 5 3 2" xfId="18490" xr:uid="{00000000-0005-0000-0000-000072800000}"/>
    <cellStyle name="Total 34 5 3 2 2" xfId="36106" xr:uid="{00000000-0005-0000-0000-000073800000}"/>
    <cellStyle name="Total 34 5 3 3" xfId="36105" xr:uid="{00000000-0005-0000-0000-000074800000}"/>
    <cellStyle name="Total 34 5 4" xfId="18491" xr:uid="{00000000-0005-0000-0000-000075800000}"/>
    <cellStyle name="Total 34 5 4 2" xfId="18492" xr:uid="{00000000-0005-0000-0000-000076800000}"/>
    <cellStyle name="Total 34 5 4 2 2" xfId="36108" xr:uid="{00000000-0005-0000-0000-000077800000}"/>
    <cellStyle name="Total 34 5 4 3" xfId="36107" xr:uid="{00000000-0005-0000-0000-000078800000}"/>
    <cellStyle name="Total 34 5 5" xfId="18493" xr:uid="{00000000-0005-0000-0000-000079800000}"/>
    <cellStyle name="Total 34 5 5 2" xfId="36109" xr:uid="{00000000-0005-0000-0000-00007A800000}"/>
    <cellStyle name="Total 34 5 6" xfId="36102" xr:uid="{00000000-0005-0000-0000-00007B800000}"/>
    <cellStyle name="Total 34 6" xfId="18494" xr:uid="{00000000-0005-0000-0000-00007C800000}"/>
    <cellStyle name="Total 34 6 2" xfId="18495" xr:uid="{00000000-0005-0000-0000-00007D800000}"/>
    <cellStyle name="Total 34 6 2 2" xfId="18496" xr:uid="{00000000-0005-0000-0000-00007E800000}"/>
    <cellStyle name="Total 34 6 2 2 2" xfId="36112" xr:uid="{00000000-0005-0000-0000-00007F800000}"/>
    <cellStyle name="Total 34 6 2 3" xfId="36111" xr:uid="{00000000-0005-0000-0000-000080800000}"/>
    <cellStyle name="Total 34 6 3" xfId="18497" xr:uid="{00000000-0005-0000-0000-000081800000}"/>
    <cellStyle name="Total 34 6 3 2" xfId="18498" xr:uid="{00000000-0005-0000-0000-000082800000}"/>
    <cellStyle name="Total 34 6 3 2 2" xfId="36114" xr:uid="{00000000-0005-0000-0000-000083800000}"/>
    <cellStyle name="Total 34 6 3 3" xfId="36113" xr:uid="{00000000-0005-0000-0000-000084800000}"/>
    <cellStyle name="Total 34 6 4" xfId="18499" xr:uid="{00000000-0005-0000-0000-000085800000}"/>
    <cellStyle name="Total 34 6 4 2" xfId="36115" xr:uid="{00000000-0005-0000-0000-000086800000}"/>
    <cellStyle name="Total 34 6 5" xfId="36110" xr:uid="{00000000-0005-0000-0000-000087800000}"/>
    <cellStyle name="Total 34 7" xfId="18500" xr:uid="{00000000-0005-0000-0000-000088800000}"/>
    <cellStyle name="Total 34 7 2" xfId="18501" xr:uid="{00000000-0005-0000-0000-000089800000}"/>
    <cellStyle name="Total 34 7 2 2" xfId="36117" xr:uid="{00000000-0005-0000-0000-00008A800000}"/>
    <cellStyle name="Total 34 7 3" xfId="36116" xr:uid="{00000000-0005-0000-0000-00008B800000}"/>
    <cellStyle name="Total 34 8" xfId="18502" xr:uid="{00000000-0005-0000-0000-00008C800000}"/>
    <cellStyle name="Total 34 8 2" xfId="18503" xr:uid="{00000000-0005-0000-0000-00008D800000}"/>
    <cellStyle name="Total 34 8 2 2" xfId="36119" xr:uid="{00000000-0005-0000-0000-00008E800000}"/>
    <cellStyle name="Total 34 8 3" xfId="36118" xr:uid="{00000000-0005-0000-0000-00008F800000}"/>
    <cellStyle name="Total 34 9" xfId="18504" xr:uid="{00000000-0005-0000-0000-000090800000}"/>
    <cellStyle name="Total 34 9 2" xfId="18505" xr:uid="{00000000-0005-0000-0000-000091800000}"/>
    <cellStyle name="Total 34 9 2 2" xfId="36121" xr:uid="{00000000-0005-0000-0000-000092800000}"/>
    <cellStyle name="Total 34 9 3" xfId="36120" xr:uid="{00000000-0005-0000-0000-000093800000}"/>
    <cellStyle name="Total 35" xfId="18506" xr:uid="{00000000-0005-0000-0000-000094800000}"/>
    <cellStyle name="Total 35 10" xfId="18507" xr:uid="{00000000-0005-0000-0000-000095800000}"/>
    <cellStyle name="Total 35 10 2" xfId="18508" xr:uid="{00000000-0005-0000-0000-000096800000}"/>
    <cellStyle name="Total 35 10 2 2" xfId="36124" xr:uid="{00000000-0005-0000-0000-000097800000}"/>
    <cellStyle name="Total 35 10 3" xfId="36123" xr:uid="{00000000-0005-0000-0000-000098800000}"/>
    <cellStyle name="Total 35 11" xfId="18509" xr:uid="{00000000-0005-0000-0000-000099800000}"/>
    <cellStyle name="Total 35 11 2" xfId="36125" xr:uid="{00000000-0005-0000-0000-00009A800000}"/>
    <cellStyle name="Total 35 12" xfId="36122" xr:uid="{00000000-0005-0000-0000-00009B800000}"/>
    <cellStyle name="Total 35 2" xfId="18510" xr:uid="{00000000-0005-0000-0000-00009C800000}"/>
    <cellStyle name="Total 35 2 2" xfId="18511" xr:uid="{00000000-0005-0000-0000-00009D800000}"/>
    <cellStyle name="Total 35 2 2 2" xfId="18512" xr:uid="{00000000-0005-0000-0000-00009E800000}"/>
    <cellStyle name="Total 35 2 2 2 2" xfId="36128" xr:uid="{00000000-0005-0000-0000-00009F800000}"/>
    <cellStyle name="Total 35 2 2 3" xfId="36127" xr:uid="{00000000-0005-0000-0000-0000A0800000}"/>
    <cellStyle name="Total 35 2 3" xfId="18513" xr:uid="{00000000-0005-0000-0000-0000A1800000}"/>
    <cellStyle name="Total 35 2 3 2" xfId="18514" xr:uid="{00000000-0005-0000-0000-0000A2800000}"/>
    <cellStyle name="Total 35 2 3 2 2" xfId="36130" xr:uid="{00000000-0005-0000-0000-0000A3800000}"/>
    <cellStyle name="Total 35 2 3 3" xfId="36129" xr:uid="{00000000-0005-0000-0000-0000A4800000}"/>
    <cellStyle name="Total 35 2 4" xfId="18515" xr:uid="{00000000-0005-0000-0000-0000A5800000}"/>
    <cellStyle name="Total 35 2 4 2" xfId="36131" xr:uid="{00000000-0005-0000-0000-0000A6800000}"/>
    <cellStyle name="Total 35 2 5" xfId="36126" xr:uid="{00000000-0005-0000-0000-0000A7800000}"/>
    <cellStyle name="Total 35 3" xfId="18516" xr:uid="{00000000-0005-0000-0000-0000A8800000}"/>
    <cellStyle name="Total 35 3 2" xfId="18517" xr:uid="{00000000-0005-0000-0000-0000A9800000}"/>
    <cellStyle name="Total 35 3 2 2" xfId="18518" xr:uid="{00000000-0005-0000-0000-0000AA800000}"/>
    <cellStyle name="Total 35 3 2 2 2" xfId="36134" xr:uid="{00000000-0005-0000-0000-0000AB800000}"/>
    <cellStyle name="Total 35 3 2 3" xfId="36133" xr:uid="{00000000-0005-0000-0000-0000AC800000}"/>
    <cellStyle name="Total 35 3 3" xfId="18519" xr:uid="{00000000-0005-0000-0000-0000AD800000}"/>
    <cellStyle name="Total 35 3 3 2" xfId="18520" xr:uid="{00000000-0005-0000-0000-0000AE800000}"/>
    <cellStyle name="Total 35 3 3 2 2" xfId="36136" xr:uid="{00000000-0005-0000-0000-0000AF800000}"/>
    <cellStyle name="Total 35 3 3 3" xfId="36135" xr:uid="{00000000-0005-0000-0000-0000B0800000}"/>
    <cellStyle name="Total 35 3 4" xfId="18521" xr:uid="{00000000-0005-0000-0000-0000B1800000}"/>
    <cellStyle name="Total 35 3 4 2" xfId="36137" xr:uid="{00000000-0005-0000-0000-0000B2800000}"/>
    <cellStyle name="Total 35 3 5" xfId="36132" xr:uid="{00000000-0005-0000-0000-0000B3800000}"/>
    <cellStyle name="Total 35 4" xfId="18522" xr:uid="{00000000-0005-0000-0000-0000B4800000}"/>
    <cellStyle name="Total 35 4 2" xfId="18523" xr:uid="{00000000-0005-0000-0000-0000B5800000}"/>
    <cellStyle name="Total 35 4 2 2" xfId="18524" xr:uid="{00000000-0005-0000-0000-0000B6800000}"/>
    <cellStyle name="Total 35 4 2 2 2" xfId="36140" xr:uid="{00000000-0005-0000-0000-0000B7800000}"/>
    <cellStyle name="Total 35 4 2 3" xfId="36139" xr:uid="{00000000-0005-0000-0000-0000B8800000}"/>
    <cellStyle name="Total 35 4 3" xfId="18525" xr:uid="{00000000-0005-0000-0000-0000B9800000}"/>
    <cellStyle name="Total 35 4 3 2" xfId="18526" xr:uid="{00000000-0005-0000-0000-0000BA800000}"/>
    <cellStyle name="Total 35 4 3 2 2" xfId="36142" xr:uid="{00000000-0005-0000-0000-0000BB800000}"/>
    <cellStyle name="Total 35 4 3 3" xfId="36141" xr:uid="{00000000-0005-0000-0000-0000BC800000}"/>
    <cellStyle name="Total 35 4 4" xfId="18527" xr:uid="{00000000-0005-0000-0000-0000BD800000}"/>
    <cellStyle name="Total 35 4 4 2" xfId="36143" xr:uid="{00000000-0005-0000-0000-0000BE800000}"/>
    <cellStyle name="Total 35 4 5" xfId="36138" xr:uid="{00000000-0005-0000-0000-0000BF800000}"/>
    <cellStyle name="Total 35 5" xfId="18528" xr:uid="{00000000-0005-0000-0000-0000C0800000}"/>
    <cellStyle name="Total 35 5 2" xfId="18529" xr:uid="{00000000-0005-0000-0000-0000C1800000}"/>
    <cellStyle name="Total 35 5 2 2" xfId="18530" xr:uid="{00000000-0005-0000-0000-0000C2800000}"/>
    <cellStyle name="Total 35 5 2 2 2" xfId="36146" xr:uid="{00000000-0005-0000-0000-0000C3800000}"/>
    <cellStyle name="Total 35 5 2 3" xfId="36145" xr:uid="{00000000-0005-0000-0000-0000C4800000}"/>
    <cellStyle name="Total 35 5 3" xfId="18531" xr:uid="{00000000-0005-0000-0000-0000C5800000}"/>
    <cellStyle name="Total 35 5 3 2" xfId="18532" xr:uid="{00000000-0005-0000-0000-0000C6800000}"/>
    <cellStyle name="Total 35 5 3 2 2" xfId="36148" xr:uid="{00000000-0005-0000-0000-0000C7800000}"/>
    <cellStyle name="Total 35 5 3 3" xfId="36147" xr:uid="{00000000-0005-0000-0000-0000C8800000}"/>
    <cellStyle name="Total 35 5 4" xfId="18533" xr:uid="{00000000-0005-0000-0000-0000C9800000}"/>
    <cellStyle name="Total 35 5 4 2" xfId="18534" xr:uid="{00000000-0005-0000-0000-0000CA800000}"/>
    <cellStyle name="Total 35 5 4 2 2" xfId="36150" xr:uid="{00000000-0005-0000-0000-0000CB800000}"/>
    <cellStyle name="Total 35 5 4 3" xfId="36149" xr:uid="{00000000-0005-0000-0000-0000CC800000}"/>
    <cellStyle name="Total 35 5 5" xfId="18535" xr:uid="{00000000-0005-0000-0000-0000CD800000}"/>
    <cellStyle name="Total 35 5 5 2" xfId="36151" xr:uid="{00000000-0005-0000-0000-0000CE800000}"/>
    <cellStyle name="Total 35 5 6" xfId="36144" xr:uid="{00000000-0005-0000-0000-0000CF800000}"/>
    <cellStyle name="Total 35 6" xfId="18536" xr:uid="{00000000-0005-0000-0000-0000D0800000}"/>
    <cellStyle name="Total 35 6 2" xfId="18537" xr:uid="{00000000-0005-0000-0000-0000D1800000}"/>
    <cellStyle name="Total 35 6 2 2" xfId="18538" xr:uid="{00000000-0005-0000-0000-0000D2800000}"/>
    <cellStyle name="Total 35 6 2 2 2" xfId="36154" xr:uid="{00000000-0005-0000-0000-0000D3800000}"/>
    <cellStyle name="Total 35 6 2 3" xfId="36153" xr:uid="{00000000-0005-0000-0000-0000D4800000}"/>
    <cellStyle name="Total 35 6 3" xfId="18539" xr:uid="{00000000-0005-0000-0000-0000D5800000}"/>
    <cellStyle name="Total 35 6 3 2" xfId="18540" xr:uid="{00000000-0005-0000-0000-0000D6800000}"/>
    <cellStyle name="Total 35 6 3 2 2" xfId="36156" xr:uid="{00000000-0005-0000-0000-0000D7800000}"/>
    <cellStyle name="Total 35 6 3 3" xfId="36155" xr:uid="{00000000-0005-0000-0000-0000D8800000}"/>
    <cellStyle name="Total 35 6 4" xfId="18541" xr:uid="{00000000-0005-0000-0000-0000D9800000}"/>
    <cellStyle name="Total 35 6 4 2" xfId="36157" xr:uid="{00000000-0005-0000-0000-0000DA800000}"/>
    <cellStyle name="Total 35 6 5" xfId="36152" xr:uid="{00000000-0005-0000-0000-0000DB800000}"/>
    <cellStyle name="Total 35 7" xfId="18542" xr:uid="{00000000-0005-0000-0000-0000DC800000}"/>
    <cellStyle name="Total 35 7 2" xfId="18543" xr:uid="{00000000-0005-0000-0000-0000DD800000}"/>
    <cellStyle name="Total 35 7 2 2" xfId="36159" xr:uid="{00000000-0005-0000-0000-0000DE800000}"/>
    <cellStyle name="Total 35 7 3" xfId="36158" xr:uid="{00000000-0005-0000-0000-0000DF800000}"/>
    <cellStyle name="Total 35 8" xfId="18544" xr:uid="{00000000-0005-0000-0000-0000E0800000}"/>
    <cellStyle name="Total 35 8 2" xfId="18545" xr:uid="{00000000-0005-0000-0000-0000E1800000}"/>
    <cellStyle name="Total 35 8 2 2" xfId="36161" xr:uid="{00000000-0005-0000-0000-0000E2800000}"/>
    <cellStyle name="Total 35 8 3" xfId="36160" xr:uid="{00000000-0005-0000-0000-0000E3800000}"/>
    <cellStyle name="Total 35 9" xfId="18546" xr:uid="{00000000-0005-0000-0000-0000E4800000}"/>
    <cellStyle name="Total 35 9 2" xfId="18547" xr:uid="{00000000-0005-0000-0000-0000E5800000}"/>
    <cellStyle name="Total 35 9 2 2" xfId="36163" xr:uid="{00000000-0005-0000-0000-0000E6800000}"/>
    <cellStyle name="Total 35 9 3" xfId="36162" xr:uid="{00000000-0005-0000-0000-0000E7800000}"/>
    <cellStyle name="Total 36" xfId="18548" xr:uid="{00000000-0005-0000-0000-0000E8800000}"/>
    <cellStyle name="Total 36 10" xfId="18549" xr:uid="{00000000-0005-0000-0000-0000E9800000}"/>
    <cellStyle name="Total 36 10 2" xfId="18550" xr:uid="{00000000-0005-0000-0000-0000EA800000}"/>
    <cellStyle name="Total 36 10 2 2" xfId="36166" xr:uid="{00000000-0005-0000-0000-0000EB800000}"/>
    <cellStyle name="Total 36 10 3" xfId="36165" xr:uid="{00000000-0005-0000-0000-0000EC800000}"/>
    <cellStyle name="Total 36 11" xfId="18551" xr:uid="{00000000-0005-0000-0000-0000ED800000}"/>
    <cellStyle name="Total 36 11 2" xfId="36167" xr:uid="{00000000-0005-0000-0000-0000EE800000}"/>
    <cellStyle name="Total 36 12" xfId="36164" xr:uid="{00000000-0005-0000-0000-0000EF800000}"/>
    <cellStyle name="Total 36 2" xfId="18552" xr:uid="{00000000-0005-0000-0000-0000F0800000}"/>
    <cellStyle name="Total 36 2 2" xfId="18553" xr:uid="{00000000-0005-0000-0000-0000F1800000}"/>
    <cellStyle name="Total 36 2 2 2" xfId="18554" xr:uid="{00000000-0005-0000-0000-0000F2800000}"/>
    <cellStyle name="Total 36 2 2 2 2" xfId="36170" xr:uid="{00000000-0005-0000-0000-0000F3800000}"/>
    <cellStyle name="Total 36 2 2 3" xfId="36169" xr:uid="{00000000-0005-0000-0000-0000F4800000}"/>
    <cellStyle name="Total 36 2 3" xfId="18555" xr:uid="{00000000-0005-0000-0000-0000F5800000}"/>
    <cellStyle name="Total 36 2 3 2" xfId="18556" xr:uid="{00000000-0005-0000-0000-0000F6800000}"/>
    <cellStyle name="Total 36 2 3 2 2" xfId="36172" xr:uid="{00000000-0005-0000-0000-0000F7800000}"/>
    <cellStyle name="Total 36 2 3 3" xfId="36171" xr:uid="{00000000-0005-0000-0000-0000F8800000}"/>
    <cellStyle name="Total 36 2 4" xfId="18557" xr:uid="{00000000-0005-0000-0000-0000F9800000}"/>
    <cellStyle name="Total 36 2 4 2" xfId="36173" xr:uid="{00000000-0005-0000-0000-0000FA800000}"/>
    <cellStyle name="Total 36 2 5" xfId="36168" xr:uid="{00000000-0005-0000-0000-0000FB800000}"/>
    <cellStyle name="Total 36 3" xfId="18558" xr:uid="{00000000-0005-0000-0000-0000FC800000}"/>
    <cellStyle name="Total 36 3 2" xfId="18559" xr:uid="{00000000-0005-0000-0000-0000FD800000}"/>
    <cellStyle name="Total 36 3 2 2" xfId="18560" xr:uid="{00000000-0005-0000-0000-0000FE800000}"/>
    <cellStyle name="Total 36 3 2 2 2" xfId="36176" xr:uid="{00000000-0005-0000-0000-0000FF800000}"/>
    <cellStyle name="Total 36 3 2 3" xfId="36175" xr:uid="{00000000-0005-0000-0000-000000810000}"/>
    <cellStyle name="Total 36 3 3" xfId="18561" xr:uid="{00000000-0005-0000-0000-000001810000}"/>
    <cellStyle name="Total 36 3 3 2" xfId="18562" xr:uid="{00000000-0005-0000-0000-000002810000}"/>
    <cellStyle name="Total 36 3 3 2 2" xfId="36178" xr:uid="{00000000-0005-0000-0000-000003810000}"/>
    <cellStyle name="Total 36 3 3 3" xfId="36177" xr:uid="{00000000-0005-0000-0000-000004810000}"/>
    <cellStyle name="Total 36 3 4" xfId="18563" xr:uid="{00000000-0005-0000-0000-000005810000}"/>
    <cellStyle name="Total 36 3 4 2" xfId="36179" xr:uid="{00000000-0005-0000-0000-000006810000}"/>
    <cellStyle name="Total 36 3 5" xfId="36174" xr:uid="{00000000-0005-0000-0000-000007810000}"/>
    <cellStyle name="Total 36 4" xfId="18564" xr:uid="{00000000-0005-0000-0000-000008810000}"/>
    <cellStyle name="Total 36 4 2" xfId="18565" xr:uid="{00000000-0005-0000-0000-000009810000}"/>
    <cellStyle name="Total 36 4 2 2" xfId="18566" xr:uid="{00000000-0005-0000-0000-00000A810000}"/>
    <cellStyle name="Total 36 4 2 2 2" xfId="36182" xr:uid="{00000000-0005-0000-0000-00000B810000}"/>
    <cellStyle name="Total 36 4 2 3" xfId="36181" xr:uid="{00000000-0005-0000-0000-00000C810000}"/>
    <cellStyle name="Total 36 4 3" xfId="18567" xr:uid="{00000000-0005-0000-0000-00000D810000}"/>
    <cellStyle name="Total 36 4 3 2" xfId="18568" xr:uid="{00000000-0005-0000-0000-00000E810000}"/>
    <cellStyle name="Total 36 4 3 2 2" xfId="36184" xr:uid="{00000000-0005-0000-0000-00000F810000}"/>
    <cellStyle name="Total 36 4 3 3" xfId="36183" xr:uid="{00000000-0005-0000-0000-000010810000}"/>
    <cellStyle name="Total 36 4 4" xfId="18569" xr:uid="{00000000-0005-0000-0000-000011810000}"/>
    <cellStyle name="Total 36 4 4 2" xfId="36185" xr:uid="{00000000-0005-0000-0000-000012810000}"/>
    <cellStyle name="Total 36 4 5" xfId="36180" xr:uid="{00000000-0005-0000-0000-000013810000}"/>
    <cellStyle name="Total 36 5" xfId="18570" xr:uid="{00000000-0005-0000-0000-000014810000}"/>
    <cellStyle name="Total 36 5 2" xfId="18571" xr:uid="{00000000-0005-0000-0000-000015810000}"/>
    <cellStyle name="Total 36 5 2 2" xfId="18572" xr:uid="{00000000-0005-0000-0000-000016810000}"/>
    <cellStyle name="Total 36 5 2 2 2" xfId="36188" xr:uid="{00000000-0005-0000-0000-000017810000}"/>
    <cellStyle name="Total 36 5 2 3" xfId="36187" xr:uid="{00000000-0005-0000-0000-000018810000}"/>
    <cellStyle name="Total 36 5 3" xfId="18573" xr:uid="{00000000-0005-0000-0000-000019810000}"/>
    <cellStyle name="Total 36 5 3 2" xfId="18574" xr:uid="{00000000-0005-0000-0000-00001A810000}"/>
    <cellStyle name="Total 36 5 3 2 2" xfId="36190" xr:uid="{00000000-0005-0000-0000-00001B810000}"/>
    <cellStyle name="Total 36 5 3 3" xfId="36189" xr:uid="{00000000-0005-0000-0000-00001C810000}"/>
    <cellStyle name="Total 36 5 4" xfId="18575" xr:uid="{00000000-0005-0000-0000-00001D810000}"/>
    <cellStyle name="Total 36 5 4 2" xfId="18576" xr:uid="{00000000-0005-0000-0000-00001E810000}"/>
    <cellStyle name="Total 36 5 4 2 2" xfId="36192" xr:uid="{00000000-0005-0000-0000-00001F810000}"/>
    <cellStyle name="Total 36 5 4 3" xfId="36191" xr:uid="{00000000-0005-0000-0000-000020810000}"/>
    <cellStyle name="Total 36 5 5" xfId="18577" xr:uid="{00000000-0005-0000-0000-000021810000}"/>
    <cellStyle name="Total 36 5 5 2" xfId="36193" xr:uid="{00000000-0005-0000-0000-000022810000}"/>
    <cellStyle name="Total 36 5 6" xfId="36186" xr:uid="{00000000-0005-0000-0000-000023810000}"/>
    <cellStyle name="Total 36 6" xfId="18578" xr:uid="{00000000-0005-0000-0000-000024810000}"/>
    <cellStyle name="Total 36 6 2" xfId="18579" xr:uid="{00000000-0005-0000-0000-000025810000}"/>
    <cellStyle name="Total 36 6 2 2" xfId="18580" xr:uid="{00000000-0005-0000-0000-000026810000}"/>
    <cellStyle name="Total 36 6 2 2 2" xfId="36196" xr:uid="{00000000-0005-0000-0000-000027810000}"/>
    <cellStyle name="Total 36 6 2 3" xfId="36195" xr:uid="{00000000-0005-0000-0000-000028810000}"/>
    <cellStyle name="Total 36 6 3" xfId="18581" xr:uid="{00000000-0005-0000-0000-000029810000}"/>
    <cellStyle name="Total 36 6 3 2" xfId="18582" xr:uid="{00000000-0005-0000-0000-00002A810000}"/>
    <cellStyle name="Total 36 6 3 2 2" xfId="36198" xr:uid="{00000000-0005-0000-0000-00002B810000}"/>
    <cellStyle name="Total 36 6 3 3" xfId="36197" xr:uid="{00000000-0005-0000-0000-00002C810000}"/>
    <cellStyle name="Total 36 6 4" xfId="18583" xr:uid="{00000000-0005-0000-0000-00002D810000}"/>
    <cellStyle name="Total 36 6 4 2" xfId="36199" xr:uid="{00000000-0005-0000-0000-00002E810000}"/>
    <cellStyle name="Total 36 6 5" xfId="36194" xr:uid="{00000000-0005-0000-0000-00002F810000}"/>
    <cellStyle name="Total 36 7" xfId="18584" xr:uid="{00000000-0005-0000-0000-000030810000}"/>
    <cellStyle name="Total 36 7 2" xfId="18585" xr:uid="{00000000-0005-0000-0000-000031810000}"/>
    <cellStyle name="Total 36 7 2 2" xfId="36201" xr:uid="{00000000-0005-0000-0000-000032810000}"/>
    <cellStyle name="Total 36 7 3" xfId="36200" xr:uid="{00000000-0005-0000-0000-000033810000}"/>
    <cellStyle name="Total 36 8" xfId="18586" xr:uid="{00000000-0005-0000-0000-000034810000}"/>
    <cellStyle name="Total 36 8 2" xfId="18587" xr:uid="{00000000-0005-0000-0000-000035810000}"/>
    <cellStyle name="Total 36 8 2 2" xfId="36203" xr:uid="{00000000-0005-0000-0000-000036810000}"/>
    <cellStyle name="Total 36 8 3" xfId="36202" xr:uid="{00000000-0005-0000-0000-000037810000}"/>
    <cellStyle name="Total 36 9" xfId="18588" xr:uid="{00000000-0005-0000-0000-000038810000}"/>
    <cellStyle name="Total 36 9 2" xfId="18589" xr:uid="{00000000-0005-0000-0000-000039810000}"/>
    <cellStyle name="Total 36 9 2 2" xfId="36205" xr:uid="{00000000-0005-0000-0000-00003A810000}"/>
    <cellStyle name="Total 36 9 3" xfId="36204" xr:uid="{00000000-0005-0000-0000-00003B810000}"/>
    <cellStyle name="Total 37" xfId="18590" xr:uid="{00000000-0005-0000-0000-00003C810000}"/>
    <cellStyle name="Total 37 10" xfId="18591" xr:uid="{00000000-0005-0000-0000-00003D810000}"/>
    <cellStyle name="Total 37 10 2" xfId="18592" xr:uid="{00000000-0005-0000-0000-00003E810000}"/>
    <cellStyle name="Total 37 10 2 2" xfId="36208" xr:uid="{00000000-0005-0000-0000-00003F810000}"/>
    <cellStyle name="Total 37 10 3" xfId="36207" xr:uid="{00000000-0005-0000-0000-000040810000}"/>
    <cellStyle name="Total 37 11" xfId="18593" xr:uid="{00000000-0005-0000-0000-000041810000}"/>
    <cellStyle name="Total 37 11 2" xfId="36209" xr:uid="{00000000-0005-0000-0000-000042810000}"/>
    <cellStyle name="Total 37 12" xfId="36206" xr:uid="{00000000-0005-0000-0000-000043810000}"/>
    <cellStyle name="Total 37 2" xfId="18594" xr:uid="{00000000-0005-0000-0000-000044810000}"/>
    <cellStyle name="Total 37 2 2" xfId="18595" xr:uid="{00000000-0005-0000-0000-000045810000}"/>
    <cellStyle name="Total 37 2 2 2" xfId="18596" xr:uid="{00000000-0005-0000-0000-000046810000}"/>
    <cellStyle name="Total 37 2 2 2 2" xfId="36212" xr:uid="{00000000-0005-0000-0000-000047810000}"/>
    <cellStyle name="Total 37 2 2 3" xfId="36211" xr:uid="{00000000-0005-0000-0000-000048810000}"/>
    <cellStyle name="Total 37 2 3" xfId="18597" xr:uid="{00000000-0005-0000-0000-000049810000}"/>
    <cellStyle name="Total 37 2 3 2" xfId="18598" xr:uid="{00000000-0005-0000-0000-00004A810000}"/>
    <cellStyle name="Total 37 2 3 2 2" xfId="36214" xr:uid="{00000000-0005-0000-0000-00004B810000}"/>
    <cellStyle name="Total 37 2 3 3" xfId="36213" xr:uid="{00000000-0005-0000-0000-00004C810000}"/>
    <cellStyle name="Total 37 2 4" xfId="18599" xr:uid="{00000000-0005-0000-0000-00004D810000}"/>
    <cellStyle name="Total 37 2 4 2" xfId="36215" xr:uid="{00000000-0005-0000-0000-00004E810000}"/>
    <cellStyle name="Total 37 2 5" xfId="36210" xr:uid="{00000000-0005-0000-0000-00004F810000}"/>
    <cellStyle name="Total 37 3" xfId="18600" xr:uid="{00000000-0005-0000-0000-000050810000}"/>
    <cellStyle name="Total 37 3 2" xfId="18601" xr:uid="{00000000-0005-0000-0000-000051810000}"/>
    <cellStyle name="Total 37 3 2 2" xfId="18602" xr:uid="{00000000-0005-0000-0000-000052810000}"/>
    <cellStyle name="Total 37 3 2 2 2" xfId="36218" xr:uid="{00000000-0005-0000-0000-000053810000}"/>
    <cellStyle name="Total 37 3 2 3" xfId="36217" xr:uid="{00000000-0005-0000-0000-000054810000}"/>
    <cellStyle name="Total 37 3 3" xfId="18603" xr:uid="{00000000-0005-0000-0000-000055810000}"/>
    <cellStyle name="Total 37 3 3 2" xfId="18604" xr:uid="{00000000-0005-0000-0000-000056810000}"/>
    <cellStyle name="Total 37 3 3 2 2" xfId="36220" xr:uid="{00000000-0005-0000-0000-000057810000}"/>
    <cellStyle name="Total 37 3 3 3" xfId="36219" xr:uid="{00000000-0005-0000-0000-000058810000}"/>
    <cellStyle name="Total 37 3 4" xfId="18605" xr:uid="{00000000-0005-0000-0000-000059810000}"/>
    <cellStyle name="Total 37 3 4 2" xfId="36221" xr:uid="{00000000-0005-0000-0000-00005A810000}"/>
    <cellStyle name="Total 37 3 5" xfId="36216" xr:uid="{00000000-0005-0000-0000-00005B810000}"/>
    <cellStyle name="Total 37 4" xfId="18606" xr:uid="{00000000-0005-0000-0000-00005C810000}"/>
    <cellStyle name="Total 37 4 2" xfId="18607" xr:uid="{00000000-0005-0000-0000-00005D810000}"/>
    <cellStyle name="Total 37 4 2 2" xfId="18608" xr:uid="{00000000-0005-0000-0000-00005E810000}"/>
    <cellStyle name="Total 37 4 2 2 2" xfId="36224" xr:uid="{00000000-0005-0000-0000-00005F810000}"/>
    <cellStyle name="Total 37 4 2 3" xfId="36223" xr:uid="{00000000-0005-0000-0000-000060810000}"/>
    <cellStyle name="Total 37 4 3" xfId="18609" xr:uid="{00000000-0005-0000-0000-000061810000}"/>
    <cellStyle name="Total 37 4 3 2" xfId="18610" xr:uid="{00000000-0005-0000-0000-000062810000}"/>
    <cellStyle name="Total 37 4 3 2 2" xfId="36226" xr:uid="{00000000-0005-0000-0000-000063810000}"/>
    <cellStyle name="Total 37 4 3 3" xfId="36225" xr:uid="{00000000-0005-0000-0000-000064810000}"/>
    <cellStyle name="Total 37 4 4" xfId="18611" xr:uid="{00000000-0005-0000-0000-000065810000}"/>
    <cellStyle name="Total 37 4 4 2" xfId="36227" xr:uid="{00000000-0005-0000-0000-000066810000}"/>
    <cellStyle name="Total 37 4 5" xfId="36222" xr:uid="{00000000-0005-0000-0000-000067810000}"/>
    <cellStyle name="Total 37 5" xfId="18612" xr:uid="{00000000-0005-0000-0000-000068810000}"/>
    <cellStyle name="Total 37 5 2" xfId="18613" xr:uid="{00000000-0005-0000-0000-000069810000}"/>
    <cellStyle name="Total 37 5 2 2" xfId="18614" xr:uid="{00000000-0005-0000-0000-00006A810000}"/>
    <cellStyle name="Total 37 5 2 2 2" xfId="36230" xr:uid="{00000000-0005-0000-0000-00006B810000}"/>
    <cellStyle name="Total 37 5 2 3" xfId="36229" xr:uid="{00000000-0005-0000-0000-00006C810000}"/>
    <cellStyle name="Total 37 5 3" xfId="18615" xr:uid="{00000000-0005-0000-0000-00006D810000}"/>
    <cellStyle name="Total 37 5 3 2" xfId="18616" xr:uid="{00000000-0005-0000-0000-00006E810000}"/>
    <cellStyle name="Total 37 5 3 2 2" xfId="36232" xr:uid="{00000000-0005-0000-0000-00006F810000}"/>
    <cellStyle name="Total 37 5 3 3" xfId="36231" xr:uid="{00000000-0005-0000-0000-000070810000}"/>
    <cellStyle name="Total 37 5 4" xfId="18617" xr:uid="{00000000-0005-0000-0000-000071810000}"/>
    <cellStyle name="Total 37 5 4 2" xfId="18618" xr:uid="{00000000-0005-0000-0000-000072810000}"/>
    <cellStyle name="Total 37 5 4 2 2" xfId="36234" xr:uid="{00000000-0005-0000-0000-000073810000}"/>
    <cellStyle name="Total 37 5 4 3" xfId="36233" xr:uid="{00000000-0005-0000-0000-000074810000}"/>
    <cellStyle name="Total 37 5 5" xfId="18619" xr:uid="{00000000-0005-0000-0000-000075810000}"/>
    <cellStyle name="Total 37 5 5 2" xfId="36235" xr:uid="{00000000-0005-0000-0000-000076810000}"/>
    <cellStyle name="Total 37 5 6" xfId="36228" xr:uid="{00000000-0005-0000-0000-000077810000}"/>
    <cellStyle name="Total 37 6" xfId="18620" xr:uid="{00000000-0005-0000-0000-000078810000}"/>
    <cellStyle name="Total 37 6 2" xfId="18621" xr:uid="{00000000-0005-0000-0000-000079810000}"/>
    <cellStyle name="Total 37 6 2 2" xfId="18622" xr:uid="{00000000-0005-0000-0000-00007A810000}"/>
    <cellStyle name="Total 37 6 2 2 2" xfId="36238" xr:uid="{00000000-0005-0000-0000-00007B810000}"/>
    <cellStyle name="Total 37 6 2 3" xfId="36237" xr:uid="{00000000-0005-0000-0000-00007C810000}"/>
    <cellStyle name="Total 37 6 3" xfId="18623" xr:uid="{00000000-0005-0000-0000-00007D810000}"/>
    <cellStyle name="Total 37 6 3 2" xfId="18624" xr:uid="{00000000-0005-0000-0000-00007E810000}"/>
    <cellStyle name="Total 37 6 3 2 2" xfId="36240" xr:uid="{00000000-0005-0000-0000-00007F810000}"/>
    <cellStyle name="Total 37 6 3 3" xfId="36239" xr:uid="{00000000-0005-0000-0000-000080810000}"/>
    <cellStyle name="Total 37 6 4" xfId="18625" xr:uid="{00000000-0005-0000-0000-000081810000}"/>
    <cellStyle name="Total 37 6 4 2" xfId="36241" xr:uid="{00000000-0005-0000-0000-000082810000}"/>
    <cellStyle name="Total 37 6 5" xfId="36236" xr:uid="{00000000-0005-0000-0000-000083810000}"/>
    <cellStyle name="Total 37 7" xfId="18626" xr:uid="{00000000-0005-0000-0000-000084810000}"/>
    <cellStyle name="Total 37 7 2" xfId="18627" xr:uid="{00000000-0005-0000-0000-000085810000}"/>
    <cellStyle name="Total 37 7 2 2" xfId="36243" xr:uid="{00000000-0005-0000-0000-000086810000}"/>
    <cellStyle name="Total 37 7 3" xfId="36242" xr:uid="{00000000-0005-0000-0000-000087810000}"/>
    <cellStyle name="Total 37 8" xfId="18628" xr:uid="{00000000-0005-0000-0000-000088810000}"/>
    <cellStyle name="Total 37 8 2" xfId="18629" xr:uid="{00000000-0005-0000-0000-000089810000}"/>
    <cellStyle name="Total 37 8 2 2" xfId="36245" xr:uid="{00000000-0005-0000-0000-00008A810000}"/>
    <cellStyle name="Total 37 8 3" xfId="36244" xr:uid="{00000000-0005-0000-0000-00008B810000}"/>
    <cellStyle name="Total 37 9" xfId="18630" xr:uid="{00000000-0005-0000-0000-00008C810000}"/>
    <cellStyle name="Total 37 9 2" xfId="18631" xr:uid="{00000000-0005-0000-0000-00008D810000}"/>
    <cellStyle name="Total 37 9 2 2" xfId="36247" xr:uid="{00000000-0005-0000-0000-00008E810000}"/>
    <cellStyle name="Total 37 9 3" xfId="36246" xr:uid="{00000000-0005-0000-0000-00008F810000}"/>
    <cellStyle name="Total 38" xfId="18632" xr:uid="{00000000-0005-0000-0000-000090810000}"/>
    <cellStyle name="Total 38 10" xfId="18633" xr:uid="{00000000-0005-0000-0000-000091810000}"/>
    <cellStyle name="Total 38 10 2" xfId="18634" xr:uid="{00000000-0005-0000-0000-000092810000}"/>
    <cellStyle name="Total 38 10 2 2" xfId="36250" xr:uid="{00000000-0005-0000-0000-000093810000}"/>
    <cellStyle name="Total 38 10 3" xfId="36249" xr:uid="{00000000-0005-0000-0000-000094810000}"/>
    <cellStyle name="Total 38 11" xfId="18635" xr:uid="{00000000-0005-0000-0000-000095810000}"/>
    <cellStyle name="Total 38 11 2" xfId="36251" xr:uid="{00000000-0005-0000-0000-000096810000}"/>
    <cellStyle name="Total 38 12" xfId="36248" xr:uid="{00000000-0005-0000-0000-000097810000}"/>
    <cellStyle name="Total 38 2" xfId="18636" xr:uid="{00000000-0005-0000-0000-000098810000}"/>
    <cellStyle name="Total 38 2 2" xfId="18637" xr:uid="{00000000-0005-0000-0000-000099810000}"/>
    <cellStyle name="Total 38 2 2 2" xfId="18638" xr:uid="{00000000-0005-0000-0000-00009A810000}"/>
    <cellStyle name="Total 38 2 2 2 2" xfId="36254" xr:uid="{00000000-0005-0000-0000-00009B810000}"/>
    <cellStyle name="Total 38 2 2 3" xfId="36253" xr:uid="{00000000-0005-0000-0000-00009C810000}"/>
    <cellStyle name="Total 38 2 3" xfId="18639" xr:uid="{00000000-0005-0000-0000-00009D810000}"/>
    <cellStyle name="Total 38 2 3 2" xfId="18640" xr:uid="{00000000-0005-0000-0000-00009E810000}"/>
    <cellStyle name="Total 38 2 3 2 2" xfId="36256" xr:uid="{00000000-0005-0000-0000-00009F810000}"/>
    <cellStyle name="Total 38 2 3 3" xfId="36255" xr:uid="{00000000-0005-0000-0000-0000A0810000}"/>
    <cellStyle name="Total 38 2 4" xfId="18641" xr:uid="{00000000-0005-0000-0000-0000A1810000}"/>
    <cellStyle name="Total 38 2 4 2" xfId="36257" xr:uid="{00000000-0005-0000-0000-0000A2810000}"/>
    <cellStyle name="Total 38 2 5" xfId="36252" xr:uid="{00000000-0005-0000-0000-0000A3810000}"/>
    <cellStyle name="Total 38 3" xfId="18642" xr:uid="{00000000-0005-0000-0000-0000A4810000}"/>
    <cellStyle name="Total 38 3 2" xfId="18643" xr:uid="{00000000-0005-0000-0000-0000A5810000}"/>
    <cellStyle name="Total 38 3 2 2" xfId="18644" xr:uid="{00000000-0005-0000-0000-0000A6810000}"/>
    <cellStyle name="Total 38 3 2 2 2" xfId="36260" xr:uid="{00000000-0005-0000-0000-0000A7810000}"/>
    <cellStyle name="Total 38 3 2 3" xfId="36259" xr:uid="{00000000-0005-0000-0000-0000A8810000}"/>
    <cellStyle name="Total 38 3 3" xfId="18645" xr:uid="{00000000-0005-0000-0000-0000A9810000}"/>
    <cellStyle name="Total 38 3 3 2" xfId="18646" xr:uid="{00000000-0005-0000-0000-0000AA810000}"/>
    <cellStyle name="Total 38 3 3 2 2" xfId="36262" xr:uid="{00000000-0005-0000-0000-0000AB810000}"/>
    <cellStyle name="Total 38 3 3 3" xfId="36261" xr:uid="{00000000-0005-0000-0000-0000AC810000}"/>
    <cellStyle name="Total 38 3 4" xfId="18647" xr:uid="{00000000-0005-0000-0000-0000AD810000}"/>
    <cellStyle name="Total 38 3 4 2" xfId="36263" xr:uid="{00000000-0005-0000-0000-0000AE810000}"/>
    <cellStyle name="Total 38 3 5" xfId="36258" xr:uid="{00000000-0005-0000-0000-0000AF810000}"/>
    <cellStyle name="Total 38 4" xfId="18648" xr:uid="{00000000-0005-0000-0000-0000B0810000}"/>
    <cellStyle name="Total 38 4 2" xfId="18649" xr:uid="{00000000-0005-0000-0000-0000B1810000}"/>
    <cellStyle name="Total 38 4 2 2" xfId="18650" xr:uid="{00000000-0005-0000-0000-0000B2810000}"/>
    <cellStyle name="Total 38 4 2 2 2" xfId="36266" xr:uid="{00000000-0005-0000-0000-0000B3810000}"/>
    <cellStyle name="Total 38 4 2 3" xfId="36265" xr:uid="{00000000-0005-0000-0000-0000B4810000}"/>
    <cellStyle name="Total 38 4 3" xfId="18651" xr:uid="{00000000-0005-0000-0000-0000B5810000}"/>
    <cellStyle name="Total 38 4 3 2" xfId="18652" xr:uid="{00000000-0005-0000-0000-0000B6810000}"/>
    <cellStyle name="Total 38 4 3 2 2" xfId="36268" xr:uid="{00000000-0005-0000-0000-0000B7810000}"/>
    <cellStyle name="Total 38 4 3 3" xfId="36267" xr:uid="{00000000-0005-0000-0000-0000B8810000}"/>
    <cellStyle name="Total 38 4 4" xfId="18653" xr:uid="{00000000-0005-0000-0000-0000B9810000}"/>
    <cellStyle name="Total 38 4 4 2" xfId="36269" xr:uid="{00000000-0005-0000-0000-0000BA810000}"/>
    <cellStyle name="Total 38 4 5" xfId="36264" xr:uid="{00000000-0005-0000-0000-0000BB810000}"/>
    <cellStyle name="Total 38 5" xfId="18654" xr:uid="{00000000-0005-0000-0000-0000BC810000}"/>
    <cellStyle name="Total 38 5 2" xfId="18655" xr:uid="{00000000-0005-0000-0000-0000BD810000}"/>
    <cellStyle name="Total 38 5 2 2" xfId="18656" xr:uid="{00000000-0005-0000-0000-0000BE810000}"/>
    <cellStyle name="Total 38 5 2 2 2" xfId="36272" xr:uid="{00000000-0005-0000-0000-0000BF810000}"/>
    <cellStyle name="Total 38 5 2 3" xfId="36271" xr:uid="{00000000-0005-0000-0000-0000C0810000}"/>
    <cellStyle name="Total 38 5 3" xfId="18657" xr:uid="{00000000-0005-0000-0000-0000C1810000}"/>
    <cellStyle name="Total 38 5 3 2" xfId="18658" xr:uid="{00000000-0005-0000-0000-0000C2810000}"/>
    <cellStyle name="Total 38 5 3 2 2" xfId="36274" xr:uid="{00000000-0005-0000-0000-0000C3810000}"/>
    <cellStyle name="Total 38 5 3 3" xfId="36273" xr:uid="{00000000-0005-0000-0000-0000C4810000}"/>
    <cellStyle name="Total 38 5 4" xfId="18659" xr:uid="{00000000-0005-0000-0000-0000C5810000}"/>
    <cellStyle name="Total 38 5 4 2" xfId="18660" xr:uid="{00000000-0005-0000-0000-0000C6810000}"/>
    <cellStyle name="Total 38 5 4 2 2" xfId="36276" xr:uid="{00000000-0005-0000-0000-0000C7810000}"/>
    <cellStyle name="Total 38 5 4 3" xfId="36275" xr:uid="{00000000-0005-0000-0000-0000C8810000}"/>
    <cellStyle name="Total 38 5 5" xfId="18661" xr:uid="{00000000-0005-0000-0000-0000C9810000}"/>
    <cellStyle name="Total 38 5 5 2" xfId="36277" xr:uid="{00000000-0005-0000-0000-0000CA810000}"/>
    <cellStyle name="Total 38 5 6" xfId="36270" xr:uid="{00000000-0005-0000-0000-0000CB810000}"/>
    <cellStyle name="Total 38 6" xfId="18662" xr:uid="{00000000-0005-0000-0000-0000CC810000}"/>
    <cellStyle name="Total 38 6 2" xfId="18663" xr:uid="{00000000-0005-0000-0000-0000CD810000}"/>
    <cellStyle name="Total 38 6 2 2" xfId="18664" xr:uid="{00000000-0005-0000-0000-0000CE810000}"/>
    <cellStyle name="Total 38 6 2 2 2" xfId="36280" xr:uid="{00000000-0005-0000-0000-0000CF810000}"/>
    <cellStyle name="Total 38 6 2 3" xfId="36279" xr:uid="{00000000-0005-0000-0000-0000D0810000}"/>
    <cellStyle name="Total 38 6 3" xfId="18665" xr:uid="{00000000-0005-0000-0000-0000D1810000}"/>
    <cellStyle name="Total 38 6 3 2" xfId="18666" xr:uid="{00000000-0005-0000-0000-0000D2810000}"/>
    <cellStyle name="Total 38 6 3 2 2" xfId="36282" xr:uid="{00000000-0005-0000-0000-0000D3810000}"/>
    <cellStyle name="Total 38 6 3 3" xfId="36281" xr:uid="{00000000-0005-0000-0000-0000D4810000}"/>
    <cellStyle name="Total 38 6 4" xfId="18667" xr:uid="{00000000-0005-0000-0000-0000D5810000}"/>
    <cellStyle name="Total 38 6 4 2" xfId="36283" xr:uid="{00000000-0005-0000-0000-0000D6810000}"/>
    <cellStyle name="Total 38 6 5" xfId="36278" xr:uid="{00000000-0005-0000-0000-0000D7810000}"/>
    <cellStyle name="Total 38 7" xfId="18668" xr:uid="{00000000-0005-0000-0000-0000D8810000}"/>
    <cellStyle name="Total 38 7 2" xfId="18669" xr:uid="{00000000-0005-0000-0000-0000D9810000}"/>
    <cellStyle name="Total 38 7 2 2" xfId="36285" xr:uid="{00000000-0005-0000-0000-0000DA810000}"/>
    <cellStyle name="Total 38 7 3" xfId="36284" xr:uid="{00000000-0005-0000-0000-0000DB810000}"/>
    <cellStyle name="Total 38 8" xfId="18670" xr:uid="{00000000-0005-0000-0000-0000DC810000}"/>
    <cellStyle name="Total 38 8 2" xfId="18671" xr:uid="{00000000-0005-0000-0000-0000DD810000}"/>
    <cellStyle name="Total 38 8 2 2" xfId="36287" xr:uid="{00000000-0005-0000-0000-0000DE810000}"/>
    <cellStyle name="Total 38 8 3" xfId="36286" xr:uid="{00000000-0005-0000-0000-0000DF810000}"/>
    <cellStyle name="Total 38 9" xfId="18672" xr:uid="{00000000-0005-0000-0000-0000E0810000}"/>
    <cellStyle name="Total 38 9 2" xfId="18673" xr:uid="{00000000-0005-0000-0000-0000E1810000}"/>
    <cellStyle name="Total 38 9 2 2" xfId="36289" xr:uid="{00000000-0005-0000-0000-0000E2810000}"/>
    <cellStyle name="Total 38 9 3" xfId="36288" xr:uid="{00000000-0005-0000-0000-0000E3810000}"/>
    <cellStyle name="Total 39" xfId="18674" xr:uid="{00000000-0005-0000-0000-0000E4810000}"/>
    <cellStyle name="Total 39 10" xfId="18675" xr:uid="{00000000-0005-0000-0000-0000E5810000}"/>
    <cellStyle name="Total 39 10 2" xfId="18676" xr:uid="{00000000-0005-0000-0000-0000E6810000}"/>
    <cellStyle name="Total 39 10 2 2" xfId="36292" xr:uid="{00000000-0005-0000-0000-0000E7810000}"/>
    <cellStyle name="Total 39 10 3" xfId="36291" xr:uid="{00000000-0005-0000-0000-0000E8810000}"/>
    <cellStyle name="Total 39 11" xfId="18677" xr:uid="{00000000-0005-0000-0000-0000E9810000}"/>
    <cellStyle name="Total 39 11 2" xfId="36293" xr:uid="{00000000-0005-0000-0000-0000EA810000}"/>
    <cellStyle name="Total 39 12" xfId="36290" xr:uid="{00000000-0005-0000-0000-0000EB810000}"/>
    <cellStyle name="Total 39 2" xfId="18678" xr:uid="{00000000-0005-0000-0000-0000EC810000}"/>
    <cellStyle name="Total 39 2 2" xfId="18679" xr:uid="{00000000-0005-0000-0000-0000ED810000}"/>
    <cellStyle name="Total 39 2 2 2" xfId="18680" xr:uid="{00000000-0005-0000-0000-0000EE810000}"/>
    <cellStyle name="Total 39 2 2 2 2" xfId="36296" xr:uid="{00000000-0005-0000-0000-0000EF810000}"/>
    <cellStyle name="Total 39 2 2 3" xfId="36295" xr:uid="{00000000-0005-0000-0000-0000F0810000}"/>
    <cellStyle name="Total 39 2 3" xfId="18681" xr:uid="{00000000-0005-0000-0000-0000F1810000}"/>
    <cellStyle name="Total 39 2 3 2" xfId="18682" xr:uid="{00000000-0005-0000-0000-0000F2810000}"/>
    <cellStyle name="Total 39 2 3 2 2" xfId="36298" xr:uid="{00000000-0005-0000-0000-0000F3810000}"/>
    <cellStyle name="Total 39 2 3 3" xfId="36297" xr:uid="{00000000-0005-0000-0000-0000F4810000}"/>
    <cellStyle name="Total 39 2 4" xfId="18683" xr:uid="{00000000-0005-0000-0000-0000F5810000}"/>
    <cellStyle name="Total 39 2 4 2" xfId="36299" xr:uid="{00000000-0005-0000-0000-0000F6810000}"/>
    <cellStyle name="Total 39 2 5" xfId="36294" xr:uid="{00000000-0005-0000-0000-0000F7810000}"/>
    <cellStyle name="Total 39 3" xfId="18684" xr:uid="{00000000-0005-0000-0000-0000F8810000}"/>
    <cellStyle name="Total 39 3 2" xfId="18685" xr:uid="{00000000-0005-0000-0000-0000F9810000}"/>
    <cellStyle name="Total 39 3 2 2" xfId="18686" xr:uid="{00000000-0005-0000-0000-0000FA810000}"/>
    <cellStyle name="Total 39 3 2 2 2" xfId="36302" xr:uid="{00000000-0005-0000-0000-0000FB810000}"/>
    <cellStyle name="Total 39 3 2 3" xfId="36301" xr:uid="{00000000-0005-0000-0000-0000FC810000}"/>
    <cellStyle name="Total 39 3 3" xfId="18687" xr:uid="{00000000-0005-0000-0000-0000FD810000}"/>
    <cellStyle name="Total 39 3 3 2" xfId="18688" xr:uid="{00000000-0005-0000-0000-0000FE810000}"/>
    <cellStyle name="Total 39 3 3 2 2" xfId="36304" xr:uid="{00000000-0005-0000-0000-0000FF810000}"/>
    <cellStyle name="Total 39 3 3 3" xfId="36303" xr:uid="{00000000-0005-0000-0000-000000820000}"/>
    <cellStyle name="Total 39 3 4" xfId="18689" xr:uid="{00000000-0005-0000-0000-000001820000}"/>
    <cellStyle name="Total 39 3 4 2" xfId="36305" xr:uid="{00000000-0005-0000-0000-000002820000}"/>
    <cellStyle name="Total 39 3 5" xfId="36300" xr:uid="{00000000-0005-0000-0000-000003820000}"/>
    <cellStyle name="Total 39 4" xfId="18690" xr:uid="{00000000-0005-0000-0000-000004820000}"/>
    <cellStyle name="Total 39 4 2" xfId="18691" xr:uid="{00000000-0005-0000-0000-000005820000}"/>
    <cellStyle name="Total 39 4 2 2" xfId="18692" xr:uid="{00000000-0005-0000-0000-000006820000}"/>
    <cellStyle name="Total 39 4 2 2 2" xfId="36308" xr:uid="{00000000-0005-0000-0000-000007820000}"/>
    <cellStyle name="Total 39 4 2 3" xfId="36307" xr:uid="{00000000-0005-0000-0000-000008820000}"/>
    <cellStyle name="Total 39 4 3" xfId="18693" xr:uid="{00000000-0005-0000-0000-000009820000}"/>
    <cellStyle name="Total 39 4 3 2" xfId="18694" xr:uid="{00000000-0005-0000-0000-00000A820000}"/>
    <cellStyle name="Total 39 4 3 2 2" xfId="36310" xr:uid="{00000000-0005-0000-0000-00000B820000}"/>
    <cellStyle name="Total 39 4 3 3" xfId="36309" xr:uid="{00000000-0005-0000-0000-00000C820000}"/>
    <cellStyle name="Total 39 4 4" xfId="18695" xr:uid="{00000000-0005-0000-0000-00000D820000}"/>
    <cellStyle name="Total 39 4 4 2" xfId="36311" xr:uid="{00000000-0005-0000-0000-00000E820000}"/>
    <cellStyle name="Total 39 4 5" xfId="36306" xr:uid="{00000000-0005-0000-0000-00000F820000}"/>
    <cellStyle name="Total 39 5" xfId="18696" xr:uid="{00000000-0005-0000-0000-000010820000}"/>
    <cellStyle name="Total 39 5 2" xfId="18697" xr:uid="{00000000-0005-0000-0000-000011820000}"/>
    <cellStyle name="Total 39 5 2 2" xfId="18698" xr:uid="{00000000-0005-0000-0000-000012820000}"/>
    <cellStyle name="Total 39 5 2 2 2" xfId="36314" xr:uid="{00000000-0005-0000-0000-000013820000}"/>
    <cellStyle name="Total 39 5 2 3" xfId="36313" xr:uid="{00000000-0005-0000-0000-000014820000}"/>
    <cellStyle name="Total 39 5 3" xfId="18699" xr:uid="{00000000-0005-0000-0000-000015820000}"/>
    <cellStyle name="Total 39 5 3 2" xfId="18700" xr:uid="{00000000-0005-0000-0000-000016820000}"/>
    <cellStyle name="Total 39 5 3 2 2" xfId="36316" xr:uid="{00000000-0005-0000-0000-000017820000}"/>
    <cellStyle name="Total 39 5 3 3" xfId="36315" xr:uid="{00000000-0005-0000-0000-000018820000}"/>
    <cellStyle name="Total 39 5 4" xfId="18701" xr:uid="{00000000-0005-0000-0000-000019820000}"/>
    <cellStyle name="Total 39 5 4 2" xfId="18702" xr:uid="{00000000-0005-0000-0000-00001A820000}"/>
    <cellStyle name="Total 39 5 4 2 2" xfId="36318" xr:uid="{00000000-0005-0000-0000-00001B820000}"/>
    <cellStyle name="Total 39 5 4 3" xfId="36317" xr:uid="{00000000-0005-0000-0000-00001C820000}"/>
    <cellStyle name="Total 39 5 5" xfId="18703" xr:uid="{00000000-0005-0000-0000-00001D820000}"/>
    <cellStyle name="Total 39 5 5 2" xfId="36319" xr:uid="{00000000-0005-0000-0000-00001E820000}"/>
    <cellStyle name="Total 39 5 6" xfId="36312" xr:uid="{00000000-0005-0000-0000-00001F820000}"/>
    <cellStyle name="Total 39 6" xfId="18704" xr:uid="{00000000-0005-0000-0000-000020820000}"/>
    <cellStyle name="Total 39 6 2" xfId="18705" xr:uid="{00000000-0005-0000-0000-000021820000}"/>
    <cellStyle name="Total 39 6 2 2" xfId="18706" xr:uid="{00000000-0005-0000-0000-000022820000}"/>
    <cellStyle name="Total 39 6 2 2 2" xfId="36322" xr:uid="{00000000-0005-0000-0000-000023820000}"/>
    <cellStyle name="Total 39 6 2 3" xfId="36321" xr:uid="{00000000-0005-0000-0000-000024820000}"/>
    <cellStyle name="Total 39 6 3" xfId="18707" xr:uid="{00000000-0005-0000-0000-000025820000}"/>
    <cellStyle name="Total 39 6 3 2" xfId="18708" xr:uid="{00000000-0005-0000-0000-000026820000}"/>
    <cellStyle name="Total 39 6 3 2 2" xfId="36324" xr:uid="{00000000-0005-0000-0000-000027820000}"/>
    <cellStyle name="Total 39 6 3 3" xfId="36323" xr:uid="{00000000-0005-0000-0000-000028820000}"/>
    <cellStyle name="Total 39 6 4" xfId="18709" xr:uid="{00000000-0005-0000-0000-000029820000}"/>
    <cellStyle name="Total 39 6 4 2" xfId="36325" xr:uid="{00000000-0005-0000-0000-00002A820000}"/>
    <cellStyle name="Total 39 6 5" xfId="36320" xr:uid="{00000000-0005-0000-0000-00002B820000}"/>
    <cellStyle name="Total 39 7" xfId="18710" xr:uid="{00000000-0005-0000-0000-00002C820000}"/>
    <cellStyle name="Total 39 7 2" xfId="18711" xr:uid="{00000000-0005-0000-0000-00002D820000}"/>
    <cellStyle name="Total 39 7 2 2" xfId="36327" xr:uid="{00000000-0005-0000-0000-00002E820000}"/>
    <cellStyle name="Total 39 7 3" xfId="36326" xr:uid="{00000000-0005-0000-0000-00002F820000}"/>
    <cellStyle name="Total 39 8" xfId="18712" xr:uid="{00000000-0005-0000-0000-000030820000}"/>
    <cellStyle name="Total 39 8 2" xfId="18713" xr:uid="{00000000-0005-0000-0000-000031820000}"/>
    <cellStyle name="Total 39 8 2 2" xfId="36329" xr:uid="{00000000-0005-0000-0000-000032820000}"/>
    <cellStyle name="Total 39 8 3" xfId="36328" xr:uid="{00000000-0005-0000-0000-000033820000}"/>
    <cellStyle name="Total 39 9" xfId="18714" xr:uid="{00000000-0005-0000-0000-000034820000}"/>
    <cellStyle name="Total 39 9 2" xfId="18715" xr:uid="{00000000-0005-0000-0000-000035820000}"/>
    <cellStyle name="Total 39 9 2 2" xfId="36331" xr:uid="{00000000-0005-0000-0000-000036820000}"/>
    <cellStyle name="Total 39 9 3" xfId="36330" xr:uid="{00000000-0005-0000-0000-000037820000}"/>
    <cellStyle name="Total 4" xfId="18716" xr:uid="{00000000-0005-0000-0000-000038820000}"/>
    <cellStyle name="Total 4 10" xfId="18717" xr:uid="{00000000-0005-0000-0000-000039820000}"/>
    <cellStyle name="Total 4 10 2" xfId="18718" xr:uid="{00000000-0005-0000-0000-00003A820000}"/>
    <cellStyle name="Total 4 10 2 2" xfId="36334" xr:uid="{00000000-0005-0000-0000-00003B820000}"/>
    <cellStyle name="Total 4 10 3" xfId="36333" xr:uid="{00000000-0005-0000-0000-00003C820000}"/>
    <cellStyle name="Total 4 11" xfId="18719" xr:uid="{00000000-0005-0000-0000-00003D820000}"/>
    <cellStyle name="Total 4 11 2" xfId="18720" xr:uid="{00000000-0005-0000-0000-00003E820000}"/>
    <cellStyle name="Total 4 11 2 2" xfId="36336" xr:uid="{00000000-0005-0000-0000-00003F820000}"/>
    <cellStyle name="Total 4 11 3" xfId="36335" xr:uid="{00000000-0005-0000-0000-000040820000}"/>
    <cellStyle name="Total 4 12" xfId="18721" xr:uid="{00000000-0005-0000-0000-000041820000}"/>
    <cellStyle name="Total 4 12 2" xfId="36337" xr:uid="{00000000-0005-0000-0000-000042820000}"/>
    <cellStyle name="Total 4 13" xfId="36332" xr:uid="{00000000-0005-0000-0000-000043820000}"/>
    <cellStyle name="Total 4 2" xfId="18722" xr:uid="{00000000-0005-0000-0000-000044820000}"/>
    <cellStyle name="Total 4 2 10" xfId="36338" xr:uid="{00000000-0005-0000-0000-000045820000}"/>
    <cellStyle name="Total 4 2 2" xfId="18723" xr:uid="{00000000-0005-0000-0000-000046820000}"/>
    <cellStyle name="Total 4 2 2 2" xfId="18724" xr:uid="{00000000-0005-0000-0000-000047820000}"/>
    <cellStyle name="Total 4 2 2 2 2" xfId="18725" xr:uid="{00000000-0005-0000-0000-000048820000}"/>
    <cellStyle name="Total 4 2 2 2 2 2" xfId="36341" xr:uid="{00000000-0005-0000-0000-000049820000}"/>
    <cellStyle name="Total 4 2 2 2 3" xfId="36340" xr:uid="{00000000-0005-0000-0000-00004A820000}"/>
    <cellStyle name="Total 4 2 2 3" xfId="18726" xr:uid="{00000000-0005-0000-0000-00004B820000}"/>
    <cellStyle name="Total 4 2 2 3 2" xfId="18727" xr:uid="{00000000-0005-0000-0000-00004C820000}"/>
    <cellStyle name="Total 4 2 2 3 2 2" xfId="36343" xr:uid="{00000000-0005-0000-0000-00004D820000}"/>
    <cellStyle name="Total 4 2 2 3 3" xfId="36342" xr:uid="{00000000-0005-0000-0000-00004E820000}"/>
    <cellStyle name="Total 4 2 2 4" xfId="18728" xr:uid="{00000000-0005-0000-0000-00004F820000}"/>
    <cellStyle name="Total 4 2 2 4 2" xfId="36344" xr:uid="{00000000-0005-0000-0000-000050820000}"/>
    <cellStyle name="Total 4 2 2 5" xfId="36339" xr:uid="{00000000-0005-0000-0000-000051820000}"/>
    <cellStyle name="Total 4 2 3" xfId="18729" xr:uid="{00000000-0005-0000-0000-000052820000}"/>
    <cellStyle name="Total 4 2 3 2" xfId="18730" xr:uid="{00000000-0005-0000-0000-000053820000}"/>
    <cellStyle name="Total 4 2 3 2 2" xfId="18731" xr:uid="{00000000-0005-0000-0000-000054820000}"/>
    <cellStyle name="Total 4 2 3 2 2 2" xfId="36347" xr:uid="{00000000-0005-0000-0000-000055820000}"/>
    <cellStyle name="Total 4 2 3 2 3" xfId="36346" xr:uid="{00000000-0005-0000-0000-000056820000}"/>
    <cellStyle name="Total 4 2 3 3" xfId="18732" xr:uid="{00000000-0005-0000-0000-000057820000}"/>
    <cellStyle name="Total 4 2 3 3 2" xfId="18733" xr:uid="{00000000-0005-0000-0000-000058820000}"/>
    <cellStyle name="Total 4 2 3 3 2 2" xfId="36349" xr:uid="{00000000-0005-0000-0000-000059820000}"/>
    <cellStyle name="Total 4 2 3 3 3" xfId="36348" xr:uid="{00000000-0005-0000-0000-00005A820000}"/>
    <cellStyle name="Total 4 2 3 4" xfId="18734" xr:uid="{00000000-0005-0000-0000-00005B820000}"/>
    <cellStyle name="Total 4 2 3 4 2" xfId="36350" xr:uid="{00000000-0005-0000-0000-00005C820000}"/>
    <cellStyle name="Total 4 2 3 5" xfId="36345" xr:uid="{00000000-0005-0000-0000-00005D820000}"/>
    <cellStyle name="Total 4 2 4" xfId="18735" xr:uid="{00000000-0005-0000-0000-00005E820000}"/>
    <cellStyle name="Total 4 2 4 2" xfId="18736" xr:uid="{00000000-0005-0000-0000-00005F820000}"/>
    <cellStyle name="Total 4 2 4 2 2" xfId="18737" xr:uid="{00000000-0005-0000-0000-000060820000}"/>
    <cellStyle name="Total 4 2 4 2 2 2" xfId="36353" xr:uid="{00000000-0005-0000-0000-000061820000}"/>
    <cellStyle name="Total 4 2 4 2 3" xfId="36352" xr:uid="{00000000-0005-0000-0000-000062820000}"/>
    <cellStyle name="Total 4 2 4 3" xfId="18738" xr:uid="{00000000-0005-0000-0000-000063820000}"/>
    <cellStyle name="Total 4 2 4 3 2" xfId="18739" xr:uid="{00000000-0005-0000-0000-000064820000}"/>
    <cellStyle name="Total 4 2 4 3 2 2" xfId="36355" xr:uid="{00000000-0005-0000-0000-000065820000}"/>
    <cellStyle name="Total 4 2 4 3 3" xfId="36354" xr:uid="{00000000-0005-0000-0000-000066820000}"/>
    <cellStyle name="Total 4 2 4 4" xfId="18740" xr:uid="{00000000-0005-0000-0000-000067820000}"/>
    <cellStyle name="Total 4 2 4 4 2" xfId="18741" xr:uid="{00000000-0005-0000-0000-000068820000}"/>
    <cellStyle name="Total 4 2 4 4 2 2" xfId="36357" xr:uid="{00000000-0005-0000-0000-000069820000}"/>
    <cellStyle name="Total 4 2 4 4 3" xfId="36356" xr:uid="{00000000-0005-0000-0000-00006A820000}"/>
    <cellStyle name="Total 4 2 4 5" xfId="18742" xr:uid="{00000000-0005-0000-0000-00006B820000}"/>
    <cellStyle name="Total 4 2 4 5 2" xfId="36358" xr:uid="{00000000-0005-0000-0000-00006C820000}"/>
    <cellStyle name="Total 4 2 4 6" xfId="36351" xr:uid="{00000000-0005-0000-0000-00006D820000}"/>
    <cellStyle name="Total 4 2 5" xfId="18743" xr:uid="{00000000-0005-0000-0000-00006E820000}"/>
    <cellStyle name="Total 4 2 5 2" xfId="18744" xr:uid="{00000000-0005-0000-0000-00006F820000}"/>
    <cellStyle name="Total 4 2 5 2 2" xfId="18745" xr:uid="{00000000-0005-0000-0000-000070820000}"/>
    <cellStyle name="Total 4 2 5 2 2 2" xfId="36361" xr:uid="{00000000-0005-0000-0000-000071820000}"/>
    <cellStyle name="Total 4 2 5 2 3" xfId="36360" xr:uid="{00000000-0005-0000-0000-000072820000}"/>
    <cellStyle name="Total 4 2 5 3" xfId="18746" xr:uid="{00000000-0005-0000-0000-000073820000}"/>
    <cellStyle name="Total 4 2 5 3 2" xfId="18747" xr:uid="{00000000-0005-0000-0000-000074820000}"/>
    <cellStyle name="Total 4 2 5 3 2 2" xfId="36363" xr:uid="{00000000-0005-0000-0000-000075820000}"/>
    <cellStyle name="Total 4 2 5 3 3" xfId="36362" xr:uid="{00000000-0005-0000-0000-000076820000}"/>
    <cellStyle name="Total 4 2 5 4" xfId="18748" xr:uid="{00000000-0005-0000-0000-000077820000}"/>
    <cellStyle name="Total 4 2 5 4 2" xfId="36364" xr:uid="{00000000-0005-0000-0000-000078820000}"/>
    <cellStyle name="Total 4 2 5 5" xfId="36359" xr:uid="{00000000-0005-0000-0000-000079820000}"/>
    <cellStyle name="Total 4 2 6" xfId="18749" xr:uid="{00000000-0005-0000-0000-00007A820000}"/>
    <cellStyle name="Total 4 2 6 2" xfId="18750" xr:uid="{00000000-0005-0000-0000-00007B820000}"/>
    <cellStyle name="Total 4 2 6 2 2" xfId="36366" xr:uid="{00000000-0005-0000-0000-00007C820000}"/>
    <cellStyle name="Total 4 2 6 3" xfId="36365" xr:uid="{00000000-0005-0000-0000-00007D820000}"/>
    <cellStyle name="Total 4 2 7" xfId="18751" xr:uid="{00000000-0005-0000-0000-00007E820000}"/>
    <cellStyle name="Total 4 2 7 2" xfId="18752" xr:uid="{00000000-0005-0000-0000-00007F820000}"/>
    <cellStyle name="Total 4 2 7 2 2" xfId="36368" xr:uid="{00000000-0005-0000-0000-000080820000}"/>
    <cellStyle name="Total 4 2 7 3" xfId="36367" xr:uid="{00000000-0005-0000-0000-000081820000}"/>
    <cellStyle name="Total 4 2 8" xfId="18753" xr:uid="{00000000-0005-0000-0000-000082820000}"/>
    <cellStyle name="Total 4 2 8 2" xfId="18754" xr:uid="{00000000-0005-0000-0000-000083820000}"/>
    <cellStyle name="Total 4 2 8 2 2" xfId="36370" xr:uid="{00000000-0005-0000-0000-000084820000}"/>
    <cellStyle name="Total 4 2 8 3" xfId="36369" xr:uid="{00000000-0005-0000-0000-000085820000}"/>
    <cellStyle name="Total 4 2 9" xfId="18755" xr:uid="{00000000-0005-0000-0000-000086820000}"/>
    <cellStyle name="Total 4 2 9 2" xfId="36371" xr:uid="{00000000-0005-0000-0000-000087820000}"/>
    <cellStyle name="Total 4 3" xfId="18756" xr:uid="{00000000-0005-0000-0000-000088820000}"/>
    <cellStyle name="Total 4 3 2" xfId="18757" xr:uid="{00000000-0005-0000-0000-000089820000}"/>
    <cellStyle name="Total 4 3 2 2" xfId="18758" xr:uid="{00000000-0005-0000-0000-00008A820000}"/>
    <cellStyle name="Total 4 3 2 2 2" xfId="36374" xr:uid="{00000000-0005-0000-0000-00008B820000}"/>
    <cellStyle name="Total 4 3 2 3" xfId="36373" xr:uid="{00000000-0005-0000-0000-00008C820000}"/>
    <cellStyle name="Total 4 3 3" xfId="18759" xr:uid="{00000000-0005-0000-0000-00008D820000}"/>
    <cellStyle name="Total 4 3 3 2" xfId="18760" xr:uid="{00000000-0005-0000-0000-00008E820000}"/>
    <cellStyle name="Total 4 3 3 2 2" xfId="36376" xr:uid="{00000000-0005-0000-0000-00008F820000}"/>
    <cellStyle name="Total 4 3 3 3" xfId="36375" xr:uid="{00000000-0005-0000-0000-000090820000}"/>
    <cellStyle name="Total 4 3 4" xfId="18761" xr:uid="{00000000-0005-0000-0000-000091820000}"/>
    <cellStyle name="Total 4 3 4 2" xfId="36377" xr:uid="{00000000-0005-0000-0000-000092820000}"/>
    <cellStyle name="Total 4 3 5" xfId="36372" xr:uid="{00000000-0005-0000-0000-000093820000}"/>
    <cellStyle name="Total 4 4" xfId="18762" xr:uid="{00000000-0005-0000-0000-000094820000}"/>
    <cellStyle name="Total 4 4 2" xfId="18763" xr:uid="{00000000-0005-0000-0000-000095820000}"/>
    <cellStyle name="Total 4 4 2 2" xfId="18764" xr:uid="{00000000-0005-0000-0000-000096820000}"/>
    <cellStyle name="Total 4 4 2 2 2" xfId="36380" xr:uid="{00000000-0005-0000-0000-000097820000}"/>
    <cellStyle name="Total 4 4 2 3" xfId="36379" xr:uid="{00000000-0005-0000-0000-000098820000}"/>
    <cellStyle name="Total 4 4 3" xfId="18765" xr:uid="{00000000-0005-0000-0000-000099820000}"/>
    <cellStyle name="Total 4 4 3 2" xfId="18766" xr:uid="{00000000-0005-0000-0000-00009A820000}"/>
    <cellStyle name="Total 4 4 3 2 2" xfId="36382" xr:uid="{00000000-0005-0000-0000-00009B820000}"/>
    <cellStyle name="Total 4 4 3 3" xfId="36381" xr:uid="{00000000-0005-0000-0000-00009C820000}"/>
    <cellStyle name="Total 4 4 4" xfId="18767" xr:uid="{00000000-0005-0000-0000-00009D820000}"/>
    <cellStyle name="Total 4 4 4 2" xfId="36383" xr:uid="{00000000-0005-0000-0000-00009E820000}"/>
    <cellStyle name="Total 4 4 5" xfId="36378" xr:uid="{00000000-0005-0000-0000-00009F820000}"/>
    <cellStyle name="Total 4 5" xfId="18768" xr:uid="{00000000-0005-0000-0000-0000A0820000}"/>
    <cellStyle name="Total 4 5 2" xfId="18769" xr:uid="{00000000-0005-0000-0000-0000A1820000}"/>
    <cellStyle name="Total 4 5 2 2" xfId="18770" xr:uid="{00000000-0005-0000-0000-0000A2820000}"/>
    <cellStyle name="Total 4 5 2 2 2" xfId="36386" xr:uid="{00000000-0005-0000-0000-0000A3820000}"/>
    <cellStyle name="Total 4 5 2 3" xfId="36385" xr:uid="{00000000-0005-0000-0000-0000A4820000}"/>
    <cellStyle name="Total 4 5 3" xfId="18771" xr:uid="{00000000-0005-0000-0000-0000A5820000}"/>
    <cellStyle name="Total 4 5 3 2" xfId="18772" xr:uid="{00000000-0005-0000-0000-0000A6820000}"/>
    <cellStyle name="Total 4 5 3 2 2" xfId="36388" xr:uid="{00000000-0005-0000-0000-0000A7820000}"/>
    <cellStyle name="Total 4 5 3 3" xfId="36387" xr:uid="{00000000-0005-0000-0000-0000A8820000}"/>
    <cellStyle name="Total 4 5 4" xfId="18773" xr:uid="{00000000-0005-0000-0000-0000A9820000}"/>
    <cellStyle name="Total 4 5 4 2" xfId="36389" xr:uid="{00000000-0005-0000-0000-0000AA820000}"/>
    <cellStyle name="Total 4 5 5" xfId="36384" xr:uid="{00000000-0005-0000-0000-0000AB820000}"/>
    <cellStyle name="Total 4 6" xfId="18774" xr:uid="{00000000-0005-0000-0000-0000AC820000}"/>
    <cellStyle name="Total 4 6 2" xfId="18775" xr:uid="{00000000-0005-0000-0000-0000AD820000}"/>
    <cellStyle name="Total 4 6 2 2" xfId="18776" xr:uid="{00000000-0005-0000-0000-0000AE820000}"/>
    <cellStyle name="Total 4 6 2 2 2" xfId="36392" xr:uid="{00000000-0005-0000-0000-0000AF820000}"/>
    <cellStyle name="Total 4 6 2 3" xfId="36391" xr:uid="{00000000-0005-0000-0000-0000B0820000}"/>
    <cellStyle name="Total 4 6 3" xfId="18777" xr:uid="{00000000-0005-0000-0000-0000B1820000}"/>
    <cellStyle name="Total 4 6 3 2" xfId="18778" xr:uid="{00000000-0005-0000-0000-0000B2820000}"/>
    <cellStyle name="Total 4 6 3 2 2" xfId="36394" xr:uid="{00000000-0005-0000-0000-0000B3820000}"/>
    <cellStyle name="Total 4 6 3 3" xfId="36393" xr:uid="{00000000-0005-0000-0000-0000B4820000}"/>
    <cellStyle name="Total 4 6 4" xfId="18779" xr:uid="{00000000-0005-0000-0000-0000B5820000}"/>
    <cellStyle name="Total 4 6 4 2" xfId="18780" xr:uid="{00000000-0005-0000-0000-0000B6820000}"/>
    <cellStyle name="Total 4 6 4 2 2" xfId="36396" xr:uid="{00000000-0005-0000-0000-0000B7820000}"/>
    <cellStyle name="Total 4 6 4 3" xfId="36395" xr:uid="{00000000-0005-0000-0000-0000B8820000}"/>
    <cellStyle name="Total 4 6 5" xfId="18781" xr:uid="{00000000-0005-0000-0000-0000B9820000}"/>
    <cellStyle name="Total 4 6 5 2" xfId="36397" xr:uid="{00000000-0005-0000-0000-0000BA820000}"/>
    <cellStyle name="Total 4 6 6" xfId="36390" xr:uid="{00000000-0005-0000-0000-0000BB820000}"/>
    <cellStyle name="Total 4 7" xfId="18782" xr:uid="{00000000-0005-0000-0000-0000BC820000}"/>
    <cellStyle name="Total 4 7 2" xfId="18783" xr:uid="{00000000-0005-0000-0000-0000BD820000}"/>
    <cellStyle name="Total 4 7 2 2" xfId="18784" xr:uid="{00000000-0005-0000-0000-0000BE820000}"/>
    <cellStyle name="Total 4 7 2 2 2" xfId="36400" xr:uid="{00000000-0005-0000-0000-0000BF820000}"/>
    <cellStyle name="Total 4 7 2 3" xfId="36399" xr:uid="{00000000-0005-0000-0000-0000C0820000}"/>
    <cellStyle name="Total 4 7 3" xfId="18785" xr:uid="{00000000-0005-0000-0000-0000C1820000}"/>
    <cellStyle name="Total 4 7 3 2" xfId="18786" xr:uid="{00000000-0005-0000-0000-0000C2820000}"/>
    <cellStyle name="Total 4 7 3 2 2" xfId="36402" xr:uid="{00000000-0005-0000-0000-0000C3820000}"/>
    <cellStyle name="Total 4 7 3 3" xfId="36401" xr:uid="{00000000-0005-0000-0000-0000C4820000}"/>
    <cellStyle name="Total 4 7 4" xfId="18787" xr:uid="{00000000-0005-0000-0000-0000C5820000}"/>
    <cellStyle name="Total 4 7 4 2" xfId="36403" xr:uid="{00000000-0005-0000-0000-0000C6820000}"/>
    <cellStyle name="Total 4 7 5" xfId="36398" xr:uid="{00000000-0005-0000-0000-0000C7820000}"/>
    <cellStyle name="Total 4 8" xfId="18788" xr:uid="{00000000-0005-0000-0000-0000C8820000}"/>
    <cellStyle name="Total 4 8 2" xfId="18789" xr:uid="{00000000-0005-0000-0000-0000C9820000}"/>
    <cellStyle name="Total 4 8 2 2" xfId="36405" xr:uid="{00000000-0005-0000-0000-0000CA820000}"/>
    <cellStyle name="Total 4 8 3" xfId="36404" xr:uid="{00000000-0005-0000-0000-0000CB820000}"/>
    <cellStyle name="Total 4 9" xfId="18790" xr:uid="{00000000-0005-0000-0000-0000CC820000}"/>
    <cellStyle name="Total 4 9 2" xfId="18791" xr:uid="{00000000-0005-0000-0000-0000CD820000}"/>
    <cellStyle name="Total 4 9 2 2" xfId="36407" xr:uid="{00000000-0005-0000-0000-0000CE820000}"/>
    <cellStyle name="Total 4 9 3" xfId="36406" xr:uid="{00000000-0005-0000-0000-0000CF820000}"/>
    <cellStyle name="Total 40" xfId="18792" xr:uid="{00000000-0005-0000-0000-0000D0820000}"/>
    <cellStyle name="Total 40 10" xfId="18793" xr:uid="{00000000-0005-0000-0000-0000D1820000}"/>
    <cellStyle name="Total 40 10 2" xfId="18794" xr:uid="{00000000-0005-0000-0000-0000D2820000}"/>
    <cellStyle name="Total 40 10 2 2" xfId="36410" xr:uid="{00000000-0005-0000-0000-0000D3820000}"/>
    <cellStyle name="Total 40 10 3" xfId="36409" xr:uid="{00000000-0005-0000-0000-0000D4820000}"/>
    <cellStyle name="Total 40 11" xfId="18795" xr:uid="{00000000-0005-0000-0000-0000D5820000}"/>
    <cellStyle name="Total 40 11 2" xfId="36411" xr:uid="{00000000-0005-0000-0000-0000D6820000}"/>
    <cellStyle name="Total 40 12" xfId="36408" xr:uid="{00000000-0005-0000-0000-0000D7820000}"/>
    <cellStyle name="Total 40 2" xfId="18796" xr:uid="{00000000-0005-0000-0000-0000D8820000}"/>
    <cellStyle name="Total 40 2 2" xfId="18797" xr:uid="{00000000-0005-0000-0000-0000D9820000}"/>
    <cellStyle name="Total 40 2 2 2" xfId="18798" xr:uid="{00000000-0005-0000-0000-0000DA820000}"/>
    <cellStyle name="Total 40 2 2 2 2" xfId="36414" xr:uid="{00000000-0005-0000-0000-0000DB820000}"/>
    <cellStyle name="Total 40 2 2 3" xfId="36413" xr:uid="{00000000-0005-0000-0000-0000DC820000}"/>
    <cellStyle name="Total 40 2 3" xfId="18799" xr:uid="{00000000-0005-0000-0000-0000DD820000}"/>
    <cellStyle name="Total 40 2 3 2" xfId="18800" xr:uid="{00000000-0005-0000-0000-0000DE820000}"/>
    <cellStyle name="Total 40 2 3 2 2" xfId="36416" xr:uid="{00000000-0005-0000-0000-0000DF820000}"/>
    <cellStyle name="Total 40 2 3 3" xfId="36415" xr:uid="{00000000-0005-0000-0000-0000E0820000}"/>
    <cellStyle name="Total 40 2 4" xfId="18801" xr:uid="{00000000-0005-0000-0000-0000E1820000}"/>
    <cellStyle name="Total 40 2 4 2" xfId="36417" xr:uid="{00000000-0005-0000-0000-0000E2820000}"/>
    <cellStyle name="Total 40 2 5" xfId="36412" xr:uid="{00000000-0005-0000-0000-0000E3820000}"/>
    <cellStyle name="Total 40 3" xfId="18802" xr:uid="{00000000-0005-0000-0000-0000E4820000}"/>
    <cellStyle name="Total 40 3 2" xfId="18803" xr:uid="{00000000-0005-0000-0000-0000E5820000}"/>
    <cellStyle name="Total 40 3 2 2" xfId="18804" xr:uid="{00000000-0005-0000-0000-0000E6820000}"/>
    <cellStyle name="Total 40 3 2 2 2" xfId="36420" xr:uid="{00000000-0005-0000-0000-0000E7820000}"/>
    <cellStyle name="Total 40 3 2 3" xfId="36419" xr:uid="{00000000-0005-0000-0000-0000E8820000}"/>
    <cellStyle name="Total 40 3 3" xfId="18805" xr:uid="{00000000-0005-0000-0000-0000E9820000}"/>
    <cellStyle name="Total 40 3 3 2" xfId="18806" xr:uid="{00000000-0005-0000-0000-0000EA820000}"/>
    <cellStyle name="Total 40 3 3 2 2" xfId="36422" xr:uid="{00000000-0005-0000-0000-0000EB820000}"/>
    <cellStyle name="Total 40 3 3 3" xfId="36421" xr:uid="{00000000-0005-0000-0000-0000EC820000}"/>
    <cellStyle name="Total 40 3 4" xfId="18807" xr:uid="{00000000-0005-0000-0000-0000ED820000}"/>
    <cellStyle name="Total 40 3 4 2" xfId="36423" xr:uid="{00000000-0005-0000-0000-0000EE820000}"/>
    <cellStyle name="Total 40 3 5" xfId="36418" xr:uid="{00000000-0005-0000-0000-0000EF820000}"/>
    <cellStyle name="Total 40 4" xfId="18808" xr:uid="{00000000-0005-0000-0000-0000F0820000}"/>
    <cellStyle name="Total 40 4 2" xfId="18809" xr:uid="{00000000-0005-0000-0000-0000F1820000}"/>
    <cellStyle name="Total 40 4 2 2" xfId="18810" xr:uid="{00000000-0005-0000-0000-0000F2820000}"/>
    <cellStyle name="Total 40 4 2 2 2" xfId="36426" xr:uid="{00000000-0005-0000-0000-0000F3820000}"/>
    <cellStyle name="Total 40 4 2 3" xfId="36425" xr:uid="{00000000-0005-0000-0000-0000F4820000}"/>
    <cellStyle name="Total 40 4 3" xfId="18811" xr:uid="{00000000-0005-0000-0000-0000F5820000}"/>
    <cellStyle name="Total 40 4 3 2" xfId="18812" xr:uid="{00000000-0005-0000-0000-0000F6820000}"/>
    <cellStyle name="Total 40 4 3 2 2" xfId="36428" xr:uid="{00000000-0005-0000-0000-0000F7820000}"/>
    <cellStyle name="Total 40 4 3 3" xfId="36427" xr:uid="{00000000-0005-0000-0000-0000F8820000}"/>
    <cellStyle name="Total 40 4 4" xfId="18813" xr:uid="{00000000-0005-0000-0000-0000F9820000}"/>
    <cellStyle name="Total 40 4 4 2" xfId="36429" xr:uid="{00000000-0005-0000-0000-0000FA820000}"/>
    <cellStyle name="Total 40 4 5" xfId="36424" xr:uid="{00000000-0005-0000-0000-0000FB820000}"/>
    <cellStyle name="Total 40 5" xfId="18814" xr:uid="{00000000-0005-0000-0000-0000FC820000}"/>
    <cellStyle name="Total 40 5 2" xfId="18815" xr:uid="{00000000-0005-0000-0000-0000FD820000}"/>
    <cellStyle name="Total 40 5 2 2" xfId="18816" xr:uid="{00000000-0005-0000-0000-0000FE820000}"/>
    <cellStyle name="Total 40 5 2 2 2" xfId="36432" xr:uid="{00000000-0005-0000-0000-0000FF820000}"/>
    <cellStyle name="Total 40 5 2 3" xfId="36431" xr:uid="{00000000-0005-0000-0000-000000830000}"/>
    <cellStyle name="Total 40 5 3" xfId="18817" xr:uid="{00000000-0005-0000-0000-000001830000}"/>
    <cellStyle name="Total 40 5 3 2" xfId="18818" xr:uid="{00000000-0005-0000-0000-000002830000}"/>
    <cellStyle name="Total 40 5 3 2 2" xfId="36434" xr:uid="{00000000-0005-0000-0000-000003830000}"/>
    <cellStyle name="Total 40 5 3 3" xfId="36433" xr:uid="{00000000-0005-0000-0000-000004830000}"/>
    <cellStyle name="Total 40 5 4" xfId="18819" xr:uid="{00000000-0005-0000-0000-000005830000}"/>
    <cellStyle name="Total 40 5 4 2" xfId="18820" xr:uid="{00000000-0005-0000-0000-000006830000}"/>
    <cellStyle name="Total 40 5 4 2 2" xfId="36436" xr:uid="{00000000-0005-0000-0000-000007830000}"/>
    <cellStyle name="Total 40 5 4 3" xfId="36435" xr:uid="{00000000-0005-0000-0000-000008830000}"/>
    <cellStyle name="Total 40 5 5" xfId="18821" xr:uid="{00000000-0005-0000-0000-000009830000}"/>
    <cellStyle name="Total 40 5 5 2" xfId="36437" xr:uid="{00000000-0005-0000-0000-00000A830000}"/>
    <cellStyle name="Total 40 5 6" xfId="36430" xr:uid="{00000000-0005-0000-0000-00000B830000}"/>
    <cellStyle name="Total 40 6" xfId="18822" xr:uid="{00000000-0005-0000-0000-00000C830000}"/>
    <cellStyle name="Total 40 6 2" xfId="18823" xr:uid="{00000000-0005-0000-0000-00000D830000}"/>
    <cellStyle name="Total 40 6 2 2" xfId="18824" xr:uid="{00000000-0005-0000-0000-00000E830000}"/>
    <cellStyle name="Total 40 6 2 2 2" xfId="36440" xr:uid="{00000000-0005-0000-0000-00000F830000}"/>
    <cellStyle name="Total 40 6 2 3" xfId="36439" xr:uid="{00000000-0005-0000-0000-000010830000}"/>
    <cellStyle name="Total 40 6 3" xfId="18825" xr:uid="{00000000-0005-0000-0000-000011830000}"/>
    <cellStyle name="Total 40 6 3 2" xfId="18826" xr:uid="{00000000-0005-0000-0000-000012830000}"/>
    <cellStyle name="Total 40 6 3 2 2" xfId="36442" xr:uid="{00000000-0005-0000-0000-000013830000}"/>
    <cellStyle name="Total 40 6 3 3" xfId="36441" xr:uid="{00000000-0005-0000-0000-000014830000}"/>
    <cellStyle name="Total 40 6 4" xfId="18827" xr:uid="{00000000-0005-0000-0000-000015830000}"/>
    <cellStyle name="Total 40 6 4 2" xfId="36443" xr:uid="{00000000-0005-0000-0000-000016830000}"/>
    <cellStyle name="Total 40 6 5" xfId="36438" xr:uid="{00000000-0005-0000-0000-000017830000}"/>
    <cellStyle name="Total 40 7" xfId="18828" xr:uid="{00000000-0005-0000-0000-000018830000}"/>
    <cellStyle name="Total 40 7 2" xfId="18829" xr:uid="{00000000-0005-0000-0000-000019830000}"/>
    <cellStyle name="Total 40 7 2 2" xfId="36445" xr:uid="{00000000-0005-0000-0000-00001A830000}"/>
    <cellStyle name="Total 40 7 3" xfId="36444" xr:uid="{00000000-0005-0000-0000-00001B830000}"/>
    <cellStyle name="Total 40 8" xfId="18830" xr:uid="{00000000-0005-0000-0000-00001C830000}"/>
    <cellStyle name="Total 40 8 2" xfId="18831" xr:uid="{00000000-0005-0000-0000-00001D830000}"/>
    <cellStyle name="Total 40 8 2 2" xfId="36447" xr:uid="{00000000-0005-0000-0000-00001E830000}"/>
    <cellStyle name="Total 40 8 3" xfId="36446" xr:uid="{00000000-0005-0000-0000-00001F830000}"/>
    <cellStyle name="Total 40 9" xfId="18832" xr:uid="{00000000-0005-0000-0000-000020830000}"/>
    <cellStyle name="Total 40 9 2" xfId="18833" xr:uid="{00000000-0005-0000-0000-000021830000}"/>
    <cellStyle name="Total 40 9 2 2" xfId="36449" xr:uid="{00000000-0005-0000-0000-000022830000}"/>
    <cellStyle name="Total 40 9 3" xfId="36448" xr:uid="{00000000-0005-0000-0000-000023830000}"/>
    <cellStyle name="Total 41" xfId="18834" xr:uid="{00000000-0005-0000-0000-000024830000}"/>
    <cellStyle name="Total 41 10" xfId="18835" xr:uid="{00000000-0005-0000-0000-000025830000}"/>
    <cellStyle name="Total 41 10 2" xfId="18836" xr:uid="{00000000-0005-0000-0000-000026830000}"/>
    <cellStyle name="Total 41 10 2 2" xfId="36452" xr:uid="{00000000-0005-0000-0000-000027830000}"/>
    <cellStyle name="Total 41 10 3" xfId="36451" xr:uid="{00000000-0005-0000-0000-000028830000}"/>
    <cellStyle name="Total 41 11" xfId="18837" xr:uid="{00000000-0005-0000-0000-000029830000}"/>
    <cellStyle name="Total 41 11 2" xfId="36453" xr:uid="{00000000-0005-0000-0000-00002A830000}"/>
    <cellStyle name="Total 41 12" xfId="36450" xr:uid="{00000000-0005-0000-0000-00002B830000}"/>
    <cellStyle name="Total 41 2" xfId="18838" xr:uid="{00000000-0005-0000-0000-00002C830000}"/>
    <cellStyle name="Total 41 2 2" xfId="18839" xr:uid="{00000000-0005-0000-0000-00002D830000}"/>
    <cellStyle name="Total 41 2 2 2" xfId="18840" xr:uid="{00000000-0005-0000-0000-00002E830000}"/>
    <cellStyle name="Total 41 2 2 2 2" xfId="36456" xr:uid="{00000000-0005-0000-0000-00002F830000}"/>
    <cellStyle name="Total 41 2 2 3" xfId="36455" xr:uid="{00000000-0005-0000-0000-000030830000}"/>
    <cellStyle name="Total 41 2 3" xfId="18841" xr:uid="{00000000-0005-0000-0000-000031830000}"/>
    <cellStyle name="Total 41 2 3 2" xfId="18842" xr:uid="{00000000-0005-0000-0000-000032830000}"/>
    <cellStyle name="Total 41 2 3 2 2" xfId="36458" xr:uid="{00000000-0005-0000-0000-000033830000}"/>
    <cellStyle name="Total 41 2 3 3" xfId="36457" xr:uid="{00000000-0005-0000-0000-000034830000}"/>
    <cellStyle name="Total 41 2 4" xfId="18843" xr:uid="{00000000-0005-0000-0000-000035830000}"/>
    <cellStyle name="Total 41 2 4 2" xfId="36459" xr:uid="{00000000-0005-0000-0000-000036830000}"/>
    <cellStyle name="Total 41 2 5" xfId="36454" xr:uid="{00000000-0005-0000-0000-000037830000}"/>
    <cellStyle name="Total 41 3" xfId="18844" xr:uid="{00000000-0005-0000-0000-000038830000}"/>
    <cellStyle name="Total 41 3 2" xfId="18845" xr:uid="{00000000-0005-0000-0000-000039830000}"/>
    <cellStyle name="Total 41 3 2 2" xfId="18846" xr:uid="{00000000-0005-0000-0000-00003A830000}"/>
    <cellStyle name="Total 41 3 2 2 2" xfId="36462" xr:uid="{00000000-0005-0000-0000-00003B830000}"/>
    <cellStyle name="Total 41 3 2 3" xfId="36461" xr:uid="{00000000-0005-0000-0000-00003C830000}"/>
    <cellStyle name="Total 41 3 3" xfId="18847" xr:uid="{00000000-0005-0000-0000-00003D830000}"/>
    <cellStyle name="Total 41 3 3 2" xfId="18848" xr:uid="{00000000-0005-0000-0000-00003E830000}"/>
    <cellStyle name="Total 41 3 3 2 2" xfId="36464" xr:uid="{00000000-0005-0000-0000-00003F830000}"/>
    <cellStyle name="Total 41 3 3 3" xfId="36463" xr:uid="{00000000-0005-0000-0000-000040830000}"/>
    <cellStyle name="Total 41 3 4" xfId="18849" xr:uid="{00000000-0005-0000-0000-000041830000}"/>
    <cellStyle name="Total 41 3 4 2" xfId="36465" xr:uid="{00000000-0005-0000-0000-000042830000}"/>
    <cellStyle name="Total 41 3 5" xfId="36460" xr:uid="{00000000-0005-0000-0000-000043830000}"/>
    <cellStyle name="Total 41 4" xfId="18850" xr:uid="{00000000-0005-0000-0000-000044830000}"/>
    <cellStyle name="Total 41 4 2" xfId="18851" xr:uid="{00000000-0005-0000-0000-000045830000}"/>
    <cellStyle name="Total 41 4 2 2" xfId="18852" xr:uid="{00000000-0005-0000-0000-000046830000}"/>
    <cellStyle name="Total 41 4 2 2 2" xfId="36468" xr:uid="{00000000-0005-0000-0000-000047830000}"/>
    <cellStyle name="Total 41 4 2 3" xfId="36467" xr:uid="{00000000-0005-0000-0000-000048830000}"/>
    <cellStyle name="Total 41 4 3" xfId="18853" xr:uid="{00000000-0005-0000-0000-000049830000}"/>
    <cellStyle name="Total 41 4 3 2" xfId="18854" xr:uid="{00000000-0005-0000-0000-00004A830000}"/>
    <cellStyle name="Total 41 4 3 2 2" xfId="36470" xr:uid="{00000000-0005-0000-0000-00004B830000}"/>
    <cellStyle name="Total 41 4 3 3" xfId="36469" xr:uid="{00000000-0005-0000-0000-00004C830000}"/>
    <cellStyle name="Total 41 4 4" xfId="18855" xr:uid="{00000000-0005-0000-0000-00004D830000}"/>
    <cellStyle name="Total 41 4 4 2" xfId="36471" xr:uid="{00000000-0005-0000-0000-00004E830000}"/>
    <cellStyle name="Total 41 4 5" xfId="36466" xr:uid="{00000000-0005-0000-0000-00004F830000}"/>
    <cellStyle name="Total 41 5" xfId="18856" xr:uid="{00000000-0005-0000-0000-000050830000}"/>
    <cellStyle name="Total 41 5 2" xfId="18857" xr:uid="{00000000-0005-0000-0000-000051830000}"/>
    <cellStyle name="Total 41 5 2 2" xfId="18858" xr:uid="{00000000-0005-0000-0000-000052830000}"/>
    <cellStyle name="Total 41 5 2 2 2" xfId="36474" xr:uid="{00000000-0005-0000-0000-000053830000}"/>
    <cellStyle name="Total 41 5 2 3" xfId="36473" xr:uid="{00000000-0005-0000-0000-000054830000}"/>
    <cellStyle name="Total 41 5 3" xfId="18859" xr:uid="{00000000-0005-0000-0000-000055830000}"/>
    <cellStyle name="Total 41 5 3 2" xfId="18860" xr:uid="{00000000-0005-0000-0000-000056830000}"/>
    <cellStyle name="Total 41 5 3 2 2" xfId="36476" xr:uid="{00000000-0005-0000-0000-000057830000}"/>
    <cellStyle name="Total 41 5 3 3" xfId="36475" xr:uid="{00000000-0005-0000-0000-000058830000}"/>
    <cellStyle name="Total 41 5 4" xfId="18861" xr:uid="{00000000-0005-0000-0000-000059830000}"/>
    <cellStyle name="Total 41 5 4 2" xfId="18862" xr:uid="{00000000-0005-0000-0000-00005A830000}"/>
    <cellStyle name="Total 41 5 4 2 2" xfId="36478" xr:uid="{00000000-0005-0000-0000-00005B830000}"/>
    <cellStyle name="Total 41 5 4 3" xfId="36477" xr:uid="{00000000-0005-0000-0000-00005C830000}"/>
    <cellStyle name="Total 41 5 5" xfId="18863" xr:uid="{00000000-0005-0000-0000-00005D830000}"/>
    <cellStyle name="Total 41 5 5 2" xfId="36479" xr:uid="{00000000-0005-0000-0000-00005E830000}"/>
    <cellStyle name="Total 41 5 6" xfId="36472" xr:uid="{00000000-0005-0000-0000-00005F830000}"/>
    <cellStyle name="Total 41 6" xfId="18864" xr:uid="{00000000-0005-0000-0000-000060830000}"/>
    <cellStyle name="Total 41 6 2" xfId="18865" xr:uid="{00000000-0005-0000-0000-000061830000}"/>
    <cellStyle name="Total 41 6 2 2" xfId="18866" xr:uid="{00000000-0005-0000-0000-000062830000}"/>
    <cellStyle name="Total 41 6 2 2 2" xfId="36482" xr:uid="{00000000-0005-0000-0000-000063830000}"/>
    <cellStyle name="Total 41 6 2 3" xfId="36481" xr:uid="{00000000-0005-0000-0000-000064830000}"/>
    <cellStyle name="Total 41 6 3" xfId="18867" xr:uid="{00000000-0005-0000-0000-000065830000}"/>
    <cellStyle name="Total 41 6 3 2" xfId="18868" xr:uid="{00000000-0005-0000-0000-000066830000}"/>
    <cellStyle name="Total 41 6 3 2 2" xfId="36484" xr:uid="{00000000-0005-0000-0000-000067830000}"/>
    <cellStyle name="Total 41 6 3 3" xfId="36483" xr:uid="{00000000-0005-0000-0000-000068830000}"/>
    <cellStyle name="Total 41 6 4" xfId="18869" xr:uid="{00000000-0005-0000-0000-000069830000}"/>
    <cellStyle name="Total 41 6 4 2" xfId="36485" xr:uid="{00000000-0005-0000-0000-00006A830000}"/>
    <cellStyle name="Total 41 6 5" xfId="36480" xr:uid="{00000000-0005-0000-0000-00006B830000}"/>
    <cellStyle name="Total 41 7" xfId="18870" xr:uid="{00000000-0005-0000-0000-00006C830000}"/>
    <cellStyle name="Total 41 7 2" xfId="18871" xr:uid="{00000000-0005-0000-0000-00006D830000}"/>
    <cellStyle name="Total 41 7 2 2" xfId="36487" xr:uid="{00000000-0005-0000-0000-00006E830000}"/>
    <cellStyle name="Total 41 7 3" xfId="36486" xr:uid="{00000000-0005-0000-0000-00006F830000}"/>
    <cellStyle name="Total 41 8" xfId="18872" xr:uid="{00000000-0005-0000-0000-000070830000}"/>
    <cellStyle name="Total 41 8 2" xfId="18873" xr:uid="{00000000-0005-0000-0000-000071830000}"/>
    <cellStyle name="Total 41 8 2 2" xfId="36489" xr:uid="{00000000-0005-0000-0000-000072830000}"/>
    <cellStyle name="Total 41 8 3" xfId="36488" xr:uid="{00000000-0005-0000-0000-000073830000}"/>
    <cellStyle name="Total 41 9" xfId="18874" xr:uid="{00000000-0005-0000-0000-000074830000}"/>
    <cellStyle name="Total 41 9 2" xfId="18875" xr:uid="{00000000-0005-0000-0000-000075830000}"/>
    <cellStyle name="Total 41 9 2 2" xfId="36491" xr:uid="{00000000-0005-0000-0000-000076830000}"/>
    <cellStyle name="Total 41 9 3" xfId="36490" xr:uid="{00000000-0005-0000-0000-000077830000}"/>
    <cellStyle name="Total 42" xfId="18876" xr:uid="{00000000-0005-0000-0000-000078830000}"/>
    <cellStyle name="Total 42 10" xfId="18877" xr:uid="{00000000-0005-0000-0000-000079830000}"/>
    <cellStyle name="Total 42 10 2" xfId="18878" xr:uid="{00000000-0005-0000-0000-00007A830000}"/>
    <cellStyle name="Total 42 10 2 2" xfId="36494" xr:uid="{00000000-0005-0000-0000-00007B830000}"/>
    <cellStyle name="Total 42 10 3" xfId="36493" xr:uid="{00000000-0005-0000-0000-00007C830000}"/>
    <cellStyle name="Total 42 11" xfId="18879" xr:uid="{00000000-0005-0000-0000-00007D830000}"/>
    <cellStyle name="Total 42 11 2" xfId="36495" xr:uid="{00000000-0005-0000-0000-00007E830000}"/>
    <cellStyle name="Total 42 12" xfId="36492" xr:uid="{00000000-0005-0000-0000-00007F830000}"/>
    <cellStyle name="Total 42 2" xfId="18880" xr:uid="{00000000-0005-0000-0000-000080830000}"/>
    <cellStyle name="Total 42 2 2" xfId="18881" xr:uid="{00000000-0005-0000-0000-000081830000}"/>
    <cellStyle name="Total 42 2 2 2" xfId="18882" xr:uid="{00000000-0005-0000-0000-000082830000}"/>
    <cellStyle name="Total 42 2 2 2 2" xfId="36498" xr:uid="{00000000-0005-0000-0000-000083830000}"/>
    <cellStyle name="Total 42 2 2 3" xfId="36497" xr:uid="{00000000-0005-0000-0000-000084830000}"/>
    <cellStyle name="Total 42 2 3" xfId="18883" xr:uid="{00000000-0005-0000-0000-000085830000}"/>
    <cellStyle name="Total 42 2 3 2" xfId="18884" xr:uid="{00000000-0005-0000-0000-000086830000}"/>
    <cellStyle name="Total 42 2 3 2 2" xfId="36500" xr:uid="{00000000-0005-0000-0000-000087830000}"/>
    <cellStyle name="Total 42 2 3 3" xfId="36499" xr:uid="{00000000-0005-0000-0000-000088830000}"/>
    <cellStyle name="Total 42 2 4" xfId="18885" xr:uid="{00000000-0005-0000-0000-000089830000}"/>
    <cellStyle name="Total 42 2 4 2" xfId="36501" xr:uid="{00000000-0005-0000-0000-00008A830000}"/>
    <cellStyle name="Total 42 2 5" xfId="36496" xr:uid="{00000000-0005-0000-0000-00008B830000}"/>
    <cellStyle name="Total 42 3" xfId="18886" xr:uid="{00000000-0005-0000-0000-00008C830000}"/>
    <cellStyle name="Total 42 3 2" xfId="18887" xr:uid="{00000000-0005-0000-0000-00008D830000}"/>
    <cellStyle name="Total 42 3 2 2" xfId="18888" xr:uid="{00000000-0005-0000-0000-00008E830000}"/>
    <cellStyle name="Total 42 3 2 2 2" xfId="36504" xr:uid="{00000000-0005-0000-0000-00008F830000}"/>
    <cellStyle name="Total 42 3 2 3" xfId="36503" xr:uid="{00000000-0005-0000-0000-000090830000}"/>
    <cellStyle name="Total 42 3 3" xfId="18889" xr:uid="{00000000-0005-0000-0000-000091830000}"/>
    <cellStyle name="Total 42 3 3 2" xfId="18890" xr:uid="{00000000-0005-0000-0000-000092830000}"/>
    <cellStyle name="Total 42 3 3 2 2" xfId="36506" xr:uid="{00000000-0005-0000-0000-000093830000}"/>
    <cellStyle name="Total 42 3 3 3" xfId="36505" xr:uid="{00000000-0005-0000-0000-000094830000}"/>
    <cellStyle name="Total 42 3 4" xfId="18891" xr:uid="{00000000-0005-0000-0000-000095830000}"/>
    <cellStyle name="Total 42 3 4 2" xfId="36507" xr:uid="{00000000-0005-0000-0000-000096830000}"/>
    <cellStyle name="Total 42 3 5" xfId="36502" xr:uid="{00000000-0005-0000-0000-000097830000}"/>
    <cellStyle name="Total 42 4" xfId="18892" xr:uid="{00000000-0005-0000-0000-000098830000}"/>
    <cellStyle name="Total 42 4 2" xfId="18893" xr:uid="{00000000-0005-0000-0000-000099830000}"/>
    <cellStyle name="Total 42 4 2 2" xfId="18894" xr:uid="{00000000-0005-0000-0000-00009A830000}"/>
    <cellStyle name="Total 42 4 2 2 2" xfId="36510" xr:uid="{00000000-0005-0000-0000-00009B830000}"/>
    <cellStyle name="Total 42 4 2 3" xfId="36509" xr:uid="{00000000-0005-0000-0000-00009C830000}"/>
    <cellStyle name="Total 42 4 3" xfId="18895" xr:uid="{00000000-0005-0000-0000-00009D830000}"/>
    <cellStyle name="Total 42 4 3 2" xfId="18896" xr:uid="{00000000-0005-0000-0000-00009E830000}"/>
    <cellStyle name="Total 42 4 3 2 2" xfId="36512" xr:uid="{00000000-0005-0000-0000-00009F830000}"/>
    <cellStyle name="Total 42 4 3 3" xfId="36511" xr:uid="{00000000-0005-0000-0000-0000A0830000}"/>
    <cellStyle name="Total 42 4 4" xfId="18897" xr:uid="{00000000-0005-0000-0000-0000A1830000}"/>
    <cellStyle name="Total 42 4 4 2" xfId="36513" xr:uid="{00000000-0005-0000-0000-0000A2830000}"/>
    <cellStyle name="Total 42 4 5" xfId="36508" xr:uid="{00000000-0005-0000-0000-0000A3830000}"/>
    <cellStyle name="Total 42 5" xfId="18898" xr:uid="{00000000-0005-0000-0000-0000A4830000}"/>
    <cellStyle name="Total 42 5 2" xfId="18899" xr:uid="{00000000-0005-0000-0000-0000A5830000}"/>
    <cellStyle name="Total 42 5 2 2" xfId="18900" xr:uid="{00000000-0005-0000-0000-0000A6830000}"/>
    <cellStyle name="Total 42 5 2 2 2" xfId="36516" xr:uid="{00000000-0005-0000-0000-0000A7830000}"/>
    <cellStyle name="Total 42 5 2 3" xfId="36515" xr:uid="{00000000-0005-0000-0000-0000A8830000}"/>
    <cellStyle name="Total 42 5 3" xfId="18901" xr:uid="{00000000-0005-0000-0000-0000A9830000}"/>
    <cellStyle name="Total 42 5 3 2" xfId="18902" xr:uid="{00000000-0005-0000-0000-0000AA830000}"/>
    <cellStyle name="Total 42 5 3 2 2" xfId="36518" xr:uid="{00000000-0005-0000-0000-0000AB830000}"/>
    <cellStyle name="Total 42 5 3 3" xfId="36517" xr:uid="{00000000-0005-0000-0000-0000AC830000}"/>
    <cellStyle name="Total 42 5 4" xfId="18903" xr:uid="{00000000-0005-0000-0000-0000AD830000}"/>
    <cellStyle name="Total 42 5 4 2" xfId="18904" xr:uid="{00000000-0005-0000-0000-0000AE830000}"/>
    <cellStyle name="Total 42 5 4 2 2" xfId="36520" xr:uid="{00000000-0005-0000-0000-0000AF830000}"/>
    <cellStyle name="Total 42 5 4 3" xfId="36519" xr:uid="{00000000-0005-0000-0000-0000B0830000}"/>
    <cellStyle name="Total 42 5 5" xfId="18905" xr:uid="{00000000-0005-0000-0000-0000B1830000}"/>
    <cellStyle name="Total 42 5 5 2" xfId="36521" xr:uid="{00000000-0005-0000-0000-0000B2830000}"/>
    <cellStyle name="Total 42 5 6" xfId="36514" xr:uid="{00000000-0005-0000-0000-0000B3830000}"/>
    <cellStyle name="Total 42 6" xfId="18906" xr:uid="{00000000-0005-0000-0000-0000B4830000}"/>
    <cellStyle name="Total 42 6 2" xfId="18907" xr:uid="{00000000-0005-0000-0000-0000B5830000}"/>
    <cellStyle name="Total 42 6 2 2" xfId="18908" xr:uid="{00000000-0005-0000-0000-0000B6830000}"/>
    <cellStyle name="Total 42 6 2 2 2" xfId="36524" xr:uid="{00000000-0005-0000-0000-0000B7830000}"/>
    <cellStyle name="Total 42 6 2 3" xfId="36523" xr:uid="{00000000-0005-0000-0000-0000B8830000}"/>
    <cellStyle name="Total 42 6 3" xfId="18909" xr:uid="{00000000-0005-0000-0000-0000B9830000}"/>
    <cellStyle name="Total 42 6 3 2" xfId="18910" xr:uid="{00000000-0005-0000-0000-0000BA830000}"/>
    <cellStyle name="Total 42 6 3 2 2" xfId="36526" xr:uid="{00000000-0005-0000-0000-0000BB830000}"/>
    <cellStyle name="Total 42 6 3 3" xfId="36525" xr:uid="{00000000-0005-0000-0000-0000BC830000}"/>
    <cellStyle name="Total 42 6 4" xfId="18911" xr:uid="{00000000-0005-0000-0000-0000BD830000}"/>
    <cellStyle name="Total 42 6 4 2" xfId="36527" xr:uid="{00000000-0005-0000-0000-0000BE830000}"/>
    <cellStyle name="Total 42 6 5" xfId="36522" xr:uid="{00000000-0005-0000-0000-0000BF830000}"/>
    <cellStyle name="Total 42 7" xfId="18912" xr:uid="{00000000-0005-0000-0000-0000C0830000}"/>
    <cellStyle name="Total 42 7 2" xfId="18913" xr:uid="{00000000-0005-0000-0000-0000C1830000}"/>
    <cellStyle name="Total 42 7 2 2" xfId="36529" xr:uid="{00000000-0005-0000-0000-0000C2830000}"/>
    <cellStyle name="Total 42 7 3" xfId="36528" xr:uid="{00000000-0005-0000-0000-0000C3830000}"/>
    <cellStyle name="Total 42 8" xfId="18914" xr:uid="{00000000-0005-0000-0000-0000C4830000}"/>
    <cellStyle name="Total 42 8 2" xfId="18915" xr:uid="{00000000-0005-0000-0000-0000C5830000}"/>
    <cellStyle name="Total 42 8 2 2" xfId="36531" xr:uid="{00000000-0005-0000-0000-0000C6830000}"/>
    <cellStyle name="Total 42 8 3" xfId="36530" xr:uid="{00000000-0005-0000-0000-0000C7830000}"/>
    <cellStyle name="Total 42 9" xfId="18916" xr:uid="{00000000-0005-0000-0000-0000C8830000}"/>
    <cellStyle name="Total 42 9 2" xfId="18917" xr:uid="{00000000-0005-0000-0000-0000C9830000}"/>
    <cellStyle name="Total 42 9 2 2" xfId="36533" xr:uid="{00000000-0005-0000-0000-0000CA830000}"/>
    <cellStyle name="Total 42 9 3" xfId="36532" xr:uid="{00000000-0005-0000-0000-0000CB830000}"/>
    <cellStyle name="Total 43" xfId="18918" xr:uid="{00000000-0005-0000-0000-0000CC830000}"/>
    <cellStyle name="Total 43 2" xfId="18919" xr:uid="{00000000-0005-0000-0000-0000CD830000}"/>
    <cellStyle name="Total 43 2 2" xfId="36535" xr:uid="{00000000-0005-0000-0000-0000CE830000}"/>
    <cellStyle name="Total 43 3" xfId="36534" xr:uid="{00000000-0005-0000-0000-0000CF830000}"/>
    <cellStyle name="Total 5" xfId="18920" xr:uid="{00000000-0005-0000-0000-0000D0830000}"/>
    <cellStyle name="Total 5 10" xfId="18921" xr:uid="{00000000-0005-0000-0000-0000D1830000}"/>
    <cellStyle name="Total 5 10 2" xfId="18922" xr:uid="{00000000-0005-0000-0000-0000D2830000}"/>
    <cellStyle name="Total 5 10 2 2" xfId="36538" xr:uid="{00000000-0005-0000-0000-0000D3830000}"/>
    <cellStyle name="Total 5 10 3" xfId="36537" xr:uid="{00000000-0005-0000-0000-0000D4830000}"/>
    <cellStyle name="Total 5 11" xfId="18923" xr:uid="{00000000-0005-0000-0000-0000D5830000}"/>
    <cellStyle name="Total 5 11 2" xfId="18924" xr:uid="{00000000-0005-0000-0000-0000D6830000}"/>
    <cellStyle name="Total 5 11 2 2" xfId="36540" xr:uid="{00000000-0005-0000-0000-0000D7830000}"/>
    <cellStyle name="Total 5 11 3" xfId="36539" xr:uid="{00000000-0005-0000-0000-0000D8830000}"/>
    <cellStyle name="Total 5 12" xfId="18925" xr:uid="{00000000-0005-0000-0000-0000D9830000}"/>
    <cellStyle name="Total 5 12 2" xfId="36541" xr:uid="{00000000-0005-0000-0000-0000DA830000}"/>
    <cellStyle name="Total 5 13" xfId="36536" xr:uid="{00000000-0005-0000-0000-0000DB830000}"/>
    <cellStyle name="Total 5 2" xfId="18926" xr:uid="{00000000-0005-0000-0000-0000DC830000}"/>
    <cellStyle name="Total 5 2 10" xfId="36542" xr:uid="{00000000-0005-0000-0000-0000DD830000}"/>
    <cellStyle name="Total 5 2 2" xfId="18927" xr:uid="{00000000-0005-0000-0000-0000DE830000}"/>
    <cellStyle name="Total 5 2 2 2" xfId="18928" xr:uid="{00000000-0005-0000-0000-0000DF830000}"/>
    <cellStyle name="Total 5 2 2 2 2" xfId="18929" xr:uid="{00000000-0005-0000-0000-0000E0830000}"/>
    <cellStyle name="Total 5 2 2 2 2 2" xfId="36545" xr:uid="{00000000-0005-0000-0000-0000E1830000}"/>
    <cellStyle name="Total 5 2 2 2 3" xfId="36544" xr:uid="{00000000-0005-0000-0000-0000E2830000}"/>
    <cellStyle name="Total 5 2 2 3" xfId="18930" xr:uid="{00000000-0005-0000-0000-0000E3830000}"/>
    <cellStyle name="Total 5 2 2 3 2" xfId="18931" xr:uid="{00000000-0005-0000-0000-0000E4830000}"/>
    <cellStyle name="Total 5 2 2 3 2 2" xfId="36547" xr:uid="{00000000-0005-0000-0000-0000E5830000}"/>
    <cellStyle name="Total 5 2 2 3 3" xfId="36546" xr:uid="{00000000-0005-0000-0000-0000E6830000}"/>
    <cellStyle name="Total 5 2 2 4" xfId="18932" xr:uid="{00000000-0005-0000-0000-0000E7830000}"/>
    <cellStyle name="Total 5 2 2 4 2" xfId="36548" xr:uid="{00000000-0005-0000-0000-0000E8830000}"/>
    <cellStyle name="Total 5 2 2 5" xfId="36543" xr:uid="{00000000-0005-0000-0000-0000E9830000}"/>
    <cellStyle name="Total 5 2 3" xfId="18933" xr:uid="{00000000-0005-0000-0000-0000EA830000}"/>
    <cellStyle name="Total 5 2 3 2" xfId="18934" xr:uid="{00000000-0005-0000-0000-0000EB830000}"/>
    <cellStyle name="Total 5 2 3 2 2" xfId="18935" xr:uid="{00000000-0005-0000-0000-0000EC830000}"/>
    <cellStyle name="Total 5 2 3 2 2 2" xfId="36551" xr:uid="{00000000-0005-0000-0000-0000ED830000}"/>
    <cellStyle name="Total 5 2 3 2 3" xfId="36550" xr:uid="{00000000-0005-0000-0000-0000EE830000}"/>
    <cellStyle name="Total 5 2 3 3" xfId="18936" xr:uid="{00000000-0005-0000-0000-0000EF830000}"/>
    <cellStyle name="Total 5 2 3 3 2" xfId="18937" xr:uid="{00000000-0005-0000-0000-0000F0830000}"/>
    <cellStyle name="Total 5 2 3 3 2 2" xfId="36553" xr:uid="{00000000-0005-0000-0000-0000F1830000}"/>
    <cellStyle name="Total 5 2 3 3 3" xfId="36552" xr:uid="{00000000-0005-0000-0000-0000F2830000}"/>
    <cellStyle name="Total 5 2 3 4" xfId="18938" xr:uid="{00000000-0005-0000-0000-0000F3830000}"/>
    <cellStyle name="Total 5 2 3 4 2" xfId="36554" xr:uid="{00000000-0005-0000-0000-0000F4830000}"/>
    <cellStyle name="Total 5 2 3 5" xfId="36549" xr:uid="{00000000-0005-0000-0000-0000F5830000}"/>
    <cellStyle name="Total 5 2 4" xfId="18939" xr:uid="{00000000-0005-0000-0000-0000F6830000}"/>
    <cellStyle name="Total 5 2 4 2" xfId="18940" xr:uid="{00000000-0005-0000-0000-0000F7830000}"/>
    <cellStyle name="Total 5 2 4 2 2" xfId="18941" xr:uid="{00000000-0005-0000-0000-0000F8830000}"/>
    <cellStyle name="Total 5 2 4 2 2 2" xfId="36557" xr:uid="{00000000-0005-0000-0000-0000F9830000}"/>
    <cellStyle name="Total 5 2 4 2 3" xfId="36556" xr:uid="{00000000-0005-0000-0000-0000FA830000}"/>
    <cellStyle name="Total 5 2 4 3" xfId="18942" xr:uid="{00000000-0005-0000-0000-0000FB830000}"/>
    <cellStyle name="Total 5 2 4 3 2" xfId="18943" xr:uid="{00000000-0005-0000-0000-0000FC830000}"/>
    <cellStyle name="Total 5 2 4 3 2 2" xfId="36559" xr:uid="{00000000-0005-0000-0000-0000FD830000}"/>
    <cellStyle name="Total 5 2 4 3 3" xfId="36558" xr:uid="{00000000-0005-0000-0000-0000FE830000}"/>
    <cellStyle name="Total 5 2 4 4" xfId="18944" xr:uid="{00000000-0005-0000-0000-0000FF830000}"/>
    <cellStyle name="Total 5 2 4 4 2" xfId="18945" xr:uid="{00000000-0005-0000-0000-000000840000}"/>
    <cellStyle name="Total 5 2 4 4 2 2" xfId="36561" xr:uid="{00000000-0005-0000-0000-000001840000}"/>
    <cellStyle name="Total 5 2 4 4 3" xfId="36560" xr:uid="{00000000-0005-0000-0000-000002840000}"/>
    <cellStyle name="Total 5 2 4 5" xfId="18946" xr:uid="{00000000-0005-0000-0000-000003840000}"/>
    <cellStyle name="Total 5 2 4 5 2" xfId="36562" xr:uid="{00000000-0005-0000-0000-000004840000}"/>
    <cellStyle name="Total 5 2 4 6" xfId="36555" xr:uid="{00000000-0005-0000-0000-000005840000}"/>
    <cellStyle name="Total 5 2 5" xfId="18947" xr:uid="{00000000-0005-0000-0000-000006840000}"/>
    <cellStyle name="Total 5 2 5 2" xfId="18948" xr:uid="{00000000-0005-0000-0000-000007840000}"/>
    <cellStyle name="Total 5 2 5 2 2" xfId="18949" xr:uid="{00000000-0005-0000-0000-000008840000}"/>
    <cellStyle name="Total 5 2 5 2 2 2" xfId="36565" xr:uid="{00000000-0005-0000-0000-000009840000}"/>
    <cellStyle name="Total 5 2 5 2 3" xfId="36564" xr:uid="{00000000-0005-0000-0000-00000A840000}"/>
    <cellStyle name="Total 5 2 5 3" xfId="18950" xr:uid="{00000000-0005-0000-0000-00000B840000}"/>
    <cellStyle name="Total 5 2 5 3 2" xfId="18951" xr:uid="{00000000-0005-0000-0000-00000C840000}"/>
    <cellStyle name="Total 5 2 5 3 2 2" xfId="36567" xr:uid="{00000000-0005-0000-0000-00000D840000}"/>
    <cellStyle name="Total 5 2 5 3 3" xfId="36566" xr:uid="{00000000-0005-0000-0000-00000E840000}"/>
    <cellStyle name="Total 5 2 5 4" xfId="18952" xr:uid="{00000000-0005-0000-0000-00000F840000}"/>
    <cellStyle name="Total 5 2 5 4 2" xfId="36568" xr:uid="{00000000-0005-0000-0000-000010840000}"/>
    <cellStyle name="Total 5 2 5 5" xfId="36563" xr:uid="{00000000-0005-0000-0000-000011840000}"/>
    <cellStyle name="Total 5 2 6" xfId="18953" xr:uid="{00000000-0005-0000-0000-000012840000}"/>
    <cellStyle name="Total 5 2 6 2" xfId="18954" xr:uid="{00000000-0005-0000-0000-000013840000}"/>
    <cellStyle name="Total 5 2 6 2 2" xfId="36570" xr:uid="{00000000-0005-0000-0000-000014840000}"/>
    <cellStyle name="Total 5 2 6 3" xfId="36569" xr:uid="{00000000-0005-0000-0000-000015840000}"/>
    <cellStyle name="Total 5 2 7" xfId="18955" xr:uid="{00000000-0005-0000-0000-000016840000}"/>
    <cellStyle name="Total 5 2 7 2" xfId="18956" xr:uid="{00000000-0005-0000-0000-000017840000}"/>
    <cellStyle name="Total 5 2 7 2 2" xfId="36572" xr:uid="{00000000-0005-0000-0000-000018840000}"/>
    <cellStyle name="Total 5 2 7 3" xfId="36571" xr:uid="{00000000-0005-0000-0000-000019840000}"/>
    <cellStyle name="Total 5 2 8" xfId="18957" xr:uid="{00000000-0005-0000-0000-00001A840000}"/>
    <cellStyle name="Total 5 2 8 2" xfId="18958" xr:uid="{00000000-0005-0000-0000-00001B840000}"/>
    <cellStyle name="Total 5 2 8 2 2" xfId="36574" xr:uid="{00000000-0005-0000-0000-00001C840000}"/>
    <cellStyle name="Total 5 2 8 3" xfId="36573" xr:uid="{00000000-0005-0000-0000-00001D840000}"/>
    <cellStyle name="Total 5 2 9" xfId="18959" xr:uid="{00000000-0005-0000-0000-00001E840000}"/>
    <cellStyle name="Total 5 2 9 2" xfId="36575" xr:uid="{00000000-0005-0000-0000-00001F840000}"/>
    <cellStyle name="Total 5 3" xfId="18960" xr:uid="{00000000-0005-0000-0000-000020840000}"/>
    <cellStyle name="Total 5 3 2" xfId="18961" xr:uid="{00000000-0005-0000-0000-000021840000}"/>
    <cellStyle name="Total 5 3 2 2" xfId="18962" xr:uid="{00000000-0005-0000-0000-000022840000}"/>
    <cellStyle name="Total 5 3 2 2 2" xfId="36578" xr:uid="{00000000-0005-0000-0000-000023840000}"/>
    <cellStyle name="Total 5 3 2 3" xfId="36577" xr:uid="{00000000-0005-0000-0000-000024840000}"/>
    <cellStyle name="Total 5 3 3" xfId="18963" xr:uid="{00000000-0005-0000-0000-000025840000}"/>
    <cellStyle name="Total 5 3 3 2" xfId="18964" xr:uid="{00000000-0005-0000-0000-000026840000}"/>
    <cellStyle name="Total 5 3 3 2 2" xfId="36580" xr:uid="{00000000-0005-0000-0000-000027840000}"/>
    <cellStyle name="Total 5 3 3 3" xfId="36579" xr:uid="{00000000-0005-0000-0000-000028840000}"/>
    <cellStyle name="Total 5 3 4" xfId="18965" xr:uid="{00000000-0005-0000-0000-000029840000}"/>
    <cellStyle name="Total 5 3 4 2" xfId="36581" xr:uid="{00000000-0005-0000-0000-00002A840000}"/>
    <cellStyle name="Total 5 3 5" xfId="36576" xr:uid="{00000000-0005-0000-0000-00002B840000}"/>
    <cellStyle name="Total 5 4" xfId="18966" xr:uid="{00000000-0005-0000-0000-00002C840000}"/>
    <cellStyle name="Total 5 4 2" xfId="18967" xr:uid="{00000000-0005-0000-0000-00002D840000}"/>
    <cellStyle name="Total 5 4 2 2" xfId="18968" xr:uid="{00000000-0005-0000-0000-00002E840000}"/>
    <cellStyle name="Total 5 4 2 2 2" xfId="36584" xr:uid="{00000000-0005-0000-0000-00002F840000}"/>
    <cellStyle name="Total 5 4 2 3" xfId="36583" xr:uid="{00000000-0005-0000-0000-000030840000}"/>
    <cellStyle name="Total 5 4 3" xfId="18969" xr:uid="{00000000-0005-0000-0000-000031840000}"/>
    <cellStyle name="Total 5 4 3 2" xfId="18970" xr:uid="{00000000-0005-0000-0000-000032840000}"/>
    <cellStyle name="Total 5 4 3 2 2" xfId="36586" xr:uid="{00000000-0005-0000-0000-000033840000}"/>
    <cellStyle name="Total 5 4 3 3" xfId="36585" xr:uid="{00000000-0005-0000-0000-000034840000}"/>
    <cellStyle name="Total 5 4 4" xfId="18971" xr:uid="{00000000-0005-0000-0000-000035840000}"/>
    <cellStyle name="Total 5 4 4 2" xfId="36587" xr:uid="{00000000-0005-0000-0000-000036840000}"/>
    <cellStyle name="Total 5 4 5" xfId="36582" xr:uid="{00000000-0005-0000-0000-000037840000}"/>
    <cellStyle name="Total 5 5" xfId="18972" xr:uid="{00000000-0005-0000-0000-000038840000}"/>
    <cellStyle name="Total 5 5 2" xfId="18973" xr:uid="{00000000-0005-0000-0000-000039840000}"/>
    <cellStyle name="Total 5 5 2 2" xfId="18974" xr:uid="{00000000-0005-0000-0000-00003A840000}"/>
    <cellStyle name="Total 5 5 2 2 2" xfId="36590" xr:uid="{00000000-0005-0000-0000-00003B840000}"/>
    <cellStyle name="Total 5 5 2 3" xfId="36589" xr:uid="{00000000-0005-0000-0000-00003C840000}"/>
    <cellStyle name="Total 5 5 3" xfId="18975" xr:uid="{00000000-0005-0000-0000-00003D840000}"/>
    <cellStyle name="Total 5 5 3 2" xfId="18976" xr:uid="{00000000-0005-0000-0000-00003E840000}"/>
    <cellStyle name="Total 5 5 3 2 2" xfId="36592" xr:uid="{00000000-0005-0000-0000-00003F840000}"/>
    <cellStyle name="Total 5 5 3 3" xfId="36591" xr:uid="{00000000-0005-0000-0000-000040840000}"/>
    <cellStyle name="Total 5 5 4" xfId="18977" xr:uid="{00000000-0005-0000-0000-000041840000}"/>
    <cellStyle name="Total 5 5 4 2" xfId="36593" xr:uid="{00000000-0005-0000-0000-000042840000}"/>
    <cellStyle name="Total 5 5 5" xfId="36588" xr:uid="{00000000-0005-0000-0000-000043840000}"/>
    <cellStyle name="Total 5 6" xfId="18978" xr:uid="{00000000-0005-0000-0000-000044840000}"/>
    <cellStyle name="Total 5 6 2" xfId="18979" xr:uid="{00000000-0005-0000-0000-000045840000}"/>
    <cellStyle name="Total 5 6 2 2" xfId="18980" xr:uid="{00000000-0005-0000-0000-000046840000}"/>
    <cellStyle name="Total 5 6 2 2 2" xfId="36596" xr:uid="{00000000-0005-0000-0000-000047840000}"/>
    <cellStyle name="Total 5 6 2 3" xfId="36595" xr:uid="{00000000-0005-0000-0000-000048840000}"/>
    <cellStyle name="Total 5 6 3" xfId="18981" xr:uid="{00000000-0005-0000-0000-000049840000}"/>
    <cellStyle name="Total 5 6 3 2" xfId="18982" xr:uid="{00000000-0005-0000-0000-00004A840000}"/>
    <cellStyle name="Total 5 6 3 2 2" xfId="36598" xr:uid="{00000000-0005-0000-0000-00004B840000}"/>
    <cellStyle name="Total 5 6 3 3" xfId="36597" xr:uid="{00000000-0005-0000-0000-00004C840000}"/>
    <cellStyle name="Total 5 6 4" xfId="18983" xr:uid="{00000000-0005-0000-0000-00004D840000}"/>
    <cellStyle name="Total 5 6 4 2" xfId="18984" xr:uid="{00000000-0005-0000-0000-00004E840000}"/>
    <cellStyle name="Total 5 6 4 2 2" xfId="36600" xr:uid="{00000000-0005-0000-0000-00004F840000}"/>
    <cellStyle name="Total 5 6 4 3" xfId="36599" xr:uid="{00000000-0005-0000-0000-000050840000}"/>
    <cellStyle name="Total 5 6 5" xfId="18985" xr:uid="{00000000-0005-0000-0000-000051840000}"/>
    <cellStyle name="Total 5 6 5 2" xfId="36601" xr:uid="{00000000-0005-0000-0000-000052840000}"/>
    <cellStyle name="Total 5 6 6" xfId="36594" xr:uid="{00000000-0005-0000-0000-000053840000}"/>
    <cellStyle name="Total 5 7" xfId="18986" xr:uid="{00000000-0005-0000-0000-000054840000}"/>
    <cellStyle name="Total 5 7 2" xfId="18987" xr:uid="{00000000-0005-0000-0000-000055840000}"/>
    <cellStyle name="Total 5 7 2 2" xfId="18988" xr:uid="{00000000-0005-0000-0000-000056840000}"/>
    <cellStyle name="Total 5 7 2 2 2" xfId="36604" xr:uid="{00000000-0005-0000-0000-000057840000}"/>
    <cellStyle name="Total 5 7 2 3" xfId="36603" xr:uid="{00000000-0005-0000-0000-000058840000}"/>
    <cellStyle name="Total 5 7 3" xfId="18989" xr:uid="{00000000-0005-0000-0000-000059840000}"/>
    <cellStyle name="Total 5 7 3 2" xfId="18990" xr:uid="{00000000-0005-0000-0000-00005A840000}"/>
    <cellStyle name="Total 5 7 3 2 2" xfId="36606" xr:uid="{00000000-0005-0000-0000-00005B840000}"/>
    <cellStyle name="Total 5 7 3 3" xfId="36605" xr:uid="{00000000-0005-0000-0000-00005C840000}"/>
    <cellStyle name="Total 5 7 4" xfId="18991" xr:uid="{00000000-0005-0000-0000-00005D840000}"/>
    <cellStyle name="Total 5 7 4 2" xfId="36607" xr:uid="{00000000-0005-0000-0000-00005E840000}"/>
    <cellStyle name="Total 5 7 5" xfId="36602" xr:uid="{00000000-0005-0000-0000-00005F840000}"/>
    <cellStyle name="Total 5 8" xfId="18992" xr:uid="{00000000-0005-0000-0000-000060840000}"/>
    <cellStyle name="Total 5 8 2" xfId="18993" xr:uid="{00000000-0005-0000-0000-000061840000}"/>
    <cellStyle name="Total 5 8 2 2" xfId="36609" xr:uid="{00000000-0005-0000-0000-000062840000}"/>
    <cellStyle name="Total 5 8 3" xfId="36608" xr:uid="{00000000-0005-0000-0000-000063840000}"/>
    <cellStyle name="Total 5 9" xfId="18994" xr:uid="{00000000-0005-0000-0000-000064840000}"/>
    <cellStyle name="Total 5 9 2" xfId="18995" xr:uid="{00000000-0005-0000-0000-000065840000}"/>
    <cellStyle name="Total 5 9 2 2" xfId="36611" xr:uid="{00000000-0005-0000-0000-000066840000}"/>
    <cellStyle name="Total 5 9 3" xfId="36610" xr:uid="{00000000-0005-0000-0000-000067840000}"/>
    <cellStyle name="Total 6" xfId="18996" xr:uid="{00000000-0005-0000-0000-000068840000}"/>
    <cellStyle name="Total 6 10" xfId="18997" xr:uid="{00000000-0005-0000-0000-000069840000}"/>
    <cellStyle name="Total 6 10 2" xfId="18998" xr:uid="{00000000-0005-0000-0000-00006A840000}"/>
    <cellStyle name="Total 6 10 2 2" xfId="36614" xr:uid="{00000000-0005-0000-0000-00006B840000}"/>
    <cellStyle name="Total 6 10 3" xfId="36613" xr:uid="{00000000-0005-0000-0000-00006C840000}"/>
    <cellStyle name="Total 6 11" xfId="18999" xr:uid="{00000000-0005-0000-0000-00006D840000}"/>
    <cellStyle name="Total 6 11 2" xfId="19000" xr:uid="{00000000-0005-0000-0000-00006E840000}"/>
    <cellStyle name="Total 6 11 2 2" xfId="36616" xr:uid="{00000000-0005-0000-0000-00006F840000}"/>
    <cellStyle name="Total 6 11 3" xfId="36615" xr:uid="{00000000-0005-0000-0000-000070840000}"/>
    <cellStyle name="Total 6 12" xfId="19001" xr:uid="{00000000-0005-0000-0000-000071840000}"/>
    <cellStyle name="Total 6 12 2" xfId="36617" xr:uid="{00000000-0005-0000-0000-000072840000}"/>
    <cellStyle name="Total 6 13" xfId="36612" xr:uid="{00000000-0005-0000-0000-000073840000}"/>
    <cellStyle name="Total 6 2" xfId="19002" xr:uid="{00000000-0005-0000-0000-000074840000}"/>
    <cellStyle name="Total 6 2 10" xfId="36618" xr:uid="{00000000-0005-0000-0000-000075840000}"/>
    <cellStyle name="Total 6 2 2" xfId="19003" xr:uid="{00000000-0005-0000-0000-000076840000}"/>
    <cellStyle name="Total 6 2 2 2" xfId="19004" xr:uid="{00000000-0005-0000-0000-000077840000}"/>
    <cellStyle name="Total 6 2 2 2 2" xfId="19005" xr:uid="{00000000-0005-0000-0000-000078840000}"/>
    <cellStyle name="Total 6 2 2 2 2 2" xfId="36621" xr:uid="{00000000-0005-0000-0000-000079840000}"/>
    <cellStyle name="Total 6 2 2 2 3" xfId="36620" xr:uid="{00000000-0005-0000-0000-00007A840000}"/>
    <cellStyle name="Total 6 2 2 3" xfId="19006" xr:uid="{00000000-0005-0000-0000-00007B840000}"/>
    <cellStyle name="Total 6 2 2 3 2" xfId="19007" xr:uid="{00000000-0005-0000-0000-00007C840000}"/>
    <cellStyle name="Total 6 2 2 3 2 2" xfId="36623" xr:uid="{00000000-0005-0000-0000-00007D840000}"/>
    <cellStyle name="Total 6 2 2 3 3" xfId="36622" xr:uid="{00000000-0005-0000-0000-00007E840000}"/>
    <cellStyle name="Total 6 2 2 4" xfId="19008" xr:uid="{00000000-0005-0000-0000-00007F840000}"/>
    <cellStyle name="Total 6 2 2 4 2" xfId="36624" xr:uid="{00000000-0005-0000-0000-000080840000}"/>
    <cellStyle name="Total 6 2 2 5" xfId="36619" xr:uid="{00000000-0005-0000-0000-000081840000}"/>
    <cellStyle name="Total 6 2 3" xfId="19009" xr:uid="{00000000-0005-0000-0000-000082840000}"/>
    <cellStyle name="Total 6 2 3 2" xfId="19010" xr:uid="{00000000-0005-0000-0000-000083840000}"/>
    <cellStyle name="Total 6 2 3 2 2" xfId="19011" xr:uid="{00000000-0005-0000-0000-000084840000}"/>
    <cellStyle name="Total 6 2 3 2 2 2" xfId="36627" xr:uid="{00000000-0005-0000-0000-000085840000}"/>
    <cellStyle name="Total 6 2 3 2 3" xfId="36626" xr:uid="{00000000-0005-0000-0000-000086840000}"/>
    <cellStyle name="Total 6 2 3 3" xfId="19012" xr:uid="{00000000-0005-0000-0000-000087840000}"/>
    <cellStyle name="Total 6 2 3 3 2" xfId="19013" xr:uid="{00000000-0005-0000-0000-000088840000}"/>
    <cellStyle name="Total 6 2 3 3 2 2" xfId="36629" xr:uid="{00000000-0005-0000-0000-000089840000}"/>
    <cellStyle name="Total 6 2 3 3 3" xfId="36628" xr:uid="{00000000-0005-0000-0000-00008A840000}"/>
    <cellStyle name="Total 6 2 3 4" xfId="19014" xr:uid="{00000000-0005-0000-0000-00008B840000}"/>
    <cellStyle name="Total 6 2 3 4 2" xfId="36630" xr:uid="{00000000-0005-0000-0000-00008C840000}"/>
    <cellStyle name="Total 6 2 3 5" xfId="36625" xr:uid="{00000000-0005-0000-0000-00008D840000}"/>
    <cellStyle name="Total 6 2 4" xfId="19015" xr:uid="{00000000-0005-0000-0000-00008E840000}"/>
    <cellStyle name="Total 6 2 4 2" xfId="19016" xr:uid="{00000000-0005-0000-0000-00008F840000}"/>
    <cellStyle name="Total 6 2 4 2 2" xfId="19017" xr:uid="{00000000-0005-0000-0000-000090840000}"/>
    <cellStyle name="Total 6 2 4 2 2 2" xfId="36633" xr:uid="{00000000-0005-0000-0000-000091840000}"/>
    <cellStyle name="Total 6 2 4 2 3" xfId="36632" xr:uid="{00000000-0005-0000-0000-000092840000}"/>
    <cellStyle name="Total 6 2 4 3" xfId="19018" xr:uid="{00000000-0005-0000-0000-000093840000}"/>
    <cellStyle name="Total 6 2 4 3 2" xfId="19019" xr:uid="{00000000-0005-0000-0000-000094840000}"/>
    <cellStyle name="Total 6 2 4 3 2 2" xfId="36635" xr:uid="{00000000-0005-0000-0000-000095840000}"/>
    <cellStyle name="Total 6 2 4 3 3" xfId="36634" xr:uid="{00000000-0005-0000-0000-000096840000}"/>
    <cellStyle name="Total 6 2 4 4" xfId="19020" xr:uid="{00000000-0005-0000-0000-000097840000}"/>
    <cellStyle name="Total 6 2 4 4 2" xfId="19021" xr:uid="{00000000-0005-0000-0000-000098840000}"/>
    <cellStyle name="Total 6 2 4 4 2 2" xfId="36637" xr:uid="{00000000-0005-0000-0000-000099840000}"/>
    <cellStyle name="Total 6 2 4 4 3" xfId="36636" xr:uid="{00000000-0005-0000-0000-00009A840000}"/>
    <cellStyle name="Total 6 2 4 5" xfId="19022" xr:uid="{00000000-0005-0000-0000-00009B840000}"/>
    <cellStyle name="Total 6 2 4 5 2" xfId="36638" xr:uid="{00000000-0005-0000-0000-00009C840000}"/>
    <cellStyle name="Total 6 2 4 6" xfId="36631" xr:uid="{00000000-0005-0000-0000-00009D840000}"/>
    <cellStyle name="Total 6 2 5" xfId="19023" xr:uid="{00000000-0005-0000-0000-00009E840000}"/>
    <cellStyle name="Total 6 2 5 2" xfId="19024" xr:uid="{00000000-0005-0000-0000-00009F840000}"/>
    <cellStyle name="Total 6 2 5 2 2" xfId="19025" xr:uid="{00000000-0005-0000-0000-0000A0840000}"/>
    <cellStyle name="Total 6 2 5 2 2 2" xfId="36641" xr:uid="{00000000-0005-0000-0000-0000A1840000}"/>
    <cellStyle name="Total 6 2 5 2 3" xfId="36640" xr:uid="{00000000-0005-0000-0000-0000A2840000}"/>
    <cellStyle name="Total 6 2 5 3" xfId="19026" xr:uid="{00000000-0005-0000-0000-0000A3840000}"/>
    <cellStyle name="Total 6 2 5 3 2" xfId="19027" xr:uid="{00000000-0005-0000-0000-0000A4840000}"/>
    <cellStyle name="Total 6 2 5 3 2 2" xfId="36643" xr:uid="{00000000-0005-0000-0000-0000A5840000}"/>
    <cellStyle name="Total 6 2 5 3 3" xfId="36642" xr:uid="{00000000-0005-0000-0000-0000A6840000}"/>
    <cellStyle name="Total 6 2 5 4" xfId="19028" xr:uid="{00000000-0005-0000-0000-0000A7840000}"/>
    <cellStyle name="Total 6 2 5 4 2" xfId="36644" xr:uid="{00000000-0005-0000-0000-0000A8840000}"/>
    <cellStyle name="Total 6 2 5 5" xfId="36639" xr:uid="{00000000-0005-0000-0000-0000A9840000}"/>
    <cellStyle name="Total 6 2 6" xfId="19029" xr:uid="{00000000-0005-0000-0000-0000AA840000}"/>
    <cellStyle name="Total 6 2 6 2" xfId="19030" xr:uid="{00000000-0005-0000-0000-0000AB840000}"/>
    <cellStyle name="Total 6 2 6 2 2" xfId="36646" xr:uid="{00000000-0005-0000-0000-0000AC840000}"/>
    <cellStyle name="Total 6 2 6 3" xfId="36645" xr:uid="{00000000-0005-0000-0000-0000AD840000}"/>
    <cellStyle name="Total 6 2 7" xfId="19031" xr:uid="{00000000-0005-0000-0000-0000AE840000}"/>
    <cellStyle name="Total 6 2 7 2" xfId="19032" xr:uid="{00000000-0005-0000-0000-0000AF840000}"/>
    <cellStyle name="Total 6 2 7 2 2" xfId="36648" xr:uid="{00000000-0005-0000-0000-0000B0840000}"/>
    <cellStyle name="Total 6 2 7 3" xfId="36647" xr:uid="{00000000-0005-0000-0000-0000B1840000}"/>
    <cellStyle name="Total 6 2 8" xfId="19033" xr:uid="{00000000-0005-0000-0000-0000B2840000}"/>
    <cellStyle name="Total 6 2 8 2" xfId="19034" xr:uid="{00000000-0005-0000-0000-0000B3840000}"/>
    <cellStyle name="Total 6 2 8 2 2" xfId="36650" xr:uid="{00000000-0005-0000-0000-0000B4840000}"/>
    <cellStyle name="Total 6 2 8 3" xfId="36649" xr:uid="{00000000-0005-0000-0000-0000B5840000}"/>
    <cellStyle name="Total 6 2 9" xfId="19035" xr:uid="{00000000-0005-0000-0000-0000B6840000}"/>
    <cellStyle name="Total 6 2 9 2" xfId="36651" xr:uid="{00000000-0005-0000-0000-0000B7840000}"/>
    <cellStyle name="Total 6 3" xfId="19036" xr:uid="{00000000-0005-0000-0000-0000B8840000}"/>
    <cellStyle name="Total 6 3 2" xfId="19037" xr:uid="{00000000-0005-0000-0000-0000B9840000}"/>
    <cellStyle name="Total 6 3 2 2" xfId="19038" xr:uid="{00000000-0005-0000-0000-0000BA840000}"/>
    <cellStyle name="Total 6 3 2 2 2" xfId="36654" xr:uid="{00000000-0005-0000-0000-0000BB840000}"/>
    <cellStyle name="Total 6 3 2 3" xfId="36653" xr:uid="{00000000-0005-0000-0000-0000BC840000}"/>
    <cellStyle name="Total 6 3 3" xfId="19039" xr:uid="{00000000-0005-0000-0000-0000BD840000}"/>
    <cellStyle name="Total 6 3 3 2" xfId="19040" xr:uid="{00000000-0005-0000-0000-0000BE840000}"/>
    <cellStyle name="Total 6 3 3 2 2" xfId="36656" xr:uid="{00000000-0005-0000-0000-0000BF840000}"/>
    <cellStyle name="Total 6 3 3 3" xfId="36655" xr:uid="{00000000-0005-0000-0000-0000C0840000}"/>
    <cellStyle name="Total 6 3 4" xfId="19041" xr:uid="{00000000-0005-0000-0000-0000C1840000}"/>
    <cellStyle name="Total 6 3 4 2" xfId="36657" xr:uid="{00000000-0005-0000-0000-0000C2840000}"/>
    <cellStyle name="Total 6 3 5" xfId="36652" xr:uid="{00000000-0005-0000-0000-0000C3840000}"/>
    <cellStyle name="Total 6 4" xfId="19042" xr:uid="{00000000-0005-0000-0000-0000C4840000}"/>
    <cellStyle name="Total 6 4 2" xfId="19043" xr:uid="{00000000-0005-0000-0000-0000C5840000}"/>
    <cellStyle name="Total 6 4 2 2" xfId="19044" xr:uid="{00000000-0005-0000-0000-0000C6840000}"/>
    <cellStyle name="Total 6 4 2 2 2" xfId="36660" xr:uid="{00000000-0005-0000-0000-0000C7840000}"/>
    <cellStyle name="Total 6 4 2 3" xfId="36659" xr:uid="{00000000-0005-0000-0000-0000C8840000}"/>
    <cellStyle name="Total 6 4 3" xfId="19045" xr:uid="{00000000-0005-0000-0000-0000C9840000}"/>
    <cellStyle name="Total 6 4 3 2" xfId="19046" xr:uid="{00000000-0005-0000-0000-0000CA840000}"/>
    <cellStyle name="Total 6 4 3 2 2" xfId="36662" xr:uid="{00000000-0005-0000-0000-0000CB840000}"/>
    <cellStyle name="Total 6 4 3 3" xfId="36661" xr:uid="{00000000-0005-0000-0000-0000CC840000}"/>
    <cellStyle name="Total 6 4 4" xfId="19047" xr:uid="{00000000-0005-0000-0000-0000CD840000}"/>
    <cellStyle name="Total 6 4 4 2" xfId="36663" xr:uid="{00000000-0005-0000-0000-0000CE840000}"/>
    <cellStyle name="Total 6 4 5" xfId="36658" xr:uid="{00000000-0005-0000-0000-0000CF840000}"/>
    <cellStyle name="Total 6 5" xfId="19048" xr:uid="{00000000-0005-0000-0000-0000D0840000}"/>
    <cellStyle name="Total 6 5 2" xfId="19049" xr:uid="{00000000-0005-0000-0000-0000D1840000}"/>
    <cellStyle name="Total 6 5 2 2" xfId="19050" xr:uid="{00000000-0005-0000-0000-0000D2840000}"/>
    <cellStyle name="Total 6 5 2 2 2" xfId="36666" xr:uid="{00000000-0005-0000-0000-0000D3840000}"/>
    <cellStyle name="Total 6 5 2 3" xfId="36665" xr:uid="{00000000-0005-0000-0000-0000D4840000}"/>
    <cellStyle name="Total 6 5 3" xfId="19051" xr:uid="{00000000-0005-0000-0000-0000D5840000}"/>
    <cellStyle name="Total 6 5 3 2" xfId="19052" xr:uid="{00000000-0005-0000-0000-0000D6840000}"/>
    <cellStyle name="Total 6 5 3 2 2" xfId="36668" xr:uid="{00000000-0005-0000-0000-0000D7840000}"/>
    <cellStyle name="Total 6 5 3 3" xfId="36667" xr:uid="{00000000-0005-0000-0000-0000D8840000}"/>
    <cellStyle name="Total 6 5 4" xfId="19053" xr:uid="{00000000-0005-0000-0000-0000D9840000}"/>
    <cellStyle name="Total 6 5 4 2" xfId="36669" xr:uid="{00000000-0005-0000-0000-0000DA840000}"/>
    <cellStyle name="Total 6 5 5" xfId="36664" xr:uid="{00000000-0005-0000-0000-0000DB840000}"/>
    <cellStyle name="Total 6 6" xfId="19054" xr:uid="{00000000-0005-0000-0000-0000DC840000}"/>
    <cellStyle name="Total 6 6 2" xfId="19055" xr:uid="{00000000-0005-0000-0000-0000DD840000}"/>
    <cellStyle name="Total 6 6 2 2" xfId="19056" xr:uid="{00000000-0005-0000-0000-0000DE840000}"/>
    <cellStyle name="Total 6 6 2 2 2" xfId="36672" xr:uid="{00000000-0005-0000-0000-0000DF840000}"/>
    <cellStyle name="Total 6 6 2 3" xfId="36671" xr:uid="{00000000-0005-0000-0000-0000E0840000}"/>
    <cellStyle name="Total 6 6 3" xfId="19057" xr:uid="{00000000-0005-0000-0000-0000E1840000}"/>
    <cellStyle name="Total 6 6 3 2" xfId="19058" xr:uid="{00000000-0005-0000-0000-0000E2840000}"/>
    <cellStyle name="Total 6 6 3 2 2" xfId="36674" xr:uid="{00000000-0005-0000-0000-0000E3840000}"/>
    <cellStyle name="Total 6 6 3 3" xfId="36673" xr:uid="{00000000-0005-0000-0000-0000E4840000}"/>
    <cellStyle name="Total 6 6 4" xfId="19059" xr:uid="{00000000-0005-0000-0000-0000E5840000}"/>
    <cellStyle name="Total 6 6 4 2" xfId="19060" xr:uid="{00000000-0005-0000-0000-0000E6840000}"/>
    <cellStyle name="Total 6 6 4 2 2" xfId="36676" xr:uid="{00000000-0005-0000-0000-0000E7840000}"/>
    <cellStyle name="Total 6 6 4 3" xfId="36675" xr:uid="{00000000-0005-0000-0000-0000E8840000}"/>
    <cellStyle name="Total 6 6 5" xfId="19061" xr:uid="{00000000-0005-0000-0000-0000E9840000}"/>
    <cellStyle name="Total 6 6 5 2" xfId="36677" xr:uid="{00000000-0005-0000-0000-0000EA840000}"/>
    <cellStyle name="Total 6 6 6" xfId="36670" xr:uid="{00000000-0005-0000-0000-0000EB840000}"/>
    <cellStyle name="Total 6 7" xfId="19062" xr:uid="{00000000-0005-0000-0000-0000EC840000}"/>
    <cellStyle name="Total 6 7 2" xfId="19063" xr:uid="{00000000-0005-0000-0000-0000ED840000}"/>
    <cellStyle name="Total 6 7 2 2" xfId="19064" xr:uid="{00000000-0005-0000-0000-0000EE840000}"/>
    <cellStyle name="Total 6 7 2 2 2" xfId="36680" xr:uid="{00000000-0005-0000-0000-0000EF840000}"/>
    <cellStyle name="Total 6 7 2 3" xfId="36679" xr:uid="{00000000-0005-0000-0000-0000F0840000}"/>
    <cellStyle name="Total 6 7 3" xfId="19065" xr:uid="{00000000-0005-0000-0000-0000F1840000}"/>
    <cellStyle name="Total 6 7 3 2" xfId="19066" xr:uid="{00000000-0005-0000-0000-0000F2840000}"/>
    <cellStyle name="Total 6 7 3 2 2" xfId="36682" xr:uid="{00000000-0005-0000-0000-0000F3840000}"/>
    <cellStyle name="Total 6 7 3 3" xfId="36681" xr:uid="{00000000-0005-0000-0000-0000F4840000}"/>
    <cellStyle name="Total 6 7 4" xfId="19067" xr:uid="{00000000-0005-0000-0000-0000F5840000}"/>
    <cellStyle name="Total 6 7 4 2" xfId="36683" xr:uid="{00000000-0005-0000-0000-0000F6840000}"/>
    <cellStyle name="Total 6 7 5" xfId="36678" xr:uid="{00000000-0005-0000-0000-0000F7840000}"/>
    <cellStyle name="Total 6 8" xfId="19068" xr:uid="{00000000-0005-0000-0000-0000F8840000}"/>
    <cellStyle name="Total 6 8 2" xfId="19069" xr:uid="{00000000-0005-0000-0000-0000F9840000}"/>
    <cellStyle name="Total 6 8 2 2" xfId="36685" xr:uid="{00000000-0005-0000-0000-0000FA840000}"/>
    <cellStyle name="Total 6 8 3" xfId="36684" xr:uid="{00000000-0005-0000-0000-0000FB840000}"/>
    <cellStyle name="Total 6 9" xfId="19070" xr:uid="{00000000-0005-0000-0000-0000FC840000}"/>
    <cellStyle name="Total 6 9 2" xfId="19071" xr:uid="{00000000-0005-0000-0000-0000FD840000}"/>
    <cellStyle name="Total 6 9 2 2" xfId="36687" xr:uid="{00000000-0005-0000-0000-0000FE840000}"/>
    <cellStyle name="Total 6 9 3" xfId="36686" xr:uid="{00000000-0005-0000-0000-0000FF840000}"/>
    <cellStyle name="Total 7" xfId="19072" xr:uid="{00000000-0005-0000-0000-000000850000}"/>
    <cellStyle name="Total 7 10" xfId="19073" xr:uid="{00000000-0005-0000-0000-000001850000}"/>
    <cellStyle name="Total 7 10 2" xfId="19074" xr:uid="{00000000-0005-0000-0000-000002850000}"/>
    <cellStyle name="Total 7 10 2 2" xfId="36690" xr:uid="{00000000-0005-0000-0000-000003850000}"/>
    <cellStyle name="Total 7 10 3" xfId="36689" xr:uid="{00000000-0005-0000-0000-000004850000}"/>
    <cellStyle name="Total 7 11" xfId="19075" xr:uid="{00000000-0005-0000-0000-000005850000}"/>
    <cellStyle name="Total 7 11 2" xfId="36691" xr:uid="{00000000-0005-0000-0000-000006850000}"/>
    <cellStyle name="Total 7 12" xfId="36688" xr:uid="{00000000-0005-0000-0000-000007850000}"/>
    <cellStyle name="Total 7 2" xfId="19076" xr:uid="{00000000-0005-0000-0000-000008850000}"/>
    <cellStyle name="Total 7 2 2" xfId="19077" xr:uid="{00000000-0005-0000-0000-000009850000}"/>
    <cellStyle name="Total 7 2 2 2" xfId="19078" xr:uid="{00000000-0005-0000-0000-00000A850000}"/>
    <cellStyle name="Total 7 2 2 2 2" xfId="36694" xr:uid="{00000000-0005-0000-0000-00000B850000}"/>
    <cellStyle name="Total 7 2 2 3" xfId="36693" xr:uid="{00000000-0005-0000-0000-00000C850000}"/>
    <cellStyle name="Total 7 2 3" xfId="19079" xr:uid="{00000000-0005-0000-0000-00000D850000}"/>
    <cellStyle name="Total 7 2 3 2" xfId="19080" xr:uid="{00000000-0005-0000-0000-00000E850000}"/>
    <cellStyle name="Total 7 2 3 2 2" xfId="36696" xr:uid="{00000000-0005-0000-0000-00000F850000}"/>
    <cellStyle name="Total 7 2 3 3" xfId="36695" xr:uid="{00000000-0005-0000-0000-000010850000}"/>
    <cellStyle name="Total 7 2 4" xfId="19081" xr:uid="{00000000-0005-0000-0000-000011850000}"/>
    <cellStyle name="Total 7 2 4 2" xfId="36697" xr:uid="{00000000-0005-0000-0000-000012850000}"/>
    <cellStyle name="Total 7 2 5" xfId="36692" xr:uid="{00000000-0005-0000-0000-000013850000}"/>
    <cellStyle name="Total 7 3" xfId="19082" xr:uid="{00000000-0005-0000-0000-000014850000}"/>
    <cellStyle name="Total 7 3 2" xfId="19083" xr:uid="{00000000-0005-0000-0000-000015850000}"/>
    <cellStyle name="Total 7 3 2 2" xfId="19084" xr:uid="{00000000-0005-0000-0000-000016850000}"/>
    <cellStyle name="Total 7 3 2 2 2" xfId="36700" xr:uid="{00000000-0005-0000-0000-000017850000}"/>
    <cellStyle name="Total 7 3 2 3" xfId="36699" xr:uid="{00000000-0005-0000-0000-000018850000}"/>
    <cellStyle name="Total 7 3 3" xfId="19085" xr:uid="{00000000-0005-0000-0000-000019850000}"/>
    <cellStyle name="Total 7 3 3 2" xfId="19086" xr:uid="{00000000-0005-0000-0000-00001A850000}"/>
    <cellStyle name="Total 7 3 3 2 2" xfId="36702" xr:uid="{00000000-0005-0000-0000-00001B850000}"/>
    <cellStyle name="Total 7 3 3 3" xfId="36701" xr:uid="{00000000-0005-0000-0000-00001C850000}"/>
    <cellStyle name="Total 7 3 4" xfId="19087" xr:uid="{00000000-0005-0000-0000-00001D850000}"/>
    <cellStyle name="Total 7 3 4 2" xfId="36703" xr:uid="{00000000-0005-0000-0000-00001E850000}"/>
    <cellStyle name="Total 7 3 5" xfId="36698" xr:uid="{00000000-0005-0000-0000-00001F850000}"/>
    <cellStyle name="Total 7 4" xfId="19088" xr:uid="{00000000-0005-0000-0000-000020850000}"/>
    <cellStyle name="Total 7 4 2" xfId="19089" xr:uid="{00000000-0005-0000-0000-000021850000}"/>
    <cellStyle name="Total 7 4 2 2" xfId="19090" xr:uid="{00000000-0005-0000-0000-000022850000}"/>
    <cellStyle name="Total 7 4 2 2 2" xfId="36706" xr:uid="{00000000-0005-0000-0000-000023850000}"/>
    <cellStyle name="Total 7 4 2 3" xfId="36705" xr:uid="{00000000-0005-0000-0000-000024850000}"/>
    <cellStyle name="Total 7 4 3" xfId="19091" xr:uid="{00000000-0005-0000-0000-000025850000}"/>
    <cellStyle name="Total 7 4 3 2" xfId="19092" xr:uid="{00000000-0005-0000-0000-000026850000}"/>
    <cellStyle name="Total 7 4 3 2 2" xfId="36708" xr:uid="{00000000-0005-0000-0000-000027850000}"/>
    <cellStyle name="Total 7 4 3 3" xfId="36707" xr:uid="{00000000-0005-0000-0000-000028850000}"/>
    <cellStyle name="Total 7 4 4" xfId="19093" xr:uid="{00000000-0005-0000-0000-000029850000}"/>
    <cellStyle name="Total 7 4 4 2" xfId="36709" xr:uid="{00000000-0005-0000-0000-00002A850000}"/>
    <cellStyle name="Total 7 4 5" xfId="36704" xr:uid="{00000000-0005-0000-0000-00002B850000}"/>
    <cellStyle name="Total 7 5" xfId="19094" xr:uid="{00000000-0005-0000-0000-00002C850000}"/>
    <cellStyle name="Total 7 5 2" xfId="19095" xr:uid="{00000000-0005-0000-0000-00002D850000}"/>
    <cellStyle name="Total 7 5 2 2" xfId="19096" xr:uid="{00000000-0005-0000-0000-00002E850000}"/>
    <cellStyle name="Total 7 5 2 2 2" xfId="36712" xr:uid="{00000000-0005-0000-0000-00002F850000}"/>
    <cellStyle name="Total 7 5 2 3" xfId="36711" xr:uid="{00000000-0005-0000-0000-000030850000}"/>
    <cellStyle name="Total 7 5 3" xfId="19097" xr:uid="{00000000-0005-0000-0000-000031850000}"/>
    <cellStyle name="Total 7 5 3 2" xfId="19098" xr:uid="{00000000-0005-0000-0000-000032850000}"/>
    <cellStyle name="Total 7 5 3 2 2" xfId="36714" xr:uid="{00000000-0005-0000-0000-000033850000}"/>
    <cellStyle name="Total 7 5 3 3" xfId="36713" xr:uid="{00000000-0005-0000-0000-000034850000}"/>
    <cellStyle name="Total 7 5 4" xfId="19099" xr:uid="{00000000-0005-0000-0000-000035850000}"/>
    <cellStyle name="Total 7 5 4 2" xfId="19100" xr:uid="{00000000-0005-0000-0000-000036850000}"/>
    <cellStyle name="Total 7 5 4 2 2" xfId="36716" xr:uid="{00000000-0005-0000-0000-000037850000}"/>
    <cellStyle name="Total 7 5 4 3" xfId="36715" xr:uid="{00000000-0005-0000-0000-000038850000}"/>
    <cellStyle name="Total 7 5 5" xfId="19101" xr:uid="{00000000-0005-0000-0000-000039850000}"/>
    <cellStyle name="Total 7 5 5 2" xfId="36717" xr:uid="{00000000-0005-0000-0000-00003A850000}"/>
    <cellStyle name="Total 7 5 6" xfId="36710" xr:uid="{00000000-0005-0000-0000-00003B850000}"/>
    <cellStyle name="Total 7 6" xfId="19102" xr:uid="{00000000-0005-0000-0000-00003C850000}"/>
    <cellStyle name="Total 7 6 2" xfId="19103" xr:uid="{00000000-0005-0000-0000-00003D850000}"/>
    <cellStyle name="Total 7 6 2 2" xfId="19104" xr:uid="{00000000-0005-0000-0000-00003E850000}"/>
    <cellStyle name="Total 7 6 2 2 2" xfId="36720" xr:uid="{00000000-0005-0000-0000-00003F850000}"/>
    <cellStyle name="Total 7 6 2 3" xfId="36719" xr:uid="{00000000-0005-0000-0000-000040850000}"/>
    <cellStyle name="Total 7 6 3" xfId="19105" xr:uid="{00000000-0005-0000-0000-000041850000}"/>
    <cellStyle name="Total 7 6 3 2" xfId="19106" xr:uid="{00000000-0005-0000-0000-000042850000}"/>
    <cellStyle name="Total 7 6 3 2 2" xfId="36722" xr:uid="{00000000-0005-0000-0000-000043850000}"/>
    <cellStyle name="Total 7 6 3 3" xfId="36721" xr:uid="{00000000-0005-0000-0000-000044850000}"/>
    <cellStyle name="Total 7 6 4" xfId="19107" xr:uid="{00000000-0005-0000-0000-000045850000}"/>
    <cellStyle name="Total 7 6 4 2" xfId="36723" xr:uid="{00000000-0005-0000-0000-000046850000}"/>
    <cellStyle name="Total 7 6 5" xfId="36718" xr:uid="{00000000-0005-0000-0000-000047850000}"/>
    <cellStyle name="Total 7 7" xfId="19108" xr:uid="{00000000-0005-0000-0000-000048850000}"/>
    <cellStyle name="Total 7 7 2" xfId="19109" xr:uid="{00000000-0005-0000-0000-000049850000}"/>
    <cellStyle name="Total 7 7 2 2" xfId="36725" xr:uid="{00000000-0005-0000-0000-00004A850000}"/>
    <cellStyle name="Total 7 7 3" xfId="36724" xr:uid="{00000000-0005-0000-0000-00004B850000}"/>
    <cellStyle name="Total 7 8" xfId="19110" xr:uid="{00000000-0005-0000-0000-00004C850000}"/>
    <cellStyle name="Total 7 8 2" xfId="19111" xr:uid="{00000000-0005-0000-0000-00004D850000}"/>
    <cellStyle name="Total 7 8 2 2" xfId="36727" xr:uid="{00000000-0005-0000-0000-00004E850000}"/>
    <cellStyle name="Total 7 8 3" xfId="36726" xr:uid="{00000000-0005-0000-0000-00004F850000}"/>
    <cellStyle name="Total 7 9" xfId="19112" xr:uid="{00000000-0005-0000-0000-000050850000}"/>
    <cellStyle name="Total 7 9 2" xfId="19113" xr:uid="{00000000-0005-0000-0000-000051850000}"/>
    <cellStyle name="Total 7 9 2 2" xfId="36729" xr:uid="{00000000-0005-0000-0000-000052850000}"/>
    <cellStyle name="Total 7 9 3" xfId="36728" xr:uid="{00000000-0005-0000-0000-000053850000}"/>
    <cellStyle name="Total 8" xfId="19114" xr:uid="{00000000-0005-0000-0000-000054850000}"/>
    <cellStyle name="Total 8 10" xfId="19115" xr:uid="{00000000-0005-0000-0000-000055850000}"/>
    <cellStyle name="Total 8 10 2" xfId="19116" xr:uid="{00000000-0005-0000-0000-000056850000}"/>
    <cellStyle name="Total 8 10 2 2" xfId="36732" xr:uid="{00000000-0005-0000-0000-000057850000}"/>
    <cellStyle name="Total 8 10 3" xfId="36731" xr:uid="{00000000-0005-0000-0000-000058850000}"/>
    <cellStyle name="Total 8 11" xfId="19117" xr:uid="{00000000-0005-0000-0000-000059850000}"/>
    <cellStyle name="Total 8 11 2" xfId="36733" xr:uid="{00000000-0005-0000-0000-00005A850000}"/>
    <cellStyle name="Total 8 12" xfId="36730" xr:uid="{00000000-0005-0000-0000-00005B850000}"/>
    <cellStyle name="Total 8 2" xfId="19118" xr:uid="{00000000-0005-0000-0000-00005C850000}"/>
    <cellStyle name="Total 8 2 2" xfId="19119" xr:uid="{00000000-0005-0000-0000-00005D850000}"/>
    <cellStyle name="Total 8 2 2 2" xfId="19120" xr:uid="{00000000-0005-0000-0000-00005E850000}"/>
    <cellStyle name="Total 8 2 2 2 2" xfId="36736" xr:uid="{00000000-0005-0000-0000-00005F850000}"/>
    <cellStyle name="Total 8 2 2 3" xfId="36735" xr:uid="{00000000-0005-0000-0000-000060850000}"/>
    <cellStyle name="Total 8 2 3" xfId="19121" xr:uid="{00000000-0005-0000-0000-000061850000}"/>
    <cellStyle name="Total 8 2 3 2" xfId="19122" xr:uid="{00000000-0005-0000-0000-000062850000}"/>
    <cellStyle name="Total 8 2 3 2 2" xfId="36738" xr:uid="{00000000-0005-0000-0000-000063850000}"/>
    <cellStyle name="Total 8 2 3 3" xfId="36737" xr:uid="{00000000-0005-0000-0000-000064850000}"/>
    <cellStyle name="Total 8 2 4" xfId="19123" xr:uid="{00000000-0005-0000-0000-000065850000}"/>
    <cellStyle name="Total 8 2 4 2" xfId="36739" xr:uid="{00000000-0005-0000-0000-000066850000}"/>
    <cellStyle name="Total 8 2 5" xfId="36734" xr:uid="{00000000-0005-0000-0000-000067850000}"/>
    <cellStyle name="Total 8 3" xfId="19124" xr:uid="{00000000-0005-0000-0000-000068850000}"/>
    <cellStyle name="Total 8 3 2" xfId="19125" xr:uid="{00000000-0005-0000-0000-000069850000}"/>
    <cellStyle name="Total 8 3 2 2" xfId="19126" xr:uid="{00000000-0005-0000-0000-00006A850000}"/>
    <cellStyle name="Total 8 3 2 2 2" xfId="36742" xr:uid="{00000000-0005-0000-0000-00006B850000}"/>
    <cellStyle name="Total 8 3 2 3" xfId="36741" xr:uid="{00000000-0005-0000-0000-00006C850000}"/>
    <cellStyle name="Total 8 3 3" xfId="19127" xr:uid="{00000000-0005-0000-0000-00006D850000}"/>
    <cellStyle name="Total 8 3 3 2" xfId="19128" xr:uid="{00000000-0005-0000-0000-00006E850000}"/>
    <cellStyle name="Total 8 3 3 2 2" xfId="36744" xr:uid="{00000000-0005-0000-0000-00006F850000}"/>
    <cellStyle name="Total 8 3 3 3" xfId="36743" xr:uid="{00000000-0005-0000-0000-000070850000}"/>
    <cellStyle name="Total 8 3 4" xfId="19129" xr:uid="{00000000-0005-0000-0000-000071850000}"/>
    <cellStyle name="Total 8 3 4 2" xfId="36745" xr:uid="{00000000-0005-0000-0000-000072850000}"/>
    <cellStyle name="Total 8 3 5" xfId="36740" xr:uid="{00000000-0005-0000-0000-000073850000}"/>
    <cellStyle name="Total 8 4" xfId="19130" xr:uid="{00000000-0005-0000-0000-000074850000}"/>
    <cellStyle name="Total 8 4 2" xfId="19131" xr:uid="{00000000-0005-0000-0000-000075850000}"/>
    <cellStyle name="Total 8 4 2 2" xfId="19132" xr:uid="{00000000-0005-0000-0000-000076850000}"/>
    <cellStyle name="Total 8 4 2 2 2" xfId="36748" xr:uid="{00000000-0005-0000-0000-000077850000}"/>
    <cellStyle name="Total 8 4 2 3" xfId="36747" xr:uid="{00000000-0005-0000-0000-000078850000}"/>
    <cellStyle name="Total 8 4 3" xfId="19133" xr:uid="{00000000-0005-0000-0000-000079850000}"/>
    <cellStyle name="Total 8 4 3 2" xfId="19134" xr:uid="{00000000-0005-0000-0000-00007A850000}"/>
    <cellStyle name="Total 8 4 3 2 2" xfId="36750" xr:uid="{00000000-0005-0000-0000-00007B850000}"/>
    <cellStyle name="Total 8 4 3 3" xfId="36749" xr:uid="{00000000-0005-0000-0000-00007C850000}"/>
    <cellStyle name="Total 8 4 4" xfId="19135" xr:uid="{00000000-0005-0000-0000-00007D850000}"/>
    <cellStyle name="Total 8 4 4 2" xfId="36751" xr:uid="{00000000-0005-0000-0000-00007E850000}"/>
    <cellStyle name="Total 8 4 5" xfId="36746" xr:uid="{00000000-0005-0000-0000-00007F850000}"/>
    <cellStyle name="Total 8 5" xfId="19136" xr:uid="{00000000-0005-0000-0000-000080850000}"/>
    <cellStyle name="Total 8 5 2" xfId="19137" xr:uid="{00000000-0005-0000-0000-000081850000}"/>
    <cellStyle name="Total 8 5 2 2" xfId="19138" xr:uid="{00000000-0005-0000-0000-000082850000}"/>
    <cellStyle name="Total 8 5 2 2 2" xfId="36754" xr:uid="{00000000-0005-0000-0000-000083850000}"/>
    <cellStyle name="Total 8 5 2 3" xfId="36753" xr:uid="{00000000-0005-0000-0000-000084850000}"/>
    <cellStyle name="Total 8 5 3" xfId="19139" xr:uid="{00000000-0005-0000-0000-000085850000}"/>
    <cellStyle name="Total 8 5 3 2" xfId="19140" xr:uid="{00000000-0005-0000-0000-000086850000}"/>
    <cellStyle name="Total 8 5 3 2 2" xfId="36756" xr:uid="{00000000-0005-0000-0000-000087850000}"/>
    <cellStyle name="Total 8 5 3 3" xfId="36755" xr:uid="{00000000-0005-0000-0000-000088850000}"/>
    <cellStyle name="Total 8 5 4" xfId="19141" xr:uid="{00000000-0005-0000-0000-000089850000}"/>
    <cellStyle name="Total 8 5 4 2" xfId="19142" xr:uid="{00000000-0005-0000-0000-00008A850000}"/>
    <cellStyle name="Total 8 5 4 2 2" xfId="36758" xr:uid="{00000000-0005-0000-0000-00008B850000}"/>
    <cellStyle name="Total 8 5 4 3" xfId="36757" xr:uid="{00000000-0005-0000-0000-00008C850000}"/>
    <cellStyle name="Total 8 5 5" xfId="19143" xr:uid="{00000000-0005-0000-0000-00008D850000}"/>
    <cellStyle name="Total 8 5 5 2" xfId="36759" xr:uid="{00000000-0005-0000-0000-00008E850000}"/>
    <cellStyle name="Total 8 5 6" xfId="36752" xr:uid="{00000000-0005-0000-0000-00008F850000}"/>
    <cellStyle name="Total 8 6" xfId="19144" xr:uid="{00000000-0005-0000-0000-000090850000}"/>
    <cellStyle name="Total 8 6 2" xfId="19145" xr:uid="{00000000-0005-0000-0000-000091850000}"/>
    <cellStyle name="Total 8 6 2 2" xfId="19146" xr:uid="{00000000-0005-0000-0000-000092850000}"/>
    <cellStyle name="Total 8 6 2 2 2" xfId="36762" xr:uid="{00000000-0005-0000-0000-000093850000}"/>
    <cellStyle name="Total 8 6 2 3" xfId="36761" xr:uid="{00000000-0005-0000-0000-000094850000}"/>
    <cellStyle name="Total 8 6 3" xfId="19147" xr:uid="{00000000-0005-0000-0000-000095850000}"/>
    <cellStyle name="Total 8 6 3 2" xfId="19148" xr:uid="{00000000-0005-0000-0000-000096850000}"/>
    <cellStyle name="Total 8 6 3 2 2" xfId="36764" xr:uid="{00000000-0005-0000-0000-000097850000}"/>
    <cellStyle name="Total 8 6 3 3" xfId="36763" xr:uid="{00000000-0005-0000-0000-000098850000}"/>
    <cellStyle name="Total 8 6 4" xfId="19149" xr:uid="{00000000-0005-0000-0000-000099850000}"/>
    <cellStyle name="Total 8 6 4 2" xfId="36765" xr:uid="{00000000-0005-0000-0000-00009A850000}"/>
    <cellStyle name="Total 8 6 5" xfId="36760" xr:uid="{00000000-0005-0000-0000-00009B850000}"/>
    <cellStyle name="Total 8 7" xfId="19150" xr:uid="{00000000-0005-0000-0000-00009C850000}"/>
    <cellStyle name="Total 8 7 2" xfId="19151" xr:uid="{00000000-0005-0000-0000-00009D850000}"/>
    <cellStyle name="Total 8 7 2 2" xfId="36767" xr:uid="{00000000-0005-0000-0000-00009E850000}"/>
    <cellStyle name="Total 8 7 3" xfId="36766" xr:uid="{00000000-0005-0000-0000-00009F850000}"/>
    <cellStyle name="Total 8 8" xfId="19152" xr:uid="{00000000-0005-0000-0000-0000A0850000}"/>
    <cellStyle name="Total 8 8 2" xfId="19153" xr:uid="{00000000-0005-0000-0000-0000A1850000}"/>
    <cellStyle name="Total 8 8 2 2" xfId="36769" xr:uid="{00000000-0005-0000-0000-0000A2850000}"/>
    <cellStyle name="Total 8 8 3" xfId="36768" xr:uid="{00000000-0005-0000-0000-0000A3850000}"/>
    <cellStyle name="Total 8 9" xfId="19154" xr:uid="{00000000-0005-0000-0000-0000A4850000}"/>
    <cellStyle name="Total 8 9 2" xfId="19155" xr:uid="{00000000-0005-0000-0000-0000A5850000}"/>
    <cellStyle name="Total 8 9 2 2" xfId="36771" xr:uid="{00000000-0005-0000-0000-0000A6850000}"/>
    <cellStyle name="Total 8 9 3" xfId="36770" xr:uid="{00000000-0005-0000-0000-0000A7850000}"/>
    <cellStyle name="Total 9" xfId="19156" xr:uid="{00000000-0005-0000-0000-0000A8850000}"/>
    <cellStyle name="Total 9 10" xfId="19157" xr:uid="{00000000-0005-0000-0000-0000A9850000}"/>
    <cellStyle name="Total 9 10 2" xfId="19158" xr:uid="{00000000-0005-0000-0000-0000AA850000}"/>
    <cellStyle name="Total 9 10 2 2" xfId="36774" xr:uid="{00000000-0005-0000-0000-0000AB850000}"/>
    <cellStyle name="Total 9 10 3" xfId="36773" xr:uid="{00000000-0005-0000-0000-0000AC850000}"/>
    <cellStyle name="Total 9 11" xfId="19159" xr:uid="{00000000-0005-0000-0000-0000AD850000}"/>
    <cellStyle name="Total 9 11 2" xfId="36775" xr:uid="{00000000-0005-0000-0000-0000AE850000}"/>
    <cellStyle name="Total 9 12" xfId="36772" xr:uid="{00000000-0005-0000-0000-0000AF850000}"/>
    <cellStyle name="Total 9 2" xfId="19160" xr:uid="{00000000-0005-0000-0000-0000B0850000}"/>
    <cellStyle name="Total 9 2 2" xfId="19161" xr:uid="{00000000-0005-0000-0000-0000B1850000}"/>
    <cellStyle name="Total 9 2 2 2" xfId="19162" xr:uid="{00000000-0005-0000-0000-0000B2850000}"/>
    <cellStyle name="Total 9 2 2 2 2" xfId="36778" xr:uid="{00000000-0005-0000-0000-0000B3850000}"/>
    <cellStyle name="Total 9 2 2 3" xfId="36777" xr:uid="{00000000-0005-0000-0000-0000B4850000}"/>
    <cellStyle name="Total 9 2 3" xfId="19163" xr:uid="{00000000-0005-0000-0000-0000B5850000}"/>
    <cellStyle name="Total 9 2 3 2" xfId="19164" xr:uid="{00000000-0005-0000-0000-0000B6850000}"/>
    <cellStyle name="Total 9 2 3 2 2" xfId="36780" xr:uid="{00000000-0005-0000-0000-0000B7850000}"/>
    <cellStyle name="Total 9 2 3 3" xfId="36779" xr:uid="{00000000-0005-0000-0000-0000B8850000}"/>
    <cellStyle name="Total 9 2 4" xfId="19165" xr:uid="{00000000-0005-0000-0000-0000B9850000}"/>
    <cellStyle name="Total 9 2 4 2" xfId="36781" xr:uid="{00000000-0005-0000-0000-0000BA850000}"/>
    <cellStyle name="Total 9 2 5" xfId="36776" xr:uid="{00000000-0005-0000-0000-0000BB850000}"/>
    <cellStyle name="Total 9 3" xfId="19166" xr:uid="{00000000-0005-0000-0000-0000BC850000}"/>
    <cellStyle name="Total 9 3 2" xfId="19167" xr:uid="{00000000-0005-0000-0000-0000BD850000}"/>
    <cellStyle name="Total 9 3 2 2" xfId="19168" xr:uid="{00000000-0005-0000-0000-0000BE850000}"/>
    <cellStyle name="Total 9 3 2 2 2" xfId="36784" xr:uid="{00000000-0005-0000-0000-0000BF850000}"/>
    <cellStyle name="Total 9 3 2 3" xfId="36783" xr:uid="{00000000-0005-0000-0000-0000C0850000}"/>
    <cellStyle name="Total 9 3 3" xfId="19169" xr:uid="{00000000-0005-0000-0000-0000C1850000}"/>
    <cellStyle name="Total 9 3 3 2" xfId="19170" xr:uid="{00000000-0005-0000-0000-0000C2850000}"/>
    <cellStyle name="Total 9 3 3 2 2" xfId="36786" xr:uid="{00000000-0005-0000-0000-0000C3850000}"/>
    <cellStyle name="Total 9 3 3 3" xfId="36785" xr:uid="{00000000-0005-0000-0000-0000C4850000}"/>
    <cellStyle name="Total 9 3 4" xfId="19171" xr:uid="{00000000-0005-0000-0000-0000C5850000}"/>
    <cellStyle name="Total 9 3 4 2" xfId="36787" xr:uid="{00000000-0005-0000-0000-0000C6850000}"/>
    <cellStyle name="Total 9 3 5" xfId="36782" xr:uid="{00000000-0005-0000-0000-0000C7850000}"/>
    <cellStyle name="Total 9 4" xfId="19172" xr:uid="{00000000-0005-0000-0000-0000C8850000}"/>
    <cellStyle name="Total 9 4 2" xfId="19173" xr:uid="{00000000-0005-0000-0000-0000C9850000}"/>
    <cellStyle name="Total 9 4 2 2" xfId="19174" xr:uid="{00000000-0005-0000-0000-0000CA850000}"/>
    <cellStyle name="Total 9 4 2 2 2" xfId="36790" xr:uid="{00000000-0005-0000-0000-0000CB850000}"/>
    <cellStyle name="Total 9 4 2 3" xfId="36789" xr:uid="{00000000-0005-0000-0000-0000CC850000}"/>
    <cellStyle name="Total 9 4 3" xfId="19175" xr:uid="{00000000-0005-0000-0000-0000CD850000}"/>
    <cellStyle name="Total 9 4 3 2" xfId="19176" xr:uid="{00000000-0005-0000-0000-0000CE850000}"/>
    <cellStyle name="Total 9 4 3 2 2" xfId="36792" xr:uid="{00000000-0005-0000-0000-0000CF850000}"/>
    <cellStyle name="Total 9 4 3 3" xfId="36791" xr:uid="{00000000-0005-0000-0000-0000D0850000}"/>
    <cellStyle name="Total 9 4 4" xfId="19177" xr:uid="{00000000-0005-0000-0000-0000D1850000}"/>
    <cellStyle name="Total 9 4 4 2" xfId="36793" xr:uid="{00000000-0005-0000-0000-0000D2850000}"/>
    <cellStyle name="Total 9 4 5" xfId="36788" xr:uid="{00000000-0005-0000-0000-0000D3850000}"/>
    <cellStyle name="Total 9 5" xfId="19178" xr:uid="{00000000-0005-0000-0000-0000D4850000}"/>
    <cellStyle name="Total 9 5 2" xfId="19179" xr:uid="{00000000-0005-0000-0000-0000D5850000}"/>
    <cellStyle name="Total 9 5 2 2" xfId="19180" xr:uid="{00000000-0005-0000-0000-0000D6850000}"/>
    <cellStyle name="Total 9 5 2 2 2" xfId="36796" xr:uid="{00000000-0005-0000-0000-0000D7850000}"/>
    <cellStyle name="Total 9 5 2 3" xfId="36795" xr:uid="{00000000-0005-0000-0000-0000D8850000}"/>
    <cellStyle name="Total 9 5 3" xfId="19181" xr:uid="{00000000-0005-0000-0000-0000D9850000}"/>
    <cellStyle name="Total 9 5 3 2" xfId="19182" xr:uid="{00000000-0005-0000-0000-0000DA850000}"/>
    <cellStyle name="Total 9 5 3 2 2" xfId="36798" xr:uid="{00000000-0005-0000-0000-0000DB850000}"/>
    <cellStyle name="Total 9 5 3 3" xfId="36797" xr:uid="{00000000-0005-0000-0000-0000DC850000}"/>
    <cellStyle name="Total 9 5 4" xfId="19183" xr:uid="{00000000-0005-0000-0000-0000DD850000}"/>
    <cellStyle name="Total 9 5 4 2" xfId="19184" xr:uid="{00000000-0005-0000-0000-0000DE850000}"/>
    <cellStyle name="Total 9 5 4 2 2" xfId="36800" xr:uid="{00000000-0005-0000-0000-0000DF850000}"/>
    <cellStyle name="Total 9 5 4 3" xfId="36799" xr:uid="{00000000-0005-0000-0000-0000E0850000}"/>
    <cellStyle name="Total 9 5 5" xfId="19185" xr:uid="{00000000-0005-0000-0000-0000E1850000}"/>
    <cellStyle name="Total 9 5 5 2" xfId="36801" xr:uid="{00000000-0005-0000-0000-0000E2850000}"/>
    <cellStyle name="Total 9 5 6" xfId="36794" xr:uid="{00000000-0005-0000-0000-0000E3850000}"/>
    <cellStyle name="Total 9 6" xfId="19186" xr:uid="{00000000-0005-0000-0000-0000E4850000}"/>
    <cellStyle name="Total 9 6 2" xfId="19187" xr:uid="{00000000-0005-0000-0000-0000E5850000}"/>
    <cellStyle name="Total 9 6 2 2" xfId="19188" xr:uid="{00000000-0005-0000-0000-0000E6850000}"/>
    <cellStyle name="Total 9 6 2 2 2" xfId="36804" xr:uid="{00000000-0005-0000-0000-0000E7850000}"/>
    <cellStyle name="Total 9 6 2 3" xfId="36803" xr:uid="{00000000-0005-0000-0000-0000E8850000}"/>
    <cellStyle name="Total 9 6 3" xfId="19189" xr:uid="{00000000-0005-0000-0000-0000E9850000}"/>
    <cellStyle name="Total 9 6 3 2" xfId="19190" xr:uid="{00000000-0005-0000-0000-0000EA850000}"/>
    <cellStyle name="Total 9 6 3 2 2" xfId="36806" xr:uid="{00000000-0005-0000-0000-0000EB850000}"/>
    <cellStyle name="Total 9 6 3 3" xfId="36805" xr:uid="{00000000-0005-0000-0000-0000EC850000}"/>
    <cellStyle name="Total 9 6 4" xfId="19191" xr:uid="{00000000-0005-0000-0000-0000ED850000}"/>
    <cellStyle name="Total 9 6 4 2" xfId="36807" xr:uid="{00000000-0005-0000-0000-0000EE850000}"/>
    <cellStyle name="Total 9 6 5" xfId="36802" xr:uid="{00000000-0005-0000-0000-0000EF850000}"/>
    <cellStyle name="Total 9 7" xfId="19192" xr:uid="{00000000-0005-0000-0000-0000F0850000}"/>
    <cellStyle name="Total 9 7 2" xfId="19193" xr:uid="{00000000-0005-0000-0000-0000F1850000}"/>
    <cellStyle name="Total 9 7 2 2" xfId="36809" xr:uid="{00000000-0005-0000-0000-0000F2850000}"/>
    <cellStyle name="Total 9 7 3" xfId="36808" xr:uid="{00000000-0005-0000-0000-0000F3850000}"/>
    <cellStyle name="Total 9 8" xfId="19194" xr:uid="{00000000-0005-0000-0000-0000F4850000}"/>
    <cellStyle name="Total 9 8 2" xfId="19195" xr:uid="{00000000-0005-0000-0000-0000F5850000}"/>
    <cellStyle name="Total 9 8 2 2" xfId="36811" xr:uid="{00000000-0005-0000-0000-0000F6850000}"/>
    <cellStyle name="Total 9 8 3" xfId="36810" xr:uid="{00000000-0005-0000-0000-0000F7850000}"/>
    <cellStyle name="Total 9 9" xfId="19196" xr:uid="{00000000-0005-0000-0000-0000F8850000}"/>
    <cellStyle name="Total 9 9 2" xfId="19197" xr:uid="{00000000-0005-0000-0000-0000F9850000}"/>
    <cellStyle name="Total 9 9 2 2" xfId="36813" xr:uid="{00000000-0005-0000-0000-0000FA850000}"/>
    <cellStyle name="Total 9 9 3" xfId="36812" xr:uid="{00000000-0005-0000-0000-0000FB850000}"/>
    <cellStyle name="Valuutta_Layo9704" xfId="19408" xr:uid="{00000000-0005-0000-0000-0000A0870000}"/>
    <cellStyle name="Verknüpfte Zelle" xfId="19409" xr:uid="{00000000-0005-0000-0000-0000A1870000}"/>
    <cellStyle name="Verknüpfte Zelle 10" xfId="19410" xr:uid="{00000000-0005-0000-0000-0000A2870000}"/>
    <cellStyle name="Verknüpfte Zelle 10 2" xfId="19411" xr:uid="{00000000-0005-0000-0000-0000A3870000}"/>
    <cellStyle name="Verknüpfte Zelle 10 2 2" xfId="37026" xr:uid="{00000000-0005-0000-0000-0000A4870000}"/>
    <cellStyle name="Verknüpfte Zelle 10 3" xfId="37025" xr:uid="{00000000-0005-0000-0000-0000A5870000}"/>
    <cellStyle name="Verknüpfte Zelle 11" xfId="19412" xr:uid="{00000000-0005-0000-0000-0000A6870000}"/>
    <cellStyle name="Verknüpfte Zelle 11 2" xfId="37027" xr:uid="{00000000-0005-0000-0000-0000A7870000}"/>
    <cellStyle name="Verknüpfte Zelle 12" xfId="37024" xr:uid="{00000000-0005-0000-0000-0000A8870000}"/>
    <cellStyle name="Verknüpfte Zelle 2" xfId="19413" xr:uid="{00000000-0005-0000-0000-0000A9870000}"/>
    <cellStyle name="Verknüpfte Zelle 2 2" xfId="19414" xr:uid="{00000000-0005-0000-0000-0000AA870000}"/>
    <cellStyle name="Verknüpfte Zelle 2 2 2" xfId="19415" xr:uid="{00000000-0005-0000-0000-0000AB870000}"/>
    <cellStyle name="Verknüpfte Zelle 2 2 2 2" xfId="37030" xr:uid="{00000000-0005-0000-0000-0000AC870000}"/>
    <cellStyle name="Verknüpfte Zelle 2 2 3" xfId="37029" xr:uid="{00000000-0005-0000-0000-0000AD870000}"/>
    <cellStyle name="Verknüpfte Zelle 2 3" xfId="19416" xr:uid="{00000000-0005-0000-0000-0000AE870000}"/>
    <cellStyle name="Verknüpfte Zelle 2 3 2" xfId="19417" xr:uid="{00000000-0005-0000-0000-0000AF870000}"/>
    <cellStyle name="Verknüpfte Zelle 2 3 2 2" xfId="37032" xr:uid="{00000000-0005-0000-0000-0000B0870000}"/>
    <cellStyle name="Verknüpfte Zelle 2 3 3" xfId="37031" xr:uid="{00000000-0005-0000-0000-0000B1870000}"/>
    <cellStyle name="Verknüpfte Zelle 2 4" xfId="19418" xr:uid="{00000000-0005-0000-0000-0000B2870000}"/>
    <cellStyle name="Verknüpfte Zelle 2 4 2" xfId="37033" xr:uid="{00000000-0005-0000-0000-0000B3870000}"/>
    <cellStyle name="Verknüpfte Zelle 2 5" xfId="37028" xr:uid="{00000000-0005-0000-0000-0000B4870000}"/>
    <cellStyle name="Verknüpfte Zelle 3" xfId="19419" xr:uid="{00000000-0005-0000-0000-0000B5870000}"/>
    <cellStyle name="Verknüpfte Zelle 3 2" xfId="19420" xr:uid="{00000000-0005-0000-0000-0000B6870000}"/>
    <cellStyle name="Verknüpfte Zelle 3 2 2" xfId="19421" xr:uid="{00000000-0005-0000-0000-0000B7870000}"/>
    <cellStyle name="Verknüpfte Zelle 3 2 2 2" xfId="37036" xr:uid="{00000000-0005-0000-0000-0000B8870000}"/>
    <cellStyle name="Verknüpfte Zelle 3 2 3" xfId="37035" xr:uid="{00000000-0005-0000-0000-0000B9870000}"/>
    <cellStyle name="Verknüpfte Zelle 3 3" xfId="19422" xr:uid="{00000000-0005-0000-0000-0000BA870000}"/>
    <cellStyle name="Verknüpfte Zelle 3 3 2" xfId="19423" xr:uid="{00000000-0005-0000-0000-0000BB870000}"/>
    <cellStyle name="Verknüpfte Zelle 3 3 2 2" xfId="37038" xr:uid="{00000000-0005-0000-0000-0000BC870000}"/>
    <cellStyle name="Verknüpfte Zelle 3 3 3" xfId="37037" xr:uid="{00000000-0005-0000-0000-0000BD870000}"/>
    <cellStyle name="Verknüpfte Zelle 3 4" xfId="19424" xr:uid="{00000000-0005-0000-0000-0000BE870000}"/>
    <cellStyle name="Verknüpfte Zelle 3 4 2" xfId="37039" xr:uid="{00000000-0005-0000-0000-0000BF870000}"/>
    <cellStyle name="Verknüpfte Zelle 3 5" xfId="37034" xr:uid="{00000000-0005-0000-0000-0000C0870000}"/>
    <cellStyle name="Verknüpfte Zelle 4" xfId="19425" xr:uid="{00000000-0005-0000-0000-0000C1870000}"/>
    <cellStyle name="Verknüpfte Zelle 4 2" xfId="19426" xr:uid="{00000000-0005-0000-0000-0000C2870000}"/>
    <cellStyle name="Verknüpfte Zelle 4 2 2" xfId="19427" xr:uid="{00000000-0005-0000-0000-0000C3870000}"/>
    <cellStyle name="Verknüpfte Zelle 4 2 2 2" xfId="37042" xr:uid="{00000000-0005-0000-0000-0000C4870000}"/>
    <cellStyle name="Verknüpfte Zelle 4 2 3" xfId="37041" xr:uid="{00000000-0005-0000-0000-0000C5870000}"/>
    <cellStyle name="Verknüpfte Zelle 4 3" xfId="19428" xr:uid="{00000000-0005-0000-0000-0000C6870000}"/>
    <cellStyle name="Verknüpfte Zelle 4 3 2" xfId="19429" xr:uid="{00000000-0005-0000-0000-0000C7870000}"/>
    <cellStyle name="Verknüpfte Zelle 4 3 2 2" xfId="37044" xr:uid="{00000000-0005-0000-0000-0000C8870000}"/>
    <cellStyle name="Verknüpfte Zelle 4 3 3" xfId="37043" xr:uid="{00000000-0005-0000-0000-0000C9870000}"/>
    <cellStyle name="Verknüpfte Zelle 4 4" xfId="19430" xr:uid="{00000000-0005-0000-0000-0000CA870000}"/>
    <cellStyle name="Verknüpfte Zelle 4 4 2" xfId="37045" xr:uid="{00000000-0005-0000-0000-0000CB870000}"/>
    <cellStyle name="Verknüpfte Zelle 4 5" xfId="37040" xr:uid="{00000000-0005-0000-0000-0000CC870000}"/>
    <cellStyle name="Verknüpfte Zelle 5" xfId="19431" xr:uid="{00000000-0005-0000-0000-0000CD870000}"/>
    <cellStyle name="Verknüpfte Zelle 5 2" xfId="19432" xr:uid="{00000000-0005-0000-0000-0000CE870000}"/>
    <cellStyle name="Verknüpfte Zelle 5 2 2" xfId="19433" xr:uid="{00000000-0005-0000-0000-0000CF870000}"/>
    <cellStyle name="Verknüpfte Zelle 5 2 2 2" xfId="37048" xr:uid="{00000000-0005-0000-0000-0000D0870000}"/>
    <cellStyle name="Verknüpfte Zelle 5 2 3" xfId="37047" xr:uid="{00000000-0005-0000-0000-0000D1870000}"/>
    <cellStyle name="Verknüpfte Zelle 5 3" xfId="19434" xr:uid="{00000000-0005-0000-0000-0000D2870000}"/>
    <cellStyle name="Verknüpfte Zelle 5 3 2" xfId="19435" xr:uid="{00000000-0005-0000-0000-0000D3870000}"/>
    <cellStyle name="Verknüpfte Zelle 5 3 2 2" xfId="37050" xr:uid="{00000000-0005-0000-0000-0000D4870000}"/>
    <cellStyle name="Verknüpfte Zelle 5 3 3" xfId="37049" xr:uid="{00000000-0005-0000-0000-0000D5870000}"/>
    <cellStyle name="Verknüpfte Zelle 5 4" xfId="19436" xr:uid="{00000000-0005-0000-0000-0000D6870000}"/>
    <cellStyle name="Verknüpfte Zelle 5 4 2" xfId="19437" xr:uid="{00000000-0005-0000-0000-0000D7870000}"/>
    <cellStyle name="Verknüpfte Zelle 5 4 2 2" xfId="37052" xr:uid="{00000000-0005-0000-0000-0000D8870000}"/>
    <cellStyle name="Verknüpfte Zelle 5 4 3" xfId="37051" xr:uid="{00000000-0005-0000-0000-0000D9870000}"/>
    <cellStyle name="Verknüpfte Zelle 5 5" xfId="19438" xr:uid="{00000000-0005-0000-0000-0000DA870000}"/>
    <cellStyle name="Verknüpfte Zelle 5 5 2" xfId="37053" xr:uid="{00000000-0005-0000-0000-0000DB870000}"/>
    <cellStyle name="Verknüpfte Zelle 5 6" xfId="37046" xr:uid="{00000000-0005-0000-0000-0000DC870000}"/>
    <cellStyle name="Verknüpfte Zelle 6" xfId="19439" xr:uid="{00000000-0005-0000-0000-0000DD870000}"/>
    <cellStyle name="Verknüpfte Zelle 6 2" xfId="19440" xr:uid="{00000000-0005-0000-0000-0000DE870000}"/>
    <cellStyle name="Verknüpfte Zelle 6 2 2" xfId="19441" xr:uid="{00000000-0005-0000-0000-0000DF870000}"/>
    <cellStyle name="Verknüpfte Zelle 6 2 2 2" xfId="37056" xr:uid="{00000000-0005-0000-0000-0000E0870000}"/>
    <cellStyle name="Verknüpfte Zelle 6 2 3" xfId="37055" xr:uid="{00000000-0005-0000-0000-0000E1870000}"/>
    <cellStyle name="Verknüpfte Zelle 6 3" xfId="19442" xr:uid="{00000000-0005-0000-0000-0000E2870000}"/>
    <cellStyle name="Verknüpfte Zelle 6 3 2" xfId="19443" xr:uid="{00000000-0005-0000-0000-0000E3870000}"/>
    <cellStyle name="Verknüpfte Zelle 6 3 2 2" xfId="37058" xr:uid="{00000000-0005-0000-0000-0000E4870000}"/>
    <cellStyle name="Verknüpfte Zelle 6 3 3" xfId="37057" xr:uid="{00000000-0005-0000-0000-0000E5870000}"/>
    <cellStyle name="Verknüpfte Zelle 6 4" xfId="19444" xr:uid="{00000000-0005-0000-0000-0000E6870000}"/>
    <cellStyle name="Verknüpfte Zelle 6 4 2" xfId="37059" xr:uid="{00000000-0005-0000-0000-0000E7870000}"/>
    <cellStyle name="Verknüpfte Zelle 6 5" xfId="37054" xr:uid="{00000000-0005-0000-0000-0000E8870000}"/>
    <cellStyle name="Verknüpfte Zelle 7" xfId="19445" xr:uid="{00000000-0005-0000-0000-0000E9870000}"/>
    <cellStyle name="Verknüpfte Zelle 7 2" xfId="19446" xr:uid="{00000000-0005-0000-0000-0000EA870000}"/>
    <cellStyle name="Verknüpfte Zelle 7 2 2" xfId="37061" xr:uid="{00000000-0005-0000-0000-0000EB870000}"/>
    <cellStyle name="Verknüpfte Zelle 7 3" xfId="37060" xr:uid="{00000000-0005-0000-0000-0000EC870000}"/>
    <cellStyle name="Verknüpfte Zelle 8" xfId="19447" xr:uid="{00000000-0005-0000-0000-0000ED870000}"/>
    <cellStyle name="Verknüpfte Zelle 8 2" xfId="19448" xr:uid="{00000000-0005-0000-0000-0000EE870000}"/>
    <cellStyle name="Verknüpfte Zelle 8 2 2" xfId="37063" xr:uid="{00000000-0005-0000-0000-0000EF870000}"/>
    <cellStyle name="Verknüpfte Zelle 8 3" xfId="37062" xr:uid="{00000000-0005-0000-0000-0000F0870000}"/>
    <cellStyle name="Verknüpfte Zelle 9" xfId="19449" xr:uid="{00000000-0005-0000-0000-0000F1870000}"/>
    <cellStyle name="Verknüpfte Zelle 9 2" xfId="19450" xr:uid="{00000000-0005-0000-0000-0000F2870000}"/>
    <cellStyle name="Verknüpfte Zelle 9 2 2" xfId="37065" xr:uid="{00000000-0005-0000-0000-0000F3870000}"/>
    <cellStyle name="Verknüpfte Zelle 9 3" xfId="37064" xr:uid="{00000000-0005-0000-0000-0000F4870000}"/>
    <cellStyle name="Warnender Text" xfId="19451" xr:uid="{00000000-0005-0000-0000-0000F5870000}"/>
    <cellStyle name="Warnender Text 10" xfId="19452" xr:uid="{00000000-0005-0000-0000-0000F6870000}"/>
    <cellStyle name="Warnender Text 10 2" xfId="19453" xr:uid="{00000000-0005-0000-0000-0000F7870000}"/>
    <cellStyle name="Warnender Text 10 2 2" xfId="37068" xr:uid="{00000000-0005-0000-0000-0000F8870000}"/>
    <cellStyle name="Warnender Text 10 3" xfId="37067" xr:uid="{00000000-0005-0000-0000-0000F9870000}"/>
    <cellStyle name="Warnender Text 11" xfId="19454" xr:uid="{00000000-0005-0000-0000-0000FA870000}"/>
    <cellStyle name="Warnender Text 11 2" xfId="37069" xr:uid="{00000000-0005-0000-0000-0000FB870000}"/>
    <cellStyle name="Warnender Text 12" xfId="37066" xr:uid="{00000000-0005-0000-0000-0000FC870000}"/>
    <cellStyle name="Warnender Text 2" xfId="19455" xr:uid="{00000000-0005-0000-0000-0000FD870000}"/>
    <cellStyle name="Warnender Text 2 2" xfId="19456" xr:uid="{00000000-0005-0000-0000-0000FE870000}"/>
    <cellStyle name="Warnender Text 2 2 2" xfId="19457" xr:uid="{00000000-0005-0000-0000-0000FF870000}"/>
    <cellStyle name="Warnender Text 2 2 2 2" xfId="37072" xr:uid="{00000000-0005-0000-0000-000000880000}"/>
    <cellStyle name="Warnender Text 2 2 3" xfId="37071" xr:uid="{00000000-0005-0000-0000-000001880000}"/>
    <cellStyle name="Warnender Text 2 3" xfId="19458" xr:uid="{00000000-0005-0000-0000-000002880000}"/>
    <cellStyle name="Warnender Text 2 3 2" xfId="19459" xr:uid="{00000000-0005-0000-0000-000003880000}"/>
    <cellStyle name="Warnender Text 2 3 2 2" xfId="37074" xr:uid="{00000000-0005-0000-0000-000004880000}"/>
    <cellStyle name="Warnender Text 2 3 3" xfId="37073" xr:uid="{00000000-0005-0000-0000-000005880000}"/>
    <cellStyle name="Warnender Text 2 4" xfId="19460" xr:uid="{00000000-0005-0000-0000-000006880000}"/>
    <cellStyle name="Warnender Text 2 4 2" xfId="37075" xr:uid="{00000000-0005-0000-0000-000007880000}"/>
    <cellStyle name="Warnender Text 2 5" xfId="37070" xr:uid="{00000000-0005-0000-0000-000008880000}"/>
    <cellStyle name="Warnender Text 3" xfId="19461" xr:uid="{00000000-0005-0000-0000-000009880000}"/>
    <cellStyle name="Warnender Text 3 2" xfId="19462" xr:uid="{00000000-0005-0000-0000-00000A880000}"/>
    <cellStyle name="Warnender Text 3 2 2" xfId="19463" xr:uid="{00000000-0005-0000-0000-00000B880000}"/>
    <cellStyle name="Warnender Text 3 2 2 2" xfId="37078" xr:uid="{00000000-0005-0000-0000-00000C880000}"/>
    <cellStyle name="Warnender Text 3 2 3" xfId="37077" xr:uid="{00000000-0005-0000-0000-00000D880000}"/>
    <cellStyle name="Warnender Text 3 3" xfId="19464" xr:uid="{00000000-0005-0000-0000-00000E880000}"/>
    <cellStyle name="Warnender Text 3 3 2" xfId="19465" xr:uid="{00000000-0005-0000-0000-00000F880000}"/>
    <cellStyle name="Warnender Text 3 3 2 2" xfId="37080" xr:uid="{00000000-0005-0000-0000-000010880000}"/>
    <cellStyle name="Warnender Text 3 3 3" xfId="37079" xr:uid="{00000000-0005-0000-0000-000011880000}"/>
    <cellStyle name="Warnender Text 3 4" xfId="19466" xr:uid="{00000000-0005-0000-0000-000012880000}"/>
    <cellStyle name="Warnender Text 3 4 2" xfId="37081" xr:uid="{00000000-0005-0000-0000-000013880000}"/>
    <cellStyle name="Warnender Text 3 5" xfId="37076" xr:uid="{00000000-0005-0000-0000-000014880000}"/>
    <cellStyle name="Warnender Text 4" xfId="19467" xr:uid="{00000000-0005-0000-0000-000015880000}"/>
    <cellStyle name="Warnender Text 4 2" xfId="19468" xr:uid="{00000000-0005-0000-0000-000016880000}"/>
    <cellStyle name="Warnender Text 4 2 2" xfId="19469" xr:uid="{00000000-0005-0000-0000-000017880000}"/>
    <cellStyle name="Warnender Text 4 2 2 2" xfId="37084" xr:uid="{00000000-0005-0000-0000-000018880000}"/>
    <cellStyle name="Warnender Text 4 2 3" xfId="37083" xr:uid="{00000000-0005-0000-0000-000019880000}"/>
    <cellStyle name="Warnender Text 4 3" xfId="19470" xr:uid="{00000000-0005-0000-0000-00001A880000}"/>
    <cellStyle name="Warnender Text 4 3 2" xfId="19471" xr:uid="{00000000-0005-0000-0000-00001B880000}"/>
    <cellStyle name="Warnender Text 4 3 2 2" xfId="37086" xr:uid="{00000000-0005-0000-0000-00001C880000}"/>
    <cellStyle name="Warnender Text 4 3 3" xfId="37085" xr:uid="{00000000-0005-0000-0000-00001D880000}"/>
    <cellStyle name="Warnender Text 4 4" xfId="19472" xr:uid="{00000000-0005-0000-0000-00001E880000}"/>
    <cellStyle name="Warnender Text 4 4 2" xfId="37087" xr:uid="{00000000-0005-0000-0000-00001F880000}"/>
    <cellStyle name="Warnender Text 4 5" xfId="37082" xr:uid="{00000000-0005-0000-0000-000020880000}"/>
    <cellStyle name="Warnender Text 5" xfId="19473" xr:uid="{00000000-0005-0000-0000-000021880000}"/>
    <cellStyle name="Warnender Text 5 2" xfId="19474" xr:uid="{00000000-0005-0000-0000-000022880000}"/>
    <cellStyle name="Warnender Text 5 2 2" xfId="19475" xr:uid="{00000000-0005-0000-0000-000023880000}"/>
    <cellStyle name="Warnender Text 5 2 2 2" xfId="37090" xr:uid="{00000000-0005-0000-0000-000024880000}"/>
    <cellStyle name="Warnender Text 5 2 3" xfId="37089" xr:uid="{00000000-0005-0000-0000-000025880000}"/>
    <cellStyle name="Warnender Text 5 3" xfId="19476" xr:uid="{00000000-0005-0000-0000-000026880000}"/>
    <cellStyle name="Warnender Text 5 3 2" xfId="19477" xr:uid="{00000000-0005-0000-0000-000027880000}"/>
    <cellStyle name="Warnender Text 5 3 2 2" xfId="37092" xr:uid="{00000000-0005-0000-0000-000028880000}"/>
    <cellStyle name="Warnender Text 5 3 3" xfId="37091" xr:uid="{00000000-0005-0000-0000-000029880000}"/>
    <cellStyle name="Warnender Text 5 4" xfId="19478" xr:uid="{00000000-0005-0000-0000-00002A880000}"/>
    <cellStyle name="Warnender Text 5 4 2" xfId="19479" xr:uid="{00000000-0005-0000-0000-00002B880000}"/>
    <cellStyle name="Warnender Text 5 4 2 2" xfId="37094" xr:uid="{00000000-0005-0000-0000-00002C880000}"/>
    <cellStyle name="Warnender Text 5 4 3" xfId="37093" xr:uid="{00000000-0005-0000-0000-00002D880000}"/>
    <cellStyle name="Warnender Text 5 5" xfId="19480" xr:uid="{00000000-0005-0000-0000-00002E880000}"/>
    <cellStyle name="Warnender Text 5 5 2" xfId="37095" xr:uid="{00000000-0005-0000-0000-00002F880000}"/>
    <cellStyle name="Warnender Text 5 6" xfId="37088" xr:uid="{00000000-0005-0000-0000-000030880000}"/>
    <cellStyle name="Warnender Text 6" xfId="19481" xr:uid="{00000000-0005-0000-0000-000031880000}"/>
    <cellStyle name="Warnender Text 6 2" xfId="19482" xr:uid="{00000000-0005-0000-0000-000032880000}"/>
    <cellStyle name="Warnender Text 6 2 2" xfId="19483" xr:uid="{00000000-0005-0000-0000-000033880000}"/>
    <cellStyle name="Warnender Text 6 2 2 2" xfId="37098" xr:uid="{00000000-0005-0000-0000-000034880000}"/>
    <cellStyle name="Warnender Text 6 2 3" xfId="37097" xr:uid="{00000000-0005-0000-0000-000035880000}"/>
    <cellStyle name="Warnender Text 6 3" xfId="19484" xr:uid="{00000000-0005-0000-0000-000036880000}"/>
    <cellStyle name="Warnender Text 6 3 2" xfId="19485" xr:uid="{00000000-0005-0000-0000-000037880000}"/>
    <cellStyle name="Warnender Text 6 3 2 2" xfId="37100" xr:uid="{00000000-0005-0000-0000-000038880000}"/>
    <cellStyle name="Warnender Text 6 3 3" xfId="37099" xr:uid="{00000000-0005-0000-0000-000039880000}"/>
    <cellStyle name="Warnender Text 6 4" xfId="19486" xr:uid="{00000000-0005-0000-0000-00003A880000}"/>
    <cellStyle name="Warnender Text 6 4 2" xfId="37101" xr:uid="{00000000-0005-0000-0000-00003B880000}"/>
    <cellStyle name="Warnender Text 6 5" xfId="37096" xr:uid="{00000000-0005-0000-0000-00003C880000}"/>
    <cellStyle name="Warnender Text 7" xfId="19487" xr:uid="{00000000-0005-0000-0000-00003D880000}"/>
    <cellStyle name="Warnender Text 7 2" xfId="19488" xr:uid="{00000000-0005-0000-0000-00003E880000}"/>
    <cellStyle name="Warnender Text 7 2 2" xfId="37103" xr:uid="{00000000-0005-0000-0000-00003F880000}"/>
    <cellStyle name="Warnender Text 7 3" xfId="37102" xr:uid="{00000000-0005-0000-0000-000040880000}"/>
    <cellStyle name="Warnender Text 8" xfId="19489" xr:uid="{00000000-0005-0000-0000-000041880000}"/>
    <cellStyle name="Warnender Text 8 2" xfId="19490" xr:uid="{00000000-0005-0000-0000-000042880000}"/>
    <cellStyle name="Warnender Text 8 2 2" xfId="37105" xr:uid="{00000000-0005-0000-0000-000043880000}"/>
    <cellStyle name="Warnender Text 8 3" xfId="37104" xr:uid="{00000000-0005-0000-0000-000044880000}"/>
    <cellStyle name="Warnender Text 9" xfId="19491" xr:uid="{00000000-0005-0000-0000-000045880000}"/>
    <cellStyle name="Warnender Text 9 2" xfId="19492" xr:uid="{00000000-0005-0000-0000-000046880000}"/>
    <cellStyle name="Warnender Text 9 2 2" xfId="37107" xr:uid="{00000000-0005-0000-0000-000047880000}"/>
    <cellStyle name="Warnender Text 9 3" xfId="37106" xr:uid="{00000000-0005-0000-0000-000048880000}"/>
    <cellStyle name="Warning Text" xfId="14" builtinId="11" customBuiltin="1"/>
    <cellStyle name="Warning Text 10" xfId="19493" xr:uid="{00000000-0005-0000-0000-00004A880000}"/>
    <cellStyle name="Warning Text 10 10" xfId="19494" xr:uid="{00000000-0005-0000-0000-00004B880000}"/>
    <cellStyle name="Warning Text 10 10 2" xfId="19495" xr:uid="{00000000-0005-0000-0000-00004C880000}"/>
    <cellStyle name="Warning Text 10 10 2 2" xfId="37110" xr:uid="{00000000-0005-0000-0000-00004D880000}"/>
    <cellStyle name="Warning Text 10 10 3" xfId="37109" xr:uid="{00000000-0005-0000-0000-00004E880000}"/>
    <cellStyle name="Warning Text 10 11" xfId="19496" xr:uid="{00000000-0005-0000-0000-00004F880000}"/>
    <cellStyle name="Warning Text 10 11 2" xfId="37111" xr:uid="{00000000-0005-0000-0000-000050880000}"/>
    <cellStyle name="Warning Text 10 12" xfId="37108" xr:uid="{00000000-0005-0000-0000-000051880000}"/>
    <cellStyle name="Warning Text 10 2" xfId="19497" xr:uid="{00000000-0005-0000-0000-000052880000}"/>
    <cellStyle name="Warning Text 10 2 2" xfId="19498" xr:uid="{00000000-0005-0000-0000-000053880000}"/>
    <cellStyle name="Warning Text 10 2 2 2" xfId="19499" xr:uid="{00000000-0005-0000-0000-000054880000}"/>
    <cellStyle name="Warning Text 10 2 2 2 2" xfId="37114" xr:uid="{00000000-0005-0000-0000-000055880000}"/>
    <cellStyle name="Warning Text 10 2 2 3" xfId="37113" xr:uid="{00000000-0005-0000-0000-000056880000}"/>
    <cellStyle name="Warning Text 10 2 3" xfId="19500" xr:uid="{00000000-0005-0000-0000-000057880000}"/>
    <cellStyle name="Warning Text 10 2 3 2" xfId="19501" xr:uid="{00000000-0005-0000-0000-000058880000}"/>
    <cellStyle name="Warning Text 10 2 3 2 2" xfId="37116" xr:uid="{00000000-0005-0000-0000-000059880000}"/>
    <cellStyle name="Warning Text 10 2 3 3" xfId="37115" xr:uid="{00000000-0005-0000-0000-00005A880000}"/>
    <cellStyle name="Warning Text 10 2 4" xfId="19502" xr:uid="{00000000-0005-0000-0000-00005B880000}"/>
    <cellStyle name="Warning Text 10 2 4 2" xfId="37117" xr:uid="{00000000-0005-0000-0000-00005C880000}"/>
    <cellStyle name="Warning Text 10 2 5" xfId="37112" xr:uid="{00000000-0005-0000-0000-00005D880000}"/>
    <cellStyle name="Warning Text 10 3" xfId="19503" xr:uid="{00000000-0005-0000-0000-00005E880000}"/>
    <cellStyle name="Warning Text 10 3 2" xfId="19504" xr:uid="{00000000-0005-0000-0000-00005F880000}"/>
    <cellStyle name="Warning Text 10 3 2 2" xfId="19505" xr:uid="{00000000-0005-0000-0000-000060880000}"/>
    <cellStyle name="Warning Text 10 3 2 2 2" xfId="37120" xr:uid="{00000000-0005-0000-0000-000061880000}"/>
    <cellStyle name="Warning Text 10 3 2 3" xfId="37119" xr:uid="{00000000-0005-0000-0000-000062880000}"/>
    <cellStyle name="Warning Text 10 3 3" xfId="19506" xr:uid="{00000000-0005-0000-0000-000063880000}"/>
    <cellStyle name="Warning Text 10 3 3 2" xfId="19507" xr:uid="{00000000-0005-0000-0000-000064880000}"/>
    <cellStyle name="Warning Text 10 3 3 2 2" xfId="37122" xr:uid="{00000000-0005-0000-0000-000065880000}"/>
    <cellStyle name="Warning Text 10 3 3 3" xfId="37121" xr:uid="{00000000-0005-0000-0000-000066880000}"/>
    <cellStyle name="Warning Text 10 3 4" xfId="19508" xr:uid="{00000000-0005-0000-0000-000067880000}"/>
    <cellStyle name="Warning Text 10 3 4 2" xfId="37123" xr:uid="{00000000-0005-0000-0000-000068880000}"/>
    <cellStyle name="Warning Text 10 3 5" xfId="37118" xr:uid="{00000000-0005-0000-0000-000069880000}"/>
    <cellStyle name="Warning Text 10 4" xfId="19509" xr:uid="{00000000-0005-0000-0000-00006A880000}"/>
    <cellStyle name="Warning Text 10 4 2" xfId="19510" xr:uid="{00000000-0005-0000-0000-00006B880000}"/>
    <cellStyle name="Warning Text 10 4 2 2" xfId="19511" xr:uid="{00000000-0005-0000-0000-00006C880000}"/>
    <cellStyle name="Warning Text 10 4 2 2 2" xfId="37126" xr:uid="{00000000-0005-0000-0000-00006D880000}"/>
    <cellStyle name="Warning Text 10 4 2 3" xfId="37125" xr:uid="{00000000-0005-0000-0000-00006E880000}"/>
    <cellStyle name="Warning Text 10 4 3" xfId="19512" xr:uid="{00000000-0005-0000-0000-00006F880000}"/>
    <cellStyle name="Warning Text 10 4 3 2" xfId="19513" xr:uid="{00000000-0005-0000-0000-000070880000}"/>
    <cellStyle name="Warning Text 10 4 3 2 2" xfId="37128" xr:uid="{00000000-0005-0000-0000-000071880000}"/>
    <cellStyle name="Warning Text 10 4 3 3" xfId="37127" xr:uid="{00000000-0005-0000-0000-000072880000}"/>
    <cellStyle name="Warning Text 10 4 4" xfId="19514" xr:uid="{00000000-0005-0000-0000-000073880000}"/>
    <cellStyle name="Warning Text 10 4 4 2" xfId="37129" xr:uid="{00000000-0005-0000-0000-000074880000}"/>
    <cellStyle name="Warning Text 10 4 5" xfId="37124" xr:uid="{00000000-0005-0000-0000-000075880000}"/>
    <cellStyle name="Warning Text 10 5" xfId="19515" xr:uid="{00000000-0005-0000-0000-000076880000}"/>
    <cellStyle name="Warning Text 10 5 2" xfId="19516" xr:uid="{00000000-0005-0000-0000-000077880000}"/>
    <cellStyle name="Warning Text 10 5 2 2" xfId="19517" xr:uid="{00000000-0005-0000-0000-000078880000}"/>
    <cellStyle name="Warning Text 10 5 2 2 2" xfId="37132" xr:uid="{00000000-0005-0000-0000-000079880000}"/>
    <cellStyle name="Warning Text 10 5 2 3" xfId="37131" xr:uid="{00000000-0005-0000-0000-00007A880000}"/>
    <cellStyle name="Warning Text 10 5 3" xfId="19518" xr:uid="{00000000-0005-0000-0000-00007B880000}"/>
    <cellStyle name="Warning Text 10 5 3 2" xfId="19519" xr:uid="{00000000-0005-0000-0000-00007C880000}"/>
    <cellStyle name="Warning Text 10 5 3 2 2" xfId="37134" xr:uid="{00000000-0005-0000-0000-00007D880000}"/>
    <cellStyle name="Warning Text 10 5 3 3" xfId="37133" xr:uid="{00000000-0005-0000-0000-00007E880000}"/>
    <cellStyle name="Warning Text 10 5 4" xfId="19520" xr:uid="{00000000-0005-0000-0000-00007F880000}"/>
    <cellStyle name="Warning Text 10 5 4 2" xfId="19521" xr:uid="{00000000-0005-0000-0000-000080880000}"/>
    <cellStyle name="Warning Text 10 5 4 2 2" xfId="37136" xr:uid="{00000000-0005-0000-0000-000081880000}"/>
    <cellStyle name="Warning Text 10 5 4 3" xfId="37135" xr:uid="{00000000-0005-0000-0000-000082880000}"/>
    <cellStyle name="Warning Text 10 5 5" xfId="19522" xr:uid="{00000000-0005-0000-0000-000083880000}"/>
    <cellStyle name="Warning Text 10 5 5 2" xfId="37137" xr:uid="{00000000-0005-0000-0000-000084880000}"/>
    <cellStyle name="Warning Text 10 5 6" xfId="37130" xr:uid="{00000000-0005-0000-0000-000085880000}"/>
    <cellStyle name="Warning Text 10 6" xfId="19523" xr:uid="{00000000-0005-0000-0000-000086880000}"/>
    <cellStyle name="Warning Text 10 6 2" xfId="19524" xr:uid="{00000000-0005-0000-0000-000087880000}"/>
    <cellStyle name="Warning Text 10 6 2 2" xfId="19525" xr:uid="{00000000-0005-0000-0000-000088880000}"/>
    <cellStyle name="Warning Text 10 6 2 2 2" xfId="37140" xr:uid="{00000000-0005-0000-0000-000089880000}"/>
    <cellStyle name="Warning Text 10 6 2 3" xfId="37139" xr:uid="{00000000-0005-0000-0000-00008A880000}"/>
    <cellStyle name="Warning Text 10 6 3" xfId="19526" xr:uid="{00000000-0005-0000-0000-00008B880000}"/>
    <cellStyle name="Warning Text 10 6 3 2" xfId="19527" xr:uid="{00000000-0005-0000-0000-00008C880000}"/>
    <cellStyle name="Warning Text 10 6 3 2 2" xfId="37142" xr:uid="{00000000-0005-0000-0000-00008D880000}"/>
    <cellStyle name="Warning Text 10 6 3 3" xfId="37141" xr:uid="{00000000-0005-0000-0000-00008E880000}"/>
    <cellStyle name="Warning Text 10 6 4" xfId="19528" xr:uid="{00000000-0005-0000-0000-00008F880000}"/>
    <cellStyle name="Warning Text 10 6 4 2" xfId="37143" xr:uid="{00000000-0005-0000-0000-000090880000}"/>
    <cellStyle name="Warning Text 10 6 5" xfId="37138" xr:uid="{00000000-0005-0000-0000-000091880000}"/>
    <cellStyle name="Warning Text 10 7" xfId="19529" xr:uid="{00000000-0005-0000-0000-000092880000}"/>
    <cellStyle name="Warning Text 10 7 2" xfId="19530" xr:uid="{00000000-0005-0000-0000-000093880000}"/>
    <cellStyle name="Warning Text 10 7 2 2" xfId="37145" xr:uid="{00000000-0005-0000-0000-000094880000}"/>
    <cellStyle name="Warning Text 10 7 3" xfId="37144" xr:uid="{00000000-0005-0000-0000-000095880000}"/>
    <cellStyle name="Warning Text 10 8" xfId="19531" xr:uid="{00000000-0005-0000-0000-000096880000}"/>
    <cellStyle name="Warning Text 10 8 2" xfId="19532" xr:uid="{00000000-0005-0000-0000-000097880000}"/>
    <cellStyle name="Warning Text 10 8 2 2" xfId="37147" xr:uid="{00000000-0005-0000-0000-000098880000}"/>
    <cellStyle name="Warning Text 10 8 3" xfId="37146" xr:uid="{00000000-0005-0000-0000-000099880000}"/>
    <cellStyle name="Warning Text 10 9" xfId="19533" xr:uid="{00000000-0005-0000-0000-00009A880000}"/>
    <cellStyle name="Warning Text 10 9 2" xfId="19534" xr:uid="{00000000-0005-0000-0000-00009B880000}"/>
    <cellStyle name="Warning Text 10 9 2 2" xfId="37149" xr:uid="{00000000-0005-0000-0000-00009C880000}"/>
    <cellStyle name="Warning Text 10 9 3" xfId="37148" xr:uid="{00000000-0005-0000-0000-00009D880000}"/>
    <cellStyle name="Warning Text 11" xfId="19535" xr:uid="{00000000-0005-0000-0000-00009E880000}"/>
    <cellStyle name="Warning Text 11 10" xfId="19536" xr:uid="{00000000-0005-0000-0000-00009F880000}"/>
    <cellStyle name="Warning Text 11 10 2" xfId="19537" xr:uid="{00000000-0005-0000-0000-0000A0880000}"/>
    <cellStyle name="Warning Text 11 10 2 2" xfId="37152" xr:uid="{00000000-0005-0000-0000-0000A1880000}"/>
    <cellStyle name="Warning Text 11 10 3" xfId="37151" xr:uid="{00000000-0005-0000-0000-0000A2880000}"/>
    <cellStyle name="Warning Text 11 11" xfId="19538" xr:uid="{00000000-0005-0000-0000-0000A3880000}"/>
    <cellStyle name="Warning Text 11 11 2" xfId="37153" xr:uid="{00000000-0005-0000-0000-0000A4880000}"/>
    <cellStyle name="Warning Text 11 12" xfId="37150" xr:uid="{00000000-0005-0000-0000-0000A5880000}"/>
    <cellStyle name="Warning Text 11 2" xfId="19539" xr:uid="{00000000-0005-0000-0000-0000A6880000}"/>
    <cellStyle name="Warning Text 11 2 2" xfId="19540" xr:uid="{00000000-0005-0000-0000-0000A7880000}"/>
    <cellStyle name="Warning Text 11 2 2 2" xfId="19541" xr:uid="{00000000-0005-0000-0000-0000A8880000}"/>
    <cellStyle name="Warning Text 11 2 2 2 2" xfId="37156" xr:uid="{00000000-0005-0000-0000-0000A9880000}"/>
    <cellStyle name="Warning Text 11 2 2 3" xfId="37155" xr:uid="{00000000-0005-0000-0000-0000AA880000}"/>
    <cellStyle name="Warning Text 11 2 3" xfId="19542" xr:uid="{00000000-0005-0000-0000-0000AB880000}"/>
    <cellStyle name="Warning Text 11 2 3 2" xfId="19543" xr:uid="{00000000-0005-0000-0000-0000AC880000}"/>
    <cellStyle name="Warning Text 11 2 3 2 2" xfId="37158" xr:uid="{00000000-0005-0000-0000-0000AD880000}"/>
    <cellStyle name="Warning Text 11 2 3 3" xfId="37157" xr:uid="{00000000-0005-0000-0000-0000AE880000}"/>
    <cellStyle name="Warning Text 11 2 4" xfId="19544" xr:uid="{00000000-0005-0000-0000-0000AF880000}"/>
    <cellStyle name="Warning Text 11 2 4 2" xfId="37159" xr:uid="{00000000-0005-0000-0000-0000B0880000}"/>
    <cellStyle name="Warning Text 11 2 5" xfId="37154" xr:uid="{00000000-0005-0000-0000-0000B1880000}"/>
    <cellStyle name="Warning Text 11 3" xfId="19545" xr:uid="{00000000-0005-0000-0000-0000B2880000}"/>
    <cellStyle name="Warning Text 11 3 2" xfId="19546" xr:uid="{00000000-0005-0000-0000-0000B3880000}"/>
    <cellStyle name="Warning Text 11 3 2 2" xfId="19547" xr:uid="{00000000-0005-0000-0000-0000B4880000}"/>
    <cellStyle name="Warning Text 11 3 2 2 2" xfId="37162" xr:uid="{00000000-0005-0000-0000-0000B5880000}"/>
    <cellStyle name="Warning Text 11 3 2 3" xfId="37161" xr:uid="{00000000-0005-0000-0000-0000B6880000}"/>
    <cellStyle name="Warning Text 11 3 3" xfId="19548" xr:uid="{00000000-0005-0000-0000-0000B7880000}"/>
    <cellStyle name="Warning Text 11 3 3 2" xfId="19549" xr:uid="{00000000-0005-0000-0000-0000B8880000}"/>
    <cellStyle name="Warning Text 11 3 3 2 2" xfId="37164" xr:uid="{00000000-0005-0000-0000-0000B9880000}"/>
    <cellStyle name="Warning Text 11 3 3 3" xfId="37163" xr:uid="{00000000-0005-0000-0000-0000BA880000}"/>
    <cellStyle name="Warning Text 11 3 4" xfId="19550" xr:uid="{00000000-0005-0000-0000-0000BB880000}"/>
    <cellStyle name="Warning Text 11 3 4 2" xfId="37165" xr:uid="{00000000-0005-0000-0000-0000BC880000}"/>
    <cellStyle name="Warning Text 11 3 5" xfId="37160" xr:uid="{00000000-0005-0000-0000-0000BD880000}"/>
    <cellStyle name="Warning Text 11 4" xfId="19551" xr:uid="{00000000-0005-0000-0000-0000BE880000}"/>
    <cellStyle name="Warning Text 11 4 2" xfId="19552" xr:uid="{00000000-0005-0000-0000-0000BF880000}"/>
    <cellStyle name="Warning Text 11 4 2 2" xfId="19553" xr:uid="{00000000-0005-0000-0000-0000C0880000}"/>
    <cellStyle name="Warning Text 11 4 2 2 2" xfId="37168" xr:uid="{00000000-0005-0000-0000-0000C1880000}"/>
    <cellStyle name="Warning Text 11 4 2 3" xfId="37167" xr:uid="{00000000-0005-0000-0000-0000C2880000}"/>
    <cellStyle name="Warning Text 11 4 3" xfId="19554" xr:uid="{00000000-0005-0000-0000-0000C3880000}"/>
    <cellStyle name="Warning Text 11 4 3 2" xfId="19555" xr:uid="{00000000-0005-0000-0000-0000C4880000}"/>
    <cellStyle name="Warning Text 11 4 3 2 2" xfId="37170" xr:uid="{00000000-0005-0000-0000-0000C5880000}"/>
    <cellStyle name="Warning Text 11 4 3 3" xfId="37169" xr:uid="{00000000-0005-0000-0000-0000C6880000}"/>
    <cellStyle name="Warning Text 11 4 4" xfId="19556" xr:uid="{00000000-0005-0000-0000-0000C7880000}"/>
    <cellStyle name="Warning Text 11 4 4 2" xfId="37171" xr:uid="{00000000-0005-0000-0000-0000C8880000}"/>
    <cellStyle name="Warning Text 11 4 5" xfId="37166" xr:uid="{00000000-0005-0000-0000-0000C9880000}"/>
    <cellStyle name="Warning Text 11 5" xfId="19557" xr:uid="{00000000-0005-0000-0000-0000CA880000}"/>
    <cellStyle name="Warning Text 11 5 2" xfId="19558" xr:uid="{00000000-0005-0000-0000-0000CB880000}"/>
    <cellStyle name="Warning Text 11 5 2 2" xfId="19559" xr:uid="{00000000-0005-0000-0000-0000CC880000}"/>
    <cellStyle name="Warning Text 11 5 2 2 2" xfId="37174" xr:uid="{00000000-0005-0000-0000-0000CD880000}"/>
    <cellStyle name="Warning Text 11 5 2 3" xfId="37173" xr:uid="{00000000-0005-0000-0000-0000CE880000}"/>
    <cellStyle name="Warning Text 11 5 3" xfId="19560" xr:uid="{00000000-0005-0000-0000-0000CF880000}"/>
    <cellStyle name="Warning Text 11 5 3 2" xfId="19561" xr:uid="{00000000-0005-0000-0000-0000D0880000}"/>
    <cellStyle name="Warning Text 11 5 3 2 2" xfId="37176" xr:uid="{00000000-0005-0000-0000-0000D1880000}"/>
    <cellStyle name="Warning Text 11 5 3 3" xfId="37175" xr:uid="{00000000-0005-0000-0000-0000D2880000}"/>
    <cellStyle name="Warning Text 11 5 4" xfId="19562" xr:uid="{00000000-0005-0000-0000-0000D3880000}"/>
    <cellStyle name="Warning Text 11 5 4 2" xfId="19563" xr:uid="{00000000-0005-0000-0000-0000D4880000}"/>
    <cellStyle name="Warning Text 11 5 4 2 2" xfId="37178" xr:uid="{00000000-0005-0000-0000-0000D5880000}"/>
    <cellStyle name="Warning Text 11 5 4 3" xfId="37177" xr:uid="{00000000-0005-0000-0000-0000D6880000}"/>
    <cellStyle name="Warning Text 11 5 5" xfId="19564" xr:uid="{00000000-0005-0000-0000-0000D7880000}"/>
    <cellStyle name="Warning Text 11 5 5 2" xfId="37179" xr:uid="{00000000-0005-0000-0000-0000D8880000}"/>
    <cellStyle name="Warning Text 11 5 6" xfId="37172" xr:uid="{00000000-0005-0000-0000-0000D9880000}"/>
    <cellStyle name="Warning Text 11 6" xfId="19565" xr:uid="{00000000-0005-0000-0000-0000DA880000}"/>
    <cellStyle name="Warning Text 11 6 2" xfId="19566" xr:uid="{00000000-0005-0000-0000-0000DB880000}"/>
    <cellStyle name="Warning Text 11 6 2 2" xfId="19567" xr:uid="{00000000-0005-0000-0000-0000DC880000}"/>
    <cellStyle name="Warning Text 11 6 2 2 2" xfId="37182" xr:uid="{00000000-0005-0000-0000-0000DD880000}"/>
    <cellStyle name="Warning Text 11 6 2 3" xfId="37181" xr:uid="{00000000-0005-0000-0000-0000DE880000}"/>
    <cellStyle name="Warning Text 11 6 3" xfId="19568" xr:uid="{00000000-0005-0000-0000-0000DF880000}"/>
    <cellStyle name="Warning Text 11 6 3 2" xfId="19569" xr:uid="{00000000-0005-0000-0000-0000E0880000}"/>
    <cellStyle name="Warning Text 11 6 3 2 2" xfId="37184" xr:uid="{00000000-0005-0000-0000-0000E1880000}"/>
    <cellStyle name="Warning Text 11 6 3 3" xfId="37183" xr:uid="{00000000-0005-0000-0000-0000E2880000}"/>
    <cellStyle name="Warning Text 11 6 4" xfId="19570" xr:uid="{00000000-0005-0000-0000-0000E3880000}"/>
    <cellStyle name="Warning Text 11 6 4 2" xfId="37185" xr:uid="{00000000-0005-0000-0000-0000E4880000}"/>
    <cellStyle name="Warning Text 11 6 5" xfId="37180" xr:uid="{00000000-0005-0000-0000-0000E5880000}"/>
    <cellStyle name="Warning Text 11 7" xfId="19571" xr:uid="{00000000-0005-0000-0000-0000E6880000}"/>
    <cellStyle name="Warning Text 11 7 2" xfId="19572" xr:uid="{00000000-0005-0000-0000-0000E7880000}"/>
    <cellStyle name="Warning Text 11 7 2 2" xfId="37187" xr:uid="{00000000-0005-0000-0000-0000E8880000}"/>
    <cellStyle name="Warning Text 11 7 3" xfId="37186" xr:uid="{00000000-0005-0000-0000-0000E9880000}"/>
    <cellStyle name="Warning Text 11 8" xfId="19573" xr:uid="{00000000-0005-0000-0000-0000EA880000}"/>
    <cellStyle name="Warning Text 11 8 2" xfId="19574" xr:uid="{00000000-0005-0000-0000-0000EB880000}"/>
    <cellStyle name="Warning Text 11 8 2 2" xfId="37189" xr:uid="{00000000-0005-0000-0000-0000EC880000}"/>
    <cellStyle name="Warning Text 11 8 3" xfId="37188" xr:uid="{00000000-0005-0000-0000-0000ED880000}"/>
    <cellStyle name="Warning Text 11 9" xfId="19575" xr:uid="{00000000-0005-0000-0000-0000EE880000}"/>
    <cellStyle name="Warning Text 11 9 2" xfId="19576" xr:uid="{00000000-0005-0000-0000-0000EF880000}"/>
    <cellStyle name="Warning Text 11 9 2 2" xfId="37191" xr:uid="{00000000-0005-0000-0000-0000F0880000}"/>
    <cellStyle name="Warning Text 11 9 3" xfId="37190" xr:uid="{00000000-0005-0000-0000-0000F1880000}"/>
    <cellStyle name="Warning Text 12" xfId="19577" xr:uid="{00000000-0005-0000-0000-0000F2880000}"/>
    <cellStyle name="Warning Text 12 10" xfId="19578" xr:uid="{00000000-0005-0000-0000-0000F3880000}"/>
    <cellStyle name="Warning Text 12 10 2" xfId="19579" xr:uid="{00000000-0005-0000-0000-0000F4880000}"/>
    <cellStyle name="Warning Text 12 10 2 2" xfId="37194" xr:uid="{00000000-0005-0000-0000-0000F5880000}"/>
    <cellStyle name="Warning Text 12 10 3" xfId="37193" xr:uid="{00000000-0005-0000-0000-0000F6880000}"/>
    <cellStyle name="Warning Text 12 11" xfId="19580" xr:uid="{00000000-0005-0000-0000-0000F7880000}"/>
    <cellStyle name="Warning Text 12 11 2" xfId="37195" xr:uid="{00000000-0005-0000-0000-0000F8880000}"/>
    <cellStyle name="Warning Text 12 12" xfId="37192" xr:uid="{00000000-0005-0000-0000-0000F9880000}"/>
    <cellStyle name="Warning Text 12 2" xfId="19581" xr:uid="{00000000-0005-0000-0000-0000FA880000}"/>
    <cellStyle name="Warning Text 12 2 2" xfId="19582" xr:uid="{00000000-0005-0000-0000-0000FB880000}"/>
    <cellStyle name="Warning Text 12 2 2 2" xfId="19583" xr:uid="{00000000-0005-0000-0000-0000FC880000}"/>
    <cellStyle name="Warning Text 12 2 2 2 2" xfId="37198" xr:uid="{00000000-0005-0000-0000-0000FD880000}"/>
    <cellStyle name="Warning Text 12 2 2 3" xfId="37197" xr:uid="{00000000-0005-0000-0000-0000FE880000}"/>
    <cellStyle name="Warning Text 12 2 3" xfId="19584" xr:uid="{00000000-0005-0000-0000-0000FF880000}"/>
    <cellStyle name="Warning Text 12 2 3 2" xfId="19585" xr:uid="{00000000-0005-0000-0000-000000890000}"/>
    <cellStyle name="Warning Text 12 2 3 2 2" xfId="37200" xr:uid="{00000000-0005-0000-0000-000001890000}"/>
    <cellStyle name="Warning Text 12 2 3 3" xfId="37199" xr:uid="{00000000-0005-0000-0000-000002890000}"/>
    <cellStyle name="Warning Text 12 2 4" xfId="19586" xr:uid="{00000000-0005-0000-0000-000003890000}"/>
    <cellStyle name="Warning Text 12 2 4 2" xfId="37201" xr:uid="{00000000-0005-0000-0000-000004890000}"/>
    <cellStyle name="Warning Text 12 2 5" xfId="37196" xr:uid="{00000000-0005-0000-0000-000005890000}"/>
    <cellStyle name="Warning Text 12 3" xfId="19587" xr:uid="{00000000-0005-0000-0000-000006890000}"/>
    <cellStyle name="Warning Text 12 3 2" xfId="19588" xr:uid="{00000000-0005-0000-0000-000007890000}"/>
    <cellStyle name="Warning Text 12 3 2 2" xfId="19589" xr:uid="{00000000-0005-0000-0000-000008890000}"/>
    <cellStyle name="Warning Text 12 3 2 2 2" xfId="37204" xr:uid="{00000000-0005-0000-0000-000009890000}"/>
    <cellStyle name="Warning Text 12 3 2 3" xfId="37203" xr:uid="{00000000-0005-0000-0000-00000A890000}"/>
    <cellStyle name="Warning Text 12 3 3" xfId="19590" xr:uid="{00000000-0005-0000-0000-00000B890000}"/>
    <cellStyle name="Warning Text 12 3 3 2" xfId="19591" xr:uid="{00000000-0005-0000-0000-00000C890000}"/>
    <cellStyle name="Warning Text 12 3 3 2 2" xfId="37206" xr:uid="{00000000-0005-0000-0000-00000D890000}"/>
    <cellStyle name="Warning Text 12 3 3 3" xfId="37205" xr:uid="{00000000-0005-0000-0000-00000E890000}"/>
    <cellStyle name="Warning Text 12 3 4" xfId="19592" xr:uid="{00000000-0005-0000-0000-00000F890000}"/>
    <cellStyle name="Warning Text 12 3 4 2" xfId="37207" xr:uid="{00000000-0005-0000-0000-000010890000}"/>
    <cellStyle name="Warning Text 12 3 5" xfId="37202" xr:uid="{00000000-0005-0000-0000-000011890000}"/>
    <cellStyle name="Warning Text 12 4" xfId="19593" xr:uid="{00000000-0005-0000-0000-000012890000}"/>
    <cellStyle name="Warning Text 12 4 2" xfId="19594" xr:uid="{00000000-0005-0000-0000-000013890000}"/>
    <cellStyle name="Warning Text 12 4 2 2" xfId="19595" xr:uid="{00000000-0005-0000-0000-000014890000}"/>
    <cellStyle name="Warning Text 12 4 2 2 2" xfId="37210" xr:uid="{00000000-0005-0000-0000-000015890000}"/>
    <cellStyle name="Warning Text 12 4 2 3" xfId="37209" xr:uid="{00000000-0005-0000-0000-000016890000}"/>
    <cellStyle name="Warning Text 12 4 3" xfId="19596" xr:uid="{00000000-0005-0000-0000-000017890000}"/>
    <cellStyle name="Warning Text 12 4 3 2" xfId="19597" xr:uid="{00000000-0005-0000-0000-000018890000}"/>
    <cellStyle name="Warning Text 12 4 3 2 2" xfId="37212" xr:uid="{00000000-0005-0000-0000-000019890000}"/>
    <cellStyle name="Warning Text 12 4 3 3" xfId="37211" xr:uid="{00000000-0005-0000-0000-00001A890000}"/>
    <cellStyle name="Warning Text 12 4 4" xfId="19598" xr:uid="{00000000-0005-0000-0000-00001B890000}"/>
    <cellStyle name="Warning Text 12 4 4 2" xfId="37213" xr:uid="{00000000-0005-0000-0000-00001C890000}"/>
    <cellStyle name="Warning Text 12 4 5" xfId="37208" xr:uid="{00000000-0005-0000-0000-00001D890000}"/>
    <cellStyle name="Warning Text 12 5" xfId="19599" xr:uid="{00000000-0005-0000-0000-00001E890000}"/>
    <cellStyle name="Warning Text 12 5 2" xfId="19600" xr:uid="{00000000-0005-0000-0000-00001F890000}"/>
    <cellStyle name="Warning Text 12 5 2 2" xfId="19601" xr:uid="{00000000-0005-0000-0000-000020890000}"/>
    <cellStyle name="Warning Text 12 5 2 2 2" xfId="37216" xr:uid="{00000000-0005-0000-0000-000021890000}"/>
    <cellStyle name="Warning Text 12 5 2 3" xfId="37215" xr:uid="{00000000-0005-0000-0000-000022890000}"/>
    <cellStyle name="Warning Text 12 5 3" xfId="19602" xr:uid="{00000000-0005-0000-0000-000023890000}"/>
    <cellStyle name="Warning Text 12 5 3 2" xfId="19603" xr:uid="{00000000-0005-0000-0000-000024890000}"/>
    <cellStyle name="Warning Text 12 5 3 2 2" xfId="37218" xr:uid="{00000000-0005-0000-0000-000025890000}"/>
    <cellStyle name="Warning Text 12 5 3 3" xfId="37217" xr:uid="{00000000-0005-0000-0000-000026890000}"/>
    <cellStyle name="Warning Text 12 5 4" xfId="19604" xr:uid="{00000000-0005-0000-0000-000027890000}"/>
    <cellStyle name="Warning Text 12 5 4 2" xfId="19605" xr:uid="{00000000-0005-0000-0000-000028890000}"/>
    <cellStyle name="Warning Text 12 5 4 2 2" xfId="37220" xr:uid="{00000000-0005-0000-0000-000029890000}"/>
    <cellStyle name="Warning Text 12 5 4 3" xfId="37219" xr:uid="{00000000-0005-0000-0000-00002A890000}"/>
    <cellStyle name="Warning Text 12 5 5" xfId="19606" xr:uid="{00000000-0005-0000-0000-00002B890000}"/>
    <cellStyle name="Warning Text 12 5 5 2" xfId="37221" xr:uid="{00000000-0005-0000-0000-00002C890000}"/>
    <cellStyle name="Warning Text 12 5 6" xfId="37214" xr:uid="{00000000-0005-0000-0000-00002D890000}"/>
    <cellStyle name="Warning Text 12 6" xfId="19607" xr:uid="{00000000-0005-0000-0000-00002E890000}"/>
    <cellStyle name="Warning Text 12 6 2" xfId="19608" xr:uid="{00000000-0005-0000-0000-00002F890000}"/>
    <cellStyle name="Warning Text 12 6 2 2" xfId="19609" xr:uid="{00000000-0005-0000-0000-000030890000}"/>
    <cellStyle name="Warning Text 12 6 2 2 2" xfId="37224" xr:uid="{00000000-0005-0000-0000-000031890000}"/>
    <cellStyle name="Warning Text 12 6 2 3" xfId="37223" xr:uid="{00000000-0005-0000-0000-000032890000}"/>
    <cellStyle name="Warning Text 12 6 3" xfId="19610" xr:uid="{00000000-0005-0000-0000-000033890000}"/>
    <cellStyle name="Warning Text 12 6 3 2" xfId="19611" xr:uid="{00000000-0005-0000-0000-000034890000}"/>
    <cellStyle name="Warning Text 12 6 3 2 2" xfId="37226" xr:uid="{00000000-0005-0000-0000-000035890000}"/>
    <cellStyle name="Warning Text 12 6 3 3" xfId="37225" xr:uid="{00000000-0005-0000-0000-000036890000}"/>
    <cellStyle name="Warning Text 12 6 4" xfId="19612" xr:uid="{00000000-0005-0000-0000-000037890000}"/>
    <cellStyle name="Warning Text 12 6 4 2" xfId="37227" xr:uid="{00000000-0005-0000-0000-000038890000}"/>
    <cellStyle name="Warning Text 12 6 5" xfId="37222" xr:uid="{00000000-0005-0000-0000-000039890000}"/>
    <cellStyle name="Warning Text 12 7" xfId="19613" xr:uid="{00000000-0005-0000-0000-00003A890000}"/>
    <cellStyle name="Warning Text 12 7 2" xfId="19614" xr:uid="{00000000-0005-0000-0000-00003B890000}"/>
    <cellStyle name="Warning Text 12 7 2 2" xfId="37229" xr:uid="{00000000-0005-0000-0000-00003C890000}"/>
    <cellStyle name="Warning Text 12 7 3" xfId="37228" xr:uid="{00000000-0005-0000-0000-00003D890000}"/>
    <cellStyle name="Warning Text 12 8" xfId="19615" xr:uid="{00000000-0005-0000-0000-00003E890000}"/>
    <cellStyle name="Warning Text 12 8 2" xfId="19616" xr:uid="{00000000-0005-0000-0000-00003F890000}"/>
    <cellStyle name="Warning Text 12 8 2 2" xfId="37231" xr:uid="{00000000-0005-0000-0000-000040890000}"/>
    <cellStyle name="Warning Text 12 8 3" xfId="37230" xr:uid="{00000000-0005-0000-0000-000041890000}"/>
    <cellStyle name="Warning Text 12 9" xfId="19617" xr:uid="{00000000-0005-0000-0000-000042890000}"/>
    <cellStyle name="Warning Text 12 9 2" xfId="19618" xr:uid="{00000000-0005-0000-0000-000043890000}"/>
    <cellStyle name="Warning Text 12 9 2 2" xfId="37233" xr:uid="{00000000-0005-0000-0000-000044890000}"/>
    <cellStyle name="Warning Text 12 9 3" xfId="37232" xr:uid="{00000000-0005-0000-0000-000045890000}"/>
    <cellStyle name="Warning Text 13" xfId="19619" xr:uid="{00000000-0005-0000-0000-000046890000}"/>
    <cellStyle name="Warning Text 13 10" xfId="19620" xr:uid="{00000000-0005-0000-0000-000047890000}"/>
    <cellStyle name="Warning Text 13 10 2" xfId="19621" xr:uid="{00000000-0005-0000-0000-000048890000}"/>
    <cellStyle name="Warning Text 13 10 2 2" xfId="37236" xr:uid="{00000000-0005-0000-0000-000049890000}"/>
    <cellStyle name="Warning Text 13 10 3" xfId="37235" xr:uid="{00000000-0005-0000-0000-00004A890000}"/>
    <cellStyle name="Warning Text 13 11" xfId="19622" xr:uid="{00000000-0005-0000-0000-00004B890000}"/>
    <cellStyle name="Warning Text 13 11 2" xfId="37237" xr:uid="{00000000-0005-0000-0000-00004C890000}"/>
    <cellStyle name="Warning Text 13 12" xfId="37234" xr:uid="{00000000-0005-0000-0000-00004D890000}"/>
    <cellStyle name="Warning Text 13 2" xfId="19623" xr:uid="{00000000-0005-0000-0000-00004E890000}"/>
    <cellStyle name="Warning Text 13 2 2" xfId="19624" xr:uid="{00000000-0005-0000-0000-00004F890000}"/>
    <cellStyle name="Warning Text 13 2 2 2" xfId="19625" xr:uid="{00000000-0005-0000-0000-000050890000}"/>
    <cellStyle name="Warning Text 13 2 2 2 2" xfId="37240" xr:uid="{00000000-0005-0000-0000-000051890000}"/>
    <cellStyle name="Warning Text 13 2 2 3" xfId="37239" xr:uid="{00000000-0005-0000-0000-000052890000}"/>
    <cellStyle name="Warning Text 13 2 3" xfId="19626" xr:uid="{00000000-0005-0000-0000-000053890000}"/>
    <cellStyle name="Warning Text 13 2 3 2" xfId="19627" xr:uid="{00000000-0005-0000-0000-000054890000}"/>
    <cellStyle name="Warning Text 13 2 3 2 2" xfId="37242" xr:uid="{00000000-0005-0000-0000-000055890000}"/>
    <cellStyle name="Warning Text 13 2 3 3" xfId="37241" xr:uid="{00000000-0005-0000-0000-000056890000}"/>
    <cellStyle name="Warning Text 13 2 4" xfId="19628" xr:uid="{00000000-0005-0000-0000-000057890000}"/>
    <cellStyle name="Warning Text 13 2 4 2" xfId="37243" xr:uid="{00000000-0005-0000-0000-000058890000}"/>
    <cellStyle name="Warning Text 13 2 5" xfId="37238" xr:uid="{00000000-0005-0000-0000-000059890000}"/>
    <cellStyle name="Warning Text 13 3" xfId="19629" xr:uid="{00000000-0005-0000-0000-00005A890000}"/>
    <cellStyle name="Warning Text 13 3 2" xfId="19630" xr:uid="{00000000-0005-0000-0000-00005B890000}"/>
    <cellStyle name="Warning Text 13 3 2 2" xfId="19631" xr:uid="{00000000-0005-0000-0000-00005C890000}"/>
    <cellStyle name="Warning Text 13 3 2 2 2" xfId="37246" xr:uid="{00000000-0005-0000-0000-00005D890000}"/>
    <cellStyle name="Warning Text 13 3 2 3" xfId="37245" xr:uid="{00000000-0005-0000-0000-00005E890000}"/>
    <cellStyle name="Warning Text 13 3 3" xfId="19632" xr:uid="{00000000-0005-0000-0000-00005F890000}"/>
    <cellStyle name="Warning Text 13 3 3 2" xfId="19633" xr:uid="{00000000-0005-0000-0000-000060890000}"/>
    <cellStyle name="Warning Text 13 3 3 2 2" xfId="37248" xr:uid="{00000000-0005-0000-0000-000061890000}"/>
    <cellStyle name="Warning Text 13 3 3 3" xfId="37247" xr:uid="{00000000-0005-0000-0000-000062890000}"/>
    <cellStyle name="Warning Text 13 3 4" xfId="19634" xr:uid="{00000000-0005-0000-0000-000063890000}"/>
    <cellStyle name="Warning Text 13 3 4 2" xfId="37249" xr:uid="{00000000-0005-0000-0000-000064890000}"/>
    <cellStyle name="Warning Text 13 3 5" xfId="37244" xr:uid="{00000000-0005-0000-0000-000065890000}"/>
    <cellStyle name="Warning Text 13 4" xfId="19635" xr:uid="{00000000-0005-0000-0000-000066890000}"/>
    <cellStyle name="Warning Text 13 4 2" xfId="19636" xr:uid="{00000000-0005-0000-0000-000067890000}"/>
    <cellStyle name="Warning Text 13 4 2 2" xfId="19637" xr:uid="{00000000-0005-0000-0000-000068890000}"/>
    <cellStyle name="Warning Text 13 4 2 2 2" xfId="37252" xr:uid="{00000000-0005-0000-0000-000069890000}"/>
    <cellStyle name="Warning Text 13 4 2 3" xfId="37251" xr:uid="{00000000-0005-0000-0000-00006A890000}"/>
    <cellStyle name="Warning Text 13 4 3" xfId="19638" xr:uid="{00000000-0005-0000-0000-00006B890000}"/>
    <cellStyle name="Warning Text 13 4 3 2" xfId="19639" xr:uid="{00000000-0005-0000-0000-00006C890000}"/>
    <cellStyle name="Warning Text 13 4 3 2 2" xfId="37254" xr:uid="{00000000-0005-0000-0000-00006D890000}"/>
    <cellStyle name="Warning Text 13 4 3 3" xfId="37253" xr:uid="{00000000-0005-0000-0000-00006E890000}"/>
    <cellStyle name="Warning Text 13 4 4" xfId="19640" xr:uid="{00000000-0005-0000-0000-00006F890000}"/>
    <cellStyle name="Warning Text 13 4 4 2" xfId="37255" xr:uid="{00000000-0005-0000-0000-000070890000}"/>
    <cellStyle name="Warning Text 13 4 5" xfId="37250" xr:uid="{00000000-0005-0000-0000-000071890000}"/>
    <cellStyle name="Warning Text 13 5" xfId="19641" xr:uid="{00000000-0005-0000-0000-000072890000}"/>
    <cellStyle name="Warning Text 13 5 2" xfId="19642" xr:uid="{00000000-0005-0000-0000-000073890000}"/>
    <cellStyle name="Warning Text 13 5 2 2" xfId="19643" xr:uid="{00000000-0005-0000-0000-000074890000}"/>
    <cellStyle name="Warning Text 13 5 2 2 2" xfId="37258" xr:uid="{00000000-0005-0000-0000-000075890000}"/>
    <cellStyle name="Warning Text 13 5 2 3" xfId="37257" xr:uid="{00000000-0005-0000-0000-000076890000}"/>
    <cellStyle name="Warning Text 13 5 3" xfId="19644" xr:uid="{00000000-0005-0000-0000-000077890000}"/>
    <cellStyle name="Warning Text 13 5 3 2" xfId="19645" xr:uid="{00000000-0005-0000-0000-000078890000}"/>
    <cellStyle name="Warning Text 13 5 3 2 2" xfId="37260" xr:uid="{00000000-0005-0000-0000-000079890000}"/>
    <cellStyle name="Warning Text 13 5 3 3" xfId="37259" xr:uid="{00000000-0005-0000-0000-00007A890000}"/>
    <cellStyle name="Warning Text 13 5 4" xfId="19646" xr:uid="{00000000-0005-0000-0000-00007B890000}"/>
    <cellStyle name="Warning Text 13 5 4 2" xfId="19647" xr:uid="{00000000-0005-0000-0000-00007C890000}"/>
    <cellStyle name="Warning Text 13 5 4 2 2" xfId="37262" xr:uid="{00000000-0005-0000-0000-00007D890000}"/>
    <cellStyle name="Warning Text 13 5 4 3" xfId="37261" xr:uid="{00000000-0005-0000-0000-00007E890000}"/>
    <cellStyle name="Warning Text 13 5 5" xfId="19648" xr:uid="{00000000-0005-0000-0000-00007F890000}"/>
    <cellStyle name="Warning Text 13 5 5 2" xfId="37263" xr:uid="{00000000-0005-0000-0000-000080890000}"/>
    <cellStyle name="Warning Text 13 5 6" xfId="37256" xr:uid="{00000000-0005-0000-0000-000081890000}"/>
    <cellStyle name="Warning Text 13 6" xfId="19649" xr:uid="{00000000-0005-0000-0000-000082890000}"/>
    <cellStyle name="Warning Text 13 6 2" xfId="19650" xr:uid="{00000000-0005-0000-0000-000083890000}"/>
    <cellStyle name="Warning Text 13 6 2 2" xfId="19651" xr:uid="{00000000-0005-0000-0000-000084890000}"/>
    <cellStyle name="Warning Text 13 6 2 2 2" xfId="37266" xr:uid="{00000000-0005-0000-0000-000085890000}"/>
    <cellStyle name="Warning Text 13 6 2 3" xfId="37265" xr:uid="{00000000-0005-0000-0000-000086890000}"/>
    <cellStyle name="Warning Text 13 6 3" xfId="19652" xr:uid="{00000000-0005-0000-0000-000087890000}"/>
    <cellStyle name="Warning Text 13 6 3 2" xfId="19653" xr:uid="{00000000-0005-0000-0000-000088890000}"/>
    <cellStyle name="Warning Text 13 6 3 2 2" xfId="37268" xr:uid="{00000000-0005-0000-0000-000089890000}"/>
    <cellStyle name="Warning Text 13 6 3 3" xfId="37267" xr:uid="{00000000-0005-0000-0000-00008A890000}"/>
    <cellStyle name="Warning Text 13 6 4" xfId="19654" xr:uid="{00000000-0005-0000-0000-00008B890000}"/>
    <cellStyle name="Warning Text 13 6 4 2" xfId="37269" xr:uid="{00000000-0005-0000-0000-00008C890000}"/>
    <cellStyle name="Warning Text 13 6 5" xfId="37264" xr:uid="{00000000-0005-0000-0000-00008D890000}"/>
    <cellStyle name="Warning Text 13 7" xfId="19655" xr:uid="{00000000-0005-0000-0000-00008E890000}"/>
    <cellStyle name="Warning Text 13 7 2" xfId="19656" xr:uid="{00000000-0005-0000-0000-00008F890000}"/>
    <cellStyle name="Warning Text 13 7 2 2" xfId="37271" xr:uid="{00000000-0005-0000-0000-000090890000}"/>
    <cellStyle name="Warning Text 13 7 3" xfId="37270" xr:uid="{00000000-0005-0000-0000-000091890000}"/>
    <cellStyle name="Warning Text 13 8" xfId="19657" xr:uid="{00000000-0005-0000-0000-000092890000}"/>
    <cellStyle name="Warning Text 13 8 2" xfId="19658" xr:uid="{00000000-0005-0000-0000-000093890000}"/>
    <cellStyle name="Warning Text 13 8 2 2" xfId="37273" xr:uid="{00000000-0005-0000-0000-000094890000}"/>
    <cellStyle name="Warning Text 13 8 3" xfId="37272" xr:uid="{00000000-0005-0000-0000-000095890000}"/>
    <cellStyle name="Warning Text 13 9" xfId="19659" xr:uid="{00000000-0005-0000-0000-000096890000}"/>
    <cellStyle name="Warning Text 13 9 2" xfId="19660" xr:uid="{00000000-0005-0000-0000-000097890000}"/>
    <cellStyle name="Warning Text 13 9 2 2" xfId="37275" xr:uid="{00000000-0005-0000-0000-000098890000}"/>
    <cellStyle name="Warning Text 13 9 3" xfId="37274" xr:uid="{00000000-0005-0000-0000-000099890000}"/>
    <cellStyle name="Warning Text 14" xfId="19661" xr:uid="{00000000-0005-0000-0000-00009A890000}"/>
    <cellStyle name="Warning Text 14 10" xfId="19662" xr:uid="{00000000-0005-0000-0000-00009B890000}"/>
    <cellStyle name="Warning Text 14 10 2" xfId="19663" xr:uid="{00000000-0005-0000-0000-00009C890000}"/>
    <cellStyle name="Warning Text 14 10 2 2" xfId="37278" xr:uid="{00000000-0005-0000-0000-00009D890000}"/>
    <cellStyle name="Warning Text 14 10 3" xfId="37277" xr:uid="{00000000-0005-0000-0000-00009E890000}"/>
    <cellStyle name="Warning Text 14 11" xfId="19664" xr:uid="{00000000-0005-0000-0000-00009F890000}"/>
    <cellStyle name="Warning Text 14 11 2" xfId="37279" xr:uid="{00000000-0005-0000-0000-0000A0890000}"/>
    <cellStyle name="Warning Text 14 12" xfId="37276" xr:uid="{00000000-0005-0000-0000-0000A1890000}"/>
    <cellStyle name="Warning Text 14 2" xfId="19665" xr:uid="{00000000-0005-0000-0000-0000A2890000}"/>
    <cellStyle name="Warning Text 14 2 2" xfId="19666" xr:uid="{00000000-0005-0000-0000-0000A3890000}"/>
    <cellStyle name="Warning Text 14 2 2 2" xfId="19667" xr:uid="{00000000-0005-0000-0000-0000A4890000}"/>
    <cellStyle name="Warning Text 14 2 2 2 2" xfId="37282" xr:uid="{00000000-0005-0000-0000-0000A5890000}"/>
    <cellStyle name="Warning Text 14 2 2 3" xfId="37281" xr:uid="{00000000-0005-0000-0000-0000A6890000}"/>
    <cellStyle name="Warning Text 14 2 3" xfId="19668" xr:uid="{00000000-0005-0000-0000-0000A7890000}"/>
    <cellStyle name="Warning Text 14 2 3 2" xfId="19669" xr:uid="{00000000-0005-0000-0000-0000A8890000}"/>
    <cellStyle name="Warning Text 14 2 3 2 2" xfId="37284" xr:uid="{00000000-0005-0000-0000-0000A9890000}"/>
    <cellStyle name="Warning Text 14 2 3 3" xfId="37283" xr:uid="{00000000-0005-0000-0000-0000AA890000}"/>
    <cellStyle name="Warning Text 14 2 4" xfId="19670" xr:uid="{00000000-0005-0000-0000-0000AB890000}"/>
    <cellStyle name="Warning Text 14 2 4 2" xfId="37285" xr:uid="{00000000-0005-0000-0000-0000AC890000}"/>
    <cellStyle name="Warning Text 14 2 5" xfId="37280" xr:uid="{00000000-0005-0000-0000-0000AD890000}"/>
    <cellStyle name="Warning Text 14 3" xfId="19671" xr:uid="{00000000-0005-0000-0000-0000AE890000}"/>
    <cellStyle name="Warning Text 14 3 2" xfId="19672" xr:uid="{00000000-0005-0000-0000-0000AF890000}"/>
    <cellStyle name="Warning Text 14 3 2 2" xfId="19673" xr:uid="{00000000-0005-0000-0000-0000B0890000}"/>
    <cellStyle name="Warning Text 14 3 2 2 2" xfId="37288" xr:uid="{00000000-0005-0000-0000-0000B1890000}"/>
    <cellStyle name="Warning Text 14 3 2 3" xfId="37287" xr:uid="{00000000-0005-0000-0000-0000B2890000}"/>
    <cellStyle name="Warning Text 14 3 3" xfId="19674" xr:uid="{00000000-0005-0000-0000-0000B3890000}"/>
    <cellStyle name="Warning Text 14 3 3 2" xfId="19675" xr:uid="{00000000-0005-0000-0000-0000B4890000}"/>
    <cellStyle name="Warning Text 14 3 3 2 2" xfId="37290" xr:uid="{00000000-0005-0000-0000-0000B5890000}"/>
    <cellStyle name="Warning Text 14 3 3 3" xfId="37289" xr:uid="{00000000-0005-0000-0000-0000B6890000}"/>
    <cellStyle name="Warning Text 14 3 4" xfId="19676" xr:uid="{00000000-0005-0000-0000-0000B7890000}"/>
    <cellStyle name="Warning Text 14 3 4 2" xfId="37291" xr:uid="{00000000-0005-0000-0000-0000B8890000}"/>
    <cellStyle name="Warning Text 14 3 5" xfId="37286" xr:uid="{00000000-0005-0000-0000-0000B9890000}"/>
    <cellStyle name="Warning Text 14 4" xfId="19677" xr:uid="{00000000-0005-0000-0000-0000BA890000}"/>
    <cellStyle name="Warning Text 14 4 2" xfId="19678" xr:uid="{00000000-0005-0000-0000-0000BB890000}"/>
    <cellStyle name="Warning Text 14 4 2 2" xfId="19679" xr:uid="{00000000-0005-0000-0000-0000BC890000}"/>
    <cellStyle name="Warning Text 14 4 2 2 2" xfId="37294" xr:uid="{00000000-0005-0000-0000-0000BD890000}"/>
    <cellStyle name="Warning Text 14 4 2 3" xfId="37293" xr:uid="{00000000-0005-0000-0000-0000BE890000}"/>
    <cellStyle name="Warning Text 14 4 3" xfId="19680" xr:uid="{00000000-0005-0000-0000-0000BF890000}"/>
    <cellStyle name="Warning Text 14 4 3 2" xfId="19681" xr:uid="{00000000-0005-0000-0000-0000C0890000}"/>
    <cellStyle name="Warning Text 14 4 3 2 2" xfId="37296" xr:uid="{00000000-0005-0000-0000-0000C1890000}"/>
    <cellStyle name="Warning Text 14 4 3 3" xfId="37295" xr:uid="{00000000-0005-0000-0000-0000C2890000}"/>
    <cellStyle name="Warning Text 14 4 4" xfId="19682" xr:uid="{00000000-0005-0000-0000-0000C3890000}"/>
    <cellStyle name="Warning Text 14 4 4 2" xfId="37297" xr:uid="{00000000-0005-0000-0000-0000C4890000}"/>
    <cellStyle name="Warning Text 14 4 5" xfId="37292" xr:uid="{00000000-0005-0000-0000-0000C5890000}"/>
    <cellStyle name="Warning Text 14 5" xfId="19683" xr:uid="{00000000-0005-0000-0000-0000C6890000}"/>
    <cellStyle name="Warning Text 14 5 2" xfId="19684" xr:uid="{00000000-0005-0000-0000-0000C7890000}"/>
    <cellStyle name="Warning Text 14 5 2 2" xfId="19685" xr:uid="{00000000-0005-0000-0000-0000C8890000}"/>
    <cellStyle name="Warning Text 14 5 2 2 2" xfId="37300" xr:uid="{00000000-0005-0000-0000-0000C9890000}"/>
    <cellStyle name="Warning Text 14 5 2 3" xfId="37299" xr:uid="{00000000-0005-0000-0000-0000CA890000}"/>
    <cellStyle name="Warning Text 14 5 3" xfId="19686" xr:uid="{00000000-0005-0000-0000-0000CB890000}"/>
    <cellStyle name="Warning Text 14 5 3 2" xfId="19687" xr:uid="{00000000-0005-0000-0000-0000CC890000}"/>
    <cellStyle name="Warning Text 14 5 3 2 2" xfId="37302" xr:uid="{00000000-0005-0000-0000-0000CD890000}"/>
    <cellStyle name="Warning Text 14 5 3 3" xfId="37301" xr:uid="{00000000-0005-0000-0000-0000CE890000}"/>
    <cellStyle name="Warning Text 14 5 4" xfId="19688" xr:uid="{00000000-0005-0000-0000-0000CF890000}"/>
    <cellStyle name="Warning Text 14 5 4 2" xfId="19689" xr:uid="{00000000-0005-0000-0000-0000D0890000}"/>
    <cellStyle name="Warning Text 14 5 4 2 2" xfId="37304" xr:uid="{00000000-0005-0000-0000-0000D1890000}"/>
    <cellStyle name="Warning Text 14 5 4 3" xfId="37303" xr:uid="{00000000-0005-0000-0000-0000D2890000}"/>
    <cellStyle name="Warning Text 14 5 5" xfId="19690" xr:uid="{00000000-0005-0000-0000-0000D3890000}"/>
    <cellStyle name="Warning Text 14 5 5 2" xfId="37305" xr:uid="{00000000-0005-0000-0000-0000D4890000}"/>
    <cellStyle name="Warning Text 14 5 6" xfId="37298" xr:uid="{00000000-0005-0000-0000-0000D5890000}"/>
    <cellStyle name="Warning Text 14 6" xfId="19691" xr:uid="{00000000-0005-0000-0000-0000D6890000}"/>
    <cellStyle name="Warning Text 14 6 2" xfId="19692" xr:uid="{00000000-0005-0000-0000-0000D7890000}"/>
    <cellStyle name="Warning Text 14 6 2 2" xfId="19693" xr:uid="{00000000-0005-0000-0000-0000D8890000}"/>
    <cellStyle name="Warning Text 14 6 2 2 2" xfId="37308" xr:uid="{00000000-0005-0000-0000-0000D9890000}"/>
    <cellStyle name="Warning Text 14 6 2 3" xfId="37307" xr:uid="{00000000-0005-0000-0000-0000DA890000}"/>
    <cellStyle name="Warning Text 14 6 3" xfId="19694" xr:uid="{00000000-0005-0000-0000-0000DB890000}"/>
    <cellStyle name="Warning Text 14 6 3 2" xfId="19695" xr:uid="{00000000-0005-0000-0000-0000DC890000}"/>
    <cellStyle name="Warning Text 14 6 3 2 2" xfId="37310" xr:uid="{00000000-0005-0000-0000-0000DD890000}"/>
    <cellStyle name="Warning Text 14 6 3 3" xfId="37309" xr:uid="{00000000-0005-0000-0000-0000DE890000}"/>
    <cellStyle name="Warning Text 14 6 4" xfId="19696" xr:uid="{00000000-0005-0000-0000-0000DF890000}"/>
    <cellStyle name="Warning Text 14 6 4 2" xfId="37311" xr:uid="{00000000-0005-0000-0000-0000E0890000}"/>
    <cellStyle name="Warning Text 14 6 5" xfId="37306" xr:uid="{00000000-0005-0000-0000-0000E1890000}"/>
    <cellStyle name="Warning Text 14 7" xfId="19697" xr:uid="{00000000-0005-0000-0000-0000E2890000}"/>
    <cellStyle name="Warning Text 14 7 2" xfId="19698" xr:uid="{00000000-0005-0000-0000-0000E3890000}"/>
    <cellStyle name="Warning Text 14 7 2 2" xfId="37313" xr:uid="{00000000-0005-0000-0000-0000E4890000}"/>
    <cellStyle name="Warning Text 14 7 3" xfId="37312" xr:uid="{00000000-0005-0000-0000-0000E5890000}"/>
    <cellStyle name="Warning Text 14 8" xfId="19699" xr:uid="{00000000-0005-0000-0000-0000E6890000}"/>
    <cellStyle name="Warning Text 14 8 2" xfId="19700" xr:uid="{00000000-0005-0000-0000-0000E7890000}"/>
    <cellStyle name="Warning Text 14 8 2 2" xfId="37315" xr:uid="{00000000-0005-0000-0000-0000E8890000}"/>
    <cellStyle name="Warning Text 14 8 3" xfId="37314" xr:uid="{00000000-0005-0000-0000-0000E9890000}"/>
    <cellStyle name="Warning Text 14 9" xfId="19701" xr:uid="{00000000-0005-0000-0000-0000EA890000}"/>
    <cellStyle name="Warning Text 14 9 2" xfId="19702" xr:uid="{00000000-0005-0000-0000-0000EB890000}"/>
    <cellStyle name="Warning Text 14 9 2 2" xfId="37317" xr:uid="{00000000-0005-0000-0000-0000EC890000}"/>
    <cellStyle name="Warning Text 14 9 3" xfId="37316" xr:uid="{00000000-0005-0000-0000-0000ED890000}"/>
    <cellStyle name="Warning Text 15" xfId="19703" xr:uid="{00000000-0005-0000-0000-0000EE890000}"/>
    <cellStyle name="Warning Text 15 10" xfId="19704" xr:uid="{00000000-0005-0000-0000-0000EF890000}"/>
    <cellStyle name="Warning Text 15 10 2" xfId="19705" xr:uid="{00000000-0005-0000-0000-0000F0890000}"/>
    <cellStyle name="Warning Text 15 10 2 2" xfId="37320" xr:uid="{00000000-0005-0000-0000-0000F1890000}"/>
    <cellStyle name="Warning Text 15 10 3" xfId="37319" xr:uid="{00000000-0005-0000-0000-0000F2890000}"/>
    <cellStyle name="Warning Text 15 11" xfId="19706" xr:uid="{00000000-0005-0000-0000-0000F3890000}"/>
    <cellStyle name="Warning Text 15 11 2" xfId="37321" xr:uid="{00000000-0005-0000-0000-0000F4890000}"/>
    <cellStyle name="Warning Text 15 12" xfId="37318" xr:uid="{00000000-0005-0000-0000-0000F5890000}"/>
    <cellStyle name="Warning Text 15 2" xfId="19707" xr:uid="{00000000-0005-0000-0000-0000F6890000}"/>
    <cellStyle name="Warning Text 15 2 2" xfId="19708" xr:uid="{00000000-0005-0000-0000-0000F7890000}"/>
    <cellStyle name="Warning Text 15 2 2 2" xfId="19709" xr:uid="{00000000-0005-0000-0000-0000F8890000}"/>
    <cellStyle name="Warning Text 15 2 2 2 2" xfId="37324" xr:uid="{00000000-0005-0000-0000-0000F9890000}"/>
    <cellStyle name="Warning Text 15 2 2 3" xfId="37323" xr:uid="{00000000-0005-0000-0000-0000FA890000}"/>
    <cellStyle name="Warning Text 15 2 3" xfId="19710" xr:uid="{00000000-0005-0000-0000-0000FB890000}"/>
    <cellStyle name="Warning Text 15 2 3 2" xfId="19711" xr:uid="{00000000-0005-0000-0000-0000FC890000}"/>
    <cellStyle name="Warning Text 15 2 3 2 2" xfId="37326" xr:uid="{00000000-0005-0000-0000-0000FD890000}"/>
    <cellStyle name="Warning Text 15 2 3 3" xfId="37325" xr:uid="{00000000-0005-0000-0000-0000FE890000}"/>
    <cellStyle name="Warning Text 15 2 4" xfId="19712" xr:uid="{00000000-0005-0000-0000-0000FF890000}"/>
    <cellStyle name="Warning Text 15 2 4 2" xfId="37327" xr:uid="{00000000-0005-0000-0000-0000008A0000}"/>
    <cellStyle name="Warning Text 15 2 5" xfId="37322" xr:uid="{00000000-0005-0000-0000-0000018A0000}"/>
    <cellStyle name="Warning Text 15 3" xfId="19713" xr:uid="{00000000-0005-0000-0000-0000028A0000}"/>
    <cellStyle name="Warning Text 15 3 2" xfId="19714" xr:uid="{00000000-0005-0000-0000-0000038A0000}"/>
    <cellStyle name="Warning Text 15 3 2 2" xfId="19715" xr:uid="{00000000-0005-0000-0000-0000048A0000}"/>
    <cellStyle name="Warning Text 15 3 2 2 2" xfId="37330" xr:uid="{00000000-0005-0000-0000-0000058A0000}"/>
    <cellStyle name="Warning Text 15 3 2 3" xfId="37329" xr:uid="{00000000-0005-0000-0000-0000068A0000}"/>
    <cellStyle name="Warning Text 15 3 3" xfId="19716" xr:uid="{00000000-0005-0000-0000-0000078A0000}"/>
    <cellStyle name="Warning Text 15 3 3 2" xfId="19717" xr:uid="{00000000-0005-0000-0000-0000088A0000}"/>
    <cellStyle name="Warning Text 15 3 3 2 2" xfId="37332" xr:uid="{00000000-0005-0000-0000-0000098A0000}"/>
    <cellStyle name="Warning Text 15 3 3 3" xfId="37331" xr:uid="{00000000-0005-0000-0000-00000A8A0000}"/>
    <cellStyle name="Warning Text 15 3 4" xfId="19718" xr:uid="{00000000-0005-0000-0000-00000B8A0000}"/>
    <cellStyle name="Warning Text 15 3 4 2" xfId="37333" xr:uid="{00000000-0005-0000-0000-00000C8A0000}"/>
    <cellStyle name="Warning Text 15 3 5" xfId="37328" xr:uid="{00000000-0005-0000-0000-00000D8A0000}"/>
    <cellStyle name="Warning Text 15 4" xfId="19719" xr:uid="{00000000-0005-0000-0000-00000E8A0000}"/>
    <cellStyle name="Warning Text 15 4 2" xfId="19720" xr:uid="{00000000-0005-0000-0000-00000F8A0000}"/>
    <cellStyle name="Warning Text 15 4 2 2" xfId="19721" xr:uid="{00000000-0005-0000-0000-0000108A0000}"/>
    <cellStyle name="Warning Text 15 4 2 2 2" xfId="37336" xr:uid="{00000000-0005-0000-0000-0000118A0000}"/>
    <cellStyle name="Warning Text 15 4 2 3" xfId="37335" xr:uid="{00000000-0005-0000-0000-0000128A0000}"/>
    <cellStyle name="Warning Text 15 4 3" xfId="19722" xr:uid="{00000000-0005-0000-0000-0000138A0000}"/>
    <cellStyle name="Warning Text 15 4 3 2" xfId="19723" xr:uid="{00000000-0005-0000-0000-0000148A0000}"/>
    <cellStyle name="Warning Text 15 4 3 2 2" xfId="37338" xr:uid="{00000000-0005-0000-0000-0000158A0000}"/>
    <cellStyle name="Warning Text 15 4 3 3" xfId="37337" xr:uid="{00000000-0005-0000-0000-0000168A0000}"/>
    <cellStyle name="Warning Text 15 4 4" xfId="19724" xr:uid="{00000000-0005-0000-0000-0000178A0000}"/>
    <cellStyle name="Warning Text 15 4 4 2" xfId="37339" xr:uid="{00000000-0005-0000-0000-0000188A0000}"/>
    <cellStyle name="Warning Text 15 4 5" xfId="37334" xr:uid="{00000000-0005-0000-0000-0000198A0000}"/>
    <cellStyle name="Warning Text 15 5" xfId="19725" xr:uid="{00000000-0005-0000-0000-00001A8A0000}"/>
    <cellStyle name="Warning Text 15 5 2" xfId="19726" xr:uid="{00000000-0005-0000-0000-00001B8A0000}"/>
    <cellStyle name="Warning Text 15 5 2 2" xfId="19727" xr:uid="{00000000-0005-0000-0000-00001C8A0000}"/>
    <cellStyle name="Warning Text 15 5 2 2 2" xfId="37342" xr:uid="{00000000-0005-0000-0000-00001D8A0000}"/>
    <cellStyle name="Warning Text 15 5 2 3" xfId="37341" xr:uid="{00000000-0005-0000-0000-00001E8A0000}"/>
    <cellStyle name="Warning Text 15 5 3" xfId="19728" xr:uid="{00000000-0005-0000-0000-00001F8A0000}"/>
    <cellStyle name="Warning Text 15 5 3 2" xfId="19729" xr:uid="{00000000-0005-0000-0000-0000208A0000}"/>
    <cellStyle name="Warning Text 15 5 3 2 2" xfId="37344" xr:uid="{00000000-0005-0000-0000-0000218A0000}"/>
    <cellStyle name="Warning Text 15 5 3 3" xfId="37343" xr:uid="{00000000-0005-0000-0000-0000228A0000}"/>
    <cellStyle name="Warning Text 15 5 4" xfId="19730" xr:uid="{00000000-0005-0000-0000-0000238A0000}"/>
    <cellStyle name="Warning Text 15 5 4 2" xfId="19731" xr:uid="{00000000-0005-0000-0000-0000248A0000}"/>
    <cellStyle name="Warning Text 15 5 4 2 2" xfId="37346" xr:uid="{00000000-0005-0000-0000-0000258A0000}"/>
    <cellStyle name="Warning Text 15 5 4 3" xfId="37345" xr:uid="{00000000-0005-0000-0000-0000268A0000}"/>
    <cellStyle name="Warning Text 15 5 5" xfId="19732" xr:uid="{00000000-0005-0000-0000-0000278A0000}"/>
    <cellStyle name="Warning Text 15 5 5 2" xfId="37347" xr:uid="{00000000-0005-0000-0000-0000288A0000}"/>
    <cellStyle name="Warning Text 15 5 6" xfId="37340" xr:uid="{00000000-0005-0000-0000-0000298A0000}"/>
    <cellStyle name="Warning Text 15 6" xfId="19733" xr:uid="{00000000-0005-0000-0000-00002A8A0000}"/>
    <cellStyle name="Warning Text 15 6 2" xfId="19734" xr:uid="{00000000-0005-0000-0000-00002B8A0000}"/>
    <cellStyle name="Warning Text 15 6 2 2" xfId="19735" xr:uid="{00000000-0005-0000-0000-00002C8A0000}"/>
    <cellStyle name="Warning Text 15 6 2 2 2" xfId="37350" xr:uid="{00000000-0005-0000-0000-00002D8A0000}"/>
    <cellStyle name="Warning Text 15 6 2 3" xfId="37349" xr:uid="{00000000-0005-0000-0000-00002E8A0000}"/>
    <cellStyle name="Warning Text 15 6 3" xfId="19736" xr:uid="{00000000-0005-0000-0000-00002F8A0000}"/>
    <cellStyle name="Warning Text 15 6 3 2" xfId="19737" xr:uid="{00000000-0005-0000-0000-0000308A0000}"/>
    <cellStyle name="Warning Text 15 6 3 2 2" xfId="37352" xr:uid="{00000000-0005-0000-0000-0000318A0000}"/>
    <cellStyle name="Warning Text 15 6 3 3" xfId="37351" xr:uid="{00000000-0005-0000-0000-0000328A0000}"/>
    <cellStyle name="Warning Text 15 6 4" xfId="19738" xr:uid="{00000000-0005-0000-0000-0000338A0000}"/>
    <cellStyle name="Warning Text 15 6 4 2" xfId="37353" xr:uid="{00000000-0005-0000-0000-0000348A0000}"/>
    <cellStyle name="Warning Text 15 6 5" xfId="37348" xr:uid="{00000000-0005-0000-0000-0000358A0000}"/>
    <cellStyle name="Warning Text 15 7" xfId="19739" xr:uid="{00000000-0005-0000-0000-0000368A0000}"/>
    <cellStyle name="Warning Text 15 7 2" xfId="19740" xr:uid="{00000000-0005-0000-0000-0000378A0000}"/>
    <cellStyle name="Warning Text 15 7 2 2" xfId="37355" xr:uid="{00000000-0005-0000-0000-0000388A0000}"/>
    <cellStyle name="Warning Text 15 7 3" xfId="37354" xr:uid="{00000000-0005-0000-0000-0000398A0000}"/>
    <cellStyle name="Warning Text 15 8" xfId="19741" xr:uid="{00000000-0005-0000-0000-00003A8A0000}"/>
    <cellStyle name="Warning Text 15 8 2" xfId="19742" xr:uid="{00000000-0005-0000-0000-00003B8A0000}"/>
    <cellStyle name="Warning Text 15 8 2 2" xfId="37357" xr:uid="{00000000-0005-0000-0000-00003C8A0000}"/>
    <cellStyle name="Warning Text 15 8 3" xfId="37356" xr:uid="{00000000-0005-0000-0000-00003D8A0000}"/>
    <cellStyle name="Warning Text 15 9" xfId="19743" xr:uid="{00000000-0005-0000-0000-00003E8A0000}"/>
    <cellStyle name="Warning Text 15 9 2" xfId="19744" xr:uid="{00000000-0005-0000-0000-00003F8A0000}"/>
    <cellStyle name="Warning Text 15 9 2 2" xfId="37359" xr:uid="{00000000-0005-0000-0000-0000408A0000}"/>
    <cellStyle name="Warning Text 15 9 3" xfId="37358" xr:uid="{00000000-0005-0000-0000-0000418A0000}"/>
    <cellStyle name="Warning Text 16" xfId="19745" xr:uid="{00000000-0005-0000-0000-0000428A0000}"/>
    <cellStyle name="Warning Text 16 10" xfId="19746" xr:uid="{00000000-0005-0000-0000-0000438A0000}"/>
    <cellStyle name="Warning Text 16 10 2" xfId="19747" xr:uid="{00000000-0005-0000-0000-0000448A0000}"/>
    <cellStyle name="Warning Text 16 10 2 2" xfId="37362" xr:uid="{00000000-0005-0000-0000-0000458A0000}"/>
    <cellStyle name="Warning Text 16 10 3" xfId="37361" xr:uid="{00000000-0005-0000-0000-0000468A0000}"/>
    <cellStyle name="Warning Text 16 11" xfId="19748" xr:uid="{00000000-0005-0000-0000-0000478A0000}"/>
    <cellStyle name="Warning Text 16 11 2" xfId="37363" xr:uid="{00000000-0005-0000-0000-0000488A0000}"/>
    <cellStyle name="Warning Text 16 12" xfId="37360" xr:uid="{00000000-0005-0000-0000-0000498A0000}"/>
    <cellStyle name="Warning Text 16 2" xfId="19749" xr:uid="{00000000-0005-0000-0000-00004A8A0000}"/>
    <cellStyle name="Warning Text 16 2 2" xfId="19750" xr:uid="{00000000-0005-0000-0000-00004B8A0000}"/>
    <cellStyle name="Warning Text 16 2 2 2" xfId="19751" xr:uid="{00000000-0005-0000-0000-00004C8A0000}"/>
    <cellStyle name="Warning Text 16 2 2 2 2" xfId="37366" xr:uid="{00000000-0005-0000-0000-00004D8A0000}"/>
    <cellStyle name="Warning Text 16 2 2 3" xfId="37365" xr:uid="{00000000-0005-0000-0000-00004E8A0000}"/>
    <cellStyle name="Warning Text 16 2 3" xfId="19752" xr:uid="{00000000-0005-0000-0000-00004F8A0000}"/>
    <cellStyle name="Warning Text 16 2 3 2" xfId="19753" xr:uid="{00000000-0005-0000-0000-0000508A0000}"/>
    <cellStyle name="Warning Text 16 2 3 2 2" xfId="37368" xr:uid="{00000000-0005-0000-0000-0000518A0000}"/>
    <cellStyle name="Warning Text 16 2 3 3" xfId="37367" xr:uid="{00000000-0005-0000-0000-0000528A0000}"/>
    <cellStyle name="Warning Text 16 2 4" xfId="19754" xr:uid="{00000000-0005-0000-0000-0000538A0000}"/>
    <cellStyle name="Warning Text 16 2 4 2" xfId="37369" xr:uid="{00000000-0005-0000-0000-0000548A0000}"/>
    <cellStyle name="Warning Text 16 2 5" xfId="37364" xr:uid="{00000000-0005-0000-0000-0000558A0000}"/>
    <cellStyle name="Warning Text 16 3" xfId="19755" xr:uid="{00000000-0005-0000-0000-0000568A0000}"/>
    <cellStyle name="Warning Text 16 3 2" xfId="19756" xr:uid="{00000000-0005-0000-0000-0000578A0000}"/>
    <cellStyle name="Warning Text 16 3 2 2" xfId="19757" xr:uid="{00000000-0005-0000-0000-0000588A0000}"/>
    <cellStyle name="Warning Text 16 3 2 2 2" xfId="37372" xr:uid="{00000000-0005-0000-0000-0000598A0000}"/>
    <cellStyle name="Warning Text 16 3 2 3" xfId="37371" xr:uid="{00000000-0005-0000-0000-00005A8A0000}"/>
    <cellStyle name="Warning Text 16 3 3" xfId="19758" xr:uid="{00000000-0005-0000-0000-00005B8A0000}"/>
    <cellStyle name="Warning Text 16 3 3 2" xfId="19759" xr:uid="{00000000-0005-0000-0000-00005C8A0000}"/>
    <cellStyle name="Warning Text 16 3 3 2 2" xfId="37374" xr:uid="{00000000-0005-0000-0000-00005D8A0000}"/>
    <cellStyle name="Warning Text 16 3 3 3" xfId="37373" xr:uid="{00000000-0005-0000-0000-00005E8A0000}"/>
    <cellStyle name="Warning Text 16 3 4" xfId="19760" xr:uid="{00000000-0005-0000-0000-00005F8A0000}"/>
    <cellStyle name="Warning Text 16 3 4 2" xfId="37375" xr:uid="{00000000-0005-0000-0000-0000608A0000}"/>
    <cellStyle name="Warning Text 16 3 5" xfId="37370" xr:uid="{00000000-0005-0000-0000-0000618A0000}"/>
    <cellStyle name="Warning Text 16 4" xfId="19761" xr:uid="{00000000-0005-0000-0000-0000628A0000}"/>
    <cellStyle name="Warning Text 16 4 2" xfId="19762" xr:uid="{00000000-0005-0000-0000-0000638A0000}"/>
    <cellStyle name="Warning Text 16 4 2 2" xfId="19763" xr:uid="{00000000-0005-0000-0000-0000648A0000}"/>
    <cellStyle name="Warning Text 16 4 2 2 2" xfId="37378" xr:uid="{00000000-0005-0000-0000-0000658A0000}"/>
    <cellStyle name="Warning Text 16 4 2 3" xfId="37377" xr:uid="{00000000-0005-0000-0000-0000668A0000}"/>
    <cellStyle name="Warning Text 16 4 3" xfId="19764" xr:uid="{00000000-0005-0000-0000-0000678A0000}"/>
    <cellStyle name="Warning Text 16 4 3 2" xfId="19765" xr:uid="{00000000-0005-0000-0000-0000688A0000}"/>
    <cellStyle name="Warning Text 16 4 3 2 2" xfId="37380" xr:uid="{00000000-0005-0000-0000-0000698A0000}"/>
    <cellStyle name="Warning Text 16 4 3 3" xfId="37379" xr:uid="{00000000-0005-0000-0000-00006A8A0000}"/>
    <cellStyle name="Warning Text 16 4 4" xfId="19766" xr:uid="{00000000-0005-0000-0000-00006B8A0000}"/>
    <cellStyle name="Warning Text 16 4 4 2" xfId="37381" xr:uid="{00000000-0005-0000-0000-00006C8A0000}"/>
    <cellStyle name="Warning Text 16 4 5" xfId="37376" xr:uid="{00000000-0005-0000-0000-00006D8A0000}"/>
    <cellStyle name="Warning Text 16 5" xfId="19767" xr:uid="{00000000-0005-0000-0000-00006E8A0000}"/>
    <cellStyle name="Warning Text 16 5 2" xfId="19768" xr:uid="{00000000-0005-0000-0000-00006F8A0000}"/>
    <cellStyle name="Warning Text 16 5 2 2" xfId="19769" xr:uid="{00000000-0005-0000-0000-0000708A0000}"/>
    <cellStyle name="Warning Text 16 5 2 2 2" xfId="37384" xr:uid="{00000000-0005-0000-0000-0000718A0000}"/>
    <cellStyle name="Warning Text 16 5 2 3" xfId="37383" xr:uid="{00000000-0005-0000-0000-0000728A0000}"/>
    <cellStyle name="Warning Text 16 5 3" xfId="19770" xr:uid="{00000000-0005-0000-0000-0000738A0000}"/>
    <cellStyle name="Warning Text 16 5 3 2" xfId="19771" xr:uid="{00000000-0005-0000-0000-0000748A0000}"/>
    <cellStyle name="Warning Text 16 5 3 2 2" xfId="37386" xr:uid="{00000000-0005-0000-0000-0000758A0000}"/>
    <cellStyle name="Warning Text 16 5 3 3" xfId="37385" xr:uid="{00000000-0005-0000-0000-0000768A0000}"/>
    <cellStyle name="Warning Text 16 5 4" xfId="19772" xr:uid="{00000000-0005-0000-0000-0000778A0000}"/>
    <cellStyle name="Warning Text 16 5 4 2" xfId="19773" xr:uid="{00000000-0005-0000-0000-0000788A0000}"/>
    <cellStyle name="Warning Text 16 5 4 2 2" xfId="37388" xr:uid="{00000000-0005-0000-0000-0000798A0000}"/>
    <cellStyle name="Warning Text 16 5 4 3" xfId="37387" xr:uid="{00000000-0005-0000-0000-00007A8A0000}"/>
    <cellStyle name="Warning Text 16 5 5" xfId="19774" xr:uid="{00000000-0005-0000-0000-00007B8A0000}"/>
    <cellStyle name="Warning Text 16 5 5 2" xfId="37389" xr:uid="{00000000-0005-0000-0000-00007C8A0000}"/>
    <cellStyle name="Warning Text 16 5 6" xfId="37382" xr:uid="{00000000-0005-0000-0000-00007D8A0000}"/>
    <cellStyle name="Warning Text 16 6" xfId="19775" xr:uid="{00000000-0005-0000-0000-00007E8A0000}"/>
    <cellStyle name="Warning Text 16 6 2" xfId="19776" xr:uid="{00000000-0005-0000-0000-00007F8A0000}"/>
    <cellStyle name="Warning Text 16 6 2 2" xfId="19777" xr:uid="{00000000-0005-0000-0000-0000808A0000}"/>
    <cellStyle name="Warning Text 16 6 2 2 2" xfId="37392" xr:uid="{00000000-0005-0000-0000-0000818A0000}"/>
    <cellStyle name="Warning Text 16 6 2 3" xfId="37391" xr:uid="{00000000-0005-0000-0000-0000828A0000}"/>
    <cellStyle name="Warning Text 16 6 3" xfId="19778" xr:uid="{00000000-0005-0000-0000-0000838A0000}"/>
    <cellStyle name="Warning Text 16 6 3 2" xfId="19779" xr:uid="{00000000-0005-0000-0000-0000848A0000}"/>
    <cellStyle name="Warning Text 16 6 3 2 2" xfId="37394" xr:uid="{00000000-0005-0000-0000-0000858A0000}"/>
    <cellStyle name="Warning Text 16 6 3 3" xfId="37393" xr:uid="{00000000-0005-0000-0000-0000868A0000}"/>
    <cellStyle name="Warning Text 16 6 4" xfId="19780" xr:uid="{00000000-0005-0000-0000-0000878A0000}"/>
    <cellStyle name="Warning Text 16 6 4 2" xfId="37395" xr:uid="{00000000-0005-0000-0000-0000888A0000}"/>
    <cellStyle name="Warning Text 16 6 5" xfId="37390" xr:uid="{00000000-0005-0000-0000-0000898A0000}"/>
    <cellStyle name="Warning Text 16 7" xfId="19781" xr:uid="{00000000-0005-0000-0000-00008A8A0000}"/>
    <cellStyle name="Warning Text 16 7 2" xfId="19782" xr:uid="{00000000-0005-0000-0000-00008B8A0000}"/>
    <cellStyle name="Warning Text 16 7 2 2" xfId="37397" xr:uid="{00000000-0005-0000-0000-00008C8A0000}"/>
    <cellStyle name="Warning Text 16 7 3" xfId="37396" xr:uid="{00000000-0005-0000-0000-00008D8A0000}"/>
    <cellStyle name="Warning Text 16 8" xfId="19783" xr:uid="{00000000-0005-0000-0000-00008E8A0000}"/>
    <cellStyle name="Warning Text 16 8 2" xfId="19784" xr:uid="{00000000-0005-0000-0000-00008F8A0000}"/>
    <cellStyle name="Warning Text 16 8 2 2" xfId="37399" xr:uid="{00000000-0005-0000-0000-0000908A0000}"/>
    <cellStyle name="Warning Text 16 8 3" xfId="37398" xr:uid="{00000000-0005-0000-0000-0000918A0000}"/>
    <cellStyle name="Warning Text 16 9" xfId="19785" xr:uid="{00000000-0005-0000-0000-0000928A0000}"/>
    <cellStyle name="Warning Text 16 9 2" xfId="19786" xr:uid="{00000000-0005-0000-0000-0000938A0000}"/>
    <cellStyle name="Warning Text 16 9 2 2" xfId="37401" xr:uid="{00000000-0005-0000-0000-0000948A0000}"/>
    <cellStyle name="Warning Text 16 9 3" xfId="37400" xr:uid="{00000000-0005-0000-0000-0000958A0000}"/>
    <cellStyle name="Warning Text 17" xfId="19787" xr:uid="{00000000-0005-0000-0000-0000968A0000}"/>
    <cellStyle name="Warning Text 17 10" xfId="19788" xr:uid="{00000000-0005-0000-0000-0000978A0000}"/>
    <cellStyle name="Warning Text 17 10 2" xfId="19789" xr:uid="{00000000-0005-0000-0000-0000988A0000}"/>
    <cellStyle name="Warning Text 17 10 2 2" xfId="37404" xr:uid="{00000000-0005-0000-0000-0000998A0000}"/>
    <cellStyle name="Warning Text 17 10 3" xfId="37403" xr:uid="{00000000-0005-0000-0000-00009A8A0000}"/>
    <cellStyle name="Warning Text 17 11" xfId="19790" xr:uid="{00000000-0005-0000-0000-00009B8A0000}"/>
    <cellStyle name="Warning Text 17 11 2" xfId="37405" xr:uid="{00000000-0005-0000-0000-00009C8A0000}"/>
    <cellStyle name="Warning Text 17 12" xfId="37402" xr:uid="{00000000-0005-0000-0000-00009D8A0000}"/>
    <cellStyle name="Warning Text 17 2" xfId="19791" xr:uid="{00000000-0005-0000-0000-00009E8A0000}"/>
    <cellStyle name="Warning Text 17 2 2" xfId="19792" xr:uid="{00000000-0005-0000-0000-00009F8A0000}"/>
    <cellStyle name="Warning Text 17 2 2 2" xfId="19793" xr:uid="{00000000-0005-0000-0000-0000A08A0000}"/>
    <cellStyle name="Warning Text 17 2 2 2 2" xfId="37408" xr:uid="{00000000-0005-0000-0000-0000A18A0000}"/>
    <cellStyle name="Warning Text 17 2 2 3" xfId="37407" xr:uid="{00000000-0005-0000-0000-0000A28A0000}"/>
    <cellStyle name="Warning Text 17 2 3" xfId="19794" xr:uid="{00000000-0005-0000-0000-0000A38A0000}"/>
    <cellStyle name="Warning Text 17 2 3 2" xfId="19795" xr:uid="{00000000-0005-0000-0000-0000A48A0000}"/>
    <cellStyle name="Warning Text 17 2 3 2 2" xfId="37410" xr:uid="{00000000-0005-0000-0000-0000A58A0000}"/>
    <cellStyle name="Warning Text 17 2 3 3" xfId="37409" xr:uid="{00000000-0005-0000-0000-0000A68A0000}"/>
    <cellStyle name="Warning Text 17 2 4" xfId="19796" xr:uid="{00000000-0005-0000-0000-0000A78A0000}"/>
    <cellStyle name="Warning Text 17 2 4 2" xfId="37411" xr:uid="{00000000-0005-0000-0000-0000A88A0000}"/>
    <cellStyle name="Warning Text 17 2 5" xfId="37406" xr:uid="{00000000-0005-0000-0000-0000A98A0000}"/>
    <cellStyle name="Warning Text 17 3" xfId="19797" xr:uid="{00000000-0005-0000-0000-0000AA8A0000}"/>
    <cellStyle name="Warning Text 17 3 2" xfId="19798" xr:uid="{00000000-0005-0000-0000-0000AB8A0000}"/>
    <cellStyle name="Warning Text 17 3 2 2" xfId="19799" xr:uid="{00000000-0005-0000-0000-0000AC8A0000}"/>
    <cellStyle name="Warning Text 17 3 2 2 2" xfId="37414" xr:uid="{00000000-0005-0000-0000-0000AD8A0000}"/>
    <cellStyle name="Warning Text 17 3 2 3" xfId="37413" xr:uid="{00000000-0005-0000-0000-0000AE8A0000}"/>
    <cellStyle name="Warning Text 17 3 3" xfId="19800" xr:uid="{00000000-0005-0000-0000-0000AF8A0000}"/>
    <cellStyle name="Warning Text 17 3 3 2" xfId="19801" xr:uid="{00000000-0005-0000-0000-0000B08A0000}"/>
    <cellStyle name="Warning Text 17 3 3 2 2" xfId="37416" xr:uid="{00000000-0005-0000-0000-0000B18A0000}"/>
    <cellStyle name="Warning Text 17 3 3 3" xfId="37415" xr:uid="{00000000-0005-0000-0000-0000B28A0000}"/>
    <cellStyle name="Warning Text 17 3 4" xfId="19802" xr:uid="{00000000-0005-0000-0000-0000B38A0000}"/>
    <cellStyle name="Warning Text 17 3 4 2" xfId="37417" xr:uid="{00000000-0005-0000-0000-0000B48A0000}"/>
    <cellStyle name="Warning Text 17 3 5" xfId="37412" xr:uid="{00000000-0005-0000-0000-0000B58A0000}"/>
    <cellStyle name="Warning Text 17 4" xfId="19803" xr:uid="{00000000-0005-0000-0000-0000B68A0000}"/>
    <cellStyle name="Warning Text 17 4 2" xfId="19804" xr:uid="{00000000-0005-0000-0000-0000B78A0000}"/>
    <cellStyle name="Warning Text 17 4 2 2" xfId="19805" xr:uid="{00000000-0005-0000-0000-0000B88A0000}"/>
    <cellStyle name="Warning Text 17 4 2 2 2" xfId="37420" xr:uid="{00000000-0005-0000-0000-0000B98A0000}"/>
    <cellStyle name="Warning Text 17 4 2 3" xfId="37419" xr:uid="{00000000-0005-0000-0000-0000BA8A0000}"/>
    <cellStyle name="Warning Text 17 4 3" xfId="19806" xr:uid="{00000000-0005-0000-0000-0000BB8A0000}"/>
    <cellStyle name="Warning Text 17 4 3 2" xfId="19807" xr:uid="{00000000-0005-0000-0000-0000BC8A0000}"/>
    <cellStyle name="Warning Text 17 4 3 2 2" xfId="37422" xr:uid="{00000000-0005-0000-0000-0000BD8A0000}"/>
    <cellStyle name="Warning Text 17 4 3 3" xfId="37421" xr:uid="{00000000-0005-0000-0000-0000BE8A0000}"/>
    <cellStyle name="Warning Text 17 4 4" xfId="19808" xr:uid="{00000000-0005-0000-0000-0000BF8A0000}"/>
    <cellStyle name="Warning Text 17 4 4 2" xfId="37423" xr:uid="{00000000-0005-0000-0000-0000C08A0000}"/>
    <cellStyle name="Warning Text 17 4 5" xfId="37418" xr:uid="{00000000-0005-0000-0000-0000C18A0000}"/>
    <cellStyle name="Warning Text 17 5" xfId="19809" xr:uid="{00000000-0005-0000-0000-0000C28A0000}"/>
    <cellStyle name="Warning Text 17 5 2" xfId="19810" xr:uid="{00000000-0005-0000-0000-0000C38A0000}"/>
    <cellStyle name="Warning Text 17 5 2 2" xfId="19811" xr:uid="{00000000-0005-0000-0000-0000C48A0000}"/>
    <cellStyle name="Warning Text 17 5 2 2 2" xfId="37426" xr:uid="{00000000-0005-0000-0000-0000C58A0000}"/>
    <cellStyle name="Warning Text 17 5 2 3" xfId="37425" xr:uid="{00000000-0005-0000-0000-0000C68A0000}"/>
    <cellStyle name="Warning Text 17 5 3" xfId="19812" xr:uid="{00000000-0005-0000-0000-0000C78A0000}"/>
    <cellStyle name="Warning Text 17 5 3 2" xfId="19813" xr:uid="{00000000-0005-0000-0000-0000C88A0000}"/>
    <cellStyle name="Warning Text 17 5 3 2 2" xfId="37428" xr:uid="{00000000-0005-0000-0000-0000C98A0000}"/>
    <cellStyle name="Warning Text 17 5 3 3" xfId="37427" xr:uid="{00000000-0005-0000-0000-0000CA8A0000}"/>
    <cellStyle name="Warning Text 17 5 4" xfId="19814" xr:uid="{00000000-0005-0000-0000-0000CB8A0000}"/>
    <cellStyle name="Warning Text 17 5 4 2" xfId="19815" xr:uid="{00000000-0005-0000-0000-0000CC8A0000}"/>
    <cellStyle name="Warning Text 17 5 4 2 2" xfId="37430" xr:uid="{00000000-0005-0000-0000-0000CD8A0000}"/>
    <cellStyle name="Warning Text 17 5 4 3" xfId="37429" xr:uid="{00000000-0005-0000-0000-0000CE8A0000}"/>
    <cellStyle name="Warning Text 17 5 5" xfId="19816" xr:uid="{00000000-0005-0000-0000-0000CF8A0000}"/>
    <cellStyle name="Warning Text 17 5 5 2" xfId="37431" xr:uid="{00000000-0005-0000-0000-0000D08A0000}"/>
    <cellStyle name="Warning Text 17 5 6" xfId="37424" xr:uid="{00000000-0005-0000-0000-0000D18A0000}"/>
    <cellStyle name="Warning Text 17 6" xfId="19817" xr:uid="{00000000-0005-0000-0000-0000D28A0000}"/>
    <cellStyle name="Warning Text 17 6 2" xfId="19818" xr:uid="{00000000-0005-0000-0000-0000D38A0000}"/>
    <cellStyle name="Warning Text 17 6 2 2" xfId="19819" xr:uid="{00000000-0005-0000-0000-0000D48A0000}"/>
    <cellStyle name="Warning Text 17 6 2 2 2" xfId="37434" xr:uid="{00000000-0005-0000-0000-0000D58A0000}"/>
    <cellStyle name="Warning Text 17 6 2 3" xfId="37433" xr:uid="{00000000-0005-0000-0000-0000D68A0000}"/>
    <cellStyle name="Warning Text 17 6 3" xfId="19820" xr:uid="{00000000-0005-0000-0000-0000D78A0000}"/>
    <cellStyle name="Warning Text 17 6 3 2" xfId="19821" xr:uid="{00000000-0005-0000-0000-0000D88A0000}"/>
    <cellStyle name="Warning Text 17 6 3 2 2" xfId="37436" xr:uid="{00000000-0005-0000-0000-0000D98A0000}"/>
    <cellStyle name="Warning Text 17 6 3 3" xfId="37435" xr:uid="{00000000-0005-0000-0000-0000DA8A0000}"/>
    <cellStyle name="Warning Text 17 6 4" xfId="19822" xr:uid="{00000000-0005-0000-0000-0000DB8A0000}"/>
    <cellStyle name="Warning Text 17 6 4 2" xfId="37437" xr:uid="{00000000-0005-0000-0000-0000DC8A0000}"/>
    <cellStyle name="Warning Text 17 6 5" xfId="37432" xr:uid="{00000000-0005-0000-0000-0000DD8A0000}"/>
    <cellStyle name="Warning Text 17 7" xfId="19823" xr:uid="{00000000-0005-0000-0000-0000DE8A0000}"/>
    <cellStyle name="Warning Text 17 7 2" xfId="19824" xr:uid="{00000000-0005-0000-0000-0000DF8A0000}"/>
    <cellStyle name="Warning Text 17 7 2 2" xfId="37439" xr:uid="{00000000-0005-0000-0000-0000E08A0000}"/>
    <cellStyle name="Warning Text 17 7 3" xfId="37438" xr:uid="{00000000-0005-0000-0000-0000E18A0000}"/>
    <cellStyle name="Warning Text 17 8" xfId="19825" xr:uid="{00000000-0005-0000-0000-0000E28A0000}"/>
    <cellStyle name="Warning Text 17 8 2" xfId="19826" xr:uid="{00000000-0005-0000-0000-0000E38A0000}"/>
    <cellStyle name="Warning Text 17 8 2 2" xfId="37441" xr:uid="{00000000-0005-0000-0000-0000E48A0000}"/>
    <cellStyle name="Warning Text 17 8 3" xfId="37440" xr:uid="{00000000-0005-0000-0000-0000E58A0000}"/>
    <cellStyle name="Warning Text 17 9" xfId="19827" xr:uid="{00000000-0005-0000-0000-0000E68A0000}"/>
    <cellStyle name="Warning Text 17 9 2" xfId="19828" xr:uid="{00000000-0005-0000-0000-0000E78A0000}"/>
    <cellStyle name="Warning Text 17 9 2 2" xfId="37443" xr:uid="{00000000-0005-0000-0000-0000E88A0000}"/>
    <cellStyle name="Warning Text 17 9 3" xfId="37442" xr:uid="{00000000-0005-0000-0000-0000E98A0000}"/>
    <cellStyle name="Warning Text 18" xfId="19829" xr:uid="{00000000-0005-0000-0000-0000EA8A0000}"/>
    <cellStyle name="Warning Text 18 10" xfId="19830" xr:uid="{00000000-0005-0000-0000-0000EB8A0000}"/>
    <cellStyle name="Warning Text 18 10 2" xfId="19831" xr:uid="{00000000-0005-0000-0000-0000EC8A0000}"/>
    <cellStyle name="Warning Text 18 10 2 2" xfId="37446" xr:uid="{00000000-0005-0000-0000-0000ED8A0000}"/>
    <cellStyle name="Warning Text 18 10 3" xfId="37445" xr:uid="{00000000-0005-0000-0000-0000EE8A0000}"/>
    <cellStyle name="Warning Text 18 11" xfId="19832" xr:uid="{00000000-0005-0000-0000-0000EF8A0000}"/>
    <cellStyle name="Warning Text 18 11 2" xfId="37447" xr:uid="{00000000-0005-0000-0000-0000F08A0000}"/>
    <cellStyle name="Warning Text 18 12" xfId="37444" xr:uid="{00000000-0005-0000-0000-0000F18A0000}"/>
    <cellStyle name="Warning Text 18 2" xfId="19833" xr:uid="{00000000-0005-0000-0000-0000F28A0000}"/>
    <cellStyle name="Warning Text 18 2 2" xfId="19834" xr:uid="{00000000-0005-0000-0000-0000F38A0000}"/>
    <cellStyle name="Warning Text 18 2 2 2" xfId="19835" xr:uid="{00000000-0005-0000-0000-0000F48A0000}"/>
    <cellStyle name="Warning Text 18 2 2 2 2" xfId="37450" xr:uid="{00000000-0005-0000-0000-0000F58A0000}"/>
    <cellStyle name="Warning Text 18 2 2 3" xfId="37449" xr:uid="{00000000-0005-0000-0000-0000F68A0000}"/>
    <cellStyle name="Warning Text 18 2 3" xfId="19836" xr:uid="{00000000-0005-0000-0000-0000F78A0000}"/>
    <cellStyle name="Warning Text 18 2 3 2" xfId="19837" xr:uid="{00000000-0005-0000-0000-0000F88A0000}"/>
    <cellStyle name="Warning Text 18 2 3 2 2" xfId="37452" xr:uid="{00000000-0005-0000-0000-0000F98A0000}"/>
    <cellStyle name="Warning Text 18 2 3 3" xfId="37451" xr:uid="{00000000-0005-0000-0000-0000FA8A0000}"/>
    <cellStyle name="Warning Text 18 2 4" xfId="19838" xr:uid="{00000000-0005-0000-0000-0000FB8A0000}"/>
    <cellStyle name="Warning Text 18 2 4 2" xfId="37453" xr:uid="{00000000-0005-0000-0000-0000FC8A0000}"/>
    <cellStyle name="Warning Text 18 2 5" xfId="37448" xr:uid="{00000000-0005-0000-0000-0000FD8A0000}"/>
    <cellStyle name="Warning Text 18 3" xfId="19839" xr:uid="{00000000-0005-0000-0000-0000FE8A0000}"/>
    <cellStyle name="Warning Text 18 3 2" xfId="19840" xr:uid="{00000000-0005-0000-0000-0000FF8A0000}"/>
    <cellStyle name="Warning Text 18 3 2 2" xfId="19841" xr:uid="{00000000-0005-0000-0000-0000008B0000}"/>
    <cellStyle name="Warning Text 18 3 2 2 2" xfId="37456" xr:uid="{00000000-0005-0000-0000-0000018B0000}"/>
    <cellStyle name="Warning Text 18 3 2 3" xfId="37455" xr:uid="{00000000-0005-0000-0000-0000028B0000}"/>
    <cellStyle name="Warning Text 18 3 3" xfId="19842" xr:uid="{00000000-0005-0000-0000-0000038B0000}"/>
    <cellStyle name="Warning Text 18 3 3 2" xfId="19843" xr:uid="{00000000-0005-0000-0000-0000048B0000}"/>
    <cellStyle name="Warning Text 18 3 3 2 2" xfId="37458" xr:uid="{00000000-0005-0000-0000-0000058B0000}"/>
    <cellStyle name="Warning Text 18 3 3 3" xfId="37457" xr:uid="{00000000-0005-0000-0000-0000068B0000}"/>
    <cellStyle name="Warning Text 18 3 4" xfId="19844" xr:uid="{00000000-0005-0000-0000-0000078B0000}"/>
    <cellStyle name="Warning Text 18 3 4 2" xfId="37459" xr:uid="{00000000-0005-0000-0000-0000088B0000}"/>
    <cellStyle name="Warning Text 18 3 5" xfId="37454" xr:uid="{00000000-0005-0000-0000-0000098B0000}"/>
    <cellStyle name="Warning Text 18 4" xfId="19845" xr:uid="{00000000-0005-0000-0000-00000A8B0000}"/>
    <cellStyle name="Warning Text 18 4 2" xfId="19846" xr:uid="{00000000-0005-0000-0000-00000B8B0000}"/>
    <cellStyle name="Warning Text 18 4 2 2" xfId="19847" xr:uid="{00000000-0005-0000-0000-00000C8B0000}"/>
    <cellStyle name="Warning Text 18 4 2 2 2" xfId="37462" xr:uid="{00000000-0005-0000-0000-00000D8B0000}"/>
    <cellStyle name="Warning Text 18 4 2 3" xfId="37461" xr:uid="{00000000-0005-0000-0000-00000E8B0000}"/>
    <cellStyle name="Warning Text 18 4 3" xfId="19848" xr:uid="{00000000-0005-0000-0000-00000F8B0000}"/>
    <cellStyle name="Warning Text 18 4 3 2" xfId="19849" xr:uid="{00000000-0005-0000-0000-0000108B0000}"/>
    <cellStyle name="Warning Text 18 4 3 2 2" xfId="37464" xr:uid="{00000000-0005-0000-0000-0000118B0000}"/>
    <cellStyle name="Warning Text 18 4 3 3" xfId="37463" xr:uid="{00000000-0005-0000-0000-0000128B0000}"/>
    <cellStyle name="Warning Text 18 4 4" xfId="19850" xr:uid="{00000000-0005-0000-0000-0000138B0000}"/>
    <cellStyle name="Warning Text 18 4 4 2" xfId="37465" xr:uid="{00000000-0005-0000-0000-0000148B0000}"/>
    <cellStyle name="Warning Text 18 4 5" xfId="37460" xr:uid="{00000000-0005-0000-0000-0000158B0000}"/>
    <cellStyle name="Warning Text 18 5" xfId="19851" xr:uid="{00000000-0005-0000-0000-0000168B0000}"/>
    <cellStyle name="Warning Text 18 5 2" xfId="19852" xr:uid="{00000000-0005-0000-0000-0000178B0000}"/>
    <cellStyle name="Warning Text 18 5 2 2" xfId="19853" xr:uid="{00000000-0005-0000-0000-0000188B0000}"/>
    <cellStyle name="Warning Text 18 5 2 2 2" xfId="37468" xr:uid="{00000000-0005-0000-0000-0000198B0000}"/>
    <cellStyle name="Warning Text 18 5 2 3" xfId="37467" xr:uid="{00000000-0005-0000-0000-00001A8B0000}"/>
    <cellStyle name="Warning Text 18 5 3" xfId="19854" xr:uid="{00000000-0005-0000-0000-00001B8B0000}"/>
    <cellStyle name="Warning Text 18 5 3 2" xfId="19855" xr:uid="{00000000-0005-0000-0000-00001C8B0000}"/>
    <cellStyle name="Warning Text 18 5 3 2 2" xfId="37470" xr:uid="{00000000-0005-0000-0000-00001D8B0000}"/>
    <cellStyle name="Warning Text 18 5 3 3" xfId="37469" xr:uid="{00000000-0005-0000-0000-00001E8B0000}"/>
    <cellStyle name="Warning Text 18 5 4" xfId="19856" xr:uid="{00000000-0005-0000-0000-00001F8B0000}"/>
    <cellStyle name="Warning Text 18 5 4 2" xfId="19857" xr:uid="{00000000-0005-0000-0000-0000208B0000}"/>
    <cellStyle name="Warning Text 18 5 4 2 2" xfId="37472" xr:uid="{00000000-0005-0000-0000-0000218B0000}"/>
    <cellStyle name="Warning Text 18 5 4 3" xfId="37471" xr:uid="{00000000-0005-0000-0000-0000228B0000}"/>
    <cellStyle name="Warning Text 18 5 5" xfId="19858" xr:uid="{00000000-0005-0000-0000-0000238B0000}"/>
    <cellStyle name="Warning Text 18 5 5 2" xfId="37473" xr:uid="{00000000-0005-0000-0000-0000248B0000}"/>
    <cellStyle name="Warning Text 18 5 6" xfId="37466" xr:uid="{00000000-0005-0000-0000-0000258B0000}"/>
    <cellStyle name="Warning Text 18 6" xfId="19859" xr:uid="{00000000-0005-0000-0000-0000268B0000}"/>
    <cellStyle name="Warning Text 18 6 2" xfId="19860" xr:uid="{00000000-0005-0000-0000-0000278B0000}"/>
    <cellStyle name="Warning Text 18 6 2 2" xfId="19861" xr:uid="{00000000-0005-0000-0000-0000288B0000}"/>
    <cellStyle name="Warning Text 18 6 2 2 2" xfId="37476" xr:uid="{00000000-0005-0000-0000-0000298B0000}"/>
    <cellStyle name="Warning Text 18 6 2 3" xfId="37475" xr:uid="{00000000-0005-0000-0000-00002A8B0000}"/>
    <cellStyle name="Warning Text 18 6 3" xfId="19862" xr:uid="{00000000-0005-0000-0000-00002B8B0000}"/>
    <cellStyle name="Warning Text 18 6 3 2" xfId="19863" xr:uid="{00000000-0005-0000-0000-00002C8B0000}"/>
    <cellStyle name="Warning Text 18 6 3 2 2" xfId="37478" xr:uid="{00000000-0005-0000-0000-00002D8B0000}"/>
    <cellStyle name="Warning Text 18 6 3 3" xfId="37477" xr:uid="{00000000-0005-0000-0000-00002E8B0000}"/>
    <cellStyle name="Warning Text 18 6 4" xfId="19864" xr:uid="{00000000-0005-0000-0000-00002F8B0000}"/>
    <cellStyle name="Warning Text 18 6 4 2" xfId="37479" xr:uid="{00000000-0005-0000-0000-0000308B0000}"/>
    <cellStyle name="Warning Text 18 6 5" xfId="37474" xr:uid="{00000000-0005-0000-0000-0000318B0000}"/>
    <cellStyle name="Warning Text 18 7" xfId="19865" xr:uid="{00000000-0005-0000-0000-0000328B0000}"/>
    <cellStyle name="Warning Text 18 7 2" xfId="19866" xr:uid="{00000000-0005-0000-0000-0000338B0000}"/>
    <cellStyle name="Warning Text 18 7 2 2" xfId="37481" xr:uid="{00000000-0005-0000-0000-0000348B0000}"/>
    <cellStyle name="Warning Text 18 7 3" xfId="37480" xr:uid="{00000000-0005-0000-0000-0000358B0000}"/>
    <cellStyle name="Warning Text 18 8" xfId="19867" xr:uid="{00000000-0005-0000-0000-0000368B0000}"/>
    <cellStyle name="Warning Text 18 8 2" xfId="19868" xr:uid="{00000000-0005-0000-0000-0000378B0000}"/>
    <cellStyle name="Warning Text 18 8 2 2" xfId="37483" xr:uid="{00000000-0005-0000-0000-0000388B0000}"/>
    <cellStyle name="Warning Text 18 8 3" xfId="37482" xr:uid="{00000000-0005-0000-0000-0000398B0000}"/>
    <cellStyle name="Warning Text 18 9" xfId="19869" xr:uid="{00000000-0005-0000-0000-00003A8B0000}"/>
    <cellStyle name="Warning Text 18 9 2" xfId="19870" xr:uid="{00000000-0005-0000-0000-00003B8B0000}"/>
    <cellStyle name="Warning Text 18 9 2 2" xfId="37485" xr:uid="{00000000-0005-0000-0000-00003C8B0000}"/>
    <cellStyle name="Warning Text 18 9 3" xfId="37484" xr:uid="{00000000-0005-0000-0000-00003D8B0000}"/>
    <cellStyle name="Warning Text 19" xfId="19871" xr:uid="{00000000-0005-0000-0000-00003E8B0000}"/>
    <cellStyle name="Warning Text 19 10" xfId="19872" xr:uid="{00000000-0005-0000-0000-00003F8B0000}"/>
    <cellStyle name="Warning Text 19 10 2" xfId="19873" xr:uid="{00000000-0005-0000-0000-0000408B0000}"/>
    <cellStyle name="Warning Text 19 10 2 2" xfId="37488" xr:uid="{00000000-0005-0000-0000-0000418B0000}"/>
    <cellStyle name="Warning Text 19 10 3" xfId="37487" xr:uid="{00000000-0005-0000-0000-0000428B0000}"/>
    <cellStyle name="Warning Text 19 11" xfId="19874" xr:uid="{00000000-0005-0000-0000-0000438B0000}"/>
    <cellStyle name="Warning Text 19 11 2" xfId="37489" xr:uid="{00000000-0005-0000-0000-0000448B0000}"/>
    <cellStyle name="Warning Text 19 12" xfId="37486" xr:uid="{00000000-0005-0000-0000-0000458B0000}"/>
    <cellStyle name="Warning Text 19 2" xfId="19875" xr:uid="{00000000-0005-0000-0000-0000468B0000}"/>
    <cellStyle name="Warning Text 19 2 2" xfId="19876" xr:uid="{00000000-0005-0000-0000-0000478B0000}"/>
    <cellStyle name="Warning Text 19 2 2 2" xfId="19877" xr:uid="{00000000-0005-0000-0000-0000488B0000}"/>
    <cellStyle name="Warning Text 19 2 2 2 2" xfId="37492" xr:uid="{00000000-0005-0000-0000-0000498B0000}"/>
    <cellStyle name="Warning Text 19 2 2 3" xfId="37491" xr:uid="{00000000-0005-0000-0000-00004A8B0000}"/>
    <cellStyle name="Warning Text 19 2 3" xfId="19878" xr:uid="{00000000-0005-0000-0000-00004B8B0000}"/>
    <cellStyle name="Warning Text 19 2 3 2" xfId="19879" xr:uid="{00000000-0005-0000-0000-00004C8B0000}"/>
    <cellStyle name="Warning Text 19 2 3 2 2" xfId="37494" xr:uid="{00000000-0005-0000-0000-00004D8B0000}"/>
    <cellStyle name="Warning Text 19 2 3 3" xfId="37493" xr:uid="{00000000-0005-0000-0000-00004E8B0000}"/>
    <cellStyle name="Warning Text 19 2 4" xfId="19880" xr:uid="{00000000-0005-0000-0000-00004F8B0000}"/>
    <cellStyle name="Warning Text 19 2 4 2" xfId="37495" xr:uid="{00000000-0005-0000-0000-0000508B0000}"/>
    <cellStyle name="Warning Text 19 2 5" xfId="37490" xr:uid="{00000000-0005-0000-0000-0000518B0000}"/>
    <cellStyle name="Warning Text 19 3" xfId="19881" xr:uid="{00000000-0005-0000-0000-0000528B0000}"/>
    <cellStyle name="Warning Text 19 3 2" xfId="19882" xr:uid="{00000000-0005-0000-0000-0000538B0000}"/>
    <cellStyle name="Warning Text 19 3 2 2" xfId="19883" xr:uid="{00000000-0005-0000-0000-0000548B0000}"/>
    <cellStyle name="Warning Text 19 3 2 2 2" xfId="37498" xr:uid="{00000000-0005-0000-0000-0000558B0000}"/>
    <cellStyle name="Warning Text 19 3 2 3" xfId="37497" xr:uid="{00000000-0005-0000-0000-0000568B0000}"/>
    <cellStyle name="Warning Text 19 3 3" xfId="19884" xr:uid="{00000000-0005-0000-0000-0000578B0000}"/>
    <cellStyle name="Warning Text 19 3 3 2" xfId="19885" xr:uid="{00000000-0005-0000-0000-0000588B0000}"/>
    <cellStyle name="Warning Text 19 3 3 2 2" xfId="37500" xr:uid="{00000000-0005-0000-0000-0000598B0000}"/>
    <cellStyle name="Warning Text 19 3 3 3" xfId="37499" xr:uid="{00000000-0005-0000-0000-00005A8B0000}"/>
    <cellStyle name="Warning Text 19 3 4" xfId="19886" xr:uid="{00000000-0005-0000-0000-00005B8B0000}"/>
    <cellStyle name="Warning Text 19 3 4 2" xfId="37501" xr:uid="{00000000-0005-0000-0000-00005C8B0000}"/>
    <cellStyle name="Warning Text 19 3 5" xfId="37496" xr:uid="{00000000-0005-0000-0000-00005D8B0000}"/>
    <cellStyle name="Warning Text 19 4" xfId="19887" xr:uid="{00000000-0005-0000-0000-00005E8B0000}"/>
    <cellStyle name="Warning Text 19 4 2" xfId="19888" xr:uid="{00000000-0005-0000-0000-00005F8B0000}"/>
    <cellStyle name="Warning Text 19 4 2 2" xfId="19889" xr:uid="{00000000-0005-0000-0000-0000608B0000}"/>
    <cellStyle name="Warning Text 19 4 2 2 2" xfId="37504" xr:uid="{00000000-0005-0000-0000-0000618B0000}"/>
    <cellStyle name="Warning Text 19 4 2 3" xfId="37503" xr:uid="{00000000-0005-0000-0000-0000628B0000}"/>
    <cellStyle name="Warning Text 19 4 3" xfId="19890" xr:uid="{00000000-0005-0000-0000-0000638B0000}"/>
    <cellStyle name="Warning Text 19 4 3 2" xfId="19891" xr:uid="{00000000-0005-0000-0000-0000648B0000}"/>
    <cellStyle name="Warning Text 19 4 3 2 2" xfId="37506" xr:uid="{00000000-0005-0000-0000-0000658B0000}"/>
    <cellStyle name="Warning Text 19 4 3 3" xfId="37505" xr:uid="{00000000-0005-0000-0000-0000668B0000}"/>
    <cellStyle name="Warning Text 19 4 4" xfId="19892" xr:uid="{00000000-0005-0000-0000-0000678B0000}"/>
    <cellStyle name="Warning Text 19 4 4 2" xfId="37507" xr:uid="{00000000-0005-0000-0000-0000688B0000}"/>
    <cellStyle name="Warning Text 19 4 5" xfId="37502" xr:uid="{00000000-0005-0000-0000-0000698B0000}"/>
    <cellStyle name="Warning Text 19 5" xfId="19893" xr:uid="{00000000-0005-0000-0000-00006A8B0000}"/>
    <cellStyle name="Warning Text 19 5 2" xfId="19894" xr:uid="{00000000-0005-0000-0000-00006B8B0000}"/>
    <cellStyle name="Warning Text 19 5 2 2" xfId="19895" xr:uid="{00000000-0005-0000-0000-00006C8B0000}"/>
    <cellStyle name="Warning Text 19 5 2 2 2" xfId="37510" xr:uid="{00000000-0005-0000-0000-00006D8B0000}"/>
    <cellStyle name="Warning Text 19 5 2 3" xfId="37509" xr:uid="{00000000-0005-0000-0000-00006E8B0000}"/>
    <cellStyle name="Warning Text 19 5 3" xfId="19896" xr:uid="{00000000-0005-0000-0000-00006F8B0000}"/>
    <cellStyle name="Warning Text 19 5 3 2" xfId="19897" xr:uid="{00000000-0005-0000-0000-0000708B0000}"/>
    <cellStyle name="Warning Text 19 5 3 2 2" xfId="37512" xr:uid="{00000000-0005-0000-0000-0000718B0000}"/>
    <cellStyle name="Warning Text 19 5 3 3" xfId="37511" xr:uid="{00000000-0005-0000-0000-0000728B0000}"/>
    <cellStyle name="Warning Text 19 5 4" xfId="19898" xr:uid="{00000000-0005-0000-0000-0000738B0000}"/>
    <cellStyle name="Warning Text 19 5 4 2" xfId="19899" xr:uid="{00000000-0005-0000-0000-0000748B0000}"/>
    <cellStyle name="Warning Text 19 5 4 2 2" xfId="37514" xr:uid="{00000000-0005-0000-0000-0000758B0000}"/>
    <cellStyle name="Warning Text 19 5 4 3" xfId="37513" xr:uid="{00000000-0005-0000-0000-0000768B0000}"/>
    <cellStyle name="Warning Text 19 5 5" xfId="19900" xr:uid="{00000000-0005-0000-0000-0000778B0000}"/>
    <cellStyle name="Warning Text 19 5 5 2" xfId="37515" xr:uid="{00000000-0005-0000-0000-0000788B0000}"/>
    <cellStyle name="Warning Text 19 5 6" xfId="37508" xr:uid="{00000000-0005-0000-0000-0000798B0000}"/>
    <cellStyle name="Warning Text 19 6" xfId="19901" xr:uid="{00000000-0005-0000-0000-00007A8B0000}"/>
    <cellStyle name="Warning Text 19 6 2" xfId="19902" xr:uid="{00000000-0005-0000-0000-00007B8B0000}"/>
    <cellStyle name="Warning Text 19 6 2 2" xfId="19903" xr:uid="{00000000-0005-0000-0000-00007C8B0000}"/>
    <cellStyle name="Warning Text 19 6 2 2 2" xfId="37518" xr:uid="{00000000-0005-0000-0000-00007D8B0000}"/>
    <cellStyle name="Warning Text 19 6 2 3" xfId="37517" xr:uid="{00000000-0005-0000-0000-00007E8B0000}"/>
    <cellStyle name="Warning Text 19 6 3" xfId="19904" xr:uid="{00000000-0005-0000-0000-00007F8B0000}"/>
    <cellStyle name="Warning Text 19 6 3 2" xfId="19905" xr:uid="{00000000-0005-0000-0000-0000808B0000}"/>
    <cellStyle name="Warning Text 19 6 3 2 2" xfId="37520" xr:uid="{00000000-0005-0000-0000-0000818B0000}"/>
    <cellStyle name="Warning Text 19 6 3 3" xfId="37519" xr:uid="{00000000-0005-0000-0000-0000828B0000}"/>
    <cellStyle name="Warning Text 19 6 4" xfId="19906" xr:uid="{00000000-0005-0000-0000-0000838B0000}"/>
    <cellStyle name="Warning Text 19 6 4 2" xfId="37521" xr:uid="{00000000-0005-0000-0000-0000848B0000}"/>
    <cellStyle name="Warning Text 19 6 5" xfId="37516" xr:uid="{00000000-0005-0000-0000-0000858B0000}"/>
    <cellStyle name="Warning Text 19 7" xfId="19907" xr:uid="{00000000-0005-0000-0000-0000868B0000}"/>
    <cellStyle name="Warning Text 19 7 2" xfId="19908" xr:uid="{00000000-0005-0000-0000-0000878B0000}"/>
    <cellStyle name="Warning Text 19 7 2 2" xfId="37523" xr:uid="{00000000-0005-0000-0000-0000888B0000}"/>
    <cellStyle name="Warning Text 19 7 3" xfId="37522" xr:uid="{00000000-0005-0000-0000-0000898B0000}"/>
    <cellStyle name="Warning Text 19 8" xfId="19909" xr:uid="{00000000-0005-0000-0000-00008A8B0000}"/>
    <cellStyle name="Warning Text 19 8 2" xfId="19910" xr:uid="{00000000-0005-0000-0000-00008B8B0000}"/>
    <cellStyle name="Warning Text 19 8 2 2" xfId="37525" xr:uid="{00000000-0005-0000-0000-00008C8B0000}"/>
    <cellStyle name="Warning Text 19 8 3" xfId="37524" xr:uid="{00000000-0005-0000-0000-00008D8B0000}"/>
    <cellStyle name="Warning Text 19 9" xfId="19911" xr:uid="{00000000-0005-0000-0000-00008E8B0000}"/>
    <cellStyle name="Warning Text 19 9 2" xfId="19912" xr:uid="{00000000-0005-0000-0000-00008F8B0000}"/>
    <cellStyle name="Warning Text 19 9 2 2" xfId="37527" xr:uid="{00000000-0005-0000-0000-0000908B0000}"/>
    <cellStyle name="Warning Text 19 9 3" xfId="37526" xr:uid="{00000000-0005-0000-0000-0000918B0000}"/>
    <cellStyle name="Warning Text 2" xfId="158" xr:uid="{00000000-0005-0000-0000-0000928B0000}"/>
    <cellStyle name="Warning Text 2 10" xfId="19914" xr:uid="{00000000-0005-0000-0000-0000938B0000}"/>
    <cellStyle name="Warning Text 2 10 10" xfId="37529" xr:uid="{00000000-0005-0000-0000-0000948B0000}"/>
    <cellStyle name="Warning Text 2 10 2" xfId="19915" xr:uid="{00000000-0005-0000-0000-0000958B0000}"/>
    <cellStyle name="Warning Text 2 10 2 2" xfId="19916" xr:uid="{00000000-0005-0000-0000-0000968B0000}"/>
    <cellStyle name="Warning Text 2 10 2 2 2" xfId="19917" xr:uid="{00000000-0005-0000-0000-0000978B0000}"/>
    <cellStyle name="Warning Text 2 10 2 2 2 2" xfId="37532" xr:uid="{00000000-0005-0000-0000-0000988B0000}"/>
    <cellStyle name="Warning Text 2 10 2 2 3" xfId="37531" xr:uid="{00000000-0005-0000-0000-0000998B0000}"/>
    <cellStyle name="Warning Text 2 10 2 3" xfId="19918" xr:uid="{00000000-0005-0000-0000-00009A8B0000}"/>
    <cellStyle name="Warning Text 2 10 2 3 2" xfId="19919" xr:uid="{00000000-0005-0000-0000-00009B8B0000}"/>
    <cellStyle name="Warning Text 2 10 2 3 2 2" xfId="37534" xr:uid="{00000000-0005-0000-0000-00009C8B0000}"/>
    <cellStyle name="Warning Text 2 10 2 3 3" xfId="37533" xr:uid="{00000000-0005-0000-0000-00009D8B0000}"/>
    <cellStyle name="Warning Text 2 10 2 4" xfId="19920" xr:uid="{00000000-0005-0000-0000-00009E8B0000}"/>
    <cellStyle name="Warning Text 2 10 2 4 2" xfId="37535" xr:uid="{00000000-0005-0000-0000-00009F8B0000}"/>
    <cellStyle name="Warning Text 2 10 2 5" xfId="37530" xr:uid="{00000000-0005-0000-0000-0000A08B0000}"/>
    <cellStyle name="Warning Text 2 10 3" xfId="19921" xr:uid="{00000000-0005-0000-0000-0000A18B0000}"/>
    <cellStyle name="Warning Text 2 10 3 2" xfId="19922" xr:uid="{00000000-0005-0000-0000-0000A28B0000}"/>
    <cellStyle name="Warning Text 2 10 3 2 2" xfId="19923" xr:uid="{00000000-0005-0000-0000-0000A38B0000}"/>
    <cellStyle name="Warning Text 2 10 3 2 2 2" xfId="37538" xr:uid="{00000000-0005-0000-0000-0000A48B0000}"/>
    <cellStyle name="Warning Text 2 10 3 2 3" xfId="37537" xr:uid="{00000000-0005-0000-0000-0000A58B0000}"/>
    <cellStyle name="Warning Text 2 10 3 3" xfId="19924" xr:uid="{00000000-0005-0000-0000-0000A68B0000}"/>
    <cellStyle name="Warning Text 2 10 3 3 2" xfId="19925" xr:uid="{00000000-0005-0000-0000-0000A78B0000}"/>
    <cellStyle name="Warning Text 2 10 3 3 2 2" xfId="37540" xr:uid="{00000000-0005-0000-0000-0000A88B0000}"/>
    <cellStyle name="Warning Text 2 10 3 3 3" xfId="37539" xr:uid="{00000000-0005-0000-0000-0000A98B0000}"/>
    <cellStyle name="Warning Text 2 10 3 4" xfId="19926" xr:uid="{00000000-0005-0000-0000-0000AA8B0000}"/>
    <cellStyle name="Warning Text 2 10 3 4 2" xfId="37541" xr:uid="{00000000-0005-0000-0000-0000AB8B0000}"/>
    <cellStyle name="Warning Text 2 10 3 5" xfId="37536" xr:uid="{00000000-0005-0000-0000-0000AC8B0000}"/>
    <cellStyle name="Warning Text 2 10 4" xfId="19927" xr:uid="{00000000-0005-0000-0000-0000AD8B0000}"/>
    <cellStyle name="Warning Text 2 10 4 2" xfId="19928" xr:uid="{00000000-0005-0000-0000-0000AE8B0000}"/>
    <cellStyle name="Warning Text 2 10 4 2 2" xfId="19929" xr:uid="{00000000-0005-0000-0000-0000AF8B0000}"/>
    <cellStyle name="Warning Text 2 10 4 2 2 2" xfId="37544" xr:uid="{00000000-0005-0000-0000-0000B08B0000}"/>
    <cellStyle name="Warning Text 2 10 4 2 3" xfId="37543" xr:uid="{00000000-0005-0000-0000-0000B18B0000}"/>
    <cellStyle name="Warning Text 2 10 4 3" xfId="19930" xr:uid="{00000000-0005-0000-0000-0000B28B0000}"/>
    <cellStyle name="Warning Text 2 10 4 3 2" xfId="19931" xr:uid="{00000000-0005-0000-0000-0000B38B0000}"/>
    <cellStyle name="Warning Text 2 10 4 3 2 2" xfId="37546" xr:uid="{00000000-0005-0000-0000-0000B48B0000}"/>
    <cellStyle name="Warning Text 2 10 4 3 3" xfId="37545" xr:uid="{00000000-0005-0000-0000-0000B58B0000}"/>
    <cellStyle name="Warning Text 2 10 4 4" xfId="19932" xr:uid="{00000000-0005-0000-0000-0000B68B0000}"/>
    <cellStyle name="Warning Text 2 10 4 4 2" xfId="19933" xr:uid="{00000000-0005-0000-0000-0000B78B0000}"/>
    <cellStyle name="Warning Text 2 10 4 4 2 2" xfId="37548" xr:uid="{00000000-0005-0000-0000-0000B88B0000}"/>
    <cellStyle name="Warning Text 2 10 4 4 3" xfId="37547" xr:uid="{00000000-0005-0000-0000-0000B98B0000}"/>
    <cellStyle name="Warning Text 2 10 4 5" xfId="19934" xr:uid="{00000000-0005-0000-0000-0000BA8B0000}"/>
    <cellStyle name="Warning Text 2 10 4 5 2" xfId="37549" xr:uid="{00000000-0005-0000-0000-0000BB8B0000}"/>
    <cellStyle name="Warning Text 2 10 4 6" xfId="37542" xr:uid="{00000000-0005-0000-0000-0000BC8B0000}"/>
    <cellStyle name="Warning Text 2 10 5" xfId="19935" xr:uid="{00000000-0005-0000-0000-0000BD8B0000}"/>
    <cellStyle name="Warning Text 2 10 5 2" xfId="19936" xr:uid="{00000000-0005-0000-0000-0000BE8B0000}"/>
    <cellStyle name="Warning Text 2 10 5 2 2" xfId="19937" xr:uid="{00000000-0005-0000-0000-0000BF8B0000}"/>
    <cellStyle name="Warning Text 2 10 5 2 2 2" xfId="37552" xr:uid="{00000000-0005-0000-0000-0000C08B0000}"/>
    <cellStyle name="Warning Text 2 10 5 2 3" xfId="37551" xr:uid="{00000000-0005-0000-0000-0000C18B0000}"/>
    <cellStyle name="Warning Text 2 10 5 3" xfId="19938" xr:uid="{00000000-0005-0000-0000-0000C28B0000}"/>
    <cellStyle name="Warning Text 2 10 5 3 2" xfId="19939" xr:uid="{00000000-0005-0000-0000-0000C38B0000}"/>
    <cellStyle name="Warning Text 2 10 5 3 2 2" xfId="37554" xr:uid="{00000000-0005-0000-0000-0000C48B0000}"/>
    <cellStyle name="Warning Text 2 10 5 3 3" xfId="37553" xr:uid="{00000000-0005-0000-0000-0000C58B0000}"/>
    <cellStyle name="Warning Text 2 10 5 4" xfId="19940" xr:uid="{00000000-0005-0000-0000-0000C68B0000}"/>
    <cellStyle name="Warning Text 2 10 5 4 2" xfId="37555" xr:uid="{00000000-0005-0000-0000-0000C78B0000}"/>
    <cellStyle name="Warning Text 2 10 5 5" xfId="37550" xr:uid="{00000000-0005-0000-0000-0000C88B0000}"/>
    <cellStyle name="Warning Text 2 10 6" xfId="19941" xr:uid="{00000000-0005-0000-0000-0000C98B0000}"/>
    <cellStyle name="Warning Text 2 10 6 2" xfId="19942" xr:uid="{00000000-0005-0000-0000-0000CA8B0000}"/>
    <cellStyle name="Warning Text 2 10 6 2 2" xfId="37557" xr:uid="{00000000-0005-0000-0000-0000CB8B0000}"/>
    <cellStyle name="Warning Text 2 10 6 3" xfId="37556" xr:uid="{00000000-0005-0000-0000-0000CC8B0000}"/>
    <cellStyle name="Warning Text 2 10 7" xfId="19943" xr:uid="{00000000-0005-0000-0000-0000CD8B0000}"/>
    <cellStyle name="Warning Text 2 10 7 2" xfId="19944" xr:uid="{00000000-0005-0000-0000-0000CE8B0000}"/>
    <cellStyle name="Warning Text 2 10 7 2 2" xfId="37559" xr:uid="{00000000-0005-0000-0000-0000CF8B0000}"/>
    <cellStyle name="Warning Text 2 10 7 3" xfId="37558" xr:uid="{00000000-0005-0000-0000-0000D08B0000}"/>
    <cellStyle name="Warning Text 2 10 8" xfId="19945" xr:uid="{00000000-0005-0000-0000-0000D18B0000}"/>
    <cellStyle name="Warning Text 2 10 8 2" xfId="19946" xr:uid="{00000000-0005-0000-0000-0000D28B0000}"/>
    <cellStyle name="Warning Text 2 10 8 2 2" xfId="37561" xr:uid="{00000000-0005-0000-0000-0000D38B0000}"/>
    <cellStyle name="Warning Text 2 10 8 3" xfId="37560" xr:uid="{00000000-0005-0000-0000-0000D48B0000}"/>
    <cellStyle name="Warning Text 2 10 9" xfId="19947" xr:uid="{00000000-0005-0000-0000-0000D58B0000}"/>
    <cellStyle name="Warning Text 2 10 9 2" xfId="37562" xr:uid="{00000000-0005-0000-0000-0000D68B0000}"/>
    <cellStyle name="Warning Text 2 11" xfId="19948" xr:uid="{00000000-0005-0000-0000-0000D78B0000}"/>
    <cellStyle name="Warning Text 2 11 2" xfId="19949" xr:uid="{00000000-0005-0000-0000-0000D88B0000}"/>
    <cellStyle name="Warning Text 2 11 2 2" xfId="19950" xr:uid="{00000000-0005-0000-0000-0000D98B0000}"/>
    <cellStyle name="Warning Text 2 11 2 2 2" xfId="37565" xr:uid="{00000000-0005-0000-0000-0000DA8B0000}"/>
    <cellStyle name="Warning Text 2 11 2 3" xfId="37564" xr:uid="{00000000-0005-0000-0000-0000DB8B0000}"/>
    <cellStyle name="Warning Text 2 11 3" xfId="19951" xr:uid="{00000000-0005-0000-0000-0000DC8B0000}"/>
    <cellStyle name="Warning Text 2 11 3 2" xfId="19952" xr:uid="{00000000-0005-0000-0000-0000DD8B0000}"/>
    <cellStyle name="Warning Text 2 11 3 2 2" xfId="37567" xr:uid="{00000000-0005-0000-0000-0000DE8B0000}"/>
    <cellStyle name="Warning Text 2 11 3 3" xfId="37566" xr:uid="{00000000-0005-0000-0000-0000DF8B0000}"/>
    <cellStyle name="Warning Text 2 11 4" xfId="19953" xr:uid="{00000000-0005-0000-0000-0000E08B0000}"/>
    <cellStyle name="Warning Text 2 11 4 2" xfId="37568" xr:uid="{00000000-0005-0000-0000-0000E18B0000}"/>
    <cellStyle name="Warning Text 2 11 5" xfId="37563" xr:uid="{00000000-0005-0000-0000-0000E28B0000}"/>
    <cellStyle name="Warning Text 2 12" xfId="19954" xr:uid="{00000000-0005-0000-0000-0000E38B0000}"/>
    <cellStyle name="Warning Text 2 12 2" xfId="19955" xr:uid="{00000000-0005-0000-0000-0000E48B0000}"/>
    <cellStyle name="Warning Text 2 12 2 2" xfId="19956" xr:uid="{00000000-0005-0000-0000-0000E58B0000}"/>
    <cellStyle name="Warning Text 2 12 2 2 2" xfId="37571" xr:uid="{00000000-0005-0000-0000-0000E68B0000}"/>
    <cellStyle name="Warning Text 2 12 2 3" xfId="37570" xr:uid="{00000000-0005-0000-0000-0000E78B0000}"/>
    <cellStyle name="Warning Text 2 12 3" xfId="19957" xr:uid="{00000000-0005-0000-0000-0000E88B0000}"/>
    <cellStyle name="Warning Text 2 12 3 2" xfId="19958" xr:uid="{00000000-0005-0000-0000-0000E98B0000}"/>
    <cellStyle name="Warning Text 2 12 3 2 2" xfId="37573" xr:uid="{00000000-0005-0000-0000-0000EA8B0000}"/>
    <cellStyle name="Warning Text 2 12 3 3" xfId="37572" xr:uid="{00000000-0005-0000-0000-0000EB8B0000}"/>
    <cellStyle name="Warning Text 2 12 4" xfId="19959" xr:uid="{00000000-0005-0000-0000-0000EC8B0000}"/>
    <cellStyle name="Warning Text 2 12 4 2" xfId="37574" xr:uid="{00000000-0005-0000-0000-0000ED8B0000}"/>
    <cellStyle name="Warning Text 2 12 5" xfId="37569" xr:uid="{00000000-0005-0000-0000-0000EE8B0000}"/>
    <cellStyle name="Warning Text 2 13" xfId="19960" xr:uid="{00000000-0005-0000-0000-0000EF8B0000}"/>
    <cellStyle name="Warning Text 2 13 2" xfId="19961" xr:uid="{00000000-0005-0000-0000-0000F08B0000}"/>
    <cellStyle name="Warning Text 2 13 2 2" xfId="19962" xr:uid="{00000000-0005-0000-0000-0000F18B0000}"/>
    <cellStyle name="Warning Text 2 13 2 2 2" xfId="37577" xr:uid="{00000000-0005-0000-0000-0000F28B0000}"/>
    <cellStyle name="Warning Text 2 13 2 3" xfId="37576" xr:uid="{00000000-0005-0000-0000-0000F38B0000}"/>
    <cellStyle name="Warning Text 2 13 3" xfId="19963" xr:uid="{00000000-0005-0000-0000-0000F48B0000}"/>
    <cellStyle name="Warning Text 2 13 3 2" xfId="19964" xr:uid="{00000000-0005-0000-0000-0000F58B0000}"/>
    <cellStyle name="Warning Text 2 13 3 2 2" xfId="37579" xr:uid="{00000000-0005-0000-0000-0000F68B0000}"/>
    <cellStyle name="Warning Text 2 13 3 3" xfId="37578" xr:uid="{00000000-0005-0000-0000-0000F78B0000}"/>
    <cellStyle name="Warning Text 2 13 4" xfId="19965" xr:uid="{00000000-0005-0000-0000-0000F88B0000}"/>
    <cellStyle name="Warning Text 2 13 4 2" xfId="37580" xr:uid="{00000000-0005-0000-0000-0000F98B0000}"/>
    <cellStyle name="Warning Text 2 13 5" xfId="37575" xr:uid="{00000000-0005-0000-0000-0000FA8B0000}"/>
    <cellStyle name="Warning Text 2 14" xfId="19966" xr:uid="{00000000-0005-0000-0000-0000FB8B0000}"/>
    <cellStyle name="Warning Text 2 14 2" xfId="19967" xr:uid="{00000000-0005-0000-0000-0000FC8B0000}"/>
    <cellStyle name="Warning Text 2 14 2 2" xfId="19968" xr:uid="{00000000-0005-0000-0000-0000FD8B0000}"/>
    <cellStyle name="Warning Text 2 14 2 2 2" xfId="37583" xr:uid="{00000000-0005-0000-0000-0000FE8B0000}"/>
    <cellStyle name="Warning Text 2 14 2 3" xfId="37582" xr:uid="{00000000-0005-0000-0000-0000FF8B0000}"/>
    <cellStyle name="Warning Text 2 14 3" xfId="19969" xr:uid="{00000000-0005-0000-0000-0000008C0000}"/>
    <cellStyle name="Warning Text 2 14 3 2" xfId="19970" xr:uid="{00000000-0005-0000-0000-0000018C0000}"/>
    <cellStyle name="Warning Text 2 14 3 2 2" xfId="37585" xr:uid="{00000000-0005-0000-0000-0000028C0000}"/>
    <cellStyle name="Warning Text 2 14 3 3" xfId="37584" xr:uid="{00000000-0005-0000-0000-0000038C0000}"/>
    <cellStyle name="Warning Text 2 14 4" xfId="19971" xr:uid="{00000000-0005-0000-0000-0000048C0000}"/>
    <cellStyle name="Warning Text 2 14 4 2" xfId="19972" xr:uid="{00000000-0005-0000-0000-0000058C0000}"/>
    <cellStyle name="Warning Text 2 14 4 2 2" xfId="37587" xr:uid="{00000000-0005-0000-0000-0000068C0000}"/>
    <cellStyle name="Warning Text 2 14 4 3" xfId="37586" xr:uid="{00000000-0005-0000-0000-0000078C0000}"/>
    <cellStyle name="Warning Text 2 14 5" xfId="19973" xr:uid="{00000000-0005-0000-0000-0000088C0000}"/>
    <cellStyle name="Warning Text 2 14 5 2" xfId="37588" xr:uid="{00000000-0005-0000-0000-0000098C0000}"/>
    <cellStyle name="Warning Text 2 14 6" xfId="37581" xr:uid="{00000000-0005-0000-0000-00000A8C0000}"/>
    <cellStyle name="Warning Text 2 15" xfId="19974" xr:uid="{00000000-0005-0000-0000-00000B8C0000}"/>
    <cellStyle name="Warning Text 2 15 2" xfId="19975" xr:uid="{00000000-0005-0000-0000-00000C8C0000}"/>
    <cellStyle name="Warning Text 2 15 2 2" xfId="19976" xr:uid="{00000000-0005-0000-0000-00000D8C0000}"/>
    <cellStyle name="Warning Text 2 15 2 2 2" xfId="37591" xr:uid="{00000000-0005-0000-0000-00000E8C0000}"/>
    <cellStyle name="Warning Text 2 15 2 3" xfId="37590" xr:uid="{00000000-0005-0000-0000-00000F8C0000}"/>
    <cellStyle name="Warning Text 2 15 3" xfId="19977" xr:uid="{00000000-0005-0000-0000-0000108C0000}"/>
    <cellStyle name="Warning Text 2 15 3 2" xfId="19978" xr:uid="{00000000-0005-0000-0000-0000118C0000}"/>
    <cellStyle name="Warning Text 2 15 3 2 2" xfId="37593" xr:uid="{00000000-0005-0000-0000-0000128C0000}"/>
    <cellStyle name="Warning Text 2 15 3 3" xfId="37592" xr:uid="{00000000-0005-0000-0000-0000138C0000}"/>
    <cellStyle name="Warning Text 2 15 4" xfId="19979" xr:uid="{00000000-0005-0000-0000-0000148C0000}"/>
    <cellStyle name="Warning Text 2 15 4 2" xfId="37594" xr:uid="{00000000-0005-0000-0000-0000158C0000}"/>
    <cellStyle name="Warning Text 2 15 5" xfId="37589" xr:uid="{00000000-0005-0000-0000-0000168C0000}"/>
    <cellStyle name="Warning Text 2 16" xfId="19980" xr:uid="{00000000-0005-0000-0000-0000178C0000}"/>
    <cellStyle name="Warning Text 2 16 2" xfId="19981" xr:uid="{00000000-0005-0000-0000-0000188C0000}"/>
    <cellStyle name="Warning Text 2 16 2 2" xfId="37596" xr:uid="{00000000-0005-0000-0000-0000198C0000}"/>
    <cellStyle name="Warning Text 2 16 3" xfId="37595" xr:uid="{00000000-0005-0000-0000-00001A8C0000}"/>
    <cellStyle name="Warning Text 2 17" xfId="19982" xr:uid="{00000000-0005-0000-0000-00001B8C0000}"/>
    <cellStyle name="Warning Text 2 17 2" xfId="19983" xr:uid="{00000000-0005-0000-0000-00001C8C0000}"/>
    <cellStyle name="Warning Text 2 17 2 2" xfId="37598" xr:uid="{00000000-0005-0000-0000-00001D8C0000}"/>
    <cellStyle name="Warning Text 2 17 3" xfId="37597" xr:uid="{00000000-0005-0000-0000-00001E8C0000}"/>
    <cellStyle name="Warning Text 2 18" xfId="19984" xr:uid="{00000000-0005-0000-0000-00001F8C0000}"/>
    <cellStyle name="Warning Text 2 18 2" xfId="19985" xr:uid="{00000000-0005-0000-0000-0000208C0000}"/>
    <cellStyle name="Warning Text 2 18 2 2" xfId="37600" xr:uid="{00000000-0005-0000-0000-0000218C0000}"/>
    <cellStyle name="Warning Text 2 18 3" xfId="37599" xr:uid="{00000000-0005-0000-0000-0000228C0000}"/>
    <cellStyle name="Warning Text 2 19" xfId="19986" xr:uid="{00000000-0005-0000-0000-0000238C0000}"/>
    <cellStyle name="Warning Text 2 19 2" xfId="19987" xr:uid="{00000000-0005-0000-0000-0000248C0000}"/>
    <cellStyle name="Warning Text 2 19 2 2" xfId="37602" xr:uid="{00000000-0005-0000-0000-0000258C0000}"/>
    <cellStyle name="Warning Text 2 19 3" xfId="37601" xr:uid="{00000000-0005-0000-0000-0000268C0000}"/>
    <cellStyle name="Warning Text 2 2" xfId="19988" xr:uid="{00000000-0005-0000-0000-0000278C0000}"/>
    <cellStyle name="Warning Text 2 2 10" xfId="37603" xr:uid="{00000000-0005-0000-0000-0000288C0000}"/>
    <cellStyle name="Warning Text 2 2 2" xfId="19989" xr:uid="{00000000-0005-0000-0000-0000298C0000}"/>
    <cellStyle name="Warning Text 2 2 2 2" xfId="19990" xr:uid="{00000000-0005-0000-0000-00002A8C0000}"/>
    <cellStyle name="Warning Text 2 2 2 2 2" xfId="19991" xr:uid="{00000000-0005-0000-0000-00002B8C0000}"/>
    <cellStyle name="Warning Text 2 2 2 2 2 2" xfId="37606" xr:uid="{00000000-0005-0000-0000-00002C8C0000}"/>
    <cellStyle name="Warning Text 2 2 2 2 3" xfId="37605" xr:uid="{00000000-0005-0000-0000-00002D8C0000}"/>
    <cellStyle name="Warning Text 2 2 2 3" xfId="19992" xr:uid="{00000000-0005-0000-0000-00002E8C0000}"/>
    <cellStyle name="Warning Text 2 2 2 3 2" xfId="19993" xr:uid="{00000000-0005-0000-0000-00002F8C0000}"/>
    <cellStyle name="Warning Text 2 2 2 3 2 2" xfId="37608" xr:uid="{00000000-0005-0000-0000-0000308C0000}"/>
    <cellStyle name="Warning Text 2 2 2 3 3" xfId="37607" xr:uid="{00000000-0005-0000-0000-0000318C0000}"/>
    <cellStyle name="Warning Text 2 2 2 4" xfId="19994" xr:uid="{00000000-0005-0000-0000-0000328C0000}"/>
    <cellStyle name="Warning Text 2 2 2 4 2" xfId="37609" xr:uid="{00000000-0005-0000-0000-0000338C0000}"/>
    <cellStyle name="Warning Text 2 2 2 5" xfId="37604" xr:uid="{00000000-0005-0000-0000-0000348C0000}"/>
    <cellStyle name="Warning Text 2 2 3" xfId="19995" xr:uid="{00000000-0005-0000-0000-0000358C0000}"/>
    <cellStyle name="Warning Text 2 2 3 2" xfId="19996" xr:uid="{00000000-0005-0000-0000-0000368C0000}"/>
    <cellStyle name="Warning Text 2 2 3 2 2" xfId="19997" xr:uid="{00000000-0005-0000-0000-0000378C0000}"/>
    <cellStyle name="Warning Text 2 2 3 2 2 2" xfId="37612" xr:uid="{00000000-0005-0000-0000-0000388C0000}"/>
    <cellStyle name="Warning Text 2 2 3 2 3" xfId="37611" xr:uid="{00000000-0005-0000-0000-0000398C0000}"/>
    <cellStyle name="Warning Text 2 2 3 3" xfId="19998" xr:uid="{00000000-0005-0000-0000-00003A8C0000}"/>
    <cellStyle name="Warning Text 2 2 3 3 2" xfId="19999" xr:uid="{00000000-0005-0000-0000-00003B8C0000}"/>
    <cellStyle name="Warning Text 2 2 3 3 2 2" xfId="37614" xr:uid="{00000000-0005-0000-0000-00003C8C0000}"/>
    <cellStyle name="Warning Text 2 2 3 3 3" xfId="37613" xr:uid="{00000000-0005-0000-0000-00003D8C0000}"/>
    <cellStyle name="Warning Text 2 2 3 4" xfId="20000" xr:uid="{00000000-0005-0000-0000-00003E8C0000}"/>
    <cellStyle name="Warning Text 2 2 3 4 2" xfId="37615" xr:uid="{00000000-0005-0000-0000-00003F8C0000}"/>
    <cellStyle name="Warning Text 2 2 3 5" xfId="37610" xr:uid="{00000000-0005-0000-0000-0000408C0000}"/>
    <cellStyle name="Warning Text 2 2 4" xfId="20001" xr:uid="{00000000-0005-0000-0000-0000418C0000}"/>
    <cellStyle name="Warning Text 2 2 4 2" xfId="20002" xr:uid="{00000000-0005-0000-0000-0000428C0000}"/>
    <cellStyle name="Warning Text 2 2 4 2 2" xfId="20003" xr:uid="{00000000-0005-0000-0000-0000438C0000}"/>
    <cellStyle name="Warning Text 2 2 4 2 2 2" xfId="37618" xr:uid="{00000000-0005-0000-0000-0000448C0000}"/>
    <cellStyle name="Warning Text 2 2 4 2 3" xfId="37617" xr:uid="{00000000-0005-0000-0000-0000458C0000}"/>
    <cellStyle name="Warning Text 2 2 4 3" xfId="20004" xr:uid="{00000000-0005-0000-0000-0000468C0000}"/>
    <cellStyle name="Warning Text 2 2 4 3 2" xfId="20005" xr:uid="{00000000-0005-0000-0000-0000478C0000}"/>
    <cellStyle name="Warning Text 2 2 4 3 2 2" xfId="37620" xr:uid="{00000000-0005-0000-0000-0000488C0000}"/>
    <cellStyle name="Warning Text 2 2 4 3 3" xfId="37619" xr:uid="{00000000-0005-0000-0000-0000498C0000}"/>
    <cellStyle name="Warning Text 2 2 4 4" xfId="20006" xr:uid="{00000000-0005-0000-0000-00004A8C0000}"/>
    <cellStyle name="Warning Text 2 2 4 4 2" xfId="20007" xr:uid="{00000000-0005-0000-0000-00004B8C0000}"/>
    <cellStyle name="Warning Text 2 2 4 4 2 2" xfId="37622" xr:uid="{00000000-0005-0000-0000-00004C8C0000}"/>
    <cellStyle name="Warning Text 2 2 4 4 3" xfId="37621" xr:uid="{00000000-0005-0000-0000-00004D8C0000}"/>
    <cellStyle name="Warning Text 2 2 4 5" xfId="20008" xr:uid="{00000000-0005-0000-0000-00004E8C0000}"/>
    <cellStyle name="Warning Text 2 2 4 5 2" xfId="37623" xr:uid="{00000000-0005-0000-0000-00004F8C0000}"/>
    <cellStyle name="Warning Text 2 2 4 6" xfId="37616" xr:uid="{00000000-0005-0000-0000-0000508C0000}"/>
    <cellStyle name="Warning Text 2 2 5" xfId="20009" xr:uid="{00000000-0005-0000-0000-0000518C0000}"/>
    <cellStyle name="Warning Text 2 2 5 2" xfId="20010" xr:uid="{00000000-0005-0000-0000-0000528C0000}"/>
    <cellStyle name="Warning Text 2 2 5 2 2" xfId="20011" xr:uid="{00000000-0005-0000-0000-0000538C0000}"/>
    <cellStyle name="Warning Text 2 2 5 2 2 2" xfId="37626" xr:uid="{00000000-0005-0000-0000-0000548C0000}"/>
    <cellStyle name="Warning Text 2 2 5 2 3" xfId="37625" xr:uid="{00000000-0005-0000-0000-0000558C0000}"/>
    <cellStyle name="Warning Text 2 2 5 3" xfId="20012" xr:uid="{00000000-0005-0000-0000-0000568C0000}"/>
    <cellStyle name="Warning Text 2 2 5 3 2" xfId="20013" xr:uid="{00000000-0005-0000-0000-0000578C0000}"/>
    <cellStyle name="Warning Text 2 2 5 3 2 2" xfId="37628" xr:uid="{00000000-0005-0000-0000-0000588C0000}"/>
    <cellStyle name="Warning Text 2 2 5 3 3" xfId="37627" xr:uid="{00000000-0005-0000-0000-0000598C0000}"/>
    <cellStyle name="Warning Text 2 2 5 4" xfId="20014" xr:uid="{00000000-0005-0000-0000-00005A8C0000}"/>
    <cellStyle name="Warning Text 2 2 5 4 2" xfId="37629" xr:uid="{00000000-0005-0000-0000-00005B8C0000}"/>
    <cellStyle name="Warning Text 2 2 5 5" xfId="37624" xr:uid="{00000000-0005-0000-0000-00005C8C0000}"/>
    <cellStyle name="Warning Text 2 2 6" xfId="20015" xr:uid="{00000000-0005-0000-0000-00005D8C0000}"/>
    <cellStyle name="Warning Text 2 2 6 2" xfId="20016" xr:uid="{00000000-0005-0000-0000-00005E8C0000}"/>
    <cellStyle name="Warning Text 2 2 6 2 2" xfId="37631" xr:uid="{00000000-0005-0000-0000-00005F8C0000}"/>
    <cellStyle name="Warning Text 2 2 6 3" xfId="37630" xr:uid="{00000000-0005-0000-0000-0000608C0000}"/>
    <cellStyle name="Warning Text 2 2 7" xfId="20017" xr:uid="{00000000-0005-0000-0000-0000618C0000}"/>
    <cellStyle name="Warning Text 2 2 7 2" xfId="20018" xr:uid="{00000000-0005-0000-0000-0000628C0000}"/>
    <cellStyle name="Warning Text 2 2 7 2 2" xfId="37633" xr:uid="{00000000-0005-0000-0000-0000638C0000}"/>
    <cellStyle name="Warning Text 2 2 7 3" xfId="37632" xr:uid="{00000000-0005-0000-0000-0000648C0000}"/>
    <cellStyle name="Warning Text 2 2 8" xfId="20019" xr:uid="{00000000-0005-0000-0000-0000658C0000}"/>
    <cellStyle name="Warning Text 2 2 8 2" xfId="20020" xr:uid="{00000000-0005-0000-0000-0000668C0000}"/>
    <cellStyle name="Warning Text 2 2 8 2 2" xfId="37635" xr:uid="{00000000-0005-0000-0000-0000678C0000}"/>
    <cellStyle name="Warning Text 2 2 8 3" xfId="37634" xr:uid="{00000000-0005-0000-0000-0000688C0000}"/>
    <cellStyle name="Warning Text 2 2 9" xfId="20021" xr:uid="{00000000-0005-0000-0000-0000698C0000}"/>
    <cellStyle name="Warning Text 2 2 9 2" xfId="37636" xr:uid="{00000000-0005-0000-0000-00006A8C0000}"/>
    <cellStyle name="Warning Text 2 20" xfId="20022" xr:uid="{00000000-0005-0000-0000-00006B8C0000}"/>
    <cellStyle name="Warning Text 2 20 2" xfId="37637" xr:uid="{00000000-0005-0000-0000-00006C8C0000}"/>
    <cellStyle name="Warning Text 2 21" xfId="20023" xr:uid="{00000000-0005-0000-0000-00006D8C0000}"/>
    <cellStyle name="Warning Text 2 21 2" xfId="37638" xr:uid="{00000000-0005-0000-0000-00006E8C0000}"/>
    <cellStyle name="Warning Text 2 22" xfId="19913" xr:uid="{00000000-0005-0000-0000-00006F8C0000}"/>
    <cellStyle name="Warning Text 2 23" xfId="37528" xr:uid="{00000000-0005-0000-0000-0000708C0000}"/>
    <cellStyle name="Warning Text 2 3" xfId="20024" xr:uid="{00000000-0005-0000-0000-0000718C0000}"/>
    <cellStyle name="Warning Text 2 3 10" xfId="37639" xr:uid="{00000000-0005-0000-0000-0000728C0000}"/>
    <cellStyle name="Warning Text 2 3 2" xfId="20025" xr:uid="{00000000-0005-0000-0000-0000738C0000}"/>
    <cellStyle name="Warning Text 2 3 2 2" xfId="20026" xr:uid="{00000000-0005-0000-0000-0000748C0000}"/>
    <cellStyle name="Warning Text 2 3 2 2 2" xfId="20027" xr:uid="{00000000-0005-0000-0000-0000758C0000}"/>
    <cellStyle name="Warning Text 2 3 2 2 2 2" xfId="37642" xr:uid="{00000000-0005-0000-0000-0000768C0000}"/>
    <cellStyle name="Warning Text 2 3 2 2 3" xfId="37641" xr:uid="{00000000-0005-0000-0000-0000778C0000}"/>
    <cellStyle name="Warning Text 2 3 2 3" xfId="20028" xr:uid="{00000000-0005-0000-0000-0000788C0000}"/>
    <cellStyle name="Warning Text 2 3 2 3 2" xfId="20029" xr:uid="{00000000-0005-0000-0000-0000798C0000}"/>
    <cellStyle name="Warning Text 2 3 2 3 2 2" xfId="37644" xr:uid="{00000000-0005-0000-0000-00007A8C0000}"/>
    <cellStyle name="Warning Text 2 3 2 3 3" xfId="37643" xr:uid="{00000000-0005-0000-0000-00007B8C0000}"/>
    <cellStyle name="Warning Text 2 3 2 4" xfId="20030" xr:uid="{00000000-0005-0000-0000-00007C8C0000}"/>
    <cellStyle name="Warning Text 2 3 2 4 2" xfId="37645" xr:uid="{00000000-0005-0000-0000-00007D8C0000}"/>
    <cellStyle name="Warning Text 2 3 2 5" xfId="37640" xr:uid="{00000000-0005-0000-0000-00007E8C0000}"/>
    <cellStyle name="Warning Text 2 3 3" xfId="20031" xr:uid="{00000000-0005-0000-0000-00007F8C0000}"/>
    <cellStyle name="Warning Text 2 3 3 2" xfId="20032" xr:uid="{00000000-0005-0000-0000-0000808C0000}"/>
    <cellStyle name="Warning Text 2 3 3 2 2" xfId="20033" xr:uid="{00000000-0005-0000-0000-0000818C0000}"/>
    <cellStyle name="Warning Text 2 3 3 2 2 2" xfId="37648" xr:uid="{00000000-0005-0000-0000-0000828C0000}"/>
    <cellStyle name="Warning Text 2 3 3 2 3" xfId="37647" xr:uid="{00000000-0005-0000-0000-0000838C0000}"/>
    <cellStyle name="Warning Text 2 3 3 3" xfId="20034" xr:uid="{00000000-0005-0000-0000-0000848C0000}"/>
    <cellStyle name="Warning Text 2 3 3 3 2" xfId="20035" xr:uid="{00000000-0005-0000-0000-0000858C0000}"/>
    <cellStyle name="Warning Text 2 3 3 3 2 2" xfId="37650" xr:uid="{00000000-0005-0000-0000-0000868C0000}"/>
    <cellStyle name="Warning Text 2 3 3 3 3" xfId="37649" xr:uid="{00000000-0005-0000-0000-0000878C0000}"/>
    <cellStyle name="Warning Text 2 3 3 4" xfId="20036" xr:uid="{00000000-0005-0000-0000-0000888C0000}"/>
    <cellStyle name="Warning Text 2 3 3 4 2" xfId="37651" xr:uid="{00000000-0005-0000-0000-0000898C0000}"/>
    <cellStyle name="Warning Text 2 3 3 5" xfId="37646" xr:uid="{00000000-0005-0000-0000-00008A8C0000}"/>
    <cellStyle name="Warning Text 2 3 4" xfId="20037" xr:uid="{00000000-0005-0000-0000-00008B8C0000}"/>
    <cellStyle name="Warning Text 2 3 4 2" xfId="20038" xr:uid="{00000000-0005-0000-0000-00008C8C0000}"/>
    <cellStyle name="Warning Text 2 3 4 2 2" xfId="20039" xr:uid="{00000000-0005-0000-0000-00008D8C0000}"/>
    <cellStyle name="Warning Text 2 3 4 2 2 2" xfId="37654" xr:uid="{00000000-0005-0000-0000-00008E8C0000}"/>
    <cellStyle name="Warning Text 2 3 4 2 3" xfId="37653" xr:uid="{00000000-0005-0000-0000-00008F8C0000}"/>
    <cellStyle name="Warning Text 2 3 4 3" xfId="20040" xr:uid="{00000000-0005-0000-0000-0000908C0000}"/>
    <cellStyle name="Warning Text 2 3 4 3 2" xfId="20041" xr:uid="{00000000-0005-0000-0000-0000918C0000}"/>
    <cellStyle name="Warning Text 2 3 4 3 2 2" xfId="37656" xr:uid="{00000000-0005-0000-0000-0000928C0000}"/>
    <cellStyle name="Warning Text 2 3 4 3 3" xfId="37655" xr:uid="{00000000-0005-0000-0000-0000938C0000}"/>
    <cellStyle name="Warning Text 2 3 4 4" xfId="20042" xr:uid="{00000000-0005-0000-0000-0000948C0000}"/>
    <cellStyle name="Warning Text 2 3 4 4 2" xfId="20043" xr:uid="{00000000-0005-0000-0000-0000958C0000}"/>
    <cellStyle name="Warning Text 2 3 4 4 2 2" xfId="37658" xr:uid="{00000000-0005-0000-0000-0000968C0000}"/>
    <cellStyle name="Warning Text 2 3 4 4 3" xfId="37657" xr:uid="{00000000-0005-0000-0000-0000978C0000}"/>
    <cellStyle name="Warning Text 2 3 4 5" xfId="20044" xr:uid="{00000000-0005-0000-0000-0000988C0000}"/>
    <cellStyle name="Warning Text 2 3 4 5 2" xfId="37659" xr:uid="{00000000-0005-0000-0000-0000998C0000}"/>
    <cellStyle name="Warning Text 2 3 4 6" xfId="37652" xr:uid="{00000000-0005-0000-0000-00009A8C0000}"/>
    <cellStyle name="Warning Text 2 3 5" xfId="20045" xr:uid="{00000000-0005-0000-0000-00009B8C0000}"/>
    <cellStyle name="Warning Text 2 3 5 2" xfId="20046" xr:uid="{00000000-0005-0000-0000-00009C8C0000}"/>
    <cellStyle name="Warning Text 2 3 5 2 2" xfId="20047" xr:uid="{00000000-0005-0000-0000-00009D8C0000}"/>
    <cellStyle name="Warning Text 2 3 5 2 2 2" xfId="37662" xr:uid="{00000000-0005-0000-0000-00009E8C0000}"/>
    <cellStyle name="Warning Text 2 3 5 2 3" xfId="37661" xr:uid="{00000000-0005-0000-0000-00009F8C0000}"/>
    <cellStyle name="Warning Text 2 3 5 3" xfId="20048" xr:uid="{00000000-0005-0000-0000-0000A08C0000}"/>
    <cellStyle name="Warning Text 2 3 5 3 2" xfId="20049" xr:uid="{00000000-0005-0000-0000-0000A18C0000}"/>
    <cellStyle name="Warning Text 2 3 5 3 2 2" xfId="37664" xr:uid="{00000000-0005-0000-0000-0000A28C0000}"/>
    <cellStyle name="Warning Text 2 3 5 3 3" xfId="37663" xr:uid="{00000000-0005-0000-0000-0000A38C0000}"/>
    <cellStyle name="Warning Text 2 3 5 4" xfId="20050" xr:uid="{00000000-0005-0000-0000-0000A48C0000}"/>
    <cellStyle name="Warning Text 2 3 5 4 2" xfId="37665" xr:uid="{00000000-0005-0000-0000-0000A58C0000}"/>
    <cellStyle name="Warning Text 2 3 5 5" xfId="37660" xr:uid="{00000000-0005-0000-0000-0000A68C0000}"/>
    <cellStyle name="Warning Text 2 3 6" xfId="20051" xr:uid="{00000000-0005-0000-0000-0000A78C0000}"/>
    <cellStyle name="Warning Text 2 3 6 2" xfId="20052" xr:uid="{00000000-0005-0000-0000-0000A88C0000}"/>
    <cellStyle name="Warning Text 2 3 6 2 2" xfId="37667" xr:uid="{00000000-0005-0000-0000-0000A98C0000}"/>
    <cellStyle name="Warning Text 2 3 6 3" xfId="37666" xr:uid="{00000000-0005-0000-0000-0000AA8C0000}"/>
    <cellStyle name="Warning Text 2 3 7" xfId="20053" xr:uid="{00000000-0005-0000-0000-0000AB8C0000}"/>
    <cellStyle name="Warning Text 2 3 7 2" xfId="20054" xr:uid="{00000000-0005-0000-0000-0000AC8C0000}"/>
    <cellStyle name="Warning Text 2 3 7 2 2" xfId="37669" xr:uid="{00000000-0005-0000-0000-0000AD8C0000}"/>
    <cellStyle name="Warning Text 2 3 7 3" xfId="37668" xr:uid="{00000000-0005-0000-0000-0000AE8C0000}"/>
    <cellStyle name="Warning Text 2 3 8" xfId="20055" xr:uid="{00000000-0005-0000-0000-0000AF8C0000}"/>
    <cellStyle name="Warning Text 2 3 8 2" xfId="20056" xr:uid="{00000000-0005-0000-0000-0000B08C0000}"/>
    <cellStyle name="Warning Text 2 3 8 2 2" xfId="37671" xr:uid="{00000000-0005-0000-0000-0000B18C0000}"/>
    <cellStyle name="Warning Text 2 3 8 3" xfId="37670" xr:uid="{00000000-0005-0000-0000-0000B28C0000}"/>
    <cellStyle name="Warning Text 2 3 9" xfId="20057" xr:uid="{00000000-0005-0000-0000-0000B38C0000}"/>
    <cellStyle name="Warning Text 2 3 9 2" xfId="37672" xr:uid="{00000000-0005-0000-0000-0000B48C0000}"/>
    <cellStyle name="Warning Text 2 4" xfId="20058" xr:uid="{00000000-0005-0000-0000-0000B58C0000}"/>
    <cellStyle name="Warning Text 2 4 10" xfId="37673" xr:uid="{00000000-0005-0000-0000-0000B68C0000}"/>
    <cellStyle name="Warning Text 2 4 2" xfId="20059" xr:uid="{00000000-0005-0000-0000-0000B78C0000}"/>
    <cellStyle name="Warning Text 2 4 2 2" xfId="20060" xr:uid="{00000000-0005-0000-0000-0000B88C0000}"/>
    <cellStyle name="Warning Text 2 4 2 2 2" xfId="20061" xr:uid="{00000000-0005-0000-0000-0000B98C0000}"/>
    <cellStyle name="Warning Text 2 4 2 2 2 2" xfId="37676" xr:uid="{00000000-0005-0000-0000-0000BA8C0000}"/>
    <cellStyle name="Warning Text 2 4 2 2 3" xfId="37675" xr:uid="{00000000-0005-0000-0000-0000BB8C0000}"/>
    <cellStyle name="Warning Text 2 4 2 3" xfId="20062" xr:uid="{00000000-0005-0000-0000-0000BC8C0000}"/>
    <cellStyle name="Warning Text 2 4 2 3 2" xfId="20063" xr:uid="{00000000-0005-0000-0000-0000BD8C0000}"/>
    <cellStyle name="Warning Text 2 4 2 3 2 2" xfId="37678" xr:uid="{00000000-0005-0000-0000-0000BE8C0000}"/>
    <cellStyle name="Warning Text 2 4 2 3 3" xfId="37677" xr:uid="{00000000-0005-0000-0000-0000BF8C0000}"/>
    <cellStyle name="Warning Text 2 4 2 4" xfId="20064" xr:uid="{00000000-0005-0000-0000-0000C08C0000}"/>
    <cellStyle name="Warning Text 2 4 2 4 2" xfId="37679" xr:uid="{00000000-0005-0000-0000-0000C18C0000}"/>
    <cellStyle name="Warning Text 2 4 2 5" xfId="37674" xr:uid="{00000000-0005-0000-0000-0000C28C0000}"/>
    <cellStyle name="Warning Text 2 4 3" xfId="20065" xr:uid="{00000000-0005-0000-0000-0000C38C0000}"/>
    <cellStyle name="Warning Text 2 4 3 2" xfId="20066" xr:uid="{00000000-0005-0000-0000-0000C48C0000}"/>
    <cellStyle name="Warning Text 2 4 3 2 2" xfId="20067" xr:uid="{00000000-0005-0000-0000-0000C58C0000}"/>
    <cellStyle name="Warning Text 2 4 3 2 2 2" xfId="37682" xr:uid="{00000000-0005-0000-0000-0000C68C0000}"/>
    <cellStyle name="Warning Text 2 4 3 2 3" xfId="37681" xr:uid="{00000000-0005-0000-0000-0000C78C0000}"/>
    <cellStyle name="Warning Text 2 4 3 3" xfId="20068" xr:uid="{00000000-0005-0000-0000-0000C88C0000}"/>
    <cellStyle name="Warning Text 2 4 3 3 2" xfId="20069" xr:uid="{00000000-0005-0000-0000-0000C98C0000}"/>
    <cellStyle name="Warning Text 2 4 3 3 2 2" xfId="37684" xr:uid="{00000000-0005-0000-0000-0000CA8C0000}"/>
    <cellStyle name="Warning Text 2 4 3 3 3" xfId="37683" xr:uid="{00000000-0005-0000-0000-0000CB8C0000}"/>
    <cellStyle name="Warning Text 2 4 3 4" xfId="20070" xr:uid="{00000000-0005-0000-0000-0000CC8C0000}"/>
    <cellStyle name="Warning Text 2 4 3 4 2" xfId="37685" xr:uid="{00000000-0005-0000-0000-0000CD8C0000}"/>
    <cellStyle name="Warning Text 2 4 3 5" xfId="37680" xr:uid="{00000000-0005-0000-0000-0000CE8C0000}"/>
    <cellStyle name="Warning Text 2 4 4" xfId="20071" xr:uid="{00000000-0005-0000-0000-0000CF8C0000}"/>
    <cellStyle name="Warning Text 2 4 4 2" xfId="20072" xr:uid="{00000000-0005-0000-0000-0000D08C0000}"/>
    <cellStyle name="Warning Text 2 4 4 2 2" xfId="20073" xr:uid="{00000000-0005-0000-0000-0000D18C0000}"/>
    <cellStyle name="Warning Text 2 4 4 2 2 2" xfId="37688" xr:uid="{00000000-0005-0000-0000-0000D28C0000}"/>
    <cellStyle name="Warning Text 2 4 4 2 3" xfId="37687" xr:uid="{00000000-0005-0000-0000-0000D38C0000}"/>
    <cellStyle name="Warning Text 2 4 4 3" xfId="20074" xr:uid="{00000000-0005-0000-0000-0000D48C0000}"/>
    <cellStyle name="Warning Text 2 4 4 3 2" xfId="20075" xr:uid="{00000000-0005-0000-0000-0000D58C0000}"/>
    <cellStyle name="Warning Text 2 4 4 3 2 2" xfId="37690" xr:uid="{00000000-0005-0000-0000-0000D68C0000}"/>
    <cellStyle name="Warning Text 2 4 4 3 3" xfId="37689" xr:uid="{00000000-0005-0000-0000-0000D78C0000}"/>
    <cellStyle name="Warning Text 2 4 4 4" xfId="20076" xr:uid="{00000000-0005-0000-0000-0000D88C0000}"/>
    <cellStyle name="Warning Text 2 4 4 4 2" xfId="20077" xr:uid="{00000000-0005-0000-0000-0000D98C0000}"/>
    <cellStyle name="Warning Text 2 4 4 4 2 2" xfId="37692" xr:uid="{00000000-0005-0000-0000-0000DA8C0000}"/>
    <cellStyle name="Warning Text 2 4 4 4 3" xfId="37691" xr:uid="{00000000-0005-0000-0000-0000DB8C0000}"/>
    <cellStyle name="Warning Text 2 4 4 5" xfId="20078" xr:uid="{00000000-0005-0000-0000-0000DC8C0000}"/>
    <cellStyle name="Warning Text 2 4 4 5 2" xfId="37693" xr:uid="{00000000-0005-0000-0000-0000DD8C0000}"/>
    <cellStyle name="Warning Text 2 4 4 6" xfId="37686" xr:uid="{00000000-0005-0000-0000-0000DE8C0000}"/>
    <cellStyle name="Warning Text 2 4 5" xfId="20079" xr:uid="{00000000-0005-0000-0000-0000DF8C0000}"/>
    <cellStyle name="Warning Text 2 4 5 2" xfId="20080" xr:uid="{00000000-0005-0000-0000-0000E08C0000}"/>
    <cellStyle name="Warning Text 2 4 5 2 2" xfId="20081" xr:uid="{00000000-0005-0000-0000-0000E18C0000}"/>
    <cellStyle name="Warning Text 2 4 5 2 2 2" xfId="37696" xr:uid="{00000000-0005-0000-0000-0000E28C0000}"/>
    <cellStyle name="Warning Text 2 4 5 2 3" xfId="37695" xr:uid="{00000000-0005-0000-0000-0000E38C0000}"/>
    <cellStyle name="Warning Text 2 4 5 3" xfId="20082" xr:uid="{00000000-0005-0000-0000-0000E48C0000}"/>
    <cellStyle name="Warning Text 2 4 5 3 2" xfId="20083" xr:uid="{00000000-0005-0000-0000-0000E58C0000}"/>
    <cellStyle name="Warning Text 2 4 5 3 2 2" xfId="37698" xr:uid="{00000000-0005-0000-0000-0000E68C0000}"/>
    <cellStyle name="Warning Text 2 4 5 3 3" xfId="37697" xr:uid="{00000000-0005-0000-0000-0000E78C0000}"/>
    <cellStyle name="Warning Text 2 4 5 4" xfId="20084" xr:uid="{00000000-0005-0000-0000-0000E88C0000}"/>
    <cellStyle name="Warning Text 2 4 5 4 2" xfId="37699" xr:uid="{00000000-0005-0000-0000-0000E98C0000}"/>
    <cellStyle name="Warning Text 2 4 5 5" xfId="37694" xr:uid="{00000000-0005-0000-0000-0000EA8C0000}"/>
    <cellStyle name="Warning Text 2 4 6" xfId="20085" xr:uid="{00000000-0005-0000-0000-0000EB8C0000}"/>
    <cellStyle name="Warning Text 2 4 6 2" xfId="20086" xr:uid="{00000000-0005-0000-0000-0000EC8C0000}"/>
    <cellStyle name="Warning Text 2 4 6 2 2" xfId="37701" xr:uid="{00000000-0005-0000-0000-0000ED8C0000}"/>
    <cellStyle name="Warning Text 2 4 6 3" xfId="37700" xr:uid="{00000000-0005-0000-0000-0000EE8C0000}"/>
    <cellStyle name="Warning Text 2 4 7" xfId="20087" xr:uid="{00000000-0005-0000-0000-0000EF8C0000}"/>
    <cellStyle name="Warning Text 2 4 7 2" xfId="20088" xr:uid="{00000000-0005-0000-0000-0000F08C0000}"/>
    <cellStyle name="Warning Text 2 4 7 2 2" xfId="37703" xr:uid="{00000000-0005-0000-0000-0000F18C0000}"/>
    <cellStyle name="Warning Text 2 4 7 3" xfId="37702" xr:uid="{00000000-0005-0000-0000-0000F28C0000}"/>
    <cellStyle name="Warning Text 2 4 8" xfId="20089" xr:uid="{00000000-0005-0000-0000-0000F38C0000}"/>
    <cellStyle name="Warning Text 2 4 8 2" xfId="20090" xr:uid="{00000000-0005-0000-0000-0000F48C0000}"/>
    <cellStyle name="Warning Text 2 4 8 2 2" xfId="37705" xr:uid="{00000000-0005-0000-0000-0000F58C0000}"/>
    <cellStyle name="Warning Text 2 4 8 3" xfId="37704" xr:uid="{00000000-0005-0000-0000-0000F68C0000}"/>
    <cellStyle name="Warning Text 2 4 9" xfId="20091" xr:uid="{00000000-0005-0000-0000-0000F78C0000}"/>
    <cellStyle name="Warning Text 2 4 9 2" xfId="37706" xr:uid="{00000000-0005-0000-0000-0000F88C0000}"/>
    <cellStyle name="Warning Text 2 5" xfId="20092" xr:uid="{00000000-0005-0000-0000-0000F98C0000}"/>
    <cellStyle name="Warning Text 2 5 10" xfId="37707" xr:uid="{00000000-0005-0000-0000-0000FA8C0000}"/>
    <cellStyle name="Warning Text 2 5 2" xfId="20093" xr:uid="{00000000-0005-0000-0000-0000FB8C0000}"/>
    <cellStyle name="Warning Text 2 5 2 2" xfId="20094" xr:uid="{00000000-0005-0000-0000-0000FC8C0000}"/>
    <cellStyle name="Warning Text 2 5 2 2 2" xfId="20095" xr:uid="{00000000-0005-0000-0000-0000FD8C0000}"/>
    <cellStyle name="Warning Text 2 5 2 2 2 2" xfId="37710" xr:uid="{00000000-0005-0000-0000-0000FE8C0000}"/>
    <cellStyle name="Warning Text 2 5 2 2 3" xfId="37709" xr:uid="{00000000-0005-0000-0000-0000FF8C0000}"/>
    <cellStyle name="Warning Text 2 5 2 3" xfId="20096" xr:uid="{00000000-0005-0000-0000-0000008D0000}"/>
    <cellStyle name="Warning Text 2 5 2 3 2" xfId="20097" xr:uid="{00000000-0005-0000-0000-0000018D0000}"/>
    <cellStyle name="Warning Text 2 5 2 3 2 2" xfId="37712" xr:uid="{00000000-0005-0000-0000-0000028D0000}"/>
    <cellStyle name="Warning Text 2 5 2 3 3" xfId="37711" xr:uid="{00000000-0005-0000-0000-0000038D0000}"/>
    <cellStyle name="Warning Text 2 5 2 4" xfId="20098" xr:uid="{00000000-0005-0000-0000-0000048D0000}"/>
    <cellStyle name="Warning Text 2 5 2 4 2" xfId="37713" xr:uid="{00000000-0005-0000-0000-0000058D0000}"/>
    <cellStyle name="Warning Text 2 5 2 5" xfId="37708" xr:uid="{00000000-0005-0000-0000-0000068D0000}"/>
    <cellStyle name="Warning Text 2 5 3" xfId="20099" xr:uid="{00000000-0005-0000-0000-0000078D0000}"/>
    <cellStyle name="Warning Text 2 5 3 2" xfId="20100" xr:uid="{00000000-0005-0000-0000-0000088D0000}"/>
    <cellStyle name="Warning Text 2 5 3 2 2" xfId="20101" xr:uid="{00000000-0005-0000-0000-0000098D0000}"/>
    <cellStyle name="Warning Text 2 5 3 2 2 2" xfId="37716" xr:uid="{00000000-0005-0000-0000-00000A8D0000}"/>
    <cellStyle name="Warning Text 2 5 3 2 3" xfId="37715" xr:uid="{00000000-0005-0000-0000-00000B8D0000}"/>
    <cellStyle name="Warning Text 2 5 3 3" xfId="20102" xr:uid="{00000000-0005-0000-0000-00000C8D0000}"/>
    <cellStyle name="Warning Text 2 5 3 3 2" xfId="20103" xr:uid="{00000000-0005-0000-0000-00000D8D0000}"/>
    <cellStyle name="Warning Text 2 5 3 3 2 2" xfId="37718" xr:uid="{00000000-0005-0000-0000-00000E8D0000}"/>
    <cellStyle name="Warning Text 2 5 3 3 3" xfId="37717" xr:uid="{00000000-0005-0000-0000-00000F8D0000}"/>
    <cellStyle name="Warning Text 2 5 3 4" xfId="20104" xr:uid="{00000000-0005-0000-0000-0000108D0000}"/>
    <cellStyle name="Warning Text 2 5 3 4 2" xfId="37719" xr:uid="{00000000-0005-0000-0000-0000118D0000}"/>
    <cellStyle name="Warning Text 2 5 3 5" xfId="37714" xr:uid="{00000000-0005-0000-0000-0000128D0000}"/>
    <cellStyle name="Warning Text 2 5 4" xfId="20105" xr:uid="{00000000-0005-0000-0000-0000138D0000}"/>
    <cellStyle name="Warning Text 2 5 4 2" xfId="20106" xr:uid="{00000000-0005-0000-0000-0000148D0000}"/>
    <cellStyle name="Warning Text 2 5 4 2 2" xfId="20107" xr:uid="{00000000-0005-0000-0000-0000158D0000}"/>
    <cellStyle name="Warning Text 2 5 4 2 2 2" xfId="37722" xr:uid="{00000000-0005-0000-0000-0000168D0000}"/>
    <cellStyle name="Warning Text 2 5 4 2 3" xfId="37721" xr:uid="{00000000-0005-0000-0000-0000178D0000}"/>
    <cellStyle name="Warning Text 2 5 4 3" xfId="20108" xr:uid="{00000000-0005-0000-0000-0000188D0000}"/>
    <cellStyle name="Warning Text 2 5 4 3 2" xfId="20109" xr:uid="{00000000-0005-0000-0000-0000198D0000}"/>
    <cellStyle name="Warning Text 2 5 4 3 2 2" xfId="37724" xr:uid="{00000000-0005-0000-0000-00001A8D0000}"/>
    <cellStyle name="Warning Text 2 5 4 3 3" xfId="37723" xr:uid="{00000000-0005-0000-0000-00001B8D0000}"/>
    <cellStyle name="Warning Text 2 5 4 4" xfId="20110" xr:uid="{00000000-0005-0000-0000-00001C8D0000}"/>
    <cellStyle name="Warning Text 2 5 4 4 2" xfId="20111" xr:uid="{00000000-0005-0000-0000-00001D8D0000}"/>
    <cellStyle name="Warning Text 2 5 4 4 2 2" xfId="37726" xr:uid="{00000000-0005-0000-0000-00001E8D0000}"/>
    <cellStyle name="Warning Text 2 5 4 4 3" xfId="37725" xr:uid="{00000000-0005-0000-0000-00001F8D0000}"/>
    <cellStyle name="Warning Text 2 5 4 5" xfId="20112" xr:uid="{00000000-0005-0000-0000-0000208D0000}"/>
    <cellStyle name="Warning Text 2 5 4 5 2" xfId="37727" xr:uid="{00000000-0005-0000-0000-0000218D0000}"/>
    <cellStyle name="Warning Text 2 5 4 6" xfId="37720" xr:uid="{00000000-0005-0000-0000-0000228D0000}"/>
    <cellStyle name="Warning Text 2 5 5" xfId="20113" xr:uid="{00000000-0005-0000-0000-0000238D0000}"/>
    <cellStyle name="Warning Text 2 5 5 2" xfId="20114" xr:uid="{00000000-0005-0000-0000-0000248D0000}"/>
    <cellStyle name="Warning Text 2 5 5 2 2" xfId="20115" xr:uid="{00000000-0005-0000-0000-0000258D0000}"/>
    <cellStyle name="Warning Text 2 5 5 2 2 2" xfId="37730" xr:uid="{00000000-0005-0000-0000-0000268D0000}"/>
    <cellStyle name="Warning Text 2 5 5 2 3" xfId="37729" xr:uid="{00000000-0005-0000-0000-0000278D0000}"/>
    <cellStyle name="Warning Text 2 5 5 3" xfId="20116" xr:uid="{00000000-0005-0000-0000-0000288D0000}"/>
    <cellStyle name="Warning Text 2 5 5 3 2" xfId="20117" xr:uid="{00000000-0005-0000-0000-0000298D0000}"/>
    <cellStyle name="Warning Text 2 5 5 3 2 2" xfId="37732" xr:uid="{00000000-0005-0000-0000-00002A8D0000}"/>
    <cellStyle name="Warning Text 2 5 5 3 3" xfId="37731" xr:uid="{00000000-0005-0000-0000-00002B8D0000}"/>
    <cellStyle name="Warning Text 2 5 5 4" xfId="20118" xr:uid="{00000000-0005-0000-0000-00002C8D0000}"/>
    <cellStyle name="Warning Text 2 5 5 4 2" xfId="37733" xr:uid="{00000000-0005-0000-0000-00002D8D0000}"/>
    <cellStyle name="Warning Text 2 5 5 5" xfId="37728" xr:uid="{00000000-0005-0000-0000-00002E8D0000}"/>
    <cellStyle name="Warning Text 2 5 6" xfId="20119" xr:uid="{00000000-0005-0000-0000-00002F8D0000}"/>
    <cellStyle name="Warning Text 2 5 6 2" xfId="20120" xr:uid="{00000000-0005-0000-0000-0000308D0000}"/>
    <cellStyle name="Warning Text 2 5 6 2 2" xfId="37735" xr:uid="{00000000-0005-0000-0000-0000318D0000}"/>
    <cellStyle name="Warning Text 2 5 6 3" xfId="37734" xr:uid="{00000000-0005-0000-0000-0000328D0000}"/>
    <cellStyle name="Warning Text 2 5 7" xfId="20121" xr:uid="{00000000-0005-0000-0000-0000338D0000}"/>
    <cellStyle name="Warning Text 2 5 7 2" xfId="20122" xr:uid="{00000000-0005-0000-0000-0000348D0000}"/>
    <cellStyle name="Warning Text 2 5 7 2 2" xfId="37737" xr:uid="{00000000-0005-0000-0000-0000358D0000}"/>
    <cellStyle name="Warning Text 2 5 7 3" xfId="37736" xr:uid="{00000000-0005-0000-0000-0000368D0000}"/>
    <cellStyle name="Warning Text 2 5 8" xfId="20123" xr:uid="{00000000-0005-0000-0000-0000378D0000}"/>
    <cellStyle name="Warning Text 2 5 8 2" xfId="20124" xr:uid="{00000000-0005-0000-0000-0000388D0000}"/>
    <cellStyle name="Warning Text 2 5 8 2 2" xfId="37739" xr:uid="{00000000-0005-0000-0000-0000398D0000}"/>
    <cellStyle name="Warning Text 2 5 8 3" xfId="37738" xr:uid="{00000000-0005-0000-0000-00003A8D0000}"/>
    <cellStyle name="Warning Text 2 5 9" xfId="20125" xr:uid="{00000000-0005-0000-0000-00003B8D0000}"/>
    <cellStyle name="Warning Text 2 5 9 2" xfId="37740" xr:uid="{00000000-0005-0000-0000-00003C8D0000}"/>
    <cellStyle name="Warning Text 2 6" xfId="20126" xr:uid="{00000000-0005-0000-0000-00003D8D0000}"/>
    <cellStyle name="Warning Text 2 6 10" xfId="37741" xr:uid="{00000000-0005-0000-0000-00003E8D0000}"/>
    <cellStyle name="Warning Text 2 6 2" xfId="20127" xr:uid="{00000000-0005-0000-0000-00003F8D0000}"/>
    <cellStyle name="Warning Text 2 6 2 2" xfId="20128" xr:uid="{00000000-0005-0000-0000-0000408D0000}"/>
    <cellStyle name="Warning Text 2 6 2 2 2" xfId="20129" xr:uid="{00000000-0005-0000-0000-0000418D0000}"/>
    <cellStyle name="Warning Text 2 6 2 2 2 2" xfId="37744" xr:uid="{00000000-0005-0000-0000-0000428D0000}"/>
    <cellStyle name="Warning Text 2 6 2 2 3" xfId="37743" xr:uid="{00000000-0005-0000-0000-0000438D0000}"/>
    <cellStyle name="Warning Text 2 6 2 3" xfId="20130" xr:uid="{00000000-0005-0000-0000-0000448D0000}"/>
    <cellStyle name="Warning Text 2 6 2 3 2" xfId="20131" xr:uid="{00000000-0005-0000-0000-0000458D0000}"/>
    <cellStyle name="Warning Text 2 6 2 3 2 2" xfId="37746" xr:uid="{00000000-0005-0000-0000-0000468D0000}"/>
    <cellStyle name="Warning Text 2 6 2 3 3" xfId="37745" xr:uid="{00000000-0005-0000-0000-0000478D0000}"/>
    <cellStyle name="Warning Text 2 6 2 4" xfId="20132" xr:uid="{00000000-0005-0000-0000-0000488D0000}"/>
    <cellStyle name="Warning Text 2 6 2 4 2" xfId="37747" xr:uid="{00000000-0005-0000-0000-0000498D0000}"/>
    <cellStyle name="Warning Text 2 6 2 5" xfId="37742" xr:uid="{00000000-0005-0000-0000-00004A8D0000}"/>
    <cellStyle name="Warning Text 2 6 3" xfId="20133" xr:uid="{00000000-0005-0000-0000-00004B8D0000}"/>
    <cellStyle name="Warning Text 2 6 3 2" xfId="20134" xr:uid="{00000000-0005-0000-0000-00004C8D0000}"/>
    <cellStyle name="Warning Text 2 6 3 2 2" xfId="20135" xr:uid="{00000000-0005-0000-0000-00004D8D0000}"/>
    <cellStyle name="Warning Text 2 6 3 2 2 2" xfId="37750" xr:uid="{00000000-0005-0000-0000-00004E8D0000}"/>
    <cellStyle name="Warning Text 2 6 3 2 3" xfId="37749" xr:uid="{00000000-0005-0000-0000-00004F8D0000}"/>
    <cellStyle name="Warning Text 2 6 3 3" xfId="20136" xr:uid="{00000000-0005-0000-0000-0000508D0000}"/>
    <cellStyle name="Warning Text 2 6 3 3 2" xfId="20137" xr:uid="{00000000-0005-0000-0000-0000518D0000}"/>
    <cellStyle name="Warning Text 2 6 3 3 2 2" xfId="37752" xr:uid="{00000000-0005-0000-0000-0000528D0000}"/>
    <cellStyle name="Warning Text 2 6 3 3 3" xfId="37751" xr:uid="{00000000-0005-0000-0000-0000538D0000}"/>
    <cellStyle name="Warning Text 2 6 3 4" xfId="20138" xr:uid="{00000000-0005-0000-0000-0000548D0000}"/>
    <cellStyle name="Warning Text 2 6 3 4 2" xfId="37753" xr:uid="{00000000-0005-0000-0000-0000558D0000}"/>
    <cellStyle name="Warning Text 2 6 3 5" xfId="37748" xr:uid="{00000000-0005-0000-0000-0000568D0000}"/>
    <cellStyle name="Warning Text 2 6 4" xfId="20139" xr:uid="{00000000-0005-0000-0000-0000578D0000}"/>
    <cellStyle name="Warning Text 2 6 4 2" xfId="20140" xr:uid="{00000000-0005-0000-0000-0000588D0000}"/>
    <cellStyle name="Warning Text 2 6 4 2 2" xfId="20141" xr:uid="{00000000-0005-0000-0000-0000598D0000}"/>
    <cellStyle name="Warning Text 2 6 4 2 2 2" xfId="37756" xr:uid="{00000000-0005-0000-0000-00005A8D0000}"/>
    <cellStyle name="Warning Text 2 6 4 2 3" xfId="37755" xr:uid="{00000000-0005-0000-0000-00005B8D0000}"/>
    <cellStyle name="Warning Text 2 6 4 3" xfId="20142" xr:uid="{00000000-0005-0000-0000-00005C8D0000}"/>
    <cellStyle name="Warning Text 2 6 4 3 2" xfId="20143" xr:uid="{00000000-0005-0000-0000-00005D8D0000}"/>
    <cellStyle name="Warning Text 2 6 4 3 2 2" xfId="37758" xr:uid="{00000000-0005-0000-0000-00005E8D0000}"/>
    <cellStyle name="Warning Text 2 6 4 3 3" xfId="37757" xr:uid="{00000000-0005-0000-0000-00005F8D0000}"/>
    <cellStyle name="Warning Text 2 6 4 4" xfId="20144" xr:uid="{00000000-0005-0000-0000-0000608D0000}"/>
    <cellStyle name="Warning Text 2 6 4 4 2" xfId="20145" xr:uid="{00000000-0005-0000-0000-0000618D0000}"/>
    <cellStyle name="Warning Text 2 6 4 4 2 2" xfId="37760" xr:uid="{00000000-0005-0000-0000-0000628D0000}"/>
    <cellStyle name="Warning Text 2 6 4 4 3" xfId="37759" xr:uid="{00000000-0005-0000-0000-0000638D0000}"/>
    <cellStyle name="Warning Text 2 6 4 5" xfId="20146" xr:uid="{00000000-0005-0000-0000-0000648D0000}"/>
    <cellStyle name="Warning Text 2 6 4 5 2" xfId="37761" xr:uid="{00000000-0005-0000-0000-0000658D0000}"/>
    <cellStyle name="Warning Text 2 6 4 6" xfId="37754" xr:uid="{00000000-0005-0000-0000-0000668D0000}"/>
    <cellStyle name="Warning Text 2 6 5" xfId="20147" xr:uid="{00000000-0005-0000-0000-0000678D0000}"/>
    <cellStyle name="Warning Text 2 6 5 2" xfId="20148" xr:uid="{00000000-0005-0000-0000-0000688D0000}"/>
    <cellStyle name="Warning Text 2 6 5 2 2" xfId="20149" xr:uid="{00000000-0005-0000-0000-0000698D0000}"/>
    <cellStyle name="Warning Text 2 6 5 2 2 2" xfId="37764" xr:uid="{00000000-0005-0000-0000-00006A8D0000}"/>
    <cellStyle name="Warning Text 2 6 5 2 3" xfId="37763" xr:uid="{00000000-0005-0000-0000-00006B8D0000}"/>
    <cellStyle name="Warning Text 2 6 5 3" xfId="20150" xr:uid="{00000000-0005-0000-0000-00006C8D0000}"/>
    <cellStyle name="Warning Text 2 6 5 3 2" xfId="20151" xr:uid="{00000000-0005-0000-0000-00006D8D0000}"/>
    <cellStyle name="Warning Text 2 6 5 3 2 2" xfId="37766" xr:uid="{00000000-0005-0000-0000-00006E8D0000}"/>
    <cellStyle name="Warning Text 2 6 5 3 3" xfId="37765" xr:uid="{00000000-0005-0000-0000-00006F8D0000}"/>
    <cellStyle name="Warning Text 2 6 5 4" xfId="20152" xr:uid="{00000000-0005-0000-0000-0000708D0000}"/>
    <cellStyle name="Warning Text 2 6 5 4 2" xfId="37767" xr:uid="{00000000-0005-0000-0000-0000718D0000}"/>
    <cellStyle name="Warning Text 2 6 5 5" xfId="37762" xr:uid="{00000000-0005-0000-0000-0000728D0000}"/>
    <cellStyle name="Warning Text 2 6 6" xfId="20153" xr:uid="{00000000-0005-0000-0000-0000738D0000}"/>
    <cellStyle name="Warning Text 2 6 6 2" xfId="20154" xr:uid="{00000000-0005-0000-0000-0000748D0000}"/>
    <cellStyle name="Warning Text 2 6 6 2 2" xfId="37769" xr:uid="{00000000-0005-0000-0000-0000758D0000}"/>
    <cellStyle name="Warning Text 2 6 6 3" xfId="37768" xr:uid="{00000000-0005-0000-0000-0000768D0000}"/>
    <cellStyle name="Warning Text 2 6 7" xfId="20155" xr:uid="{00000000-0005-0000-0000-0000778D0000}"/>
    <cellStyle name="Warning Text 2 6 7 2" xfId="20156" xr:uid="{00000000-0005-0000-0000-0000788D0000}"/>
    <cellStyle name="Warning Text 2 6 7 2 2" xfId="37771" xr:uid="{00000000-0005-0000-0000-0000798D0000}"/>
    <cellStyle name="Warning Text 2 6 7 3" xfId="37770" xr:uid="{00000000-0005-0000-0000-00007A8D0000}"/>
    <cellStyle name="Warning Text 2 6 8" xfId="20157" xr:uid="{00000000-0005-0000-0000-00007B8D0000}"/>
    <cellStyle name="Warning Text 2 6 8 2" xfId="20158" xr:uid="{00000000-0005-0000-0000-00007C8D0000}"/>
    <cellStyle name="Warning Text 2 6 8 2 2" xfId="37773" xr:uid="{00000000-0005-0000-0000-00007D8D0000}"/>
    <cellStyle name="Warning Text 2 6 8 3" xfId="37772" xr:uid="{00000000-0005-0000-0000-00007E8D0000}"/>
    <cellStyle name="Warning Text 2 6 9" xfId="20159" xr:uid="{00000000-0005-0000-0000-00007F8D0000}"/>
    <cellStyle name="Warning Text 2 6 9 2" xfId="37774" xr:uid="{00000000-0005-0000-0000-0000808D0000}"/>
    <cellStyle name="Warning Text 2 7" xfId="20160" xr:uid="{00000000-0005-0000-0000-0000818D0000}"/>
    <cellStyle name="Warning Text 2 7 10" xfId="37775" xr:uid="{00000000-0005-0000-0000-0000828D0000}"/>
    <cellStyle name="Warning Text 2 7 2" xfId="20161" xr:uid="{00000000-0005-0000-0000-0000838D0000}"/>
    <cellStyle name="Warning Text 2 7 2 2" xfId="20162" xr:uid="{00000000-0005-0000-0000-0000848D0000}"/>
    <cellStyle name="Warning Text 2 7 2 2 2" xfId="20163" xr:uid="{00000000-0005-0000-0000-0000858D0000}"/>
    <cellStyle name="Warning Text 2 7 2 2 2 2" xfId="37778" xr:uid="{00000000-0005-0000-0000-0000868D0000}"/>
    <cellStyle name="Warning Text 2 7 2 2 3" xfId="37777" xr:uid="{00000000-0005-0000-0000-0000878D0000}"/>
    <cellStyle name="Warning Text 2 7 2 3" xfId="20164" xr:uid="{00000000-0005-0000-0000-0000888D0000}"/>
    <cellStyle name="Warning Text 2 7 2 3 2" xfId="20165" xr:uid="{00000000-0005-0000-0000-0000898D0000}"/>
    <cellStyle name="Warning Text 2 7 2 3 2 2" xfId="37780" xr:uid="{00000000-0005-0000-0000-00008A8D0000}"/>
    <cellStyle name="Warning Text 2 7 2 3 3" xfId="37779" xr:uid="{00000000-0005-0000-0000-00008B8D0000}"/>
    <cellStyle name="Warning Text 2 7 2 4" xfId="20166" xr:uid="{00000000-0005-0000-0000-00008C8D0000}"/>
    <cellStyle name="Warning Text 2 7 2 4 2" xfId="37781" xr:uid="{00000000-0005-0000-0000-00008D8D0000}"/>
    <cellStyle name="Warning Text 2 7 2 5" xfId="37776" xr:uid="{00000000-0005-0000-0000-00008E8D0000}"/>
    <cellStyle name="Warning Text 2 7 3" xfId="20167" xr:uid="{00000000-0005-0000-0000-00008F8D0000}"/>
    <cellStyle name="Warning Text 2 7 3 2" xfId="20168" xr:uid="{00000000-0005-0000-0000-0000908D0000}"/>
    <cellStyle name="Warning Text 2 7 3 2 2" xfId="20169" xr:uid="{00000000-0005-0000-0000-0000918D0000}"/>
    <cellStyle name="Warning Text 2 7 3 2 2 2" xfId="37784" xr:uid="{00000000-0005-0000-0000-0000928D0000}"/>
    <cellStyle name="Warning Text 2 7 3 2 3" xfId="37783" xr:uid="{00000000-0005-0000-0000-0000938D0000}"/>
    <cellStyle name="Warning Text 2 7 3 3" xfId="20170" xr:uid="{00000000-0005-0000-0000-0000948D0000}"/>
    <cellStyle name="Warning Text 2 7 3 3 2" xfId="20171" xr:uid="{00000000-0005-0000-0000-0000958D0000}"/>
    <cellStyle name="Warning Text 2 7 3 3 2 2" xfId="37786" xr:uid="{00000000-0005-0000-0000-0000968D0000}"/>
    <cellStyle name="Warning Text 2 7 3 3 3" xfId="37785" xr:uid="{00000000-0005-0000-0000-0000978D0000}"/>
    <cellStyle name="Warning Text 2 7 3 4" xfId="20172" xr:uid="{00000000-0005-0000-0000-0000988D0000}"/>
    <cellStyle name="Warning Text 2 7 3 4 2" xfId="37787" xr:uid="{00000000-0005-0000-0000-0000998D0000}"/>
    <cellStyle name="Warning Text 2 7 3 5" xfId="37782" xr:uid="{00000000-0005-0000-0000-00009A8D0000}"/>
    <cellStyle name="Warning Text 2 7 4" xfId="20173" xr:uid="{00000000-0005-0000-0000-00009B8D0000}"/>
    <cellStyle name="Warning Text 2 7 4 2" xfId="20174" xr:uid="{00000000-0005-0000-0000-00009C8D0000}"/>
    <cellStyle name="Warning Text 2 7 4 2 2" xfId="20175" xr:uid="{00000000-0005-0000-0000-00009D8D0000}"/>
    <cellStyle name="Warning Text 2 7 4 2 2 2" xfId="37790" xr:uid="{00000000-0005-0000-0000-00009E8D0000}"/>
    <cellStyle name="Warning Text 2 7 4 2 3" xfId="37789" xr:uid="{00000000-0005-0000-0000-00009F8D0000}"/>
    <cellStyle name="Warning Text 2 7 4 3" xfId="20176" xr:uid="{00000000-0005-0000-0000-0000A08D0000}"/>
    <cellStyle name="Warning Text 2 7 4 3 2" xfId="20177" xr:uid="{00000000-0005-0000-0000-0000A18D0000}"/>
    <cellStyle name="Warning Text 2 7 4 3 2 2" xfId="37792" xr:uid="{00000000-0005-0000-0000-0000A28D0000}"/>
    <cellStyle name="Warning Text 2 7 4 3 3" xfId="37791" xr:uid="{00000000-0005-0000-0000-0000A38D0000}"/>
    <cellStyle name="Warning Text 2 7 4 4" xfId="20178" xr:uid="{00000000-0005-0000-0000-0000A48D0000}"/>
    <cellStyle name="Warning Text 2 7 4 4 2" xfId="20179" xr:uid="{00000000-0005-0000-0000-0000A58D0000}"/>
    <cellStyle name="Warning Text 2 7 4 4 2 2" xfId="37794" xr:uid="{00000000-0005-0000-0000-0000A68D0000}"/>
    <cellStyle name="Warning Text 2 7 4 4 3" xfId="37793" xr:uid="{00000000-0005-0000-0000-0000A78D0000}"/>
    <cellStyle name="Warning Text 2 7 4 5" xfId="20180" xr:uid="{00000000-0005-0000-0000-0000A88D0000}"/>
    <cellStyle name="Warning Text 2 7 4 5 2" xfId="37795" xr:uid="{00000000-0005-0000-0000-0000A98D0000}"/>
    <cellStyle name="Warning Text 2 7 4 6" xfId="37788" xr:uid="{00000000-0005-0000-0000-0000AA8D0000}"/>
    <cellStyle name="Warning Text 2 7 5" xfId="20181" xr:uid="{00000000-0005-0000-0000-0000AB8D0000}"/>
    <cellStyle name="Warning Text 2 7 5 2" xfId="20182" xr:uid="{00000000-0005-0000-0000-0000AC8D0000}"/>
    <cellStyle name="Warning Text 2 7 5 2 2" xfId="20183" xr:uid="{00000000-0005-0000-0000-0000AD8D0000}"/>
    <cellStyle name="Warning Text 2 7 5 2 2 2" xfId="37798" xr:uid="{00000000-0005-0000-0000-0000AE8D0000}"/>
    <cellStyle name="Warning Text 2 7 5 2 3" xfId="37797" xr:uid="{00000000-0005-0000-0000-0000AF8D0000}"/>
    <cellStyle name="Warning Text 2 7 5 3" xfId="20184" xr:uid="{00000000-0005-0000-0000-0000B08D0000}"/>
    <cellStyle name="Warning Text 2 7 5 3 2" xfId="20185" xr:uid="{00000000-0005-0000-0000-0000B18D0000}"/>
    <cellStyle name="Warning Text 2 7 5 3 2 2" xfId="37800" xr:uid="{00000000-0005-0000-0000-0000B28D0000}"/>
    <cellStyle name="Warning Text 2 7 5 3 3" xfId="37799" xr:uid="{00000000-0005-0000-0000-0000B38D0000}"/>
    <cellStyle name="Warning Text 2 7 5 4" xfId="20186" xr:uid="{00000000-0005-0000-0000-0000B48D0000}"/>
    <cellStyle name="Warning Text 2 7 5 4 2" xfId="37801" xr:uid="{00000000-0005-0000-0000-0000B58D0000}"/>
    <cellStyle name="Warning Text 2 7 5 5" xfId="37796" xr:uid="{00000000-0005-0000-0000-0000B68D0000}"/>
    <cellStyle name="Warning Text 2 7 6" xfId="20187" xr:uid="{00000000-0005-0000-0000-0000B78D0000}"/>
    <cellStyle name="Warning Text 2 7 6 2" xfId="20188" xr:uid="{00000000-0005-0000-0000-0000B88D0000}"/>
    <cellStyle name="Warning Text 2 7 6 2 2" xfId="37803" xr:uid="{00000000-0005-0000-0000-0000B98D0000}"/>
    <cellStyle name="Warning Text 2 7 6 3" xfId="37802" xr:uid="{00000000-0005-0000-0000-0000BA8D0000}"/>
    <cellStyle name="Warning Text 2 7 7" xfId="20189" xr:uid="{00000000-0005-0000-0000-0000BB8D0000}"/>
    <cellStyle name="Warning Text 2 7 7 2" xfId="20190" xr:uid="{00000000-0005-0000-0000-0000BC8D0000}"/>
    <cellStyle name="Warning Text 2 7 7 2 2" xfId="37805" xr:uid="{00000000-0005-0000-0000-0000BD8D0000}"/>
    <cellStyle name="Warning Text 2 7 7 3" xfId="37804" xr:uid="{00000000-0005-0000-0000-0000BE8D0000}"/>
    <cellStyle name="Warning Text 2 7 8" xfId="20191" xr:uid="{00000000-0005-0000-0000-0000BF8D0000}"/>
    <cellStyle name="Warning Text 2 7 8 2" xfId="20192" xr:uid="{00000000-0005-0000-0000-0000C08D0000}"/>
    <cellStyle name="Warning Text 2 7 8 2 2" xfId="37807" xr:uid="{00000000-0005-0000-0000-0000C18D0000}"/>
    <cellStyle name="Warning Text 2 7 8 3" xfId="37806" xr:uid="{00000000-0005-0000-0000-0000C28D0000}"/>
    <cellStyle name="Warning Text 2 7 9" xfId="20193" xr:uid="{00000000-0005-0000-0000-0000C38D0000}"/>
    <cellStyle name="Warning Text 2 7 9 2" xfId="37808" xr:uid="{00000000-0005-0000-0000-0000C48D0000}"/>
    <cellStyle name="Warning Text 2 8" xfId="20194" xr:uid="{00000000-0005-0000-0000-0000C58D0000}"/>
    <cellStyle name="Warning Text 2 8 10" xfId="37809" xr:uid="{00000000-0005-0000-0000-0000C68D0000}"/>
    <cellStyle name="Warning Text 2 8 2" xfId="20195" xr:uid="{00000000-0005-0000-0000-0000C78D0000}"/>
    <cellStyle name="Warning Text 2 8 2 2" xfId="20196" xr:uid="{00000000-0005-0000-0000-0000C88D0000}"/>
    <cellStyle name="Warning Text 2 8 2 2 2" xfId="20197" xr:uid="{00000000-0005-0000-0000-0000C98D0000}"/>
    <cellStyle name="Warning Text 2 8 2 2 2 2" xfId="37812" xr:uid="{00000000-0005-0000-0000-0000CA8D0000}"/>
    <cellStyle name="Warning Text 2 8 2 2 3" xfId="37811" xr:uid="{00000000-0005-0000-0000-0000CB8D0000}"/>
    <cellStyle name="Warning Text 2 8 2 3" xfId="20198" xr:uid="{00000000-0005-0000-0000-0000CC8D0000}"/>
    <cellStyle name="Warning Text 2 8 2 3 2" xfId="20199" xr:uid="{00000000-0005-0000-0000-0000CD8D0000}"/>
    <cellStyle name="Warning Text 2 8 2 3 2 2" xfId="37814" xr:uid="{00000000-0005-0000-0000-0000CE8D0000}"/>
    <cellStyle name="Warning Text 2 8 2 3 3" xfId="37813" xr:uid="{00000000-0005-0000-0000-0000CF8D0000}"/>
    <cellStyle name="Warning Text 2 8 2 4" xfId="20200" xr:uid="{00000000-0005-0000-0000-0000D08D0000}"/>
    <cellStyle name="Warning Text 2 8 2 4 2" xfId="37815" xr:uid="{00000000-0005-0000-0000-0000D18D0000}"/>
    <cellStyle name="Warning Text 2 8 2 5" xfId="37810" xr:uid="{00000000-0005-0000-0000-0000D28D0000}"/>
    <cellStyle name="Warning Text 2 8 3" xfId="20201" xr:uid="{00000000-0005-0000-0000-0000D38D0000}"/>
    <cellStyle name="Warning Text 2 8 3 2" xfId="20202" xr:uid="{00000000-0005-0000-0000-0000D48D0000}"/>
    <cellStyle name="Warning Text 2 8 3 2 2" xfId="20203" xr:uid="{00000000-0005-0000-0000-0000D58D0000}"/>
    <cellStyle name="Warning Text 2 8 3 2 2 2" xfId="37818" xr:uid="{00000000-0005-0000-0000-0000D68D0000}"/>
    <cellStyle name="Warning Text 2 8 3 2 3" xfId="37817" xr:uid="{00000000-0005-0000-0000-0000D78D0000}"/>
    <cellStyle name="Warning Text 2 8 3 3" xfId="20204" xr:uid="{00000000-0005-0000-0000-0000D88D0000}"/>
    <cellStyle name="Warning Text 2 8 3 3 2" xfId="20205" xr:uid="{00000000-0005-0000-0000-0000D98D0000}"/>
    <cellStyle name="Warning Text 2 8 3 3 2 2" xfId="37820" xr:uid="{00000000-0005-0000-0000-0000DA8D0000}"/>
    <cellStyle name="Warning Text 2 8 3 3 3" xfId="37819" xr:uid="{00000000-0005-0000-0000-0000DB8D0000}"/>
    <cellStyle name="Warning Text 2 8 3 4" xfId="20206" xr:uid="{00000000-0005-0000-0000-0000DC8D0000}"/>
    <cellStyle name="Warning Text 2 8 3 4 2" xfId="37821" xr:uid="{00000000-0005-0000-0000-0000DD8D0000}"/>
    <cellStyle name="Warning Text 2 8 3 5" xfId="37816" xr:uid="{00000000-0005-0000-0000-0000DE8D0000}"/>
    <cellStyle name="Warning Text 2 8 4" xfId="20207" xr:uid="{00000000-0005-0000-0000-0000DF8D0000}"/>
    <cellStyle name="Warning Text 2 8 4 2" xfId="20208" xr:uid="{00000000-0005-0000-0000-0000E08D0000}"/>
    <cellStyle name="Warning Text 2 8 4 2 2" xfId="20209" xr:uid="{00000000-0005-0000-0000-0000E18D0000}"/>
    <cellStyle name="Warning Text 2 8 4 2 2 2" xfId="37824" xr:uid="{00000000-0005-0000-0000-0000E28D0000}"/>
    <cellStyle name="Warning Text 2 8 4 2 3" xfId="37823" xr:uid="{00000000-0005-0000-0000-0000E38D0000}"/>
    <cellStyle name="Warning Text 2 8 4 3" xfId="20210" xr:uid="{00000000-0005-0000-0000-0000E48D0000}"/>
    <cellStyle name="Warning Text 2 8 4 3 2" xfId="20211" xr:uid="{00000000-0005-0000-0000-0000E58D0000}"/>
    <cellStyle name="Warning Text 2 8 4 3 2 2" xfId="37826" xr:uid="{00000000-0005-0000-0000-0000E68D0000}"/>
    <cellStyle name="Warning Text 2 8 4 3 3" xfId="37825" xr:uid="{00000000-0005-0000-0000-0000E78D0000}"/>
    <cellStyle name="Warning Text 2 8 4 4" xfId="20212" xr:uid="{00000000-0005-0000-0000-0000E88D0000}"/>
    <cellStyle name="Warning Text 2 8 4 4 2" xfId="20213" xr:uid="{00000000-0005-0000-0000-0000E98D0000}"/>
    <cellStyle name="Warning Text 2 8 4 4 2 2" xfId="37828" xr:uid="{00000000-0005-0000-0000-0000EA8D0000}"/>
    <cellStyle name="Warning Text 2 8 4 4 3" xfId="37827" xr:uid="{00000000-0005-0000-0000-0000EB8D0000}"/>
    <cellStyle name="Warning Text 2 8 4 5" xfId="20214" xr:uid="{00000000-0005-0000-0000-0000EC8D0000}"/>
    <cellStyle name="Warning Text 2 8 4 5 2" xfId="37829" xr:uid="{00000000-0005-0000-0000-0000ED8D0000}"/>
    <cellStyle name="Warning Text 2 8 4 6" xfId="37822" xr:uid="{00000000-0005-0000-0000-0000EE8D0000}"/>
    <cellStyle name="Warning Text 2 8 5" xfId="20215" xr:uid="{00000000-0005-0000-0000-0000EF8D0000}"/>
    <cellStyle name="Warning Text 2 8 5 2" xfId="20216" xr:uid="{00000000-0005-0000-0000-0000F08D0000}"/>
    <cellStyle name="Warning Text 2 8 5 2 2" xfId="20217" xr:uid="{00000000-0005-0000-0000-0000F18D0000}"/>
    <cellStyle name="Warning Text 2 8 5 2 2 2" xfId="37832" xr:uid="{00000000-0005-0000-0000-0000F28D0000}"/>
    <cellStyle name="Warning Text 2 8 5 2 3" xfId="37831" xr:uid="{00000000-0005-0000-0000-0000F38D0000}"/>
    <cellStyle name="Warning Text 2 8 5 3" xfId="20218" xr:uid="{00000000-0005-0000-0000-0000F48D0000}"/>
    <cellStyle name="Warning Text 2 8 5 3 2" xfId="20219" xr:uid="{00000000-0005-0000-0000-0000F58D0000}"/>
    <cellStyle name="Warning Text 2 8 5 3 2 2" xfId="37834" xr:uid="{00000000-0005-0000-0000-0000F68D0000}"/>
    <cellStyle name="Warning Text 2 8 5 3 3" xfId="37833" xr:uid="{00000000-0005-0000-0000-0000F78D0000}"/>
    <cellStyle name="Warning Text 2 8 5 4" xfId="20220" xr:uid="{00000000-0005-0000-0000-0000F88D0000}"/>
    <cellStyle name="Warning Text 2 8 5 4 2" xfId="37835" xr:uid="{00000000-0005-0000-0000-0000F98D0000}"/>
    <cellStyle name="Warning Text 2 8 5 5" xfId="37830" xr:uid="{00000000-0005-0000-0000-0000FA8D0000}"/>
    <cellStyle name="Warning Text 2 8 6" xfId="20221" xr:uid="{00000000-0005-0000-0000-0000FB8D0000}"/>
    <cellStyle name="Warning Text 2 8 6 2" xfId="20222" xr:uid="{00000000-0005-0000-0000-0000FC8D0000}"/>
    <cellStyle name="Warning Text 2 8 6 2 2" xfId="37837" xr:uid="{00000000-0005-0000-0000-0000FD8D0000}"/>
    <cellStyle name="Warning Text 2 8 6 3" xfId="37836" xr:uid="{00000000-0005-0000-0000-0000FE8D0000}"/>
    <cellStyle name="Warning Text 2 8 7" xfId="20223" xr:uid="{00000000-0005-0000-0000-0000FF8D0000}"/>
    <cellStyle name="Warning Text 2 8 7 2" xfId="20224" xr:uid="{00000000-0005-0000-0000-0000008E0000}"/>
    <cellStyle name="Warning Text 2 8 7 2 2" xfId="37839" xr:uid="{00000000-0005-0000-0000-0000018E0000}"/>
    <cellStyle name="Warning Text 2 8 7 3" xfId="37838" xr:uid="{00000000-0005-0000-0000-0000028E0000}"/>
    <cellStyle name="Warning Text 2 8 8" xfId="20225" xr:uid="{00000000-0005-0000-0000-0000038E0000}"/>
    <cellStyle name="Warning Text 2 8 8 2" xfId="20226" xr:uid="{00000000-0005-0000-0000-0000048E0000}"/>
    <cellStyle name="Warning Text 2 8 8 2 2" xfId="37841" xr:uid="{00000000-0005-0000-0000-0000058E0000}"/>
    <cellStyle name="Warning Text 2 8 8 3" xfId="37840" xr:uid="{00000000-0005-0000-0000-0000068E0000}"/>
    <cellStyle name="Warning Text 2 8 9" xfId="20227" xr:uid="{00000000-0005-0000-0000-0000078E0000}"/>
    <cellStyle name="Warning Text 2 8 9 2" xfId="37842" xr:uid="{00000000-0005-0000-0000-0000088E0000}"/>
    <cellStyle name="Warning Text 2 9" xfId="20228" xr:uid="{00000000-0005-0000-0000-0000098E0000}"/>
    <cellStyle name="Warning Text 2 9 10" xfId="37843" xr:uid="{00000000-0005-0000-0000-00000A8E0000}"/>
    <cellStyle name="Warning Text 2 9 2" xfId="20229" xr:uid="{00000000-0005-0000-0000-00000B8E0000}"/>
    <cellStyle name="Warning Text 2 9 2 2" xfId="20230" xr:uid="{00000000-0005-0000-0000-00000C8E0000}"/>
    <cellStyle name="Warning Text 2 9 2 2 2" xfId="20231" xr:uid="{00000000-0005-0000-0000-00000D8E0000}"/>
    <cellStyle name="Warning Text 2 9 2 2 2 2" xfId="37846" xr:uid="{00000000-0005-0000-0000-00000E8E0000}"/>
    <cellStyle name="Warning Text 2 9 2 2 3" xfId="37845" xr:uid="{00000000-0005-0000-0000-00000F8E0000}"/>
    <cellStyle name="Warning Text 2 9 2 3" xfId="20232" xr:uid="{00000000-0005-0000-0000-0000108E0000}"/>
    <cellStyle name="Warning Text 2 9 2 3 2" xfId="20233" xr:uid="{00000000-0005-0000-0000-0000118E0000}"/>
    <cellStyle name="Warning Text 2 9 2 3 2 2" xfId="37848" xr:uid="{00000000-0005-0000-0000-0000128E0000}"/>
    <cellStyle name="Warning Text 2 9 2 3 3" xfId="37847" xr:uid="{00000000-0005-0000-0000-0000138E0000}"/>
    <cellStyle name="Warning Text 2 9 2 4" xfId="20234" xr:uid="{00000000-0005-0000-0000-0000148E0000}"/>
    <cellStyle name="Warning Text 2 9 2 4 2" xfId="37849" xr:uid="{00000000-0005-0000-0000-0000158E0000}"/>
    <cellStyle name="Warning Text 2 9 2 5" xfId="37844" xr:uid="{00000000-0005-0000-0000-0000168E0000}"/>
    <cellStyle name="Warning Text 2 9 3" xfId="20235" xr:uid="{00000000-0005-0000-0000-0000178E0000}"/>
    <cellStyle name="Warning Text 2 9 3 2" xfId="20236" xr:uid="{00000000-0005-0000-0000-0000188E0000}"/>
    <cellStyle name="Warning Text 2 9 3 2 2" xfId="20237" xr:uid="{00000000-0005-0000-0000-0000198E0000}"/>
    <cellStyle name="Warning Text 2 9 3 2 2 2" xfId="37852" xr:uid="{00000000-0005-0000-0000-00001A8E0000}"/>
    <cellStyle name="Warning Text 2 9 3 2 3" xfId="37851" xr:uid="{00000000-0005-0000-0000-00001B8E0000}"/>
    <cellStyle name="Warning Text 2 9 3 3" xfId="20238" xr:uid="{00000000-0005-0000-0000-00001C8E0000}"/>
    <cellStyle name="Warning Text 2 9 3 3 2" xfId="20239" xr:uid="{00000000-0005-0000-0000-00001D8E0000}"/>
    <cellStyle name="Warning Text 2 9 3 3 2 2" xfId="37854" xr:uid="{00000000-0005-0000-0000-00001E8E0000}"/>
    <cellStyle name="Warning Text 2 9 3 3 3" xfId="37853" xr:uid="{00000000-0005-0000-0000-00001F8E0000}"/>
    <cellStyle name="Warning Text 2 9 3 4" xfId="20240" xr:uid="{00000000-0005-0000-0000-0000208E0000}"/>
    <cellStyle name="Warning Text 2 9 3 4 2" xfId="37855" xr:uid="{00000000-0005-0000-0000-0000218E0000}"/>
    <cellStyle name="Warning Text 2 9 3 5" xfId="37850" xr:uid="{00000000-0005-0000-0000-0000228E0000}"/>
    <cellStyle name="Warning Text 2 9 4" xfId="20241" xr:uid="{00000000-0005-0000-0000-0000238E0000}"/>
    <cellStyle name="Warning Text 2 9 4 2" xfId="20242" xr:uid="{00000000-0005-0000-0000-0000248E0000}"/>
    <cellStyle name="Warning Text 2 9 4 2 2" xfId="20243" xr:uid="{00000000-0005-0000-0000-0000258E0000}"/>
    <cellStyle name="Warning Text 2 9 4 2 2 2" xfId="37858" xr:uid="{00000000-0005-0000-0000-0000268E0000}"/>
    <cellStyle name="Warning Text 2 9 4 2 3" xfId="37857" xr:uid="{00000000-0005-0000-0000-0000278E0000}"/>
    <cellStyle name="Warning Text 2 9 4 3" xfId="20244" xr:uid="{00000000-0005-0000-0000-0000288E0000}"/>
    <cellStyle name="Warning Text 2 9 4 3 2" xfId="20245" xr:uid="{00000000-0005-0000-0000-0000298E0000}"/>
    <cellStyle name="Warning Text 2 9 4 3 2 2" xfId="37860" xr:uid="{00000000-0005-0000-0000-00002A8E0000}"/>
    <cellStyle name="Warning Text 2 9 4 3 3" xfId="37859" xr:uid="{00000000-0005-0000-0000-00002B8E0000}"/>
    <cellStyle name="Warning Text 2 9 4 4" xfId="20246" xr:uid="{00000000-0005-0000-0000-00002C8E0000}"/>
    <cellStyle name="Warning Text 2 9 4 4 2" xfId="20247" xr:uid="{00000000-0005-0000-0000-00002D8E0000}"/>
    <cellStyle name="Warning Text 2 9 4 4 2 2" xfId="37862" xr:uid="{00000000-0005-0000-0000-00002E8E0000}"/>
    <cellStyle name="Warning Text 2 9 4 4 3" xfId="37861" xr:uid="{00000000-0005-0000-0000-00002F8E0000}"/>
    <cellStyle name="Warning Text 2 9 4 5" xfId="20248" xr:uid="{00000000-0005-0000-0000-0000308E0000}"/>
    <cellStyle name="Warning Text 2 9 4 5 2" xfId="37863" xr:uid="{00000000-0005-0000-0000-0000318E0000}"/>
    <cellStyle name="Warning Text 2 9 4 6" xfId="37856" xr:uid="{00000000-0005-0000-0000-0000328E0000}"/>
    <cellStyle name="Warning Text 2 9 5" xfId="20249" xr:uid="{00000000-0005-0000-0000-0000338E0000}"/>
    <cellStyle name="Warning Text 2 9 5 2" xfId="20250" xr:uid="{00000000-0005-0000-0000-0000348E0000}"/>
    <cellStyle name="Warning Text 2 9 5 2 2" xfId="20251" xr:uid="{00000000-0005-0000-0000-0000358E0000}"/>
    <cellStyle name="Warning Text 2 9 5 2 2 2" xfId="37866" xr:uid="{00000000-0005-0000-0000-0000368E0000}"/>
    <cellStyle name="Warning Text 2 9 5 2 3" xfId="37865" xr:uid="{00000000-0005-0000-0000-0000378E0000}"/>
    <cellStyle name="Warning Text 2 9 5 3" xfId="20252" xr:uid="{00000000-0005-0000-0000-0000388E0000}"/>
    <cellStyle name="Warning Text 2 9 5 3 2" xfId="20253" xr:uid="{00000000-0005-0000-0000-0000398E0000}"/>
    <cellStyle name="Warning Text 2 9 5 3 2 2" xfId="37868" xr:uid="{00000000-0005-0000-0000-00003A8E0000}"/>
    <cellStyle name="Warning Text 2 9 5 3 3" xfId="37867" xr:uid="{00000000-0005-0000-0000-00003B8E0000}"/>
    <cellStyle name="Warning Text 2 9 5 4" xfId="20254" xr:uid="{00000000-0005-0000-0000-00003C8E0000}"/>
    <cellStyle name="Warning Text 2 9 5 4 2" xfId="37869" xr:uid="{00000000-0005-0000-0000-00003D8E0000}"/>
    <cellStyle name="Warning Text 2 9 5 5" xfId="37864" xr:uid="{00000000-0005-0000-0000-00003E8E0000}"/>
    <cellStyle name="Warning Text 2 9 6" xfId="20255" xr:uid="{00000000-0005-0000-0000-00003F8E0000}"/>
    <cellStyle name="Warning Text 2 9 6 2" xfId="20256" xr:uid="{00000000-0005-0000-0000-0000408E0000}"/>
    <cellStyle name="Warning Text 2 9 6 2 2" xfId="37871" xr:uid="{00000000-0005-0000-0000-0000418E0000}"/>
    <cellStyle name="Warning Text 2 9 6 3" xfId="37870" xr:uid="{00000000-0005-0000-0000-0000428E0000}"/>
    <cellStyle name="Warning Text 2 9 7" xfId="20257" xr:uid="{00000000-0005-0000-0000-0000438E0000}"/>
    <cellStyle name="Warning Text 2 9 7 2" xfId="20258" xr:uid="{00000000-0005-0000-0000-0000448E0000}"/>
    <cellStyle name="Warning Text 2 9 7 2 2" xfId="37873" xr:uid="{00000000-0005-0000-0000-0000458E0000}"/>
    <cellStyle name="Warning Text 2 9 7 3" xfId="37872" xr:uid="{00000000-0005-0000-0000-0000468E0000}"/>
    <cellStyle name="Warning Text 2 9 8" xfId="20259" xr:uid="{00000000-0005-0000-0000-0000478E0000}"/>
    <cellStyle name="Warning Text 2 9 8 2" xfId="20260" xr:uid="{00000000-0005-0000-0000-0000488E0000}"/>
    <cellStyle name="Warning Text 2 9 8 2 2" xfId="37875" xr:uid="{00000000-0005-0000-0000-0000498E0000}"/>
    <cellStyle name="Warning Text 2 9 8 3" xfId="37874" xr:uid="{00000000-0005-0000-0000-00004A8E0000}"/>
    <cellStyle name="Warning Text 2 9 9" xfId="20261" xr:uid="{00000000-0005-0000-0000-00004B8E0000}"/>
    <cellStyle name="Warning Text 2 9 9 2" xfId="37876" xr:uid="{00000000-0005-0000-0000-00004C8E0000}"/>
    <cellStyle name="Warning Text 20" xfId="20262" xr:uid="{00000000-0005-0000-0000-00004D8E0000}"/>
    <cellStyle name="Warning Text 20 10" xfId="20263" xr:uid="{00000000-0005-0000-0000-00004E8E0000}"/>
    <cellStyle name="Warning Text 20 10 2" xfId="20264" xr:uid="{00000000-0005-0000-0000-00004F8E0000}"/>
    <cellStyle name="Warning Text 20 10 2 2" xfId="37879" xr:uid="{00000000-0005-0000-0000-0000508E0000}"/>
    <cellStyle name="Warning Text 20 10 3" xfId="37878" xr:uid="{00000000-0005-0000-0000-0000518E0000}"/>
    <cellStyle name="Warning Text 20 11" xfId="20265" xr:uid="{00000000-0005-0000-0000-0000528E0000}"/>
    <cellStyle name="Warning Text 20 11 2" xfId="37880" xr:uid="{00000000-0005-0000-0000-0000538E0000}"/>
    <cellStyle name="Warning Text 20 12" xfId="37877" xr:uid="{00000000-0005-0000-0000-0000548E0000}"/>
    <cellStyle name="Warning Text 20 2" xfId="20266" xr:uid="{00000000-0005-0000-0000-0000558E0000}"/>
    <cellStyle name="Warning Text 20 2 2" xfId="20267" xr:uid="{00000000-0005-0000-0000-0000568E0000}"/>
    <cellStyle name="Warning Text 20 2 2 2" xfId="20268" xr:uid="{00000000-0005-0000-0000-0000578E0000}"/>
    <cellStyle name="Warning Text 20 2 2 2 2" xfId="37883" xr:uid="{00000000-0005-0000-0000-0000588E0000}"/>
    <cellStyle name="Warning Text 20 2 2 3" xfId="37882" xr:uid="{00000000-0005-0000-0000-0000598E0000}"/>
    <cellStyle name="Warning Text 20 2 3" xfId="20269" xr:uid="{00000000-0005-0000-0000-00005A8E0000}"/>
    <cellStyle name="Warning Text 20 2 3 2" xfId="20270" xr:uid="{00000000-0005-0000-0000-00005B8E0000}"/>
    <cellStyle name="Warning Text 20 2 3 2 2" xfId="37885" xr:uid="{00000000-0005-0000-0000-00005C8E0000}"/>
    <cellStyle name="Warning Text 20 2 3 3" xfId="37884" xr:uid="{00000000-0005-0000-0000-00005D8E0000}"/>
    <cellStyle name="Warning Text 20 2 4" xfId="20271" xr:uid="{00000000-0005-0000-0000-00005E8E0000}"/>
    <cellStyle name="Warning Text 20 2 4 2" xfId="37886" xr:uid="{00000000-0005-0000-0000-00005F8E0000}"/>
    <cellStyle name="Warning Text 20 2 5" xfId="37881" xr:uid="{00000000-0005-0000-0000-0000608E0000}"/>
    <cellStyle name="Warning Text 20 3" xfId="20272" xr:uid="{00000000-0005-0000-0000-0000618E0000}"/>
    <cellStyle name="Warning Text 20 3 2" xfId="20273" xr:uid="{00000000-0005-0000-0000-0000628E0000}"/>
    <cellStyle name="Warning Text 20 3 2 2" xfId="20274" xr:uid="{00000000-0005-0000-0000-0000638E0000}"/>
    <cellStyle name="Warning Text 20 3 2 2 2" xfId="37889" xr:uid="{00000000-0005-0000-0000-0000648E0000}"/>
    <cellStyle name="Warning Text 20 3 2 3" xfId="37888" xr:uid="{00000000-0005-0000-0000-0000658E0000}"/>
    <cellStyle name="Warning Text 20 3 3" xfId="20275" xr:uid="{00000000-0005-0000-0000-0000668E0000}"/>
    <cellStyle name="Warning Text 20 3 3 2" xfId="20276" xr:uid="{00000000-0005-0000-0000-0000678E0000}"/>
    <cellStyle name="Warning Text 20 3 3 2 2" xfId="37891" xr:uid="{00000000-0005-0000-0000-0000688E0000}"/>
    <cellStyle name="Warning Text 20 3 3 3" xfId="37890" xr:uid="{00000000-0005-0000-0000-0000698E0000}"/>
    <cellStyle name="Warning Text 20 3 4" xfId="20277" xr:uid="{00000000-0005-0000-0000-00006A8E0000}"/>
    <cellStyle name="Warning Text 20 3 4 2" xfId="37892" xr:uid="{00000000-0005-0000-0000-00006B8E0000}"/>
    <cellStyle name="Warning Text 20 3 5" xfId="37887" xr:uid="{00000000-0005-0000-0000-00006C8E0000}"/>
    <cellStyle name="Warning Text 20 4" xfId="20278" xr:uid="{00000000-0005-0000-0000-00006D8E0000}"/>
    <cellStyle name="Warning Text 20 4 2" xfId="20279" xr:uid="{00000000-0005-0000-0000-00006E8E0000}"/>
    <cellStyle name="Warning Text 20 4 2 2" xfId="20280" xr:uid="{00000000-0005-0000-0000-00006F8E0000}"/>
    <cellStyle name="Warning Text 20 4 2 2 2" xfId="37895" xr:uid="{00000000-0005-0000-0000-0000708E0000}"/>
    <cellStyle name="Warning Text 20 4 2 3" xfId="37894" xr:uid="{00000000-0005-0000-0000-0000718E0000}"/>
    <cellStyle name="Warning Text 20 4 3" xfId="20281" xr:uid="{00000000-0005-0000-0000-0000728E0000}"/>
    <cellStyle name="Warning Text 20 4 3 2" xfId="20282" xr:uid="{00000000-0005-0000-0000-0000738E0000}"/>
    <cellStyle name="Warning Text 20 4 3 2 2" xfId="37897" xr:uid="{00000000-0005-0000-0000-0000748E0000}"/>
    <cellStyle name="Warning Text 20 4 3 3" xfId="37896" xr:uid="{00000000-0005-0000-0000-0000758E0000}"/>
    <cellStyle name="Warning Text 20 4 4" xfId="20283" xr:uid="{00000000-0005-0000-0000-0000768E0000}"/>
    <cellStyle name="Warning Text 20 4 4 2" xfId="37898" xr:uid="{00000000-0005-0000-0000-0000778E0000}"/>
    <cellStyle name="Warning Text 20 4 5" xfId="37893" xr:uid="{00000000-0005-0000-0000-0000788E0000}"/>
    <cellStyle name="Warning Text 20 5" xfId="20284" xr:uid="{00000000-0005-0000-0000-0000798E0000}"/>
    <cellStyle name="Warning Text 20 5 2" xfId="20285" xr:uid="{00000000-0005-0000-0000-00007A8E0000}"/>
    <cellStyle name="Warning Text 20 5 2 2" xfId="20286" xr:uid="{00000000-0005-0000-0000-00007B8E0000}"/>
    <cellStyle name="Warning Text 20 5 2 2 2" xfId="37901" xr:uid="{00000000-0005-0000-0000-00007C8E0000}"/>
    <cellStyle name="Warning Text 20 5 2 3" xfId="37900" xr:uid="{00000000-0005-0000-0000-00007D8E0000}"/>
    <cellStyle name="Warning Text 20 5 3" xfId="20287" xr:uid="{00000000-0005-0000-0000-00007E8E0000}"/>
    <cellStyle name="Warning Text 20 5 3 2" xfId="20288" xr:uid="{00000000-0005-0000-0000-00007F8E0000}"/>
    <cellStyle name="Warning Text 20 5 3 2 2" xfId="37903" xr:uid="{00000000-0005-0000-0000-0000808E0000}"/>
    <cellStyle name="Warning Text 20 5 3 3" xfId="37902" xr:uid="{00000000-0005-0000-0000-0000818E0000}"/>
    <cellStyle name="Warning Text 20 5 4" xfId="20289" xr:uid="{00000000-0005-0000-0000-0000828E0000}"/>
    <cellStyle name="Warning Text 20 5 4 2" xfId="20290" xr:uid="{00000000-0005-0000-0000-0000838E0000}"/>
    <cellStyle name="Warning Text 20 5 4 2 2" xfId="37905" xr:uid="{00000000-0005-0000-0000-0000848E0000}"/>
    <cellStyle name="Warning Text 20 5 4 3" xfId="37904" xr:uid="{00000000-0005-0000-0000-0000858E0000}"/>
    <cellStyle name="Warning Text 20 5 5" xfId="20291" xr:uid="{00000000-0005-0000-0000-0000868E0000}"/>
    <cellStyle name="Warning Text 20 5 5 2" xfId="37906" xr:uid="{00000000-0005-0000-0000-0000878E0000}"/>
    <cellStyle name="Warning Text 20 5 6" xfId="37899" xr:uid="{00000000-0005-0000-0000-0000888E0000}"/>
    <cellStyle name="Warning Text 20 6" xfId="20292" xr:uid="{00000000-0005-0000-0000-0000898E0000}"/>
    <cellStyle name="Warning Text 20 6 2" xfId="20293" xr:uid="{00000000-0005-0000-0000-00008A8E0000}"/>
    <cellStyle name="Warning Text 20 6 2 2" xfId="20294" xr:uid="{00000000-0005-0000-0000-00008B8E0000}"/>
    <cellStyle name="Warning Text 20 6 2 2 2" xfId="37909" xr:uid="{00000000-0005-0000-0000-00008C8E0000}"/>
    <cellStyle name="Warning Text 20 6 2 3" xfId="37908" xr:uid="{00000000-0005-0000-0000-00008D8E0000}"/>
    <cellStyle name="Warning Text 20 6 3" xfId="20295" xr:uid="{00000000-0005-0000-0000-00008E8E0000}"/>
    <cellStyle name="Warning Text 20 6 3 2" xfId="20296" xr:uid="{00000000-0005-0000-0000-00008F8E0000}"/>
    <cellStyle name="Warning Text 20 6 3 2 2" xfId="37911" xr:uid="{00000000-0005-0000-0000-0000908E0000}"/>
    <cellStyle name="Warning Text 20 6 3 3" xfId="37910" xr:uid="{00000000-0005-0000-0000-0000918E0000}"/>
    <cellStyle name="Warning Text 20 6 4" xfId="20297" xr:uid="{00000000-0005-0000-0000-0000928E0000}"/>
    <cellStyle name="Warning Text 20 6 4 2" xfId="37912" xr:uid="{00000000-0005-0000-0000-0000938E0000}"/>
    <cellStyle name="Warning Text 20 6 5" xfId="37907" xr:uid="{00000000-0005-0000-0000-0000948E0000}"/>
    <cellStyle name="Warning Text 20 7" xfId="20298" xr:uid="{00000000-0005-0000-0000-0000958E0000}"/>
    <cellStyle name="Warning Text 20 7 2" xfId="20299" xr:uid="{00000000-0005-0000-0000-0000968E0000}"/>
    <cellStyle name="Warning Text 20 7 2 2" xfId="37914" xr:uid="{00000000-0005-0000-0000-0000978E0000}"/>
    <cellStyle name="Warning Text 20 7 3" xfId="37913" xr:uid="{00000000-0005-0000-0000-0000988E0000}"/>
    <cellStyle name="Warning Text 20 8" xfId="20300" xr:uid="{00000000-0005-0000-0000-0000998E0000}"/>
    <cellStyle name="Warning Text 20 8 2" xfId="20301" xr:uid="{00000000-0005-0000-0000-00009A8E0000}"/>
    <cellStyle name="Warning Text 20 8 2 2" xfId="37916" xr:uid="{00000000-0005-0000-0000-00009B8E0000}"/>
    <cellStyle name="Warning Text 20 8 3" xfId="37915" xr:uid="{00000000-0005-0000-0000-00009C8E0000}"/>
    <cellStyle name="Warning Text 20 9" xfId="20302" xr:uid="{00000000-0005-0000-0000-00009D8E0000}"/>
    <cellStyle name="Warning Text 20 9 2" xfId="20303" xr:uid="{00000000-0005-0000-0000-00009E8E0000}"/>
    <cellStyle name="Warning Text 20 9 2 2" xfId="37918" xr:uid="{00000000-0005-0000-0000-00009F8E0000}"/>
    <cellStyle name="Warning Text 20 9 3" xfId="37917" xr:uid="{00000000-0005-0000-0000-0000A08E0000}"/>
    <cellStyle name="Warning Text 21" xfId="20304" xr:uid="{00000000-0005-0000-0000-0000A18E0000}"/>
    <cellStyle name="Warning Text 21 10" xfId="20305" xr:uid="{00000000-0005-0000-0000-0000A28E0000}"/>
    <cellStyle name="Warning Text 21 10 2" xfId="20306" xr:uid="{00000000-0005-0000-0000-0000A38E0000}"/>
    <cellStyle name="Warning Text 21 10 2 2" xfId="37921" xr:uid="{00000000-0005-0000-0000-0000A48E0000}"/>
    <cellStyle name="Warning Text 21 10 3" xfId="37920" xr:uid="{00000000-0005-0000-0000-0000A58E0000}"/>
    <cellStyle name="Warning Text 21 11" xfId="20307" xr:uid="{00000000-0005-0000-0000-0000A68E0000}"/>
    <cellStyle name="Warning Text 21 11 2" xfId="37922" xr:uid="{00000000-0005-0000-0000-0000A78E0000}"/>
    <cellStyle name="Warning Text 21 12" xfId="37919" xr:uid="{00000000-0005-0000-0000-0000A88E0000}"/>
    <cellStyle name="Warning Text 21 2" xfId="20308" xr:uid="{00000000-0005-0000-0000-0000A98E0000}"/>
    <cellStyle name="Warning Text 21 2 2" xfId="20309" xr:uid="{00000000-0005-0000-0000-0000AA8E0000}"/>
    <cellStyle name="Warning Text 21 2 2 2" xfId="20310" xr:uid="{00000000-0005-0000-0000-0000AB8E0000}"/>
    <cellStyle name="Warning Text 21 2 2 2 2" xfId="37925" xr:uid="{00000000-0005-0000-0000-0000AC8E0000}"/>
    <cellStyle name="Warning Text 21 2 2 3" xfId="37924" xr:uid="{00000000-0005-0000-0000-0000AD8E0000}"/>
    <cellStyle name="Warning Text 21 2 3" xfId="20311" xr:uid="{00000000-0005-0000-0000-0000AE8E0000}"/>
    <cellStyle name="Warning Text 21 2 3 2" xfId="20312" xr:uid="{00000000-0005-0000-0000-0000AF8E0000}"/>
    <cellStyle name="Warning Text 21 2 3 2 2" xfId="37927" xr:uid="{00000000-0005-0000-0000-0000B08E0000}"/>
    <cellStyle name="Warning Text 21 2 3 3" xfId="37926" xr:uid="{00000000-0005-0000-0000-0000B18E0000}"/>
    <cellStyle name="Warning Text 21 2 4" xfId="20313" xr:uid="{00000000-0005-0000-0000-0000B28E0000}"/>
    <cellStyle name="Warning Text 21 2 4 2" xfId="37928" xr:uid="{00000000-0005-0000-0000-0000B38E0000}"/>
    <cellStyle name="Warning Text 21 2 5" xfId="37923" xr:uid="{00000000-0005-0000-0000-0000B48E0000}"/>
    <cellStyle name="Warning Text 21 3" xfId="20314" xr:uid="{00000000-0005-0000-0000-0000B58E0000}"/>
    <cellStyle name="Warning Text 21 3 2" xfId="20315" xr:uid="{00000000-0005-0000-0000-0000B68E0000}"/>
    <cellStyle name="Warning Text 21 3 2 2" xfId="20316" xr:uid="{00000000-0005-0000-0000-0000B78E0000}"/>
    <cellStyle name="Warning Text 21 3 2 2 2" xfId="37931" xr:uid="{00000000-0005-0000-0000-0000B88E0000}"/>
    <cellStyle name="Warning Text 21 3 2 3" xfId="37930" xr:uid="{00000000-0005-0000-0000-0000B98E0000}"/>
    <cellStyle name="Warning Text 21 3 3" xfId="20317" xr:uid="{00000000-0005-0000-0000-0000BA8E0000}"/>
    <cellStyle name="Warning Text 21 3 3 2" xfId="20318" xr:uid="{00000000-0005-0000-0000-0000BB8E0000}"/>
    <cellStyle name="Warning Text 21 3 3 2 2" xfId="37933" xr:uid="{00000000-0005-0000-0000-0000BC8E0000}"/>
    <cellStyle name="Warning Text 21 3 3 3" xfId="37932" xr:uid="{00000000-0005-0000-0000-0000BD8E0000}"/>
    <cellStyle name="Warning Text 21 3 4" xfId="20319" xr:uid="{00000000-0005-0000-0000-0000BE8E0000}"/>
    <cellStyle name="Warning Text 21 3 4 2" xfId="37934" xr:uid="{00000000-0005-0000-0000-0000BF8E0000}"/>
    <cellStyle name="Warning Text 21 3 5" xfId="37929" xr:uid="{00000000-0005-0000-0000-0000C08E0000}"/>
    <cellStyle name="Warning Text 21 4" xfId="20320" xr:uid="{00000000-0005-0000-0000-0000C18E0000}"/>
    <cellStyle name="Warning Text 21 4 2" xfId="20321" xr:uid="{00000000-0005-0000-0000-0000C28E0000}"/>
    <cellStyle name="Warning Text 21 4 2 2" xfId="20322" xr:uid="{00000000-0005-0000-0000-0000C38E0000}"/>
    <cellStyle name="Warning Text 21 4 2 2 2" xfId="37937" xr:uid="{00000000-0005-0000-0000-0000C48E0000}"/>
    <cellStyle name="Warning Text 21 4 2 3" xfId="37936" xr:uid="{00000000-0005-0000-0000-0000C58E0000}"/>
    <cellStyle name="Warning Text 21 4 3" xfId="20323" xr:uid="{00000000-0005-0000-0000-0000C68E0000}"/>
    <cellStyle name="Warning Text 21 4 3 2" xfId="20324" xr:uid="{00000000-0005-0000-0000-0000C78E0000}"/>
    <cellStyle name="Warning Text 21 4 3 2 2" xfId="37939" xr:uid="{00000000-0005-0000-0000-0000C88E0000}"/>
    <cellStyle name="Warning Text 21 4 3 3" xfId="37938" xr:uid="{00000000-0005-0000-0000-0000C98E0000}"/>
    <cellStyle name="Warning Text 21 4 4" xfId="20325" xr:uid="{00000000-0005-0000-0000-0000CA8E0000}"/>
    <cellStyle name="Warning Text 21 4 4 2" xfId="37940" xr:uid="{00000000-0005-0000-0000-0000CB8E0000}"/>
    <cellStyle name="Warning Text 21 4 5" xfId="37935" xr:uid="{00000000-0005-0000-0000-0000CC8E0000}"/>
    <cellStyle name="Warning Text 21 5" xfId="20326" xr:uid="{00000000-0005-0000-0000-0000CD8E0000}"/>
    <cellStyle name="Warning Text 21 5 2" xfId="20327" xr:uid="{00000000-0005-0000-0000-0000CE8E0000}"/>
    <cellStyle name="Warning Text 21 5 2 2" xfId="20328" xr:uid="{00000000-0005-0000-0000-0000CF8E0000}"/>
    <cellStyle name="Warning Text 21 5 2 2 2" xfId="37943" xr:uid="{00000000-0005-0000-0000-0000D08E0000}"/>
    <cellStyle name="Warning Text 21 5 2 3" xfId="37942" xr:uid="{00000000-0005-0000-0000-0000D18E0000}"/>
    <cellStyle name="Warning Text 21 5 3" xfId="20329" xr:uid="{00000000-0005-0000-0000-0000D28E0000}"/>
    <cellStyle name="Warning Text 21 5 3 2" xfId="20330" xr:uid="{00000000-0005-0000-0000-0000D38E0000}"/>
    <cellStyle name="Warning Text 21 5 3 2 2" xfId="37945" xr:uid="{00000000-0005-0000-0000-0000D48E0000}"/>
    <cellStyle name="Warning Text 21 5 3 3" xfId="37944" xr:uid="{00000000-0005-0000-0000-0000D58E0000}"/>
    <cellStyle name="Warning Text 21 5 4" xfId="20331" xr:uid="{00000000-0005-0000-0000-0000D68E0000}"/>
    <cellStyle name="Warning Text 21 5 4 2" xfId="20332" xr:uid="{00000000-0005-0000-0000-0000D78E0000}"/>
    <cellStyle name="Warning Text 21 5 4 2 2" xfId="37947" xr:uid="{00000000-0005-0000-0000-0000D88E0000}"/>
    <cellStyle name="Warning Text 21 5 4 3" xfId="37946" xr:uid="{00000000-0005-0000-0000-0000D98E0000}"/>
    <cellStyle name="Warning Text 21 5 5" xfId="20333" xr:uid="{00000000-0005-0000-0000-0000DA8E0000}"/>
    <cellStyle name="Warning Text 21 5 5 2" xfId="37948" xr:uid="{00000000-0005-0000-0000-0000DB8E0000}"/>
    <cellStyle name="Warning Text 21 5 6" xfId="37941" xr:uid="{00000000-0005-0000-0000-0000DC8E0000}"/>
    <cellStyle name="Warning Text 21 6" xfId="20334" xr:uid="{00000000-0005-0000-0000-0000DD8E0000}"/>
    <cellStyle name="Warning Text 21 6 2" xfId="20335" xr:uid="{00000000-0005-0000-0000-0000DE8E0000}"/>
    <cellStyle name="Warning Text 21 6 2 2" xfId="20336" xr:uid="{00000000-0005-0000-0000-0000DF8E0000}"/>
    <cellStyle name="Warning Text 21 6 2 2 2" xfId="37951" xr:uid="{00000000-0005-0000-0000-0000E08E0000}"/>
    <cellStyle name="Warning Text 21 6 2 3" xfId="37950" xr:uid="{00000000-0005-0000-0000-0000E18E0000}"/>
    <cellStyle name="Warning Text 21 6 3" xfId="20337" xr:uid="{00000000-0005-0000-0000-0000E28E0000}"/>
    <cellStyle name="Warning Text 21 6 3 2" xfId="20338" xr:uid="{00000000-0005-0000-0000-0000E38E0000}"/>
    <cellStyle name="Warning Text 21 6 3 2 2" xfId="37953" xr:uid="{00000000-0005-0000-0000-0000E48E0000}"/>
    <cellStyle name="Warning Text 21 6 3 3" xfId="37952" xr:uid="{00000000-0005-0000-0000-0000E58E0000}"/>
    <cellStyle name="Warning Text 21 6 4" xfId="20339" xr:uid="{00000000-0005-0000-0000-0000E68E0000}"/>
    <cellStyle name="Warning Text 21 6 4 2" xfId="37954" xr:uid="{00000000-0005-0000-0000-0000E78E0000}"/>
    <cellStyle name="Warning Text 21 6 5" xfId="37949" xr:uid="{00000000-0005-0000-0000-0000E88E0000}"/>
    <cellStyle name="Warning Text 21 7" xfId="20340" xr:uid="{00000000-0005-0000-0000-0000E98E0000}"/>
    <cellStyle name="Warning Text 21 7 2" xfId="20341" xr:uid="{00000000-0005-0000-0000-0000EA8E0000}"/>
    <cellStyle name="Warning Text 21 7 2 2" xfId="37956" xr:uid="{00000000-0005-0000-0000-0000EB8E0000}"/>
    <cellStyle name="Warning Text 21 7 3" xfId="37955" xr:uid="{00000000-0005-0000-0000-0000EC8E0000}"/>
    <cellStyle name="Warning Text 21 8" xfId="20342" xr:uid="{00000000-0005-0000-0000-0000ED8E0000}"/>
    <cellStyle name="Warning Text 21 8 2" xfId="20343" xr:uid="{00000000-0005-0000-0000-0000EE8E0000}"/>
    <cellStyle name="Warning Text 21 8 2 2" xfId="37958" xr:uid="{00000000-0005-0000-0000-0000EF8E0000}"/>
    <cellStyle name="Warning Text 21 8 3" xfId="37957" xr:uid="{00000000-0005-0000-0000-0000F08E0000}"/>
    <cellStyle name="Warning Text 21 9" xfId="20344" xr:uid="{00000000-0005-0000-0000-0000F18E0000}"/>
    <cellStyle name="Warning Text 21 9 2" xfId="20345" xr:uid="{00000000-0005-0000-0000-0000F28E0000}"/>
    <cellStyle name="Warning Text 21 9 2 2" xfId="37960" xr:uid="{00000000-0005-0000-0000-0000F38E0000}"/>
    <cellStyle name="Warning Text 21 9 3" xfId="37959" xr:uid="{00000000-0005-0000-0000-0000F48E0000}"/>
    <cellStyle name="Warning Text 22" xfId="20346" xr:uid="{00000000-0005-0000-0000-0000F58E0000}"/>
    <cellStyle name="Warning Text 22 10" xfId="20347" xr:uid="{00000000-0005-0000-0000-0000F68E0000}"/>
    <cellStyle name="Warning Text 22 10 2" xfId="20348" xr:uid="{00000000-0005-0000-0000-0000F78E0000}"/>
    <cellStyle name="Warning Text 22 10 2 2" xfId="37963" xr:uid="{00000000-0005-0000-0000-0000F88E0000}"/>
    <cellStyle name="Warning Text 22 10 3" xfId="37962" xr:uid="{00000000-0005-0000-0000-0000F98E0000}"/>
    <cellStyle name="Warning Text 22 11" xfId="20349" xr:uid="{00000000-0005-0000-0000-0000FA8E0000}"/>
    <cellStyle name="Warning Text 22 11 2" xfId="37964" xr:uid="{00000000-0005-0000-0000-0000FB8E0000}"/>
    <cellStyle name="Warning Text 22 12" xfId="37961" xr:uid="{00000000-0005-0000-0000-0000FC8E0000}"/>
    <cellStyle name="Warning Text 22 2" xfId="20350" xr:uid="{00000000-0005-0000-0000-0000FD8E0000}"/>
    <cellStyle name="Warning Text 22 2 2" xfId="20351" xr:uid="{00000000-0005-0000-0000-0000FE8E0000}"/>
    <cellStyle name="Warning Text 22 2 2 2" xfId="20352" xr:uid="{00000000-0005-0000-0000-0000FF8E0000}"/>
    <cellStyle name="Warning Text 22 2 2 2 2" xfId="37967" xr:uid="{00000000-0005-0000-0000-0000008F0000}"/>
    <cellStyle name="Warning Text 22 2 2 3" xfId="37966" xr:uid="{00000000-0005-0000-0000-0000018F0000}"/>
    <cellStyle name="Warning Text 22 2 3" xfId="20353" xr:uid="{00000000-0005-0000-0000-0000028F0000}"/>
    <cellStyle name="Warning Text 22 2 3 2" xfId="20354" xr:uid="{00000000-0005-0000-0000-0000038F0000}"/>
    <cellStyle name="Warning Text 22 2 3 2 2" xfId="37969" xr:uid="{00000000-0005-0000-0000-0000048F0000}"/>
    <cellStyle name="Warning Text 22 2 3 3" xfId="37968" xr:uid="{00000000-0005-0000-0000-0000058F0000}"/>
    <cellStyle name="Warning Text 22 2 4" xfId="20355" xr:uid="{00000000-0005-0000-0000-0000068F0000}"/>
    <cellStyle name="Warning Text 22 2 4 2" xfId="37970" xr:uid="{00000000-0005-0000-0000-0000078F0000}"/>
    <cellStyle name="Warning Text 22 2 5" xfId="37965" xr:uid="{00000000-0005-0000-0000-0000088F0000}"/>
    <cellStyle name="Warning Text 22 3" xfId="20356" xr:uid="{00000000-0005-0000-0000-0000098F0000}"/>
    <cellStyle name="Warning Text 22 3 2" xfId="20357" xr:uid="{00000000-0005-0000-0000-00000A8F0000}"/>
    <cellStyle name="Warning Text 22 3 2 2" xfId="20358" xr:uid="{00000000-0005-0000-0000-00000B8F0000}"/>
    <cellStyle name="Warning Text 22 3 2 2 2" xfId="37973" xr:uid="{00000000-0005-0000-0000-00000C8F0000}"/>
    <cellStyle name="Warning Text 22 3 2 3" xfId="37972" xr:uid="{00000000-0005-0000-0000-00000D8F0000}"/>
    <cellStyle name="Warning Text 22 3 3" xfId="20359" xr:uid="{00000000-0005-0000-0000-00000E8F0000}"/>
    <cellStyle name="Warning Text 22 3 3 2" xfId="20360" xr:uid="{00000000-0005-0000-0000-00000F8F0000}"/>
    <cellStyle name="Warning Text 22 3 3 2 2" xfId="37975" xr:uid="{00000000-0005-0000-0000-0000108F0000}"/>
    <cellStyle name="Warning Text 22 3 3 3" xfId="37974" xr:uid="{00000000-0005-0000-0000-0000118F0000}"/>
    <cellStyle name="Warning Text 22 3 4" xfId="20361" xr:uid="{00000000-0005-0000-0000-0000128F0000}"/>
    <cellStyle name="Warning Text 22 3 4 2" xfId="37976" xr:uid="{00000000-0005-0000-0000-0000138F0000}"/>
    <cellStyle name="Warning Text 22 3 5" xfId="37971" xr:uid="{00000000-0005-0000-0000-0000148F0000}"/>
    <cellStyle name="Warning Text 22 4" xfId="20362" xr:uid="{00000000-0005-0000-0000-0000158F0000}"/>
    <cellStyle name="Warning Text 22 4 2" xfId="20363" xr:uid="{00000000-0005-0000-0000-0000168F0000}"/>
    <cellStyle name="Warning Text 22 4 2 2" xfId="20364" xr:uid="{00000000-0005-0000-0000-0000178F0000}"/>
    <cellStyle name="Warning Text 22 4 2 2 2" xfId="37979" xr:uid="{00000000-0005-0000-0000-0000188F0000}"/>
    <cellStyle name="Warning Text 22 4 2 3" xfId="37978" xr:uid="{00000000-0005-0000-0000-0000198F0000}"/>
    <cellStyle name="Warning Text 22 4 3" xfId="20365" xr:uid="{00000000-0005-0000-0000-00001A8F0000}"/>
    <cellStyle name="Warning Text 22 4 3 2" xfId="20366" xr:uid="{00000000-0005-0000-0000-00001B8F0000}"/>
    <cellStyle name="Warning Text 22 4 3 2 2" xfId="37981" xr:uid="{00000000-0005-0000-0000-00001C8F0000}"/>
    <cellStyle name="Warning Text 22 4 3 3" xfId="37980" xr:uid="{00000000-0005-0000-0000-00001D8F0000}"/>
    <cellStyle name="Warning Text 22 4 4" xfId="20367" xr:uid="{00000000-0005-0000-0000-00001E8F0000}"/>
    <cellStyle name="Warning Text 22 4 4 2" xfId="37982" xr:uid="{00000000-0005-0000-0000-00001F8F0000}"/>
    <cellStyle name="Warning Text 22 4 5" xfId="37977" xr:uid="{00000000-0005-0000-0000-0000208F0000}"/>
    <cellStyle name="Warning Text 22 5" xfId="20368" xr:uid="{00000000-0005-0000-0000-0000218F0000}"/>
    <cellStyle name="Warning Text 22 5 2" xfId="20369" xr:uid="{00000000-0005-0000-0000-0000228F0000}"/>
    <cellStyle name="Warning Text 22 5 2 2" xfId="20370" xr:uid="{00000000-0005-0000-0000-0000238F0000}"/>
    <cellStyle name="Warning Text 22 5 2 2 2" xfId="37985" xr:uid="{00000000-0005-0000-0000-0000248F0000}"/>
    <cellStyle name="Warning Text 22 5 2 3" xfId="37984" xr:uid="{00000000-0005-0000-0000-0000258F0000}"/>
    <cellStyle name="Warning Text 22 5 3" xfId="20371" xr:uid="{00000000-0005-0000-0000-0000268F0000}"/>
    <cellStyle name="Warning Text 22 5 3 2" xfId="20372" xr:uid="{00000000-0005-0000-0000-0000278F0000}"/>
    <cellStyle name="Warning Text 22 5 3 2 2" xfId="37987" xr:uid="{00000000-0005-0000-0000-0000288F0000}"/>
    <cellStyle name="Warning Text 22 5 3 3" xfId="37986" xr:uid="{00000000-0005-0000-0000-0000298F0000}"/>
    <cellStyle name="Warning Text 22 5 4" xfId="20373" xr:uid="{00000000-0005-0000-0000-00002A8F0000}"/>
    <cellStyle name="Warning Text 22 5 4 2" xfId="20374" xr:uid="{00000000-0005-0000-0000-00002B8F0000}"/>
    <cellStyle name="Warning Text 22 5 4 2 2" xfId="37989" xr:uid="{00000000-0005-0000-0000-00002C8F0000}"/>
    <cellStyle name="Warning Text 22 5 4 3" xfId="37988" xr:uid="{00000000-0005-0000-0000-00002D8F0000}"/>
    <cellStyle name="Warning Text 22 5 5" xfId="20375" xr:uid="{00000000-0005-0000-0000-00002E8F0000}"/>
    <cellStyle name="Warning Text 22 5 5 2" xfId="37990" xr:uid="{00000000-0005-0000-0000-00002F8F0000}"/>
    <cellStyle name="Warning Text 22 5 6" xfId="37983" xr:uid="{00000000-0005-0000-0000-0000308F0000}"/>
    <cellStyle name="Warning Text 22 6" xfId="20376" xr:uid="{00000000-0005-0000-0000-0000318F0000}"/>
    <cellStyle name="Warning Text 22 6 2" xfId="20377" xr:uid="{00000000-0005-0000-0000-0000328F0000}"/>
    <cellStyle name="Warning Text 22 6 2 2" xfId="20378" xr:uid="{00000000-0005-0000-0000-0000338F0000}"/>
    <cellStyle name="Warning Text 22 6 2 2 2" xfId="37993" xr:uid="{00000000-0005-0000-0000-0000348F0000}"/>
    <cellStyle name="Warning Text 22 6 2 3" xfId="37992" xr:uid="{00000000-0005-0000-0000-0000358F0000}"/>
    <cellStyle name="Warning Text 22 6 3" xfId="20379" xr:uid="{00000000-0005-0000-0000-0000368F0000}"/>
    <cellStyle name="Warning Text 22 6 3 2" xfId="20380" xr:uid="{00000000-0005-0000-0000-0000378F0000}"/>
    <cellStyle name="Warning Text 22 6 3 2 2" xfId="37995" xr:uid="{00000000-0005-0000-0000-0000388F0000}"/>
    <cellStyle name="Warning Text 22 6 3 3" xfId="37994" xr:uid="{00000000-0005-0000-0000-0000398F0000}"/>
    <cellStyle name="Warning Text 22 6 4" xfId="20381" xr:uid="{00000000-0005-0000-0000-00003A8F0000}"/>
    <cellStyle name="Warning Text 22 6 4 2" xfId="37996" xr:uid="{00000000-0005-0000-0000-00003B8F0000}"/>
    <cellStyle name="Warning Text 22 6 5" xfId="37991" xr:uid="{00000000-0005-0000-0000-00003C8F0000}"/>
    <cellStyle name="Warning Text 22 7" xfId="20382" xr:uid="{00000000-0005-0000-0000-00003D8F0000}"/>
    <cellStyle name="Warning Text 22 7 2" xfId="20383" xr:uid="{00000000-0005-0000-0000-00003E8F0000}"/>
    <cellStyle name="Warning Text 22 7 2 2" xfId="37998" xr:uid="{00000000-0005-0000-0000-00003F8F0000}"/>
    <cellStyle name="Warning Text 22 7 3" xfId="37997" xr:uid="{00000000-0005-0000-0000-0000408F0000}"/>
    <cellStyle name="Warning Text 22 8" xfId="20384" xr:uid="{00000000-0005-0000-0000-0000418F0000}"/>
    <cellStyle name="Warning Text 22 8 2" xfId="20385" xr:uid="{00000000-0005-0000-0000-0000428F0000}"/>
    <cellStyle name="Warning Text 22 8 2 2" xfId="38000" xr:uid="{00000000-0005-0000-0000-0000438F0000}"/>
    <cellStyle name="Warning Text 22 8 3" xfId="37999" xr:uid="{00000000-0005-0000-0000-0000448F0000}"/>
    <cellStyle name="Warning Text 22 9" xfId="20386" xr:uid="{00000000-0005-0000-0000-0000458F0000}"/>
    <cellStyle name="Warning Text 22 9 2" xfId="20387" xr:uid="{00000000-0005-0000-0000-0000468F0000}"/>
    <cellStyle name="Warning Text 22 9 2 2" xfId="38002" xr:uid="{00000000-0005-0000-0000-0000478F0000}"/>
    <cellStyle name="Warning Text 22 9 3" xfId="38001" xr:uid="{00000000-0005-0000-0000-0000488F0000}"/>
    <cellStyle name="Warning Text 23" xfId="20388" xr:uid="{00000000-0005-0000-0000-0000498F0000}"/>
    <cellStyle name="Warning Text 23 10" xfId="20389" xr:uid="{00000000-0005-0000-0000-00004A8F0000}"/>
    <cellStyle name="Warning Text 23 10 2" xfId="20390" xr:uid="{00000000-0005-0000-0000-00004B8F0000}"/>
    <cellStyle name="Warning Text 23 10 2 2" xfId="38005" xr:uid="{00000000-0005-0000-0000-00004C8F0000}"/>
    <cellStyle name="Warning Text 23 10 3" xfId="38004" xr:uid="{00000000-0005-0000-0000-00004D8F0000}"/>
    <cellStyle name="Warning Text 23 11" xfId="20391" xr:uid="{00000000-0005-0000-0000-00004E8F0000}"/>
    <cellStyle name="Warning Text 23 11 2" xfId="38006" xr:uid="{00000000-0005-0000-0000-00004F8F0000}"/>
    <cellStyle name="Warning Text 23 12" xfId="38003" xr:uid="{00000000-0005-0000-0000-0000508F0000}"/>
    <cellStyle name="Warning Text 23 2" xfId="20392" xr:uid="{00000000-0005-0000-0000-0000518F0000}"/>
    <cellStyle name="Warning Text 23 2 2" xfId="20393" xr:uid="{00000000-0005-0000-0000-0000528F0000}"/>
    <cellStyle name="Warning Text 23 2 2 2" xfId="20394" xr:uid="{00000000-0005-0000-0000-0000538F0000}"/>
    <cellStyle name="Warning Text 23 2 2 2 2" xfId="38009" xr:uid="{00000000-0005-0000-0000-0000548F0000}"/>
    <cellStyle name="Warning Text 23 2 2 3" xfId="38008" xr:uid="{00000000-0005-0000-0000-0000558F0000}"/>
    <cellStyle name="Warning Text 23 2 3" xfId="20395" xr:uid="{00000000-0005-0000-0000-0000568F0000}"/>
    <cellStyle name="Warning Text 23 2 3 2" xfId="20396" xr:uid="{00000000-0005-0000-0000-0000578F0000}"/>
    <cellStyle name="Warning Text 23 2 3 2 2" xfId="38011" xr:uid="{00000000-0005-0000-0000-0000588F0000}"/>
    <cellStyle name="Warning Text 23 2 3 3" xfId="38010" xr:uid="{00000000-0005-0000-0000-0000598F0000}"/>
    <cellStyle name="Warning Text 23 2 4" xfId="20397" xr:uid="{00000000-0005-0000-0000-00005A8F0000}"/>
    <cellStyle name="Warning Text 23 2 4 2" xfId="38012" xr:uid="{00000000-0005-0000-0000-00005B8F0000}"/>
    <cellStyle name="Warning Text 23 2 5" xfId="38007" xr:uid="{00000000-0005-0000-0000-00005C8F0000}"/>
    <cellStyle name="Warning Text 23 3" xfId="20398" xr:uid="{00000000-0005-0000-0000-00005D8F0000}"/>
    <cellStyle name="Warning Text 23 3 2" xfId="20399" xr:uid="{00000000-0005-0000-0000-00005E8F0000}"/>
    <cellStyle name="Warning Text 23 3 2 2" xfId="20400" xr:uid="{00000000-0005-0000-0000-00005F8F0000}"/>
    <cellStyle name="Warning Text 23 3 2 2 2" xfId="38015" xr:uid="{00000000-0005-0000-0000-0000608F0000}"/>
    <cellStyle name="Warning Text 23 3 2 3" xfId="38014" xr:uid="{00000000-0005-0000-0000-0000618F0000}"/>
    <cellStyle name="Warning Text 23 3 3" xfId="20401" xr:uid="{00000000-0005-0000-0000-0000628F0000}"/>
    <cellStyle name="Warning Text 23 3 3 2" xfId="20402" xr:uid="{00000000-0005-0000-0000-0000638F0000}"/>
    <cellStyle name="Warning Text 23 3 3 2 2" xfId="38017" xr:uid="{00000000-0005-0000-0000-0000648F0000}"/>
    <cellStyle name="Warning Text 23 3 3 3" xfId="38016" xr:uid="{00000000-0005-0000-0000-0000658F0000}"/>
    <cellStyle name="Warning Text 23 3 4" xfId="20403" xr:uid="{00000000-0005-0000-0000-0000668F0000}"/>
    <cellStyle name="Warning Text 23 3 4 2" xfId="38018" xr:uid="{00000000-0005-0000-0000-0000678F0000}"/>
    <cellStyle name="Warning Text 23 3 5" xfId="38013" xr:uid="{00000000-0005-0000-0000-0000688F0000}"/>
    <cellStyle name="Warning Text 23 4" xfId="20404" xr:uid="{00000000-0005-0000-0000-0000698F0000}"/>
    <cellStyle name="Warning Text 23 4 2" xfId="20405" xr:uid="{00000000-0005-0000-0000-00006A8F0000}"/>
    <cellStyle name="Warning Text 23 4 2 2" xfId="20406" xr:uid="{00000000-0005-0000-0000-00006B8F0000}"/>
    <cellStyle name="Warning Text 23 4 2 2 2" xfId="38021" xr:uid="{00000000-0005-0000-0000-00006C8F0000}"/>
    <cellStyle name="Warning Text 23 4 2 3" xfId="38020" xr:uid="{00000000-0005-0000-0000-00006D8F0000}"/>
    <cellStyle name="Warning Text 23 4 3" xfId="20407" xr:uid="{00000000-0005-0000-0000-00006E8F0000}"/>
    <cellStyle name="Warning Text 23 4 3 2" xfId="20408" xr:uid="{00000000-0005-0000-0000-00006F8F0000}"/>
    <cellStyle name="Warning Text 23 4 3 2 2" xfId="38023" xr:uid="{00000000-0005-0000-0000-0000708F0000}"/>
    <cellStyle name="Warning Text 23 4 3 3" xfId="38022" xr:uid="{00000000-0005-0000-0000-0000718F0000}"/>
    <cellStyle name="Warning Text 23 4 4" xfId="20409" xr:uid="{00000000-0005-0000-0000-0000728F0000}"/>
    <cellStyle name="Warning Text 23 4 4 2" xfId="38024" xr:uid="{00000000-0005-0000-0000-0000738F0000}"/>
    <cellStyle name="Warning Text 23 4 5" xfId="38019" xr:uid="{00000000-0005-0000-0000-0000748F0000}"/>
    <cellStyle name="Warning Text 23 5" xfId="20410" xr:uid="{00000000-0005-0000-0000-0000758F0000}"/>
    <cellStyle name="Warning Text 23 5 2" xfId="20411" xr:uid="{00000000-0005-0000-0000-0000768F0000}"/>
    <cellStyle name="Warning Text 23 5 2 2" xfId="20412" xr:uid="{00000000-0005-0000-0000-0000778F0000}"/>
    <cellStyle name="Warning Text 23 5 2 2 2" xfId="38027" xr:uid="{00000000-0005-0000-0000-0000788F0000}"/>
    <cellStyle name="Warning Text 23 5 2 3" xfId="38026" xr:uid="{00000000-0005-0000-0000-0000798F0000}"/>
    <cellStyle name="Warning Text 23 5 3" xfId="20413" xr:uid="{00000000-0005-0000-0000-00007A8F0000}"/>
    <cellStyle name="Warning Text 23 5 3 2" xfId="20414" xr:uid="{00000000-0005-0000-0000-00007B8F0000}"/>
    <cellStyle name="Warning Text 23 5 3 2 2" xfId="38029" xr:uid="{00000000-0005-0000-0000-00007C8F0000}"/>
    <cellStyle name="Warning Text 23 5 3 3" xfId="38028" xr:uid="{00000000-0005-0000-0000-00007D8F0000}"/>
    <cellStyle name="Warning Text 23 5 4" xfId="20415" xr:uid="{00000000-0005-0000-0000-00007E8F0000}"/>
    <cellStyle name="Warning Text 23 5 4 2" xfId="20416" xr:uid="{00000000-0005-0000-0000-00007F8F0000}"/>
    <cellStyle name="Warning Text 23 5 4 2 2" xfId="38031" xr:uid="{00000000-0005-0000-0000-0000808F0000}"/>
    <cellStyle name="Warning Text 23 5 4 3" xfId="38030" xr:uid="{00000000-0005-0000-0000-0000818F0000}"/>
    <cellStyle name="Warning Text 23 5 5" xfId="20417" xr:uid="{00000000-0005-0000-0000-0000828F0000}"/>
    <cellStyle name="Warning Text 23 5 5 2" xfId="38032" xr:uid="{00000000-0005-0000-0000-0000838F0000}"/>
    <cellStyle name="Warning Text 23 5 6" xfId="38025" xr:uid="{00000000-0005-0000-0000-0000848F0000}"/>
    <cellStyle name="Warning Text 23 6" xfId="20418" xr:uid="{00000000-0005-0000-0000-0000858F0000}"/>
    <cellStyle name="Warning Text 23 6 2" xfId="20419" xr:uid="{00000000-0005-0000-0000-0000868F0000}"/>
    <cellStyle name="Warning Text 23 6 2 2" xfId="20420" xr:uid="{00000000-0005-0000-0000-0000878F0000}"/>
    <cellStyle name="Warning Text 23 6 2 2 2" xfId="38035" xr:uid="{00000000-0005-0000-0000-0000888F0000}"/>
    <cellStyle name="Warning Text 23 6 2 3" xfId="38034" xr:uid="{00000000-0005-0000-0000-0000898F0000}"/>
    <cellStyle name="Warning Text 23 6 3" xfId="20421" xr:uid="{00000000-0005-0000-0000-00008A8F0000}"/>
    <cellStyle name="Warning Text 23 6 3 2" xfId="20422" xr:uid="{00000000-0005-0000-0000-00008B8F0000}"/>
    <cellStyle name="Warning Text 23 6 3 2 2" xfId="38037" xr:uid="{00000000-0005-0000-0000-00008C8F0000}"/>
    <cellStyle name="Warning Text 23 6 3 3" xfId="38036" xr:uid="{00000000-0005-0000-0000-00008D8F0000}"/>
    <cellStyle name="Warning Text 23 6 4" xfId="20423" xr:uid="{00000000-0005-0000-0000-00008E8F0000}"/>
    <cellStyle name="Warning Text 23 6 4 2" xfId="38038" xr:uid="{00000000-0005-0000-0000-00008F8F0000}"/>
    <cellStyle name="Warning Text 23 6 5" xfId="38033" xr:uid="{00000000-0005-0000-0000-0000908F0000}"/>
    <cellStyle name="Warning Text 23 7" xfId="20424" xr:uid="{00000000-0005-0000-0000-0000918F0000}"/>
    <cellStyle name="Warning Text 23 7 2" xfId="20425" xr:uid="{00000000-0005-0000-0000-0000928F0000}"/>
    <cellStyle name="Warning Text 23 7 2 2" xfId="38040" xr:uid="{00000000-0005-0000-0000-0000938F0000}"/>
    <cellStyle name="Warning Text 23 7 3" xfId="38039" xr:uid="{00000000-0005-0000-0000-0000948F0000}"/>
    <cellStyle name="Warning Text 23 8" xfId="20426" xr:uid="{00000000-0005-0000-0000-0000958F0000}"/>
    <cellStyle name="Warning Text 23 8 2" xfId="20427" xr:uid="{00000000-0005-0000-0000-0000968F0000}"/>
    <cellStyle name="Warning Text 23 8 2 2" xfId="38042" xr:uid="{00000000-0005-0000-0000-0000978F0000}"/>
    <cellStyle name="Warning Text 23 8 3" xfId="38041" xr:uid="{00000000-0005-0000-0000-0000988F0000}"/>
    <cellStyle name="Warning Text 23 9" xfId="20428" xr:uid="{00000000-0005-0000-0000-0000998F0000}"/>
    <cellStyle name="Warning Text 23 9 2" xfId="20429" xr:uid="{00000000-0005-0000-0000-00009A8F0000}"/>
    <cellStyle name="Warning Text 23 9 2 2" xfId="38044" xr:uid="{00000000-0005-0000-0000-00009B8F0000}"/>
    <cellStyle name="Warning Text 23 9 3" xfId="38043" xr:uid="{00000000-0005-0000-0000-00009C8F0000}"/>
    <cellStyle name="Warning Text 24" xfId="20430" xr:uid="{00000000-0005-0000-0000-00009D8F0000}"/>
    <cellStyle name="Warning Text 24 10" xfId="20431" xr:uid="{00000000-0005-0000-0000-00009E8F0000}"/>
    <cellStyle name="Warning Text 24 10 2" xfId="20432" xr:uid="{00000000-0005-0000-0000-00009F8F0000}"/>
    <cellStyle name="Warning Text 24 10 2 2" xfId="38047" xr:uid="{00000000-0005-0000-0000-0000A08F0000}"/>
    <cellStyle name="Warning Text 24 10 3" xfId="38046" xr:uid="{00000000-0005-0000-0000-0000A18F0000}"/>
    <cellStyle name="Warning Text 24 11" xfId="20433" xr:uid="{00000000-0005-0000-0000-0000A28F0000}"/>
    <cellStyle name="Warning Text 24 11 2" xfId="38048" xr:uid="{00000000-0005-0000-0000-0000A38F0000}"/>
    <cellStyle name="Warning Text 24 12" xfId="38045" xr:uid="{00000000-0005-0000-0000-0000A48F0000}"/>
    <cellStyle name="Warning Text 24 2" xfId="20434" xr:uid="{00000000-0005-0000-0000-0000A58F0000}"/>
    <cellStyle name="Warning Text 24 2 2" xfId="20435" xr:uid="{00000000-0005-0000-0000-0000A68F0000}"/>
    <cellStyle name="Warning Text 24 2 2 2" xfId="20436" xr:uid="{00000000-0005-0000-0000-0000A78F0000}"/>
    <cellStyle name="Warning Text 24 2 2 2 2" xfId="38051" xr:uid="{00000000-0005-0000-0000-0000A88F0000}"/>
    <cellStyle name="Warning Text 24 2 2 3" xfId="38050" xr:uid="{00000000-0005-0000-0000-0000A98F0000}"/>
    <cellStyle name="Warning Text 24 2 3" xfId="20437" xr:uid="{00000000-0005-0000-0000-0000AA8F0000}"/>
    <cellStyle name="Warning Text 24 2 3 2" xfId="20438" xr:uid="{00000000-0005-0000-0000-0000AB8F0000}"/>
    <cellStyle name="Warning Text 24 2 3 2 2" xfId="38053" xr:uid="{00000000-0005-0000-0000-0000AC8F0000}"/>
    <cellStyle name="Warning Text 24 2 3 3" xfId="38052" xr:uid="{00000000-0005-0000-0000-0000AD8F0000}"/>
    <cellStyle name="Warning Text 24 2 4" xfId="20439" xr:uid="{00000000-0005-0000-0000-0000AE8F0000}"/>
    <cellStyle name="Warning Text 24 2 4 2" xfId="38054" xr:uid="{00000000-0005-0000-0000-0000AF8F0000}"/>
    <cellStyle name="Warning Text 24 2 5" xfId="38049" xr:uid="{00000000-0005-0000-0000-0000B08F0000}"/>
    <cellStyle name="Warning Text 24 3" xfId="20440" xr:uid="{00000000-0005-0000-0000-0000B18F0000}"/>
    <cellStyle name="Warning Text 24 3 2" xfId="20441" xr:uid="{00000000-0005-0000-0000-0000B28F0000}"/>
    <cellStyle name="Warning Text 24 3 2 2" xfId="20442" xr:uid="{00000000-0005-0000-0000-0000B38F0000}"/>
    <cellStyle name="Warning Text 24 3 2 2 2" xfId="38057" xr:uid="{00000000-0005-0000-0000-0000B48F0000}"/>
    <cellStyle name="Warning Text 24 3 2 3" xfId="38056" xr:uid="{00000000-0005-0000-0000-0000B58F0000}"/>
    <cellStyle name="Warning Text 24 3 3" xfId="20443" xr:uid="{00000000-0005-0000-0000-0000B68F0000}"/>
    <cellStyle name="Warning Text 24 3 3 2" xfId="20444" xr:uid="{00000000-0005-0000-0000-0000B78F0000}"/>
    <cellStyle name="Warning Text 24 3 3 2 2" xfId="38059" xr:uid="{00000000-0005-0000-0000-0000B88F0000}"/>
    <cellStyle name="Warning Text 24 3 3 3" xfId="38058" xr:uid="{00000000-0005-0000-0000-0000B98F0000}"/>
    <cellStyle name="Warning Text 24 3 4" xfId="20445" xr:uid="{00000000-0005-0000-0000-0000BA8F0000}"/>
    <cellStyle name="Warning Text 24 3 4 2" xfId="38060" xr:uid="{00000000-0005-0000-0000-0000BB8F0000}"/>
    <cellStyle name="Warning Text 24 3 5" xfId="38055" xr:uid="{00000000-0005-0000-0000-0000BC8F0000}"/>
    <cellStyle name="Warning Text 24 4" xfId="20446" xr:uid="{00000000-0005-0000-0000-0000BD8F0000}"/>
    <cellStyle name="Warning Text 24 4 2" xfId="20447" xr:uid="{00000000-0005-0000-0000-0000BE8F0000}"/>
    <cellStyle name="Warning Text 24 4 2 2" xfId="20448" xr:uid="{00000000-0005-0000-0000-0000BF8F0000}"/>
    <cellStyle name="Warning Text 24 4 2 2 2" xfId="38063" xr:uid="{00000000-0005-0000-0000-0000C08F0000}"/>
    <cellStyle name="Warning Text 24 4 2 3" xfId="38062" xr:uid="{00000000-0005-0000-0000-0000C18F0000}"/>
    <cellStyle name="Warning Text 24 4 3" xfId="20449" xr:uid="{00000000-0005-0000-0000-0000C28F0000}"/>
    <cellStyle name="Warning Text 24 4 3 2" xfId="20450" xr:uid="{00000000-0005-0000-0000-0000C38F0000}"/>
    <cellStyle name="Warning Text 24 4 3 2 2" xfId="38065" xr:uid="{00000000-0005-0000-0000-0000C48F0000}"/>
    <cellStyle name="Warning Text 24 4 3 3" xfId="38064" xr:uid="{00000000-0005-0000-0000-0000C58F0000}"/>
    <cellStyle name="Warning Text 24 4 4" xfId="20451" xr:uid="{00000000-0005-0000-0000-0000C68F0000}"/>
    <cellStyle name="Warning Text 24 4 4 2" xfId="38066" xr:uid="{00000000-0005-0000-0000-0000C78F0000}"/>
    <cellStyle name="Warning Text 24 4 5" xfId="38061" xr:uid="{00000000-0005-0000-0000-0000C88F0000}"/>
    <cellStyle name="Warning Text 24 5" xfId="20452" xr:uid="{00000000-0005-0000-0000-0000C98F0000}"/>
    <cellStyle name="Warning Text 24 5 2" xfId="20453" xr:uid="{00000000-0005-0000-0000-0000CA8F0000}"/>
    <cellStyle name="Warning Text 24 5 2 2" xfId="20454" xr:uid="{00000000-0005-0000-0000-0000CB8F0000}"/>
    <cellStyle name="Warning Text 24 5 2 2 2" xfId="38069" xr:uid="{00000000-0005-0000-0000-0000CC8F0000}"/>
    <cellStyle name="Warning Text 24 5 2 3" xfId="38068" xr:uid="{00000000-0005-0000-0000-0000CD8F0000}"/>
    <cellStyle name="Warning Text 24 5 3" xfId="20455" xr:uid="{00000000-0005-0000-0000-0000CE8F0000}"/>
    <cellStyle name="Warning Text 24 5 3 2" xfId="20456" xr:uid="{00000000-0005-0000-0000-0000CF8F0000}"/>
    <cellStyle name="Warning Text 24 5 3 2 2" xfId="38071" xr:uid="{00000000-0005-0000-0000-0000D08F0000}"/>
    <cellStyle name="Warning Text 24 5 3 3" xfId="38070" xr:uid="{00000000-0005-0000-0000-0000D18F0000}"/>
    <cellStyle name="Warning Text 24 5 4" xfId="20457" xr:uid="{00000000-0005-0000-0000-0000D28F0000}"/>
    <cellStyle name="Warning Text 24 5 4 2" xfId="20458" xr:uid="{00000000-0005-0000-0000-0000D38F0000}"/>
    <cellStyle name="Warning Text 24 5 4 2 2" xfId="38073" xr:uid="{00000000-0005-0000-0000-0000D48F0000}"/>
    <cellStyle name="Warning Text 24 5 4 3" xfId="38072" xr:uid="{00000000-0005-0000-0000-0000D58F0000}"/>
    <cellStyle name="Warning Text 24 5 5" xfId="20459" xr:uid="{00000000-0005-0000-0000-0000D68F0000}"/>
    <cellStyle name="Warning Text 24 5 5 2" xfId="38074" xr:uid="{00000000-0005-0000-0000-0000D78F0000}"/>
    <cellStyle name="Warning Text 24 5 6" xfId="38067" xr:uid="{00000000-0005-0000-0000-0000D88F0000}"/>
    <cellStyle name="Warning Text 24 6" xfId="20460" xr:uid="{00000000-0005-0000-0000-0000D98F0000}"/>
    <cellStyle name="Warning Text 24 6 2" xfId="20461" xr:uid="{00000000-0005-0000-0000-0000DA8F0000}"/>
    <cellStyle name="Warning Text 24 6 2 2" xfId="20462" xr:uid="{00000000-0005-0000-0000-0000DB8F0000}"/>
    <cellStyle name="Warning Text 24 6 2 2 2" xfId="38077" xr:uid="{00000000-0005-0000-0000-0000DC8F0000}"/>
    <cellStyle name="Warning Text 24 6 2 3" xfId="38076" xr:uid="{00000000-0005-0000-0000-0000DD8F0000}"/>
    <cellStyle name="Warning Text 24 6 3" xfId="20463" xr:uid="{00000000-0005-0000-0000-0000DE8F0000}"/>
    <cellStyle name="Warning Text 24 6 3 2" xfId="20464" xr:uid="{00000000-0005-0000-0000-0000DF8F0000}"/>
    <cellStyle name="Warning Text 24 6 3 2 2" xfId="38079" xr:uid="{00000000-0005-0000-0000-0000E08F0000}"/>
    <cellStyle name="Warning Text 24 6 3 3" xfId="38078" xr:uid="{00000000-0005-0000-0000-0000E18F0000}"/>
    <cellStyle name="Warning Text 24 6 4" xfId="20465" xr:uid="{00000000-0005-0000-0000-0000E28F0000}"/>
    <cellStyle name="Warning Text 24 6 4 2" xfId="38080" xr:uid="{00000000-0005-0000-0000-0000E38F0000}"/>
    <cellStyle name="Warning Text 24 6 5" xfId="38075" xr:uid="{00000000-0005-0000-0000-0000E48F0000}"/>
    <cellStyle name="Warning Text 24 7" xfId="20466" xr:uid="{00000000-0005-0000-0000-0000E58F0000}"/>
    <cellStyle name="Warning Text 24 7 2" xfId="20467" xr:uid="{00000000-0005-0000-0000-0000E68F0000}"/>
    <cellStyle name="Warning Text 24 7 2 2" xfId="38082" xr:uid="{00000000-0005-0000-0000-0000E78F0000}"/>
    <cellStyle name="Warning Text 24 7 3" xfId="38081" xr:uid="{00000000-0005-0000-0000-0000E88F0000}"/>
    <cellStyle name="Warning Text 24 8" xfId="20468" xr:uid="{00000000-0005-0000-0000-0000E98F0000}"/>
    <cellStyle name="Warning Text 24 8 2" xfId="20469" xr:uid="{00000000-0005-0000-0000-0000EA8F0000}"/>
    <cellStyle name="Warning Text 24 8 2 2" xfId="38084" xr:uid="{00000000-0005-0000-0000-0000EB8F0000}"/>
    <cellStyle name="Warning Text 24 8 3" xfId="38083" xr:uid="{00000000-0005-0000-0000-0000EC8F0000}"/>
    <cellStyle name="Warning Text 24 9" xfId="20470" xr:uid="{00000000-0005-0000-0000-0000ED8F0000}"/>
    <cellStyle name="Warning Text 24 9 2" xfId="20471" xr:uid="{00000000-0005-0000-0000-0000EE8F0000}"/>
    <cellStyle name="Warning Text 24 9 2 2" xfId="38086" xr:uid="{00000000-0005-0000-0000-0000EF8F0000}"/>
    <cellStyle name="Warning Text 24 9 3" xfId="38085" xr:uid="{00000000-0005-0000-0000-0000F08F0000}"/>
    <cellStyle name="Warning Text 25" xfId="20472" xr:uid="{00000000-0005-0000-0000-0000F18F0000}"/>
    <cellStyle name="Warning Text 25 10" xfId="20473" xr:uid="{00000000-0005-0000-0000-0000F28F0000}"/>
    <cellStyle name="Warning Text 25 10 2" xfId="20474" xr:uid="{00000000-0005-0000-0000-0000F38F0000}"/>
    <cellStyle name="Warning Text 25 10 2 2" xfId="38089" xr:uid="{00000000-0005-0000-0000-0000F48F0000}"/>
    <cellStyle name="Warning Text 25 10 3" xfId="38088" xr:uid="{00000000-0005-0000-0000-0000F58F0000}"/>
    <cellStyle name="Warning Text 25 11" xfId="20475" xr:uid="{00000000-0005-0000-0000-0000F68F0000}"/>
    <cellStyle name="Warning Text 25 11 2" xfId="38090" xr:uid="{00000000-0005-0000-0000-0000F78F0000}"/>
    <cellStyle name="Warning Text 25 12" xfId="38087" xr:uid="{00000000-0005-0000-0000-0000F88F0000}"/>
    <cellStyle name="Warning Text 25 2" xfId="20476" xr:uid="{00000000-0005-0000-0000-0000F98F0000}"/>
    <cellStyle name="Warning Text 25 2 2" xfId="20477" xr:uid="{00000000-0005-0000-0000-0000FA8F0000}"/>
    <cellStyle name="Warning Text 25 2 2 2" xfId="20478" xr:uid="{00000000-0005-0000-0000-0000FB8F0000}"/>
    <cellStyle name="Warning Text 25 2 2 2 2" xfId="38093" xr:uid="{00000000-0005-0000-0000-0000FC8F0000}"/>
    <cellStyle name="Warning Text 25 2 2 3" xfId="38092" xr:uid="{00000000-0005-0000-0000-0000FD8F0000}"/>
    <cellStyle name="Warning Text 25 2 3" xfId="20479" xr:uid="{00000000-0005-0000-0000-0000FE8F0000}"/>
    <cellStyle name="Warning Text 25 2 3 2" xfId="20480" xr:uid="{00000000-0005-0000-0000-0000FF8F0000}"/>
    <cellStyle name="Warning Text 25 2 3 2 2" xfId="38095" xr:uid="{00000000-0005-0000-0000-000000900000}"/>
    <cellStyle name="Warning Text 25 2 3 3" xfId="38094" xr:uid="{00000000-0005-0000-0000-000001900000}"/>
    <cellStyle name="Warning Text 25 2 4" xfId="20481" xr:uid="{00000000-0005-0000-0000-000002900000}"/>
    <cellStyle name="Warning Text 25 2 4 2" xfId="38096" xr:uid="{00000000-0005-0000-0000-000003900000}"/>
    <cellStyle name="Warning Text 25 2 5" xfId="38091" xr:uid="{00000000-0005-0000-0000-000004900000}"/>
    <cellStyle name="Warning Text 25 3" xfId="20482" xr:uid="{00000000-0005-0000-0000-000005900000}"/>
    <cellStyle name="Warning Text 25 3 2" xfId="20483" xr:uid="{00000000-0005-0000-0000-000006900000}"/>
    <cellStyle name="Warning Text 25 3 2 2" xfId="20484" xr:uid="{00000000-0005-0000-0000-000007900000}"/>
    <cellStyle name="Warning Text 25 3 2 2 2" xfId="38099" xr:uid="{00000000-0005-0000-0000-000008900000}"/>
    <cellStyle name="Warning Text 25 3 2 3" xfId="38098" xr:uid="{00000000-0005-0000-0000-000009900000}"/>
    <cellStyle name="Warning Text 25 3 3" xfId="20485" xr:uid="{00000000-0005-0000-0000-00000A900000}"/>
    <cellStyle name="Warning Text 25 3 3 2" xfId="20486" xr:uid="{00000000-0005-0000-0000-00000B900000}"/>
    <cellStyle name="Warning Text 25 3 3 2 2" xfId="38101" xr:uid="{00000000-0005-0000-0000-00000C900000}"/>
    <cellStyle name="Warning Text 25 3 3 3" xfId="38100" xr:uid="{00000000-0005-0000-0000-00000D900000}"/>
    <cellStyle name="Warning Text 25 3 4" xfId="20487" xr:uid="{00000000-0005-0000-0000-00000E900000}"/>
    <cellStyle name="Warning Text 25 3 4 2" xfId="38102" xr:uid="{00000000-0005-0000-0000-00000F900000}"/>
    <cellStyle name="Warning Text 25 3 5" xfId="38097" xr:uid="{00000000-0005-0000-0000-000010900000}"/>
    <cellStyle name="Warning Text 25 4" xfId="20488" xr:uid="{00000000-0005-0000-0000-000011900000}"/>
    <cellStyle name="Warning Text 25 4 2" xfId="20489" xr:uid="{00000000-0005-0000-0000-000012900000}"/>
    <cellStyle name="Warning Text 25 4 2 2" xfId="20490" xr:uid="{00000000-0005-0000-0000-000013900000}"/>
    <cellStyle name="Warning Text 25 4 2 2 2" xfId="38105" xr:uid="{00000000-0005-0000-0000-000014900000}"/>
    <cellStyle name="Warning Text 25 4 2 3" xfId="38104" xr:uid="{00000000-0005-0000-0000-000015900000}"/>
    <cellStyle name="Warning Text 25 4 3" xfId="20491" xr:uid="{00000000-0005-0000-0000-000016900000}"/>
    <cellStyle name="Warning Text 25 4 3 2" xfId="20492" xr:uid="{00000000-0005-0000-0000-000017900000}"/>
    <cellStyle name="Warning Text 25 4 3 2 2" xfId="38107" xr:uid="{00000000-0005-0000-0000-000018900000}"/>
    <cellStyle name="Warning Text 25 4 3 3" xfId="38106" xr:uid="{00000000-0005-0000-0000-000019900000}"/>
    <cellStyle name="Warning Text 25 4 4" xfId="20493" xr:uid="{00000000-0005-0000-0000-00001A900000}"/>
    <cellStyle name="Warning Text 25 4 4 2" xfId="38108" xr:uid="{00000000-0005-0000-0000-00001B900000}"/>
    <cellStyle name="Warning Text 25 4 5" xfId="38103" xr:uid="{00000000-0005-0000-0000-00001C900000}"/>
    <cellStyle name="Warning Text 25 5" xfId="20494" xr:uid="{00000000-0005-0000-0000-00001D900000}"/>
    <cellStyle name="Warning Text 25 5 2" xfId="20495" xr:uid="{00000000-0005-0000-0000-00001E900000}"/>
    <cellStyle name="Warning Text 25 5 2 2" xfId="20496" xr:uid="{00000000-0005-0000-0000-00001F900000}"/>
    <cellStyle name="Warning Text 25 5 2 2 2" xfId="38111" xr:uid="{00000000-0005-0000-0000-000020900000}"/>
    <cellStyle name="Warning Text 25 5 2 3" xfId="38110" xr:uid="{00000000-0005-0000-0000-000021900000}"/>
    <cellStyle name="Warning Text 25 5 3" xfId="20497" xr:uid="{00000000-0005-0000-0000-000022900000}"/>
    <cellStyle name="Warning Text 25 5 3 2" xfId="20498" xr:uid="{00000000-0005-0000-0000-000023900000}"/>
    <cellStyle name="Warning Text 25 5 3 2 2" xfId="38113" xr:uid="{00000000-0005-0000-0000-000024900000}"/>
    <cellStyle name="Warning Text 25 5 3 3" xfId="38112" xr:uid="{00000000-0005-0000-0000-000025900000}"/>
    <cellStyle name="Warning Text 25 5 4" xfId="20499" xr:uid="{00000000-0005-0000-0000-000026900000}"/>
    <cellStyle name="Warning Text 25 5 4 2" xfId="20500" xr:uid="{00000000-0005-0000-0000-000027900000}"/>
    <cellStyle name="Warning Text 25 5 4 2 2" xfId="38115" xr:uid="{00000000-0005-0000-0000-000028900000}"/>
    <cellStyle name="Warning Text 25 5 4 3" xfId="38114" xr:uid="{00000000-0005-0000-0000-000029900000}"/>
    <cellStyle name="Warning Text 25 5 5" xfId="20501" xr:uid="{00000000-0005-0000-0000-00002A900000}"/>
    <cellStyle name="Warning Text 25 5 5 2" xfId="38116" xr:uid="{00000000-0005-0000-0000-00002B900000}"/>
    <cellStyle name="Warning Text 25 5 6" xfId="38109" xr:uid="{00000000-0005-0000-0000-00002C900000}"/>
    <cellStyle name="Warning Text 25 6" xfId="20502" xr:uid="{00000000-0005-0000-0000-00002D900000}"/>
    <cellStyle name="Warning Text 25 6 2" xfId="20503" xr:uid="{00000000-0005-0000-0000-00002E900000}"/>
    <cellStyle name="Warning Text 25 6 2 2" xfId="20504" xr:uid="{00000000-0005-0000-0000-00002F900000}"/>
    <cellStyle name="Warning Text 25 6 2 2 2" xfId="38119" xr:uid="{00000000-0005-0000-0000-000030900000}"/>
    <cellStyle name="Warning Text 25 6 2 3" xfId="38118" xr:uid="{00000000-0005-0000-0000-000031900000}"/>
    <cellStyle name="Warning Text 25 6 3" xfId="20505" xr:uid="{00000000-0005-0000-0000-000032900000}"/>
    <cellStyle name="Warning Text 25 6 3 2" xfId="20506" xr:uid="{00000000-0005-0000-0000-000033900000}"/>
    <cellStyle name="Warning Text 25 6 3 2 2" xfId="38121" xr:uid="{00000000-0005-0000-0000-000034900000}"/>
    <cellStyle name="Warning Text 25 6 3 3" xfId="38120" xr:uid="{00000000-0005-0000-0000-000035900000}"/>
    <cellStyle name="Warning Text 25 6 4" xfId="20507" xr:uid="{00000000-0005-0000-0000-000036900000}"/>
    <cellStyle name="Warning Text 25 6 4 2" xfId="38122" xr:uid="{00000000-0005-0000-0000-000037900000}"/>
    <cellStyle name="Warning Text 25 6 5" xfId="38117" xr:uid="{00000000-0005-0000-0000-000038900000}"/>
    <cellStyle name="Warning Text 25 7" xfId="20508" xr:uid="{00000000-0005-0000-0000-000039900000}"/>
    <cellStyle name="Warning Text 25 7 2" xfId="20509" xr:uid="{00000000-0005-0000-0000-00003A900000}"/>
    <cellStyle name="Warning Text 25 7 2 2" xfId="38124" xr:uid="{00000000-0005-0000-0000-00003B900000}"/>
    <cellStyle name="Warning Text 25 7 3" xfId="38123" xr:uid="{00000000-0005-0000-0000-00003C900000}"/>
    <cellStyle name="Warning Text 25 8" xfId="20510" xr:uid="{00000000-0005-0000-0000-00003D900000}"/>
    <cellStyle name="Warning Text 25 8 2" xfId="20511" xr:uid="{00000000-0005-0000-0000-00003E900000}"/>
    <cellStyle name="Warning Text 25 8 2 2" xfId="38126" xr:uid="{00000000-0005-0000-0000-00003F900000}"/>
    <cellStyle name="Warning Text 25 8 3" xfId="38125" xr:uid="{00000000-0005-0000-0000-000040900000}"/>
    <cellStyle name="Warning Text 25 9" xfId="20512" xr:uid="{00000000-0005-0000-0000-000041900000}"/>
    <cellStyle name="Warning Text 25 9 2" xfId="20513" xr:uid="{00000000-0005-0000-0000-000042900000}"/>
    <cellStyle name="Warning Text 25 9 2 2" xfId="38128" xr:uid="{00000000-0005-0000-0000-000043900000}"/>
    <cellStyle name="Warning Text 25 9 3" xfId="38127" xr:uid="{00000000-0005-0000-0000-000044900000}"/>
    <cellStyle name="Warning Text 26" xfId="20514" xr:uid="{00000000-0005-0000-0000-000045900000}"/>
    <cellStyle name="Warning Text 26 10" xfId="20515" xr:uid="{00000000-0005-0000-0000-000046900000}"/>
    <cellStyle name="Warning Text 26 10 2" xfId="20516" xr:uid="{00000000-0005-0000-0000-000047900000}"/>
    <cellStyle name="Warning Text 26 10 2 2" xfId="38131" xr:uid="{00000000-0005-0000-0000-000048900000}"/>
    <cellStyle name="Warning Text 26 10 3" xfId="38130" xr:uid="{00000000-0005-0000-0000-000049900000}"/>
    <cellStyle name="Warning Text 26 11" xfId="20517" xr:uid="{00000000-0005-0000-0000-00004A900000}"/>
    <cellStyle name="Warning Text 26 11 2" xfId="38132" xr:uid="{00000000-0005-0000-0000-00004B900000}"/>
    <cellStyle name="Warning Text 26 12" xfId="38129" xr:uid="{00000000-0005-0000-0000-00004C900000}"/>
    <cellStyle name="Warning Text 26 2" xfId="20518" xr:uid="{00000000-0005-0000-0000-00004D900000}"/>
    <cellStyle name="Warning Text 26 2 2" xfId="20519" xr:uid="{00000000-0005-0000-0000-00004E900000}"/>
    <cellStyle name="Warning Text 26 2 2 2" xfId="20520" xr:uid="{00000000-0005-0000-0000-00004F900000}"/>
    <cellStyle name="Warning Text 26 2 2 2 2" xfId="38135" xr:uid="{00000000-0005-0000-0000-000050900000}"/>
    <cellStyle name="Warning Text 26 2 2 3" xfId="38134" xr:uid="{00000000-0005-0000-0000-000051900000}"/>
    <cellStyle name="Warning Text 26 2 3" xfId="20521" xr:uid="{00000000-0005-0000-0000-000052900000}"/>
    <cellStyle name="Warning Text 26 2 3 2" xfId="20522" xr:uid="{00000000-0005-0000-0000-000053900000}"/>
    <cellStyle name="Warning Text 26 2 3 2 2" xfId="38137" xr:uid="{00000000-0005-0000-0000-000054900000}"/>
    <cellStyle name="Warning Text 26 2 3 3" xfId="38136" xr:uid="{00000000-0005-0000-0000-000055900000}"/>
    <cellStyle name="Warning Text 26 2 4" xfId="20523" xr:uid="{00000000-0005-0000-0000-000056900000}"/>
    <cellStyle name="Warning Text 26 2 4 2" xfId="38138" xr:uid="{00000000-0005-0000-0000-000057900000}"/>
    <cellStyle name="Warning Text 26 2 5" xfId="38133" xr:uid="{00000000-0005-0000-0000-000058900000}"/>
    <cellStyle name="Warning Text 26 3" xfId="20524" xr:uid="{00000000-0005-0000-0000-000059900000}"/>
    <cellStyle name="Warning Text 26 3 2" xfId="20525" xr:uid="{00000000-0005-0000-0000-00005A900000}"/>
    <cellStyle name="Warning Text 26 3 2 2" xfId="20526" xr:uid="{00000000-0005-0000-0000-00005B900000}"/>
    <cellStyle name="Warning Text 26 3 2 2 2" xfId="38141" xr:uid="{00000000-0005-0000-0000-00005C900000}"/>
    <cellStyle name="Warning Text 26 3 2 3" xfId="38140" xr:uid="{00000000-0005-0000-0000-00005D900000}"/>
    <cellStyle name="Warning Text 26 3 3" xfId="20527" xr:uid="{00000000-0005-0000-0000-00005E900000}"/>
    <cellStyle name="Warning Text 26 3 3 2" xfId="20528" xr:uid="{00000000-0005-0000-0000-00005F900000}"/>
    <cellStyle name="Warning Text 26 3 3 2 2" xfId="38143" xr:uid="{00000000-0005-0000-0000-000060900000}"/>
    <cellStyle name="Warning Text 26 3 3 3" xfId="38142" xr:uid="{00000000-0005-0000-0000-000061900000}"/>
    <cellStyle name="Warning Text 26 3 4" xfId="20529" xr:uid="{00000000-0005-0000-0000-000062900000}"/>
    <cellStyle name="Warning Text 26 3 4 2" xfId="38144" xr:uid="{00000000-0005-0000-0000-000063900000}"/>
    <cellStyle name="Warning Text 26 3 5" xfId="38139" xr:uid="{00000000-0005-0000-0000-000064900000}"/>
    <cellStyle name="Warning Text 26 4" xfId="20530" xr:uid="{00000000-0005-0000-0000-000065900000}"/>
    <cellStyle name="Warning Text 26 4 2" xfId="20531" xr:uid="{00000000-0005-0000-0000-000066900000}"/>
    <cellStyle name="Warning Text 26 4 2 2" xfId="20532" xr:uid="{00000000-0005-0000-0000-000067900000}"/>
    <cellStyle name="Warning Text 26 4 2 2 2" xfId="38147" xr:uid="{00000000-0005-0000-0000-000068900000}"/>
    <cellStyle name="Warning Text 26 4 2 3" xfId="38146" xr:uid="{00000000-0005-0000-0000-000069900000}"/>
    <cellStyle name="Warning Text 26 4 3" xfId="20533" xr:uid="{00000000-0005-0000-0000-00006A900000}"/>
    <cellStyle name="Warning Text 26 4 3 2" xfId="20534" xr:uid="{00000000-0005-0000-0000-00006B900000}"/>
    <cellStyle name="Warning Text 26 4 3 2 2" xfId="38149" xr:uid="{00000000-0005-0000-0000-00006C900000}"/>
    <cellStyle name="Warning Text 26 4 3 3" xfId="38148" xr:uid="{00000000-0005-0000-0000-00006D900000}"/>
    <cellStyle name="Warning Text 26 4 4" xfId="20535" xr:uid="{00000000-0005-0000-0000-00006E900000}"/>
    <cellStyle name="Warning Text 26 4 4 2" xfId="38150" xr:uid="{00000000-0005-0000-0000-00006F900000}"/>
    <cellStyle name="Warning Text 26 4 5" xfId="38145" xr:uid="{00000000-0005-0000-0000-000070900000}"/>
    <cellStyle name="Warning Text 26 5" xfId="20536" xr:uid="{00000000-0005-0000-0000-000071900000}"/>
    <cellStyle name="Warning Text 26 5 2" xfId="20537" xr:uid="{00000000-0005-0000-0000-000072900000}"/>
    <cellStyle name="Warning Text 26 5 2 2" xfId="20538" xr:uid="{00000000-0005-0000-0000-000073900000}"/>
    <cellStyle name="Warning Text 26 5 2 2 2" xfId="38153" xr:uid="{00000000-0005-0000-0000-000074900000}"/>
    <cellStyle name="Warning Text 26 5 2 3" xfId="38152" xr:uid="{00000000-0005-0000-0000-000075900000}"/>
    <cellStyle name="Warning Text 26 5 3" xfId="20539" xr:uid="{00000000-0005-0000-0000-000076900000}"/>
    <cellStyle name="Warning Text 26 5 3 2" xfId="20540" xr:uid="{00000000-0005-0000-0000-000077900000}"/>
    <cellStyle name="Warning Text 26 5 3 2 2" xfId="38155" xr:uid="{00000000-0005-0000-0000-000078900000}"/>
    <cellStyle name="Warning Text 26 5 3 3" xfId="38154" xr:uid="{00000000-0005-0000-0000-000079900000}"/>
    <cellStyle name="Warning Text 26 5 4" xfId="20541" xr:uid="{00000000-0005-0000-0000-00007A900000}"/>
    <cellStyle name="Warning Text 26 5 4 2" xfId="20542" xr:uid="{00000000-0005-0000-0000-00007B900000}"/>
    <cellStyle name="Warning Text 26 5 4 2 2" xfId="38157" xr:uid="{00000000-0005-0000-0000-00007C900000}"/>
    <cellStyle name="Warning Text 26 5 4 3" xfId="38156" xr:uid="{00000000-0005-0000-0000-00007D900000}"/>
    <cellStyle name="Warning Text 26 5 5" xfId="20543" xr:uid="{00000000-0005-0000-0000-00007E900000}"/>
    <cellStyle name="Warning Text 26 5 5 2" xfId="38158" xr:uid="{00000000-0005-0000-0000-00007F900000}"/>
    <cellStyle name="Warning Text 26 5 6" xfId="38151" xr:uid="{00000000-0005-0000-0000-000080900000}"/>
    <cellStyle name="Warning Text 26 6" xfId="20544" xr:uid="{00000000-0005-0000-0000-000081900000}"/>
    <cellStyle name="Warning Text 26 6 2" xfId="20545" xr:uid="{00000000-0005-0000-0000-000082900000}"/>
    <cellStyle name="Warning Text 26 6 2 2" xfId="20546" xr:uid="{00000000-0005-0000-0000-000083900000}"/>
    <cellStyle name="Warning Text 26 6 2 2 2" xfId="38161" xr:uid="{00000000-0005-0000-0000-000084900000}"/>
    <cellStyle name="Warning Text 26 6 2 3" xfId="38160" xr:uid="{00000000-0005-0000-0000-000085900000}"/>
    <cellStyle name="Warning Text 26 6 3" xfId="20547" xr:uid="{00000000-0005-0000-0000-000086900000}"/>
    <cellStyle name="Warning Text 26 6 3 2" xfId="20548" xr:uid="{00000000-0005-0000-0000-000087900000}"/>
    <cellStyle name="Warning Text 26 6 3 2 2" xfId="38163" xr:uid="{00000000-0005-0000-0000-000088900000}"/>
    <cellStyle name="Warning Text 26 6 3 3" xfId="38162" xr:uid="{00000000-0005-0000-0000-000089900000}"/>
    <cellStyle name="Warning Text 26 6 4" xfId="20549" xr:uid="{00000000-0005-0000-0000-00008A900000}"/>
    <cellStyle name="Warning Text 26 6 4 2" xfId="38164" xr:uid="{00000000-0005-0000-0000-00008B900000}"/>
    <cellStyle name="Warning Text 26 6 5" xfId="38159" xr:uid="{00000000-0005-0000-0000-00008C900000}"/>
    <cellStyle name="Warning Text 26 7" xfId="20550" xr:uid="{00000000-0005-0000-0000-00008D900000}"/>
    <cellStyle name="Warning Text 26 7 2" xfId="20551" xr:uid="{00000000-0005-0000-0000-00008E900000}"/>
    <cellStyle name="Warning Text 26 7 2 2" xfId="38166" xr:uid="{00000000-0005-0000-0000-00008F900000}"/>
    <cellStyle name="Warning Text 26 7 3" xfId="38165" xr:uid="{00000000-0005-0000-0000-000090900000}"/>
    <cellStyle name="Warning Text 26 8" xfId="20552" xr:uid="{00000000-0005-0000-0000-000091900000}"/>
    <cellStyle name="Warning Text 26 8 2" xfId="20553" xr:uid="{00000000-0005-0000-0000-000092900000}"/>
    <cellStyle name="Warning Text 26 8 2 2" xfId="38168" xr:uid="{00000000-0005-0000-0000-000093900000}"/>
    <cellStyle name="Warning Text 26 8 3" xfId="38167" xr:uid="{00000000-0005-0000-0000-000094900000}"/>
    <cellStyle name="Warning Text 26 9" xfId="20554" xr:uid="{00000000-0005-0000-0000-000095900000}"/>
    <cellStyle name="Warning Text 26 9 2" xfId="20555" xr:uid="{00000000-0005-0000-0000-000096900000}"/>
    <cellStyle name="Warning Text 26 9 2 2" xfId="38170" xr:uid="{00000000-0005-0000-0000-000097900000}"/>
    <cellStyle name="Warning Text 26 9 3" xfId="38169" xr:uid="{00000000-0005-0000-0000-000098900000}"/>
    <cellStyle name="Warning Text 27" xfId="20556" xr:uid="{00000000-0005-0000-0000-000099900000}"/>
    <cellStyle name="Warning Text 27 10" xfId="20557" xr:uid="{00000000-0005-0000-0000-00009A900000}"/>
    <cellStyle name="Warning Text 27 10 2" xfId="20558" xr:uid="{00000000-0005-0000-0000-00009B900000}"/>
    <cellStyle name="Warning Text 27 10 2 2" xfId="38173" xr:uid="{00000000-0005-0000-0000-00009C900000}"/>
    <cellStyle name="Warning Text 27 10 3" xfId="38172" xr:uid="{00000000-0005-0000-0000-00009D900000}"/>
    <cellStyle name="Warning Text 27 11" xfId="20559" xr:uid="{00000000-0005-0000-0000-00009E900000}"/>
    <cellStyle name="Warning Text 27 11 2" xfId="38174" xr:uid="{00000000-0005-0000-0000-00009F900000}"/>
    <cellStyle name="Warning Text 27 12" xfId="38171" xr:uid="{00000000-0005-0000-0000-0000A0900000}"/>
    <cellStyle name="Warning Text 27 2" xfId="20560" xr:uid="{00000000-0005-0000-0000-0000A1900000}"/>
    <cellStyle name="Warning Text 27 2 2" xfId="20561" xr:uid="{00000000-0005-0000-0000-0000A2900000}"/>
    <cellStyle name="Warning Text 27 2 2 2" xfId="20562" xr:uid="{00000000-0005-0000-0000-0000A3900000}"/>
    <cellStyle name="Warning Text 27 2 2 2 2" xfId="38177" xr:uid="{00000000-0005-0000-0000-0000A4900000}"/>
    <cellStyle name="Warning Text 27 2 2 3" xfId="38176" xr:uid="{00000000-0005-0000-0000-0000A5900000}"/>
    <cellStyle name="Warning Text 27 2 3" xfId="20563" xr:uid="{00000000-0005-0000-0000-0000A6900000}"/>
    <cellStyle name="Warning Text 27 2 3 2" xfId="20564" xr:uid="{00000000-0005-0000-0000-0000A7900000}"/>
    <cellStyle name="Warning Text 27 2 3 2 2" xfId="38179" xr:uid="{00000000-0005-0000-0000-0000A8900000}"/>
    <cellStyle name="Warning Text 27 2 3 3" xfId="38178" xr:uid="{00000000-0005-0000-0000-0000A9900000}"/>
    <cellStyle name="Warning Text 27 2 4" xfId="20565" xr:uid="{00000000-0005-0000-0000-0000AA900000}"/>
    <cellStyle name="Warning Text 27 2 4 2" xfId="38180" xr:uid="{00000000-0005-0000-0000-0000AB900000}"/>
    <cellStyle name="Warning Text 27 2 5" xfId="38175" xr:uid="{00000000-0005-0000-0000-0000AC900000}"/>
    <cellStyle name="Warning Text 27 3" xfId="20566" xr:uid="{00000000-0005-0000-0000-0000AD900000}"/>
    <cellStyle name="Warning Text 27 3 2" xfId="20567" xr:uid="{00000000-0005-0000-0000-0000AE900000}"/>
    <cellStyle name="Warning Text 27 3 2 2" xfId="20568" xr:uid="{00000000-0005-0000-0000-0000AF900000}"/>
    <cellStyle name="Warning Text 27 3 2 2 2" xfId="38183" xr:uid="{00000000-0005-0000-0000-0000B0900000}"/>
    <cellStyle name="Warning Text 27 3 2 3" xfId="38182" xr:uid="{00000000-0005-0000-0000-0000B1900000}"/>
    <cellStyle name="Warning Text 27 3 3" xfId="20569" xr:uid="{00000000-0005-0000-0000-0000B2900000}"/>
    <cellStyle name="Warning Text 27 3 3 2" xfId="20570" xr:uid="{00000000-0005-0000-0000-0000B3900000}"/>
    <cellStyle name="Warning Text 27 3 3 2 2" xfId="38185" xr:uid="{00000000-0005-0000-0000-0000B4900000}"/>
    <cellStyle name="Warning Text 27 3 3 3" xfId="38184" xr:uid="{00000000-0005-0000-0000-0000B5900000}"/>
    <cellStyle name="Warning Text 27 3 4" xfId="20571" xr:uid="{00000000-0005-0000-0000-0000B6900000}"/>
    <cellStyle name="Warning Text 27 3 4 2" xfId="38186" xr:uid="{00000000-0005-0000-0000-0000B7900000}"/>
    <cellStyle name="Warning Text 27 3 5" xfId="38181" xr:uid="{00000000-0005-0000-0000-0000B8900000}"/>
    <cellStyle name="Warning Text 27 4" xfId="20572" xr:uid="{00000000-0005-0000-0000-0000B9900000}"/>
    <cellStyle name="Warning Text 27 4 2" xfId="20573" xr:uid="{00000000-0005-0000-0000-0000BA900000}"/>
    <cellStyle name="Warning Text 27 4 2 2" xfId="20574" xr:uid="{00000000-0005-0000-0000-0000BB900000}"/>
    <cellStyle name="Warning Text 27 4 2 2 2" xfId="38189" xr:uid="{00000000-0005-0000-0000-0000BC900000}"/>
    <cellStyle name="Warning Text 27 4 2 3" xfId="38188" xr:uid="{00000000-0005-0000-0000-0000BD900000}"/>
    <cellStyle name="Warning Text 27 4 3" xfId="20575" xr:uid="{00000000-0005-0000-0000-0000BE900000}"/>
    <cellStyle name="Warning Text 27 4 3 2" xfId="20576" xr:uid="{00000000-0005-0000-0000-0000BF900000}"/>
    <cellStyle name="Warning Text 27 4 3 2 2" xfId="38191" xr:uid="{00000000-0005-0000-0000-0000C0900000}"/>
    <cellStyle name="Warning Text 27 4 3 3" xfId="38190" xr:uid="{00000000-0005-0000-0000-0000C1900000}"/>
    <cellStyle name="Warning Text 27 4 4" xfId="20577" xr:uid="{00000000-0005-0000-0000-0000C2900000}"/>
    <cellStyle name="Warning Text 27 4 4 2" xfId="38192" xr:uid="{00000000-0005-0000-0000-0000C3900000}"/>
    <cellStyle name="Warning Text 27 4 5" xfId="38187" xr:uid="{00000000-0005-0000-0000-0000C4900000}"/>
    <cellStyle name="Warning Text 27 5" xfId="20578" xr:uid="{00000000-0005-0000-0000-0000C5900000}"/>
    <cellStyle name="Warning Text 27 5 2" xfId="20579" xr:uid="{00000000-0005-0000-0000-0000C6900000}"/>
    <cellStyle name="Warning Text 27 5 2 2" xfId="20580" xr:uid="{00000000-0005-0000-0000-0000C7900000}"/>
    <cellStyle name="Warning Text 27 5 2 2 2" xfId="38195" xr:uid="{00000000-0005-0000-0000-0000C8900000}"/>
    <cellStyle name="Warning Text 27 5 2 3" xfId="38194" xr:uid="{00000000-0005-0000-0000-0000C9900000}"/>
    <cellStyle name="Warning Text 27 5 3" xfId="20581" xr:uid="{00000000-0005-0000-0000-0000CA900000}"/>
    <cellStyle name="Warning Text 27 5 3 2" xfId="20582" xr:uid="{00000000-0005-0000-0000-0000CB900000}"/>
    <cellStyle name="Warning Text 27 5 3 2 2" xfId="38197" xr:uid="{00000000-0005-0000-0000-0000CC900000}"/>
    <cellStyle name="Warning Text 27 5 3 3" xfId="38196" xr:uid="{00000000-0005-0000-0000-0000CD900000}"/>
    <cellStyle name="Warning Text 27 5 4" xfId="20583" xr:uid="{00000000-0005-0000-0000-0000CE900000}"/>
    <cellStyle name="Warning Text 27 5 4 2" xfId="20584" xr:uid="{00000000-0005-0000-0000-0000CF900000}"/>
    <cellStyle name="Warning Text 27 5 4 2 2" xfId="38199" xr:uid="{00000000-0005-0000-0000-0000D0900000}"/>
    <cellStyle name="Warning Text 27 5 4 3" xfId="38198" xr:uid="{00000000-0005-0000-0000-0000D1900000}"/>
    <cellStyle name="Warning Text 27 5 5" xfId="20585" xr:uid="{00000000-0005-0000-0000-0000D2900000}"/>
    <cellStyle name="Warning Text 27 5 5 2" xfId="38200" xr:uid="{00000000-0005-0000-0000-0000D3900000}"/>
    <cellStyle name="Warning Text 27 5 6" xfId="38193" xr:uid="{00000000-0005-0000-0000-0000D4900000}"/>
    <cellStyle name="Warning Text 27 6" xfId="20586" xr:uid="{00000000-0005-0000-0000-0000D5900000}"/>
    <cellStyle name="Warning Text 27 6 2" xfId="20587" xr:uid="{00000000-0005-0000-0000-0000D6900000}"/>
    <cellStyle name="Warning Text 27 6 2 2" xfId="20588" xr:uid="{00000000-0005-0000-0000-0000D7900000}"/>
    <cellStyle name="Warning Text 27 6 2 2 2" xfId="38203" xr:uid="{00000000-0005-0000-0000-0000D8900000}"/>
    <cellStyle name="Warning Text 27 6 2 3" xfId="38202" xr:uid="{00000000-0005-0000-0000-0000D9900000}"/>
    <cellStyle name="Warning Text 27 6 3" xfId="20589" xr:uid="{00000000-0005-0000-0000-0000DA900000}"/>
    <cellStyle name="Warning Text 27 6 3 2" xfId="20590" xr:uid="{00000000-0005-0000-0000-0000DB900000}"/>
    <cellStyle name="Warning Text 27 6 3 2 2" xfId="38205" xr:uid="{00000000-0005-0000-0000-0000DC900000}"/>
    <cellStyle name="Warning Text 27 6 3 3" xfId="38204" xr:uid="{00000000-0005-0000-0000-0000DD900000}"/>
    <cellStyle name="Warning Text 27 6 4" xfId="20591" xr:uid="{00000000-0005-0000-0000-0000DE900000}"/>
    <cellStyle name="Warning Text 27 6 4 2" xfId="38206" xr:uid="{00000000-0005-0000-0000-0000DF900000}"/>
    <cellStyle name="Warning Text 27 6 5" xfId="38201" xr:uid="{00000000-0005-0000-0000-0000E0900000}"/>
    <cellStyle name="Warning Text 27 7" xfId="20592" xr:uid="{00000000-0005-0000-0000-0000E1900000}"/>
    <cellStyle name="Warning Text 27 7 2" xfId="20593" xr:uid="{00000000-0005-0000-0000-0000E2900000}"/>
    <cellStyle name="Warning Text 27 7 2 2" xfId="38208" xr:uid="{00000000-0005-0000-0000-0000E3900000}"/>
    <cellStyle name="Warning Text 27 7 3" xfId="38207" xr:uid="{00000000-0005-0000-0000-0000E4900000}"/>
    <cellStyle name="Warning Text 27 8" xfId="20594" xr:uid="{00000000-0005-0000-0000-0000E5900000}"/>
    <cellStyle name="Warning Text 27 8 2" xfId="20595" xr:uid="{00000000-0005-0000-0000-0000E6900000}"/>
    <cellStyle name="Warning Text 27 8 2 2" xfId="38210" xr:uid="{00000000-0005-0000-0000-0000E7900000}"/>
    <cellStyle name="Warning Text 27 8 3" xfId="38209" xr:uid="{00000000-0005-0000-0000-0000E8900000}"/>
    <cellStyle name="Warning Text 27 9" xfId="20596" xr:uid="{00000000-0005-0000-0000-0000E9900000}"/>
    <cellStyle name="Warning Text 27 9 2" xfId="20597" xr:uid="{00000000-0005-0000-0000-0000EA900000}"/>
    <cellStyle name="Warning Text 27 9 2 2" xfId="38212" xr:uid="{00000000-0005-0000-0000-0000EB900000}"/>
    <cellStyle name="Warning Text 27 9 3" xfId="38211" xr:uid="{00000000-0005-0000-0000-0000EC900000}"/>
    <cellStyle name="Warning Text 28" xfId="20598" xr:uid="{00000000-0005-0000-0000-0000ED900000}"/>
    <cellStyle name="Warning Text 28 10" xfId="20599" xr:uid="{00000000-0005-0000-0000-0000EE900000}"/>
    <cellStyle name="Warning Text 28 10 2" xfId="20600" xr:uid="{00000000-0005-0000-0000-0000EF900000}"/>
    <cellStyle name="Warning Text 28 10 2 2" xfId="38215" xr:uid="{00000000-0005-0000-0000-0000F0900000}"/>
    <cellStyle name="Warning Text 28 10 3" xfId="38214" xr:uid="{00000000-0005-0000-0000-0000F1900000}"/>
    <cellStyle name="Warning Text 28 11" xfId="20601" xr:uid="{00000000-0005-0000-0000-0000F2900000}"/>
    <cellStyle name="Warning Text 28 11 2" xfId="38216" xr:uid="{00000000-0005-0000-0000-0000F3900000}"/>
    <cellStyle name="Warning Text 28 12" xfId="38213" xr:uid="{00000000-0005-0000-0000-0000F4900000}"/>
    <cellStyle name="Warning Text 28 2" xfId="20602" xr:uid="{00000000-0005-0000-0000-0000F5900000}"/>
    <cellStyle name="Warning Text 28 2 2" xfId="20603" xr:uid="{00000000-0005-0000-0000-0000F6900000}"/>
    <cellStyle name="Warning Text 28 2 2 2" xfId="20604" xr:uid="{00000000-0005-0000-0000-0000F7900000}"/>
    <cellStyle name="Warning Text 28 2 2 2 2" xfId="38219" xr:uid="{00000000-0005-0000-0000-0000F8900000}"/>
    <cellStyle name="Warning Text 28 2 2 3" xfId="38218" xr:uid="{00000000-0005-0000-0000-0000F9900000}"/>
    <cellStyle name="Warning Text 28 2 3" xfId="20605" xr:uid="{00000000-0005-0000-0000-0000FA900000}"/>
    <cellStyle name="Warning Text 28 2 3 2" xfId="20606" xr:uid="{00000000-0005-0000-0000-0000FB900000}"/>
    <cellStyle name="Warning Text 28 2 3 2 2" xfId="38221" xr:uid="{00000000-0005-0000-0000-0000FC900000}"/>
    <cellStyle name="Warning Text 28 2 3 3" xfId="38220" xr:uid="{00000000-0005-0000-0000-0000FD900000}"/>
    <cellStyle name="Warning Text 28 2 4" xfId="20607" xr:uid="{00000000-0005-0000-0000-0000FE900000}"/>
    <cellStyle name="Warning Text 28 2 4 2" xfId="38222" xr:uid="{00000000-0005-0000-0000-0000FF900000}"/>
    <cellStyle name="Warning Text 28 2 5" xfId="38217" xr:uid="{00000000-0005-0000-0000-000000910000}"/>
    <cellStyle name="Warning Text 28 3" xfId="20608" xr:uid="{00000000-0005-0000-0000-000001910000}"/>
    <cellStyle name="Warning Text 28 3 2" xfId="20609" xr:uid="{00000000-0005-0000-0000-000002910000}"/>
    <cellStyle name="Warning Text 28 3 2 2" xfId="20610" xr:uid="{00000000-0005-0000-0000-000003910000}"/>
    <cellStyle name="Warning Text 28 3 2 2 2" xfId="38225" xr:uid="{00000000-0005-0000-0000-000004910000}"/>
    <cellStyle name="Warning Text 28 3 2 3" xfId="38224" xr:uid="{00000000-0005-0000-0000-000005910000}"/>
    <cellStyle name="Warning Text 28 3 3" xfId="20611" xr:uid="{00000000-0005-0000-0000-000006910000}"/>
    <cellStyle name="Warning Text 28 3 3 2" xfId="20612" xr:uid="{00000000-0005-0000-0000-000007910000}"/>
    <cellStyle name="Warning Text 28 3 3 2 2" xfId="38227" xr:uid="{00000000-0005-0000-0000-000008910000}"/>
    <cellStyle name="Warning Text 28 3 3 3" xfId="38226" xr:uid="{00000000-0005-0000-0000-000009910000}"/>
    <cellStyle name="Warning Text 28 3 4" xfId="20613" xr:uid="{00000000-0005-0000-0000-00000A910000}"/>
    <cellStyle name="Warning Text 28 3 4 2" xfId="38228" xr:uid="{00000000-0005-0000-0000-00000B910000}"/>
    <cellStyle name="Warning Text 28 3 5" xfId="38223" xr:uid="{00000000-0005-0000-0000-00000C910000}"/>
    <cellStyle name="Warning Text 28 4" xfId="20614" xr:uid="{00000000-0005-0000-0000-00000D910000}"/>
    <cellStyle name="Warning Text 28 4 2" xfId="20615" xr:uid="{00000000-0005-0000-0000-00000E910000}"/>
    <cellStyle name="Warning Text 28 4 2 2" xfId="20616" xr:uid="{00000000-0005-0000-0000-00000F910000}"/>
    <cellStyle name="Warning Text 28 4 2 2 2" xfId="38231" xr:uid="{00000000-0005-0000-0000-000010910000}"/>
    <cellStyle name="Warning Text 28 4 2 3" xfId="38230" xr:uid="{00000000-0005-0000-0000-000011910000}"/>
    <cellStyle name="Warning Text 28 4 3" xfId="20617" xr:uid="{00000000-0005-0000-0000-000012910000}"/>
    <cellStyle name="Warning Text 28 4 3 2" xfId="20618" xr:uid="{00000000-0005-0000-0000-000013910000}"/>
    <cellStyle name="Warning Text 28 4 3 2 2" xfId="38233" xr:uid="{00000000-0005-0000-0000-000014910000}"/>
    <cellStyle name="Warning Text 28 4 3 3" xfId="38232" xr:uid="{00000000-0005-0000-0000-000015910000}"/>
    <cellStyle name="Warning Text 28 4 4" xfId="20619" xr:uid="{00000000-0005-0000-0000-000016910000}"/>
    <cellStyle name="Warning Text 28 4 4 2" xfId="38234" xr:uid="{00000000-0005-0000-0000-000017910000}"/>
    <cellStyle name="Warning Text 28 4 5" xfId="38229" xr:uid="{00000000-0005-0000-0000-000018910000}"/>
    <cellStyle name="Warning Text 28 5" xfId="20620" xr:uid="{00000000-0005-0000-0000-000019910000}"/>
    <cellStyle name="Warning Text 28 5 2" xfId="20621" xr:uid="{00000000-0005-0000-0000-00001A910000}"/>
    <cellStyle name="Warning Text 28 5 2 2" xfId="20622" xr:uid="{00000000-0005-0000-0000-00001B910000}"/>
    <cellStyle name="Warning Text 28 5 2 2 2" xfId="38237" xr:uid="{00000000-0005-0000-0000-00001C910000}"/>
    <cellStyle name="Warning Text 28 5 2 3" xfId="38236" xr:uid="{00000000-0005-0000-0000-00001D910000}"/>
    <cellStyle name="Warning Text 28 5 3" xfId="20623" xr:uid="{00000000-0005-0000-0000-00001E910000}"/>
    <cellStyle name="Warning Text 28 5 3 2" xfId="20624" xr:uid="{00000000-0005-0000-0000-00001F910000}"/>
    <cellStyle name="Warning Text 28 5 3 2 2" xfId="38239" xr:uid="{00000000-0005-0000-0000-000020910000}"/>
    <cellStyle name="Warning Text 28 5 3 3" xfId="38238" xr:uid="{00000000-0005-0000-0000-000021910000}"/>
    <cellStyle name="Warning Text 28 5 4" xfId="20625" xr:uid="{00000000-0005-0000-0000-000022910000}"/>
    <cellStyle name="Warning Text 28 5 4 2" xfId="20626" xr:uid="{00000000-0005-0000-0000-000023910000}"/>
    <cellStyle name="Warning Text 28 5 4 2 2" xfId="38241" xr:uid="{00000000-0005-0000-0000-000024910000}"/>
    <cellStyle name="Warning Text 28 5 4 3" xfId="38240" xr:uid="{00000000-0005-0000-0000-000025910000}"/>
    <cellStyle name="Warning Text 28 5 5" xfId="20627" xr:uid="{00000000-0005-0000-0000-000026910000}"/>
    <cellStyle name="Warning Text 28 5 5 2" xfId="38242" xr:uid="{00000000-0005-0000-0000-000027910000}"/>
    <cellStyle name="Warning Text 28 5 6" xfId="38235" xr:uid="{00000000-0005-0000-0000-000028910000}"/>
    <cellStyle name="Warning Text 28 6" xfId="20628" xr:uid="{00000000-0005-0000-0000-000029910000}"/>
    <cellStyle name="Warning Text 28 6 2" xfId="20629" xr:uid="{00000000-0005-0000-0000-00002A910000}"/>
    <cellStyle name="Warning Text 28 6 2 2" xfId="20630" xr:uid="{00000000-0005-0000-0000-00002B910000}"/>
    <cellStyle name="Warning Text 28 6 2 2 2" xfId="38245" xr:uid="{00000000-0005-0000-0000-00002C910000}"/>
    <cellStyle name="Warning Text 28 6 2 3" xfId="38244" xr:uid="{00000000-0005-0000-0000-00002D910000}"/>
    <cellStyle name="Warning Text 28 6 3" xfId="20631" xr:uid="{00000000-0005-0000-0000-00002E910000}"/>
    <cellStyle name="Warning Text 28 6 3 2" xfId="20632" xr:uid="{00000000-0005-0000-0000-00002F910000}"/>
    <cellStyle name="Warning Text 28 6 3 2 2" xfId="38247" xr:uid="{00000000-0005-0000-0000-000030910000}"/>
    <cellStyle name="Warning Text 28 6 3 3" xfId="38246" xr:uid="{00000000-0005-0000-0000-000031910000}"/>
    <cellStyle name="Warning Text 28 6 4" xfId="20633" xr:uid="{00000000-0005-0000-0000-000032910000}"/>
    <cellStyle name="Warning Text 28 6 4 2" xfId="38248" xr:uid="{00000000-0005-0000-0000-000033910000}"/>
    <cellStyle name="Warning Text 28 6 5" xfId="38243" xr:uid="{00000000-0005-0000-0000-000034910000}"/>
    <cellStyle name="Warning Text 28 7" xfId="20634" xr:uid="{00000000-0005-0000-0000-000035910000}"/>
    <cellStyle name="Warning Text 28 7 2" xfId="20635" xr:uid="{00000000-0005-0000-0000-000036910000}"/>
    <cellStyle name="Warning Text 28 7 2 2" xfId="38250" xr:uid="{00000000-0005-0000-0000-000037910000}"/>
    <cellStyle name="Warning Text 28 7 3" xfId="38249" xr:uid="{00000000-0005-0000-0000-000038910000}"/>
    <cellStyle name="Warning Text 28 8" xfId="20636" xr:uid="{00000000-0005-0000-0000-000039910000}"/>
    <cellStyle name="Warning Text 28 8 2" xfId="20637" xr:uid="{00000000-0005-0000-0000-00003A910000}"/>
    <cellStyle name="Warning Text 28 8 2 2" xfId="38252" xr:uid="{00000000-0005-0000-0000-00003B910000}"/>
    <cellStyle name="Warning Text 28 8 3" xfId="38251" xr:uid="{00000000-0005-0000-0000-00003C910000}"/>
    <cellStyle name="Warning Text 28 9" xfId="20638" xr:uid="{00000000-0005-0000-0000-00003D910000}"/>
    <cellStyle name="Warning Text 28 9 2" xfId="20639" xr:uid="{00000000-0005-0000-0000-00003E910000}"/>
    <cellStyle name="Warning Text 28 9 2 2" xfId="38254" xr:uid="{00000000-0005-0000-0000-00003F910000}"/>
    <cellStyle name="Warning Text 28 9 3" xfId="38253" xr:uid="{00000000-0005-0000-0000-000040910000}"/>
    <cellStyle name="Warning Text 29" xfId="20640" xr:uid="{00000000-0005-0000-0000-000041910000}"/>
    <cellStyle name="Warning Text 29 10" xfId="20641" xr:uid="{00000000-0005-0000-0000-000042910000}"/>
    <cellStyle name="Warning Text 29 10 2" xfId="20642" xr:uid="{00000000-0005-0000-0000-000043910000}"/>
    <cellStyle name="Warning Text 29 10 2 2" xfId="38257" xr:uid="{00000000-0005-0000-0000-000044910000}"/>
    <cellStyle name="Warning Text 29 10 3" xfId="38256" xr:uid="{00000000-0005-0000-0000-000045910000}"/>
    <cellStyle name="Warning Text 29 11" xfId="20643" xr:uid="{00000000-0005-0000-0000-000046910000}"/>
    <cellStyle name="Warning Text 29 11 2" xfId="38258" xr:uid="{00000000-0005-0000-0000-000047910000}"/>
    <cellStyle name="Warning Text 29 12" xfId="38255" xr:uid="{00000000-0005-0000-0000-000048910000}"/>
    <cellStyle name="Warning Text 29 2" xfId="20644" xr:uid="{00000000-0005-0000-0000-000049910000}"/>
    <cellStyle name="Warning Text 29 2 2" xfId="20645" xr:uid="{00000000-0005-0000-0000-00004A910000}"/>
    <cellStyle name="Warning Text 29 2 2 2" xfId="20646" xr:uid="{00000000-0005-0000-0000-00004B910000}"/>
    <cellStyle name="Warning Text 29 2 2 2 2" xfId="38261" xr:uid="{00000000-0005-0000-0000-00004C910000}"/>
    <cellStyle name="Warning Text 29 2 2 3" xfId="38260" xr:uid="{00000000-0005-0000-0000-00004D910000}"/>
    <cellStyle name="Warning Text 29 2 3" xfId="20647" xr:uid="{00000000-0005-0000-0000-00004E910000}"/>
    <cellStyle name="Warning Text 29 2 3 2" xfId="20648" xr:uid="{00000000-0005-0000-0000-00004F910000}"/>
    <cellStyle name="Warning Text 29 2 3 2 2" xfId="38263" xr:uid="{00000000-0005-0000-0000-000050910000}"/>
    <cellStyle name="Warning Text 29 2 3 3" xfId="38262" xr:uid="{00000000-0005-0000-0000-000051910000}"/>
    <cellStyle name="Warning Text 29 2 4" xfId="20649" xr:uid="{00000000-0005-0000-0000-000052910000}"/>
    <cellStyle name="Warning Text 29 2 4 2" xfId="38264" xr:uid="{00000000-0005-0000-0000-000053910000}"/>
    <cellStyle name="Warning Text 29 2 5" xfId="38259" xr:uid="{00000000-0005-0000-0000-000054910000}"/>
    <cellStyle name="Warning Text 29 3" xfId="20650" xr:uid="{00000000-0005-0000-0000-000055910000}"/>
    <cellStyle name="Warning Text 29 3 2" xfId="20651" xr:uid="{00000000-0005-0000-0000-000056910000}"/>
    <cellStyle name="Warning Text 29 3 2 2" xfId="20652" xr:uid="{00000000-0005-0000-0000-000057910000}"/>
    <cellStyle name="Warning Text 29 3 2 2 2" xfId="38267" xr:uid="{00000000-0005-0000-0000-000058910000}"/>
    <cellStyle name="Warning Text 29 3 2 3" xfId="38266" xr:uid="{00000000-0005-0000-0000-000059910000}"/>
    <cellStyle name="Warning Text 29 3 3" xfId="20653" xr:uid="{00000000-0005-0000-0000-00005A910000}"/>
    <cellStyle name="Warning Text 29 3 3 2" xfId="20654" xr:uid="{00000000-0005-0000-0000-00005B910000}"/>
    <cellStyle name="Warning Text 29 3 3 2 2" xfId="38269" xr:uid="{00000000-0005-0000-0000-00005C910000}"/>
    <cellStyle name="Warning Text 29 3 3 3" xfId="38268" xr:uid="{00000000-0005-0000-0000-00005D910000}"/>
    <cellStyle name="Warning Text 29 3 4" xfId="20655" xr:uid="{00000000-0005-0000-0000-00005E910000}"/>
    <cellStyle name="Warning Text 29 3 4 2" xfId="38270" xr:uid="{00000000-0005-0000-0000-00005F910000}"/>
    <cellStyle name="Warning Text 29 3 5" xfId="38265" xr:uid="{00000000-0005-0000-0000-000060910000}"/>
    <cellStyle name="Warning Text 29 4" xfId="20656" xr:uid="{00000000-0005-0000-0000-000061910000}"/>
    <cellStyle name="Warning Text 29 4 2" xfId="20657" xr:uid="{00000000-0005-0000-0000-000062910000}"/>
    <cellStyle name="Warning Text 29 4 2 2" xfId="20658" xr:uid="{00000000-0005-0000-0000-000063910000}"/>
    <cellStyle name="Warning Text 29 4 2 2 2" xfId="38273" xr:uid="{00000000-0005-0000-0000-000064910000}"/>
    <cellStyle name="Warning Text 29 4 2 3" xfId="38272" xr:uid="{00000000-0005-0000-0000-000065910000}"/>
    <cellStyle name="Warning Text 29 4 3" xfId="20659" xr:uid="{00000000-0005-0000-0000-000066910000}"/>
    <cellStyle name="Warning Text 29 4 3 2" xfId="20660" xr:uid="{00000000-0005-0000-0000-000067910000}"/>
    <cellStyle name="Warning Text 29 4 3 2 2" xfId="38275" xr:uid="{00000000-0005-0000-0000-000068910000}"/>
    <cellStyle name="Warning Text 29 4 3 3" xfId="38274" xr:uid="{00000000-0005-0000-0000-000069910000}"/>
    <cellStyle name="Warning Text 29 4 4" xfId="20661" xr:uid="{00000000-0005-0000-0000-00006A910000}"/>
    <cellStyle name="Warning Text 29 4 4 2" xfId="38276" xr:uid="{00000000-0005-0000-0000-00006B910000}"/>
    <cellStyle name="Warning Text 29 4 5" xfId="38271" xr:uid="{00000000-0005-0000-0000-00006C910000}"/>
    <cellStyle name="Warning Text 29 5" xfId="20662" xr:uid="{00000000-0005-0000-0000-00006D910000}"/>
    <cellStyle name="Warning Text 29 5 2" xfId="20663" xr:uid="{00000000-0005-0000-0000-00006E910000}"/>
    <cellStyle name="Warning Text 29 5 2 2" xfId="20664" xr:uid="{00000000-0005-0000-0000-00006F910000}"/>
    <cellStyle name="Warning Text 29 5 2 2 2" xfId="38279" xr:uid="{00000000-0005-0000-0000-000070910000}"/>
    <cellStyle name="Warning Text 29 5 2 3" xfId="38278" xr:uid="{00000000-0005-0000-0000-000071910000}"/>
    <cellStyle name="Warning Text 29 5 3" xfId="20665" xr:uid="{00000000-0005-0000-0000-000072910000}"/>
    <cellStyle name="Warning Text 29 5 3 2" xfId="20666" xr:uid="{00000000-0005-0000-0000-000073910000}"/>
    <cellStyle name="Warning Text 29 5 3 2 2" xfId="38281" xr:uid="{00000000-0005-0000-0000-000074910000}"/>
    <cellStyle name="Warning Text 29 5 3 3" xfId="38280" xr:uid="{00000000-0005-0000-0000-000075910000}"/>
    <cellStyle name="Warning Text 29 5 4" xfId="20667" xr:uid="{00000000-0005-0000-0000-000076910000}"/>
    <cellStyle name="Warning Text 29 5 4 2" xfId="20668" xr:uid="{00000000-0005-0000-0000-000077910000}"/>
    <cellStyle name="Warning Text 29 5 4 2 2" xfId="38283" xr:uid="{00000000-0005-0000-0000-000078910000}"/>
    <cellStyle name="Warning Text 29 5 4 3" xfId="38282" xr:uid="{00000000-0005-0000-0000-000079910000}"/>
    <cellStyle name="Warning Text 29 5 5" xfId="20669" xr:uid="{00000000-0005-0000-0000-00007A910000}"/>
    <cellStyle name="Warning Text 29 5 5 2" xfId="38284" xr:uid="{00000000-0005-0000-0000-00007B910000}"/>
    <cellStyle name="Warning Text 29 5 6" xfId="38277" xr:uid="{00000000-0005-0000-0000-00007C910000}"/>
    <cellStyle name="Warning Text 29 6" xfId="20670" xr:uid="{00000000-0005-0000-0000-00007D910000}"/>
    <cellStyle name="Warning Text 29 6 2" xfId="20671" xr:uid="{00000000-0005-0000-0000-00007E910000}"/>
    <cellStyle name="Warning Text 29 6 2 2" xfId="20672" xr:uid="{00000000-0005-0000-0000-00007F910000}"/>
    <cellStyle name="Warning Text 29 6 2 2 2" xfId="38287" xr:uid="{00000000-0005-0000-0000-000080910000}"/>
    <cellStyle name="Warning Text 29 6 2 3" xfId="38286" xr:uid="{00000000-0005-0000-0000-000081910000}"/>
    <cellStyle name="Warning Text 29 6 3" xfId="20673" xr:uid="{00000000-0005-0000-0000-000082910000}"/>
    <cellStyle name="Warning Text 29 6 3 2" xfId="20674" xr:uid="{00000000-0005-0000-0000-000083910000}"/>
    <cellStyle name="Warning Text 29 6 3 2 2" xfId="38289" xr:uid="{00000000-0005-0000-0000-000084910000}"/>
    <cellStyle name="Warning Text 29 6 3 3" xfId="38288" xr:uid="{00000000-0005-0000-0000-000085910000}"/>
    <cellStyle name="Warning Text 29 6 4" xfId="20675" xr:uid="{00000000-0005-0000-0000-000086910000}"/>
    <cellStyle name="Warning Text 29 6 4 2" xfId="38290" xr:uid="{00000000-0005-0000-0000-000087910000}"/>
    <cellStyle name="Warning Text 29 6 5" xfId="38285" xr:uid="{00000000-0005-0000-0000-000088910000}"/>
    <cellStyle name="Warning Text 29 7" xfId="20676" xr:uid="{00000000-0005-0000-0000-000089910000}"/>
    <cellStyle name="Warning Text 29 7 2" xfId="20677" xr:uid="{00000000-0005-0000-0000-00008A910000}"/>
    <cellStyle name="Warning Text 29 7 2 2" xfId="38292" xr:uid="{00000000-0005-0000-0000-00008B910000}"/>
    <cellStyle name="Warning Text 29 7 3" xfId="38291" xr:uid="{00000000-0005-0000-0000-00008C910000}"/>
    <cellStyle name="Warning Text 29 8" xfId="20678" xr:uid="{00000000-0005-0000-0000-00008D910000}"/>
    <cellStyle name="Warning Text 29 8 2" xfId="20679" xr:uid="{00000000-0005-0000-0000-00008E910000}"/>
    <cellStyle name="Warning Text 29 8 2 2" xfId="38294" xr:uid="{00000000-0005-0000-0000-00008F910000}"/>
    <cellStyle name="Warning Text 29 8 3" xfId="38293" xr:uid="{00000000-0005-0000-0000-000090910000}"/>
    <cellStyle name="Warning Text 29 9" xfId="20680" xr:uid="{00000000-0005-0000-0000-000091910000}"/>
    <cellStyle name="Warning Text 29 9 2" xfId="20681" xr:uid="{00000000-0005-0000-0000-000092910000}"/>
    <cellStyle name="Warning Text 29 9 2 2" xfId="38296" xr:uid="{00000000-0005-0000-0000-000093910000}"/>
    <cellStyle name="Warning Text 29 9 3" xfId="38295" xr:uid="{00000000-0005-0000-0000-000094910000}"/>
    <cellStyle name="Warning Text 3" xfId="20682" xr:uid="{00000000-0005-0000-0000-000095910000}"/>
    <cellStyle name="Warning Text 3 10" xfId="20683" xr:uid="{00000000-0005-0000-0000-000096910000}"/>
    <cellStyle name="Warning Text 3 10 2" xfId="20684" xr:uid="{00000000-0005-0000-0000-000097910000}"/>
    <cellStyle name="Warning Text 3 10 2 2" xfId="38299" xr:uid="{00000000-0005-0000-0000-000098910000}"/>
    <cellStyle name="Warning Text 3 10 3" xfId="38298" xr:uid="{00000000-0005-0000-0000-000099910000}"/>
    <cellStyle name="Warning Text 3 11" xfId="20685" xr:uid="{00000000-0005-0000-0000-00009A910000}"/>
    <cellStyle name="Warning Text 3 11 2" xfId="38300" xr:uid="{00000000-0005-0000-0000-00009B910000}"/>
    <cellStyle name="Warning Text 3 12" xfId="38297" xr:uid="{00000000-0005-0000-0000-00009C910000}"/>
    <cellStyle name="Warning Text 3 2" xfId="20686" xr:uid="{00000000-0005-0000-0000-00009D910000}"/>
    <cellStyle name="Warning Text 3 2 2" xfId="20687" xr:uid="{00000000-0005-0000-0000-00009E910000}"/>
    <cellStyle name="Warning Text 3 2 2 2" xfId="20688" xr:uid="{00000000-0005-0000-0000-00009F910000}"/>
    <cellStyle name="Warning Text 3 2 2 2 2" xfId="38303" xr:uid="{00000000-0005-0000-0000-0000A0910000}"/>
    <cellStyle name="Warning Text 3 2 2 3" xfId="38302" xr:uid="{00000000-0005-0000-0000-0000A1910000}"/>
    <cellStyle name="Warning Text 3 2 3" xfId="20689" xr:uid="{00000000-0005-0000-0000-0000A2910000}"/>
    <cellStyle name="Warning Text 3 2 3 2" xfId="20690" xr:uid="{00000000-0005-0000-0000-0000A3910000}"/>
    <cellStyle name="Warning Text 3 2 3 2 2" xfId="38305" xr:uid="{00000000-0005-0000-0000-0000A4910000}"/>
    <cellStyle name="Warning Text 3 2 3 3" xfId="38304" xr:uid="{00000000-0005-0000-0000-0000A5910000}"/>
    <cellStyle name="Warning Text 3 2 4" xfId="20691" xr:uid="{00000000-0005-0000-0000-0000A6910000}"/>
    <cellStyle name="Warning Text 3 2 4 2" xfId="38306" xr:uid="{00000000-0005-0000-0000-0000A7910000}"/>
    <cellStyle name="Warning Text 3 2 5" xfId="38301" xr:uid="{00000000-0005-0000-0000-0000A8910000}"/>
    <cellStyle name="Warning Text 3 3" xfId="20692" xr:uid="{00000000-0005-0000-0000-0000A9910000}"/>
    <cellStyle name="Warning Text 3 3 2" xfId="20693" xr:uid="{00000000-0005-0000-0000-0000AA910000}"/>
    <cellStyle name="Warning Text 3 3 2 2" xfId="20694" xr:uid="{00000000-0005-0000-0000-0000AB910000}"/>
    <cellStyle name="Warning Text 3 3 2 2 2" xfId="38309" xr:uid="{00000000-0005-0000-0000-0000AC910000}"/>
    <cellStyle name="Warning Text 3 3 2 3" xfId="38308" xr:uid="{00000000-0005-0000-0000-0000AD910000}"/>
    <cellStyle name="Warning Text 3 3 3" xfId="20695" xr:uid="{00000000-0005-0000-0000-0000AE910000}"/>
    <cellStyle name="Warning Text 3 3 3 2" xfId="20696" xr:uid="{00000000-0005-0000-0000-0000AF910000}"/>
    <cellStyle name="Warning Text 3 3 3 2 2" xfId="38311" xr:uid="{00000000-0005-0000-0000-0000B0910000}"/>
    <cellStyle name="Warning Text 3 3 3 3" xfId="38310" xr:uid="{00000000-0005-0000-0000-0000B1910000}"/>
    <cellStyle name="Warning Text 3 3 4" xfId="20697" xr:uid="{00000000-0005-0000-0000-0000B2910000}"/>
    <cellStyle name="Warning Text 3 3 4 2" xfId="38312" xr:uid="{00000000-0005-0000-0000-0000B3910000}"/>
    <cellStyle name="Warning Text 3 3 5" xfId="38307" xr:uid="{00000000-0005-0000-0000-0000B4910000}"/>
    <cellStyle name="Warning Text 3 4" xfId="20698" xr:uid="{00000000-0005-0000-0000-0000B5910000}"/>
    <cellStyle name="Warning Text 3 4 2" xfId="20699" xr:uid="{00000000-0005-0000-0000-0000B6910000}"/>
    <cellStyle name="Warning Text 3 4 2 2" xfId="20700" xr:uid="{00000000-0005-0000-0000-0000B7910000}"/>
    <cellStyle name="Warning Text 3 4 2 2 2" xfId="38315" xr:uid="{00000000-0005-0000-0000-0000B8910000}"/>
    <cellStyle name="Warning Text 3 4 2 3" xfId="38314" xr:uid="{00000000-0005-0000-0000-0000B9910000}"/>
    <cellStyle name="Warning Text 3 4 3" xfId="20701" xr:uid="{00000000-0005-0000-0000-0000BA910000}"/>
    <cellStyle name="Warning Text 3 4 3 2" xfId="20702" xr:uid="{00000000-0005-0000-0000-0000BB910000}"/>
    <cellStyle name="Warning Text 3 4 3 2 2" xfId="38317" xr:uid="{00000000-0005-0000-0000-0000BC910000}"/>
    <cellStyle name="Warning Text 3 4 3 3" xfId="38316" xr:uid="{00000000-0005-0000-0000-0000BD910000}"/>
    <cellStyle name="Warning Text 3 4 4" xfId="20703" xr:uid="{00000000-0005-0000-0000-0000BE910000}"/>
    <cellStyle name="Warning Text 3 4 4 2" xfId="38318" xr:uid="{00000000-0005-0000-0000-0000BF910000}"/>
    <cellStyle name="Warning Text 3 4 5" xfId="38313" xr:uid="{00000000-0005-0000-0000-0000C0910000}"/>
    <cellStyle name="Warning Text 3 5" xfId="20704" xr:uid="{00000000-0005-0000-0000-0000C1910000}"/>
    <cellStyle name="Warning Text 3 5 2" xfId="20705" xr:uid="{00000000-0005-0000-0000-0000C2910000}"/>
    <cellStyle name="Warning Text 3 5 2 2" xfId="20706" xr:uid="{00000000-0005-0000-0000-0000C3910000}"/>
    <cellStyle name="Warning Text 3 5 2 2 2" xfId="38321" xr:uid="{00000000-0005-0000-0000-0000C4910000}"/>
    <cellStyle name="Warning Text 3 5 2 3" xfId="38320" xr:uid="{00000000-0005-0000-0000-0000C5910000}"/>
    <cellStyle name="Warning Text 3 5 3" xfId="20707" xr:uid="{00000000-0005-0000-0000-0000C6910000}"/>
    <cellStyle name="Warning Text 3 5 3 2" xfId="20708" xr:uid="{00000000-0005-0000-0000-0000C7910000}"/>
    <cellStyle name="Warning Text 3 5 3 2 2" xfId="38323" xr:uid="{00000000-0005-0000-0000-0000C8910000}"/>
    <cellStyle name="Warning Text 3 5 3 3" xfId="38322" xr:uid="{00000000-0005-0000-0000-0000C9910000}"/>
    <cellStyle name="Warning Text 3 5 4" xfId="20709" xr:uid="{00000000-0005-0000-0000-0000CA910000}"/>
    <cellStyle name="Warning Text 3 5 4 2" xfId="20710" xr:uid="{00000000-0005-0000-0000-0000CB910000}"/>
    <cellStyle name="Warning Text 3 5 4 2 2" xfId="38325" xr:uid="{00000000-0005-0000-0000-0000CC910000}"/>
    <cellStyle name="Warning Text 3 5 4 3" xfId="38324" xr:uid="{00000000-0005-0000-0000-0000CD910000}"/>
    <cellStyle name="Warning Text 3 5 5" xfId="20711" xr:uid="{00000000-0005-0000-0000-0000CE910000}"/>
    <cellStyle name="Warning Text 3 5 5 2" xfId="38326" xr:uid="{00000000-0005-0000-0000-0000CF910000}"/>
    <cellStyle name="Warning Text 3 5 6" xfId="38319" xr:uid="{00000000-0005-0000-0000-0000D0910000}"/>
    <cellStyle name="Warning Text 3 6" xfId="20712" xr:uid="{00000000-0005-0000-0000-0000D1910000}"/>
    <cellStyle name="Warning Text 3 6 2" xfId="20713" xr:uid="{00000000-0005-0000-0000-0000D2910000}"/>
    <cellStyle name="Warning Text 3 6 2 2" xfId="20714" xr:uid="{00000000-0005-0000-0000-0000D3910000}"/>
    <cellStyle name="Warning Text 3 6 2 2 2" xfId="38329" xr:uid="{00000000-0005-0000-0000-0000D4910000}"/>
    <cellStyle name="Warning Text 3 6 2 3" xfId="38328" xr:uid="{00000000-0005-0000-0000-0000D5910000}"/>
    <cellStyle name="Warning Text 3 6 3" xfId="20715" xr:uid="{00000000-0005-0000-0000-0000D6910000}"/>
    <cellStyle name="Warning Text 3 6 3 2" xfId="20716" xr:uid="{00000000-0005-0000-0000-0000D7910000}"/>
    <cellStyle name="Warning Text 3 6 3 2 2" xfId="38331" xr:uid="{00000000-0005-0000-0000-0000D8910000}"/>
    <cellStyle name="Warning Text 3 6 3 3" xfId="38330" xr:uid="{00000000-0005-0000-0000-0000D9910000}"/>
    <cellStyle name="Warning Text 3 6 4" xfId="20717" xr:uid="{00000000-0005-0000-0000-0000DA910000}"/>
    <cellStyle name="Warning Text 3 6 4 2" xfId="38332" xr:uid="{00000000-0005-0000-0000-0000DB910000}"/>
    <cellStyle name="Warning Text 3 6 5" xfId="38327" xr:uid="{00000000-0005-0000-0000-0000DC910000}"/>
    <cellStyle name="Warning Text 3 7" xfId="20718" xr:uid="{00000000-0005-0000-0000-0000DD910000}"/>
    <cellStyle name="Warning Text 3 7 2" xfId="20719" xr:uid="{00000000-0005-0000-0000-0000DE910000}"/>
    <cellStyle name="Warning Text 3 7 2 2" xfId="38334" xr:uid="{00000000-0005-0000-0000-0000DF910000}"/>
    <cellStyle name="Warning Text 3 7 3" xfId="38333" xr:uid="{00000000-0005-0000-0000-0000E0910000}"/>
    <cellStyle name="Warning Text 3 8" xfId="20720" xr:uid="{00000000-0005-0000-0000-0000E1910000}"/>
    <cellStyle name="Warning Text 3 8 2" xfId="20721" xr:uid="{00000000-0005-0000-0000-0000E2910000}"/>
    <cellStyle name="Warning Text 3 8 2 2" xfId="38336" xr:uid="{00000000-0005-0000-0000-0000E3910000}"/>
    <cellStyle name="Warning Text 3 8 3" xfId="38335" xr:uid="{00000000-0005-0000-0000-0000E4910000}"/>
    <cellStyle name="Warning Text 3 9" xfId="20722" xr:uid="{00000000-0005-0000-0000-0000E5910000}"/>
    <cellStyle name="Warning Text 3 9 2" xfId="20723" xr:uid="{00000000-0005-0000-0000-0000E6910000}"/>
    <cellStyle name="Warning Text 3 9 2 2" xfId="38338" xr:uid="{00000000-0005-0000-0000-0000E7910000}"/>
    <cellStyle name="Warning Text 3 9 3" xfId="38337" xr:uid="{00000000-0005-0000-0000-0000E8910000}"/>
    <cellStyle name="Warning Text 30" xfId="20724" xr:uid="{00000000-0005-0000-0000-0000E9910000}"/>
    <cellStyle name="Warning Text 30 10" xfId="20725" xr:uid="{00000000-0005-0000-0000-0000EA910000}"/>
    <cellStyle name="Warning Text 30 10 2" xfId="20726" xr:uid="{00000000-0005-0000-0000-0000EB910000}"/>
    <cellStyle name="Warning Text 30 10 2 2" xfId="38341" xr:uid="{00000000-0005-0000-0000-0000EC910000}"/>
    <cellStyle name="Warning Text 30 10 3" xfId="38340" xr:uid="{00000000-0005-0000-0000-0000ED910000}"/>
    <cellStyle name="Warning Text 30 11" xfId="20727" xr:uid="{00000000-0005-0000-0000-0000EE910000}"/>
    <cellStyle name="Warning Text 30 11 2" xfId="38342" xr:uid="{00000000-0005-0000-0000-0000EF910000}"/>
    <cellStyle name="Warning Text 30 12" xfId="38339" xr:uid="{00000000-0005-0000-0000-0000F0910000}"/>
    <cellStyle name="Warning Text 30 2" xfId="20728" xr:uid="{00000000-0005-0000-0000-0000F1910000}"/>
    <cellStyle name="Warning Text 30 2 2" xfId="20729" xr:uid="{00000000-0005-0000-0000-0000F2910000}"/>
    <cellStyle name="Warning Text 30 2 2 2" xfId="20730" xr:uid="{00000000-0005-0000-0000-0000F3910000}"/>
    <cellStyle name="Warning Text 30 2 2 2 2" xfId="38345" xr:uid="{00000000-0005-0000-0000-0000F4910000}"/>
    <cellStyle name="Warning Text 30 2 2 3" xfId="38344" xr:uid="{00000000-0005-0000-0000-0000F5910000}"/>
    <cellStyle name="Warning Text 30 2 3" xfId="20731" xr:uid="{00000000-0005-0000-0000-0000F6910000}"/>
    <cellStyle name="Warning Text 30 2 3 2" xfId="20732" xr:uid="{00000000-0005-0000-0000-0000F7910000}"/>
    <cellStyle name="Warning Text 30 2 3 2 2" xfId="38347" xr:uid="{00000000-0005-0000-0000-0000F8910000}"/>
    <cellStyle name="Warning Text 30 2 3 3" xfId="38346" xr:uid="{00000000-0005-0000-0000-0000F9910000}"/>
    <cellStyle name="Warning Text 30 2 4" xfId="20733" xr:uid="{00000000-0005-0000-0000-0000FA910000}"/>
    <cellStyle name="Warning Text 30 2 4 2" xfId="38348" xr:uid="{00000000-0005-0000-0000-0000FB910000}"/>
    <cellStyle name="Warning Text 30 2 5" xfId="38343" xr:uid="{00000000-0005-0000-0000-0000FC910000}"/>
    <cellStyle name="Warning Text 30 3" xfId="20734" xr:uid="{00000000-0005-0000-0000-0000FD910000}"/>
    <cellStyle name="Warning Text 30 3 2" xfId="20735" xr:uid="{00000000-0005-0000-0000-0000FE910000}"/>
    <cellStyle name="Warning Text 30 3 2 2" xfId="20736" xr:uid="{00000000-0005-0000-0000-0000FF910000}"/>
    <cellStyle name="Warning Text 30 3 2 2 2" xfId="38351" xr:uid="{00000000-0005-0000-0000-000000920000}"/>
    <cellStyle name="Warning Text 30 3 2 3" xfId="38350" xr:uid="{00000000-0005-0000-0000-000001920000}"/>
    <cellStyle name="Warning Text 30 3 3" xfId="20737" xr:uid="{00000000-0005-0000-0000-000002920000}"/>
    <cellStyle name="Warning Text 30 3 3 2" xfId="20738" xr:uid="{00000000-0005-0000-0000-000003920000}"/>
    <cellStyle name="Warning Text 30 3 3 2 2" xfId="38353" xr:uid="{00000000-0005-0000-0000-000004920000}"/>
    <cellStyle name="Warning Text 30 3 3 3" xfId="38352" xr:uid="{00000000-0005-0000-0000-000005920000}"/>
    <cellStyle name="Warning Text 30 3 4" xfId="20739" xr:uid="{00000000-0005-0000-0000-000006920000}"/>
    <cellStyle name="Warning Text 30 3 4 2" xfId="38354" xr:uid="{00000000-0005-0000-0000-000007920000}"/>
    <cellStyle name="Warning Text 30 3 5" xfId="38349" xr:uid="{00000000-0005-0000-0000-000008920000}"/>
    <cellStyle name="Warning Text 30 4" xfId="20740" xr:uid="{00000000-0005-0000-0000-000009920000}"/>
    <cellStyle name="Warning Text 30 4 2" xfId="20741" xr:uid="{00000000-0005-0000-0000-00000A920000}"/>
    <cellStyle name="Warning Text 30 4 2 2" xfId="20742" xr:uid="{00000000-0005-0000-0000-00000B920000}"/>
    <cellStyle name="Warning Text 30 4 2 2 2" xfId="38357" xr:uid="{00000000-0005-0000-0000-00000C920000}"/>
    <cellStyle name="Warning Text 30 4 2 3" xfId="38356" xr:uid="{00000000-0005-0000-0000-00000D920000}"/>
    <cellStyle name="Warning Text 30 4 3" xfId="20743" xr:uid="{00000000-0005-0000-0000-00000E920000}"/>
    <cellStyle name="Warning Text 30 4 3 2" xfId="20744" xr:uid="{00000000-0005-0000-0000-00000F920000}"/>
    <cellStyle name="Warning Text 30 4 3 2 2" xfId="38359" xr:uid="{00000000-0005-0000-0000-000010920000}"/>
    <cellStyle name="Warning Text 30 4 3 3" xfId="38358" xr:uid="{00000000-0005-0000-0000-000011920000}"/>
    <cellStyle name="Warning Text 30 4 4" xfId="20745" xr:uid="{00000000-0005-0000-0000-000012920000}"/>
    <cellStyle name="Warning Text 30 4 4 2" xfId="38360" xr:uid="{00000000-0005-0000-0000-000013920000}"/>
    <cellStyle name="Warning Text 30 4 5" xfId="38355" xr:uid="{00000000-0005-0000-0000-000014920000}"/>
    <cellStyle name="Warning Text 30 5" xfId="20746" xr:uid="{00000000-0005-0000-0000-000015920000}"/>
    <cellStyle name="Warning Text 30 5 2" xfId="20747" xr:uid="{00000000-0005-0000-0000-000016920000}"/>
    <cellStyle name="Warning Text 30 5 2 2" xfId="20748" xr:uid="{00000000-0005-0000-0000-000017920000}"/>
    <cellStyle name="Warning Text 30 5 2 2 2" xfId="38363" xr:uid="{00000000-0005-0000-0000-000018920000}"/>
    <cellStyle name="Warning Text 30 5 2 3" xfId="38362" xr:uid="{00000000-0005-0000-0000-000019920000}"/>
    <cellStyle name="Warning Text 30 5 3" xfId="20749" xr:uid="{00000000-0005-0000-0000-00001A920000}"/>
    <cellStyle name="Warning Text 30 5 3 2" xfId="20750" xr:uid="{00000000-0005-0000-0000-00001B920000}"/>
    <cellStyle name="Warning Text 30 5 3 2 2" xfId="38365" xr:uid="{00000000-0005-0000-0000-00001C920000}"/>
    <cellStyle name="Warning Text 30 5 3 3" xfId="38364" xr:uid="{00000000-0005-0000-0000-00001D920000}"/>
    <cellStyle name="Warning Text 30 5 4" xfId="20751" xr:uid="{00000000-0005-0000-0000-00001E920000}"/>
    <cellStyle name="Warning Text 30 5 4 2" xfId="20752" xr:uid="{00000000-0005-0000-0000-00001F920000}"/>
    <cellStyle name="Warning Text 30 5 4 2 2" xfId="38367" xr:uid="{00000000-0005-0000-0000-000020920000}"/>
    <cellStyle name="Warning Text 30 5 4 3" xfId="38366" xr:uid="{00000000-0005-0000-0000-000021920000}"/>
    <cellStyle name="Warning Text 30 5 5" xfId="20753" xr:uid="{00000000-0005-0000-0000-000022920000}"/>
    <cellStyle name="Warning Text 30 5 5 2" xfId="38368" xr:uid="{00000000-0005-0000-0000-000023920000}"/>
    <cellStyle name="Warning Text 30 5 6" xfId="38361" xr:uid="{00000000-0005-0000-0000-000024920000}"/>
    <cellStyle name="Warning Text 30 6" xfId="20754" xr:uid="{00000000-0005-0000-0000-000025920000}"/>
    <cellStyle name="Warning Text 30 6 2" xfId="20755" xr:uid="{00000000-0005-0000-0000-000026920000}"/>
    <cellStyle name="Warning Text 30 6 2 2" xfId="20756" xr:uid="{00000000-0005-0000-0000-000027920000}"/>
    <cellStyle name="Warning Text 30 6 2 2 2" xfId="38371" xr:uid="{00000000-0005-0000-0000-000028920000}"/>
    <cellStyle name="Warning Text 30 6 2 3" xfId="38370" xr:uid="{00000000-0005-0000-0000-000029920000}"/>
    <cellStyle name="Warning Text 30 6 3" xfId="20757" xr:uid="{00000000-0005-0000-0000-00002A920000}"/>
    <cellStyle name="Warning Text 30 6 3 2" xfId="20758" xr:uid="{00000000-0005-0000-0000-00002B920000}"/>
    <cellStyle name="Warning Text 30 6 3 2 2" xfId="38373" xr:uid="{00000000-0005-0000-0000-00002C920000}"/>
    <cellStyle name="Warning Text 30 6 3 3" xfId="38372" xr:uid="{00000000-0005-0000-0000-00002D920000}"/>
    <cellStyle name="Warning Text 30 6 4" xfId="20759" xr:uid="{00000000-0005-0000-0000-00002E920000}"/>
    <cellStyle name="Warning Text 30 6 4 2" xfId="38374" xr:uid="{00000000-0005-0000-0000-00002F920000}"/>
    <cellStyle name="Warning Text 30 6 5" xfId="38369" xr:uid="{00000000-0005-0000-0000-000030920000}"/>
    <cellStyle name="Warning Text 30 7" xfId="20760" xr:uid="{00000000-0005-0000-0000-000031920000}"/>
    <cellStyle name="Warning Text 30 7 2" xfId="20761" xr:uid="{00000000-0005-0000-0000-000032920000}"/>
    <cellStyle name="Warning Text 30 7 2 2" xfId="38376" xr:uid="{00000000-0005-0000-0000-000033920000}"/>
    <cellStyle name="Warning Text 30 7 3" xfId="38375" xr:uid="{00000000-0005-0000-0000-000034920000}"/>
    <cellStyle name="Warning Text 30 8" xfId="20762" xr:uid="{00000000-0005-0000-0000-000035920000}"/>
    <cellStyle name="Warning Text 30 8 2" xfId="20763" xr:uid="{00000000-0005-0000-0000-000036920000}"/>
    <cellStyle name="Warning Text 30 8 2 2" xfId="38378" xr:uid="{00000000-0005-0000-0000-000037920000}"/>
    <cellStyle name="Warning Text 30 8 3" xfId="38377" xr:uid="{00000000-0005-0000-0000-000038920000}"/>
    <cellStyle name="Warning Text 30 9" xfId="20764" xr:uid="{00000000-0005-0000-0000-000039920000}"/>
    <cellStyle name="Warning Text 30 9 2" xfId="20765" xr:uid="{00000000-0005-0000-0000-00003A920000}"/>
    <cellStyle name="Warning Text 30 9 2 2" xfId="38380" xr:uid="{00000000-0005-0000-0000-00003B920000}"/>
    <cellStyle name="Warning Text 30 9 3" xfId="38379" xr:uid="{00000000-0005-0000-0000-00003C920000}"/>
    <cellStyle name="Warning Text 31" xfId="20766" xr:uid="{00000000-0005-0000-0000-00003D920000}"/>
    <cellStyle name="Warning Text 31 10" xfId="20767" xr:uid="{00000000-0005-0000-0000-00003E920000}"/>
    <cellStyle name="Warning Text 31 10 2" xfId="20768" xr:uid="{00000000-0005-0000-0000-00003F920000}"/>
    <cellStyle name="Warning Text 31 10 2 2" xfId="38383" xr:uid="{00000000-0005-0000-0000-000040920000}"/>
    <cellStyle name="Warning Text 31 10 3" xfId="38382" xr:uid="{00000000-0005-0000-0000-000041920000}"/>
    <cellStyle name="Warning Text 31 11" xfId="20769" xr:uid="{00000000-0005-0000-0000-000042920000}"/>
    <cellStyle name="Warning Text 31 11 2" xfId="38384" xr:uid="{00000000-0005-0000-0000-000043920000}"/>
    <cellStyle name="Warning Text 31 12" xfId="38381" xr:uid="{00000000-0005-0000-0000-000044920000}"/>
    <cellStyle name="Warning Text 31 2" xfId="20770" xr:uid="{00000000-0005-0000-0000-000045920000}"/>
    <cellStyle name="Warning Text 31 2 2" xfId="20771" xr:uid="{00000000-0005-0000-0000-000046920000}"/>
    <cellStyle name="Warning Text 31 2 2 2" xfId="20772" xr:uid="{00000000-0005-0000-0000-000047920000}"/>
    <cellStyle name="Warning Text 31 2 2 2 2" xfId="38387" xr:uid="{00000000-0005-0000-0000-000048920000}"/>
    <cellStyle name="Warning Text 31 2 2 3" xfId="38386" xr:uid="{00000000-0005-0000-0000-000049920000}"/>
    <cellStyle name="Warning Text 31 2 3" xfId="20773" xr:uid="{00000000-0005-0000-0000-00004A920000}"/>
    <cellStyle name="Warning Text 31 2 3 2" xfId="20774" xr:uid="{00000000-0005-0000-0000-00004B920000}"/>
    <cellStyle name="Warning Text 31 2 3 2 2" xfId="38389" xr:uid="{00000000-0005-0000-0000-00004C920000}"/>
    <cellStyle name="Warning Text 31 2 3 3" xfId="38388" xr:uid="{00000000-0005-0000-0000-00004D920000}"/>
    <cellStyle name="Warning Text 31 2 4" xfId="20775" xr:uid="{00000000-0005-0000-0000-00004E920000}"/>
    <cellStyle name="Warning Text 31 2 4 2" xfId="38390" xr:uid="{00000000-0005-0000-0000-00004F920000}"/>
    <cellStyle name="Warning Text 31 2 5" xfId="38385" xr:uid="{00000000-0005-0000-0000-000050920000}"/>
    <cellStyle name="Warning Text 31 3" xfId="20776" xr:uid="{00000000-0005-0000-0000-000051920000}"/>
    <cellStyle name="Warning Text 31 3 2" xfId="20777" xr:uid="{00000000-0005-0000-0000-000052920000}"/>
    <cellStyle name="Warning Text 31 3 2 2" xfId="20778" xr:uid="{00000000-0005-0000-0000-000053920000}"/>
    <cellStyle name="Warning Text 31 3 2 2 2" xfId="38393" xr:uid="{00000000-0005-0000-0000-000054920000}"/>
    <cellStyle name="Warning Text 31 3 2 3" xfId="38392" xr:uid="{00000000-0005-0000-0000-000055920000}"/>
    <cellStyle name="Warning Text 31 3 3" xfId="20779" xr:uid="{00000000-0005-0000-0000-000056920000}"/>
    <cellStyle name="Warning Text 31 3 3 2" xfId="20780" xr:uid="{00000000-0005-0000-0000-000057920000}"/>
    <cellStyle name="Warning Text 31 3 3 2 2" xfId="38395" xr:uid="{00000000-0005-0000-0000-000058920000}"/>
    <cellStyle name="Warning Text 31 3 3 3" xfId="38394" xr:uid="{00000000-0005-0000-0000-000059920000}"/>
    <cellStyle name="Warning Text 31 3 4" xfId="20781" xr:uid="{00000000-0005-0000-0000-00005A920000}"/>
    <cellStyle name="Warning Text 31 3 4 2" xfId="38396" xr:uid="{00000000-0005-0000-0000-00005B920000}"/>
    <cellStyle name="Warning Text 31 3 5" xfId="38391" xr:uid="{00000000-0005-0000-0000-00005C920000}"/>
    <cellStyle name="Warning Text 31 4" xfId="20782" xr:uid="{00000000-0005-0000-0000-00005D920000}"/>
    <cellStyle name="Warning Text 31 4 2" xfId="20783" xr:uid="{00000000-0005-0000-0000-00005E920000}"/>
    <cellStyle name="Warning Text 31 4 2 2" xfId="20784" xr:uid="{00000000-0005-0000-0000-00005F920000}"/>
    <cellStyle name="Warning Text 31 4 2 2 2" xfId="38399" xr:uid="{00000000-0005-0000-0000-000060920000}"/>
    <cellStyle name="Warning Text 31 4 2 3" xfId="38398" xr:uid="{00000000-0005-0000-0000-000061920000}"/>
    <cellStyle name="Warning Text 31 4 3" xfId="20785" xr:uid="{00000000-0005-0000-0000-000062920000}"/>
    <cellStyle name="Warning Text 31 4 3 2" xfId="20786" xr:uid="{00000000-0005-0000-0000-000063920000}"/>
    <cellStyle name="Warning Text 31 4 3 2 2" xfId="38401" xr:uid="{00000000-0005-0000-0000-000064920000}"/>
    <cellStyle name="Warning Text 31 4 3 3" xfId="38400" xr:uid="{00000000-0005-0000-0000-000065920000}"/>
    <cellStyle name="Warning Text 31 4 4" xfId="20787" xr:uid="{00000000-0005-0000-0000-000066920000}"/>
    <cellStyle name="Warning Text 31 4 4 2" xfId="38402" xr:uid="{00000000-0005-0000-0000-000067920000}"/>
    <cellStyle name="Warning Text 31 4 5" xfId="38397" xr:uid="{00000000-0005-0000-0000-000068920000}"/>
    <cellStyle name="Warning Text 31 5" xfId="20788" xr:uid="{00000000-0005-0000-0000-000069920000}"/>
    <cellStyle name="Warning Text 31 5 2" xfId="20789" xr:uid="{00000000-0005-0000-0000-00006A920000}"/>
    <cellStyle name="Warning Text 31 5 2 2" xfId="20790" xr:uid="{00000000-0005-0000-0000-00006B920000}"/>
    <cellStyle name="Warning Text 31 5 2 2 2" xfId="38405" xr:uid="{00000000-0005-0000-0000-00006C920000}"/>
    <cellStyle name="Warning Text 31 5 2 3" xfId="38404" xr:uid="{00000000-0005-0000-0000-00006D920000}"/>
    <cellStyle name="Warning Text 31 5 3" xfId="20791" xr:uid="{00000000-0005-0000-0000-00006E920000}"/>
    <cellStyle name="Warning Text 31 5 3 2" xfId="20792" xr:uid="{00000000-0005-0000-0000-00006F920000}"/>
    <cellStyle name="Warning Text 31 5 3 2 2" xfId="38407" xr:uid="{00000000-0005-0000-0000-000070920000}"/>
    <cellStyle name="Warning Text 31 5 3 3" xfId="38406" xr:uid="{00000000-0005-0000-0000-000071920000}"/>
    <cellStyle name="Warning Text 31 5 4" xfId="20793" xr:uid="{00000000-0005-0000-0000-000072920000}"/>
    <cellStyle name="Warning Text 31 5 4 2" xfId="20794" xr:uid="{00000000-0005-0000-0000-000073920000}"/>
    <cellStyle name="Warning Text 31 5 4 2 2" xfId="38409" xr:uid="{00000000-0005-0000-0000-000074920000}"/>
    <cellStyle name="Warning Text 31 5 4 3" xfId="38408" xr:uid="{00000000-0005-0000-0000-000075920000}"/>
    <cellStyle name="Warning Text 31 5 5" xfId="20795" xr:uid="{00000000-0005-0000-0000-000076920000}"/>
    <cellStyle name="Warning Text 31 5 5 2" xfId="38410" xr:uid="{00000000-0005-0000-0000-000077920000}"/>
    <cellStyle name="Warning Text 31 5 6" xfId="38403" xr:uid="{00000000-0005-0000-0000-000078920000}"/>
    <cellStyle name="Warning Text 31 6" xfId="20796" xr:uid="{00000000-0005-0000-0000-000079920000}"/>
    <cellStyle name="Warning Text 31 6 2" xfId="20797" xr:uid="{00000000-0005-0000-0000-00007A920000}"/>
    <cellStyle name="Warning Text 31 6 2 2" xfId="20798" xr:uid="{00000000-0005-0000-0000-00007B920000}"/>
    <cellStyle name="Warning Text 31 6 2 2 2" xfId="38413" xr:uid="{00000000-0005-0000-0000-00007C920000}"/>
    <cellStyle name="Warning Text 31 6 2 3" xfId="38412" xr:uid="{00000000-0005-0000-0000-00007D920000}"/>
    <cellStyle name="Warning Text 31 6 3" xfId="20799" xr:uid="{00000000-0005-0000-0000-00007E920000}"/>
    <cellStyle name="Warning Text 31 6 3 2" xfId="20800" xr:uid="{00000000-0005-0000-0000-00007F920000}"/>
    <cellStyle name="Warning Text 31 6 3 2 2" xfId="38415" xr:uid="{00000000-0005-0000-0000-000080920000}"/>
    <cellStyle name="Warning Text 31 6 3 3" xfId="38414" xr:uid="{00000000-0005-0000-0000-000081920000}"/>
    <cellStyle name="Warning Text 31 6 4" xfId="20801" xr:uid="{00000000-0005-0000-0000-000082920000}"/>
    <cellStyle name="Warning Text 31 6 4 2" xfId="38416" xr:uid="{00000000-0005-0000-0000-000083920000}"/>
    <cellStyle name="Warning Text 31 6 5" xfId="38411" xr:uid="{00000000-0005-0000-0000-000084920000}"/>
    <cellStyle name="Warning Text 31 7" xfId="20802" xr:uid="{00000000-0005-0000-0000-000085920000}"/>
    <cellStyle name="Warning Text 31 7 2" xfId="20803" xr:uid="{00000000-0005-0000-0000-000086920000}"/>
    <cellStyle name="Warning Text 31 7 2 2" xfId="38418" xr:uid="{00000000-0005-0000-0000-000087920000}"/>
    <cellStyle name="Warning Text 31 7 3" xfId="38417" xr:uid="{00000000-0005-0000-0000-000088920000}"/>
    <cellStyle name="Warning Text 31 8" xfId="20804" xr:uid="{00000000-0005-0000-0000-000089920000}"/>
    <cellStyle name="Warning Text 31 8 2" xfId="20805" xr:uid="{00000000-0005-0000-0000-00008A920000}"/>
    <cellStyle name="Warning Text 31 8 2 2" xfId="38420" xr:uid="{00000000-0005-0000-0000-00008B920000}"/>
    <cellStyle name="Warning Text 31 8 3" xfId="38419" xr:uid="{00000000-0005-0000-0000-00008C920000}"/>
    <cellStyle name="Warning Text 31 9" xfId="20806" xr:uid="{00000000-0005-0000-0000-00008D920000}"/>
    <cellStyle name="Warning Text 31 9 2" xfId="20807" xr:uid="{00000000-0005-0000-0000-00008E920000}"/>
    <cellStyle name="Warning Text 31 9 2 2" xfId="38422" xr:uid="{00000000-0005-0000-0000-00008F920000}"/>
    <cellStyle name="Warning Text 31 9 3" xfId="38421" xr:uid="{00000000-0005-0000-0000-000090920000}"/>
    <cellStyle name="Warning Text 32" xfId="20808" xr:uid="{00000000-0005-0000-0000-000091920000}"/>
    <cellStyle name="Warning Text 32 10" xfId="20809" xr:uid="{00000000-0005-0000-0000-000092920000}"/>
    <cellStyle name="Warning Text 32 10 2" xfId="20810" xr:uid="{00000000-0005-0000-0000-000093920000}"/>
    <cellStyle name="Warning Text 32 10 2 2" xfId="38425" xr:uid="{00000000-0005-0000-0000-000094920000}"/>
    <cellStyle name="Warning Text 32 10 3" xfId="38424" xr:uid="{00000000-0005-0000-0000-000095920000}"/>
    <cellStyle name="Warning Text 32 11" xfId="20811" xr:uid="{00000000-0005-0000-0000-000096920000}"/>
    <cellStyle name="Warning Text 32 11 2" xfId="38426" xr:uid="{00000000-0005-0000-0000-000097920000}"/>
    <cellStyle name="Warning Text 32 12" xfId="38423" xr:uid="{00000000-0005-0000-0000-000098920000}"/>
    <cellStyle name="Warning Text 32 2" xfId="20812" xr:uid="{00000000-0005-0000-0000-000099920000}"/>
    <cellStyle name="Warning Text 32 2 2" xfId="20813" xr:uid="{00000000-0005-0000-0000-00009A920000}"/>
    <cellStyle name="Warning Text 32 2 2 2" xfId="20814" xr:uid="{00000000-0005-0000-0000-00009B920000}"/>
    <cellStyle name="Warning Text 32 2 2 2 2" xfId="38429" xr:uid="{00000000-0005-0000-0000-00009C920000}"/>
    <cellStyle name="Warning Text 32 2 2 3" xfId="38428" xr:uid="{00000000-0005-0000-0000-00009D920000}"/>
    <cellStyle name="Warning Text 32 2 3" xfId="20815" xr:uid="{00000000-0005-0000-0000-00009E920000}"/>
    <cellStyle name="Warning Text 32 2 3 2" xfId="20816" xr:uid="{00000000-0005-0000-0000-00009F920000}"/>
    <cellStyle name="Warning Text 32 2 3 2 2" xfId="38431" xr:uid="{00000000-0005-0000-0000-0000A0920000}"/>
    <cellStyle name="Warning Text 32 2 3 3" xfId="38430" xr:uid="{00000000-0005-0000-0000-0000A1920000}"/>
    <cellStyle name="Warning Text 32 2 4" xfId="20817" xr:uid="{00000000-0005-0000-0000-0000A2920000}"/>
    <cellStyle name="Warning Text 32 2 4 2" xfId="38432" xr:uid="{00000000-0005-0000-0000-0000A3920000}"/>
    <cellStyle name="Warning Text 32 2 5" xfId="38427" xr:uid="{00000000-0005-0000-0000-0000A4920000}"/>
    <cellStyle name="Warning Text 32 3" xfId="20818" xr:uid="{00000000-0005-0000-0000-0000A5920000}"/>
    <cellStyle name="Warning Text 32 3 2" xfId="20819" xr:uid="{00000000-0005-0000-0000-0000A6920000}"/>
    <cellStyle name="Warning Text 32 3 2 2" xfId="20820" xr:uid="{00000000-0005-0000-0000-0000A7920000}"/>
    <cellStyle name="Warning Text 32 3 2 2 2" xfId="38435" xr:uid="{00000000-0005-0000-0000-0000A8920000}"/>
    <cellStyle name="Warning Text 32 3 2 3" xfId="38434" xr:uid="{00000000-0005-0000-0000-0000A9920000}"/>
    <cellStyle name="Warning Text 32 3 3" xfId="20821" xr:uid="{00000000-0005-0000-0000-0000AA920000}"/>
    <cellStyle name="Warning Text 32 3 3 2" xfId="20822" xr:uid="{00000000-0005-0000-0000-0000AB920000}"/>
    <cellStyle name="Warning Text 32 3 3 2 2" xfId="38437" xr:uid="{00000000-0005-0000-0000-0000AC920000}"/>
    <cellStyle name="Warning Text 32 3 3 3" xfId="38436" xr:uid="{00000000-0005-0000-0000-0000AD920000}"/>
    <cellStyle name="Warning Text 32 3 4" xfId="20823" xr:uid="{00000000-0005-0000-0000-0000AE920000}"/>
    <cellStyle name="Warning Text 32 3 4 2" xfId="38438" xr:uid="{00000000-0005-0000-0000-0000AF920000}"/>
    <cellStyle name="Warning Text 32 3 5" xfId="38433" xr:uid="{00000000-0005-0000-0000-0000B0920000}"/>
    <cellStyle name="Warning Text 32 4" xfId="20824" xr:uid="{00000000-0005-0000-0000-0000B1920000}"/>
    <cellStyle name="Warning Text 32 4 2" xfId="20825" xr:uid="{00000000-0005-0000-0000-0000B2920000}"/>
    <cellStyle name="Warning Text 32 4 2 2" xfId="20826" xr:uid="{00000000-0005-0000-0000-0000B3920000}"/>
    <cellStyle name="Warning Text 32 4 2 2 2" xfId="38441" xr:uid="{00000000-0005-0000-0000-0000B4920000}"/>
    <cellStyle name="Warning Text 32 4 2 3" xfId="38440" xr:uid="{00000000-0005-0000-0000-0000B5920000}"/>
    <cellStyle name="Warning Text 32 4 3" xfId="20827" xr:uid="{00000000-0005-0000-0000-0000B6920000}"/>
    <cellStyle name="Warning Text 32 4 3 2" xfId="20828" xr:uid="{00000000-0005-0000-0000-0000B7920000}"/>
    <cellStyle name="Warning Text 32 4 3 2 2" xfId="38443" xr:uid="{00000000-0005-0000-0000-0000B8920000}"/>
    <cellStyle name="Warning Text 32 4 3 3" xfId="38442" xr:uid="{00000000-0005-0000-0000-0000B9920000}"/>
    <cellStyle name="Warning Text 32 4 4" xfId="20829" xr:uid="{00000000-0005-0000-0000-0000BA920000}"/>
    <cellStyle name="Warning Text 32 4 4 2" xfId="38444" xr:uid="{00000000-0005-0000-0000-0000BB920000}"/>
    <cellStyle name="Warning Text 32 4 5" xfId="38439" xr:uid="{00000000-0005-0000-0000-0000BC920000}"/>
    <cellStyle name="Warning Text 32 5" xfId="20830" xr:uid="{00000000-0005-0000-0000-0000BD920000}"/>
    <cellStyle name="Warning Text 32 5 2" xfId="20831" xr:uid="{00000000-0005-0000-0000-0000BE920000}"/>
    <cellStyle name="Warning Text 32 5 2 2" xfId="20832" xr:uid="{00000000-0005-0000-0000-0000BF920000}"/>
    <cellStyle name="Warning Text 32 5 2 2 2" xfId="38447" xr:uid="{00000000-0005-0000-0000-0000C0920000}"/>
    <cellStyle name="Warning Text 32 5 2 3" xfId="38446" xr:uid="{00000000-0005-0000-0000-0000C1920000}"/>
    <cellStyle name="Warning Text 32 5 3" xfId="20833" xr:uid="{00000000-0005-0000-0000-0000C2920000}"/>
    <cellStyle name="Warning Text 32 5 3 2" xfId="20834" xr:uid="{00000000-0005-0000-0000-0000C3920000}"/>
    <cellStyle name="Warning Text 32 5 3 2 2" xfId="38449" xr:uid="{00000000-0005-0000-0000-0000C4920000}"/>
    <cellStyle name="Warning Text 32 5 3 3" xfId="38448" xr:uid="{00000000-0005-0000-0000-0000C5920000}"/>
    <cellStyle name="Warning Text 32 5 4" xfId="20835" xr:uid="{00000000-0005-0000-0000-0000C6920000}"/>
    <cellStyle name="Warning Text 32 5 4 2" xfId="20836" xr:uid="{00000000-0005-0000-0000-0000C7920000}"/>
    <cellStyle name="Warning Text 32 5 4 2 2" xfId="38451" xr:uid="{00000000-0005-0000-0000-0000C8920000}"/>
    <cellStyle name="Warning Text 32 5 4 3" xfId="38450" xr:uid="{00000000-0005-0000-0000-0000C9920000}"/>
    <cellStyle name="Warning Text 32 5 5" xfId="20837" xr:uid="{00000000-0005-0000-0000-0000CA920000}"/>
    <cellStyle name="Warning Text 32 5 5 2" xfId="38452" xr:uid="{00000000-0005-0000-0000-0000CB920000}"/>
    <cellStyle name="Warning Text 32 5 6" xfId="38445" xr:uid="{00000000-0005-0000-0000-0000CC920000}"/>
    <cellStyle name="Warning Text 32 6" xfId="20838" xr:uid="{00000000-0005-0000-0000-0000CD920000}"/>
    <cellStyle name="Warning Text 32 6 2" xfId="20839" xr:uid="{00000000-0005-0000-0000-0000CE920000}"/>
    <cellStyle name="Warning Text 32 6 2 2" xfId="20840" xr:uid="{00000000-0005-0000-0000-0000CF920000}"/>
    <cellStyle name="Warning Text 32 6 2 2 2" xfId="38455" xr:uid="{00000000-0005-0000-0000-0000D0920000}"/>
    <cellStyle name="Warning Text 32 6 2 3" xfId="38454" xr:uid="{00000000-0005-0000-0000-0000D1920000}"/>
    <cellStyle name="Warning Text 32 6 3" xfId="20841" xr:uid="{00000000-0005-0000-0000-0000D2920000}"/>
    <cellStyle name="Warning Text 32 6 3 2" xfId="20842" xr:uid="{00000000-0005-0000-0000-0000D3920000}"/>
    <cellStyle name="Warning Text 32 6 3 2 2" xfId="38457" xr:uid="{00000000-0005-0000-0000-0000D4920000}"/>
    <cellStyle name="Warning Text 32 6 3 3" xfId="38456" xr:uid="{00000000-0005-0000-0000-0000D5920000}"/>
    <cellStyle name="Warning Text 32 6 4" xfId="20843" xr:uid="{00000000-0005-0000-0000-0000D6920000}"/>
    <cellStyle name="Warning Text 32 6 4 2" xfId="38458" xr:uid="{00000000-0005-0000-0000-0000D7920000}"/>
    <cellStyle name="Warning Text 32 6 5" xfId="38453" xr:uid="{00000000-0005-0000-0000-0000D8920000}"/>
    <cellStyle name="Warning Text 32 7" xfId="20844" xr:uid="{00000000-0005-0000-0000-0000D9920000}"/>
    <cellStyle name="Warning Text 32 7 2" xfId="20845" xr:uid="{00000000-0005-0000-0000-0000DA920000}"/>
    <cellStyle name="Warning Text 32 7 2 2" xfId="38460" xr:uid="{00000000-0005-0000-0000-0000DB920000}"/>
    <cellStyle name="Warning Text 32 7 3" xfId="38459" xr:uid="{00000000-0005-0000-0000-0000DC920000}"/>
    <cellStyle name="Warning Text 32 8" xfId="20846" xr:uid="{00000000-0005-0000-0000-0000DD920000}"/>
    <cellStyle name="Warning Text 32 8 2" xfId="20847" xr:uid="{00000000-0005-0000-0000-0000DE920000}"/>
    <cellStyle name="Warning Text 32 8 2 2" xfId="38462" xr:uid="{00000000-0005-0000-0000-0000DF920000}"/>
    <cellStyle name="Warning Text 32 8 3" xfId="38461" xr:uid="{00000000-0005-0000-0000-0000E0920000}"/>
    <cellStyle name="Warning Text 32 9" xfId="20848" xr:uid="{00000000-0005-0000-0000-0000E1920000}"/>
    <cellStyle name="Warning Text 32 9 2" xfId="20849" xr:uid="{00000000-0005-0000-0000-0000E2920000}"/>
    <cellStyle name="Warning Text 32 9 2 2" xfId="38464" xr:uid="{00000000-0005-0000-0000-0000E3920000}"/>
    <cellStyle name="Warning Text 32 9 3" xfId="38463" xr:uid="{00000000-0005-0000-0000-0000E4920000}"/>
    <cellStyle name="Warning Text 33" xfId="20850" xr:uid="{00000000-0005-0000-0000-0000E5920000}"/>
    <cellStyle name="Warning Text 33 10" xfId="20851" xr:uid="{00000000-0005-0000-0000-0000E6920000}"/>
    <cellStyle name="Warning Text 33 10 2" xfId="20852" xr:uid="{00000000-0005-0000-0000-0000E7920000}"/>
    <cellStyle name="Warning Text 33 10 2 2" xfId="38467" xr:uid="{00000000-0005-0000-0000-0000E8920000}"/>
    <cellStyle name="Warning Text 33 10 3" xfId="38466" xr:uid="{00000000-0005-0000-0000-0000E9920000}"/>
    <cellStyle name="Warning Text 33 11" xfId="20853" xr:uid="{00000000-0005-0000-0000-0000EA920000}"/>
    <cellStyle name="Warning Text 33 11 2" xfId="38468" xr:uid="{00000000-0005-0000-0000-0000EB920000}"/>
    <cellStyle name="Warning Text 33 12" xfId="38465" xr:uid="{00000000-0005-0000-0000-0000EC920000}"/>
    <cellStyle name="Warning Text 33 2" xfId="20854" xr:uid="{00000000-0005-0000-0000-0000ED920000}"/>
    <cellStyle name="Warning Text 33 2 2" xfId="20855" xr:uid="{00000000-0005-0000-0000-0000EE920000}"/>
    <cellStyle name="Warning Text 33 2 2 2" xfId="20856" xr:uid="{00000000-0005-0000-0000-0000EF920000}"/>
    <cellStyle name="Warning Text 33 2 2 2 2" xfId="38471" xr:uid="{00000000-0005-0000-0000-0000F0920000}"/>
    <cellStyle name="Warning Text 33 2 2 3" xfId="38470" xr:uid="{00000000-0005-0000-0000-0000F1920000}"/>
    <cellStyle name="Warning Text 33 2 3" xfId="20857" xr:uid="{00000000-0005-0000-0000-0000F2920000}"/>
    <cellStyle name="Warning Text 33 2 3 2" xfId="20858" xr:uid="{00000000-0005-0000-0000-0000F3920000}"/>
    <cellStyle name="Warning Text 33 2 3 2 2" xfId="38473" xr:uid="{00000000-0005-0000-0000-0000F4920000}"/>
    <cellStyle name="Warning Text 33 2 3 3" xfId="38472" xr:uid="{00000000-0005-0000-0000-0000F5920000}"/>
    <cellStyle name="Warning Text 33 2 4" xfId="20859" xr:uid="{00000000-0005-0000-0000-0000F6920000}"/>
    <cellStyle name="Warning Text 33 2 4 2" xfId="38474" xr:uid="{00000000-0005-0000-0000-0000F7920000}"/>
    <cellStyle name="Warning Text 33 2 5" xfId="38469" xr:uid="{00000000-0005-0000-0000-0000F8920000}"/>
    <cellStyle name="Warning Text 33 3" xfId="20860" xr:uid="{00000000-0005-0000-0000-0000F9920000}"/>
    <cellStyle name="Warning Text 33 3 2" xfId="20861" xr:uid="{00000000-0005-0000-0000-0000FA920000}"/>
    <cellStyle name="Warning Text 33 3 2 2" xfId="20862" xr:uid="{00000000-0005-0000-0000-0000FB920000}"/>
    <cellStyle name="Warning Text 33 3 2 2 2" xfId="38477" xr:uid="{00000000-0005-0000-0000-0000FC920000}"/>
    <cellStyle name="Warning Text 33 3 2 3" xfId="38476" xr:uid="{00000000-0005-0000-0000-0000FD920000}"/>
    <cellStyle name="Warning Text 33 3 3" xfId="20863" xr:uid="{00000000-0005-0000-0000-0000FE920000}"/>
    <cellStyle name="Warning Text 33 3 3 2" xfId="20864" xr:uid="{00000000-0005-0000-0000-0000FF920000}"/>
    <cellStyle name="Warning Text 33 3 3 2 2" xfId="38479" xr:uid="{00000000-0005-0000-0000-000000930000}"/>
    <cellStyle name="Warning Text 33 3 3 3" xfId="38478" xr:uid="{00000000-0005-0000-0000-000001930000}"/>
    <cellStyle name="Warning Text 33 3 4" xfId="20865" xr:uid="{00000000-0005-0000-0000-000002930000}"/>
    <cellStyle name="Warning Text 33 3 4 2" xfId="38480" xr:uid="{00000000-0005-0000-0000-000003930000}"/>
    <cellStyle name="Warning Text 33 3 5" xfId="38475" xr:uid="{00000000-0005-0000-0000-000004930000}"/>
    <cellStyle name="Warning Text 33 4" xfId="20866" xr:uid="{00000000-0005-0000-0000-000005930000}"/>
    <cellStyle name="Warning Text 33 4 2" xfId="20867" xr:uid="{00000000-0005-0000-0000-000006930000}"/>
    <cellStyle name="Warning Text 33 4 2 2" xfId="20868" xr:uid="{00000000-0005-0000-0000-000007930000}"/>
    <cellStyle name="Warning Text 33 4 2 2 2" xfId="38483" xr:uid="{00000000-0005-0000-0000-000008930000}"/>
    <cellStyle name="Warning Text 33 4 2 3" xfId="38482" xr:uid="{00000000-0005-0000-0000-000009930000}"/>
    <cellStyle name="Warning Text 33 4 3" xfId="20869" xr:uid="{00000000-0005-0000-0000-00000A930000}"/>
    <cellStyle name="Warning Text 33 4 3 2" xfId="20870" xr:uid="{00000000-0005-0000-0000-00000B930000}"/>
    <cellStyle name="Warning Text 33 4 3 2 2" xfId="38485" xr:uid="{00000000-0005-0000-0000-00000C930000}"/>
    <cellStyle name="Warning Text 33 4 3 3" xfId="38484" xr:uid="{00000000-0005-0000-0000-00000D930000}"/>
    <cellStyle name="Warning Text 33 4 4" xfId="20871" xr:uid="{00000000-0005-0000-0000-00000E930000}"/>
    <cellStyle name="Warning Text 33 4 4 2" xfId="38486" xr:uid="{00000000-0005-0000-0000-00000F930000}"/>
    <cellStyle name="Warning Text 33 4 5" xfId="38481" xr:uid="{00000000-0005-0000-0000-000010930000}"/>
    <cellStyle name="Warning Text 33 5" xfId="20872" xr:uid="{00000000-0005-0000-0000-000011930000}"/>
    <cellStyle name="Warning Text 33 5 2" xfId="20873" xr:uid="{00000000-0005-0000-0000-000012930000}"/>
    <cellStyle name="Warning Text 33 5 2 2" xfId="20874" xr:uid="{00000000-0005-0000-0000-000013930000}"/>
    <cellStyle name="Warning Text 33 5 2 2 2" xfId="38489" xr:uid="{00000000-0005-0000-0000-000014930000}"/>
    <cellStyle name="Warning Text 33 5 2 3" xfId="38488" xr:uid="{00000000-0005-0000-0000-000015930000}"/>
    <cellStyle name="Warning Text 33 5 3" xfId="20875" xr:uid="{00000000-0005-0000-0000-000016930000}"/>
    <cellStyle name="Warning Text 33 5 3 2" xfId="20876" xr:uid="{00000000-0005-0000-0000-000017930000}"/>
    <cellStyle name="Warning Text 33 5 3 2 2" xfId="38491" xr:uid="{00000000-0005-0000-0000-000018930000}"/>
    <cellStyle name="Warning Text 33 5 3 3" xfId="38490" xr:uid="{00000000-0005-0000-0000-000019930000}"/>
    <cellStyle name="Warning Text 33 5 4" xfId="20877" xr:uid="{00000000-0005-0000-0000-00001A930000}"/>
    <cellStyle name="Warning Text 33 5 4 2" xfId="20878" xr:uid="{00000000-0005-0000-0000-00001B930000}"/>
    <cellStyle name="Warning Text 33 5 4 2 2" xfId="38493" xr:uid="{00000000-0005-0000-0000-00001C930000}"/>
    <cellStyle name="Warning Text 33 5 4 3" xfId="38492" xr:uid="{00000000-0005-0000-0000-00001D930000}"/>
    <cellStyle name="Warning Text 33 5 5" xfId="20879" xr:uid="{00000000-0005-0000-0000-00001E930000}"/>
    <cellStyle name="Warning Text 33 5 5 2" xfId="38494" xr:uid="{00000000-0005-0000-0000-00001F930000}"/>
    <cellStyle name="Warning Text 33 5 6" xfId="38487" xr:uid="{00000000-0005-0000-0000-000020930000}"/>
    <cellStyle name="Warning Text 33 6" xfId="20880" xr:uid="{00000000-0005-0000-0000-000021930000}"/>
    <cellStyle name="Warning Text 33 6 2" xfId="20881" xr:uid="{00000000-0005-0000-0000-000022930000}"/>
    <cellStyle name="Warning Text 33 6 2 2" xfId="20882" xr:uid="{00000000-0005-0000-0000-000023930000}"/>
    <cellStyle name="Warning Text 33 6 2 2 2" xfId="38497" xr:uid="{00000000-0005-0000-0000-000024930000}"/>
    <cellStyle name="Warning Text 33 6 2 3" xfId="38496" xr:uid="{00000000-0005-0000-0000-000025930000}"/>
    <cellStyle name="Warning Text 33 6 3" xfId="20883" xr:uid="{00000000-0005-0000-0000-000026930000}"/>
    <cellStyle name="Warning Text 33 6 3 2" xfId="20884" xr:uid="{00000000-0005-0000-0000-000027930000}"/>
    <cellStyle name="Warning Text 33 6 3 2 2" xfId="38499" xr:uid="{00000000-0005-0000-0000-000028930000}"/>
    <cellStyle name="Warning Text 33 6 3 3" xfId="38498" xr:uid="{00000000-0005-0000-0000-000029930000}"/>
    <cellStyle name="Warning Text 33 6 4" xfId="20885" xr:uid="{00000000-0005-0000-0000-00002A930000}"/>
    <cellStyle name="Warning Text 33 6 4 2" xfId="38500" xr:uid="{00000000-0005-0000-0000-00002B930000}"/>
    <cellStyle name="Warning Text 33 6 5" xfId="38495" xr:uid="{00000000-0005-0000-0000-00002C930000}"/>
    <cellStyle name="Warning Text 33 7" xfId="20886" xr:uid="{00000000-0005-0000-0000-00002D930000}"/>
    <cellStyle name="Warning Text 33 7 2" xfId="20887" xr:uid="{00000000-0005-0000-0000-00002E930000}"/>
    <cellStyle name="Warning Text 33 7 2 2" xfId="38502" xr:uid="{00000000-0005-0000-0000-00002F930000}"/>
    <cellStyle name="Warning Text 33 7 3" xfId="38501" xr:uid="{00000000-0005-0000-0000-000030930000}"/>
    <cellStyle name="Warning Text 33 8" xfId="20888" xr:uid="{00000000-0005-0000-0000-000031930000}"/>
    <cellStyle name="Warning Text 33 8 2" xfId="20889" xr:uid="{00000000-0005-0000-0000-000032930000}"/>
    <cellStyle name="Warning Text 33 8 2 2" xfId="38504" xr:uid="{00000000-0005-0000-0000-000033930000}"/>
    <cellStyle name="Warning Text 33 8 3" xfId="38503" xr:uid="{00000000-0005-0000-0000-000034930000}"/>
    <cellStyle name="Warning Text 33 9" xfId="20890" xr:uid="{00000000-0005-0000-0000-000035930000}"/>
    <cellStyle name="Warning Text 33 9 2" xfId="20891" xr:uid="{00000000-0005-0000-0000-000036930000}"/>
    <cellStyle name="Warning Text 33 9 2 2" xfId="38506" xr:uid="{00000000-0005-0000-0000-000037930000}"/>
    <cellStyle name="Warning Text 33 9 3" xfId="38505" xr:uid="{00000000-0005-0000-0000-000038930000}"/>
    <cellStyle name="Warning Text 34" xfId="20892" xr:uid="{00000000-0005-0000-0000-000039930000}"/>
    <cellStyle name="Warning Text 34 10" xfId="20893" xr:uid="{00000000-0005-0000-0000-00003A930000}"/>
    <cellStyle name="Warning Text 34 10 2" xfId="20894" xr:uid="{00000000-0005-0000-0000-00003B930000}"/>
    <cellStyle name="Warning Text 34 10 2 2" xfId="38509" xr:uid="{00000000-0005-0000-0000-00003C930000}"/>
    <cellStyle name="Warning Text 34 10 3" xfId="38508" xr:uid="{00000000-0005-0000-0000-00003D930000}"/>
    <cellStyle name="Warning Text 34 11" xfId="20895" xr:uid="{00000000-0005-0000-0000-00003E930000}"/>
    <cellStyle name="Warning Text 34 11 2" xfId="38510" xr:uid="{00000000-0005-0000-0000-00003F930000}"/>
    <cellStyle name="Warning Text 34 12" xfId="38507" xr:uid="{00000000-0005-0000-0000-000040930000}"/>
    <cellStyle name="Warning Text 34 2" xfId="20896" xr:uid="{00000000-0005-0000-0000-000041930000}"/>
    <cellStyle name="Warning Text 34 2 2" xfId="20897" xr:uid="{00000000-0005-0000-0000-000042930000}"/>
    <cellStyle name="Warning Text 34 2 2 2" xfId="20898" xr:uid="{00000000-0005-0000-0000-000043930000}"/>
    <cellStyle name="Warning Text 34 2 2 2 2" xfId="38513" xr:uid="{00000000-0005-0000-0000-000044930000}"/>
    <cellStyle name="Warning Text 34 2 2 3" xfId="38512" xr:uid="{00000000-0005-0000-0000-000045930000}"/>
    <cellStyle name="Warning Text 34 2 3" xfId="20899" xr:uid="{00000000-0005-0000-0000-000046930000}"/>
    <cellStyle name="Warning Text 34 2 3 2" xfId="20900" xr:uid="{00000000-0005-0000-0000-000047930000}"/>
    <cellStyle name="Warning Text 34 2 3 2 2" xfId="38515" xr:uid="{00000000-0005-0000-0000-000048930000}"/>
    <cellStyle name="Warning Text 34 2 3 3" xfId="38514" xr:uid="{00000000-0005-0000-0000-000049930000}"/>
    <cellStyle name="Warning Text 34 2 4" xfId="20901" xr:uid="{00000000-0005-0000-0000-00004A930000}"/>
    <cellStyle name="Warning Text 34 2 4 2" xfId="38516" xr:uid="{00000000-0005-0000-0000-00004B930000}"/>
    <cellStyle name="Warning Text 34 2 5" xfId="38511" xr:uid="{00000000-0005-0000-0000-00004C930000}"/>
    <cellStyle name="Warning Text 34 3" xfId="20902" xr:uid="{00000000-0005-0000-0000-00004D930000}"/>
    <cellStyle name="Warning Text 34 3 2" xfId="20903" xr:uid="{00000000-0005-0000-0000-00004E930000}"/>
    <cellStyle name="Warning Text 34 3 2 2" xfId="20904" xr:uid="{00000000-0005-0000-0000-00004F930000}"/>
    <cellStyle name="Warning Text 34 3 2 2 2" xfId="38519" xr:uid="{00000000-0005-0000-0000-000050930000}"/>
    <cellStyle name="Warning Text 34 3 2 3" xfId="38518" xr:uid="{00000000-0005-0000-0000-000051930000}"/>
    <cellStyle name="Warning Text 34 3 3" xfId="20905" xr:uid="{00000000-0005-0000-0000-000052930000}"/>
    <cellStyle name="Warning Text 34 3 3 2" xfId="20906" xr:uid="{00000000-0005-0000-0000-000053930000}"/>
    <cellStyle name="Warning Text 34 3 3 2 2" xfId="38521" xr:uid="{00000000-0005-0000-0000-000054930000}"/>
    <cellStyle name="Warning Text 34 3 3 3" xfId="38520" xr:uid="{00000000-0005-0000-0000-000055930000}"/>
    <cellStyle name="Warning Text 34 3 4" xfId="20907" xr:uid="{00000000-0005-0000-0000-000056930000}"/>
    <cellStyle name="Warning Text 34 3 4 2" xfId="38522" xr:uid="{00000000-0005-0000-0000-000057930000}"/>
    <cellStyle name="Warning Text 34 3 5" xfId="38517" xr:uid="{00000000-0005-0000-0000-000058930000}"/>
    <cellStyle name="Warning Text 34 4" xfId="20908" xr:uid="{00000000-0005-0000-0000-000059930000}"/>
    <cellStyle name="Warning Text 34 4 2" xfId="20909" xr:uid="{00000000-0005-0000-0000-00005A930000}"/>
    <cellStyle name="Warning Text 34 4 2 2" xfId="20910" xr:uid="{00000000-0005-0000-0000-00005B930000}"/>
    <cellStyle name="Warning Text 34 4 2 2 2" xfId="38525" xr:uid="{00000000-0005-0000-0000-00005C930000}"/>
    <cellStyle name="Warning Text 34 4 2 3" xfId="38524" xr:uid="{00000000-0005-0000-0000-00005D930000}"/>
    <cellStyle name="Warning Text 34 4 3" xfId="20911" xr:uid="{00000000-0005-0000-0000-00005E930000}"/>
    <cellStyle name="Warning Text 34 4 3 2" xfId="20912" xr:uid="{00000000-0005-0000-0000-00005F930000}"/>
    <cellStyle name="Warning Text 34 4 3 2 2" xfId="38527" xr:uid="{00000000-0005-0000-0000-000060930000}"/>
    <cellStyle name="Warning Text 34 4 3 3" xfId="38526" xr:uid="{00000000-0005-0000-0000-000061930000}"/>
    <cellStyle name="Warning Text 34 4 4" xfId="20913" xr:uid="{00000000-0005-0000-0000-000062930000}"/>
    <cellStyle name="Warning Text 34 4 4 2" xfId="38528" xr:uid="{00000000-0005-0000-0000-000063930000}"/>
    <cellStyle name="Warning Text 34 4 5" xfId="38523" xr:uid="{00000000-0005-0000-0000-000064930000}"/>
    <cellStyle name="Warning Text 34 5" xfId="20914" xr:uid="{00000000-0005-0000-0000-000065930000}"/>
    <cellStyle name="Warning Text 34 5 2" xfId="20915" xr:uid="{00000000-0005-0000-0000-000066930000}"/>
    <cellStyle name="Warning Text 34 5 2 2" xfId="20916" xr:uid="{00000000-0005-0000-0000-000067930000}"/>
    <cellStyle name="Warning Text 34 5 2 2 2" xfId="38531" xr:uid="{00000000-0005-0000-0000-000068930000}"/>
    <cellStyle name="Warning Text 34 5 2 3" xfId="38530" xr:uid="{00000000-0005-0000-0000-000069930000}"/>
    <cellStyle name="Warning Text 34 5 3" xfId="20917" xr:uid="{00000000-0005-0000-0000-00006A930000}"/>
    <cellStyle name="Warning Text 34 5 3 2" xfId="20918" xr:uid="{00000000-0005-0000-0000-00006B930000}"/>
    <cellStyle name="Warning Text 34 5 3 2 2" xfId="38533" xr:uid="{00000000-0005-0000-0000-00006C930000}"/>
    <cellStyle name="Warning Text 34 5 3 3" xfId="38532" xr:uid="{00000000-0005-0000-0000-00006D930000}"/>
    <cellStyle name="Warning Text 34 5 4" xfId="20919" xr:uid="{00000000-0005-0000-0000-00006E930000}"/>
    <cellStyle name="Warning Text 34 5 4 2" xfId="20920" xr:uid="{00000000-0005-0000-0000-00006F930000}"/>
    <cellStyle name="Warning Text 34 5 4 2 2" xfId="38535" xr:uid="{00000000-0005-0000-0000-000070930000}"/>
    <cellStyle name="Warning Text 34 5 4 3" xfId="38534" xr:uid="{00000000-0005-0000-0000-000071930000}"/>
    <cellStyle name="Warning Text 34 5 5" xfId="20921" xr:uid="{00000000-0005-0000-0000-000072930000}"/>
    <cellStyle name="Warning Text 34 5 5 2" xfId="38536" xr:uid="{00000000-0005-0000-0000-000073930000}"/>
    <cellStyle name="Warning Text 34 5 6" xfId="38529" xr:uid="{00000000-0005-0000-0000-000074930000}"/>
    <cellStyle name="Warning Text 34 6" xfId="20922" xr:uid="{00000000-0005-0000-0000-000075930000}"/>
    <cellStyle name="Warning Text 34 6 2" xfId="20923" xr:uid="{00000000-0005-0000-0000-000076930000}"/>
    <cellStyle name="Warning Text 34 6 2 2" xfId="20924" xr:uid="{00000000-0005-0000-0000-000077930000}"/>
    <cellStyle name="Warning Text 34 6 2 2 2" xfId="38539" xr:uid="{00000000-0005-0000-0000-000078930000}"/>
    <cellStyle name="Warning Text 34 6 2 3" xfId="38538" xr:uid="{00000000-0005-0000-0000-000079930000}"/>
    <cellStyle name="Warning Text 34 6 3" xfId="20925" xr:uid="{00000000-0005-0000-0000-00007A930000}"/>
    <cellStyle name="Warning Text 34 6 3 2" xfId="20926" xr:uid="{00000000-0005-0000-0000-00007B930000}"/>
    <cellStyle name="Warning Text 34 6 3 2 2" xfId="38541" xr:uid="{00000000-0005-0000-0000-00007C930000}"/>
    <cellStyle name="Warning Text 34 6 3 3" xfId="38540" xr:uid="{00000000-0005-0000-0000-00007D930000}"/>
    <cellStyle name="Warning Text 34 6 4" xfId="20927" xr:uid="{00000000-0005-0000-0000-00007E930000}"/>
    <cellStyle name="Warning Text 34 6 4 2" xfId="38542" xr:uid="{00000000-0005-0000-0000-00007F930000}"/>
    <cellStyle name="Warning Text 34 6 5" xfId="38537" xr:uid="{00000000-0005-0000-0000-000080930000}"/>
    <cellStyle name="Warning Text 34 7" xfId="20928" xr:uid="{00000000-0005-0000-0000-000081930000}"/>
    <cellStyle name="Warning Text 34 7 2" xfId="20929" xr:uid="{00000000-0005-0000-0000-000082930000}"/>
    <cellStyle name="Warning Text 34 7 2 2" xfId="38544" xr:uid="{00000000-0005-0000-0000-000083930000}"/>
    <cellStyle name="Warning Text 34 7 3" xfId="38543" xr:uid="{00000000-0005-0000-0000-000084930000}"/>
    <cellStyle name="Warning Text 34 8" xfId="20930" xr:uid="{00000000-0005-0000-0000-000085930000}"/>
    <cellStyle name="Warning Text 34 8 2" xfId="20931" xr:uid="{00000000-0005-0000-0000-000086930000}"/>
    <cellStyle name="Warning Text 34 8 2 2" xfId="38546" xr:uid="{00000000-0005-0000-0000-000087930000}"/>
    <cellStyle name="Warning Text 34 8 3" xfId="38545" xr:uid="{00000000-0005-0000-0000-000088930000}"/>
    <cellStyle name="Warning Text 34 9" xfId="20932" xr:uid="{00000000-0005-0000-0000-000089930000}"/>
    <cellStyle name="Warning Text 34 9 2" xfId="20933" xr:uid="{00000000-0005-0000-0000-00008A930000}"/>
    <cellStyle name="Warning Text 34 9 2 2" xfId="38548" xr:uid="{00000000-0005-0000-0000-00008B930000}"/>
    <cellStyle name="Warning Text 34 9 3" xfId="38547" xr:uid="{00000000-0005-0000-0000-00008C930000}"/>
    <cellStyle name="Warning Text 35" xfId="20934" xr:uid="{00000000-0005-0000-0000-00008D930000}"/>
    <cellStyle name="Warning Text 35 10" xfId="20935" xr:uid="{00000000-0005-0000-0000-00008E930000}"/>
    <cellStyle name="Warning Text 35 10 2" xfId="20936" xr:uid="{00000000-0005-0000-0000-00008F930000}"/>
    <cellStyle name="Warning Text 35 10 2 2" xfId="38551" xr:uid="{00000000-0005-0000-0000-000090930000}"/>
    <cellStyle name="Warning Text 35 10 3" xfId="38550" xr:uid="{00000000-0005-0000-0000-000091930000}"/>
    <cellStyle name="Warning Text 35 11" xfId="20937" xr:uid="{00000000-0005-0000-0000-000092930000}"/>
    <cellStyle name="Warning Text 35 11 2" xfId="38552" xr:uid="{00000000-0005-0000-0000-000093930000}"/>
    <cellStyle name="Warning Text 35 12" xfId="38549" xr:uid="{00000000-0005-0000-0000-000094930000}"/>
    <cellStyle name="Warning Text 35 2" xfId="20938" xr:uid="{00000000-0005-0000-0000-000095930000}"/>
    <cellStyle name="Warning Text 35 2 2" xfId="20939" xr:uid="{00000000-0005-0000-0000-000096930000}"/>
    <cellStyle name="Warning Text 35 2 2 2" xfId="20940" xr:uid="{00000000-0005-0000-0000-000097930000}"/>
    <cellStyle name="Warning Text 35 2 2 2 2" xfId="38555" xr:uid="{00000000-0005-0000-0000-000098930000}"/>
    <cellStyle name="Warning Text 35 2 2 3" xfId="38554" xr:uid="{00000000-0005-0000-0000-000099930000}"/>
    <cellStyle name="Warning Text 35 2 3" xfId="20941" xr:uid="{00000000-0005-0000-0000-00009A930000}"/>
    <cellStyle name="Warning Text 35 2 3 2" xfId="20942" xr:uid="{00000000-0005-0000-0000-00009B930000}"/>
    <cellStyle name="Warning Text 35 2 3 2 2" xfId="38557" xr:uid="{00000000-0005-0000-0000-00009C930000}"/>
    <cellStyle name="Warning Text 35 2 3 3" xfId="38556" xr:uid="{00000000-0005-0000-0000-00009D930000}"/>
    <cellStyle name="Warning Text 35 2 4" xfId="20943" xr:uid="{00000000-0005-0000-0000-00009E930000}"/>
    <cellStyle name="Warning Text 35 2 4 2" xfId="38558" xr:uid="{00000000-0005-0000-0000-00009F930000}"/>
    <cellStyle name="Warning Text 35 2 5" xfId="38553" xr:uid="{00000000-0005-0000-0000-0000A0930000}"/>
    <cellStyle name="Warning Text 35 3" xfId="20944" xr:uid="{00000000-0005-0000-0000-0000A1930000}"/>
    <cellStyle name="Warning Text 35 3 2" xfId="20945" xr:uid="{00000000-0005-0000-0000-0000A2930000}"/>
    <cellStyle name="Warning Text 35 3 2 2" xfId="20946" xr:uid="{00000000-0005-0000-0000-0000A3930000}"/>
    <cellStyle name="Warning Text 35 3 2 2 2" xfId="38561" xr:uid="{00000000-0005-0000-0000-0000A4930000}"/>
    <cellStyle name="Warning Text 35 3 2 3" xfId="38560" xr:uid="{00000000-0005-0000-0000-0000A5930000}"/>
    <cellStyle name="Warning Text 35 3 3" xfId="20947" xr:uid="{00000000-0005-0000-0000-0000A6930000}"/>
    <cellStyle name="Warning Text 35 3 3 2" xfId="20948" xr:uid="{00000000-0005-0000-0000-0000A7930000}"/>
    <cellStyle name="Warning Text 35 3 3 2 2" xfId="38563" xr:uid="{00000000-0005-0000-0000-0000A8930000}"/>
    <cellStyle name="Warning Text 35 3 3 3" xfId="38562" xr:uid="{00000000-0005-0000-0000-0000A9930000}"/>
    <cellStyle name="Warning Text 35 3 4" xfId="20949" xr:uid="{00000000-0005-0000-0000-0000AA930000}"/>
    <cellStyle name="Warning Text 35 3 4 2" xfId="38564" xr:uid="{00000000-0005-0000-0000-0000AB930000}"/>
    <cellStyle name="Warning Text 35 3 5" xfId="38559" xr:uid="{00000000-0005-0000-0000-0000AC930000}"/>
    <cellStyle name="Warning Text 35 4" xfId="20950" xr:uid="{00000000-0005-0000-0000-0000AD930000}"/>
    <cellStyle name="Warning Text 35 4 2" xfId="20951" xr:uid="{00000000-0005-0000-0000-0000AE930000}"/>
    <cellStyle name="Warning Text 35 4 2 2" xfId="20952" xr:uid="{00000000-0005-0000-0000-0000AF930000}"/>
    <cellStyle name="Warning Text 35 4 2 2 2" xfId="38567" xr:uid="{00000000-0005-0000-0000-0000B0930000}"/>
    <cellStyle name="Warning Text 35 4 2 3" xfId="38566" xr:uid="{00000000-0005-0000-0000-0000B1930000}"/>
    <cellStyle name="Warning Text 35 4 3" xfId="20953" xr:uid="{00000000-0005-0000-0000-0000B2930000}"/>
    <cellStyle name="Warning Text 35 4 3 2" xfId="20954" xr:uid="{00000000-0005-0000-0000-0000B3930000}"/>
    <cellStyle name="Warning Text 35 4 3 2 2" xfId="38569" xr:uid="{00000000-0005-0000-0000-0000B4930000}"/>
    <cellStyle name="Warning Text 35 4 3 3" xfId="38568" xr:uid="{00000000-0005-0000-0000-0000B5930000}"/>
    <cellStyle name="Warning Text 35 4 4" xfId="20955" xr:uid="{00000000-0005-0000-0000-0000B6930000}"/>
    <cellStyle name="Warning Text 35 4 4 2" xfId="38570" xr:uid="{00000000-0005-0000-0000-0000B7930000}"/>
    <cellStyle name="Warning Text 35 4 5" xfId="38565" xr:uid="{00000000-0005-0000-0000-0000B8930000}"/>
    <cellStyle name="Warning Text 35 5" xfId="20956" xr:uid="{00000000-0005-0000-0000-0000B9930000}"/>
    <cellStyle name="Warning Text 35 5 2" xfId="20957" xr:uid="{00000000-0005-0000-0000-0000BA930000}"/>
    <cellStyle name="Warning Text 35 5 2 2" xfId="20958" xr:uid="{00000000-0005-0000-0000-0000BB930000}"/>
    <cellStyle name="Warning Text 35 5 2 2 2" xfId="38573" xr:uid="{00000000-0005-0000-0000-0000BC930000}"/>
    <cellStyle name="Warning Text 35 5 2 3" xfId="38572" xr:uid="{00000000-0005-0000-0000-0000BD930000}"/>
    <cellStyle name="Warning Text 35 5 3" xfId="20959" xr:uid="{00000000-0005-0000-0000-0000BE930000}"/>
    <cellStyle name="Warning Text 35 5 3 2" xfId="20960" xr:uid="{00000000-0005-0000-0000-0000BF930000}"/>
    <cellStyle name="Warning Text 35 5 3 2 2" xfId="38575" xr:uid="{00000000-0005-0000-0000-0000C0930000}"/>
    <cellStyle name="Warning Text 35 5 3 3" xfId="38574" xr:uid="{00000000-0005-0000-0000-0000C1930000}"/>
    <cellStyle name="Warning Text 35 5 4" xfId="20961" xr:uid="{00000000-0005-0000-0000-0000C2930000}"/>
    <cellStyle name="Warning Text 35 5 4 2" xfId="20962" xr:uid="{00000000-0005-0000-0000-0000C3930000}"/>
    <cellStyle name="Warning Text 35 5 4 2 2" xfId="38577" xr:uid="{00000000-0005-0000-0000-0000C4930000}"/>
    <cellStyle name="Warning Text 35 5 4 3" xfId="38576" xr:uid="{00000000-0005-0000-0000-0000C5930000}"/>
    <cellStyle name="Warning Text 35 5 5" xfId="20963" xr:uid="{00000000-0005-0000-0000-0000C6930000}"/>
    <cellStyle name="Warning Text 35 5 5 2" xfId="38578" xr:uid="{00000000-0005-0000-0000-0000C7930000}"/>
    <cellStyle name="Warning Text 35 5 6" xfId="38571" xr:uid="{00000000-0005-0000-0000-0000C8930000}"/>
    <cellStyle name="Warning Text 35 6" xfId="20964" xr:uid="{00000000-0005-0000-0000-0000C9930000}"/>
    <cellStyle name="Warning Text 35 6 2" xfId="20965" xr:uid="{00000000-0005-0000-0000-0000CA930000}"/>
    <cellStyle name="Warning Text 35 6 2 2" xfId="20966" xr:uid="{00000000-0005-0000-0000-0000CB930000}"/>
    <cellStyle name="Warning Text 35 6 2 2 2" xfId="38581" xr:uid="{00000000-0005-0000-0000-0000CC930000}"/>
    <cellStyle name="Warning Text 35 6 2 3" xfId="38580" xr:uid="{00000000-0005-0000-0000-0000CD930000}"/>
    <cellStyle name="Warning Text 35 6 3" xfId="20967" xr:uid="{00000000-0005-0000-0000-0000CE930000}"/>
    <cellStyle name="Warning Text 35 6 3 2" xfId="20968" xr:uid="{00000000-0005-0000-0000-0000CF930000}"/>
    <cellStyle name="Warning Text 35 6 3 2 2" xfId="38583" xr:uid="{00000000-0005-0000-0000-0000D0930000}"/>
    <cellStyle name="Warning Text 35 6 3 3" xfId="38582" xr:uid="{00000000-0005-0000-0000-0000D1930000}"/>
    <cellStyle name="Warning Text 35 6 4" xfId="20969" xr:uid="{00000000-0005-0000-0000-0000D2930000}"/>
    <cellStyle name="Warning Text 35 6 4 2" xfId="38584" xr:uid="{00000000-0005-0000-0000-0000D3930000}"/>
    <cellStyle name="Warning Text 35 6 5" xfId="38579" xr:uid="{00000000-0005-0000-0000-0000D4930000}"/>
    <cellStyle name="Warning Text 35 7" xfId="20970" xr:uid="{00000000-0005-0000-0000-0000D5930000}"/>
    <cellStyle name="Warning Text 35 7 2" xfId="20971" xr:uid="{00000000-0005-0000-0000-0000D6930000}"/>
    <cellStyle name="Warning Text 35 7 2 2" xfId="38586" xr:uid="{00000000-0005-0000-0000-0000D7930000}"/>
    <cellStyle name="Warning Text 35 7 3" xfId="38585" xr:uid="{00000000-0005-0000-0000-0000D8930000}"/>
    <cellStyle name="Warning Text 35 8" xfId="20972" xr:uid="{00000000-0005-0000-0000-0000D9930000}"/>
    <cellStyle name="Warning Text 35 8 2" xfId="20973" xr:uid="{00000000-0005-0000-0000-0000DA930000}"/>
    <cellStyle name="Warning Text 35 8 2 2" xfId="38588" xr:uid="{00000000-0005-0000-0000-0000DB930000}"/>
    <cellStyle name="Warning Text 35 8 3" xfId="38587" xr:uid="{00000000-0005-0000-0000-0000DC930000}"/>
    <cellStyle name="Warning Text 35 9" xfId="20974" xr:uid="{00000000-0005-0000-0000-0000DD930000}"/>
    <cellStyle name="Warning Text 35 9 2" xfId="20975" xr:uid="{00000000-0005-0000-0000-0000DE930000}"/>
    <cellStyle name="Warning Text 35 9 2 2" xfId="38590" xr:uid="{00000000-0005-0000-0000-0000DF930000}"/>
    <cellStyle name="Warning Text 35 9 3" xfId="38589" xr:uid="{00000000-0005-0000-0000-0000E0930000}"/>
    <cellStyle name="Warning Text 36" xfId="20976" xr:uid="{00000000-0005-0000-0000-0000E1930000}"/>
    <cellStyle name="Warning Text 36 10" xfId="20977" xr:uid="{00000000-0005-0000-0000-0000E2930000}"/>
    <cellStyle name="Warning Text 36 10 2" xfId="20978" xr:uid="{00000000-0005-0000-0000-0000E3930000}"/>
    <cellStyle name="Warning Text 36 10 2 2" xfId="38593" xr:uid="{00000000-0005-0000-0000-0000E4930000}"/>
    <cellStyle name="Warning Text 36 10 3" xfId="38592" xr:uid="{00000000-0005-0000-0000-0000E5930000}"/>
    <cellStyle name="Warning Text 36 11" xfId="20979" xr:uid="{00000000-0005-0000-0000-0000E6930000}"/>
    <cellStyle name="Warning Text 36 11 2" xfId="38594" xr:uid="{00000000-0005-0000-0000-0000E7930000}"/>
    <cellStyle name="Warning Text 36 12" xfId="38591" xr:uid="{00000000-0005-0000-0000-0000E8930000}"/>
    <cellStyle name="Warning Text 36 2" xfId="20980" xr:uid="{00000000-0005-0000-0000-0000E9930000}"/>
    <cellStyle name="Warning Text 36 2 2" xfId="20981" xr:uid="{00000000-0005-0000-0000-0000EA930000}"/>
    <cellStyle name="Warning Text 36 2 2 2" xfId="20982" xr:uid="{00000000-0005-0000-0000-0000EB930000}"/>
    <cellStyle name="Warning Text 36 2 2 2 2" xfId="38597" xr:uid="{00000000-0005-0000-0000-0000EC930000}"/>
    <cellStyle name="Warning Text 36 2 2 3" xfId="38596" xr:uid="{00000000-0005-0000-0000-0000ED930000}"/>
    <cellStyle name="Warning Text 36 2 3" xfId="20983" xr:uid="{00000000-0005-0000-0000-0000EE930000}"/>
    <cellStyle name="Warning Text 36 2 3 2" xfId="20984" xr:uid="{00000000-0005-0000-0000-0000EF930000}"/>
    <cellStyle name="Warning Text 36 2 3 2 2" xfId="38599" xr:uid="{00000000-0005-0000-0000-0000F0930000}"/>
    <cellStyle name="Warning Text 36 2 3 3" xfId="38598" xr:uid="{00000000-0005-0000-0000-0000F1930000}"/>
    <cellStyle name="Warning Text 36 2 4" xfId="20985" xr:uid="{00000000-0005-0000-0000-0000F2930000}"/>
    <cellStyle name="Warning Text 36 2 4 2" xfId="38600" xr:uid="{00000000-0005-0000-0000-0000F3930000}"/>
    <cellStyle name="Warning Text 36 2 5" xfId="38595" xr:uid="{00000000-0005-0000-0000-0000F4930000}"/>
    <cellStyle name="Warning Text 36 3" xfId="20986" xr:uid="{00000000-0005-0000-0000-0000F5930000}"/>
    <cellStyle name="Warning Text 36 3 2" xfId="20987" xr:uid="{00000000-0005-0000-0000-0000F6930000}"/>
    <cellStyle name="Warning Text 36 3 2 2" xfId="20988" xr:uid="{00000000-0005-0000-0000-0000F7930000}"/>
    <cellStyle name="Warning Text 36 3 2 2 2" xfId="38603" xr:uid="{00000000-0005-0000-0000-0000F8930000}"/>
    <cellStyle name="Warning Text 36 3 2 3" xfId="38602" xr:uid="{00000000-0005-0000-0000-0000F9930000}"/>
    <cellStyle name="Warning Text 36 3 3" xfId="20989" xr:uid="{00000000-0005-0000-0000-0000FA930000}"/>
    <cellStyle name="Warning Text 36 3 3 2" xfId="20990" xr:uid="{00000000-0005-0000-0000-0000FB930000}"/>
    <cellStyle name="Warning Text 36 3 3 2 2" xfId="38605" xr:uid="{00000000-0005-0000-0000-0000FC930000}"/>
    <cellStyle name="Warning Text 36 3 3 3" xfId="38604" xr:uid="{00000000-0005-0000-0000-0000FD930000}"/>
    <cellStyle name="Warning Text 36 3 4" xfId="20991" xr:uid="{00000000-0005-0000-0000-0000FE930000}"/>
    <cellStyle name="Warning Text 36 3 4 2" xfId="38606" xr:uid="{00000000-0005-0000-0000-0000FF930000}"/>
    <cellStyle name="Warning Text 36 3 5" xfId="38601" xr:uid="{00000000-0005-0000-0000-000000940000}"/>
    <cellStyle name="Warning Text 36 4" xfId="20992" xr:uid="{00000000-0005-0000-0000-000001940000}"/>
    <cellStyle name="Warning Text 36 4 2" xfId="20993" xr:uid="{00000000-0005-0000-0000-000002940000}"/>
    <cellStyle name="Warning Text 36 4 2 2" xfId="20994" xr:uid="{00000000-0005-0000-0000-000003940000}"/>
    <cellStyle name="Warning Text 36 4 2 2 2" xfId="38609" xr:uid="{00000000-0005-0000-0000-000004940000}"/>
    <cellStyle name="Warning Text 36 4 2 3" xfId="38608" xr:uid="{00000000-0005-0000-0000-000005940000}"/>
    <cellStyle name="Warning Text 36 4 3" xfId="20995" xr:uid="{00000000-0005-0000-0000-000006940000}"/>
    <cellStyle name="Warning Text 36 4 3 2" xfId="20996" xr:uid="{00000000-0005-0000-0000-000007940000}"/>
    <cellStyle name="Warning Text 36 4 3 2 2" xfId="38611" xr:uid="{00000000-0005-0000-0000-000008940000}"/>
    <cellStyle name="Warning Text 36 4 3 3" xfId="38610" xr:uid="{00000000-0005-0000-0000-000009940000}"/>
    <cellStyle name="Warning Text 36 4 4" xfId="20997" xr:uid="{00000000-0005-0000-0000-00000A940000}"/>
    <cellStyle name="Warning Text 36 4 4 2" xfId="38612" xr:uid="{00000000-0005-0000-0000-00000B940000}"/>
    <cellStyle name="Warning Text 36 4 5" xfId="38607" xr:uid="{00000000-0005-0000-0000-00000C940000}"/>
    <cellStyle name="Warning Text 36 5" xfId="20998" xr:uid="{00000000-0005-0000-0000-00000D940000}"/>
    <cellStyle name="Warning Text 36 5 2" xfId="20999" xr:uid="{00000000-0005-0000-0000-00000E940000}"/>
    <cellStyle name="Warning Text 36 5 2 2" xfId="21000" xr:uid="{00000000-0005-0000-0000-00000F940000}"/>
    <cellStyle name="Warning Text 36 5 2 2 2" xfId="38615" xr:uid="{00000000-0005-0000-0000-000010940000}"/>
    <cellStyle name="Warning Text 36 5 2 3" xfId="38614" xr:uid="{00000000-0005-0000-0000-000011940000}"/>
    <cellStyle name="Warning Text 36 5 3" xfId="21001" xr:uid="{00000000-0005-0000-0000-000012940000}"/>
    <cellStyle name="Warning Text 36 5 3 2" xfId="21002" xr:uid="{00000000-0005-0000-0000-000013940000}"/>
    <cellStyle name="Warning Text 36 5 3 2 2" xfId="38617" xr:uid="{00000000-0005-0000-0000-000014940000}"/>
    <cellStyle name="Warning Text 36 5 3 3" xfId="38616" xr:uid="{00000000-0005-0000-0000-000015940000}"/>
    <cellStyle name="Warning Text 36 5 4" xfId="21003" xr:uid="{00000000-0005-0000-0000-000016940000}"/>
    <cellStyle name="Warning Text 36 5 4 2" xfId="21004" xr:uid="{00000000-0005-0000-0000-000017940000}"/>
    <cellStyle name="Warning Text 36 5 4 2 2" xfId="38619" xr:uid="{00000000-0005-0000-0000-000018940000}"/>
    <cellStyle name="Warning Text 36 5 4 3" xfId="38618" xr:uid="{00000000-0005-0000-0000-000019940000}"/>
    <cellStyle name="Warning Text 36 5 5" xfId="21005" xr:uid="{00000000-0005-0000-0000-00001A940000}"/>
    <cellStyle name="Warning Text 36 5 5 2" xfId="38620" xr:uid="{00000000-0005-0000-0000-00001B940000}"/>
    <cellStyle name="Warning Text 36 5 6" xfId="38613" xr:uid="{00000000-0005-0000-0000-00001C940000}"/>
    <cellStyle name="Warning Text 36 6" xfId="21006" xr:uid="{00000000-0005-0000-0000-00001D940000}"/>
    <cellStyle name="Warning Text 36 6 2" xfId="21007" xr:uid="{00000000-0005-0000-0000-00001E940000}"/>
    <cellStyle name="Warning Text 36 6 2 2" xfId="21008" xr:uid="{00000000-0005-0000-0000-00001F940000}"/>
    <cellStyle name="Warning Text 36 6 2 2 2" xfId="38623" xr:uid="{00000000-0005-0000-0000-000020940000}"/>
    <cellStyle name="Warning Text 36 6 2 3" xfId="38622" xr:uid="{00000000-0005-0000-0000-000021940000}"/>
    <cellStyle name="Warning Text 36 6 3" xfId="21009" xr:uid="{00000000-0005-0000-0000-000022940000}"/>
    <cellStyle name="Warning Text 36 6 3 2" xfId="21010" xr:uid="{00000000-0005-0000-0000-000023940000}"/>
    <cellStyle name="Warning Text 36 6 3 2 2" xfId="38625" xr:uid="{00000000-0005-0000-0000-000024940000}"/>
    <cellStyle name="Warning Text 36 6 3 3" xfId="38624" xr:uid="{00000000-0005-0000-0000-000025940000}"/>
    <cellStyle name="Warning Text 36 6 4" xfId="21011" xr:uid="{00000000-0005-0000-0000-000026940000}"/>
    <cellStyle name="Warning Text 36 6 4 2" xfId="38626" xr:uid="{00000000-0005-0000-0000-000027940000}"/>
    <cellStyle name="Warning Text 36 6 5" xfId="38621" xr:uid="{00000000-0005-0000-0000-000028940000}"/>
    <cellStyle name="Warning Text 36 7" xfId="21012" xr:uid="{00000000-0005-0000-0000-000029940000}"/>
    <cellStyle name="Warning Text 36 7 2" xfId="21013" xr:uid="{00000000-0005-0000-0000-00002A940000}"/>
    <cellStyle name="Warning Text 36 7 2 2" xfId="38628" xr:uid="{00000000-0005-0000-0000-00002B940000}"/>
    <cellStyle name="Warning Text 36 7 3" xfId="38627" xr:uid="{00000000-0005-0000-0000-00002C940000}"/>
    <cellStyle name="Warning Text 36 8" xfId="21014" xr:uid="{00000000-0005-0000-0000-00002D940000}"/>
    <cellStyle name="Warning Text 36 8 2" xfId="21015" xr:uid="{00000000-0005-0000-0000-00002E940000}"/>
    <cellStyle name="Warning Text 36 8 2 2" xfId="38630" xr:uid="{00000000-0005-0000-0000-00002F940000}"/>
    <cellStyle name="Warning Text 36 8 3" xfId="38629" xr:uid="{00000000-0005-0000-0000-000030940000}"/>
    <cellStyle name="Warning Text 36 9" xfId="21016" xr:uid="{00000000-0005-0000-0000-000031940000}"/>
    <cellStyle name="Warning Text 36 9 2" xfId="21017" xr:uid="{00000000-0005-0000-0000-000032940000}"/>
    <cellStyle name="Warning Text 36 9 2 2" xfId="38632" xr:uid="{00000000-0005-0000-0000-000033940000}"/>
    <cellStyle name="Warning Text 36 9 3" xfId="38631" xr:uid="{00000000-0005-0000-0000-000034940000}"/>
    <cellStyle name="Warning Text 37" xfId="21018" xr:uid="{00000000-0005-0000-0000-000035940000}"/>
    <cellStyle name="Warning Text 37 10" xfId="21019" xr:uid="{00000000-0005-0000-0000-000036940000}"/>
    <cellStyle name="Warning Text 37 10 2" xfId="21020" xr:uid="{00000000-0005-0000-0000-000037940000}"/>
    <cellStyle name="Warning Text 37 10 2 2" xfId="38635" xr:uid="{00000000-0005-0000-0000-000038940000}"/>
    <cellStyle name="Warning Text 37 10 3" xfId="38634" xr:uid="{00000000-0005-0000-0000-000039940000}"/>
    <cellStyle name="Warning Text 37 11" xfId="21021" xr:uid="{00000000-0005-0000-0000-00003A940000}"/>
    <cellStyle name="Warning Text 37 11 2" xfId="38636" xr:uid="{00000000-0005-0000-0000-00003B940000}"/>
    <cellStyle name="Warning Text 37 12" xfId="38633" xr:uid="{00000000-0005-0000-0000-00003C940000}"/>
    <cellStyle name="Warning Text 37 2" xfId="21022" xr:uid="{00000000-0005-0000-0000-00003D940000}"/>
    <cellStyle name="Warning Text 37 2 2" xfId="21023" xr:uid="{00000000-0005-0000-0000-00003E940000}"/>
    <cellStyle name="Warning Text 37 2 2 2" xfId="21024" xr:uid="{00000000-0005-0000-0000-00003F940000}"/>
    <cellStyle name="Warning Text 37 2 2 2 2" xfId="38639" xr:uid="{00000000-0005-0000-0000-000040940000}"/>
    <cellStyle name="Warning Text 37 2 2 3" xfId="38638" xr:uid="{00000000-0005-0000-0000-000041940000}"/>
    <cellStyle name="Warning Text 37 2 3" xfId="21025" xr:uid="{00000000-0005-0000-0000-000042940000}"/>
    <cellStyle name="Warning Text 37 2 3 2" xfId="21026" xr:uid="{00000000-0005-0000-0000-000043940000}"/>
    <cellStyle name="Warning Text 37 2 3 2 2" xfId="38641" xr:uid="{00000000-0005-0000-0000-000044940000}"/>
    <cellStyle name="Warning Text 37 2 3 3" xfId="38640" xr:uid="{00000000-0005-0000-0000-000045940000}"/>
    <cellStyle name="Warning Text 37 2 4" xfId="21027" xr:uid="{00000000-0005-0000-0000-000046940000}"/>
    <cellStyle name="Warning Text 37 2 4 2" xfId="38642" xr:uid="{00000000-0005-0000-0000-000047940000}"/>
    <cellStyle name="Warning Text 37 2 5" xfId="38637" xr:uid="{00000000-0005-0000-0000-000048940000}"/>
    <cellStyle name="Warning Text 37 3" xfId="21028" xr:uid="{00000000-0005-0000-0000-000049940000}"/>
    <cellStyle name="Warning Text 37 3 2" xfId="21029" xr:uid="{00000000-0005-0000-0000-00004A940000}"/>
    <cellStyle name="Warning Text 37 3 2 2" xfId="21030" xr:uid="{00000000-0005-0000-0000-00004B940000}"/>
    <cellStyle name="Warning Text 37 3 2 2 2" xfId="38645" xr:uid="{00000000-0005-0000-0000-00004C940000}"/>
    <cellStyle name="Warning Text 37 3 2 3" xfId="38644" xr:uid="{00000000-0005-0000-0000-00004D940000}"/>
    <cellStyle name="Warning Text 37 3 3" xfId="21031" xr:uid="{00000000-0005-0000-0000-00004E940000}"/>
    <cellStyle name="Warning Text 37 3 3 2" xfId="21032" xr:uid="{00000000-0005-0000-0000-00004F940000}"/>
    <cellStyle name="Warning Text 37 3 3 2 2" xfId="38647" xr:uid="{00000000-0005-0000-0000-000050940000}"/>
    <cellStyle name="Warning Text 37 3 3 3" xfId="38646" xr:uid="{00000000-0005-0000-0000-000051940000}"/>
    <cellStyle name="Warning Text 37 3 4" xfId="21033" xr:uid="{00000000-0005-0000-0000-000052940000}"/>
    <cellStyle name="Warning Text 37 3 4 2" xfId="38648" xr:uid="{00000000-0005-0000-0000-000053940000}"/>
    <cellStyle name="Warning Text 37 3 5" xfId="38643" xr:uid="{00000000-0005-0000-0000-000054940000}"/>
    <cellStyle name="Warning Text 37 4" xfId="21034" xr:uid="{00000000-0005-0000-0000-000055940000}"/>
    <cellStyle name="Warning Text 37 4 2" xfId="21035" xr:uid="{00000000-0005-0000-0000-000056940000}"/>
    <cellStyle name="Warning Text 37 4 2 2" xfId="21036" xr:uid="{00000000-0005-0000-0000-000057940000}"/>
    <cellStyle name="Warning Text 37 4 2 2 2" xfId="38651" xr:uid="{00000000-0005-0000-0000-000058940000}"/>
    <cellStyle name="Warning Text 37 4 2 3" xfId="38650" xr:uid="{00000000-0005-0000-0000-000059940000}"/>
    <cellStyle name="Warning Text 37 4 3" xfId="21037" xr:uid="{00000000-0005-0000-0000-00005A940000}"/>
    <cellStyle name="Warning Text 37 4 3 2" xfId="21038" xr:uid="{00000000-0005-0000-0000-00005B940000}"/>
    <cellStyle name="Warning Text 37 4 3 2 2" xfId="38653" xr:uid="{00000000-0005-0000-0000-00005C940000}"/>
    <cellStyle name="Warning Text 37 4 3 3" xfId="38652" xr:uid="{00000000-0005-0000-0000-00005D940000}"/>
    <cellStyle name="Warning Text 37 4 4" xfId="21039" xr:uid="{00000000-0005-0000-0000-00005E940000}"/>
    <cellStyle name="Warning Text 37 4 4 2" xfId="38654" xr:uid="{00000000-0005-0000-0000-00005F940000}"/>
    <cellStyle name="Warning Text 37 4 5" xfId="38649" xr:uid="{00000000-0005-0000-0000-000060940000}"/>
    <cellStyle name="Warning Text 37 5" xfId="21040" xr:uid="{00000000-0005-0000-0000-000061940000}"/>
    <cellStyle name="Warning Text 37 5 2" xfId="21041" xr:uid="{00000000-0005-0000-0000-000062940000}"/>
    <cellStyle name="Warning Text 37 5 2 2" xfId="21042" xr:uid="{00000000-0005-0000-0000-000063940000}"/>
    <cellStyle name="Warning Text 37 5 2 2 2" xfId="38657" xr:uid="{00000000-0005-0000-0000-000064940000}"/>
    <cellStyle name="Warning Text 37 5 2 3" xfId="38656" xr:uid="{00000000-0005-0000-0000-000065940000}"/>
    <cellStyle name="Warning Text 37 5 3" xfId="21043" xr:uid="{00000000-0005-0000-0000-000066940000}"/>
    <cellStyle name="Warning Text 37 5 3 2" xfId="21044" xr:uid="{00000000-0005-0000-0000-000067940000}"/>
    <cellStyle name="Warning Text 37 5 3 2 2" xfId="38659" xr:uid="{00000000-0005-0000-0000-000068940000}"/>
    <cellStyle name="Warning Text 37 5 3 3" xfId="38658" xr:uid="{00000000-0005-0000-0000-000069940000}"/>
    <cellStyle name="Warning Text 37 5 4" xfId="21045" xr:uid="{00000000-0005-0000-0000-00006A940000}"/>
    <cellStyle name="Warning Text 37 5 4 2" xfId="21046" xr:uid="{00000000-0005-0000-0000-00006B940000}"/>
    <cellStyle name="Warning Text 37 5 4 2 2" xfId="38661" xr:uid="{00000000-0005-0000-0000-00006C940000}"/>
    <cellStyle name="Warning Text 37 5 4 3" xfId="38660" xr:uid="{00000000-0005-0000-0000-00006D940000}"/>
    <cellStyle name="Warning Text 37 5 5" xfId="21047" xr:uid="{00000000-0005-0000-0000-00006E940000}"/>
    <cellStyle name="Warning Text 37 5 5 2" xfId="38662" xr:uid="{00000000-0005-0000-0000-00006F940000}"/>
    <cellStyle name="Warning Text 37 5 6" xfId="38655" xr:uid="{00000000-0005-0000-0000-000070940000}"/>
    <cellStyle name="Warning Text 37 6" xfId="21048" xr:uid="{00000000-0005-0000-0000-000071940000}"/>
    <cellStyle name="Warning Text 37 6 2" xfId="21049" xr:uid="{00000000-0005-0000-0000-000072940000}"/>
    <cellStyle name="Warning Text 37 6 2 2" xfId="21050" xr:uid="{00000000-0005-0000-0000-000073940000}"/>
    <cellStyle name="Warning Text 37 6 2 2 2" xfId="38665" xr:uid="{00000000-0005-0000-0000-000074940000}"/>
    <cellStyle name="Warning Text 37 6 2 3" xfId="38664" xr:uid="{00000000-0005-0000-0000-000075940000}"/>
    <cellStyle name="Warning Text 37 6 3" xfId="21051" xr:uid="{00000000-0005-0000-0000-000076940000}"/>
    <cellStyle name="Warning Text 37 6 3 2" xfId="21052" xr:uid="{00000000-0005-0000-0000-000077940000}"/>
    <cellStyle name="Warning Text 37 6 3 2 2" xfId="38667" xr:uid="{00000000-0005-0000-0000-000078940000}"/>
    <cellStyle name="Warning Text 37 6 3 3" xfId="38666" xr:uid="{00000000-0005-0000-0000-000079940000}"/>
    <cellStyle name="Warning Text 37 6 4" xfId="21053" xr:uid="{00000000-0005-0000-0000-00007A940000}"/>
    <cellStyle name="Warning Text 37 6 4 2" xfId="38668" xr:uid="{00000000-0005-0000-0000-00007B940000}"/>
    <cellStyle name="Warning Text 37 6 5" xfId="38663" xr:uid="{00000000-0005-0000-0000-00007C940000}"/>
    <cellStyle name="Warning Text 37 7" xfId="21054" xr:uid="{00000000-0005-0000-0000-00007D940000}"/>
    <cellStyle name="Warning Text 37 7 2" xfId="21055" xr:uid="{00000000-0005-0000-0000-00007E940000}"/>
    <cellStyle name="Warning Text 37 7 2 2" xfId="38670" xr:uid="{00000000-0005-0000-0000-00007F940000}"/>
    <cellStyle name="Warning Text 37 7 3" xfId="38669" xr:uid="{00000000-0005-0000-0000-000080940000}"/>
    <cellStyle name="Warning Text 37 8" xfId="21056" xr:uid="{00000000-0005-0000-0000-000081940000}"/>
    <cellStyle name="Warning Text 37 8 2" xfId="21057" xr:uid="{00000000-0005-0000-0000-000082940000}"/>
    <cellStyle name="Warning Text 37 8 2 2" xfId="38672" xr:uid="{00000000-0005-0000-0000-000083940000}"/>
    <cellStyle name="Warning Text 37 8 3" xfId="38671" xr:uid="{00000000-0005-0000-0000-000084940000}"/>
    <cellStyle name="Warning Text 37 9" xfId="21058" xr:uid="{00000000-0005-0000-0000-000085940000}"/>
    <cellStyle name="Warning Text 37 9 2" xfId="21059" xr:uid="{00000000-0005-0000-0000-000086940000}"/>
    <cellStyle name="Warning Text 37 9 2 2" xfId="38674" xr:uid="{00000000-0005-0000-0000-000087940000}"/>
    <cellStyle name="Warning Text 37 9 3" xfId="38673" xr:uid="{00000000-0005-0000-0000-000088940000}"/>
    <cellStyle name="Warning Text 38" xfId="21060" xr:uid="{00000000-0005-0000-0000-000089940000}"/>
    <cellStyle name="Warning Text 38 10" xfId="21061" xr:uid="{00000000-0005-0000-0000-00008A940000}"/>
    <cellStyle name="Warning Text 38 10 2" xfId="21062" xr:uid="{00000000-0005-0000-0000-00008B940000}"/>
    <cellStyle name="Warning Text 38 10 2 2" xfId="38677" xr:uid="{00000000-0005-0000-0000-00008C940000}"/>
    <cellStyle name="Warning Text 38 10 3" xfId="38676" xr:uid="{00000000-0005-0000-0000-00008D940000}"/>
    <cellStyle name="Warning Text 38 11" xfId="21063" xr:uid="{00000000-0005-0000-0000-00008E940000}"/>
    <cellStyle name="Warning Text 38 11 2" xfId="38678" xr:uid="{00000000-0005-0000-0000-00008F940000}"/>
    <cellStyle name="Warning Text 38 12" xfId="38675" xr:uid="{00000000-0005-0000-0000-000090940000}"/>
    <cellStyle name="Warning Text 38 2" xfId="21064" xr:uid="{00000000-0005-0000-0000-000091940000}"/>
    <cellStyle name="Warning Text 38 2 2" xfId="21065" xr:uid="{00000000-0005-0000-0000-000092940000}"/>
    <cellStyle name="Warning Text 38 2 2 2" xfId="21066" xr:uid="{00000000-0005-0000-0000-000093940000}"/>
    <cellStyle name="Warning Text 38 2 2 2 2" xfId="38681" xr:uid="{00000000-0005-0000-0000-000094940000}"/>
    <cellStyle name="Warning Text 38 2 2 3" xfId="38680" xr:uid="{00000000-0005-0000-0000-000095940000}"/>
    <cellStyle name="Warning Text 38 2 3" xfId="21067" xr:uid="{00000000-0005-0000-0000-000096940000}"/>
    <cellStyle name="Warning Text 38 2 3 2" xfId="21068" xr:uid="{00000000-0005-0000-0000-000097940000}"/>
    <cellStyle name="Warning Text 38 2 3 2 2" xfId="38683" xr:uid="{00000000-0005-0000-0000-000098940000}"/>
    <cellStyle name="Warning Text 38 2 3 3" xfId="38682" xr:uid="{00000000-0005-0000-0000-000099940000}"/>
    <cellStyle name="Warning Text 38 2 4" xfId="21069" xr:uid="{00000000-0005-0000-0000-00009A940000}"/>
    <cellStyle name="Warning Text 38 2 4 2" xfId="38684" xr:uid="{00000000-0005-0000-0000-00009B940000}"/>
    <cellStyle name="Warning Text 38 2 5" xfId="38679" xr:uid="{00000000-0005-0000-0000-00009C940000}"/>
    <cellStyle name="Warning Text 38 3" xfId="21070" xr:uid="{00000000-0005-0000-0000-00009D940000}"/>
    <cellStyle name="Warning Text 38 3 2" xfId="21071" xr:uid="{00000000-0005-0000-0000-00009E940000}"/>
    <cellStyle name="Warning Text 38 3 2 2" xfId="21072" xr:uid="{00000000-0005-0000-0000-00009F940000}"/>
    <cellStyle name="Warning Text 38 3 2 2 2" xfId="38687" xr:uid="{00000000-0005-0000-0000-0000A0940000}"/>
    <cellStyle name="Warning Text 38 3 2 3" xfId="38686" xr:uid="{00000000-0005-0000-0000-0000A1940000}"/>
    <cellStyle name="Warning Text 38 3 3" xfId="21073" xr:uid="{00000000-0005-0000-0000-0000A2940000}"/>
    <cellStyle name="Warning Text 38 3 3 2" xfId="21074" xr:uid="{00000000-0005-0000-0000-0000A3940000}"/>
    <cellStyle name="Warning Text 38 3 3 2 2" xfId="38689" xr:uid="{00000000-0005-0000-0000-0000A4940000}"/>
    <cellStyle name="Warning Text 38 3 3 3" xfId="38688" xr:uid="{00000000-0005-0000-0000-0000A5940000}"/>
    <cellStyle name="Warning Text 38 3 4" xfId="21075" xr:uid="{00000000-0005-0000-0000-0000A6940000}"/>
    <cellStyle name="Warning Text 38 3 4 2" xfId="38690" xr:uid="{00000000-0005-0000-0000-0000A7940000}"/>
    <cellStyle name="Warning Text 38 3 5" xfId="38685" xr:uid="{00000000-0005-0000-0000-0000A8940000}"/>
    <cellStyle name="Warning Text 38 4" xfId="21076" xr:uid="{00000000-0005-0000-0000-0000A9940000}"/>
    <cellStyle name="Warning Text 38 4 2" xfId="21077" xr:uid="{00000000-0005-0000-0000-0000AA940000}"/>
    <cellStyle name="Warning Text 38 4 2 2" xfId="21078" xr:uid="{00000000-0005-0000-0000-0000AB940000}"/>
    <cellStyle name="Warning Text 38 4 2 2 2" xfId="38693" xr:uid="{00000000-0005-0000-0000-0000AC940000}"/>
    <cellStyle name="Warning Text 38 4 2 3" xfId="38692" xr:uid="{00000000-0005-0000-0000-0000AD940000}"/>
    <cellStyle name="Warning Text 38 4 3" xfId="21079" xr:uid="{00000000-0005-0000-0000-0000AE940000}"/>
    <cellStyle name="Warning Text 38 4 3 2" xfId="21080" xr:uid="{00000000-0005-0000-0000-0000AF940000}"/>
    <cellStyle name="Warning Text 38 4 3 2 2" xfId="38695" xr:uid="{00000000-0005-0000-0000-0000B0940000}"/>
    <cellStyle name="Warning Text 38 4 3 3" xfId="38694" xr:uid="{00000000-0005-0000-0000-0000B1940000}"/>
    <cellStyle name="Warning Text 38 4 4" xfId="21081" xr:uid="{00000000-0005-0000-0000-0000B2940000}"/>
    <cellStyle name="Warning Text 38 4 4 2" xfId="38696" xr:uid="{00000000-0005-0000-0000-0000B3940000}"/>
    <cellStyle name="Warning Text 38 4 5" xfId="38691" xr:uid="{00000000-0005-0000-0000-0000B4940000}"/>
    <cellStyle name="Warning Text 38 5" xfId="21082" xr:uid="{00000000-0005-0000-0000-0000B5940000}"/>
    <cellStyle name="Warning Text 38 5 2" xfId="21083" xr:uid="{00000000-0005-0000-0000-0000B6940000}"/>
    <cellStyle name="Warning Text 38 5 2 2" xfId="21084" xr:uid="{00000000-0005-0000-0000-0000B7940000}"/>
    <cellStyle name="Warning Text 38 5 2 2 2" xfId="38699" xr:uid="{00000000-0005-0000-0000-0000B8940000}"/>
    <cellStyle name="Warning Text 38 5 2 3" xfId="38698" xr:uid="{00000000-0005-0000-0000-0000B9940000}"/>
    <cellStyle name="Warning Text 38 5 3" xfId="21085" xr:uid="{00000000-0005-0000-0000-0000BA940000}"/>
    <cellStyle name="Warning Text 38 5 3 2" xfId="21086" xr:uid="{00000000-0005-0000-0000-0000BB940000}"/>
    <cellStyle name="Warning Text 38 5 3 2 2" xfId="38701" xr:uid="{00000000-0005-0000-0000-0000BC940000}"/>
    <cellStyle name="Warning Text 38 5 3 3" xfId="38700" xr:uid="{00000000-0005-0000-0000-0000BD940000}"/>
    <cellStyle name="Warning Text 38 5 4" xfId="21087" xr:uid="{00000000-0005-0000-0000-0000BE940000}"/>
    <cellStyle name="Warning Text 38 5 4 2" xfId="21088" xr:uid="{00000000-0005-0000-0000-0000BF940000}"/>
    <cellStyle name="Warning Text 38 5 4 2 2" xfId="38703" xr:uid="{00000000-0005-0000-0000-0000C0940000}"/>
    <cellStyle name="Warning Text 38 5 4 3" xfId="38702" xr:uid="{00000000-0005-0000-0000-0000C1940000}"/>
    <cellStyle name="Warning Text 38 5 5" xfId="21089" xr:uid="{00000000-0005-0000-0000-0000C2940000}"/>
    <cellStyle name="Warning Text 38 5 5 2" xfId="38704" xr:uid="{00000000-0005-0000-0000-0000C3940000}"/>
    <cellStyle name="Warning Text 38 5 6" xfId="38697" xr:uid="{00000000-0005-0000-0000-0000C4940000}"/>
    <cellStyle name="Warning Text 38 6" xfId="21090" xr:uid="{00000000-0005-0000-0000-0000C5940000}"/>
    <cellStyle name="Warning Text 38 6 2" xfId="21091" xr:uid="{00000000-0005-0000-0000-0000C6940000}"/>
    <cellStyle name="Warning Text 38 6 2 2" xfId="21092" xr:uid="{00000000-0005-0000-0000-0000C7940000}"/>
    <cellStyle name="Warning Text 38 6 2 2 2" xfId="38707" xr:uid="{00000000-0005-0000-0000-0000C8940000}"/>
    <cellStyle name="Warning Text 38 6 2 3" xfId="38706" xr:uid="{00000000-0005-0000-0000-0000C9940000}"/>
    <cellStyle name="Warning Text 38 6 3" xfId="21093" xr:uid="{00000000-0005-0000-0000-0000CA940000}"/>
    <cellStyle name="Warning Text 38 6 3 2" xfId="21094" xr:uid="{00000000-0005-0000-0000-0000CB940000}"/>
    <cellStyle name="Warning Text 38 6 3 2 2" xfId="38709" xr:uid="{00000000-0005-0000-0000-0000CC940000}"/>
    <cellStyle name="Warning Text 38 6 3 3" xfId="38708" xr:uid="{00000000-0005-0000-0000-0000CD940000}"/>
    <cellStyle name="Warning Text 38 6 4" xfId="21095" xr:uid="{00000000-0005-0000-0000-0000CE940000}"/>
    <cellStyle name="Warning Text 38 6 4 2" xfId="38710" xr:uid="{00000000-0005-0000-0000-0000CF940000}"/>
    <cellStyle name="Warning Text 38 6 5" xfId="38705" xr:uid="{00000000-0005-0000-0000-0000D0940000}"/>
    <cellStyle name="Warning Text 38 7" xfId="21096" xr:uid="{00000000-0005-0000-0000-0000D1940000}"/>
    <cellStyle name="Warning Text 38 7 2" xfId="21097" xr:uid="{00000000-0005-0000-0000-0000D2940000}"/>
    <cellStyle name="Warning Text 38 7 2 2" xfId="38712" xr:uid="{00000000-0005-0000-0000-0000D3940000}"/>
    <cellStyle name="Warning Text 38 7 3" xfId="38711" xr:uid="{00000000-0005-0000-0000-0000D4940000}"/>
    <cellStyle name="Warning Text 38 8" xfId="21098" xr:uid="{00000000-0005-0000-0000-0000D5940000}"/>
    <cellStyle name="Warning Text 38 8 2" xfId="21099" xr:uid="{00000000-0005-0000-0000-0000D6940000}"/>
    <cellStyle name="Warning Text 38 8 2 2" xfId="38714" xr:uid="{00000000-0005-0000-0000-0000D7940000}"/>
    <cellStyle name="Warning Text 38 8 3" xfId="38713" xr:uid="{00000000-0005-0000-0000-0000D8940000}"/>
    <cellStyle name="Warning Text 38 9" xfId="21100" xr:uid="{00000000-0005-0000-0000-0000D9940000}"/>
    <cellStyle name="Warning Text 38 9 2" xfId="21101" xr:uid="{00000000-0005-0000-0000-0000DA940000}"/>
    <cellStyle name="Warning Text 38 9 2 2" xfId="38716" xr:uid="{00000000-0005-0000-0000-0000DB940000}"/>
    <cellStyle name="Warning Text 38 9 3" xfId="38715" xr:uid="{00000000-0005-0000-0000-0000DC940000}"/>
    <cellStyle name="Warning Text 39" xfId="21102" xr:uid="{00000000-0005-0000-0000-0000DD940000}"/>
    <cellStyle name="Warning Text 39 10" xfId="21103" xr:uid="{00000000-0005-0000-0000-0000DE940000}"/>
    <cellStyle name="Warning Text 39 10 2" xfId="21104" xr:uid="{00000000-0005-0000-0000-0000DF940000}"/>
    <cellStyle name="Warning Text 39 10 2 2" xfId="38719" xr:uid="{00000000-0005-0000-0000-0000E0940000}"/>
    <cellStyle name="Warning Text 39 10 3" xfId="38718" xr:uid="{00000000-0005-0000-0000-0000E1940000}"/>
    <cellStyle name="Warning Text 39 11" xfId="21105" xr:uid="{00000000-0005-0000-0000-0000E2940000}"/>
    <cellStyle name="Warning Text 39 11 2" xfId="38720" xr:uid="{00000000-0005-0000-0000-0000E3940000}"/>
    <cellStyle name="Warning Text 39 12" xfId="38717" xr:uid="{00000000-0005-0000-0000-0000E4940000}"/>
    <cellStyle name="Warning Text 39 2" xfId="21106" xr:uid="{00000000-0005-0000-0000-0000E5940000}"/>
    <cellStyle name="Warning Text 39 2 2" xfId="21107" xr:uid="{00000000-0005-0000-0000-0000E6940000}"/>
    <cellStyle name="Warning Text 39 2 2 2" xfId="21108" xr:uid="{00000000-0005-0000-0000-0000E7940000}"/>
    <cellStyle name="Warning Text 39 2 2 2 2" xfId="38723" xr:uid="{00000000-0005-0000-0000-0000E8940000}"/>
    <cellStyle name="Warning Text 39 2 2 3" xfId="38722" xr:uid="{00000000-0005-0000-0000-0000E9940000}"/>
    <cellStyle name="Warning Text 39 2 3" xfId="21109" xr:uid="{00000000-0005-0000-0000-0000EA940000}"/>
    <cellStyle name="Warning Text 39 2 3 2" xfId="21110" xr:uid="{00000000-0005-0000-0000-0000EB940000}"/>
    <cellStyle name="Warning Text 39 2 3 2 2" xfId="38725" xr:uid="{00000000-0005-0000-0000-0000EC940000}"/>
    <cellStyle name="Warning Text 39 2 3 3" xfId="38724" xr:uid="{00000000-0005-0000-0000-0000ED940000}"/>
    <cellStyle name="Warning Text 39 2 4" xfId="21111" xr:uid="{00000000-0005-0000-0000-0000EE940000}"/>
    <cellStyle name="Warning Text 39 2 4 2" xfId="38726" xr:uid="{00000000-0005-0000-0000-0000EF940000}"/>
    <cellStyle name="Warning Text 39 2 5" xfId="38721" xr:uid="{00000000-0005-0000-0000-0000F0940000}"/>
    <cellStyle name="Warning Text 39 3" xfId="21112" xr:uid="{00000000-0005-0000-0000-0000F1940000}"/>
    <cellStyle name="Warning Text 39 3 2" xfId="21113" xr:uid="{00000000-0005-0000-0000-0000F2940000}"/>
    <cellStyle name="Warning Text 39 3 2 2" xfId="21114" xr:uid="{00000000-0005-0000-0000-0000F3940000}"/>
    <cellStyle name="Warning Text 39 3 2 2 2" xfId="38729" xr:uid="{00000000-0005-0000-0000-0000F4940000}"/>
    <cellStyle name="Warning Text 39 3 2 3" xfId="38728" xr:uid="{00000000-0005-0000-0000-0000F5940000}"/>
    <cellStyle name="Warning Text 39 3 3" xfId="21115" xr:uid="{00000000-0005-0000-0000-0000F6940000}"/>
    <cellStyle name="Warning Text 39 3 3 2" xfId="21116" xr:uid="{00000000-0005-0000-0000-0000F7940000}"/>
    <cellStyle name="Warning Text 39 3 3 2 2" xfId="38731" xr:uid="{00000000-0005-0000-0000-0000F8940000}"/>
    <cellStyle name="Warning Text 39 3 3 3" xfId="38730" xr:uid="{00000000-0005-0000-0000-0000F9940000}"/>
    <cellStyle name="Warning Text 39 3 4" xfId="21117" xr:uid="{00000000-0005-0000-0000-0000FA940000}"/>
    <cellStyle name="Warning Text 39 3 4 2" xfId="38732" xr:uid="{00000000-0005-0000-0000-0000FB940000}"/>
    <cellStyle name="Warning Text 39 3 5" xfId="38727" xr:uid="{00000000-0005-0000-0000-0000FC940000}"/>
    <cellStyle name="Warning Text 39 4" xfId="21118" xr:uid="{00000000-0005-0000-0000-0000FD940000}"/>
    <cellStyle name="Warning Text 39 4 2" xfId="21119" xr:uid="{00000000-0005-0000-0000-0000FE940000}"/>
    <cellStyle name="Warning Text 39 4 2 2" xfId="21120" xr:uid="{00000000-0005-0000-0000-0000FF940000}"/>
    <cellStyle name="Warning Text 39 4 2 2 2" xfId="38735" xr:uid="{00000000-0005-0000-0000-000000950000}"/>
    <cellStyle name="Warning Text 39 4 2 3" xfId="38734" xr:uid="{00000000-0005-0000-0000-000001950000}"/>
    <cellStyle name="Warning Text 39 4 3" xfId="21121" xr:uid="{00000000-0005-0000-0000-000002950000}"/>
    <cellStyle name="Warning Text 39 4 3 2" xfId="21122" xr:uid="{00000000-0005-0000-0000-000003950000}"/>
    <cellStyle name="Warning Text 39 4 3 2 2" xfId="38737" xr:uid="{00000000-0005-0000-0000-000004950000}"/>
    <cellStyle name="Warning Text 39 4 3 3" xfId="38736" xr:uid="{00000000-0005-0000-0000-000005950000}"/>
    <cellStyle name="Warning Text 39 4 4" xfId="21123" xr:uid="{00000000-0005-0000-0000-000006950000}"/>
    <cellStyle name="Warning Text 39 4 4 2" xfId="38738" xr:uid="{00000000-0005-0000-0000-000007950000}"/>
    <cellStyle name="Warning Text 39 4 5" xfId="38733" xr:uid="{00000000-0005-0000-0000-000008950000}"/>
    <cellStyle name="Warning Text 39 5" xfId="21124" xr:uid="{00000000-0005-0000-0000-000009950000}"/>
    <cellStyle name="Warning Text 39 5 2" xfId="21125" xr:uid="{00000000-0005-0000-0000-00000A950000}"/>
    <cellStyle name="Warning Text 39 5 2 2" xfId="21126" xr:uid="{00000000-0005-0000-0000-00000B950000}"/>
    <cellStyle name="Warning Text 39 5 2 2 2" xfId="38741" xr:uid="{00000000-0005-0000-0000-00000C950000}"/>
    <cellStyle name="Warning Text 39 5 2 3" xfId="38740" xr:uid="{00000000-0005-0000-0000-00000D950000}"/>
    <cellStyle name="Warning Text 39 5 3" xfId="21127" xr:uid="{00000000-0005-0000-0000-00000E950000}"/>
    <cellStyle name="Warning Text 39 5 3 2" xfId="21128" xr:uid="{00000000-0005-0000-0000-00000F950000}"/>
    <cellStyle name="Warning Text 39 5 3 2 2" xfId="38743" xr:uid="{00000000-0005-0000-0000-000010950000}"/>
    <cellStyle name="Warning Text 39 5 3 3" xfId="38742" xr:uid="{00000000-0005-0000-0000-000011950000}"/>
    <cellStyle name="Warning Text 39 5 4" xfId="21129" xr:uid="{00000000-0005-0000-0000-000012950000}"/>
    <cellStyle name="Warning Text 39 5 4 2" xfId="21130" xr:uid="{00000000-0005-0000-0000-000013950000}"/>
    <cellStyle name="Warning Text 39 5 4 2 2" xfId="38745" xr:uid="{00000000-0005-0000-0000-000014950000}"/>
    <cellStyle name="Warning Text 39 5 4 3" xfId="38744" xr:uid="{00000000-0005-0000-0000-000015950000}"/>
    <cellStyle name="Warning Text 39 5 5" xfId="21131" xr:uid="{00000000-0005-0000-0000-000016950000}"/>
    <cellStyle name="Warning Text 39 5 5 2" xfId="38746" xr:uid="{00000000-0005-0000-0000-000017950000}"/>
    <cellStyle name="Warning Text 39 5 6" xfId="38739" xr:uid="{00000000-0005-0000-0000-000018950000}"/>
    <cellStyle name="Warning Text 39 6" xfId="21132" xr:uid="{00000000-0005-0000-0000-000019950000}"/>
    <cellStyle name="Warning Text 39 6 2" xfId="21133" xr:uid="{00000000-0005-0000-0000-00001A950000}"/>
    <cellStyle name="Warning Text 39 6 2 2" xfId="21134" xr:uid="{00000000-0005-0000-0000-00001B950000}"/>
    <cellStyle name="Warning Text 39 6 2 2 2" xfId="38749" xr:uid="{00000000-0005-0000-0000-00001C950000}"/>
    <cellStyle name="Warning Text 39 6 2 3" xfId="38748" xr:uid="{00000000-0005-0000-0000-00001D950000}"/>
    <cellStyle name="Warning Text 39 6 3" xfId="21135" xr:uid="{00000000-0005-0000-0000-00001E950000}"/>
    <cellStyle name="Warning Text 39 6 3 2" xfId="21136" xr:uid="{00000000-0005-0000-0000-00001F950000}"/>
    <cellStyle name="Warning Text 39 6 3 2 2" xfId="38751" xr:uid="{00000000-0005-0000-0000-000020950000}"/>
    <cellStyle name="Warning Text 39 6 3 3" xfId="38750" xr:uid="{00000000-0005-0000-0000-000021950000}"/>
    <cellStyle name="Warning Text 39 6 4" xfId="21137" xr:uid="{00000000-0005-0000-0000-000022950000}"/>
    <cellStyle name="Warning Text 39 6 4 2" xfId="38752" xr:uid="{00000000-0005-0000-0000-000023950000}"/>
    <cellStyle name="Warning Text 39 6 5" xfId="38747" xr:uid="{00000000-0005-0000-0000-000024950000}"/>
    <cellStyle name="Warning Text 39 7" xfId="21138" xr:uid="{00000000-0005-0000-0000-000025950000}"/>
    <cellStyle name="Warning Text 39 7 2" xfId="21139" xr:uid="{00000000-0005-0000-0000-000026950000}"/>
    <cellStyle name="Warning Text 39 7 2 2" xfId="38754" xr:uid="{00000000-0005-0000-0000-000027950000}"/>
    <cellStyle name="Warning Text 39 7 3" xfId="38753" xr:uid="{00000000-0005-0000-0000-000028950000}"/>
    <cellStyle name="Warning Text 39 8" xfId="21140" xr:uid="{00000000-0005-0000-0000-000029950000}"/>
    <cellStyle name="Warning Text 39 8 2" xfId="21141" xr:uid="{00000000-0005-0000-0000-00002A950000}"/>
    <cellStyle name="Warning Text 39 8 2 2" xfId="38756" xr:uid="{00000000-0005-0000-0000-00002B950000}"/>
    <cellStyle name="Warning Text 39 8 3" xfId="38755" xr:uid="{00000000-0005-0000-0000-00002C950000}"/>
    <cellStyle name="Warning Text 39 9" xfId="21142" xr:uid="{00000000-0005-0000-0000-00002D950000}"/>
    <cellStyle name="Warning Text 39 9 2" xfId="21143" xr:uid="{00000000-0005-0000-0000-00002E950000}"/>
    <cellStyle name="Warning Text 39 9 2 2" xfId="38758" xr:uid="{00000000-0005-0000-0000-00002F950000}"/>
    <cellStyle name="Warning Text 39 9 3" xfId="38757" xr:uid="{00000000-0005-0000-0000-000030950000}"/>
    <cellStyle name="Warning Text 4" xfId="21144" xr:uid="{00000000-0005-0000-0000-000031950000}"/>
    <cellStyle name="Warning Text 4 10" xfId="21145" xr:uid="{00000000-0005-0000-0000-000032950000}"/>
    <cellStyle name="Warning Text 4 10 2" xfId="21146" xr:uid="{00000000-0005-0000-0000-000033950000}"/>
    <cellStyle name="Warning Text 4 10 2 2" xfId="38761" xr:uid="{00000000-0005-0000-0000-000034950000}"/>
    <cellStyle name="Warning Text 4 10 3" xfId="38760" xr:uid="{00000000-0005-0000-0000-000035950000}"/>
    <cellStyle name="Warning Text 4 11" xfId="21147" xr:uid="{00000000-0005-0000-0000-000036950000}"/>
    <cellStyle name="Warning Text 4 11 2" xfId="21148" xr:uid="{00000000-0005-0000-0000-000037950000}"/>
    <cellStyle name="Warning Text 4 11 2 2" xfId="38763" xr:uid="{00000000-0005-0000-0000-000038950000}"/>
    <cellStyle name="Warning Text 4 11 3" xfId="38762" xr:uid="{00000000-0005-0000-0000-000039950000}"/>
    <cellStyle name="Warning Text 4 12" xfId="21149" xr:uid="{00000000-0005-0000-0000-00003A950000}"/>
    <cellStyle name="Warning Text 4 12 2" xfId="38764" xr:uid="{00000000-0005-0000-0000-00003B950000}"/>
    <cellStyle name="Warning Text 4 13" xfId="38759" xr:uid="{00000000-0005-0000-0000-00003C950000}"/>
    <cellStyle name="Warning Text 4 2" xfId="21150" xr:uid="{00000000-0005-0000-0000-00003D950000}"/>
    <cellStyle name="Warning Text 4 2 10" xfId="38765" xr:uid="{00000000-0005-0000-0000-00003E950000}"/>
    <cellStyle name="Warning Text 4 2 2" xfId="21151" xr:uid="{00000000-0005-0000-0000-00003F950000}"/>
    <cellStyle name="Warning Text 4 2 2 2" xfId="21152" xr:uid="{00000000-0005-0000-0000-000040950000}"/>
    <cellStyle name="Warning Text 4 2 2 2 2" xfId="21153" xr:uid="{00000000-0005-0000-0000-000041950000}"/>
    <cellStyle name="Warning Text 4 2 2 2 2 2" xfId="38768" xr:uid="{00000000-0005-0000-0000-000042950000}"/>
    <cellStyle name="Warning Text 4 2 2 2 3" xfId="38767" xr:uid="{00000000-0005-0000-0000-000043950000}"/>
    <cellStyle name="Warning Text 4 2 2 3" xfId="21154" xr:uid="{00000000-0005-0000-0000-000044950000}"/>
    <cellStyle name="Warning Text 4 2 2 3 2" xfId="21155" xr:uid="{00000000-0005-0000-0000-000045950000}"/>
    <cellStyle name="Warning Text 4 2 2 3 2 2" xfId="38770" xr:uid="{00000000-0005-0000-0000-000046950000}"/>
    <cellStyle name="Warning Text 4 2 2 3 3" xfId="38769" xr:uid="{00000000-0005-0000-0000-000047950000}"/>
    <cellStyle name="Warning Text 4 2 2 4" xfId="21156" xr:uid="{00000000-0005-0000-0000-000048950000}"/>
    <cellStyle name="Warning Text 4 2 2 4 2" xfId="38771" xr:uid="{00000000-0005-0000-0000-000049950000}"/>
    <cellStyle name="Warning Text 4 2 2 5" xfId="38766" xr:uid="{00000000-0005-0000-0000-00004A950000}"/>
    <cellStyle name="Warning Text 4 2 3" xfId="21157" xr:uid="{00000000-0005-0000-0000-00004B950000}"/>
    <cellStyle name="Warning Text 4 2 3 2" xfId="21158" xr:uid="{00000000-0005-0000-0000-00004C950000}"/>
    <cellStyle name="Warning Text 4 2 3 2 2" xfId="21159" xr:uid="{00000000-0005-0000-0000-00004D950000}"/>
    <cellStyle name="Warning Text 4 2 3 2 2 2" xfId="38774" xr:uid="{00000000-0005-0000-0000-00004E950000}"/>
    <cellStyle name="Warning Text 4 2 3 2 3" xfId="38773" xr:uid="{00000000-0005-0000-0000-00004F950000}"/>
    <cellStyle name="Warning Text 4 2 3 3" xfId="21160" xr:uid="{00000000-0005-0000-0000-000050950000}"/>
    <cellStyle name="Warning Text 4 2 3 3 2" xfId="21161" xr:uid="{00000000-0005-0000-0000-000051950000}"/>
    <cellStyle name="Warning Text 4 2 3 3 2 2" xfId="38776" xr:uid="{00000000-0005-0000-0000-000052950000}"/>
    <cellStyle name="Warning Text 4 2 3 3 3" xfId="38775" xr:uid="{00000000-0005-0000-0000-000053950000}"/>
    <cellStyle name="Warning Text 4 2 3 4" xfId="21162" xr:uid="{00000000-0005-0000-0000-000054950000}"/>
    <cellStyle name="Warning Text 4 2 3 4 2" xfId="38777" xr:uid="{00000000-0005-0000-0000-000055950000}"/>
    <cellStyle name="Warning Text 4 2 3 5" xfId="38772" xr:uid="{00000000-0005-0000-0000-000056950000}"/>
    <cellStyle name="Warning Text 4 2 4" xfId="21163" xr:uid="{00000000-0005-0000-0000-000057950000}"/>
    <cellStyle name="Warning Text 4 2 4 2" xfId="21164" xr:uid="{00000000-0005-0000-0000-000058950000}"/>
    <cellStyle name="Warning Text 4 2 4 2 2" xfId="21165" xr:uid="{00000000-0005-0000-0000-000059950000}"/>
    <cellStyle name="Warning Text 4 2 4 2 2 2" xfId="38780" xr:uid="{00000000-0005-0000-0000-00005A950000}"/>
    <cellStyle name="Warning Text 4 2 4 2 3" xfId="38779" xr:uid="{00000000-0005-0000-0000-00005B950000}"/>
    <cellStyle name="Warning Text 4 2 4 3" xfId="21166" xr:uid="{00000000-0005-0000-0000-00005C950000}"/>
    <cellStyle name="Warning Text 4 2 4 3 2" xfId="21167" xr:uid="{00000000-0005-0000-0000-00005D950000}"/>
    <cellStyle name="Warning Text 4 2 4 3 2 2" xfId="38782" xr:uid="{00000000-0005-0000-0000-00005E950000}"/>
    <cellStyle name="Warning Text 4 2 4 3 3" xfId="38781" xr:uid="{00000000-0005-0000-0000-00005F950000}"/>
    <cellStyle name="Warning Text 4 2 4 4" xfId="21168" xr:uid="{00000000-0005-0000-0000-000060950000}"/>
    <cellStyle name="Warning Text 4 2 4 4 2" xfId="21169" xr:uid="{00000000-0005-0000-0000-000061950000}"/>
    <cellStyle name="Warning Text 4 2 4 4 2 2" xfId="38784" xr:uid="{00000000-0005-0000-0000-000062950000}"/>
    <cellStyle name="Warning Text 4 2 4 4 3" xfId="38783" xr:uid="{00000000-0005-0000-0000-000063950000}"/>
    <cellStyle name="Warning Text 4 2 4 5" xfId="21170" xr:uid="{00000000-0005-0000-0000-000064950000}"/>
    <cellStyle name="Warning Text 4 2 4 5 2" xfId="38785" xr:uid="{00000000-0005-0000-0000-000065950000}"/>
    <cellStyle name="Warning Text 4 2 4 6" xfId="38778" xr:uid="{00000000-0005-0000-0000-000066950000}"/>
    <cellStyle name="Warning Text 4 2 5" xfId="21171" xr:uid="{00000000-0005-0000-0000-000067950000}"/>
    <cellStyle name="Warning Text 4 2 5 2" xfId="21172" xr:uid="{00000000-0005-0000-0000-000068950000}"/>
    <cellStyle name="Warning Text 4 2 5 2 2" xfId="21173" xr:uid="{00000000-0005-0000-0000-000069950000}"/>
    <cellStyle name="Warning Text 4 2 5 2 2 2" xfId="38788" xr:uid="{00000000-0005-0000-0000-00006A950000}"/>
    <cellStyle name="Warning Text 4 2 5 2 3" xfId="38787" xr:uid="{00000000-0005-0000-0000-00006B950000}"/>
    <cellStyle name="Warning Text 4 2 5 3" xfId="21174" xr:uid="{00000000-0005-0000-0000-00006C950000}"/>
    <cellStyle name="Warning Text 4 2 5 3 2" xfId="21175" xr:uid="{00000000-0005-0000-0000-00006D950000}"/>
    <cellStyle name="Warning Text 4 2 5 3 2 2" xfId="38790" xr:uid="{00000000-0005-0000-0000-00006E950000}"/>
    <cellStyle name="Warning Text 4 2 5 3 3" xfId="38789" xr:uid="{00000000-0005-0000-0000-00006F950000}"/>
    <cellStyle name="Warning Text 4 2 5 4" xfId="21176" xr:uid="{00000000-0005-0000-0000-000070950000}"/>
    <cellStyle name="Warning Text 4 2 5 4 2" xfId="38791" xr:uid="{00000000-0005-0000-0000-000071950000}"/>
    <cellStyle name="Warning Text 4 2 5 5" xfId="38786" xr:uid="{00000000-0005-0000-0000-000072950000}"/>
    <cellStyle name="Warning Text 4 2 6" xfId="21177" xr:uid="{00000000-0005-0000-0000-000073950000}"/>
    <cellStyle name="Warning Text 4 2 6 2" xfId="21178" xr:uid="{00000000-0005-0000-0000-000074950000}"/>
    <cellStyle name="Warning Text 4 2 6 2 2" xfId="38793" xr:uid="{00000000-0005-0000-0000-000075950000}"/>
    <cellStyle name="Warning Text 4 2 6 3" xfId="38792" xr:uid="{00000000-0005-0000-0000-000076950000}"/>
    <cellStyle name="Warning Text 4 2 7" xfId="21179" xr:uid="{00000000-0005-0000-0000-000077950000}"/>
    <cellStyle name="Warning Text 4 2 7 2" xfId="21180" xr:uid="{00000000-0005-0000-0000-000078950000}"/>
    <cellStyle name="Warning Text 4 2 7 2 2" xfId="38795" xr:uid="{00000000-0005-0000-0000-000079950000}"/>
    <cellStyle name="Warning Text 4 2 7 3" xfId="38794" xr:uid="{00000000-0005-0000-0000-00007A950000}"/>
    <cellStyle name="Warning Text 4 2 8" xfId="21181" xr:uid="{00000000-0005-0000-0000-00007B950000}"/>
    <cellStyle name="Warning Text 4 2 8 2" xfId="21182" xr:uid="{00000000-0005-0000-0000-00007C950000}"/>
    <cellStyle name="Warning Text 4 2 8 2 2" xfId="38797" xr:uid="{00000000-0005-0000-0000-00007D950000}"/>
    <cellStyle name="Warning Text 4 2 8 3" xfId="38796" xr:uid="{00000000-0005-0000-0000-00007E950000}"/>
    <cellStyle name="Warning Text 4 2 9" xfId="21183" xr:uid="{00000000-0005-0000-0000-00007F950000}"/>
    <cellStyle name="Warning Text 4 2 9 2" xfId="38798" xr:uid="{00000000-0005-0000-0000-000080950000}"/>
    <cellStyle name="Warning Text 4 3" xfId="21184" xr:uid="{00000000-0005-0000-0000-000081950000}"/>
    <cellStyle name="Warning Text 4 3 2" xfId="21185" xr:uid="{00000000-0005-0000-0000-000082950000}"/>
    <cellStyle name="Warning Text 4 3 2 2" xfId="21186" xr:uid="{00000000-0005-0000-0000-000083950000}"/>
    <cellStyle name="Warning Text 4 3 2 2 2" xfId="38801" xr:uid="{00000000-0005-0000-0000-000084950000}"/>
    <cellStyle name="Warning Text 4 3 2 3" xfId="38800" xr:uid="{00000000-0005-0000-0000-000085950000}"/>
    <cellStyle name="Warning Text 4 3 3" xfId="21187" xr:uid="{00000000-0005-0000-0000-000086950000}"/>
    <cellStyle name="Warning Text 4 3 3 2" xfId="21188" xr:uid="{00000000-0005-0000-0000-000087950000}"/>
    <cellStyle name="Warning Text 4 3 3 2 2" xfId="38803" xr:uid="{00000000-0005-0000-0000-000088950000}"/>
    <cellStyle name="Warning Text 4 3 3 3" xfId="38802" xr:uid="{00000000-0005-0000-0000-000089950000}"/>
    <cellStyle name="Warning Text 4 3 4" xfId="21189" xr:uid="{00000000-0005-0000-0000-00008A950000}"/>
    <cellStyle name="Warning Text 4 3 4 2" xfId="38804" xr:uid="{00000000-0005-0000-0000-00008B950000}"/>
    <cellStyle name="Warning Text 4 3 5" xfId="38799" xr:uid="{00000000-0005-0000-0000-00008C950000}"/>
    <cellStyle name="Warning Text 4 4" xfId="21190" xr:uid="{00000000-0005-0000-0000-00008D950000}"/>
    <cellStyle name="Warning Text 4 4 2" xfId="21191" xr:uid="{00000000-0005-0000-0000-00008E950000}"/>
    <cellStyle name="Warning Text 4 4 2 2" xfId="21192" xr:uid="{00000000-0005-0000-0000-00008F950000}"/>
    <cellStyle name="Warning Text 4 4 2 2 2" xfId="38807" xr:uid="{00000000-0005-0000-0000-000090950000}"/>
    <cellStyle name="Warning Text 4 4 2 3" xfId="38806" xr:uid="{00000000-0005-0000-0000-000091950000}"/>
    <cellStyle name="Warning Text 4 4 3" xfId="21193" xr:uid="{00000000-0005-0000-0000-000092950000}"/>
    <cellStyle name="Warning Text 4 4 3 2" xfId="21194" xr:uid="{00000000-0005-0000-0000-000093950000}"/>
    <cellStyle name="Warning Text 4 4 3 2 2" xfId="38809" xr:uid="{00000000-0005-0000-0000-000094950000}"/>
    <cellStyle name="Warning Text 4 4 3 3" xfId="38808" xr:uid="{00000000-0005-0000-0000-000095950000}"/>
    <cellStyle name="Warning Text 4 4 4" xfId="21195" xr:uid="{00000000-0005-0000-0000-000096950000}"/>
    <cellStyle name="Warning Text 4 4 4 2" xfId="38810" xr:uid="{00000000-0005-0000-0000-000097950000}"/>
    <cellStyle name="Warning Text 4 4 5" xfId="38805" xr:uid="{00000000-0005-0000-0000-000098950000}"/>
    <cellStyle name="Warning Text 4 5" xfId="21196" xr:uid="{00000000-0005-0000-0000-000099950000}"/>
    <cellStyle name="Warning Text 4 5 2" xfId="21197" xr:uid="{00000000-0005-0000-0000-00009A950000}"/>
    <cellStyle name="Warning Text 4 5 2 2" xfId="21198" xr:uid="{00000000-0005-0000-0000-00009B950000}"/>
    <cellStyle name="Warning Text 4 5 2 2 2" xfId="38813" xr:uid="{00000000-0005-0000-0000-00009C950000}"/>
    <cellStyle name="Warning Text 4 5 2 3" xfId="38812" xr:uid="{00000000-0005-0000-0000-00009D950000}"/>
    <cellStyle name="Warning Text 4 5 3" xfId="21199" xr:uid="{00000000-0005-0000-0000-00009E950000}"/>
    <cellStyle name="Warning Text 4 5 3 2" xfId="21200" xr:uid="{00000000-0005-0000-0000-00009F950000}"/>
    <cellStyle name="Warning Text 4 5 3 2 2" xfId="38815" xr:uid="{00000000-0005-0000-0000-0000A0950000}"/>
    <cellStyle name="Warning Text 4 5 3 3" xfId="38814" xr:uid="{00000000-0005-0000-0000-0000A1950000}"/>
    <cellStyle name="Warning Text 4 5 4" xfId="21201" xr:uid="{00000000-0005-0000-0000-0000A2950000}"/>
    <cellStyle name="Warning Text 4 5 4 2" xfId="38816" xr:uid="{00000000-0005-0000-0000-0000A3950000}"/>
    <cellStyle name="Warning Text 4 5 5" xfId="38811" xr:uid="{00000000-0005-0000-0000-0000A4950000}"/>
    <cellStyle name="Warning Text 4 6" xfId="21202" xr:uid="{00000000-0005-0000-0000-0000A5950000}"/>
    <cellStyle name="Warning Text 4 6 2" xfId="21203" xr:uid="{00000000-0005-0000-0000-0000A6950000}"/>
    <cellStyle name="Warning Text 4 6 2 2" xfId="21204" xr:uid="{00000000-0005-0000-0000-0000A7950000}"/>
    <cellStyle name="Warning Text 4 6 2 2 2" xfId="38819" xr:uid="{00000000-0005-0000-0000-0000A8950000}"/>
    <cellStyle name="Warning Text 4 6 2 3" xfId="38818" xr:uid="{00000000-0005-0000-0000-0000A9950000}"/>
    <cellStyle name="Warning Text 4 6 3" xfId="21205" xr:uid="{00000000-0005-0000-0000-0000AA950000}"/>
    <cellStyle name="Warning Text 4 6 3 2" xfId="21206" xr:uid="{00000000-0005-0000-0000-0000AB950000}"/>
    <cellStyle name="Warning Text 4 6 3 2 2" xfId="38821" xr:uid="{00000000-0005-0000-0000-0000AC950000}"/>
    <cellStyle name="Warning Text 4 6 3 3" xfId="38820" xr:uid="{00000000-0005-0000-0000-0000AD950000}"/>
    <cellStyle name="Warning Text 4 6 4" xfId="21207" xr:uid="{00000000-0005-0000-0000-0000AE950000}"/>
    <cellStyle name="Warning Text 4 6 4 2" xfId="21208" xr:uid="{00000000-0005-0000-0000-0000AF950000}"/>
    <cellStyle name="Warning Text 4 6 4 2 2" xfId="38823" xr:uid="{00000000-0005-0000-0000-0000B0950000}"/>
    <cellStyle name="Warning Text 4 6 4 3" xfId="38822" xr:uid="{00000000-0005-0000-0000-0000B1950000}"/>
    <cellStyle name="Warning Text 4 6 5" xfId="21209" xr:uid="{00000000-0005-0000-0000-0000B2950000}"/>
    <cellStyle name="Warning Text 4 6 5 2" xfId="38824" xr:uid="{00000000-0005-0000-0000-0000B3950000}"/>
    <cellStyle name="Warning Text 4 6 6" xfId="38817" xr:uid="{00000000-0005-0000-0000-0000B4950000}"/>
    <cellStyle name="Warning Text 4 7" xfId="21210" xr:uid="{00000000-0005-0000-0000-0000B5950000}"/>
    <cellStyle name="Warning Text 4 7 2" xfId="21211" xr:uid="{00000000-0005-0000-0000-0000B6950000}"/>
    <cellStyle name="Warning Text 4 7 2 2" xfId="21212" xr:uid="{00000000-0005-0000-0000-0000B7950000}"/>
    <cellStyle name="Warning Text 4 7 2 2 2" xfId="38827" xr:uid="{00000000-0005-0000-0000-0000B8950000}"/>
    <cellStyle name="Warning Text 4 7 2 3" xfId="38826" xr:uid="{00000000-0005-0000-0000-0000B9950000}"/>
    <cellStyle name="Warning Text 4 7 3" xfId="21213" xr:uid="{00000000-0005-0000-0000-0000BA950000}"/>
    <cellStyle name="Warning Text 4 7 3 2" xfId="21214" xr:uid="{00000000-0005-0000-0000-0000BB950000}"/>
    <cellStyle name="Warning Text 4 7 3 2 2" xfId="38829" xr:uid="{00000000-0005-0000-0000-0000BC950000}"/>
    <cellStyle name="Warning Text 4 7 3 3" xfId="38828" xr:uid="{00000000-0005-0000-0000-0000BD950000}"/>
    <cellStyle name="Warning Text 4 7 4" xfId="21215" xr:uid="{00000000-0005-0000-0000-0000BE950000}"/>
    <cellStyle name="Warning Text 4 7 4 2" xfId="38830" xr:uid="{00000000-0005-0000-0000-0000BF950000}"/>
    <cellStyle name="Warning Text 4 7 5" xfId="38825" xr:uid="{00000000-0005-0000-0000-0000C0950000}"/>
    <cellStyle name="Warning Text 4 8" xfId="21216" xr:uid="{00000000-0005-0000-0000-0000C1950000}"/>
    <cellStyle name="Warning Text 4 8 2" xfId="21217" xr:uid="{00000000-0005-0000-0000-0000C2950000}"/>
    <cellStyle name="Warning Text 4 8 2 2" xfId="38832" xr:uid="{00000000-0005-0000-0000-0000C3950000}"/>
    <cellStyle name="Warning Text 4 8 3" xfId="38831" xr:uid="{00000000-0005-0000-0000-0000C4950000}"/>
    <cellStyle name="Warning Text 4 9" xfId="21218" xr:uid="{00000000-0005-0000-0000-0000C5950000}"/>
    <cellStyle name="Warning Text 4 9 2" xfId="21219" xr:uid="{00000000-0005-0000-0000-0000C6950000}"/>
    <cellStyle name="Warning Text 4 9 2 2" xfId="38834" xr:uid="{00000000-0005-0000-0000-0000C7950000}"/>
    <cellStyle name="Warning Text 4 9 3" xfId="38833" xr:uid="{00000000-0005-0000-0000-0000C8950000}"/>
    <cellStyle name="Warning Text 40" xfId="21220" xr:uid="{00000000-0005-0000-0000-0000C9950000}"/>
    <cellStyle name="Warning Text 40 10" xfId="21221" xr:uid="{00000000-0005-0000-0000-0000CA950000}"/>
    <cellStyle name="Warning Text 40 10 2" xfId="21222" xr:uid="{00000000-0005-0000-0000-0000CB950000}"/>
    <cellStyle name="Warning Text 40 10 2 2" xfId="38837" xr:uid="{00000000-0005-0000-0000-0000CC950000}"/>
    <cellStyle name="Warning Text 40 10 3" xfId="38836" xr:uid="{00000000-0005-0000-0000-0000CD950000}"/>
    <cellStyle name="Warning Text 40 11" xfId="21223" xr:uid="{00000000-0005-0000-0000-0000CE950000}"/>
    <cellStyle name="Warning Text 40 11 2" xfId="38838" xr:uid="{00000000-0005-0000-0000-0000CF950000}"/>
    <cellStyle name="Warning Text 40 12" xfId="38835" xr:uid="{00000000-0005-0000-0000-0000D0950000}"/>
    <cellStyle name="Warning Text 40 2" xfId="21224" xr:uid="{00000000-0005-0000-0000-0000D1950000}"/>
    <cellStyle name="Warning Text 40 2 2" xfId="21225" xr:uid="{00000000-0005-0000-0000-0000D2950000}"/>
    <cellStyle name="Warning Text 40 2 2 2" xfId="21226" xr:uid="{00000000-0005-0000-0000-0000D3950000}"/>
    <cellStyle name="Warning Text 40 2 2 2 2" xfId="38841" xr:uid="{00000000-0005-0000-0000-0000D4950000}"/>
    <cellStyle name="Warning Text 40 2 2 3" xfId="38840" xr:uid="{00000000-0005-0000-0000-0000D5950000}"/>
    <cellStyle name="Warning Text 40 2 3" xfId="21227" xr:uid="{00000000-0005-0000-0000-0000D6950000}"/>
    <cellStyle name="Warning Text 40 2 3 2" xfId="21228" xr:uid="{00000000-0005-0000-0000-0000D7950000}"/>
    <cellStyle name="Warning Text 40 2 3 2 2" xfId="38843" xr:uid="{00000000-0005-0000-0000-0000D8950000}"/>
    <cellStyle name="Warning Text 40 2 3 3" xfId="38842" xr:uid="{00000000-0005-0000-0000-0000D9950000}"/>
    <cellStyle name="Warning Text 40 2 4" xfId="21229" xr:uid="{00000000-0005-0000-0000-0000DA950000}"/>
    <cellStyle name="Warning Text 40 2 4 2" xfId="38844" xr:uid="{00000000-0005-0000-0000-0000DB950000}"/>
    <cellStyle name="Warning Text 40 2 5" xfId="38839" xr:uid="{00000000-0005-0000-0000-0000DC950000}"/>
    <cellStyle name="Warning Text 40 3" xfId="21230" xr:uid="{00000000-0005-0000-0000-0000DD950000}"/>
    <cellStyle name="Warning Text 40 3 2" xfId="21231" xr:uid="{00000000-0005-0000-0000-0000DE950000}"/>
    <cellStyle name="Warning Text 40 3 2 2" xfId="21232" xr:uid="{00000000-0005-0000-0000-0000DF950000}"/>
    <cellStyle name="Warning Text 40 3 2 2 2" xfId="38847" xr:uid="{00000000-0005-0000-0000-0000E0950000}"/>
    <cellStyle name="Warning Text 40 3 2 3" xfId="38846" xr:uid="{00000000-0005-0000-0000-0000E1950000}"/>
    <cellStyle name="Warning Text 40 3 3" xfId="21233" xr:uid="{00000000-0005-0000-0000-0000E2950000}"/>
    <cellStyle name="Warning Text 40 3 3 2" xfId="21234" xr:uid="{00000000-0005-0000-0000-0000E3950000}"/>
    <cellStyle name="Warning Text 40 3 3 2 2" xfId="38849" xr:uid="{00000000-0005-0000-0000-0000E4950000}"/>
    <cellStyle name="Warning Text 40 3 3 3" xfId="38848" xr:uid="{00000000-0005-0000-0000-0000E5950000}"/>
    <cellStyle name="Warning Text 40 3 4" xfId="21235" xr:uid="{00000000-0005-0000-0000-0000E6950000}"/>
    <cellStyle name="Warning Text 40 3 4 2" xfId="38850" xr:uid="{00000000-0005-0000-0000-0000E7950000}"/>
    <cellStyle name="Warning Text 40 3 5" xfId="38845" xr:uid="{00000000-0005-0000-0000-0000E8950000}"/>
    <cellStyle name="Warning Text 40 4" xfId="21236" xr:uid="{00000000-0005-0000-0000-0000E9950000}"/>
    <cellStyle name="Warning Text 40 4 2" xfId="21237" xr:uid="{00000000-0005-0000-0000-0000EA950000}"/>
    <cellStyle name="Warning Text 40 4 2 2" xfId="21238" xr:uid="{00000000-0005-0000-0000-0000EB950000}"/>
    <cellStyle name="Warning Text 40 4 2 2 2" xfId="38853" xr:uid="{00000000-0005-0000-0000-0000EC950000}"/>
    <cellStyle name="Warning Text 40 4 2 3" xfId="38852" xr:uid="{00000000-0005-0000-0000-0000ED950000}"/>
    <cellStyle name="Warning Text 40 4 3" xfId="21239" xr:uid="{00000000-0005-0000-0000-0000EE950000}"/>
    <cellStyle name="Warning Text 40 4 3 2" xfId="21240" xr:uid="{00000000-0005-0000-0000-0000EF950000}"/>
    <cellStyle name="Warning Text 40 4 3 2 2" xfId="38855" xr:uid="{00000000-0005-0000-0000-0000F0950000}"/>
    <cellStyle name="Warning Text 40 4 3 3" xfId="38854" xr:uid="{00000000-0005-0000-0000-0000F1950000}"/>
    <cellStyle name="Warning Text 40 4 4" xfId="21241" xr:uid="{00000000-0005-0000-0000-0000F2950000}"/>
    <cellStyle name="Warning Text 40 4 4 2" xfId="38856" xr:uid="{00000000-0005-0000-0000-0000F3950000}"/>
    <cellStyle name="Warning Text 40 4 5" xfId="38851" xr:uid="{00000000-0005-0000-0000-0000F4950000}"/>
    <cellStyle name="Warning Text 40 5" xfId="21242" xr:uid="{00000000-0005-0000-0000-0000F5950000}"/>
    <cellStyle name="Warning Text 40 5 2" xfId="21243" xr:uid="{00000000-0005-0000-0000-0000F6950000}"/>
    <cellStyle name="Warning Text 40 5 2 2" xfId="21244" xr:uid="{00000000-0005-0000-0000-0000F7950000}"/>
    <cellStyle name="Warning Text 40 5 2 2 2" xfId="38859" xr:uid="{00000000-0005-0000-0000-0000F8950000}"/>
    <cellStyle name="Warning Text 40 5 2 3" xfId="38858" xr:uid="{00000000-0005-0000-0000-0000F9950000}"/>
    <cellStyle name="Warning Text 40 5 3" xfId="21245" xr:uid="{00000000-0005-0000-0000-0000FA950000}"/>
    <cellStyle name="Warning Text 40 5 3 2" xfId="21246" xr:uid="{00000000-0005-0000-0000-0000FB950000}"/>
    <cellStyle name="Warning Text 40 5 3 2 2" xfId="38861" xr:uid="{00000000-0005-0000-0000-0000FC950000}"/>
    <cellStyle name="Warning Text 40 5 3 3" xfId="38860" xr:uid="{00000000-0005-0000-0000-0000FD950000}"/>
    <cellStyle name="Warning Text 40 5 4" xfId="21247" xr:uid="{00000000-0005-0000-0000-0000FE950000}"/>
    <cellStyle name="Warning Text 40 5 4 2" xfId="21248" xr:uid="{00000000-0005-0000-0000-0000FF950000}"/>
    <cellStyle name="Warning Text 40 5 4 2 2" xfId="38863" xr:uid="{00000000-0005-0000-0000-000000960000}"/>
    <cellStyle name="Warning Text 40 5 4 3" xfId="38862" xr:uid="{00000000-0005-0000-0000-000001960000}"/>
    <cellStyle name="Warning Text 40 5 5" xfId="21249" xr:uid="{00000000-0005-0000-0000-000002960000}"/>
    <cellStyle name="Warning Text 40 5 5 2" xfId="38864" xr:uid="{00000000-0005-0000-0000-000003960000}"/>
    <cellStyle name="Warning Text 40 5 6" xfId="38857" xr:uid="{00000000-0005-0000-0000-000004960000}"/>
    <cellStyle name="Warning Text 40 6" xfId="21250" xr:uid="{00000000-0005-0000-0000-000005960000}"/>
    <cellStyle name="Warning Text 40 6 2" xfId="21251" xr:uid="{00000000-0005-0000-0000-000006960000}"/>
    <cellStyle name="Warning Text 40 6 2 2" xfId="21252" xr:uid="{00000000-0005-0000-0000-000007960000}"/>
    <cellStyle name="Warning Text 40 6 2 2 2" xfId="38867" xr:uid="{00000000-0005-0000-0000-000008960000}"/>
    <cellStyle name="Warning Text 40 6 2 3" xfId="38866" xr:uid="{00000000-0005-0000-0000-000009960000}"/>
    <cellStyle name="Warning Text 40 6 3" xfId="21253" xr:uid="{00000000-0005-0000-0000-00000A960000}"/>
    <cellStyle name="Warning Text 40 6 3 2" xfId="21254" xr:uid="{00000000-0005-0000-0000-00000B960000}"/>
    <cellStyle name="Warning Text 40 6 3 2 2" xfId="38869" xr:uid="{00000000-0005-0000-0000-00000C960000}"/>
    <cellStyle name="Warning Text 40 6 3 3" xfId="38868" xr:uid="{00000000-0005-0000-0000-00000D960000}"/>
    <cellStyle name="Warning Text 40 6 4" xfId="21255" xr:uid="{00000000-0005-0000-0000-00000E960000}"/>
    <cellStyle name="Warning Text 40 6 4 2" xfId="38870" xr:uid="{00000000-0005-0000-0000-00000F960000}"/>
    <cellStyle name="Warning Text 40 6 5" xfId="38865" xr:uid="{00000000-0005-0000-0000-000010960000}"/>
    <cellStyle name="Warning Text 40 7" xfId="21256" xr:uid="{00000000-0005-0000-0000-000011960000}"/>
    <cellStyle name="Warning Text 40 7 2" xfId="21257" xr:uid="{00000000-0005-0000-0000-000012960000}"/>
    <cellStyle name="Warning Text 40 7 2 2" xfId="38872" xr:uid="{00000000-0005-0000-0000-000013960000}"/>
    <cellStyle name="Warning Text 40 7 3" xfId="38871" xr:uid="{00000000-0005-0000-0000-000014960000}"/>
    <cellStyle name="Warning Text 40 8" xfId="21258" xr:uid="{00000000-0005-0000-0000-000015960000}"/>
    <cellStyle name="Warning Text 40 8 2" xfId="21259" xr:uid="{00000000-0005-0000-0000-000016960000}"/>
    <cellStyle name="Warning Text 40 8 2 2" xfId="38874" xr:uid="{00000000-0005-0000-0000-000017960000}"/>
    <cellStyle name="Warning Text 40 8 3" xfId="38873" xr:uid="{00000000-0005-0000-0000-000018960000}"/>
    <cellStyle name="Warning Text 40 9" xfId="21260" xr:uid="{00000000-0005-0000-0000-000019960000}"/>
    <cellStyle name="Warning Text 40 9 2" xfId="21261" xr:uid="{00000000-0005-0000-0000-00001A960000}"/>
    <cellStyle name="Warning Text 40 9 2 2" xfId="38876" xr:uid="{00000000-0005-0000-0000-00001B960000}"/>
    <cellStyle name="Warning Text 40 9 3" xfId="38875" xr:uid="{00000000-0005-0000-0000-00001C960000}"/>
    <cellStyle name="Warning Text 41" xfId="21262" xr:uid="{00000000-0005-0000-0000-00001D960000}"/>
    <cellStyle name="Warning Text 41 10" xfId="21263" xr:uid="{00000000-0005-0000-0000-00001E960000}"/>
    <cellStyle name="Warning Text 41 10 2" xfId="21264" xr:uid="{00000000-0005-0000-0000-00001F960000}"/>
    <cellStyle name="Warning Text 41 10 2 2" xfId="38879" xr:uid="{00000000-0005-0000-0000-000020960000}"/>
    <cellStyle name="Warning Text 41 10 3" xfId="38878" xr:uid="{00000000-0005-0000-0000-000021960000}"/>
    <cellStyle name="Warning Text 41 11" xfId="21265" xr:uid="{00000000-0005-0000-0000-000022960000}"/>
    <cellStyle name="Warning Text 41 11 2" xfId="38880" xr:uid="{00000000-0005-0000-0000-000023960000}"/>
    <cellStyle name="Warning Text 41 12" xfId="38877" xr:uid="{00000000-0005-0000-0000-000024960000}"/>
    <cellStyle name="Warning Text 41 2" xfId="21266" xr:uid="{00000000-0005-0000-0000-000025960000}"/>
    <cellStyle name="Warning Text 41 2 2" xfId="21267" xr:uid="{00000000-0005-0000-0000-000026960000}"/>
    <cellStyle name="Warning Text 41 2 2 2" xfId="21268" xr:uid="{00000000-0005-0000-0000-000027960000}"/>
    <cellStyle name="Warning Text 41 2 2 2 2" xfId="38883" xr:uid="{00000000-0005-0000-0000-000028960000}"/>
    <cellStyle name="Warning Text 41 2 2 3" xfId="38882" xr:uid="{00000000-0005-0000-0000-000029960000}"/>
    <cellStyle name="Warning Text 41 2 3" xfId="21269" xr:uid="{00000000-0005-0000-0000-00002A960000}"/>
    <cellStyle name="Warning Text 41 2 3 2" xfId="21270" xr:uid="{00000000-0005-0000-0000-00002B960000}"/>
    <cellStyle name="Warning Text 41 2 3 2 2" xfId="38885" xr:uid="{00000000-0005-0000-0000-00002C960000}"/>
    <cellStyle name="Warning Text 41 2 3 3" xfId="38884" xr:uid="{00000000-0005-0000-0000-00002D960000}"/>
    <cellStyle name="Warning Text 41 2 4" xfId="21271" xr:uid="{00000000-0005-0000-0000-00002E960000}"/>
    <cellStyle name="Warning Text 41 2 4 2" xfId="38886" xr:uid="{00000000-0005-0000-0000-00002F960000}"/>
    <cellStyle name="Warning Text 41 2 5" xfId="38881" xr:uid="{00000000-0005-0000-0000-000030960000}"/>
    <cellStyle name="Warning Text 41 3" xfId="21272" xr:uid="{00000000-0005-0000-0000-000031960000}"/>
    <cellStyle name="Warning Text 41 3 2" xfId="21273" xr:uid="{00000000-0005-0000-0000-000032960000}"/>
    <cellStyle name="Warning Text 41 3 2 2" xfId="21274" xr:uid="{00000000-0005-0000-0000-000033960000}"/>
    <cellStyle name="Warning Text 41 3 2 2 2" xfId="38889" xr:uid="{00000000-0005-0000-0000-000034960000}"/>
    <cellStyle name="Warning Text 41 3 2 3" xfId="38888" xr:uid="{00000000-0005-0000-0000-000035960000}"/>
    <cellStyle name="Warning Text 41 3 3" xfId="21275" xr:uid="{00000000-0005-0000-0000-000036960000}"/>
    <cellStyle name="Warning Text 41 3 3 2" xfId="21276" xr:uid="{00000000-0005-0000-0000-000037960000}"/>
    <cellStyle name="Warning Text 41 3 3 2 2" xfId="38891" xr:uid="{00000000-0005-0000-0000-000038960000}"/>
    <cellStyle name="Warning Text 41 3 3 3" xfId="38890" xr:uid="{00000000-0005-0000-0000-000039960000}"/>
    <cellStyle name="Warning Text 41 3 4" xfId="21277" xr:uid="{00000000-0005-0000-0000-00003A960000}"/>
    <cellStyle name="Warning Text 41 3 4 2" xfId="38892" xr:uid="{00000000-0005-0000-0000-00003B960000}"/>
    <cellStyle name="Warning Text 41 3 5" xfId="38887" xr:uid="{00000000-0005-0000-0000-00003C960000}"/>
    <cellStyle name="Warning Text 41 4" xfId="21278" xr:uid="{00000000-0005-0000-0000-00003D960000}"/>
    <cellStyle name="Warning Text 41 4 2" xfId="21279" xr:uid="{00000000-0005-0000-0000-00003E960000}"/>
    <cellStyle name="Warning Text 41 4 2 2" xfId="21280" xr:uid="{00000000-0005-0000-0000-00003F960000}"/>
    <cellStyle name="Warning Text 41 4 2 2 2" xfId="38895" xr:uid="{00000000-0005-0000-0000-000040960000}"/>
    <cellStyle name="Warning Text 41 4 2 3" xfId="38894" xr:uid="{00000000-0005-0000-0000-000041960000}"/>
    <cellStyle name="Warning Text 41 4 3" xfId="21281" xr:uid="{00000000-0005-0000-0000-000042960000}"/>
    <cellStyle name="Warning Text 41 4 3 2" xfId="21282" xr:uid="{00000000-0005-0000-0000-000043960000}"/>
    <cellStyle name="Warning Text 41 4 3 2 2" xfId="38897" xr:uid="{00000000-0005-0000-0000-000044960000}"/>
    <cellStyle name="Warning Text 41 4 3 3" xfId="38896" xr:uid="{00000000-0005-0000-0000-000045960000}"/>
    <cellStyle name="Warning Text 41 4 4" xfId="21283" xr:uid="{00000000-0005-0000-0000-000046960000}"/>
    <cellStyle name="Warning Text 41 4 4 2" xfId="38898" xr:uid="{00000000-0005-0000-0000-000047960000}"/>
    <cellStyle name="Warning Text 41 4 5" xfId="38893" xr:uid="{00000000-0005-0000-0000-000048960000}"/>
    <cellStyle name="Warning Text 41 5" xfId="21284" xr:uid="{00000000-0005-0000-0000-000049960000}"/>
    <cellStyle name="Warning Text 41 5 2" xfId="21285" xr:uid="{00000000-0005-0000-0000-00004A960000}"/>
    <cellStyle name="Warning Text 41 5 2 2" xfId="21286" xr:uid="{00000000-0005-0000-0000-00004B960000}"/>
    <cellStyle name="Warning Text 41 5 2 2 2" xfId="38901" xr:uid="{00000000-0005-0000-0000-00004C960000}"/>
    <cellStyle name="Warning Text 41 5 2 3" xfId="38900" xr:uid="{00000000-0005-0000-0000-00004D960000}"/>
    <cellStyle name="Warning Text 41 5 3" xfId="21287" xr:uid="{00000000-0005-0000-0000-00004E960000}"/>
    <cellStyle name="Warning Text 41 5 3 2" xfId="21288" xr:uid="{00000000-0005-0000-0000-00004F960000}"/>
    <cellStyle name="Warning Text 41 5 3 2 2" xfId="38903" xr:uid="{00000000-0005-0000-0000-000050960000}"/>
    <cellStyle name="Warning Text 41 5 3 3" xfId="38902" xr:uid="{00000000-0005-0000-0000-000051960000}"/>
    <cellStyle name="Warning Text 41 5 4" xfId="21289" xr:uid="{00000000-0005-0000-0000-000052960000}"/>
    <cellStyle name="Warning Text 41 5 4 2" xfId="21290" xr:uid="{00000000-0005-0000-0000-000053960000}"/>
    <cellStyle name="Warning Text 41 5 4 2 2" xfId="38905" xr:uid="{00000000-0005-0000-0000-000054960000}"/>
    <cellStyle name="Warning Text 41 5 4 3" xfId="38904" xr:uid="{00000000-0005-0000-0000-000055960000}"/>
    <cellStyle name="Warning Text 41 5 5" xfId="21291" xr:uid="{00000000-0005-0000-0000-000056960000}"/>
    <cellStyle name="Warning Text 41 5 5 2" xfId="38906" xr:uid="{00000000-0005-0000-0000-000057960000}"/>
    <cellStyle name="Warning Text 41 5 6" xfId="38899" xr:uid="{00000000-0005-0000-0000-000058960000}"/>
    <cellStyle name="Warning Text 41 6" xfId="21292" xr:uid="{00000000-0005-0000-0000-000059960000}"/>
    <cellStyle name="Warning Text 41 6 2" xfId="21293" xr:uid="{00000000-0005-0000-0000-00005A960000}"/>
    <cellStyle name="Warning Text 41 6 2 2" xfId="21294" xr:uid="{00000000-0005-0000-0000-00005B960000}"/>
    <cellStyle name="Warning Text 41 6 2 2 2" xfId="38909" xr:uid="{00000000-0005-0000-0000-00005C960000}"/>
    <cellStyle name="Warning Text 41 6 2 3" xfId="38908" xr:uid="{00000000-0005-0000-0000-00005D960000}"/>
    <cellStyle name="Warning Text 41 6 3" xfId="21295" xr:uid="{00000000-0005-0000-0000-00005E960000}"/>
    <cellStyle name="Warning Text 41 6 3 2" xfId="21296" xr:uid="{00000000-0005-0000-0000-00005F960000}"/>
    <cellStyle name="Warning Text 41 6 3 2 2" xfId="38911" xr:uid="{00000000-0005-0000-0000-000060960000}"/>
    <cellStyle name="Warning Text 41 6 3 3" xfId="38910" xr:uid="{00000000-0005-0000-0000-000061960000}"/>
    <cellStyle name="Warning Text 41 6 4" xfId="21297" xr:uid="{00000000-0005-0000-0000-000062960000}"/>
    <cellStyle name="Warning Text 41 6 4 2" xfId="38912" xr:uid="{00000000-0005-0000-0000-000063960000}"/>
    <cellStyle name="Warning Text 41 6 5" xfId="38907" xr:uid="{00000000-0005-0000-0000-000064960000}"/>
    <cellStyle name="Warning Text 41 7" xfId="21298" xr:uid="{00000000-0005-0000-0000-000065960000}"/>
    <cellStyle name="Warning Text 41 7 2" xfId="21299" xr:uid="{00000000-0005-0000-0000-000066960000}"/>
    <cellStyle name="Warning Text 41 7 2 2" xfId="38914" xr:uid="{00000000-0005-0000-0000-000067960000}"/>
    <cellStyle name="Warning Text 41 7 3" xfId="38913" xr:uid="{00000000-0005-0000-0000-000068960000}"/>
    <cellStyle name="Warning Text 41 8" xfId="21300" xr:uid="{00000000-0005-0000-0000-000069960000}"/>
    <cellStyle name="Warning Text 41 8 2" xfId="21301" xr:uid="{00000000-0005-0000-0000-00006A960000}"/>
    <cellStyle name="Warning Text 41 8 2 2" xfId="38916" xr:uid="{00000000-0005-0000-0000-00006B960000}"/>
    <cellStyle name="Warning Text 41 8 3" xfId="38915" xr:uid="{00000000-0005-0000-0000-00006C960000}"/>
    <cellStyle name="Warning Text 41 9" xfId="21302" xr:uid="{00000000-0005-0000-0000-00006D960000}"/>
    <cellStyle name="Warning Text 41 9 2" xfId="21303" xr:uid="{00000000-0005-0000-0000-00006E960000}"/>
    <cellStyle name="Warning Text 41 9 2 2" xfId="38918" xr:uid="{00000000-0005-0000-0000-00006F960000}"/>
    <cellStyle name="Warning Text 41 9 3" xfId="38917" xr:uid="{00000000-0005-0000-0000-000070960000}"/>
    <cellStyle name="Warning Text 42" xfId="21304" xr:uid="{00000000-0005-0000-0000-000071960000}"/>
    <cellStyle name="Warning Text 42 2" xfId="21305" xr:uid="{00000000-0005-0000-0000-000072960000}"/>
    <cellStyle name="Warning Text 42 2 2" xfId="38920" xr:uid="{00000000-0005-0000-0000-000073960000}"/>
    <cellStyle name="Warning Text 42 3" xfId="38919" xr:uid="{00000000-0005-0000-0000-000074960000}"/>
    <cellStyle name="Warning Text 5" xfId="21306" xr:uid="{00000000-0005-0000-0000-000075960000}"/>
    <cellStyle name="Warning Text 5 10" xfId="21307" xr:uid="{00000000-0005-0000-0000-000076960000}"/>
    <cellStyle name="Warning Text 5 10 2" xfId="21308" xr:uid="{00000000-0005-0000-0000-000077960000}"/>
    <cellStyle name="Warning Text 5 10 2 2" xfId="38923" xr:uid="{00000000-0005-0000-0000-000078960000}"/>
    <cellStyle name="Warning Text 5 10 3" xfId="38922" xr:uid="{00000000-0005-0000-0000-000079960000}"/>
    <cellStyle name="Warning Text 5 11" xfId="21309" xr:uid="{00000000-0005-0000-0000-00007A960000}"/>
    <cellStyle name="Warning Text 5 11 2" xfId="21310" xr:uid="{00000000-0005-0000-0000-00007B960000}"/>
    <cellStyle name="Warning Text 5 11 2 2" xfId="38925" xr:uid="{00000000-0005-0000-0000-00007C960000}"/>
    <cellStyle name="Warning Text 5 11 3" xfId="38924" xr:uid="{00000000-0005-0000-0000-00007D960000}"/>
    <cellStyle name="Warning Text 5 12" xfId="21311" xr:uid="{00000000-0005-0000-0000-00007E960000}"/>
    <cellStyle name="Warning Text 5 12 2" xfId="38926" xr:uid="{00000000-0005-0000-0000-00007F960000}"/>
    <cellStyle name="Warning Text 5 13" xfId="38921" xr:uid="{00000000-0005-0000-0000-000080960000}"/>
    <cellStyle name="Warning Text 5 2" xfId="21312" xr:uid="{00000000-0005-0000-0000-000081960000}"/>
    <cellStyle name="Warning Text 5 2 10" xfId="38927" xr:uid="{00000000-0005-0000-0000-000082960000}"/>
    <cellStyle name="Warning Text 5 2 2" xfId="21313" xr:uid="{00000000-0005-0000-0000-000083960000}"/>
    <cellStyle name="Warning Text 5 2 2 2" xfId="21314" xr:uid="{00000000-0005-0000-0000-000084960000}"/>
    <cellStyle name="Warning Text 5 2 2 2 2" xfId="21315" xr:uid="{00000000-0005-0000-0000-000085960000}"/>
    <cellStyle name="Warning Text 5 2 2 2 2 2" xfId="38930" xr:uid="{00000000-0005-0000-0000-000086960000}"/>
    <cellStyle name="Warning Text 5 2 2 2 3" xfId="38929" xr:uid="{00000000-0005-0000-0000-000087960000}"/>
    <cellStyle name="Warning Text 5 2 2 3" xfId="21316" xr:uid="{00000000-0005-0000-0000-000088960000}"/>
    <cellStyle name="Warning Text 5 2 2 3 2" xfId="21317" xr:uid="{00000000-0005-0000-0000-000089960000}"/>
    <cellStyle name="Warning Text 5 2 2 3 2 2" xfId="38932" xr:uid="{00000000-0005-0000-0000-00008A960000}"/>
    <cellStyle name="Warning Text 5 2 2 3 3" xfId="38931" xr:uid="{00000000-0005-0000-0000-00008B960000}"/>
    <cellStyle name="Warning Text 5 2 2 4" xfId="21318" xr:uid="{00000000-0005-0000-0000-00008C960000}"/>
    <cellStyle name="Warning Text 5 2 2 4 2" xfId="38933" xr:uid="{00000000-0005-0000-0000-00008D960000}"/>
    <cellStyle name="Warning Text 5 2 2 5" xfId="38928" xr:uid="{00000000-0005-0000-0000-00008E960000}"/>
    <cellStyle name="Warning Text 5 2 3" xfId="21319" xr:uid="{00000000-0005-0000-0000-00008F960000}"/>
    <cellStyle name="Warning Text 5 2 3 2" xfId="21320" xr:uid="{00000000-0005-0000-0000-000090960000}"/>
    <cellStyle name="Warning Text 5 2 3 2 2" xfId="21321" xr:uid="{00000000-0005-0000-0000-000091960000}"/>
    <cellStyle name="Warning Text 5 2 3 2 2 2" xfId="38936" xr:uid="{00000000-0005-0000-0000-000092960000}"/>
    <cellStyle name="Warning Text 5 2 3 2 3" xfId="38935" xr:uid="{00000000-0005-0000-0000-000093960000}"/>
    <cellStyle name="Warning Text 5 2 3 3" xfId="21322" xr:uid="{00000000-0005-0000-0000-000094960000}"/>
    <cellStyle name="Warning Text 5 2 3 3 2" xfId="21323" xr:uid="{00000000-0005-0000-0000-000095960000}"/>
    <cellStyle name="Warning Text 5 2 3 3 2 2" xfId="38938" xr:uid="{00000000-0005-0000-0000-000096960000}"/>
    <cellStyle name="Warning Text 5 2 3 3 3" xfId="38937" xr:uid="{00000000-0005-0000-0000-000097960000}"/>
    <cellStyle name="Warning Text 5 2 3 4" xfId="21324" xr:uid="{00000000-0005-0000-0000-000098960000}"/>
    <cellStyle name="Warning Text 5 2 3 4 2" xfId="38939" xr:uid="{00000000-0005-0000-0000-000099960000}"/>
    <cellStyle name="Warning Text 5 2 3 5" xfId="38934" xr:uid="{00000000-0005-0000-0000-00009A960000}"/>
    <cellStyle name="Warning Text 5 2 4" xfId="21325" xr:uid="{00000000-0005-0000-0000-00009B960000}"/>
    <cellStyle name="Warning Text 5 2 4 2" xfId="21326" xr:uid="{00000000-0005-0000-0000-00009C960000}"/>
    <cellStyle name="Warning Text 5 2 4 2 2" xfId="21327" xr:uid="{00000000-0005-0000-0000-00009D960000}"/>
    <cellStyle name="Warning Text 5 2 4 2 2 2" xfId="38942" xr:uid="{00000000-0005-0000-0000-00009E960000}"/>
    <cellStyle name="Warning Text 5 2 4 2 3" xfId="38941" xr:uid="{00000000-0005-0000-0000-00009F960000}"/>
    <cellStyle name="Warning Text 5 2 4 3" xfId="21328" xr:uid="{00000000-0005-0000-0000-0000A0960000}"/>
    <cellStyle name="Warning Text 5 2 4 3 2" xfId="21329" xr:uid="{00000000-0005-0000-0000-0000A1960000}"/>
    <cellStyle name="Warning Text 5 2 4 3 2 2" xfId="38944" xr:uid="{00000000-0005-0000-0000-0000A2960000}"/>
    <cellStyle name="Warning Text 5 2 4 3 3" xfId="38943" xr:uid="{00000000-0005-0000-0000-0000A3960000}"/>
    <cellStyle name="Warning Text 5 2 4 4" xfId="21330" xr:uid="{00000000-0005-0000-0000-0000A4960000}"/>
    <cellStyle name="Warning Text 5 2 4 4 2" xfId="21331" xr:uid="{00000000-0005-0000-0000-0000A5960000}"/>
    <cellStyle name="Warning Text 5 2 4 4 2 2" xfId="38946" xr:uid="{00000000-0005-0000-0000-0000A6960000}"/>
    <cellStyle name="Warning Text 5 2 4 4 3" xfId="38945" xr:uid="{00000000-0005-0000-0000-0000A7960000}"/>
    <cellStyle name="Warning Text 5 2 4 5" xfId="21332" xr:uid="{00000000-0005-0000-0000-0000A8960000}"/>
    <cellStyle name="Warning Text 5 2 4 5 2" xfId="38947" xr:uid="{00000000-0005-0000-0000-0000A9960000}"/>
    <cellStyle name="Warning Text 5 2 4 6" xfId="38940" xr:uid="{00000000-0005-0000-0000-0000AA960000}"/>
    <cellStyle name="Warning Text 5 2 5" xfId="21333" xr:uid="{00000000-0005-0000-0000-0000AB960000}"/>
    <cellStyle name="Warning Text 5 2 5 2" xfId="21334" xr:uid="{00000000-0005-0000-0000-0000AC960000}"/>
    <cellStyle name="Warning Text 5 2 5 2 2" xfId="21335" xr:uid="{00000000-0005-0000-0000-0000AD960000}"/>
    <cellStyle name="Warning Text 5 2 5 2 2 2" xfId="38950" xr:uid="{00000000-0005-0000-0000-0000AE960000}"/>
    <cellStyle name="Warning Text 5 2 5 2 3" xfId="38949" xr:uid="{00000000-0005-0000-0000-0000AF960000}"/>
    <cellStyle name="Warning Text 5 2 5 3" xfId="21336" xr:uid="{00000000-0005-0000-0000-0000B0960000}"/>
    <cellStyle name="Warning Text 5 2 5 3 2" xfId="21337" xr:uid="{00000000-0005-0000-0000-0000B1960000}"/>
    <cellStyle name="Warning Text 5 2 5 3 2 2" xfId="38952" xr:uid="{00000000-0005-0000-0000-0000B2960000}"/>
    <cellStyle name="Warning Text 5 2 5 3 3" xfId="38951" xr:uid="{00000000-0005-0000-0000-0000B3960000}"/>
    <cellStyle name="Warning Text 5 2 5 4" xfId="21338" xr:uid="{00000000-0005-0000-0000-0000B4960000}"/>
    <cellStyle name="Warning Text 5 2 5 4 2" xfId="38953" xr:uid="{00000000-0005-0000-0000-0000B5960000}"/>
    <cellStyle name="Warning Text 5 2 5 5" xfId="38948" xr:uid="{00000000-0005-0000-0000-0000B6960000}"/>
    <cellStyle name="Warning Text 5 2 6" xfId="21339" xr:uid="{00000000-0005-0000-0000-0000B7960000}"/>
    <cellStyle name="Warning Text 5 2 6 2" xfId="21340" xr:uid="{00000000-0005-0000-0000-0000B8960000}"/>
    <cellStyle name="Warning Text 5 2 6 2 2" xfId="38955" xr:uid="{00000000-0005-0000-0000-0000B9960000}"/>
    <cellStyle name="Warning Text 5 2 6 3" xfId="38954" xr:uid="{00000000-0005-0000-0000-0000BA960000}"/>
    <cellStyle name="Warning Text 5 2 7" xfId="21341" xr:uid="{00000000-0005-0000-0000-0000BB960000}"/>
    <cellStyle name="Warning Text 5 2 7 2" xfId="21342" xr:uid="{00000000-0005-0000-0000-0000BC960000}"/>
    <cellStyle name="Warning Text 5 2 7 2 2" xfId="38957" xr:uid="{00000000-0005-0000-0000-0000BD960000}"/>
    <cellStyle name="Warning Text 5 2 7 3" xfId="38956" xr:uid="{00000000-0005-0000-0000-0000BE960000}"/>
    <cellStyle name="Warning Text 5 2 8" xfId="21343" xr:uid="{00000000-0005-0000-0000-0000BF960000}"/>
    <cellStyle name="Warning Text 5 2 8 2" xfId="21344" xr:uid="{00000000-0005-0000-0000-0000C0960000}"/>
    <cellStyle name="Warning Text 5 2 8 2 2" xfId="38959" xr:uid="{00000000-0005-0000-0000-0000C1960000}"/>
    <cellStyle name="Warning Text 5 2 8 3" xfId="38958" xr:uid="{00000000-0005-0000-0000-0000C2960000}"/>
    <cellStyle name="Warning Text 5 2 9" xfId="21345" xr:uid="{00000000-0005-0000-0000-0000C3960000}"/>
    <cellStyle name="Warning Text 5 2 9 2" xfId="38960" xr:uid="{00000000-0005-0000-0000-0000C4960000}"/>
    <cellStyle name="Warning Text 5 3" xfId="21346" xr:uid="{00000000-0005-0000-0000-0000C5960000}"/>
    <cellStyle name="Warning Text 5 3 2" xfId="21347" xr:uid="{00000000-0005-0000-0000-0000C6960000}"/>
    <cellStyle name="Warning Text 5 3 2 2" xfId="21348" xr:uid="{00000000-0005-0000-0000-0000C7960000}"/>
    <cellStyle name="Warning Text 5 3 2 2 2" xfId="38963" xr:uid="{00000000-0005-0000-0000-0000C8960000}"/>
    <cellStyle name="Warning Text 5 3 2 3" xfId="38962" xr:uid="{00000000-0005-0000-0000-0000C9960000}"/>
    <cellStyle name="Warning Text 5 3 3" xfId="21349" xr:uid="{00000000-0005-0000-0000-0000CA960000}"/>
    <cellStyle name="Warning Text 5 3 3 2" xfId="21350" xr:uid="{00000000-0005-0000-0000-0000CB960000}"/>
    <cellStyle name="Warning Text 5 3 3 2 2" xfId="38965" xr:uid="{00000000-0005-0000-0000-0000CC960000}"/>
    <cellStyle name="Warning Text 5 3 3 3" xfId="38964" xr:uid="{00000000-0005-0000-0000-0000CD960000}"/>
    <cellStyle name="Warning Text 5 3 4" xfId="21351" xr:uid="{00000000-0005-0000-0000-0000CE960000}"/>
    <cellStyle name="Warning Text 5 3 4 2" xfId="38966" xr:uid="{00000000-0005-0000-0000-0000CF960000}"/>
    <cellStyle name="Warning Text 5 3 5" xfId="38961" xr:uid="{00000000-0005-0000-0000-0000D0960000}"/>
    <cellStyle name="Warning Text 5 4" xfId="21352" xr:uid="{00000000-0005-0000-0000-0000D1960000}"/>
    <cellStyle name="Warning Text 5 4 2" xfId="21353" xr:uid="{00000000-0005-0000-0000-0000D2960000}"/>
    <cellStyle name="Warning Text 5 4 2 2" xfId="21354" xr:uid="{00000000-0005-0000-0000-0000D3960000}"/>
    <cellStyle name="Warning Text 5 4 2 2 2" xfId="38969" xr:uid="{00000000-0005-0000-0000-0000D4960000}"/>
    <cellStyle name="Warning Text 5 4 2 3" xfId="38968" xr:uid="{00000000-0005-0000-0000-0000D5960000}"/>
    <cellStyle name="Warning Text 5 4 3" xfId="21355" xr:uid="{00000000-0005-0000-0000-0000D6960000}"/>
    <cellStyle name="Warning Text 5 4 3 2" xfId="21356" xr:uid="{00000000-0005-0000-0000-0000D7960000}"/>
    <cellStyle name="Warning Text 5 4 3 2 2" xfId="38971" xr:uid="{00000000-0005-0000-0000-0000D8960000}"/>
    <cellStyle name="Warning Text 5 4 3 3" xfId="38970" xr:uid="{00000000-0005-0000-0000-0000D9960000}"/>
    <cellStyle name="Warning Text 5 4 4" xfId="21357" xr:uid="{00000000-0005-0000-0000-0000DA960000}"/>
    <cellStyle name="Warning Text 5 4 4 2" xfId="38972" xr:uid="{00000000-0005-0000-0000-0000DB960000}"/>
    <cellStyle name="Warning Text 5 4 5" xfId="38967" xr:uid="{00000000-0005-0000-0000-0000DC960000}"/>
    <cellStyle name="Warning Text 5 5" xfId="21358" xr:uid="{00000000-0005-0000-0000-0000DD960000}"/>
    <cellStyle name="Warning Text 5 5 2" xfId="21359" xr:uid="{00000000-0005-0000-0000-0000DE960000}"/>
    <cellStyle name="Warning Text 5 5 2 2" xfId="21360" xr:uid="{00000000-0005-0000-0000-0000DF960000}"/>
    <cellStyle name="Warning Text 5 5 2 2 2" xfId="38975" xr:uid="{00000000-0005-0000-0000-0000E0960000}"/>
    <cellStyle name="Warning Text 5 5 2 3" xfId="38974" xr:uid="{00000000-0005-0000-0000-0000E1960000}"/>
    <cellStyle name="Warning Text 5 5 3" xfId="21361" xr:uid="{00000000-0005-0000-0000-0000E2960000}"/>
    <cellStyle name="Warning Text 5 5 3 2" xfId="21362" xr:uid="{00000000-0005-0000-0000-0000E3960000}"/>
    <cellStyle name="Warning Text 5 5 3 2 2" xfId="38977" xr:uid="{00000000-0005-0000-0000-0000E4960000}"/>
    <cellStyle name="Warning Text 5 5 3 3" xfId="38976" xr:uid="{00000000-0005-0000-0000-0000E5960000}"/>
    <cellStyle name="Warning Text 5 5 4" xfId="21363" xr:uid="{00000000-0005-0000-0000-0000E6960000}"/>
    <cellStyle name="Warning Text 5 5 4 2" xfId="38978" xr:uid="{00000000-0005-0000-0000-0000E7960000}"/>
    <cellStyle name="Warning Text 5 5 5" xfId="38973" xr:uid="{00000000-0005-0000-0000-0000E8960000}"/>
    <cellStyle name="Warning Text 5 6" xfId="21364" xr:uid="{00000000-0005-0000-0000-0000E9960000}"/>
    <cellStyle name="Warning Text 5 6 2" xfId="21365" xr:uid="{00000000-0005-0000-0000-0000EA960000}"/>
    <cellStyle name="Warning Text 5 6 2 2" xfId="21366" xr:uid="{00000000-0005-0000-0000-0000EB960000}"/>
    <cellStyle name="Warning Text 5 6 2 2 2" xfId="38981" xr:uid="{00000000-0005-0000-0000-0000EC960000}"/>
    <cellStyle name="Warning Text 5 6 2 3" xfId="38980" xr:uid="{00000000-0005-0000-0000-0000ED960000}"/>
    <cellStyle name="Warning Text 5 6 3" xfId="21367" xr:uid="{00000000-0005-0000-0000-0000EE960000}"/>
    <cellStyle name="Warning Text 5 6 3 2" xfId="21368" xr:uid="{00000000-0005-0000-0000-0000EF960000}"/>
    <cellStyle name="Warning Text 5 6 3 2 2" xfId="38983" xr:uid="{00000000-0005-0000-0000-0000F0960000}"/>
    <cellStyle name="Warning Text 5 6 3 3" xfId="38982" xr:uid="{00000000-0005-0000-0000-0000F1960000}"/>
    <cellStyle name="Warning Text 5 6 4" xfId="21369" xr:uid="{00000000-0005-0000-0000-0000F2960000}"/>
    <cellStyle name="Warning Text 5 6 4 2" xfId="21370" xr:uid="{00000000-0005-0000-0000-0000F3960000}"/>
    <cellStyle name="Warning Text 5 6 4 2 2" xfId="38985" xr:uid="{00000000-0005-0000-0000-0000F4960000}"/>
    <cellStyle name="Warning Text 5 6 4 3" xfId="38984" xr:uid="{00000000-0005-0000-0000-0000F5960000}"/>
    <cellStyle name="Warning Text 5 6 5" xfId="21371" xr:uid="{00000000-0005-0000-0000-0000F6960000}"/>
    <cellStyle name="Warning Text 5 6 5 2" xfId="38986" xr:uid="{00000000-0005-0000-0000-0000F7960000}"/>
    <cellStyle name="Warning Text 5 6 6" xfId="38979" xr:uid="{00000000-0005-0000-0000-0000F8960000}"/>
    <cellStyle name="Warning Text 5 7" xfId="21372" xr:uid="{00000000-0005-0000-0000-0000F9960000}"/>
    <cellStyle name="Warning Text 5 7 2" xfId="21373" xr:uid="{00000000-0005-0000-0000-0000FA960000}"/>
    <cellStyle name="Warning Text 5 7 2 2" xfId="21374" xr:uid="{00000000-0005-0000-0000-0000FB960000}"/>
    <cellStyle name="Warning Text 5 7 2 2 2" xfId="38989" xr:uid="{00000000-0005-0000-0000-0000FC960000}"/>
    <cellStyle name="Warning Text 5 7 2 3" xfId="38988" xr:uid="{00000000-0005-0000-0000-0000FD960000}"/>
    <cellStyle name="Warning Text 5 7 3" xfId="21375" xr:uid="{00000000-0005-0000-0000-0000FE960000}"/>
    <cellStyle name="Warning Text 5 7 3 2" xfId="21376" xr:uid="{00000000-0005-0000-0000-0000FF960000}"/>
    <cellStyle name="Warning Text 5 7 3 2 2" xfId="38991" xr:uid="{00000000-0005-0000-0000-000000970000}"/>
    <cellStyle name="Warning Text 5 7 3 3" xfId="38990" xr:uid="{00000000-0005-0000-0000-000001970000}"/>
    <cellStyle name="Warning Text 5 7 4" xfId="21377" xr:uid="{00000000-0005-0000-0000-000002970000}"/>
    <cellStyle name="Warning Text 5 7 4 2" xfId="38992" xr:uid="{00000000-0005-0000-0000-000003970000}"/>
    <cellStyle name="Warning Text 5 7 5" xfId="38987" xr:uid="{00000000-0005-0000-0000-000004970000}"/>
    <cellStyle name="Warning Text 5 8" xfId="21378" xr:uid="{00000000-0005-0000-0000-000005970000}"/>
    <cellStyle name="Warning Text 5 8 2" xfId="21379" xr:uid="{00000000-0005-0000-0000-000006970000}"/>
    <cellStyle name="Warning Text 5 8 2 2" xfId="38994" xr:uid="{00000000-0005-0000-0000-000007970000}"/>
    <cellStyle name="Warning Text 5 8 3" xfId="38993" xr:uid="{00000000-0005-0000-0000-000008970000}"/>
    <cellStyle name="Warning Text 5 9" xfId="21380" xr:uid="{00000000-0005-0000-0000-000009970000}"/>
    <cellStyle name="Warning Text 5 9 2" xfId="21381" xr:uid="{00000000-0005-0000-0000-00000A970000}"/>
    <cellStyle name="Warning Text 5 9 2 2" xfId="38996" xr:uid="{00000000-0005-0000-0000-00000B970000}"/>
    <cellStyle name="Warning Text 5 9 3" xfId="38995" xr:uid="{00000000-0005-0000-0000-00000C970000}"/>
    <cellStyle name="Warning Text 6" xfId="21382" xr:uid="{00000000-0005-0000-0000-00000D970000}"/>
    <cellStyle name="Warning Text 6 10" xfId="21383" xr:uid="{00000000-0005-0000-0000-00000E970000}"/>
    <cellStyle name="Warning Text 6 10 2" xfId="21384" xr:uid="{00000000-0005-0000-0000-00000F970000}"/>
    <cellStyle name="Warning Text 6 10 2 2" xfId="38999" xr:uid="{00000000-0005-0000-0000-000010970000}"/>
    <cellStyle name="Warning Text 6 10 3" xfId="38998" xr:uid="{00000000-0005-0000-0000-000011970000}"/>
    <cellStyle name="Warning Text 6 11" xfId="21385" xr:uid="{00000000-0005-0000-0000-000012970000}"/>
    <cellStyle name="Warning Text 6 11 2" xfId="21386" xr:uid="{00000000-0005-0000-0000-000013970000}"/>
    <cellStyle name="Warning Text 6 11 2 2" xfId="39001" xr:uid="{00000000-0005-0000-0000-000014970000}"/>
    <cellStyle name="Warning Text 6 11 3" xfId="39000" xr:uid="{00000000-0005-0000-0000-000015970000}"/>
    <cellStyle name="Warning Text 6 12" xfId="21387" xr:uid="{00000000-0005-0000-0000-000016970000}"/>
    <cellStyle name="Warning Text 6 12 2" xfId="39002" xr:uid="{00000000-0005-0000-0000-000017970000}"/>
    <cellStyle name="Warning Text 6 13" xfId="38997" xr:uid="{00000000-0005-0000-0000-000018970000}"/>
    <cellStyle name="Warning Text 6 2" xfId="21388" xr:uid="{00000000-0005-0000-0000-000019970000}"/>
    <cellStyle name="Warning Text 6 2 10" xfId="39003" xr:uid="{00000000-0005-0000-0000-00001A970000}"/>
    <cellStyle name="Warning Text 6 2 2" xfId="21389" xr:uid="{00000000-0005-0000-0000-00001B970000}"/>
    <cellStyle name="Warning Text 6 2 2 2" xfId="21390" xr:uid="{00000000-0005-0000-0000-00001C970000}"/>
    <cellStyle name="Warning Text 6 2 2 2 2" xfId="21391" xr:uid="{00000000-0005-0000-0000-00001D970000}"/>
    <cellStyle name="Warning Text 6 2 2 2 2 2" xfId="39006" xr:uid="{00000000-0005-0000-0000-00001E970000}"/>
    <cellStyle name="Warning Text 6 2 2 2 3" xfId="39005" xr:uid="{00000000-0005-0000-0000-00001F970000}"/>
    <cellStyle name="Warning Text 6 2 2 3" xfId="21392" xr:uid="{00000000-0005-0000-0000-000020970000}"/>
    <cellStyle name="Warning Text 6 2 2 3 2" xfId="21393" xr:uid="{00000000-0005-0000-0000-000021970000}"/>
    <cellStyle name="Warning Text 6 2 2 3 2 2" xfId="39008" xr:uid="{00000000-0005-0000-0000-000022970000}"/>
    <cellStyle name="Warning Text 6 2 2 3 3" xfId="39007" xr:uid="{00000000-0005-0000-0000-000023970000}"/>
    <cellStyle name="Warning Text 6 2 2 4" xfId="21394" xr:uid="{00000000-0005-0000-0000-000024970000}"/>
    <cellStyle name="Warning Text 6 2 2 4 2" xfId="39009" xr:uid="{00000000-0005-0000-0000-000025970000}"/>
    <cellStyle name="Warning Text 6 2 2 5" xfId="39004" xr:uid="{00000000-0005-0000-0000-000026970000}"/>
    <cellStyle name="Warning Text 6 2 3" xfId="21395" xr:uid="{00000000-0005-0000-0000-000027970000}"/>
    <cellStyle name="Warning Text 6 2 3 2" xfId="21396" xr:uid="{00000000-0005-0000-0000-000028970000}"/>
    <cellStyle name="Warning Text 6 2 3 2 2" xfId="21397" xr:uid="{00000000-0005-0000-0000-000029970000}"/>
    <cellStyle name="Warning Text 6 2 3 2 2 2" xfId="39012" xr:uid="{00000000-0005-0000-0000-00002A970000}"/>
    <cellStyle name="Warning Text 6 2 3 2 3" xfId="39011" xr:uid="{00000000-0005-0000-0000-00002B970000}"/>
    <cellStyle name="Warning Text 6 2 3 3" xfId="21398" xr:uid="{00000000-0005-0000-0000-00002C970000}"/>
    <cellStyle name="Warning Text 6 2 3 3 2" xfId="21399" xr:uid="{00000000-0005-0000-0000-00002D970000}"/>
    <cellStyle name="Warning Text 6 2 3 3 2 2" xfId="39014" xr:uid="{00000000-0005-0000-0000-00002E970000}"/>
    <cellStyle name="Warning Text 6 2 3 3 3" xfId="39013" xr:uid="{00000000-0005-0000-0000-00002F970000}"/>
    <cellStyle name="Warning Text 6 2 3 4" xfId="21400" xr:uid="{00000000-0005-0000-0000-000030970000}"/>
    <cellStyle name="Warning Text 6 2 3 4 2" xfId="39015" xr:uid="{00000000-0005-0000-0000-000031970000}"/>
    <cellStyle name="Warning Text 6 2 3 5" xfId="39010" xr:uid="{00000000-0005-0000-0000-000032970000}"/>
    <cellStyle name="Warning Text 6 2 4" xfId="21401" xr:uid="{00000000-0005-0000-0000-000033970000}"/>
    <cellStyle name="Warning Text 6 2 4 2" xfId="21402" xr:uid="{00000000-0005-0000-0000-000034970000}"/>
    <cellStyle name="Warning Text 6 2 4 2 2" xfId="21403" xr:uid="{00000000-0005-0000-0000-000035970000}"/>
    <cellStyle name="Warning Text 6 2 4 2 2 2" xfId="39018" xr:uid="{00000000-0005-0000-0000-000036970000}"/>
    <cellStyle name="Warning Text 6 2 4 2 3" xfId="39017" xr:uid="{00000000-0005-0000-0000-000037970000}"/>
    <cellStyle name="Warning Text 6 2 4 3" xfId="21404" xr:uid="{00000000-0005-0000-0000-000038970000}"/>
    <cellStyle name="Warning Text 6 2 4 3 2" xfId="21405" xr:uid="{00000000-0005-0000-0000-000039970000}"/>
    <cellStyle name="Warning Text 6 2 4 3 2 2" xfId="39020" xr:uid="{00000000-0005-0000-0000-00003A970000}"/>
    <cellStyle name="Warning Text 6 2 4 3 3" xfId="39019" xr:uid="{00000000-0005-0000-0000-00003B970000}"/>
    <cellStyle name="Warning Text 6 2 4 4" xfId="21406" xr:uid="{00000000-0005-0000-0000-00003C970000}"/>
    <cellStyle name="Warning Text 6 2 4 4 2" xfId="21407" xr:uid="{00000000-0005-0000-0000-00003D970000}"/>
    <cellStyle name="Warning Text 6 2 4 4 2 2" xfId="39022" xr:uid="{00000000-0005-0000-0000-00003E970000}"/>
    <cellStyle name="Warning Text 6 2 4 4 3" xfId="39021" xr:uid="{00000000-0005-0000-0000-00003F970000}"/>
    <cellStyle name="Warning Text 6 2 4 5" xfId="21408" xr:uid="{00000000-0005-0000-0000-000040970000}"/>
    <cellStyle name="Warning Text 6 2 4 5 2" xfId="39023" xr:uid="{00000000-0005-0000-0000-000041970000}"/>
    <cellStyle name="Warning Text 6 2 4 6" xfId="39016" xr:uid="{00000000-0005-0000-0000-000042970000}"/>
    <cellStyle name="Warning Text 6 2 5" xfId="21409" xr:uid="{00000000-0005-0000-0000-000043970000}"/>
    <cellStyle name="Warning Text 6 2 5 2" xfId="21410" xr:uid="{00000000-0005-0000-0000-000044970000}"/>
    <cellStyle name="Warning Text 6 2 5 2 2" xfId="21411" xr:uid="{00000000-0005-0000-0000-000045970000}"/>
    <cellStyle name="Warning Text 6 2 5 2 2 2" xfId="39026" xr:uid="{00000000-0005-0000-0000-000046970000}"/>
    <cellStyle name="Warning Text 6 2 5 2 3" xfId="39025" xr:uid="{00000000-0005-0000-0000-000047970000}"/>
    <cellStyle name="Warning Text 6 2 5 3" xfId="21412" xr:uid="{00000000-0005-0000-0000-000048970000}"/>
    <cellStyle name="Warning Text 6 2 5 3 2" xfId="21413" xr:uid="{00000000-0005-0000-0000-000049970000}"/>
    <cellStyle name="Warning Text 6 2 5 3 2 2" xfId="39028" xr:uid="{00000000-0005-0000-0000-00004A970000}"/>
    <cellStyle name="Warning Text 6 2 5 3 3" xfId="39027" xr:uid="{00000000-0005-0000-0000-00004B970000}"/>
    <cellStyle name="Warning Text 6 2 5 4" xfId="21414" xr:uid="{00000000-0005-0000-0000-00004C970000}"/>
    <cellStyle name="Warning Text 6 2 5 4 2" xfId="39029" xr:uid="{00000000-0005-0000-0000-00004D970000}"/>
    <cellStyle name="Warning Text 6 2 5 5" xfId="39024" xr:uid="{00000000-0005-0000-0000-00004E970000}"/>
    <cellStyle name="Warning Text 6 2 6" xfId="21415" xr:uid="{00000000-0005-0000-0000-00004F970000}"/>
    <cellStyle name="Warning Text 6 2 6 2" xfId="21416" xr:uid="{00000000-0005-0000-0000-000050970000}"/>
    <cellStyle name="Warning Text 6 2 6 2 2" xfId="39031" xr:uid="{00000000-0005-0000-0000-000051970000}"/>
    <cellStyle name="Warning Text 6 2 6 3" xfId="39030" xr:uid="{00000000-0005-0000-0000-000052970000}"/>
    <cellStyle name="Warning Text 6 2 7" xfId="21417" xr:uid="{00000000-0005-0000-0000-000053970000}"/>
    <cellStyle name="Warning Text 6 2 7 2" xfId="21418" xr:uid="{00000000-0005-0000-0000-000054970000}"/>
    <cellStyle name="Warning Text 6 2 7 2 2" xfId="39033" xr:uid="{00000000-0005-0000-0000-000055970000}"/>
    <cellStyle name="Warning Text 6 2 7 3" xfId="39032" xr:uid="{00000000-0005-0000-0000-000056970000}"/>
    <cellStyle name="Warning Text 6 2 8" xfId="21419" xr:uid="{00000000-0005-0000-0000-000057970000}"/>
    <cellStyle name="Warning Text 6 2 8 2" xfId="21420" xr:uid="{00000000-0005-0000-0000-000058970000}"/>
    <cellStyle name="Warning Text 6 2 8 2 2" xfId="39035" xr:uid="{00000000-0005-0000-0000-000059970000}"/>
    <cellStyle name="Warning Text 6 2 8 3" xfId="39034" xr:uid="{00000000-0005-0000-0000-00005A970000}"/>
    <cellStyle name="Warning Text 6 2 9" xfId="21421" xr:uid="{00000000-0005-0000-0000-00005B970000}"/>
    <cellStyle name="Warning Text 6 2 9 2" xfId="39036" xr:uid="{00000000-0005-0000-0000-00005C970000}"/>
    <cellStyle name="Warning Text 6 3" xfId="21422" xr:uid="{00000000-0005-0000-0000-00005D970000}"/>
    <cellStyle name="Warning Text 6 3 2" xfId="21423" xr:uid="{00000000-0005-0000-0000-00005E970000}"/>
    <cellStyle name="Warning Text 6 3 2 2" xfId="21424" xr:uid="{00000000-0005-0000-0000-00005F970000}"/>
    <cellStyle name="Warning Text 6 3 2 2 2" xfId="39039" xr:uid="{00000000-0005-0000-0000-000060970000}"/>
    <cellStyle name="Warning Text 6 3 2 3" xfId="39038" xr:uid="{00000000-0005-0000-0000-000061970000}"/>
    <cellStyle name="Warning Text 6 3 3" xfId="21425" xr:uid="{00000000-0005-0000-0000-000062970000}"/>
    <cellStyle name="Warning Text 6 3 3 2" xfId="21426" xr:uid="{00000000-0005-0000-0000-000063970000}"/>
    <cellStyle name="Warning Text 6 3 3 2 2" xfId="39041" xr:uid="{00000000-0005-0000-0000-000064970000}"/>
    <cellStyle name="Warning Text 6 3 3 3" xfId="39040" xr:uid="{00000000-0005-0000-0000-000065970000}"/>
    <cellStyle name="Warning Text 6 3 4" xfId="21427" xr:uid="{00000000-0005-0000-0000-000066970000}"/>
    <cellStyle name="Warning Text 6 3 4 2" xfId="39042" xr:uid="{00000000-0005-0000-0000-000067970000}"/>
    <cellStyle name="Warning Text 6 3 5" xfId="39037" xr:uid="{00000000-0005-0000-0000-000068970000}"/>
    <cellStyle name="Warning Text 6 4" xfId="21428" xr:uid="{00000000-0005-0000-0000-000069970000}"/>
    <cellStyle name="Warning Text 6 4 2" xfId="21429" xr:uid="{00000000-0005-0000-0000-00006A970000}"/>
    <cellStyle name="Warning Text 6 4 2 2" xfId="21430" xr:uid="{00000000-0005-0000-0000-00006B970000}"/>
    <cellStyle name="Warning Text 6 4 2 2 2" xfId="39045" xr:uid="{00000000-0005-0000-0000-00006C970000}"/>
    <cellStyle name="Warning Text 6 4 2 3" xfId="39044" xr:uid="{00000000-0005-0000-0000-00006D970000}"/>
    <cellStyle name="Warning Text 6 4 3" xfId="21431" xr:uid="{00000000-0005-0000-0000-00006E970000}"/>
    <cellStyle name="Warning Text 6 4 3 2" xfId="21432" xr:uid="{00000000-0005-0000-0000-00006F970000}"/>
    <cellStyle name="Warning Text 6 4 3 2 2" xfId="39047" xr:uid="{00000000-0005-0000-0000-000070970000}"/>
    <cellStyle name="Warning Text 6 4 3 3" xfId="39046" xr:uid="{00000000-0005-0000-0000-000071970000}"/>
    <cellStyle name="Warning Text 6 4 4" xfId="21433" xr:uid="{00000000-0005-0000-0000-000072970000}"/>
    <cellStyle name="Warning Text 6 4 4 2" xfId="39048" xr:uid="{00000000-0005-0000-0000-000073970000}"/>
    <cellStyle name="Warning Text 6 4 5" xfId="39043" xr:uid="{00000000-0005-0000-0000-000074970000}"/>
    <cellStyle name="Warning Text 6 5" xfId="21434" xr:uid="{00000000-0005-0000-0000-000075970000}"/>
    <cellStyle name="Warning Text 6 5 2" xfId="21435" xr:uid="{00000000-0005-0000-0000-000076970000}"/>
    <cellStyle name="Warning Text 6 5 2 2" xfId="21436" xr:uid="{00000000-0005-0000-0000-000077970000}"/>
    <cellStyle name="Warning Text 6 5 2 2 2" xfId="39051" xr:uid="{00000000-0005-0000-0000-000078970000}"/>
    <cellStyle name="Warning Text 6 5 2 3" xfId="39050" xr:uid="{00000000-0005-0000-0000-000079970000}"/>
    <cellStyle name="Warning Text 6 5 3" xfId="21437" xr:uid="{00000000-0005-0000-0000-00007A970000}"/>
    <cellStyle name="Warning Text 6 5 3 2" xfId="21438" xr:uid="{00000000-0005-0000-0000-00007B970000}"/>
    <cellStyle name="Warning Text 6 5 3 2 2" xfId="39053" xr:uid="{00000000-0005-0000-0000-00007C970000}"/>
    <cellStyle name="Warning Text 6 5 3 3" xfId="39052" xr:uid="{00000000-0005-0000-0000-00007D970000}"/>
    <cellStyle name="Warning Text 6 5 4" xfId="21439" xr:uid="{00000000-0005-0000-0000-00007E970000}"/>
    <cellStyle name="Warning Text 6 5 4 2" xfId="39054" xr:uid="{00000000-0005-0000-0000-00007F970000}"/>
    <cellStyle name="Warning Text 6 5 5" xfId="39049" xr:uid="{00000000-0005-0000-0000-000080970000}"/>
    <cellStyle name="Warning Text 6 6" xfId="21440" xr:uid="{00000000-0005-0000-0000-000081970000}"/>
    <cellStyle name="Warning Text 6 6 2" xfId="21441" xr:uid="{00000000-0005-0000-0000-000082970000}"/>
    <cellStyle name="Warning Text 6 6 2 2" xfId="21442" xr:uid="{00000000-0005-0000-0000-000083970000}"/>
    <cellStyle name="Warning Text 6 6 2 2 2" xfId="39057" xr:uid="{00000000-0005-0000-0000-000084970000}"/>
    <cellStyle name="Warning Text 6 6 2 3" xfId="39056" xr:uid="{00000000-0005-0000-0000-000085970000}"/>
    <cellStyle name="Warning Text 6 6 3" xfId="21443" xr:uid="{00000000-0005-0000-0000-000086970000}"/>
    <cellStyle name="Warning Text 6 6 3 2" xfId="21444" xr:uid="{00000000-0005-0000-0000-000087970000}"/>
    <cellStyle name="Warning Text 6 6 3 2 2" xfId="39059" xr:uid="{00000000-0005-0000-0000-000088970000}"/>
    <cellStyle name="Warning Text 6 6 3 3" xfId="39058" xr:uid="{00000000-0005-0000-0000-000089970000}"/>
    <cellStyle name="Warning Text 6 6 4" xfId="21445" xr:uid="{00000000-0005-0000-0000-00008A970000}"/>
    <cellStyle name="Warning Text 6 6 4 2" xfId="21446" xr:uid="{00000000-0005-0000-0000-00008B970000}"/>
    <cellStyle name="Warning Text 6 6 4 2 2" xfId="39061" xr:uid="{00000000-0005-0000-0000-00008C970000}"/>
    <cellStyle name="Warning Text 6 6 4 3" xfId="39060" xr:uid="{00000000-0005-0000-0000-00008D970000}"/>
    <cellStyle name="Warning Text 6 6 5" xfId="21447" xr:uid="{00000000-0005-0000-0000-00008E970000}"/>
    <cellStyle name="Warning Text 6 6 5 2" xfId="39062" xr:uid="{00000000-0005-0000-0000-00008F970000}"/>
    <cellStyle name="Warning Text 6 6 6" xfId="39055" xr:uid="{00000000-0005-0000-0000-000090970000}"/>
    <cellStyle name="Warning Text 6 7" xfId="21448" xr:uid="{00000000-0005-0000-0000-000091970000}"/>
    <cellStyle name="Warning Text 6 7 2" xfId="21449" xr:uid="{00000000-0005-0000-0000-000092970000}"/>
    <cellStyle name="Warning Text 6 7 2 2" xfId="21450" xr:uid="{00000000-0005-0000-0000-000093970000}"/>
    <cellStyle name="Warning Text 6 7 2 2 2" xfId="39065" xr:uid="{00000000-0005-0000-0000-000094970000}"/>
    <cellStyle name="Warning Text 6 7 2 3" xfId="39064" xr:uid="{00000000-0005-0000-0000-000095970000}"/>
    <cellStyle name="Warning Text 6 7 3" xfId="21451" xr:uid="{00000000-0005-0000-0000-000096970000}"/>
    <cellStyle name="Warning Text 6 7 3 2" xfId="21452" xr:uid="{00000000-0005-0000-0000-000097970000}"/>
    <cellStyle name="Warning Text 6 7 3 2 2" xfId="39067" xr:uid="{00000000-0005-0000-0000-000098970000}"/>
    <cellStyle name="Warning Text 6 7 3 3" xfId="39066" xr:uid="{00000000-0005-0000-0000-000099970000}"/>
    <cellStyle name="Warning Text 6 7 4" xfId="21453" xr:uid="{00000000-0005-0000-0000-00009A970000}"/>
    <cellStyle name="Warning Text 6 7 4 2" xfId="39068" xr:uid="{00000000-0005-0000-0000-00009B970000}"/>
    <cellStyle name="Warning Text 6 7 5" xfId="39063" xr:uid="{00000000-0005-0000-0000-00009C970000}"/>
    <cellStyle name="Warning Text 6 8" xfId="21454" xr:uid="{00000000-0005-0000-0000-00009D970000}"/>
    <cellStyle name="Warning Text 6 8 2" xfId="21455" xr:uid="{00000000-0005-0000-0000-00009E970000}"/>
    <cellStyle name="Warning Text 6 8 2 2" xfId="39070" xr:uid="{00000000-0005-0000-0000-00009F970000}"/>
    <cellStyle name="Warning Text 6 8 3" xfId="39069" xr:uid="{00000000-0005-0000-0000-0000A0970000}"/>
    <cellStyle name="Warning Text 6 9" xfId="21456" xr:uid="{00000000-0005-0000-0000-0000A1970000}"/>
    <cellStyle name="Warning Text 6 9 2" xfId="21457" xr:uid="{00000000-0005-0000-0000-0000A2970000}"/>
    <cellStyle name="Warning Text 6 9 2 2" xfId="39072" xr:uid="{00000000-0005-0000-0000-0000A3970000}"/>
    <cellStyle name="Warning Text 6 9 3" xfId="39071" xr:uid="{00000000-0005-0000-0000-0000A4970000}"/>
    <cellStyle name="Warning Text 7" xfId="21458" xr:uid="{00000000-0005-0000-0000-0000A5970000}"/>
    <cellStyle name="Warning Text 7 10" xfId="21459" xr:uid="{00000000-0005-0000-0000-0000A6970000}"/>
    <cellStyle name="Warning Text 7 10 2" xfId="21460" xr:uid="{00000000-0005-0000-0000-0000A7970000}"/>
    <cellStyle name="Warning Text 7 10 2 2" xfId="39075" xr:uid="{00000000-0005-0000-0000-0000A8970000}"/>
    <cellStyle name="Warning Text 7 10 3" xfId="39074" xr:uid="{00000000-0005-0000-0000-0000A9970000}"/>
    <cellStyle name="Warning Text 7 11" xfId="21461" xr:uid="{00000000-0005-0000-0000-0000AA970000}"/>
    <cellStyle name="Warning Text 7 11 2" xfId="39076" xr:uid="{00000000-0005-0000-0000-0000AB970000}"/>
    <cellStyle name="Warning Text 7 12" xfId="39073" xr:uid="{00000000-0005-0000-0000-0000AC970000}"/>
    <cellStyle name="Warning Text 7 2" xfId="21462" xr:uid="{00000000-0005-0000-0000-0000AD970000}"/>
    <cellStyle name="Warning Text 7 2 2" xfId="21463" xr:uid="{00000000-0005-0000-0000-0000AE970000}"/>
    <cellStyle name="Warning Text 7 2 2 2" xfId="21464" xr:uid="{00000000-0005-0000-0000-0000AF970000}"/>
    <cellStyle name="Warning Text 7 2 2 2 2" xfId="39079" xr:uid="{00000000-0005-0000-0000-0000B0970000}"/>
    <cellStyle name="Warning Text 7 2 2 3" xfId="39078" xr:uid="{00000000-0005-0000-0000-0000B1970000}"/>
    <cellStyle name="Warning Text 7 2 3" xfId="21465" xr:uid="{00000000-0005-0000-0000-0000B2970000}"/>
    <cellStyle name="Warning Text 7 2 3 2" xfId="21466" xr:uid="{00000000-0005-0000-0000-0000B3970000}"/>
    <cellStyle name="Warning Text 7 2 3 2 2" xfId="39081" xr:uid="{00000000-0005-0000-0000-0000B4970000}"/>
    <cellStyle name="Warning Text 7 2 3 3" xfId="39080" xr:uid="{00000000-0005-0000-0000-0000B5970000}"/>
    <cellStyle name="Warning Text 7 2 4" xfId="21467" xr:uid="{00000000-0005-0000-0000-0000B6970000}"/>
    <cellStyle name="Warning Text 7 2 4 2" xfId="39082" xr:uid="{00000000-0005-0000-0000-0000B7970000}"/>
    <cellStyle name="Warning Text 7 2 5" xfId="39077" xr:uid="{00000000-0005-0000-0000-0000B8970000}"/>
    <cellStyle name="Warning Text 7 3" xfId="21468" xr:uid="{00000000-0005-0000-0000-0000B9970000}"/>
    <cellStyle name="Warning Text 7 3 2" xfId="21469" xr:uid="{00000000-0005-0000-0000-0000BA970000}"/>
    <cellStyle name="Warning Text 7 3 2 2" xfId="21470" xr:uid="{00000000-0005-0000-0000-0000BB970000}"/>
    <cellStyle name="Warning Text 7 3 2 2 2" xfId="39085" xr:uid="{00000000-0005-0000-0000-0000BC970000}"/>
    <cellStyle name="Warning Text 7 3 2 3" xfId="39084" xr:uid="{00000000-0005-0000-0000-0000BD970000}"/>
    <cellStyle name="Warning Text 7 3 3" xfId="21471" xr:uid="{00000000-0005-0000-0000-0000BE970000}"/>
    <cellStyle name="Warning Text 7 3 3 2" xfId="21472" xr:uid="{00000000-0005-0000-0000-0000BF970000}"/>
    <cellStyle name="Warning Text 7 3 3 2 2" xfId="39087" xr:uid="{00000000-0005-0000-0000-0000C0970000}"/>
    <cellStyle name="Warning Text 7 3 3 3" xfId="39086" xr:uid="{00000000-0005-0000-0000-0000C1970000}"/>
    <cellStyle name="Warning Text 7 3 4" xfId="21473" xr:uid="{00000000-0005-0000-0000-0000C2970000}"/>
    <cellStyle name="Warning Text 7 3 4 2" xfId="39088" xr:uid="{00000000-0005-0000-0000-0000C3970000}"/>
    <cellStyle name="Warning Text 7 3 5" xfId="39083" xr:uid="{00000000-0005-0000-0000-0000C4970000}"/>
    <cellStyle name="Warning Text 7 4" xfId="21474" xr:uid="{00000000-0005-0000-0000-0000C5970000}"/>
    <cellStyle name="Warning Text 7 4 2" xfId="21475" xr:uid="{00000000-0005-0000-0000-0000C6970000}"/>
    <cellStyle name="Warning Text 7 4 2 2" xfId="21476" xr:uid="{00000000-0005-0000-0000-0000C7970000}"/>
    <cellStyle name="Warning Text 7 4 2 2 2" xfId="39091" xr:uid="{00000000-0005-0000-0000-0000C8970000}"/>
    <cellStyle name="Warning Text 7 4 2 3" xfId="39090" xr:uid="{00000000-0005-0000-0000-0000C9970000}"/>
    <cellStyle name="Warning Text 7 4 3" xfId="21477" xr:uid="{00000000-0005-0000-0000-0000CA970000}"/>
    <cellStyle name="Warning Text 7 4 3 2" xfId="21478" xr:uid="{00000000-0005-0000-0000-0000CB970000}"/>
    <cellStyle name="Warning Text 7 4 3 2 2" xfId="39093" xr:uid="{00000000-0005-0000-0000-0000CC970000}"/>
    <cellStyle name="Warning Text 7 4 3 3" xfId="39092" xr:uid="{00000000-0005-0000-0000-0000CD970000}"/>
    <cellStyle name="Warning Text 7 4 4" xfId="21479" xr:uid="{00000000-0005-0000-0000-0000CE970000}"/>
    <cellStyle name="Warning Text 7 4 4 2" xfId="39094" xr:uid="{00000000-0005-0000-0000-0000CF970000}"/>
    <cellStyle name="Warning Text 7 4 5" xfId="39089" xr:uid="{00000000-0005-0000-0000-0000D0970000}"/>
    <cellStyle name="Warning Text 7 5" xfId="21480" xr:uid="{00000000-0005-0000-0000-0000D1970000}"/>
    <cellStyle name="Warning Text 7 5 2" xfId="21481" xr:uid="{00000000-0005-0000-0000-0000D2970000}"/>
    <cellStyle name="Warning Text 7 5 2 2" xfId="21482" xr:uid="{00000000-0005-0000-0000-0000D3970000}"/>
    <cellStyle name="Warning Text 7 5 2 2 2" xfId="39097" xr:uid="{00000000-0005-0000-0000-0000D4970000}"/>
    <cellStyle name="Warning Text 7 5 2 3" xfId="39096" xr:uid="{00000000-0005-0000-0000-0000D5970000}"/>
    <cellStyle name="Warning Text 7 5 3" xfId="21483" xr:uid="{00000000-0005-0000-0000-0000D6970000}"/>
    <cellStyle name="Warning Text 7 5 3 2" xfId="21484" xr:uid="{00000000-0005-0000-0000-0000D7970000}"/>
    <cellStyle name="Warning Text 7 5 3 2 2" xfId="39099" xr:uid="{00000000-0005-0000-0000-0000D8970000}"/>
    <cellStyle name="Warning Text 7 5 3 3" xfId="39098" xr:uid="{00000000-0005-0000-0000-0000D9970000}"/>
    <cellStyle name="Warning Text 7 5 4" xfId="21485" xr:uid="{00000000-0005-0000-0000-0000DA970000}"/>
    <cellStyle name="Warning Text 7 5 4 2" xfId="21486" xr:uid="{00000000-0005-0000-0000-0000DB970000}"/>
    <cellStyle name="Warning Text 7 5 4 2 2" xfId="39101" xr:uid="{00000000-0005-0000-0000-0000DC970000}"/>
    <cellStyle name="Warning Text 7 5 4 3" xfId="39100" xr:uid="{00000000-0005-0000-0000-0000DD970000}"/>
    <cellStyle name="Warning Text 7 5 5" xfId="21487" xr:uid="{00000000-0005-0000-0000-0000DE970000}"/>
    <cellStyle name="Warning Text 7 5 5 2" xfId="39102" xr:uid="{00000000-0005-0000-0000-0000DF970000}"/>
    <cellStyle name="Warning Text 7 5 6" xfId="39095" xr:uid="{00000000-0005-0000-0000-0000E0970000}"/>
    <cellStyle name="Warning Text 7 6" xfId="21488" xr:uid="{00000000-0005-0000-0000-0000E1970000}"/>
    <cellStyle name="Warning Text 7 6 2" xfId="21489" xr:uid="{00000000-0005-0000-0000-0000E2970000}"/>
    <cellStyle name="Warning Text 7 6 2 2" xfId="21490" xr:uid="{00000000-0005-0000-0000-0000E3970000}"/>
    <cellStyle name="Warning Text 7 6 2 2 2" xfId="39105" xr:uid="{00000000-0005-0000-0000-0000E4970000}"/>
    <cellStyle name="Warning Text 7 6 2 3" xfId="39104" xr:uid="{00000000-0005-0000-0000-0000E5970000}"/>
    <cellStyle name="Warning Text 7 6 3" xfId="21491" xr:uid="{00000000-0005-0000-0000-0000E6970000}"/>
    <cellStyle name="Warning Text 7 6 3 2" xfId="21492" xr:uid="{00000000-0005-0000-0000-0000E7970000}"/>
    <cellStyle name="Warning Text 7 6 3 2 2" xfId="39107" xr:uid="{00000000-0005-0000-0000-0000E8970000}"/>
    <cellStyle name="Warning Text 7 6 3 3" xfId="39106" xr:uid="{00000000-0005-0000-0000-0000E9970000}"/>
    <cellStyle name="Warning Text 7 6 4" xfId="21493" xr:uid="{00000000-0005-0000-0000-0000EA970000}"/>
    <cellStyle name="Warning Text 7 6 4 2" xfId="39108" xr:uid="{00000000-0005-0000-0000-0000EB970000}"/>
    <cellStyle name="Warning Text 7 6 5" xfId="39103" xr:uid="{00000000-0005-0000-0000-0000EC970000}"/>
    <cellStyle name="Warning Text 7 7" xfId="21494" xr:uid="{00000000-0005-0000-0000-0000ED970000}"/>
    <cellStyle name="Warning Text 7 7 2" xfId="21495" xr:uid="{00000000-0005-0000-0000-0000EE970000}"/>
    <cellStyle name="Warning Text 7 7 2 2" xfId="39110" xr:uid="{00000000-0005-0000-0000-0000EF970000}"/>
    <cellStyle name="Warning Text 7 7 3" xfId="39109" xr:uid="{00000000-0005-0000-0000-0000F0970000}"/>
    <cellStyle name="Warning Text 7 8" xfId="21496" xr:uid="{00000000-0005-0000-0000-0000F1970000}"/>
    <cellStyle name="Warning Text 7 8 2" xfId="21497" xr:uid="{00000000-0005-0000-0000-0000F2970000}"/>
    <cellStyle name="Warning Text 7 8 2 2" xfId="39112" xr:uid="{00000000-0005-0000-0000-0000F3970000}"/>
    <cellStyle name="Warning Text 7 8 3" xfId="39111" xr:uid="{00000000-0005-0000-0000-0000F4970000}"/>
    <cellStyle name="Warning Text 7 9" xfId="21498" xr:uid="{00000000-0005-0000-0000-0000F5970000}"/>
    <cellStyle name="Warning Text 7 9 2" xfId="21499" xr:uid="{00000000-0005-0000-0000-0000F6970000}"/>
    <cellStyle name="Warning Text 7 9 2 2" xfId="39114" xr:uid="{00000000-0005-0000-0000-0000F7970000}"/>
    <cellStyle name="Warning Text 7 9 3" xfId="39113" xr:uid="{00000000-0005-0000-0000-0000F8970000}"/>
    <cellStyle name="Warning Text 8" xfId="21500" xr:uid="{00000000-0005-0000-0000-0000F9970000}"/>
    <cellStyle name="Warning Text 8 10" xfId="21501" xr:uid="{00000000-0005-0000-0000-0000FA970000}"/>
    <cellStyle name="Warning Text 8 10 2" xfId="21502" xr:uid="{00000000-0005-0000-0000-0000FB970000}"/>
    <cellStyle name="Warning Text 8 10 2 2" xfId="39117" xr:uid="{00000000-0005-0000-0000-0000FC970000}"/>
    <cellStyle name="Warning Text 8 10 3" xfId="39116" xr:uid="{00000000-0005-0000-0000-0000FD970000}"/>
    <cellStyle name="Warning Text 8 11" xfId="21503" xr:uid="{00000000-0005-0000-0000-0000FE970000}"/>
    <cellStyle name="Warning Text 8 11 2" xfId="39118" xr:uid="{00000000-0005-0000-0000-0000FF970000}"/>
    <cellStyle name="Warning Text 8 12" xfId="39115" xr:uid="{00000000-0005-0000-0000-000000980000}"/>
    <cellStyle name="Warning Text 8 2" xfId="21504" xr:uid="{00000000-0005-0000-0000-000001980000}"/>
    <cellStyle name="Warning Text 8 2 2" xfId="21505" xr:uid="{00000000-0005-0000-0000-000002980000}"/>
    <cellStyle name="Warning Text 8 2 2 2" xfId="21506" xr:uid="{00000000-0005-0000-0000-000003980000}"/>
    <cellStyle name="Warning Text 8 2 2 2 2" xfId="39121" xr:uid="{00000000-0005-0000-0000-000004980000}"/>
    <cellStyle name="Warning Text 8 2 2 3" xfId="39120" xr:uid="{00000000-0005-0000-0000-000005980000}"/>
    <cellStyle name="Warning Text 8 2 3" xfId="21507" xr:uid="{00000000-0005-0000-0000-000006980000}"/>
    <cellStyle name="Warning Text 8 2 3 2" xfId="21508" xr:uid="{00000000-0005-0000-0000-000007980000}"/>
    <cellStyle name="Warning Text 8 2 3 2 2" xfId="39123" xr:uid="{00000000-0005-0000-0000-000008980000}"/>
    <cellStyle name="Warning Text 8 2 3 3" xfId="39122" xr:uid="{00000000-0005-0000-0000-000009980000}"/>
    <cellStyle name="Warning Text 8 2 4" xfId="21509" xr:uid="{00000000-0005-0000-0000-00000A980000}"/>
    <cellStyle name="Warning Text 8 2 4 2" xfId="39124" xr:uid="{00000000-0005-0000-0000-00000B980000}"/>
    <cellStyle name="Warning Text 8 2 5" xfId="39119" xr:uid="{00000000-0005-0000-0000-00000C980000}"/>
    <cellStyle name="Warning Text 8 3" xfId="21510" xr:uid="{00000000-0005-0000-0000-00000D980000}"/>
    <cellStyle name="Warning Text 8 3 2" xfId="21511" xr:uid="{00000000-0005-0000-0000-00000E980000}"/>
    <cellStyle name="Warning Text 8 3 2 2" xfId="21512" xr:uid="{00000000-0005-0000-0000-00000F980000}"/>
    <cellStyle name="Warning Text 8 3 2 2 2" xfId="39127" xr:uid="{00000000-0005-0000-0000-000010980000}"/>
    <cellStyle name="Warning Text 8 3 2 3" xfId="39126" xr:uid="{00000000-0005-0000-0000-000011980000}"/>
    <cellStyle name="Warning Text 8 3 3" xfId="21513" xr:uid="{00000000-0005-0000-0000-000012980000}"/>
    <cellStyle name="Warning Text 8 3 3 2" xfId="21514" xr:uid="{00000000-0005-0000-0000-000013980000}"/>
    <cellStyle name="Warning Text 8 3 3 2 2" xfId="39129" xr:uid="{00000000-0005-0000-0000-000014980000}"/>
    <cellStyle name="Warning Text 8 3 3 3" xfId="39128" xr:uid="{00000000-0005-0000-0000-000015980000}"/>
    <cellStyle name="Warning Text 8 3 4" xfId="21515" xr:uid="{00000000-0005-0000-0000-000016980000}"/>
    <cellStyle name="Warning Text 8 3 4 2" xfId="39130" xr:uid="{00000000-0005-0000-0000-000017980000}"/>
    <cellStyle name="Warning Text 8 3 5" xfId="39125" xr:uid="{00000000-0005-0000-0000-000018980000}"/>
    <cellStyle name="Warning Text 8 4" xfId="21516" xr:uid="{00000000-0005-0000-0000-000019980000}"/>
    <cellStyle name="Warning Text 8 4 2" xfId="21517" xr:uid="{00000000-0005-0000-0000-00001A980000}"/>
    <cellStyle name="Warning Text 8 4 2 2" xfId="21518" xr:uid="{00000000-0005-0000-0000-00001B980000}"/>
    <cellStyle name="Warning Text 8 4 2 2 2" xfId="39133" xr:uid="{00000000-0005-0000-0000-00001C980000}"/>
    <cellStyle name="Warning Text 8 4 2 3" xfId="39132" xr:uid="{00000000-0005-0000-0000-00001D980000}"/>
    <cellStyle name="Warning Text 8 4 3" xfId="21519" xr:uid="{00000000-0005-0000-0000-00001E980000}"/>
    <cellStyle name="Warning Text 8 4 3 2" xfId="21520" xr:uid="{00000000-0005-0000-0000-00001F980000}"/>
    <cellStyle name="Warning Text 8 4 3 2 2" xfId="39135" xr:uid="{00000000-0005-0000-0000-000020980000}"/>
    <cellStyle name="Warning Text 8 4 3 3" xfId="39134" xr:uid="{00000000-0005-0000-0000-000021980000}"/>
    <cellStyle name="Warning Text 8 4 4" xfId="21521" xr:uid="{00000000-0005-0000-0000-000022980000}"/>
    <cellStyle name="Warning Text 8 4 4 2" xfId="39136" xr:uid="{00000000-0005-0000-0000-000023980000}"/>
    <cellStyle name="Warning Text 8 4 5" xfId="39131" xr:uid="{00000000-0005-0000-0000-000024980000}"/>
    <cellStyle name="Warning Text 8 5" xfId="21522" xr:uid="{00000000-0005-0000-0000-000025980000}"/>
    <cellStyle name="Warning Text 8 5 2" xfId="21523" xr:uid="{00000000-0005-0000-0000-000026980000}"/>
    <cellStyle name="Warning Text 8 5 2 2" xfId="21524" xr:uid="{00000000-0005-0000-0000-000027980000}"/>
    <cellStyle name="Warning Text 8 5 2 2 2" xfId="39139" xr:uid="{00000000-0005-0000-0000-000028980000}"/>
    <cellStyle name="Warning Text 8 5 2 3" xfId="39138" xr:uid="{00000000-0005-0000-0000-000029980000}"/>
    <cellStyle name="Warning Text 8 5 3" xfId="21525" xr:uid="{00000000-0005-0000-0000-00002A980000}"/>
    <cellStyle name="Warning Text 8 5 3 2" xfId="21526" xr:uid="{00000000-0005-0000-0000-00002B980000}"/>
    <cellStyle name="Warning Text 8 5 3 2 2" xfId="39141" xr:uid="{00000000-0005-0000-0000-00002C980000}"/>
    <cellStyle name="Warning Text 8 5 3 3" xfId="39140" xr:uid="{00000000-0005-0000-0000-00002D980000}"/>
    <cellStyle name="Warning Text 8 5 4" xfId="21527" xr:uid="{00000000-0005-0000-0000-00002E980000}"/>
    <cellStyle name="Warning Text 8 5 4 2" xfId="21528" xr:uid="{00000000-0005-0000-0000-00002F980000}"/>
    <cellStyle name="Warning Text 8 5 4 2 2" xfId="39143" xr:uid="{00000000-0005-0000-0000-000030980000}"/>
    <cellStyle name="Warning Text 8 5 4 3" xfId="39142" xr:uid="{00000000-0005-0000-0000-000031980000}"/>
    <cellStyle name="Warning Text 8 5 5" xfId="21529" xr:uid="{00000000-0005-0000-0000-000032980000}"/>
    <cellStyle name="Warning Text 8 5 5 2" xfId="39144" xr:uid="{00000000-0005-0000-0000-000033980000}"/>
    <cellStyle name="Warning Text 8 5 6" xfId="39137" xr:uid="{00000000-0005-0000-0000-000034980000}"/>
    <cellStyle name="Warning Text 8 6" xfId="21530" xr:uid="{00000000-0005-0000-0000-000035980000}"/>
    <cellStyle name="Warning Text 8 6 2" xfId="21531" xr:uid="{00000000-0005-0000-0000-000036980000}"/>
    <cellStyle name="Warning Text 8 6 2 2" xfId="21532" xr:uid="{00000000-0005-0000-0000-000037980000}"/>
    <cellStyle name="Warning Text 8 6 2 2 2" xfId="39147" xr:uid="{00000000-0005-0000-0000-000038980000}"/>
    <cellStyle name="Warning Text 8 6 2 3" xfId="39146" xr:uid="{00000000-0005-0000-0000-000039980000}"/>
    <cellStyle name="Warning Text 8 6 3" xfId="21533" xr:uid="{00000000-0005-0000-0000-00003A980000}"/>
    <cellStyle name="Warning Text 8 6 3 2" xfId="21534" xr:uid="{00000000-0005-0000-0000-00003B980000}"/>
    <cellStyle name="Warning Text 8 6 3 2 2" xfId="39149" xr:uid="{00000000-0005-0000-0000-00003C980000}"/>
    <cellStyle name="Warning Text 8 6 3 3" xfId="39148" xr:uid="{00000000-0005-0000-0000-00003D980000}"/>
    <cellStyle name="Warning Text 8 6 4" xfId="21535" xr:uid="{00000000-0005-0000-0000-00003E980000}"/>
    <cellStyle name="Warning Text 8 6 4 2" xfId="39150" xr:uid="{00000000-0005-0000-0000-00003F980000}"/>
    <cellStyle name="Warning Text 8 6 5" xfId="39145" xr:uid="{00000000-0005-0000-0000-000040980000}"/>
    <cellStyle name="Warning Text 8 7" xfId="21536" xr:uid="{00000000-0005-0000-0000-000041980000}"/>
    <cellStyle name="Warning Text 8 7 2" xfId="21537" xr:uid="{00000000-0005-0000-0000-000042980000}"/>
    <cellStyle name="Warning Text 8 7 2 2" xfId="39152" xr:uid="{00000000-0005-0000-0000-000043980000}"/>
    <cellStyle name="Warning Text 8 7 3" xfId="39151" xr:uid="{00000000-0005-0000-0000-000044980000}"/>
    <cellStyle name="Warning Text 8 8" xfId="21538" xr:uid="{00000000-0005-0000-0000-000045980000}"/>
    <cellStyle name="Warning Text 8 8 2" xfId="21539" xr:uid="{00000000-0005-0000-0000-000046980000}"/>
    <cellStyle name="Warning Text 8 8 2 2" xfId="39154" xr:uid="{00000000-0005-0000-0000-000047980000}"/>
    <cellStyle name="Warning Text 8 8 3" xfId="39153" xr:uid="{00000000-0005-0000-0000-000048980000}"/>
    <cellStyle name="Warning Text 8 9" xfId="21540" xr:uid="{00000000-0005-0000-0000-000049980000}"/>
    <cellStyle name="Warning Text 8 9 2" xfId="21541" xr:uid="{00000000-0005-0000-0000-00004A980000}"/>
    <cellStyle name="Warning Text 8 9 2 2" xfId="39156" xr:uid="{00000000-0005-0000-0000-00004B980000}"/>
    <cellStyle name="Warning Text 8 9 3" xfId="39155" xr:uid="{00000000-0005-0000-0000-00004C980000}"/>
    <cellStyle name="Warning Text 9" xfId="21542" xr:uid="{00000000-0005-0000-0000-00004D980000}"/>
    <cellStyle name="Warning Text 9 10" xfId="21543" xr:uid="{00000000-0005-0000-0000-00004E980000}"/>
    <cellStyle name="Warning Text 9 10 2" xfId="21544" xr:uid="{00000000-0005-0000-0000-00004F980000}"/>
    <cellStyle name="Warning Text 9 10 2 2" xfId="39159" xr:uid="{00000000-0005-0000-0000-000050980000}"/>
    <cellStyle name="Warning Text 9 10 3" xfId="39158" xr:uid="{00000000-0005-0000-0000-000051980000}"/>
    <cellStyle name="Warning Text 9 11" xfId="21545" xr:uid="{00000000-0005-0000-0000-000052980000}"/>
    <cellStyle name="Warning Text 9 11 2" xfId="39160" xr:uid="{00000000-0005-0000-0000-000053980000}"/>
    <cellStyle name="Warning Text 9 12" xfId="39157" xr:uid="{00000000-0005-0000-0000-000054980000}"/>
    <cellStyle name="Warning Text 9 2" xfId="21546" xr:uid="{00000000-0005-0000-0000-000055980000}"/>
    <cellStyle name="Warning Text 9 2 2" xfId="21547" xr:uid="{00000000-0005-0000-0000-000056980000}"/>
    <cellStyle name="Warning Text 9 2 2 2" xfId="21548" xr:uid="{00000000-0005-0000-0000-000057980000}"/>
    <cellStyle name="Warning Text 9 2 2 2 2" xfId="39163" xr:uid="{00000000-0005-0000-0000-000058980000}"/>
    <cellStyle name="Warning Text 9 2 2 3" xfId="39162" xr:uid="{00000000-0005-0000-0000-000059980000}"/>
    <cellStyle name="Warning Text 9 2 3" xfId="21549" xr:uid="{00000000-0005-0000-0000-00005A980000}"/>
    <cellStyle name="Warning Text 9 2 3 2" xfId="21550" xr:uid="{00000000-0005-0000-0000-00005B980000}"/>
    <cellStyle name="Warning Text 9 2 3 2 2" xfId="39165" xr:uid="{00000000-0005-0000-0000-00005C980000}"/>
    <cellStyle name="Warning Text 9 2 3 3" xfId="39164" xr:uid="{00000000-0005-0000-0000-00005D980000}"/>
    <cellStyle name="Warning Text 9 2 4" xfId="21551" xr:uid="{00000000-0005-0000-0000-00005E980000}"/>
    <cellStyle name="Warning Text 9 2 4 2" xfId="39166" xr:uid="{00000000-0005-0000-0000-00005F980000}"/>
    <cellStyle name="Warning Text 9 2 5" xfId="39161" xr:uid="{00000000-0005-0000-0000-000060980000}"/>
    <cellStyle name="Warning Text 9 3" xfId="21552" xr:uid="{00000000-0005-0000-0000-000061980000}"/>
    <cellStyle name="Warning Text 9 3 2" xfId="21553" xr:uid="{00000000-0005-0000-0000-000062980000}"/>
    <cellStyle name="Warning Text 9 3 2 2" xfId="21554" xr:uid="{00000000-0005-0000-0000-000063980000}"/>
    <cellStyle name="Warning Text 9 3 2 2 2" xfId="39169" xr:uid="{00000000-0005-0000-0000-000064980000}"/>
    <cellStyle name="Warning Text 9 3 2 3" xfId="39168" xr:uid="{00000000-0005-0000-0000-000065980000}"/>
    <cellStyle name="Warning Text 9 3 3" xfId="21555" xr:uid="{00000000-0005-0000-0000-000066980000}"/>
    <cellStyle name="Warning Text 9 3 3 2" xfId="21556" xr:uid="{00000000-0005-0000-0000-000067980000}"/>
    <cellStyle name="Warning Text 9 3 3 2 2" xfId="39171" xr:uid="{00000000-0005-0000-0000-000068980000}"/>
    <cellStyle name="Warning Text 9 3 3 3" xfId="39170" xr:uid="{00000000-0005-0000-0000-000069980000}"/>
    <cellStyle name="Warning Text 9 3 4" xfId="21557" xr:uid="{00000000-0005-0000-0000-00006A980000}"/>
    <cellStyle name="Warning Text 9 3 4 2" xfId="39172" xr:uid="{00000000-0005-0000-0000-00006B980000}"/>
    <cellStyle name="Warning Text 9 3 5" xfId="39167" xr:uid="{00000000-0005-0000-0000-00006C980000}"/>
    <cellStyle name="Warning Text 9 4" xfId="21558" xr:uid="{00000000-0005-0000-0000-00006D980000}"/>
    <cellStyle name="Warning Text 9 4 2" xfId="21559" xr:uid="{00000000-0005-0000-0000-00006E980000}"/>
    <cellStyle name="Warning Text 9 4 2 2" xfId="21560" xr:uid="{00000000-0005-0000-0000-00006F980000}"/>
    <cellStyle name="Warning Text 9 4 2 2 2" xfId="39175" xr:uid="{00000000-0005-0000-0000-000070980000}"/>
    <cellStyle name="Warning Text 9 4 2 3" xfId="39174" xr:uid="{00000000-0005-0000-0000-000071980000}"/>
    <cellStyle name="Warning Text 9 4 3" xfId="21561" xr:uid="{00000000-0005-0000-0000-000072980000}"/>
    <cellStyle name="Warning Text 9 4 3 2" xfId="21562" xr:uid="{00000000-0005-0000-0000-000073980000}"/>
    <cellStyle name="Warning Text 9 4 3 2 2" xfId="39177" xr:uid="{00000000-0005-0000-0000-000074980000}"/>
    <cellStyle name="Warning Text 9 4 3 3" xfId="39176" xr:uid="{00000000-0005-0000-0000-000075980000}"/>
    <cellStyle name="Warning Text 9 4 4" xfId="21563" xr:uid="{00000000-0005-0000-0000-000076980000}"/>
    <cellStyle name="Warning Text 9 4 4 2" xfId="39178" xr:uid="{00000000-0005-0000-0000-000077980000}"/>
    <cellStyle name="Warning Text 9 4 5" xfId="39173" xr:uid="{00000000-0005-0000-0000-000078980000}"/>
    <cellStyle name="Warning Text 9 5" xfId="21564" xr:uid="{00000000-0005-0000-0000-000079980000}"/>
    <cellStyle name="Warning Text 9 5 2" xfId="21565" xr:uid="{00000000-0005-0000-0000-00007A980000}"/>
    <cellStyle name="Warning Text 9 5 2 2" xfId="21566" xr:uid="{00000000-0005-0000-0000-00007B980000}"/>
    <cellStyle name="Warning Text 9 5 2 2 2" xfId="39181" xr:uid="{00000000-0005-0000-0000-00007C980000}"/>
    <cellStyle name="Warning Text 9 5 2 3" xfId="39180" xr:uid="{00000000-0005-0000-0000-00007D980000}"/>
    <cellStyle name="Warning Text 9 5 3" xfId="21567" xr:uid="{00000000-0005-0000-0000-00007E980000}"/>
    <cellStyle name="Warning Text 9 5 3 2" xfId="21568" xr:uid="{00000000-0005-0000-0000-00007F980000}"/>
    <cellStyle name="Warning Text 9 5 3 2 2" xfId="39183" xr:uid="{00000000-0005-0000-0000-000080980000}"/>
    <cellStyle name="Warning Text 9 5 3 3" xfId="39182" xr:uid="{00000000-0005-0000-0000-000081980000}"/>
    <cellStyle name="Warning Text 9 5 4" xfId="21569" xr:uid="{00000000-0005-0000-0000-000082980000}"/>
    <cellStyle name="Warning Text 9 5 4 2" xfId="21570" xr:uid="{00000000-0005-0000-0000-000083980000}"/>
    <cellStyle name="Warning Text 9 5 4 2 2" xfId="39185" xr:uid="{00000000-0005-0000-0000-000084980000}"/>
    <cellStyle name="Warning Text 9 5 4 3" xfId="39184" xr:uid="{00000000-0005-0000-0000-000085980000}"/>
    <cellStyle name="Warning Text 9 5 5" xfId="21571" xr:uid="{00000000-0005-0000-0000-000086980000}"/>
    <cellStyle name="Warning Text 9 5 5 2" xfId="39186" xr:uid="{00000000-0005-0000-0000-000087980000}"/>
    <cellStyle name="Warning Text 9 5 6" xfId="39179" xr:uid="{00000000-0005-0000-0000-000088980000}"/>
    <cellStyle name="Warning Text 9 6" xfId="21572" xr:uid="{00000000-0005-0000-0000-000089980000}"/>
    <cellStyle name="Warning Text 9 6 2" xfId="21573" xr:uid="{00000000-0005-0000-0000-00008A980000}"/>
    <cellStyle name="Warning Text 9 6 2 2" xfId="21574" xr:uid="{00000000-0005-0000-0000-00008B980000}"/>
    <cellStyle name="Warning Text 9 6 2 2 2" xfId="39189" xr:uid="{00000000-0005-0000-0000-00008C980000}"/>
    <cellStyle name="Warning Text 9 6 2 3" xfId="39188" xr:uid="{00000000-0005-0000-0000-00008D980000}"/>
    <cellStyle name="Warning Text 9 6 3" xfId="21575" xr:uid="{00000000-0005-0000-0000-00008E980000}"/>
    <cellStyle name="Warning Text 9 6 3 2" xfId="21576" xr:uid="{00000000-0005-0000-0000-00008F980000}"/>
    <cellStyle name="Warning Text 9 6 3 2 2" xfId="39191" xr:uid="{00000000-0005-0000-0000-000090980000}"/>
    <cellStyle name="Warning Text 9 6 3 3" xfId="39190" xr:uid="{00000000-0005-0000-0000-000091980000}"/>
    <cellStyle name="Warning Text 9 6 4" xfId="21577" xr:uid="{00000000-0005-0000-0000-000092980000}"/>
    <cellStyle name="Warning Text 9 6 4 2" xfId="39192" xr:uid="{00000000-0005-0000-0000-000093980000}"/>
    <cellStyle name="Warning Text 9 6 5" xfId="39187" xr:uid="{00000000-0005-0000-0000-000094980000}"/>
    <cellStyle name="Warning Text 9 7" xfId="21578" xr:uid="{00000000-0005-0000-0000-000095980000}"/>
    <cellStyle name="Warning Text 9 7 2" xfId="21579" xr:uid="{00000000-0005-0000-0000-000096980000}"/>
    <cellStyle name="Warning Text 9 7 2 2" xfId="39194" xr:uid="{00000000-0005-0000-0000-000097980000}"/>
    <cellStyle name="Warning Text 9 7 3" xfId="39193" xr:uid="{00000000-0005-0000-0000-000098980000}"/>
    <cellStyle name="Warning Text 9 8" xfId="21580" xr:uid="{00000000-0005-0000-0000-000099980000}"/>
    <cellStyle name="Warning Text 9 8 2" xfId="21581" xr:uid="{00000000-0005-0000-0000-00009A980000}"/>
    <cellStyle name="Warning Text 9 8 2 2" xfId="39196" xr:uid="{00000000-0005-0000-0000-00009B980000}"/>
    <cellStyle name="Warning Text 9 8 3" xfId="39195" xr:uid="{00000000-0005-0000-0000-00009C980000}"/>
    <cellStyle name="Warning Text 9 9" xfId="21582" xr:uid="{00000000-0005-0000-0000-00009D980000}"/>
    <cellStyle name="Warning Text 9 9 2" xfId="21583" xr:uid="{00000000-0005-0000-0000-00009E980000}"/>
    <cellStyle name="Warning Text 9 9 2 2" xfId="39198" xr:uid="{00000000-0005-0000-0000-00009F980000}"/>
    <cellStyle name="Warning Text 9 9 3" xfId="39197" xr:uid="{00000000-0005-0000-0000-0000A0980000}"/>
    <cellStyle name="Überschrift" xfId="19198" xr:uid="{00000000-0005-0000-0000-0000FC850000}"/>
    <cellStyle name="Überschrift 1" xfId="19199" xr:uid="{00000000-0005-0000-0000-0000FD850000}"/>
    <cellStyle name="Überschrift 1 10" xfId="19200" xr:uid="{00000000-0005-0000-0000-0000FE850000}"/>
    <cellStyle name="Überschrift 1 10 2" xfId="19201" xr:uid="{00000000-0005-0000-0000-0000FF850000}"/>
    <cellStyle name="Überschrift 1 10 2 2" xfId="36817" xr:uid="{00000000-0005-0000-0000-000000860000}"/>
    <cellStyle name="Überschrift 1 10 3" xfId="36816" xr:uid="{00000000-0005-0000-0000-000001860000}"/>
    <cellStyle name="Überschrift 1 11" xfId="19202" xr:uid="{00000000-0005-0000-0000-000002860000}"/>
    <cellStyle name="Überschrift 1 11 2" xfId="36818" xr:uid="{00000000-0005-0000-0000-000003860000}"/>
    <cellStyle name="Überschrift 1 12" xfId="36815" xr:uid="{00000000-0005-0000-0000-000004860000}"/>
    <cellStyle name="Überschrift 1 2" xfId="19203" xr:uid="{00000000-0005-0000-0000-000005860000}"/>
    <cellStyle name="Überschrift 1 2 2" xfId="19204" xr:uid="{00000000-0005-0000-0000-000006860000}"/>
    <cellStyle name="Überschrift 1 2 2 2" xfId="19205" xr:uid="{00000000-0005-0000-0000-000007860000}"/>
    <cellStyle name="Überschrift 1 2 2 2 2" xfId="36821" xr:uid="{00000000-0005-0000-0000-000008860000}"/>
    <cellStyle name="Überschrift 1 2 2 3" xfId="36820" xr:uid="{00000000-0005-0000-0000-000009860000}"/>
    <cellStyle name="Überschrift 1 2 3" xfId="19206" xr:uid="{00000000-0005-0000-0000-00000A860000}"/>
    <cellStyle name="Überschrift 1 2 3 2" xfId="19207" xr:uid="{00000000-0005-0000-0000-00000B860000}"/>
    <cellStyle name="Überschrift 1 2 3 2 2" xfId="36823" xr:uid="{00000000-0005-0000-0000-00000C860000}"/>
    <cellStyle name="Überschrift 1 2 3 3" xfId="36822" xr:uid="{00000000-0005-0000-0000-00000D860000}"/>
    <cellStyle name="Überschrift 1 2 4" xfId="19208" xr:uid="{00000000-0005-0000-0000-00000E860000}"/>
    <cellStyle name="Überschrift 1 2 4 2" xfId="36824" xr:uid="{00000000-0005-0000-0000-00000F860000}"/>
    <cellStyle name="Überschrift 1 2 5" xfId="36819" xr:uid="{00000000-0005-0000-0000-000010860000}"/>
    <cellStyle name="Überschrift 1 3" xfId="19209" xr:uid="{00000000-0005-0000-0000-000011860000}"/>
    <cellStyle name="Überschrift 1 3 2" xfId="19210" xr:uid="{00000000-0005-0000-0000-000012860000}"/>
    <cellStyle name="Überschrift 1 3 2 2" xfId="19211" xr:uid="{00000000-0005-0000-0000-000013860000}"/>
    <cellStyle name="Überschrift 1 3 2 2 2" xfId="36827" xr:uid="{00000000-0005-0000-0000-000014860000}"/>
    <cellStyle name="Überschrift 1 3 2 3" xfId="36826" xr:uid="{00000000-0005-0000-0000-000015860000}"/>
    <cellStyle name="Überschrift 1 3 3" xfId="19212" xr:uid="{00000000-0005-0000-0000-000016860000}"/>
    <cellStyle name="Überschrift 1 3 3 2" xfId="19213" xr:uid="{00000000-0005-0000-0000-000017860000}"/>
    <cellStyle name="Überschrift 1 3 3 2 2" xfId="36829" xr:uid="{00000000-0005-0000-0000-000018860000}"/>
    <cellStyle name="Überschrift 1 3 3 3" xfId="36828" xr:uid="{00000000-0005-0000-0000-000019860000}"/>
    <cellStyle name="Überschrift 1 3 4" xfId="19214" xr:uid="{00000000-0005-0000-0000-00001A860000}"/>
    <cellStyle name="Überschrift 1 3 4 2" xfId="36830" xr:uid="{00000000-0005-0000-0000-00001B860000}"/>
    <cellStyle name="Überschrift 1 3 5" xfId="36825" xr:uid="{00000000-0005-0000-0000-00001C860000}"/>
    <cellStyle name="Überschrift 1 4" xfId="19215" xr:uid="{00000000-0005-0000-0000-00001D860000}"/>
    <cellStyle name="Überschrift 1 4 2" xfId="19216" xr:uid="{00000000-0005-0000-0000-00001E860000}"/>
    <cellStyle name="Überschrift 1 4 2 2" xfId="19217" xr:uid="{00000000-0005-0000-0000-00001F860000}"/>
    <cellStyle name="Überschrift 1 4 2 2 2" xfId="36833" xr:uid="{00000000-0005-0000-0000-000020860000}"/>
    <cellStyle name="Überschrift 1 4 2 3" xfId="36832" xr:uid="{00000000-0005-0000-0000-000021860000}"/>
    <cellStyle name="Überschrift 1 4 3" xfId="19218" xr:uid="{00000000-0005-0000-0000-000022860000}"/>
    <cellStyle name="Überschrift 1 4 3 2" xfId="19219" xr:uid="{00000000-0005-0000-0000-000023860000}"/>
    <cellStyle name="Überschrift 1 4 3 2 2" xfId="36835" xr:uid="{00000000-0005-0000-0000-000024860000}"/>
    <cellStyle name="Überschrift 1 4 3 3" xfId="36834" xr:uid="{00000000-0005-0000-0000-000025860000}"/>
    <cellStyle name="Überschrift 1 4 4" xfId="19220" xr:uid="{00000000-0005-0000-0000-000026860000}"/>
    <cellStyle name="Überschrift 1 4 4 2" xfId="36836" xr:uid="{00000000-0005-0000-0000-000027860000}"/>
    <cellStyle name="Überschrift 1 4 5" xfId="36831" xr:uid="{00000000-0005-0000-0000-000028860000}"/>
    <cellStyle name="Überschrift 1 5" xfId="19221" xr:uid="{00000000-0005-0000-0000-000029860000}"/>
    <cellStyle name="Überschrift 1 5 2" xfId="19222" xr:uid="{00000000-0005-0000-0000-00002A860000}"/>
    <cellStyle name="Überschrift 1 5 2 2" xfId="19223" xr:uid="{00000000-0005-0000-0000-00002B860000}"/>
    <cellStyle name="Überschrift 1 5 2 2 2" xfId="36839" xr:uid="{00000000-0005-0000-0000-00002C860000}"/>
    <cellStyle name="Überschrift 1 5 2 3" xfId="36838" xr:uid="{00000000-0005-0000-0000-00002D860000}"/>
    <cellStyle name="Überschrift 1 5 3" xfId="19224" xr:uid="{00000000-0005-0000-0000-00002E860000}"/>
    <cellStyle name="Überschrift 1 5 3 2" xfId="19225" xr:uid="{00000000-0005-0000-0000-00002F860000}"/>
    <cellStyle name="Überschrift 1 5 3 2 2" xfId="36841" xr:uid="{00000000-0005-0000-0000-000030860000}"/>
    <cellStyle name="Überschrift 1 5 3 3" xfId="36840" xr:uid="{00000000-0005-0000-0000-000031860000}"/>
    <cellStyle name="Überschrift 1 5 4" xfId="19226" xr:uid="{00000000-0005-0000-0000-000032860000}"/>
    <cellStyle name="Überschrift 1 5 4 2" xfId="19227" xr:uid="{00000000-0005-0000-0000-000033860000}"/>
    <cellStyle name="Überschrift 1 5 4 2 2" xfId="36843" xr:uid="{00000000-0005-0000-0000-000034860000}"/>
    <cellStyle name="Überschrift 1 5 4 3" xfId="36842" xr:uid="{00000000-0005-0000-0000-000035860000}"/>
    <cellStyle name="Überschrift 1 5 5" xfId="19228" xr:uid="{00000000-0005-0000-0000-000036860000}"/>
    <cellStyle name="Überschrift 1 5 5 2" xfId="36844" xr:uid="{00000000-0005-0000-0000-000037860000}"/>
    <cellStyle name="Überschrift 1 5 6" xfId="36837" xr:uid="{00000000-0005-0000-0000-000038860000}"/>
    <cellStyle name="Überschrift 1 6" xfId="19229" xr:uid="{00000000-0005-0000-0000-000039860000}"/>
    <cellStyle name="Überschrift 1 6 2" xfId="19230" xr:uid="{00000000-0005-0000-0000-00003A860000}"/>
    <cellStyle name="Überschrift 1 6 2 2" xfId="19231" xr:uid="{00000000-0005-0000-0000-00003B860000}"/>
    <cellStyle name="Überschrift 1 6 2 2 2" xfId="36847" xr:uid="{00000000-0005-0000-0000-00003C860000}"/>
    <cellStyle name="Überschrift 1 6 2 3" xfId="36846" xr:uid="{00000000-0005-0000-0000-00003D860000}"/>
    <cellStyle name="Überschrift 1 6 3" xfId="19232" xr:uid="{00000000-0005-0000-0000-00003E860000}"/>
    <cellStyle name="Überschrift 1 6 3 2" xfId="19233" xr:uid="{00000000-0005-0000-0000-00003F860000}"/>
    <cellStyle name="Überschrift 1 6 3 2 2" xfId="36849" xr:uid="{00000000-0005-0000-0000-000040860000}"/>
    <cellStyle name="Überschrift 1 6 3 3" xfId="36848" xr:uid="{00000000-0005-0000-0000-000041860000}"/>
    <cellStyle name="Überschrift 1 6 4" xfId="19234" xr:uid="{00000000-0005-0000-0000-000042860000}"/>
    <cellStyle name="Überschrift 1 6 4 2" xfId="36850" xr:uid="{00000000-0005-0000-0000-000043860000}"/>
    <cellStyle name="Überschrift 1 6 5" xfId="36845" xr:uid="{00000000-0005-0000-0000-000044860000}"/>
    <cellStyle name="Überschrift 1 7" xfId="19235" xr:uid="{00000000-0005-0000-0000-000045860000}"/>
    <cellStyle name="Überschrift 1 7 2" xfId="19236" xr:uid="{00000000-0005-0000-0000-000046860000}"/>
    <cellStyle name="Überschrift 1 7 2 2" xfId="36852" xr:uid="{00000000-0005-0000-0000-000047860000}"/>
    <cellStyle name="Überschrift 1 7 3" xfId="36851" xr:uid="{00000000-0005-0000-0000-000048860000}"/>
    <cellStyle name="Überschrift 1 8" xfId="19237" xr:uid="{00000000-0005-0000-0000-000049860000}"/>
    <cellStyle name="Überschrift 1 8 2" xfId="19238" xr:uid="{00000000-0005-0000-0000-00004A860000}"/>
    <cellStyle name="Überschrift 1 8 2 2" xfId="36854" xr:uid="{00000000-0005-0000-0000-00004B860000}"/>
    <cellStyle name="Überschrift 1 8 3" xfId="36853" xr:uid="{00000000-0005-0000-0000-00004C860000}"/>
    <cellStyle name="Überschrift 1 9" xfId="19239" xr:uid="{00000000-0005-0000-0000-00004D860000}"/>
    <cellStyle name="Überschrift 1 9 2" xfId="19240" xr:uid="{00000000-0005-0000-0000-00004E860000}"/>
    <cellStyle name="Überschrift 1 9 2 2" xfId="36856" xr:uid="{00000000-0005-0000-0000-00004F860000}"/>
    <cellStyle name="Überschrift 1 9 3" xfId="36855" xr:uid="{00000000-0005-0000-0000-000050860000}"/>
    <cellStyle name="Überschrift 10" xfId="19241" xr:uid="{00000000-0005-0000-0000-000051860000}"/>
    <cellStyle name="Überschrift 10 2" xfId="19242" xr:uid="{00000000-0005-0000-0000-000052860000}"/>
    <cellStyle name="Überschrift 10 2 2" xfId="36858" xr:uid="{00000000-0005-0000-0000-000053860000}"/>
    <cellStyle name="Überschrift 10 3" xfId="36857" xr:uid="{00000000-0005-0000-0000-000054860000}"/>
    <cellStyle name="Überschrift 11" xfId="19243" xr:uid="{00000000-0005-0000-0000-000055860000}"/>
    <cellStyle name="Überschrift 11 2" xfId="19244" xr:uid="{00000000-0005-0000-0000-000056860000}"/>
    <cellStyle name="Überschrift 11 2 2" xfId="36860" xr:uid="{00000000-0005-0000-0000-000057860000}"/>
    <cellStyle name="Überschrift 11 3" xfId="36859" xr:uid="{00000000-0005-0000-0000-000058860000}"/>
    <cellStyle name="Überschrift 12" xfId="19245" xr:uid="{00000000-0005-0000-0000-000059860000}"/>
    <cellStyle name="Überschrift 12 2" xfId="19246" xr:uid="{00000000-0005-0000-0000-00005A860000}"/>
    <cellStyle name="Überschrift 12 2 2" xfId="36862" xr:uid="{00000000-0005-0000-0000-00005B860000}"/>
    <cellStyle name="Überschrift 12 3" xfId="36861" xr:uid="{00000000-0005-0000-0000-00005C860000}"/>
    <cellStyle name="Überschrift 13" xfId="19247" xr:uid="{00000000-0005-0000-0000-00005D860000}"/>
    <cellStyle name="Überschrift 13 2" xfId="19248" xr:uid="{00000000-0005-0000-0000-00005E860000}"/>
    <cellStyle name="Überschrift 13 2 2" xfId="36864" xr:uid="{00000000-0005-0000-0000-00005F860000}"/>
    <cellStyle name="Überschrift 13 3" xfId="36863" xr:uid="{00000000-0005-0000-0000-000060860000}"/>
    <cellStyle name="Überschrift 14" xfId="19249" xr:uid="{00000000-0005-0000-0000-000061860000}"/>
    <cellStyle name="Überschrift 14 2" xfId="36865" xr:uid="{00000000-0005-0000-0000-000062860000}"/>
    <cellStyle name="Überschrift 15" xfId="36814" xr:uid="{00000000-0005-0000-0000-000063860000}"/>
    <cellStyle name="Überschrift 2" xfId="19250" xr:uid="{00000000-0005-0000-0000-000064860000}"/>
    <cellStyle name="Überschrift 2 10" xfId="19251" xr:uid="{00000000-0005-0000-0000-000065860000}"/>
    <cellStyle name="Überschrift 2 10 2" xfId="19252" xr:uid="{00000000-0005-0000-0000-000066860000}"/>
    <cellStyle name="Überschrift 2 10 2 2" xfId="36868" xr:uid="{00000000-0005-0000-0000-000067860000}"/>
    <cellStyle name="Überschrift 2 10 3" xfId="36867" xr:uid="{00000000-0005-0000-0000-000068860000}"/>
    <cellStyle name="Überschrift 2 11" xfId="19253" xr:uid="{00000000-0005-0000-0000-000069860000}"/>
    <cellStyle name="Überschrift 2 11 2" xfId="36869" xr:uid="{00000000-0005-0000-0000-00006A860000}"/>
    <cellStyle name="Überschrift 2 12" xfId="36866" xr:uid="{00000000-0005-0000-0000-00006B860000}"/>
    <cellStyle name="Überschrift 2 2" xfId="19254" xr:uid="{00000000-0005-0000-0000-00006C860000}"/>
    <cellStyle name="Überschrift 2 2 2" xfId="19255" xr:uid="{00000000-0005-0000-0000-00006D860000}"/>
    <cellStyle name="Überschrift 2 2 2 2" xfId="19256" xr:uid="{00000000-0005-0000-0000-00006E860000}"/>
    <cellStyle name="Überschrift 2 2 2 2 2" xfId="36872" xr:uid="{00000000-0005-0000-0000-00006F860000}"/>
    <cellStyle name="Überschrift 2 2 2 3" xfId="36871" xr:uid="{00000000-0005-0000-0000-000070860000}"/>
    <cellStyle name="Überschrift 2 2 3" xfId="19257" xr:uid="{00000000-0005-0000-0000-000071860000}"/>
    <cellStyle name="Überschrift 2 2 3 2" xfId="19258" xr:uid="{00000000-0005-0000-0000-000072860000}"/>
    <cellStyle name="Überschrift 2 2 3 2 2" xfId="36874" xr:uid="{00000000-0005-0000-0000-000073860000}"/>
    <cellStyle name="Überschrift 2 2 3 3" xfId="36873" xr:uid="{00000000-0005-0000-0000-000074860000}"/>
    <cellStyle name="Überschrift 2 2 4" xfId="19259" xr:uid="{00000000-0005-0000-0000-000075860000}"/>
    <cellStyle name="Überschrift 2 2 4 2" xfId="36875" xr:uid="{00000000-0005-0000-0000-000076860000}"/>
    <cellStyle name="Überschrift 2 2 5" xfId="36870" xr:uid="{00000000-0005-0000-0000-000077860000}"/>
    <cellStyle name="Überschrift 2 3" xfId="19260" xr:uid="{00000000-0005-0000-0000-000078860000}"/>
    <cellStyle name="Überschrift 2 3 2" xfId="19261" xr:uid="{00000000-0005-0000-0000-000079860000}"/>
    <cellStyle name="Überschrift 2 3 2 2" xfId="19262" xr:uid="{00000000-0005-0000-0000-00007A860000}"/>
    <cellStyle name="Überschrift 2 3 2 2 2" xfId="36878" xr:uid="{00000000-0005-0000-0000-00007B860000}"/>
    <cellStyle name="Überschrift 2 3 2 3" xfId="36877" xr:uid="{00000000-0005-0000-0000-00007C860000}"/>
    <cellStyle name="Überschrift 2 3 3" xfId="19263" xr:uid="{00000000-0005-0000-0000-00007D860000}"/>
    <cellStyle name="Überschrift 2 3 3 2" xfId="19264" xr:uid="{00000000-0005-0000-0000-00007E860000}"/>
    <cellStyle name="Überschrift 2 3 3 2 2" xfId="36880" xr:uid="{00000000-0005-0000-0000-00007F860000}"/>
    <cellStyle name="Überschrift 2 3 3 3" xfId="36879" xr:uid="{00000000-0005-0000-0000-000080860000}"/>
    <cellStyle name="Überschrift 2 3 4" xfId="19265" xr:uid="{00000000-0005-0000-0000-000081860000}"/>
    <cellStyle name="Überschrift 2 3 4 2" xfId="36881" xr:uid="{00000000-0005-0000-0000-000082860000}"/>
    <cellStyle name="Überschrift 2 3 5" xfId="36876" xr:uid="{00000000-0005-0000-0000-000083860000}"/>
    <cellStyle name="Überschrift 2 4" xfId="19266" xr:uid="{00000000-0005-0000-0000-000084860000}"/>
    <cellStyle name="Überschrift 2 4 2" xfId="19267" xr:uid="{00000000-0005-0000-0000-000085860000}"/>
    <cellStyle name="Überschrift 2 4 2 2" xfId="19268" xr:uid="{00000000-0005-0000-0000-000086860000}"/>
    <cellStyle name="Überschrift 2 4 2 2 2" xfId="36884" xr:uid="{00000000-0005-0000-0000-000087860000}"/>
    <cellStyle name="Überschrift 2 4 2 3" xfId="36883" xr:uid="{00000000-0005-0000-0000-000088860000}"/>
    <cellStyle name="Überschrift 2 4 3" xfId="19269" xr:uid="{00000000-0005-0000-0000-000089860000}"/>
    <cellStyle name="Überschrift 2 4 3 2" xfId="19270" xr:uid="{00000000-0005-0000-0000-00008A860000}"/>
    <cellStyle name="Überschrift 2 4 3 2 2" xfId="36886" xr:uid="{00000000-0005-0000-0000-00008B860000}"/>
    <cellStyle name="Überschrift 2 4 3 3" xfId="36885" xr:uid="{00000000-0005-0000-0000-00008C860000}"/>
    <cellStyle name="Überschrift 2 4 4" xfId="19271" xr:uid="{00000000-0005-0000-0000-00008D860000}"/>
    <cellStyle name="Überschrift 2 4 4 2" xfId="36887" xr:uid="{00000000-0005-0000-0000-00008E860000}"/>
    <cellStyle name="Überschrift 2 4 5" xfId="36882" xr:uid="{00000000-0005-0000-0000-00008F860000}"/>
    <cellStyle name="Überschrift 2 5" xfId="19272" xr:uid="{00000000-0005-0000-0000-000090860000}"/>
    <cellStyle name="Überschrift 2 5 2" xfId="19273" xr:uid="{00000000-0005-0000-0000-000091860000}"/>
    <cellStyle name="Überschrift 2 5 2 2" xfId="19274" xr:uid="{00000000-0005-0000-0000-000092860000}"/>
    <cellStyle name="Überschrift 2 5 2 2 2" xfId="36890" xr:uid="{00000000-0005-0000-0000-000093860000}"/>
    <cellStyle name="Überschrift 2 5 2 3" xfId="36889" xr:uid="{00000000-0005-0000-0000-000094860000}"/>
    <cellStyle name="Überschrift 2 5 3" xfId="19275" xr:uid="{00000000-0005-0000-0000-000095860000}"/>
    <cellStyle name="Überschrift 2 5 3 2" xfId="19276" xr:uid="{00000000-0005-0000-0000-000096860000}"/>
    <cellStyle name="Überschrift 2 5 3 2 2" xfId="36892" xr:uid="{00000000-0005-0000-0000-000097860000}"/>
    <cellStyle name="Überschrift 2 5 3 3" xfId="36891" xr:uid="{00000000-0005-0000-0000-000098860000}"/>
    <cellStyle name="Überschrift 2 5 4" xfId="19277" xr:uid="{00000000-0005-0000-0000-000099860000}"/>
    <cellStyle name="Überschrift 2 5 4 2" xfId="19278" xr:uid="{00000000-0005-0000-0000-00009A860000}"/>
    <cellStyle name="Überschrift 2 5 4 2 2" xfId="36894" xr:uid="{00000000-0005-0000-0000-00009B860000}"/>
    <cellStyle name="Überschrift 2 5 4 3" xfId="36893" xr:uid="{00000000-0005-0000-0000-00009C860000}"/>
    <cellStyle name="Überschrift 2 5 5" xfId="19279" xr:uid="{00000000-0005-0000-0000-00009D860000}"/>
    <cellStyle name="Überschrift 2 5 5 2" xfId="36895" xr:uid="{00000000-0005-0000-0000-00009E860000}"/>
    <cellStyle name="Überschrift 2 5 6" xfId="36888" xr:uid="{00000000-0005-0000-0000-00009F860000}"/>
    <cellStyle name="Überschrift 2 6" xfId="19280" xr:uid="{00000000-0005-0000-0000-0000A0860000}"/>
    <cellStyle name="Überschrift 2 6 2" xfId="19281" xr:uid="{00000000-0005-0000-0000-0000A1860000}"/>
    <cellStyle name="Überschrift 2 6 2 2" xfId="19282" xr:uid="{00000000-0005-0000-0000-0000A2860000}"/>
    <cellStyle name="Überschrift 2 6 2 2 2" xfId="36898" xr:uid="{00000000-0005-0000-0000-0000A3860000}"/>
    <cellStyle name="Überschrift 2 6 2 3" xfId="36897" xr:uid="{00000000-0005-0000-0000-0000A4860000}"/>
    <cellStyle name="Überschrift 2 6 3" xfId="19283" xr:uid="{00000000-0005-0000-0000-0000A5860000}"/>
    <cellStyle name="Überschrift 2 6 3 2" xfId="19284" xr:uid="{00000000-0005-0000-0000-0000A6860000}"/>
    <cellStyle name="Überschrift 2 6 3 2 2" xfId="36900" xr:uid="{00000000-0005-0000-0000-0000A7860000}"/>
    <cellStyle name="Überschrift 2 6 3 3" xfId="36899" xr:uid="{00000000-0005-0000-0000-0000A8860000}"/>
    <cellStyle name="Überschrift 2 6 4" xfId="19285" xr:uid="{00000000-0005-0000-0000-0000A9860000}"/>
    <cellStyle name="Überschrift 2 6 4 2" xfId="36901" xr:uid="{00000000-0005-0000-0000-0000AA860000}"/>
    <cellStyle name="Überschrift 2 6 5" xfId="36896" xr:uid="{00000000-0005-0000-0000-0000AB860000}"/>
    <cellStyle name="Überschrift 2 7" xfId="19286" xr:uid="{00000000-0005-0000-0000-0000AC860000}"/>
    <cellStyle name="Überschrift 2 7 2" xfId="19287" xr:uid="{00000000-0005-0000-0000-0000AD860000}"/>
    <cellStyle name="Überschrift 2 7 2 2" xfId="36903" xr:uid="{00000000-0005-0000-0000-0000AE860000}"/>
    <cellStyle name="Überschrift 2 7 3" xfId="36902" xr:uid="{00000000-0005-0000-0000-0000AF860000}"/>
    <cellStyle name="Überschrift 2 8" xfId="19288" xr:uid="{00000000-0005-0000-0000-0000B0860000}"/>
    <cellStyle name="Überschrift 2 8 2" xfId="19289" xr:uid="{00000000-0005-0000-0000-0000B1860000}"/>
    <cellStyle name="Überschrift 2 8 2 2" xfId="36905" xr:uid="{00000000-0005-0000-0000-0000B2860000}"/>
    <cellStyle name="Überschrift 2 8 3" xfId="36904" xr:uid="{00000000-0005-0000-0000-0000B3860000}"/>
    <cellStyle name="Überschrift 2 9" xfId="19290" xr:uid="{00000000-0005-0000-0000-0000B4860000}"/>
    <cellStyle name="Überschrift 2 9 2" xfId="19291" xr:uid="{00000000-0005-0000-0000-0000B5860000}"/>
    <cellStyle name="Überschrift 2 9 2 2" xfId="36907" xr:uid="{00000000-0005-0000-0000-0000B6860000}"/>
    <cellStyle name="Überschrift 2 9 3" xfId="36906" xr:uid="{00000000-0005-0000-0000-0000B7860000}"/>
    <cellStyle name="Überschrift 3" xfId="19292" xr:uid="{00000000-0005-0000-0000-0000B8860000}"/>
    <cellStyle name="Überschrift 3 10" xfId="19293" xr:uid="{00000000-0005-0000-0000-0000B9860000}"/>
    <cellStyle name="Überschrift 3 10 2" xfId="19294" xr:uid="{00000000-0005-0000-0000-0000BA860000}"/>
    <cellStyle name="Überschrift 3 10 2 2" xfId="36910" xr:uid="{00000000-0005-0000-0000-0000BB860000}"/>
    <cellStyle name="Überschrift 3 10 3" xfId="36909" xr:uid="{00000000-0005-0000-0000-0000BC860000}"/>
    <cellStyle name="Überschrift 3 11" xfId="19295" xr:uid="{00000000-0005-0000-0000-0000BD860000}"/>
    <cellStyle name="Überschrift 3 11 2" xfId="36911" xr:uid="{00000000-0005-0000-0000-0000BE860000}"/>
    <cellStyle name="Überschrift 3 12" xfId="36908" xr:uid="{00000000-0005-0000-0000-0000BF860000}"/>
    <cellStyle name="Überschrift 3 2" xfId="19296" xr:uid="{00000000-0005-0000-0000-0000C0860000}"/>
    <cellStyle name="Überschrift 3 2 2" xfId="19297" xr:uid="{00000000-0005-0000-0000-0000C1860000}"/>
    <cellStyle name="Überschrift 3 2 2 2" xfId="19298" xr:uid="{00000000-0005-0000-0000-0000C2860000}"/>
    <cellStyle name="Überschrift 3 2 2 2 2" xfId="36914" xr:uid="{00000000-0005-0000-0000-0000C3860000}"/>
    <cellStyle name="Überschrift 3 2 2 3" xfId="36913" xr:uid="{00000000-0005-0000-0000-0000C4860000}"/>
    <cellStyle name="Überschrift 3 2 3" xfId="19299" xr:uid="{00000000-0005-0000-0000-0000C5860000}"/>
    <cellStyle name="Überschrift 3 2 3 2" xfId="19300" xr:uid="{00000000-0005-0000-0000-0000C6860000}"/>
    <cellStyle name="Überschrift 3 2 3 2 2" xfId="36916" xr:uid="{00000000-0005-0000-0000-0000C7860000}"/>
    <cellStyle name="Überschrift 3 2 3 3" xfId="36915" xr:uid="{00000000-0005-0000-0000-0000C8860000}"/>
    <cellStyle name="Überschrift 3 2 4" xfId="19301" xr:uid="{00000000-0005-0000-0000-0000C9860000}"/>
    <cellStyle name="Überschrift 3 2 4 2" xfId="36917" xr:uid="{00000000-0005-0000-0000-0000CA860000}"/>
    <cellStyle name="Überschrift 3 2 5" xfId="36912" xr:uid="{00000000-0005-0000-0000-0000CB860000}"/>
    <cellStyle name="Überschrift 3 3" xfId="19302" xr:uid="{00000000-0005-0000-0000-0000CC860000}"/>
    <cellStyle name="Überschrift 3 3 2" xfId="19303" xr:uid="{00000000-0005-0000-0000-0000CD860000}"/>
    <cellStyle name="Überschrift 3 3 2 2" xfId="19304" xr:uid="{00000000-0005-0000-0000-0000CE860000}"/>
    <cellStyle name="Überschrift 3 3 2 2 2" xfId="36920" xr:uid="{00000000-0005-0000-0000-0000CF860000}"/>
    <cellStyle name="Überschrift 3 3 2 3" xfId="36919" xr:uid="{00000000-0005-0000-0000-0000D0860000}"/>
    <cellStyle name="Überschrift 3 3 3" xfId="19305" xr:uid="{00000000-0005-0000-0000-0000D1860000}"/>
    <cellStyle name="Überschrift 3 3 3 2" xfId="19306" xr:uid="{00000000-0005-0000-0000-0000D2860000}"/>
    <cellStyle name="Überschrift 3 3 3 2 2" xfId="36922" xr:uid="{00000000-0005-0000-0000-0000D3860000}"/>
    <cellStyle name="Überschrift 3 3 3 3" xfId="36921" xr:uid="{00000000-0005-0000-0000-0000D4860000}"/>
    <cellStyle name="Überschrift 3 3 4" xfId="19307" xr:uid="{00000000-0005-0000-0000-0000D5860000}"/>
    <cellStyle name="Überschrift 3 3 4 2" xfId="36923" xr:uid="{00000000-0005-0000-0000-0000D6860000}"/>
    <cellStyle name="Überschrift 3 3 5" xfId="36918" xr:uid="{00000000-0005-0000-0000-0000D7860000}"/>
    <cellStyle name="Überschrift 3 4" xfId="19308" xr:uid="{00000000-0005-0000-0000-0000D8860000}"/>
    <cellStyle name="Überschrift 3 4 2" xfId="19309" xr:uid="{00000000-0005-0000-0000-0000D9860000}"/>
    <cellStyle name="Überschrift 3 4 2 2" xfId="19310" xr:uid="{00000000-0005-0000-0000-0000DA860000}"/>
    <cellStyle name="Überschrift 3 4 2 2 2" xfId="36926" xr:uid="{00000000-0005-0000-0000-0000DB860000}"/>
    <cellStyle name="Überschrift 3 4 2 3" xfId="36925" xr:uid="{00000000-0005-0000-0000-0000DC860000}"/>
    <cellStyle name="Überschrift 3 4 3" xfId="19311" xr:uid="{00000000-0005-0000-0000-0000DD860000}"/>
    <cellStyle name="Überschrift 3 4 3 2" xfId="19312" xr:uid="{00000000-0005-0000-0000-0000DE860000}"/>
    <cellStyle name="Überschrift 3 4 3 2 2" xfId="36928" xr:uid="{00000000-0005-0000-0000-0000DF860000}"/>
    <cellStyle name="Überschrift 3 4 3 3" xfId="36927" xr:uid="{00000000-0005-0000-0000-0000E0860000}"/>
    <cellStyle name="Überschrift 3 4 4" xfId="19313" xr:uid="{00000000-0005-0000-0000-0000E1860000}"/>
    <cellStyle name="Überschrift 3 4 4 2" xfId="36929" xr:uid="{00000000-0005-0000-0000-0000E2860000}"/>
    <cellStyle name="Überschrift 3 4 5" xfId="36924" xr:uid="{00000000-0005-0000-0000-0000E3860000}"/>
    <cellStyle name="Überschrift 3 5" xfId="19314" xr:uid="{00000000-0005-0000-0000-0000E4860000}"/>
    <cellStyle name="Überschrift 3 5 2" xfId="19315" xr:uid="{00000000-0005-0000-0000-0000E5860000}"/>
    <cellStyle name="Überschrift 3 5 2 2" xfId="19316" xr:uid="{00000000-0005-0000-0000-0000E6860000}"/>
    <cellStyle name="Überschrift 3 5 2 2 2" xfId="36932" xr:uid="{00000000-0005-0000-0000-0000E7860000}"/>
    <cellStyle name="Überschrift 3 5 2 3" xfId="36931" xr:uid="{00000000-0005-0000-0000-0000E8860000}"/>
    <cellStyle name="Überschrift 3 5 3" xfId="19317" xr:uid="{00000000-0005-0000-0000-0000E9860000}"/>
    <cellStyle name="Überschrift 3 5 3 2" xfId="19318" xr:uid="{00000000-0005-0000-0000-0000EA860000}"/>
    <cellStyle name="Überschrift 3 5 3 2 2" xfId="36934" xr:uid="{00000000-0005-0000-0000-0000EB860000}"/>
    <cellStyle name="Überschrift 3 5 3 3" xfId="36933" xr:uid="{00000000-0005-0000-0000-0000EC860000}"/>
    <cellStyle name="Überschrift 3 5 4" xfId="19319" xr:uid="{00000000-0005-0000-0000-0000ED860000}"/>
    <cellStyle name="Überschrift 3 5 4 2" xfId="19320" xr:uid="{00000000-0005-0000-0000-0000EE860000}"/>
    <cellStyle name="Überschrift 3 5 4 2 2" xfId="36936" xr:uid="{00000000-0005-0000-0000-0000EF860000}"/>
    <cellStyle name="Überschrift 3 5 4 3" xfId="36935" xr:uid="{00000000-0005-0000-0000-0000F0860000}"/>
    <cellStyle name="Überschrift 3 5 5" xfId="19321" xr:uid="{00000000-0005-0000-0000-0000F1860000}"/>
    <cellStyle name="Überschrift 3 5 5 2" xfId="36937" xr:uid="{00000000-0005-0000-0000-0000F2860000}"/>
    <cellStyle name="Überschrift 3 5 6" xfId="36930" xr:uid="{00000000-0005-0000-0000-0000F3860000}"/>
    <cellStyle name="Überschrift 3 6" xfId="19322" xr:uid="{00000000-0005-0000-0000-0000F4860000}"/>
    <cellStyle name="Überschrift 3 6 2" xfId="19323" xr:uid="{00000000-0005-0000-0000-0000F5860000}"/>
    <cellStyle name="Überschrift 3 6 2 2" xfId="19324" xr:uid="{00000000-0005-0000-0000-0000F6860000}"/>
    <cellStyle name="Überschrift 3 6 2 2 2" xfId="36940" xr:uid="{00000000-0005-0000-0000-0000F7860000}"/>
    <cellStyle name="Überschrift 3 6 2 3" xfId="36939" xr:uid="{00000000-0005-0000-0000-0000F8860000}"/>
    <cellStyle name="Überschrift 3 6 3" xfId="19325" xr:uid="{00000000-0005-0000-0000-0000F9860000}"/>
    <cellStyle name="Überschrift 3 6 3 2" xfId="19326" xr:uid="{00000000-0005-0000-0000-0000FA860000}"/>
    <cellStyle name="Überschrift 3 6 3 2 2" xfId="36942" xr:uid="{00000000-0005-0000-0000-0000FB860000}"/>
    <cellStyle name="Überschrift 3 6 3 3" xfId="36941" xr:uid="{00000000-0005-0000-0000-0000FC860000}"/>
    <cellStyle name="Überschrift 3 6 4" xfId="19327" xr:uid="{00000000-0005-0000-0000-0000FD860000}"/>
    <cellStyle name="Überschrift 3 6 4 2" xfId="36943" xr:uid="{00000000-0005-0000-0000-0000FE860000}"/>
    <cellStyle name="Überschrift 3 6 5" xfId="36938" xr:uid="{00000000-0005-0000-0000-0000FF860000}"/>
    <cellStyle name="Überschrift 3 7" xfId="19328" xr:uid="{00000000-0005-0000-0000-000000870000}"/>
    <cellStyle name="Überschrift 3 7 2" xfId="19329" xr:uid="{00000000-0005-0000-0000-000001870000}"/>
    <cellStyle name="Überschrift 3 7 2 2" xfId="36945" xr:uid="{00000000-0005-0000-0000-000002870000}"/>
    <cellStyle name="Überschrift 3 7 3" xfId="36944" xr:uid="{00000000-0005-0000-0000-000003870000}"/>
    <cellStyle name="Überschrift 3 8" xfId="19330" xr:uid="{00000000-0005-0000-0000-000004870000}"/>
    <cellStyle name="Überschrift 3 8 2" xfId="19331" xr:uid="{00000000-0005-0000-0000-000005870000}"/>
    <cellStyle name="Überschrift 3 8 2 2" xfId="36947" xr:uid="{00000000-0005-0000-0000-000006870000}"/>
    <cellStyle name="Überschrift 3 8 3" xfId="36946" xr:uid="{00000000-0005-0000-0000-000007870000}"/>
    <cellStyle name="Überschrift 3 9" xfId="19332" xr:uid="{00000000-0005-0000-0000-000008870000}"/>
    <cellStyle name="Überschrift 3 9 2" xfId="19333" xr:uid="{00000000-0005-0000-0000-000009870000}"/>
    <cellStyle name="Überschrift 3 9 2 2" xfId="36949" xr:uid="{00000000-0005-0000-0000-00000A870000}"/>
    <cellStyle name="Überschrift 3 9 3" xfId="36948" xr:uid="{00000000-0005-0000-0000-00000B870000}"/>
    <cellStyle name="Überschrift 4" xfId="19334" xr:uid="{00000000-0005-0000-0000-00000C870000}"/>
    <cellStyle name="Überschrift 4 10" xfId="19335" xr:uid="{00000000-0005-0000-0000-00000D870000}"/>
    <cellStyle name="Überschrift 4 10 2" xfId="19336" xr:uid="{00000000-0005-0000-0000-00000E870000}"/>
    <cellStyle name="Überschrift 4 10 2 2" xfId="36952" xr:uid="{00000000-0005-0000-0000-00000F870000}"/>
    <cellStyle name="Überschrift 4 10 3" xfId="36951" xr:uid="{00000000-0005-0000-0000-000010870000}"/>
    <cellStyle name="Überschrift 4 11" xfId="19337" xr:uid="{00000000-0005-0000-0000-000011870000}"/>
    <cellStyle name="Überschrift 4 11 2" xfId="36953" xr:uid="{00000000-0005-0000-0000-000012870000}"/>
    <cellStyle name="Überschrift 4 12" xfId="36950" xr:uid="{00000000-0005-0000-0000-000013870000}"/>
    <cellStyle name="Überschrift 4 2" xfId="19338" xr:uid="{00000000-0005-0000-0000-000014870000}"/>
    <cellStyle name="Überschrift 4 2 2" xfId="19339" xr:uid="{00000000-0005-0000-0000-000015870000}"/>
    <cellStyle name="Überschrift 4 2 2 2" xfId="19340" xr:uid="{00000000-0005-0000-0000-000016870000}"/>
    <cellStyle name="Überschrift 4 2 2 2 2" xfId="36956" xr:uid="{00000000-0005-0000-0000-000017870000}"/>
    <cellStyle name="Überschrift 4 2 2 3" xfId="36955" xr:uid="{00000000-0005-0000-0000-000018870000}"/>
    <cellStyle name="Überschrift 4 2 3" xfId="19341" xr:uid="{00000000-0005-0000-0000-000019870000}"/>
    <cellStyle name="Überschrift 4 2 3 2" xfId="19342" xr:uid="{00000000-0005-0000-0000-00001A870000}"/>
    <cellStyle name="Überschrift 4 2 3 2 2" xfId="36958" xr:uid="{00000000-0005-0000-0000-00001B870000}"/>
    <cellStyle name="Überschrift 4 2 3 3" xfId="36957" xr:uid="{00000000-0005-0000-0000-00001C870000}"/>
    <cellStyle name="Überschrift 4 2 4" xfId="19343" xr:uid="{00000000-0005-0000-0000-00001D870000}"/>
    <cellStyle name="Überschrift 4 2 4 2" xfId="36959" xr:uid="{00000000-0005-0000-0000-00001E870000}"/>
    <cellStyle name="Überschrift 4 2 5" xfId="36954" xr:uid="{00000000-0005-0000-0000-00001F870000}"/>
    <cellStyle name="Überschrift 4 3" xfId="19344" xr:uid="{00000000-0005-0000-0000-000020870000}"/>
    <cellStyle name="Überschrift 4 3 2" xfId="19345" xr:uid="{00000000-0005-0000-0000-000021870000}"/>
    <cellStyle name="Überschrift 4 3 2 2" xfId="19346" xr:uid="{00000000-0005-0000-0000-000022870000}"/>
    <cellStyle name="Überschrift 4 3 2 2 2" xfId="36962" xr:uid="{00000000-0005-0000-0000-000023870000}"/>
    <cellStyle name="Überschrift 4 3 2 3" xfId="36961" xr:uid="{00000000-0005-0000-0000-000024870000}"/>
    <cellStyle name="Überschrift 4 3 3" xfId="19347" xr:uid="{00000000-0005-0000-0000-000025870000}"/>
    <cellStyle name="Überschrift 4 3 3 2" xfId="19348" xr:uid="{00000000-0005-0000-0000-000026870000}"/>
    <cellStyle name="Überschrift 4 3 3 2 2" xfId="36964" xr:uid="{00000000-0005-0000-0000-000027870000}"/>
    <cellStyle name="Überschrift 4 3 3 3" xfId="36963" xr:uid="{00000000-0005-0000-0000-000028870000}"/>
    <cellStyle name="Überschrift 4 3 4" xfId="19349" xr:uid="{00000000-0005-0000-0000-000029870000}"/>
    <cellStyle name="Überschrift 4 3 4 2" xfId="36965" xr:uid="{00000000-0005-0000-0000-00002A870000}"/>
    <cellStyle name="Überschrift 4 3 5" xfId="36960" xr:uid="{00000000-0005-0000-0000-00002B870000}"/>
    <cellStyle name="Überschrift 4 4" xfId="19350" xr:uid="{00000000-0005-0000-0000-00002C870000}"/>
    <cellStyle name="Überschrift 4 4 2" xfId="19351" xr:uid="{00000000-0005-0000-0000-00002D870000}"/>
    <cellStyle name="Überschrift 4 4 2 2" xfId="19352" xr:uid="{00000000-0005-0000-0000-00002E870000}"/>
    <cellStyle name="Überschrift 4 4 2 2 2" xfId="36968" xr:uid="{00000000-0005-0000-0000-00002F870000}"/>
    <cellStyle name="Überschrift 4 4 2 3" xfId="36967" xr:uid="{00000000-0005-0000-0000-000030870000}"/>
    <cellStyle name="Überschrift 4 4 3" xfId="19353" xr:uid="{00000000-0005-0000-0000-000031870000}"/>
    <cellStyle name="Überschrift 4 4 3 2" xfId="19354" xr:uid="{00000000-0005-0000-0000-000032870000}"/>
    <cellStyle name="Überschrift 4 4 3 2 2" xfId="36970" xr:uid="{00000000-0005-0000-0000-000033870000}"/>
    <cellStyle name="Überschrift 4 4 3 3" xfId="36969" xr:uid="{00000000-0005-0000-0000-000034870000}"/>
    <cellStyle name="Überschrift 4 4 4" xfId="19355" xr:uid="{00000000-0005-0000-0000-000035870000}"/>
    <cellStyle name="Überschrift 4 4 4 2" xfId="36971" xr:uid="{00000000-0005-0000-0000-000036870000}"/>
    <cellStyle name="Überschrift 4 4 5" xfId="36966" xr:uid="{00000000-0005-0000-0000-000037870000}"/>
    <cellStyle name="Überschrift 4 5" xfId="19356" xr:uid="{00000000-0005-0000-0000-000038870000}"/>
    <cellStyle name="Überschrift 4 5 2" xfId="19357" xr:uid="{00000000-0005-0000-0000-000039870000}"/>
    <cellStyle name="Überschrift 4 5 2 2" xfId="19358" xr:uid="{00000000-0005-0000-0000-00003A870000}"/>
    <cellStyle name="Überschrift 4 5 2 2 2" xfId="36974" xr:uid="{00000000-0005-0000-0000-00003B870000}"/>
    <cellStyle name="Überschrift 4 5 2 3" xfId="36973" xr:uid="{00000000-0005-0000-0000-00003C870000}"/>
    <cellStyle name="Überschrift 4 5 3" xfId="19359" xr:uid="{00000000-0005-0000-0000-00003D870000}"/>
    <cellStyle name="Überschrift 4 5 3 2" xfId="19360" xr:uid="{00000000-0005-0000-0000-00003E870000}"/>
    <cellStyle name="Überschrift 4 5 3 2 2" xfId="36976" xr:uid="{00000000-0005-0000-0000-00003F870000}"/>
    <cellStyle name="Überschrift 4 5 3 3" xfId="36975" xr:uid="{00000000-0005-0000-0000-000040870000}"/>
    <cellStyle name="Überschrift 4 5 4" xfId="19361" xr:uid="{00000000-0005-0000-0000-000041870000}"/>
    <cellStyle name="Überschrift 4 5 4 2" xfId="19362" xr:uid="{00000000-0005-0000-0000-000042870000}"/>
    <cellStyle name="Überschrift 4 5 4 2 2" xfId="36978" xr:uid="{00000000-0005-0000-0000-000043870000}"/>
    <cellStyle name="Überschrift 4 5 4 3" xfId="36977" xr:uid="{00000000-0005-0000-0000-000044870000}"/>
    <cellStyle name="Überschrift 4 5 5" xfId="19363" xr:uid="{00000000-0005-0000-0000-000045870000}"/>
    <cellStyle name="Überschrift 4 5 5 2" xfId="36979" xr:uid="{00000000-0005-0000-0000-000046870000}"/>
    <cellStyle name="Überschrift 4 5 6" xfId="36972" xr:uid="{00000000-0005-0000-0000-000047870000}"/>
    <cellStyle name="Überschrift 4 6" xfId="19364" xr:uid="{00000000-0005-0000-0000-000048870000}"/>
    <cellStyle name="Überschrift 4 6 2" xfId="19365" xr:uid="{00000000-0005-0000-0000-000049870000}"/>
    <cellStyle name="Überschrift 4 6 2 2" xfId="19366" xr:uid="{00000000-0005-0000-0000-00004A870000}"/>
    <cellStyle name="Überschrift 4 6 2 2 2" xfId="36982" xr:uid="{00000000-0005-0000-0000-00004B870000}"/>
    <cellStyle name="Überschrift 4 6 2 3" xfId="36981" xr:uid="{00000000-0005-0000-0000-00004C870000}"/>
    <cellStyle name="Überschrift 4 6 3" xfId="19367" xr:uid="{00000000-0005-0000-0000-00004D870000}"/>
    <cellStyle name="Überschrift 4 6 3 2" xfId="19368" xr:uid="{00000000-0005-0000-0000-00004E870000}"/>
    <cellStyle name="Überschrift 4 6 3 2 2" xfId="36984" xr:uid="{00000000-0005-0000-0000-00004F870000}"/>
    <cellStyle name="Überschrift 4 6 3 3" xfId="36983" xr:uid="{00000000-0005-0000-0000-000050870000}"/>
    <cellStyle name="Überschrift 4 6 4" xfId="19369" xr:uid="{00000000-0005-0000-0000-000051870000}"/>
    <cellStyle name="Überschrift 4 6 4 2" xfId="36985" xr:uid="{00000000-0005-0000-0000-000052870000}"/>
    <cellStyle name="Überschrift 4 6 5" xfId="36980" xr:uid="{00000000-0005-0000-0000-000053870000}"/>
    <cellStyle name="Überschrift 4 7" xfId="19370" xr:uid="{00000000-0005-0000-0000-000054870000}"/>
    <cellStyle name="Überschrift 4 7 2" xfId="19371" xr:uid="{00000000-0005-0000-0000-000055870000}"/>
    <cellStyle name="Überschrift 4 7 2 2" xfId="36987" xr:uid="{00000000-0005-0000-0000-000056870000}"/>
    <cellStyle name="Überschrift 4 7 3" xfId="36986" xr:uid="{00000000-0005-0000-0000-000057870000}"/>
    <cellStyle name="Überschrift 4 8" xfId="19372" xr:uid="{00000000-0005-0000-0000-000058870000}"/>
    <cellStyle name="Überschrift 4 8 2" xfId="19373" xr:uid="{00000000-0005-0000-0000-000059870000}"/>
    <cellStyle name="Überschrift 4 8 2 2" xfId="36989" xr:uid="{00000000-0005-0000-0000-00005A870000}"/>
    <cellStyle name="Überschrift 4 8 3" xfId="36988" xr:uid="{00000000-0005-0000-0000-00005B870000}"/>
    <cellStyle name="Überschrift 4 9" xfId="19374" xr:uid="{00000000-0005-0000-0000-00005C870000}"/>
    <cellStyle name="Überschrift 4 9 2" xfId="19375" xr:uid="{00000000-0005-0000-0000-00005D870000}"/>
    <cellStyle name="Überschrift 4 9 2 2" xfId="36991" xr:uid="{00000000-0005-0000-0000-00005E870000}"/>
    <cellStyle name="Überschrift 4 9 3" xfId="36990" xr:uid="{00000000-0005-0000-0000-00005F870000}"/>
    <cellStyle name="Überschrift 5" xfId="19376" xr:uid="{00000000-0005-0000-0000-000060870000}"/>
    <cellStyle name="Überschrift 5 2" xfId="19377" xr:uid="{00000000-0005-0000-0000-000061870000}"/>
    <cellStyle name="Überschrift 5 2 2" xfId="19378" xr:uid="{00000000-0005-0000-0000-000062870000}"/>
    <cellStyle name="Überschrift 5 2 2 2" xfId="36994" xr:uid="{00000000-0005-0000-0000-000063870000}"/>
    <cellStyle name="Überschrift 5 2 3" xfId="36993" xr:uid="{00000000-0005-0000-0000-000064870000}"/>
    <cellStyle name="Überschrift 5 3" xfId="19379" xr:uid="{00000000-0005-0000-0000-000065870000}"/>
    <cellStyle name="Überschrift 5 3 2" xfId="19380" xr:uid="{00000000-0005-0000-0000-000066870000}"/>
    <cellStyle name="Überschrift 5 3 2 2" xfId="36996" xr:uid="{00000000-0005-0000-0000-000067870000}"/>
    <cellStyle name="Überschrift 5 3 3" xfId="36995" xr:uid="{00000000-0005-0000-0000-000068870000}"/>
    <cellStyle name="Überschrift 5 4" xfId="19381" xr:uid="{00000000-0005-0000-0000-000069870000}"/>
    <cellStyle name="Überschrift 5 4 2" xfId="36997" xr:uid="{00000000-0005-0000-0000-00006A870000}"/>
    <cellStyle name="Überschrift 5 5" xfId="36992" xr:uid="{00000000-0005-0000-0000-00006B870000}"/>
    <cellStyle name="Überschrift 6" xfId="19382" xr:uid="{00000000-0005-0000-0000-00006C870000}"/>
    <cellStyle name="Überschrift 6 2" xfId="19383" xr:uid="{00000000-0005-0000-0000-00006D870000}"/>
    <cellStyle name="Überschrift 6 2 2" xfId="19384" xr:uid="{00000000-0005-0000-0000-00006E870000}"/>
    <cellStyle name="Überschrift 6 2 2 2" xfId="37000" xr:uid="{00000000-0005-0000-0000-00006F870000}"/>
    <cellStyle name="Überschrift 6 2 3" xfId="36999" xr:uid="{00000000-0005-0000-0000-000070870000}"/>
    <cellStyle name="Überschrift 6 3" xfId="19385" xr:uid="{00000000-0005-0000-0000-000071870000}"/>
    <cellStyle name="Überschrift 6 3 2" xfId="19386" xr:uid="{00000000-0005-0000-0000-000072870000}"/>
    <cellStyle name="Überschrift 6 3 2 2" xfId="37002" xr:uid="{00000000-0005-0000-0000-000073870000}"/>
    <cellStyle name="Überschrift 6 3 3" xfId="37001" xr:uid="{00000000-0005-0000-0000-000074870000}"/>
    <cellStyle name="Überschrift 6 4" xfId="19387" xr:uid="{00000000-0005-0000-0000-000075870000}"/>
    <cellStyle name="Überschrift 6 4 2" xfId="37003" xr:uid="{00000000-0005-0000-0000-000076870000}"/>
    <cellStyle name="Überschrift 6 5" xfId="36998" xr:uid="{00000000-0005-0000-0000-000077870000}"/>
    <cellStyle name="Überschrift 7" xfId="19388" xr:uid="{00000000-0005-0000-0000-000078870000}"/>
    <cellStyle name="Überschrift 7 2" xfId="19389" xr:uid="{00000000-0005-0000-0000-000079870000}"/>
    <cellStyle name="Überschrift 7 2 2" xfId="19390" xr:uid="{00000000-0005-0000-0000-00007A870000}"/>
    <cellStyle name="Überschrift 7 2 2 2" xfId="37006" xr:uid="{00000000-0005-0000-0000-00007B870000}"/>
    <cellStyle name="Überschrift 7 2 3" xfId="37005" xr:uid="{00000000-0005-0000-0000-00007C870000}"/>
    <cellStyle name="Überschrift 7 3" xfId="19391" xr:uid="{00000000-0005-0000-0000-00007D870000}"/>
    <cellStyle name="Überschrift 7 3 2" xfId="19392" xr:uid="{00000000-0005-0000-0000-00007E870000}"/>
    <cellStyle name="Überschrift 7 3 2 2" xfId="37008" xr:uid="{00000000-0005-0000-0000-00007F870000}"/>
    <cellStyle name="Überschrift 7 3 3" xfId="37007" xr:uid="{00000000-0005-0000-0000-000080870000}"/>
    <cellStyle name="Überschrift 7 4" xfId="19393" xr:uid="{00000000-0005-0000-0000-000081870000}"/>
    <cellStyle name="Überschrift 7 4 2" xfId="37009" xr:uid="{00000000-0005-0000-0000-000082870000}"/>
    <cellStyle name="Überschrift 7 5" xfId="37004" xr:uid="{00000000-0005-0000-0000-000083870000}"/>
    <cellStyle name="Überschrift 8" xfId="19394" xr:uid="{00000000-0005-0000-0000-000084870000}"/>
    <cellStyle name="Überschrift 8 2" xfId="19395" xr:uid="{00000000-0005-0000-0000-000085870000}"/>
    <cellStyle name="Überschrift 8 2 2" xfId="19396" xr:uid="{00000000-0005-0000-0000-000086870000}"/>
    <cellStyle name="Überschrift 8 2 2 2" xfId="37012" xr:uid="{00000000-0005-0000-0000-000087870000}"/>
    <cellStyle name="Überschrift 8 2 3" xfId="37011" xr:uid="{00000000-0005-0000-0000-000088870000}"/>
    <cellStyle name="Überschrift 8 3" xfId="19397" xr:uid="{00000000-0005-0000-0000-000089870000}"/>
    <cellStyle name="Überschrift 8 3 2" xfId="19398" xr:uid="{00000000-0005-0000-0000-00008A870000}"/>
    <cellStyle name="Überschrift 8 3 2 2" xfId="37014" xr:uid="{00000000-0005-0000-0000-00008B870000}"/>
    <cellStyle name="Überschrift 8 3 3" xfId="37013" xr:uid="{00000000-0005-0000-0000-00008C870000}"/>
    <cellStyle name="Überschrift 8 4" xfId="19399" xr:uid="{00000000-0005-0000-0000-00008D870000}"/>
    <cellStyle name="Überschrift 8 4 2" xfId="19400" xr:uid="{00000000-0005-0000-0000-00008E870000}"/>
    <cellStyle name="Überschrift 8 4 2 2" xfId="37016" xr:uid="{00000000-0005-0000-0000-00008F870000}"/>
    <cellStyle name="Überschrift 8 4 3" xfId="37015" xr:uid="{00000000-0005-0000-0000-000090870000}"/>
    <cellStyle name="Überschrift 8 5" xfId="19401" xr:uid="{00000000-0005-0000-0000-000091870000}"/>
    <cellStyle name="Überschrift 8 5 2" xfId="37017" xr:uid="{00000000-0005-0000-0000-000092870000}"/>
    <cellStyle name="Überschrift 8 6" xfId="37010" xr:uid="{00000000-0005-0000-0000-000093870000}"/>
    <cellStyle name="Überschrift 9" xfId="19402" xr:uid="{00000000-0005-0000-0000-000094870000}"/>
    <cellStyle name="Überschrift 9 2" xfId="19403" xr:uid="{00000000-0005-0000-0000-000095870000}"/>
    <cellStyle name="Überschrift 9 2 2" xfId="19404" xr:uid="{00000000-0005-0000-0000-000096870000}"/>
    <cellStyle name="Überschrift 9 2 2 2" xfId="37020" xr:uid="{00000000-0005-0000-0000-000097870000}"/>
    <cellStyle name="Überschrift 9 2 3" xfId="37019" xr:uid="{00000000-0005-0000-0000-000098870000}"/>
    <cellStyle name="Überschrift 9 3" xfId="19405" xr:uid="{00000000-0005-0000-0000-000099870000}"/>
    <cellStyle name="Überschrift 9 3 2" xfId="19406" xr:uid="{00000000-0005-0000-0000-00009A870000}"/>
    <cellStyle name="Überschrift 9 3 2 2" xfId="37022" xr:uid="{00000000-0005-0000-0000-00009B870000}"/>
    <cellStyle name="Überschrift 9 3 3" xfId="37021" xr:uid="{00000000-0005-0000-0000-00009C870000}"/>
    <cellStyle name="Überschrift 9 4" xfId="19407" xr:uid="{00000000-0005-0000-0000-00009D870000}"/>
    <cellStyle name="Überschrift 9 4 2" xfId="37023" xr:uid="{00000000-0005-0000-0000-00009E870000}"/>
    <cellStyle name="Überschrift 9 5" xfId="37018" xr:uid="{00000000-0005-0000-0000-00009F870000}"/>
    <cellStyle name="Zelle überprüfen" xfId="21584" xr:uid="{00000000-0005-0000-0000-0000A1980000}"/>
    <cellStyle name="Zelle überprüfen 10" xfId="21585" xr:uid="{00000000-0005-0000-0000-0000A2980000}"/>
    <cellStyle name="Zelle überprüfen 10 2" xfId="21586" xr:uid="{00000000-0005-0000-0000-0000A3980000}"/>
    <cellStyle name="Zelle überprüfen 10 2 2" xfId="39201" xr:uid="{00000000-0005-0000-0000-0000A4980000}"/>
    <cellStyle name="Zelle überprüfen 10 3" xfId="39200" xr:uid="{00000000-0005-0000-0000-0000A5980000}"/>
    <cellStyle name="Zelle überprüfen 11" xfId="21587" xr:uid="{00000000-0005-0000-0000-0000A6980000}"/>
    <cellStyle name="Zelle überprüfen 11 2" xfId="39202" xr:uid="{00000000-0005-0000-0000-0000A7980000}"/>
    <cellStyle name="Zelle überprüfen 12" xfId="39199" xr:uid="{00000000-0005-0000-0000-0000A8980000}"/>
    <cellStyle name="Zelle überprüfen 2" xfId="21588" xr:uid="{00000000-0005-0000-0000-0000A9980000}"/>
    <cellStyle name="Zelle überprüfen 2 2" xfId="21589" xr:uid="{00000000-0005-0000-0000-0000AA980000}"/>
    <cellStyle name="Zelle überprüfen 2 2 2" xfId="21590" xr:uid="{00000000-0005-0000-0000-0000AB980000}"/>
    <cellStyle name="Zelle überprüfen 2 2 2 2" xfId="39205" xr:uid="{00000000-0005-0000-0000-0000AC980000}"/>
    <cellStyle name="Zelle überprüfen 2 2 3" xfId="39204" xr:uid="{00000000-0005-0000-0000-0000AD980000}"/>
    <cellStyle name="Zelle überprüfen 2 3" xfId="21591" xr:uid="{00000000-0005-0000-0000-0000AE980000}"/>
    <cellStyle name="Zelle überprüfen 2 3 2" xfId="21592" xr:uid="{00000000-0005-0000-0000-0000AF980000}"/>
    <cellStyle name="Zelle überprüfen 2 3 2 2" xfId="39207" xr:uid="{00000000-0005-0000-0000-0000B0980000}"/>
    <cellStyle name="Zelle überprüfen 2 3 3" xfId="39206" xr:uid="{00000000-0005-0000-0000-0000B1980000}"/>
    <cellStyle name="Zelle überprüfen 2 4" xfId="21593" xr:uid="{00000000-0005-0000-0000-0000B2980000}"/>
    <cellStyle name="Zelle überprüfen 2 4 2" xfId="39208" xr:uid="{00000000-0005-0000-0000-0000B3980000}"/>
    <cellStyle name="Zelle überprüfen 2 5" xfId="39203" xr:uid="{00000000-0005-0000-0000-0000B4980000}"/>
    <cellStyle name="Zelle überprüfen 3" xfId="21594" xr:uid="{00000000-0005-0000-0000-0000B5980000}"/>
    <cellStyle name="Zelle überprüfen 3 2" xfId="21595" xr:uid="{00000000-0005-0000-0000-0000B6980000}"/>
    <cellStyle name="Zelle überprüfen 3 2 2" xfId="21596" xr:uid="{00000000-0005-0000-0000-0000B7980000}"/>
    <cellStyle name="Zelle überprüfen 3 2 2 2" xfId="39211" xr:uid="{00000000-0005-0000-0000-0000B8980000}"/>
    <cellStyle name="Zelle überprüfen 3 2 3" xfId="39210" xr:uid="{00000000-0005-0000-0000-0000B9980000}"/>
    <cellStyle name="Zelle überprüfen 3 3" xfId="21597" xr:uid="{00000000-0005-0000-0000-0000BA980000}"/>
    <cellStyle name="Zelle überprüfen 3 3 2" xfId="21598" xr:uid="{00000000-0005-0000-0000-0000BB980000}"/>
    <cellStyle name="Zelle überprüfen 3 3 2 2" xfId="39213" xr:uid="{00000000-0005-0000-0000-0000BC980000}"/>
    <cellStyle name="Zelle überprüfen 3 3 3" xfId="39212" xr:uid="{00000000-0005-0000-0000-0000BD980000}"/>
    <cellStyle name="Zelle überprüfen 3 4" xfId="21599" xr:uid="{00000000-0005-0000-0000-0000BE980000}"/>
    <cellStyle name="Zelle überprüfen 3 4 2" xfId="39214" xr:uid="{00000000-0005-0000-0000-0000BF980000}"/>
    <cellStyle name="Zelle überprüfen 3 5" xfId="39209" xr:uid="{00000000-0005-0000-0000-0000C0980000}"/>
    <cellStyle name="Zelle überprüfen 4" xfId="21600" xr:uid="{00000000-0005-0000-0000-0000C1980000}"/>
    <cellStyle name="Zelle überprüfen 4 2" xfId="21601" xr:uid="{00000000-0005-0000-0000-0000C2980000}"/>
    <cellStyle name="Zelle überprüfen 4 2 2" xfId="21602" xr:uid="{00000000-0005-0000-0000-0000C3980000}"/>
    <cellStyle name="Zelle überprüfen 4 2 2 2" xfId="39217" xr:uid="{00000000-0005-0000-0000-0000C4980000}"/>
    <cellStyle name="Zelle überprüfen 4 2 3" xfId="39216" xr:uid="{00000000-0005-0000-0000-0000C5980000}"/>
    <cellStyle name="Zelle überprüfen 4 3" xfId="21603" xr:uid="{00000000-0005-0000-0000-0000C6980000}"/>
    <cellStyle name="Zelle überprüfen 4 3 2" xfId="21604" xr:uid="{00000000-0005-0000-0000-0000C7980000}"/>
    <cellStyle name="Zelle überprüfen 4 3 2 2" xfId="39219" xr:uid="{00000000-0005-0000-0000-0000C8980000}"/>
    <cellStyle name="Zelle überprüfen 4 3 3" xfId="39218" xr:uid="{00000000-0005-0000-0000-0000C9980000}"/>
    <cellStyle name="Zelle überprüfen 4 4" xfId="21605" xr:uid="{00000000-0005-0000-0000-0000CA980000}"/>
    <cellStyle name="Zelle überprüfen 4 4 2" xfId="39220" xr:uid="{00000000-0005-0000-0000-0000CB980000}"/>
    <cellStyle name="Zelle überprüfen 4 5" xfId="39215" xr:uid="{00000000-0005-0000-0000-0000CC980000}"/>
    <cellStyle name="Zelle überprüfen 5" xfId="21606" xr:uid="{00000000-0005-0000-0000-0000CD980000}"/>
    <cellStyle name="Zelle überprüfen 5 2" xfId="21607" xr:uid="{00000000-0005-0000-0000-0000CE980000}"/>
    <cellStyle name="Zelle überprüfen 5 2 2" xfId="21608" xr:uid="{00000000-0005-0000-0000-0000CF980000}"/>
    <cellStyle name="Zelle überprüfen 5 2 2 2" xfId="39223" xr:uid="{00000000-0005-0000-0000-0000D0980000}"/>
    <cellStyle name="Zelle überprüfen 5 2 3" xfId="39222" xr:uid="{00000000-0005-0000-0000-0000D1980000}"/>
    <cellStyle name="Zelle überprüfen 5 3" xfId="21609" xr:uid="{00000000-0005-0000-0000-0000D2980000}"/>
    <cellStyle name="Zelle überprüfen 5 3 2" xfId="21610" xr:uid="{00000000-0005-0000-0000-0000D3980000}"/>
    <cellStyle name="Zelle überprüfen 5 3 2 2" xfId="39225" xr:uid="{00000000-0005-0000-0000-0000D4980000}"/>
    <cellStyle name="Zelle überprüfen 5 3 3" xfId="39224" xr:uid="{00000000-0005-0000-0000-0000D5980000}"/>
    <cellStyle name="Zelle überprüfen 5 4" xfId="21611" xr:uid="{00000000-0005-0000-0000-0000D6980000}"/>
    <cellStyle name="Zelle überprüfen 5 4 2" xfId="21612" xr:uid="{00000000-0005-0000-0000-0000D7980000}"/>
    <cellStyle name="Zelle überprüfen 5 4 2 2" xfId="39227" xr:uid="{00000000-0005-0000-0000-0000D8980000}"/>
    <cellStyle name="Zelle überprüfen 5 4 3" xfId="39226" xr:uid="{00000000-0005-0000-0000-0000D9980000}"/>
    <cellStyle name="Zelle überprüfen 5 5" xfId="21613" xr:uid="{00000000-0005-0000-0000-0000DA980000}"/>
    <cellStyle name="Zelle überprüfen 5 5 2" xfId="39228" xr:uid="{00000000-0005-0000-0000-0000DB980000}"/>
    <cellStyle name="Zelle überprüfen 5 6" xfId="39221" xr:uid="{00000000-0005-0000-0000-0000DC980000}"/>
    <cellStyle name="Zelle überprüfen 6" xfId="21614" xr:uid="{00000000-0005-0000-0000-0000DD980000}"/>
    <cellStyle name="Zelle überprüfen 6 2" xfId="21615" xr:uid="{00000000-0005-0000-0000-0000DE980000}"/>
    <cellStyle name="Zelle überprüfen 6 2 2" xfId="21616" xr:uid="{00000000-0005-0000-0000-0000DF980000}"/>
    <cellStyle name="Zelle überprüfen 6 2 2 2" xfId="39231" xr:uid="{00000000-0005-0000-0000-0000E0980000}"/>
    <cellStyle name="Zelle überprüfen 6 2 3" xfId="39230" xr:uid="{00000000-0005-0000-0000-0000E1980000}"/>
    <cellStyle name="Zelle überprüfen 6 3" xfId="21617" xr:uid="{00000000-0005-0000-0000-0000E2980000}"/>
    <cellStyle name="Zelle überprüfen 6 3 2" xfId="21618" xr:uid="{00000000-0005-0000-0000-0000E3980000}"/>
    <cellStyle name="Zelle überprüfen 6 3 2 2" xfId="39233" xr:uid="{00000000-0005-0000-0000-0000E4980000}"/>
    <cellStyle name="Zelle überprüfen 6 3 3" xfId="39232" xr:uid="{00000000-0005-0000-0000-0000E5980000}"/>
    <cellStyle name="Zelle überprüfen 6 4" xfId="21619" xr:uid="{00000000-0005-0000-0000-0000E6980000}"/>
    <cellStyle name="Zelle überprüfen 6 4 2" xfId="39234" xr:uid="{00000000-0005-0000-0000-0000E7980000}"/>
    <cellStyle name="Zelle überprüfen 6 5" xfId="39229" xr:uid="{00000000-0005-0000-0000-0000E8980000}"/>
    <cellStyle name="Zelle überprüfen 7" xfId="21620" xr:uid="{00000000-0005-0000-0000-0000E9980000}"/>
    <cellStyle name="Zelle überprüfen 7 2" xfId="21621" xr:uid="{00000000-0005-0000-0000-0000EA980000}"/>
    <cellStyle name="Zelle überprüfen 7 2 2" xfId="39236" xr:uid="{00000000-0005-0000-0000-0000EB980000}"/>
    <cellStyle name="Zelle überprüfen 7 3" xfId="39235" xr:uid="{00000000-0005-0000-0000-0000EC980000}"/>
    <cellStyle name="Zelle überprüfen 8" xfId="21622" xr:uid="{00000000-0005-0000-0000-0000ED980000}"/>
    <cellStyle name="Zelle überprüfen 8 2" xfId="21623" xr:uid="{00000000-0005-0000-0000-0000EE980000}"/>
    <cellStyle name="Zelle überprüfen 8 2 2" xfId="39238" xr:uid="{00000000-0005-0000-0000-0000EF980000}"/>
    <cellStyle name="Zelle überprüfen 8 3" xfId="39237" xr:uid="{00000000-0005-0000-0000-0000F0980000}"/>
    <cellStyle name="Zelle überprüfen 9" xfId="21624" xr:uid="{00000000-0005-0000-0000-0000F1980000}"/>
    <cellStyle name="Zelle überprüfen 9 2" xfId="21625" xr:uid="{00000000-0005-0000-0000-0000F2980000}"/>
    <cellStyle name="Zelle überprüfen 9 2 2" xfId="39240" xr:uid="{00000000-0005-0000-0000-0000F3980000}"/>
    <cellStyle name="Zelle überprüfen 9 3" xfId="39239" xr:uid="{00000000-0005-0000-0000-0000F4980000}"/>
    <cellStyle name="Гиперссылка" xfId="21626" xr:uid="{00000000-0005-0000-0000-0000F5980000}"/>
    <cellStyle name="Гиперссылка 10" xfId="21627" xr:uid="{00000000-0005-0000-0000-0000F6980000}"/>
    <cellStyle name="Гиперссылка 10 2" xfId="21628" xr:uid="{00000000-0005-0000-0000-0000F7980000}"/>
    <cellStyle name="Гиперссылка 10 2 2" xfId="39243" xr:uid="{00000000-0005-0000-0000-0000F8980000}"/>
    <cellStyle name="Гиперссылка 10 3" xfId="39242" xr:uid="{00000000-0005-0000-0000-0000F9980000}"/>
    <cellStyle name="Гиперссылка 11" xfId="21629" xr:uid="{00000000-0005-0000-0000-0000FA980000}"/>
    <cellStyle name="Гиперссылка 11 2" xfId="39244" xr:uid="{00000000-0005-0000-0000-0000FB980000}"/>
    <cellStyle name="Гиперссылка 12" xfId="39241" xr:uid="{00000000-0005-0000-0000-0000FC980000}"/>
    <cellStyle name="Гиперссылка 2" xfId="21630" xr:uid="{00000000-0005-0000-0000-0000FD980000}"/>
    <cellStyle name="Гиперссылка 2 2" xfId="21631" xr:uid="{00000000-0005-0000-0000-0000FE980000}"/>
    <cellStyle name="Гиперссылка 2 2 2" xfId="21632" xr:uid="{00000000-0005-0000-0000-0000FF980000}"/>
    <cellStyle name="Гиперссылка 2 2 2 2" xfId="39247" xr:uid="{00000000-0005-0000-0000-000000990000}"/>
    <cellStyle name="Гиперссылка 2 2 3" xfId="39246" xr:uid="{00000000-0005-0000-0000-000001990000}"/>
    <cellStyle name="Гиперссылка 2 3" xfId="21633" xr:uid="{00000000-0005-0000-0000-000002990000}"/>
    <cellStyle name="Гиперссылка 2 3 2" xfId="21634" xr:uid="{00000000-0005-0000-0000-000003990000}"/>
    <cellStyle name="Гиперссылка 2 3 2 2" xfId="39249" xr:uid="{00000000-0005-0000-0000-000004990000}"/>
    <cellStyle name="Гиперссылка 2 3 3" xfId="39248" xr:uid="{00000000-0005-0000-0000-000005990000}"/>
    <cellStyle name="Гиперссылка 2 4" xfId="21635" xr:uid="{00000000-0005-0000-0000-000006990000}"/>
    <cellStyle name="Гиперссылка 2 4 2" xfId="39250" xr:uid="{00000000-0005-0000-0000-000007990000}"/>
    <cellStyle name="Гиперссылка 2 5" xfId="39245" xr:uid="{00000000-0005-0000-0000-000008990000}"/>
    <cellStyle name="Гиперссылка 3" xfId="21636" xr:uid="{00000000-0005-0000-0000-000009990000}"/>
    <cellStyle name="Гиперссылка 3 2" xfId="21637" xr:uid="{00000000-0005-0000-0000-00000A990000}"/>
    <cellStyle name="Гиперссылка 3 2 2" xfId="21638" xr:uid="{00000000-0005-0000-0000-00000B990000}"/>
    <cellStyle name="Гиперссылка 3 2 2 2" xfId="39253" xr:uid="{00000000-0005-0000-0000-00000C990000}"/>
    <cellStyle name="Гиперссылка 3 2 3" xfId="39252" xr:uid="{00000000-0005-0000-0000-00000D990000}"/>
    <cellStyle name="Гиперссылка 3 3" xfId="21639" xr:uid="{00000000-0005-0000-0000-00000E990000}"/>
    <cellStyle name="Гиперссылка 3 3 2" xfId="21640" xr:uid="{00000000-0005-0000-0000-00000F990000}"/>
    <cellStyle name="Гиперссылка 3 3 2 2" xfId="39255" xr:uid="{00000000-0005-0000-0000-000010990000}"/>
    <cellStyle name="Гиперссылка 3 3 3" xfId="39254" xr:uid="{00000000-0005-0000-0000-000011990000}"/>
    <cellStyle name="Гиперссылка 3 4" xfId="21641" xr:uid="{00000000-0005-0000-0000-000012990000}"/>
    <cellStyle name="Гиперссылка 3 4 2" xfId="39256" xr:uid="{00000000-0005-0000-0000-000013990000}"/>
    <cellStyle name="Гиперссылка 3 5" xfId="39251" xr:uid="{00000000-0005-0000-0000-000014990000}"/>
    <cellStyle name="Гиперссылка 4" xfId="21642" xr:uid="{00000000-0005-0000-0000-000015990000}"/>
    <cellStyle name="Гиперссылка 4 2" xfId="21643" xr:uid="{00000000-0005-0000-0000-000016990000}"/>
    <cellStyle name="Гиперссылка 4 2 2" xfId="21644" xr:uid="{00000000-0005-0000-0000-000017990000}"/>
    <cellStyle name="Гиперссылка 4 2 2 2" xfId="39259" xr:uid="{00000000-0005-0000-0000-000018990000}"/>
    <cellStyle name="Гиперссылка 4 2 3" xfId="39258" xr:uid="{00000000-0005-0000-0000-000019990000}"/>
    <cellStyle name="Гиперссылка 4 3" xfId="21645" xr:uid="{00000000-0005-0000-0000-00001A990000}"/>
    <cellStyle name="Гиперссылка 4 3 2" xfId="21646" xr:uid="{00000000-0005-0000-0000-00001B990000}"/>
    <cellStyle name="Гиперссылка 4 3 2 2" xfId="39261" xr:uid="{00000000-0005-0000-0000-00001C990000}"/>
    <cellStyle name="Гиперссылка 4 3 3" xfId="39260" xr:uid="{00000000-0005-0000-0000-00001D990000}"/>
    <cellStyle name="Гиперссылка 4 4" xfId="21647" xr:uid="{00000000-0005-0000-0000-00001E990000}"/>
    <cellStyle name="Гиперссылка 4 4 2" xfId="39262" xr:uid="{00000000-0005-0000-0000-00001F990000}"/>
    <cellStyle name="Гиперссылка 4 5" xfId="39257" xr:uid="{00000000-0005-0000-0000-000020990000}"/>
    <cellStyle name="Гиперссылка 5" xfId="21648" xr:uid="{00000000-0005-0000-0000-000021990000}"/>
    <cellStyle name="Гиперссылка 5 2" xfId="21649" xr:uid="{00000000-0005-0000-0000-000022990000}"/>
    <cellStyle name="Гиперссылка 5 2 2" xfId="21650" xr:uid="{00000000-0005-0000-0000-000023990000}"/>
    <cellStyle name="Гиперссылка 5 2 2 2" xfId="39265" xr:uid="{00000000-0005-0000-0000-000024990000}"/>
    <cellStyle name="Гиперссылка 5 2 3" xfId="39264" xr:uid="{00000000-0005-0000-0000-000025990000}"/>
    <cellStyle name="Гиперссылка 5 3" xfId="21651" xr:uid="{00000000-0005-0000-0000-000026990000}"/>
    <cellStyle name="Гиперссылка 5 3 2" xfId="21652" xr:uid="{00000000-0005-0000-0000-000027990000}"/>
    <cellStyle name="Гиперссылка 5 3 2 2" xfId="39267" xr:uid="{00000000-0005-0000-0000-000028990000}"/>
    <cellStyle name="Гиперссылка 5 3 3" xfId="39266" xr:uid="{00000000-0005-0000-0000-000029990000}"/>
    <cellStyle name="Гиперссылка 5 4" xfId="21653" xr:uid="{00000000-0005-0000-0000-00002A990000}"/>
    <cellStyle name="Гиперссылка 5 4 2" xfId="21654" xr:uid="{00000000-0005-0000-0000-00002B990000}"/>
    <cellStyle name="Гиперссылка 5 4 2 2" xfId="39269" xr:uid="{00000000-0005-0000-0000-00002C990000}"/>
    <cellStyle name="Гиперссылка 5 4 3" xfId="39268" xr:uid="{00000000-0005-0000-0000-00002D990000}"/>
    <cellStyle name="Гиперссылка 5 5" xfId="21655" xr:uid="{00000000-0005-0000-0000-00002E990000}"/>
    <cellStyle name="Гиперссылка 5 5 2" xfId="39270" xr:uid="{00000000-0005-0000-0000-00002F990000}"/>
    <cellStyle name="Гиперссылка 5 6" xfId="39263" xr:uid="{00000000-0005-0000-0000-000030990000}"/>
    <cellStyle name="Гиперссылка 6" xfId="21656" xr:uid="{00000000-0005-0000-0000-000031990000}"/>
    <cellStyle name="Гиперссылка 6 2" xfId="21657" xr:uid="{00000000-0005-0000-0000-000032990000}"/>
    <cellStyle name="Гиперссылка 6 2 2" xfId="21658" xr:uid="{00000000-0005-0000-0000-000033990000}"/>
    <cellStyle name="Гиперссылка 6 2 2 2" xfId="39273" xr:uid="{00000000-0005-0000-0000-000034990000}"/>
    <cellStyle name="Гиперссылка 6 2 3" xfId="39272" xr:uid="{00000000-0005-0000-0000-000035990000}"/>
    <cellStyle name="Гиперссылка 6 3" xfId="21659" xr:uid="{00000000-0005-0000-0000-000036990000}"/>
    <cellStyle name="Гиперссылка 6 3 2" xfId="21660" xr:uid="{00000000-0005-0000-0000-000037990000}"/>
    <cellStyle name="Гиперссылка 6 3 2 2" xfId="39275" xr:uid="{00000000-0005-0000-0000-000038990000}"/>
    <cellStyle name="Гиперссылка 6 3 3" xfId="39274" xr:uid="{00000000-0005-0000-0000-000039990000}"/>
    <cellStyle name="Гиперссылка 6 4" xfId="21661" xr:uid="{00000000-0005-0000-0000-00003A990000}"/>
    <cellStyle name="Гиперссылка 6 4 2" xfId="39276" xr:uid="{00000000-0005-0000-0000-00003B990000}"/>
    <cellStyle name="Гиперссылка 6 5" xfId="39271" xr:uid="{00000000-0005-0000-0000-00003C990000}"/>
    <cellStyle name="Гиперссылка 7" xfId="21662" xr:uid="{00000000-0005-0000-0000-00003D990000}"/>
    <cellStyle name="Гиперссылка 7 2" xfId="21663" xr:uid="{00000000-0005-0000-0000-00003E990000}"/>
    <cellStyle name="Гиперссылка 7 2 2" xfId="39278" xr:uid="{00000000-0005-0000-0000-00003F990000}"/>
    <cellStyle name="Гиперссылка 7 3" xfId="39277" xr:uid="{00000000-0005-0000-0000-000040990000}"/>
    <cellStyle name="Гиперссылка 8" xfId="21664" xr:uid="{00000000-0005-0000-0000-000041990000}"/>
    <cellStyle name="Гиперссылка 8 2" xfId="21665" xr:uid="{00000000-0005-0000-0000-000042990000}"/>
    <cellStyle name="Гиперссылка 8 2 2" xfId="39280" xr:uid="{00000000-0005-0000-0000-000043990000}"/>
    <cellStyle name="Гиперссылка 8 3" xfId="39279" xr:uid="{00000000-0005-0000-0000-000044990000}"/>
    <cellStyle name="Гиперссылка 9" xfId="21666" xr:uid="{00000000-0005-0000-0000-000045990000}"/>
    <cellStyle name="Гиперссылка 9 2" xfId="21667" xr:uid="{00000000-0005-0000-0000-000046990000}"/>
    <cellStyle name="Гиперссылка 9 2 2" xfId="39282" xr:uid="{00000000-0005-0000-0000-000047990000}"/>
    <cellStyle name="Гиперссылка 9 3" xfId="39281" xr:uid="{00000000-0005-0000-0000-000048990000}"/>
    <cellStyle name="Обычный_2++" xfId="21668" xr:uid="{00000000-0005-0000-0000-000049990000}"/>
    <cellStyle name="已访问的超链接" xfId="21669" xr:uid="{00000000-0005-0000-0000-00004A990000}"/>
    <cellStyle name="已访问的超链接 10" xfId="21670" xr:uid="{00000000-0005-0000-0000-00004B990000}"/>
    <cellStyle name="已访问的超链接 10 2" xfId="21671" xr:uid="{00000000-0005-0000-0000-00004C990000}"/>
    <cellStyle name="已访问的超链接 10 2 2" xfId="39285" xr:uid="{00000000-0005-0000-0000-00004D990000}"/>
    <cellStyle name="已访问的超链接 10 3" xfId="39284" xr:uid="{00000000-0005-0000-0000-00004E990000}"/>
    <cellStyle name="已访问的超链接 11" xfId="21672" xr:uid="{00000000-0005-0000-0000-00004F990000}"/>
    <cellStyle name="已访问的超链接 11 2" xfId="39286" xr:uid="{00000000-0005-0000-0000-000050990000}"/>
    <cellStyle name="已访问的超链接 12" xfId="39283" xr:uid="{00000000-0005-0000-0000-000051990000}"/>
    <cellStyle name="已访问的超链接 2" xfId="21673" xr:uid="{00000000-0005-0000-0000-000052990000}"/>
    <cellStyle name="已访问的超链接 2 2" xfId="21674" xr:uid="{00000000-0005-0000-0000-000053990000}"/>
    <cellStyle name="已访问的超链接 2 2 2" xfId="21675" xr:uid="{00000000-0005-0000-0000-000054990000}"/>
    <cellStyle name="已访问的超链接 2 2 2 2" xfId="39289" xr:uid="{00000000-0005-0000-0000-000055990000}"/>
    <cellStyle name="已访问的超链接 2 2 3" xfId="39288" xr:uid="{00000000-0005-0000-0000-000056990000}"/>
    <cellStyle name="已访问的超链接 2 3" xfId="21676" xr:uid="{00000000-0005-0000-0000-000057990000}"/>
    <cellStyle name="已访问的超链接 2 3 2" xfId="21677" xr:uid="{00000000-0005-0000-0000-000058990000}"/>
    <cellStyle name="已访问的超链接 2 3 2 2" xfId="39291" xr:uid="{00000000-0005-0000-0000-000059990000}"/>
    <cellStyle name="已访问的超链接 2 3 3" xfId="39290" xr:uid="{00000000-0005-0000-0000-00005A990000}"/>
    <cellStyle name="已访问的超链接 2 4" xfId="21678" xr:uid="{00000000-0005-0000-0000-00005B990000}"/>
    <cellStyle name="已访问的超链接 2 4 2" xfId="39292" xr:uid="{00000000-0005-0000-0000-00005C990000}"/>
    <cellStyle name="已访问的超链接 2 5" xfId="39287" xr:uid="{00000000-0005-0000-0000-00005D990000}"/>
    <cellStyle name="已访问的超链接 3" xfId="21679" xr:uid="{00000000-0005-0000-0000-00005E990000}"/>
    <cellStyle name="已访问的超链接 3 2" xfId="21680" xr:uid="{00000000-0005-0000-0000-00005F990000}"/>
    <cellStyle name="已访问的超链接 3 2 2" xfId="21681" xr:uid="{00000000-0005-0000-0000-000060990000}"/>
    <cellStyle name="已访问的超链接 3 2 2 2" xfId="39295" xr:uid="{00000000-0005-0000-0000-000061990000}"/>
    <cellStyle name="已访问的超链接 3 2 3" xfId="39294" xr:uid="{00000000-0005-0000-0000-000062990000}"/>
    <cellStyle name="已访问的超链接 3 3" xfId="21682" xr:uid="{00000000-0005-0000-0000-000063990000}"/>
    <cellStyle name="已访问的超链接 3 3 2" xfId="21683" xr:uid="{00000000-0005-0000-0000-000064990000}"/>
    <cellStyle name="已访问的超链接 3 3 2 2" xfId="39297" xr:uid="{00000000-0005-0000-0000-000065990000}"/>
    <cellStyle name="已访问的超链接 3 3 3" xfId="39296" xr:uid="{00000000-0005-0000-0000-000066990000}"/>
    <cellStyle name="已访问的超链接 3 4" xfId="21684" xr:uid="{00000000-0005-0000-0000-000067990000}"/>
    <cellStyle name="已访问的超链接 3 4 2" xfId="39298" xr:uid="{00000000-0005-0000-0000-000068990000}"/>
    <cellStyle name="已访问的超链接 3 5" xfId="39293" xr:uid="{00000000-0005-0000-0000-000069990000}"/>
    <cellStyle name="已访问的超链接 4" xfId="21685" xr:uid="{00000000-0005-0000-0000-00006A990000}"/>
    <cellStyle name="已访问的超链接 4 2" xfId="21686" xr:uid="{00000000-0005-0000-0000-00006B990000}"/>
    <cellStyle name="已访问的超链接 4 2 2" xfId="21687" xr:uid="{00000000-0005-0000-0000-00006C990000}"/>
    <cellStyle name="已访问的超链接 4 2 2 2" xfId="39301" xr:uid="{00000000-0005-0000-0000-00006D990000}"/>
    <cellStyle name="已访问的超链接 4 2 3" xfId="39300" xr:uid="{00000000-0005-0000-0000-00006E990000}"/>
    <cellStyle name="已访问的超链接 4 3" xfId="21688" xr:uid="{00000000-0005-0000-0000-00006F990000}"/>
    <cellStyle name="已访问的超链接 4 3 2" xfId="21689" xr:uid="{00000000-0005-0000-0000-000070990000}"/>
    <cellStyle name="已访问的超链接 4 3 2 2" xfId="39303" xr:uid="{00000000-0005-0000-0000-000071990000}"/>
    <cellStyle name="已访问的超链接 4 3 3" xfId="39302" xr:uid="{00000000-0005-0000-0000-000072990000}"/>
    <cellStyle name="已访问的超链接 4 4" xfId="21690" xr:uid="{00000000-0005-0000-0000-000073990000}"/>
    <cellStyle name="已访问的超链接 4 4 2" xfId="39304" xr:uid="{00000000-0005-0000-0000-000074990000}"/>
    <cellStyle name="已访问的超链接 4 5" xfId="39299" xr:uid="{00000000-0005-0000-0000-000075990000}"/>
    <cellStyle name="已访问的超链接 5" xfId="21691" xr:uid="{00000000-0005-0000-0000-000076990000}"/>
    <cellStyle name="已访问的超链接 5 2" xfId="21692" xr:uid="{00000000-0005-0000-0000-000077990000}"/>
    <cellStyle name="已访问的超链接 5 2 2" xfId="21693" xr:uid="{00000000-0005-0000-0000-000078990000}"/>
    <cellStyle name="已访问的超链接 5 2 2 2" xfId="39307" xr:uid="{00000000-0005-0000-0000-000079990000}"/>
    <cellStyle name="已访问的超链接 5 2 3" xfId="39306" xr:uid="{00000000-0005-0000-0000-00007A990000}"/>
    <cellStyle name="已访问的超链接 5 3" xfId="21694" xr:uid="{00000000-0005-0000-0000-00007B990000}"/>
    <cellStyle name="已访问的超链接 5 3 2" xfId="21695" xr:uid="{00000000-0005-0000-0000-00007C990000}"/>
    <cellStyle name="已访问的超链接 5 3 2 2" xfId="39309" xr:uid="{00000000-0005-0000-0000-00007D990000}"/>
    <cellStyle name="已访问的超链接 5 3 3" xfId="39308" xr:uid="{00000000-0005-0000-0000-00007E990000}"/>
    <cellStyle name="已访问的超链接 5 4" xfId="21696" xr:uid="{00000000-0005-0000-0000-00007F990000}"/>
    <cellStyle name="已访问的超链接 5 4 2" xfId="21697" xr:uid="{00000000-0005-0000-0000-000080990000}"/>
    <cellStyle name="已访问的超链接 5 4 2 2" xfId="39311" xr:uid="{00000000-0005-0000-0000-000081990000}"/>
    <cellStyle name="已访问的超链接 5 4 3" xfId="39310" xr:uid="{00000000-0005-0000-0000-000082990000}"/>
    <cellStyle name="已访问的超链接 5 5" xfId="21698" xr:uid="{00000000-0005-0000-0000-000083990000}"/>
    <cellStyle name="已访问的超链接 5 5 2" xfId="39312" xr:uid="{00000000-0005-0000-0000-000084990000}"/>
    <cellStyle name="已访问的超链接 5 6" xfId="39305" xr:uid="{00000000-0005-0000-0000-000085990000}"/>
    <cellStyle name="已访问的超链接 6" xfId="21699" xr:uid="{00000000-0005-0000-0000-000086990000}"/>
    <cellStyle name="已访问的超链接 6 2" xfId="21700" xr:uid="{00000000-0005-0000-0000-000087990000}"/>
    <cellStyle name="已访问的超链接 6 2 2" xfId="21701" xr:uid="{00000000-0005-0000-0000-000088990000}"/>
    <cellStyle name="已访问的超链接 6 2 2 2" xfId="39315" xr:uid="{00000000-0005-0000-0000-000089990000}"/>
    <cellStyle name="已访问的超链接 6 2 3" xfId="39314" xr:uid="{00000000-0005-0000-0000-00008A990000}"/>
    <cellStyle name="已访问的超链接 6 3" xfId="21702" xr:uid="{00000000-0005-0000-0000-00008B990000}"/>
    <cellStyle name="已访问的超链接 6 3 2" xfId="21703" xr:uid="{00000000-0005-0000-0000-00008C990000}"/>
    <cellStyle name="已访问的超链接 6 3 2 2" xfId="39317" xr:uid="{00000000-0005-0000-0000-00008D990000}"/>
    <cellStyle name="已访问的超链接 6 3 3" xfId="39316" xr:uid="{00000000-0005-0000-0000-00008E990000}"/>
    <cellStyle name="已访问的超链接 6 4" xfId="21704" xr:uid="{00000000-0005-0000-0000-00008F990000}"/>
    <cellStyle name="已访问的超链接 6 4 2" xfId="39318" xr:uid="{00000000-0005-0000-0000-000090990000}"/>
    <cellStyle name="已访问的超链接 6 5" xfId="39313" xr:uid="{00000000-0005-0000-0000-000091990000}"/>
    <cellStyle name="已访问的超链接 7" xfId="21705" xr:uid="{00000000-0005-0000-0000-000092990000}"/>
    <cellStyle name="已访问的超链接 7 2" xfId="21706" xr:uid="{00000000-0005-0000-0000-000093990000}"/>
    <cellStyle name="已访问的超链接 7 2 2" xfId="39320" xr:uid="{00000000-0005-0000-0000-000094990000}"/>
    <cellStyle name="已访问的超链接 7 3" xfId="39319" xr:uid="{00000000-0005-0000-0000-000095990000}"/>
    <cellStyle name="已访问的超链接 8" xfId="21707" xr:uid="{00000000-0005-0000-0000-000096990000}"/>
    <cellStyle name="已访问的超链接 8 2" xfId="21708" xr:uid="{00000000-0005-0000-0000-000097990000}"/>
    <cellStyle name="已访问的超链接 8 2 2" xfId="39322" xr:uid="{00000000-0005-0000-0000-000098990000}"/>
    <cellStyle name="已访问的超链接 8 3" xfId="39321" xr:uid="{00000000-0005-0000-0000-000099990000}"/>
    <cellStyle name="已访问的超链接 9" xfId="21709" xr:uid="{00000000-0005-0000-0000-00009A990000}"/>
    <cellStyle name="已访问的超链接 9 2" xfId="21710" xr:uid="{00000000-0005-0000-0000-00009B990000}"/>
    <cellStyle name="已访问的超链接 9 2 2" xfId="39324" xr:uid="{00000000-0005-0000-0000-00009C990000}"/>
    <cellStyle name="已访问的超链接 9 3" xfId="39323" xr:uid="{00000000-0005-0000-0000-00009D990000}"/>
  </cellStyles>
  <dxfs count="13">
    <dxf>
      <font>
        <b/>
        <i val="0"/>
        <condense val="0"/>
        <extend val="0"/>
      </font>
      <fill>
        <patternFill>
          <bgColor indexed="44"/>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 formatCode="0"/>
    </dxf>
    <dxf>
      <numFmt numFmtId="170" formatCode="0.0"/>
    </dxf>
    <dxf>
      <numFmt numFmtId="1" formatCode="0"/>
    </dxf>
    <dxf>
      <numFmt numFmtId="1" formatCode="0"/>
    </dxf>
    <dxf>
      <numFmt numFmtId="1" formatCode="0"/>
    </dxf>
    <dxf>
      <numFmt numFmtId="170" formatCode="0.0"/>
    </dxf>
    <dxf>
      <numFmt numFmtId="1" formatCode="0"/>
    </dxf>
    <dxf>
      <numFmt numFmtId="1" formatCode="0"/>
    </dxf>
  </dxfs>
  <tableStyles count="0" defaultTableStyle="TableStyleMedium2" defaultPivotStyle="PivotStyleLight16"/>
  <colors>
    <mruColors>
      <color rgb="FF00DFDA"/>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[ENSPRESO_WIND_ONSHORE_OFFSHORE.xlsx]Wind Potential Pivot EU!PivotTable5</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pivotFmt>
      <c:pivotFmt>
        <c:idx val="11"/>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c:txPr>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'Wind Potential Pivot EU'!$B$5:$B$6</c:f>
              <c:strCache>
                <c:ptCount val="1"/>
                <c:pt idx="0">
                  <c:v>15%&lt; CF&lt;20%</c:v>
                </c:pt>
              </c:strCache>
            </c:strRef>
          </c:tx>
          <c:invertIfNegative val="0"/>
          <c:dLbls>
            <c:spPr/>
            <c:txPr>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'Wind Potential Pivot EU'!$A$7:$A$32</c:f>
              <c:multiLvlStrCache>
                <c:ptCount val="16"/>
                <c:lvl>
                  <c:pt idx="0">
                    <c:v>Water depth 30-60m</c:v>
                  </c:pt>
                  <c:pt idx="1">
                    <c:v>Water depth 0-30m</c:v>
                  </c:pt>
                  <c:pt idx="2">
                    <c:v>Water depth 60-100m Floating</c:v>
                  </c:pt>
                  <c:pt idx="3">
                    <c:v>(blank)</c:v>
                  </c:pt>
                  <c:pt idx="4">
                    <c:v>Water depth 30-60m</c:v>
                  </c:pt>
                  <c:pt idx="5">
                    <c:v>Water depth 0-30m</c:v>
                  </c:pt>
                  <c:pt idx="6">
                    <c:v>Water depth 60-100m Floating</c:v>
                  </c:pt>
                  <c:pt idx="7">
                    <c:v>(blank)</c:v>
                  </c:pt>
                  <c:pt idx="8">
                    <c:v>Water depth 30-60m</c:v>
                  </c:pt>
                  <c:pt idx="9">
                    <c:v>Water depth 0-30m</c:v>
                  </c:pt>
                  <c:pt idx="10">
                    <c:v>Water depth 60-100m Floating</c:v>
                  </c:pt>
                  <c:pt idx="11">
                    <c:v>Water depth 100-1000m Floating</c:v>
                  </c:pt>
                  <c:pt idx="12">
                    <c:v>12nm zone, water depth 0-30m</c:v>
                  </c:pt>
                  <c:pt idx="13">
                    <c:v>12nm zone, water depth 30-60m</c:v>
                  </c:pt>
                  <c:pt idx="14">
                    <c:v>12nm zone, water depth 60-100m Floating</c:v>
                  </c:pt>
                  <c:pt idx="15">
                    <c:v>(blank)</c:v>
                  </c:pt>
                </c:lvl>
                <c:lvl>
                  <c:pt idx="0">
                    <c:v>Offshore</c:v>
                  </c:pt>
                  <c:pt idx="3">
                    <c:v>Onshore</c:v>
                  </c:pt>
                  <c:pt idx="4">
                    <c:v>Offshore</c:v>
                  </c:pt>
                  <c:pt idx="7">
                    <c:v>Onshore</c:v>
                  </c:pt>
                  <c:pt idx="8">
                    <c:v>Offshore</c:v>
                  </c:pt>
                  <c:pt idx="15">
                    <c:v>Onshore</c:v>
                  </c:pt>
                </c:lvl>
                <c:lvl>
                  <c:pt idx="0">
                    <c:v>EU-Wide high restrictions</c:v>
                  </c:pt>
                  <c:pt idx="4">
                    <c:v>Reference - Large turbines</c:v>
                  </c:pt>
                  <c:pt idx="8">
                    <c:v>EU-Wide low restrictions</c:v>
                  </c:pt>
                </c:lvl>
              </c:multiLvlStrCache>
            </c:multiLvlStrRef>
          </c:cat>
          <c:val>
            <c:numRef>
              <c:f>'Wind Potential Pivot EU'!$B$7:$B$32</c:f>
              <c:numCache>
                <c:formatCode>0</c:formatCode>
                <c:ptCount val="16"/>
                <c:pt idx="0">
                  <c:v>0.11</c:v>
                </c:pt>
                <c:pt idx="1">
                  <c:v>8.0000000000000002E-3</c:v>
                </c:pt>
                <c:pt idx="2">
                  <c:v>0</c:v>
                </c:pt>
                <c:pt idx="3">
                  <c:v>854.94655955215944</c:v>
                </c:pt>
                <c:pt idx="4">
                  <c:v>0.64100000000000001</c:v>
                </c:pt>
                <c:pt idx="5">
                  <c:v>8.8999999999999996E-2</c:v>
                </c:pt>
                <c:pt idx="6">
                  <c:v>0</c:v>
                </c:pt>
                <c:pt idx="7">
                  <c:v>1289.7271473463111</c:v>
                </c:pt>
                <c:pt idx="8">
                  <c:v>2.5298823475199996</c:v>
                </c:pt>
                <c:pt idx="9">
                  <c:v>0.38271657671999998</c:v>
                </c:pt>
                <c:pt idx="10">
                  <c:v>2.97908020752</c:v>
                </c:pt>
                <c:pt idx="11">
                  <c:v>55.526572325489994</c:v>
                </c:pt>
                <c:pt idx="12">
                  <c:v>10.954705580823999</c:v>
                </c:pt>
                <c:pt idx="13">
                  <c:v>7.5323189804199995</c:v>
                </c:pt>
                <c:pt idx="14">
                  <c:v>9.3186350892079979</c:v>
                </c:pt>
                <c:pt idx="15">
                  <c:v>1589.0288653923276</c:v>
                </c:pt>
              </c:numCache>
            </c:numRef>
          </c:val>
          <c:extLst>
            <c:ext xmlns:c16="http://schemas.microsoft.com/office/drawing/2014/chart" uri="{C3380CC4-5D6E-409C-BE32-E72D297353CC}">
              <c16:uniqueId val="{00000000-41AB-40E6-A391-7606F25C5FCB}"/>
            </c:ext>
          </c:extLst>
        </c:ser>
        <c:ser>
          <c:idx val="1"/>
          <c:order val="1"/>
          <c:tx>
            <c:strRef>
              <c:f>'Wind Potential Pivot EU'!$C$5:$C$6</c:f>
              <c:strCache>
                <c:ptCount val="1"/>
                <c:pt idx="0">
                  <c:v>20%  &lt; CF &lt; 25%</c:v>
                </c:pt>
              </c:strCache>
            </c:strRef>
          </c:tx>
          <c:invertIfNegative val="0"/>
          <c:dLbls>
            <c:spPr/>
            <c:txPr>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'Wind Potential Pivot EU'!$A$7:$A$32</c:f>
              <c:multiLvlStrCache>
                <c:ptCount val="16"/>
                <c:lvl>
                  <c:pt idx="0">
                    <c:v>Water depth 30-60m</c:v>
                  </c:pt>
                  <c:pt idx="1">
                    <c:v>Water depth 0-30m</c:v>
                  </c:pt>
                  <c:pt idx="2">
                    <c:v>Water depth 60-100m Floating</c:v>
                  </c:pt>
                  <c:pt idx="3">
                    <c:v>(blank)</c:v>
                  </c:pt>
                  <c:pt idx="4">
                    <c:v>Water depth 30-60m</c:v>
                  </c:pt>
                  <c:pt idx="5">
                    <c:v>Water depth 0-30m</c:v>
                  </c:pt>
                  <c:pt idx="6">
                    <c:v>Water depth 60-100m Floating</c:v>
                  </c:pt>
                  <c:pt idx="7">
                    <c:v>(blank)</c:v>
                  </c:pt>
                  <c:pt idx="8">
                    <c:v>Water depth 30-60m</c:v>
                  </c:pt>
                  <c:pt idx="9">
                    <c:v>Water depth 0-30m</c:v>
                  </c:pt>
                  <c:pt idx="10">
                    <c:v>Water depth 60-100m Floating</c:v>
                  </c:pt>
                  <c:pt idx="11">
                    <c:v>Water depth 100-1000m Floating</c:v>
                  </c:pt>
                  <c:pt idx="12">
                    <c:v>12nm zone, water depth 0-30m</c:v>
                  </c:pt>
                  <c:pt idx="13">
                    <c:v>12nm zone, water depth 30-60m</c:v>
                  </c:pt>
                  <c:pt idx="14">
                    <c:v>12nm zone, water depth 60-100m Floating</c:v>
                  </c:pt>
                  <c:pt idx="15">
                    <c:v>(blank)</c:v>
                  </c:pt>
                </c:lvl>
                <c:lvl>
                  <c:pt idx="0">
                    <c:v>Offshore</c:v>
                  </c:pt>
                  <c:pt idx="3">
                    <c:v>Onshore</c:v>
                  </c:pt>
                  <c:pt idx="4">
                    <c:v>Offshore</c:v>
                  </c:pt>
                  <c:pt idx="7">
                    <c:v>Onshore</c:v>
                  </c:pt>
                  <c:pt idx="8">
                    <c:v>Offshore</c:v>
                  </c:pt>
                  <c:pt idx="15">
                    <c:v>Onshore</c:v>
                  </c:pt>
                </c:lvl>
                <c:lvl>
                  <c:pt idx="0">
                    <c:v>EU-Wide high restrictions</c:v>
                  </c:pt>
                  <c:pt idx="4">
                    <c:v>Reference - Large turbines</c:v>
                  </c:pt>
                  <c:pt idx="8">
                    <c:v>EU-Wide low restrictions</c:v>
                  </c:pt>
                </c:lvl>
              </c:multiLvlStrCache>
            </c:multiLvlStrRef>
          </c:cat>
          <c:val>
            <c:numRef>
              <c:f>'Wind Potential Pivot EU'!$C$7:$C$32</c:f>
              <c:numCache>
                <c:formatCode>0</c:formatCode>
                <c:ptCount val="16"/>
                <c:pt idx="0">
                  <c:v>0.70499999999999996</c:v>
                </c:pt>
                <c:pt idx="1">
                  <c:v>2.8999999999999998E-2</c:v>
                </c:pt>
                <c:pt idx="2">
                  <c:v>0</c:v>
                </c:pt>
                <c:pt idx="3">
                  <c:v>850.89688764984032</c:v>
                </c:pt>
                <c:pt idx="4">
                  <c:v>5.2060000000000004</c:v>
                </c:pt>
                <c:pt idx="5">
                  <c:v>0.26700000000000002</c:v>
                </c:pt>
                <c:pt idx="6">
                  <c:v>0</c:v>
                </c:pt>
                <c:pt idx="7">
                  <c:v>1353.2747862596893</c:v>
                </c:pt>
                <c:pt idx="8">
                  <c:v>20.95979437502</c:v>
                </c:pt>
                <c:pt idx="9">
                  <c:v>1.3498361586550001</c:v>
                </c:pt>
                <c:pt idx="10">
                  <c:v>24.114394196355001</c:v>
                </c:pt>
                <c:pt idx="11">
                  <c:v>242.87447209408001</c:v>
                </c:pt>
                <c:pt idx="12">
                  <c:v>50.370437998581998</c:v>
                </c:pt>
                <c:pt idx="13">
                  <c:v>58.648843593202997</c:v>
                </c:pt>
                <c:pt idx="14">
                  <c:v>75.761591715145997</c:v>
                </c:pt>
                <c:pt idx="15">
                  <c:v>1790.8567476066719</c:v>
                </c:pt>
              </c:numCache>
            </c:numRef>
          </c:val>
          <c:extLst>
            <c:ext xmlns:c16="http://schemas.microsoft.com/office/drawing/2014/chart" uri="{C3380CC4-5D6E-409C-BE32-E72D297353CC}">
              <c16:uniqueId val="{00000001-41AB-40E6-A391-7606F25C5FCB}"/>
            </c:ext>
          </c:extLst>
        </c:ser>
        <c:ser>
          <c:idx val="2"/>
          <c:order val="2"/>
          <c:tx>
            <c:strRef>
              <c:f>'Wind Potential Pivot EU'!$D$5:$D$6</c:f>
              <c:strCache>
                <c:ptCount val="1"/>
                <c:pt idx="0">
                  <c:v>CF &gt; 25%</c:v>
                </c:pt>
              </c:strCache>
            </c:strRef>
          </c:tx>
          <c:invertIfNegative val="0"/>
          <c:dLbls>
            <c:spPr/>
            <c:txPr>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'Wind Potential Pivot EU'!$A$7:$A$32</c:f>
              <c:multiLvlStrCache>
                <c:ptCount val="16"/>
                <c:lvl>
                  <c:pt idx="0">
                    <c:v>Water depth 30-60m</c:v>
                  </c:pt>
                  <c:pt idx="1">
                    <c:v>Water depth 0-30m</c:v>
                  </c:pt>
                  <c:pt idx="2">
                    <c:v>Water depth 60-100m Floating</c:v>
                  </c:pt>
                  <c:pt idx="3">
                    <c:v>(blank)</c:v>
                  </c:pt>
                  <c:pt idx="4">
                    <c:v>Water depth 30-60m</c:v>
                  </c:pt>
                  <c:pt idx="5">
                    <c:v>Water depth 0-30m</c:v>
                  </c:pt>
                  <c:pt idx="6">
                    <c:v>Water depth 60-100m Floating</c:v>
                  </c:pt>
                  <c:pt idx="7">
                    <c:v>(blank)</c:v>
                  </c:pt>
                  <c:pt idx="8">
                    <c:v>Water depth 30-60m</c:v>
                  </c:pt>
                  <c:pt idx="9">
                    <c:v>Water depth 0-30m</c:v>
                  </c:pt>
                  <c:pt idx="10">
                    <c:v>Water depth 60-100m Floating</c:v>
                  </c:pt>
                  <c:pt idx="11">
                    <c:v>Water depth 100-1000m Floating</c:v>
                  </c:pt>
                  <c:pt idx="12">
                    <c:v>12nm zone, water depth 0-30m</c:v>
                  </c:pt>
                  <c:pt idx="13">
                    <c:v>12nm zone, water depth 30-60m</c:v>
                  </c:pt>
                  <c:pt idx="14">
                    <c:v>12nm zone, water depth 60-100m Floating</c:v>
                  </c:pt>
                  <c:pt idx="15">
                    <c:v>(blank)</c:v>
                  </c:pt>
                </c:lvl>
                <c:lvl>
                  <c:pt idx="0">
                    <c:v>Offshore</c:v>
                  </c:pt>
                  <c:pt idx="3">
                    <c:v>Onshore</c:v>
                  </c:pt>
                  <c:pt idx="4">
                    <c:v>Offshore</c:v>
                  </c:pt>
                  <c:pt idx="7">
                    <c:v>Onshore</c:v>
                  </c:pt>
                  <c:pt idx="8">
                    <c:v>Offshore</c:v>
                  </c:pt>
                  <c:pt idx="15">
                    <c:v>Onshore</c:v>
                  </c:pt>
                </c:lvl>
                <c:lvl>
                  <c:pt idx="0">
                    <c:v>EU-Wide high restrictions</c:v>
                  </c:pt>
                  <c:pt idx="4">
                    <c:v>Reference - Large turbines</c:v>
                  </c:pt>
                  <c:pt idx="8">
                    <c:v>EU-Wide low restrictions</c:v>
                  </c:pt>
                </c:lvl>
              </c:multiLvlStrCache>
            </c:multiLvlStrRef>
          </c:cat>
          <c:val>
            <c:numRef>
              <c:f>'Wind Potential Pivot EU'!$D$7:$D$32</c:f>
              <c:numCache>
                <c:formatCode>0</c:formatCode>
                <c:ptCount val="16"/>
                <c:pt idx="0">
                  <c:v>55.381</c:v>
                </c:pt>
                <c:pt idx="1">
                  <c:v>24.661999999999999</c:v>
                </c:pt>
                <c:pt idx="2">
                  <c:v>0</c:v>
                </c:pt>
                <c:pt idx="3">
                  <c:v>1185.1938659490008</c:v>
                </c:pt>
                <c:pt idx="4">
                  <c:v>227.56700000000001</c:v>
                </c:pt>
                <c:pt idx="5">
                  <c:v>96.603999999999999</c:v>
                </c:pt>
                <c:pt idx="6">
                  <c:v>0</c:v>
                </c:pt>
                <c:pt idx="7">
                  <c:v>2067.1147129969995</c:v>
                </c:pt>
                <c:pt idx="8">
                  <c:v>611.74532327745999</c:v>
                </c:pt>
                <c:pt idx="9">
                  <c:v>175.75244726462498</c:v>
                </c:pt>
                <c:pt idx="10">
                  <c:v>1009.661525596125</c:v>
                </c:pt>
                <c:pt idx="11">
                  <c:v>3024.2539555804296</c:v>
                </c:pt>
                <c:pt idx="12">
                  <c:v>721.37985642059425</c:v>
                </c:pt>
                <c:pt idx="13">
                  <c:v>546.79483742637694</c:v>
                </c:pt>
                <c:pt idx="14">
                  <c:v>508.18377319564593</c:v>
                </c:pt>
                <c:pt idx="15">
                  <c:v>2967.8256213850004</c:v>
                </c:pt>
              </c:numCache>
            </c:numRef>
          </c:val>
          <c:extLst>
            <c:ext xmlns:c16="http://schemas.microsoft.com/office/drawing/2014/chart" uri="{C3380CC4-5D6E-409C-BE32-E72D297353CC}">
              <c16:uniqueId val="{00000002-41AB-40E6-A391-7606F25C5FCB}"/>
            </c:ext>
          </c:extLst>
        </c:ser>
        <c:dLbls>
          <c:dLblPos val="ctr"/>
          <c:showLegendKey val="0"/>
          <c:showVal val="1"/>
          <c:showCatName val="0"/>
          <c:showSerName val="0"/>
          <c:showPercent val="0"/>
          <c:showBubbleSize val="0"/>
        </c:dLbls>
        <c:gapWidth val="150"/>
        <c:overlap val="100"/>
        <c:axId val="91036672"/>
        <c:axId val="98542720"/>
      </c:barChart>
      <c:catAx>
        <c:axId val="91036672"/>
        <c:scaling>
          <c:orientation val="minMax"/>
        </c:scaling>
        <c:delete val="0"/>
        <c:axPos val="b"/>
        <c:numFmt formatCode="General" sourceLinked="0"/>
        <c:majorTickMark val="out"/>
        <c:minorTickMark val="none"/>
        <c:tickLblPos val="nextTo"/>
        <c:crossAx val="98542720"/>
        <c:crosses val="autoZero"/>
        <c:auto val="1"/>
        <c:lblAlgn val="ctr"/>
        <c:lblOffset val="100"/>
        <c:noMultiLvlLbl val="0"/>
      </c:catAx>
      <c:valAx>
        <c:axId val="98542720"/>
        <c:scaling>
          <c:orientation val="minMax"/>
        </c:scaling>
        <c:delete val="0"/>
        <c:axPos val="l"/>
        <c:majorGridlines/>
        <c:numFmt formatCode="0" sourceLinked="1"/>
        <c:majorTickMark val="out"/>
        <c:minorTickMark val="none"/>
        <c:tickLblPos val="nextTo"/>
        <c:crossAx val="91036672"/>
        <c:crosses val="autoZero"/>
        <c:crossBetween val="between"/>
      </c:valAx>
    </c:plotArea>
    <c:legend>
      <c:legendPos val="r"/>
      <c:overlay val="0"/>
    </c:legend>
    <c:plotVisOnly val="1"/>
    <c:dispBlanksAs val="gap"/>
    <c:showDLblsOverMax val="0"/>
  </c:chart>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73497375328084"/>
          <c:y val="5.1400554097404488E-2"/>
          <c:w val="0.68194181977252843"/>
          <c:h val="0.73444808982210552"/>
        </c:manualLayout>
      </c:layout>
      <c:scatterChart>
        <c:scatterStyle val="lineMarker"/>
        <c:varyColors val="0"/>
        <c:ser>
          <c:idx val="0"/>
          <c:order val="0"/>
          <c:tx>
            <c:strRef>
              <c:f>'power curves'!$B$2</c:f>
              <c:strCache>
                <c:ptCount val="1"/>
                <c:pt idx="0">
                  <c:v>V90</c:v>
                </c:pt>
              </c:strCache>
            </c:strRef>
          </c:tx>
          <c:xVal>
            <c:numRef>
              <c:f>'power curves'!$A$5:$A$27</c:f>
              <c:numCache>
                <c:formatCode>General</c:formatCode>
                <c:ptCount val="2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numCache>
            </c:numRef>
          </c:xVal>
          <c:yVal>
            <c:numRef>
              <c:f>'power curves'!$B$5:$B$27</c:f>
              <c:numCache>
                <c:formatCode>General</c:formatCode>
                <c:ptCount val="23"/>
                <c:pt idx="0">
                  <c:v>0</c:v>
                </c:pt>
                <c:pt idx="1">
                  <c:v>2.5666666666666699E-2</c:v>
                </c:pt>
                <c:pt idx="2">
                  <c:v>6.3333333333333297E-2</c:v>
                </c:pt>
                <c:pt idx="3">
                  <c:v>0.117666666666667</c:v>
                </c:pt>
                <c:pt idx="4">
                  <c:v>0.19366666666666699</c:v>
                </c:pt>
                <c:pt idx="5">
                  <c:v>0.295333333333333</c:v>
                </c:pt>
                <c:pt idx="6">
                  <c:v>0.42433333333333301</c:v>
                </c:pt>
                <c:pt idx="7">
                  <c:v>0.56999999999999995</c:v>
                </c:pt>
                <c:pt idx="8">
                  <c:v>0.71499999999999997</c:v>
                </c:pt>
                <c:pt idx="9">
                  <c:v>0.84799999999999998</c:v>
                </c:pt>
                <c:pt idx="10">
                  <c:v>0.94566666666666699</c:v>
                </c:pt>
                <c:pt idx="11">
                  <c:v>0.98833333333333295</c:v>
                </c:pt>
                <c:pt idx="12">
                  <c:v>0.99833333333333296</c:v>
                </c:pt>
                <c:pt idx="13">
                  <c:v>1</c:v>
                </c:pt>
                <c:pt idx="14">
                  <c:v>1</c:v>
                </c:pt>
                <c:pt idx="15">
                  <c:v>1</c:v>
                </c:pt>
                <c:pt idx="16">
                  <c:v>1</c:v>
                </c:pt>
                <c:pt idx="17">
                  <c:v>1</c:v>
                </c:pt>
                <c:pt idx="18">
                  <c:v>1</c:v>
                </c:pt>
                <c:pt idx="19">
                  <c:v>1</c:v>
                </c:pt>
                <c:pt idx="20">
                  <c:v>1</c:v>
                </c:pt>
                <c:pt idx="21">
                  <c:v>1</c:v>
                </c:pt>
                <c:pt idx="22">
                  <c:v>1</c:v>
                </c:pt>
              </c:numCache>
            </c:numRef>
          </c:yVal>
          <c:smooth val="0"/>
          <c:extLst>
            <c:ext xmlns:c16="http://schemas.microsoft.com/office/drawing/2014/chart" uri="{C3380CC4-5D6E-409C-BE32-E72D297353CC}">
              <c16:uniqueId val="{00000000-DECD-4F39-B749-E346F349CF86}"/>
            </c:ext>
          </c:extLst>
        </c:ser>
        <c:ser>
          <c:idx val="1"/>
          <c:order val="1"/>
          <c:tx>
            <c:strRef>
              <c:f>'power curves'!$C$2</c:f>
              <c:strCache>
                <c:ptCount val="1"/>
                <c:pt idx="0">
                  <c:v>V112</c:v>
                </c:pt>
              </c:strCache>
            </c:strRef>
          </c:tx>
          <c:xVal>
            <c:numRef>
              <c:f>'power curves'!$A$5:$A$27</c:f>
              <c:numCache>
                <c:formatCode>General</c:formatCode>
                <c:ptCount val="2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numCache>
            </c:numRef>
          </c:xVal>
          <c:yVal>
            <c:numRef>
              <c:f>'power curves'!$C$5:$C$27</c:f>
              <c:numCache>
                <c:formatCode>General</c:formatCode>
                <c:ptCount val="23"/>
                <c:pt idx="0">
                  <c:v>8.4552845528455302E-3</c:v>
                </c:pt>
                <c:pt idx="1">
                  <c:v>4.3252032520325202E-2</c:v>
                </c:pt>
                <c:pt idx="2">
                  <c:v>9.8211382113821105E-2</c:v>
                </c:pt>
                <c:pt idx="3">
                  <c:v>0.18016260162601599</c:v>
                </c:pt>
                <c:pt idx="4">
                  <c:v>0.29495934959349601</c:v>
                </c:pt>
                <c:pt idx="5">
                  <c:v>0.44715447154471499</c:v>
                </c:pt>
                <c:pt idx="6">
                  <c:v>0.63674796747967499</c:v>
                </c:pt>
                <c:pt idx="7">
                  <c:v>0.84065040650406497</c:v>
                </c:pt>
                <c:pt idx="8">
                  <c:v>0.97463414634146295</c:v>
                </c:pt>
                <c:pt idx="9">
                  <c:v>0.99739837398373998</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yVal>
          <c:smooth val="0"/>
          <c:extLst>
            <c:ext xmlns:c16="http://schemas.microsoft.com/office/drawing/2014/chart" uri="{C3380CC4-5D6E-409C-BE32-E72D297353CC}">
              <c16:uniqueId val="{00000001-DECD-4F39-B749-E346F349CF86}"/>
            </c:ext>
          </c:extLst>
        </c:ser>
        <c:ser>
          <c:idx val="2"/>
          <c:order val="2"/>
          <c:tx>
            <c:strRef>
              <c:f>'power curves'!$D$2</c:f>
              <c:strCache>
                <c:ptCount val="1"/>
                <c:pt idx="0">
                  <c:v>V136</c:v>
                </c:pt>
              </c:strCache>
            </c:strRef>
          </c:tx>
          <c:xVal>
            <c:numRef>
              <c:f>'power curves'!$A$5:$A$27</c:f>
              <c:numCache>
                <c:formatCode>General</c:formatCode>
                <c:ptCount val="2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numCache>
            </c:numRef>
          </c:xVal>
          <c:yVal>
            <c:numRef>
              <c:f>'power curves'!$D$5:$D$27</c:f>
              <c:numCache>
                <c:formatCode>General</c:formatCode>
                <c:ptCount val="23"/>
                <c:pt idx="0">
                  <c:v>1.42028985507246E-2</c:v>
                </c:pt>
                <c:pt idx="1">
                  <c:v>6.4927536231884103E-2</c:v>
                </c:pt>
                <c:pt idx="2">
                  <c:v>0.139130434782609</c:v>
                </c:pt>
                <c:pt idx="3">
                  <c:v>0.248405797101449</c:v>
                </c:pt>
                <c:pt idx="4">
                  <c:v>0.40057971014492799</c:v>
                </c:pt>
                <c:pt idx="5">
                  <c:v>0.59913043478260897</c:v>
                </c:pt>
                <c:pt idx="6">
                  <c:v>0.82579710144927498</c:v>
                </c:pt>
                <c:pt idx="7">
                  <c:v>0.97652173913043505</c:v>
                </c:pt>
                <c:pt idx="8">
                  <c:v>0.99971014492753596</c:v>
                </c:pt>
                <c:pt idx="9">
                  <c:v>1</c:v>
                </c:pt>
                <c:pt idx="10">
                  <c:v>1</c:v>
                </c:pt>
                <c:pt idx="11">
                  <c:v>1</c:v>
                </c:pt>
                <c:pt idx="12">
                  <c:v>1</c:v>
                </c:pt>
                <c:pt idx="13">
                  <c:v>1</c:v>
                </c:pt>
                <c:pt idx="14">
                  <c:v>1</c:v>
                </c:pt>
                <c:pt idx="15">
                  <c:v>1</c:v>
                </c:pt>
                <c:pt idx="16">
                  <c:v>1</c:v>
                </c:pt>
                <c:pt idx="17">
                  <c:v>1</c:v>
                </c:pt>
                <c:pt idx="18">
                  <c:v>1</c:v>
                </c:pt>
                <c:pt idx="19">
                  <c:v>1</c:v>
                </c:pt>
              </c:numCache>
            </c:numRef>
          </c:yVal>
          <c:smooth val="0"/>
          <c:extLst>
            <c:ext xmlns:c16="http://schemas.microsoft.com/office/drawing/2014/chart" uri="{C3380CC4-5D6E-409C-BE32-E72D297353CC}">
              <c16:uniqueId val="{00000002-DECD-4F39-B749-E346F349CF86}"/>
            </c:ext>
          </c:extLst>
        </c:ser>
        <c:dLbls>
          <c:showLegendKey val="0"/>
          <c:showVal val="0"/>
          <c:showCatName val="0"/>
          <c:showSerName val="0"/>
          <c:showPercent val="0"/>
          <c:showBubbleSize val="0"/>
        </c:dLbls>
        <c:axId val="175231360"/>
        <c:axId val="175233664"/>
      </c:scatterChart>
      <c:valAx>
        <c:axId val="175231360"/>
        <c:scaling>
          <c:orientation val="minMax"/>
        </c:scaling>
        <c:delete val="0"/>
        <c:axPos val="b"/>
        <c:title>
          <c:tx>
            <c:strRef>
              <c:f>'power curves'!$A$4</c:f>
              <c:strCache>
                <c:ptCount val="1"/>
                <c:pt idx="0">
                  <c:v>Wind speed [m/s]</c:v>
                </c:pt>
              </c:strCache>
            </c:strRef>
          </c:tx>
          <c:overlay val="0"/>
          <c:txPr>
            <a:bodyPr/>
            <a:lstStyle/>
            <a:p>
              <a:pPr>
                <a:defRPr b="0"/>
              </a:pPr>
              <a:endParaRPr lang="en-US"/>
            </a:p>
          </c:txPr>
        </c:title>
        <c:numFmt formatCode="General" sourceLinked="1"/>
        <c:majorTickMark val="in"/>
        <c:minorTickMark val="none"/>
        <c:tickLblPos val="nextTo"/>
        <c:crossAx val="175233664"/>
        <c:crosses val="autoZero"/>
        <c:crossBetween val="midCat"/>
      </c:valAx>
      <c:valAx>
        <c:axId val="175233664"/>
        <c:scaling>
          <c:orientation val="minMax"/>
          <c:max val="1.02"/>
          <c:min val="0"/>
        </c:scaling>
        <c:delete val="0"/>
        <c:axPos val="l"/>
        <c:majorGridlines>
          <c:spPr>
            <a:ln>
              <a:prstDash val="dash"/>
            </a:ln>
          </c:spPr>
        </c:majorGridlines>
        <c:title>
          <c:tx>
            <c:strRef>
              <c:f>'power curves'!$B$4</c:f>
              <c:strCache>
                <c:ptCount val="1"/>
                <c:pt idx="0">
                  <c:v>Normalized power output [-]</c:v>
                </c:pt>
              </c:strCache>
            </c:strRef>
          </c:tx>
          <c:layout>
            <c:manualLayout>
              <c:xMode val="edge"/>
              <c:yMode val="edge"/>
              <c:x val="1.3888888888888888E-2"/>
              <c:y val="0.13479330708661416"/>
            </c:manualLayout>
          </c:layout>
          <c:overlay val="0"/>
          <c:txPr>
            <a:bodyPr rot="-5400000" vert="horz"/>
            <a:lstStyle/>
            <a:p>
              <a:pPr>
                <a:defRPr b="0"/>
              </a:pPr>
              <a:endParaRPr lang="en-US"/>
            </a:p>
          </c:txPr>
        </c:title>
        <c:numFmt formatCode="#,##0.0" sourceLinked="0"/>
        <c:majorTickMark val="out"/>
        <c:minorTickMark val="none"/>
        <c:tickLblPos val="nextTo"/>
        <c:spPr>
          <a:ln>
            <a:noFill/>
          </a:ln>
        </c:spPr>
        <c:crossAx val="175231360"/>
        <c:crosses val="autoZero"/>
        <c:crossBetween val="midCat"/>
      </c:valAx>
    </c:plotArea>
    <c:legend>
      <c:legendPos val="r"/>
      <c:overlay val="1"/>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hyperlink" Target="https://www.eea.europa.eu/data-and-maps/figures/regional-ses-surrounding-europe-1" TargetMode="External"/><Relationship Id="rId2" Type="http://schemas.openxmlformats.org/officeDocument/2006/relationships/hyperlink" Target="https://www.eea.europa.eu/data-and-maps/data/europe-seas" TargetMode="External"/><Relationship Id="rId1" Type="http://schemas.openxmlformats.org/officeDocument/2006/relationships/image" Target="../media/image6.jpeg"/><Relationship Id="rId4" Type="http://schemas.openxmlformats.org/officeDocument/2006/relationships/image" Target="../media/image7.emf"/></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36856</xdr:colOff>
      <xdr:row>2</xdr:row>
      <xdr:rowOff>29544</xdr:rowOff>
    </xdr:from>
    <xdr:to>
      <xdr:col>4</xdr:col>
      <xdr:colOff>58136</xdr:colOff>
      <xdr:row>9</xdr:row>
      <xdr:rowOff>136044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9769" y="1520414"/>
          <a:ext cx="2067084" cy="1440000"/>
        </a:xfrm>
        <a:prstGeom prst="rect">
          <a:avLst/>
        </a:prstGeom>
      </xdr:spPr>
    </xdr:pic>
    <xdr:clientData/>
  </xdr:twoCellAnchor>
  <xdr:twoCellAnchor>
    <xdr:from>
      <xdr:col>4</xdr:col>
      <xdr:colOff>390939</xdr:colOff>
      <xdr:row>2</xdr:row>
      <xdr:rowOff>41400</xdr:rowOff>
    </xdr:from>
    <xdr:to>
      <xdr:col>10</xdr:col>
      <xdr:colOff>240195</xdr:colOff>
      <xdr:row>9</xdr:row>
      <xdr:rowOff>147900</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3049656" y="1532270"/>
          <a:ext cx="3526735" cy="1440000"/>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spcAft>
              <a:spcPts val="0"/>
            </a:spcAft>
          </a:pPr>
          <a:r>
            <a:rPr lang="en-GB" sz="1100">
              <a:effectLst/>
              <a:latin typeface="EC Square Sans Pro"/>
              <a:ea typeface="Calibri"/>
              <a:cs typeface="Times New Roman"/>
            </a:rPr>
            <a:t>EUROPEAN COMMISSION</a:t>
          </a:r>
        </a:p>
        <a:p>
          <a:pPr>
            <a:spcAft>
              <a:spcPts val="0"/>
            </a:spcAft>
          </a:pPr>
          <a:r>
            <a:rPr lang="en-GB" sz="1100">
              <a:effectLst/>
              <a:latin typeface="EC Square Sans Pro"/>
              <a:ea typeface="Calibri"/>
              <a:cs typeface="Times New Roman"/>
            </a:rPr>
            <a:t>JOINT RESEARCH CENTRE</a:t>
          </a:r>
        </a:p>
        <a:p>
          <a:pPr>
            <a:spcAft>
              <a:spcPts val="0"/>
            </a:spcAft>
          </a:pPr>
          <a:r>
            <a:rPr lang="en-GB" sz="1100">
              <a:effectLst/>
              <a:latin typeface="EC Square Sans Pro"/>
              <a:ea typeface="Calibri"/>
              <a:cs typeface="Times New Roman"/>
            </a:rPr>
            <a:t>Westerduinweg 3, NL-1755LE, Petten, The Netherlands</a:t>
          </a:r>
        </a:p>
        <a:p>
          <a:pPr>
            <a:spcAft>
              <a:spcPts val="0"/>
            </a:spcAft>
          </a:pPr>
          <a:endParaRPr lang="en-GB" sz="1100">
            <a:effectLst/>
            <a:latin typeface="EC Square Sans Pro"/>
            <a:ea typeface="Calibri"/>
            <a:cs typeface="Times New Roman"/>
          </a:endParaRPr>
        </a:p>
        <a:p>
          <a:pPr>
            <a:spcAft>
              <a:spcPts val="0"/>
            </a:spcAft>
          </a:pPr>
          <a:r>
            <a:rPr lang="en-GB" sz="1100">
              <a:effectLst/>
              <a:latin typeface="EC Square Sans Pro"/>
              <a:ea typeface="Calibri"/>
              <a:cs typeface="Times New Roman"/>
            </a:rPr>
            <a:t>Directorate C – Energy, Transport and Climate</a:t>
          </a:r>
        </a:p>
        <a:p>
          <a:pPr>
            <a:spcAft>
              <a:spcPts val="0"/>
            </a:spcAft>
          </a:pPr>
          <a:r>
            <a:rPr lang="en-GB" sz="1100">
              <a:effectLst/>
              <a:latin typeface="EC Square Sans Pro"/>
              <a:ea typeface="Calibri"/>
              <a:cs typeface="Times New Roman"/>
            </a:rPr>
            <a:t>Knowledge for the Energy Union</a:t>
          </a:r>
        </a:p>
        <a:p>
          <a:pPr>
            <a:spcAft>
              <a:spcPts val="0"/>
            </a:spcAft>
          </a:pPr>
          <a:r>
            <a:rPr lang="en-GB" sz="1100">
              <a:effectLst/>
              <a:latin typeface="EC Square Sans Pro"/>
              <a:ea typeface="Calibri"/>
              <a:cs typeface="Times New Roman"/>
            </a:rPr>
            <a:t>Contact:</a:t>
          </a:r>
          <a:r>
            <a:rPr lang="en-GB" sz="1100" baseline="0">
              <a:effectLst/>
              <a:latin typeface="EC Square Sans Pro"/>
              <a:ea typeface="Calibri"/>
              <a:cs typeface="Times New Roman"/>
            </a:rPr>
            <a:t> Pablo.RUIZ-CASTELLO@ec.europa.eu</a:t>
          </a:r>
        </a:p>
        <a:p>
          <a:pPr>
            <a:spcAft>
              <a:spcPts val="0"/>
            </a:spcAft>
          </a:pPr>
          <a:r>
            <a:rPr lang="en-GB" sz="1100" baseline="0">
              <a:effectLst/>
              <a:latin typeface="EC Square Sans Pro"/>
              <a:ea typeface="Calibri"/>
              <a:cs typeface="Times New Roman"/>
            </a:rPr>
            <a:t>Wouter.NIJS@ec.europa.eu</a:t>
          </a:r>
          <a:endParaRPr lang="en-GB" sz="1100">
            <a:effectLst/>
            <a:latin typeface="EC Square Sans Pro"/>
            <a:ea typeface="Calibri"/>
            <a:cs typeface="Times New Roman"/>
          </a:endParaRPr>
        </a:p>
      </xdr:txBody>
    </xdr:sp>
    <xdr:clientData/>
  </xdr:twoCellAnchor>
  <xdr:twoCellAnchor editAs="oneCell">
    <xdr:from>
      <xdr:col>14</xdr:col>
      <xdr:colOff>157368</xdr:colOff>
      <xdr:row>2</xdr:row>
      <xdr:rowOff>66251</xdr:rowOff>
    </xdr:from>
    <xdr:to>
      <xdr:col>24</xdr:col>
      <xdr:colOff>74543</xdr:colOff>
      <xdr:row>30</xdr:row>
      <xdr:rowOff>149077</xdr:rowOff>
    </xdr:to>
    <xdr:pic>
      <xdr:nvPicPr>
        <xdr:cNvPr id="4" name="Picture 3" descr="C:\Users\nijswou\AppData\Local\Temp\1\ScreenClip.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45216" y="1557121"/>
          <a:ext cx="6046305" cy="559076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276226</xdr:colOff>
      <xdr:row>0</xdr:row>
      <xdr:rowOff>142875</xdr:rowOff>
    </xdr:from>
    <xdr:to>
      <xdr:col>19</xdr:col>
      <xdr:colOff>219075</xdr:colOff>
      <xdr:row>38</xdr:row>
      <xdr:rowOff>28575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57150</xdr:rowOff>
    </xdr:from>
    <xdr:to>
      <xdr:col>18</xdr:col>
      <xdr:colOff>103403</xdr:colOff>
      <xdr:row>72</xdr:row>
      <xdr:rowOff>176224</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95250" y="57150"/>
          <a:ext cx="10980953" cy="156000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212912</xdr:colOff>
      <xdr:row>0</xdr:row>
      <xdr:rowOff>112059</xdr:rowOff>
    </xdr:from>
    <xdr:ext cx="10900270" cy="15600001"/>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212912" y="112059"/>
          <a:ext cx="10900270" cy="15600001"/>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78441</xdr:colOff>
      <xdr:row>0</xdr:row>
      <xdr:rowOff>156881</xdr:rowOff>
    </xdr:from>
    <xdr:to>
      <xdr:col>18</xdr:col>
      <xdr:colOff>403412</xdr:colOff>
      <xdr:row>31</xdr:row>
      <xdr:rowOff>101824</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441" y="156881"/>
          <a:ext cx="11217089" cy="95035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34638</xdr:rowOff>
    </xdr:from>
    <xdr:to>
      <xdr:col>17</xdr:col>
      <xdr:colOff>402026</xdr:colOff>
      <xdr:row>33</xdr:row>
      <xdr:rowOff>51956</xdr:rowOff>
    </xdr:to>
    <xdr:pic>
      <xdr:nvPicPr>
        <xdr:cNvPr id="3" name="Picture 2" descr="D:\GIS Wind\Offshore_EU27_withlegend.jp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5138"/>
          <a:ext cx="10706344" cy="9005454"/>
        </a:xfrm>
        <a:prstGeom prst="rect">
          <a:avLst/>
        </a:prstGeom>
        <a:noFill/>
        <a:ln>
          <a:noFill/>
        </a:ln>
      </xdr:spPr>
    </xdr:pic>
    <xdr:clientData/>
  </xdr:twoCellAnchor>
  <xdr:twoCellAnchor>
    <xdr:from>
      <xdr:col>17</xdr:col>
      <xdr:colOff>413905</xdr:colOff>
      <xdr:row>66</xdr:row>
      <xdr:rowOff>42430</xdr:rowOff>
    </xdr:from>
    <xdr:to>
      <xdr:col>26</xdr:col>
      <xdr:colOff>292678</xdr:colOff>
      <xdr:row>70</xdr:row>
      <xdr:rowOff>128155</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0718223" y="15507566"/>
          <a:ext cx="5801591"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GB" sz="1100" b="0" i="0" u="sng" strike="noStrike" baseline="0">
              <a:solidFill>
                <a:schemeClr val="dk1"/>
              </a:solidFill>
              <a:latin typeface="+mn-lt"/>
              <a:ea typeface="+mn-ea"/>
              <a:cs typeface="+mn-cs"/>
              <a:hlinkClick xmlns:r="http://schemas.openxmlformats.org/officeDocument/2006/relationships" r:id="rId2"/>
            </a:rPr>
            <a:t>https://www.eea.europa.eu/data-and-maps/data/europe-seas</a:t>
          </a:r>
          <a:r>
            <a:rPr lang="en-GB" sz="1100" b="0" i="0" u="none" strike="noStrike" baseline="0">
              <a:solidFill>
                <a:schemeClr val="dk1"/>
              </a:solidFill>
              <a:latin typeface="+mn-lt"/>
              <a:ea typeface="+mn-ea"/>
              <a:cs typeface="+mn-cs"/>
              <a:hlinkClick xmlns:r="http://schemas.openxmlformats.org/officeDocument/2006/relationships" r:id="rId2"/>
            </a:rPr>
            <a:t> </a:t>
          </a:r>
        </a:p>
        <a:p>
          <a:pPr rtl="0"/>
          <a:r>
            <a:rPr lang="en-GB" sz="1100" b="0" i="0" u="none" strike="noStrike" baseline="0">
              <a:solidFill>
                <a:schemeClr val="dk1"/>
              </a:solidFill>
              <a:latin typeface="+mn-lt"/>
              <a:ea typeface="+mn-ea"/>
              <a:cs typeface="+mn-cs"/>
            </a:rPr>
            <a:t>Mind there is more seas than you think ; ) see </a:t>
          </a:r>
          <a:r>
            <a:rPr lang="en-GB" sz="1100" b="0" i="0" u="sng" strike="noStrike" baseline="0">
              <a:solidFill>
                <a:schemeClr val="dk1"/>
              </a:solidFill>
              <a:latin typeface="+mn-lt"/>
              <a:ea typeface="+mn-ea"/>
              <a:cs typeface="+mn-cs"/>
              <a:hlinkClick xmlns:r="http://schemas.openxmlformats.org/officeDocument/2006/relationships" r:id="rId3"/>
            </a:rPr>
            <a:t>https://www.eea.europa.eu/data-and-maps/figures/regional-ses-surrounding-europe-1</a:t>
          </a:r>
          <a:r>
            <a:rPr lang="en-GB" sz="1100" b="0" i="0" u="none" strike="noStrike" baseline="0">
              <a:solidFill>
                <a:schemeClr val="dk1"/>
              </a:solidFill>
              <a:latin typeface="+mn-lt"/>
              <a:ea typeface="+mn-ea"/>
              <a:cs typeface="+mn-cs"/>
              <a:hlinkClick xmlns:r="http://schemas.openxmlformats.org/officeDocument/2006/relationships" r:id="rId3"/>
            </a:rPr>
            <a:t> </a:t>
          </a:r>
          <a:br>
            <a:rPr lang="en-GB" sz="1100" b="0" i="0" u="none" strike="noStrike" baseline="0">
              <a:solidFill>
                <a:schemeClr val="dk1"/>
              </a:solidFill>
              <a:latin typeface="+mn-lt"/>
              <a:ea typeface="+mn-ea"/>
              <a:cs typeface="+mn-cs"/>
              <a:hlinkClick xmlns:r="http://schemas.openxmlformats.org/officeDocument/2006/relationships" r:id="rId3"/>
            </a:rPr>
          </a:br>
          <a:endParaRPr lang="en-GB" sz="1100" b="0" i="0" u="none" strike="noStrike" baseline="0">
            <a:solidFill>
              <a:schemeClr val="dk1"/>
            </a:solidFill>
            <a:latin typeface="+mn-lt"/>
            <a:ea typeface="+mn-ea"/>
            <a:cs typeface="+mn-cs"/>
            <a:hlinkClick xmlns:r="http://schemas.openxmlformats.org/officeDocument/2006/relationships" r:id="rId3"/>
          </a:endParaRPr>
        </a:p>
        <a:p>
          <a:endParaRPr lang="en-US" sz="1100"/>
        </a:p>
      </xdr:txBody>
    </xdr:sp>
    <xdr:clientData/>
  </xdr:twoCellAnchor>
  <xdr:twoCellAnchor editAs="oneCell">
    <xdr:from>
      <xdr:col>20</xdr:col>
      <xdr:colOff>0</xdr:colOff>
      <xdr:row>63</xdr:row>
      <xdr:rowOff>0</xdr:rowOff>
    </xdr:from>
    <xdr:to>
      <xdr:col>30</xdr:col>
      <xdr:colOff>326448</xdr:colOff>
      <xdr:row>90</xdr:row>
      <xdr:rowOff>28575</xdr:rowOff>
    </xdr:to>
    <xdr:pic>
      <xdr:nvPicPr>
        <xdr:cNvPr id="5" name="Picture 4">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6667500"/>
          <a:ext cx="7153275" cy="5172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276225</xdr:colOff>
      <xdr:row>3</xdr:row>
      <xdr:rowOff>23812</xdr:rowOff>
    </xdr:from>
    <xdr:to>
      <xdr:col>12</xdr:col>
      <xdr:colOff>581025</xdr:colOff>
      <xdr:row>17</xdr:row>
      <xdr:rowOff>100012</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3665.655751620368" createdVersion="4" refreshedVersion="4" minRefreshableVersion="3" recordCount="6540" xr:uid="{00000000-000A-0000-FFFF-FFFF10000000}">
  <cacheSource type="worksheet">
    <worksheetSource ref="A1:J6541" sheet="Wind Potential EU28 Full"/>
  </cacheSource>
  <cacheFields count="10">
    <cacheField name="Country" numFmtId="0">
      <sharedItems count="28">
        <s v="Belgium"/>
        <s v="Bulgaria"/>
        <s v="Croatia"/>
        <s v="Cyprus"/>
        <s v="Denmark"/>
        <s v="Estonia"/>
        <s v="Finland"/>
        <s v="France"/>
        <s v="Germany"/>
        <s v="Greece"/>
        <s v="Ireland"/>
        <s v="Italy"/>
        <s v="Latvia"/>
        <s v="Lithuania"/>
        <s v="Malta"/>
        <s v="Netherlands"/>
        <s v="Poland"/>
        <s v="Portugal"/>
        <s v="Romania"/>
        <s v="Spain"/>
        <s v="Sweden"/>
        <s v="United Kingdom"/>
        <s v="Austria"/>
        <s v="Czech Republic"/>
        <s v="Hungary"/>
        <s v="Luxembourg"/>
        <s v="Slovakia"/>
        <s v="Slovenia"/>
      </sharedItems>
    </cacheField>
    <cacheField name="NUTS2 Region" numFmtId="0">
      <sharedItems/>
    </cacheField>
    <cacheField name="Onshore Offshore" numFmtId="0">
      <sharedItems count="2">
        <s v="Offshore"/>
        <s v="Onshore"/>
      </sharedItems>
    </cacheField>
    <cacheField name="Offshore categories" numFmtId="0">
      <sharedItems containsBlank="1" count="8">
        <s v="Water depth 0-30m"/>
        <s v="Water depth 30-60m"/>
        <s v="Water depth 60-100m Floating"/>
        <m/>
        <s v="12nm zone, water depth 0-30m"/>
        <s v="12nm zone, water depth 30-60m"/>
        <s v="12nm zone, water depth 60-100m Floating"/>
        <s v="Water depth 100-1000m Floating"/>
      </sharedItems>
    </cacheField>
    <cacheField name="Hub height (m)" numFmtId="0">
      <sharedItems containsSemiMixedTypes="0" containsString="0" containsNumber="1" containsInteger="1" minValue="100" maxValue="100"/>
    </cacheField>
    <cacheField name="Scenario" numFmtId="0">
      <sharedItems count="3">
        <s v="EU-Wide high restrictions"/>
        <s v="Reference - Large turbines"/>
        <s v="EU-Wide low restrictions"/>
      </sharedItems>
    </cacheField>
    <cacheField name="Wind condition" numFmtId="0">
      <sharedItems count="3">
        <s v="15%&lt; CF&lt;20%"/>
        <s v="20%  &lt; CF &lt; 25%"/>
        <s v="CF &gt; 25%"/>
      </sharedItems>
    </cacheField>
    <cacheField name="Measure" numFmtId="0">
      <sharedItems count="2">
        <s v="Potential capacity"/>
        <s v="Potential production"/>
      </sharedItems>
    </cacheField>
    <cacheField name="Unit" numFmtId="0">
      <sharedItems/>
    </cacheField>
    <cacheField name="Value" numFmtId="0">
      <sharedItems containsSemiMixedTypes="0" containsString="0" containsNumber="1" minValue="-8.2092150000298639E-3" maxValue="4122.96270440624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540">
  <r>
    <x v="0"/>
    <s v="EZBE"/>
    <x v="0"/>
    <x v="0"/>
    <n v="100"/>
    <x v="0"/>
    <x v="0"/>
    <x v="0"/>
    <s v="GWe"/>
    <n v="0"/>
  </r>
  <r>
    <x v="1"/>
    <s v="EZBG"/>
    <x v="0"/>
    <x v="0"/>
    <n v="100"/>
    <x v="0"/>
    <x v="0"/>
    <x v="0"/>
    <s v="GWe"/>
    <n v="0"/>
  </r>
  <r>
    <x v="2"/>
    <s v="EZHR"/>
    <x v="0"/>
    <x v="0"/>
    <n v="100"/>
    <x v="0"/>
    <x v="0"/>
    <x v="0"/>
    <s v="GWe"/>
    <n v="0"/>
  </r>
  <r>
    <x v="3"/>
    <s v="EZCY"/>
    <x v="0"/>
    <x v="0"/>
    <n v="100"/>
    <x v="0"/>
    <x v="0"/>
    <x v="0"/>
    <s v="GWe"/>
    <n v="0"/>
  </r>
  <r>
    <x v="4"/>
    <s v="EZDK"/>
    <x v="0"/>
    <x v="0"/>
    <n v="100"/>
    <x v="0"/>
    <x v="0"/>
    <x v="0"/>
    <s v="GWe"/>
    <n v="0"/>
  </r>
  <r>
    <x v="5"/>
    <s v="EZEE"/>
    <x v="0"/>
    <x v="0"/>
    <n v="100"/>
    <x v="0"/>
    <x v="0"/>
    <x v="0"/>
    <s v="GWe"/>
    <n v="0"/>
  </r>
  <r>
    <x v="6"/>
    <s v="EZFI"/>
    <x v="0"/>
    <x v="0"/>
    <n v="100"/>
    <x v="0"/>
    <x v="0"/>
    <x v="0"/>
    <s v="GWe"/>
    <n v="0"/>
  </r>
  <r>
    <x v="7"/>
    <s v="EZFR"/>
    <x v="0"/>
    <x v="0"/>
    <n v="100"/>
    <x v="0"/>
    <x v="0"/>
    <x v="0"/>
    <s v="GWe"/>
    <n v="0"/>
  </r>
  <r>
    <x v="8"/>
    <s v="EZDE"/>
    <x v="0"/>
    <x v="0"/>
    <n v="100"/>
    <x v="0"/>
    <x v="0"/>
    <x v="0"/>
    <s v="GWe"/>
    <n v="0"/>
  </r>
  <r>
    <x v="9"/>
    <s v="EZGR"/>
    <x v="0"/>
    <x v="0"/>
    <n v="100"/>
    <x v="0"/>
    <x v="0"/>
    <x v="0"/>
    <s v="GWe"/>
    <n v="0"/>
  </r>
  <r>
    <x v="10"/>
    <s v="EZIR"/>
    <x v="0"/>
    <x v="0"/>
    <n v="100"/>
    <x v="0"/>
    <x v="0"/>
    <x v="0"/>
    <s v="GWe"/>
    <n v="0"/>
  </r>
  <r>
    <x v="11"/>
    <s v="EZIT"/>
    <x v="0"/>
    <x v="0"/>
    <n v="100"/>
    <x v="0"/>
    <x v="0"/>
    <x v="0"/>
    <s v="GWe"/>
    <n v="8.0000000000000002E-3"/>
  </r>
  <r>
    <x v="12"/>
    <s v="EZLV"/>
    <x v="0"/>
    <x v="0"/>
    <n v="100"/>
    <x v="0"/>
    <x v="0"/>
    <x v="0"/>
    <s v="GWe"/>
    <n v="0"/>
  </r>
  <r>
    <x v="13"/>
    <s v="EZLT"/>
    <x v="0"/>
    <x v="0"/>
    <n v="100"/>
    <x v="0"/>
    <x v="0"/>
    <x v="0"/>
    <s v="GWe"/>
    <n v="0"/>
  </r>
  <r>
    <x v="14"/>
    <s v="EZMT"/>
    <x v="0"/>
    <x v="0"/>
    <n v="100"/>
    <x v="0"/>
    <x v="0"/>
    <x v="0"/>
    <s v="GWe"/>
    <n v="0"/>
  </r>
  <r>
    <x v="15"/>
    <s v="EZNL"/>
    <x v="0"/>
    <x v="0"/>
    <n v="100"/>
    <x v="0"/>
    <x v="0"/>
    <x v="0"/>
    <s v="GWe"/>
    <n v="0"/>
  </r>
  <r>
    <x v="16"/>
    <s v="EZPL"/>
    <x v="0"/>
    <x v="0"/>
    <n v="100"/>
    <x v="0"/>
    <x v="0"/>
    <x v="0"/>
    <s v="GWe"/>
    <n v="0"/>
  </r>
  <r>
    <x v="17"/>
    <s v="EZPT"/>
    <x v="0"/>
    <x v="0"/>
    <n v="100"/>
    <x v="0"/>
    <x v="0"/>
    <x v="0"/>
    <s v="GWe"/>
    <n v="0"/>
  </r>
  <r>
    <x v="18"/>
    <s v="EZRO"/>
    <x v="0"/>
    <x v="0"/>
    <n v="100"/>
    <x v="0"/>
    <x v="0"/>
    <x v="0"/>
    <s v="GWe"/>
    <n v="0"/>
  </r>
  <r>
    <x v="19"/>
    <s v="EZES"/>
    <x v="0"/>
    <x v="0"/>
    <n v="100"/>
    <x v="0"/>
    <x v="0"/>
    <x v="0"/>
    <s v="GWe"/>
    <n v="0"/>
  </r>
  <r>
    <x v="20"/>
    <s v="EZSE"/>
    <x v="0"/>
    <x v="0"/>
    <n v="100"/>
    <x v="0"/>
    <x v="0"/>
    <x v="0"/>
    <s v="GWe"/>
    <n v="0"/>
  </r>
  <r>
    <x v="21"/>
    <s v="EZUK"/>
    <x v="0"/>
    <x v="0"/>
    <n v="100"/>
    <x v="0"/>
    <x v="0"/>
    <x v="0"/>
    <s v="GWe"/>
    <n v="0"/>
  </r>
  <r>
    <x v="0"/>
    <s v="EZBE"/>
    <x v="0"/>
    <x v="0"/>
    <n v="100"/>
    <x v="0"/>
    <x v="1"/>
    <x v="0"/>
    <s v="GWe"/>
    <n v="0"/>
  </r>
  <r>
    <x v="1"/>
    <s v="EZBG"/>
    <x v="0"/>
    <x v="0"/>
    <n v="100"/>
    <x v="0"/>
    <x v="1"/>
    <x v="0"/>
    <s v="GWe"/>
    <n v="0"/>
  </r>
  <r>
    <x v="2"/>
    <s v="EZHR"/>
    <x v="0"/>
    <x v="0"/>
    <n v="100"/>
    <x v="0"/>
    <x v="1"/>
    <x v="0"/>
    <s v="GWe"/>
    <n v="6.0000000000000001E-3"/>
  </r>
  <r>
    <x v="3"/>
    <s v="EZCY"/>
    <x v="0"/>
    <x v="0"/>
    <n v="100"/>
    <x v="0"/>
    <x v="1"/>
    <x v="0"/>
    <s v="GWe"/>
    <n v="0"/>
  </r>
  <r>
    <x v="4"/>
    <s v="EZDK"/>
    <x v="0"/>
    <x v="0"/>
    <n v="100"/>
    <x v="0"/>
    <x v="1"/>
    <x v="0"/>
    <s v="GWe"/>
    <n v="0"/>
  </r>
  <r>
    <x v="5"/>
    <s v="EZEE"/>
    <x v="0"/>
    <x v="0"/>
    <n v="100"/>
    <x v="0"/>
    <x v="1"/>
    <x v="0"/>
    <s v="GWe"/>
    <n v="0"/>
  </r>
  <r>
    <x v="6"/>
    <s v="EZFI"/>
    <x v="0"/>
    <x v="0"/>
    <n v="100"/>
    <x v="0"/>
    <x v="1"/>
    <x v="0"/>
    <s v="GWe"/>
    <n v="0"/>
  </r>
  <r>
    <x v="7"/>
    <s v="EZFR"/>
    <x v="0"/>
    <x v="0"/>
    <n v="100"/>
    <x v="0"/>
    <x v="1"/>
    <x v="0"/>
    <s v="GWe"/>
    <n v="0"/>
  </r>
  <r>
    <x v="8"/>
    <s v="EZDE"/>
    <x v="0"/>
    <x v="0"/>
    <n v="100"/>
    <x v="0"/>
    <x v="1"/>
    <x v="0"/>
    <s v="GWe"/>
    <n v="0"/>
  </r>
  <r>
    <x v="9"/>
    <s v="EZGR"/>
    <x v="0"/>
    <x v="0"/>
    <n v="100"/>
    <x v="0"/>
    <x v="1"/>
    <x v="0"/>
    <s v="GWe"/>
    <n v="1E-3"/>
  </r>
  <r>
    <x v="10"/>
    <s v="EZIR"/>
    <x v="0"/>
    <x v="0"/>
    <n v="100"/>
    <x v="0"/>
    <x v="1"/>
    <x v="0"/>
    <s v="GWe"/>
    <n v="0"/>
  </r>
  <r>
    <x v="11"/>
    <s v="EZIT"/>
    <x v="0"/>
    <x v="0"/>
    <n v="100"/>
    <x v="0"/>
    <x v="1"/>
    <x v="0"/>
    <s v="GWe"/>
    <n v="2.1999999999999999E-2"/>
  </r>
  <r>
    <x v="12"/>
    <s v="EZLV"/>
    <x v="0"/>
    <x v="0"/>
    <n v="100"/>
    <x v="0"/>
    <x v="1"/>
    <x v="0"/>
    <s v="GWe"/>
    <n v="0"/>
  </r>
  <r>
    <x v="13"/>
    <s v="EZLT"/>
    <x v="0"/>
    <x v="0"/>
    <n v="100"/>
    <x v="0"/>
    <x v="1"/>
    <x v="0"/>
    <s v="GWe"/>
    <n v="0"/>
  </r>
  <r>
    <x v="14"/>
    <s v="EZMT"/>
    <x v="0"/>
    <x v="0"/>
    <n v="100"/>
    <x v="0"/>
    <x v="1"/>
    <x v="0"/>
    <s v="GWe"/>
    <n v="0"/>
  </r>
  <r>
    <x v="15"/>
    <s v="EZNL"/>
    <x v="0"/>
    <x v="0"/>
    <n v="100"/>
    <x v="0"/>
    <x v="1"/>
    <x v="0"/>
    <s v="GWe"/>
    <n v="0"/>
  </r>
  <r>
    <x v="16"/>
    <s v="EZPL"/>
    <x v="0"/>
    <x v="0"/>
    <n v="100"/>
    <x v="0"/>
    <x v="1"/>
    <x v="0"/>
    <s v="GWe"/>
    <n v="0"/>
  </r>
  <r>
    <x v="17"/>
    <s v="EZPT"/>
    <x v="0"/>
    <x v="0"/>
    <n v="100"/>
    <x v="0"/>
    <x v="1"/>
    <x v="0"/>
    <s v="GWe"/>
    <n v="0"/>
  </r>
  <r>
    <x v="18"/>
    <s v="EZRO"/>
    <x v="0"/>
    <x v="0"/>
    <n v="100"/>
    <x v="0"/>
    <x v="1"/>
    <x v="0"/>
    <s v="GWe"/>
    <n v="0"/>
  </r>
  <r>
    <x v="19"/>
    <s v="EZES"/>
    <x v="0"/>
    <x v="0"/>
    <n v="100"/>
    <x v="0"/>
    <x v="1"/>
    <x v="0"/>
    <s v="GWe"/>
    <n v="0"/>
  </r>
  <r>
    <x v="20"/>
    <s v="EZSE"/>
    <x v="0"/>
    <x v="0"/>
    <n v="100"/>
    <x v="0"/>
    <x v="1"/>
    <x v="0"/>
    <s v="GWe"/>
    <n v="0"/>
  </r>
  <r>
    <x v="21"/>
    <s v="EZUK"/>
    <x v="0"/>
    <x v="0"/>
    <n v="100"/>
    <x v="0"/>
    <x v="1"/>
    <x v="0"/>
    <s v="GWe"/>
    <n v="0"/>
  </r>
  <r>
    <x v="0"/>
    <s v="EZBE"/>
    <x v="0"/>
    <x v="0"/>
    <n v="100"/>
    <x v="0"/>
    <x v="2"/>
    <x v="0"/>
    <s v="GWe"/>
    <n v="0"/>
  </r>
  <r>
    <x v="1"/>
    <s v="EZBG"/>
    <x v="0"/>
    <x v="0"/>
    <n v="100"/>
    <x v="0"/>
    <x v="2"/>
    <x v="0"/>
    <s v="GWe"/>
    <n v="0"/>
  </r>
  <r>
    <x v="2"/>
    <s v="EZHR"/>
    <x v="0"/>
    <x v="0"/>
    <n v="100"/>
    <x v="0"/>
    <x v="2"/>
    <x v="0"/>
    <s v="GWe"/>
    <n v="4.0000000000000001E-3"/>
  </r>
  <r>
    <x v="3"/>
    <s v="EZCY"/>
    <x v="0"/>
    <x v="0"/>
    <n v="100"/>
    <x v="0"/>
    <x v="2"/>
    <x v="0"/>
    <s v="GWe"/>
    <n v="0"/>
  </r>
  <r>
    <x v="4"/>
    <s v="EZDK"/>
    <x v="0"/>
    <x v="0"/>
    <n v="100"/>
    <x v="0"/>
    <x v="2"/>
    <x v="0"/>
    <s v="GWe"/>
    <n v="0"/>
  </r>
  <r>
    <x v="5"/>
    <s v="EZEE"/>
    <x v="0"/>
    <x v="0"/>
    <n v="100"/>
    <x v="0"/>
    <x v="2"/>
    <x v="0"/>
    <s v="GWe"/>
    <n v="2.5000000000000001E-2"/>
  </r>
  <r>
    <x v="6"/>
    <s v="EZFI"/>
    <x v="0"/>
    <x v="0"/>
    <n v="100"/>
    <x v="0"/>
    <x v="2"/>
    <x v="0"/>
    <s v="GWe"/>
    <n v="5.79"/>
  </r>
  <r>
    <x v="7"/>
    <s v="EZFR"/>
    <x v="0"/>
    <x v="0"/>
    <n v="100"/>
    <x v="0"/>
    <x v="2"/>
    <x v="0"/>
    <s v="GWe"/>
    <n v="0.55500000000000005"/>
  </r>
  <r>
    <x v="8"/>
    <s v="EZDE"/>
    <x v="0"/>
    <x v="0"/>
    <n v="100"/>
    <x v="0"/>
    <x v="2"/>
    <x v="0"/>
    <s v="GWe"/>
    <n v="1.08"/>
  </r>
  <r>
    <x v="9"/>
    <s v="EZGR"/>
    <x v="0"/>
    <x v="0"/>
    <n v="100"/>
    <x v="0"/>
    <x v="2"/>
    <x v="0"/>
    <s v="GWe"/>
    <n v="4.0000000000000001E-3"/>
  </r>
  <r>
    <x v="10"/>
    <s v="EZIR"/>
    <x v="0"/>
    <x v="0"/>
    <n v="100"/>
    <x v="0"/>
    <x v="2"/>
    <x v="0"/>
    <s v="GWe"/>
    <n v="0"/>
  </r>
  <r>
    <x v="11"/>
    <s v="EZIT"/>
    <x v="0"/>
    <x v="0"/>
    <n v="100"/>
    <x v="0"/>
    <x v="2"/>
    <x v="0"/>
    <s v="GWe"/>
    <n v="3.9E-2"/>
  </r>
  <r>
    <x v="12"/>
    <s v="EZLV"/>
    <x v="0"/>
    <x v="0"/>
    <n v="100"/>
    <x v="0"/>
    <x v="2"/>
    <x v="0"/>
    <s v="GWe"/>
    <n v="0.18"/>
  </r>
  <r>
    <x v="13"/>
    <s v="EZLT"/>
    <x v="0"/>
    <x v="0"/>
    <n v="100"/>
    <x v="0"/>
    <x v="2"/>
    <x v="0"/>
    <s v="GWe"/>
    <n v="0"/>
  </r>
  <r>
    <x v="14"/>
    <s v="EZMT"/>
    <x v="0"/>
    <x v="0"/>
    <n v="100"/>
    <x v="0"/>
    <x v="2"/>
    <x v="0"/>
    <s v="GWe"/>
    <n v="0"/>
  </r>
  <r>
    <x v="15"/>
    <s v="EZNL"/>
    <x v="0"/>
    <x v="0"/>
    <n v="100"/>
    <x v="0"/>
    <x v="2"/>
    <x v="0"/>
    <s v="GWe"/>
    <n v="0"/>
  </r>
  <r>
    <x v="16"/>
    <s v="EZPL"/>
    <x v="0"/>
    <x v="0"/>
    <n v="100"/>
    <x v="0"/>
    <x v="2"/>
    <x v="0"/>
    <s v="GWe"/>
    <n v="0"/>
  </r>
  <r>
    <x v="17"/>
    <s v="EZPT"/>
    <x v="0"/>
    <x v="0"/>
    <n v="100"/>
    <x v="0"/>
    <x v="2"/>
    <x v="0"/>
    <s v="GWe"/>
    <n v="0"/>
  </r>
  <r>
    <x v="18"/>
    <s v="EZRO"/>
    <x v="0"/>
    <x v="0"/>
    <n v="100"/>
    <x v="0"/>
    <x v="2"/>
    <x v="0"/>
    <s v="GWe"/>
    <n v="0"/>
  </r>
  <r>
    <x v="19"/>
    <s v="EZES"/>
    <x v="0"/>
    <x v="0"/>
    <n v="100"/>
    <x v="0"/>
    <x v="2"/>
    <x v="0"/>
    <s v="GWe"/>
    <n v="0"/>
  </r>
  <r>
    <x v="20"/>
    <s v="EZSE"/>
    <x v="0"/>
    <x v="0"/>
    <n v="100"/>
    <x v="0"/>
    <x v="2"/>
    <x v="0"/>
    <s v="GWe"/>
    <n v="3.43"/>
  </r>
  <r>
    <x v="21"/>
    <s v="EZUK"/>
    <x v="0"/>
    <x v="0"/>
    <n v="100"/>
    <x v="0"/>
    <x v="2"/>
    <x v="0"/>
    <s v="GWe"/>
    <n v="13.555"/>
  </r>
  <r>
    <x v="0"/>
    <s v="EZBE"/>
    <x v="0"/>
    <x v="0"/>
    <n v="100"/>
    <x v="0"/>
    <x v="0"/>
    <x v="1"/>
    <s v="TWh"/>
    <n v="0"/>
  </r>
  <r>
    <x v="1"/>
    <s v="EZBG"/>
    <x v="0"/>
    <x v="0"/>
    <n v="100"/>
    <x v="0"/>
    <x v="0"/>
    <x v="1"/>
    <s v="TWh"/>
    <n v="0"/>
  </r>
  <r>
    <x v="2"/>
    <s v="EZHR"/>
    <x v="0"/>
    <x v="0"/>
    <n v="100"/>
    <x v="0"/>
    <x v="0"/>
    <x v="1"/>
    <s v="TWh"/>
    <n v="0"/>
  </r>
  <r>
    <x v="3"/>
    <s v="EZCY"/>
    <x v="0"/>
    <x v="0"/>
    <n v="100"/>
    <x v="0"/>
    <x v="0"/>
    <x v="1"/>
    <s v="TWh"/>
    <n v="0"/>
  </r>
  <r>
    <x v="4"/>
    <s v="EZDK"/>
    <x v="0"/>
    <x v="0"/>
    <n v="100"/>
    <x v="0"/>
    <x v="0"/>
    <x v="1"/>
    <s v="TWh"/>
    <n v="0"/>
  </r>
  <r>
    <x v="5"/>
    <s v="EZEE"/>
    <x v="0"/>
    <x v="0"/>
    <n v="100"/>
    <x v="0"/>
    <x v="0"/>
    <x v="1"/>
    <s v="TWh"/>
    <n v="0"/>
  </r>
  <r>
    <x v="6"/>
    <s v="EZFI"/>
    <x v="0"/>
    <x v="0"/>
    <n v="100"/>
    <x v="0"/>
    <x v="0"/>
    <x v="1"/>
    <s v="TWh"/>
    <n v="0"/>
  </r>
  <r>
    <x v="7"/>
    <s v="EZFR"/>
    <x v="0"/>
    <x v="0"/>
    <n v="100"/>
    <x v="0"/>
    <x v="0"/>
    <x v="1"/>
    <s v="TWh"/>
    <n v="0"/>
  </r>
  <r>
    <x v="8"/>
    <s v="EZDE"/>
    <x v="0"/>
    <x v="0"/>
    <n v="100"/>
    <x v="0"/>
    <x v="0"/>
    <x v="1"/>
    <s v="TWh"/>
    <n v="0"/>
  </r>
  <r>
    <x v="9"/>
    <s v="EZGR"/>
    <x v="0"/>
    <x v="0"/>
    <n v="100"/>
    <x v="0"/>
    <x v="0"/>
    <x v="1"/>
    <s v="TWh"/>
    <n v="0"/>
  </r>
  <r>
    <x v="10"/>
    <s v="EZIR"/>
    <x v="0"/>
    <x v="0"/>
    <n v="100"/>
    <x v="0"/>
    <x v="0"/>
    <x v="1"/>
    <s v="TWh"/>
    <n v="0"/>
  </r>
  <r>
    <x v="11"/>
    <s v="EZIT"/>
    <x v="0"/>
    <x v="0"/>
    <n v="100"/>
    <x v="0"/>
    <x v="0"/>
    <x v="1"/>
    <s v="TWh"/>
    <n v="1.2999999999999999E-2"/>
  </r>
  <r>
    <x v="12"/>
    <s v="EZLV"/>
    <x v="0"/>
    <x v="0"/>
    <n v="100"/>
    <x v="0"/>
    <x v="0"/>
    <x v="1"/>
    <s v="TWh"/>
    <n v="0"/>
  </r>
  <r>
    <x v="13"/>
    <s v="EZLT"/>
    <x v="0"/>
    <x v="0"/>
    <n v="100"/>
    <x v="0"/>
    <x v="0"/>
    <x v="1"/>
    <s v="TWh"/>
    <n v="0"/>
  </r>
  <r>
    <x v="14"/>
    <s v="EZMT"/>
    <x v="0"/>
    <x v="0"/>
    <n v="100"/>
    <x v="0"/>
    <x v="0"/>
    <x v="1"/>
    <s v="TWh"/>
    <n v="0"/>
  </r>
  <r>
    <x v="15"/>
    <s v="EZNL"/>
    <x v="0"/>
    <x v="0"/>
    <n v="100"/>
    <x v="0"/>
    <x v="0"/>
    <x v="1"/>
    <s v="TWh"/>
    <n v="0"/>
  </r>
  <r>
    <x v="16"/>
    <s v="EZPL"/>
    <x v="0"/>
    <x v="0"/>
    <n v="100"/>
    <x v="0"/>
    <x v="0"/>
    <x v="1"/>
    <s v="TWh"/>
    <n v="0"/>
  </r>
  <r>
    <x v="17"/>
    <s v="EZPT"/>
    <x v="0"/>
    <x v="0"/>
    <n v="100"/>
    <x v="0"/>
    <x v="0"/>
    <x v="1"/>
    <s v="TWh"/>
    <n v="0"/>
  </r>
  <r>
    <x v="18"/>
    <s v="EZRO"/>
    <x v="0"/>
    <x v="0"/>
    <n v="100"/>
    <x v="0"/>
    <x v="0"/>
    <x v="1"/>
    <s v="TWh"/>
    <n v="0"/>
  </r>
  <r>
    <x v="19"/>
    <s v="EZES"/>
    <x v="0"/>
    <x v="0"/>
    <n v="100"/>
    <x v="0"/>
    <x v="0"/>
    <x v="1"/>
    <s v="TWh"/>
    <n v="0"/>
  </r>
  <r>
    <x v="20"/>
    <s v="EZSE"/>
    <x v="0"/>
    <x v="0"/>
    <n v="100"/>
    <x v="0"/>
    <x v="0"/>
    <x v="1"/>
    <s v="TWh"/>
    <n v="0"/>
  </r>
  <r>
    <x v="21"/>
    <s v="EZUK"/>
    <x v="0"/>
    <x v="0"/>
    <n v="100"/>
    <x v="0"/>
    <x v="0"/>
    <x v="1"/>
    <s v="TWh"/>
    <n v="0"/>
  </r>
  <r>
    <x v="0"/>
    <s v="EZBE"/>
    <x v="0"/>
    <x v="0"/>
    <n v="100"/>
    <x v="0"/>
    <x v="1"/>
    <x v="1"/>
    <s v="TWh"/>
    <n v="0"/>
  </r>
  <r>
    <x v="1"/>
    <s v="EZBG"/>
    <x v="0"/>
    <x v="0"/>
    <n v="100"/>
    <x v="0"/>
    <x v="1"/>
    <x v="1"/>
    <s v="TWh"/>
    <n v="0"/>
  </r>
  <r>
    <x v="2"/>
    <s v="EZHR"/>
    <x v="0"/>
    <x v="0"/>
    <n v="100"/>
    <x v="0"/>
    <x v="1"/>
    <x v="1"/>
    <s v="TWh"/>
    <n v="1.2E-2"/>
  </r>
  <r>
    <x v="3"/>
    <s v="EZCY"/>
    <x v="0"/>
    <x v="0"/>
    <n v="100"/>
    <x v="0"/>
    <x v="1"/>
    <x v="1"/>
    <s v="TWh"/>
    <n v="0"/>
  </r>
  <r>
    <x v="4"/>
    <s v="EZDK"/>
    <x v="0"/>
    <x v="0"/>
    <n v="100"/>
    <x v="0"/>
    <x v="1"/>
    <x v="1"/>
    <s v="TWh"/>
    <n v="0"/>
  </r>
  <r>
    <x v="5"/>
    <s v="EZEE"/>
    <x v="0"/>
    <x v="0"/>
    <n v="100"/>
    <x v="0"/>
    <x v="1"/>
    <x v="1"/>
    <s v="TWh"/>
    <n v="0"/>
  </r>
  <r>
    <x v="6"/>
    <s v="EZFI"/>
    <x v="0"/>
    <x v="0"/>
    <n v="100"/>
    <x v="0"/>
    <x v="1"/>
    <x v="1"/>
    <s v="TWh"/>
    <n v="0"/>
  </r>
  <r>
    <x v="7"/>
    <s v="EZFR"/>
    <x v="0"/>
    <x v="0"/>
    <n v="100"/>
    <x v="0"/>
    <x v="1"/>
    <x v="1"/>
    <s v="TWh"/>
    <n v="0"/>
  </r>
  <r>
    <x v="8"/>
    <s v="EZDE"/>
    <x v="0"/>
    <x v="0"/>
    <n v="100"/>
    <x v="0"/>
    <x v="1"/>
    <x v="1"/>
    <s v="TWh"/>
    <n v="0"/>
  </r>
  <r>
    <x v="9"/>
    <s v="EZGR"/>
    <x v="0"/>
    <x v="0"/>
    <n v="100"/>
    <x v="0"/>
    <x v="1"/>
    <x v="1"/>
    <s v="TWh"/>
    <n v="3.0000000000000001E-3"/>
  </r>
  <r>
    <x v="10"/>
    <s v="EZIR"/>
    <x v="0"/>
    <x v="0"/>
    <n v="100"/>
    <x v="0"/>
    <x v="1"/>
    <x v="1"/>
    <s v="TWh"/>
    <n v="0"/>
  </r>
  <r>
    <x v="11"/>
    <s v="EZIT"/>
    <x v="0"/>
    <x v="0"/>
    <n v="100"/>
    <x v="0"/>
    <x v="1"/>
    <x v="1"/>
    <s v="TWh"/>
    <n v="4.3999999999999997E-2"/>
  </r>
  <r>
    <x v="12"/>
    <s v="EZLV"/>
    <x v="0"/>
    <x v="0"/>
    <n v="100"/>
    <x v="0"/>
    <x v="1"/>
    <x v="1"/>
    <s v="TWh"/>
    <n v="0"/>
  </r>
  <r>
    <x v="13"/>
    <s v="EZLT"/>
    <x v="0"/>
    <x v="0"/>
    <n v="100"/>
    <x v="0"/>
    <x v="1"/>
    <x v="1"/>
    <s v="TWh"/>
    <n v="0"/>
  </r>
  <r>
    <x v="14"/>
    <s v="EZMT"/>
    <x v="0"/>
    <x v="0"/>
    <n v="100"/>
    <x v="0"/>
    <x v="1"/>
    <x v="1"/>
    <s v="TWh"/>
    <n v="0"/>
  </r>
  <r>
    <x v="15"/>
    <s v="EZNL"/>
    <x v="0"/>
    <x v="0"/>
    <n v="100"/>
    <x v="0"/>
    <x v="1"/>
    <x v="1"/>
    <s v="TWh"/>
    <n v="0"/>
  </r>
  <r>
    <x v="16"/>
    <s v="EZPL"/>
    <x v="0"/>
    <x v="0"/>
    <n v="100"/>
    <x v="0"/>
    <x v="1"/>
    <x v="1"/>
    <s v="TWh"/>
    <n v="0"/>
  </r>
  <r>
    <x v="17"/>
    <s v="EZPT"/>
    <x v="0"/>
    <x v="0"/>
    <n v="100"/>
    <x v="0"/>
    <x v="1"/>
    <x v="1"/>
    <s v="TWh"/>
    <n v="0"/>
  </r>
  <r>
    <x v="18"/>
    <s v="EZRO"/>
    <x v="0"/>
    <x v="0"/>
    <n v="100"/>
    <x v="0"/>
    <x v="1"/>
    <x v="1"/>
    <s v="TWh"/>
    <n v="0"/>
  </r>
  <r>
    <x v="19"/>
    <s v="EZES"/>
    <x v="0"/>
    <x v="0"/>
    <n v="100"/>
    <x v="0"/>
    <x v="1"/>
    <x v="1"/>
    <s v="TWh"/>
    <n v="0"/>
  </r>
  <r>
    <x v="20"/>
    <s v="EZSE"/>
    <x v="0"/>
    <x v="0"/>
    <n v="100"/>
    <x v="0"/>
    <x v="1"/>
    <x v="1"/>
    <s v="TWh"/>
    <n v="0"/>
  </r>
  <r>
    <x v="21"/>
    <s v="EZUK"/>
    <x v="0"/>
    <x v="0"/>
    <n v="100"/>
    <x v="0"/>
    <x v="1"/>
    <x v="1"/>
    <s v="TWh"/>
    <n v="0"/>
  </r>
  <r>
    <x v="0"/>
    <s v="EZBE"/>
    <x v="0"/>
    <x v="0"/>
    <n v="100"/>
    <x v="0"/>
    <x v="2"/>
    <x v="1"/>
    <s v="TWh"/>
    <n v="0"/>
  </r>
  <r>
    <x v="1"/>
    <s v="EZBG"/>
    <x v="0"/>
    <x v="0"/>
    <n v="100"/>
    <x v="0"/>
    <x v="2"/>
    <x v="1"/>
    <s v="TWh"/>
    <n v="0"/>
  </r>
  <r>
    <x v="2"/>
    <s v="EZHR"/>
    <x v="0"/>
    <x v="0"/>
    <n v="100"/>
    <x v="0"/>
    <x v="2"/>
    <x v="1"/>
    <s v="TWh"/>
    <n v="8.9999999999999993E-3"/>
  </r>
  <r>
    <x v="3"/>
    <s v="EZCY"/>
    <x v="0"/>
    <x v="0"/>
    <n v="100"/>
    <x v="0"/>
    <x v="2"/>
    <x v="1"/>
    <s v="TWh"/>
    <n v="0"/>
  </r>
  <r>
    <x v="4"/>
    <s v="EZDK"/>
    <x v="0"/>
    <x v="0"/>
    <n v="100"/>
    <x v="0"/>
    <x v="2"/>
    <x v="1"/>
    <s v="TWh"/>
    <n v="0"/>
  </r>
  <r>
    <x v="5"/>
    <s v="EZEE"/>
    <x v="0"/>
    <x v="0"/>
    <n v="100"/>
    <x v="0"/>
    <x v="2"/>
    <x v="1"/>
    <s v="TWh"/>
    <n v="0.1"/>
  </r>
  <r>
    <x v="6"/>
    <s v="EZFI"/>
    <x v="0"/>
    <x v="0"/>
    <n v="100"/>
    <x v="0"/>
    <x v="2"/>
    <x v="1"/>
    <s v="TWh"/>
    <n v="23.044"/>
  </r>
  <r>
    <x v="7"/>
    <s v="EZFR"/>
    <x v="0"/>
    <x v="0"/>
    <n v="100"/>
    <x v="0"/>
    <x v="2"/>
    <x v="1"/>
    <s v="TWh"/>
    <n v="2.0299999999999998"/>
  </r>
  <r>
    <x v="8"/>
    <s v="EZDE"/>
    <x v="0"/>
    <x v="0"/>
    <n v="100"/>
    <x v="0"/>
    <x v="2"/>
    <x v="1"/>
    <s v="TWh"/>
    <n v="4.1319999999999997"/>
  </r>
  <r>
    <x v="9"/>
    <s v="EZGR"/>
    <x v="0"/>
    <x v="0"/>
    <n v="100"/>
    <x v="0"/>
    <x v="2"/>
    <x v="1"/>
    <s v="TWh"/>
    <n v="0.01"/>
  </r>
  <r>
    <x v="10"/>
    <s v="EZIR"/>
    <x v="0"/>
    <x v="0"/>
    <n v="100"/>
    <x v="0"/>
    <x v="2"/>
    <x v="1"/>
    <s v="TWh"/>
    <n v="0"/>
  </r>
  <r>
    <x v="11"/>
    <s v="EZIT"/>
    <x v="0"/>
    <x v="0"/>
    <n v="100"/>
    <x v="0"/>
    <x v="2"/>
    <x v="1"/>
    <s v="TWh"/>
    <n v="0.1"/>
  </r>
  <r>
    <x v="12"/>
    <s v="EZLV"/>
    <x v="0"/>
    <x v="0"/>
    <n v="100"/>
    <x v="0"/>
    <x v="2"/>
    <x v="1"/>
    <s v="TWh"/>
    <n v="0.73199999999999998"/>
  </r>
  <r>
    <x v="13"/>
    <s v="EZLT"/>
    <x v="0"/>
    <x v="0"/>
    <n v="100"/>
    <x v="0"/>
    <x v="2"/>
    <x v="1"/>
    <s v="TWh"/>
    <n v="0"/>
  </r>
  <r>
    <x v="14"/>
    <s v="EZMT"/>
    <x v="0"/>
    <x v="0"/>
    <n v="100"/>
    <x v="0"/>
    <x v="2"/>
    <x v="1"/>
    <s v="TWh"/>
    <n v="0"/>
  </r>
  <r>
    <x v="15"/>
    <s v="EZNL"/>
    <x v="0"/>
    <x v="0"/>
    <n v="100"/>
    <x v="0"/>
    <x v="2"/>
    <x v="1"/>
    <s v="TWh"/>
    <n v="0"/>
  </r>
  <r>
    <x v="16"/>
    <s v="EZPL"/>
    <x v="0"/>
    <x v="0"/>
    <n v="100"/>
    <x v="0"/>
    <x v="2"/>
    <x v="1"/>
    <s v="TWh"/>
    <n v="0"/>
  </r>
  <r>
    <x v="17"/>
    <s v="EZPT"/>
    <x v="0"/>
    <x v="0"/>
    <n v="100"/>
    <x v="0"/>
    <x v="2"/>
    <x v="1"/>
    <s v="TWh"/>
    <n v="0"/>
  </r>
  <r>
    <x v="18"/>
    <s v="EZRO"/>
    <x v="0"/>
    <x v="0"/>
    <n v="100"/>
    <x v="0"/>
    <x v="2"/>
    <x v="1"/>
    <s v="TWh"/>
    <n v="0"/>
  </r>
  <r>
    <x v="19"/>
    <s v="EZES"/>
    <x v="0"/>
    <x v="0"/>
    <n v="100"/>
    <x v="0"/>
    <x v="2"/>
    <x v="1"/>
    <s v="TWh"/>
    <n v="0"/>
  </r>
  <r>
    <x v="20"/>
    <s v="EZSE"/>
    <x v="0"/>
    <x v="0"/>
    <n v="100"/>
    <x v="0"/>
    <x v="2"/>
    <x v="1"/>
    <s v="TWh"/>
    <n v="13.23"/>
  </r>
  <r>
    <x v="21"/>
    <s v="EZUK"/>
    <x v="0"/>
    <x v="0"/>
    <n v="100"/>
    <x v="0"/>
    <x v="2"/>
    <x v="1"/>
    <s v="TWh"/>
    <n v="57.72"/>
  </r>
  <r>
    <x v="0"/>
    <s v="EZBE"/>
    <x v="0"/>
    <x v="1"/>
    <n v="100"/>
    <x v="0"/>
    <x v="0"/>
    <x v="0"/>
    <s v="GWe"/>
    <n v="0"/>
  </r>
  <r>
    <x v="1"/>
    <s v="EZBG"/>
    <x v="0"/>
    <x v="1"/>
    <n v="100"/>
    <x v="0"/>
    <x v="0"/>
    <x v="0"/>
    <s v="GWe"/>
    <n v="0"/>
  </r>
  <r>
    <x v="2"/>
    <s v="EZHR"/>
    <x v="0"/>
    <x v="1"/>
    <n v="100"/>
    <x v="0"/>
    <x v="0"/>
    <x v="0"/>
    <s v="GWe"/>
    <n v="0"/>
  </r>
  <r>
    <x v="3"/>
    <s v="EZCY"/>
    <x v="0"/>
    <x v="1"/>
    <n v="100"/>
    <x v="0"/>
    <x v="0"/>
    <x v="0"/>
    <s v="GWe"/>
    <n v="0"/>
  </r>
  <r>
    <x v="4"/>
    <s v="EZDK"/>
    <x v="0"/>
    <x v="1"/>
    <n v="100"/>
    <x v="0"/>
    <x v="0"/>
    <x v="0"/>
    <s v="GWe"/>
    <n v="0"/>
  </r>
  <r>
    <x v="5"/>
    <s v="EZEE"/>
    <x v="0"/>
    <x v="1"/>
    <n v="100"/>
    <x v="0"/>
    <x v="0"/>
    <x v="0"/>
    <s v="GWe"/>
    <n v="0"/>
  </r>
  <r>
    <x v="6"/>
    <s v="EZFI"/>
    <x v="0"/>
    <x v="1"/>
    <n v="100"/>
    <x v="0"/>
    <x v="0"/>
    <x v="0"/>
    <s v="GWe"/>
    <n v="0"/>
  </r>
  <r>
    <x v="7"/>
    <s v="EZFR"/>
    <x v="0"/>
    <x v="1"/>
    <n v="100"/>
    <x v="0"/>
    <x v="0"/>
    <x v="0"/>
    <s v="GWe"/>
    <n v="0"/>
  </r>
  <r>
    <x v="8"/>
    <s v="EZDE"/>
    <x v="0"/>
    <x v="1"/>
    <n v="100"/>
    <x v="0"/>
    <x v="0"/>
    <x v="0"/>
    <s v="GWe"/>
    <n v="0"/>
  </r>
  <r>
    <x v="9"/>
    <s v="EZGR"/>
    <x v="0"/>
    <x v="1"/>
    <n v="100"/>
    <x v="0"/>
    <x v="0"/>
    <x v="0"/>
    <s v="GWe"/>
    <n v="0"/>
  </r>
  <r>
    <x v="10"/>
    <s v="EZIR"/>
    <x v="0"/>
    <x v="1"/>
    <n v="100"/>
    <x v="0"/>
    <x v="0"/>
    <x v="0"/>
    <s v="GWe"/>
    <n v="0"/>
  </r>
  <r>
    <x v="11"/>
    <s v="EZIT"/>
    <x v="0"/>
    <x v="1"/>
    <n v="100"/>
    <x v="0"/>
    <x v="0"/>
    <x v="0"/>
    <s v="GWe"/>
    <n v="0.11"/>
  </r>
  <r>
    <x v="12"/>
    <s v="EZLV"/>
    <x v="0"/>
    <x v="1"/>
    <n v="100"/>
    <x v="0"/>
    <x v="0"/>
    <x v="0"/>
    <s v="GWe"/>
    <n v="0"/>
  </r>
  <r>
    <x v="13"/>
    <s v="EZLT"/>
    <x v="0"/>
    <x v="1"/>
    <n v="100"/>
    <x v="0"/>
    <x v="0"/>
    <x v="0"/>
    <s v="GWe"/>
    <n v="0"/>
  </r>
  <r>
    <x v="14"/>
    <s v="EZMT"/>
    <x v="0"/>
    <x v="1"/>
    <n v="100"/>
    <x v="0"/>
    <x v="0"/>
    <x v="0"/>
    <s v="GWe"/>
    <n v="0"/>
  </r>
  <r>
    <x v="15"/>
    <s v="EZNL"/>
    <x v="0"/>
    <x v="1"/>
    <n v="100"/>
    <x v="0"/>
    <x v="0"/>
    <x v="0"/>
    <s v="GWe"/>
    <n v="0"/>
  </r>
  <r>
    <x v="16"/>
    <s v="EZPL"/>
    <x v="0"/>
    <x v="1"/>
    <n v="100"/>
    <x v="0"/>
    <x v="0"/>
    <x v="0"/>
    <s v="GWe"/>
    <n v="0"/>
  </r>
  <r>
    <x v="17"/>
    <s v="EZPT"/>
    <x v="0"/>
    <x v="1"/>
    <n v="100"/>
    <x v="0"/>
    <x v="0"/>
    <x v="0"/>
    <s v="GWe"/>
    <n v="0"/>
  </r>
  <r>
    <x v="18"/>
    <s v="EZRO"/>
    <x v="0"/>
    <x v="1"/>
    <n v="100"/>
    <x v="0"/>
    <x v="0"/>
    <x v="0"/>
    <s v="GWe"/>
    <n v="0"/>
  </r>
  <r>
    <x v="19"/>
    <s v="EZES"/>
    <x v="0"/>
    <x v="1"/>
    <n v="100"/>
    <x v="0"/>
    <x v="0"/>
    <x v="0"/>
    <s v="GWe"/>
    <n v="0"/>
  </r>
  <r>
    <x v="20"/>
    <s v="EZSE"/>
    <x v="0"/>
    <x v="1"/>
    <n v="100"/>
    <x v="0"/>
    <x v="0"/>
    <x v="0"/>
    <s v="GWe"/>
    <n v="0"/>
  </r>
  <r>
    <x v="21"/>
    <s v="EZUK"/>
    <x v="0"/>
    <x v="1"/>
    <n v="100"/>
    <x v="0"/>
    <x v="0"/>
    <x v="0"/>
    <s v="GWe"/>
    <n v="0"/>
  </r>
  <r>
    <x v="0"/>
    <s v="EZBE"/>
    <x v="0"/>
    <x v="1"/>
    <n v="100"/>
    <x v="0"/>
    <x v="1"/>
    <x v="0"/>
    <s v="GWe"/>
    <n v="0"/>
  </r>
  <r>
    <x v="1"/>
    <s v="EZBG"/>
    <x v="0"/>
    <x v="1"/>
    <n v="100"/>
    <x v="0"/>
    <x v="1"/>
    <x v="0"/>
    <s v="GWe"/>
    <n v="0"/>
  </r>
  <r>
    <x v="2"/>
    <s v="EZHR"/>
    <x v="0"/>
    <x v="1"/>
    <n v="100"/>
    <x v="0"/>
    <x v="1"/>
    <x v="0"/>
    <s v="GWe"/>
    <n v="0.41099999999999998"/>
  </r>
  <r>
    <x v="3"/>
    <s v="EZCY"/>
    <x v="0"/>
    <x v="1"/>
    <n v="100"/>
    <x v="0"/>
    <x v="1"/>
    <x v="0"/>
    <s v="GWe"/>
    <n v="0"/>
  </r>
  <r>
    <x v="4"/>
    <s v="EZDK"/>
    <x v="0"/>
    <x v="1"/>
    <n v="100"/>
    <x v="0"/>
    <x v="1"/>
    <x v="0"/>
    <s v="GWe"/>
    <n v="0"/>
  </r>
  <r>
    <x v="5"/>
    <s v="EZEE"/>
    <x v="0"/>
    <x v="1"/>
    <n v="100"/>
    <x v="0"/>
    <x v="1"/>
    <x v="0"/>
    <s v="GWe"/>
    <n v="0"/>
  </r>
  <r>
    <x v="6"/>
    <s v="EZFI"/>
    <x v="0"/>
    <x v="1"/>
    <n v="100"/>
    <x v="0"/>
    <x v="1"/>
    <x v="0"/>
    <s v="GWe"/>
    <n v="0"/>
  </r>
  <r>
    <x v="7"/>
    <s v="EZFR"/>
    <x v="0"/>
    <x v="1"/>
    <n v="100"/>
    <x v="0"/>
    <x v="1"/>
    <x v="0"/>
    <s v="GWe"/>
    <n v="0"/>
  </r>
  <r>
    <x v="8"/>
    <s v="EZDE"/>
    <x v="0"/>
    <x v="1"/>
    <n v="100"/>
    <x v="0"/>
    <x v="1"/>
    <x v="0"/>
    <s v="GWe"/>
    <n v="0"/>
  </r>
  <r>
    <x v="9"/>
    <s v="EZGR"/>
    <x v="0"/>
    <x v="1"/>
    <n v="100"/>
    <x v="0"/>
    <x v="1"/>
    <x v="0"/>
    <s v="GWe"/>
    <n v="0"/>
  </r>
  <r>
    <x v="10"/>
    <s v="EZIR"/>
    <x v="0"/>
    <x v="1"/>
    <n v="100"/>
    <x v="0"/>
    <x v="1"/>
    <x v="0"/>
    <s v="GWe"/>
    <n v="0"/>
  </r>
  <r>
    <x v="11"/>
    <s v="EZIT"/>
    <x v="0"/>
    <x v="1"/>
    <n v="100"/>
    <x v="0"/>
    <x v="1"/>
    <x v="0"/>
    <s v="GWe"/>
    <n v="0.29399999999999998"/>
  </r>
  <r>
    <x v="12"/>
    <s v="EZLV"/>
    <x v="0"/>
    <x v="1"/>
    <n v="100"/>
    <x v="0"/>
    <x v="1"/>
    <x v="0"/>
    <s v="GWe"/>
    <n v="0"/>
  </r>
  <r>
    <x v="13"/>
    <s v="EZLT"/>
    <x v="0"/>
    <x v="1"/>
    <n v="100"/>
    <x v="0"/>
    <x v="1"/>
    <x v="0"/>
    <s v="GWe"/>
    <n v="0"/>
  </r>
  <r>
    <x v="14"/>
    <s v="EZMT"/>
    <x v="0"/>
    <x v="1"/>
    <n v="100"/>
    <x v="0"/>
    <x v="1"/>
    <x v="0"/>
    <s v="GWe"/>
    <n v="0"/>
  </r>
  <r>
    <x v="15"/>
    <s v="EZNL"/>
    <x v="0"/>
    <x v="1"/>
    <n v="100"/>
    <x v="0"/>
    <x v="1"/>
    <x v="0"/>
    <s v="GWe"/>
    <n v="0"/>
  </r>
  <r>
    <x v="16"/>
    <s v="EZPL"/>
    <x v="0"/>
    <x v="1"/>
    <n v="100"/>
    <x v="0"/>
    <x v="1"/>
    <x v="0"/>
    <s v="GWe"/>
    <n v="0"/>
  </r>
  <r>
    <x v="17"/>
    <s v="EZPT"/>
    <x v="0"/>
    <x v="1"/>
    <n v="100"/>
    <x v="0"/>
    <x v="1"/>
    <x v="0"/>
    <s v="GWe"/>
    <n v="0"/>
  </r>
  <r>
    <x v="18"/>
    <s v="EZRO"/>
    <x v="0"/>
    <x v="1"/>
    <n v="100"/>
    <x v="0"/>
    <x v="1"/>
    <x v="0"/>
    <s v="GWe"/>
    <n v="0"/>
  </r>
  <r>
    <x v="19"/>
    <s v="EZES"/>
    <x v="0"/>
    <x v="1"/>
    <n v="100"/>
    <x v="0"/>
    <x v="1"/>
    <x v="0"/>
    <s v="GWe"/>
    <n v="0"/>
  </r>
  <r>
    <x v="20"/>
    <s v="EZSE"/>
    <x v="0"/>
    <x v="1"/>
    <n v="100"/>
    <x v="0"/>
    <x v="1"/>
    <x v="0"/>
    <s v="GWe"/>
    <n v="0"/>
  </r>
  <r>
    <x v="21"/>
    <s v="EZUK"/>
    <x v="0"/>
    <x v="1"/>
    <n v="100"/>
    <x v="0"/>
    <x v="1"/>
    <x v="0"/>
    <s v="GWe"/>
    <n v="0"/>
  </r>
  <r>
    <x v="0"/>
    <s v="EZBE"/>
    <x v="0"/>
    <x v="1"/>
    <n v="100"/>
    <x v="0"/>
    <x v="2"/>
    <x v="0"/>
    <s v="GWe"/>
    <n v="0"/>
  </r>
  <r>
    <x v="1"/>
    <s v="EZBG"/>
    <x v="0"/>
    <x v="1"/>
    <n v="100"/>
    <x v="0"/>
    <x v="2"/>
    <x v="0"/>
    <s v="GWe"/>
    <n v="0"/>
  </r>
  <r>
    <x v="2"/>
    <s v="EZHR"/>
    <x v="0"/>
    <x v="1"/>
    <n v="100"/>
    <x v="0"/>
    <x v="2"/>
    <x v="0"/>
    <s v="GWe"/>
    <n v="0.254"/>
  </r>
  <r>
    <x v="3"/>
    <s v="EZCY"/>
    <x v="0"/>
    <x v="1"/>
    <n v="100"/>
    <x v="0"/>
    <x v="2"/>
    <x v="0"/>
    <s v="GWe"/>
    <n v="0"/>
  </r>
  <r>
    <x v="4"/>
    <s v="EZDK"/>
    <x v="0"/>
    <x v="1"/>
    <n v="100"/>
    <x v="0"/>
    <x v="2"/>
    <x v="0"/>
    <s v="GWe"/>
    <n v="0"/>
  </r>
  <r>
    <x v="5"/>
    <s v="EZEE"/>
    <x v="0"/>
    <x v="1"/>
    <n v="100"/>
    <x v="0"/>
    <x v="2"/>
    <x v="0"/>
    <s v="GWe"/>
    <n v="0.155"/>
  </r>
  <r>
    <x v="6"/>
    <s v="EZFI"/>
    <x v="0"/>
    <x v="1"/>
    <n v="100"/>
    <x v="0"/>
    <x v="2"/>
    <x v="0"/>
    <s v="GWe"/>
    <n v="7.83"/>
  </r>
  <r>
    <x v="7"/>
    <s v="EZFR"/>
    <x v="0"/>
    <x v="1"/>
    <n v="100"/>
    <x v="0"/>
    <x v="2"/>
    <x v="0"/>
    <s v="GWe"/>
    <n v="2.75"/>
  </r>
  <r>
    <x v="8"/>
    <s v="EZDE"/>
    <x v="0"/>
    <x v="1"/>
    <n v="100"/>
    <x v="0"/>
    <x v="2"/>
    <x v="0"/>
    <s v="GWe"/>
    <n v="0"/>
  </r>
  <r>
    <x v="9"/>
    <s v="EZGR"/>
    <x v="0"/>
    <x v="1"/>
    <n v="100"/>
    <x v="0"/>
    <x v="2"/>
    <x v="0"/>
    <s v="GWe"/>
    <n v="0"/>
  </r>
  <r>
    <x v="10"/>
    <s v="EZIR"/>
    <x v="0"/>
    <x v="1"/>
    <n v="100"/>
    <x v="0"/>
    <x v="2"/>
    <x v="0"/>
    <s v="GWe"/>
    <n v="0.75"/>
  </r>
  <r>
    <x v="11"/>
    <s v="EZIT"/>
    <x v="0"/>
    <x v="1"/>
    <n v="100"/>
    <x v="0"/>
    <x v="2"/>
    <x v="0"/>
    <s v="GWe"/>
    <n v="0.51200000000000001"/>
  </r>
  <r>
    <x v="12"/>
    <s v="EZLV"/>
    <x v="0"/>
    <x v="1"/>
    <n v="100"/>
    <x v="0"/>
    <x v="2"/>
    <x v="0"/>
    <s v="GWe"/>
    <n v="4.5449999999999999"/>
  </r>
  <r>
    <x v="13"/>
    <s v="EZLT"/>
    <x v="0"/>
    <x v="1"/>
    <n v="100"/>
    <x v="0"/>
    <x v="2"/>
    <x v="0"/>
    <s v="GWe"/>
    <n v="0.33"/>
  </r>
  <r>
    <x v="14"/>
    <s v="EZMT"/>
    <x v="0"/>
    <x v="1"/>
    <n v="100"/>
    <x v="0"/>
    <x v="2"/>
    <x v="0"/>
    <s v="GWe"/>
    <n v="0"/>
  </r>
  <r>
    <x v="15"/>
    <s v="EZNL"/>
    <x v="0"/>
    <x v="1"/>
    <n v="100"/>
    <x v="0"/>
    <x v="2"/>
    <x v="0"/>
    <s v="GWe"/>
    <n v="0"/>
  </r>
  <r>
    <x v="16"/>
    <s v="EZPL"/>
    <x v="0"/>
    <x v="1"/>
    <n v="100"/>
    <x v="0"/>
    <x v="2"/>
    <x v="0"/>
    <s v="GWe"/>
    <n v="0.21"/>
  </r>
  <r>
    <x v="17"/>
    <s v="EZPT"/>
    <x v="0"/>
    <x v="1"/>
    <n v="100"/>
    <x v="0"/>
    <x v="2"/>
    <x v="0"/>
    <s v="GWe"/>
    <n v="0"/>
  </r>
  <r>
    <x v="18"/>
    <s v="EZRO"/>
    <x v="0"/>
    <x v="1"/>
    <n v="100"/>
    <x v="0"/>
    <x v="2"/>
    <x v="0"/>
    <s v="GWe"/>
    <n v="0.185"/>
  </r>
  <r>
    <x v="19"/>
    <s v="EZES"/>
    <x v="0"/>
    <x v="1"/>
    <n v="100"/>
    <x v="0"/>
    <x v="2"/>
    <x v="0"/>
    <s v="GWe"/>
    <n v="0"/>
  </r>
  <r>
    <x v="20"/>
    <s v="EZSE"/>
    <x v="0"/>
    <x v="1"/>
    <n v="100"/>
    <x v="0"/>
    <x v="2"/>
    <x v="0"/>
    <s v="GWe"/>
    <n v="7.51"/>
  </r>
  <r>
    <x v="21"/>
    <s v="EZUK"/>
    <x v="0"/>
    <x v="1"/>
    <n v="100"/>
    <x v="0"/>
    <x v="2"/>
    <x v="0"/>
    <s v="GWe"/>
    <n v="30.35"/>
  </r>
  <r>
    <x v="0"/>
    <s v="EZBE"/>
    <x v="0"/>
    <x v="1"/>
    <n v="100"/>
    <x v="0"/>
    <x v="0"/>
    <x v="1"/>
    <s v="TWh"/>
    <n v="0"/>
  </r>
  <r>
    <x v="1"/>
    <s v="EZBG"/>
    <x v="0"/>
    <x v="1"/>
    <n v="100"/>
    <x v="0"/>
    <x v="0"/>
    <x v="1"/>
    <s v="TWh"/>
    <n v="0"/>
  </r>
  <r>
    <x v="2"/>
    <s v="EZHR"/>
    <x v="0"/>
    <x v="1"/>
    <n v="100"/>
    <x v="0"/>
    <x v="0"/>
    <x v="1"/>
    <s v="TWh"/>
    <n v="0"/>
  </r>
  <r>
    <x v="3"/>
    <s v="EZCY"/>
    <x v="0"/>
    <x v="1"/>
    <n v="100"/>
    <x v="0"/>
    <x v="0"/>
    <x v="1"/>
    <s v="TWh"/>
    <n v="0"/>
  </r>
  <r>
    <x v="4"/>
    <s v="EZDK"/>
    <x v="0"/>
    <x v="1"/>
    <n v="100"/>
    <x v="0"/>
    <x v="0"/>
    <x v="1"/>
    <s v="TWh"/>
    <n v="0"/>
  </r>
  <r>
    <x v="5"/>
    <s v="EZEE"/>
    <x v="0"/>
    <x v="1"/>
    <n v="100"/>
    <x v="0"/>
    <x v="0"/>
    <x v="1"/>
    <s v="TWh"/>
    <n v="0"/>
  </r>
  <r>
    <x v="6"/>
    <s v="EZFI"/>
    <x v="0"/>
    <x v="1"/>
    <n v="100"/>
    <x v="0"/>
    <x v="0"/>
    <x v="1"/>
    <s v="TWh"/>
    <n v="0"/>
  </r>
  <r>
    <x v="7"/>
    <s v="EZFR"/>
    <x v="0"/>
    <x v="1"/>
    <n v="100"/>
    <x v="0"/>
    <x v="0"/>
    <x v="1"/>
    <s v="TWh"/>
    <n v="0"/>
  </r>
  <r>
    <x v="8"/>
    <s v="EZDE"/>
    <x v="0"/>
    <x v="1"/>
    <n v="100"/>
    <x v="0"/>
    <x v="0"/>
    <x v="1"/>
    <s v="TWh"/>
    <n v="0"/>
  </r>
  <r>
    <x v="9"/>
    <s v="EZGR"/>
    <x v="0"/>
    <x v="1"/>
    <n v="100"/>
    <x v="0"/>
    <x v="0"/>
    <x v="1"/>
    <s v="TWh"/>
    <n v="0"/>
  </r>
  <r>
    <x v="10"/>
    <s v="EZIR"/>
    <x v="0"/>
    <x v="1"/>
    <n v="100"/>
    <x v="0"/>
    <x v="0"/>
    <x v="1"/>
    <s v="TWh"/>
    <n v="0"/>
  </r>
  <r>
    <x v="11"/>
    <s v="EZIT"/>
    <x v="0"/>
    <x v="1"/>
    <n v="100"/>
    <x v="0"/>
    <x v="0"/>
    <x v="1"/>
    <s v="TWh"/>
    <n v="0.16800000000000001"/>
  </r>
  <r>
    <x v="12"/>
    <s v="EZLV"/>
    <x v="0"/>
    <x v="1"/>
    <n v="100"/>
    <x v="0"/>
    <x v="0"/>
    <x v="1"/>
    <s v="TWh"/>
    <n v="0"/>
  </r>
  <r>
    <x v="13"/>
    <s v="EZLT"/>
    <x v="0"/>
    <x v="1"/>
    <n v="100"/>
    <x v="0"/>
    <x v="0"/>
    <x v="1"/>
    <s v="TWh"/>
    <n v="0"/>
  </r>
  <r>
    <x v="14"/>
    <s v="EZMT"/>
    <x v="0"/>
    <x v="1"/>
    <n v="100"/>
    <x v="0"/>
    <x v="0"/>
    <x v="1"/>
    <s v="TWh"/>
    <n v="0"/>
  </r>
  <r>
    <x v="15"/>
    <s v="EZNL"/>
    <x v="0"/>
    <x v="1"/>
    <n v="100"/>
    <x v="0"/>
    <x v="0"/>
    <x v="1"/>
    <s v="TWh"/>
    <n v="0"/>
  </r>
  <r>
    <x v="16"/>
    <s v="EZPL"/>
    <x v="0"/>
    <x v="1"/>
    <n v="100"/>
    <x v="0"/>
    <x v="0"/>
    <x v="1"/>
    <s v="TWh"/>
    <n v="0"/>
  </r>
  <r>
    <x v="17"/>
    <s v="EZPT"/>
    <x v="0"/>
    <x v="1"/>
    <n v="100"/>
    <x v="0"/>
    <x v="0"/>
    <x v="1"/>
    <s v="TWh"/>
    <n v="0"/>
  </r>
  <r>
    <x v="18"/>
    <s v="EZRO"/>
    <x v="0"/>
    <x v="1"/>
    <n v="100"/>
    <x v="0"/>
    <x v="0"/>
    <x v="1"/>
    <s v="TWh"/>
    <n v="0"/>
  </r>
  <r>
    <x v="19"/>
    <s v="EZES"/>
    <x v="0"/>
    <x v="1"/>
    <n v="100"/>
    <x v="0"/>
    <x v="0"/>
    <x v="1"/>
    <s v="TWh"/>
    <n v="0"/>
  </r>
  <r>
    <x v="20"/>
    <s v="EZSE"/>
    <x v="0"/>
    <x v="1"/>
    <n v="100"/>
    <x v="0"/>
    <x v="0"/>
    <x v="1"/>
    <s v="TWh"/>
    <n v="0"/>
  </r>
  <r>
    <x v="21"/>
    <s v="EZUK"/>
    <x v="0"/>
    <x v="1"/>
    <n v="100"/>
    <x v="0"/>
    <x v="0"/>
    <x v="1"/>
    <s v="TWh"/>
    <n v="0"/>
  </r>
  <r>
    <x v="0"/>
    <s v="EZBE"/>
    <x v="0"/>
    <x v="1"/>
    <n v="100"/>
    <x v="0"/>
    <x v="1"/>
    <x v="1"/>
    <s v="TWh"/>
    <n v="0"/>
  </r>
  <r>
    <x v="1"/>
    <s v="EZBG"/>
    <x v="0"/>
    <x v="1"/>
    <n v="100"/>
    <x v="0"/>
    <x v="1"/>
    <x v="1"/>
    <s v="TWh"/>
    <n v="0"/>
  </r>
  <r>
    <x v="2"/>
    <s v="EZHR"/>
    <x v="0"/>
    <x v="1"/>
    <n v="100"/>
    <x v="0"/>
    <x v="1"/>
    <x v="1"/>
    <s v="TWh"/>
    <n v="0.81100000000000005"/>
  </r>
  <r>
    <x v="3"/>
    <s v="EZCY"/>
    <x v="0"/>
    <x v="1"/>
    <n v="100"/>
    <x v="0"/>
    <x v="1"/>
    <x v="1"/>
    <s v="TWh"/>
    <n v="0"/>
  </r>
  <r>
    <x v="4"/>
    <s v="EZDK"/>
    <x v="0"/>
    <x v="1"/>
    <n v="100"/>
    <x v="0"/>
    <x v="1"/>
    <x v="1"/>
    <s v="TWh"/>
    <n v="0"/>
  </r>
  <r>
    <x v="5"/>
    <s v="EZEE"/>
    <x v="0"/>
    <x v="1"/>
    <n v="100"/>
    <x v="0"/>
    <x v="1"/>
    <x v="1"/>
    <s v="TWh"/>
    <n v="0"/>
  </r>
  <r>
    <x v="6"/>
    <s v="EZFI"/>
    <x v="0"/>
    <x v="1"/>
    <n v="100"/>
    <x v="0"/>
    <x v="1"/>
    <x v="1"/>
    <s v="TWh"/>
    <n v="0"/>
  </r>
  <r>
    <x v="7"/>
    <s v="EZFR"/>
    <x v="0"/>
    <x v="1"/>
    <n v="100"/>
    <x v="0"/>
    <x v="1"/>
    <x v="1"/>
    <s v="TWh"/>
    <n v="0"/>
  </r>
  <r>
    <x v="8"/>
    <s v="EZDE"/>
    <x v="0"/>
    <x v="1"/>
    <n v="100"/>
    <x v="0"/>
    <x v="1"/>
    <x v="1"/>
    <s v="TWh"/>
    <n v="0"/>
  </r>
  <r>
    <x v="9"/>
    <s v="EZGR"/>
    <x v="0"/>
    <x v="1"/>
    <n v="100"/>
    <x v="0"/>
    <x v="1"/>
    <x v="1"/>
    <s v="TWh"/>
    <n v="0"/>
  </r>
  <r>
    <x v="10"/>
    <s v="EZIR"/>
    <x v="0"/>
    <x v="1"/>
    <n v="100"/>
    <x v="0"/>
    <x v="1"/>
    <x v="1"/>
    <s v="TWh"/>
    <n v="0"/>
  </r>
  <r>
    <x v="11"/>
    <s v="EZIT"/>
    <x v="0"/>
    <x v="1"/>
    <n v="100"/>
    <x v="0"/>
    <x v="1"/>
    <x v="1"/>
    <s v="TWh"/>
    <n v="0.57899999999999996"/>
  </r>
  <r>
    <x v="12"/>
    <s v="EZLV"/>
    <x v="0"/>
    <x v="1"/>
    <n v="100"/>
    <x v="0"/>
    <x v="1"/>
    <x v="1"/>
    <s v="TWh"/>
    <n v="0"/>
  </r>
  <r>
    <x v="13"/>
    <s v="EZLT"/>
    <x v="0"/>
    <x v="1"/>
    <n v="100"/>
    <x v="0"/>
    <x v="1"/>
    <x v="1"/>
    <s v="TWh"/>
    <n v="0"/>
  </r>
  <r>
    <x v="14"/>
    <s v="EZMT"/>
    <x v="0"/>
    <x v="1"/>
    <n v="100"/>
    <x v="0"/>
    <x v="1"/>
    <x v="1"/>
    <s v="TWh"/>
    <n v="0"/>
  </r>
  <r>
    <x v="15"/>
    <s v="EZNL"/>
    <x v="0"/>
    <x v="1"/>
    <n v="100"/>
    <x v="0"/>
    <x v="1"/>
    <x v="1"/>
    <s v="TWh"/>
    <n v="0"/>
  </r>
  <r>
    <x v="16"/>
    <s v="EZPL"/>
    <x v="0"/>
    <x v="1"/>
    <n v="100"/>
    <x v="0"/>
    <x v="1"/>
    <x v="1"/>
    <s v="TWh"/>
    <n v="0"/>
  </r>
  <r>
    <x v="17"/>
    <s v="EZPT"/>
    <x v="0"/>
    <x v="1"/>
    <n v="100"/>
    <x v="0"/>
    <x v="1"/>
    <x v="1"/>
    <s v="TWh"/>
    <n v="0"/>
  </r>
  <r>
    <x v="18"/>
    <s v="EZRO"/>
    <x v="0"/>
    <x v="1"/>
    <n v="100"/>
    <x v="0"/>
    <x v="1"/>
    <x v="1"/>
    <s v="TWh"/>
    <n v="0"/>
  </r>
  <r>
    <x v="19"/>
    <s v="EZES"/>
    <x v="0"/>
    <x v="1"/>
    <n v="100"/>
    <x v="0"/>
    <x v="1"/>
    <x v="1"/>
    <s v="TWh"/>
    <n v="0"/>
  </r>
  <r>
    <x v="20"/>
    <s v="EZSE"/>
    <x v="0"/>
    <x v="1"/>
    <n v="100"/>
    <x v="0"/>
    <x v="1"/>
    <x v="1"/>
    <s v="TWh"/>
    <n v="0"/>
  </r>
  <r>
    <x v="21"/>
    <s v="EZUK"/>
    <x v="0"/>
    <x v="1"/>
    <n v="100"/>
    <x v="0"/>
    <x v="1"/>
    <x v="1"/>
    <s v="TWh"/>
    <n v="0"/>
  </r>
  <r>
    <x v="0"/>
    <s v="EZBE"/>
    <x v="0"/>
    <x v="1"/>
    <n v="100"/>
    <x v="0"/>
    <x v="2"/>
    <x v="1"/>
    <s v="TWh"/>
    <n v="0"/>
  </r>
  <r>
    <x v="1"/>
    <s v="EZBG"/>
    <x v="0"/>
    <x v="1"/>
    <n v="100"/>
    <x v="0"/>
    <x v="2"/>
    <x v="1"/>
    <s v="TWh"/>
    <n v="0"/>
  </r>
  <r>
    <x v="2"/>
    <s v="EZHR"/>
    <x v="0"/>
    <x v="1"/>
    <n v="100"/>
    <x v="0"/>
    <x v="2"/>
    <x v="1"/>
    <s v="TWh"/>
    <n v="0.61"/>
  </r>
  <r>
    <x v="3"/>
    <s v="EZCY"/>
    <x v="0"/>
    <x v="1"/>
    <n v="100"/>
    <x v="0"/>
    <x v="2"/>
    <x v="1"/>
    <s v="TWh"/>
    <n v="0"/>
  </r>
  <r>
    <x v="4"/>
    <s v="EZDK"/>
    <x v="0"/>
    <x v="1"/>
    <n v="100"/>
    <x v="0"/>
    <x v="2"/>
    <x v="1"/>
    <s v="TWh"/>
    <n v="0"/>
  </r>
  <r>
    <x v="5"/>
    <s v="EZEE"/>
    <x v="0"/>
    <x v="1"/>
    <n v="100"/>
    <x v="0"/>
    <x v="2"/>
    <x v="1"/>
    <s v="TWh"/>
    <n v="0.621"/>
  </r>
  <r>
    <x v="6"/>
    <s v="EZFI"/>
    <x v="0"/>
    <x v="1"/>
    <n v="100"/>
    <x v="0"/>
    <x v="2"/>
    <x v="1"/>
    <s v="TWh"/>
    <n v="31.163"/>
  </r>
  <r>
    <x v="7"/>
    <s v="EZFR"/>
    <x v="0"/>
    <x v="1"/>
    <n v="100"/>
    <x v="0"/>
    <x v="2"/>
    <x v="1"/>
    <s v="TWh"/>
    <n v="10.058999999999999"/>
  </r>
  <r>
    <x v="8"/>
    <s v="EZDE"/>
    <x v="0"/>
    <x v="1"/>
    <n v="100"/>
    <x v="0"/>
    <x v="2"/>
    <x v="1"/>
    <s v="TWh"/>
    <n v="0"/>
  </r>
  <r>
    <x v="9"/>
    <s v="EZGR"/>
    <x v="0"/>
    <x v="1"/>
    <n v="100"/>
    <x v="0"/>
    <x v="2"/>
    <x v="1"/>
    <s v="TWh"/>
    <n v="0"/>
  </r>
  <r>
    <x v="10"/>
    <s v="EZIR"/>
    <x v="0"/>
    <x v="1"/>
    <n v="100"/>
    <x v="0"/>
    <x v="2"/>
    <x v="1"/>
    <s v="TWh"/>
    <n v="3.4620000000000002"/>
  </r>
  <r>
    <x v="11"/>
    <s v="EZIT"/>
    <x v="0"/>
    <x v="1"/>
    <n v="100"/>
    <x v="0"/>
    <x v="2"/>
    <x v="1"/>
    <s v="TWh"/>
    <n v="1.3049999999999999"/>
  </r>
  <r>
    <x v="12"/>
    <s v="EZLV"/>
    <x v="0"/>
    <x v="1"/>
    <n v="100"/>
    <x v="0"/>
    <x v="2"/>
    <x v="1"/>
    <s v="TWh"/>
    <n v="18.486000000000001"/>
  </r>
  <r>
    <x v="13"/>
    <s v="EZLT"/>
    <x v="0"/>
    <x v="1"/>
    <n v="100"/>
    <x v="0"/>
    <x v="2"/>
    <x v="1"/>
    <s v="TWh"/>
    <n v="1.321"/>
  </r>
  <r>
    <x v="14"/>
    <s v="EZMT"/>
    <x v="0"/>
    <x v="1"/>
    <n v="100"/>
    <x v="0"/>
    <x v="2"/>
    <x v="1"/>
    <s v="TWh"/>
    <n v="0"/>
  </r>
  <r>
    <x v="15"/>
    <s v="EZNL"/>
    <x v="0"/>
    <x v="1"/>
    <n v="100"/>
    <x v="0"/>
    <x v="2"/>
    <x v="1"/>
    <s v="TWh"/>
    <n v="0"/>
  </r>
  <r>
    <x v="16"/>
    <s v="EZPL"/>
    <x v="0"/>
    <x v="1"/>
    <n v="100"/>
    <x v="0"/>
    <x v="2"/>
    <x v="1"/>
    <s v="TWh"/>
    <n v="0.83099999999999996"/>
  </r>
  <r>
    <x v="17"/>
    <s v="EZPT"/>
    <x v="0"/>
    <x v="1"/>
    <n v="100"/>
    <x v="0"/>
    <x v="2"/>
    <x v="1"/>
    <s v="TWh"/>
    <n v="0"/>
  </r>
  <r>
    <x v="18"/>
    <s v="EZRO"/>
    <x v="0"/>
    <x v="1"/>
    <n v="100"/>
    <x v="0"/>
    <x v="2"/>
    <x v="1"/>
    <s v="TWh"/>
    <n v="0.57899999999999996"/>
  </r>
  <r>
    <x v="19"/>
    <s v="EZES"/>
    <x v="0"/>
    <x v="1"/>
    <n v="100"/>
    <x v="0"/>
    <x v="2"/>
    <x v="1"/>
    <s v="TWh"/>
    <n v="0"/>
  </r>
  <r>
    <x v="20"/>
    <s v="EZSE"/>
    <x v="0"/>
    <x v="1"/>
    <n v="100"/>
    <x v="0"/>
    <x v="2"/>
    <x v="1"/>
    <s v="TWh"/>
    <n v="28.966000000000001"/>
  </r>
  <r>
    <x v="21"/>
    <s v="EZUK"/>
    <x v="0"/>
    <x v="1"/>
    <n v="100"/>
    <x v="0"/>
    <x v="2"/>
    <x v="1"/>
    <s v="TWh"/>
    <n v="129.23599999999999"/>
  </r>
  <r>
    <x v="0"/>
    <s v="EZBE"/>
    <x v="0"/>
    <x v="2"/>
    <n v="100"/>
    <x v="0"/>
    <x v="0"/>
    <x v="0"/>
    <s v="GWe"/>
    <n v="0"/>
  </r>
  <r>
    <x v="1"/>
    <s v="EZBG"/>
    <x v="0"/>
    <x v="2"/>
    <n v="100"/>
    <x v="0"/>
    <x v="0"/>
    <x v="0"/>
    <s v="GWe"/>
    <n v="0"/>
  </r>
  <r>
    <x v="2"/>
    <s v="EZHR"/>
    <x v="0"/>
    <x v="2"/>
    <n v="100"/>
    <x v="0"/>
    <x v="0"/>
    <x v="0"/>
    <s v="GWe"/>
    <n v="0"/>
  </r>
  <r>
    <x v="3"/>
    <s v="EZCY"/>
    <x v="0"/>
    <x v="2"/>
    <n v="100"/>
    <x v="0"/>
    <x v="0"/>
    <x v="0"/>
    <s v="GWe"/>
    <n v="0"/>
  </r>
  <r>
    <x v="4"/>
    <s v="EZDK"/>
    <x v="0"/>
    <x v="2"/>
    <n v="100"/>
    <x v="0"/>
    <x v="0"/>
    <x v="0"/>
    <s v="GWe"/>
    <n v="0"/>
  </r>
  <r>
    <x v="5"/>
    <s v="EZEE"/>
    <x v="0"/>
    <x v="2"/>
    <n v="100"/>
    <x v="0"/>
    <x v="0"/>
    <x v="0"/>
    <s v="GWe"/>
    <n v="0"/>
  </r>
  <r>
    <x v="6"/>
    <s v="EZFI"/>
    <x v="0"/>
    <x v="2"/>
    <n v="100"/>
    <x v="0"/>
    <x v="0"/>
    <x v="0"/>
    <s v="GWe"/>
    <n v="0"/>
  </r>
  <r>
    <x v="7"/>
    <s v="EZFR"/>
    <x v="0"/>
    <x v="2"/>
    <n v="100"/>
    <x v="0"/>
    <x v="0"/>
    <x v="0"/>
    <s v="GWe"/>
    <n v="0"/>
  </r>
  <r>
    <x v="8"/>
    <s v="EZDE"/>
    <x v="0"/>
    <x v="2"/>
    <n v="100"/>
    <x v="0"/>
    <x v="0"/>
    <x v="0"/>
    <s v="GWe"/>
    <n v="0"/>
  </r>
  <r>
    <x v="9"/>
    <s v="EZGR"/>
    <x v="0"/>
    <x v="2"/>
    <n v="100"/>
    <x v="0"/>
    <x v="0"/>
    <x v="0"/>
    <s v="GWe"/>
    <n v="0"/>
  </r>
  <r>
    <x v="10"/>
    <s v="EZIR"/>
    <x v="0"/>
    <x v="2"/>
    <n v="100"/>
    <x v="0"/>
    <x v="0"/>
    <x v="0"/>
    <s v="GWe"/>
    <n v="0"/>
  </r>
  <r>
    <x v="11"/>
    <s v="EZIT"/>
    <x v="0"/>
    <x v="2"/>
    <n v="100"/>
    <x v="0"/>
    <x v="0"/>
    <x v="0"/>
    <s v="GWe"/>
    <n v="0"/>
  </r>
  <r>
    <x v="12"/>
    <s v="EZLV"/>
    <x v="0"/>
    <x v="2"/>
    <n v="100"/>
    <x v="0"/>
    <x v="0"/>
    <x v="0"/>
    <s v="GWe"/>
    <n v="0"/>
  </r>
  <r>
    <x v="13"/>
    <s v="EZLT"/>
    <x v="0"/>
    <x v="2"/>
    <n v="100"/>
    <x v="0"/>
    <x v="0"/>
    <x v="0"/>
    <s v="GWe"/>
    <n v="0"/>
  </r>
  <r>
    <x v="14"/>
    <s v="EZMT"/>
    <x v="0"/>
    <x v="2"/>
    <n v="100"/>
    <x v="0"/>
    <x v="0"/>
    <x v="0"/>
    <s v="GWe"/>
    <n v="0"/>
  </r>
  <r>
    <x v="15"/>
    <s v="EZNL"/>
    <x v="0"/>
    <x v="2"/>
    <n v="100"/>
    <x v="0"/>
    <x v="0"/>
    <x v="0"/>
    <s v="GWe"/>
    <n v="0"/>
  </r>
  <r>
    <x v="16"/>
    <s v="EZPL"/>
    <x v="0"/>
    <x v="2"/>
    <n v="100"/>
    <x v="0"/>
    <x v="0"/>
    <x v="0"/>
    <s v="GWe"/>
    <n v="0"/>
  </r>
  <r>
    <x v="17"/>
    <s v="EZPT"/>
    <x v="0"/>
    <x v="2"/>
    <n v="100"/>
    <x v="0"/>
    <x v="0"/>
    <x v="0"/>
    <s v="GWe"/>
    <n v="0"/>
  </r>
  <r>
    <x v="18"/>
    <s v="EZRO"/>
    <x v="0"/>
    <x v="2"/>
    <n v="100"/>
    <x v="0"/>
    <x v="0"/>
    <x v="0"/>
    <s v="GWe"/>
    <n v="0"/>
  </r>
  <r>
    <x v="19"/>
    <s v="EZES"/>
    <x v="0"/>
    <x v="2"/>
    <n v="100"/>
    <x v="0"/>
    <x v="0"/>
    <x v="0"/>
    <s v="GWe"/>
    <n v="0"/>
  </r>
  <r>
    <x v="20"/>
    <s v="EZSE"/>
    <x v="0"/>
    <x v="2"/>
    <n v="100"/>
    <x v="0"/>
    <x v="0"/>
    <x v="0"/>
    <s v="GWe"/>
    <n v="0"/>
  </r>
  <r>
    <x v="21"/>
    <s v="EZUK"/>
    <x v="0"/>
    <x v="2"/>
    <n v="100"/>
    <x v="0"/>
    <x v="0"/>
    <x v="0"/>
    <s v="GWe"/>
    <n v="0"/>
  </r>
  <r>
    <x v="0"/>
    <s v="EZBE"/>
    <x v="0"/>
    <x v="2"/>
    <n v="100"/>
    <x v="0"/>
    <x v="1"/>
    <x v="0"/>
    <s v="GWe"/>
    <n v="0"/>
  </r>
  <r>
    <x v="1"/>
    <s v="EZBG"/>
    <x v="0"/>
    <x v="2"/>
    <n v="100"/>
    <x v="0"/>
    <x v="1"/>
    <x v="0"/>
    <s v="GWe"/>
    <n v="0"/>
  </r>
  <r>
    <x v="2"/>
    <s v="EZHR"/>
    <x v="0"/>
    <x v="2"/>
    <n v="100"/>
    <x v="0"/>
    <x v="1"/>
    <x v="0"/>
    <s v="GWe"/>
    <n v="0"/>
  </r>
  <r>
    <x v="3"/>
    <s v="EZCY"/>
    <x v="0"/>
    <x v="2"/>
    <n v="100"/>
    <x v="0"/>
    <x v="1"/>
    <x v="0"/>
    <s v="GWe"/>
    <n v="0"/>
  </r>
  <r>
    <x v="4"/>
    <s v="EZDK"/>
    <x v="0"/>
    <x v="2"/>
    <n v="100"/>
    <x v="0"/>
    <x v="1"/>
    <x v="0"/>
    <s v="GWe"/>
    <n v="0"/>
  </r>
  <r>
    <x v="5"/>
    <s v="EZEE"/>
    <x v="0"/>
    <x v="2"/>
    <n v="100"/>
    <x v="0"/>
    <x v="1"/>
    <x v="0"/>
    <s v="GWe"/>
    <n v="0"/>
  </r>
  <r>
    <x v="6"/>
    <s v="EZFI"/>
    <x v="0"/>
    <x v="2"/>
    <n v="100"/>
    <x v="0"/>
    <x v="1"/>
    <x v="0"/>
    <s v="GWe"/>
    <n v="0"/>
  </r>
  <r>
    <x v="7"/>
    <s v="EZFR"/>
    <x v="0"/>
    <x v="2"/>
    <n v="100"/>
    <x v="0"/>
    <x v="1"/>
    <x v="0"/>
    <s v="GWe"/>
    <n v="0"/>
  </r>
  <r>
    <x v="8"/>
    <s v="EZDE"/>
    <x v="0"/>
    <x v="2"/>
    <n v="100"/>
    <x v="0"/>
    <x v="1"/>
    <x v="0"/>
    <s v="GWe"/>
    <n v="0"/>
  </r>
  <r>
    <x v="9"/>
    <s v="EZGR"/>
    <x v="0"/>
    <x v="2"/>
    <n v="100"/>
    <x v="0"/>
    <x v="1"/>
    <x v="0"/>
    <s v="GWe"/>
    <n v="0"/>
  </r>
  <r>
    <x v="10"/>
    <s v="EZIR"/>
    <x v="0"/>
    <x v="2"/>
    <n v="100"/>
    <x v="0"/>
    <x v="1"/>
    <x v="0"/>
    <s v="GWe"/>
    <n v="0"/>
  </r>
  <r>
    <x v="11"/>
    <s v="EZIT"/>
    <x v="0"/>
    <x v="2"/>
    <n v="100"/>
    <x v="0"/>
    <x v="1"/>
    <x v="0"/>
    <s v="GWe"/>
    <n v="0"/>
  </r>
  <r>
    <x v="12"/>
    <s v="EZLV"/>
    <x v="0"/>
    <x v="2"/>
    <n v="100"/>
    <x v="0"/>
    <x v="1"/>
    <x v="0"/>
    <s v="GWe"/>
    <n v="0"/>
  </r>
  <r>
    <x v="13"/>
    <s v="EZLT"/>
    <x v="0"/>
    <x v="2"/>
    <n v="100"/>
    <x v="0"/>
    <x v="1"/>
    <x v="0"/>
    <s v="GWe"/>
    <n v="0"/>
  </r>
  <r>
    <x v="14"/>
    <s v="EZMT"/>
    <x v="0"/>
    <x v="2"/>
    <n v="100"/>
    <x v="0"/>
    <x v="1"/>
    <x v="0"/>
    <s v="GWe"/>
    <n v="0"/>
  </r>
  <r>
    <x v="15"/>
    <s v="EZNL"/>
    <x v="0"/>
    <x v="2"/>
    <n v="100"/>
    <x v="0"/>
    <x v="1"/>
    <x v="0"/>
    <s v="GWe"/>
    <n v="0"/>
  </r>
  <r>
    <x v="16"/>
    <s v="EZPL"/>
    <x v="0"/>
    <x v="2"/>
    <n v="100"/>
    <x v="0"/>
    <x v="1"/>
    <x v="0"/>
    <s v="GWe"/>
    <n v="0"/>
  </r>
  <r>
    <x v="17"/>
    <s v="EZPT"/>
    <x v="0"/>
    <x v="2"/>
    <n v="100"/>
    <x v="0"/>
    <x v="1"/>
    <x v="0"/>
    <s v="GWe"/>
    <n v="0"/>
  </r>
  <r>
    <x v="18"/>
    <s v="EZRO"/>
    <x v="0"/>
    <x v="2"/>
    <n v="100"/>
    <x v="0"/>
    <x v="1"/>
    <x v="0"/>
    <s v="GWe"/>
    <n v="0"/>
  </r>
  <r>
    <x v="19"/>
    <s v="EZES"/>
    <x v="0"/>
    <x v="2"/>
    <n v="100"/>
    <x v="0"/>
    <x v="1"/>
    <x v="0"/>
    <s v="GWe"/>
    <n v="0"/>
  </r>
  <r>
    <x v="20"/>
    <s v="EZSE"/>
    <x v="0"/>
    <x v="2"/>
    <n v="100"/>
    <x v="0"/>
    <x v="1"/>
    <x v="0"/>
    <s v="GWe"/>
    <n v="0"/>
  </r>
  <r>
    <x v="21"/>
    <s v="EZUK"/>
    <x v="0"/>
    <x v="2"/>
    <n v="100"/>
    <x v="0"/>
    <x v="1"/>
    <x v="0"/>
    <s v="GWe"/>
    <n v="0"/>
  </r>
  <r>
    <x v="0"/>
    <s v="EZBE"/>
    <x v="0"/>
    <x v="2"/>
    <n v="100"/>
    <x v="0"/>
    <x v="2"/>
    <x v="0"/>
    <s v="GWe"/>
    <n v="0"/>
  </r>
  <r>
    <x v="1"/>
    <s v="EZBG"/>
    <x v="0"/>
    <x v="2"/>
    <n v="100"/>
    <x v="0"/>
    <x v="2"/>
    <x v="0"/>
    <s v="GWe"/>
    <n v="0"/>
  </r>
  <r>
    <x v="2"/>
    <s v="EZHR"/>
    <x v="0"/>
    <x v="2"/>
    <n v="100"/>
    <x v="0"/>
    <x v="2"/>
    <x v="0"/>
    <s v="GWe"/>
    <n v="0"/>
  </r>
  <r>
    <x v="3"/>
    <s v="EZCY"/>
    <x v="0"/>
    <x v="2"/>
    <n v="100"/>
    <x v="0"/>
    <x v="2"/>
    <x v="0"/>
    <s v="GWe"/>
    <n v="0"/>
  </r>
  <r>
    <x v="4"/>
    <s v="EZDK"/>
    <x v="0"/>
    <x v="2"/>
    <n v="100"/>
    <x v="0"/>
    <x v="2"/>
    <x v="0"/>
    <s v="GWe"/>
    <n v="0"/>
  </r>
  <r>
    <x v="5"/>
    <s v="EZEE"/>
    <x v="0"/>
    <x v="2"/>
    <n v="100"/>
    <x v="0"/>
    <x v="2"/>
    <x v="0"/>
    <s v="GWe"/>
    <n v="0"/>
  </r>
  <r>
    <x v="6"/>
    <s v="EZFI"/>
    <x v="0"/>
    <x v="2"/>
    <n v="100"/>
    <x v="0"/>
    <x v="2"/>
    <x v="0"/>
    <s v="GWe"/>
    <n v="0"/>
  </r>
  <r>
    <x v="7"/>
    <s v="EZFR"/>
    <x v="0"/>
    <x v="2"/>
    <n v="100"/>
    <x v="0"/>
    <x v="2"/>
    <x v="0"/>
    <s v="GWe"/>
    <n v="0"/>
  </r>
  <r>
    <x v="8"/>
    <s v="EZDE"/>
    <x v="0"/>
    <x v="2"/>
    <n v="100"/>
    <x v="0"/>
    <x v="2"/>
    <x v="0"/>
    <s v="GWe"/>
    <n v="0"/>
  </r>
  <r>
    <x v="9"/>
    <s v="EZGR"/>
    <x v="0"/>
    <x v="2"/>
    <n v="100"/>
    <x v="0"/>
    <x v="2"/>
    <x v="0"/>
    <s v="GWe"/>
    <n v="0"/>
  </r>
  <r>
    <x v="10"/>
    <s v="EZIR"/>
    <x v="0"/>
    <x v="2"/>
    <n v="100"/>
    <x v="0"/>
    <x v="2"/>
    <x v="0"/>
    <s v="GWe"/>
    <n v="0"/>
  </r>
  <r>
    <x v="11"/>
    <s v="EZIT"/>
    <x v="0"/>
    <x v="2"/>
    <n v="100"/>
    <x v="0"/>
    <x v="2"/>
    <x v="0"/>
    <s v="GWe"/>
    <n v="0"/>
  </r>
  <r>
    <x v="12"/>
    <s v="EZLV"/>
    <x v="0"/>
    <x v="2"/>
    <n v="100"/>
    <x v="0"/>
    <x v="2"/>
    <x v="0"/>
    <s v="GWe"/>
    <n v="0"/>
  </r>
  <r>
    <x v="13"/>
    <s v="EZLT"/>
    <x v="0"/>
    <x v="2"/>
    <n v="100"/>
    <x v="0"/>
    <x v="2"/>
    <x v="0"/>
    <s v="GWe"/>
    <n v="0"/>
  </r>
  <r>
    <x v="14"/>
    <s v="EZMT"/>
    <x v="0"/>
    <x v="2"/>
    <n v="100"/>
    <x v="0"/>
    <x v="2"/>
    <x v="0"/>
    <s v="GWe"/>
    <n v="0"/>
  </r>
  <r>
    <x v="15"/>
    <s v="EZNL"/>
    <x v="0"/>
    <x v="2"/>
    <n v="100"/>
    <x v="0"/>
    <x v="2"/>
    <x v="0"/>
    <s v="GWe"/>
    <n v="0"/>
  </r>
  <r>
    <x v="16"/>
    <s v="EZPL"/>
    <x v="0"/>
    <x v="2"/>
    <n v="100"/>
    <x v="0"/>
    <x v="2"/>
    <x v="0"/>
    <s v="GWe"/>
    <n v="0"/>
  </r>
  <r>
    <x v="17"/>
    <s v="EZPT"/>
    <x v="0"/>
    <x v="2"/>
    <n v="100"/>
    <x v="0"/>
    <x v="2"/>
    <x v="0"/>
    <s v="GWe"/>
    <n v="0"/>
  </r>
  <r>
    <x v="18"/>
    <s v="EZRO"/>
    <x v="0"/>
    <x v="2"/>
    <n v="100"/>
    <x v="0"/>
    <x v="2"/>
    <x v="0"/>
    <s v="GWe"/>
    <n v="0"/>
  </r>
  <r>
    <x v="19"/>
    <s v="EZES"/>
    <x v="0"/>
    <x v="2"/>
    <n v="100"/>
    <x v="0"/>
    <x v="2"/>
    <x v="0"/>
    <s v="GWe"/>
    <n v="0"/>
  </r>
  <r>
    <x v="20"/>
    <s v="EZSE"/>
    <x v="0"/>
    <x v="2"/>
    <n v="100"/>
    <x v="0"/>
    <x v="2"/>
    <x v="0"/>
    <s v="GWe"/>
    <n v="0"/>
  </r>
  <r>
    <x v="21"/>
    <s v="EZUK"/>
    <x v="0"/>
    <x v="2"/>
    <n v="100"/>
    <x v="0"/>
    <x v="2"/>
    <x v="0"/>
    <s v="GWe"/>
    <n v="0"/>
  </r>
  <r>
    <x v="0"/>
    <s v="EZBE"/>
    <x v="0"/>
    <x v="2"/>
    <n v="100"/>
    <x v="0"/>
    <x v="0"/>
    <x v="1"/>
    <s v="TWh"/>
    <n v="0"/>
  </r>
  <r>
    <x v="1"/>
    <s v="EZBG"/>
    <x v="0"/>
    <x v="2"/>
    <n v="100"/>
    <x v="0"/>
    <x v="0"/>
    <x v="1"/>
    <s v="TWh"/>
    <n v="0"/>
  </r>
  <r>
    <x v="2"/>
    <s v="EZHR"/>
    <x v="0"/>
    <x v="2"/>
    <n v="100"/>
    <x v="0"/>
    <x v="0"/>
    <x v="1"/>
    <s v="TWh"/>
    <n v="0"/>
  </r>
  <r>
    <x v="3"/>
    <s v="EZCY"/>
    <x v="0"/>
    <x v="2"/>
    <n v="100"/>
    <x v="0"/>
    <x v="0"/>
    <x v="1"/>
    <s v="TWh"/>
    <n v="0"/>
  </r>
  <r>
    <x v="4"/>
    <s v="EZDK"/>
    <x v="0"/>
    <x v="2"/>
    <n v="100"/>
    <x v="0"/>
    <x v="0"/>
    <x v="1"/>
    <s v="TWh"/>
    <n v="0"/>
  </r>
  <r>
    <x v="5"/>
    <s v="EZEE"/>
    <x v="0"/>
    <x v="2"/>
    <n v="100"/>
    <x v="0"/>
    <x v="0"/>
    <x v="1"/>
    <s v="TWh"/>
    <n v="0"/>
  </r>
  <r>
    <x v="6"/>
    <s v="EZFI"/>
    <x v="0"/>
    <x v="2"/>
    <n v="100"/>
    <x v="0"/>
    <x v="0"/>
    <x v="1"/>
    <s v="TWh"/>
    <n v="0"/>
  </r>
  <r>
    <x v="7"/>
    <s v="EZFR"/>
    <x v="0"/>
    <x v="2"/>
    <n v="100"/>
    <x v="0"/>
    <x v="0"/>
    <x v="1"/>
    <s v="TWh"/>
    <n v="0"/>
  </r>
  <r>
    <x v="8"/>
    <s v="EZDE"/>
    <x v="0"/>
    <x v="2"/>
    <n v="100"/>
    <x v="0"/>
    <x v="0"/>
    <x v="1"/>
    <s v="TWh"/>
    <n v="0"/>
  </r>
  <r>
    <x v="9"/>
    <s v="EZGR"/>
    <x v="0"/>
    <x v="2"/>
    <n v="100"/>
    <x v="0"/>
    <x v="0"/>
    <x v="1"/>
    <s v="TWh"/>
    <n v="0"/>
  </r>
  <r>
    <x v="10"/>
    <s v="EZIR"/>
    <x v="0"/>
    <x v="2"/>
    <n v="100"/>
    <x v="0"/>
    <x v="0"/>
    <x v="1"/>
    <s v="TWh"/>
    <n v="0"/>
  </r>
  <r>
    <x v="11"/>
    <s v="EZIT"/>
    <x v="0"/>
    <x v="2"/>
    <n v="100"/>
    <x v="0"/>
    <x v="0"/>
    <x v="1"/>
    <s v="TWh"/>
    <n v="0"/>
  </r>
  <r>
    <x v="12"/>
    <s v="EZLV"/>
    <x v="0"/>
    <x v="2"/>
    <n v="100"/>
    <x v="0"/>
    <x v="0"/>
    <x v="1"/>
    <s v="TWh"/>
    <n v="0"/>
  </r>
  <r>
    <x v="13"/>
    <s v="EZLT"/>
    <x v="0"/>
    <x v="2"/>
    <n v="100"/>
    <x v="0"/>
    <x v="0"/>
    <x v="1"/>
    <s v="TWh"/>
    <n v="0"/>
  </r>
  <r>
    <x v="14"/>
    <s v="EZMT"/>
    <x v="0"/>
    <x v="2"/>
    <n v="100"/>
    <x v="0"/>
    <x v="0"/>
    <x v="1"/>
    <s v="TWh"/>
    <n v="0"/>
  </r>
  <r>
    <x v="15"/>
    <s v="EZNL"/>
    <x v="0"/>
    <x v="2"/>
    <n v="100"/>
    <x v="0"/>
    <x v="0"/>
    <x v="1"/>
    <s v="TWh"/>
    <n v="0"/>
  </r>
  <r>
    <x v="16"/>
    <s v="EZPL"/>
    <x v="0"/>
    <x v="2"/>
    <n v="100"/>
    <x v="0"/>
    <x v="0"/>
    <x v="1"/>
    <s v="TWh"/>
    <n v="0"/>
  </r>
  <r>
    <x v="17"/>
    <s v="EZPT"/>
    <x v="0"/>
    <x v="2"/>
    <n v="100"/>
    <x v="0"/>
    <x v="0"/>
    <x v="1"/>
    <s v="TWh"/>
    <n v="0"/>
  </r>
  <r>
    <x v="18"/>
    <s v="EZRO"/>
    <x v="0"/>
    <x v="2"/>
    <n v="100"/>
    <x v="0"/>
    <x v="0"/>
    <x v="1"/>
    <s v="TWh"/>
    <n v="0"/>
  </r>
  <r>
    <x v="19"/>
    <s v="EZES"/>
    <x v="0"/>
    <x v="2"/>
    <n v="100"/>
    <x v="0"/>
    <x v="0"/>
    <x v="1"/>
    <s v="TWh"/>
    <n v="0"/>
  </r>
  <r>
    <x v="20"/>
    <s v="EZSE"/>
    <x v="0"/>
    <x v="2"/>
    <n v="100"/>
    <x v="0"/>
    <x v="0"/>
    <x v="1"/>
    <s v="TWh"/>
    <n v="0"/>
  </r>
  <r>
    <x v="21"/>
    <s v="EZUK"/>
    <x v="0"/>
    <x v="2"/>
    <n v="100"/>
    <x v="0"/>
    <x v="0"/>
    <x v="1"/>
    <s v="TWh"/>
    <n v="0"/>
  </r>
  <r>
    <x v="0"/>
    <s v="EZBE"/>
    <x v="0"/>
    <x v="2"/>
    <n v="100"/>
    <x v="0"/>
    <x v="1"/>
    <x v="1"/>
    <s v="TWh"/>
    <n v="0"/>
  </r>
  <r>
    <x v="1"/>
    <s v="EZBG"/>
    <x v="0"/>
    <x v="2"/>
    <n v="100"/>
    <x v="0"/>
    <x v="1"/>
    <x v="1"/>
    <s v="TWh"/>
    <n v="0"/>
  </r>
  <r>
    <x v="2"/>
    <s v="EZHR"/>
    <x v="0"/>
    <x v="2"/>
    <n v="100"/>
    <x v="0"/>
    <x v="1"/>
    <x v="1"/>
    <s v="TWh"/>
    <n v="0"/>
  </r>
  <r>
    <x v="3"/>
    <s v="EZCY"/>
    <x v="0"/>
    <x v="2"/>
    <n v="100"/>
    <x v="0"/>
    <x v="1"/>
    <x v="1"/>
    <s v="TWh"/>
    <n v="0"/>
  </r>
  <r>
    <x v="4"/>
    <s v="EZDK"/>
    <x v="0"/>
    <x v="2"/>
    <n v="100"/>
    <x v="0"/>
    <x v="1"/>
    <x v="1"/>
    <s v="TWh"/>
    <n v="0"/>
  </r>
  <r>
    <x v="5"/>
    <s v="EZEE"/>
    <x v="0"/>
    <x v="2"/>
    <n v="100"/>
    <x v="0"/>
    <x v="1"/>
    <x v="1"/>
    <s v="TWh"/>
    <n v="0"/>
  </r>
  <r>
    <x v="6"/>
    <s v="EZFI"/>
    <x v="0"/>
    <x v="2"/>
    <n v="100"/>
    <x v="0"/>
    <x v="1"/>
    <x v="1"/>
    <s v="TWh"/>
    <n v="0"/>
  </r>
  <r>
    <x v="7"/>
    <s v="EZFR"/>
    <x v="0"/>
    <x v="2"/>
    <n v="100"/>
    <x v="0"/>
    <x v="1"/>
    <x v="1"/>
    <s v="TWh"/>
    <n v="0"/>
  </r>
  <r>
    <x v="8"/>
    <s v="EZDE"/>
    <x v="0"/>
    <x v="2"/>
    <n v="100"/>
    <x v="0"/>
    <x v="1"/>
    <x v="1"/>
    <s v="TWh"/>
    <n v="0"/>
  </r>
  <r>
    <x v="9"/>
    <s v="EZGR"/>
    <x v="0"/>
    <x v="2"/>
    <n v="100"/>
    <x v="0"/>
    <x v="1"/>
    <x v="1"/>
    <s v="TWh"/>
    <n v="0"/>
  </r>
  <r>
    <x v="10"/>
    <s v="EZIR"/>
    <x v="0"/>
    <x v="2"/>
    <n v="100"/>
    <x v="0"/>
    <x v="1"/>
    <x v="1"/>
    <s v="TWh"/>
    <n v="0"/>
  </r>
  <r>
    <x v="11"/>
    <s v="EZIT"/>
    <x v="0"/>
    <x v="2"/>
    <n v="100"/>
    <x v="0"/>
    <x v="1"/>
    <x v="1"/>
    <s v="TWh"/>
    <n v="0"/>
  </r>
  <r>
    <x v="12"/>
    <s v="EZLV"/>
    <x v="0"/>
    <x v="2"/>
    <n v="100"/>
    <x v="0"/>
    <x v="1"/>
    <x v="1"/>
    <s v="TWh"/>
    <n v="0"/>
  </r>
  <r>
    <x v="13"/>
    <s v="EZLT"/>
    <x v="0"/>
    <x v="2"/>
    <n v="100"/>
    <x v="0"/>
    <x v="1"/>
    <x v="1"/>
    <s v="TWh"/>
    <n v="0"/>
  </r>
  <r>
    <x v="14"/>
    <s v="EZMT"/>
    <x v="0"/>
    <x v="2"/>
    <n v="100"/>
    <x v="0"/>
    <x v="1"/>
    <x v="1"/>
    <s v="TWh"/>
    <n v="0"/>
  </r>
  <r>
    <x v="15"/>
    <s v="EZNL"/>
    <x v="0"/>
    <x v="2"/>
    <n v="100"/>
    <x v="0"/>
    <x v="1"/>
    <x v="1"/>
    <s v="TWh"/>
    <n v="0"/>
  </r>
  <r>
    <x v="16"/>
    <s v="EZPL"/>
    <x v="0"/>
    <x v="2"/>
    <n v="100"/>
    <x v="0"/>
    <x v="1"/>
    <x v="1"/>
    <s v="TWh"/>
    <n v="0"/>
  </r>
  <r>
    <x v="17"/>
    <s v="EZPT"/>
    <x v="0"/>
    <x v="2"/>
    <n v="100"/>
    <x v="0"/>
    <x v="1"/>
    <x v="1"/>
    <s v="TWh"/>
    <n v="0"/>
  </r>
  <r>
    <x v="18"/>
    <s v="EZRO"/>
    <x v="0"/>
    <x v="2"/>
    <n v="100"/>
    <x v="0"/>
    <x v="1"/>
    <x v="1"/>
    <s v="TWh"/>
    <n v="0"/>
  </r>
  <r>
    <x v="19"/>
    <s v="EZES"/>
    <x v="0"/>
    <x v="2"/>
    <n v="100"/>
    <x v="0"/>
    <x v="1"/>
    <x v="1"/>
    <s v="TWh"/>
    <n v="0"/>
  </r>
  <r>
    <x v="20"/>
    <s v="EZSE"/>
    <x v="0"/>
    <x v="2"/>
    <n v="100"/>
    <x v="0"/>
    <x v="1"/>
    <x v="1"/>
    <s v="TWh"/>
    <n v="0"/>
  </r>
  <r>
    <x v="21"/>
    <s v="EZUK"/>
    <x v="0"/>
    <x v="2"/>
    <n v="100"/>
    <x v="0"/>
    <x v="1"/>
    <x v="1"/>
    <s v="TWh"/>
    <n v="0"/>
  </r>
  <r>
    <x v="0"/>
    <s v="EZBE"/>
    <x v="0"/>
    <x v="2"/>
    <n v="100"/>
    <x v="0"/>
    <x v="2"/>
    <x v="1"/>
    <s v="TWh"/>
    <n v="0"/>
  </r>
  <r>
    <x v="1"/>
    <s v="EZBG"/>
    <x v="0"/>
    <x v="2"/>
    <n v="100"/>
    <x v="0"/>
    <x v="2"/>
    <x v="1"/>
    <s v="TWh"/>
    <n v="0"/>
  </r>
  <r>
    <x v="2"/>
    <s v="EZHR"/>
    <x v="0"/>
    <x v="2"/>
    <n v="100"/>
    <x v="0"/>
    <x v="2"/>
    <x v="1"/>
    <s v="TWh"/>
    <n v="0"/>
  </r>
  <r>
    <x v="3"/>
    <s v="EZCY"/>
    <x v="0"/>
    <x v="2"/>
    <n v="100"/>
    <x v="0"/>
    <x v="2"/>
    <x v="1"/>
    <s v="TWh"/>
    <n v="0"/>
  </r>
  <r>
    <x v="4"/>
    <s v="EZDK"/>
    <x v="0"/>
    <x v="2"/>
    <n v="100"/>
    <x v="0"/>
    <x v="2"/>
    <x v="1"/>
    <s v="TWh"/>
    <n v="0"/>
  </r>
  <r>
    <x v="5"/>
    <s v="EZEE"/>
    <x v="0"/>
    <x v="2"/>
    <n v="100"/>
    <x v="0"/>
    <x v="2"/>
    <x v="1"/>
    <s v="TWh"/>
    <n v="0"/>
  </r>
  <r>
    <x v="6"/>
    <s v="EZFI"/>
    <x v="0"/>
    <x v="2"/>
    <n v="100"/>
    <x v="0"/>
    <x v="2"/>
    <x v="1"/>
    <s v="TWh"/>
    <n v="0"/>
  </r>
  <r>
    <x v="7"/>
    <s v="EZFR"/>
    <x v="0"/>
    <x v="2"/>
    <n v="100"/>
    <x v="0"/>
    <x v="2"/>
    <x v="1"/>
    <s v="TWh"/>
    <n v="0"/>
  </r>
  <r>
    <x v="8"/>
    <s v="EZDE"/>
    <x v="0"/>
    <x v="2"/>
    <n v="100"/>
    <x v="0"/>
    <x v="2"/>
    <x v="1"/>
    <s v="TWh"/>
    <n v="0"/>
  </r>
  <r>
    <x v="9"/>
    <s v="EZGR"/>
    <x v="0"/>
    <x v="2"/>
    <n v="100"/>
    <x v="0"/>
    <x v="2"/>
    <x v="1"/>
    <s v="TWh"/>
    <n v="0"/>
  </r>
  <r>
    <x v="10"/>
    <s v="EZIR"/>
    <x v="0"/>
    <x v="2"/>
    <n v="100"/>
    <x v="0"/>
    <x v="2"/>
    <x v="1"/>
    <s v="TWh"/>
    <n v="0"/>
  </r>
  <r>
    <x v="11"/>
    <s v="EZIT"/>
    <x v="0"/>
    <x v="2"/>
    <n v="100"/>
    <x v="0"/>
    <x v="2"/>
    <x v="1"/>
    <s v="TWh"/>
    <n v="0"/>
  </r>
  <r>
    <x v="12"/>
    <s v="EZLV"/>
    <x v="0"/>
    <x v="2"/>
    <n v="100"/>
    <x v="0"/>
    <x v="2"/>
    <x v="1"/>
    <s v="TWh"/>
    <n v="0"/>
  </r>
  <r>
    <x v="13"/>
    <s v="EZLT"/>
    <x v="0"/>
    <x v="2"/>
    <n v="100"/>
    <x v="0"/>
    <x v="2"/>
    <x v="1"/>
    <s v="TWh"/>
    <n v="0"/>
  </r>
  <r>
    <x v="14"/>
    <s v="EZMT"/>
    <x v="0"/>
    <x v="2"/>
    <n v="100"/>
    <x v="0"/>
    <x v="2"/>
    <x v="1"/>
    <s v="TWh"/>
    <n v="0"/>
  </r>
  <r>
    <x v="15"/>
    <s v="EZNL"/>
    <x v="0"/>
    <x v="2"/>
    <n v="100"/>
    <x v="0"/>
    <x v="2"/>
    <x v="1"/>
    <s v="TWh"/>
    <n v="0"/>
  </r>
  <r>
    <x v="16"/>
    <s v="EZPL"/>
    <x v="0"/>
    <x v="2"/>
    <n v="100"/>
    <x v="0"/>
    <x v="2"/>
    <x v="1"/>
    <s v="TWh"/>
    <n v="0"/>
  </r>
  <r>
    <x v="17"/>
    <s v="EZPT"/>
    <x v="0"/>
    <x v="2"/>
    <n v="100"/>
    <x v="0"/>
    <x v="2"/>
    <x v="1"/>
    <s v="TWh"/>
    <n v="0"/>
  </r>
  <r>
    <x v="18"/>
    <s v="EZRO"/>
    <x v="0"/>
    <x v="2"/>
    <n v="100"/>
    <x v="0"/>
    <x v="2"/>
    <x v="1"/>
    <s v="TWh"/>
    <n v="0"/>
  </r>
  <r>
    <x v="19"/>
    <s v="EZES"/>
    <x v="0"/>
    <x v="2"/>
    <n v="100"/>
    <x v="0"/>
    <x v="2"/>
    <x v="1"/>
    <s v="TWh"/>
    <n v="0"/>
  </r>
  <r>
    <x v="20"/>
    <s v="EZSE"/>
    <x v="0"/>
    <x v="2"/>
    <n v="100"/>
    <x v="0"/>
    <x v="2"/>
    <x v="1"/>
    <s v="TWh"/>
    <n v="0"/>
  </r>
  <r>
    <x v="21"/>
    <s v="EZUK"/>
    <x v="0"/>
    <x v="2"/>
    <n v="100"/>
    <x v="0"/>
    <x v="2"/>
    <x v="1"/>
    <s v="TWh"/>
    <n v="0"/>
  </r>
  <r>
    <x v="0"/>
    <s v="EZBE"/>
    <x v="0"/>
    <x v="0"/>
    <n v="100"/>
    <x v="1"/>
    <x v="0"/>
    <x v="0"/>
    <s v="GWe"/>
    <n v="0"/>
  </r>
  <r>
    <x v="1"/>
    <s v="EZBG"/>
    <x v="0"/>
    <x v="0"/>
    <n v="100"/>
    <x v="1"/>
    <x v="0"/>
    <x v="0"/>
    <s v="GWe"/>
    <n v="0"/>
  </r>
  <r>
    <x v="2"/>
    <s v="EZHR"/>
    <x v="0"/>
    <x v="0"/>
    <n v="100"/>
    <x v="1"/>
    <x v="0"/>
    <x v="0"/>
    <s v="GWe"/>
    <n v="0"/>
  </r>
  <r>
    <x v="3"/>
    <s v="EZCY"/>
    <x v="0"/>
    <x v="0"/>
    <n v="100"/>
    <x v="1"/>
    <x v="0"/>
    <x v="0"/>
    <s v="GWe"/>
    <n v="0"/>
  </r>
  <r>
    <x v="4"/>
    <s v="EZDK"/>
    <x v="0"/>
    <x v="0"/>
    <n v="100"/>
    <x v="1"/>
    <x v="0"/>
    <x v="0"/>
    <s v="GWe"/>
    <n v="0"/>
  </r>
  <r>
    <x v="5"/>
    <s v="EZEE"/>
    <x v="0"/>
    <x v="0"/>
    <n v="100"/>
    <x v="1"/>
    <x v="0"/>
    <x v="0"/>
    <s v="GWe"/>
    <n v="0"/>
  </r>
  <r>
    <x v="6"/>
    <s v="EZFI"/>
    <x v="0"/>
    <x v="0"/>
    <n v="100"/>
    <x v="1"/>
    <x v="0"/>
    <x v="0"/>
    <s v="GWe"/>
    <n v="0"/>
  </r>
  <r>
    <x v="7"/>
    <s v="EZFR"/>
    <x v="0"/>
    <x v="0"/>
    <n v="100"/>
    <x v="1"/>
    <x v="0"/>
    <x v="0"/>
    <s v="GWe"/>
    <n v="0"/>
  </r>
  <r>
    <x v="8"/>
    <s v="EZDE"/>
    <x v="0"/>
    <x v="0"/>
    <n v="100"/>
    <x v="1"/>
    <x v="0"/>
    <x v="0"/>
    <s v="GWe"/>
    <n v="0"/>
  </r>
  <r>
    <x v="9"/>
    <s v="EZGR"/>
    <x v="0"/>
    <x v="0"/>
    <n v="100"/>
    <x v="1"/>
    <x v="0"/>
    <x v="0"/>
    <s v="GWe"/>
    <n v="0"/>
  </r>
  <r>
    <x v="10"/>
    <s v="EZIR"/>
    <x v="0"/>
    <x v="0"/>
    <n v="100"/>
    <x v="1"/>
    <x v="0"/>
    <x v="0"/>
    <s v="GWe"/>
    <n v="0"/>
  </r>
  <r>
    <x v="11"/>
    <s v="EZIT"/>
    <x v="0"/>
    <x v="0"/>
    <n v="100"/>
    <x v="1"/>
    <x v="0"/>
    <x v="0"/>
    <s v="GWe"/>
    <n v="8.8999999999999996E-2"/>
  </r>
  <r>
    <x v="12"/>
    <s v="EZLV"/>
    <x v="0"/>
    <x v="0"/>
    <n v="100"/>
    <x v="1"/>
    <x v="0"/>
    <x v="0"/>
    <s v="GWe"/>
    <n v="0"/>
  </r>
  <r>
    <x v="13"/>
    <s v="EZLT"/>
    <x v="0"/>
    <x v="0"/>
    <n v="100"/>
    <x v="1"/>
    <x v="0"/>
    <x v="0"/>
    <s v="GWe"/>
    <n v="0"/>
  </r>
  <r>
    <x v="14"/>
    <s v="EZMT"/>
    <x v="0"/>
    <x v="0"/>
    <n v="100"/>
    <x v="1"/>
    <x v="0"/>
    <x v="0"/>
    <s v="GWe"/>
    <n v="0"/>
  </r>
  <r>
    <x v="15"/>
    <s v="EZNL"/>
    <x v="0"/>
    <x v="0"/>
    <n v="100"/>
    <x v="1"/>
    <x v="0"/>
    <x v="0"/>
    <s v="GWe"/>
    <n v="0"/>
  </r>
  <r>
    <x v="16"/>
    <s v="EZPL"/>
    <x v="0"/>
    <x v="0"/>
    <n v="100"/>
    <x v="1"/>
    <x v="0"/>
    <x v="0"/>
    <s v="GWe"/>
    <n v="0"/>
  </r>
  <r>
    <x v="17"/>
    <s v="EZPT"/>
    <x v="0"/>
    <x v="0"/>
    <n v="100"/>
    <x v="1"/>
    <x v="0"/>
    <x v="0"/>
    <s v="GWe"/>
    <n v="0"/>
  </r>
  <r>
    <x v="18"/>
    <s v="EZRO"/>
    <x v="0"/>
    <x v="0"/>
    <n v="100"/>
    <x v="1"/>
    <x v="0"/>
    <x v="0"/>
    <s v="GWe"/>
    <n v="0"/>
  </r>
  <r>
    <x v="19"/>
    <s v="EZES"/>
    <x v="0"/>
    <x v="0"/>
    <n v="100"/>
    <x v="1"/>
    <x v="0"/>
    <x v="0"/>
    <s v="GWe"/>
    <n v="0"/>
  </r>
  <r>
    <x v="20"/>
    <s v="EZSE"/>
    <x v="0"/>
    <x v="0"/>
    <n v="100"/>
    <x v="1"/>
    <x v="0"/>
    <x v="0"/>
    <s v="GWe"/>
    <n v="0"/>
  </r>
  <r>
    <x v="21"/>
    <s v="EZUK"/>
    <x v="0"/>
    <x v="0"/>
    <n v="100"/>
    <x v="1"/>
    <x v="0"/>
    <x v="0"/>
    <s v="GWe"/>
    <n v="0"/>
  </r>
  <r>
    <x v="0"/>
    <s v="EZBE"/>
    <x v="0"/>
    <x v="0"/>
    <n v="100"/>
    <x v="1"/>
    <x v="1"/>
    <x v="0"/>
    <s v="GWe"/>
    <n v="0"/>
  </r>
  <r>
    <x v="1"/>
    <s v="EZBG"/>
    <x v="0"/>
    <x v="0"/>
    <n v="100"/>
    <x v="1"/>
    <x v="1"/>
    <x v="0"/>
    <s v="GWe"/>
    <n v="0"/>
  </r>
  <r>
    <x v="2"/>
    <s v="EZHR"/>
    <x v="0"/>
    <x v="0"/>
    <n v="100"/>
    <x v="1"/>
    <x v="1"/>
    <x v="0"/>
    <s v="GWe"/>
    <n v="6.0000000000000001E-3"/>
  </r>
  <r>
    <x v="3"/>
    <s v="EZCY"/>
    <x v="0"/>
    <x v="0"/>
    <n v="100"/>
    <x v="1"/>
    <x v="1"/>
    <x v="0"/>
    <s v="GWe"/>
    <n v="0"/>
  </r>
  <r>
    <x v="4"/>
    <s v="EZDK"/>
    <x v="0"/>
    <x v="0"/>
    <n v="100"/>
    <x v="1"/>
    <x v="1"/>
    <x v="0"/>
    <s v="GWe"/>
    <n v="0"/>
  </r>
  <r>
    <x v="5"/>
    <s v="EZEE"/>
    <x v="0"/>
    <x v="0"/>
    <n v="100"/>
    <x v="1"/>
    <x v="1"/>
    <x v="0"/>
    <s v="GWe"/>
    <n v="0"/>
  </r>
  <r>
    <x v="6"/>
    <s v="EZFI"/>
    <x v="0"/>
    <x v="0"/>
    <n v="100"/>
    <x v="1"/>
    <x v="1"/>
    <x v="0"/>
    <s v="GWe"/>
    <n v="0"/>
  </r>
  <r>
    <x v="7"/>
    <s v="EZFR"/>
    <x v="0"/>
    <x v="0"/>
    <n v="100"/>
    <x v="1"/>
    <x v="1"/>
    <x v="0"/>
    <s v="GWe"/>
    <n v="0"/>
  </r>
  <r>
    <x v="8"/>
    <s v="EZDE"/>
    <x v="0"/>
    <x v="0"/>
    <n v="100"/>
    <x v="1"/>
    <x v="1"/>
    <x v="0"/>
    <s v="GWe"/>
    <n v="0"/>
  </r>
  <r>
    <x v="9"/>
    <s v="EZGR"/>
    <x v="0"/>
    <x v="0"/>
    <n v="100"/>
    <x v="1"/>
    <x v="1"/>
    <x v="0"/>
    <s v="GWe"/>
    <n v="4.0000000000000001E-3"/>
  </r>
  <r>
    <x v="10"/>
    <s v="EZIR"/>
    <x v="0"/>
    <x v="0"/>
    <n v="100"/>
    <x v="1"/>
    <x v="1"/>
    <x v="0"/>
    <s v="GWe"/>
    <n v="0"/>
  </r>
  <r>
    <x v="11"/>
    <s v="EZIT"/>
    <x v="0"/>
    <x v="0"/>
    <n v="100"/>
    <x v="1"/>
    <x v="1"/>
    <x v="0"/>
    <s v="GWe"/>
    <n v="0.23699999999999999"/>
  </r>
  <r>
    <x v="12"/>
    <s v="EZLV"/>
    <x v="0"/>
    <x v="0"/>
    <n v="100"/>
    <x v="1"/>
    <x v="1"/>
    <x v="0"/>
    <s v="GWe"/>
    <n v="0"/>
  </r>
  <r>
    <x v="13"/>
    <s v="EZLT"/>
    <x v="0"/>
    <x v="0"/>
    <n v="100"/>
    <x v="1"/>
    <x v="1"/>
    <x v="0"/>
    <s v="GWe"/>
    <n v="0"/>
  </r>
  <r>
    <x v="14"/>
    <s v="EZMT"/>
    <x v="0"/>
    <x v="0"/>
    <n v="100"/>
    <x v="1"/>
    <x v="1"/>
    <x v="0"/>
    <s v="GWe"/>
    <n v="0"/>
  </r>
  <r>
    <x v="15"/>
    <s v="EZNL"/>
    <x v="0"/>
    <x v="0"/>
    <n v="100"/>
    <x v="1"/>
    <x v="1"/>
    <x v="0"/>
    <s v="GWe"/>
    <n v="0"/>
  </r>
  <r>
    <x v="16"/>
    <s v="EZPL"/>
    <x v="0"/>
    <x v="0"/>
    <n v="100"/>
    <x v="1"/>
    <x v="1"/>
    <x v="0"/>
    <s v="GWe"/>
    <n v="0"/>
  </r>
  <r>
    <x v="17"/>
    <s v="EZPT"/>
    <x v="0"/>
    <x v="0"/>
    <n v="100"/>
    <x v="1"/>
    <x v="1"/>
    <x v="0"/>
    <s v="GWe"/>
    <n v="0"/>
  </r>
  <r>
    <x v="18"/>
    <s v="EZRO"/>
    <x v="0"/>
    <x v="0"/>
    <n v="100"/>
    <x v="1"/>
    <x v="1"/>
    <x v="0"/>
    <s v="GWe"/>
    <n v="0"/>
  </r>
  <r>
    <x v="19"/>
    <s v="EZES"/>
    <x v="0"/>
    <x v="0"/>
    <n v="100"/>
    <x v="1"/>
    <x v="1"/>
    <x v="0"/>
    <s v="GWe"/>
    <n v="0.02"/>
  </r>
  <r>
    <x v="20"/>
    <s v="EZSE"/>
    <x v="0"/>
    <x v="0"/>
    <n v="100"/>
    <x v="1"/>
    <x v="1"/>
    <x v="0"/>
    <s v="GWe"/>
    <n v="0"/>
  </r>
  <r>
    <x v="21"/>
    <s v="EZUK"/>
    <x v="0"/>
    <x v="0"/>
    <n v="100"/>
    <x v="1"/>
    <x v="1"/>
    <x v="0"/>
    <s v="GWe"/>
    <n v="0"/>
  </r>
  <r>
    <x v="0"/>
    <s v="EZBE"/>
    <x v="0"/>
    <x v="0"/>
    <n v="100"/>
    <x v="1"/>
    <x v="2"/>
    <x v="0"/>
    <s v="GWe"/>
    <n v="1.7050000000000001"/>
  </r>
  <r>
    <x v="1"/>
    <s v="EZBG"/>
    <x v="0"/>
    <x v="0"/>
    <n v="100"/>
    <x v="1"/>
    <x v="2"/>
    <x v="0"/>
    <s v="GWe"/>
    <n v="0.01"/>
  </r>
  <r>
    <x v="2"/>
    <s v="EZHR"/>
    <x v="0"/>
    <x v="0"/>
    <n v="100"/>
    <x v="1"/>
    <x v="2"/>
    <x v="0"/>
    <s v="GWe"/>
    <n v="4.0000000000000001E-3"/>
  </r>
  <r>
    <x v="3"/>
    <s v="EZCY"/>
    <x v="0"/>
    <x v="0"/>
    <n v="100"/>
    <x v="1"/>
    <x v="2"/>
    <x v="0"/>
    <s v="GWe"/>
    <n v="0"/>
  </r>
  <r>
    <x v="4"/>
    <s v="EZDK"/>
    <x v="0"/>
    <x v="0"/>
    <n v="100"/>
    <x v="1"/>
    <x v="2"/>
    <x v="0"/>
    <s v="GWe"/>
    <n v="4.9800000000000004"/>
  </r>
  <r>
    <x v="5"/>
    <s v="EZEE"/>
    <x v="0"/>
    <x v="0"/>
    <n v="100"/>
    <x v="1"/>
    <x v="2"/>
    <x v="0"/>
    <s v="GWe"/>
    <n v="0.08"/>
  </r>
  <r>
    <x v="6"/>
    <s v="EZFI"/>
    <x v="0"/>
    <x v="0"/>
    <n v="100"/>
    <x v="1"/>
    <x v="2"/>
    <x v="0"/>
    <s v="GWe"/>
    <n v="6.2"/>
  </r>
  <r>
    <x v="7"/>
    <s v="EZFR"/>
    <x v="0"/>
    <x v="0"/>
    <n v="100"/>
    <x v="1"/>
    <x v="2"/>
    <x v="0"/>
    <s v="GWe"/>
    <n v="1.7450000000000001"/>
  </r>
  <r>
    <x v="8"/>
    <s v="EZDE"/>
    <x v="0"/>
    <x v="0"/>
    <n v="100"/>
    <x v="1"/>
    <x v="2"/>
    <x v="0"/>
    <s v="GWe"/>
    <n v="10.29"/>
  </r>
  <r>
    <x v="9"/>
    <s v="EZGR"/>
    <x v="0"/>
    <x v="0"/>
    <n v="100"/>
    <x v="1"/>
    <x v="2"/>
    <x v="0"/>
    <s v="GWe"/>
    <n v="1.0999999999999999E-2"/>
  </r>
  <r>
    <x v="10"/>
    <s v="EZIR"/>
    <x v="0"/>
    <x v="0"/>
    <n v="100"/>
    <x v="1"/>
    <x v="2"/>
    <x v="0"/>
    <s v="GWe"/>
    <n v="0"/>
  </r>
  <r>
    <x v="11"/>
    <s v="EZIT"/>
    <x v="0"/>
    <x v="0"/>
    <n v="100"/>
    <x v="1"/>
    <x v="2"/>
    <x v="0"/>
    <s v="GWe"/>
    <n v="0.41399999999999998"/>
  </r>
  <r>
    <x v="12"/>
    <s v="EZLV"/>
    <x v="0"/>
    <x v="0"/>
    <n v="100"/>
    <x v="1"/>
    <x v="2"/>
    <x v="0"/>
    <s v="GWe"/>
    <n v="2.2000000000000002"/>
  </r>
  <r>
    <x v="13"/>
    <s v="EZLT"/>
    <x v="0"/>
    <x v="0"/>
    <n v="100"/>
    <x v="1"/>
    <x v="2"/>
    <x v="0"/>
    <s v="GWe"/>
    <n v="0.38500000000000001"/>
  </r>
  <r>
    <x v="14"/>
    <s v="EZMT"/>
    <x v="0"/>
    <x v="0"/>
    <n v="100"/>
    <x v="1"/>
    <x v="2"/>
    <x v="0"/>
    <s v="GWe"/>
    <n v="0"/>
  </r>
  <r>
    <x v="15"/>
    <s v="EZNL"/>
    <x v="0"/>
    <x v="0"/>
    <n v="100"/>
    <x v="1"/>
    <x v="2"/>
    <x v="0"/>
    <s v="GWe"/>
    <n v="6.07"/>
  </r>
  <r>
    <x v="16"/>
    <s v="EZPL"/>
    <x v="0"/>
    <x v="0"/>
    <n v="100"/>
    <x v="1"/>
    <x v="2"/>
    <x v="0"/>
    <s v="GWe"/>
    <n v="5.74"/>
  </r>
  <r>
    <x v="17"/>
    <s v="EZPT"/>
    <x v="0"/>
    <x v="0"/>
    <n v="100"/>
    <x v="1"/>
    <x v="2"/>
    <x v="0"/>
    <s v="GWe"/>
    <n v="5.0000000000000001E-3"/>
  </r>
  <r>
    <x v="18"/>
    <s v="EZRO"/>
    <x v="0"/>
    <x v="0"/>
    <n v="100"/>
    <x v="1"/>
    <x v="2"/>
    <x v="0"/>
    <s v="GWe"/>
    <n v="1.4999999999999999E-2"/>
  </r>
  <r>
    <x v="19"/>
    <s v="EZES"/>
    <x v="0"/>
    <x v="0"/>
    <n v="100"/>
    <x v="1"/>
    <x v="2"/>
    <x v="0"/>
    <s v="GWe"/>
    <n v="0.105"/>
  </r>
  <r>
    <x v="20"/>
    <s v="EZSE"/>
    <x v="0"/>
    <x v="0"/>
    <n v="100"/>
    <x v="1"/>
    <x v="2"/>
    <x v="0"/>
    <s v="GWe"/>
    <n v="9.9849999999999994"/>
  </r>
  <r>
    <x v="21"/>
    <s v="EZUK"/>
    <x v="0"/>
    <x v="0"/>
    <n v="100"/>
    <x v="1"/>
    <x v="2"/>
    <x v="0"/>
    <s v="GWe"/>
    <n v="46.66"/>
  </r>
  <r>
    <x v="0"/>
    <s v="EZBE"/>
    <x v="0"/>
    <x v="0"/>
    <n v="100"/>
    <x v="1"/>
    <x v="0"/>
    <x v="1"/>
    <s v="TWh"/>
    <n v="0"/>
  </r>
  <r>
    <x v="1"/>
    <s v="EZBG"/>
    <x v="0"/>
    <x v="0"/>
    <n v="100"/>
    <x v="1"/>
    <x v="0"/>
    <x v="1"/>
    <s v="TWh"/>
    <n v="0"/>
  </r>
  <r>
    <x v="2"/>
    <s v="EZHR"/>
    <x v="0"/>
    <x v="0"/>
    <n v="100"/>
    <x v="1"/>
    <x v="0"/>
    <x v="1"/>
    <s v="TWh"/>
    <n v="0"/>
  </r>
  <r>
    <x v="3"/>
    <s v="EZCY"/>
    <x v="0"/>
    <x v="0"/>
    <n v="100"/>
    <x v="1"/>
    <x v="0"/>
    <x v="1"/>
    <s v="TWh"/>
    <n v="0"/>
  </r>
  <r>
    <x v="4"/>
    <s v="EZDK"/>
    <x v="0"/>
    <x v="0"/>
    <n v="100"/>
    <x v="1"/>
    <x v="0"/>
    <x v="1"/>
    <s v="TWh"/>
    <n v="0"/>
  </r>
  <r>
    <x v="5"/>
    <s v="EZEE"/>
    <x v="0"/>
    <x v="0"/>
    <n v="100"/>
    <x v="1"/>
    <x v="0"/>
    <x v="1"/>
    <s v="TWh"/>
    <n v="0"/>
  </r>
  <r>
    <x v="6"/>
    <s v="EZFI"/>
    <x v="0"/>
    <x v="0"/>
    <n v="100"/>
    <x v="1"/>
    <x v="0"/>
    <x v="1"/>
    <s v="TWh"/>
    <n v="0"/>
  </r>
  <r>
    <x v="7"/>
    <s v="EZFR"/>
    <x v="0"/>
    <x v="0"/>
    <n v="100"/>
    <x v="1"/>
    <x v="0"/>
    <x v="1"/>
    <s v="TWh"/>
    <n v="0"/>
  </r>
  <r>
    <x v="8"/>
    <s v="EZDE"/>
    <x v="0"/>
    <x v="0"/>
    <n v="100"/>
    <x v="1"/>
    <x v="0"/>
    <x v="1"/>
    <s v="TWh"/>
    <n v="0"/>
  </r>
  <r>
    <x v="9"/>
    <s v="EZGR"/>
    <x v="0"/>
    <x v="0"/>
    <n v="100"/>
    <x v="1"/>
    <x v="0"/>
    <x v="1"/>
    <s v="TWh"/>
    <n v="0"/>
  </r>
  <r>
    <x v="10"/>
    <s v="EZIR"/>
    <x v="0"/>
    <x v="0"/>
    <n v="100"/>
    <x v="1"/>
    <x v="0"/>
    <x v="1"/>
    <s v="TWh"/>
    <n v="0"/>
  </r>
  <r>
    <x v="11"/>
    <s v="EZIT"/>
    <x v="0"/>
    <x v="0"/>
    <n v="100"/>
    <x v="1"/>
    <x v="0"/>
    <x v="1"/>
    <s v="TWh"/>
    <n v="0.13600000000000001"/>
  </r>
  <r>
    <x v="12"/>
    <s v="EZLV"/>
    <x v="0"/>
    <x v="0"/>
    <n v="100"/>
    <x v="1"/>
    <x v="0"/>
    <x v="1"/>
    <s v="TWh"/>
    <n v="0"/>
  </r>
  <r>
    <x v="13"/>
    <s v="EZLT"/>
    <x v="0"/>
    <x v="0"/>
    <n v="100"/>
    <x v="1"/>
    <x v="0"/>
    <x v="1"/>
    <s v="TWh"/>
    <n v="0"/>
  </r>
  <r>
    <x v="14"/>
    <s v="EZMT"/>
    <x v="0"/>
    <x v="0"/>
    <n v="100"/>
    <x v="1"/>
    <x v="0"/>
    <x v="1"/>
    <s v="TWh"/>
    <n v="0"/>
  </r>
  <r>
    <x v="15"/>
    <s v="EZNL"/>
    <x v="0"/>
    <x v="0"/>
    <n v="100"/>
    <x v="1"/>
    <x v="0"/>
    <x v="1"/>
    <s v="TWh"/>
    <n v="0"/>
  </r>
  <r>
    <x v="16"/>
    <s v="EZPL"/>
    <x v="0"/>
    <x v="0"/>
    <n v="100"/>
    <x v="1"/>
    <x v="0"/>
    <x v="1"/>
    <s v="TWh"/>
    <n v="0"/>
  </r>
  <r>
    <x v="17"/>
    <s v="EZPT"/>
    <x v="0"/>
    <x v="0"/>
    <n v="100"/>
    <x v="1"/>
    <x v="0"/>
    <x v="1"/>
    <s v="TWh"/>
    <n v="0"/>
  </r>
  <r>
    <x v="18"/>
    <s v="EZRO"/>
    <x v="0"/>
    <x v="0"/>
    <n v="100"/>
    <x v="1"/>
    <x v="0"/>
    <x v="1"/>
    <s v="TWh"/>
    <n v="0"/>
  </r>
  <r>
    <x v="19"/>
    <s v="EZES"/>
    <x v="0"/>
    <x v="0"/>
    <n v="100"/>
    <x v="1"/>
    <x v="0"/>
    <x v="1"/>
    <s v="TWh"/>
    <n v="0"/>
  </r>
  <r>
    <x v="20"/>
    <s v="EZSE"/>
    <x v="0"/>
    <x v="0"/>
    <n v="100"/>
    <x v="1"/>
    <x v="0"/>
    <x v="1"/>
    <s v="TWh"/>
    <n v="0"/>
  </r>
  <r>
    <x v="21"/>
    <s v="EZUK"/>
    <x v="0"/>
    <x v="0"/>
    <n v="100"/>
    <x v="1"/>
    <x v="0"/>
    <x v="1"/>
    <s v="TWh"/>
    <n v="0"/>
  </r>
  <r>
    <x v="0"/>
    <s v="EZBE"/>
    <x v="0"/>
    <x v="0"/>
    <n v="100"/>
    <x v="1"/>
    <x v="1"/>
    <x v="1"/>
    <s v="TWh"/>
    <n v="0"/>
  </r>
  <r>
    <x v="1"/>
    <s v="EZBG"/>
    <x v="0"/>
    <x v="0"/>
    <n v="100"/>
    <x v="1"/>
    <x v="1"/>
    <x v="1"/>
    <s v="TWh"/>
    <n v="0"/>
  </r>
  <r>
    <x v="2"/>
    <s v="EZHR"/>
    <x v="0"/>
    <x v="0"/>
    <n v="100"/>
    <x v="1"/>
    <x v="1"/>
    <x v="1"/>
    <s v="TWh"/>
    <n v="1.2E-2"/>
  </r>
  <r>
    <x v="3"/>
    <s v="EZCY"/>
    <x v="0"/>
    <x v="0"/>
    <n v="100"/>
    <x v="1"/>
    <x v="1"/>
    <x v="1"/>
    <s v="TWh"/>
    <n v="0"/>
  </r>
  <r>
    <x v="4"/>
    <s v="EZDK"/>
    <x v="0"/>
    <x v="0"/>
    <n v="100"/>
    <x v="1"/>
    <x v="1"/>
    <x v="1"/>
    <s v="TWh"/>
    <n v="0"/>
  </r>
  <r>
    <x v="5"/>
    <s v="EZEE"/>
    <x v="0"/>
    <x v="0"/>
    <n v="100"/>
    <x v="1"/>
    <x v="1"/>
    <x v="1"/>
    <s v="TWh"/>
    <n v="0"/>
  </r>
  <r>
    <x v="6"/>
    <s v="EZFI"/>
    <x v="0"/>
    <x v="0"/>
    <n v="100"/>
    <x v="1"/>
    <x v="1"/>
    <x v="1"/>
    <s v="TWh"/>
    <n v="0"/>
  </r>
  <r>
    <x v="7"/>
    <s v="EZFR"/>
    <x v="0"/>
    <x v="0"/>
    <n v="100"/>
    <x v="1"/>
    <x v="1"/>
    <x v="1"/>
    <s v="TWh"/>
    <n v="0"/>
  </r>
  <r>
    <x v="8"/>
    <s v="EZDE"/>
    <x v="0"/>
    <x v="0"/>
    <n v="100"/>
    <x v="1"/>
    <x v="1"/>
    <x v="1"/>
    <s v="TWh"/>
    <n v="0"/>
  </r>
  <r>
    <x v="9"/>
    <s v="EZGR"/>
    <x v="0"/>
    <x v="0"/>
    <n v="100"/>
    <x v="1"/>
    <x v="1"/>
    <x v="1"/>
    <s v="TWh"/>
    <n v="8.0000000000000002E-3"/>
  </r>
  <r>
    <x v="10"/>
    <s v="EZIR"/>
    <x v="0"/>
    <x v="0"/>
    <n v="100"/>
    <x v="1"/>
    <x v="1"/>
    <x v="1"/>
    <s v="TWh"/>
    <n v="0"/>
  </r>
  <r>
    <x v="11"/>
    <s v="EZIT"/>
    <x v="0"/>
    <x v="0"/>
    <n v="100"/>
    <x v="1"/>
    <x v="1"/>
    <x v="1"/>
    <s v="TWh"/>
    <n v="0.46800000000000003"/>
  </r>
  <r>
    <x v="12"/>
    <s v="EZLV"/>
    <x v="0"/>
    <x v="0"/>
    <n v="100"/>
    <x v="1"/>
    <x v="1"/>
    <x v="1"/>
    <s v="TWh"/>
    <n v="0"/>
  </r>
  <r>
    <x v="13"/>
    <s v="EZLT"/>
    <x v="0"/>
    <x v="0"/>
    <n v="100"/>
    <x v="1"/>
    <x v="1"/>
    <x v="1"/>
    <s v="TWh"/>
    <n v="0"/>
  </r>
  <r>
    <x v="14"/>
    <s v="EZMT"/>
    <x v="0"/>
    <x v="0"/>
    <n v="100"/>
    <x v="1"/>
    <x v="1"/>
    <x v="1"/>
    <s v="TWh"/>
    <n v="0"/>
  </r>
  <r>
    <x v="15"/>
    <s v="EZNL"/>
    <x v="0"/>
    <x v="0"/>
    <n v="100"/>
    <x v="1"/>
    <x v="1"/>
    <x v="1"/>
    <s v="TWh"/>
    <n v="0"/>
  </r>
  <r>
    <x v="16"/>
    <s v="EZPL"/>
    <x v="0"/>
    <x v="0"/>
    <n v="100"/>
    <x v="1"/>
    <x v="1"/>
    <x v="1"/>
    <s v="TWh"/>
    <n v="0"/>
  </r>
  <r>
    <x v="17"/>
    <s v="EZPT"/>
    <x v="0"/>
    <x v="0"/>
    <n v="100"/>
    <x v="1"/>
    <x v="1"/>
    <x v="1"/>
    <s v="TWh"/>
    <n v="0"/>
  </r>
  <r>
    <x v="18"/>
    <s v="EZRO"/>
    <x v="0"/>
    <x v="0"/>
    <n v="100"/>
    <x v="1"/>
    <x v="1"/>
    <x v="1"/>
    <s v="TWh"/>
    <n v="0"/>
  </r>
  <r>
    <x v="19"/>
    <s v="EZES"/>
    <x v="0"/>
    <x v="0"/>
    <n v="100"/>
    <x v="1"/>
    <x v="1"/>
    <x v="1"/>
    <s v="TWh"/>
    <n v="0.04"/>
  </r>
  <r>
    <x v="20"/>
    <s v="EZSE"/>
    <x v="0"/>
    <x v="0"/>
    <n v="100"/>
    <x v="1"/>
    <x v="1"/>
    <x v="1"/>
    <s v="TWh"/>
    <n v="0"/>
  </r>
  <r>
    <x v="21"/>
    <s v="EZUK"/>
    <x v="0"/>
    <x v="0"/>
    <n v="100"/>
    <x v="1"/>
    <x v="1"/>
    <x v="1"/>
    <s v="TWh"/>
    <n v="0"/>
  </r>
  <r>
    <x v="0"/>
    <s v="EZBE"/>
    <x v="0"/>
    <x v="0"/>
    <n v="100"/>
    <x v="1"/>
    <x v="2"/>
    <x v="1"/>
    <s v="TWh"/>
    <n v="6.9980000000000002"/>
  </r>
  <r>
    <x v="1"/>
    <s v="EZBG"/>
    <x v="0"/>
    <x v="0"/>
    <n v="100"/>
    <x v="1"/>
    <x v="2"/>
    <x v="1"/>
    <s v="TWh"/>
    <n v="0.03"/>
  </r>
  <r>
    <x v="2"/>
    <s v="EZHR"/>
    <x v="0"/>
    <x v="0"/>
    <n v="100"/>
    <x v="1"/>
    <x v="2"/>
    <x v="1"/>
    <s v="TWh"/>
    <n v="8.9999999999999993E-3"/>
  </r>
  <r>
    <x v="3"/>
    <s v="EZCY"/>
    <x v="0"/>
    <x v="0"/>
    <n v="100"/>
    <x v="1"/>
    <x v="2"/>
    <x v="1"/>
    <s v="TWh"/>
    <n v="0"/>
  </r>
  <r>
    <x v="4"/>
    <s v="EZDK"/>
    <x v="0"/>
    <x v="0"/>
    <n v="100"/>
    <x v="1"/>
    <x v="2"/>
    <x v="1"/>
    <s v="TWh"/>
    <n v="20.533999999999999"/>
  </r>
  <r>
    <x v="5"/>
    <s v="EZEE"/>
    <x v="0"/>
    <x v="0"/>
    <n v="100"/>
    <x v="1"/>
    <x v="2"/>
    <x v="1"/>
    <s v="TWh"/>
    <n v="0.32100000000000001"/>
  </r>
  <r>
    <x v="6"/>
    <s v="EZFI"/>
    <x v="0"/>
    <x v="0"/>
    <n v="100"/>
    <x v="1"/>
    <x v="2"/>
    <x v="1"/>
    <s v="TWh"/>
    <n v="24.675000000000001"/>
  </r>
  <r>
    <x v="7"/>
    <s v="EZFR"/>
    <x v="0"/>
    <x v="0"/>
    <n v="100"/>
    <x v="1"/>
    <x v="2"/>
    <x v="1"/>
    <s v="TWh"/>
    <n v="6.383"/>
  </r>
  <r>
    <x v="8"/>
    <s v="EZDE"/>
    <x v="0"/>
    <x v="0"/>
    <n v="100"/>
    <x v="1"/>
    <x v="2"/>
    <x v="1"/>
    <s v="TWh"/>
    <n v="39.372999999999998"/>
  </r>
  <r>
    <x v="9"/>
    <s v="EZGR"/>
    <x v="0"/>
    <x v="0"/>
    <n v="100"/>
    <x v="1"/>
    <x v="2"/>
    <x v="1"/>
    <s v="TWh"/>
    <n v="3.1E-2"/>
  </r>
  <r>
    <x v="10"/>
    <s v="EZIR"/>
    <x v="0"/>
    <x v="0"/>
    <n v="100"/>
    <x v="1"/>
    <x v="2"/>
    <x v="1"/>
    <s v="TWh"/>
    <n v="0"/>
  </r>
  <r>
    <x v="11"/>
    <s v="EZIT"/>
    <x v="0"/>
    <x v="0"/>
    <n v="100"/>
    <x v="1"/>
    <x v="2"/>
    <x v="1"/>
    <s v="TWh"/>
    <n v="1.056"/>
  </r>
  <r>
    <x v="12"/>
    <s v="EZLV"/>
    <x v="0"/>
    <x v="0"/>
    <n v="100"/>
    <x v="1"/>
    <x v="2"/>
    <x v="1"/>
    <s v="TWh"/>
    <n v="8.9480000000000004"/>
  </r>
  <r>
    <x v="13"/>
    <s v="EZLT"/>
    <x v="0"/>
    <x v="0"/>
    <n v="100"/>
    <x v="1"/>
    <x v="2"/>
    <x v="1"/>
    <s v="TWh"/>
    <n v="1.5409999999999999"/>
  </r>
  <r>
    <x v="14"/>
    <s v="EZMT"/>
    <x v="0"/>
    <x v="0"/>
    <n v="100"/>
    <x v="1"/>
    <x v="2"/>
    <x v="1"/>
    <s v="TWh"/>
    <n v="0"/>
  </r>
  <r>
    <x v="15"/>
    <s v="EZNL"/>
    <x v="0"/>
    <x v="0"/>
    <n v="100"/>
    <x v="1"/>
    <x v="2"/>
    <x v="1"/>
    <s v="TWh"/>
    <n v="24.914999999999999"/>
  </r>
  <r>
    <x v="16"/>
    <s v="EZPL"/>
    <x v="0"/>
    <x v="0"/>
    <n v="100"/>
    <x v="1"/>
    <x v="2"/>
    <x v="1"/>
    <s v="TWh"/>
    <n v="22.706"/>
  </r>
  <r>
    <x v="17"/>
    <s v="EZPT"/>
    <x v="0"/>
    <x v="0"/>
    <n v="100"/>
    <x v="1"/>
    <x v="2"/>
    <x v="1"/>
    <s v="TWh"/>
    <n v="1.4999999999999999E-2"/>
  </r>
  <r>
    <x v="18"/>
    <s v="EZRO"/>
    <x v="0"/>
    <x v="0"/>
    <n v="100"/>
    <x v="1"/>
    <x v="2"/>
    <x v="1"/>
    <s v="TWh"/>
    <n v="4.7E-2"/>
  </r>
  <r>
    <x v="19"/>
    <s v="EZES"/>
    <x v="0"/>
    <x v="0"/>
    <n v="100"/>
    <x v="1"/>
    <x v="2"/>
    <x v="1"/>
    <s v="TWh"/>
    <n v="0.29799999999999999"/>
  </r>
  <r>
    <x v="20"/>
    <s v="EZSE"/>
    <x v="0"/>
    <x v="0"/>
    <n v="100"/>
    <x v="1"/>
    <x v="2"/>
    <x v="1"/>
    <s v="TWh"/>
    <n v="38.512"/>
  </r>
  <r>
    <x v="21"/>
    <s v="EZUK"/>
    <x v="0"/>
    <x v="0"/>
    <n v="100"/>
    <x v="1"/>
    <x v="2"/>
    <x v="1"/>
    <s v="TWh"/>
    <n v="198.68700000000001"/>
  </r>
  <r>
    <x v="0"/>
    <s v="EZBE"/>
    <x v="0"/>
    <x v="1"/>
    <n v="100"/>
    <x v="1"/>
    <x v="0"/>
    <x v="0"/>
    <s v="GWe"/>
    <n v="0"/>
  </r>
  <r>
    <x v="1"/>
    <s v="EZBG"/>
    <x v="0"/>
    <x v="1"/>
    <n v="100"/>
    <x v="1"/>
    <x v="0"/>
    <x v="0"/>
    <s v="GWe"/>
    <n v="0"/>
  </r>
  <r>
    <x v="2"/>
    <s v="EZHR"/>
    <x v="0"/>
    <x v="1"/>
    <n v="100"/>
    <x v="1"/>
    <x v="0"/>
    <x v="0"/>
    <s v="GWe"/>
    <n v="0"/>
  </r>
  <r>
    <x v="3"/>
    <s v="EZCY"/>
    <x v="0"/>
    <x v="1"/>
    <n v="100"/>
    <x v="1"/>
    <x v="0"/>
    <x v="0"/>
    <s v="GWe"/>
    <n v="0"/>
  </r>
  <r>
    <x v="4"/>
    <s v="EZDK"/>
    <x v="0"/>
    <x v="1"/>
    <n v="100"/>
    <x v="1"/>
    <x v="0"/>
    <x v="0"/>
    <s v="GWe"/>
    <n v="0"/>
  </r>
  <r>
    <x v="5"/>
    <s v="EZEE"/>
    <x v="0"/>
    <x v="1"/>
    <n v="100"/>
    <x v="1"/>
    <x v="0"/>
    <x v="0"/>
    <s v="GWe"/>
    <n v="0"/>
  </r>
  <r>
    <x v="6"/>
    <s v="EZFI"/>
    <x v="0"/>
    <x v="1"/>
    <n v="100"/>
    <x v="1"/>
    <x v="0"/>
    <x v="0"/>
    <s v="GWe"/>
    <n v="0"/>
  </r>
  <r>
    <x v="7"/>
    <s v="EZFR"/>
    <x v="0"/>
    <x v="1"/>
    <n v="100"/>
    <x v="1"/>
    <x v="0"/>
    <x v="0"/>
    <s v="GWe"/>
    <n v="0"/>
  </r>
  <r>
    <x v="8"/>
    <s v="EZDE"/>
    <x v="0"/>
    <x v="1"/>
    <n v="100"/>
    <x v="1"/>
    <x v="0"/>
    <x v="0"/>
    <s v="GWe"/>
    <n v="0"/>
  </r>
  <r>
    <x v="9"/>
    <s v="EZGR"/>
    <x v="0"/>
    <x v="1"/>
    <n v="100"/>
    <x v="1"/>
    <x v="0"/>
    <x v="0"/>
    <s v="GWe"/>
    <n v="0"/>
  </r>
  <r>
    <x v="10"/>
    <s v="EZIR"/>
    <x v="0"/>
    <x v="1"/>
    <n v="100"/>
    <x v="1"/>
    <x v="0"/>
    <x v="0"/>
    <s v="GWe"/>
    <n v="0"/>
  </r>
  <r>
    <x v="11"/>
    <s v="EZIT"/>
    <x v="0"/>
    <x v="1"/>
    <n v="100"/>
    <x v="1"/>
    <x v="0"/>
    <x v="0"/>
    <s v="GWe"/>
    <n v="0.64100000000000001"/>
  </r>
  <r>
    <x v="12"/>
    <s v="EZLV"/>
    <x v="0"/>
    <x v="1"/>
    <n v="100"/>
    <x v="1"/>
    <x v="0"/>
    <x v="0"/>
    <s v="GWe"/>
    <n v="0"/>
  </r>
  <r>
    <x v="13"/>
    <s v="EZLT"/>
    <x v="0"/>
    <x v="1"/>
    <n v="100"/>
    <x v="1"/>
    <x v="0"/>
    <x v="0"/>
    <s v="GWe"/>
    <n v="0"/>
  </r>
  <r>
    <x v="14"/>
    <s v="EZMT"/>
    <x v="0"/>
    <x v="1"/>
    <n v="100"/>
    <x v="1"/>
    <x v="0"/>
    <x v="0"/>
    <s v="GWe"/>
    <n v="0"/>
  </r>
  <r>
    <x v="15"/>
    <s v="EZNL"/>
    <x v="0"/>
    <x v="1"/>
    <n v="100"/>
    <x v="1"/>
    <x v="0"/>
    <x v="0"/>
    <s v="GWe"/>
    <n v="0"/>
  </r>
  <r>
    <x v="16"/>
    <s v="EZPL"/>
    <x v="0"/>
    <x v="1"/>
    <n v="100"/>
    <x v="1"/>
    <x v="0"/>
    <x v="0"/>
    <s v="GWe"/>
    <n v="0"/>
  </r>
  <r>
    <x v="17"/>
    <s v="EZPT"/>
    <x v="0"/>
    <x v="1"/>
    <n v="100"/>
    <x v="1"/>
    <x v="0"/>
    <x v="0"/>
    <s v="GWe"/>
    <n v="0"/>
  </r>
  <r>
    <x v="18"/>
    <s v="EZRO"/>
    <x v="0"/>
    <x v="1"/>
    <n v="100"/>
    <x v="1"/>
    <x v="0"/>
    <x v="0"/>
    <s v="GWe"/>
    <n v="0"/>
  </r>
  <r>
    <x v="19"/>
    <s v="EZES"/>
    <x v="0"/>
    <x v="1"/>
    <n v="100"/>
    <x v="1"/>
    <x v="0"/>
    <x v="0"/>
    <s v="GWe"/>
    <n v="0"/>
  </r>
  <r>
    <x v="20"/>
    <s v="EZSE"/>
    <x v="0"/>
    <x v="1"/>
    <n v="100"/>
    <x v="1"/>
    <x v="0"/>
    <x v="0"/>
    <s v="GWe"/>
    <n v="0"/>
  </r>
  <r>
    <x v="21"/>
    <s v="EZUK"/>
    <x v="0"/>
    <x v="1"/>
    <n v="100"/>
    <x v="1"/>
    <x v="0"/>
    <x v="0"/>
    <s v="GWe"/>
    <n v="0"/>
  </r>
  <r>
    <x v="0"/>
    <s v="EZBE"/>
    <x v="0"/>
    <x v="1"/>
    <n v="100"/>
    <x v="1"/>
    <x v="1"/>
    <x v="0"/>
    <s v="GWe"/>
    <n v="0"/>
  </r>
  <r>
    <x v="1"/>
    <s v="EZBG"/>
    <x v="0"/>
    <x v="1"/>
    <n v="100"/>
    <x v="1"/>
    <x v="1"/>
    <x v="0"/>
    <s v="GWe"/>
    <n v="0"/>
  </r>
  <r>
    <x v="2"/>
    <s v="EZHR"/>
    <x v="0"/>
    <x v="1"/>
    <n v="100"/>
    <x v="1"/>
    <x v="1"/>
    <x v="0"/>
    <s v="GWe"/>
    <n v="3.3780000000000001"/>
  </r>
  <r>
    <x v="3"/>
    <s v="EZCY"/>
    <x v="0"/>
    <x v="1"/>
    <n v="100"/>
    <x v="1"/>
    <x v="1"/>
    <x v="0"/>
    <s v="GWe"/>
    <n v="0"/>
  </r>
  <r>
    <x v="4"/>
    <s v="EZDK"/>
    <x v="0"/>
    <x v="1"/>
    <n v="100"/>
    <x v="1"/>
    <x v="1"/>
    <x v="0"/>
    <s v="GWe"/>
    <n v="0"/>
  </r>
  <r>
    <x v="5"/>
    <s v="EZEE"/>
    <x v="0"/>
    <x v="1"/>
    <n v="100"/>
    <x v="1"/>
    <x v="1"/>
    <x v="0"/>
    <s v="GWe"/>
    <n v="0"/>
  </r>
  <r>
    <x v="6"/>
    <s v="EZFI"/>
    <x v="0"/>
    <x v="1"/>
    <n v="100"/>
    <x v="1"/>
    <x v="1"/>
    <x v="0"/>
    <s v="GWe"/>
    <n v="0"/>
  </r>
  <r>
    <x v="7"/>
    <s v="EZFR"/>
    <x v="0"/>
    <x v="1"/>
    <n v="100"/>
    <x v="1"/>
    <x v="1"/>
    <x v="0"/>
    <s v="GWe"/>
    <n v="0"/>
  </r>
  <r>
    <x v="8"/>
    <s v="EZDE"/>
    <x v="0"/>
    <x v="1"/>
    <n v="100"/>
    <x v="1"/>
    <x v="1"/>
    <x v="0"/>
    <s v="GWe"/>
    <n v="0"/>
  </r>
  <r>
    <x v="9"/>
    <s v="EZGR"/>
    <x v="0"/>
    <x v="1"/>
    <n v="100"/>
    <x v="1"/>
    <x v="1"/>
    <x v="0"/>
    <s v="GWe"/>
    <n v="3.0000000000000001E-3"/>
  </r>
  <r>
    <x v="10"/>
    <s v="EZIR"/>
    <x v="0"/>
    <x v="1"/>
    <n v="100"/>
    <x v="1"/>
    <x v="1"/>
    <x v="0"/>
    <s v="GWe"/>
    <n v="0"/>
  </r>
  <r>
    <x v="11"/>
    <s v="EZIT"/>
    <x v="0"/>
    <x v="1"/>
    <n v="100"/>
    <x v="1"/>
    <x v="1"/>
    <x v="0"/>
    <s v="GWe"/>
    <n v="1.718"/>
  </r>
  <r>
    <x v="12"/>
    <s v="EZLV"/>
    <x v="0"/>
    <x v="1"/>
    <n v="100"/>
    <x v="1"/>
    <x v="1"/>
    <x v="0"/>
    <s v="GWe"/>
    <n v="0"/>
  </r>
  <r>
    <x v="13"/>
    <s v="EZLT"/>
    <x v="0"/>
    <x v="1"/>
    <n v="100"/>
    <x v="1"/>
    <x v="1"/>
    <x v="0"/>
    <s v="GWe"/>
    <n v="0"/>
  </r>
  <r>
    <x v="14"/>
    <s v="EZMT"/>
    <x v="0"/>
    <x v="1"/>
    <n v="100"/>
    <x v="1"/>
    <x v="1"/>
    <x v="0"/>
    <s v="GWe"/>
    <n v="0"/>
  </r>
  <r>
    <x v="15"/>
    <s v="EZNL"/>
    <x v="0"/>
    <x v="1"/>
    <n v="100"/>
    <x v="1"/>
    <x v="1"/>
    <x v="0"/>
    <s v="GWe"/>
    <n v="0"/>
  </r>
  <r>
    <x v="16"/>
    <s v="EZPL"/>
    <x v="0"/>
    <x v="1"/>
    <n v="100"/>
    <x v="1"/>
    <x v="1"/>
    <x v="0"/>
    <s v="GWe"/>
    <n v="0"/>
  </r>
  <r>
    <x v="17"/>
    <s v="EZPT"/>
    <x v="0"/>
    <x v="1"/>
    <n v="100"/>
    <x v="1"/>
    <x v="1"/>
    <x v="0"/>
    <s v="GWe"/>
    <n v="0"/>
  </r>
  <r>
    <x v="18"/>
    <s v="EZRO"/>
    <x v="0"/>
    <x v="1"/>
    <n v="100"/>
    <x v="1"/>
    <x v="1"/>
    <x v="0"/>
    <s v="GWe"/>
    <n v="0"/>
  </r>
  <r>
    <x v="19"/>
    <s v="EZES"/>
    <x v="0"/>
    <x v="1"/>
    <n v="100"/>
    <x v="1"/>
    <x v="1"/>
    <x v="0"/>
    <s v="GWe"/>
    <n v="0.107"/>
  </r>
  <r>
    <x v="20"/>
    <s v="EZSE"/>
    <x v="0"/>
    <x v="1"/>
    <n v="100"/>
    <x v="1"/>
    <x v="1"/>
    <x v="0"/>
    <s v="GWe"/>
    <n v="0"/>
  </r>
  <r>
    <x v="21"/>
    <s v="EZUK"/>
    <x v="0"/>
    <x v="1"/>
    <n v="100"/>
    <x v="1"/>
    <x v="1"/>
    <x v="0"/>
    <s v="GWe"/>
    <n v="0"/>
  </r>
  <r>
    <x v="0"/>
    <s v="EZBE"/>
    <x v="0"/>
    <x v="1"/>
    <n v="100"/>
    <x v="1"/>
    <x v="2"/>
    <x v="0"/>
    <s v="GWe"/>
    <n v="0.14499999999999999"/>
  </r>
  <r>
    <x v="1"/>
    <s v="EZBG"/>
    <x v="0"/>
    <x v="1"/>
    <n v="100"/>
    <x v="1"/>
    <x v="2"/>
    <x v="0"/>
    <s v="GWe"/>
    <n v="0.435"/>
  </r>
  <r>
    <x v="2"/>
    <s v="EZHR"/>
    <x v="0"/>
    <x v="1"/>
    <n v="100"/>
    <x v="1"/>
    <x v="2"/>
    <x v="0"/>
    <s v="GWe"/>
    <n v="2.0819999999999999"/>
  </r>
  <r>
    <x v="3"/>
    <s v="EZCY"/>
    <x v="0"/>
    <x v="1"/>
    <n v="100"/>
    <x v="1"/>
    <x v="2"/>
    <x v="0"/>
    <s v="GWe"/>
    <n v="0"/>
  </r>
  <r>
    <x v="4"/>
    <s v="EZDK"/>
    <x v="0"/>
    <x v="1"/>
    <n v="100"/>
    <x v="1"/>
    <x v="2"/>
    <x v="0"/>
    <s v="GWe"/>
    <n v="22.33"/>
  </r>
  <r>
    <x v="5"/>
    <s v="EZEE"/>
    <x v="0"/>
    <x v="1"/>
    <n v="100"/>
    <x v="1"/>
    <x v="2"/>
    <x v="0"/>
    <s v="GWe"/>
    <n v="1.2"/>
  </r>
  <r>
    <x v="6"/>
    <s v="EZFI"/>
    <x v="0"/>
    <x v="1"/>
    <n v="100"/>
    <x v="1"/>
    <x v="2"/>
    <x v="0"/>
    <s v="GWe"/>
    <n v="15.065"/>
  </r>
  <r>
    <x v="7"/>
    <s v="EZFR"/>
    <x v="0"/>
    <x v="1"/>
    <n v="100"/>
    <x v="1"/>
    <x v="2"/>
    <x v="0"/>
    <s v="GWe"/>
    <n v="13.9"/>
  </r>
  <r>
    <x v="8"/>
    <s v="EZDE"/>
    <x v="0"/>
    <x v="1"/>
    <n v="100"/>
    <x v="1"/>
    <x v="2"/>
    <x v="0"/>
    <s v="GWe"/>
    <n v="17.55"/>
  </r>
  <r>
    <x v="9"/>
    <s v="EZGR"/>
    <x v="0"/>
    <x v="1"/>
    <n v="100"/>
    <x v="1"/>
    <x v="2"/>
    <x v="0"/>
    <s v="GWe"/>
    <n v="7.0000000000000001E-3"/>
  </r>
  <r>
    <x v="10"/>
    <s v="EZIR"/>
    <x v="0"/>
    <x v="1"/>
    <n v="100"/>
    <x v="1"/>
    <x v="2"/>
    <x v="0"/>
    <s v="GWe"/>
    <n v="0.99"/>
  </r>
  <r>
    <x v="11"/>
    <s v="EZIT"/>
    <x v="0"/>
    <x v="1"/>
    <n v="100"/>
    <x v="1"/>
    <x v="2"/>
    <x v="0"/>
    <s v="GWe"/>
    <n v="2.9950000000000001"/>
  </r>
  <r>
    <x v="12"/>
    <s v="EZLV"/>
    <x v="0"/>
    <x v="1"/>
    <n v="100"/>
    <x v="1"/>
    <x v="2"/>
    <x v="0"/>
    <s v="GWe"/>
    <n v="12.77"/>
  </r>
  <r>
    <x v="13"/>
    <s v="EZLT"/>
    <x v="0"/>
    <x v="1"/>
    <n v="100"/>
    <x v="1"/>
    <x v="2"/>
    <x v="0"/>
    <s v="GWe"/>
    <n v="2.5550000000000002"/>
  </r>
  <r>
    <x v="14"/>
    <s v="EZMT"/>
    <x v="0"/>
    <x v="1"/>
    <n v="100"/>
    <x v="1"/>
    <x v="2"/>
    <x v="0"/>
    <s v="GWe"/>
    <n v="0"/>
  </r>
  <r>
    <x v="15"/>
    <s v="EZNL"/>
    <x v="0"/>
    <x v="1"/>
    <n v="100"/>
    <x v="1"/>
    <x v="2"/>
    <x v="0"/>
    <s v="GWe"/>
    <n v="41.674999999999997"/>
  </r>
  <r>
    <x v="16"/>
    <s v="EZPL"/>
    <x v="0"/>
    <x v="1"/>
    <n v="100"/>
    <x v="1"/>
    <x v="2"/>
    <x v="0"/>
    <s v="GWe"/>
    <n v="6.57"/>
  </r>
  <r>
    <x v="17"/>
    <s v="EZPT"/>
    <x v="0"/>
    <x v="1"/>
    <n v="100"/>
    <x v="1"/>
    <x v="2"/>
    <x v="0"/>
    <s v="GWe"/>
    <n v="0"/>
  </r>
  <r>
    <x v="18"/>
    <s v="EZRO"/>
    <x v="0"/>
    <x v="1"/>
    <n v="100"/>
    <x v="1"/>
    <x v="2"/>
    <x v="0"/>
    <s v="GWe"/>
    <n v="8.75"/>
  </r>
  <r>
    <x v="19"/>
    <s v="EZES"/>
    <x v="0"/>
    <x v="1"/>
    <n v="100"/>
    <x v="1"/>
    <x v="2"/>
    <x v="0"/>
    <s v="GWe"/>
    <n v="0.55300000000000005"/>
  </r>
  <r>
    <x v="20"/>
    <s v="EZSE"/>
    <x v="0"/>
    <x v="1"/>
    <n v="100"/>
    <x v="1"/>
    <x v="2"/>
    <x v="0"/>
    <s v="GWe"/>
    <n v="21.05"/>
  </r>
  <r>
    <x v="21"/>
    <s v="EZUK"/>
    <x v="0"/>
    <x v="1"/>
    <n v="100"/>
    <x v="1"/>
    <x v="2"/>
    <x v="0"/>
    <s v="GWe"/>
    <n v="56.945"/>
  </r>
  <r>
    <x v="0"/>
    <s v="EZBE"/>
    <x v="0"/>
    <x v="1"/>
    <n v="100"/>
    <x v="1"/>
    <x v="0"/>
    <x v="1"/>
    <s v="TWh"/>
    <n v="0"/>
  </r>
  <r>
    <x v="1"/>
    <s v="EZBG"/>
    <x v="0"/>
    <x v="1"/>
    <n v="100"/>
    <x v="1"/>
    <x v="0"/>
    <x v="1"/>
    <s v="TWh"/>
    <n v="0"/>
  </r>
  <r>
    <x v="2"/>
    <s v="EZHR"/>
    <x v="0"/>
    <x v="1"/>
    <n v="100"/>
    <x v="1"/>
    <x v="0"/>
    <x v="1"/>
    <s v="TWh"/>
    <n v="0"/>
  </r>
  <r>
    <x v="3"/>
    <s v="EZCY"/>
    <x v="0"/>
    <x v="1"/>
    <n v="100"/>
    <x v="1"/>
    <x v="0"/>
    <x v="1"/>
    <s v="TWh"/>
    <n v="0"/>
  </r>
  <r>
    <x v="4"/>
    <s v="EZDK"/>
    <x v="0"/>
    <x v="1"/>
    <n v="100"/>
    <x v="1"/>
    <x v="0"/>
    <x v="1"/>
    <s v="TWh"/>
    <n v="0"/>
  </r>
  <r>
    <x v="5"/>
    <s v="EZEE"/>
    <x v="0"/>
    <x v="1"/>
    <n v="100"/>
    <x v="1"/>
    <x v="0"/>
    <x v="1"/>
    <s v="TWh"/>
    <n v="0"/>
  </r>
  <r>
    <x v="6"/>
    <s v="EZFI"/>
    <x v="0"/>
    <x v="1"/>
    <n v="100"/>
    <x v="1"/>
    <x v="0"/>
    <x v="1"/>
    <s v="TWh"/>
    <n v="0"/>
  </r>
  <r>
    <x v="7"/>
    <s v="EZFR"/>
    <x v="0"/>
    <x v="1"/>
    <n v="100"/>
    <x v="1"/>
    <x v="0"/>
    <x v="1"/>
    <s v="TWh"/>
    <n v="0"/>
  </r>
  <r>
    <x v="8"/>
    <s v="EZDE"/>
    <x v="0"/>
    <x v="1"/>
    <n v="100"/>
    <x v="1"/>
    <x v="0"/>
    <x v="1"/>
    <s v="TWh"/>
    <n v="0"/>
  </r>
  <r>
    <x v="9"/>
    <s v="EZGR"/>
    <x v="0"/>
    <x v="1"/>
    <n v="100"/>
    <x v="1"/>
    <x v="0"/>
    <x v="1"/>
    <s v="TWh"/>
    <n v="0"/>
  </r>
  <r>
    <x v="10"/>
    <s v="EZIR"/>
    <x v="0"/>
    <x v="1"/>
    <n v="100"/>
    <x v="1"/>
    <x v="0"/>
    <x v="1"/>
    <s v="TWh"/>
    <n v="0"/>
  </r>
  <r>
    <x v="11"/>
    <s v="EZIT"/>
    <x v="0"/>
    <x v="1"/>
    <n v="100"/>
    <x v="1"/>
    <x v="0"/>
    <x v="1"/>
    <s v="TWh"/>
    <n v="0.98299999999999998"/>
  </r>
  <r>
    <x v="12"/>
    <s v="EZLV"/>
    <x v="0"/>
    <x v="1"/>
    <n v="100"/>
    <x v="1"/>
    <x v="0"/>
    <x v="1"/>
    <s v="TWh"/>
    <n v="0"/>
  </r>
  <r>
    <x v="13"/>
    <s v="EZLT"/>
    <x v="0"/>
    <x v="1"/>
    <n v="100"/>
    <x v="1"/>
    <x v="0"/>
    <x v="1"/>
    <s v="TWh"/>
    <n v="0"/>
  </r>
  <r>
    <x v="14"/>
    <s v="EZMT"/>
    <x v="0"/>
    <x v="1"/>
    <n v="100"/>
    <x v="1"/>
    <x v="0"/>
    <x v="1"/>
    <s v="TWh"/>
    <n v="0"/>
  </r>
  <r>
    <x v="15"/>
    <s v="EZNL"/>
    <x v="0"/>
    <x v="1"/>
    <n v="100"/>
    <x v="1"/>
    <x v="0"/>
    <x v="1"/>
    <s v="TWh"/>
    <n v="0"/>
  </r>
  <r>
    <x v="16"/>
    <s v="EZPL"/>
    <x v="0"/>
    <x v="1"/>
    <n v="100"/>
    <x v="1"/>
    <x v="0"/>
    <x v="1"/>
    <s v="TWh"/>
    <n v="0"/>
  </r>
  <r>
    <x v="17"/>
    <s v="EZPT"/>
    <x v="0"/>
    <x v="1"/>
    <n v="100"/>
    <x v="1"/>
    <x v="0"/>
    <x v="1"/>
    <s v="TWh"/>
    <n v="0"/>
  </r>
  <r>
    <x v="18"/>
    <s v="EZRO"/>
    <x v="0"/>
    <x v="1"/>
    <n v="100"/>
    <x v="1"/>
    <x v="0"/>
    <x v="1"/>
    <s v="TWh"/>
    <n v="0"/>
  </r>
  <r>
    <x v="19"/>
    <s v="EZES"/>
    <x v="0"/>
    <x v="1"/>
    <n v="100"/>
    <x v="1"/>
    <x v="0"/>
    <x v="1"/>
    <s v="TWh"/>
    <n v="0"/>
  </r>
  <r>
    <x v="20"/>
    <s v="EZSE"/>
    <x v="0"/>
    <x v="1"/>
    <n v="100"/>
    <x v="1"/>
    <x v="0"/>
    <x v="1"/>
    <s v="TWh"/>
    <n v="0"/>
  </r>
  <r>
    <x v="21"/>
    <s v="EZUK"/>
    <x v="0"/>
    <x v="1"/>
    <n v="100"/>
    <x v="1"/>
    <x v="0"/>
    <x v="1"/>
    <s v="TWh"/>
    <n v="0"/>
  </r>
  <r>
    <x v="0"/>
    <s v="EZBE"/>
    <x v="0"/>
    <x v="1"/>
    <n v="100"/>
    <x v="1"/>
    <x v="1"/>
    <x v="1"/>
    <s v="TWh"/>
    <n v="0"/>
  </r>
  <r>
    <x v="1"/>
    <s v="EZBG"/>
    <x v="0"/>
    <x v="1"/>
    <n v="100"/>
    <x v="1"/>
    <x v="1"/>
    <x v="1"/>
    <s v="TWh"/>
    <n v="0"/>
  </r>
  <r>
    <x v="2"/>
    <s v="EZHR"/>
    <x v="0"/>
    <x v="1"/>
    <n v="100"/>
    <x v="1"/>
    <x v="1"/>
    <x v="1"/>
    <s v="TWh"/>
    <n v="6.657"/>
  </r>
  <r>
    <x v="3"/>
    <s v="EZCY"/>
    <x v="0"/>
    <x v="1"/>
    <n v="100"/>
    <x v="1"/>
    <x v="1"/>
    <x v="1"/>
    <s v="TWh"/>
    <n v="0"/>
  </r>
  <r>
    <x v="4"/>
    <s v="EZDK"/>
    <x v="0"/>
    <x v="1"/>
    <n v="100"/>
    <x v="1"/>
    <x v="1"/>
    <x v="1"/>
    <s v="TWh"/>
    <n v="0"/>
  </r>
  <r>
    <x v="5"/>
    <s v="EZEE"/>
    <x v="0"/>
    <x v="1"/>
    <n v="100"/>
    <x v="1"/>
    <x v="1"/>
    <x v="1"/>
    <s v="TWh"/>
    <n v="0"/>
  </r>
  <r>
    <x v="6"/>
    <s v="EZFI"/>
    <x v="0"/>
    <x v="1"/>
    <n v="100"/>
    <x v="1"/>
    <x v="1"/>
    <x v="1"/>
    <s v="TWh"/>
    <n v="0"/>
  </r>
  <r>
    <x v="7"/>
    <s v="EZFR"/>
    <x v="0"/>
    <x v="1"/>
    <n v="100"/>
    <x v="1"/>
    <x v="1"/>
    <x v="1"/>
    <s v="TWh"/>
    <n v="0"/>
  </r>
  <r>
    <x v="8"/>
    <s v="EZDE"/>
    <x v="0"/>
    <x v="1"/>
    <n v="100"/>
    <x v="1"/>
    <x v="1"/>
    <x v="1"/>
    <s v="TWh"/>
    <n v="0"/>
  </r>
  <r>
    <x v="9"/>
    <s v="EZGR"/>
    <x v="0"/>
    <x v="1"/>
    <n v="100"/>
    <x v="1"/>
    <x v="1"/>
    <x v="1"/>
    <s v="TWh"/>
    <n v="5.0000000000000001E-3"/>
  </r>
  <r>
    <x v="10"/>
    <s v="EZIR"/>
    <x v="0"/>
    <x v="1"/>
    <n v="100"/>
    <x v="1"/>
    <x v="1"/>
    <x v="1"/>
    <s v="TWh"/>
    <n v="0"/>
  </r>
  <r>
    <x v="11"/>
    <s v="EZIT"/>
    <x v="0"/>
    <x v="1"/>
    <n v="100"/>
    <x v="1"/>
    <x v="1"/>
    <x v="1"/>
    <s v="TWh"/>
    <n v="3.387"/>
  </r>
  <r>
    <x v="12"/>
    <s v="EZLV"/>
    <x v="0"/>
    <x v="1"/>
    <n v="100"/>
    <x v="1"/>
    <x v="1"/>
    <x v="1"/>
    <s v="TWh"/>
    <n v="0"/>
  </r>
  <r>
    <x v="13"/>
    <s v="EZLT"/>
    <x v="0"/>
    <x v="1"/>
    <n v="100"/>
    <x v="1"/>
    <x v="1"/>
    <x v="1"/>
    <s v="TWh"/>
    <n v="0"/>
  </r>
  <r>
    <x v="14"/>
    <s v="EZMT"/>
    <x v="0"/>
    <x v="1"/>
    <n v="100"/>
    <x v="1"/>
    <x v="1"/>
    <x v="1"/>
    <s v="TWh"/>
    <n v="0"/>
  </r>
  <r>
    <x v="15"/>
    <s v="EZNL"/>
    <x v="0"/>
    <x v="1"/>
    <n v="100"/>
    <x v="1"/>
    <x v="1"/>
    <x v="1"/>
    <s v="TWh"/>
    <n v="0"/>
  </r>
  <r>
    <x v="16"/>
    <s v="EZPL"/>
    <x v="0"/>
    <x v="1"/>
    <n v="100"/>
    <x v="1"/>
    <x v="1"/>
    <x v="1"/>
    <s v="TWh"/>
    <n v="0"/>
  </r>
  <r>
    <x v="17"/>
    <s v="EZPT"/>
    <x v="0"/>
    <x v="1"/>
    <n v="100"/>
    <x v="1"/>
    <x v="1"/>
    <x v="1"/>
    <s v="TWh"/>
    <n v="0"/>
  </r>
  <r>
    <x v="18"/>
    <s v="EZRO"/>
    <x v="0"/>
    <x v="1"/>
    <n v="100"/>
    <x v="1"/>
    <x v="1"/>
    <x v="1"/>
    <s v="TWh"/>
    <n v="0"/>
  </r>
  <r>
    <x v="19"/>
    <s v="EZES"/>
    <x v="0"/>
    <x v="1"/>
    <n v="100"/>
    <x v="1"/>
    <x v="1"/>
    <x v="1"/>
    <s v="TWh"/>
    <n v="0.21099999999999999"/>
  </r>
  <r>
    <x v="20"/>
    <s v="EZSE"/>
    <x v="0"/>
    <x v="1"/>
    <n v="100"/>
    <x v="1"/>
    <x v="1"/>
    <x v="1"/>
    <s v="TWh"/>
    <n v="0"/>
  </r>
  <r>
    <x v="21"/>
    <s v="EZUK"/>
    <x v="0"/>
    <x v="1"/>
    <n v="100"/>
    <x v="1"/>
    <x v="1"/>
    <x v="1"/>
    <s v="TWh"/>
    <n v="0"/>
  </r>
  <r>
    <x v="0"/>
    <s v="EZBE"/>
    <x v="0"/>
    <x v="1"/>
    <n v="100"/>
    <x v="1"/>
    <x v="2"/>
    <x v="1"/>
    <s v="TWh"/>
    <n v="0.59499999999999997"/>
  </r>
  <r>
    <x v="1"/>
    <s v="EZBG"/>
    <x v="0"/>
    <x v="1"/>
    <n v="100"/>
    <x v="1"/>
    <x v="2"/>
    <x v="1"/>
    <s v="TWh"/>
    <n v="1.284"/>
  </r>
  <r>
    <x v="2"/>
    <s v="EZHR"/>
    <x v="0"/>
    <x v="1"/>
    <n v="100"/>
    <x v="1"/>
    <x v="2"/>
    <x v="1"/>
    <s v="TWh"/>
    <n v="5.01"/>
  </r>
  <r>
    <x v="3"/>
    <s v="EZCY"/>
    <x v="0"/>
    <x v="1"/>
    <n v="100"/>
    <x v="1"/>
    <x v="2"/>
    <x v="1"/>
    <s v="TWh"/>
    <n v="0"/>
  </r>
  <r>
    <x v="4"/>
    <s v="EZDK"/>
    <x v="0"/>
    <x v="1"/>
    <n v="100"/>
    <x v="1"/>
    <x v="2"/>
    <x v="1"/>
    <s v="TWh"/>
    <n v="92.072000000000003"/>
  </r>
  <r>
    <x v="5"/>
    <s v="EZEE"/>
    <x v="0"/>
    <x v="1"/>
    <n v="100"/>
    <x v="1"/>
    <x v="2"/>
    <x v="1"/>
    <s v="TWh"/>
    <n v="4.8099999999999996"/>
  </r>
  <r>
    <x v="6"/>
    <s v="EZFI"/>
    <x v="0"/>
    <x v="1"/>
    <n v="100"/>
    <x v="1"/>
    <x v="2"/>
    <x v="1"/>
    <s v="TWh"/>
    <n v="59.957000000000001"/>
  </r>
  <r>
    <x v="7"/>
    <s v="EZFR"/>
    <x v="0"/>
    <x v="1"/>
    <n v="100"/>
    <x v="1"/>
    <x v="2"/>
    <x v="1"/>
    <s v="TWh"/>
    <n v="50.844000000000001"/>
  </r>
  <r>
    <x v="8"/>
    <s v="EZDE"/>
    <x v="0"/>
    <x v="1"/>
    <n v="100"/>
    <x v="1"/>
    <x v="2"/>
    <x v="1"/>
    <s v="TWh"/>
    <n v="67.152000000000001"/>
  </r>
  <r>
    <x v="9"/>
    <s v="EZGR"/>
    <x v="0"/>
    <x v="1"/>
    <n v="100"/>
    <x v="1"/>
    <x v="2"/>
    <x v="1"/>
    <s v="TWh"/>
    <n v="2.1000000000000001E-2"/>
  </r>
  <r>
    <x v="10"/>
    <s v="EZIR"/>
    <x v="0"/>
    <x v="1"/>
    <n v="100"/>
    <x v="1"/>
    <x v="2"/>
    <x v="1"/>
    <s v="TWh"/>
    <n v="4.57"/>
  </r>
  <r>
    <x v="11"/>
    <s v="EZIT"/>
    <x v="0"/>
    <x v="1"/>
    <n v="100"/>
    <x v="1"/>
    <x v="2"/>
    <x v="1"/>
    <s v="TWh"/>
    <n v="7.6390000000000002"/>
  </r>
  <r>
    <x v="12"/>
    <s v="EZLV"/>
    <x v="0"/>
    <x v="1"/>
    <n v="100"/>
    <x v="1"/>
    <x v="2"/>
    <x v="1"/>
    <s v="TWh"/>
    <n v="51.94"/>
  </r>
  <r>
    <x v="13"/>
    <s v="EZLT"/>
    <x v="0"/>
    <x v="1"/>
    <n v="100"/>
    <x v="1"/>
    <x v="2"/>
    <x v="1"/>
    <s v="TWh"/>
    <n v="10.227"/>
  </r>
  <r>
    <x v="14"/>
    <s v="EZMT"/>
    <x v="0"/>
    <x v="1"/>
    <n v="100"/>
    <x v="1"/>
    <x v="2"/>
    <x v="1"/>
    <s v="TWh"/>
    <n v="0"/>
  </r>
  <r>
    <x v="15"/>
    <s v="EZNL"/>
    <x v="0"/>
    <x v="1"/>
    <n v="100"/>
    <x v="1"/>
    <x v="2"/>
    <x v="1"/>
    <s v="TWh"/>
    <n v="171.06"/>
  </r>
  <r>
    <x v="16"/>
    <s v="EZPL"/>
    <x v="0"/>
    <x v="1"/>
    <n v="100"/>
    <x v="1"/>
    <x v="2"/>
    <x v="1"/>
    <s v="TWh"/>
    <n v="25.989000000000001"/>
  </r>
  <r>
    <x v="17"/>
    <s v="EZPT"/>
    <x v="0"/>
    <x v="1"/>
    <n v="100"/>
    <x v="1"/>
    <x v="2"/>
    <x v="1"/>
    <s v="TWh"/>
    <n v="0"/>
  </r>
  <r>
    <x v="18"/>
    <s v="EZRO"/>
    <x v="0"/>
    <x v="1"/>
    <n v="100"/>
    <x v="1"/>
    <x v="2"/>
    <x v="1"/>
    <s v="TWh"/>
    <n v="27.364000000000001"/>
  </r>
  <r>
    <x v="19"/>
    <s v="EZES"/>
    <x v="0"/>
    <x v="1"/>
    <n v="100"/>
    <x v="1"/>
    <x v="2"/>
    <x v="1"/>
    <s v="TWh"/>
    <n v="1.5720000000000001"/>
  </r>
  <r>
    <x v="20"/>
    <s v="EZSE"/>
    <x v="0"/>
    <x v="1"/>
    <n v="100"/>
    <x v="1"/>
    <x v="2"/>
    <x v="1"/>
    <s v="TWh"/>
    <n v="81.19"/>
  </r>
  <r>
    <x v="21"/>
    <s v="EZUK"/>
    <x v="0"/>
    <x v="1"/>
    <n v="100"/>
    <x v="1"/>
    <x v="2"/>
    <x v="1"/>
    <s v="TWh"/>
    <n v="242.482"/>
  </r>
  <r>
    <x v="0"/>
    <s v="EZBE"/>
    <x v="0"/>
    <x v="2"/>
    <n v="100"/>
    <x v="1"/>
    <x v="0"/>
    <x v="0"/>
    <s v="GWe"/>
    <n v="0"/>
  </r>
  <r>
    <x v="1"/>
    <s v="EZBG"/>
    <x v="0"/>
    <x v="2"/>
    <n v="100"/>
    <x v="1"/>
    <x v="0"/>
    <x v="0"/>
    <s v="GWe"/>
    <n v="0"/>
  </r>
  <r>
    <x v="2"/>
    <s v="EZHR"/>
    <x v="0"/>
    <x v="2"/>
    <n v="100"/>
    <x v="1"/>
    <x v="0"/>
    <x v="0"/>
    <s v="GWe"/>
    <n v="0"/>
  </r>
  <r>
    <x v="3"/>
    <s v="EZCY"/>
    <x v="0"/>
    <x v="2"/>
    <n v="100"/>
    <x v="1"/>
    <x v="0"/>
    <x v="0"/>
    <s v="GWe"/>
    <n v="0"/>
  </r>
  <r>
    <x v="4"/>
    <s v="EZDK"/>
    <x v="0"/>
    <x v="2"/>
    <n v="100"/>
    <x v="1"/>
    <x v="0"/>
    <x v="0"/>
    <s v="GWe"/>
    <n v="0"/>
  </r>
  <r>
    <x v="5"/>
    <s v="EZEE"/>
    <x v="0"/>
    <x v="2"/>
    <n v="100"/>
    <x v="1"/>
    <x v="0"/>
    <x v="0"/>
    <s v="GWe"/>
    <n v="0"/>
  </r>
  <r>
    <x v="6"/>
    <s v="EZFI"/>
    <x v="0"/>
    <x v="2"/>
    <n v="100"/>
    <x v="1"/>
    <x v="0"/>
    <x v="0"/>
    <s v="GWe"/>
    <n v="0"/>
  </r>
  <r>
    <x v="7"/>
    <s v="EZFR"/>
    <x v="0"/>
    <x v="2"/>
    <n v="100"/>
    <x v="1"/>
    <x v="0"/>
    <x v="0"/>
    <s v="GWe"/>
    <n v="0"/>
  </r>
  <r>
    <x v="8"/>
    <s v="EZDE"/>
    <x v="0"/>
    <x v="2"/>
    <n v="100"/>
    <x v="1"/>
    <x v="0"/>
    <x v="0"/>
    <s v="GWe"/>
    <n v="0"/>
  </r>
  <r>
    <x v="9"/>
    <s v="EZGR"/>
    <x v="0"/>
    <x v="2"/>
    <n v="100"/>
    <x v="1"/>
    <x v="0"/>
    <x v="0"/>
    <s v="GWe"/>
    <n v="0"/>
  </r>
  <r>
    <x v="10"/>
    <s v="EZIR"/>
    <x v="0"/>
    <x v="2"/>
    <n v="100"/>
    <x v="1"/>
    <x v="0"/>
    <x v="0"/>
    <s v="GWe"/>
    <n v="0"/>
  </r>
  <r>
    <x v="11"/>
    <s v="EZIT"/>
    <x v="0"/>
    <x v="2"/>
    <n v="100"/>
    <x v="1"/>
    <x v="0"/>
    <x v="0"/>
    <s v="GWe"/>
    <n v="0"/>
  </r>
  <r>
    <x v="12"/>
    <s v="EZLV"/>
    <x v="0"/>
    <x v="2"/>
    <n v="100"/>
    <x v="1"/>
    <x v="0"/>
    <x v="0"/>
    <s v="GWe"/>
    <n v="0"/>
  </r>
  <r>
    <x v="13"/>
    <s v="EZLT"/>
    <x v="0"/>
    <x v="2"/>
    <n v="100"/>
    <x v="1"/>
    <x v="0"/>
    <x v="0"/>
    <s v="GWe"/>
    <n v="0"/>
  </r>
  <r>
    <x v="14"/>
    <s v="EZMT"/>
    <x v="0"/>
    <x v="2"/>
    <n v="100"/>
    <x v="1"/>
    <x v="0"/>
    <x v="0"/>
    <s v="GWe"/>
    <n v="0"/>
  </r>
  <r>
    <x v="15"/>
    <s v="EZNL"/>
    <x v="0"/>
    <x v="2"/>
    <n v="100"/>
    <x v="1"/>
    <x v="0"/>
    <x v="0"/>
    <s v="GWe"/>
    <n v="0"/>
  </r>
  <r>
    <x v="16"/>
    <s v="EZPL"/>
    <x v="0"/>
    <x v="2"/>
    <n v="100"/>
    <x v="1"/>
    <x v="0"/>
    <x v="0"/>
    <s v="GWe"/>
    <n v="0"/>
  </r>
  <r>
    <x v="17"/>
    <s v="EZPT"/>
    <x v="0"/>
    <x v="2"/>
    <n v="100"/>
    <x v="1"/>
    <x v="0"/>
    <x v="0"/>
    <s v="GWe"/>
    <n v="0"/>
  </r>
  <r>
    <x v="18"/>
    <s v="EZRO"/>
    <x v="0"/>
    <x v="2"/>
    <n v="100"/>
    <x v="1"/>
    <x v="0"/>
    <x v="0"/>
    <s v="GWe"/>
    <n v="0"/>
  </r>
  <r>
    <x v="19"/>
    <s v="EZES"/>
    <x v="0"/>
    <x v="2"/>
    <n v="100"/>
    <x v="1"/>
    <x v="0"/>
    <x v="0"/>
    <s v="GWe"/>
    <n v="0"/>
  </r>
  <r>
    <x v="20"/>
    <s v="EZSE"/>
    <x v="0"/>
    <x v="2"/>
    <n v="100"/>
    <x v="1"/>
    <x v="0"/>
    <x v="0"/>
    <s v="GWe"/>
    <n v="0"/>
  </r>
  <r>
    <x v="21"/>
    <s v="EZUK"/>
    <x v="0"/>
    <x v="2"/>
    <n v="100"/>
    <x v="1"/>
    <x v="0"/>
    <x v="0"/>
    <s v="GWe"/>
    <n v="0"/>
  </r>
  <r>
    <x v="0"/>
    <s v="EZBE"/>
    <x v="0"/>
    <x v="2"/>
    <n v="100"/>
    <x v="1"/>
    <x v="1"/>
    <x v="0"/>
    <s v="GWe"/>
    <n v="0"/>
  </r>
  <r>
    <x v="1"/>
    <s v="EZBG"/>
    <x v="0"/>
    <x v="2"/>
    <n v="100"/>
    <x v="1"/>
    <x v="1"/>
    <x v="0"/>
    <s v="GWe"/>
    <n v="0"/>
  </r>
  <r>
    <x v="2"/>
    <s v="EZHR"/>
    <x v="0"/>
    <x v="2"/>
    <n v="100"/>
    <x v="1"/>
    <x v="1"/>
    <x v="0"/>
    <s v="GWe"/>
    <n v="0"/>
  </r>
  <r>
    <x v="3"/>
    <s v="EZCY"/>
    <x v="0"/>
    <x v="2"/>
    <n v="100"/>
    <x v="1"/>
    <x v="1"/>
    <x v="0"/>
    <s v="GWe"/>
    <n v="0"/>
  </r>
  <r>
    <x v="4"/>
    <s v="EZDK"/>
    <x v="0"/>
    <x v="2"/>
    <n v="100"/>
    <x v="1"/>
    <x v="1"/>
    <x v="0"/>
    <s v="GWe"/>
    <n v="0"/>
  </r>
  <r>
    <x v="5"/>
    <s v="EZEE"/>
    <x v="0"/>
    <x v="2"/>
    <n v="100"/>
    <x v="1"/>
    <x v="1"/>
    <x v="0"/>
    <s v="GWe"/>
    <n v="0"/>
  </r>
  <r>
    <x v="6"/>
    <s v="EZFI"/>
    <x v="0"/>
    <x v="2"/>
    <n v="100"/>
    <x v="1"/>
    <x v="1"/>
    <x v="0"/>
    <s v="GWe"/>
    <n v="0"/>
  </r>
  <r>
    <x v="7"/>
    <s v="EZFR"/>
    <x v="0"/>
    <x v="2"/>
    <n v="100"/>
    <x v="1"/>
    <x v="1"/>
    <x v="0"/>
    <s v="GWe"/>
    <n v="0"/>
  </r>
  <r>
    <x v="8"/>
    <s v="EZDE"/>
    <x v="0"/>
    <x v="2"/>
    <n v="100"/>
    <x v="1"/>
    <x v="1"/>
    <x v="0"/>
    <s v="GWe"/>
    <n v="0"/>
  </r>
  <r>
    <x v="9"/>
    <s v="EZGR"/>
    <x v="0"/>
    <x v="2"/>
    <n v="100"/>
    <x v="1"/>
    <x v="1"/>
    <x v="0"/>
    <s v="GWe"/>
    <n v="0"/>
  </r>
  <r>
    <x v="10"/>
    <s v="EZIR"/>
    <x v="0"/>
    <x v="2"/>
    <n v="100"/>
    <x v="1"/>
    <x v="1"/>
    <x v="0"/>
    <s v="GWe"/>
    <n v="0"/>
  </r>
  <r>
    <x v="11"/>
    <s v="EZIT"/>
    <x v="0"/>
    <x v="2"/>
    <n v="100"/>
    <x v="1"/>
    <x v="1"/>
    <x v="0"/>
    <s v="GWe"/>
    <n v="0"/>
  </r>
  <r>
    <x v="12"/>
    <s v="EZLV"/>
    <x v="0"/>
    <x v="2"/>
    <n v="100"/>
    <x v="1"/>
    <x v="1"/>
    <x v="0"/>
    <s v="GWe"/>
    <n v="0"/>
  </r>
  <r>
    <x v="13"/>
    <s v="EZLT"/>
    <x v="0"/>
    <x v="2"/>
    <n v="100"/>
    <x v="1"/>
    <x v="1"/>
    <x v="0"/>
    <s v="GWe"/>
    <n v="0"/>
  </r>
  <r>
    <x v="14"/>
    <s v="EZMT"/>
    <x v="0"/>
    <x v="2"/>
    <n v="100"/>
    <x v="1"/>
    <x v="1"/>
    <x v="0"/>
    <s v="GWe"/>
    <n v="0"/>
  </r>
  <r>
    <x v="15"/>
    <s v="EZNL"/>
    <x v="0"/>
    <x v="2"/>
    <n v="100"/>
    <x v="1"/>
    <x v="1"/>
    <x v="0"/>
    <s v="GWe"/>
    <n v="0"/>
  </r>
  <r>
    <x v="16"/>
    <s v="EZPL"/>
    <x v="0"/>
    <x v="2"/>
    <n v="100"/>
    <x v="1"/>
    <x v="1"/>
    <x v="0"/>
    <s v="GWe"/>
    <n v="0"/>
  </r>
  <r>
    <x v="17"/>
    <s v="EZPT"/>
    <x v="0"/>
    <x v="2"/>
    <n v="100"/>
    <x v="1"/>
    <x v="1"/>
    <x v="0"/>
    <s v="GWe"/>
    <n v="0"/>
  </r>
  <r>
    <x v="18"/>
    <s v="EZRO"/>
    <x v="0"/>
    <x v="2"/>
    <n v="100"/>
    <x v="1"/>
    <x v="1"/>
    <x v="0"/>
    <s v="GWe"/>
    <n v="0"/>
  </r>
  <r>
    <x v="19"/>
    <s v="EZES"/>
    <x v="0"/>
    <x v="2"/>
    <n v="100"/>
    <x v="1"/>
    <x v="1"/>
    <x v="0"/>
    <s v="GWe"/>
    <n v="0"/>
  </r>
  <r>
    <x v="20"/>
    <s v="EZSE"/>
    <x v="0"/>
    <x v="2"/>
    <n v="100"/>
    <x v="1"/>
    <x v="1"/>
    <x v="0"/>
    <s v="GWe"/>
    <n v="0"/>
  </r>
  <r>
    <x v="21"/>
    <s v="EZUK"/>
    <x v="0"/>
    <x v="2"/>
    <n v="100"/>
    <x v="1"/>
    <x v="1"/>
    <x v="0"/>
    <s v="GWe"/>
    <n v="0"/>
  </r>
  <r>
    <x v="0"/>
    <s v="EZBE"/>
    <x v="0"/>
    <x v="2"/>
    <n v="100"/>
    <x v="1"/>
    <x v="2"/>
    <x v="0"/>
    <s v="GWe"/>
    <n v="0"/>
  </r>
  <r>
    <x v="1"/>
    <s v="EZBG"/>
    <x v="0"/>
    <x v="2"/>
    <n v="100"/>
    <x v="1"/>
    <x v="2"/>
    <x v="0"/>
    <s v="GWe"/>
    <n v="0"/>
  </r>
  <r>
    <x v="2"/>
    <s v="EZHR"/>
    <x v="0"/>
    <x v="2"/>
    <n v="100"/>
    <x v="1"/>
    <x v="2"/>
    <x v="0"/>
    <s v="GWe"/>
    <n v="0"/>
  </r>
  <r>
    <x v="3"/>
    <s v="EZCY"/>
    <x v="0"/>
    <x v="2"/>
    <n v="100"/>
    <x v="1"/>
    <x v="2"/>
    <x v="0"/>
    <s v="GWe"/>
    <n v="0"/>
  </r>
  <r>
    <x v="4"/>
    <s v="EZDK"/>
    <x v="0"/>
    <x v="2"/>
    <n v="100"/>
    <x v="1"/>
    <x v="2"/>
    <x v="0"/>
    <s v="GWe"/>
    <n v="0"/>
  </r>
  <r>
    <x v="5"/>
    <s v="EZEE"/>
    <x v="0"/>
    <x v="2"/>
    <n v="100"/>
    <x v="1"/>
    <x v="2"/>
    <x v="0"/>
    <s v="GWe"/>
    <n v="0"/>
  </r>
  <r>
    <x v="6"/>
    <s v="EZFI"/>
    <x v="0"/>
    <x v="2"/>
    <n v="100"/>
    <x v="1"/>
    <x v="2"/>
    <x v="0"/>
    <s v="GWe"/>
    <n v="0"/>
  </r>
  <r>
    <x v="7"/>
    <s v="EZFR"/>
    <x v="0"/>
    <x v="2"/>
    <n v="100"/>
    <x v="1"/>
    <x v="2"/>
    <x v="0"/>
    <s v="GWe"/>
    <n v="0"/>
  </r>
  <r>
    <x v="8"/>
    <s v="EZDE"/>
    <x v="0"/>
    <x v="2"/>
    <n v="100"/>
    <x v="1"/>
    <x v="2"/>
    <x v="0"/>
    <s v="GWe"/>
    <n v="0"/>
  </r>
  <r>
    <x v="9"/>
    <s v="EZGR"/>
    <x v="0"/>
    <x v="2"/>
    <n v="100"/>
    <x v="1"/>
    <x v="2"/>
    <x v="0"/>
    <s v="GWe"/>
    <n v="0"/>
  </r>
  <r>
    <x v="10"/>
    <s v="EZIR"/>
    <x v="0"/>
    <x v="2"/>
    <n v="100"/>
    <x v="1"/>
    <x v="2"/>
    <x v="0"/>
    <s v="GWe"/>
    <n v="0"/>
  </r>
  <r>
    <x v="11"/>
    <s v="EZIT"/>
    <x v="0"/>
    <x v="2"/>
    <n v="100"/>
    <x v="1"/>
    <x v="2"/>
    <x v="0"/>
    <s v="GWe"/>
    <n v="0"/>
  </r>
  <r>
    <x v="12"/>
    <s v="EZLV"/>
    <x v="0"/>
    <x v="2"/>
    <n v="100"/>
    <x v="1"/>
    <x v="2"/>
    <x v="0"/>
    <s v="GWe"/>
    <n v="0"/>
  </r>
  <r>
    <x v="13"/>
    <s v="EZLT"/>
    <x v="0"/>
    <x v="2"/>
    <n v="100"/>
    <x v="1"/>
    <x v="2"/>
    <x v="0"/>
    <s v="GWe"/>
    <n v="0"/>
  </r>
  <r>
    <x v="14"/>
    <s v="EZMT"/>
    <x v="0"/>
    <x v="2"/>
    <n v="100"/>
    <x v="1"/>
    <x v="2"/>
    <x v="0"/>
    <s v="GWe"/>
    <n v="0"/>
  </r>
  <r>
    <x v="15"/>
    <s v="EZNL"/>
    <x v="0"/>
    <x v="2"/>
    <n v="100"/>
    <x v="1"/>
    <x v="2"/>
    <x v="0"/>
    <s v="GWe"/>
    <n v="0"/>
  </r>
  <r>
    <x v="16"/>
    <s v="EZPL"/>
    <x v="0"/>
    <x v="2"/>
    <n v="100"/>
    <x v="1"/>
    <x v="2"/>
    <x v="0"/>
    <s v="GWe"/>
    <n v="0"/>
  </r>
  <r>
    <x v="17"/>
    <s v="EZPT"/>
    <x v="0"/>
    <x v="2"/>
    <n v="100"/>
    <x v="1"/>
    <x v="2"/>
    <x v="0"/>
    <s v="GWe"/>
    <n v="0"/>
  </r>
  <r>
    <x v="18"/>
    <s v="EZRO"/>
    <x v="0"/>
    <x v="2"/>
    <n v="100"/>
    <x v="1"/>
    <x v="2"/>
    <x v="0"/>
    <s v="GWe"/>
    <n v="0"/>
  </r>
  <r>
    <x v="19"/>
    <s v="EZES"/>
    <x v="0"/>
    <x v="2"/>
    <n v="100"/>
    <x v="1"/>
    <x v="2"/>
    <x v="0"/>
    <s v="GWe"/>
    <n v="0"/>
  </r>
  <r>
    <x v="20"/>
    <s v="EZSE"/>
    <x v="0"/>
    <x v="2"/>
    <n v="100"/>
    <x v="1"/>
    <x v="2"/>
    <x v="0"/>
    <s v="GWe"/>
    <n v="0"/>
  </r>
  <r>
    <x v="21"/>
    <s v="EZUK"/>
    <x v="0"/>
    <x v="2"/>
    <n v="100"/>
    <x v="1"/>
    <x v="2"/>
    <x v="0"/>
    <s v="GWe"/>
    <n v="0"/>
  </r>
  <r>
    <x v="0"/>
    <s v="EZBE"/>
    <x v="0"/>
    <x v="2"/>
    <n v="100"/>
    <x v="1"/>
    <x v="0"/>
    <x v="1"/>
    <s v="TWh"/>
    <n v="0"/>
  </r>
  <r>
    <x v="1"/>
    <s v="EZBG"/>
    <x v="0"/>
    <x v="2"/>
    <n v="100"/>
    <x v="1"/>
    <x v="0"/>
    <x v="1"/>
    <s v="TWh"/>
    <n v="0"/>
  </r>
  <r>
    <x v="2"/>
    <s v="EZHR"/>
    <x v="0"/>
    <x v="2"/>
    <n v="100"/>
    <x v="1"/>
    <x v="0"/>
    <x v="1"/>
    <s v="TWh"/>
    <n v="0"/>
  </r>
  <r>
    <x v="3"/>
    <s v="EZCY"/>
    <x v="0"/>
    <x v="2"/>
    <n v="100"/>
    <x v="1"/>
    <x v="0"/>
    <x v="1"/>
    <s v="TWh"/>
    <n v="0"/>
  </r>
  <r>
    <x v="4"/>
    <s v="EZDK"/>
    <x v="0"/>
    <x v="2"/>
    <n v="100"/>
    <x v="1"/>
    <x v="0"/>
    <x v="1"/>
    <s v="TWh"/>
    <n v="0"/>
  </r>
  <r>
    <x v="5"/>
    <s v="EZEE"/>
    <x v="0"/>
    <x v="2"/>
    <n v="100"/>
    <x v="1"/>
    <x v="0"/>
    <x v="1"/>
    <s v="TWh"/>
    <n v="0"/>
  </r>
  <r>
    <x v="6"/>
    <s v="EZFI"/>
    <x v="0"/>
    <x v="2"/>
    <n v="100"/>
    <x v="1"/>
    <x v="0"/>
    <x v="1"/>
    <s v="TWh"/>
    <n v="0"/>
  </r>
  <r>
    <x v="7"/>
    <s v="EZFR"/>
    <x v="0"/>
    <x v="2"/>
    <n v="100"/>
    <x v="1"/>
    <x v="0"/>
    <x v="1"/>
    <s v="TWh"/>
    <n v="0"/>
  </r>
  <r>
    <x v="8"/>
    <s v="EZDE"/>
    <x v="0"/>
    <x v="2"/>
    <n v="100"/>
    <x v="1"/>
    <x v="0"/>
    <x v="1"/>
    <s v="TWh"/>
    <n v="0"/>
  </r>
  <r>
    <x v="9"/>
    <s v="EZGR"/>
    <x v="0"/>
    <x v="2"/>
    <n v="100"/>
    <x v="1"/>
    <x v="0"/>
    <x v="1"/>
    <s v="TWh"/>
    <n v="0"/>
  </r>
  <r>
    <x v="10"/>
    <s v="EZIR"/>
    <x v="0"/>
    <x v="2"/>
    <n v="100"/>
    <x v="1"/>
    <x v="0"/>
    <x v="1"/>
    <s v="TWh"/>
    <n v="0"/>
  </r>
  <r>
    <x v="11"/>
    <s v="EZIT"/>
    <x v="0"/>
    <x v="2"/>
    <n v="100"/>
    <x v="1"/>
    <x v="0"/>
    <x v="1"/>
    <s v="TWh"/>
    <n v="0"/>
  </r>
  <r>
    <x v="12"/>
    <s v="EZLV"/>
    <x v="0"/>
    <x v="2"/>
    <n v="100"/>
    <x v="1"/>
    <x v="0"/>
    <x v="1"/>
    <s v="TWh"/>
    <n v="0"/>
  </r>
  <r>
    <x v="13"/>
    <s v="EZLT"/>
    <x v="0"/>
    <x v="2"/>
    <n v="100"/>
    <x v="1"/>
    <x v="0"/>
    <x v="1"/>
    <s v="TWh"/>
    <n v="0"/>
  </r>
  <r>
    <x v="14"/>
    <s v="EZMT"/>
    <x v="0"/>
    <x v="2"/>
    <n v="100"/>
    <x v="1"/>
    <x v="0"/>
    <x v="1"/>
    <s v="TWh"/>
    <n v="0"/>
  </r>
  <r>
    <x v="15"/>
    <s v="EZNL"/>
    <x v="0"/>
    <x v="2"/>
    <n v="100"/>
    <x v="1"/>
    <x v="0"/>
    <x v="1"/>
    <s v="TWh"/>
    <n v="0"/>
  </r>
  <r>
    <x v="16"/>
    <s v="EZPL"/>
    <x v="0"/>
    <x v="2"/>
    <n v="100"/>
    <x v="1"/>
    <x v="0"/>
    <x v="1"/>
    <s v="TWh"/>
    <n v="0"/>
  </r>
  <r>
    <x v="17"/>
    <s v="EZPT"/>
    <x v="0"/>
    <x v="2"/>
    <n v="100"/>
    <x v="1"/>
    <x v="0"/>
    <x v="1"/>
    <s v="TWh"/>
    <n v="0"/>
  </r>
  <r>
    <x v="18"/>
    <s v="EZRO"/>
    <x v="0"/>
    <x v="2"/>
    <n v="100"/>
    <x v="1"/>
    <x v="0"/>
    <x v="1"/>
    <s v="TWh"/>
    <n v="0"/>
  </r>
  <r>
    <x v="19"/>
    <s v="EZES"/>
    <x v="0"/>
    <x v="2"/>
    <n v="100"/>
    <x v="1"/>
    <x v="0"/>
    <x v="1"/>
    <s v="TWh"/>
    <n v="0"/>
  </r>
  <r>
    <x v="20"/>
    <s v="EZSE"/>
    <x v="0"/>
    <x v="2"/>
    <n v="100"/>
    <x v="1"/>
    <x v="0"/>
    <x v="1"/>
    <s v="TWh"/>
    <n v="0"/>
  </r>
  <r>
    <x v="21"/>
    <s v="EZUK"/>
    <x v="0"/>
    <x v="2"/>
    <n v="100"/>
    <x v="1"/>
    <x v="0"/>
    <x v="1"/>
    <s v="TWh"/>
    <n v="0"/>
  </r>
  <r>
    <x v="0"/>
    <s v="EZBE"/>
    <x v="0"/>
    <x v="2"/>
    <n v="100"/>
    <x v="1"/>
    <x v="1"/>
    <x v="1"/>
    <s v="TWh"/>
    <n v="0"/>
  </r>
  <r>
    <x v="1"/>
    <s v="EZBG"/>
    <x v="0"/>
    <x v="2"/>
    <n v="100"/>
    <x v="1"/>
    <x v="1"/>
    <x v="1"/>
    <s v="TWh"/>
    <n v="0"/>
  </r>
  <r>
    <x v="2"/>
    <s v="EZHR"/>
    <x v="0"/>
    <x v="2"/>
    <n v="100"/>
    <x v="1"/>
    <x v="1"/>
    <x v="1"/>
    <s v="TWh"/>
    <n v="0"/>
  </r>
  <r>
    <x v="3"/>
    <s v="EZCY"/>
    <x v="0"/>
    <x v="2"/>
    <n v="100"/>
    <x v="1"/>
    <x v="1"/>
    <x v="1"/>
    <s v="TWh"/>
    <n v="0"/>
  </r>
  <r>
    <x v="4"/>
    <s v="EZDK"/>
    <x v="0"/>
    <x v="2"/>
    <n v="100"/>
    <x v="1"/>
    <x v="1"/>
    <x v="1"/>
    <s v="TWh"/>
    <n v="0"/>
  </r>
  <r>
    <x v="5"/>
    <s v="EZEE"/>
    <x v="0"/>
    <x v="2"/>
    <n v="100"/>
    <x v="1"/>
    <x v="1"/>
    <x v="1"/>
    <s v="TWh"/>
    <n v="0"/>
  </r>
  <r>
    <x v="6"/>
    <s v="EZFI"/>
    <x v="0"/>
    <x v="2"/>
    <n v="100"/>
    <x v="1"/>
    <x v="1"/>
    <x v="1"/>
    <s v="TWh"/>
    <n v="0"/>
  </r>
  <r>
    <x v="7"/>
    <s v="EZFR"/>
    <x v="0"/>
    <x v="2"/>
    <n v="100"/>
    <x v="1"/>
    <x v="1"/>
    <x v="1"/>
    <s v="TWh"/>
    <n v="0"/>
  </r>
  <r>
    <x v="8"/>
    <s v="EZDE"/>
    <x v="0"/>
    <x v="2"/>
    <n v="100"/>
    <x v="1"/>
    <x v="1"/>
    <x v="1"/>
    <s v="TWh"/>
    <n v="0"/>
  </r>
  <r>
    <x v="9"/>
    <s v="EZGR"/>
    <x v="0"/>
    <x v="2"/>
    <n v="100"/>
    <x v="1"/>
    <x v="1"/>
    <x v="1"/>
    <s v="TWh"/>
    <n v="0"/>
  </r>
  <r>
    <x v="10"/>
    <s v="EZIR"/>
    <x v="0"/>
    <x v="2"/>
    <n v="100"/>
    <x v="1"/>
    <x v="1"/>
    <x v="1"/>
    <s v="TWh"/>
    <n v="0"/>
  </r>
  <r>
    <x v="11"/>
    <s v="EZIT"/>
    <x v="0"/>
    <x v="2"/>
    <n v="100"/>
    <x v="1"/>
    <x v="1"/>
    <x v="1"/>
    <s v="TWh"/>
    <n v="0"/>
  </r>
  <r>
    <x v="12"/>
    <s v="EZLV"/>
    <x v="0"/>
    <x v="2"/>
    <n v="100"/>
    <x v="1"/>
    <x v="1"/>
    <x v="1"/>
    <s v="TWh"/>
    <n v="0"/>
  </r>
  <r>
    <x v="13"/>
    <s v="EZLT"/>
    <x v="0"/>
    <x v="2"/>
    <n v="100"/>
    <x v="1"/>
    <x v="1"/>
    <x v="1"/>
    <s v="TWh"/>
    <n v="0"/>
  </r>
  <r>
    <x v="14"/>
    <s v="EZMT"/>
    <x v="0"/>
    <x v="2"/>
    <n v="100"/>
    <x v="1"/>
    <x v="1"/>
    <x v="1"/>
    <s v="TWh"/>
    <n v="0"/>
  </r>
  <r>
    <x v="15"/>
    <s v="EZNL"/>
    <x v="0"/>
    <x v="2"/>
    <n v="100"/>
    <x v="1"/>
    <x v="1"/>
    <x v="1"/>
    <s v="TWh"/>
    <n v="0"/>
  </r>
  <r>
    <x v="16"/>
    <s v="EZPL"/>
    <x v="0"/>
    <x v="2"/>
    <n v="100"/>
    <x v="1"/>
    <x v="1"/>
    <x v="1"/>
    <s v="TWh"/>
    <n v="0"/>
  </r>
  <r>
    <x v="17"/>
    <s v="EZPT"/>
    <x v="0"/>
    <x v="2"/>
    <n v="100"/>
    <x v="1"/>
    <x v="1"/>
    <x v="1"/>
    <s v="TWh"/>
    <n v="0"/>
  </r>
  <r>
    <x v="18"/>
    <s v="EZRO"/>
    <x v="0"/>
    <x v="2"/>
    <n v="100"/>
    <x v="1"/>
    <x v="1"/>
    <x v="1"/>
    <s v="TWh"/>
    <n v="0"/>
  </r>
  <r>
    <x v="19"/>
    <s v="EZES"/>
    <x v="0"/>
    <x v="2"/>
    <n v="100"/>
    <x v="1"/>
    <x v="1"/>
    <x v="1"/>
    <s v="TWh"/>
    <n v="0"/>
  </r>
  <r>
    <x v="20"/>
    <s v="EZSE"/>
    <x v="0"/>
    <x v="2"/>
    <n v="100"/>
    <x v="1"/>
    <x v="1"/>
    <x v="1"/>
    <s v="TWh"/>
    <n v="0"/>
  </r>
  <r>
    <x v="21"/>
    <s v="EZUK"/>
    <x v="0"/>
    <x v="2"/>
    <n v="100"/>
    <x v="1"/>
    <x v="1"/>
    <x v="1"/>
    <s v="TWh"/>
    <n v="0"/>
  </r>
  <r>
    <x v="0"/>
    <s v="EZBE"/>
    <x v="0"/>
    <x v="2"/>
    <n v="100"/>
    <x v="1"/>
    <x v="2"/>
    <x v="1"/>
    <s v="TWh"/>
    <n v="0"/>
  </r>
  <r>
    <x v="1"/>
    <s v="EZBG"/>
    <x v="0"/>
    <x v="2"/>
    <n v="100"/>
    <x v="1"/>
    <x v="2"/>
    <x v="1"/>
    <s v="TWh"/>
    <n v="0"/>
  </r>
  <r>
    <x v="2"/>
    <s v="EZHR"/>
    <x v="0"/>
    <x v="2"/>
    <n v="100"/>
    <x v="1"/>
    <x v="2"/>
    <x v="1"/>
    <s v="TWh"/>
    <n v="0"/>
  </r>
  <r>
    <x v="3"/>
    <s v="EZCY"/>
    <x v="0"/>
    <x v="2"/>
    <n v="100"/>
    <x v="1"/>
    <x v="2"/>
    <x v="1"/>
    <s v="TWh"/>
    <n v="0"/>
  </r>
  <r>
    <x v="4"/>
    <s v="EZDK"/>
    <x v="0"/>
    <x v="2"/>
    <n v="100"/>
    <x v="1"/>
    <x v="2"/>
    <x v="1"/>
    <s v="TWh"/>
    <n v="0"/>
  </r>
  <r>
    <x v="5"/>
    <s v="EZEE"/>
    <x v="0"/>
    <x v="2"/>
    <n v="100"/>
    <x v="1"/>
    <x v="2"/>
    <x v="1"/>
    <s v="TWh"/>
    <n v="0"/>
  </r>
  <r>
    <x v="6"/>
    <s v="EZFI"/>
    <x v="0"/>
    <x v="2"/>
    <n v="100"/>
    <x v="1"/>
    <x v="2"/>
    <x v="1"/>
    <s v="TWh"/>
    <n v="0"/>
  </r>
  <r>
    <x v="7"/>
    <s v="EZFR"/>
    <x v="0"/>
    <x v="2"/>
    <n v="100"/>
    <x v="1"/>
    <x v="2"/>
    <x v="1"/>
    <s v="TWh"/>
    <n v="0"/>
  </r>
  <r>
    <x v="8"/>
    <s v="EZDE"/>
    <x v="0"/>
    <x v="2"/>
    <n v="100"/>
    <x v="1"/>
    <x v="2"/>
    <x v="1"/>
    <s v="TWh"/>
    <n v="0"/>
  </r>
  <r>
    <x v="9"/>
    <s v="EZGR"/>
    <x v="0"/>
    <x v="2"/>
    <n v="100"/>
    <x v="1"/>
    <x v="2"/>
    <x v="1"/>
    <s v="TWh"/>
    <n v="0"/>
  </r>
  <r>
    <x v="10"/>
    <s v="EZIR"/>
    <x v="0"/>
    <x v="2"/>
    <n v="100"/>
    <x v="1"/>
    <x v="2"/>
    <x v="1"/>
    <s v="TWh"/>
    <n v="0"/>
  </r>
  <r>
    <x v="11"/>
    <s v="EZIT"/>
    <x v="0"/>
    <x v="2"/>
    <n v="100"/>
    <x v="1"/>
    <x v="2"/>
    <x v="1"/>
    <s v="TWh"/>
    <n v="0"/>
  </r>
  <r>
    <x v="12"/>
    <s v="EZLV"/>
    <x v="0"/>
    <x v="2"/>
    <n v="100"/>
    <x v="1"/>
    <x v="2"/>
    <x v="1"/>
    <s v="TWh"/>
    <n v="0"/>
  </r>
  <r>
    <x v="13"/>
    <s v="EZLT"/>
    <x v="0"/>
    <x v="2"/>
    <n v="100"/>
    <x v="1"/>
    <x v="2"/>
    <x v="1"/>
    <s v="TWh"/>
    <n v="0"/>
  </r>
  <r>
    <x v="14"/>
    <s v="EZMT"/>
    <x v="0"/>
    <x v="2"/>
    <n v="100"/>
    <x v="1"/>
    <x v="2"/>
    <x v="1"/>
    <s v="TWh"/>
    <n v="0"/>
  </r>
  <r>
    <x v="15"/>
    <s v="EZNL"/>
    <x v="0"/>
    <x v="2"/>
    <n v="100"/>
    <x v="1"/>
    <x v="2"/>
    <x v="1"/>
    <s v="TWh"/>
    <n v="0"/>
  </r>
  <r>
    <x v="16"/>
    <s v="EZPL"/>
    <x v="0"/>
    <x v="2"/>
    <n v="100"/>
    <x v="1"/>
    <x v="2"/>
    <x v="1"/>
    <s v="TWh"/>
    <n v="0"/>
  </r>
  <r>
    <x v="17"/>
    <s v="EZPT"/>
    <x v="0"/>
    <x v="2"/>
    <n v="100"/>
    <x v="1"/>
    <x v="2"/>
    <x v="1"/>
    <s v="TWh"/>
    <n v="0"/>
  </r>
  <r>
    <x v="18"/>
    <s v="EZRO"/>
    <x v="0"/>
    <x v="2"/>
    <n v="100"/>
    <x v="1"/>
    <x v="2"/>
    <x v="1"/>
    <s v="TWh"/>
    <n v="0"/>
  </r>
  <r>
    <x v="19"/>
    <s v="EZES"/>
    <x v="0"/>
    <x v="2"/>
    <n v="100"/>
    <x v="1"/>
    <x v="2"/>
    <x v="1"/>
    <s v="TWh"/>
    <n v="0"/>
  </r>
  <r>
    <x v="20"/>
    <s v="EZSE"/>
    <x v="0"/>
    <x v="2"/>
    <n v="100"/>
    <x v="1"/>
    <x v="2"/>
    <x v="1"/>
    <s v="TWh"/>
    <n v="0"/>
  </r>
  <r>
    <x v="21"/>
    <s v="EZUK"/>
    <x v="0"/>
    <x v="2"/>
    <n v="100"/>
    <x v="1"/>
    <x v="2"/>
    <x v="1"/>
    <s v="TWh"/>
    <n v="0"/>
  </r>
  <r>
    <x v="22"/>
    <s v="AT11"/>
    <x v="1"/>
    <x v="3"/>
    <n v="100"/>
    <x v="0"/>
    <x v="0"/>
    <x v="0"/>
    <s v="GWe"/>
    <n v="0.25171254199999998"/>
  </r>
  <r>
    <x v="22"/>
    <s v="AT12"/>
    <x v="1"/>
    <x v="3"/>
    <n v="100"/>
    <x v="0"/>
    <x v="0"/>
    <x v="0"/>
    <s v="GWe"/>
    <n v="0"/>
  </r>
  <r>
    <x v="22"/>
    <s v="AT13"/>
    <x v="1"/>
    <x v="3"/>
    <n v="100"/>
    <x v="0"/>
    <x v="0"/>
    <x v="0"/>
    <s v="GWe"/>
    <n v="0"/>
  </r>
  <r>
    <x v="22"/>
    <s v="AT21"/>
    <x v="1"/>
    <x v="3"/>
    <n v="100"/>
    <x v="0"/>
    <x v="0"/>
    <x v="0"/>
    <s v="GWe"/>
    <n v="0.57769406599999995"/>
  </r>
  <r>
    <x v="22"/>
    <s v="AT22"/>
    <x v="1"/>
    <x v="3"/>
    <n v="100"/>
    <x v="0"/>
    <x v="0"/>
    <x v="0"/>
    <s v="GWe"/>
    <n v="1.152961304"/>
  </r>
  <r>
    <x v="22"/>
    <s v="AT31"/>
    <x v="1"/>
    <x v="3"/>
    <n v="100"/>
    <x v="0"/>
    <x v="0"/>
    <x v="0"/>
    <s v="GWe"/>
    <n v="1.2568192039999999"/>
  </r>
  <r>
    <x v="22"/>
    <s v="AT32"/>
    <x v="1"/>
    <x v="3"/>
    <n v="100"/>
    <x v="0"/>
    <x v="0"/>
    <x v="0"/>
    <s v="GWe"/>
    <n v="0.51280276800000002"/>
  </r>
  <r>
    <x v="22"/>
    <s v="AT33"/>
    <x v="1"/>
    <x v="3"/>
    <n v="100"/>
    <x v="0"/>
    <x v="0"/>
    <x v="0"/>
    <s v="GWe"/>
    <n v="1.3101120449999999"/>
  </r>
  <r>
    <x v="22"/>
    <s v="AT34"/>
    <x v="1"/>
    <x v="3"/>
    <n v="100"/>
    <x v="0"/>
    <x v="0"/>
    <x v="0"/>
    <s v="GWe"/>
    <n v="0.31689612"/>
  </r>
  <r>
    <x v="0"/>
    <s v="BE10"/>
    <x v="1"/>
    <x v="3"/>
    <n v="100"/>
    <x v="0"/>
    <x v="0"/>
    <x v="0"/>
    <s v="GWe"/>
    <n v="0"/>
  </r>
  <r>
    <x v="0"/>
    <s v="BE21"/>
    <x v="1"/>
    <x v="3"/>
    <n v="100"/>
    <x v="0"/>
    <x v="0"/>
    <x v="0"/>
    <s v="GWe"/>
    <n v="0"/>
  </r>
  <r>
    <x v="0"/>
    <s v="BE22"/>
    <x v="1"/>
    <x v="3"/>
    <n v="100"/>
    <x v="0"/>
    <x v="0"/>
    <x v="0"/>
    <s v="GWe"/>
    <n v="0"/>
  </r>
  <r>
    <x v="0"/>
    <s v="BE23"/>
    <x v="1"/>
    <x v="3"/>
    <n v="100"/>
    <x v="0"/>
    <x v="0"/>
    <x v="0"/>
    <s v="GWe"/>
    <n v="0"/>
  </r>
  <r>
    <x v="0"/>
    <s v="BE24"/>
    <x v="1"/>
    <x v="3"/>
    <n v="100"/>
    <x v="0"/>
    <x v="0"/>
    <x v="0"/>
    <s v="GWe"/>
    <n v="3.5427060000000001E-3"/>
  </r>
  <r>
    <x v="0"/>
    <s v="BE25"/>
    <x v="1"/>
    <x v="3"/>
    <n v="100"/>
    <x v="0"/>
    <x v="0"/>
    <x v="0"/>
    <s v="GWe"/>
    <n v="0"/>
  </r>
  <r>
    <x v="0"/>
    <s v="BE31"/>
    <x v="1"/>
    <x v="3"/>
    <n v="100"/>
    <x v="0"/>
    <x v="0"/>
    <x v="0"/>
    <s v="GWe"/>
    <n v="7.0854129999999996E-3"/>
  </r>
  <r>
    <x v="0"/>
    <s v="BE32"/>
    <x v="1"/>
    <x v="3"/>
    <n v="100"/>
    <x v="0"/>
    <x v="0"/>
    <x v="0"/>
    <s v="GWe"/>
    <n v="7.1328272999999998E-2"/>
  </r>
  <r>
    <x v="0"/>
    <s v="BE33"/>
    <x v="1"/>
    <x v="3"/>
    <n v="100"/>
    <x v="0"/>
    <x v="0"/>
    <x v="0"/>
    <s v="GWe"/>
    <n v="0.106281194"/>
  </r>
  <r>
    <x v="0"/>
    <s v="BE34"/>
    <x v="1"/>
    <x v="3"/>
    <n v="100"/>
    <x v="0"/>
    <x v="0"/>
    <x v="0"/>
    <s v="GWe"/>
    <n v="0.251503268"/>
  </r>
  <r>
    <x v="0"/>
    <s v="BE35"/>
    <x v="1"/>
    <x v="3"/>
    <n v="100"/>
    <x v="0"/>
    <x v="0"/>
    <x v="0"/>
    <s v="GWe"/>
    <n v="0.156264706"/>
  </r>
  <r>
    <x v="1"/>
    <s v="BG31"/>
    <x v="1"/>
    <x v="3"/>
    <n v="100"/>
    <x v="0"/>
    <x v="0"/>
    <x v="0"/>
    <s v="GWe"/>
    <n v="21.716895657999999"/>
  </r>
  <r>
    <x v="1"/>
    <s v="BG32"/>
    <x v="1"/>
    <x v="3"/>
    <n v="100"/>
    <x v="0"/>
    <x v="0"/>
    <x v="0"/>
    <s v="GWe"/>
    <n v="11.915368449000001"/>
  </r>
  <r>
    <x v="1"/>
    <s v="BG33"/>
    <x v="1"/>
    <x v="3"/>
    <n v="100"/>
    <x v="0"/>
    <x v="0"/>
    <x v="0"/>
    <s v="GWe"/>
    <n v="6.6388155800000002"/>
  </r>
  <r>
    <x v="1"/>
    <s v="BG34"/>
    <x v="1"/>
    <x v="3"/>
    <n v="100"/>
    <x v="0"/>
    <x v="0"/>
    <x v="0"/>
    <s v="GWe"/>
    <n v="11.363305252"/>
  </r>
  <r>
    <x v="1"/>
    <s v="BG41"/>
    <x v="1"/>
    <x v="3"/>
    <n v="100"/>
    <x v="0"/>
    <x v="0"/>
    <x v="0"/>
    <s v="GWe"/>
    <n v="1.1075294120000001"/>
  </r>
  <r>
    <x v="1"/>
    <s v="BG42"/>
    <x v="1"/>
    <x v="3"/>
    <n v="100"/>
    <x v="0"/>
    <x v="0"/>
    <x v="0"/>
    <s v="GWe"/>
    <n v="6.0091716890000004"/>
  </r>
  <r>
    <x v="2"/>
    <s v="HR03"/>
    <x v="1"/>
    <x v="3"/>
    <n v="100"/>
    <x v="0"/>
    <x v="0"/>
    <x v="0"/>
    <s v="GWe"/>
    <n v="2.9016806719999999"/>
  </r>
  <r>
    <x v="2"/>
    <s v="HR04"/>
    <x v="1"/>
    <x v="3"/>
    <n v="100"/>
    <x v="0"/>
    <x v="0"/>
    <x v="0"/>
    <s v="GWe"/>
    <n v="8.6316998730000005"/>
  </r>
  <r>
    <x v="3"/>
    <s v="CY00"/>
    <x v="1"/>
    <x v="3"/>
    <n v="100"/>
    <x v="0"/>
    <x v="0"/>
    <x v="0"/>
    <s v="GWe"/>
    <n v="2.8766974310000002"/>
  </r>
  <r>
    <x v="23"/>
    <s v="CZ01"/>
    <x v="1"/>
    <x v="3"/>
    <n v="100"/>
    <x v="0"/>
    <x v="0"/>
    <x v="0"/>
    <s v="GWe"/>
    <n v="0"/>
  </r>
  <r>
    <x v="23"/>
    <s v="CZ02"/>
    <x v="1"/>
    <x v="3"/>
    <n v="100"/>
    <x v="0"/>
    <x v="0"/>
    <x v="0"/>
    <s v="GWe"/>
    <n v="0"/>
  </r>
  <r>
    <x v="23"/>
    <s v="CZ03"/>
    <x v="1"/>
    <x v="3"/>
    <n v="100"/>
    <x v="0"/>
    <x v="0"/>
    <x v="0"/>
    <s v="GWe"/>
    <n v="1.0573216910000001"/>
  </r>
  <r>
    <x v="23"/>
    <s v="CZ04"/>
    <x v="1"/>
    <x v="3"/>
    <n v="100"/>
    <x v="0"/>
    <x v="0"/>
    <x v="0"/>
    <s v="GWe"/>
    <n v="0.95539184099999996"/>
  </r>
  <r>
    <x v="23"/>
    <s v="CZ05"/>
    <x v="1"/>
    <x v="3"/>
    <n v="100"/>
    <x v="0"/>
    <x v="0"/>
    <x v="0"/>
    <s v="GWe"/>
    <n v="0.33485294100000002"/>
  </r>
  <r>
    <x v="23"/>
    <s v="CZ06"/>
    <x v="1"/>
    <x v="3"/>
    <n v="100"/>
    <x v="0"/>
    <x v="0"/>
    <x v="0"/>
    <s v="GWe"/>
    <n v="0"/>
  </r>
  <r>
    <x v="23"/>
    <s v="CZ07"/>
    <x v="1"/>
    <x v="3"/>
    <n v="100"/>
    <x v="0"/>
    <x v="0"/>
    <x v="0"/>
    <s v="GWe"/>
    <n v="0.23601810000000001"/>
  </r>
  <r>
    <x v="23"/>
    <s v="CZ08"/>
    <x v="1"/>
    <x v="3"/>
    <n v="100"/>
    <x v="0"/>
    <x v="0"/>
    <x v="0"/>
    <s v="GWe"/>
    <n v="8.3074865999999997E-2"/>
  </r>
  <r>
    <x v="4"/>
    <s v="DK01"/>
    <x v="1"/>
    <x v="3"/>
    <n v="100"/>
    <x v="0"/>
    <x v="0"/>
    <x v="0"/>
    <s v="GWe"/>
    <n v="0"/>
  </r>
  <r>
    <x v="4"/>
    <s v="DK02"/>
    <x v="1"/>
    <x v="3"/>
    <n v="100"/>
    <x v="0"/>
    <x v="0"/>
    <x v="0"/>
    <s v="GWe"/>
    <n v="0"/>
  </r>
  <r>
    <x v="4"/>
    <s v="DK03"/>
    <x v="1"/>
    <x v="3"/>
    <n v="100"/>
    <x v="0"/>
    <x v="0"/>
    <x v="0"/>
    <s v="GWe"/>
    <n v="0"/>
  </r>
  <r>
    <x v="4"/>
    <s v="DK04"/>
    <x v="1"/>
    <x v="3"/>
    <n v="100"/>
    <x v="0"/>
    <x v="0"/>
    <x v="0"/>
    <s v="GWe"/>
    <n v="0"/>
  </r>
  <r>
    <x v="4"/>
    <s v="DK05"/>
    <x v="1"/>
    <x v="3"/>
    <n v="100"/>
    <x v="0"/>
    <x v="0"/>
    <x v="0"/>
    <s v="GWe"/>
    <n v="0"/>
  </r>
  <r>
    <x v="5"/>
    <s v="EE00"/>
    <x v="1"/>
    <x v="3"/>
    <n v="100"/>
    <x v="0"/>
    <x v="0"/>
    <x v="0"/>
    <s v="GWe"/>
    <n v="0"/>
  </r>
  <r>
    <x v="6"/>
    <s v="FI19"/>
    <x v="1"/>
    <x v="3"/>
    <n v="100"/>
    <x v="0"/>
    <x v="0"/>
    <x v="0"/>
    <s v="GWe"/>
    <n v="0"/>
  </r>
  <r>
    <x v="6"/>
    <s v="FI1B"/>
    <x v="1"/>
    <x v="3"/>
    <n v="100"/>
    <x v="0"/>
    <x v="0"/>
    <x v="0"/>
    <s v="GWe"/>
    <n v="0"/>
  </r>
  <r>
    <x v="6"/>
    <s v="FI1C"/>
    <x v="1"/>
    <x v="3"/>
    <n v="100"/>
    <x v="0"/>
    <x v="0"/>
    <x v="0"/>
    <s v="GWe"/>
    <n v="0"/>
  </r>
  <r>
    <x v="6"/>
    <s v="FI1D"/>
    <x v="1"/>
    <x v="3"/>
    <n v="100"/>
    <x v="0"/>
    <x v="0"/>
    <x v="0"/>
    <s v="GWe"/>
    <n v="0.45103676500000001"/>
  </r>
  <r>
    <x v="6"/>
    <s v="FI20"/>
    <x v="1"/>
    <x v="3"/>
    <n v="100"/>
    <x v="0"/>
    <x v="0"/>
    <x v="0"/>
    <s v="GWe"/>
    <n v="0"/>
  </r>
  <r>
    <x v="7"/>
    <s v="FR10"/>
    <x v="1"/>
    <x v="3"/>
    <n v="100"/>
    <x v="0"/>
    <x v="0"/>
    <x v="0"/>
    <s v="GWe"/>
    <n v="0"/>
  </r>
  <r>
    <x v="7"/>
    <s v="FR21"/>
    <x v="1"/>
    <x v="3"/>
    <n v="100"/>
    <x v="0"/>
    <x v="0"/>
    <x v="0"/>
    <s v="GWe"/>
    <n v="0"/>
  </r>
  <r>
    <x v="7"/>
    <s v="FR22"/>
    <x v="1"/>
    <x v="3"/>
    <n v="100"/>
    <x v="0"/>
    <x v="0"/>
    <x v="0"/>
    <s v="GWe"/>
    <n v="0"/>
  </r>
  <r>
    <x v="7"/>
    <s v="FR23"/>
    <x v="1"/>
    <x v="3"/>
    <n v="100"/>
    <x v="0"/>
    <x v="0"/>
    <x v="0"/>
    <s v="GWe"/>
    <n v="0"/>
  </r>
  <r>
    <x v="7"/>
    <s v="FR24"/>
    <x v="1"/>
    <x v="3"/>
    <n v="100"/>
    <x v="0"/>
    <x v="0"/>
    <x v="0"/>
    <s v="GWe"/>
    <n v="0"/>
  </r>
  <r>
    <x v="7"/>
    <s v="FR25"/>
    <x v="1"/>
    <x v="3"/>
    <n v="100"/>
    <x v="0"/>
    <x v="0"/>
    <x v="0"/>
    <s v="GWe"/>
    <n v="0"/>
  </r>
  <r>
    <x v="7"/>
    <s v="FR26"/>
    <x v="1"/>
    <x v="3"/>
    <n v="100"/>
    <x v="0"/>
    <x v="0"/>
    <x v="0"/>
    <s v="GWe"/>
    <n v="0"/>
  </r>
  <r>
    <x v="7"/>
    <s v="FR30"/>
    <x v="1"/>
    <x v="3"/>
    <n v="100"/>
    <x v="0"/>
    <x v="0"/>
    <x v="0"/>
    <s v="GWe"/>
    <n v="0"/>
  </r>
  <r>
    <x v="7"/>
    <s v="FR41"/>
    <x v="1"/>
    <x v="3"/>
    <n v="100"/>
    <x v="0"/>
    <x v="0"/>
    <x v="0"/>
    <s v="GWe"/>
    <n v="4.3429791020000001"/>
  </r>
  <r>
    <x v="7"/>
    <s v="FR42"/>
    <x v="1"/>
    <x v="3"/>
    <n v="100"/>
    <x v="0"/>
    <x v="0"/>
    <x v="0"/>
    <s v="GWe"/>
    <n v="1.133764706"/>
  </r>
  <r>
    <x v="7"/>
    <s v="FR43"/>
    <x v="1"/>
    <x v="3"/>
    <n v="100"/>
    <x v="0"/>
    <x v="0"/>
    <x v="0"/>
    <s v="GWe"/>
    <n v="1.4850324539999999"/>
  </r>
  <r>
    <x v="7"/>
    <s v="FR51"/>
    <x v="1"/>
    <x v="3"/>
    <n v="100"/>
    <x v="0"/>
    <x v="0"/>
    <x v="0"/>
    <s v="GWe"/>
    <n v="0"/>
  </r>
  <r>
    <x v="7"/>
    <s v="FR52"/>
    <x v="1"/>
    <x v="3"/>
    <n v="100"/>
    <x v="0"/>
    <x v="0"/>
    <x v="0"/>
    <s v="GWe"/>
    <n v="0"/>
  </r>
  <r>
    <x v="7"/>
    <s v="FR53"/>
    <x v="1"/>
    <x v="3"/>
    <n v="100"/>
    <x v="0"/>
    <x v="0"/>
    <x v="0"/>
    <s v="GWe"/>
    <n v="0"/>
  </r>
  <r>
    <x v="7"/>
    <s v="FR61"/>
    <x v="1"/>
    <x v="3"/>
    <n v="100"/>
    <x v="0"/>
    <x v="0"/>
    <x v="0"/>
    <s v="GWe"/>
    <n v="12.536818627000001"/>
  </r>
  <r>
    <x v="7"/>
    <s v="FR62"/>
    <x v="1"/>
    <x v="3"/>
    <n v="100"/>
    <x v="0"/>
    <x v="0"/>
    <x v="0"/>
    <s v="GWe"/>
    <n v="8.2033884080000004"/>
  </r>
  <r>
    <x v="7"/>
    <s v="FR63"/>
    <x v="1"/>
    <x v="3"/>
    <n v="100"/>
    <x v="0"/>
    <x v="0"/>
    <x v="0"/>
    <s v="GWe"/>
    <n v="1.4298713240000001"/>
  </r>
  <r>
    <x v="7"/>
    <s v="FR71"/>
    <x v="1"/>
    <x v="3"/>
    <n v="100"/>
    <x v="0"/>
    <x v="0"/>
    <x v="0"/>
    <s v="GWe"/>
    <n v="1.9726027399999999"/>
  </r>
  <r>
    <x v="7"/>
    <s v="FR72"/>
    <x v="1"/>
    <x v="3"/>
    <n v="100"/>
    <x v="0"/>
    <x v="0"/>
    <x v="0"/>
    <s v="GWe"/>
    <n v="0"/>
  </r>
  <r>
    <x v="7"/>
    <s v="FR81"/>
    <x v="1"/>
    <x v="3"/>
    <n v="100"/>
    <x v="0"/>
    <x v="0"/>
    <x v="0"/>
    <s v="GWe"/>
    <n v="0"/>
  </r>
  <r>
    <x v="7"/>
    <s v="FR82"/>
    <x v="1"/>
    <x v="3"/>
    <n v="100"/>
    <x v="0"/>
    <x v="0"/>
    <x v="0"/>
    <s v="GWe"/>
    <n v="2.6983957219999999"/>
  </r>
  <r>
    <x v="7"/>
    <s v="FR83"/>
    <x v="1"/>
    <x v="3"/>
    <n v="100"/>
    <x v="0"/>
    <x v="0"/>
    <x v="0"/>
    <s v="GWe"/>
    <n v="1.0563232410000001"/>
  </r>
  <r>
    <x v="8"/>
    <s v="DEC0"/>
    <x v="1"/>
    <x v="3"/>
    <n v="100"/>
    <x v="0"/>
    <x v="0"/>
    <x v="0"/>
    <s v="GWe"/>
    <n v="0.14305668399999999"/>
  </r>
  <r>
    <x v="8"/>
    <s v="DE11"/>
    <x v="1"/>
    <x v="3"/>
    <n v="100"/>
    <x v="0"/>
    <x v="0"/>
    <x v="0"/>
    <s v="GWe"/>
    <n v="0.93666176499999998"/>
  </r>
  <r>
    <x v="8"/>
    <s v="DE12"/>
    <x v="1"/>
    <x v="3"/>
    <n v="100"/>
    <x v="0"/>
    <x v="0"/>
    <x v="0"/>
    <s v="GWe"/>
    <n v="0.32817956700000001"/>
  </r>
  <r>
    <x v="8"/>
    <s v="DE13"/>
    <x v="1"/>
    <x v="3"/>
    <n v="100"/>
    <x v="0"/>
    <x v="0"/>
    <x v="0"/>
    <s v="GWe"/>
    <n v="0.82185597600000004"/>
  </r>
  <r>
    <x v="8"/>
    <s v="DE14"/>
    <x v="1"/>
    <x v="3"/>
    <n v="100"/>
    <x v="0"/>
    <x v="0"/>
    <x v="0"/>
    <s v="GWe"/>
    <n v="1.2889700230000001"/>
  </r>
  <r>
    <x v="8"/>
    <s v="DE21"/>
    <x v="1"/>
    <x v="3"/>
    <n v="100"/>
    <x v="0"/>
    <x v="0"/>
    <x v="0"/>
    <s v="GWe"/>
    <n v="0.67025000000000001"/>
  </r>
  <r>
    <x v="8"/>
    <s v="DE22"/>
    <x v="1"/>
    <x v="3"/>
    <n v="100"/>
    <x v="0"/>
    <x v="0"/>
    <x v="0"/>
    <s v="GWe"/>
    <n v="0.32709558799999999"/>
  </r>
  <r>
    <x v="8"/>
    <s v="DE23"/>
    <x v="1"/>
    <x v="3"/>
    <n v="100"/>
    <x v="0"/>
    <x v="0"/>
    <x v="0"/>
    <s v="GWe"/>
    <n v="0.87767092400000002"/>
  </r>
  <r>
    <x v="8"/>
    <s v="DE24"/>
    <x v="1"/>
    <x v="3"/>
    <n v="100"/>
    <x v="0"/>
    <x v="0"/>
    <x v="0"/>
    <s v="GWe"/>
    <n v="0.256269301"/>
  </r>
  <r>
    <x v="8"/>
    <s v="DE25"/>
    <x v="1"/>
    <x v="3"/>
    <n v="100"/>
    <x v="0"/>
    <x v="0"/>
    <x v="0"/>
    <s v="GWe"/>
    <n v="0.46944585599999999"/>
  </r>
  <r>
    <x v="8"/>
    <s v="DE26"/>
    <x v="1"/>
    <x v="3"/>
    <n v="100"/>
    <x v="0"/>
    <x v="0"/>
    <x v="0"/>
    <s v="GWe"/>
    <n v="1.0929756859999999"/>
  </r>
  <r>
    <x v="8"/>
    <s v="DE27"/>
    <x v="1"/>
    <x v="3"/>
    <n v="100"/>
    <x v="0"/>
    <x v="0"/>
    <x v="0"/>
    <s v="GWe"/>
    <n v="1.450581933"/>
  </r>
  <r>
    <x v="8"/>
    <s v="DE30"/>
    <x v="1"/>
    <x v="3"/>
    <n v="100"/>
    <x v="0"/>
    <x v="0"/>
    <x v="0"/>
    <s v="GWe"/>
    <n v="0"/>
  </r>
  <r>
    <x v="8"/>
    <s v="DE40"/>
    <x v="1"/>
    <x v="3"/>
    <n v="100"/>
    <x v="0"/>
    <x v="0"/>
    <x v="0"/>
    <s v="GWe"/>
    <n v="2.6355033940000001"/>
  </r>
  <r>
    <x v="8"/>
    <s v="DE50"/>
    <x v="1"/>
    <x v="3"/>
    <n v="100"/>
    <x v="0"/>
    <x v="0"/>
    <x v="0"/>
    <s v="GWe"/>
    <n v="0"/>
  </r>
  <r>
    <x v="8"/>
    <s v="DE60"/>
    <x v="1"/>
    <x v="3"/>
    <n v="100"/>
    <x v="0"/>
    <x v="0"/>
    <x v="0"/>
    <s v="GWe"/>
    <n v="0"/>
  </r>
  <r>
    <x v="8"/>
    <s v="DE71"/>
    <x v="1"/>
    <x v="3"/>
    <n v="100"/>
    <x v="0"/>
    <x v="0"/>
    <x v="0"/>
    <s v="GWe"/>
    <n v="0.12568575900000001"/>
  </r>
  <r>
    <x v="8"/>
    <s v="DE72"/>
    <x v="1"/>
    <x v="3"/>
    <n v="100"/>
    <x v="0"/>
    <x v="0"/>
    <x v="0"/>
    <s v="GWe"/>
    <n v="0.38368823499999999"/>
  </r>
  <r>
    <x v="8"/>
    <s v="DE73"/>
    <x v="1"/>
    <x v="3"/>
    <n v="100"/>
    <x v="0"/>
    <x v="0"/>
    <x v="0"/>
    <s v="GWe"/>
    <n v="0.67628793899999995"/>
  </r>
  <r>
    <x v="8"/>
    <s v="DE80"/>
    <x v="1"/>
    <x v="3"/>
    <n v="100"/>
    <x v="0"/>
    <x v="0"/>
    <x v="0"/>
    <s v="GWe"/>
    <n v="0"/>
  </r>
  <r>
    <x v="8"/>
    <s v="DE91"/>
    <x v="1"/>
    <x v="3"/>
    <n v="100"/>
    <x v="0"/>
    <x v="0"/>
    <x v="0"/>
    <s v="GWe"/>
    <n v="0.80796588199999997"/>
  </r>
  <r>
    <x v="8"/>
    <s v="DE92"/>
    <x v="1"/>
    <x v="3"/>
    <n v="100"/>
    <x v="0"/>
    <x v="0"/>
    <x v="0"/>
    <s v="GWe"/>
    <n v="0.19830203599999999"/>
  </r>
  <r>
    <x v="8"/>
    <s v="DE93"/>
    <x v="1"/>
    <x v="3"/>
    <n v="100"/>
    <x v="0"/>
    <x v="0"/>
    <x v="0"/>
    <s v="GWe"/>
    <n v="0.69169730399999996"/>
  </r>
  <r>
    <x v="8"/>
    <s v="DE94"/>
    <x v="1"/>
    <x v="3"/>
    <n v="100"/>
    <x v="0"/>
    <x v="0"/>
    <x v="0"/>
    <s v="GWe"/>
    <n v="0"/>
  </r>
  <r>
    <x v="8"/>
    <s v="DEA1"/>
    <x v="1"/>
    <x v="3"/>
    <n v="100"/>
    <x v="0"/>
    <x v="0"/>
    <x v="0"/>
    <s v="GWe"/>
    <n v="0"/>
  </r>
  <r>
    <x v="8"/>
    <s v="DEA2"/>
    <x v="1"/>
    <x v="3"/>
    <n v="100"/>
    <x v="0"/>
    <x v="0"/>
    <x v="0"/>
    <s v="GWe"/>
    <n v="5.8102940999999998E-2"/>
  </r>
  <r>
    <x v="8"/>
    <s v="DEA3"/>
    <x v="1"/>
    <x v="3"/>
    <n v="100"/>
    <x v="0"/>
    <x v="0"/>
    <x v="0"/>
    <s v="GWe"/>
    <n v="0"/>
  </r>
  <r>
    <x v="8"/>
    <s v="DEA4"/>
    <x v="1"/>
    <x v="3"/>
    <n v="100"/>
    <x v="0"/>
    <x v="0"/>
    <x v="0"/>
    <s v="GWe"/>
    <n v="0.44580882399999999"/>
  </r>
  <r>
    <x v="8"/>
    <s v="DEA5"/>
    <x v="1"/>
    <x v="3"/>
    <n v="100"/>
    <x v="0"/>
    <x v="0"/>
    <x v="0"/>
    <s v="GWe"/>
    <n v="0.20416289600000001"/>
  </r>
  <r>
    <x v="8"/>
    <s v="DEB1"/>
    <x v="1"/>
    <x v="3"/>
    <n v="100"/>
    <x v="0"/>
    <x v="0"/>
    <x v="0"/>
    <s v="GWe"/>
    <n v="0.37149264700000001"/>
  </r>
  <r>
    <x v="8"/>
    <s v="DEB2"/>
    <x v="1"/>
    <x v="3"/>
    <n v="100"/>
    <x v="0"/>
    <x v="0"/>
    <x v="0"/>
    <s v="GWe"/>
    <n v="0.20316910799999999"/>
  </r>
  <r>
    <x v="8"/>
    <s v="DEB3"/>
    <x v="1"/>
    <x v="3"/>
    <n v="100"/>
    <x v="0"/>
    <x v="0"/>
    <x v="0"/>
    <s v="GWe"/>
    <n v="0.72985706800000005"/>
  </r>
  <r>
    <x v="8"/>
    <s v="DED2"/>
    <x v="1"/>
    <x v="3"/>
    <n v="100"/>
    <x v="0"/>
    <x v="0"/>
    <x v="0"/>
    <s v="GWe"/>
    <n v="0.71024331600000001"/>
  </r>
  <r>
    <x v="8"/>
    <s v="DED4"/>
    <x v="1"/>
    <x v="3"/>
    <n v="100"/>
    <x v="0"/>
    <x v="0"/>
    <x v="0"/>
    <s v="GWe"/>
    <n v="1.482762868"/>
  </r>
  <r>
    <x v="8"/>
    <s v="DED5"/>
    <x v="1"/>
    <x v="3"/>
    <n v="100"/>
    <x v="0"/>
    <x v="0"/>
    <x v="0"/>
    <s v="GWe"/>
    <n v="0.130653979"/>
  </r>
  <r>
    <x v="8"/>
    <s v="DEE0"/>
    <x v="1"/>
    <x v="3"/>
    <n v="100"/>
    <x v="0"/>
    <x v="0"/>
    <x v="0"/>
    <s v="GWe"/>
    <n v="3.0498941180000001"/>
  </r>
  <r>
    <x v="8"/>
    <s v="DEF0"/>
    <x v="1"/>
    <x v="3"/>
    <n v="100"/>
    <x v="0"/>
    <x v="0"/>
    <x v="0"/>
    <s v="GWe"/>
    <n v="0"/>
  </r>
  <r>
    <x v="8"/>
    <s v="DEG0"/>
    <x v="1"/>
    <x v="3"/>
    <n v="100"/>
    <x v="0"/>
    <x v="0"/>
    <x v="0"/>
    <s v="GWe"/>
    <n v="2.9241071430000001"/>
  </r>
  <r>
    <x v="9"/>
    <s v="EL30"/>
    <x v="1"/>
    <x v="3"/>
    <n v="100"/>
    <x v="0"/>
    <x v="0"/>
    <x v="0"/>
    <s v="GWe"/>
    <n v="1.252941176"/>
  </r>
  <r>
    <x v="9"/>
    <s v="EL41"/>
    <x v="1"/>
    <x v="3"/>
    <n v="100"/>
    <x v="0"/>
    <x v="0"/>
    <x v="0"/>
    <s v="GWe"/>
    <n v="0"/>
  </r>
  <r>
    <x v="9"/>
    <s v="EL42"/>
    <x v="1"/>
    <x v="3"/>
    <n v="100"/>
    <x v="0"/>
    <x v="0"/>
    <x v="0"/>
    <s v="GWe"/>
    <n v="0"/>
  </r>
  <r>
    <x v="9"/>
    <s v="EL43"/>
    <x v="1"/>
    <x v="3"/>
    <n v="100"/>
    <x v="0"/>
    <x v="0"/>
    <x v="0"/>
    <s v="GWe"/>
    <n v="5.908951407"/>
  </r>
  <r>
    <x v="9"/>
    <s v="EL51"/>
    <x v="1"/>
    <x v="3"/>
    <n v="100"/>
    <x v="0"/>
    <x v="0"/>
    <x v="0"/>
    <s v="GWe"/>
    <n v="5.8296918770000001"/>
  </r>
  <r>
    <x v="9"/>
    <s v="EL52"/>
    <x v="1"/>
    <x v="3"/>
    <n v="100"/>
    <x v="0"/>
    <x v="0"/>
    <x v="0"/>
    <s v="GWe"/>
    <n v="12.478392157"/>
  </r>
  <r>
    <x v="9"/>
    <s v="EL53"/>
    <x v="1"/>
    <x v="3"/>
    <n v="100"/>
    <x v="0"/>
    <x v="0"/>
    <x v="0"/>
    <s v="GWe"/>
    <n v="6.296723021"/>
  </r>
  <r>
    <x v="9"/>
    <s v="EL54"/>
    <x v="1"/>
    <x v="3"/>
    <n v="100"/>
    <x v="0"/>
    <x v="0"/>
    <x v="0"/>
    <s v="GWe"/>
    <n v="2.5694695379999999"/>
  </r>
  <r>
    <x v="9"/>
    <s v="EL61"/>
    <x v="1"/>
    <x v="3"/>
    <n v="100"/>
    <x v="0"/>
    <x v="0"/>
    <x v="0"/>
    <s v="GWe"/>
    <n v="13.917869359000001"/>
  </r>
  <r>
    <x v="9"/>
    <s v="EL62"/>
    <x v="1"/>
    <x v="3"/>
    <n v="100"/>
    <x v="0"/>
    <x v="0"/>
    <x v="0"/>
    <s v="GWe"/>
    <n v="1.3795847750000001"/>
  </r>
  <r>
    <x v="9"/>
    <s v="EL63"/>
    <x v="1"/>
    <x v="3"/>
    <n v="100"/>
    <x v="0"/>
    <x v="0"/>
    <x v="0"/>
    <s v="GWe"/>
    <n v="7.9643277230000002"/>
  </r>
  <r>
    <x v="9"/>
    <s v="EL64"/>
    <x v="1"/>
    <x v="3"/>
    <n v="100"/>
    <x v="0"/>
    <x v="0"/>
    <x v="0"/>
    <s v="GWe"/>
    <n v="10.247883463000001"/>
  </r>
  <r>
    <x v="9"/>
    <s v="EL65"/>
    <x v="1"/>
    <x v="3"/>
    <n v="100"/>
    <x v="0"/>
    <x v="0"/>
    <x v="0"/>
    <s v="GWe"/>
    <n v="11.815294118000001"/>
  </r>
  <r>
    <x v="24"/>
    <s v="HU10"/>
    <x v="1"/>
    <x v="3"/>
    <n v="100"/>
    <x v="0"/>
    <x v="0"/>
    <x v="0"/>
    <s v="GWe"/>
    <n v="3.966823529"/>
  </r>
  <r>
    <x v="24"/>
    <s v="HU21"/>
    <x v="1"/>
    <x v="3"/>
    <n v="100"/>
    <x v="0"/>
    <x v="0"/>
    <x v="0"/>
    <s v="GWe"/>
    <n v="0"/>
  </r>
  <r>
    <x v="24"/>
    <s v="HU22"/>
    <x v="1"/>
    <x v="3"/>
    <n v="100"/>
    <x v="0"/>
    <x v="0"/>
    <x v="0"/>
    <s v="GWe"/>
    <n v="0.12829844300000001"/>
  </r>
  <r>
    <x v="24"/>
    <s v="HU23"/>
    <x v="1"/>
    <x v="3"/>
    <n v="100"/>
    <x v="0"/>
    <x v="0"/>
    <x v="0"/>
    <s v="GWe"/>
    <n v="1.743776738"/>
  </r>
  <r>
    <x v="24"/>
    <s v="HU31"/>
    <x v="1"/>
    <x v="3"/>
    <n v="100"/>
    <x v="0"/>
    <x v="0"/>
    <x v="0"/>
    <s v="GWe"/>
    <n v="7.453267157"/>
  </r>
  <r>
    <x v="24"/>
    <s v="HU32"/>
    <x v="1"/>
    <x v="3"/>
    <n v="100"/>
    <x v="0"/>
    <x v="0"/>
    <x v="0"/>
    <s v="GWe"/>
    <n v="28.763764706"/>
  </r>
  <r>
    <x v="24"/>
    <s v="HU33"/>
    <x v="1"/>
    <x v="3"/>
    <n v="100"/>
    <x v="0"/>
    <x v="0"/>
    <x v="0"/>
    <s v="GWe"/>
    <n v="26.781918552"/>
  </r>
  <r>
    <x v="10"/>
    <s v="IE01"/>
    <x v="1"/>
    <x v="3"/>
    <n v="100"/>
    <x v="0"/>
    <x v="0"/>
    <x v="0"/>
    <s v="GWe"/>
    <n v="0"/>
  </r>
  <r>
    <x v="10"/>
    <s v="IE02"/>
    <x v="1"/>
    <x v="3"/>
    <n v="100"/>
    <x v="0"/>
    <x v="0"/>
    <x v="0"/>
    <s v="GWe"/>
    <n v="0"/>
  </r>
  <r>
    <x v="11"/>
    <s v="ITC1"/>
    <x v="1"/>
    <x v="3"/>
    <n v="100"/>
    <x v="0"/>
    <x v="0"/>
    <x v="0"/>
    <s v="GWe"/>
    <n v="1.418934844"/>
  </r>
  <r>
    <x v="11"/>
    <s v="ITC2"/>
    <x v="1"/>
    <x v="3"/>
    <n v="100"/>
    <x v="0"/>
    <x v="0"/>
    <x v="0"/>
    <s v="GWe"/>
    <n v="0.42340384599999997"/>
  </r>
  <r>
    <x v="11"/>
    <s v="ITC3"/>
    <x v="1"/>
    <x v="3"/>
    <n v="100"/>
    <x v="0"/>
    <x v="0"/>
    <x v="0"/>
    <s v="GWe"/>
    <n v="0.13205902"/>
  </r>
  <r>
    <x v="11"/>
    <s v="ITC4"/>
    <x v="1"/>
    <x v="3"/>
    <n v="100"/>
    <x v="0"/>
    <x v="0"/>
    <x v="0"/>
    <s v="GWe"/>
    <n v="0.52235294099999996"/>
  </r>
  <r>
    <x v="11"/>
    <s v="ITF1"/>
    <x v="1"/>
    <x v="3"/>
    <n v="100"/>
    <x v="0"/>
    <x v="0"/>
    <x v="0"/>
    <s v="GWe"/>
    <n v="1.57076109"/>
  </r>
  <r>
    <x v="11"/>
    <s v="ITF2"/>
    <x v="1"/>
    <x v="3"/>
    <n v="100"/>
    <x v="0"/>
    <x v="0"/>
    <x v="0"/>
    <s v="GWe"/>
    <n v="1.657207506"/>
  </r>
  <r>
    <x v="11"/>
    <s v="ITF3"/>
    <x v="1"/>
    <x v="3"/>
    <n v="100"/>
    <x v="0"/>
    <x v="0"/>
    <x v="0"/>
    <s v="GWe"/>
    <n v="2.4215085969999999"/>
  </r>
  <r>
    <x v="11"/>
    <s v="ITF4"/>
    <x v="1"/>
    <x v="3"/>
    <n v="100"/>
    <x v="0"/>
    <x v="0"/>
    <x v="0"/>
    <s v="GWe"/>
    <n v="4.0522279409999999"/>
  </r>
  <r>
    <x v="11"/>
    <s v="ITF5"/>
    <x v="1"/>
    <x v="3"/>
    <n v="100"/>
    <x v="0"/>
    <x v="0"/>
    <x v="0"/>
    <s v="GWe"/>
    <n v="5.905882353"/>
  </r>
  <r>
    <x v="11"/>
    <s v="ITF6"/>
    <x v="1"/>
    <x v="3"/>
    <n v="100"/>
    <x v="0"/>
    <x v="0"/>
    <x v="0"/>
    <s v="GWe"/>
    <n v="4.8328319329999996"/>
  </r>
  <r>
    <x v="11"/>
    <s v="ITG1"/>
    <x v="1"/>
    <x v="3"/>
    <n v="100"/>
    <x v="0"/>
    <x v="0"/>
    <x v="0"/>
    <s v="GWe"/>
    <n v="20.491021671999999"/>
  </r>
  <r>
    <x v="11"/>
    <s v="ITG2"/>
    <x v="1"/>
    <x v="3"/>
    <n v="100"/>
    <x v="0"/>
    <x v="0"/>
    <x v="0"/>
    <s v="GWe"/>
    <n v="14.329058824000001"/>
  </r>
  <r>
    <x v="11"/>
    <s v="ITH1"/>
    <x v="1"/>
    <x v="3"/>
    <n v="100"/>
    <x v="0"/>
    <x v="0"/>
    <x v="0"/>
    <s v="GWe"/>
    <n v="0.41394288600000001"/>
  </r>
  <r>
    <x v="11"/>
    <s v="ITH2"/>
    <x v="1"/>
    <x v="3"/>
    <n v="100"/>
    <x v="0"/>
    <x v="0"/>
    <x v="0"/>
    <s v="GWe"/>
    <n v="0.34445615600000001"/>
  </r>
  <r>
    <x v="11"/>
    <s v="ITH3"/>
    <x v="1"/>
    <x v="3"/>
    <n v="100"/>
    <x v="0"/>
    <x v="0"/>
    <x v="0"/>
    <s v="GWe"/>
    <n v="1.7254662839999999"/>
  </r>
  <r>
    <x v="11"/>
    <s v="ITH4"/>
    <x v="1"/>
    <x v="3"/>
    <n v="100"/>
    <x v="0"/>
    <x v="0"/>
    <x v="0"/>
    <s v="GWe"/>
    <n v="0.173843518"/>
  </r>
  <r>
    <x v="11"/>
    <s v="ITH5"/>
    <x v="1"/>
    <x v="3"/>
    <n v="100"/>
    <x v="0"/>
    <x v="0"/>
    <x v="0"/>
    <s v="GWe"/>
    <n v="2.5908623529999999"/>
  </r>
  <r>
    <x v="11"/>
    <s v="ITI1"/>
    <x v="1"/>
    <x v="3"/>
    <n v="100"/>
    <x v="0"/>
    <x v="0"/>
    <x v="0"/>
    <s v="GWe"/>
    <n v="7.4222114389999998"/>
  </r>
  <r>
    <x v="11"/>
    <s v="ITI2"/>
    <x v="1"/>
    <x v="3"/>
    <n v="100"/>
    <x v="0"/>
    <x v="0"/>
    <x v="0"/>
    <s v="GWe"/>
    <n v="2.9168558820000001"/>
  </r>
  <r>
    <x v="11"/>
    <s v="ITI3"/>
    <x v="1"/>
    <x v="3"/>
    <n v="100"/>
    <x v="0"/>
    <x v="0"/>
    <x v="0"/>
    <s v="GWe"/>
    <n v="3.0338430999999999"/>
  </r>
  <r>
    <x v="11"/>
    <s v="ITI4"/>
    <x v="1"/>
    <x v="3"/>
    <n v="100"/>
    <x v="0"/>
    <x v="0"/>
    <x v="0"/>
    <s v="GWe"/>
    <n v="3.683563854"/>
  </r>
  <r>
    <x v="11"/>
    <s v="SM00"/>
    <x v="1"/>
    <x v="3"/>
    <n v="100"/>
    <x v="0"/>
    <x v="0"/>
    <x v="0"/>
    <s v="GWe"/>
    <n v="4.3530882E-2"/>
  </r>
  <r>
    <x v="12"/>
    <s v="LV00"/>
    <x v="1"/>
    <x v="3"/>
    <n v="100"/>
    <x v="0"/>
    <x v="0"/>
    <x v="0"/>
    <s v="GWe"/>
    <n v="0"/>
  </r>
  <r>
    <x v="13"/>
    <s v="LT00"/>
    <x v="1"/>
    <x v="3"/>
    <n v="100"/>
    <x v="0"/>
    <x v="0"/>
    <x v="0"/>
    <s v="GWe"/>
    <n v="0"/>
  </r>
  <r>
    <x v="25"/>
    <s v="LU00"/>
    <x v="1"/>
    <x v="3"/>
    <n v="100"/>
    <x v="0"/>
    <x v="0"/>
    <x v="0"/>
    <s v="GWe"/>
    <n v="0.11374789915966392"/>
  </r>
  <r>
    <x v="14"/>
    <s v="MT00"/>
    <x v="1"/>
    <x v="3"/>
    <n v="100"/>
    <x v="0"/>
    <x v="0"/>
    <x v="0"/>
    <s v="GWe"/>
    <n v="0"/>
  </r>
  <r>
    <x v="15"/>
    <s v="NL11"/>
    <x v="1"/>
    <x v="3"/>
    <n v="100"/>
    <x v="0"/>
    <x v="0"/>
    <x v="0"/>
    <s v="GWe"/>
    <n v="0"/>
  </r>
  <r>
    <x v="15"/>
    <s v="NL12"/>
    <x v="1"/>
    <x v="3"/>
    <n v="100"/>
    <x v="0"/>
    <x v="0"/>
    <x v="0"/>
    <s v="GWe"/>
    <n v="0"/>
  </r>
  <r>
    <x v="15"/>
    <s v="NL13"/>
    <x v="1"/>
    <x v="3"/>
    <n v="100"/>
    <x v="0"/>
    <x v="0"/>
    <x v="0"/>
    <s v="GWe"/>
    <n v="0"/>
  </r>
  <r>
    <x v="15"/>
    <s v="NL21"/>
    <x v="1"/>
    <x v="3"/>
    <n v="100"/>
    <x v="0"/>
    <x v="0"/>
    <x v="0"/>
    <s v="GWe"/>
    <n v="0"/>
  </r>
  <r>
    <x v="15"/>
    <s v="NL22"/>
    <x v="1"/>
    <x v="3"/>
    <n v="100"/>
    <x v="0"/>
    <x v="0"/>
    <x v="0"/>
    <s v="GWe"/>
    <n v="0"/>
  </r>
  <r>
    <x v="15"/>
    <s v="NL23"/>
    <x v="1"/>
    <x v="3"/>
    <n v="100"/>
    <x v="0"/>
    <x v="0"/>
    <x v="0"/>
    <s v="GWe"/>
    <n v="0"/>
  </r>
  <r>
    <x v="15"/>
    <s v="NL31"/>
    <x v="1"/>
    <x v="3"/>
    <n v="100"/>
    <x v="0"/>
    <x v="0"/>
    <x v="0"/>
    <s v="GWe"/>
    <n v="0"/>
  </r>
  <r>
    <x v="15"/>
    <s v="NL32"/>
    <x v="1"/>
    <x v="3"/>
    <n v="100"/>
    <x v="0"/>
    <x v="0"/>
    <x v="0"/>
    <s v="GWe"/>
    <n v="0"/>
  </r>
  <r>
    <x v="15"/>
    <s v="NL33"/>
    <x v="1"/>
    <x v="3"/>
    <n v="100"/>
    <x v="0"/>
    <x v="0"/>
    <x v="0"/>
    <s v="GWe"/>
    <n v="0"/>
  </r>
  <r>
    <x v="15"/>
    <s v="NL34"/>
    <x v="1"/>
    <x v="3"/>
    <n v="100"/>
    <x v="0"/>
    <x v="0"/>
    <x v="0"/>
    <s v="GWe"/>
    <n v="0"/>
  </r>
  <r>
    <x v="15"/>
    <s v="NL41"/>
    <x v="1"/>
    <x v="3"/>
    <n v="100"/>
    <x v="0"/>
    <x v="0"/>
    <x v="0"/>
    <s v="GWe"/>
    <n v="0"/>
  </r>
  <r>
    <x v="15"/>
    <s v="NL42"/>
    <x v="1"/>
    <x v="3"/>
    <n v="100"/>
    <x v="0"/>
    <x v="0"/>
    <x v="0"/>
    <s v="GWe"/>
    <n v="0"/>
  </r>
  <r>
    <x v="16"/>
    <s v="PL11"/>
    <x v="1"/>
    <x v="3"/>
    <n v="100"/>
    <x v="0"/>
    <x v="0"/>
    <x v="0"/>
    <s v="GWe"/>
    <n v="0"/>
  </r>
  <r>
    <x v="16"/>
    <s v="PL12"/>
    <x v="1"/>
    <x v="3"/>
    <n v="100"/>
    <x v="0"/>
    <x v="0"/>
    <x v="0"/>
    <s v="GWe"/>
    <n v="0"/>
  </r>
  <r>
    <x v="16"/>
    <s v="PL21"/>
    <x v="1"/>
    <x v="3"/>
    <n v="100"/>
    <x v="0"/>
    <x v="0"/>
    <x v="0"/>
    <s v="GWe"/>
    <n v="0.820588235"/>
  </r>
  <r>
    <x v="16"/>
    <s v="PL22"/>
    <x v="1"/>
    <x v="3"/>
    <n v="100"/>
    <x v="0"/>
    <x v="0"/>
    <x v="0"/>
    <s v="GWe"/>
    <n v="0.109296218"/>
  </r>
  <r>
    <x v="16"/>
    <s v="PL31"/>
    <x v="1"/>
    <x v="3"/>
    <n v="100"/>
    <x v="0"/>
    <x v="0"/>
    <x v="0"/>
    <s v="GWe"/>
    <n v="0"/>
  </r>
  <r>
    <x v="16"/>
    <s v="PL32"/>
    <x v="1"/>
    <x v="3"/>
    <n v="100"/>
    <x v="0"/>
    <x v="0"/>
    <x v="0"/>
    <s v="GWe"/>
    <n v="1.50191629"/>
  </r>
  <r>
    <x v="16"/>
    <s v="PL33"/>
    <x v="1"/>
    <x v="3"/>
    <n v="100"/>
    <x v="0"/>
    <x v="0"/>
    <x v="0"/>
    <s v="GWe"/>
    <n v="0.20361764700000001"/>
  </r>
  <r>
    <x v="16"/>
    <s v="PL34"/>
    <x v="1"/>
    <x v="3"/>
    <n v="100"/>
    <x v="0"/>
    <x v="0"/>
    <x v="0"/>
    <s v="GWe"/>
    <n v="0"/>
  </r>
  <r>
    <x v="16"/>
    <s v="PL41"/>
    <x v="1"/>
    <x v="3"/>
    <n v="100"/>
    <x v="0"/>
    <x v="0"/>
    <x v="0"/>
    <s v="GWe"/>
    <n v="0"/>
  </r>
  <r>
    <x v="16"/>
    <s v="PL42"/>
    <x v="1"/>
    <x v="3"/>
    <n v="100"/>
    <x v="0"/>
    <x v="0"/>
    <x v="0"/>
    <s v="GWe"/>
    <n v="0"/>
  </r>
  <r>
    <x v="16"/>
    <s v="PL43"/>
    <x v="1"/>
    <x v="3"/>
    <n v="100"/>
    <x v="0"/>
    <x v="0"/>
    <x v="0"/>
    <s v="GWe"/>
    <n v="1.650235294"/>
  </r>
  <r>
    <x v="16"/>
    <s v="PL51"/>
    <x v="1"/>
    <x v="3"/>
    <n v="100"/>
    <x v="0"/>
    <x v="0"/>
    <x v="0"/>
    <s v="GWe"/>
    <n v="0"/>
  </r>
  <r>
    <x v="16"/>
    <s v="PL52"/>
    <x v="1"/>
    <x v="3"/>
    <n v="100"/>
    <x v="0"/>
    <x v="0"/>
    <x v="0"/>
    <s v="GWe"/>
    <n v="0"/>
  </r>
  <r>
    <x v="16"/>
    <s v="PL61"/>
    <x v="1"/>
    <x v="3"/>
    <n v="100"/>
    <x v="0"/>
    <x v="0"/>
    <x v="0"/>
    <s v="GWe"/>
    <n v="0"/>
  </r>
  <r>
    <x v="16"/>
    <s v="PL62"/>
    <x v="1"/>
    <x v="3"/>
    <n v="100"/>
    <x v="0"/>
    <x v="0"/>
    <x v="0"/>
    <s v="GWe"/>
    <n v="0"/>
  </r>
  <r>
    <x v="16"/>
    <s v="PL63"/>
    <x v="1"/>
    <x v="3"/>
    <n v="100"/>
    <x v="0"/>
    <x v="0"/>
    <x v="0"/>
    <s v="GWe"/>
    <n v="0"/>
  </r>
  <r>
    <x v="17"/>
    <s v="PT11"/>
    <x v="1"/>
    <x v="3"/>
    <n v="100"/>
    <x v="0"/>
    <x v="0"/>
    <x v="0"/>
    <s v="GWe"/>
    <n v="3.6310588240000001"/>
  </r>
  <r>
    <x v="17"/>
    <s v="PT15"/>
    <x v="1"/>
    <x v="3"/>
    <n v="100"/>
    <x v="0"/>
    <x v="0"/>
    <x v="0"/>
    <s v="GWe"/>
    <n v="0.50839839600000003"/>
  </r>
  <r>
    <x v="17"/>
    <s v="PT16"/>
    <x v="1"/>
    <x v="3"/>
    <n v="100"/>
    <x v="0"/>
    <x v="0"/>
    <x v="0"/>
    <s v="GWe"/>
    <n v="5.0980701359999996"/>
  </r>
  <r>
    <x v="17"/>
    <s v="PT17"/>
    <x v="1"/>
    <x v="3"/>
    <n v="100"/>
    <x v="0"/>
    <x v="0"/>
    <x v="0"/>
    <s v="GWe"/>
    <n v="4.9240949999999999E-2"/>
  </r>
  <r>
    <x v="17"/>
    <s v="PT18"/>
    <x v="1"/>
    <x v="3"/>
    <n v="100"/>
    <x v="0"/>
    <x v="0"/>
    <x v="0"/>
    <s v="GWe"/>
    <n v="31.150543417000002"/>
  </r>
  <r>
    <x v="18"/>
    <s v="RO11"/>
    <x v="1"/>
    <x v="3"/>
    <n v="100"/>
    <x v="0"/>
    <x v="0"/>
    <x v="0"/>
    <s v="GWe"/>
    <n v="11.474986242"/>
  </r>
  <r>
    <x v="18"/>
    <s v="RO12"/>
    <x v="1"/>
    <x v="3"/>
    <n v="100"/>
    <x v="0"/>
    <x v="0"/>
    <x v="0"/>
    <s v="GWe"/>
    <n v="8.6492911459999995"/>
  </r>
  <r>
    <x v="18"/>
    <s v="RO21"/>
    <x v="1"/>
    <x v="3"/>
    <n v="100"/>
    <x v="0"/>
    <x v="0"/>
    <x v="0"/>
    <s v="GWe"/>
    <n v="12.931546712999999"/>
  </r>
  <r>
    <x v="18"/>
    <s v="RO22"/>
    <x v="1"/>
    <x v="3"/>
    <n v="100"/>
    <x v="0"/>
    <x v="0"/>
    <x v="0"/>
    <s v="GWe"/>
    <n v="16.922787059000001"/>
  </r>
  <r>
    <x v="18"/>
    <s v="RO31"/>
    <x v="1"/>
    <x v="3"/>
    <n v="100"/>
    <x v="0"/>
    <x v="0"/>
    <x v="0"/>
    <s v="GWe"/>
    <n v="35.948687307"/>
  </r>
  <r>
    <x v="18"/>
    <s v="RO32"/>
    <x v="1"/>
    <x v="3"/>
    <n v="100"/>
    <x v="0"/>
    <x v="0"/>
    <x v="0"/>
    <s v="GWe"/>
    <n v="1.3121875000000001"/>
  </r>
  <r>
    <x v="18"/>
    <s v="RO41"/>
    <x v="1"/>
    <x v="3"/>
    <n v="100"/>
    <x v="0"/>
    <x v="0"/>
    <x v="0"/>
    <s v="GWe"/>
    <n v="21.543607378000001"/>
  </r>
  <r>
    <x v="18"/>
    <s v="RO42"/>
    <x v="1"/>
    <x v="3"/>
    <n v="100"/>
    <x v="0"/>
    <x v="0"/>
    <x v="0"/>
    <s v="GWe"/>
    <n v="19.260355881999999"/>
  </r>
  <r>
    <x v="26"/>
    <s v="SK01"/>
    <x v="1"/>
    <x v="3"/>
    <n v="100"/>
    <x v="0"/>
    <x v="0"/>
    <x v="0"/>
    <s v="GWe"/>
    <n v="0"/>
  </r>
  <r>
    <x v="26"/>
    <s v="SK02"/>
    <x v="1"/>
    <x v="3"/>
    <n v="100"/>
    <x v="0"/>
    <x v="0"/>
    <x v="0"/>
    <s v="GWe"/>
    <n v="1.165858289"/>
  </r>
  <r>
    <x v="26"/>
    <s v="SK03"/>
    <x v="1"/>
    <x v="3"/>
    <n v="100"/>
    <x v="0"/>
    <x v="0"/>
    <x v="0"/>
    <s v="GWe"/>
    <n v="1.360870588"/>
  </r>
  <r>
    <x v="26"/>
    <s v="SK04"/>
    <x v="1"/>
    <x v="3"/>
    <n v="100"/>
    <x v="0"/>
    <x v="0"/>
    <x v="0"/>
    <s v="GWe"/>
    <n v="1.8751764710000001"/>
  </r>
  <r>
    <x v="27"/>
    <s v="SI03"/>
    <x v="1"/>
    <x v="3"/>
    <n v="100"/>
    <x v="0"/>
    <x v="0"/>
    <x v="0"/>
    <s v="GWe"/>
    <n v="1.5932733269999999"/>
  </r>
  <r>
    <x v="27"/>
    <s v="SI04"/>
    <x v="1"/>
    <x v="3"/>
    <n v="100"/>
    <x v="0"/>
    <x v="0"/>
    <x v="0"/>
    <s v="GWe"/>
    <n v="8.9849354000000006E-2"/>
  </r>
  <r>
    <x v="19"/>
    <s v="AD00"/>
    <x v="1"/>
    <x v="3"/>
    <n v="100"/>
    <x v="0"/>
    <x v="0"/>
    <x v="0"/>
    <s v="GWe"/>
    <n v="0.10325717099999999"/>
  </r>
  <r>
    <x v="19"/>
    <s v="ES11"/>
    <x v="1"/>
    <x v="3"/>
    <n v="100"/>
    <x v="0"/>
    <x v="0"/>
    <x v="0"/>
    <s v="GWe"/>
    <n v="3.1411764710000001"/>
  </r>
  <r>
    <x v="19"/>
    <s v="ES12"/>
    <x v="1"/>
    <x v="3"/>
    <n v="100"/>
    <x v="0"/>
    <x v="0"/>
    <x v="0"/>
    <s v="GWe"/>
    <n v="1.3001897529999999"/>
  </r>
  <r>
    <x v="19"/>
    <s v="ES13"/>
    <x v="1"/>
    <x v="3"/>
    <n v="100"/>
    <x v="0"/>
    <x v="0"/>
    <x v="0"/>
    <s v="GWe"/>
    <n v="0.57698209700000003"/>
  </r>
  <r>
    <x v="19"/>
    <s v="ES21"/>
    <x v="1"/>
    <x v="3"/>
    <n v="100"/>
    <x v="0"/>
    <x v="0"/>
    <x v="0"/>
    <s v="GWe"/>
    <n v="0.60365111599999999"/>
  </r>
  <r>
    <x v="19"/>
    <s v="ES22"/>
    <x v="1"/>
    <x v="3"/>
    <n v="100"/>
    <x v="0"/>
    <x v="0"/>
    <x v="0"/>
    <s v="GWe"/>
    <n v="1.9835972850000001"/>
  </r>
  <r>
    <x v="19"/>
    <s v="ES23"/>
    <x v="1"/>
    <x v="3"/>
    <n v="100"/>
    <x v="0"/>
    <x v="0"/>
    <x v="0"/>
    <s v="GWe"/>
    <n v="1.0692631850000001"/>
  </r>
  <r>
    <x v="19"/>
    <s v="ES24"/>
    <x v="1"/>
    <x v="3"/>
    <n v="100"/>
    <x v="0"/>
    <x v="0"/>
    <x v="0"/>
    <s v="GWe"/>
    <n v="14.832256937"/>
  </r>
  <r>
    <x v="19"/>
    <s v="ES30"/>
    <x v="1"/>
    <x v="3"/>
    <n v="100"/>
    <x v="0"/>
    <x v="0"/>
    <x v="0"/>
    <s v="GWe"/>
    <n v="1.7304279789999999"/>
  </r>
  <r>
    <x v="19"/>
    <s v="ES41"/>
    <x v="1"/>
    <x v="3"/>
    <n v="100"/>
    <x v="0"/>
    <x v="0"/>
    <x v="0"/>
    <s v="GWe"/>
    <n v="35.145613865999998"/>
  </r>
  <r>
    <x v="19"/>
    <s v="ES42"/>
    <x v="1"/>
    <x v="3"/>
    <n v="100"/>
    <x v="0"/>
    <x v="0"/>
    <x v="0"/>
    <s v="GWe"/>
    <n v="66.831713554999993"/>
  </r>
  <r>
    <x v="19"/>
    <s v="ES43"/>
    <x v="1"/>
    <x v="3"/>
    <n v="100"/>
    <x v="0"/>
    <x v="0"/>
    <x v="0"/>
    <s v="GWe"/>
    <n v="62.300826125"/>
  </r>
  <r>
    <x v="19"/>
    <s v="ES51"/>
    <x v="1"/>
    <x v="3"/>
    <n v="100"/>
    <x v="0"/>
    <x v="0"/>
    <x v="0"/>
    <s v="GWe"/>
    <n v="13.435749414"/>
  </r>
  <r>
    <x v="19"/>
    <s v="ES52"/>
    <x v="1"/>
    <x v="3"/>
    <n v="100"/>
    <x v="0"/>
    <x v="0"/>
    <x v="0"/>
    <s v="GWe"/>
    <n v="12.368067226999999"/>
  </r>
  <r>
    <x v="19"/>
    <s v="ES53"/>
    <x v="1"/>
    <x v="3"/>
    <n v="100"/>
    <x v="0"/>
    <x v="0"/>
    <x v="0"/>
    <s v="GWe"/>
    <n v="1.899208145"/>
  </r>
  <r>
    <x v="19"/>
    <s v="ES61"/>
    <x v="1"/>
    <x v="3"/>
    <n v="100"/>
    <x v="0"/>
    <x v="0"/>
    <x v="0"/>
    <s v="GWe"/>
    <n v="72.016575000000003"/>
  </r>
  <r>
    <x v="19"/>
    <s v="ES62"/>
    <x v="1"/>
    <x v="3"/>
    <n v="100"/>
    <x v="0"/>
    <x v="0"/>
    <x v="0"/>
    <s v="GWe"/>
    <n v="13.081167421"/>
  </r>
  <r>
    <x v="20"/>
    <s v="SE11"/>
    <x v="1"/>
    <x v="3"/>
    <n v="100"/>
    <x v="0"/>
    <x v="0"/>
    <x v="0"/>
    <s v="GWe"/>
    <n v="0"/>
  </r>
  <r>
    <x v="20"/>
    <s v="SE12"/>
    <x v="1"/>
    <x v="3"/>
    <n v="100"/>
    <x v="0"/>
    <x v="0"/>
    <x v="0"/>
    <s v="GWe"/>
    <n v="0"/>
  </r>
  <r>
    <x v="20"/>
    <s v="SE21"/>
    <x v="1"/>
    <x v="3"/>
    <n v="100"/>
    <x v="0"/>
    <x v="0"/>
    <x v="0"/>
    <s v="GWe"/>
    <n v="0.88819678800000001"/>
  </r>
  <r>
    <x v="20"/>
    <s v="SE22"/>
    <x v="1"/>
    <x v="3"/>
    <n v="100"/>
    <x v="0"/>
    <x v="0"/>
    <x v="0"/>
    <s v="GWe"/>
    <n v="0"/>
  </r>
  <r>
    <x v="20"/>
    <s v="SE23"/>
    <x v="1"/>
    <x v="3"/>
    <n v="100"/>
    <x v="0"/>
    <x v="0"/>
    <x v="0"/>
    <s v="GWe"/>
    <n v="0"/>
  </r>
  <r>
    <x v="20"/>
    <s v="SE31"/>
    <x v="1"/>
    <x v="3"/>
    <n v="100"/>
    <x v="0"/>
    <x v="0"/>
    <x v="0"/>
    <s v="GWe"/>
    <n v="2.463205882"/>
  </r>
  <r>
    <x v="20"/>
    <s v="SE32"/>
    <x v="1"/>
    <x v="3"/>
    <n v="100"/>
    <x v="0"/>
    <x v="0"/>
    <x v="0"/>
    <s v="GWe"/>
    <n v="0"/>
  </r>
  <r>
    <x v="20"/>
    <s v="SE33"/>
    <x v="1"/>
    <x v="3"/>
    <n v="100"/>
    <x v="0"/>
    <x v="0"/>
    <x v="0"/>
    <s v="GWe"/>
    <n v="0"/>
  </r>
  <r>
    <x v="21"/>
    <s v="UKC1"/>
    <x v="1"/>
    <x v="3"/>
    <n v="100"/>
    <x v="0"/>
    <x v="0"/>
    <x v="0"/>
    <s v="GWe"/>
    <n v="0"/>
  </r>
  <r>
    <x v="21"/>
    <s v="UKC2"/>
    <x v="1"/>
    <x v="3"/>
    <n v="100"/>
    <x v="0"/>
    <x v="0"/>
    <x v="0"/>
    <s v="GWe"/>
    <n v="0"/>
  </r>
  <r>
    <x v="21"/>
    <s v="UKD1"/>
    <x v="1"/>
    <x v="3"/>
    <n v="100"/>
    <x v="0"/>
    <x v="0"/>
    <x v="0"/>
    <s v="GWe"/>
    <n v="0"/>
  </r>
  <r>
    <x v="21"/>
    <s v="UKD3"/>
    <x v="1"/>
    <x v="3"/>
    <n v="100"/>
    <x v="0"/>
    <x v="0"/>
    <x v="0"/>
    <s v="GWe"/>
    <n v="0"/>
  </r>
  <r>
    <x v="21"/>
    <s v="UKD4"/>
    <x v="1"/>
    <x v="3"/>
    <n v="100"/>
    <x v="0"/>
    <x v="0"/>
    <x v="0"/>
    <s v="GWe"/>
    <n v="0"/>
  </r>
  <r>
    <x v="21"/>
    <s v="UKD6"/>
    <x v="1"/>
    <x v="3"/>
    <n v="100"/>
    <x v="0"/>
    <x v="0"/>
    <x v="0"/>
    <s v="GWe"/>
    <n v="0"/>
  </r>
  <r>
    <x v="21"/>
    <s v="UKD7"/>
    <x v="1"/>
    <x v="3"/>
    <n v="100"/>
    <x v="0"/>
    <x v="0"/>
    <x v="0"/>
    <s v="GWe"/>
    <n v="0"/>
  </r>
  <r>
    <x v="21"/>
    <s v="UKE1"/>
    <x v="1"/>
    <x v="3"/>
    <n v="100"/>
    <x v="0"/>
    <x v="0"/>
    <x v="0"/>
    <s v="GWe"/>
    <n v="0"/>
  </r>
  <r>
    <x v="21"/>
    <s v="UKE2"/>
    <x v="1"/>
    <x v="3"/>
    <n v="100"/>
    <x v="0"/>
    <x v="0"/>
    <x v="0"/>
    <s v="GWe"/>
    <n v="0"/>
  </r>
  <r>
    <x v="21"/>
    <s v="UKE3"/>
    <x v="1"/>
    <x v="3"/>
    <n v="100"/>
    <x v="0"/>
    <x v="0"/>
    <x v="0"/>
    <s v="GWe"/>
    <n v="0"/>
  </r>
  <r>
    <x v="21"/>
    <s v="UKE4"/>
    <x v="1"/>
    <x v="3"/>
    <n v="100"/>
    <x v="0"/>
    <x v="0"/>
    <x v="0"/>
    <s v="GWe"/>
    <n v="0"/>
  </r>
  <r>
    <x v="21"/>
    <s v="UKF1"/>
    <x v="1"/>
    <x v="3"/>
    <n v="100"/>
    <x v="0"/>
    <x v="0"/>
    <x v="0"/>
    <s v="GWe"/>
    <n v="0"/>
  </r>
  <r>
    <x v="21"/>
    <s v="UKF2"/>
    <x v="1"/>
    <x v="3"/>
    <n v="100"/>
    <x v="0"/>
    <x v="0"/>
    <x v="0"/>
    <s v="GWe"/>
    <n v="0"/>
  </r>
  <r>
    <x v="21"/>
    <s v="UKF3"/>
    <x v="1"/>
    <x v="3"/>
    <n v="100"/>
    <x v="0"/>
    <x v="0"/>
    <x v="0"/>
    <s v="GWe"/>
    <n v="0"/>
  </r>
  <r>
    <x v="21"/>
    <s v="UKG1"/>
    <x v="1"/>
    <x v="3"/>
    <n v="100"/>
    <x v="0"/>
    <x v="0"/>
    <x v="0"/>
    <s v="GWe"/>
    <n v="0"/>
  </r>
  <r>
    <x v="21"/>
    <s v="UKG2"/>
    <x v="1"/>
    <x v="3"/>
    <n v="100"/>
    <x v="0"/>
    <x v="0"/>
    <x v="0"/>
    <s v="GWe"/>
    <n v="0"/>
  </r>
  <r>
    <x v="21"/>
    <s v="UKG3"/>
    <x v="1"/>
    <x v="3"/>
    <n v="100"/>
    <x v="0"/>
    <x v="0"/>
    <x v="0"/>
    <s v="GWe"/>
    <n v="0"/>
  </r>
  <r>
    <x v="21"/>
    <s v="UKH1"/>
    <x v="1"/>
    <x v="3"/>
    <n v="100"/>
    <x v="0"/>
    <x v="0"/>
    <x v="0"/>
    <s v="GWe"/>
    <n v="0"/>
  </r>
  <r>
    <x v="21"/>
    <s v="UKH2"/>
    <x v="1"/>
    <x v="3"/>
    <n v="100"/>
    <x v="0"/>
    <x v="0"/>
    <x v="0"/>
    <s v="GWe"/>
    <n v="0"/>
  </r>
  <r>
    <x v="21"/>
    <s v="UKH3"/>
    <x v="1"/>
    <x v="3"/>
    <n v="100"/>
    <x v="0"/>
    <x v="0"/>
    <x v="0"/>
    <s v="GWe"/>
    <n v="0"/>
  </r>
  <r>
    <x v="21"/>
    <s v="UKI3"/>
    <x v="1"/>
    <x v="3"/>
    <n v="100"/>
    <x v="0"/>
    <x v="0"/>
    <x v="0"/>
    <s v="GWe"/>
    <n v="0"/>
  </r>
  <r>
    <x v="21"/>
    <s v="UKI4"/>
    <x v="1"/>
    <x v="3"/>
    <n v="100"/>
    <x v="0"/>
    <x v="0"/>
    <x v="0"/>
    <s v="GWe"/>
    <n v="0"/>
  </r>
  <r>
    <x v="21"/>
    <s v="UKI5"/>
    <x v="1"/>
    <x v="3"/>
    <n v="100"/>
    <x v="0"/>
    <x v="0"/>
    <x v="0"/>
    <s v="GWe"/>
    <n v="0"/>
  </r>
  <r>
    <x v="21"/>
    <s v="UKI6"/>
    <x v="1"/>
    <x v="3"/>
    <n v="100"/>
    <x v="0"/>
    <x v="0"/>
    <x v="0"/>
    <s v="GWe"/>
    <n v="0"/>
  </r>
  <r>
    <x v="21"/>
    <s v="UKI7"/>
    <x v="1"/>
    <x v="3"/>
    <n v="100"/>
    <x v="0"/>
    <x v="0"/>
    <x v="0"/>
    <s v="GWe"/>
    <n v="0"/>
  </r>
  <r>
    <x v="21"/>
    <s v="UKJ1"/>
    <x v="1"/>
    <x v="3"/>
    <n v="100"/>
    <x v="0"/>
    <x v="0"/>
    <x v="0"/>
    <s v="GWe"/>
    <n v="0"/>
  </r>
  <r>
    <x v="21"/>
    <s v="UKJ2"/>
    <x v="1"/>
    <x v="3"/>
    <n v="100"/>
    <x v="0"/>
    <x v="0"/>
    <x v="0"/>
    <s v="GWe"/>
    <n v="0"/>
  </r>
  <r>
    <x v="21"/>
    <s v="UKJ3"/>
    <x v="1"/>
    <x v="3"/>
    <n v="100"/>
    <x v="0"/>
    <x v="0"/>
    <x v="0"/>
    <s v="GWe"/>
    <n v="0"/>
  </r>
  <r>
    <x v="21"/>
    <s v="UKJ4"/>
    <x v="1"/>
    <x v="3"/>
    <n v="100"/>
    <x v="0"/>
    <x v="0"/>
    <x v="0"/>
    <s v="GWe"/>
    <n v="0"/>
  </r>
  <r>
    <x v="21"/>
    <s v="UKK1"/>
    <x v="1"/>
    <x v="3"/>
    <n v="100"/>
    <x v="0"/>
    <x v="0"/>
    <x v="0"/>
    <s v="GWe"/>
    <n v="0"/>
  </r>
  <r>
    <x v="21"/>
    <s v="UKK2"/>
    <x v="1"/>
    <x v="3"/>
    <n v="100"/>
    <x v="0"/>
    <x v="0"/>
    <x v="0"/>
    <s v="GWe"/>
    <n v="0"/>
  </r>
  <r>
    <x v="21"/>
    <s v="UKK3"/>
    <x v="1"/>
    <x v="3"/>
    <n v="100"/>
    <x v="0"/>
    <x v="0"/>
    <x v="0"/>
    <s v="GWe"/>
    <n v="0"/>
  </r>
  <r>
    <x v="21"/>
    <s v="UKK4"/>
    <x v="1"/>
    <x v="3"/>
    <n v="100"/>
    <x v="0"/>
    <x v="0"/>
    <x v="0"/>
    <s v="GWe"/>
    <n v="0"/>
  </r>
  <r>
    <x v="21"/>
    <s v="UKL1"/>
    <x v="1"/>
    <x v="3"/>
    <n v="100"/>
    <x v="0"/>
    <x v="0"/>
    <x v="0"/>
    <s v="GWe"/>
    <n v="0"/>
  </r>
  <r>
    <x v="21"/>
    <s v="UKL2"/>
    <x v="1"/>
    <x v="3"/>
    <n v="100"/>
    <x v="0"/>
    <x v="0"/>
    <x v="0"/>
    <s v="GWe"/>
    <n v="0"/>
  </r>
  <r>
    <x v="21"/>
    <s v="UKM2"/>
    <x v="1"/>
    <x v="3"/>
    <n v="100"/>
    <x v="0"/>
    <x v="0"/>
    <x v="0"/>
    <s v="GWe"/>
    <n v="0"/>
  </r>
  <r>
    <x v="21"/>
    <s v="UKM3"/>
    <x v="1"/>
    <x v="3"/>
    <n v="100"/>
    <x v="0"/>
    <x v="0"/>
    <x v="0"/>
    <s v="GWe"/>
    <n v="0"/>
  </r>
  <r>
    <x v="21"/>
    <s v="UKM5"/>
    <x v="1"/>
    <x v="3"/>
    <n v="100"/>
    <x v="0"/>
    <x v="0"/>
    <x v="0"/>
    <s v="GWe"/>
    <n v="0"/>
  </r>
  <r>
    <x v="21"/>
    <s v="UKM6"/>
    <x v="1"/>
    <x v="3"/>
    <n v="100"/>
    <x v="0"/>
    <x v="0"/>
    <x v="0"/>
    <s v="GWe"/>
    <n v="0"/>
  </r>
  <r>
    <x v="21"/>
    <s v="UKN0"/>
    <x v="1"/>
    <x v="3"/>
    <n v="100"/>
    <x v="0"/>
    <x v="0"/>
    <x v="0"/>
    <s v="GWe"/>
    <n v="0"/>
  </r>
  <r>
    <x v="22"/>
    <s v="AT11"/>
    <x v="1"/>
    <x v="3"/>
    <n v="100"/>
    <x v="0"/>
    <x v="1"/>
    <x v="0"/>
    <s v="GWe"/>
    <n v="0.48213096599999999"/>
  </r>
  <r>
    <x v="22"/>
    <s v="AT12"/>
    <x v="1"/>
    <x v="3"/>
    <n v="100"/>
    <x v="0"/>
    <x v="1"/>
    <x v="0"/>
    <s v="GWe"/>
    <n v="1.2873970589999999"/>
  </r>
  <r>
    <x v="22"/>
    <s v="AT13"/>
    <x v="1"/>
    <x v="3"/>
    <n v="100"/>
    <x v="0"/>
    <x v="1"/>
    <x v="0"/>
    <s v="GWe"/>
    <n v="0"/>
  </r>
  <r>
    <x v="22"/>
    <s v="AT21"/>
    <x v="1"/>
    <x v="3"/>
    <n v="100"/>
    <x v="0"/>
    <x v="1"/>
    <x v="0"/>
    <s v="GWe"/>
    <n v="0.58370250000000001"/>
  </r>
  <r>
    <x v="22"/>
    <s v="AT22"/>
    <x v="1"/>
    <x v="3"/>
    <n v="100"/>
    <x v="0"/>
    <x v="1"/>
    <x v="0"/>
    <s v="GWe"/>
    <n v="0.50692889399999996"/>
  </r>
  <r>
    <x v="22"/>
    <s v="AT31"/>
    <x v="1"/>
    <x v="3"/>
    <n v="100"/>
    <x v="0"/>
    <x v="1"/>
    <x v="0"/>
    <s v="GWe"/>
    <n v="2.106474913"/>
  </r>
  <r>
    <x v="22"/>
    <s v="AT32"/>
    <x v="1"/>
    <x v="3"/>
    <n v="100"/>
    <x v="0"/>
    <x v="1"/>
    <x v="0"/>
    <s v="GWe"/>
    <n v="0.56940486400000001"/>
  </r>
  <r>
    <x v="22"/>
    <s v="AT33"/>
    <x v="1"/>
    <x v="3"/>
    <n v="100"/>
    <x v="0"/>
    <x v="1"/>
    <x v="0"/>
    <s v="GWe"/>
    <n v="1.327394958"/>
  </r>
  <r>
    <x v="22"/>
    <s v="AT34"/>
    <x v="1"/>
    <x v="3"/>
    <n v="100"/>
    <x v="0"/>
    <x v="1"/>
    <x v="0"/>
    <s v="GWe"/>
    <n v="0.37261702099999999"/>
  </r>
  <r>
    <x v="0"/>
    <s v="BE10"/>
    <x v="1"/>
    <x v="3"/>
    <n v="100"/>
    <x v="0"/>
    <x v="1"/>
    <x v="0"/>
    <s v="GWe"/>
    <n v="0"/>
  </r>
  <r>
    <x v="0"/>
    <s v="BE21"/>
    <x v="1"/>
    <x v="3"/>
    <n v="100"/>
    <x v="0"/>
    <x v="1"/>
    <x v="0"/>
    <s v="GWe"/>
    <n v="0.03"/>
  </r>
  <r>
    <x v="0"/>
    <s v="BE22"/>
    <x v="1"/>
    <x v="3"/>
    <n v="100"/>
    <x v="0"/>
    <x v="1"/>
    <x v="0"/>
    <s v="GWe"/>
    <n v="0.04"/>
  </r>
  <r>
    <x v="0"/>
    <s v="BE23"/>
    <x v="1"/>
    <x v="3"/>
    <n v="100"/>
    <x v="0"/>
    <x v="1"/>
    <x v="0"/>
    <s v="GWe"/>
    <n v="0"/>
  </r>
  <r>
    <x v="0"/>
    <s v="BE24"/>
    <x v="1"/>
    <x v="3"/>
    <n v="100"/>
    <x v="0"/>
    <x v="1"/>
    <x v="0"/>
    <s v="GWe"/>
    <n v="8.2026099999999997E-4"/>
  </r>
  <r>
    <x v="0"/>
    <s v="BE25"/>
    <x v="1"/>
    <x v="3"/>
    <n v="100"/>
    <x v="0"/>
    <x v="1"/>
    <x v="0"/>
    <s v="GWe"/>
    <n v="2.1312768999999999E-2"/>
  </r>
  <r>
    <x v="0"/>
    <s v="BE31"/>
    <x v="1"/>
    <x v="3"/>
    <n v="100"/>
    <x v="0"/>
    <x v="1"/>
    <x v="0"/>
    <s v="GWe"/>
    <n v="1.6405230000000001E-3"/>
  </r>
  <r>
    <x v="0"/>
    <s v="BE32"/>
    <x v="1"/>
    <x v="3"/>
    <n v="100"/>
    <x v="0"/>
    <x v="1"/>
    <x v="0"/>
    <s v="GWe"/>
    <n v="7.8671726999999997E-2"/>
  </r>
  <r>
    <x v="0"/>
    <s v="BE33"/>
    <x v="1"/>
    <x v="3"/>
    <n v="100"/>
    <x v="0"/>
    <x v="1"/>
    <x v="0"/>
    <s v="GWe"/>
    <n v="2.4607843000000001E-2"/>
  </r>
  <r>
    <x v="0"/>
    <s v="BE34"/>
    <x v="1"/>
    <x v="3"/>
    <n v="100"/>
    <x v="0"/>
    <x v="1"/>
    <x v="0"/>
    <s v="GWe"/>
    <n v="6.8496732000000005E-2"/>
  </r>
  <r>
    <x v="0"/>
    <s v="BE35"/>
    <x v="1"/>
    <x v="3"/>
    <n v="100"/>
    <x v="0"/>
    <x v="1"/>
    <x v="0"/>
    <s v="GWe"/>
    <n v="4.3970587999999998E-2"/>
  </r>
  <r>
    <x v="1"/>
    <s v="BG31"/>
    <x v="1"/>
    <x v="3"/>
    <n v="100"/>
    <x v="0"/>
    <x v="1"/>
    <x v="0"/>
    <s v="GWe"/>
    <n v="4.8835014010000002"/>
  </r>
  <r>
    <x v="1"/>
    <s v="BG32"/>
    <x v="1"/>
    <x v="3"/>
    <n v="100"/>
    <x v="0"/>
    <x v="1"/>
    <x v="0"/>
    <s v="GWe"/>
    <n v="4.0281529410000001"/>
  </r>
  <r>
    <x v="1"/>
    <s v="BG33"/>
    <x v="1"/>
    <x v="3"/>
    <n v="100"/>
    <x v="0"/>
    <x v="1"/>
    <x v="0"/>
    <s v="GWe"/>
    <n v="8.3051082170000008"/>
  </r>
  <r>
    <x v="1"/>
    <s v="BG34"/>
    <x v="1"/>
    <x v="3"/>
    <n v="100"/>
    <x v="0"/>
    <x v="1"/>
    <x v="0"/>
    <s v="GWe"/>
    <n v="3.909788866"/>
  </r>
  <r>
    <x v="1"/>
    <s v="BG41"/>
    <x v="1"/>
    <x v="3"/>
    <n v="100"/>
    <x v="0"/>
    <x v="1"/>
    <x v="0"/>
    <s v="GWe"/>
    <n v="1.615764706"/>
  </r>
  <r>
    <x v="1"/>
    <s v="BG42"/>
    <x v="1"/>
    <x v="3"/>
    <n v="100"/>
    <x v="0"/>
    <x v="1"/>
    <x v="0"/>
    <s v="GWe"/>
    <n v="3.0167778900000002"/>
  </r>
  <r>
    <x v="2"/>
    <s v="HR03"/>
    <x v="1"/>
    <x v="3"/>
    <n v="100"/>
    <x v="0"/>
    <x v="1"/>
    <x v="0"/>
    <s v="GWe"/>
    <n v="3.6452681610000002"/>
  </r>
  <r>
    <x v="2"/>
    <s v="HR04"/>
    <x v="1"/>
    <x v="3"/>
    <n v="100"/>
    <x v="0"/>
    <x v="1"/>
    <x v="0"/>
    <s v="GWe"/>
    <n v="3.6850245099999999"/>
  </r>
  <r>
    <x v="3"/>
    <s v="CY00"/>
    <x v="1"/>
    <x v="3"/>
    <n v="100"/>
    <x v="0"/>
    <x v="1"/>
    <x v="0"/>
    <s v="GWe"/>
    <n v="1.2379019609999999"/>
  </r>
  <r>
    <x v="23"/>
    <s v="CZ01"/>
    <x v="1"/>
    <x v="3"/>
    <n v="100"/>
    <x v="0"/>
    <x v="1"/>
    <x v="0"/>
    <s v="GWe"/>
    <n v="0"/>
  </r>
  <r>
    <x v="23"/>
    <s v="CZ02"/>
    <x v="1"/>
    <x v="3"/>
    <n v="100"/>
    <x v="0"/>
    <x v="1"/>
    <x v="0"/>
    <s v="GWe"/>
    <n v="0.55551724099999999"/>
  </r>
  <r>
    <x v="23"/>
    <s v="CZ03"/>
    <x v="1"/>
    <x v="3"/>
    <n v="100"/>
    <x v="0"/>
    <x v="1"/>
    <x v="0"/>
    <s v="GWe"/>
    <n v="1.37595562"/>
  </r>
  <r>
    <x v="23"/>
    <s v="CZ04"/>
    <x v="1"/>
    <x v="3"/>
    <n v="100"/>
    <x v="0"/>
    <x v="1"/>
    <x v="0"/>
    <s v="GWe"/>
    <n v="0.94960815899999995"/>
  </r>
  <r>
    <x v="23"/>
    <s v="CZ05"/>
    <x v="1"/>
    <x v="3"/>
    <n v="100"/>
    <x v="0"/>
    <x v="1"/>
    <x v="0"/>
    <s v="GWe"/>
    <n v="0.60882352900000003"/>
  </r>
  <r>
    <x v="23"/>
    <s v="CZ06"/>
    <x v="1"/>
    <x v="3"/>
    <n v="100"/>
    <x v="0"/>
    <x v="1"/>
    <x v="0"/>
    <s v="GWe"/>
    <n v="0.90374558800000004"/>
  </r>
  <r>
    <x v="23"/>
    <s v="CZ07"/>
    <x v="1"/>
    <x v="3"/>
    <n v="100"/>
    <x v="0"/>
    <x v="1"/>
    <x v="0"/>
    <s v="GWe"/>
    <n v="0.43438914000000001"/>
  </r>
  <r>
    <x v="23"/>
    <s v="CZ08"/>
    <x v="1"/>
    <x v="3"/>
    <n v="100"/>
    <x v="0"/>
    <x v="1"/>
    <x v="0"/>
    <s v="GWe"/>
    <n v="0.23834988500000001"/>
  </r>
  <r>
    <x v="4"/>
    <s v="DK01"/>
    <x v="1"/>
    <x v="3"/>
    <n v="100"/>
    <x v="0"/>
    <x v="1"/>
    <x v="0"/>
    <s v="GWe"/>
    <n v="0"/>
  </r>
  <r>
    <x v="4"/>
    <s v="DK02"/>
    <x v="1"/>
    <x v="3"/>
    <n v="100"/>
    <x v="0"/>
    <x v="1"/>
    <x v="0"/>
    <s v="GWe"/>
    <n v="0"/>
  </r>
  <r>
    <x v="4"/>
    <s v="DK03"/>
    <x v="1"/>
    <x v="3"/>
    <n v="100"/>
    <x v="0"/>
    <x v="1"/>
    <x v="0"/>
    <s v="GWe"/>
    <n v="0"/>
  </r>
  <r>
    <x v="4"/>
    <s v="DK04"/>
    <x v="1"/>
    <x v="3"/>
    <n v="100"/>
    <x v="0"/>
    <x v="1"/>
    <x v="0"/>
    <s v="GWe"/>
    <n v="0"/>
  </r>
  <r>
    <x v="4"/>
    <s v="DK05"/>
    <x v="1"/>
    <x v="3"/>
    <n v="100"/>
    <x v="0"/>
    <x v="1"/>
    <x v="0"/>
    <s v="GWe"/>
    <n v="0"/>
  </r>
  <r>
    <x v="5"/>
    <s v="EE00"/>
    <x v="1"/>
    <x v="3"/>
    <n v="100"/>
    <x v="0"/>
    <x v="1"/>
    <x v="0"/>
    <s v="GWe"/>
    <n v="5.7048169929999997"/>
  </r>
  <r>
    <x v="6"/>
    <s v="FI19"/>
    <x v="1"/>
    <x v="3"/>
    <n v="100"/>
    <x v="0"/>
    <x v="1"/>
    <x v="0"/>
    <s v="GWe"/>
    <n v="1.934705882"/>
  </r>
  <r>
    <x v="6"/>
    <s v="FI1B"/>
    <x v="1"/>
    <x v="3"/>
    <n v="100"/>
    <x v="0"/>
    <x v="1"/>
    <x v="0"/>
    <s v="GWe"/>
    <n v="0.66783999999999999"/>
  </r>
  <r>
    <x v="6"/>
    <s v="FI1C"/>
    <x v="1"/>
    <x v="3"/>
    <n v="100"/>
    <x v="0"/>
    <x v="1"/>
    <x v="0"/>
    <s v="GWe"/>
    <n v="2.3947205880000002"/>
  </r>
  <r>
    <x v="6"/>
    <s v="FI1D"/>
    <x v="1"/>
    <x v="3"/>
    <n v="100"/>
    <x v="0"/>
    <x v="1"/>
    <x v="0"/>
    <s v="GWe"/>
    <n v="4.5555913869999998"/>
  </r>
  <r>
    <x v="6"/>
    <s v="FI20"/>
    <x v="1"/>
    <x v="3"/>
    <n v="100"/>
    <x v="0"/>
    <x v="1"/>
    <x v="0"/>
    <s v="GWe"/>
    <n v="0"/>
  </r>
  <r>
    <x v="7"/>
    <s v="FR10"/>
    <x v="1"/>
    <x v="3"/>
    <n v="100"/>
    <x v="0"/>
    <x v="1"/>
    <x v="0"/>
    <s v="GWe"/>
    <n v="0.44617647100000002"/>
  </r>
  <r>
    <x v="7"/>
    <s v="FR21"/>
    <x v="1"/>
    <x v="3"/>
    <n v="100"/>
    <x v="0"/>
    <x v="1"/>
    <x v="0"/>
    <s v="GWe"/>
    <n v="13.266276738"/>
  </r>
  <r>
    <x v="7"/>
    <s v="FR22"/>
    <x v="1"/>
    <x v="3"/>
    <n v="100"/>
    <x v="0"/>
    <x v="1"/>
    <x v="0"/>
    <s v="GWe"/>
    <n v="2.1002901070000002"/>
  </r>
  <r>
    <x v="7"/>
    <s v="FR23"/>
    <x v="1"/>
    <x v="3"/>
    <n v="100"/>
    <x v="0"/>
    <x v="1"/>
    <x v="0"/>
    <s v="GWe"/>
    <n v="0"/>
  </r>
  <r>
    <x v="7"/>
    <s v="FR24"/>
    <x v="1"/>
    <x v="3"/>
    <n v="100"/>
    <x v="0"/>
    <x v="1"/>
    <x v="0"/>
    <s v="GWe"/>
    <n v="13.01207563"/>
  </r>
  <r>
    <x v="7"/>
    <s v="FR25"/>
    <x v="1"/>
    <x v="3"/>
    <n v="100"/>
    <x v="0"/>
    <x v="1"/>
    <x v="0"/>
    <s v="GWe"/>
    <n v="0"/>
  </r>
  <r>
    <x v="7"/>
    <s v="FR26"/>
    <x v="1"/>
    <x v="3"/>
    <n v="100"/>
    <x v="0"/>
    <x v="1"/>
    <x v="0"/>
    <s v="GWe"/>
    <n v="13.07950774"/>
  </r>
  <r>
    <x v="7"/>
    <s v="FR30"/>
    <x v="1"/>
    <x v="3"/>
    <n v="100"/>
    <x v="0"/>
    <x v="1"/>
    <x v="0"/>
    <s v="GWe"/>
    <n v="0.68200860799999996"/>
  </r>
  <r>
    <x v="7"/>
    <s v="FR41"/>
    <x v="1"/>
    <x v="3"/>
    <n v="100"/>
    <x v="0"/>
    <x v="1"/>
    <x v="0"/>
    <s v="GWe"/>
    <n v="5.0120208980000003"/>
  </r>
  <r>
    <x v="7"/>
    <s v="FR42"/>
    <x v="1"/>
    <x v="3"/>
    <n v="100"/>
    <x v="0"/>
    <x v="1"/>
    <x v="0"/>
    <s v="GWe"/>
    <n v="0.24623529399999999"/>
  </r>
  <r>
    <x v="7"/>
    <s v="FR43"/>
    <x v="1"/>
    <x v="3"/>
    <n v="100"/>
    <x v="0"/>
    <x v="1"/>
    <x v="0"/>
    <s v="GWe"/>
    <n v="2.0132704870000002"/>
  </r>
  <r>
    <x v="7"/>
    <s v="FR51"/>
    <x v="1"/>
    <x v="3"/>
    <n v="100"/>
    <x v="0"/>
    <x v="1"/>
    <x v="0"/>
    <s v="GWe"/>
    <n v="0"/>
  </r>
  <r>
    <x v="7"/>
    <s v="FR52"/>
    <x v="1"/>
    <x v="3"/>
    <n v="100"/>
    <x v="0"/>
    <x v="1"/>
    <x v="0"/>
    <s v="GWe"/>
    <n v="0"/>
  </r>
  <r>
    <x v="7"/>
    <s v="FR53"/>
    <x v="1"/>
    <x v="3"/>
    <n v="100"/>
    <x v="0"/>
    <x v="1"/>
    <x v="0"/>
    <s v="GWe"/>
    <n v="0"/>
  </r>
  <r>
    <x v="7"/>
    <s v="FR61"/>
    <x v="1"/>
    <x v="3"/>
    <n v="100"/>
    <x v="0"/>
    <x v="1"/>
    <x v="0"/>
    <s v="GWe"/>
    <n v="9.8946983999999993"/>
  </r>
  <r>
    <x v="7"/>
    <s v="FR62"/>
    <x v="1"/>
    <x v="3"/>
    <n v="100"/>
    <x v="0"/>
    <x v="1"/>
    <x v="0"/>
    <s v="GWe"/>
    <n v="18.095096886"/>
  </r>
  <r>
    <x v="7"/>
    <s v="FR63"/>
    <x v="1"/>
    <x v="3"/>
    <n v="100"/>
    <x v="0"/>
    <x v="1"/>
    <x v="0"/>
    <s v="GWe"/>
    <n v="5.6058985730000002"/>
  </r>
  <r>
    <x v="7"/>
    <s v="FR71"/>
    <x v="1"/>
    <x v="3"/>
    <n v="100"/>
    <x v="0"/>
    <x v="1"/>
    <x v="0"/>
    <s v="GWe"/>
    <n v="1.9726027399999999"/>
  </r>
  <r>
    <x v="7"/>
    <s v="FR72"/>
    <x v="1"/>
    <x v="3"/>
    <n v="100"/>
    <x v="0"/>
    <x v="1"/>
    <x v="0"/>
    <s v="GWe"/>
    <n v="5.9347438329999997"/>
  </r>
  <r>
    <x v="7"/>
    <s v="FR81"/>
    <x v="1"/>
    <x v="3"/>
    <n v="100"/>
    <x v="0"/>
    <x v="1"/>
    <x v="0"/>
    <s v="GWe"/>
    <n v="2.0463943009999999"/>
  </r>
  <r>
    <x v="7"/>
    <s v="FR82"/>
    <x v="1"/>
    <x v="3"/>
    <n v="100"/>
    <x v="0"/>
    <x v="1"/>
    <x v="0"/>
    <s v="GWe"/>
    <n v="2.6676550699999999"/>
  </r>
  <r>
    <x v="7"/>
    <s v="FR83"/>
    <x v="1"/>
    <x v="3"/>
    <n v="100"/>
    <x v="0"/>
    <x v="1"/>
    <x v="0"/>
    <s v="GWe"/>
    <n v="0.53107304399999999"/>
  </r>
  <r>
    <x v="8"/>
    <s v="DEC0"/>
    <x v="1"/>
    <x v="3"/>
    <n v="100"/>
    <x v="0"/>
    <x v="1"/>
    <x v="0"/>
    <s v="GWe"/>
    <n v="7.4964706000000006E-2"/>
  </r>
  <r>
    <x v="8"/>
    <s v="DE11"/>
    <x v="1"/>
    <x v="3"/>
    <n v="100"/>
    <x v="0"/>
    <x v="1"/>
    <x v="0"/>
    <s v="GWe"/>
    <n v="0.20051470599999999"/>
  </r>
  <r>
    <x v="8"/>
    <s v="DE12"/>
    <x v="1"/>
    <x v="3"/>
    <n v="100"/>
    <x v="0"/>
    <x v="1"/>
    <x v="0"/>
    <s v="GWe"/>
    <n v="0"/>
  </r>
  <r>
    <x v="8"/>
    <s v="DE13"/>
    <x v="1"/>
    <x v="3"/>
    <n v="100"/>
    <x v="0"/>
    <x v="1"/>
    <x v="0"/>
    <s v="GWe"/>
    <n v="0.23985620899999999"/>
  </r>
  <r>
    <x v="8"/>
    <s v="DE14"/>
    <x v="1"/>
    <x v="3"/>
    <n v="100"/>
    <x v="0"/>
    <x v="1"/>
    <x v="0"/>
    <s v="GWe"/>
    <n v="0.34861086000000002"/>
  </r>
  <r>
    <x v="8"/>
    <s v="DE21"/>
    <x v="1"/>
    <x v="3"/>
    <n v="100"/>
    <x v="0"/>
    <x v="1"/>
    <x v="0"/>
    <s v="GWe"/>
    <n v="0.457625"/>
  </r>
  <r>
    <x v="8"/>
    <s v="DE22"/>
    <x v="1"/>
    <x v="3"/>
    <n v="100"/>
    <x v="0"/>
    <x v="1"/>
    <x v="0"/>
    <s v="GWe"/>
    <n v="0.287904412"/>
  </r>
  <r>
    <x v="8"/>
    <s v="DE23"/>
    <x v="1"/>
    <x v="3"/>
    <n v="100"/>
    <x v="0"/>
    <x v="1"/>
    <x v="0"/>
    <s v="GWe"/>
    <n v="0.25879656899999998"/>
  </r>
  <r>
    <x v="8"/>
    <s v="DE24"/>
    <x v="1"/>
    <x v="3"/>
    <n v="100"/>
    <x v="0"/>
    <x v="1"/>
    <x v="0"/>
    <s v="GWe"/>
    <n v="5.8789521999999997E-2"/>
  </r>
  <r>
    <x v="8"/>
    <s v="DE25"/>
    <x v="1"/>
    <x v="3"/>
    <n v="100"/>
    <x v="0"/>
    <x v="1"/>
    <x v="0"/>
    <s v="GWe"/>
    <n v="0.102102941"/>
  </r>
  <r>
    <x v="8"/>
    <s v="DE26"/>
    <x v="1"/>
    <x v="3"/>
    <n v="100"/>
    <x v="0"/>
    <x v="1"/>
    <x v="0"/>
    <s v="GWe"/>
    <n v="0.238101961"/>
  </r>
  <r>
    <x v="8"/>
    <s v="DE27"/>
    <x v="1"/>
    <x v="3"/>
    <n v="100"/>
    <x v="0"/>
    <x v="1"/>
    <x v="0"/>
    <s v="GWe"/>
    <n v="0.71246218500000003"/>
  </r>
  <r>
    <x v="8"/>
    <s v="DE30"/>
    <x v="1"/>
    <x v="3"/>
    <n v="100"/>
    <x v="0"/>
    <x v="1"/>
    <x v="0"/>
    <s v="GWe"/>
    <n v="0"/>
  </r>
  <r>
    <x v="8"/>
    <s v="DE40"/>
    <x v="1"/>
    <x v="3"/>
    <n v="100"/>
    <x v="0"/>
    <x v="1"/>
    <x v="0"/>
    <s v="GWe"/>
    <n v="5.5446495479999998"/>
  </r>
  <r>
    <x v="8"/>
    <s v="DE50"/>
    <x v="1"/>
    <x v="3"/>
    <n v="100"/>
    <x v="0"/>
    <x v="1"/>
    <x v="0"/>
    <s v="GWe"/>
    <n v="1.954248E-3"/>
  </r>
  <r>
    <x v="8"/>
    <s v="DE60"/>
    <x v="1"/>
    <x v="3"/>
    <n v="100"/>
    <x v="0"/>
    <x v="1"/>
    <x v="0"/>
    <s v="GWe"/>
    <n v="1.1890756000000001E-2"/>
  </r>
  <r>
    <x v="8"/>
    <s v="DE71"/>
    <x v="1"/>
    <x v="3"/>
    <n v="100"/>
    <x v="0"/>
    <x v="1"/>
    <x v="0"/>
    <s v="GWe"/>
    <n v="0"/>
  </r>
  <r>
    <x v="8"/>
    <s v="DE72"/>
    <x v="1"/>
    <x v="3"/>
    <n v="100"/>
    <x v="0"/>
    <x v="1"/>
    <x v="0"/>
    <s v="GWe"/>
    <n v="0"/>
  </r>
  <r>
    <x v="8"/>
    <s v="DE73"/>
    <x v="1"/>
    <x v="3"/>
    <n v="100"/>
    <x v="0"/>
    <x v="1"/>
    <x v="0"/>
    <s v="GWe"/>
    <n v="0.25912802800000001"/>
  </r>
  <r>
    <x v="8"/>
    <s v="DE80"/>
    <x v="1"/>
    <x v="3"/>
    <n v="100"/>
    <x v="0"/>
    <x v="1"/>
    <x v="0"/>
    <s v="GWe"/>
    <n v="2.9918193280000001"/>
  </r>
  <r>
    <x v="8"/>
    <s v="DE91"/>
    <x v="1"/>
    <x v="3"/>
    <n v="100"/>
    <x v="0"/>
    <x v="1"/>
    <x v="0"/>
    <s v="GWe"/>
    <n v="1.4820341180000001"/>
  </r>
  <r>
    <x v="8"/>
    <s v="DE92"/>
    <x v="1"/>
    <x v="3"/>
    <n v="100"/>
    <x v="0"/>
    <x v="1"/>
    <x v="0"/>
    <s v="GWe"/>
    <n v="1.22747132"/>
  </r>
  <r>
    <x v="8"/>
    <s v="DE93"/>
    <x v="1"/>
    <x v="3"/>
    <n v="100"/>
    <x v="0"/>
    <x v="1"/>
    <x v="0"/>
    <s v="GWe"/>
    <n v="2.5469975489999999"/>
  </r>
  <r>
    <x v="8"/>
    <s v="DE94"/>
    <x v="1"/>
    <x v="3"/>
    <n v="100"/>
    <x v="0"/>
    <x v="1"/>
    <x v="0"/>
    <s v="GWe"/>
    <n v="1.207627005"/>
  </r>
  <r>
    <x v="8"/>
    <s v="DEA1"/>
    <x v="1"/>
    <x v="3"/>
    <n v="100"/>
    <x v="0"/>
    <x v="1"/>
    <x v="0"/>
    <s v="GWe"/>
    <n v="5.1272059000000002E-2"/>
  </r>
  <r>
    <x v="8"/>
    <s v="DEA2"/>
    <x v="1"/>
    <x v="3"/>
    <n v="100"/>
    <x v="0"/>
    <x v="1"/>
    <x v="0"/>
    <s v="GWe"/>
    <n v="0.108908824"/>
  </r>
  <r>
    <x v="8"/>
    <s v="DEA3"/>
    <x v="1"/>
    <x v="3"/>
    <n v="100"/>
    <x v="0"/>
    <x v="1"/>
    <x v="0"/>
    <s v="GWe"/>
    <n v="1.3843088240000001"/>
  </r>
  <r>
    <x v="8"/>
    <s v="DEA4"/>
    <x v="1"/>
    <x v="3"/>
    <n v="100"/>
    <x v="0"/>
    <x v="1"/>
    <x v="0"/>
    <s v="GWe"/>
    <n v="0.97377488700000003"/>
  </r>
  <r>
    <x v="8"/>
    <s v="DEA5"/>
    <x v="1"/>
    <x v="3"/>
    <n v="100"/>
    <x v="0"/>
    <x v="1"/>
    <x v="0"/>
    <s v="GWe"/>
    <n v="0.43671010599999999"/>
  </r>
  <r>
    <x v="8"/>
    <s v="DEB1"/>
    <x v="1"/>
    <x v="3"/>
    <n v="100"/>
    <x v="0"/>
    <x v="1"/>
    <x v="0"/>
    <s v="GWe"/>
    <n v="0.10312499999999999"/>
  </r>
  <r>
    <x v="8"/>
    <s v="DEB2"/>
    <x v="1"/>
    <x v="3"/>
    <n v="100"/>
    <x v="0"/>
    <x v="1"/>
    <x v="0"/>
    <s v="GWe"/>
    <n v="0.11193028300000001"/>
  </r>
  <r>
    <x v="8"/>
    <s v="DEB3"/>
    <x v="1"/>
    <x v="3"/>
    <n v="100"/>
    <x v="0"/>
    <x v="1"/>
    <x v="0"/>
    <s v="GWe"/>
    <n v="0.21047861000000001"/>
  </r>
  <r>
    <x v="8"/>
    <s v="DED2"/>
    <x v="1"/>
    <x v="3"/>
    <n v="100"/>
    <x v="0"/>
    <x v="1"/>
    <x v="0"/>
    <s v="GWe"/>
    <n v="1.6429930290000001"/>
  </r>
  <r>
    <x v="8"/>
    <s v="DED4"/>
    <x v="1"/>
    <x v="3"/>
    <n v="100"/>
    <x v="0"/>
    <x v="1"/>
    <x v="0"/>
    <s v="GWe"/>
    <n v="1.932237132"/>
  </r>
  <r>
    <x v="8"/>
    <s v="DED5"/>
    <x v="1"/>
    <x v="3"/>
    <n v="100"/>
    <x v="0"/>
    <x v="1"/>
    <x v="0"/>
    <s v="GWe"/>
    <n v="1.0893460210000001"/>
  </r>
  <r>
    <x v="8"/>
    <s v="DEE0"/>
    <x v="1"/>
    <x v="3"/>
    <n v="100"/>
    <x v="0"/>
    <x v="1"/>
    <x v="0"/>
    <s v="GWe"/>
    <n v="10.010105882"/>
  </r>
  <r>
    <x v="8"/>
    <s v="DEF0"/>
    <x v="1"/>
    <x v="3"/>
    <n v="100"/>
    <x v="0"/>
    <x v="1"/>
    <x v="0"/>
    <s v="GWe"/>
    <n v="0.14971008399999999"/>
  </r>
  <r>
    <x v="8"/>
    <s v="DEG0"/>
    <x v="1"/>
    <x v="3"/>
    <n v="100"/>
    <x v="0"/>
    <x v="1"/>
    <x v="0"/>
    <s v="GWe"/>
    <n v="2.7836134449999999"/>
  </r>
  <r>
    <x v="9"/>
    <s v="EL30"/>
    <x v="1"/>
    <x v="3"/>
    <n v="100"/>
    <x v="0"/>
    <x v="1"/>
    <x v="0"/>
    <s v="GWe"/>
    <n v="1.1360907929999999"/>
  </r>
  <r>
    <x v="9"/>
    <s v="EL41"/>
    <x v="1"/>
    <x v="3"/>
    <n v="100"/>
    <x v="0"/>
    <x v="1"/>
    <x v="0"/>
    <s v="GWe"/>
    <n v="1.1820358580000001"/>
  </r>
  <r>
    <x v="9"/>
    <s v="EL42"/>
    <x v="1"/>
    <x v="3"/>
    <n v="100"/>
    <x v="0"/>
    <x v="1"/>
    <x v="0"/>
    <s v="GWe"/>
    <n v="1.2312674290000001"/>
  </r>
  <r>
    <x v="9"/>
    <s v="EL43"/>
    <x v="1"/>
    <x v="3"/>
    <n v="100"/>
    <x v="0"/>
    <x v="1"/>
    <x v="0"/>
    <s v="GWe"/>
    <n v="5.908951407"/>
  </r>
  <r>
    <x v="9"/>
    <s v="EL51"/>
    <x v="1"/>
    <x v="3"/>
    <n v="100"/>
    <x v="0"/>
    <x v="1"/>
    <x v="0"/>
    <s v="GWe"/>
    <n v="8.1449123649999997"/>
  </r>
  <r>
    <x v="9"/>
    <s v="EL52"/>
    <x v="1"/>
    <x v="3"/>
    <n v="100"/>
    <x v="0"/>
    <x v="1"/>
    <x v="0"/>
    <s v="GWe"/>
    <n v="4.7827843139999997"/>
  </r>
  <r>
    <x v="9"/>
    <s v="EL53"/>
    <x v="1"/>
    <x v="3"/>
    <n v="100"/>
    <x v="0"/>
    <x v="1"/>
    <x v="0"/>
    <s v="GWe"/>
    <n v="1.891402123"/>
  </r>
  <r>
    <x v="9"/>
    <s v="EL54"/>
    <x v="1"/>
    <x v="3"/>
    <n v="100"/>
    <x v="0"/>
    <x v="1"/>
    <x v="0"/>
    <s v="GWe"/>
    <n v="2.2072721899999999"/>
  </r>
  <r>
    <x v="9"/>
    <s v="EL61"/>
    <x v="1"/>
    <x v="3"/>
    <n v="100"/>
    <x v="0"/>
    <x v="1"/>
    <x v="0"/>
    <s v="GWe"/>
    <n v="2.5383786260000001"/>
  </r>
  <r>
    <x v="9"/>
    <s v="EL62"/>
    <x v="1"/>
    <x v="3"/>
    <n v="100"/>
    <x v="0"/>
    <x v="1"/>
    <x v="0"/>
    <s v="GWe"/>
    <n v="1.3795847750000001"/>
  </r>
  <r>
    <x v="9"/>
    <s v="EL63"/>
    <x v="1"/>
    <x v="3"/>
    <n v="100"/>
    <x v="0"/>
    <x v="1"/>
    <x v="0"/>
    <s v="GWe"/>
    <n v="6.9340536330000004"/>
  </r>
  <r>
    <x v="9"/>
    <s v="EL64"/>
    <x v="1"/>
    <x v="3"/>
    <n v="100"/>
    <x v="0"/>
    <x v="1"/>
    <x v="0"/>
    <s v="GWe"/>
    <n v="6.3014117650000001"/>
  </r>
  <r>
    <x v="9"/>
    <s v="EL65"/>
    <x v="1"/>
    <x v="3"/>
    <n v="100"/>
    <x v="0"/>
    <x v="1"/>
    <x v="0"/>
    <s v="GWe"/>
    <n v="12.482589706000001"/>
  </r>
  <r>
    <x v="24"/>
    <s v="HU10"/>
    <x v="1"/>
    <x v="3"/>
    <n v="100"/>
    <x v="0"/>
    <x v="1"/>
    <x v="0"/>
    <s v="GWe"/>
    <n v="1.553176471"/>
  </r>
  <r>
    <x v="24"/>
    <s v="HU21"/>
    <x v="1"/>
    <x v="3"/>
    <n v="100"/>
    <x v="0"/>
    <x v="1"/>
    <x v="0"/>
    <s v="GWe"/>
    <n v="7.2801283420000003"/>
  </r>
  <r>
    <x v="24"/>
    <s v="HU22"/>
    <x v="1"/>
    <x v="3"/>
    <n v="100"/>
    <x v="0"/>
    <x v="1"/>
    <x v="0"/>
    <s v="GWe"/>
    <n v="3.1743944640000001"/>
  </r>
  <r>
    <x v="24"/>
    <s v="HU23"/>
    <x v="1"/>
    <x v="3"/>
    <n v="100"/>
    <x v="0"/>
    <x v="1"/>
    <x v="0"/>
    <s v="GWe"/>
    <n v="11.593751755"/>
  </r>
  <r>
    <x v="24"/>
    <s v="HU31"/>
    <x v="1"/>
    <x v="3"/>
    <n v="100"/>
    <x v="0"/>
    <x v="1"/>
    <x v="0"/>
    <s v="GWe"/>
    <n v="0"/>
  </r>
  <r>
    <x v="24"/>
    <s v="HU32"/>
    <x v="1"/>
    <x v="3"/>
    <n v="100"/>
    <x v="0"/>
    <x v="1"/>
    <x v="0"/>
    <s v="GWe"/>
    <n v="0"/>
  </r>
  <r>
    <x v="24"/>
    <s v="HU33"/>
    <x v="1"/>
    <x v="3"/>
    <n v="100"/>
    <x v="0"/>
    <x v="1"/>
    <x v="0"/>
    <s v="GWe"/>
    <n v="8.9380814480000002"/>
  </r>
  <r>
    <x v="10"/>
    <s v="IE01"/>
    <x v="1"/>
    <x v="3"/>
    <n v="100"/>
    <x v="0"/>
    <x v="1"/>
    <x v="0"/>
    <s v="GWe"/>
    <n v="0"/>
  </r>
  <r>
    <x v="10"/>
    <s v="IE02"/>
    <x v="1"/>
    <x v="3"/>
    <n v="100"/>
    <x v="0"/>
    <x v="1"/>
    <x v="0"/>
    <s v="GWe"/>
    <n v="0"/>
  </r>
  <r>
    <x v="11"/>
    <s v="ITC1"/>
    <x v="1"/>
    <x v="3"/>
    <n v="100"/>
    <x v="0"/>
    <x v="1"/>
    <x v="0"/>
    <s v="GWe"/>
    <n v="0.68479467299999996"/>
  </r>
  <r>
    <x v="11"/>
    <s v="ITC2"/>
    <x v="1"/>
    <x v="3"/>
    <n v="100"/>
    <x v="0"/>
    <x v="1"/>
    <x v="0"/>
    <s v="GWe"/>
    <n v="0.39643846199999999"/>
  </r>
  <r>
    <x v="11"/>
    <s v="ITC3"/>
    <x v="1"/>
    <x v="3"/>
    <n v="100"/>
    <x v="0"/>
    <x v="1"/>
    <x v="0"/>
    <s v="GWe"/>
    <n v="7.0535152000000004E-2"/>
  </r>
  <r>
    <x v="11"/>
    <s v="ITC4"/>
    <x v="1"/>
    <x v="3"/>
    <n v="100"/>
    <x v="0"/>
    <x v="1"/>
    <x v="0"/>
    <s v="GWe"/>
    <n v="0.79103823500000003"/>
  </r>
  <r>
    <x v="11"/>
    <s v="ITF1"/>
    <x v="1"/>
    <x v="3"/>
    <n v="100"/>
    <x v="0"/>
    <x v="1"/>
    <x v="0"/>
    <s v="GWe"/>
    <n v="0.53233304400000003"/>
  </r>
  <r>
    <x v="11"/>
    <s v="ITF2"/>
    <x v="1"/>
    <x v="3"/>
    <n v="100"/>
    <x v="0"/>
    <x v="1"/>
    <x v="0"/>
    <s v="GWe"/>
    <n v="1.5386407559999999"/>
  </r>
  <r>
    <x v="11"/>
    <s v="ITF3"/>
    <x v="1"/>
    <x v="3"/>
    <n v="100"/>
    <x v="0"/>
    <x v="1"/>
    <x v="0"/>
    <s v="GWe"/>
    <n v="1.5405959890000001"/>
  </r>
  <r>
    <x v="11"/>
    <s v="ITF4"/>
    <x v="1"/>
    <x v="3"/>
    <n v="100"/>
    <x v="0"/>
    <x v="1"/>
    <x v="0"/>
    <s v="GWe"/>
    <n v="23.896435742000001"/>
  </r>
  <r>
    <x v="11"/>
    <s v="ITF5"/>
    <x v="1"/>
    <x v="3"/>
    <n v="100"/>
    <x v="0"/>
    <x v="1"/>
    <x v="0"/>
    <s v="GWe"/>
    <n v="7.0759852939999996"/>
  </r>
  <r>
    <x v="11"/>
    <s v="ITF6"/>
    <x v="1"/>
    <x v="3"/>
    <n v="100"/>
    <x v="0"/>
    <x v="1"/>
    <x v="0"/>
    <s v="GWe"/>
    <n v="4.1486970699999999"/>
  </r>
  <r>
    <x v="11"/>
    <s v="ITG1"/>
    <x v="1"/>
    <x v="3"/>
    <n v="100"/>
    <x v="0"/>
    <x v="1"/>
    <x v="0"/>
    <s v="GWe"/>
    <n v="18.340413054999999"/>
  </r>
  <r>
    <x v="11"/>
    <s v="ITG2"/>
    <x v="1"/>
    <x v="3"/>
    <n v="100"/>
    <x v="0"/>
    <x v="1"/>
    <x v="0"/>
    <s v="GWe"/>
    <n v="17.02791436"/>
  </r>
  <r>
    <x v="11"/>
    <s v="ITH1"/>
    <x v="1"/>
    <x v="3"/>
    <n v="100"/>
    <x v="0"/>
    <x v="1"/>
    <x v="0"/>
    <s v="GWe"/>
    <n v="0.47361176700000002"/>
  </r>
  <r>
    <x v="11"/>
    <s v="ITH2"/>
    <x v="1"/>
    <x v="3"/>
    <n v="100"/>
    <x v="0"/>
    <x v="1"/>
    <x v="0"/>
    <s v="GWe"/>
    <n v="0.22408426100000001"/>
  </r>
  <r>
    <x v="11"/>
    <s v="ITH3"/>
    <x v="1"/>
    <x v="3"/>
    <n v="100"/>
    <x v="0"/>
    <x v="1"/>
    <x v="0"/>
    <s v="GWe"/>
    <n v="0"/>
  </r>
  <r>
    <x v="11"/>
    <s v="ITH4"/>
    <x v="1"/>
    <x v="3"/>
    <n v="100"/>
    <x v="0"/>
    <x v="1"/>
    <x v="0"/>
    <s v="GWe"/>
    <n v="0.173843518"/>
  </r>
  <r>
    <x v="11"/>
    <s v="ITH5"/>
    <x v="1"/>
    <x v="3"/>
    <n v="100"/>
    <x v="0"/>
    <x v="1"/>
    <x v="0"/>
    <s v="GWe"/>
    <n v="0"/>
  </r>
  <r>
    <x v="11"/>
    <s v="ITI1"/>
    <x v="1"/>
    <x v="3"/>
    <n v="100"/>
    <x v="0"/>
    <x v="1"/>
    <x v="0"/>
    <s v="GWe"/>
    <n v="2.72373814"/>
  </r>
  <r>
    <x v="11"/>
    <s v="ITI2"/>
    <x v="1"/>
    <x v="3"/>
    <n v="100"/>
    <x v="0"/>
    <x v="1"/>
    <x v="0"/>
    <s v="GWe"/>
    <n v="0.86478382399999998"/>
  </r>
  <r>
    <x v="11"/>
    <s v="ITI3"/>
    <x v="1"/>
    <x v="3"/>
    <n v="100"/>
    <x v="0"/>
    <x v="1"/>
    <x v="0"/>
    <s v="GWe"/>
    <n v="1.509057353"/>
  </r>
  <r>
    <x v="11"/>
    <s v="ITI4"/>
    <x v="1"/>
    <x v="3"/>
    <n v="100"/>
    <x v="0"/>
    <x v="1"/>
    <x v="0"/>
    <s v="GWe"/>
    <n v="1.5642941180000001"/>
  </r>
  <r>
    <x v="11"/>
    <s v="SM00"/>
    <x v="1"/>
    <x v="3"/>
    <n v="100"/>
    <x v="0"/>
    <x v="1"/>
    <x v="0"/>
    <s v="GWe"/>
    <n v="1.3461765000000001E-2"/>
  </r>
  <r>
    <x v="12"/>
    <s v="LV00"/>
    <x v="1"/>
    <x v="3"/>
    <n v="100"/>
    <x v="0"/>
    <x v="1"/>
    <x v="0"/>
    <s v="GWe"/>
    <n v="12.420705882"/>
  </r>
  <r>
    <x v="13"/>
    <s v="LT00"/>
    <x v="1"/>
    <x v="3"/>
    <n v="100"/>
    <x v="0"/>
    <x v="1"/>
    <x v="0"/>
    <s v="GWe"/>
    <n v="7.62112532"/>
  </r>
  <r>
    <x v="25"/>
    <s v="LU00"/>
    <x v="1"/>
    <x v="3"/>
    <n v="100"/>
    <x v="0"/>
    <x v="1"/>
    <x v="0"/>
    <s v="GWe"/>
    <n v="6.6252100840336087E-2"/>
  </r>
  <r>
    <x v="14"/>
    <s v="MT00"/>
    <x v="1"/>
    <x v="3"/>
    <n v="100"/>
    <x v="0"/>
    <x v="1"/>
    <x v="0"/>
    <s v="GWe"/>
    <n v="0"/>
  </r>
  <r>
    <x v="15"/>
    <s v="NL11"/>
    <x v="1"/>
    <x v="3"/>
    <n v="100"/>
    <x v="0"/>
    <x v="1"/>
    <x v="0"/>
    <s v="GWe"/>
    <n v="0"/>
  </r>
  <r>
    <x v="15"/>
    <s v="NL12"/>
    <x v="1"/>
    <x v="3"/>
    <n v="100"/>
    <x v="0"/>
    <x v="1"/>
    <x v="0"/>
    <s v="GWe"/>
    <n v="0"/>
  </r>
  <r>
    <x v="15"/>
    <s v="NL13"/>
    <x v="1"/>
    <x v="3"/>
    <n v="100"/>
    <x v="0"/>
    <x v="1"/>
    <x v="0"/>
    <s v="GWe"/>
    <n v="0"/>
  </r>
  <r>
    <x v="15"/>
    <s v="NL21"/>
    <x v="1"/>
    <x v="3"/>
    <n v="100"/>
    <x v="0"/>
    <x v="1"/>
    <x v="0"/>
    <s v="GWe"/>
    <n v="8.1699448999999993E-2"/>
  </r>
  <r>
    <x v="15"/>
    <s v="NL22"/>
    <x v="1"/>
    <x v="3"/>
    <n v="100"/>
    <x v="0"/>
    <x v="1"/>
    <x v="0"/>
    <s v="GWe"/>
    <n v="0.222352941"/>
  </r>
  <r>
    <x v="15"/>
    <s v="NL23"/>
    <x v="1"/>
    <x v="3"/>
    <n v="100"/>
    <x v="0"/>
    <x v="1"/>
    <x v="0"/>
    <s v="GWe"/>
    <n v="0"/>
  </r>
  <r>
    <x v="15"/>
    <s v="NL31"/>
    <x v="1"/>
    <x v="3"/>
    <n v="100"/>
    <x v="0"/>
    <x v="1"/>
    <x v="0"/>
    <s v="GWe"/>
    <n v="0"/>
  </r>
  <r>
    <x v="15"/>
    <s v="NL32"/>
    <x v="1"/>
    <x v="3"/>
    <n v="100"/>
    <x v="0"/>
    <x v="1"/>
    <x v="0"/>
    <s v="GWe"/>
    <n v="0"/>
  </r>
  <r>
    <x v="15"/>
    <s v="NL33"/>
    <x v="1"/>
    <x v="3"/>
    <n v="100"/>
    <x v="0"/>
    <x v="1"/>
    <x v="0"/>
    <s v="GWe"/>
    <n v="0"/>
  </r>
  <r>
    <x v="15"/>
    <s v="NL34"/>
    <x v="1"/>
    <x v="3"/>
    <n v="100"/>
    <x v="0"/>
    <x v="1"/>
    <x v="0"/>
    <s v="GWe"/>
    <n v="0"/>
  </r>
  <r>
    <x v="15"/>
    <s v="NL41"/>
    <x v="1"/>
    <x v="3"/>
    <n v="100"/>
    <x v="0"/>
    <x v="1"/>
    <x v="0"/>
    <s v="GWe"/>
    <n v="0"/>
  </r>
  <r>
    <x v="15"/>
    <s v="NL42"/>
    <x v="1"/>
    <x v="3"/>
    <n v="100"/>
    <x v="0"/>
    <x v="1"/>
    <x v="0"/>
    <s v="GWe"/>
    <n v="0.04"/>
  </r>
  <r>
    <x v="16"/>
    <s v="PL11"/>
    <x v="1"/>
    <x v="3"/>
    <n v="100"/>
    <x v="0"/>
    <x v="1"/>
    <x v="0"/>
    <s v="GWe"/>
    <n v="3.2655479879999998"/>
  </r>
  <r>
    <x v="16"/>
    <s v="PL12"/>
    <x v="1"/>
    <x v="3"/>
    <n v="100"/>
    <x v="0"/>
    <x v="1"/>
    <x v="0"/>
    <s v="GWe"/>
    <n v="3.3016756969999999"/>
  </r>
  <r>
    <x v="16"/>
    <s v="PL21"/>
    <x v="1"/>
    <x v="3"/>
    <n v="100"/>
    <x v="0"/>
    <x v="1"/>
    <x v="0"/>
    <s v="GWe"/>
    <n v="1.0469248259999999"/>
  </r>
  <r>
    <x v="16"/>
    <s v="PL22"/>
    <x v="1"/>
    <x v="3"/>
    <n v="100"/>
    <x v="0"/>
    <x v="1"/>
    <x v="0"/>
    <s v="GWe"/>
    <n v="0.298465219"/>
  </r>
  <r>
    <x v="16"/>
    <s v="PL31"/>
    <x v="1"/>
    <x v="3"/>
    <n v="100"/>
    <x v="0"/>
    <x v="1"/>
    <x v="0"/>
    <s v="GWe"/>
    <n v="1.729455017"/>
  </r>
  <r>
    <x v="16"/>
    <s v="PL32"/>
    <x v="1"/>
    <x v="3"/>
    <n v="100"/>
    <x v="0"/>
    <x v="1"/>
    <x v="0"/>
    <s v="GWe"/>
    <n v="2.1746719460000001"/>
  </r>
  <r>
    <x v="16"/>
    <s v="PL33"/>
    <x v="1"/>
    <x v="3"/>
    <n v="100"/>
    <x v="0"/>
    <x v="1"/>
    <x v="0"/>
    <s v="GWe"/>
    <n v="1.543405229"/>
  </r>
  <r>
    <x v="16"/>
    <s v="PL34"/>
    <x v="1"/>
    <x v="3"/>
    <n v="100"/>
    <x v="0"/>
    <x v="1"/>
    <x v="0"/>
    <s v="GWe"/>
    <n v="0"/>
  </r>
  <r>
    <x v="16"/>
    <s v="PL41"/>
    <x v="1"/>
    <x v="3"/>
    <n v="100"/>
    <x v="0"/>
    <x v="1"/>
    <x v="0"/>
    <s v="GWe"/>
    <n v="3.3431617650000001"/>
  </r>
  <r>
    <x v="16"/>
    <s v="PL42"/>
    <x v="1"/>
    <x v="3"/>
    <n v="100"/>
    <x v="0"/>
    <x v="1"/>
    <x v="0"/>
    <s v="GWe"/>
    <n v="2.887899816"/>
  </r>
  <r>
    <x v="16"/>
    <s v="PL43"/>
    <x v="1"/>
    <x v="3"/>
    <n v="100"/>
    <x v="0"/>
    <x v="1"/>
    <x v="0"/>
    <s v="GWe"/>
    <n v="2.865510381"/>
  </r>
  <r>
    <x v="16"/>
    <s v="PL51"/>
    <x v="1"/>
    <x v="3"/>
    <n v="100"/>
    <x v="0"/>
    <x v="1"/>
    <x v="0"/>
    <s v="GWe"/>
    <n v="3.0366078430000001"/>
  </r>
  <r>
    <x v="16"/>
    <s v="PL52"/>
    <x v="1"/>
    <x v="3"/>
    <n v="100"/>
    <x v="0"/>
    <x v="1"/>
    <x v="0"/>
    <s v="GWe"/>
    <n v="0.892168301"/>
  </r>
  <r>
    <x v="16"/>
    <s v="PL61"/>
    <x v="1"/>
    <x v="3"/>
    <n v="100"/>
    <x v="0"/>
    <x v="1"/>
    <x v="0"/>
    <s v="GWe"/>
    <n v="0"/>
  </r>
  <r>
    <x v="16"/>
    <s v="PL62"/>
    <x v="1"/>
    <x v="3"/>
    <n v="100"/>
    <x v="0"/>
    <x v="1"/>
    <x v="0"/>
    <s v="GWe"/>
    <n v="0"/>
  </r>
  <r>
    <x v="16"/>
    <s v="PL63"/>
    <x v="1"/>
    <x v="3"/>
    <n v="100"/>
    <x v="0"/>
    <x v="1"/>
    <x v="0"/>
    <s v="GWe"/>
    <n v="0"/>
  </r>
  <r>
    <x v="17"/>
    <s v="PT11"/>
    <x v="1"/>
    <x v="3"/>
    <n v="100"/>
    <x v="0"/>
    <x v="1"/>
    <x v="0"/>
    <s v="GWe"/>
    <n v="4.52864778"/>
  </r>
  <r>
    <x v="17"/>
    <s v="PT15"/>
    <x v="1"/>
    <x v="3"/>
    <n v="100"/>
    <x v="0"/>
    <x v="1"/>
    <x v="0"/>
    <s v="GWe"/>
    <n v="0.79999979399999999"/>
  </r>
  <r>
    <x v="17"/>
    <s v="PT16"/>
    <x v="1"/>
    <x v="3"/>
    <n v="100"/>
    <x v="0"/>
    <x v="1"/>
    <x v="0"/>
    <s v="GWe"/>
    <n v="2.3422941179999999"/>
  </r>
  <r>
    <x v="17"/>
    <s v="PT17"/>
    <x v="1"/>
    <x v="3"/>
    <n v="100"/>
    <x v="0"/>
    <x v="1"/>
    <x v="0"/>
    <s v="GWe"/>
    <n v="0.34575905000000001"/>
  </r>
  <r>
    <x v="17"/>
    <s v="PT18"/>
    <x v="1"/>
    <x v="3"/>
    <n v="100"/>
    <x v="0"/>
    <x v="1"/>
    <x v="0"/>
    <s v="GWe"/>
    <n v="12.909456583000001"/>
  </r>
  <r>
    <x v="18"/>
    <s v="RO11"/>
    <x v="1"/>
    <x v="3"/>
    <n v="100"/>
    <x v="0"/>
    <x v="1"/>
    <x v="0"/>
    <s v="GWe"/>
    <n v="4.6148484160000001"/>
  </r>
  <r>
    <x v="18"/>
    <s v="RO12"/>
    <x v="1"/>
    <x v="3"/>
    <n v="100"/>
    <x v="0"/>
    <x v="1"/>
    <x v="0"/>
    <s v="GWe"/>
    <n v="5.8671542319999999"/>
  </r>
  <r>
    <x v="18"/>
    <s v="RO21"/>
    <x v="1"/>
    <x v="3"/>
    <n v="100"/>
    <x v="0"/>
    <x v="1"/>
    <x v="0"/>
    <s v="GWe"/>
    <n v="13.635471190000001"/>
  </r>
  <r>
    <x v="18"/>
    <s v="RO22"/>
    <x v="1"/>
    <x v="3"/>
    <n v="100"/>
    <x v="0"/>
    <x v="1"/>
    <x v="0"/>
    <s v="GWe"/>
    <n v="26.521120293999999"/>
  </r>
  <r>
    <x v="18"/>
    <s v="RO31"/>
    <x v="1"/>
    <x v="3"/>
    <n v="100"/>
    <x v="0"/>
    <x v="1"/>
    <x v="0"/>
    <s v="GWe"/>
    <n v="19.895705882000001"/>
  </r>
  <r>
    <x v="18"/>
    <s v="RO32"/>
    <x v="1"/>
    <x v="3"/>
    <n v="100"/>
    <x v="0"/>
    <x v="1"/>
    <x v="0"/>
    <s v="GWe"/>
    <n v="0"/>
  </r>
  <r>
    <x v="18"/>
    <s v="RO41"/>
    <x v="1"/>
    <x v="3"/>
    <n v="100"/>
    <x v="0"/>
    <x v="1"/>
    <x v="0"/>
    <s v="GWe"/>
    <n v="6.5351360290000002"/>
  </r>
  <r>
    <x v="18"/>
    <s v="RO42"/>
    <x v="1"/>
    <x v="3"/>
    <n v="100"/>
    <x v="0"/>
    <x v="1"/>
    <x v="0"/>
    <s v="GWe"/>
    <n v="5.3943235290000002"/>
  </r>
  <r>
    <x v="26"/>
    <s v="SK01"/>
    <x v="1"/>
    <x v="3"/>
    <n v="100"/>
    <x v="0"/>
    <x v="1"/>
    <x v="0"/>
    <s v="GWe"/>
    <n v="0.14633484199999999"/>
  </r>
  <r>
    <x v="26"/>
    <s v="SK02"/>
    <x v="1"/>
    <x v="3"/>
    <n v="100"/>
    <x v="0"/>
    <x v="1"/>
    <x v="0"/>
    <s v="GWe"/>
    <n v="4.4055502080000002"/>
  </r>
  <r>
    <x v="26"/>
    <s v="SK03"/>
    <x v="1"/>
    <x v="3"/>
    <n v="100"/>
    <x v="0"/>
    <x v="1"/>
    <x v="0"/>
    <s v="GWe"/>
    <n v="0.51673725500000001"/>
  </r>
  <r>
    <x v="26"/>
    <s v="SK04"/>
    <x v="1"/>
    <x v="3"/>
    <n v="100"/>
    <x v="0"/>
    <x v="1"/>
    <x v="0"/>
    <s v="GWe"/>
    <n v="0"/>
  </r>
  <r>
    <x v="27"/>
    <s v="SI03"/>
    <x v="1"/>
    <x v="3"/>
    <n v="100"/>
    <x v="0"/>
    <x v="1"/>
    <x v="0"/>
    <s v="GWe"/>
    <n v="0.74959432000000004"/>
  </r>
  <r>
    <x v="27"/>
    <s v="SI04"/>
    <x v="1"/>
    <x v="3"/>
    <n v="100"/>
    <x v="0"/>
    <x v="1"/>
    <x v="0"/>
    <s v="GWe"/>
    <n v="5.2315394000000001E-2"/>
  </r>
  <r>
    <x v="19"/>
    <s v="AD00"/>
    <x v="1"/>
    <x v="3"/>
    <n v="100"/>
    <x v="0"/>
    <x v="1"/>
    <x v="0"/>
    <s v="GWe"/>
    <n v="0.10325717099999999"/>
  </r>
  <r>
    <x v="19"/>
    <s v="ES11"/>
    <x v="1"/>
    <x v="3"/>
    <n v="100"/>
    <x v="0"/>
    <x v="1"/>
    <x v="0"/>
    <s v="GWe"/>
    <n v="4.2757600949999999"/>
  </r>
  <r>
    <x v="19"/>
    <s v="ES12"/>
    <x v="1"/>
    <x v="3"/>
    <n v="100"/>
    <x v="0"/>
    <x v="1"/>
    <x v="0"/>
    <s v="GWe"/>
    <n v="1.9466278459999999"/>
  </r>
  <r>
    <x v="19"/>
    <s v="ES13"/>
    <x v="1"/>
    <x v="3"/>
    <n v="100"/>
    <x v="0"/>
    <x v="1"/>
    <x v="0"/>
    <s v="GWe"/>
    <n v="0.72411253200000003"/>
  </r>
  <r>
    <x v="19"/>
    <s v="ES21"/>
    <x v="1"/>
    <x v="3"/>
    <n v="100"/>
    <x v="0"/>
    <x v="1"/>
    <x v="0"/>
    <s v="GWe"/>
    <n v="0.88308708599999997"/>
  </r>
  <r>
    <x v="19"/>
    <s v="ES22"/>
    <x v="1"/>
    <x v="3"/>
    <n v="100"/>
    <x v="0"/>
    <x v="1"/>
    <x v="0"/>
    <s v="GWe"/>
    <n v="4.2815030610000004"/>
  </r>
  <r>
    <x v="19"/>
    <s v="ES23"/>
    <x v="1"/>
    <x v="3"/>
    <n v="100"/>
    <x v="0"/>
    <x v="1"/>
    <x v="0"/>
    <s v="GWe"/>
    <n v="1.933252502"/>
  </r>
  <r>
    <x v="19"/>
    <s v="ES24"/>
    <x v="1"/>
    <x v="3"/>
    <n v="100"/>
    <x v="0"/>
    <x v="1"/>
    <x v="0"/>
    <s v="GWe"/>
    <n v="30.257047725"/>
  </r>
  <r>
    <x v="19"/>
    <s v="ES30"/>
    <x v="1"/>
    <x v="3"/>
    <n v="100"/>
    <x v="0"/>
    <x v="1"/>
    <x v="0"/>
    <s v="GWe"/>
    <n v="0.48778280499999999"/>
  </r>
  <r>
    <x v="19"/>
    <s v="ES41"/>
    <x v="1"/>
    <x v="3"/>
    <n v="100"/>
    <x v="0"/>
    <x v="1"/>
    <x v="0"/>
    <s v="GWe"/>
    <n v="89.332012184999996"/>
  </r>
  <r>
    <x v="19"/>
    <s v="ES42"/>
    <x v="1"/>
    <x v="3"/>
    <n v="100"/>
    <x v="0"/>
    <x v="1"/>
    <x v="0"/>
    <s v="GWe"/>
    <n v="89.126671936999998"/>
  </r>
  <r>
    <x v="19"/>
    <s v="ES43"/>
    <x v="1"/>
    <x v="3"/>
    <n v="100"/>
    <x v="0"/>
    <x v="1"/>
    <x v="0"/>
    <s v="GWe"/>
    <n v="13.990955882"/>
  </r>
  <r>
    <x v="19"/>
    <s v="ES51"/>
    <x v="1"/>
    <x v="3"/>
    <n v="100"/>
    <x v="0"/>
    <x v="1"/>
    <x v="0"/>
    <s v="GWe"/>
    <n v="9.7769068299999997"/>
  </r>
  <r>
    <x v="19"/>
    <s v="ES52"/>
    <x v="1"/>
    <x v="3"/>
    <n v="100"/>
    <x v="0"/>
    <x v="1"/>
    <x v="0"/>
    <s v="GWe"/>
    <n v="12.554260413"/>
  </r>
  <r>
    <x v="19"/>
    <s v="ES53"/>
    <x v="1"/>
    <x v="3"/>
    <n v="100"/>
    <x v="0"/>
    <x v="1"/>
    <x v="0"/>
    <s v="GWe"/>
    <n v="0.71688192900000003"/>
  </r>
  <r>
    <x v="19"/>
    <s v="ES61"/>
    <x v="1"/>
    <x v="3"/>
    <n v="100"/>
    <x v="0"/>
    <x v="1"/>
    <x v="0"/>
    <s v="GWe"/>
    <n v="25.13805"/>
  </r>
  <r>
    <x v="19"/>
    <s v="ES62"/>
    <x v="1"/>
    <x v="3"/>
    <n v="100"/>
    <x v="0"/>
    <x v="1"/>
    <x v="0"/>
    <s v="GWe"/>
    <n v="5.5076997969999999"/>
  </r>
  <r>
    <x v="20"/>
    <s v="SE11"/>
    <x v="1"/>
    <x v="3"/>
    <n v="100"/>
    <x v="0"/>
    <x v="1"/>
    <x v="0"/>
    <s v="GWe"/>
    <n v="8.048375E-3"/>
  </r>
  <r>
    <x v="20"/>
    <s v="SE12"/>
    <x v="1"/>
    <x v="3"/>
    <n v="100"/>
    <x v="0"/>
    <x v="1"/>
    <x v="0"/>
    <s v="GWe"/>
    <n v="2.8140210080000001"/>
  </r>
  <r>
    <x v="20"/>
    <s v="SE21"/>
    <x v="1"/>
    <x v="3"/>
    <n v="100"/>
    <x v="0"/>
    <x v="1"/>
    <x v="0"/>
    <s v="GWe"/>
    <n v="1.7860681110000001"/>
  </r>
  <r>
    <x v="20"/>
    <s v="SE22"/>
    <x v="1"/>
    <x v="3"/>
    <n v="100"/>
    <x v="0"/>
    <x v="1"/>
    <x v="0"/>
    <s v="GWe"/>
    <n v="0.50130481299999996"/>
  </r>
  <r>
    <x v="20"/>
    <s v="SE23"/>
    <x v="1"/>
    <x v="3"/>
    <n v="100"/>
    <x v="0"/>
    <x v="1"/>
    <x v="0"/>
    <s v="GWe"/>
    <n v="3.1268878679999998"/>
  </r>
  <r>
    <x v="20"/>
    <s v="SE31"/>
    <x v="1"/>
    <x v="3"/>
    <n v="100"/>
    <x v="0"/>
    <x v="1"/>
    <x v="0"/>
    <s v="GWe"/>
    <n v="3.1287426470000002"/>
  </r>
  <r>
    <x v="20"/>
    <s v="SE32"/>
    <x v="1"/>
    <x v="3"/>
    <n v="100"/>
    <x v="0"/>
    <x v="1"/>
    <x v="0"/>
    <s v="GWe"/>
    <n v="3.7626754679999999"/>
  </r>
  <r>
    <x v="20"/>
    <s v="SE33"/>
    <x v="1"/>
    <x v="3"/>
    <n v="100"/>
    <x v="0"/>
    <x v="1"/>
    <x v="0"/>
    <s v="GWe"/>
    <n v="6.1026994490000002"/>
  </r>
  <r>
    <x v="21"/>
    <s v="UKC1"/>
    <x v="1"/>
    <x v="3"/>
    <n v="100"/>
    <x v="0"/>
    <x v="1"/>
    <x v="0"/>
    <s v="GWe"/>
    <n v="0"/>
  </r>
  <r>
    <x v="21"/>
    <s v="UKC2"/>
    <x v="1"/>
    <x v="3"/>
    <n v="100"/>
    <x v="0"/>
    <x v="1"/>
    <x v="0"/>
    <s v="GWe"/>
    <n v="0"/>
  </r>
  <r>
    <x v="21"/>
    <s v="UKD1"/>
    <x v="1"/>
    <x v="3"/>
    <n v="100"/>
    <x v="0"/>
    <x v="1"/>
    <x v="0"/>
    <s v="GWe"/>
    <n v="0"/>
  </r>
  <r>
    <x v="21"/>
    <s v="UKD3"/>
    <x v="1"/>
    <x v="3"/>
    <n v="100"/>
    <x v="0"/>
    <x v="1"/>
    <x v="0"/>
    <s v="GWe"/>
    <n v="3.0821080000000001E-3"/>
  </r>
  <r>
    <x v="21"/>
    <s v="UKD4"/>
    <x v="1"/>
    <x v="3"/>
    <n v="100"/>
    <x v="0"/>
    <x v="1"/>
    <x v="0"/>
    <s v="GWe"/>
    <n v="0"/>
  </r>
  <r>
    <x v="21"/>
    <s v="UKD6"/>
    <x v="1"/>
    <x v="3"/>
    <n v="100"/>
    <x v="0"/>
    <x v="1"/>
    <x v="0"/>
    <s v="GWe"/>
    <n v="0"/>
  </r>
  <r>
    <x v="21"/>
    <s v="UKD7"/>
    <x v="1"/>
    <x v="3"/>
    <n v="100"/>
    <x v="0"/>
    <x v="1"/>
    <x v="0"/>
    <s v="GWe"/>
    <n v="0"/>
  </r>
  <r>
    <x v="21"/>
    <s v="UKE1"/>
    <x v="1"/>
    <x v="3"/>
    <n v="100"/>
    <x v="0"/>
    <x v="1"/>
    <x v="0"/>
    <s v="GWe"/>
    <n v="0"/>
  </r>
  <r>
    <x v="21"/>
    <s v="UKE2"/>
    <x v="1"/>
    <x v="3"/>
    <n v="100"/>
    <x v="0"/>
    <x v="1"/>
    <x v="0"/>
    <s v="GWe"/>
    <n v="0"/>
  </r>
  <r>
    <x v="21"/>
    <s v="UKE3"/>
    <x v="1"/>
    <x v="3"/>
    <n v="100"/>
    <x v="0"/>
    <x v="1"/>
    <x v="0"/>
    <s v="GWe"/>
    <n v="0"/>
  </r>
  <r>
    <x v="21"/>
    <s v="UKE4"/>
    <x v="1"/>
    <x v="3"/>
    <n v="100"/>
    <x v="0"/>
    <x v="1"/>
    <x v="0"/>
    <s v="GWe"/>
    <n v="0"/>
  </r>
  <r>
    <x v="21"/>
    <s v="UKF1"/>
    <x v="1"/>
    <x v="3"/>
    <n v="100"/>
    <x v="0"/>
    <x v="1"/>
    <x v="0"/>
    <s v="GWe"/>
    <n v="0"/>
  </r>
  <r>
    <x v="21"/>
    <s v="UKF2"/>
    <x v="1"/>
    <x v="3"/>
    <n v="100"/>
    <x v="0"/>
    <x v="1"/>
    <x v="0"/>
    <s v="GWe"/>
    <n v="0"/>
  </r>
  <r>
    <x v="21"/>
    <s v="UKF3"/>
    <x v="1"/>
    <x v="3"/>
    <n v="100"/>
    <x v="0"/>
    <x v="1"/>
    <x v="0"/>
    <s v="GWe"/>
    <n v="0"/>
  </r>
  <r>
    <x v="21"/>
    <s v="UKG1"/>
    <x v="1"/>
    <x v="3"/>
    <n v="100"/>
    <x v="0"/>
    <x v="1"/>
    <x v="0"/>
    <s v="GWe"/>
    <n v="0"/>
  </r>
  <r>
    <x v="21"/>
    <s v="UKG2"/>
    <x v="1"/>
    <x v="3"/>
    <n v="100"/>
    <x v="0"/>
    <x v="1"/>
    <x v="0"/>
    <s v="GWe"/>
    <n v="0"/>
  </r>
  <r>
    <x v="21"/>
    <s v="UKG3"/>
    <x v="1"/>
    <x v="3"/>
    <n v="100"/>
    <x v="0"/>
    <x v="1"/>
    <x v="0"/>
    <s v="GWe"/>
    <n v="0"/>
  </r>
  <r>
    <x v="21"/>
    <s v="UKH1"/>
    <x v="1"/>
    <x v="3"/>
    <n v="100"/>
    <x v="0"/>
    <x v="1"/>
    <x v="0"/>
    <s v="GWe"/>
    <n v="0"/>
  </r>
  <r>
    <x v="21"/>
    <s v="UKH2"/>
    <x v="1"/>
    <x v="3"/>
    <n v="100"/>
    <x v="0"/>
    <x v="1"/>
    <x v="0"/>
    <s v="GWe"/>
    <n v="0"/>
  </r>
  <r>
    <x v="21"/>
    <s v="UKH3"/>
    <x v="1"/>
    <x v="3"/>
    <n v="100"/>
    <x v="0"/>
    <x v="1"/>
    <x v="0"/>
    <s v="GWe"/>
    <n v="0"/>
  </r>
  <r>
    <x v="21"/>
    <s v="UKI3"/>
    <x v="1"/>
    <x v="3"/>
    <n v="100"/>
    <x v="0"/>
    <x v="1"/>
    <x v="0"/>
    <s v="GWe"/>
    <n v="0"/>
  </r>
  <r>
    <x v="21"/>
    <s v="UKI4"/>
    <x v="1"/>
    <x v="3"/>
    <n v="100"/>
    <x v="0"/>
    <x v="1"/>
    <x v="0"/>
    <s v="GWe"/>
    <n v="0"/>
  </r>
  <r>
    <x v="21"/>
    <s v="UKI5"/>
    <x v="1"/>
    <x v="3"/>
    <n v="100"/>
    <x v="0"/>
    <x v="1"/>
    <x v="0"/>
    <s v="GWe"/>
    <n v="0"/>
  </r>
  <r>
    <x v="21"/>
    <s v="UKI6"/>
    <x v="1"/>
    <x v="3"/>
    <n v="100"/>
    <x v="0"/>
    <x v="1"/>
    <x v="0"/>
    <s v="GWe"/>
    <n v="0"/>
  </r>
  <r>
    <x v="21"/>
    <s v="UKI7"/>
    <x v="1"/>
    <x v="3"/>
    <n v="100"/>
    <x v="0"/>
    <x v="1"/>
    <x v="0"/>
    <s v="GWe"/>
    <n v="0"/>
  </r>
  <r>
    <x v="21"/>
    <s v="UKJ1"/>
    <x v="1"/>
    <x v="3"/>
    <n v="100"/>
    <x v="0"/>
    <x v="1"/>
    <x v="0"/>
    <s v="GWe"/>
    <n v="0"/>
  </r>
  <r>
    <x v="21"/>
    <s v="UKJ2"/>
    <x v="1"/>
    <x v="3"/>
    <n v="100"/>
    <x v="0"/>
    <x v="1"/>
    <x v="0"/>
    <s v="GWe"/>
    <n v="0"/>
  </r>
  <r>
    <x v="21"/>
    <s v="UKJ3"/>
    <x v="1"/>
    <x v="3"/>
    <n v="100"/>
    <x v="0"/>
    <x v="1"/>
    <x v="0"/>
    <s v="GWe"/>
    <n v="0"/>
  </r>
  <r>
    <x v="21"/>
    <s v="UKJ4"/>
    <x v="1"/>
    <x v="3"/>
    <n v="100"/>
    <x v="0"/>
    <x v="1"/>
    <x v="0"/>
    <s v="GWe"/>
    <n v="0"/>
  </r>
  <r>
    <x v="21"/>
    <s v="UKK1"/>
    <x v="1"/>
    <x v="3"/>
    <n v="100"/>
    <x v="0"/>
    <x v="1"/>
    <x v="0"/>
    <s v="GWe"/>
    <n v="0"/>
  </r>
  <r>
    <x v="21"/>
    <s v="UKK2"/>
    <x v="1"/>
    <x v="3"/>
    <n v="100"/>
    <x v="0"/>
    <x v="1"/>
    <x v="0"/>
    <s v="GWe"/>
    <n v="0"/>
  </r>
  <r>
    <x v="21"/>
    <s v="UKK3"/>
    <x v="1"/>
    <x v="3"/>
    <n v="100"/>
    <x v="0"/>
    <x v="1"/>
    <x v="0"/>
    <s v="GWe"/>
    <n v="0"/>
  </r>
  <r>
    <x v="21"/>
    <s v="UKK4"/>
    <x v="1"/>
    <x v="3"/>
    <n v="100"/>
    <x v="0"/>
    <x v="1"/>
    <x v="0"/>
    <s v="GWe"/>
    <n v="0"/>
  </r>
  <r>
    <x v="21"/>
    <s v="UKL1"/>
    <x v="1"/>
    <x v="3"/>
    <n v="100"/>
    <x v="0"/>
    <x v="1"/>
    <x v="0"/>
    <s v="GWe"/>
    <n v="0"/>
  </r>
  <r>
    <x v="21"/>
    <s v="UKL2"/>
    <x v="1"/>
    <x v="3"/>
    <n v="100"/>
    <x v="0"/>
    <x v="1"/>
    <x v="0"/>
    <s v="GWe"/>
    <n v="0"/>
  </r>
  <r>
    <x v="21"/>
    <s v="UKM2"/>
    <x v="1"/>
    <x v="3"/>
    <n v="100"/>
    <x v="0"/>
    <x v="1"/>
    <x v="0"/>
    <s v="GWe"/>
    <n v="3.5268190979999998"/>
  </r>
  <r>
    <x v="21"/>
    <s v="UKM3"/>
    <x v="1"/>
    <x v="3"/>
    <n v="100"/>
    <x v="0"/>
    <x v="1"/>
    <x v="0"/>
    <s v="GWe"/>
    <n v="0"/>
  </r>
  <r>
    <x v="21"/>
    <s v="UKM5"/>
    <x v="1"/>
    <x v="3"/>
    <n v="100"/>
    <x v="0"/>
    <x v="1"/>
    <x v="0"/>
    <s v="GWe"/>
    <n v="4.3482353000000001E-2"/>
  </r>
  <r>
    <x v="21"/>
    <s v="UKM6"/>
    <x v="1"/>
    <x v="3"/>
    <n v="100"/>
    <x v="0"/>
    <x v="1"/>
    <x v="0"/>
    <s v="GWe"/>
    <n v="8.6633796170000004"/>
  </r>
  <r>
    <x v="21"/>
    <s v="UKN0"/>
    <x v="1"/>
    <x v="3"/>
    <n v="100"/>
    <x v="0"/>
    <x v="1"/>
    <x v="0"/>
    <s v="GWe"/>
    <n v="0"/>
  </r>
  <r>
    <x v="22"/>
    <s v="AT11"/>
    <x v="1"/>
    <x v="3"/>
    <n v="100"/>
    <x v="0"/>
    <x v="2"/>
    <x v="0"/>
    <s v="GWe"/>
    <n v="1.076156493"/>
  </r>
  <r>
    <x v="22"/>
    <s v="AT12"/>
    <x v="1"/>
    <x v="3"/>
    <n v="100"/>
    <x v="0"/>
    <x v="2"/>
    <x v="0"/>
    <s v="GWe"/>
    <n v="6.9326029409999999"/>
  </r>
  <r>
    <x v="22"/>
    <s v="AT13"/>
    <x v="1"/>
    <x v="3"/>
    <n v="100"/>
    <x v="0"/>
    <x v="2"/>
    <x v="0"/>
    <s v="GWe"/>
    <n v="0"/>
  </r>
  <r>
    <x v="22"/>
    <s v="AT21"/>
    <x v="1"/>
    <x v="3"/>
    <n v="100"/>
    <x v="0"/>
    <x v="2"/>
    <x v="0"/>
    <s v="GWe"/>
    <n v="1.4417805880000001"/>
  </r>
  <r>
    <x v="22"/>
    <s v="AT22"/>
    <x v="1"/>
    <x v="3"/>
    <n v="100"/>
    <x v="0"/>
    <x v="2"/>
    <x v="0"/>
    <s v="GWe"/>
    <n v="1.1000984890000001"/>
  </r>
  <r>
    <x v="22"/>
    <s v="AT31"/>
    <x v="1"/>
    <x v="3"/>
    <n v="100"/>
    <x v="0"/>
    <x v="2"/>
    <x v="0"/>
    <s v="GWe"/>
    <n v="1.741705882"/>
  </r>
  <r>
    <x v="22"/>
    <s v="AT32"/>
    <x v="1"/>
    <x v="3"/>
    <n v="100"/>
    <x v="0"/>
    <x v="2"/>
    <x v="0"/>
    <s v="GWe"/>
    <n v="1.3459134749999999"/>
  </r>
  <r>
    <x v="22"/>
    <s v="AT33"/>
    <x v="1"/>
    <x v="3"/>
    <n v="100"/>
    <x v="0"/>
    <x v="2"/>
    <x v="0"/>
    <s v="GWe"/>
    <n v="2.8371988799999999"/>
  </r>
  <r>
    <x v="22"/>
    <s v="AT34"/>
    <x v="1"/>
    <x v="3"/>
    <n v="100"/>
    <x v="0"/>
    <x v="2"/>
    <x v="0"/>
    <s v="GWe"/>
    <n v="0.70436764699999999"/>
  </r>
  <r>
    <x v="0"/>
    <s v="BE10"/>
    <x v="1"/>
    <x v="3"/>
    <n v="100"/>
    <x v="0"/>
    <x v="2"/>
    <x v="0"/>
    <s v="GWe"/>
    <n v="0"/>
  </r>
  <r>
    <x v="0"/>
    <s v="BE21"/>
    <x v="1"/>
    <x v="3"/>
    <n v="100"/>
    <x v="0"/>
    <x v="2"/>
    <x v="0"/>
    <s v="GWe"/>
    <n v="0"/>
  </r>
  <r>
    <x v="0"/>
    <s v="BE22"/>
    <x v="1"/>
    <x v="3"/>
    <n v="100"/>
    <x v="0"/>
    <x v="2"/>
    <x v="0"/>
    <s v="GWe"/>
    <n v="0"/>
  </r>
  <r>
    <x v="0"/>
    <s v="BE23"/>
    <x v="1"/>
    <x v="3"/>
    <n v="100"/>
    <x v="0"/>
    <x v="2"/>
    <x v="0"/>
    <s v="GWe"/>
    <n v="3.5000000000000003E-2"/>
  </r>
  <r>
    <x v="0"/>
    <s v="BE24"/>
    <x v="1"/>
    <x v="3"/>
    <n v="100"/>
    <x v="0"/>
    <x v="2"/>
    <x v="0"/>
    <s v="GWe"/>
    <n v="0"/>
  </r>
  <r>
    <x v="0"/>
    <s v="BE25"/>
    <x v="1"/>
    <x v="3"/>
    <n v="100"/>
    <x v="0"/>
    <x v="2"/>
    <x v="0"/>
    <s v="GWe"/>
    <n v="7.8687230999999996E-2"/>
  </r>
  <r>
    <x v="0"/>
    <s v="BE31"/>
    <x v="1"/>
    <x v="3"/>
    <n v="100"/>
    <x v="0"/>
    <x v="2"/>
    <x v="0"/>
    <s v="GWe"/>
    <n v="0"/>
  </r>
  <r>
    <x v="0"/>
    <s v="BE32"/>
    <x v="1"/>
    <x v="3"/>
    <n v="100"/>
    <x v="0"/>
    <x v="2"/>
    <x v="0"/>
    <s v="GWe"/>
    <n v="0"/>
  </r>
  <r>
    <x v="0"/>
    <s v="BE33"/>
    <x v="1"/>
    <x v="3"/>
    <n v="100"/>
    <x v="0"/>
    <x v="2"/>
    <x v="0"/>
    <s v="GWe"/>
    <n v="0"/>
  </r>
  <r>
    <x v="0"/>
    <s v="BE34"/>
    <x v="1"/>
    <x v="3"/>
    <n v="100"/>
    <x v="0"/>
    <x v="2"/>
    <x v="0"/>
    <s v="GWe"/>
    <n v="0"/>
  </r>
  <r>
    <x v="0"/>
    <s v="BE35"/>
    <x v="1"/>
    <x v="3"/>
    <n v="100"/>
    <x v="0"/>
    <x v="2"/>
    <x v="0"/>
    <s v="GWe"/>
    <n v="0"/>
  </r>
  <r>
    <x v="1"/>
    <s v="BG31"/>
    <x v="1"/>
    <x v="3"/>
    <n v="100"/>
    <x v="0"/>
    <x v="2"/>
    <x v="0"/>
    <s v="GWe"/>
    <n v="0"/>
  </r>
  <r>
    <x v="1"/>
    <s v="BG32"/>
    <x v="1"/>
    <x v="3"/>
    <n v="100"/>
    <x v="0"/>
    <x v="2"/>
    <x v="0"/>
    <s v="GWe"/>
    <n v="0"/>
  </r>
  <r>
    <x v="1"/>
    <s v="BG33"/>
    <x v="1"/>
    <x v="3"/>
    <n v="100"/>
    <x v="0"/>
    <x v="2"/>
    <x v="0"/>
    <s v="GWe"/>
    <n v="3.2910762029999998"/>
  </r>
  <r>
    <x v="1"/>
    <s v="BG34"/>
    <x v="1"/>
    <x v="3"/>
    <n v="100"/>
    <x v="0"/>
    <x v="2"/>
    <x v="0"/>
    <s v="GWe"/>
    <n v="0"/>
  </r>
  <r>
    <x v="1"/>
    <s v="BG41"/>
    <x v="1"/>
    <x v="3"/>
    <n v="100"/>
    <x v="0"/>
    <x v="2"/>
    <x v="0"/>
    <s v="GWe"/>
    <n v="0"/>
  </r>
  <r>
    <x v="1"/>
    <s v="BG42"/>
    <x v="1"/>
    <x v="3"/>
    <n v="100"/>
    <x v="0"/>
    <x v="2"/>
    <x v="0"/>
    <s v="GWe"/>
    <n v="0"/>
  </r>
  <r>
    <x v="2"/>
    <s v="HR03"/>
    <x v="1"/>
    <x v="3"/>
    <n v="100"/>
    <x v="0"/>
    <x v="2"/>
    <x v="0"/>
    <s v="GWe"/>
    <n v="3.4209287929999999"/>
  </r>
  <r>
    <x v="2"/>
    <s v="HR04"/>
    <x v="1"/>
    <x v="3"/>
    <n v="100"/>
    <x v="0"/>
    <x v="2"/>
    <x v="0"/>
    <s v="GWe"/>
    <n v="0"/>
  </r>
  <r>
    <x v="3"/>
    <s v="CY00"/>
    <x v="1"/>
    <x v="3"/>
    <n v="100"/>
    <x v="0"/>
    <x v="2"/>
    <x v="0"/>
    <s v="GWe"/>
    <n v="0"/>
  </r>
  <r>
    <x v="23"/>
    <s v="CZ01"/>
    <x v="1"/>
    <x v="3"/>
    <n v="100"/>
    <x v="0"/>
    <x v="2"/>
    <x v="0"/>
    <s v="GWe"/>
    <n v="0"/>
  </r>
  <r>
    <x v="23"/>
    <s v="CZ02"/>
    <x v="1"/>
    <x v="3"/>
    <n v="100"/>
    <x v="0"/>
    <x v="2"/>
    <x v="0"/>
    <s v="GWe"/>
    <n v="0.20948275899999999"/>
  </r>
  <r>
    <x v="23"/>
    <s v="CZ03"/>
    <x v="1"/>
    <x v="3"/>
    <n v="100"/>
    <x v="0"/>
    <x v="2"/>
    <x v="0"/>
    <s v="GWe"/>
    <n v="0.74172268900000005"/>
  </r>
  <r>
    <x v="23"/>
    <s v="CZ04"/>
    <x v="1"/>
    <x v="3"/>
    <n v="100"/>
    <x v="0"/>
    <x v="2"/>
    <x v="0"/>
    <s v="GWe"/>
    <n v="0"/>
  </r>
  <r>
    <x v="23"/>
    <s v="CZ05"/>
    <x v="1"/>
    <x v="3"/>
    <n v="100"/>
    <x v="0"/>
    <x v="2"/>
    <x v="0"/>
    <s v="GWe"/>
    <n v="0.78132352900000002"/>
  </r>
  <r>
    <x v="23"/>
    <s v="CZ06"/>
    <x v="1"/>
    <x v="3"/>
    <n v="100"/>
    <x v="0"/>
    <x v="2"/>
    <x v="0"/>
    <s v="GWe"/>
    <n v="2.741254412"/>
  </r>
  <r>
    <x v="23"/>
    <s v="CZ07"/>
    <x v="1"/>
    <x v="3"/>
    <n v="100"/>
    <x v="0"/>
    <x v="2"/>
    <x v="0"/>
    <s v="GWe"/>
    <n v="0.72959275999999995"/>
  </r>
  <r>
    <x v="23"/>
    <s v="CZ08"/>
    <x v="1"/>
    <x v="3"/>
    <n v="100"/>
    <x v="0"/>
    <x v="2"/>
    <x v="0"/>
    <s v="GWe"/>
    <n v="0.32857524799999999"/>
  </r>
  <r>
    <x v="4"/>
    <s v="DK01"/>
    <x v="1"/>
    <x v="3"/>
    <n v="100"/>
    <x v="0"/>
    <x v="2"/>
    <x v="0"/>
    <s v="GWe"/>
    <n v="0.17499999999999999"/>
  </r>
  <r>
    <x v="4"/>
    <s v="DK02"/>
    <x v="1"/>
    <x v="3"/>
    <n v="100"/>
    <x v="0"/>
    <x v="2"/>
    <x v="0"/>
    <s v="GWe"/>
    <n v="1.2749999999999999"/>
  </r>
  <r>
    <x v="4"/>
    <s v="DK03"/>
    <x v="1"/>
    <x v="3"/>
    <n v="100"/>
    <x v="0"/>
    <x v="2"/>
    <x v="0"/>
    <s v="GWe"/>
    <n v="4.875"/>
  </r>
  <r>
    <x v="4"/>
    <s v="DK04"/>
    <x v="1"/>
    <x v="3"/>
    <n v="100"/>
    <x v="0"/>
    <x v="2"/>
    <x v="0"/>
    <s v="GWe"/>
    <n v="3.1"/>
  </r>
  <r>
    <x v="4"/>
    <s v="DK05"/>
    <x v="1"/>
    <x v="3"/>
    <n v="100"/>
    <x v="0"/>
    <x v="2"/>
    <x v="0"/>
    <s v="GWe"/>
    <n v="3.18"/>
  </r>
  <r>
    <x v="5"/>
    <s v="EE00"/>
    <x v="1"/>
    <x v="3"/>
    <n v="100"/>
    <x v="0"/>
    <x v="2"/>
    <x v="0"/>
    <s v="GWe"/>
    <n v="17.325183007"/>
  </r>
  <r>
    <x v="6"/>
    <s v="FI19"/>
    <x v="1"/>
    <x v="3"/>
    <n v="100"/>
    <x v="0"/>
    <x v="2"/>
    <x v="0"/>
    <s v="GWe"/>
    <n v="4.3902941179999999"/>
  </r>
  <r>
    <x v="6"/>
    <s v="FI1B"/>
    <x v="1"/>
    <x v="3"/>
    <n v="100"/>
    <x v="0"/>
    <x v="2"/>
    <x v="0"/>
    <s v="GWe"/>
    <n v="2.0521600000000002"/>
  </r>
  <r>
    <x v="6"/>
    <s v="FI1C"/>
    <x v="1"/>
    <x v="3"/>
    <n v="100"/>
    <x v="0"/>
    <x v="2"/>
    <x v="0"/>
    <s v="GWe"/>
    <n v="5.7752794119999997"/>
  </r>
  <r>
    <x v="6"/>
    <s v="FI1D"/>
    <x v="1"/>
    <x v="3"/>
    <n v="100"/>
    <x v="0"/>
    <x v="2"/>
    <x v="0"/>
    <s v="GWe"/>
    <n v="4.5183718490000002"/>
  </r>
  <r>
    <x v="6"/>
    <s v="FI20"/>
    <x v="1"/>
    <x v="3"/>
    <n v="100"/>
    <x v="0"/>
    <x v="2"/>
    <x v="0"/>
    <s v="GWe"/>
    <n v="1.4999999999999999E-2"/>
  </r>
  <r>
    <x v="7"/>
    <s v="FR10"/>
    <x v="1"/>
    <x v="3"/>
    <n v="100"/>
    <x v="0"/>
    <x v="2"/>
    <x v="0"/>
    <s v="GWe"/>
    <n v="0.578823529"/>
  </r>
  <r>
    <x v="7"/>
    <s v="FR21"/>
    <x v="1"/>
    <x v="3"/>
    <n v="100"/>
    <x v="0"/>
    <x v="2"/>
    <x v="0"/>
    <s v="GWe"/>
    <n v="9.6087232619999998"/>
  </r>
  <r>
    <x v="7"/>
    <s v="FR22"/>
    <x v="1"/>
    <x v="3"/>
    <n v="100"/>
    <x v="0"/>
    <x v="2"/>
    <x v="0"/>
    <s v="GWe"/>
    <n v="8.1947098930000006"/>
  </r>
  <r>
    <x v="7"/>
    <s v="FR23"/>
    <x v="1"/>
    <x v="3"/>
    <n v="100"/>
    <x v="0"/>
    <x v="2"/>
    <x v="0"/>
    <s v="GWe"/>
    <n v="3.3149999999999999"/>
  </r>
  <r>
    <x v="7"/>
    <s v="FR24"/>
    <x v="1"/>
    <x v="3"/>
    <n v="100"/>
    <x v="0"/>
    <x v="2"/>
    <x v="0"/>
    <s v="GWe"/>
    <n v="27.522924369999998"/>
  </r>
  <r>
    <x v="7"/>
    <s v="FR25"/>
    <x v="1"/>
    <x v="3"/>
    <n v="100"/>
    <x v="0"/>
    <x v="2"/>
    <x v="0"/>
    <s v="GWe"/>
    <n v="9.9149999999999991"/>
  </r>
  <r>
    <x v="7"/>
    <s v="FR26"/>
    <x v="1"/>
    <x v="3"/>
    <n v="100"/>
    <x v="0"/>
    <x v="2"/>
    <x v="0"/>
    <s v="GWe"/>
    <n v="8.8554922600000001"/>
  </r>
  <r>
    <x v="7"/>
    <s v="FR30"/>
    <x v="1"/>
    <x v="3"/>
    <n v="100"/>
    <x v="0"/>
    <x v="2"/>
    <x v="0"/>
    <s v="GWe"/>
    <n v="2.5179913919999999"/>
  </r>
  <r>
    <x v="7"/>
    <s v="FR41"/>
    <x v="1"/>
    <x v="3"/>
    <n v="100"/>
    <x v="0"/>
    <x v="2"/>
    <x v="0"/>
    <s v="GWe"/>
    <n v="0"/>
  </r>
  <r>
    <x v="7"/>
    <s v="FR42"/>
    <x v="1"/>
    <x v="3"/>
    <n v="100"/>
    <x v="0"/>
    <x v="2"/>
    <x v="0"/>
    <s v="GWe"/>
    <n v="0"/>
  </r>
  <r>
    <x v="7"/>
    <s v="FR43"/>
    <x v="1"/>
    <x v="3"/>
    <n v="100"/>
    <x v="0"/>
    <x v="2"/>
    <x v="0"/>
    <s v="GWe"/>
    <n v="0.48169705899999998"/>
  </r>
  <r>
    <x v="7"/>
    <s v="FR51"/>
    <x v="1"/>
    <x v="3"/>
    <n v="100"/>
    <x v="0"/>
    <x v="2"/>
    <x v="0"/>
    <s v="GWe"/>
    <n v="8.4499999999999993"/>
  </r>
  <r>
    <x v="7"/>
    <s v="FR52"/>
    <x v="1"/>
    <x v="3"/>
    <n v="100"/>
    <x v="0"/>
    <x v="2"/>
    <x v="0"/>
    <s v="GWe"/>
    <n v="5.0949999999999998"/>
  </r>
  <r>
    <x v="7"/>
    <s v="FR53"/>
    <x v="1"/>
    <x v="3"/>
    <n v="100"/>
    <x v="0"/>
    <x v="2"/>
    <x v="0"/>
    <s v="GWe"/>
    <n v="13.045"/>
  </r>
  <r>
    <x v="7"/>
    <s v="FR61"/>
    <x v="1"/>
    <x v="3"/>
    <n v="100"/>
    <x v="0"/>
    <x v="2"/>
    <x v="0"/>
    <s v="GWe"/>
    <n v="4.6034829720000001"/>
  </r>
  <r>
    <x v="7"/>
    <s v="FR62"/>
    <x v="1"/>
    <x v="3"/>
    <n v="100"/>
    <x v="0"/>
    <x v="2"/>
    <x v="0"/>
    <s v="GWe"/>
    <n v="19.271514706000001"/>
  </r>
  <r>
    <x v="7"/>
    <s v="FR63"/>
    <x v="1"/>
    <x v="3"/>
    <n v="100"/>
    <x v="0"/>
    <x v="2"/>
    <x v="0"/>
    <s v="GWe"/>
    <n v="4.7142301040000003"/>
  </r>
  <r>
    <x v="7"/>
    <s v="FR71"/>
    <x v="1"/>
    <x v="3"/>
    <n v="100"/>
    <x v="0"/>
    <x v="2"/>
    <x v="0"/>
    <s v="GWe"/>
    <n v="5.4858904109999997"/>
  </r>
  <r>
    <x v="7"/>
    <s v="FR72"/>
    <x v="1"/>
    <x v="3"/>
    <n v="100"/>
    <x v="0"/>
    <x v="2"/>
    <x v="0"/>
    <s v="GWe"/>
    <n v="8.6802561669999996"/>
  </r>
  <r>
    <x v="7"/>
    <s v="FR81"/>
    <x v="1"/>
    <x v="3"/>
    <n v="100"/>
    <x v="0"/>
    <x v="2"/>
    <x v="0"/>
    <s v="GWe"/>
    <n v="15.443605699000001"/>
  </r>
  <r>
    <x v="7"/>
    <s v="FR82"/>
    <x v="1"/>
    <x v="3"/>
    <n v="100"/>
    <x v="0"/>
    <x v="2"/>
    <x v="0"/>
    <s v="GWe"/>
    <n v="7.9938188610000003"/>
  </r>
  <r>
    <x v="7"/>
    <s v="FR83"/>
    <x v="1"/>
    <x v="3"/>
    <n v="100"/>
    <x v="0"/>
    <x v="2"/>
    <x v="0"/>
    <s v="GWe"/>
    <n v="0.72267724499999997"/>
  </r>
  <r>
    <x v="8"/>
    <s v="DEC0"/>
    <x v="1"/>
    <x v="3"/>
    <n v="100"/>
    <x v="0"/>
    <x v="2"/>
    <x v="0"/>
    <s v="GWe"/>
    <n v="0"/>
  </r>
  <r>
    <x v="8"/>
    <s v="DE11"/>
    <x v="1"/>
    <x v="3"/>
    <n v="100"/>
    <x v="0"/>
    <x v="2"/>
    <x v="0"/>
    <s v="GWe"/>
    <n v="0"/>
  </r>
  <r>
    <x v="8"/>
    <s v="DE12"/>
    <x v="1"/>
    <x v="3"/>
    <n v="100"/>
    <x v="0"/>
    <x v="2"/>
    <x v="0"/>
    <s v="GWe"/>
    <n v="0"/>
  </r>
  <r>
    <x v="8"/>
    <s v="DE13"/>
    <x v="1"/>
    <x v="3"/>
    <n v="100"/>
    <x v="0"/>
    <x v="2"/>
    <x v="0"/>
    <s v="GWe"/>
    <n v="0"/>
  </r>
  <r>
    <x v="8"/>
    <s v="DE14"/>
    <x v="1"/>
    <x v="3"/>
    <n v="100"/>
    <x v="0"/>
    <x v="2"/>
    <x v="0"/>
    <s v="GWe"/>
    <n v="0"/>
  </r>
  <r>
    <x v="8"/>
    <s v="DE21"/>
    <x v="1"/>
    <x v="3"/>
    <n v="100"/>
    <x v="0"/>
    <x v="2"/>
    <x v="0"/>
    <s v="GWe"/>
    <n v="0"/>
  </r>
  <r>
    <x v="8"/>
    <s v="DE22"/>
    <x v="1"/>
    <x v="3"/>
    <n v="100"/>
    <x v="0"/>
    <x v="2"/>
    <x v="0"/>
    <s v="GWe"/>
    <n v="0"/>
  </r>
  <r>
    <x v="8"/>
    <s v="DE23"/>
    <x v="1"/>
    <x v="3"/>
    <n v="100"/>
    <x v="0"/>
    <x v="2"/>
    <x v="0"/>
    <s v="GWe"/>
    <n v="0"/>
  </r>
  <r>
    <x v="8"/>
    <s v="DE24"/>
    <x v="1"/>
    <x v="3"/>
    <n v="100"/>
    <x v="0"/>
    <x v="2"/>
    <x v="0"/>
    <s v="GWe"/>
    <n v="0"/>
  </r>
  <r>
    <x v="8"/>
    <s v="DE25"/>
    <x v="1"/>
    <x v="3"/>
    <n v="100"/>
    <x v="0"/>
    <x v="2"/>
    <x v="0"/>
    <s v="GWe"/>
    <n v="0"/>
  </r>
  <r>
    <x v="8"/>
    <s v="DE26"/>
    <x v="1"/>
    <x v="3"/>
    <n v="100"/>
    <x v="0"/>
    <x v="2"/>
    <x v="0"/>
    <s v="GWe"/>
    <n v="0"/>
  </r>
  <r>
    <x v="8"/>
    <s v="DE27"/>
    <x v="1"/>
    <x v="3"/>
    <n v="100"/>
    <x v="0"/>
    <x v="2"/>
    <x v="0"/>
    <s v="GWe"/>
    <n v="0"/>
  </r>
  <r>
    <x v="8"/>
    <s v="DE30"/>
    <x v="1"/>
    <x v="3"/>
    <n v="100"/>
    <x v="0"/>
    <x v="2"/>
    <x v="0"/>
    <s v="GWe"/>
    <n v="0"/>
  </r>
  <r>
    <x v="8"/>
    <s v="DE40"/>
    <x v="1"/>
    <x v="3"/>
    <n v="100"/>
    <x v="0"/>
    <x v="2"/>
    <x v="0"/>
    <s v="GWe"/>
    <n v="2.1698470589999999"/>
  </r>
  <r>
    <x v="8"/>
    <s v="DE50"/>
    <x v="1"/>
    <x v="3"/>
    <n v="100"/>
    <x v="0"/>
    <x v="2"/>
    <x v="0"/>
    <s v="GWe"/>
    <n v="1.8045752000000002E-2"/>
  </r>
  <r>
    <x v="8"/>
    <s v="DE60"/>
    <x v="1"/>
    <x v="3"/>
    <n v="100"/>
    <x v="0"/>
    <x v="2"/>
    <x v="0"/>
    <s v="GWe"/>
    <n v="1.3109244000000001E-2"/>
  </r>
  <r>
    <x v="8"/>
    <s v="DE71"/>
    <x v="1"/>
    <x v="3"/>
    <n v="100"/>
    <x v="0"/>
    <x v="2"/>
    <x v="0"/>
    <s v="GWe"/>
    <n v="0"/>
  </r>
  <r>
    <x v="8"/>
    <s v="DE72"/>
    <x v="1"/>
    <x v="3"/>
    <n v="100"/>
    <x v="0"/>
    <x v="2"/>
    <x v="0"/>
    <s v="GWe"/>
    <n v="0"/>
  </r>
  <r>
    <x v="8"/>
    <s v="DE73"/>
    <x v="1"/>
    <x v="3"/>
    <n v="100"/>
    <x v="0"/>
    <x v="2"/>
    <x v="0"/>
    <s v="GWe"/>
    <n v="0"/>
  </r>
  <r>
    <x v="8"/>
    <s v="DE80"/>
    <x v="1"/>
    <x v="3"/>
    <n v="100"/>
    <x v="0"/>
    <x v="2"/>
    <x v="0"/>
    <s v="GWe"/>
    <n v="9.9781806720000006"/>
  </r>
  <r>
    <x v="8"/>
    <s v="DE91"/>
    <x v="1"/>
    <x v="3"/>
    <n v="100"/>
    <x v="0"/>
    <x v="2"/>
    <x v="0"/>
    <s v="GWe"/>
    <n v="0"/>
  </r>
  <r>
    <x v="8"/>
    <s v="DE92"/>
    <x v="1"/>
    <x v="3"/>
    <n v="100"/>
    <x v="0"/>
    <x v="2"/>
    <x v="0"/>
    <s v="GWe"/>
    <n v="0.70422664400000001"/>
  </r>
  <r>
    <x v="8"/>
    <s v="DE93"/>
    <x v="1"/>
    <x v="3"/>
    <n v="100"/>
    <x v="0"/>
    <x v="2"/>
    <x v="0"/>
    <s v="GWe"/>
    <n v="2.0363051470000002"/>
  </r>
  <r>
    <x v="8"/>
    <s v="DE94"/>
    <x v="1"/>
    <x v="3"/>
    <n v="100"/>
    <x v="0"/>
    <x v="2"/>
    <x v="0"/>
    <s v="GWe"/>
    <n v="3.0173729950000001"/>
  </r>
  <r>
    <x v="8"/>
    <s v="DEA1"/>
    <x v="1"/>
    <x v="3"/>
    <n v="100"/>
    <x v="0"/>
    <x v="2"/>
    <x v="0"/>
    <s v="GWe"/>
    <n v="4.3727940999999999E-2"/>
  </r>
  <r>
    <x v="8"/>
    <s v="DEA2"/>
    <x v="1"/>
    <x v="3"/>
    <n v="100"/>
    <x v="0"/>
    <x v="2"/>
    <x v="0"/>
    <s v="GWe"/>
    <n v="7.2988234999999999E-2"/>
  </r>
  <r>
    <x v="8"/>
    <s v="DEA3"/>
    <x v="1"/>
    <x v="3"/>
    <n v="100"/>
    <x v="0"/>
    <x v="2"/>
    <x v="0"/>
    <s v="GWe"/>
    <n v="0.30569117600000001"/>
  </r>
  <r>
    <x v="8"/>
    <s v="DEA4"/>
    <x v="1"/>
    <x v="3"/>
    <n v="100"/>
    <x v="0"/>
    <x v="2"/>
    <x v="0"/>
    <s v="GWe"/>
    <n v="0.30041628999999997"/>
  </r>
  <r>
    <x v="8"/>
    <s v="DEA5"/>
    <x v="1"/>
    <x v="3"/>
    <n v="100"/>
    <x v="0"/>
    <x v="2"/>
    <x v="0"/>
    <s v="GWe"/>
    <n v="0.13639215700000001"/>
  </r>
  <r>
    <x v="8"/>
    <s v="DEB1"/>
    <x v="1"/>
    <x v="3"/>
    <n v="100"/>
    <x v="0"/>
    <x v="2"/>
    <x v="0"/>
    <s v="GWe"/>
    <n v="0"/>
  </r>
  <r>
    <x v="8"/>
    <s v="DEB2"/>
    <x v="1"/>
    <x v="3"/>
    <n v="100"/>
    <x v="0"/>
    <x v="2"/>
    <x v="0"/>
    <s v="GWe"/>
    <n v="0"/>
  </r>
  <r>
    <x v="8"/>
    <s v="DEB3"/>
    <x v="1"/>
    <x v="3"/>
    <n v="100"/>
    <x v="0"/>
    <x v="2"/>
    <x v="0"/>
    <s v="GWe"/>
    <n v="0"/>
  </r>
  <r>
    <x v="8"/>
    <s v="DED2"/>
    <x v="1"/>
    <x v="3"/>
    <n v="100"/>
    <x v="0"/>
    <x v="2"/>
    <x v="0"/>
    <s v="GWe"/>
    <n v="0.35176365500000001"/>
  </r>
  <r>
    <x v="8"/>
    <s v="DED4"/>
    <x v="1"/>
    <x v="3"/>
    <n v="100"/>
    <x v="0"/>
    <x v="2"/>
    <x v="0"/>
    <s v="GWe"/>
    <n v="0"/>
  </r>
  <r>
    <x v="8"/>
    <s v="DED5"/>
    <x v="1"/>
    <x v="3"/>
    <n v="100"/>
    <x v="0"/>
    <x v="2"/>
    <x v="0"/>
    <s v="GWe"/>
    <n v="0"/>
  </r>
  <r>
    <x v="8"/>
    <s v="DEE0"/>
    <x v="1"/>
    <x v="3"/>
    <n v="100"/>
    <x v="0"/>
    <x v="2"/>
    <x v="0"/>
    <s v="GWe"/>
    <n v="0"/>
  </r>
  <r>
    <x v="8"/>
    <s v="DEF0"/>
    <x v="1"/>
    <x v="3"/>
    <n v="100"/>
    <x v="0"/>
    <x v="2"/>
    <x v="0"/>
    <s v="GWe"/>
    <n v="3.180289916"/>
  </r>
  <r>
    <x v="8"/>
    <s v="DEG0"/>
    <x v="1"/>
    <x v="3"/>
    <n v="100"/>
    <x v="0"/>
    <x v="2"/>
    <x v="0"/>
    <s v="GWe"/>
    <n v="0"/>
  </r>
  <r>
    <x v="9"/>
    <s v="EL30"/>
    <x v="1"/>
    <x v="3"/>
    <n v="100"/>
    <x v="0"/>
    <x v="2"/>
    <x v="0"/>
    <s v="GWe"/>
    <n v="1.9816445009999999"/>
  </r>
  <r>
    <x v="9"/>
    <s v="EL41"/>
    <x v="1"/>
    <x v="3"/>
    <n v="100"/>
    <x v="0"/>
    <x v="2"/>
    <x v="0"/>
    <s v="GWe"/>
    <n v="9.6879641420000002"/>
  </r>
  <r>
    <x v="9"/>
    <s v="EL42"/>
    <x v="1"/>
    <x v="3"/>
    <n v="100"/>
    <x v="0"/>
    <x v="2"/>
    <x v="0"/>
    <s v="GWe"/>
    <n v="15.563732570999999"/>
  </r>
  <r>
    <x v="9"/>
    <s v="EL43"/>
    <x v="1"/>
    <x v="3"/>
    <n v="100"/>
    <x v="0"/>
    <x v="2"/>
    <x v="0"/>
    <s v="GWe"/>
    <n v="15.030895141"/>
  </r>
  <r>
    <x v="9"/>
    <s v="EL51"/>
    <x v="1"/>
    <x v="3"/>
    <n v="100"/>
    <x v="0"/>
    <x v="2"/>
    <x v="0"/>
    <s v="GWe"/>
    <n v="5.0812010799999996"/>
  </r>
  <r>
    <x v="9"/>
    <s v="EL52"/>
    <x v="1"/>
    <x v="3"/>
    <n v="100"/>
    <x v="0"/>
    <x v="2"/>
    <x v="0"/>
    <s v="GWe"/>
    <n v="0"/>
  </r>
  <r>
    <x v="9"/>
    <s v="EL53"/>
    <x v="1"/>
    <x v="3"/>
    <n v="100"/>
    <x v="0"/>
    <x v="2"/>
    <x v="0"/>
    <s v="GWe"/>
    <n v="2.9070398480000001"/>
  </r>
  <r>
    <x v="9"/>
    <s v="EL54"/>
    <x v="1"/>
    <x v="3"/>
    <n v="100"/>
    <x v="0"/>
    <x v="2"/>
    <x v="0"/>
    <s v="GWe"/>
    <n v="3.408000919"/>
  </r>
  <r>
    <x v="9"/>
    <s v="EL61"/>
    <x v="1"/>
    <x v="3"/>
    <n v="100"/>
    <x v="0"/>
    <x v="2"/>
    <x v="0"/>
    <s v="GWe"/>
    <n v="4.6225110799999998"/>
  </r>
  <r>
    <x v="9"/>
    <s v="EL62"/>
    <x v="1"/>
    <x v="3"/>
    <n v="100"/>
    <x v="0"/>
    <x v="2"/>
    <x v="0"/>
    <s v="GWe"/>
    <n v="3.5190908300000001"/>
  </r>
  <r>
    <x v="9"/>
    <s v="EL63"/>
    <x v="1"/>
    <x v="3"/>
    <n v="100"/>
    <x v="0"/>
    <x v="2"/>
    <x v="0"/>
    <s v="GWe"/>
    <n v="5.7973235289999998"/>
  </r>
  <r>
    <x v="9"/>
    <s v="EL64"/>
    <x v="1"/>
    <x v="3"/>
    <n v="100"/>
    <x v="0"/>
    <x v="2"/>
    <x v="0"/>
    <s v="GWe"/>
    <n v="9.0067647060000002"/>
  </r>
  <r>
    <x v="9"/>
    <s v="EL65"/>
    <x v="1"/>
    <x v="3"/>
    <n v="100"/>
    <x v="0"/>
    <x v="2"/>
    <x v="0"/>
    <s v="GWe"/>
    <n v="12.691371324"/>
  </r>
  <r>
    <x v="24"/>
    <s v="HU10"/>
    <x v="1"/>
    <x v="3"/>
    <n v="100"/>
    <x v="0"/>
    <x v="2"/>
    <x v="0"/>
    <s v="GWe"/>
    <n v="0"/>
  </r>
  <r>
    <x v="24"/>
    <s v="HU21"/>
    <x v="1"/>
    <x v="3"/>
    <n v="100"/>
    <x v="0"/>
    <x v="2"/>
    <x v="0"/>
    <s v="GWe"/>
    <n v="2.9098716580000001"/>
  </r>
  <r>
    <x v="24"/>
    <s v="HU22"/>
    <x v="1"/>
    <x v="3"/>
    <n v="100"/>
    <x v="0"/>
    <x v="2"/>
    <x v="0"/>
    <s v="GWe"/>
    <n v="4.3423070929999996"/>
  </r>
  <r>
    <x v="24"/>
    <s v="HU23"/>
    <x v="1"/>
    <x v="3"/>
    <n v="100"/>
    <x v="0"/>
    <x v="2"/>
    <x v="0"/>
    <s v="GWe"/>
    <n v="2.3774715070000001"/>
  </r>
  <r>
    <x v="24"/>
    <s v="HU31"/>
    <x v="1"/>
    <x v="3"/>
    <n v="100"/>
    <x v="0"/>
    <x v="2"/>
    <x v="0"/>
    <s v="GWe"/>
    <n v="0"/>
  </r>
  <r>
    <x v="24"/>
    <s v="HU32"/>
    <x v="1"/>
    <x v="3"/>
    <n v="100"/>
    <x v="0"/>
    <x v="2"/>
    <x v="0"/>
    <s v="GWe"/>
    <n v="0"/>
  </r>
  <r>
    <x v="24"/>
    <s v="HU33"/>
    <x v="1"/>
    <x v="3"/>
    <n v="100"/>
    <x v="0"/>
    <x v="2"/>
    <x v="0"/>
    <s v="GWe"/>
    <n v="0"/>
  </r>
  <r>
    <x v="10"/>
    <s v="IE01"/>
    <x v="1"/>
    <x v="3"/>
    <n v="100"/>
    <x v="0"/>
    <x v="2"/>
    <x v="0"/>
    <s v="GWe"/>
    <n v="35.185000000000002"/>
  </r>
  <r>
    <x v="10"/>
    <s v="IE02"/>
    <x v="1"/>
    <x v="3"/>
    <n v="100"/>
    <x v="0"/>
    <x v="2"/>
    <x v="0"/>
    <s v="GWe"/>
    <n v="35.715000000000003"/>
  </r>
  <r>
    <x v="11"/>
    <s v="ITC1"/>
    <x v="1"/>
    <x v="3"/>
    <n v="100"/>
    <x v="0"/>
    <x v="2"/>
    <x v="0"/>
    <s v="GWe"/>
    <n v="2.0620879580000002"/>
  </r>
  <r>
    <x v="11"/>
    <s v="ITC2"/>
    <x v="1"/>
    <x v="3"/>
    <n v="100"/>
    <x v="0"/>
    <x v="2"/>
    <x v="0"/>
    <s v="GWe"/>
    <n v="0.69414298600000002"/>
  </r>
  <r>
    <x v="11"/>
    <s v="ITC3"/>
    <x v="1"/>
    <x v="3"/>
    <n v="100"/>
    <x v="0"/>
    <x v="2"/>
    <x v="0"/>
    <s v="GWe"/>
    <n v="0.124377005"/>
  </r>
  <r>
    <x v="11"/>
    <s v="ITC4"/>
    <x v="1"/>
    <x v="3"/>
    <n v="100"/>
    <x v="0"/>
    <x v="2"/>
    <x v="0"/>
    <s v="GWe"/>
    <n v="0"/>
  </r>
  <r>
    <x v="11"/>
    <s v="ITF1"/>
    <x v="1"/>
    <x v="3"/>
    <n v="100"/>
    <x v="0"/>
    <x v="2"/>
    <x v="0"/>
    <s v="GWe"/>
    <n v="0.59836925100000005"/>
  </r>
  <r>
    <x v="11"/>
    <s v="ITF2"/>
    <x v="1"/>
    <x v="3"/>
    <n v="100"/>
    <x v="0"/>
    <x v="2"/>
    <x v="0"/>
    <s v="GWe"/>
    <n v="0.77955882399999998"/>
  </r>
  <r>
    <x v="11"/>
    <s v="ITF3"/>
    <x v="1"/>
    <x v="3"/>
    <n v="100"/>
    <x v="0"/>
    <x v="2"/>
    <x v="0"/>
    <s v="GWe"/>
    <n v="1.2562245990000001"/>
  </r>
  <r>
    <x v="11"/>
    <s v="ITF4"/>
    <x v="1"/>
    <x v="3"/>
    <n v="100"/>
    <x v="0"/>
    <x v="2"/>
    <x v="0"/>
    <s v="GWe"/>
    <n v="6.2813363170000001"/>
  </r>
  <r>
    <x v="11"/>
    <s v="ITF5"/>
    <x v="1"/>
    <x v="3"/>
    <n v="100"/>
    <x v="0"/>
    <x v="2"/>
    <x v="0"/>
    <s v="GWe"/>
    <n v="3.8757352940000001"/>
  </r>
  <r>
    <x v="11"/>
    <s v="ITF6"/>
    <x v="1"/>
    <x v="3"/>
    <n v="100"/>
    <x v="0"/>
    <x v="2"/>
    <x v="0"/>
    <s v="GWe"/>
    <n v="3.1291474670000001"/>
  </r>
  <r>
    <x v="11"/>
    <s v="ITG1"/>
    <x v="1"/>
    <x v="3"/>
    <n v="100"/>
    <x v="0"/>
    <x v="2"/>
    <x v="0"/>
    <s v="GWe"/>
    <n v="11.094085784000001"/>
  </r>
  <r>
    <x v="11"/>
    <s v="ITG2"/>
    <x v="1"/>
    <x v="3"/>
    <n v="100"/>
    <x v="0"/>
    <x v="2"/>
    <x v="0"/>
    <s v="GWe"/>
    <n v="15.488026817"/>
  </r>
  <r>
    <x v="11"/>
    <s v="ITH1"/>
    <x v="1"/>
    <x v="3"/>
    <n v="100"/>
    <x v="0"/>
    <x v="2"/>
    <x v="0"/>
    <s v="GWe"/>
    <n v="0.80071681699999997"/>
  </r>
  <r>
    <x v="11"/>
    <s v="ITH2"/>
    <x v="1"/>
    <x v="3"/>
    <n v="100"/>
    <x v="0"/>
    <x v="2"/>
    <x v="0"/>
    <s v="GWe"/>
    <n v="0.34670726099999999"/>
  </r>
  <r>
    <x v="11"/>
    <s v="ITH3"/>
    <x v="1"/>
    <x v="3"/>
    <n v="100"/>
    <x v="0"/>
    <x v="2"/>
    <x v="0"/>
    <s v="GWe"/>
    <n v="0"/>
  </r>
  <r>
    <x v="11"/>
    <s v="ITH4"/>
    <x v="1"/>
    <x v="3"/>
    <n v="100"/>
    <x v="0"/>
    <x v="2"/>
    <x v="0"/>
    <s v="GWe"/>
    <n v="0.40896687599999998"/>
  </r>
  <r>
    <x v="11"/>
    <s v="ITH5"/>
    <x v="1"/>
    <x v="3"/>
    <n v="100"/>
    <x v="0"/>
    <x v="2"/>
    <x v="0"/>
    <s v="GWe"/>
    <n v="0"/>
  </r>
  <r>
    <x v="11"/>
    <s v="ITI1"/>
    <x v="1"/>
    <x v="3"/>
    <n v="100"/>
    <x v="0"/>
    <x v="2"/>
    <x v="0"/>
    <s v="GWe"/>
    <n v="0"/>
  </r>
  <r>
    <x v="11"/>
    <s v="ITI2"/>
    <x v="1"/>
    <x v="3"/>
    <n v="100"/>
    <x v="0"/>
    <x v="2"/>
    <x v="0"/>
    <s v="GWe"/>
    <n v="1.020786765"/>
  </r>
  <r>
    <x v="11"/>
    <s v="ITI3"/>
    <x v="1"/>
    <x v="3"/>
    <n v="100"/>
    <x v="0"/>
    <x v="2"/>
    <x v="0"/>
    <s v="GWe"/>
    <n v="0"/>
  </r>
  <r>
    <x v="11"/>
    <s v="ITI4"/>
    <x v="1"/>
    <x v="3"/>
    <n v="100"/>
    <x v="0"/>
    <x v="2"/>
    <x v="0"/>
    <s v="GWe"/>
    <n v="0"/>
  </r>
  <r>
    <x v="11"/>
    <s v="SM00"/>
    <x v="1"/>
    <x v="3"/>
    <n v="100"/>
    <x v="0"/>
    <x v="2"/>
    <x v="0"/>
    <s v="GWe"/>
    <n v="0"/>
  </r>
  <r>
    <x v="12"/>
    <s v="LV00"/>
    <x v="1"/>
    <x v="3"/>
    <n v="100"/>
    <x v="0"/>
    <x v="2"/>
    <x v="0"/>
    <s v="GWe"/>
    <n v="38.459294118000003"/>
  </r>
  <r>
    <x v="13"/>
    <s v="LT00"/>
    <x v="1"/>
    <x v="3"/>
    <n v="100"/>
    <x v="0"/>
    <x v="2"/>
    <x v="0"/>
    <s v="GWe"/>
    <n v="49.683874680000002"/>
  </r>
  <r>
    <x v="25"/>
    <s v="LU00"/>
    <x v="1"/>
    <x v="3"/>
    <n v="100"/>
    <x v="0"/>
    <x v="2"/>
    <x v="0"/>
    <s v="GWe"/>
    <n v="0"/>
  </r>
  <r>
    <x v="14"/>
    <s v="MT00"/>
    <x v="1"/>
    <x v="3"/>
    <n v="100"/>
    <x v="0"/>
    <x v="2"/>
    <x v="0"/>
    <s v="GWe"/>
    <n v="0"/>
  </r>
  <r>
    <x v="15"/>
    <s v="NL11"/>
    <x v="1"/>
    <x v="3"/>
    <n v="100"/>
    <x v="0"/>
    <x v="2"/>
    <x v="0"/>
    <s v="GWe"/>
    <n v="0.46"/>
  </r>
  <r>
    <x v="15"/>
    <s v="NL12"/>
    <x v="1"/>
    <x v="3"/>
    <n v="100"/>
    <x v="0"/>
    <x v="2"/>
    <x v="0"/>
    <s v="GWe"/>
    <n v="0.40500000000000003"/>
  </r>
  <r>
    <x v="15"/>
    <s v="NL13"/>
    <x v="1"/>
    <x v="3"/>
    <n v="100"/>
    <x v="0"/>
    <x v="2"/>
    <x v="0"/>
    <s v="GWe"/>
    <n v="0.505"/>
  </r>
  <r>
    <x v="15"/>
    <s v="NL21"/>
    <x v="1"/>
    <x v="3"/>
    <n v="100"/>
    <x v="0"/>
    <x v="2"/>
    <x v="0"/>
    <s v="GWe"/>
    <n v="0.43330055099999998"/>
  </r>
  <r>
    <x v="15"/>
    <s v="NL22"/>
    <x v="1"/>
    <x v="3"/>
    <n v="100"/>
    <x v="0"/>
    <x v="2"/>
    <x v="0"/>
    <s v="GWe"/>
    <n v="0.33764705900000003"/>
  </r>
  <r>
    <x v="15"/>
    <s v="NL23"/>
    <x v="1"/>
    <x v="3"/>
    <n v="100"/>
    <x v="0"/>
    <x v="2"/>
    <x v="0"/>
    <s v="GWe"/>
    <n v="0.31"/>
  </r>
  <r>
    <x v="15"/>
    <s v="NL31"/>
    <x v="1"/>
    <x v="3"/>
    <n v="100"/>
    <x v="0"/>
    <x v="2"/>
    <x v="0"/>
    <s v="GWe"/>
    <n v="7.0000000000000007E-2"/>
  </r>
  <r>
    <x v="15"/>
    <s v="NL32"/>
    <x v="1"/>
    <x v="3"/>
    <n v="100"/>
    <x v="0"/>
    <x v="2"/>
    <x v="0"/>
    <s v="GWe"/>
    <n v="0.12"/>
  </r>
  <r>
    <x v="15"/>
    <s v="NL33"/>
    <x v="1"/>
    <x v="3"/>
    <n v="100"/>
    <x v="0"/>
    <x v="2"/>
    <x v="0"/>
    <s v="GWe"/>
    <n v="0.25"/>
  </r>
  <r>
    <x v="15"/>
    <s v="NL34"/>
    <x v="1"/>
    <x v="3"/>
    <n v="100"/>
    <x v="0"/>
    <x v="2"/>
    <x v="0"/>
    <s v="GWe"/>
    <n v="0.43"/>
  </r>
  <r>
    <x v="15"/>
    <s v="NL41"/>
    <x v="1"/>
    <x v="3"/>
    <n v="100"/>
    <x v="0"/>
    <x v="2"/>
    <x v="0"/>
    <s v="GWe"/>
    <n v="0.20499999999999999"/>
  </r>
  <r>
    <x v="15"/>
    <s v="NL42"/>
    <x v="1"/>
    <x v="3"/>
    <n v="100"/>
    <x v="0"/>
    <x v="2"/>
    <x v="0"/>
    <s v="GWe"/>
    <n v="0"/>
  </r>
  <r>
    <x v="16"/>
    <s v="PL11"/>
    <x v="1"/>
    <x v="3"/>
    <n v="100"/>
    <x v="0"/>
    <x v="2"/>
    <x v="0"/>
    <s v="GWe"/>
    <n v="3.4144520119999999"/>
  </r>
  <r>
    <x v="16"/>
    <s v="PL12"/>
    <x v="1"/>
    <x v="3"/>
    <n v="100"/>
    <x v="0"/>
    <x v="2"/>
    <x v="0"/>
    <s v="GWe"/>
    <n v="7.4433243029999998"/>
  </r>
  <r>
    <x v="16"/>
    <s v="PL21"/>
    <x v="1"/>
    <x v="3"/>
    <n v="100"/>
    <x v="0"/>
    <x v="2"/>
    <x v="0"/>
    <s v="GWe"/>
    <n v="0.37012848300000001"/>
  </r>
  <r>
    <x v="16"/>
    <s v="PL22"/>
    <x v="1"/>
    <x v="3"/>
    <n v="100"/>
    <x v="0"/>
    <x v="2"/>
    <x v="0"/>
    <s v="GWe"/>
    <n v="9.2238561999999996E-2"/>
  </r>
  <r>
    <x v="16"/>
    <s v="PL31"/>
    <x v="1"/>
    <x v="3"/>
    <n v="100"/>
    <x v="0"/>
    <x v="2"/>
    <x v="0"/>
    <s v="GWe"/>
    <n v="12.020544983000001"/>
  </r>
  <r>
    <x v="16"/>
    <s v="PL32"/>
    <x v="1"/>
    <x v="3"/>
    <n v="100"/>
    <x v="0"/>
    <x v="2"/>
    <x v="0"/>
    <s v="GWe"/>
    <n v="1.058411765"/>
  </r>
  <r>
    <x v="16"/>
    <s v="PL33"/>
    <x v="1"/>
    <x v="3"/>
    <n v="100"/>
    <x v="0"/>
    <x v="2"/>
    <x v="0"/>
    <s v="GWe"/>
    <n v="0.78297712399999997"/>
  </r>
  <r>
    <x v="16"/>
    <s v="PL34"/>
    <x v="1"/>
    <x v="3"/>
    <n v="100"/>
    <x v="0"/>
    <x v="2"/>
    <x v="0"/>
    <s v="GWe"/>
    <n v="8.6349999999999998"/>
  </r>
  <r>
    <x v="16"/>
    <s v="PL41"/>
    <x v="1"/>
    <x v="3"/>
    <n v="100"/>
    <x v="0"/>
    <x v="2"/>
    <x v="0"/>
    <s v="GWe"/>
    <n v="8.6218382350000002"/>
  </r>
  <r>
    <x v="16"/>
    <s v="PL42"/>
    <x v="1"/>
    <x v="3"/>
    <n v="100"/>
    <x v="0"/>
    <x v="2"/>
    <x v="0"/>
    <s v="GWe"/>
    <n v="8.902100184"/>
  </r>
  <r>
    <x v="16"/>
    <s v="PL43"/>
    <x v="1"/>
    <x v="3"/>
    <n v="100"/>
    <x v="0"/>
    <x v="2"/>
    <x v="0"/>
    <s v="GWe"/>
    <n v="0.879254325"/>
  </r>
  <r>
    <x v="16"/>
    <s v="PL51"/>
    <x v="1"/>
    <x v="3"/>
    <n v="100"/>
    <x v="0"/>
    <x v="2"/>
    <x v="0"/>
    <s v="GWe"/>
    <n v="3.1333921569999998"/>
  </r>
  <r>
    <x v="16"/>
    <s v="PL52"/>
    <x v="1"/>
    <x v="3"/>
    <n v="100"/>
    <x v="0"/>
    <x v="2"/>
    <x v="0"/>
    <s v="GWe"/>
    <n v="1.802831699"/>
  </r>
  <r>
    <x v="16"/>
    <s v="PL61"/>
    <x v="1"/>
    <x v="3"/>
    <n v="100"/>
    <x v="0"/>
    <x v="2"/>
    <x v="0"/>
    <s v="GWe"/>
    <n v="9.35"/>
  </r>
  <r>
    <x v="16"/>
    <s v="PL62"/>
    <x v="1"/>
    <x v="3"/>
    <n v="100"/>
    <x v="0"/>
    <x v="2"/>
    <x v="0"/>
    <s v="GWe"/>
    <n v="15.1"/>
  </r>
  <r>
    <x v="16"/>
    <s v="PL63"/>
    <x v="1"/>
    <x v="3"/>
    <n v="100"/>
    <x v="0"/>
    <x v="2"/>
    <x v="0"/>
    <s v="GWe"/>
    <n v="8.4450000000000003"/>
  </r>
  <r>
    <x v="17"/>
    <s v="PT11"/>
    <x v="1"/>
    <x v="3"/>
    <n v="100"/>
    <x v="0"/>
    <x v="2"/>
    <x v="0"/>
    <s v="GWe"/>
    <n v="2.5390569260000002"/>
  </r>
  <r>
    <x v="17"/>
    <s v="PT15"/>
    <x v="1"/>
    <x v="3"/>
    <n v="100"/>
    <x v="0"/>
    <x v="2"/>
    <x v="0"/>
    <s v="GWe"/>
    <n v="0.30160181000000003"/>
  </r>
  <r>
    <x v="17"/>
    <s v="PT16"/>
    <x v="1"/>
    <x v="3"/>
    <n v="100"/>
    <x v="0"/>
    <x v="2"/>
    <x v="0"/>
    <s v="GWe"/>
    <n v="0"/>
  </r>
  <r>
    <x v="17"/>
    <s v="PT17"/>
    <x v="1"/>
    <x v="3"/>
    <n v="100"/>
    <x v="0"/>
    <x v="2"/>
    <x v="0"/>
    <s v="GWe"/>
    <n v="0"/>
  </r>
  <r>
    <x v="17"/>
    <s v="PT18"/>
    <x v="1"/>
    <x v="3"/>
    <n v="100"/>
    <x v="0"/>
    <x v="2"/>
    <x v="0"/>
    <s v="GWe"/>
    <n v="0"/>
  </r>
  <r>
    <x v="18"/>
    <s v="RO11"/>
    <x v="1"/>
    <x v="3"/>
    <n v="100"/>
    <x v="0"/>
    <x v="2"/>
    <x v="0"/>
    <s v="GWe"/>
    <n v="0"/>
  </r>
  <r>
    <x v="18"/>
    <s v="RO12"/>
    <x v="1"/>
    <x v="3"/>
    <n v="100"/>
    <x v="0"/>
    <x v="2"/>
    <x v="0"/>
    <s v="GWe"/>
    <n v="0"/>
  </r>
  <r>
    <x v="18"/>
    <s v="RO21"/>
    <x v="1"/>
    <x v="3"/>
    <n v="100"/>
    <x v="0"/>
    <x v="2"/>
    <x v="0"/>
    <s v="GWe"/>
    <n v="5.7129820970000003"/>
  </r>
  <r>
    <x v="18"/>
    <s v="RO22"/>
    <x v="1"/>
    <x v="3"/>
    <n v="100"/>
    <x v="0"/>
    <x v="2"/>
    <x v="0"/>
    <s v="GWe"/>
    <n v="11.001092647"/>
  </r>
  <r>
    <x v="18"/>
    <s v="RO31"/>
    <x v="1"/>
    <x v="3"/>
    <n v="100"/>
    <x v="0"/>
    <x v="2"/>
    <x v="0"/>
    <s v="GWe"/>
    <n v="0"/>
  </r>
  <r>
    <x v="18"/>
    <s v="RO32"/>
    <x v="1"/>
    <x v="3"/>
    <n v="100"/>
    <x v="0"/>
    <x v="2"/>
    <x v="0"/>
    <s v="GWe"/>
    <n v="0"/>
  </r>
  <r>
    <x v="18"/>
    <s v="RO41"/>
    <x v="1"/>
    <x v="3"/>
    <n v="100"/>
    <x v="0"/>
    <x v="2"/>
    <x v="0"/>
    <s v="GWe"/>
    <n v="0"/>
  </r>
  <r>
    <x v="18"/>
    <s v="RO42"/>
    <x v="1"/>
    <x v="3"/>
    <n v="100"/>
    <x v="0"/>
    <x v="2"/>
    <x v="0"/>
    <s v="GWe"/>
    <n v="0"/>
  </r>
  <r>
    <x v="26"/>
    <s v="SK01"/>
    <x v="1"/>
    <x v="3"/>
    <n v="100"/>
    <x v="0"/>
    <x v="2"/>
    <x v="0"/>
    <s v="GWe"/>
    <n v="0.27366515800000002"/>
  </r>
  <r>
    <x v="26"/>
    <s v="SK02"/>
    <x v="1"/>
    <x v="3"/>
    <n v="100"/>
    <x v="0"/>
    <x v="2"/>
    <x v="0"/>
    <s v="GWe"/>
    <n v="4.4985915030000001"/>
  </r>
  <r>
    <x v="26"/>
    <s v="SK03"/>
    <x v="1"/>
    <x v="3"/>
    <n v="100"/>
    <x v="0"/>
    <x v="2"/>
    <x v="0"/>
    <s v="GWe"/>
    <n v="0"/>
  </r>
  <r>
    <x v="26"/>
    <s v="SK04"/>
    <x v="1"/>
    <x v="3"/>
    <n v="100"/>
    <x v="0"/>
    <x v="2"/>
    <x v="0"/>
    <s v="GWe"/>
    <n v="0"/>
  </r>
  <r>
    <x v="27"/>
    <s v="SI03"/>
    <x v="1"/>
    <x v="3"/>
    <n v="100"/>
    <x v="0"/>
    <x v="2"/>
    <x v="0"/>
    <s v="GWe"/>
    <n v="0"/>
  </r>
  <r>
    <x v="27"/>
    <s v="SI04"/>
    <x v="1"/>
    <x v="3"/>
    <n v="100"/>
    <x v="0"/>
    <x v="2"/>
    <x v="0"/>
    <s v="GWe"/>
    <n v="0.12029271"/>
  </r>
  <r>
    <x v="19"/>
    <s v="AD00"/>
    <x v="1"/>
    <x v="3"/>
    <n v="100"/>
    <x v="0"/>
    <x v="2"/>
    <x v="0"/>
    <s v="GWe"/>
    <n v="0.55924513899999995"/>
  </r>
  <r>
    <x v="19"/>
    <s v="ES11"/>
    <x v="1"/>
    <x v="3"/>
    <n v="100"/>
    <x v="0"/>
    <x v="2"/>
    <x v="0"/>
    <s v="GWe"/>
    <n v="3.5961590229999998"/>
  </r>
  <r>
    <x v="19"/>
    <s v="ES12"/>
    <x v="1"/>
    <x v="3"/>
    <n v="100"/>
    <x v="0"/>
    <x v="2"/>
    <x v="0"/>
    <s v="GWe"/>
    <n v="3.337830882"/>
  </r>
  <r>
    <x v="19"/>
    <s v="ES13"/>
    <x v="1"/>
    <x v="3"/>
    <n v="100"/>
    <x v="0"/>
    <x v="2"/>
    <x v="0"/>
    <s v="GWe"/>
    <n v="0.77495907900000005"/>
  </r>
  <r>
    <x v="19"/>
    <s v="ES21"/>
    <x v="1"/>
    <x v="3"/>
    <n v="100"/>
    <x v="0"/>
    <x v="2"/>
    <x v="0"/>
    <s v="GWe"/>
    <n v="0.48858431400000002"/>
  </r>
  <r>
    <x v="19"/>
    <s v="ES22"/>
    <x v="1"/>
    <x v="3"/>
    <n v="100"/>
    <x v="0"/>
    <x v="2"/>
    <x v="0"/>
    <s v="GWe"/>
    <n v="3.7548996539999999"/>
  </r>
  <r>
    <x v="19"/>
    <s v="ES23"/>
    <x v="1"/>
    <x v="3"/>
    <n v="100"/>
    <x v="0"/>
    <x v="2"/>
    <x v="0"/>
    <s v="GWe"/>
    <n v="0.96248431400000001"/>
  </r>
  <r>
    <x v="19"/>
    <s v="ES24"/>
    <x v="1"/>
    <x v="3"/>
    <n v="100"/>
    <x v="0"/>
    <x v="2"/>
    <x v="0"/>
    <s v="GWe"/>
    <n v="68.500695339000004"/>
  </r>
  <r>
    <x v="19"/>
    <s v="ES30"/>
    <x v="1"/>
    <x v="3"/>
    <n v="100"/>
    <x v="0"/>
    <x v="2"/>
    <x v="0"/>
    <s v="GWe"/>
    <n v="0"/>
  </r>
  <r>
    <x v="19"/>
    <s v="ES41"/>
    <x v="1"/>
    <x v="3"/>
    <n v="100"/>
    <x v="0"/>
    <x v="2"/>
    <x v="0"/>
    <s v="GWe"/>
    <n v="79.83737395"/>
  </r>
  <r>
    <x v="19"/>
    <s v="ES42"/>
    <x v="1"/>
    <x v="3"/>
    <n v="100"/>
    <x v="0"/>
    <x v="2"/>
    <x v="0"/>
    <s v="GWe"/>
    <n v="39.301604277999999"/>
  </r>
  <r>
    <x v="19"/>
    <s v="ES43"/>
    <x v="1"/>
    <x v="3"/>
    <n v="100"/>
    <x v="0"/>
    <x v="2"/>
    <x v="0"/>
    <s v="GWe"/>
    <n v="0"/>
  </r>
  <r>
    <x v="19"/>
    <s v="ES51"/>
    <x v="1"/>
    <x v="3"/>
    <n v="100"/>
    <x v="0"/>
    <x v="2"/>
    <x v="0"/>
    <s v="GWe"/>
    <n v="8.1748801330000003"/>
  </r>
  <r>
    <x v="19"/>
    <s v="ES52"/>
    <x v="1"/>
    <x v="3"/>
    <n v="100"/>
    <x v="0"/>
    <x v="2"/>
    <x v="0"/>
    <s v="GWe"/>
    <n v="7.095506394"/>
  </r>
  <r>
    <x v="19"/>
    <s v="ES53"/>
    <x v="1"/>
    <x v="3"/>
    <n v="100"/>
    <x v="0"/>
    <x v="2"/>
    <x v="0"/>
    <s v="GWe"/>
    <n v="0.64390992599999997"/>
  </r>
  <r>
    <x v="19"/>
    <s v="ES61"/>
    <x v="1"/>
    <x v="3"/>
    <n v="100"/>
    <x v="0"/>
    <x v="2"/>
    <x v="0"/>
    <s v="GWe"/>
    <n v="24.530625000000001"/>
  </r>
  <r>
    <x v="19"/>
    <s v="ES62"/>
    <x v="1"/>
    <x v="3"/>
    <n v="100"/>
    <x v="0"/>
    <x v="2"/>
    <x v="0"/>
    <s v="GWe"/>
    <n v="2.7104178499999998"/>
  </r>
  <r>
    <x v="20"/>
    <s v="SE11"/>
    <x v="1"/>
    <x v="3"/>
    <n v="100"/>
    <x v="0"/>
    <x v="2"/>
    <x v="0"/>
    <s v="GWe"/>
    <n v="2.6951625E-2"/>
  </r>
  <r>
    <x v="20"/>
    <s v="SE12"/>
    <x v="1"/>
    <x v="3"/>
    <n v="100"/>
    <x v="0"/>
    <x v="2"/>
    <x v="0"/>
    <s v="GWe"/>
    <n v="5.6959789919999997"/>
  </r>
  <r>
    <x v="20"/>
    <s v="SE21"/>
    <x v="1"/>
    <x v="3"/>
    <n v="100"/>
    <x v="0"/>
    <x v="2"/>
    <x v="0"/>
    <s v="GWe"/>
    <n v="6.9407351009999996"/>
  </r>
  <r>
    <x v="20"/>
    <s v="SE22"/>
    <x v="1"/>
    <x v="3"/>
    <n v="100"/>
    <x v="0"/>
    <x v="2"/>
    <x v="0"/>
    <s v="GWe"/>
    <n v="3.6836951870000001"/>
  </r>
  <r>
    <x v="20"/>
    <s v="SE23"/>
    <x v="1"/>
    <x v="3"/>
    <n v="100"/>
    <x v="0"/>
    <x v="2"/>
    <x v="0"/>
    <s v="GWe"/>
    <n v="8.1681121319999992"/>
  </r>
  <r>
    <x v="20"/>
    <s v="SE31"/>
    <x v="1"/>
    <x v="3"/>
    <n v="100"/>
    <x v="0"/>
    <x v="2"/>
    <x v="0"/>
    <s v="GWe"/>
    <n v="3.3080514710000002"/>
  </r>
  <r>
    <x v="20"/>
    <s v="SE32"/>
    <x v="1"/>
    <x v="3"/>
    <n v="100"/>
    <x v="0"/>
    <x v="2"/>
    <x v="0"/>
    <s v="GWe"/>
    <n v="24.207324532000001"/>
  </r>
  <r>
    <x v="20"/>
    <s v="SE33"/>
    <x v="1"/>
    <x v="3"/>
    <n v="100"/>
    <x v="0"/>
    <x v="2"/>
    <x v="0"/>
    <s v="GWe"/>
    <n v="48.232300551000002"/>
  </r>
  <r>
    <x v="21"/>
    <s v="UKC1"/>
    <x v="1"/>
    <x v="3"/>
    <n v="100"/>
    <x v="0"/>
    <x v="2"/>
    <x v="0"/>
    <s v="GWe"/>
    <n v="0.61499999999999999"/>
  </r>
  <r>
    <x v="21"/>
    <s v="UKC2"/>
    <x v="1"/>
    <x v="3"/>
    <n v="100"/>
    <x v="0"/>
    <x v="2"/>
    <x v="0"/>
    <s v="GWe"/>
    <n v="3.5049999999999999"/>
  </r>
  <r>
    <x v="21"/>
    <s v="UKD1"/>
    <x v="1"/>
    <x v="3"/>
    <n v="100"/>
    <x v="0"/>
    <x v="2"/>
    <x v="0"/>
    <s v="GWe"/>
    <n v="2.7850000000000001"/>
  </r>
  <r>
    <x v="21"/>
    <s v="UKD3"/>
    <x v="1"/>
    <x v="3"/>
    <n v="100"/>
    <x v="0"/>
    <x v="2"/>
    <x v="0"/>
    <s v="GWe"/>
    <n v="2.1917892000000001E-2"/>
  </r>
  <r>
    <x v="21"/>
    <s v="UKD4"/>
    <x v="1"/>
    <x v="3"/>
    <n v="100"/>
    <x v="0"/>
    <x v="2"/>
    <x v="0"/>
    <s v="GWe"/>
    <n v="0.2"/>
  </r>
  <r>
    <x v="21"/>
    <s v="UKD6"/>
    <x v="1"/>
    <x v="3"/>
    <n v="100"/>
    <x v="0"/>
    <x v="2"/>
    <x v="0"/>
    <s v="GWe"/>
    <n v="0.13"/>
  </r>
  <r>
    <x v="21"/>
    <s v="UKD7"/>
    <x v="1"/>
    <x v="3"/>
    <n v="100"/>
    <x v="0"/>
    <x v="2"/>
    <x v="0"/>
    <s v="GWe"/>
    <n v="0"/>
  </r>
  <r>
    <x v="21"/>
    <s v="UKE1"/>
    <x v="1"/>
    <x v="3"/>
    <n v="100"/>
    <x v="0"/>
    <x v="2"/>
    <x v="0"/>
    <s v="GWe"/>
    <n v="2.1949999999999998"/>
  </r>
  <r>
    <x v="21"/>
    <s v="UKE2"/>
    <x v="1"/>
    <x v="3"/>
    <n v="100"/>
    <x v="0"/>
    <x v="2"/>
    <x v="0"/>
    <s v="GWe"/>
    <n v="2.52"/>
  </r>
  <r>
    <x v="21"/>
    <s v="UKE3"/>
    <x v="1"/>
    <x v="3"/>
    <n v="100"/>
    <x v="0"/>
    <x v="2"/>
    <x v="0"/>
    <s v="GWe"/>
    <n v="7.4999999999999997E-2"/>
  </r>
  <r>
    <x v="21"/>
    <s v="UKE4"/>
    <x v="1"/>
    <x v="3"/>
    <n v="100"/>
    <x v="0"/>
    <x v="2"/>
    <x v="0"/>
    <s v="GWe"/>
    <n v="3.5000000000000003E-2"/>
  </r>
  <r>
    <x v="21"/>
    <s v="UKF1"/>
    <x v="1"/>
    <x v="3"/>
    <n v="100"/>
    <x v="0"/>
    <x v="2"/>
    <x v="0"/>
    <s v="GWe"/>
    <n v="0.42"/>
  </r>
  <r>
    <x v="21"/>
    <s v="UKF2"/>
    <x v="1"/>
    <x v="3"/>
    <n v="100"/>
    <x v="0"/>
    <x v="2"/>
    <x v="0"/>
    <s v="GWe"/>
    <n v="1.26"/>
  </r>
  <r>
    <x v="21"/>
    <s v="UKF3"/>
    <x v="1"/>
    <x v="3"/>
    <n v="100"/>
    <x v="0"/>
    <x v="2"/>
    <x v="0"/>
    <s v="GWe"/>
    <n v="4.5"/>
  </r>
  <r>
    <x v="21"/>
    <s v="UKG1"/>
    <x v="1"/>
    <x v="3"/>
    <n v="100"/>
    <x v="0"/>
    <x v="2"/>
    <x v="0"/>
    <s v="GWe"/>
    <n v="1.135"/>
  </r>
  <r>
    <x v="21"/>
    <s v="UKG2"/>
    <x v="1"/>
    <x v="3"/>
    <n v="100"/>
    <x v="0"/>
    <x v="2"/>
    <x v="0"/>
    <s v="GWe"/>
    <n v="1.2849999999999999"/>
  </r>
  <r>
    <x v="21"/>
    <s v="UKG3"/>
    <x v="1"/>
    <x v="3"/>
    <n v="100"/>
    <x v="0"/>
    <x v="2"/>
    <x v="0"/>
    <s v="GWe"/>
    <n v="0"/>
  </r>
  <r>
    <x v="21"/>
    <s v="UKH1"/>
    <x v="1"/>
    <x v="3"/>
    <n v="100"/>
    <x v="0"/>
    <x v="2"/>
    <x v="0"/>
    <s v="GWe"/>
    <n v="7.05"/>
  </r>
  <r>
    <x v="21"/>
    <s v="UKH2"/>
    <x v="1"/>
    <x v="3"/>
    <n v="100"/>
    <x v="0"/>
    <x v="2"/>
    <x v="0"/>
    <s v="GWe"/>
    <n v="0.255"/>
  </r>
  <r>
    <x v="21"/>
    <s v="UKH3"/>
    <x v="1"/>
    <x v="3"/>
    <n v="100"/>
    <x v="0"/>
    <x v="2"/>
    <x v="0"/>
    <s v="GWe"/>
    <n v="0.17"/>
  </r>
  <r>
    <x v="21"/>
    <s v="UKI3"/>
    <x v="1"/>
    <x v="3"/>
    <n v="100"/>
    <x v="0"/>
    <x v="2"/>
    <x v="0"/>
    <s v="GWe"/>
    <n v="0"/>
  </r>
  <r>
    <x v="21"/>
    <s v="UKI4"/>
    <x v="1"/>
    <x v="3"/>
    <n v="100"/>
    <x v="0"/>
    <x v="2"/>
    <x v="0"/>
    <s v="GWe"/>
    <n v="0"/>
  </r>
  <r>
    <x v="21"/>
    <s v="UKI5"/>
    <x v="1"/>
    <x v="3"/>
    <n v="100"/>
    <x v="0"/>
    <x v="2"/>
    <x v="0"/>
    <s v="GWe"/>
    <n v="0"/>
  </r>
  <r>
    <x v="21"/>
    <s v="UKI6"/>
    <x v="1"/>
    <x v="3"/>
    <n v="100"/>
    <x v="0"/>
    <x v="2"/>
    <x v="0"/>
    <s v="GWe"/>
    <n v="0"/>
  </r>
  <r>
    <x v="21"/>
    <s v="UKI7"/>
    <x v="1"/>
    <x v="3"/>
    <n v="100"/>
    <x v="0"/>
    <x v="2"/>
    <x v="0"/>
    <s v="GWe"/>
    <n v="0"/>
  </r>
  <r>
    <x v="21"/>
    <s v="UKJ1"/>
    <x v="1"/>
    <x v="3"/>
    <n v="100"/>
    <x v="0"/>
    <x v="2"/>
    <x v="0"/>
    <s v="GWe"/>
    <n v="0.68500000000000005"/>
  </r>
  <r>
    <x v="21"/>
    <s v="UKJ2"/>
    <x v="1"/>
    <x v="3"/>
    <n v="100"/>
    <x v="0"/>
    <x v="2"/>
    <x v="0"/>
    <s v="GWe"/>
    <n v="0.12"/>
  </r>
  <r>
    <x v="21"/>
    <s v="UKJ3"/>
    <x v="1"/>
    <x v="3"/>
    <n v="100"/>
    <x v="0"/>
    <x v="2"/>
    <x v="0"/>
    <s v="GWe"/>
    <n v="0.59499999999999997"/>
  </r>
  <r>
    <x v="21"/>
    <s v="UKJ4"/>
    <x v="1"/>
    <x v="3"/>
    <n v="100"/>
    <x v="0"/>
    <x v="2"/>
    <x v="0"/>
    <s v="GWe"/>
    <n v="0.32500000000000001"/>
  </r>
  <r>
    <x v="21"/>
    <s v="UKK1"/>
    <x v="1"/>
    <x v="3"/>
    <n v="100"/>
    <x v="0"/>
    <x v="2"/>
    <x v="0"/>
    <s v="GWe"/>
    <n v="0.62"/>
  </r>
  <r>
    <x v="21"/>
    <s v="UKK2"/>
    <x v="1"/>
    <x v="3"/>
    <n v="100"/>
    <x v="0"/>
    <x v="2"/>
    <x v="0"/>
    <s v="GWe"/>
    <n v="1.0900000000000001"/>
  </r>
  <r>
    <x v="21"/>
    <s v="UKK3"/>
    <x v="1"/>
    <x v="3"/>
    <n v="100"/>
    <x v="0"/>
    <x v="2"/>
    <x v="0"/>
    <s v="GWe"/>
    <n v="0.49"/>
  </r>
  <r>
    <x v="21"/>
    <s v="UKK4"/>
    <x v="1"/>
    <x v="3"/>
    <n v="100"/>
    <x v="0"/>
    <x v="2"/>
    <x v="0"/>
    <s v="GWe"/>
    <n v="2.7549999999999999"/>
  </r>
  <r>
    <x v="21"/>
    <s v="UKL1"/>
    <x v="1"/>
    <x v="3"/>
    <n v="100"/>
    <x v="0"/>
    <x v="2"/>
    <x v="0"/>
    <s v="GWe"/>
    <n v="8.41"/>
  </r>
  <r>
    <x v="21"/>
    <s v="UKL2"/>
    <x v="1"/>
    <x v="3"/>
    <n v="100"/>
    <x v="0"/>
    <x v="2"/>
    <x v="0"/>
    <s v="GWe"/>
    <n v="7.19"/>
  </r>
  <r>
    <x v="21"/>
    <s v="UKM2"/>
    <x v="1"/>
    <x v="3"/>
    <n v="100"/>
    <x v="0"/>
    <x v="2"/>
    <x v="0"/>
    <s v="GWe"/>
    <n v="25.603180901999998"/>
  </r>
  <r>
    <x v="21"/>
    <s v="UKM3"/>
    <x v="1"/>
    <x v="3"/>
    <n v="100"/>
    <x v="0"/>
    <x v="2"/>
    <x v="0"/>
    <s v="GWe"/>
    <n v="14.71"/>
  </r>
  <r>
    <x v="21"/>
    <s v="UKM5"/>
    <x v="1"/>
    <x v="3"/>
    <n v="100"/>
    <x v="0"/>
    <x v="2"/>
    <x v="0"/>
    <s v="GWe"/>
    <n v="8.3565176470000004"/>
  </r>
  <r>
    <x v="21"/>
    <s v="UKM6"/>
    <x v="1"/>
    <x v="3"/>
    <n v="100"/>
    <x v="0"/>
    <x v="2"/>
    <x v="0"/>
    <s v="GWe"/>
    <n v="45.766620383000003"/>
  </r>
  <r>
    <x v="21"/>
    <s v="UKN0"/>
    <x v="1"/>
    <x v="3"/>
    <n v="100"/>
    <x v="0"/>
    <x v="2"/>
    <x v="0"/>
    <s v="GWe"/>
    <n v="8.7899999999999991"/>
  </r>
  <r>
    <x v="22"/>
    <s v="AT11"/>
    <x v="1"/>
    <x v="3"/>
    <n v="100"/>
    <x v="0"/>
    <x v="0"/>
    <x v="1"/>
    <s v="TWh"/>
    <n v="0.38587532600000002"/>
  </r>
  <r>
    <x v="22"/>
    <s v="AT12"/>
    <x v="1"/>
    <x v="3"/>
    <n v="100"/>
    <x v="0"/>
    <x v="0"/>
    <x v="1"/>
    <s v="TWh"/>
    <n v="0"/>
  </r>
  <r>
    <x v="22"/>
    <s v="AT13"/>
    <x v="1"/>
    <x v="3"/>
    <n v="100"/>
    <x v="0"/>
    <x v="0"/>
    <x v="1"/>
    <s v="TWh"/>
    <n v="0"/>
  </r>
  <r>
    <x v="22"/>
    <s v="AT21"/>
    <x v="1"/>
    <x v="3"/>
    <n v="100"/>
    <x v="0"/>
    <x v="0"/>
    <x v="1"/>
    <s v="TWh"/>
    <n v="0.88560500399999997"/>
  </r>
  <r>
    <x v="22"/>
    <s v="AT22"/>
    <x v="1"/>
    <x v="3"/>
    <n v="100"/>
    <x v="0"/>
    <x v="0"/>
    <x v="1"/>
    <s v="TWh"/>
    <n v="1.76748968"/>
  </r>
  <r>
    <x v="22"/>
    <s v="AT31"/>
    <x v="1"/>
    <x v="3"/>
    <n v="100"/>
    <x v="0"/>
    <x v="0"/>
    <x v="1"/>
    <s v="TWh"/>
    <n v="1.9267038400000001"/>
  </r>
  <r>
    <x v="22"/>
    <s v="AT32"/>
    <x v="1"/>
    <x v="3"/>
    <n v="100"/>
    <x v="0"/>
    <x v="0"/>
    <x v="1"/>
    <s v="TWh"/>
    <n v="0.78612664399999999"/>
  </r>
  <r>
    <x v="22"/>
    <s v="AT33"/>
    <x v="1"/>
    <x v="3"/>
    <n v="100"/>
    <x v="0"/>
    <x v="0"/>
    <x v="1"/>
    <s v="TWh"/>
    <n v="2.0084017649999999"/>
  </r>
  <r>
    <x v="22"/>
    <s v="AT34"/>
    <x v="1"/>
    <x v="3"/>
    <n v="100"/>
    <x v="0"/>
    <x v="0"/>
    <x v="1"/>
    <s v="TWh"/>
    <n v="0.48580175199999998"/>
  </r>
  <r>
    <x v="0"/>
    <s v="BE10"/>
    <x v="1"/>
    <x v="3"/>
    <n v="100"/>
    <x v="0"/>
    <x v="0"/>
    <x v="1"/>
    <s v="TWh"/>
    <n v="0"/>
  </r>
  <r>
    <x v="0"/>
    <s v="BE21"/>
    <x v="1"/>
    <x v="3"/>
    <n v="100"/>
    <x v="0"/>
    <x v="0"/>
    <x v="1"/>
    <s v="TWh"/>
    <n v="0"/>
  </r>
  <r>
    <x v="0"/>
    <s v="BE22"/>
    <x v="1"/>
    <x v="3"/>
    <n v="100"/>
    <x v="0"/>
    <x v="0"/>
    <x v="1"/>
    <s v="TWh"/>
    <n v="0"/>
  </r>
  <r>
    <x v="0"/>
    <s v="BE23"/>
    <x v="1"/>
    <x v="3"/>
    <n v="100"/>
    <x v="0"/>
    <x v="0"/>
    <x v="1"/>
    <s v="TWh"/>
    <n v="0"/>
  </r>
  <r>
    <x v="0"/>
    <s v="BE24"/>
    <x v="1"/>
    <x v="3"/>
    <n v="100"/>
    <x v="0"/>
    <x v="0"/>
    <x v="1"/>
    <s v="TWh"/>
    <n v="5.4309689999999999E-3"/>
  </r>
  <r>
    <x v="0"/>
    <s v="BE25"/>
    <x v="1"/>
    <x v="3"/>
    <n v="100"/>
    <x v="0"/>
    <x v="0"/>
    <x v="1"/>
    <s v="TWh"/>
    <n v="0"/>
  </r>
  <r>
    <x v="0"/>
    <s v="BE31"/>
    <x v="1"/>
    <x v="3"/>
    <n v="100"/>
    <x v="0"/>
    <x v="0"/>
    <x v="1"/>
    <s v="TWh"/>
    <n v="1.0861938E-2"/>
  </r>
  <r>
    <x v="0"/>
    <s v="BE32"/>
    <x v="1"/>
    <x v="3"/>
    <n v="100"/>
    <x v="0"/>
    <x v="0"/>
    <x v="1"/>
    <s v="TWh"/>
    <n v="0.109346243"/>
  </r>
  <r>
    <x v="0"/>
    <s v="BE33"/>
    <x v="1"/>
    <x v="3"/>
    <n v="100"/>
    <x v="0"/>
    <x v="0"/>
    <x v="1"/>
    <s v="TWh"/>
    <n v="0.16292907100000001"/>
  </r>
  <r>
    <x v="0"/>
    <s v="BE34"/>
    <x v="1"/>
    <x v="3"/>
    <n v="100"/>
    <x v="0"/>
    <x v="0"/>
    <x v="1"/>
    <s v="TWh"/>
    <n v="0.38555451000000002"/>
  </r>
  <r>
    <x v="0"/>
    <s v="BE35"/>
    <x v="1"/>
    <x v="3"/>
    <n v="100"/>
    <x v="0"/>
    <x v="0"/>
    <x v="1"/>
    <s v="TWh"/>
    <n v="0.23955379399999999"/>
  </r>
  <r>
    <x v="1"/>
    <s v="BG31"/>
    <x v="1"/>
    <x v="3"/>
    <n v="100"/>
    <x v="0"/>
    <x v="0"/>
    <x v="1"/>
    <s v="TWh"/>
    <n v="33.292001044000003"/>
  </r>
  <r>
    <x v="1"/>
    <s v="BG32"/>
    <x v="1"/>
    <x v="3"/>
    <n v="100"/>
    <x v="0"/>
    <x v="0"/>
    <x v="1"/>
    <s v="TWh"/>
    <n v="18.266259832999999"/>
  </r>
  <r>
    <x v="1"/>
    <s v="BG33"/>
    <x v="1"/>
    <x v="3"/>
    <n v="100"/>
    <x v="0"/>
    <x v="0"/>
    <x v="1"/>
    <s v="TWh"/>
    <n v="10.177304285"/>
  </r>
  <r>
    <x v="1"/>
    <s v="BG34"/>
    <x v="1"/>
    <x v="3"/>
    <n v="100"/>
    <x v="0"/>
    <x v="0"/>
    <x v="1"/>
    <s v="TWh"/>
    <n v="17.419946951"/>
  </r>
  <r>
    <x v="1"/>
    <s v="BG41"/>
    <x v="1"/>
    <x v="3"/>
    <n v="100"/>
    <x v="0"/>
    <x v="0"/>
    <x v="1"/>
    <s v="TWh"/>
    <n v="1.6978425880000001"/>
  </r>
  <r>
    <x v="1"/>
    <s v="BG42"/>
    <x v="1"/>
    <x v="3"/>
    <n v="100"/>
    <x v="0"/>
    <x v="0"/>
    <x v="1"/>
    <s v="TWh"/>
    <n v="9.2120601999999998"/>
  </r>
  <r>
    <x v="2"/>
    <s v="HR03"/>
    <x v="1"/>
    <x v="3"/>
    <n v="100"/>
    <x v="0"/>
    <x v="0"/>
    <x v="1"/>
    <s v="TWh"/>
    <n v="4.4482764709999998"/>
  </r>
  <r>
    <x v="2"/>
    <s v="HR04"/>
    <x v="1"/>
    <x v="3"/>
    <n v="100"/>
    <x v="0"/>
    <x v="0"/>
    <x v="1"/>
    <s v="TWh"/>
    <n v="13.232395906000001"/>
  </r>
  <r>
    <x v="3"/>
    <s v="CY00"/>
    <x v="1"/>
    <x v="3"/>
    <n v="100"/>
    <x v="0"/>
    <x v="0"/>
    <x v="1"/>
    <s v="TWh"/>
    <n v="4.4099771609999996"/>
  </r>
  <r>
    <x v="23"/>
    <s v="CZ01"/>
    <x v="1"/>
    <x v="3"/>
    <n v="100"/>
    <x v="0"/>
    <x v="0"/>
    <x v="1"/>
    <s v="TWh"/>
    <n v="0"/>
  </r>
  <r>
    <x v="23"/>
    <s v="CZ02"/>
    <x v="1"/>
    <x v="3"/>
    <n v="100"/>
    <x v="0"/>
    <x v="0"/>
    <x v="1"/>
    <s v="TWh"/>
    <n v="0"/>
  </r>
  <r>
    <x v="23"/>
    <s v="CZ03"/>
    <x v="1"/>
    <x v="3"/>
    <n v="100"/>
    <x v="0"/>
    <x v="0"/>
    <x v="1"/>
    <s v="TWh"/>
    <n v="1.6208741529999999"/>
  </r>
  <r>
    <x v="23"/>
    <s v="CZ04"/>
    <x v="1"/>
    <x v="3"/>
    <n v="100"/>
    <x v="0"/>
    <x v="0"/>
    <x v="1"/>
    <s v="TWh"/>
    <n v="1.464615692"/>
  </r>
  <r>
    <x v="23"/>
    <s v="CZ05"/>
    <x v="1"/>
    <x v="3"/>
    <n v="100"/>
    <x v="0"/>
    <x v="0"/>
    <x v="1"/>
    <s v="TWh"/>
    <n v="0.51332955899999999"/>
  </r>
  <r>
    <x v="23"/>
    <s v="CZ06"/>
    <x v="1"/>
    <x v="3"/>
    <n v="100"/>
    <x v="0"/>
    <x v="0"/>
    <x v="1"/>
    <s v="TWh"/>
    <n v="0"/>
  </r>
  <r>
    <x v="23"/>
    <s v="CZ07"/>
    <x v="1"/>
    <x v="3"/>
    <n v="100"/>
    <x v="0"/>
    <x v="0"/>
    <x v="1"/>
    <s v="TWh"/>
    <n v="0.36181574700000002"/>
  </r>
  <r>
    <x v="23"/>
    <s v="CZ08"/>
    <x v="1"/>
    <x v="3"/>
    <n v="100"/>
    <x v="0"/>
    <x v="0"/>
    <x v="1"/>
    <s v="TWh"/>
    <n v="0.12735377000000001"/>
  </r>
  <r>
    <x v="4"/>
    <s v="DK01"/>
    <x v="1"/>
    <x v="3"/>
    <n v="100"/>
    <x v="0"/>
    <x v="0"/>
    <x v="1"/>
    <s v="TWh"/>
    <n v="0"/>
  </r>
  <r>
    <x v="4"/>
    <s v="DK02"/>
    <x v="1"/>
    <x v="3"/>
    <n v="100"/>
    <x v="0"/>
    <x v="0"/>
    <x v="1"/>
    <s v="TWh"/>
    <n v="0"/>
  </r>
  <r>
    <x v="4"/>
    <s v="DK03"/>
    <x v="1"/>
    <x v="3"/>
    <n v="100"/>
    <x v="0"/>
    <x v="0"/>
    <x v="1"/>
    <s v="TWh"/>
    <n v="0"/>
  </r>
  <r>
    <x v="4"/>
    <s v="DK04"/>
    <x v="1"/>
    <x v="3"/>
    <n v="100"/>
    <x v="0"/>
    <x v="0"/>
    <x v="1"/>
    <s v="TWh"/>
    <n v="0"/>
  </r>
  <r>
    <x v="4"/>
    <s v="DK05"/>
    <x v="1"/>
    <x v="3"/>
    <n v="100"/>
    <x v="0"/>
    <x v="0"/>
    <x v="1"/>
    <s v="TWh"/>
    <n v="0"/>
  </r>
  <r>
    <x v="5"/>
    <s v="EE00"/>
    <x v="1"/>
    <x v="3"/>
    <n v="100"/>
    <x v="0"/>
    <x v="0"/>
    <x v="1"/>
    <s v="TWh"/>
    <n v="0"/>
  </r>
  <r>
    <x v="6"/>
    <s v="FI19"/>
    <x v="1"/>
    <x v="3"/>
    <n v="100"/>
    <x v="0"/>
    <x v="0"/>
    <x v="1"/>
    <s v="TWh"/>
    <n v="0"/>
  </r>
  <r>
    <x v="6"/>
    <s v="FI1B"/>
    <x v="1"/>
    <x v="3"/>
    <n v="100"/>
    <x v="0"/>
    <x v="0"/>
    <x v="1"/>
    <s v="TWh"/>
    <n v="0"/>
  </r>
  <r>
    <x v="6"/>
    <s v="FI1C"/>
    <x v="1"/>
    <x v="3"/>
    <n v="100"/>
    <x v="0"/>
    <x v="0"/>
    <x v="1"/>
    <s v="TWh"/>
    <n v="0"/>
  </r>
  <r>
    <x v="6"/>
    <s v="FI1D"/>
    <x v="1"/>
    <x v="3"/>
    <n v="100"/>
    <x v="0"/>
    <x v="0"/>
    <x v="1"/>
    <s v="TWh"/>
    <n v="0.69143935999999995"/>
  </r>
  <r>
    <x v="6"/>
    <s v="FI20"/>
    <x v="1"/>
    <x v="3"/>
    <n v="100"/>
    <x v="0"/>
    <x v="0"/>
    <x v="1"/>
    <s v="TWh"/>
    <n v="0"/>
  </r>
  <r>
    <x v="7"/>
    <s v="FR10"/>
    <x v="1"/>
    <x v="3"/>
    <n v="100"/>
    <x v="0"/>
    <x v="0"/>
    <x v="1"/>
    <s v="TWh"/>
    <n v="0"/>
  </r>
  <r>
    <x v="7"/>
    <s v="FR21"/>
    <x v="1"/>
    <x v="3"/>
    <n v="100"/>
    <x v="0"/>
    <x v="0"/>
    <x v="1"/>
    <s v="TWh"/>
    <n v="0"/>
  </r>
  <r>
    <x v="7"/>
    <s v="FR22"/>
    <x v="1"/>
    <x v="3"/>
    <n v="100"/>
    <x v="0"/>
    <x v="0"/>
    <x v="1"/>
    <s v="TWh"/>
    <n v="0"/>
  </r>
  <r>
    <x v="7"/>
    <s v="FR23"/>
    <x v="1"/>
    <x v="3"/>
    <n v="100"/>
    <x v="0"/>
    <x v="0"/>
    <x v="1"/>
    <s v="TWh"/>
    <n v="0"/>
  </r>
  <r>
    <x v="7"/>
    <s v="FR24"/>
    <x v="1"/>
    <x v="3"/>
    <n v="100"/>
    <x v="0"/>
    <x v="0"/>
    <x v="1"/>
    <s v="TWh"/>
    <n v="0"/>
  </r>
  <r>
    <x v="7"/>
    <s v="FR25"/>
    <x v="1"/>
    <x v="3"/>
    <n v="100"/>
    <x v="0"/>
    <x v="0"/>
    <x v="1"/>
    <s v="TWh"/>
    <n v="0"/>
  </r>
  <r>
    <x v="7"/>
    <s v="FR26"/>
    <x v="1"/>
    <x v="3"/>
    <n v="100"/>
    <x v="0"/>
    <x v="0"/>
    <x v="1"/>
    <s v="TWh"/>
    <n v="0"/>
  </r>
  <r>
    <x v="7"/>
    <s v="FR30"/>
    <x v="1"/>
    <x v="3"/>
    <n v="100"/>
    <x v="0"/>
    <x v="0"/>
    <x v="1"/>
    <s v="TWh"/>
    <n v="0"/>
  </r>
  <r>
    <x v="7"/>
    <s v="FR41"/>
    <x v="1"/>
    <x v="3"/>
    <n v="100"/>
    <x v="0"/>
    <x v="0"/>
    <x v="1"/>
    <s v="TWh"/>
    <n v="6.6577869639999996"/>
  </r>
  <r>
    <x v="7"/>
    <s v="FR42"/>
    <x v="1"/>
    <x v="3"/>
    <n v="100"/>
    <x v="0"/>
    <x v="0"/>
    <x v="1"/>
    <s v="TWh"/>
    <n v="1.738061294"/>
  </r>
  <r>
    <x v="7"/>
    <s v="FR43"/>
    <x v="1"/>
    <x v="3"/>
    <n v="100"/>
    <x v="0"/>
    <x v="0"/>
    <x v="1"/>
    <s v="TWh"/>
    <n v="2.2765547530000001"/>
  </r>
  <r>
    <x v="7"/>
    <s v="FR51"/>
    <x v="1"/>
    <x v="3"/>
    <n v="100"/>
    <x v="0"/>
    <x v="0"/>
    <x v="1"/>
    <s v="TWh"/>
    <n v="0"/>
  </r>
  <r>
    <x v="7"/>
    <s v="FR52"/>
    <x v="1"/>
    <x v="3"/>
    <n v="100"/>
    <x v="0"/>
    <x v="0"/>
    <x v="1"/>
    <s v="TWh"/>
    <n v="0"/>
  </r>
  <r>
    <x v="7"/>
    <s v="FR53"/>
    <x v="1"/>
    <x v="3"/>
    <n v="100"/>
    <x v="0"/>
    <x v="0"/>
    <x v="1"/>
    <s v="TWh"/>
    <n v="0"/>
  </r>
  <r>
    <x v="7"/>
    <s v="FR61"/>
    <x v="1"/>
    <x v="3"/>
    <n v="100"/>
    <x v="0"/>
    <x v="0"/>
    <x v="1"/>
    <s v="TWh"/>
    <n v="19.218942955999999"/>
  </r>
  <r>
    <x v="7"/>
    <s v="FR62"/>
    <x v="1"/>
    <x v="3"/>
    <n v="100"/>
    <x v="0"/>
    <x v="0"/>
    <x v="1"/>
    <s v="TWh"/>
    <n v="12.57579443"/>
  </r>
  <r>
    <x v="7"/>
    <s v="FR63"/>
    <x v="1"/>
    <x v="3"/>
    <n v="100"/>
    <x v="0"/>
    <x v="0"/>
    <x v="1"/>
    <s v="TWh"/>
    <n v="2.1919927389999998"/>
  </r>
  <r>
    <x v="7"/>
    <s v="FR71"/>
    <x v="1"/>
    <x v="3"/>
    <n v="100"/>
    <x v="0"/>
    <x v="0"/>
    <x v="1"/>
    <s v="TWh"/>
    <n v="3.024"/>
  </r>
  <r>
    <x v="7"/>
    <s v="FR72"/>
    <x v="1"/>
    <x v="3"/>
    <n v="100"/>
    <x v="0"/>
    <x v="0"/>
    <x v="1"/>
    <s v="TWh"/>
    <n v="0"/>
  </r>
  <r>
    <x v="7"/>
    <s v="FR81"/>
    <x v="1"/>
    <x v="3"/>
    <n v="100"/>
    <x v="0"/>
    <x v="0"/>
    <x v="1"/>
    <s v="TWh"/>
    <n v="0"/>
  </r>
  <r>
    <x v="7"/>
    <s v="FR82"/>
    <x v="1"/>
    <x v="3"/>
    <n v="100"/>
    <x v="0"/>
    <x v="0"/>
    <x v="1"/>
    <s v="TWh"/>
    <n v="4.1366406419999997"/>
  </r>
  <r>
    <x v="7"/>
    <s v="FR83"/>
    <x v="1"/>
    <x v="3"/>
    <n v="100"/>
    <x v="0"/>
    <x v="0"/>
    <x v="1"/>
    <s v="TWh"/>
    <n v="1.619343529"/>
  </r>
  <r>
    <x v="8"/>
    <s v="DEC0"/>
    <x v="1"/>
    <x v="3"/>
    <n v="100"/>
    <x v="0"/>
    <x v="0"/>
    <x v="1"/>
    <s v="TWh"/>
    <n v="0.219305897"/>
  </r>
  <r>
    <x v="8"/>
    <s v="DE11"/>
    <x v="1"/>
    <x v="3"/>
    <n v="100"/>
    <x v="0"/>
    <x v="0"/>
    <x v="1"/>
    <s v="TWh"/>
    <n v="1.435902485"/>
  </r>
  <r>
    <x v="8"/>
    <s v="DE12"/>
    <x v="1"/>
    <x v="3"/>
    <n v="100"/>
    <x v="0"/>
    <x v="0"/>
    <x v="1"/>
    <s v="TWh"/>
    <n v="0.50309927600000004"/>
  </r>
  <r>
    <x v="8"/>
    <s v="DE13"/>
    <x v="1"/>
    <x v="3"/>
    <n v="100"/>
    <x v="0"/>
    <x v="0"/>
    <x v="1"/>
    <s v="TWh"/>
    <n v="1.259905211"/>
  </r>
  <r>
    <x v="8"/>
    <s v="DE14"/>
    <x v="1"/>
    <x v="3"/>
    <n v="100"/>
    <x v="0"/>
    <x v="0"/>
    <x v="1"/>
    <s v="TWh"/>
    <n v="1.975991045"/>
  </r>
  <r>
    <x v="8"/>
    <s v="DE21"/>
    <x v="1"/>
    <x v="3"/>
    <n v="100"/>
    <x v="0"/>
    <x v="0"/>
    <x v="1"/>
    <s v="TWh"/>
    <n v="1.02749325"/>
  </r>
  <r>
    <x v="8"/>
    <s v="DE22"/>
    <x v="1"/>
    <x v="3"/>
    <n v="100"/>
    <x v="0"/>
    <x v="0"/>
    <x v="1"/>
    <s v="TWh"/>
    <n v="0.50143753700000004"/>
  </r>
  <r>
    <x v="8"/>
    <s v="DE23"/>
    <x v="1"/>
    <x v="3"/>
    <n v="100"/>
    <x v="0"/>
    <x v="0"/>
    <x v="1"/>
    <s v="TWh"/>
    <n v="1.345469526"/>
  </r>
  <r>
    <x v="8"/>
    <s v="DE24"/>
    <x v="1"/>
    <x v="3"/>
    <n v="100"/>
    <x v="0"/>
    <x v="0"/>
    <x v="1"/>
    <s v="TWh"/>
    <n v="0.39286083900000002"/>
  </r>
  <r>
    <x v="8"/>
    <s v="DE25"/>
    <x v="1"/>
    <x v="3"/>
    <n v="100"/>
    <x v="0"/>
    <x v="0"/>
    <x v="1"/>
    <s v="TWh"/>
    <n v="0.71966049700000001"/>
  </r>
  <r>
    <x v="8"/>
    <s v="DE26"/>
    <x v="1"/>
    <x v="3"/>
    <n v="100"/>
    <x v="0"/>
    <x v="0"/>
    <x v="1"/>
    <s v="TWh"/>
    <n v="1.6755317270000001"/>
  </r>
  <r>
    <x v="8"/>
    <s v="DE27"/>
    <x v="1"/>
    <x v="3"/>
    <n v="100"/>
    <x v="0"/>
    <x v="0"/>
    <x v="1"/>
    <s v="TWh"/>
    <n v="2.2237421030000002"/>
  </r>
  <r>
    <x v="8"/>
    <s v="DE30"/>
    <x v="1"/>
    <x v="3"/>
    <n v="100"/>
    <x v="0"/>
    <x v="0"/>
    <x v="1"/>
    <s v="TWh"/>
    <n v="0"/>
  </r>
  <r>
    <x v="8"/>
    <s v="DE40"/>
    <x v="1"/>
    <x v="3"/>
    <n v="100"/>
    <x v="0"/>
    <x v="0"/>
    <x v="1"/>
    <s v="TWh"/>
    <n v="4.040226702"/>
  </r>
  <r>
    <x v="8"/>
    <s v="DE50"/>
    <x v="1"/>
    <x v="3"/>
    <n v="100"/>
    <x v="0"/>
    <x v="0"/>
    <x v="1"/>
    <s v="TWh"/>
    <n v="0"/>
  </r>
  <r>
    <x v="8"/>
    <s v="DE60"/>
    <x v="1"/>
    <x v="3"/>
    <n v="100"/>
    <x v="0"/>
    <x v="0"/>
    <x v="1"/>
    <s v="TWh"/>
    <n v="0"/>
  </r>
  <r>
    <x v="8"/>
    <s v="DE71"/>
    <x v="1"/>
    <x v="3"/>
    <n v="100"/>
    <x v="0"/>
    <x v="0"/>
    <x v="1"/>
    <s v="TWh"/>
    <n v="0.19267626800000001"/>
  </r>
  <r>
    <x v="8"/>
    <s v="DE72"/>
    <x v="1"/>
    <x v="3"/>
    <n v="100"/>
    <x v="0"/>
    <x v="0"/>
    <x v="1"/>
    <s v="TWh"/>
    <n v="0.58819406500000004"/>
  </r>
  <r>
    <x v="8"/>
    <s v="DE73"/>
    <x v="1"/>
    <x v="3"/>
    <n v="100"/>
    <x v="0"/>
    <x v="0"/>
    <x v="1"/>
    <s v="TWh"/>
    <n v="1.0367494100000001"/>
  </r>
  <r>
    <x v="8"/>
    <s v="DE80"/>
    <x v="1"/>
    <x v="3"/>
    <n v="100"/>
    <x v="0"/>
    <x v="0"/>
    <x v="1"/>
    <s v="TWh"/>
    <n v="0"/>
  </r>
  <r>
    <x v="8"/>
    <s v="DE91"/>
    <x v="1"/>
    <x v="3"/>
    <n v="100"/>
    <x v="0"/>
    <x v="0"/>
    <x v="1"/>
    <s v="TWh"/>
    <n v="1.2386116979999999"/>
  </r>
  <r>
    <x v="8"/>
    <s v="DE92"/>
    <x v="1"/>
    <x v="3"/>
    <n v="100"/>
    <x v="0"/>
    <x v="0"/>
    <x v="1"/>
    <s v="TWh"/>
    <n v="0.30399702099999998"/>
  </r>
  <r>
    <x v="8"/>
    <s v="DE93"/>
    <x v="1"/>
    <x v="3"/>
    <n v="100"/>
    <x v="0"/>
    <x v="0"/>
    <x v="1"/>
    <s v="TWh"/>
    <n v="1.060371967"/>
  </r>
  <r>
    <x v="8"/>
    <s v="DE94"/>
    <x v="1"/>
    <x v="3"/>
    <n v="100"/>
    <x v="0"/>
    <x v="0"/>
    <x v="1"/>
    <s v="TWh"/>
    <n v="0"/>
  </r>
  <r>
    <x v="8"/>
    <s v="DEA1"/>
    <x v="1"/>
    <x v="3"/>
    <n v="100"/>
    <x v="0"/>
    <x v="0"/>
    <x v="1"/>
    <s v="TWh"/>
    <n v="0"/>
  </r>
  <r>
    <x v="8"/>
    <s v="DEA2"/>
    <x v="1"/>
    <x v="3"/>
    <n v="100"/>
    <x v="0"/>
    <x v="0"/>
    <x v="1"/>
    <s v="TWh"/>
    <n v="8.9071809000000002E-2"/>
  </r>
  <r>
    <x v="8"/>
    <s v="DEA3"/>
    <x v="1"/>
    <x v="3"/>
    <n v="100"/>
    <x v="0"/>
    <x v="0"/>
    <x v="1"/>
    <s v="TWh"/>
    <n v="0"/>
  </r>
  <r>
    <x v="8"/>
    <s v="DEA4"/>
    <x v="1"/>
    <x v="3"/>
    <n v="100"/>
    <x v="0"/>
    <x v="0"/>
    <x v="1"/>
    <s v="TWh"/>
    <n v="0.68342492600000004"/>
  </r>
  <r>
    <x v="8"/>
    <s v="DEA5"/>
    <x v="1"/>
    <x v="3"/>
    <n v="100"/>
    <x v="0"/>
    <x v="0"/>
    <x v="1"/>
    <s v="TWh"/>
    <n v="0.31298171899999999"/>
  </r>
  <r>
    <x v="8"/>
    <s v="DEB1"/>
    <x v="1"/>
    <x v="3"/>
    <n v="100"/>
    <x v="0"/>
    <x v="0"/>
    <x v="1"/>
    <s v="TWh"/>
    <n v="0.56949822800000005"/>
  </r>
  <r>
    <x v="8"/>
    <s v="DEB2"/>
    <x v="1"/>
    <x v="3"/>
    <n v="100"/>
    <x v="0"/>
    <x v="0"/>
    <x v="1"/>
    <s v="TWh"/>
    <n v="0.31145824300000002"/>
  </r>
  <r>
    <x v="8"/>
    <s v="DEB3"/>
    <x v="1"/>
    <x v="3"/>
    <n v="100"/>
    <x v="0"/>
    <x v="0"/>
    <x v="1"/>
    <s v="TWh"/>
    <n v="1.118870885"/>
  </r>
  <r>
    <x v="8"/>
    <s v="DED2"/>
    <x v="1"/>
    <x v="3"/>
    <n v="100"/>
    <x v="0"/>
    <x v="0"/>
    <x v="1"/>
    <s v="TWh"/>
    <n v="1.088803003"/>
  </r>
  <r>
    <x v="8"/>
    <s v="DED4"/>
    <x v="1"/>
    <x v="3"/>
    <n v="100"/>
    <x v="0"/>
    <x v="0"/>
    <x v="1"/>
    <s v="TWh"/>
    <n v="2.2730754759999998"/>
  </r>
  <r>
    <x v="8"/>
    <s v="DED5"/>
    <x v="1"/>
    <x v="3"/>
    <n v="100"/>
    <x v="0"/>
    <x v="0"/>
    <x v="1"/>
    <s v="TWh"/>
    <n v="0.20029255000000001"/>
  </r>
  <r>
    <x v="8"/>
    <s v="DEE0"/>
    <x v="1"/>
    <x v="3"/>
    <n v="100"/>
    <x v="0"/>
    <x v="0"/>
    <x v="1"/>
    <s v="TWh"/>
    <n v="4.675487682"/>
  </r>
  <r>
    <x v="8"/>
    <s v="DEF0"/>
    <x v="1"/>
    <x v="3"/>
    <n v="100"/>
    <x v="0"/>
    <x v="0"/>
    <x v="1"/>
    <s v="TWh"/>
    <n v="0"/>
  </r>
  <r>
    <x v="8"/>
    <s v="DEG0"/>
    <x v="1"/>
    <x v="3"/>
    <n v="100"/>
    <x v="0"/>
    <x v="0"/>
    <x v="1"/>
    <s v="TWh"/>
    <n v="4.4826562499999998"/>
  </r>
  <r>
    <x v="9"/>
    <s v="EL30"/>
    <x v="1"/>
    <x v="3"/>
    <n v="100"/>
    <x v="0"/>
    <x v="0"/>
    <x v="1"/>
    <s v="TWh"/>
    <n v="1.920758824"/>
  </r>
  <r>
    <x v="9"/>
    <s v="EL41"/>
    <x v="1"/>
    <x v="3"/>
    <n v="100"/>
    <x v="0"/>
    <x v="0"/>
    <x v="1"/>
    <s v="TWh"/>
    <n v="0"/>
  </r>
  <r>
    <x v="9"/>
    <s v="EL42"/>
    <x v="1"/>
    <x v="3"/>
    <n v="100"/>
    <x v="0"/>
    <x v="0"/>
    <x v="1"/>
    <s v="TWh"/>
    <n v="0"/>
  </r>
  <r>
    <x v="9"/>
    <s v="EL43"/>
    <x v="1"/>
    <x v="3"/>
    <n v="100"/>
    <x v="0"/>
    <x v="0"/>
    <x v="1"/>
    <s v="TWh"/>
    <n v="9.0584225059999994"/>
  </r>
  <r>
    <x v="9"/>
    <s v="EL51"/>
    <x v="1"/>
    <x v="3"/>
    <n v="100"/>
    <x v="0"/>
    <x v="0"/>
    <x v="1"/>
    <s v="TWh"/>
    <n v="8.9369176469999996"/>
  </r>
  <r>
    <x v="9"/>
    <s v="EL52"/>
    <x v="1"/>
    <x v="3"/>
    <n v="100"/>
    <x v="0"/>
    <x v="0"/>
    <x v="1"/>
    <s v="TWh"/>
    <n v="19.129375176"/>
  </r>
  <r>
    <x v="9"/>
    <s v="EL53"/>
    <x v="1"/>
    <x v="3"/>
    <n v="100"/>
    <x v="0"/>
    <x v="0"/>
    <x v="1"/>
    <s v="TWh"/>
    <n v="9.6528763919999996"/>
  </r>
  <r>
    <x v="9"/>
    <s v="EL54"/>
    <x v="1"/>
    <x v="3"/>
    <n v="100"/>
    <x v="0"/>
    <x v="0"/>
    <x v="1"/>
    <s v="TWh"/>
    <n v="3.938996801"/>
  </r>
  <r>
    <x v="9"/>
    <s v="EL61"/>
    <x v="1"/>
    <x v="3"/>
    <n v="100"/>
    <x v="0"/>
    <x v="0"/>
    <x v="1"/>
    <s v="TWh"/>
    <n v="21.336093728000002"/>
  </r>
  <r>
    <x v="9"/>
    <s v="EL62"/>
    <x v="1"/>
    <x v="3"/>
    <n v="100"/>
    <x v="0"/>
    <x v="0"/>
    <x v="1"/>
    <s v="TWh"/>
    <n v="2.1149034599999998"/>
  </r>
  <r>
    <x v="9"/>
    <s v="EL63"/>
    <x v="1"/>
    <x v="3"/>
    <n v="100"/>
    <x v="0"/>
    <x v="0"/>
    <x v="1"/>
    <s v="TWh"/>
    <n v="12.209314399"/>
  </r>
  <r>
    <x v="9"/>
    <s v="EL64"/>
    <x v="1"/>
    <x v="3"/>
    <n v="100"/>
    <x v="0"/>
    <x v="0"/>
    <x v="1"/>
    <s v="TWh"/>
    <n v="15.710005348999999"/>
  </r>
  <r>
    <x v="9"/>
    <s v="EL65"/>
    <x v="1"/>
    <x v="3"/>
    <n v="100"/>
    <x v="0"/>
    <x v="0"/>
    <x v="1"/>
    <s v="TWh"/>
    <n v="18.112845881999998"/>
  </r>
  <r>
    <x v="24"/>
    <s v="HU10"/>
    <x v="1"/>
    <x v="3"/>
    <n v="100"/>
    <x v="0"/>
    <x v="0"/>
    <x v="1"/>
    <s v="TWh"/>
    <n v="6.0811404710000003"/>
  </r>
  <r>
    <x v="24"/>
    <s v="HU21"/>
    <x v="1"/>
    <x v="3"/>
    <n v="100"/>
    <x v="0"/>
    <x v="0"/>
    <x v="1"/>
    <s v="TWh"/>
    <n v="0"/>
  </r>
  <r>
    <x v="24"/>
    <s v="HU22"/>
    <x v="1"/>
    <x v="3"/>
    <n v="100"/>
    <x v="0"/>
    <x v="0"/>
    <x v="1"/>
    <s v="TWh"/>
    <n v="0.196681513"/>
  </r>
  <r>
    <x v="24"/>
    <s v="HU23"/>
    <x v="1"/>
    <x v="3"/>
    <n v="100"/>
    <x v="0"/>
    <x v="0"/>
    <x v="1"/>
    <s v="TWh"/>
    <n v="2.6732097389999998"/>
  </r>
  <r>
    <x v="24"/>
    <s v="HU31"/>
    <x v="1"/>
    <x v="3"/>
    <n v="100"/>
    <x v="0"/>
    <x v="0"/>
    <x v="1"/>
    <s v="TWh"/>
    <n v="11.425858550999999"/>
  </r>
  <r>
    <x v="24"/>
    <s v="HU32"/>
    <x v="1"/>
    <x v="3"/>
    <n v="100"/>
    <x v="0"/>
    <x v="0"/>
    <x v="1"/>
    <s v="TWh"/>
    <n v="44.094851294000001"/>
  </r>
  <r>
    <x v="24"/>
    <s v="HU33"/>
    <x v="1"/>
    <x v="3"/>
    <n v="100"/>
    <x v="0"/>
    <x v="0"/>
    <x v="1"/>
    <s v="TWh"/>
    <n v="41.056681140000002"/>
  </r>
  <r>
    <x v="10"/>
    <s v="IE01"/>
    <x v="1"/>
    <x v="3"/>
    <n v="100"/>
    <x v="0"/>
    <x v="0"/>
    <x v="1"/>
    <s v="TWh"/>
    <n v="0"/>
  </r>
  <r>
    <x v="10"/>
    <s v="IE02"/>
    <x v="1"/>
    <x v="3"/>
    <n v="100"/>
    <x v="0"/>
    <x v="0"/>
    <x v="1"/>
    <s v="TWh"/>
    <n v="0"/>
  </r>
  <r>
    <x v="11"/>
    <s v="ITC1"/>
    <x v="1"/>
    <x v="3"/>
    <n v="100"/>
    <x v="0"/>
    <x v="0"/>
    <x v="1"/>
    <s v="TWh"/>
    <n v="2.1752271150000002"/>
  </r>
  <r>
    <x v="11"/>
    <s v="ITC2"/>
    <x v="1"/>
    <x v="3"/>
    <n v="100"/>
    <x v="0"/>
    <x v="0"/>
    <x v="1"/>
    <s v="TWh"/>
    <n v="0.64907809599999999"/>
  </r>
  <r>
    <x v="11"/>
    <s v="ITC3"/>
    <x v="1"/>
    <x v="3"/>
    <n v="100"/>
    <x v="0"/>
    <x v="0"/>
    <x v="1"/>
    <s v="TWh"/>
    <n v="0.20244647700000001"/>
  </r>
  <r>
    <x v="11"/>
    <s v="ITC4"/>
    <x v="1"/>
    <x v="3"/>
    <n v="100"/>
    <x v="0"/>
    <x v="0"/>
    <x v="1"/>
    <s v="TWh"/>
    <n v="0.800767059"/>
  </r>
  <r>
    <x v="11"/>
    <s v="ITF1"/>
    <x v="1"/>
    <x v="3"/>
    <n v="100"/>
    <x v="0"/>
    <x v="0"/>
    <x v="1"/>
    <s v="TWh"/>
    <n v="2.4079767510000001"/>
  </r>
  <r>
    <x v="11"/>
    <s v="ITF2"/>
    <x v="1"/>
    <x v="3"/>
    <n v="100"/>
    <x v="0"/>
    <x v="0"/>
    <x v="1"/>
    <s v="TWh"/>
    <n v="2.540499106"/>
  </r>
  <r>
    <x v="11"/>
    <s v="ITF3"/>
    <x v="1"/>
    <x v="3"/>
    <n v="100"/>
    <x v="0"/>
    <x v="0"/>
    <x v="1"/>
    <s v="TWh"/>
    <n v="3.7121726800000001"/>
  </r>
  <r>
    <x v="11"/>
    <s v="ITF4"/>
    <x v="1"/>
    <x v="3"/>
    <n v="100"/>
    <x v="0"/>
    <x v="0"/>
    <x v="1"/>
    <s v="TWh"/>
    <n v="6.2120654340000003"/>
  </r>
  <r>
    <x v="11"/>
    <s v="ITF5"/>
    <x v="1"/>
    <x v="3"/>
    <n v="100"/>
    <x v="0"/>
    <x v="0"/>
    <x v="1"/>
    <s v="TWh"/>
    <n v="9.0537176469999991"/>
  </r>
  <r>
    <x v="11"/>
    <s v="ITF6"/>
    <x v="1"/>
    <x v="3"/>
    <n v="100"/>
    <x v="0"/>
    <x v="0"/>
    <x v="1"/>
    <s v="TWh"/>
    <n v="7.4087313530000003"/>
  </r>
  <r>
    <x v="11"/>
    <s v="ITG1"/>
    <x v="1"/>
    <x v="3"/>
    <n v="100"/>
    <x v="0"/>
    <x v="0"/>
    <x v="1"/>
    <s v="TWh"/>
    <n v="31.412736223"/>
  </r>
  <r>
    <x v="11"/>
    <s v="ITG2"/>
    <x v="1"/>
    <x v="3"/>
    <n v="100"/>
    <x v="0"/>
    <x v="0"/>
    <x v="1"/>
    <s v="TWh"/>
    <n v="21.966447175999999"/>
  </r>
  <r>
    <x v="11"/>
    <s v="ITH1"/>
    <x v="1"/>
    <x v="3"/>
    <n v="100"/>
    <x v="0"/>
    <x v="0"/>
    <x v="1"/>
    <s v="TWh"/>
    <n v="0.63457444399999996"/>
  </r>
  <r>
    <x v="11"/>
    <s v="ITH2"/>
    <x v="1"/>
    <x v="3"/>
    <n v="100"/>
    <x v="0"/>
    <x v="0"/>
    <x v="1"/>
    <s v="TWh"/>
    <n v="0.52805128599999995"/>
  </r>
  <r>
    <x v="11"/>
    <s v="ITH3"/>
    <x v="1"/>
    <x v="3"/>
    <n v="100"/>
    <x v="0"/>
    <x v="0"/>
    <x v="1"/>
    <s v="TWh"/>
    <n v="2.6451398130000001"/>
  </r>
  <r>
    <x v="11"/>
    <s v="ITH4"/>
    <x v="1"/>
    <x v="3"/>
    <n v="100"/>
    <x v="0"/>
    <x v="0"/>
    <x v="1"/>
    <s v="TWh"/>
    <n v="0.26650211299999998"/>
  </r>
  <r>
    <x v="11"/>
    <s v="ITH5"/>
    <x v="1"/>
    <x v="3"/>
    <n v="100"/>
    <x v="0"/>
    <x v="0"/>
    <x v="1"/>
    <s v="TWh"/>
    <n v="3.971791987"/>
  </r>
  <r>
    <x v="11"/>
    <s v="ITI1"/>
    <x v="1"/>
    <x v="3"/>
    <n v="100"/>
    <x v="0"/>
    <x v="0"/>
    <x v="1"/>
    <s v="TWh"/>
    <n v="11.378250137"/>
  </r>
  <r>
    <x v="11"/>
    <s v="ITI2"/>
    <x v="1"/>
    <x v="3"/>
    <n v="100"/>
    <x v="0"/>
    <x v="0"/>
    <x v="1"/>
    <s v="TWh"/>
    <n v="4.4715400680000004"/>
  </r>
  <r>
    <x v="11"/>
    <s v="ITI3"/>
    <x v="1"/>
    <x v="3"/>
    <n v="100"/>
    <x v="0"/>
    <x v="0"/>
    <x v="1"/>
    <s v="TWh"/>
    <n v="4.650881472"/>
  </r>
  <r>
    <x v="11"/>
    <s v="ITI4"/>
    <x v="1"/>
    <x v="3"/>
    <n v="100"/>
    <x v="0"/>
    <x v="0"/>
    <x v="1"/>
    <s v="TWh"/>
    <n v="5.6469033890000002"/>
  </r>
  <r>
    <x v="11"/>
    <s v="SM00"/>
    <x v="1"/>
    <x v="3"/>
    <n v="100"/>
    <x v="0"/>
    <x v="0"/>
    <x v="1"/>
    <s v="TWh"/>
    <n v="6.6732843E-2"/>
  </r>
  <r>
    <x v="12"/>
    <s v="LV00"/>
    <x v="1"/>
    <x v="3"/>
    <n v="100"/>
    <x v="0"/>
    <x v="0"/>
    <x v="1"/>
    <s v="TWh"/>
    <n v="0"/>
  </r>
  <r>
    <x v="13"/>
    <s v="LT00"/>
    <x v="1"/>
    <x v="3"/>
    <n v="100"/>
    <x v="0"/>
    <x v="0"/>
    <x v="1"/>
    <s v="TWh"/>
    <n v="0"/>
  </r>
  <r>
    <x v="25"/>
    <s v="LU00"/>
    <x v="1"/>
    <x v="3"/>
    <n v="100"/>
    <x v="0"/>
    <x v="0"/>
    <x v="1"/>
    <s v="TWh"/>
    <n v="0.17437552941176479"/>
  </r>
  <r>
    <x v="14"/>
    <s v="MT00"/>
    <x v="1"/>
    <x v="3"/>
    <n v="100"/>
    <x v="0"/>
    <x v="0"/>
    <x v="1"/>
    <s v="TWh"/>
    <n v="0"/>
  </r>
  <r>
    <x v="15"/>
    <s v="NL11"/>
    <x v="1"/>
    <x v="3"/>
    <n v="100"/>
    <x v="0"/>
    <x v="0"/>
    <x v="1"/>
    <s v="TWh"/>
    <n v="0"/>
  </r>
  <r>
    <x v="15"/>
    <s v="NL12"/>
    <x v="1"/>
    <x v="3"/>
    <n v="100"/>
    <x v="0"/>
    <x v="0"/>
    <x v="1"/>
    <s v="TWh"/>
    <n v="0"/>
  </r>
  <r>
    <x v="15"/>
    <s v="NL13"/>
    <x v="1"/>
    <x v="3"/>
    <n v="100"/>
    <x v="0"/>
    <x v="0"/>
    <x v="1"/>
    <s v="TWh"/>
    <n v="0"/>
  </r>
  <r>
    <x v="15"/>
    <s v="NL21"/>
    <x v="1"/>
    <x v="3"/>
    <n v="100"/>
    <x v="0"/>
    <x v="0"/>
    <x v="1"/>
    <s v="TWh"/>
    <n v="0"/>
  </r>
  <r>
    <x v="15"/>
    <s v="NL22"/>
    <x v="1"/>
    <x v="3"/>
    <n v="100"/>
    <x v="0"/>
    <x v="0"/>
    <x v="1"/>
    <s v="TWh"/>
    <n v="0"/>
  </r>
  <r>
    <x v="15"/>
    <s v="NL23"/>
    <x v="1"/>
    <x v="3"/>
    <n v="100"/>
    <x v="0"/>
    <x v="0"/>
    <x v="1"/>
    <s v="TWh"/>
    <n v="0"/>
  </r>
  <r>
    <x v="15"/>
    <s v="NL31"/>
    <x v="1"/>
    <x v="3"/>
    <n v="100"/>
    <x v="0"/>
    <x v="0"/>
    <x v="1"/>
    <s v="TWh"/>
    <n v="0"/>
  </r>
  <r>
    <x v="15"/>
    <s v="NL32"/>
    <x v="1"/>
    <x v="3"/>
    <n v="100"/>
    <x v="0"/>
    <x v="0"/>
    <x v="1"/>
    <s v="TWh"/>
    <n v="0"/>
  </r>
  <r>
    <x v="15"/>
    <s v="NL33"/>
    <x v="1"/>
    <x v="3"/>
    <n v="100"/>
    <x v="0"/>
    <x v="0"/>
    <x v="1"/>
    <s v="TWh"/>
    <n v="0"/>
  </r>
  <r>
    <x v="15"/>
    <s v="NL34"/>
    <x v="1"/>
    <x v="3"/>
    <n v="100"/>
    <x v="0"/>
    <x v="0"/>
    <x v="1"/>
    <s v="TWh"/>
    <n v="0"/>
  </r>
  <r>
    <x v="15"/>
    <s v="NL41"/>
    <x v="1"/>
    <x v="3"/>
    <n v="100"/>
    <x v="0"/>
    <x v="0"/>
    <x v="1"/>
    <s v="TWh"/>
    <n v="0"/>
  </r>
  <r>
    <x v="15"/>
    <s v="NL42"/>
    <x v="1"/>
    <x v="3"/>
    <n v="100"/>
    <x v="0"/>
    <x v="0"/>
    <x v="1"/>
    <s v="TWh"/>
    <n v="0"/>
  </r>
  <r>
    <x v="16"/>
    <s v="PL11"/>
    <x v="1"/>
    <x v="3"/>
    <n v="100"/>
    <x v="0"/>
    <x v="0"/>
    <x v="1"/>
    <s v="TWh"/>
    <n v="0"/>
  </r>
  <r>
    <x v="16"/>
    <s v="PL12"/>
    <x v="1"/>
    <x v="3"/>
    <n v="100"/>
    <x v="0"/>
    <x v="0"/>
    <x v="1"/>
    <s v="TWh"/>
    <n v="0"/>
  </r>
  <r>
    <x v="16"/>
    <s v="PL21"/>
    <x v="1"/>
    <x v="3"/>
    <n v="100"/>
    <x v="0"/>
    <x v="0"/>
    <x v="1"/>
    <s v="TWh"/>
    <n v="1.2579617649999999"/>
  </r>
  <r>
    <x v="16"/>
    <s v="PL22"/>
    <x v="1"/>
    <x v="3"/>
    <n v="100"/>
    <x v="0"/>
    <x v="0"/>
    <x v="1"/>
    <s v="TWh"/>
    <n v="0.16755110300000001"/>
  </r>
  <r>
    <x v="16"/>
    <s v="PL31"/>
    <x v="1"/>
    <x v="3"/>
    <n v="100"/>
    <x v="0"/>
    <x v="0"/>
    <x v="1"/>
    <s v="TWh"/>
    <n v="0"/>
  </r>
  <r>
    <x v="16"/>
    <s v="PL32"/>
    <x v="1"/>
    <x v="3"/>
    <n v="100"/>
    <x v="0"/>
    <x v="0"/>
    <x v="1"/>
    <s v="TWh"/>
    <n v="2.3024376719999999"/>
  </r>
  <r>
    <x v="16"/>
    <s v="PL33"/>
    <x v="1"/>
    <x v="3"/>
    <n v="100"/>
    <x v="0"/>
    <x v="0"/>
    <x v="1"/>
    <s v="TWh"/>
    <n v="0.31214585299999997"/>
  </r>
  <r>
    <x v="16"/>
    <s v="PL34"/>
    <x v="1"/>
    <x v="3"/>
    <n v="100"/>
    <x v="0"/>
    <x v="0"/>
    <x v="1"/>
    <s v="TWh"/>
    <n v="0"/>
  </r>
  <r>
    <x v="16"/>
    <s v="PL41"/>
    <x v="1"/>
    <x v="3"/>
    <n v="100"/>
    <x v="0"/>
    <x v="0"/>
    <x v="1"/>
    <s v="TWh"/>
    <n v="0"/>
  </r>
  <r>
    <x v="16"/>
    <s v="PL42"/>
    <x v="1"/>
    <x v="3"/>
    <n v="100"/>
    <x v="0"/>
    <x v="0"/>
    <x v="1"/>
    <s v="TWh"/>
    <n v="0"/>
  </r>
  <r>
    <x v="16"/>
    <s v="PL43"/>
    <x v="1"/>
    <x v="3"/>
    <n v="100"/>
    <x v="0"/>
    <x v="0"/>
    <x v="1"/>
    <s v="TWh"/>
    <n v="2.5298107060000001"/>
  </r>
  <r>
    <x v="16"/>
    <s v="PL51"/>
    <x v="1"/>
    <x v="3"/>
    <n v="100"/>
    <x v="0"/>
    <x v="0"/>
    <x v="1"/>
    <s v="TWh"/>
    <n v="0"/>
  </r>
  <r>
    <x v="16"/>
    <s v="PL52"/>
    <x v="1"/>
    <x v="3"/>
    <n v="100"/>
    <x v="0"/>
    <x v="0"/>
    <x v="1"/>
    <s v="TWh"/>
    <n v="0"/>
  </r>
  <r>
    <x v="16"/>
    <s v="PL61"/>
    <x v="1"/>
    <x v="3"/>
    <n v="100"/>
    <x v="0"/>
    <x v="0"/>
    <x v="1"/>
    <s v="TWh"/>
    <n v="0"/>
  </r>
  <r>
    <x v="16"/>
    <s v="PL62"/>
    <x v="1"/>
    <x v="3"/>
    <n v="100"/>
    <x v="0"/>
    <x v="0"/>
    <x v="1"/>
    <s v="TWh"/>
    <n v="0"/>
  </r>
  <r>
    <x v="16"/>
    <s v="PL63"/>
    <x v="1"/>
    <x v="3"/>
    <n v="100"/>
    <x v="0"/>
    <x v="0"/>
    <x v="1"/>
    <s v="TWh"/>
    <n v="0"/>
  </r>
  <r>
    <x v="17"/>
    <s v="PT11"/>
    <x v="1"/>
    <x v="3"/>
    <n v="100"/>
    <x v="0"/>
    <x v="0"/>
    <x v="1"/>
    <s v="TWh"/>
    <n v="5.5664131760000002"/>
  </r>
  <r>
    <x v="17"/>
    <s v="PT15"/>
    <x v="1"/>
    <x v="3"/>
    <n v="100"/>
    <x v="0"/>
    <x v="0"/>
    <x v="1"/>
    <s v="TWh"/>
    <n v="0.77937474100000004"/>
  </r>
  <r>
    <x v="17"/>
    <s v="PT16"/>
    <x v="1"/>
    <x v="3"/>
    <n v="100"/>
    <x v="0"/>
    <x v="0"/>
    <x v="1"/>
    <s v="TWh"/>
    <n v="7.8153415180000003"/>
  </r>
  <r>
    <x v="17"/>
    <s v="PT17"/>
    <x v="1"/>
    <x v="3"/>
    <n v="100"/>
    <x v="0"/>
    <x v="0"/>
    <x v="1"/>
    <s v="TWh"/>
    <n v="7.5486376999999993E-2"/>
  </r>
  <r>
    <x v="17"/>
    <s v="PT18"/>
    <x v="1"/>
    <x v="3"/>
    <n v="100"/>
    <x v="0"/>
    <x v="0"/>
    <x v="1"/>
    <s v="TWh"/>
    <n v="47.753783059"/>
  </r>
  <r>
    <x v="18"/>
    <s v="RO11"/>
    <x v="1"/>
    <x v="3"/>
    <n v="100"/>
    <x v="0"/>
    <x v="0"/>
    <x v="1"/>
    <s v="TWh"/>
    <n v="17.591153908999999"/>
  </r>
  <r>
    <x v="18"/>
    <s v="RO12"/>
    <x v="1"/>
    <x v="3"/>
    <n v="100"/>
    <x v="0"/>
    <x v="0"/>
    <x v="1"/>
    <s v="TWh"/>
    <n v="13.259363326000001"/>
  </r>
  <r>
    <x v="18"/>
    <s v="RO21"/>
    <x v="1"/>
    <x v="3"/>
    <n v="100"/>
    <x v="0"/>
    <x v="0"/>
    <x v="1"/>
    <s v="TWh"/>
    <n v="19.824061110999999"/>
  </r>
  <r>
    <x v="18"/>
    <s v="RO22"/>
    <x v="1"/>
    <x v="3"/>
    <n v="100"/>
    <x v="0"/>
    <x v="0"/>
    <x v="1"/>
    <s v="TWh"/>
    <n v="25.942632561"/>
  </r>
  <r>
    <x v="18"/>
    <s v="RO31"/>
    <x v="1"/>
    <x v="3"/>
    <n v="100"/>
    <x v="0"/>
    <x v="0"/>
    <x v="1"/>
    <s v="TWh"/>
    <n v="55.109337641000003"/>
  </r>
  <r>
    <x v="18"/>
    <s v="RO32"/>
    <x v="1"/>
    <x v="3"/>
    <n v="100"/>
    <x v="0"/>
    <x v="0"/>
    <x v="1"/>
    <s v="TWh"/>
    <n v="2.0115834370000001"/>
  </r>
  <r>
    <x v="18"/>
    <s v="RO41"/>
    <x v="1"/>
    <x v="3"/>
    <n v="100"/>
    <x v="0"/>
    <x v="0"/>
    <x v="1"/>
    <s v="TWh"/>
    <n v="33.026350110999999"/>
  </r>
  <r>
    <x v="18"/>
    <s v="RO42"/>
    <x v="1"/>
    <x v="3"/>
    <n v="100"/>
    <x v="0"/>
    <x v="0"/>
    <x v="1"/>
    <s v="TWh"/>
    <n v="29.526125568000001"/>
  </r>
  <r>
    <x v="26"/>
    <s v="SK01"/>
    <x v="1"/>
    <x v="3"/>
    <n v="100"/>
    <x v="0"/>
    <x v="0"/>
    <x v="1"/>
    <s v="TWh"/>
    <n v="0"/>
  </r>
  <r>
    <x v="26"/>
    <s v="SK02"/>
    <x v="1"/>
    <x v="3"/>
    <n v="100"/>
    <x v="0"/>
    <x v="0"/>
    <x v="1"/>
    <s v="TWh"/>
    <n v="1.7872607570000001"/>
  </r>
  <r>
    <x v="26"/>
    <s v="SK03"/>
    <x v="1"/>
    <x v="3"/>
    <n v="100"/>
    <x v="0"/>
    <x v="0"/>
    <x v="1"/>
    <s v="TWh"/>
    <n v="2.086214612"/>
  </r>
  <r>
    <x v="26"/>
    <s v="SK04"/>
    <x v="1"/>
    <x v="3"/>
    <n v="100"/>
    <x v="0"/>
    <x v="0"/>
    <x v="1"/>
    <s v="TWh"/>
    <n v="2.8746455289999999"/>
  </r>
  <r>
    <x v="27"/>
    <s v="SI03"/>
    <x v="1"/>
    <x v="3"/>
    <n v="100"/>
    <x v="0"/>
    <x v="0"/>
    <x v="1"/>
    <s v="TWh"/>
    <n v="2.4424880099999999"/>
  </r>
  <r>
    <x v="27"/>
    <s v="SI04"/>
    <x v="1"/>
    <x v="3"/>
    <n v="100"/>
    <x v="0"/>
    <x v="0"/>
    <x v="1"/>
    <s v="TWh"/>
    <n v="0.13773906"/>
  </r>
  <r>
    <x v="19"/>
    <s v="AD00"/>
    <x v="1"/>
    <x v="3"/>
    <n v="100"/>
    <x v="0"/>
    <x v="0"/>
    <x v="1"/>
    <s v="TWh"/>
    <n v="0.158293243"/>
  </r>
  <r>
    <x v="19"/>
    <s v="ES11"/>
    <x v="1"/>
    <x v="3"/>
    <n v="100"/>
    <x v="0"/>
    <x v="0"/>
    <x v="1"/>
    <s v="TWh"/>
    <n v="4.8154235290000003"/>
  </r>
  <r>
    <x v="19"/>
    <s v="ES12"/>
    <x v="1"/>
    <x v="3"/>
    <n v="100"/>
    <x v="0"/>
    <x v="0"/>
    <x v="1"/>
    <s v="TWh"/>
    <n v="1.9931908920000001"/>
  </r>
  <r>
    <x v="19"/>
    <s v="ES13"/>
    <x v="1"/>
    <x v="3"/>
    <n v="100"/>
    <x v="0"/>
    <x v="0"/>
    <x v="1"/>
    <s v="TWh"/>
    <n v="0.88451355499999995"/>
  </r>
  <r>
    <x v="19"/>
    <s v="ES21"/>
    <x v="1"/>
    <x v="3"/>
    <n v="100"/>
    <x v="0"/>
    <x v="0"/>
    <x v="1"/>
    <s v="TWh"/>
    <n v="0.92539716000000005"/>
  </r>
  <r>
    <x v="19"/>
    <s v="ES22"/>
    <x v="1"/>
    <x v="3"/>
    <n v="100"/>
    <x v="0"/>
    <x v="0"/>
    <x v="1"/>
    <s v="TWh"/>
    <n v="3.0408546379999999"/>
  </r>
  <r>
    <x v="19"/>
    <s v="ES23"/>
    <x v="1"/>
    <x v="3"/>
    <n v="100"/>
    <x v="0"/>
    <x v="0"/>
    <x v="1"/>
    <s v="TWh"/>
    <n v="1.6391804619999999"/>
  </r>
  <r>
    <x v="19"/>
    <s v="ES24"/>
    <x v="1"/>
    <x v="3"/>
    <n v="100"/>
    <x v="0"/>
    <x v="0"/>
    <x v="1"/>
    <s v="TWh"/>
    <n v="22.737849883999999"/>
  </r>
  <r>
    <x v="19"/>
    <s v="ES30"/>
    <x v="1"/>
    <x v="3"/>
    <n v="100"/>
    <x v="0"/>
    <x v="0"/>
    <x v="1"/>
    <s v="TWh"/>
    <n v="2.6527460920000001"/>
  </r>
  <r>
    <x v="19"/>
    <s v="ES41"/>
    <x v="1"/>
    <x v="3"/>
    <n v="100"/>
    <x v="0"/>
    <x v="0"/>
    <x v="1"/>
    <s v="TWh"/>
    <n v="53.878226056000003"/>
  </r>
  <r>
    <x v="19"/>
    <s v="ES42"/>
    <x v="1"/>
    <x v="3"/>
    <n v="100"/>
    <x v="0"/>
    <x v="0"/>
    <x v="1"/>
    <s v="TWh"/>
    <n v="102.45301688000001"/>
  </r>
  <r>
    <x v="19"/>
    <s v="ES43"/>
    <x v="1"/>
    <x v="3"/>
    <n v="100"/>
    <x v="0"/>
    <x v="0"/>
    <x v="1"/>
    <s v="TWh"/>
    <n v="95.507166448999996"/>
  </r>
  <r>
    <x v="19"/>
    <s v="ES51"/>
    <x v="1"/>
    <x v="3"/>
    <n v="100"/>
    <x v="0"/>
    <x v="0"/>
    <x v="1"/>
    <s v="TWh"/>
    <n v="20.597003852"/>
  </r>
  <r>
    <x v="19"/>
    <s v="ES52"/>
    <x v="1"/>
    <x v="3"/>
    <n v="100"/>
    <x v="0"/>
    <x v="0"/>
    <x v="1"/>
    <s v="TWh"/>
    <n v="18.960247059"/>
  </r>
  <r>
    <x v="19"/>
    <s v="ES53"/>
    <x v="1"/>
    <x v="3"/>
    <n v="100"/>
    <x v="0"/>
    <x v="0"/>
    <x v="1"/>
    <s v="TWh"/>
    <n v="2.911486086"/>
  </r>
  <r>
    <x v="19"/>
    <s v="ES61"/>
    <x v="1"/>
    <x v="3"/>
    <n v="100"/>
    <x v="0"/>
    <x v="0"/>
    <x v="1"/>
    <s v="TWh"/>
    <n v="110.40140947499999"/>
  </r>
  <r>
    <x v="19"/>
    <s v="ES62"/>
    <x v="1"/>
    <x v="3"/>
    <n v="100"/>
    <x v="0"/>
    <x v="0"/>
    <x v="1"/>
    <s v="TWh"/>
    <n v="20.053429655999999"/>
  </r>
  <r>
    <x v="20"/>
    <s v="SE11"/>
    <x v="1"/>
    <x v="3"/>
    <n v="100"/>
    <x v="0"/>
    <x v="0"/>
    <x v="1"/>
    <s v="TWh"/>
    <n v="0"/>
  </r>
  <r>
    <x v="20"/>
    <s v="SE12"/>
    <x v="1"/>
    <x v="3"/>
    <n v="100"/>
    <x v="0"/>
    <x v="0"/>
    <x v="1"/>
    <s v="TWh"/>
    <n v="0"/>
  </r>
  <r>
    <x v="20"/>
    <s v="SE21"/>
    <x v="1"/>
    <x v="3"/>
    <n v="100"/>
    <x v="0"/>
    <x v="0"/>
    <x v="1"/>
    <s v="TWh"/>
    <n v="1.3616056759999999"/>
  </r>
  <r>
    <x v="20"/>
    <s v="SE22"/>
    <x v="1"/>
    <x v="3"/>
    <n v="100"/>
    <x v="0"/>
    <x v="0"/>
    <x v="1"/>
    <s v="TWh"/>
    <n v="0"/>
  </r>
  <r>
    <x v="20"/>
    <s v="SE23"/>
    <x v="1"/>
    <x v="3"/>
    <n v="100"/>
    <x v="0"/>
    <x v="0"/>
    <x v="1"/>
    <s v="TWh"/>
    <n v="0"/>
  </r>
  <r>
    <x v="20"/>
    <s v="SE31"/>
    <x v="1"/>
    <x v="3"/>
    <n v="100"/>
    <x v="0"/>
    <x v="0"/>
    <x v="1"/>
    <s v="TWh"/>
    <n v="3.7760946180000001"/>
  </r>
  <r>
    <x v="20"/>
    <s v="SE32"/>
    <x v="1"/>
    <x v="3"/>
    <n v="100"/>
    <x v="0"/>
    <x v="0"/>
    <x v="1"/>
    <s v="TWh"/>
    <n v="0"/>
  </r>
  <r>
    <x v="20"/>
    <s v="SE33"/>
    <x v="1"/>
    <x v="3"/>
    <n v="100"/>
    <x v="0"/>
    <x v="0"/>
    <x v="1"/>
    <s v="TWh"/>
    <n v="0"/>
  </r>
  <r>
    <x v="21"/>
    <s v="UKC1"/>
    <x v="1"/>
    <x v="3"/>
    <n v="100"/>
    <x v="0"/>
    <x v="0"/>
    <x v="1"/>
    <s v="TWh"/>
    <n v="0"/>
  </r>
  <r>
    <x v="21"/>
    <s v="UKC2"/>
    <x v="1"/>
    <x v="3"/>
    <n v="100"/>
    <x v="0"/>
    <x v="0"/>
    <x v="1"/>
    <s v="TWh"/>
    <n v="0"/>
  </r>
  <r>
    <x v="21"/>
    <s v="UKD1"/>
    <x v="1"/>
    <x v="3"/>
    <n v="100"/>
    <x v="0"/>
    <x v="0"/>
    <x v="1"/>
    <s v="TWh"/>
    <n v="0"/>
  </r>
  <r>
    <x v="21"/>
    <s v="UKD3"/>
    <x v="1"/>
    <x v="3"/>
    <n v="100"/>
    <x v="0"/>
    <x v="0"/>
    <x v="1"/>
    <s v="TWh"/>
    <n v="0"/>
  </r>
  <r>
    <x v="21"/>
    <s v="UKD4"/>
    <x v="1"/>
    <x v="3"/>
    <n v="100"/>
    <x v="0"/>
    <x v="0"/>
    <x v="1"/>
    <s v="TWh"/>
    <n v="0"/>
  </r>
  <r>
    <x v="21"/>
    <s v="UKD6"/>
    <x v="1"/>
    <x v="3"/>
    <n v="100"/>
    <x v="0"/>
    <x v="0"/>
    <x v="1"/>
    <s v="TWh"/>
    <n v="0"/>
  </r>
  <r>
    <x v="21"/>
    <s v="UKD7"/>
    <x v="1"/>
    <x v="3"/>
    <n v="100"/>
    <x v="0"/>
    <x v="0"/>
    <x v="1"/>
    <s v="TWh"/>
    <n v="0"/>
  </r>
  <r>
    <x v="21"/>
    <s v="UKE1"/>
    <x v="1"/>
    <x v="3"/>
    <n v="100"/>
    <x v="0"/>
    <x v="0"/>
    <x v="1"/>
    <s v="TWh"/>
    <n v="0"/>
  </r>
  <r>
    <x v="21"/>
    <s v="UKE2"/>
    <x v="1"/>
    <x v="3"/>
    <n v="100"/>
    <x v="0"/>
    <x v="0"/>
    <x v="1"/>
    <s v="TWh"/>
    <n v="0"/>
  </r>
  <r>
    <x v="21"/>
    <s v="UKE3"/>
    <x v="1"/>
    <x v="3"/>
    <n v="100"/>
    <x v="0"/>
    <x v="0"/>
    <x v="1"/>
    <s v="TWh"/>
    <n v="0"/>
  </r>
  <r>
    <x v="21"/>
    <s v="UKE4"/>
    <x v="1"/>
    <x v="3"/>
    <n v="100"/>
    <x v="0"/>
    <x v="0"/>
    <x v="1"/>
    <s v="TWh"/>
    <n v="0"/>
  </r>
  <r>
    <x v="21"/>
    <s v="UKF1"/>
    <x v="1"/>
    <x v="3"/>
    <n v="100"/>
    <x v="0"/>
    <x v="0"/>
    <x v="1"/>
    <s v="TWh"/>
    <n v="0"/>
  </r>
  <r>
    <x v="21"/>
    <s v="UKF2"/>
    <x v="1"/>
    <x v="3"/>
    <n v="100"/>
    <x v="0"/>
    <x v="0"/>
    <x v="1"/>
    <s v="TWh"/>
    <n v="0"/>
  </r>
  <r>
    <x v="21"/>
    <s v="UKF3"/>
    <x v="1"/>
    <x v="3"/>
    <n v="100"/>
    <x v="0"/>
    <x v="0"/>
    <x v="1"/>
    <s v="TWh"/>
    <n v="0"/>
  </r>
  <r>
    <x v="21"/>
    <s v="UKG1"/>
    <x v="1"/>
    <x v="3"/>
    <n v="100"/>
    <x v="0"/>
    <x v="0"/>
    <x v="1"/>
    <s v="TWh"/>
    <n v="0"/>
  </r>
  <r>
    <x v="21"/>
    <s v="UKG2"/>
    <x v="1"/>
    <x v="3"/>
    <n v="100"/>
    <x v="0"/>
    <x v="0"/>
    <x v="1"/>
    <s v="TWh"/>
    <n v="0"/>
  </r>
  <r>
    <x v="21"/>
    <s v="UKG3"/>
    <x v="1"/>
    <x v="3"/>
    <n v="100"/>
    <x v="0"/>
    <x v="0"/>
    <x v="1"/>
    <s v="TWh"/>
    <n v="0"/>
  </r>
  <r>
    <x v="21"/>
    <s v="UKH1"/>
    <x v="1"/>
    <x v="3"/>
    <n v="100"/>
    <x v="0"/>
    <x v="0"/>
    <x v="1"/>
    <s v="TWh"/>
    <n v="0"/>
  </r>
  <r>
    <x v="21"/>
    <s v="UKH2"/>
    <x v="1"/>
    <x v="3"/>
    <n v="100"/>
    <x v="0"/>
    <x v="0"/>
    <x v="1"/>
    <s v="TWh"/>
    <n v="0"/>
  </r>
  <r>
    <x v="21"/>
    <s v="UKH3"/>
    <x v="1"/>
    <x v="3"/>
    <n v="100"/>
    <x v="0"/>
    <x v="0"/>
    <x v="1"/>
    <s v="TWh"/>
    <n v="0"/>
  </r>
  <r>
    <x v="21"/>
    <s v="UKI3"/>
    <x v="1"/>
    <x v="3"/>
    <n v="100"/>
    <x v="0"/>
    <x v="0"/>
    <x v="1"/>
    <s v="TWh"/>
    <n v="0"/>
  </r>
  <r>
    <x v="21"/>
    <s v="UKI4"/>
    <x v="1"/>
    <x v="3"/>
    <n v="100"/>
    <x v="0"/>
    <x v="0"/>
    <x v="1"/>
    <s v="TWh"/>
    <n v="0"/>
  </r>
  <r>
    <x v="21"/>
    <s v="UKI5"/>
    <x v="1"/>
    <x v="3"/>
    <n v="100"/>
    <x v="0"/>
    <x v="0"/>
    <x v="1"/>
    <s v="TWh"/>
    <n v="0"/>
  </r>
  <r>
    <x v="21"/>
    <s v="UKI6"/>
    <x v="1"/>
    <x v="3"/>
    <n v="100"/>
    <x v="0"/>
    <x v="0"/>
    <x v="1"/>
    <s v="TWh"/>
    <n v="0"/>
  </r>
  <r>
    <x v="21"/>
    <s v="UKI7"/>
    <x v="1"/>
    <x v="3"/>
    <n v="100"/>
    <x v="0"/>
    <x v="0"/>
    <x v="1"/>
    <s v="TWh"/>
    <n v="0"/>
  </r>
  <r>
    <x v="21"/>
    <s v="UKJ1"/>
    <x v="1"/>
    <x v="3"/>
    <n v="100"/>
    <x v="0"/>
    <x v="0"/>
    <x v="1"/>
    <s v="TWh"/>
    <n v="0"/>
  </r>
  <r>
    <x v="21"/>
    <s v="UKJ2"/>
    <x v="1"/>
    <x v="3"/>
    <n v="100"/>
    <x v="0"/>
    <x v="0"/>
    <x v="1"/>
    <s v="TWh"/>
    <n v="0"/>
  </r>
  <r>
    <x v="21"/>
    <s v="UKJ3"/>
    <x v="1"/>
    <x v="3"/>
    <n v="100"/>
    <x v="0"/>
    <x v="0"/>
    <x v="1"/>
    <s v="TWh"/>
    <n v="0"/>
  </r>
  <r>
    <x v="21"/>
    <s v="UKJ4"/>
    <x v="1"/>
    <x v="3"/>
    <n v="100"/>
    <x v="0"/>
    <x v="0"/>
    <x v="1"/>
    <s v="TWh"/>
    <n v="0"/>
  </r>
  <r>
    <x v="21"/>
    <s v="UKK1"/>
    <x v="1"/>
    <x v="3"/>
    <n v="100"/>
    <x v="0"/>
    <x v="0"/>
    <x v="1"/>
    <s v="TWh"/>
    <n v="0"/>
  </r>
  <r>
    <x v="21"/>
    <s v="UKK2"/>
    <x v="1"/>
    <x v="3"/>
    <n v="100"/>
    <x v="0"/>
    <x v="0"/>
    <x v="1"/>
    <s v="TWh"/>
    <n v="0"/>
  </r>
  <r>
    <x v="21"/>
    <s v="UKK3"/>
    <x v="1"/>
    <x v="3"/>
    <n v="100"/>
    <x v="0"/>
    <x v="0"/>
    <x v="1"/>
    <s v="TWh"/>
    <n v="0"/>
  </r>
  <r>
    <x v="21"/>
    <s v="UKK4"/>
    <x v="1"/>
    <x v="3"/>
    <n v="100"/>
    <x v="0"/>
    <x v="0"/>
    <x v="1"/>
    <s v="TWh"/>
    <n v="0"/>
  </r>
  <r>
    <x v="21"/>
    <s v="UKL1"/>
    <x v="1"/>
    <x v="3"/>
    <n v="100"/>
    <x v="0"/>
    <x v="0"/>
    <x v="1"/>
    <s v="TWh"/>
    <n v="0"/>
  </r>
  <r>
    <x v="21"/>
    <s v="UKL2"/>
    <x v="1"/>
    <x v="3"/>
    <n v="100"/>
    <x v="0"/>
    <x v="0"/>
    <x v="1"/>
    <s v="TWh"/>
    <n v="0"/>
  </r>
  <r>
    <x v="21"/>
    <s v="UKM2"/>
    <x v="1"/>
    <x v="3"/>
    <n v="100"/>
    <x v="0"/>
    <x v="0"/>
    <x v="1"/>
    <s v="TWh"/>
    <n v="0"/>
  </r>
  <r>
    <x v="21"/>
    <s v="UKM3"/>
    <x v="1"/>
    <x v="3"/>
    <n v="100"/>
    <x v="0"/>
    <x v="0"/>
    <x v="1"/>
    <s v="TWh"/>
    <n v="0"/>
  </r>
  <r>
    <x v="21"/>
    <s v="UKM5"/>
    <x v="1"/>
    <x v="3"/>
    <n v="100"/>
    <x v="0"/>
    <x v="0"/>
    <x v="1"/>
    <s v="TWh"/>
    <n v="0"/>
  </r>
  <r>
    <x v="21"/>
    <s v="UKM6"/>
    <x v="1"/>
    <x v="3"/>
    <n v="100"/>
    <x v="0"/>
    <x v="0"/>
    <x v="1"/>
    <s v="TWh"/>
    <n v="0"/>
  </r>
  <r>
    <x v="21"/>
    <s v="UKN0"/>
    <x v="1"/>
    <x v="3"/>
    <n v="100"/>
    <x v="0"/>
    <x v="0"/>
    <x v="1"/>
    <s v="TWh"/>
    <n v="0"/>
  </r>
  <r>
    <x v="22"/>
    <s v="AT11"/>
    <x v="1"/>
    <x v="3"/>
    <n v="100"/>
    <x v="0"/>
    <x v="1"/>
    <x v="1"/>
    <s v="TWh"/>
    <n v="0.95028013300000003"/>
  </r>
  <r>
    <x v="22"/>
    <s v="AT12"/>
    <x v="1"/>
    <x v="3"/>
    <n v="100"/>
    <x v="0"/>
    <x v="1"/>
    <x v="1"/>
    <s v="TWh"/>
    <n v="2.5374596029999998"/>
  </r>
  <r>
    <x v="22"/>
    <s v="AT13"/>
    <x v="1"/>
    <x v="3"/>
    <n v="100"/>
    <x v="0"/>
    <x v="1"/>
    <x v="1"/>
    <s v="TWh"/>
    <n v="0"/>
  </r>
  <r>
    <x v="22"/>
    <s v="AT21"/>
    <x v="1"/>
    <x v="3"/>
    <n v="100"/>
    <x v="0"/>
    <x v="1"/>
    <x v="1"/>
    <s v="TWh"/>
    <n v="1.150477628"/>
  </r>
  <r>
    <x v="22"/>
    <s v="AT22"/>
    <x v="1"/>
    <x v="3"/>
    <n v="100"/>
    <x v="0"/>
    <x v="1"/>
    <x v="1"/>
    <s v="TWh"/>
    <n v="0.99915685099999996"/>
  </r>
  <r>
    <x v="22"/>
    <s v="AT31"/>
    <x v="1"/>
    <x v="3"/>
    <n v="100"/>
    <x v="0"/>
    <x v="1"/>
    <x v="1"/>
    <s v="TWh"/>
    <n v="4.1518620540000004"/>
  </r>
  <r>
    <x v="22"/>
    <s v="AT32"/>
    <x v="1"/>
    <x v="3"/>
    <n v="100"/>
    <x v="0"/>
    <x v="1"/>
    <x v="1"/>
    <s v="TWh"/>
    <n v="1.122296988"/>
  </r>
  <r>
    <x v="22"/>
    <s v="AT33"/>
    <x v="1"/>
    <x v="3"/>
    <n v="100"/>
    <x v="0"/>
    <x v="1"/>
    <x v="1"/>
    <s v="TWh"/>
    <n v="2.6162954620000001"/>
  </r>
  <r>
    <x v="22"/>
    <s v="AT34"/>
    <x v="1"/>
    <x v="3"/>
    <n v="100"/>
    <x v="0"/>
    <x v="1"/>
    <x v="1"/>
    <s v="TWh"/>
    <n v="0.73442814899999997"/>
  </r>
  <r>
    <x v="0"/>
    <s v="BE10"/>
    <x v="1"/>
    <x v="3"/>
    <n v="100"/>
    <x v="0"/>
    <x v="1"/>
    <x v="1"/>
    <s v="TWh"/>
    <n v="0"/>
  </r>
  <r>
    <x v="0"/>
    <s v="BE21"/>
    <x v="1"/>
    <x v="3"/>
    <n v="100"/>
    <x v="0"/>
    <x v="1"/>
    <x v="1"/>
    <s v="TWh"/>
    <n v="5.9130000000000002E-2"/>
  </r>
  <r>
    <x v="0"/>
    <s v="BE22"/>
    <x v="1"/>
    <x v="3"/>
    <n v="100"/>
    <x v="0"/>
    <x v="1"/>
    <x v="1"/>
    <s v="TWh"/>
    <n v="7.8839999999999993E-2"/>
  </r>
  <r>
    <x v="0"/>
    <s v="BE23"/>
    <x v="1"/>
    <x v="3"/>
    <n v="100"/>
    <x v="0"/>
    <x v="1"/>
    <x v="1"/>
    <s v="TWh"/>
    <n v="0"/>
  </r>
  <r>
    <x v="0"/>
    <s v="BE24"/>
    <x v="1"/>
    <x v="3"/>
    <n v="100"/>
    <x v="0"/>
    <x v="1"/>
    <x v="1"/>
    <s v="TWh"/>
    <n v="1.616735E-3"/>
  </r>
  <r>
    <x v="0"/>
    <s v="BE25"/>
    <x v="1"/>
    <x v="3"/>
    <n v="100"/>
    <x v="0"/>
    <x v="1"/>
    <x v="1"/>
    <s v="TWh"/>
    <n v="4.2007467999999999E-2"/>
  </r>
  <r>
    <x v="0"/>
    <s v="BE31"/>
    <x v="1"/>
    <x v="3"/>
    <n v="100"/>
    <x v="0"/>
    <x v="1"/>
    <x v="1"/>
    <s v="TWh"/>
    <n v="3.2334709999999999E-3"/>
  </r>
  <r>
    <x v="0"/>
    <s v="BE32"/>
    <x v="1"/>
    <x v="3"/>
    <n v="100"/>
    <x v="0"/>
    <x v="1"/>
    <x v="1"/>
    <s v="TWh"/>
    <n v="0.15506197299999999"/>
  </r>
  <r>
    <x v="0"/>
    <s v="BE33"/>
    <x v="1"/>
    <x v="3"/>
    <n v="100"/>
    <x v="0"/>
    <x v="1"/>
    <x v="1"/>
    <s v="TWh"/>
    <n v="4.8502059E-2"/>
  </r>
  <r>
    <x v="0"/>
    <s v="BE34"/>
    <x v="1"/>
    <x v="3"/>
    <n v="100"/>
    <x v="0"/>
    <x v="1"/>
    <x v="1"/>
    <s v="TWh"/>
    <n v="0.13500705900000001"/>
  </r>
  <r>
    <x v="0"/>
    <s v="BE35"/>
    <x v="1"/>
    <x v="3"/>
    <n v="100"/>
    <x v="0"/>
    <x v="1"/>
    <x v="1"/>
    <s v="TWh"/>
    <n v="8.6666029000000006E-2"/>
  </r>
  <r>
    <x v="1"/>
    <s v="BG31"/>
    <x v="1"/>
    <x v="3"/>
    <n v="100"/>
    <x v="0"/>
    <x v="1"/>
    <x v="1"/>
    <s v="TWh"/>
    <n v="9.6253812609999994"/>
  </r>
  <r>
    <x v="1"/>
    <s v="BG32"/>
    <x v="1"/>
    <x v="3"/>
    <n v="100"/>
    <x v="0"/>
    <x v="1"/>
    <x v="1"/>
    <s v="TWh"/>
    <n v="7.9394894469999997"/>
  </r>
  <r>
    <x v="1"/>
    <s v="BG33"/>
    <x v="1"/>
    <x v="3"/>
    <n v="100"/>
    <x v="0"/>
    <x v="1"/>
    <x v="1"/>
    <s v="TWh"/>
    <n v="16.369368295000001"/>
  </r>
  <r>
    <x v="1"/>
    <s v="BG34"/>
    <x v="1"/>
    <x v="3"/>
    <n v="100"/>
    <x v="0"/>
    <x v="1"/>
    <x v="1"/>
    <s v="TWh"/>
    <n v="7.7061938540000003"/>
  </r>
  <r>
    <x v="1"/>
    <s v="BG41"/>
    <x v="1"/>
    <x v="3"/>
    <n v="100"/>
    <x v="0"/>
    <x v="1"/>
    <x v="1"/>
    <s v="TWh"/>
    <n v="3.1846722349999999"/>
  </r>
  <r>
    <x v="1"/>
    <s v="BG42"/>
    <x v="1"/>
    <x v="3"/>
    <n v="100"/>
    <x v="0"/>
    <x v="1"/>
    <x v="1"/>
    <s v="TWh"/>
    <n v="5.9460692220000002"/>
  </r>
  <r>
    <x v="2"/>
    <s v="HR03"/>
    <x v="1"/>
    <x v="3"/>
    <n v="100"/>
    <x v="0"/>
    <x v="1"/>
    <x v="1"/>
    <s v="TWh"/>
    <n v="7.1848235459999996"/>
  </r>
  <r>
    <x v="2"/>
    <s v="HR04"/>
    <x v="1"/>
    <x v="3"/>
    <n v="100"/>
    <x v="0"/>
    <x v="1"/>
    <x v="1"/>
    <s v="TWh"/>
    <n v="7.2631833090000004"/>
  </r>
  <r>
    <x v="3"/>
    <s v="CY00"/>
    <x v="1"/>
    <x v="3"/>
    <n v="100"/>
    <x v="0"/>
    <x v="1"/>
    <x v="1"/>
    <s v="TWh"/>
    <n v="2.4399047650000001"/>
  </r>
  <r>
    <x v="23"/>
    <s v="CZ01"/>
    <x v="1"/>
    <x v="3"/>
    <n v="100"/>
    <x v="0"/>
    <x v="1"/>
    <x v="1"/>
    <s v="TWh"/>
    <n v="0"/>
  </r>
  <r>
    <x v="23"/>
    <s v="CZ02"/>
    <x v="1"/>
    <x v="3"/>
    <n v="100"/>
    <x v="0"/>
    <x v="1"/>
    <x v="1"/>
    <s v="TWh"/>
    <n v="1.094924483"/>
  </r>
  <r>
    <x v="23"/>
    <s v="CZ03"/>
    <x v="1"/>
    <x v="3"/>
    <n v="100"/>
    <x v="0"/>
    <x v="1"/>
    <x v="1"/>
    <s v="TWh"/>
    <n v="2.7120085270000001"/>
  </r>
  <r>
    <x v="23"/>
    <s v="CZ04"/>
    <x v="1"/>
    <x v="3"/>
    <n v="100"/>
    <x v="0"/>
    <x v="1"/>
    <x v="1"/>
    <s v="TWh"/>
    <n v="1.8716776820000001"/>
  </r>
  <r>
    <x v="23"/>
    <s v="CZ05"/>
    <x v="1"/>
    <x v="3"/>
    <n v="100"/>
    <x v="0"/>
    <x v="1"/>
    <x v="1"/>
    <s v="TWh"/>
    <n v="1.1999911759999999"/>
  </r>
  <r>
    <x v="23"/>
    <s v="CZ06"/>
    <x v="1"/>
    <x v="3"/>
    <n v="100"/>
    <x v="0"/>
    <x v="1"/>
    <x v="1"/>
    <s v="TWh"/>
    <n v="1.7812825539999999"/>
  </r>
  <r>
    <x v="23"/>
    <s v="CZ07"/>
    <x v="1"/>
    <x v="3"/>
    <n v="100"/>
    <x v="0"/>
    <x v="1"/>
    <x v="1"/>
    <s v="TWh"/>
    <n v="0.856180995"/>
  </r>
  <r>
    <x v="23"/>
    <s v="CZ08"/>
    <x v="1"/>
    <x v="3"/>
    <n v="100"/>
    <x v="0"/>
    <x v="1"/>
    <x v="1"/>
    <s v="TWh"/>
    <n v="0.46978762400000001"/>
  </r>
  <r>
    <x v="4"/>
    <s v="DK01"/>
    <x v="1"/>
    <x v="3"/>
    <n v="100"/>
    <x v="0"/>
    <x v="1"/>
    <x v="1"/>
    <s v="TWh"/>
    <n v="0"/>
  </r>
  <r>
    <x v="4"/>
    <s v="DK02"/>
    <x v="1"/>
    <x v="3"/>
    <n v="100"/>
    <x v="0"/>
    <x v="1"/>
    <x v="1"/>
    <s v="TWh"/>
    <n v="0"/>
  </r>
  <r>
    <x v="4"/>
    <s v="DK03"/>
    <x v="1"/>
    <x v="3"/>
    <n v="100"/>
    <x v="0"/>
    <x v="1"/>
    <x v="1"/>
    <s v="TWh"/>
    <n v="0"/>
  </r>
  <r>
    <x v="4"/>
    <s v="DK04"/>
    <x v="1"/>
    <x v="3"/>
    <n v="100"/>
    <x v="0"/>
    <x v="1"/>
    <x v="1"/>
    <s v="TWh"/>
    <n v="0"/>
  </r>
  <r>
    <x v="4"/>
    <s v="DK05"/>
    <x v="1"/>
    <x v="3"/>
    <n v="100"/>
    <x v="0"/>
    <x v="1"/>
    <x v="1"/>
    <s v="TWh"/>
    <n v="0"/>
  </r>
  <r>
    <x v="5"/>
    <s v="EE00"/>
    <x v="1"/>
    <x v="3"/>
    <n v="100"/>
    <x v="0"/>
    <x v="1"/>
    <x v="1"/>
    <s v="TWh"/>
    <n v="11.244194294"/>
  </r>
  <r>
    <x v="6"/>
    <s v="FI19"/>
    <x v="1"/>
    <x v="3"/>
    <n v="100"/>
    <x v="0"/>
    <x v="1"/>
    <x v="1"/>
    <s v="TWh"/>
    <n v="3.8133052940000001"/>
  </r>
  <r>
    <x v="6"/>
    <s v="FI1B"/>
    <x v="1"/>
    <x v="3"/>
    <n v="100"/>
    <x v="0"/>
    <x v="1"/>
    <x v="1"/>
    <s v="TWh"/>
    <n v="1.31631264"/>
  </r>
  <r>
    <x v="6"/>
    <s v="FI1C"/>
    <x v="1"/>
    <x v="3"/>
    <n v="100"/>
    <x v="0"/>
    <x v="1"/>
    <x v="1"/>
    <s v="TWh"/>
    <n v="4.7199942789999998"/>
  </r>
  <r>
    <x v="6"/>
    <s v="FI1D"/>
    <x v="1"/>
    <x v="3"/>
    <n v="100"/>
    <x v="0"/>
    <x v="1"/>
    <x v="1"/>
    <s v="TWh"/>
    <n v="8.9790706230000001"/>
  </r>
  <r>
    <x v="6"/>
    <s v="FI20"/>
    <x v="1"/>
    <x v="3"/>
    <n v="100"/>
    <x v="0"/>
    <x v="1"/>
    <x v="1"/>
    <s v="TWh"/>
    <n v="0"/>
  </r>
  <r>
    <x v="7"/>
    <s v="FR10"/>
    <x v="1"/>
    <x v="3"/>
    <n v="100"/>
    <x v="0"/>
    <x v="1"/>
    <x v="1"/>
    <s v="TWh"/>
    <n v="0.87941382400000001"/>
  </r>
  <r>
    <x v="7"/>
    <s v="FR21"/>
    <x v="1"/>
    <x v="3"/>
    <n v="100"/>
    <x v="0"/>
    <x v="1"/>
    <x v="1"/>
    <s v="TWh"/>
    <n v="26.147831450999998"/>
  </r>
  <r>
    <x v="7"/>
    <s v="FR22"/>
    <x v="1"/>
    <x v="3"/>
    <n v="100"/>
    <x v="0"/>
    <x v="1"/>
    <x v="1"/>
    <s v="TWh"/>
    <n v="4.1396718010000004"/>
  </r>
  <r>
    <x v="7"/>
    <s v="FR23"/>
    <x v="1"/>
    <x v="3"/>
    <n v="100"/>
    <x v="0"/>
    <x v="1"/>
    <x v="1"/>
    <s v="TWh"/>
    <n v="0"/>
  </r>
  <r>
    <x v="7"/>
    <s v="FR24"/>
    <x v="1"/>
    <x v="3"/>
    <n v="100"/>
    <x v="0"/>
    <x v="1"/>
    <x v="1"/>
    <s v="TWh"/>
    <n v="25.646801066999998"/>
  </r>
  <r>
    <x v="7"/>
    <s v="FR25"/>
    <x v="1"/>
    <x v="3"/>
    <n v="100"/>
    <x v="0"/>
    <x v="1"/>
    <x v="1"/>
    <s v="TWh"/>
    <n v="0"/>
  </r>
  <r>
    <x v="7"/>
    <s v="FR26"/>
    <x v="1"/>
    <x v="3"/>
    <n v="100"/>
    <x v="0"/>
    <x v="1"/>
    <x v="1"/>
    <s v="TWh"/>
    <n v="25.779709754999999"/>
  </r>
  <r>
    <x v="7"/>
    <s v="FR30"/>
    <x v="1"/>
    <x v="3"/>
    <n v="100"/>
    <x v="0"/>
    <x v="1"/>
    <x v="1"/>
    <s v="TWh"/>
    <n v="1.3442389669999999"/>
  </r>
  <r>
    <x v="7"/>
    <s v="FR41"/>
    <x v="1"/>
    <x v="3"/>
    <n v="100"/>
    <x v="0"/>
    <x v="1"/>
    <x v="1"/>
    <s v="TWh"/>
    <n v="9.8786931899999999"/>
  </r>
  <r>
    <x v="7"/>
    <s v="FR42"/>
    <x v="1"/>
    <x v="3"/>
    <n v="100"/>
    <x v="0"/>
    <x v="1"/>
    <x v="1"/>
    <s v="TWh"/>
    <n v="0.48532976500000002"/>
  </r>
  <r>
    <x v="7"/>
    <s v="FR43"/>
    <x v="1"/>
    <x v="3"/>
    <n v="100"/>
    <x v="0"/>
    <x v="1"/>
    <x v="1"/>
    <s v="TWh"/>
    <n v="3.9681561300000001"/>
  </r>
  <r>
    <x v="7"/>
    <s v="FR51"/>
    <x v="1"/>
    <x v="3"/>
    <n v="100"/>
    <x v="0"/>
    <x v="1"/>
    <x v="1"/>
    <s v="TWh"/>
    <n v="0"/>
  </r>
  <r>
    <x v="7"/>
    <s v="FR52"/>
    <x v="1"/>
    <x v="3"/>
    <n v="100"/>
    <x v="0"/>
    <x v="1"/>
    <x v="1"/>
    <s v="TWh"/>
    <n v="0"/>
  </r>
  <r>
    <x v="7"/>
    <s v="FR53"/>
    <x v="1"/>
    <x v="3"/>
    <n v="100"/>
    <x v="0"/>
    <x v="1"/>
    <x v="1"/>
    <s v="TWh"/>
    <n v="0"/>
  </r>
  <r>
    <x v="7"/>
    <s v="FR61"/>
    <x v="1"/>
    <x v="3"/>
    <n v="100"/>
    <x v="0"/>
    <x v="1"/>
    <x v="1"/>
    <s v="TWh"/>
    <n v="19.502450546999999"/>
  </r>
  <r>
    <x v="7"/>
    <s v="FR62"/>
    <x v="1"/>
    <x v="3"/>
    <n v="100"/>
    <x v="0"/>
    <x v="1"/>
    <x v="1"/>
    <s v="TWh"/>
    <n v="35.665435961999997"/>
  </r>
  <r>
    <x v="7"/>
    <s v="FR63"/>
    <x v="1"/>
    <x v="3"/>
    <n v="100"/>
    <x v="0"/>
    <x v="1"/>
    <x v="1"/>
    <s v="TWh"/>
    <n v="11.049226086999999"/>
  </r>
  <r>
    <x v="7"/>
    <s v="FR71"/>
    <x v="1"/>
    <x v="3"/>
    <n v="100"/>
    <x v="0"/>
    <x v="1"/>
    <x v="1"/>
    <s v="TWh"/>
    <n v="3.8879999999999999"/>
  </r>
  <r>
    <x v="7"/>
    <s v="FR72"/>
    <x v="1"/>
    <x v="3"/>
    <n v="100"/>
    <x v="0"/>
    <x v="1"/>
    <x v="1"/>
    <s v="TWh"/>
    <n v="11.697380095"/>
  </r>
  <r>
    <x v="7"/>
    <s v="FR81"/>
    <x v="1"/>
    <x v="3"/>
    <n v="100"/>
    <x v="0"/>
    <x v="1"/>
    <x v="1"/>
    <s v="TWh"/>
    <n v="4.0334431679999998"/>
  </r>
  <r>
    <x v="7"/>
    <s v="FR82"/>
    <x v="1"/>
    <x v="3"/>
    <n v="100"/>
    <x v="0"/>
    <x v="1"/>
    <x v="1"/>
    <s v="TWh"/>
    <n v="5.257948142"/>
  </r>
  <r>
    <x v="7"/>
    <s v="FR83"/>
    <x v="1"/>
    <x v="3"/>
    <n v="100"/>
    <x v="0"/>
    <x v="1"/>
    <x v="1"/>
    <s v="TWh"/>
    <n v="1.0467449689999999"/>
  </r>
  <r>
    <x v="8"/>
    <s v="DEC0"/>
    <x v="1"/>
    <x v="3"/>
    <n v="100"/>
    <x v="0"/>
    <x v="1"/>
    <x v="1"/>
    <s v="TWh"/>
    <n v="0.14775543499999999"/>
  </r>
  <r>
    <x v="8"/>
    <s v="DE11"/>
    <x v="1"/>
    <x v="3"/>
    <n v="100"/>
    <x v="0"/>
    <x v="1"/>
    <x v="1"/>
    <s v="TWh"/>
    <n v="0.395214485"/>
  </r>
  <r>
    <x v="8"/>
    <s v="DE12"/>
    <x v="1"/>
    <x v="3"/>
    <n v="100"/>
    <x v="0"/>
    <x v="1"/>
    <x v="1"/>
    <s v="TWh"/>
    <n v="0"/>
  </r>
  <r>
    <x v="8"/>
    <s v="DE13"/>
    <x v="1"/>
    <x v="3"/>
    <n v="100"/>
    <x v="0"/>
    <x v="1"/>
    <x v="1"/>
    <s v="TWh"/>
    <n v="0.47275658799999998"/>
  </r>
  <r>
    <x v="8"/>
    <s v="DE14"/>
    <x v="1"/>
    <x v="3"/>
    <n v="100"/>
    <x v="0"/>
    <x v="1"/>
    <x v="1"/>
    <s v="TWh"/>
    <n v="0.68711200500000003"/>
  </r>
  <r>
    <x v="8"/>
    <s v="DE21"/>
    <x v="1"/>
    <x v="3"/>
    <n v="100"/>
    <x v="0"/>
    <x v="1"/>
    <x v="1"/>
    <s v="TWh"/>
    <n v="0.90197887499999996"/>
  </r>
  <r>
    <x v="8"/>
    <s v="DE22"/>
    <x v="1"/>
    <x v="3"/>
    <n v="100"/>
    <x v="0"/>
    <x v="1"/>
    <x v="1"/>
    <s v="TWh"/>
    <n v="0.56745959599999996"/>
  </r>
  <r>
    <x v="8"/>
    <s v="DE23"/>
    <x v="1"/>
    <x v="3"/>
    <n v="100"/>
    <x v="0"/>
    <x v="1"/>
    <x v="1"/>
    <s v="TWh"/>
    <n v="0.51008803700000005"/>
  </r>
  <r>
    <x v="8"/>
    <s v="DE24"/>
    <x v="1"/>
    <x v="3"/>
    <n v="100"/>
    <x v="0"/>
    <x v="1"/>
    <x v="1"/>
    <s v="TWh"/>
    <n v="0.115874148"/>
  </r>
  <r>
    <x v="8"/>
    <s v="DE25"/>
    <x v="1"/>
    <x v="3"/>
    <n v="100"/>
    <x v="0"/>
    <x v="1"/>
    <x v="1"/>
    <s v="TWh"/>
    <n v="0.20124489700000001"/>
  </r>
  <r>
    <x v="8"/>
    <s v="DE26"/>
    <x v="1"/>
    <x v="3"/>
    <n v="100"/>
    <x v="0"/>
    <x v="1"/>
    <x v="1"/>
    <s v="TWh"/>
    <n v="0.46929896500000001"/>
  </r>
  <r>
    <x v="8"/>
    <s v="DE27"/>
    <x v="1"/>
    <x v="3"/>
    <n v="100"/>
    <x v="0"/>
    <x v="1"/>
    <x v="1"/>
    <s v="TWh"/>
    <n v="1.4042629659999999"/>
  </r>
  <r>
    <x v="8"/>
    <s v="DE30"/>
    <x v="1"/>
    <x v="3"/>
    <n v="100"/>
    <x v="0"/>
    <x v="1"/>
    <x v="1"/>
    <s v="TWh"/>
    <n v="0"/>
  </r>
  <r>
    <x v="8"/>
    <s v="DE40"/>
    <x v="1"/>
    <x v="3"/>
    <n v="100"/>
    <x v="0"/>
    <x v="1"/>
    <x v="1"/>
    <s v="TWh"/>
    <n v="10.928504258"/>
  </r>
  <r>
    <x v="8"/>
    <s v="DE50"/>
    <x v="1"/>
    <x v="3"/>
    <n v="100"/>
    <x v="0"/>
    <x v="1"/>
    <x v="1"/>
    <s v="TWh"/>
    <n v="3.8518239999999998E-3"/>
  </r>
  <r>
    <x v="8"/>
    <s v="DE60"/>
    <x v="1"/>
    <x v="3"/>
    <n v="100"/>
    <x v="0"/>
    <x v="1"/>
    <x v="1"/>
    <s v="TWh"/>
    <n v="2.3436681000000001E-2"/>
  </r>
  <r>
    <x v="8"/>
    <s v="DE71"/>
    <x v="1"/>
    <x v="3"/>
    <n v="100"/>
    <x v="0"/>
    <x v="1"/>
    <x v="1"/>
    <s v="TWh"/>
    <n v="0"/>
  </r>
  <r>
    <x v="8"/>
    <s v="DE72"/>
    <x v="1"/>
    <x v="3"/>
    <n v="100"/>
    <x v="0"/>
    <x v="1"/>
    <x v="1"/>
    <s v="TWh"/>
    <n v="0"/>
  </r>
  <r>
    <x v="8"/>
    <s v="DE73"/>
    <x v="1"/>
    <x v="3"/>
    <n v="100"/>
    <x v="0"/>
    <x v="1"/>
    <x v="1"/>
    <s v="TWh"/>
    <n v="0.51074134299999996"/>
  </r>
  <r>
    <x v="8"/>
    <s v="DE80"/>
    <x v="1"/>
    <x v="3"/>
    <n v="100"/>
    <x v="0"/>
    <x v="1"/>
    <x v="1"/>
    <s v="TWh"/>
    <n v="5.896875895"/>
  </r>
  <r>
    <x v="8"/>
    <s v="DE91"/>
    <x v="1"/>
    <x v="3"/>
    <n v="100"/>
    <x v="0"/>
    <x v="1"/>
    <x v="1"/>
    <s v="TWh"/>
    <n v="2.9210892460000002"/>
  </r>
  <r>
    <x v="8"/>
    <s v="DE92"/>
    <x v="1"/>
    <x v="3"/>
    <n v="100"/>
    <x v="0"/>
    <x v="1"/>
    <x v="1"/>
    <s v="TWh"/>
    <n v="2.4193459719999999"/>
  </r>
  <r>
    <x v="8"/>
    <s v="DE93"/>
    <x v="1"/>
    <x v="3"/>
    <n v="100"/>
    <x v="0"/>
    <x v="1"/>
    <x v="1"/>
    <s v="TWh"/>
    <n v="5.020132169"/>
  </r>
  <r>
    <x v="8"/>
    <s v="DE94"/>
    <x v="1"/>
    <x v="3"/>
    <n v="100"/>
    <x v="0"/>
    <x v="1"/>
    <x v="1"/>
    <s v="TWh"/>
    <n v="2.380232828"/>
  </r>
  <r>
    <x v="8"/>
    <s v="DEA1"/>
    <x v="1"/>
    <x v="3"/>
    <n v="100"/>
    <x v="0"/>
    <x v="1"/>
    <x v="1"/>
    <s v="TWh"/>
    <n v="0.101057228"/>
  </r>
  <r>
    <x v="8"/>
    <s v="DEA2"/>
    <x v="1"/>
    <x v="3"/>
    <n v="100"/>
    <x v="0"/>
    <x v="1"/>
    <x v="1"/>
    <s v="TWh"/>
    <n v="0.214659291"/>
  </r>
  <r>
    <x v="8"/>
    <s v="DEA3"/>
    <x v="1"/>
    <x v="3"/>
    <n v="100"/>
    <x v="0"/>
    <x v="1"/>
    <x v="1"/>
    <s v="TWh"/>
    <n v="2.7284726909999999"/>
  </r>
  <r>
    <x v="8"/>
    <s v="DEA4"/>
    <x v="1"/>
    <x v="3"/>
    <n v="100"/>
    <x v="0"/>
    <x v="1"/>
    <x v="1"/>
    <s v="TWh"/>
    <n v="1.919310302"/>
  </r>
  <r>
    <x v="8"/>
    <s v="DEA5"/>
    <x v="1"/>
    <x v="3"/>
    <n v="100"/>
    <x v="0"/>
    <x v="1"/>
    <x v="1"/>
    <s v="TWh"/>
    <n v="0.860755618"/>
  </r>
  <r>
    <x v="8"/>
    <s v="DEB1"/>
    <x v="1"/>
    <x v="3"/>
    <n v="100"/>
    <x v="0"/>
    <x v="1"/>
    <x v="1"/>
    <s v="TWh"/>
    <n v="0.20325937499999999"/>
  </r>
  <r>
    <x v="8"/>
    <s v="DEB2"/>
    <x v="1"/>
    <x v="3"/>
    <n v="100"/>
    <x v="0"/>
    <x v="1"/>
    <x v="1"/>
    <s v="TWh"/>
    <n v="0.220614588"/>
  </r>
  <r>
    <x v="8"/>
    <s v="DEB3"/>
    <x v="1"/>
    <x v="3"/>
    <n v="100"/>
    <x v="0"/>
    <x v="1"/>
    <x v="1"/>
    <s v="TWh"/>
    <n v="0.41485334000000001"/>
  </r>
  <r>
    <x v="8"/>
    <s v="DED2"/>
    <x v="1"/>
    <x v="3"/>
    <n v="100"/>
    <x v="0"/>
    <x v="1"/>
    <x v="1"/>
    <s v="TWh"/>
    <n v="3.2383392600000001"/>
  </r>
  <r>
    <x v="8"/>
    <s v="DED4"/>
    <x v="1"/>
    <x v="3"/>
    <n v="100"/>
    <x v="0"/>
    <x v="1"/>
    <x v="1"/>
    <s v="TWh"/>
    <n v="3.808439388"/>
  </r>
  <r>
    <x v="8"/>
    <s v="DED5"/>
    <x v="1"/>
    <x v="3"/>
    <n v="100"/>
    <x v="0"/>
    <x v="1"/>
    <x v="1"/>
    <s v="TWh"/>
    <n v="2.1471010069999998"/>
  </r>
  <r>
    <x v="8"/>
    <s v="DEE0"/>
    <x v="1"/>
    <x v="3"/>
    <n v="100"/>
    <x v="0"/>
    <x v="1"/>
    <x v="1"/>
    <s v="TWh"/>
    <n v="19.729918693999998"/>
  </r>
  <r>
    <x v="8"/>
    <s v="DEF0"/>
    <x v="1"/>
    <x v="3"/>
    <n v="100"/>
    <x v="0"/>
    <x v="1"/>
    <x v="1"/>
    <s v="TWh"/>
    <n v="0.29507857599999998"/>
  </r>
  <r>
    <x v="8"/>
    <s v="DEG0"/>
    <x v="1"/>
    <x v="3"/>
    <n v="100"/>
    <x v="0"/>
    <x v="1"/>
    <x v="1"/>
    <s v="TWh"/>
    <n v="5.4865021010000001"/>
  </r>
  <r>
    <x v="9"/>
    <s v="EL30"/>
    <x v="1"/>
    <x v="3"/>
    <n v="100"/>
    <x v="0"/>
    <x v="1"/>
    <x v="1"/>
    <s v="TWh"/>
    <n v="2.239234953"/>
  </r>
  <r>
    <x v="9"/>
    <s v="EL41"/>
    <x v="1"/>
    <x v="3"/>
    <n v="100"/>
    <x v="0"/>
    <x v="1"/>
    <x v="1"/>
    <s v="TWh"/>
    <n v="2.3297926759999998"/>
  </r>
  <r>
    <x v="9"/>
    <s v="EL42"/>
    <x v="1"/>
    <x v="3"/>
    <n v="100"/>
    <x v="0"/>
    <x v="1"/>
    <x v="1"/>
    <s v="TWh"/>
    <n v="2.4268281030000001"/>
  </r>
  <r>
    <x v="9"/>
    <s v="EL43"/>
    <x v="1"/>
    <x v="3"/>
    <n v="100"/>
    <x v="0"/>
    <x v="1"/>
    <x v="1"/>
    <s v="TWh"/>
    <n v="11.646543223"/>
  </r>
  <r>
    <x v="9"/>
    <s v="EL51"/>
    <x v="1"/>
    <x v="3"/>
    <n v="100"/>
    <x v="0"/>
    <x v="1"/>
    <x v="1"/>
    <s v="TWh"/>
    <n v="16.053622270999998"/>
  </r>
  <r>
    <x v="9"/>
    <s v="EL52"/>
    <x v="1"/>
    <x v="3"/>
    <n v="100"/>
    <x v="0"/>
    <x v="1"/>
    <x v="1"/>
    <s v="TWh"/>
    <n v="9.4268678819999998"/>
  </r>
  <r>
    <x v="9"/>
    <s v="EL53"/>
    <x v="1"/>
    <x v="3"/>
    <n v="100"/>
    <x v="0"/>
    <x v="1"/>
    <x v="1"/>
    <s v="TWh"/>
    <n v="3.7279535849999998"/>
  </r>
  <r>
    <x v="9"/>
    <s v="EL54"/>
    <x v="1"/>
    <x v="3"/>
    <n v="100"/>
    <x v="0"/>
    <x v="1"/>
    <x v="1"/>
    <s v="TWh"/>
    <n v="4.3505334869999999"/>
  </r>
  <r>
    <x v="9"/>
    <s v="EL61"/>
    <x v="1"/>
    <x v="3"/>
    <n v="100"/>
    <x v="0"/>
    <x v="1"/>
    <x v="1"/>
    <s v="TWh"/>
    <n v="5.0031442720000001"/>
  </r>
  <r>
    <x v="9"/>
    <s v="EL62"/>
    <x v="1"/>
    <x v="3"/>
    <n v="100"/>
    <x v="0"/>
    <x v="1"/>
    <x v="1"/>
    <s v="TWh"/>
    <n v="2.7191615919999998"/>
  </r>
  <r>
    <x v="9"/>
    <s v="EL63"/>
    <x v="1"/>
    <x v="3"/>
    <n v="100"/>
    <x v="0"/>
    <x v="1"/>
    <x v="1"/>
    <s v="TWh"/>
    <n v="13.667019711"/>
  </r>
  <r>
    <x v="9"/>
    <s v="EL64"/>
    <x v="1"/>
    <x v="3"/>
    <n v="100"/>
    <x v="0"/>
    <x v="1"/>
    <x v="1"/>
    <s v="TWh"/>
    <n v="12.420082588"/>
  </r>
  <r>
    <x v="9"/>
    <s v="EL65"/>
    <x v="1"/>
    <x v="3"/>
    <n v="100"/>
    <x v="0"/>
    <x v="1"/>
    <x v="1"/>
    <s v="TWh"/>
    <n v="24.60318431"/>
  </r>
  <r>
    <x v="24"/>
    <s v="HU10"/>
    <x v="1"/>
    <x v="3"/>
    <n v="100"/>
    <x v="0"/>
    <x v="1"/>
    <x v="1"/>
    <s v="TWh"/>
    <n v="3.061310824"/>
  </r>
  <r>
    <x v="24"/>
    <s v="HU21"/>
    <x v="1"/>
    <x v="3"/>
    <n v="100"/>
    <x v="0"/>
    <x v="1"/>
    <x v="1"/>
    <s v="TWh"/>
    <n v="14.349132963000001"/>
  </r>
  <r>
    <x v="24"/>
    <s v="HU22"/>
    <x v="1"/>
    <x v="3"/>
    <n v="100"/>
    <x v="0"/>
    <x v="1"/>
    <x v="1"/>
    <s v="TWh"/>
    <n v="6.2567314879999998"/>
  </r>
  <r>
    <x v="24"/>
    <s v="HU23"/>
    <x v="1"/>
    <x v="3"/>
    <n v="100"/>
    <x v="0"/>
    <x v="1"/>
    <x v="1"/>
    <s v="TWh"/>
    <n v="22.851284708000001"/>
  </r>
  <r>
    <x v="24"/>
    <s v="HU31"/>
    <x v="1"/>
    <x v="3"/>
    <n v="100"/>
    <x v="0"/>
    <x v="1"/>
    <x v="1"/>
    <s v="TWh"/>
    <n v="0"/>
  </r>
  <r>
    <x v="24"/>
    <s v="HU32"/>
    <x v="1"/>
    <x v="3"/>
    <n v="100"/>
    <x v="0"/>
    <x v="1"/>
    <x v="1"/>
    <s v="TWh"/>
    <n v="0"/>
  </r>
  <r>
    <x v="24"/>
    <s v="HU33"/>
    <x v="1"/>
    <x v="3"/>
    <n v="100"/>
    <x v="0"/>
    <x v="1"/>
    <x v="1"/>
    <s v="TWh"/>
    <n v="17.616958533999998"/>
  </r>
  <r>
    <x v="10"/>
    <s v="IE01"/>
    <x v="1"/>
    <x v="3"/>
    <n v="100"/>
    <x v="0"/>
    <x v="1"/>
    <x v="1"/>
    <s v="TWh"/>
    <n v="0"/>
  </r>
  <r>
    <x v="10"/>
    <s v="IE02"/>
    <x v="1"/>
    <x v="3"/>
    <n v="100"/>
    <x v="0"/>
    <x v="1"/>
    <x v="1"/>
    <s v="TWh"/>
    <n v="0"/>
  </r>
  <r>
    <x v="11"/>
    <s v="ITC1"/>
    <x v="1"/>
    <x v="3"/>
    <n v="100"/>
    <x v="0"/>
    <x v="1"/>
    <x v="1"/>
    <s v="TWh"/>
    <n v="1.3497303"/>
  </r>
  <r>
    <x v="11"/>
    <s v="ITC2"/>
    <x v="1"/>
    <x v="3"/>
    <n v="100"/>
    <x v="0"/>
    <x v="1"/>
    <x v="1"/>
    <s v="TWh"/>
    <n v="0.78138020799999997"/>
  </r>
  <r>
    <x v="11"/>
    <s v="ITC3"/>
    <x v="1"/>
    <x v="3"/>
    <n v="100"/>
    <x v="0"/>
    <x v="1"/>
    <x v="1"/>
    <s v="TWh"/>
    <n v="0.13902478400000001"/>
  </r>
  <r>
    <x v="11"/>
    <s v="ITC4"/>
    <x v="1"/>
    <x v="3"/>
    <n v="100"/>
    <x v="0"/>
    <x v="1"/>
    <x v="1"/>
    <s v="TWh"/>
    <n v="1.5591363620000001"/>
  </r>
  <r>
    <x v="11"/>
    <s v="ITF1"/>
    <x v="1"/>
    <x v="3"/>
    <n v="100"/>
    <x v="0"/>
    <x v="1"/>
    <x v="1"/>
    <s v="TWh"/>
    <n v="1.0492284300000001"/>
  </r>
  <r>
    <x v="11"/>
    <s v="ITF2"/>
    <x v="1"/>
    <x v="3"/>
    <n v="100"/>
    <x v="0"/>
    <x v="1"/>
    <x v="1"/>
    <s v="TWh"/>
    <n v="3.0326609310000001"/>
  </r>
  <r>
    <x v="11"/>
    <s v="ITF3"/>
    <x v="1"/>
    <x v="3"/>
    <n v="100"/>
    <x v="0"/>
    <x v="1"/>
    <x v="1"/>
    <s v="TWh"/>
    <n v="3.0365146950000002"/>
  </r>
  <r>
    <x v="11"/>
    <s v="ITF4"/>
    <x v="1"/>
    <x v="3"/>
    <n v="100"/>
    <x v="0"/>
    <x v="1"/>
    <x v="1"/>
    <s v="TWh"/>
    <n v="47.099874847000002"/>
  </r>
  <r>
    <x v="11"/>
    <s v="ITF5"/>
    <x v="1"/>
    <x v="3"/>
    <n v="100"/>
    <x v="0"/>
    <x v="1"/>
    <x v="1"/>
    <s v="TWh"/>
    <n v="13.946767015000001"/>
  </r>
  <r>
    <x v="11"/>
    <s v="ITF6"/>
    <x v="1"/>
    <x v="3"/>
    <n v="100"/>
    <x v="0"/>
    <x v="1"/>
    <x v="1"/>
    <s v="TWh"/>
    <n v="8.1770819259999996"/>
  </r>
  <r>
    <x v="11"/>
    <s v="ITG1"/>
    <x v="1"/>
    <x v="3"/>
    <n v="100"/>
    <x v="0"/>
    <x v="1"/>
    <x v="1"/>
    <s v="TWh"/>
    <n v="36.148954131000004"/>
  </r>
  <r>
    <x v="11"/>
    <s v="ITG2"/>
    <x v="1"/>
    <x v="3"/>
    <n v="100"/>
    <x v="0"/>
    <x v="1"/>
    <x v="1"/>
    <s v="TWh"/>
    <n v="33.562019202999998"/>
  </r>
  <r>
    <x v="11"/>
    <s v="ITH1"/>
    <x v="1"/>
    <x v="3"/>
    <n v="100"/>
    <x v="0"/>
    <x v="1"/>
    <x v="1"/>
    <s v="TWh"/>
    <n v="0.93348879299999998"/>
  </r>
  <r>
    <x v="11"/>
    <s v="ITH2"/>
    <x v="1"/>
    <x v="3"/>
    <n v="100"/>
    <x v="0"/>
    <x v="1"/>
    <x v="1"/>
    <s v="TWh"/>
    <n v="0.44167007899999999"/>
  </r>
  <r>
    <x v="11"/>
    <s v="ITH3"/>
    <x v="1"/>
    <x v="3"/>
    <n v="100"/>
    <x v="0"/>
    <x v="1"/>
    <x v="1"/>
    <s v="TWh"/>
    <n v="0"/>
  </r>
  <r>
    <x v="11"/>
    <s v="ITH4"/>
    <x v="1"/>
    <x v="3"/>
    <n v="100"/>
    <x v="0"/>
    <x v="1"/>
    <x v="1"/>
    <s v="TWh"/>
    <n v="0.34264557400000001"/>
  </r>
  <r>
    <x v="11"/>
    <s v="ITH5"/>
    <x v="1"/>
    <x v="3"/>
    <n v="100"/>
    <x v="0"/>
    <x v="1"/>
    <x v="1"/>
    <s v="TWh"/>
    <n v="0"/>
  </r>
  <r>
    <x v="11"/>
    <s v="ITI1"/>
    <x v="1"/>
    <x v="3"/>
    <n v="100"/>
    <x v="0"/>
    <x v="1"/>
    <x v="1"/>
    <s v="TWh"/>
    <n v="5.3684878749999996"/>
  </r>
  <r>
    <x v="11"/>
    <s v="ITI2"/>
    <x v="1"/>
    <x v="3"/>
    <n v="100"/>
    <x v="0"/>
    <x v="1"/>
    <x v="1"/>
    <s v="TWh"/>
    <n v="1.7044889160000001"/>
  </r>
  <r>
    <x v="11"/>
    <s v="ITI3"/>
    <x v="1"/>
    <x v="3"/>
    <n v="100"/>
    <x v="0"/>
    <x v="1"/>
    <x v="1"/>
    <s v="TWh"/>
    <n v="2.9743520430000001"/>
  </r>
  <r>
    <x v="11"/>
    <s v="ITI4"/>
    <x v="1"/>
    <x v="3"/>
    <n v="100"/>
    <x v="0"/>
    <x v="1"/>
    <x v="1"/>
    <s v="TWh"/>
    <n v="3.0832237060000001"/>
  </r>
  <r>
    <x v="11"/>
    <s v="SM00"/>
    <x v="1"/>
    <x v="3"/>
    <n v="100"/>
    <x v="0"/>
    <x v="1"/>
    <x v="1"/>
    <s v="TWh"/>
    <n v="2.6533138000000001E-2"/>
  </r>
  <r>
    <x v="12"/>
    <s v="LV00"/>
    <x v="1"/>
    <x v="3"/>
    <n v="100"/>
    <x v="0"/>
    <x v="1"/>
    <x v="1"/>
    <s v="TWh"/>
    <n v="24.481211294000001"/>
  </r>
  <r>
    <x v="13"/>
    <s v="LT00"/>
    <x v="1"/>
    <x v="3"/>
    <n v="100"/>
    <x v="0"/>
    <x v="1"/>
    <x v="1"/>
    <s v="TWh"/>
    <n v="15.021238005000001"/>
  </r>
  <r>
    <x v="25"/>
    <s v="LU00"/>
    <x v="1"/>
    <x v="3"/>
    <n v="100"/>
    <x v="0"/>
    <x v="1"/>
    <x v="1"/>
    <s v="TWh"/>
    <n v="0.13058289075630242"/>
  </r>
  <r>
    <x v="14"/>
    <s v="MT00"/>
    <x v="1"/>
    <x v="3"/>
    <n v="100"/>
    <x v="0"/>
    <x v="1"/>
    <x v="1"/>
    <s v="TWh"/>
    <n v="0"/>
  </r>
  <r>
    <x v="15"/>
    <s v="NL11"/>
    <x v="1"/>
    <x v="3"/>
    <n v="100"/>
    <x v="0"/>
    <x v="1"/>
    <x v="1"/>
    <s v="TWh"/>
    <n v="0"/>
  </r>
  <r>
    <x v="15"/>
    <s v="NL12"/>
    <x v="1"/>
    <x v="3"/>
    <n v="100"/>
    <x v="0"/>
    <x v="1"/>
    <x v="1"/>
    <s v="TWh"/>
    <n v="0"/>
  </r>
  <r>
    <x v="15"/>
    <s v="NL13"/>
    <x v="1"/>
    <x v="3"/>
    <n v="100"/>
    <x v="0"/>
    <x v="1"/>
    <x v="1"/>
    <s v="TWh"/>
    <n v="0"/>
  </r>
  <r>
    <x v="15"/>
    <s v="NL21"/>
    <x v="1"/>
    <x v="3"/>
    <n v="100"/>
    <x v="0"/>
    <x v="1"/>
    <x v="1"/>
    <s v="TWh"/>
    <n v="0.16102961299999999"/>
  </r>
  <r>
    <x v="15"/>
    <s v="NL22"/>
    <x v="1"/>
    <x v="3"/>
    <n v="100"/>
    <x v="0"/>
    <x v="1"/>
    <x v="1"/>
    <s v="TWh"/>
    <n v="0.43825764699999997"/>
  </r>
  <r>
    <x v="15"/>
    <s v="NL23"/>
    <x v="1"/>
    <x v="3"/>
    <n v="100"/>
    <x v="0"/>
    <x v="1"/>
    <x v="1"/>
    <s v="TWh"/>
    <n v="0"/>
  </r>
  <r>
    <x v="15"/>
    <s v="NL31"/>
    <x v="1"/>
    <x v="3"/>
    <n v="100"/>
    <x v="0"/>
    <x v="1"/>
    <x v="1"/>
    <s v="TWh"/>
    <n v="0"/>
  </r>
  <r>
    <x v="15"/>
    <s v="NL32"/>
    <x v="1"/>
    <x v="3"/>
    <n v="100"/>
    <x v="0"/>
    <x v="1"/>
    <x v="1"/>
    <s v="TWh"/>
    <n v="0"/>
  </r>
  <r>
    <x v="15"/>
    <s v="NL33"/>
    <x v="1"/>
    <x v="3"/>
    <n v="100"/>
    <x v="0"/>
    <x v="1"/>
    <x v="1"/>
    <s v="TWh"/>
    <n v="0"/>
  </r>
  <r>
    <x v="15"/>
    <s v="NL34"/>
    <x v="1"/>
    <x v="3"/>
    <n v="100"/>
    <x v="0"/>
    <x v="1"/>
    <x v="1"/>
    <s v="TWh"/>
    <n v="0"/>
  </r>
  <r>
    <x v="15"/>
    <s v="NL41"/>
    <x v="1"/>
    <x v="3"/>
    <n v="100"/>
    <x v="0"/>
    <x v="1"/>
    <x v="1"/>
    <s v="TWh"/>
    <n v="0"/>
  </r>
  <r>
    <x v="15"/>
    <s v="NL42"/>
    <x v="1"/>
    <x v="3"/>
    <n v="100"/>
    <x v="0"/>
    <x v="1"/>
    <x v="1"/>
    <s v="TWh"/>
    <n v="7.8839999999999993E-2"/>
  </r>
  <r>
    <x v="16"/>
    <s v="PL11"/>
    <x v="1"/>
    <x v="3"/>
    <n v="100"/>
    <x v="0"/>
    <x v="1"/>
    <x v="1"/>
    <s v="TWh"/>
    <n v="6.4363950839999999"/>
  </r>
  <r>
    <x v="16"/>
    <s v="PL12"/>
    <x v="1"/>
    <x v="3"/>
    <n v="100"/>
    <x v="0"/>
    <x v="1"/>
    <x v="1"/>
    <s v="TWh"/>
    <n v="6.5076027979999997"/>
  </r>
  <r>
    <x v="16"/>
    <s v="PL21"/>
    <x v="1"/>
    <x v="3"/>
    <n v="100"/>
    <x v="0"/>
    <x v="1"/>
    <x v="1"/>
    <s v="TWh"/>
    <n v="2.063488832"/>
  </r>
  <r>
    <x v="16"/>
    <s v="PL22"/>
    <x v="1"/>
    <x v="3"/>
    <n v="100"/>
    <x v="0"/>
    <x v="1"/>
    <x v="1"/>
    <s v="TWh"/>
    <n v="0.58827494700000005"/>
  </r>
  <r>
    <x v="16"/>
    <s v="PL31"/>
    <x v="1"/>
    <x v="3"/>
    <n v="100"/>
    <x v="0"/>
    <x v="1"/>
    <x v="1"/>
    <s v="TWh"/>
    <n v="3.4087558389999999"/>
  </r>
  <r>
    <x v="16"/>
    <s v="PL32"/>
    <x v="1"/>
    <x v="3"/>
    <n v="100"/>
    <x v="0"/>
    <x v="1"/>
    <x v="1"/>
    <s v="TWh"/>
    <n v="4.286278405"/>
  </r>
  <r>
    <x v="16"/>
    <s v="PL33"/>
    <x v="1"/>
    <x v="3"/>
    <n v="100"/>
    <x v="0"/>
    <x v="1"/>
    <x v="1"/>
    <s v="TWh"/>
    <n v="3.0420517060000001"/>
  </r>
  <r>
    <x v="16"/>
    <s v="PL34"/>
    <x v="1"/>
    <x v="3"/>
    <n v="100"/>
    <x v="0"/>
    <x v="1"/>
    <x v="1"/>
    <s v="TWh"/>
    <n v="0"/>
  </r>
  <r>
    <x v="16"/>
    <s v="PL41"/>
    <x v="1"/>
    <x v="3"/>
    <n v="100"/>
    <x v="0"/>
    <x v="1"/>
    <x v="1"/>
    <s v="TWh"/>
    <n v="6.5893718379999999"/>
  </r>
  <r>
    <x v="16"/>
    <s v="PL42"/>
    <x v="1"/>
    <x v="3"/>
    <n v="100"/>
    <x v="0"/>
    <x v="1"/>
    <x v="1"/>
    <s v="TWh"/>
    <n v="5.6920505380000002"/>
  </r>
  <r>
    <x v="16"/>
    <s v="PL43"/>
    <x v="1"/>
    <x v="3"/>
    <n v="100"/>
    <x v="0"/>
    <x v="1"/>
    <x v="1"/>
    <s v="TWh"/>
    <n v="5.6479209600000004"/>
  </r>
  <r>
    <x v="16"/>
    <s v="PL51"/>
    <x v="1"/>
    <x v="3"/>
    <n v="100"/>
    <x v="0"/>
    <x v="1"/>
    <x v="1"/>
    <s v="TWh"/>
    <n v="5.9851540590000001"/>
  </r>
  <r>
    <x v="16"/>
    <s v="PL52"/>
    <x v="1"/>
    <x v="3"/>
    <n v="100"/>
    <x v="0"/>
    <x v="1"/>
    <x v="1"/>
    <s v="TWh"/>
    <n v="1.758463721"/>
  </r>
  <r>
    <x v="16"/>
    <s v="PL61"/>
    <x v="1"/>
    <x v="3"/>
    <n v="100"/>
    <x v="0"/>
    <x v="1"/>
    <x v="1"/>
    <s v="TWh"/>
    <n v="0"/>
  </r>
  <r>
    <x v="16"/>
    <s v="PL62"/>
    <x v="1"/>
    <x v="3"/>
    <n v="100"/>
    <x v="0"/>
    <x v="1"/>
    <x v="1"/>
    <s v="TWh"/>
    <n v="0"/>
  </r>
  <r>
    <x v="16"/>
    <s v="PL63"/>
    <x v="1"/>
    <x v="3"/>
    <n v="100"/>
    <x v="0"/>
    <x v="1"/>
    <x v="1"/>
    <s v="TWh"/>
    <n v="0"/>
  </r>
  <r>
    <x v="17"/>
    <s v="PT11"/>
    <x v="1"/>
    <x v="3"/>
    <n v="100"/>
    <x v="0"/>
    <x v="1"/>
    <x v="1"/>
    <s v="TWh"/>
    <n v="8.9259647740000005"/>
  </r>
  <r>
    <x v="17"/>
    <s v="PT15"/>
    <x v="1"/>
    <x v="3"/>
    <n v="100"/>
    <x v="0"/>
    <x v="1"/>
    <x v="1"/>
    <s v="TWh"/>
    <n v="1.576799595"/>
  </r>
  <r>
    <x v="17"/>
    <s v="PT16"/>
    <x v="1"/>
    <x v="3"/>
    <n v="100"/>
    <x v="0"/>
    <x v="1"/>
    <x v="1"/>
    <s v="TWh"/>
    <n v="4.6166617060000004"/>
  </r>
  <r>
    <x v="17"/>
    <s v="PT17"/>
    <x v="1"/>
    <x v="3"/>
    <n v="100"/>
    <x v="0"/>
    <x v="1"/>
    <x v="1"/>
    <s v="TWh"/>
    <n v="0.68149108700000005"/>
  </r>
  <r>
    <x v="17"/>
    <s v="PT18"/>
    <x v="1"/>
    <x v="3"/>
    <n v="100"/>
    <x v="0"/>
    <x v="1"/>
    <x v="1"/>
    <s v="TWh"/>
    <n v="25.444538924"/>
  </r>
  <r>
    <x v="18"/>
    <s v="RO11"/>
    <x v="1"/>
    <x v="3"/>
    <n v="100"/>
    <x v="0"/>
    <x v="1"/>
    <x v="1"/>
    <s v="TWh"/>
    <n v="9.0958662290000003"/>
  </r>
  <r>
    <x v="18"/>
    <s v="RO12"/>
    <x v="1"/>
    <x v="3"/>
    <n v="100"/>
    <x v="0"/>
    <x v="1"/>
    <x v="1"/>
    <s v="TWh"/>
    <n v="11.564160992"/>
  </r>
  <r>
    <x v="18"/>
    <s v="RO21"/>
    <x v="1"/>
    <x v="3"/>
    <n v="100"/>
    <x v="0"/>
    <x v="1"/>
    <x v="1"/>
    <s v="TWh"/>
    <n v="26.875513716"/>
  </r>
  <r>
    <x v="18"/>
    <s v="RO22"/>
    <x v="1"/>
    <x v="3"/>
    <n v="100"/>
    <x v="0"/>
    <x v="1"/>
    <x v="1"/>
    <s v="TWh"/>
    <n v="52.273128100000001"/>
  </r>
  <r>
    <x v="18"/>
    <s v="RO31"/>
    <x v="1"/>
    <x v="3"/>
    <n v="100"/>
    <x v="0"/>
    <x v="1"/>
    <x v="1"/>
    <s v="TWh"/>
    <n v="39.214436294000002"/>
  </r>
  <r>
    <x v="18"/>
    <s v="RO32"/>
    <x v="1"/>
    <x v="3"/>
    <n v="100"/>
    <x v="0"/>
    <x v="1"/>
    <x v="1"/>
    <s v="TWh"/>
    <n v="0"/>
  </r>
  <r>
    <x v="18"/>
    <s v="RO41"/>
    <x v="1"/>
    <x v="3"/>
    <n v="100"/>
    <x v="0"/>
    <x v="1"/>
    <x v="1"/>
    <s v="TWh"/>
    <n v="12.880753113999999"/>
  </r>
  <r>
    <x v="18"/>
    <s v="RO42"/>
    <x v="1"/>
    <x v="3"/>
    <n v="100"/>
    <x v="0"/>
    <x v="1"/>
    <x v="1"/>
    <s v="TWh"/>
    <n v="10.632211676000001"/>
  </r>
  <r>
    <x v="26"/>
    <s v="SK01"/>
    <x v="1"/>
    <x v="3"/>
    <n v="100"/>
    <x v="0"/>
    <x v="1"/>
    <x v="1"/>
    <s v="TWh"/>
    <n v="0.288425973"/>
  </r>
  <r>
    <x v="26"/>
    <s v="SK02"/>
    <x v="1"/>
    <x v="3"/>
    <n v="100"/>
    <x v="0"/>
    <x v="1"/>
    <x v="1"/>
    <s v="TWh"/>
    <n v="8.6833394599999991"/>
  </r>
  <r>
    <x v="26"/>
    <s v="SK03"/>
    <x v="1"/>
    <x v="3"/>
    <n v="100"/>
    <x v="0"/>
    <x v="1"/>
    <x v="1"/>
    <s v="TWh"/>
    <n v="1.018489129"/>
  </r>
  <r>
    <x v="26"/>
    <s v="SK04"/>
    <x v="1"/>
    <x v="3"/>
    <n v="100"/>
    <x v="0"/>
    <x v="1"/>
    <x v="1"/>
    <s v="TWh"/>
    <n v="0"/>
  </r>
  <r>
    <x v="27"/>
    <s v="SI03"/>
    <x v="1"/>
    <x v="3"/>
    <n v="100"/>
    <x v="0"/>
    <x v="1"/>
    <x v="1"/>
    <s v="TWh"/>
    <n v="1.477450406"/>
  </r>
  <r>
    <x v="27"/>
    <s v="SI04"/>
    <x v="1"/>
    <x v="3"/>
    <n v="100"/>
    <x v="0"/>
    <x v="1"/>
    <x v="1"/>
    <s v="TWh"/>
    <n v="0.10311364200000001"/>
  </r>
  <r>
    <x v="19"/>
    <s v="AD00"/>
    <x v="1"/>
    <x v="3"/>
    <n v="100"/>
    <x v="0"/>
    <x v="1"/>
    <x v="1"/>
    <s v="TWh"/>
    <n v="0.20351988300000001"/>
  </r>
  <r>
    <x v="19"/>
    <s v="ES11"/>
    <x v="1"/>
    <x v="3"/>
    <n v="100"/>
    <x v="0"/>
    <x v="1"/>
    <x v="1"/>
    <s v="TWh"/>
    <n v="8.4275231470000005"/>
  </r>
  <r>
    <x v="19"/>
    <s v="ES12"/>
    <x v="1"/>
    <x v="3"/>
    <n v="100"/>
    <x v="0"/>
    <x v="1"/>
    <x v="1"/>
    <s v="TWh"/>
    <n v="3.8368034849999999"/>
  </r>
  <r>
    <x v="19"/>
    <s v="ES13"/>
    <x v="1"/>
    <x v="3"/>
    <n v="100"/>
    <x v="0"/>
    <x v="1"/>
    <x v="1"/>
    <s v="TWh"/>
    <n v="1.4272258010000001"/>
  </r>
  <r>
    <x v="19"/>
    <s v="ES21"/>
    <x v="1"/>
    <x v="3"/>
    <n v="100"/>
    <x v="0"/>
    <x v="1"/>
    <x v="1"/>
    <s v="TWh"/>
    <n v="1.7405646459999999"/>
  </r>
  <r>
    <x v="19"/>
    <s v="ES22"/>
    <x v="1"/>
    <x v="3"/>
    <n v="100"/>
    <x v="0"/>
    <x v="1"/>
    <x v="1"/>
    <s v="TWh"/>
    <n v="8.4388425330000008"/>
  </r>
  <r>
    <x v="19"/>
    <s v="ES23"/>
    <x v="1"/>
    <x v="3"/>
    <n v="100"/>
    <x v="0"/>
    <x v="1"/>
    <x v="1"/>
    <s v="TWh"/>
    <n v="3.8104406810000002"/>
  </r>
  <r>
    <x v="19"/>
    <s v="ES24"/>
    <x v="1"/>
    <x v="3"/>
    <n v="100"/>
    <x v="0"/>
    <x v="1"/>
    <x v="1"/>
    <s v="TWh"/>
    <n v="59.636641064999999"/>
  </r>
  <r>
    <x v="19"/>
    <s v="ES30"/>
    <x v="1"/>
    <x v="3"/>
    <n v="100"/>
    <x v="0"/>
    <x v="1"/>
    <x v="1"/>
    <s v="TWh"/>
    <n v="0.96141991000000004"/>
  </r>
  <r>
    <x v="19"/>
    <s v="ES41"/>
    <x v="1"/>
    <x v="3"/>
    <n v="100"/>
    <x v="0"/>
    <x v="1"/>
    <x v="1"/>
    <s v="TWh"/>
    <n v="176.073396016"/>
  </r>
  <r>
    <x v="19"/>
    <s v="ES42"/>
    <x v="1"/>
    <x v="3"/>
    <n v="100"/>
    <x v="0"/>
    <x v="1"/>
    <x v="1"/>
    <s v="TWh"/>
    <n v="175.66867038699999"/>
  </r>
  <r>
    <x v="19"/>
    <s v="ES43"/>
    <x v="1"/>
    <x v="3"/>
    <n v="100"/>
    <x v="0"/>
    <x v="1"/>
    <x v="1"/>
    <s v="TWh"/>
    <n v="27.576174043999998"/>
  </r>
  <r>
    <x v="19"/>
    <s v="ES51"/>
    <x v="1"/>
    <x v="3"/>
    <n v="100"/>
    <x v="0"/>
    <x v="1"/>
    <x v="1"/>
    <s v="TWh"/>
    <n v="19.270283362000001"/>
  </r>
  <r>
    <x v="19"/>
    <s v="ES52"/>
    <x v="1"/>
    <x v="3"/>
    <n v="100"/>
    <x v="0"/>
    <x v="1"/>
    <x v="1"/>
    <s v="TWh"/>
    <n v="24.744447273999999"/>
  </r>
  <r>
    <x v="19"/>
    <s v="ES53"/>
    <x v="1"/>
    <x v="3"/>
    <n v="100"/>
    <x v="0"/>
    <x v="1"/>
    <x v="1"/>
    <s v="TWh"/>
    <n v="1.412974282"/>
  </r>
  <r>
    <x v="19"/>
    <s v="ES61"/>
    <x v="1"/>
    <x v="3"/>
    <n v="100"/>
    <x v="0"/>
    <x v="1"/>
    <x v="1"/>
    <s v="TWh"/>
    <n v="49.547096549999999"/>
  </r>
  <r>
    <x v="19"/>
    <s v="ES62"/>
    <x v="1"/>
    <x v="3"/>
    <n v="100"/>
    <x v="0"/>
    <x v="1"/>
    <x v="1"/>
    <s v="TWh"/>
    <n v="10.855676300000001"/>
  </r>
  <r>
    <x v="20"/>
    <s v="SE11"/>
    <x v="1"/>
    <x v="3"/>
    <n v="100"/>
    <x v="0"/>
    <x v="1"/>
    <x v="1"/>
    <s v="TWh"/>
    <n v="1.5863346E-2"/>
  </r>
  <r>
    <x v="20"/>
    <s v="SE12"/>
    <x v="1"/>
    <x v="3"/>
    <n v="100"/>
    <x v="0"/>
    <x v="1"/>
    <x v="1"/>
    <s v="TWh"/>
    <n v="5.5464354079999998"/>
  </r>
  <r>
    <x v="20"/>
    <s v="SE21"/>
    <x v="1"/>
    <x v="3"/>
    <n v="100"/>
    <x v="0"/>
    <x v="1"/>
    <x v="1"/>
    <s v="TWh"/>
    <n v="3.5203402480000001"/>
  </r>
  <r>
    <x v="20"/>
    <s v="SE22"/>
    <x v="1"/>
    <x v="3"/>
    <n v="100"/>
    <x v="0"/>
    <x v="1"/>
    <x v="1"/>
    <s v="TWh"/>
    <n v="0.98807178600000001"/>
  </r>
  <r>
    <x v="20"/>
    <s v="SE23"/>
    <x v="1"/>
    <x v="3"/>
    <n v="100"/>
    <x v="0"/>
    <x v="1"/>
    <x v="1"/>
    <s v="TWh"/>
    <n v="6.1630959870000002"/>
  </r>
  <r>
    <x v="20"/>
    <s v="SE31"/>
    <x v="1"/>
    <x v="3"/>
    <n v="100"/>
    <x v="0"/>
    <x v="1"/>
    <x v="1"/>
    <s v="TWh"/>
    <n v="6.1667517570000001"/>
  </r>
  <r>
    <x v="20"/>
    <s v="SE32"/>
    <x v="1"/>
    <x v="3"/>
    <n v="100"/>
    <x v="0"/>
    <x v="1"/>
    <x v="1"/>
    <s v="TWh"/>
    <n v="7.4162333470000004"/>
  </r>
  <r>
    <x v="20"/>
    <s v="SE33"/>
    <x v="1"/>
    <x v="3"/>
    <n v="100"/>
    <x v="0"/>
    <x v="1"/>
    <x v="1"/>
    <s v="TWh"/>
    <n v="12.028420613"/>
  </r>
  <r>
    <x v="21"/>
    <s v="UKC1"/>
    <x v="1"/>
    <x v="3"/>
    <n v="100"/>
    <x v="0"/>
    <x v="1"/>
    <x v="1"/>
    <s v="TWh"/>
    <n v="0"/>
  </r>
  <r>
    <x v="21"/>
    <s v="UKC2"/>
    <x v="1"/>
    <x v="3"/>
    <n v="100"/>
    <x v="0"/>
    <x v="1"/>
    <x v="1"/>
    <s v="TWh"/>
    <n v="0"/>
  </r>
  <r>
    <x v="21"/>
    <s v="UKD1"/>
    <x v="1"/>
    <x v="3"/>
    <n v="100"/>
    <x v="0"/>
    <x v="1"/>
    <x v="1"/>
    <s v="TWh"/>
    <n v="0"/>
  </r>
  <r>
    <x v="21"/>
    <s v="UKD3"/>
    <x v="1"/>
    <x v="3"/>
    <n v="100"/>
    <x v="0"/>
    <x v="1"/>
    <x v="1"/>
    <s v="TWh"/>
    <n v="6.0748349999999998E-3"/>
  </r>
  <r>
    <x v="21"/>
    <s v="UKD4"/>
    <x v="1"/>
    <x v="3"/>
    <n v="100"/>
    <x v="0"/>
    <x v="1"/>
    <x v="1"/>
    <s v="TWh"/>
    <n v="0"/>
  </r>
  <r>
    <x v="21"/>
    <s v="UKD6"/>
    <x v="1"/>
    <x v="3"/>
    <n v="100"/>
    <x v="0"/>
    <x v="1"/>
    <x v="1"/>
    <s v="TWh"/>
    <n v="0"/>
  </r>
  <r>
    <x v="21"/>
    <s v="UKD7"/>
    <x v="1"/>
    <x v="3"/>
    <n v="100"/>
    <x v="0"/>
    <x v="1"/>
    <x v="1"/>
    <s v="TWh"/>
    <n v="0"/>
  </r>
  <r>
    <x v="21"/>
    <s v="UKE1"/>
    <x v="1"/>
    <x v="3"/>
    <n v="100"/>
    <x v="0"/>
    <x v="1"/>
    <x v="1"/>
    <s v="TWh"/>
    <n v="0"/>
  </r>
  <r>
    <x v="21"/>
    <s v="UKE2"/>
    <x v="1"/>
    <x v="3"/>
    <n v="100"/>
    <x v="0"/>
    <x v="1"/>
    <x v="1"/>
    <s v="TWh"/>
    <n v="0"/>
  </r>
  <r>
    <x v="21"/>
    <s v="UKE3"/>
    <x v="1"/>
    <x v="3"/>
    <n v="100"/>
    <x v="0"/>
    <x v="1"/>
    <x v="1"/>
    <s v="TWh"/>
    <n v="0"/>
  </r>
  <r>
    <x v="21"/>
    <s v="UKE4"/>
    <x v="1"/>
    <x v="3"/>
    <n v="100"/>
    <x v="0"/>
    <x v="1"/>
    <x v="1"/>
    <s v="TWh"/>
    <n v="0"/>
  </r>
  <r>
    <x v="21"/>
    <s v="UKF1"/>
    <x v="1"/>
    <x v="3"/>
    <n v="100"/>
    <x v="0"/>
    <x v="1"/>
    <x v="1"/>
    <s v="TWh"/>
    <n v="0"/>
  </r>
  <r>
    <x v="21"/>
    <s v="UKF2"/>
    <x v="1"/>
    <x v="3"/>
    <n v="100"/>
    <x v="0"/>
    <x v="1"/>
    <x v="1"/>
    <s v="TWh"/>
    <n v="0"/>
  </r>
  <r>
    <x v="21"/>
    <s v="UKF3"/>
    <x v="1"/>
    <x v="3"/>
    <n v="100"/>
    <x v="0"/>
    <x v="1"/>
    <x v="1"/>
    <s v="TWh"/>
    <n v="0"/>
  </r>
  <r>
    <x v="21"/>
    <s v="UKG1"/>
    <x v="1"/>
    <x v="3"/>
    <n v="100"/>
    <x v="0"/>
    <x v="1"/>
    <x v="1"/>
    <s v="TWh"/>
    <n v="0"/>
  </r>
  <r>
    <x v="21"/>
    <s v="UKG2"/>
    <x v="1"/>
    <x v="3"/>
    <n v="100"/>
    <x v="0"/>
    <x v="1"/>
    <x v="1"/>
    <s v="TWh"/>
    <n v="0"/>
  </r>
  <r>
    <x v="21"/>
    <s v="UKG3"/>
    <x v="1"/>
    <x v="3"/>
    <n v="100"/>
    <x v="0"/>
    <x v="1"/>
    <x v="1"/>
    <s v="TWh"/>
    <n v="0"/>
  </r>
  <r>
    <x v="21"/>
    <s v="UKH1"/>
    <x v="1"/>
    <x v="3"/>
    <n v="100"/>
    <x v="0"/>
    <x v="1"/>
    <x v="1"/>
    <s v="TWh"/>
    <n v="0"/>
  </r>
  <r>
    <x v="21"/>
    <s v="UKH2"/>
    <x v="1"/>
    <x v="3"/>
    <n v="100"/>
    <x v="0"/>
    <x v="1"/>
    <x v="1"/>
    <s v="TWh"/>
    <n v="0"/>
  </r>
  <r>
    <x v="21"/>
    <s v="UKH3"/>
    <x v="1"/>
    <x v="3"/>
    <n v="100"/>
    <x v="0"/>
    <x v="1"/>
    <x v="1"/>
    <s v="TWh"/>
    <n v="0"/>
  </r>
  <r>
    <x v="21"/>
    <s v="UKI3"/>
    <x v="1"/>
    <x v="3"/>
    <n v="100"/>
    <x v="0"/>
    <x v="1"/>
    <x v="1"/>
    <s v="TWh"/>
    <n v="0"/>
  </r>
  <r>
    <x v="21"/>
    <s v="UKI4"/>
    <x v="1"/>
    <x v="3"/>
    <n v="100"/>
    <x v="0"/>
    <x v="1"/>
    <x v="1"/>
    <s v="TWh"/>
    <n v="0"/>
  </r>
  <r>
    <x v="21"/>
    <s v="UKI5"/>
    <x v="1"/>
    <x v="3"/>
    <n v="100"/>
    <x v="0"/>
    <x v="1"/>
    <x v="1"/>
    <s v="TWh"/>
    <n v="0"/>
  </r>
  <r>
    <x v="21"/>
    <s v="UKI6"/>
    <x v="1"/>
    <x v="3"/>
    <n v="100"/>
    <x v="0"/>
    <x v="1"/>
    <x v="1"/>
    <s v="TWh"/>
    <n v="0"/>
  </r>
  <r>
    <x v="21"/>
    <s v="UKI7"/>
    <x v="1"/>
    <x v="3"/>
    <n v="100"/>
    <x v="0"/>
    <x v="1"/>
    <x v="1"/>
    <s v="TWh"/>
    <n v="0"/>
  </r>
  <r>
    <x v="21"/>
    <s v="UKJ1"/>
    <x v="1"/>
    <x v="3"/>
    <n v="100"/>
    <x v="0"/>
    <x v="1"/>
    <x v="1"/>
    <s v="TWh"/>
    <n v="0"/>
  </r>
  <r>
    <x v="21"/>
    <s v="UKJ2"/>
    <x v="1"/>
    <x v="3"/>
    <n v="100"/>
    <x v="0"/>
    <x v="1"/>
    <x v="1"/>
    <s v="TWh"/>
    <n v="0"/>
  </r>
  <r>
    <x v="21"/>
    <s v="UKJ3"/>
    <x v="1"/>
    <x v="3"/>
    <n v="100"/>
    <x v="0"/>
    <x v="1"/>
    <x v="1"/>
    <s v="TWh"/>
    <n v="0"/>
  </r>
  <r>
    <x v="21"/>
    <s v="UKJ4"/>
    <x v="1"/>
    <x v="3"/>
    <n v="100"/>
    <x v="0"/>
    <x v="1"/>
    <x v="1"/>
    <s v="TWh"/>
    <n v="0"/>
  </r>
  <r>
    <x v="21"/>
    <s v="UKK1"/>
    <x v="1"/>
    <x v="3"/>
    <n v="100"/>
    <x v="0"/>
    <x v="1"/>
    <x v="1"/>
    <s v="TWh"/>
    <n v="0"/>
  </r>
  <r>
    <x v="21"/>
    <s v="UKK2"/>
    <x v="1"/>
    <x v="3"/>
    <n v="100"/>
    <x v="0"/>
    <x v="1"/>
    <x v="1"/>
    <s v="TWh"/>
    <n v="0"/>
  </r>
  <r>
    <x v="21"/>
    <s v="UKK3"/>
    <x v="1"/>
    <x v="3"/>
    <n v="100"/>
    <x v="0"/>
    <x v="1"/>
    <x v="1"/>
    <s v="TWh"/>
    <n v="0"/>
  </r>
  <r>
    <x v="21"/>
    <s v="UKK4"/>
    <x v="1"/>
    <x v="3"/>
    <n v="100"/>
    <x v="0"/>
    <x v="1"/>
    <x v="1"/>
    <s v="TWh"/>
    <n v="0"/>
  </r>
  <r>
    <x v="21"/>
    <s v="UKL1"/>
    <x v="1"/>
    <x v="3"/>
    <n v="100"/>
    <x v="0"/>
    <x v="1"/>
    <x v="1"/>
    <s v="TWh"/>
    <n v="0"/>
  </r>
  <r>
    <x v="21"/>
    <s v="UKL2"/>
    <x v="1"/>
    <x v="3"/>
    <n v="100"/>
    <x v="0"/>
    <x v="1"/>
    <x v="1"/>
    <s v="TWh"/>
    <n v="0"/>
  </r>
  <r>
    <x v="21"/>
    <s v="UKM2"/>
    <x v="1"/>
    <x v="3"/>
    <n v="100"/>
    <x v="0"/>
    <x v="1"/>
    <x v="1"/>
    <s v="TWh"/>
    <n v="6.9513604410000003"/>
  </r>
  <r>
    <x v="21"/>
    <s v="UKM3"/>
    <x v="1"/>
    <x v="3"/>
    <n v="100"/>
    <x v="0"/>
    <x v="1"/>
    <x v="1"/>
    <s v="TWh"/>
    <n v="0"/>
  </r>
  <r>
    <x v="21"/>
    <s v="UKM5"/>
    <x v="1"/>
    <x v="3"/>
    <n v="100"/>
    <x v="0"/>
    <x v="1"/>
    <x v="1"/>
    <s v="TWh"/>
    <n v="8.5703717999999998E-2"/>
  </r>
  <r>
    <x v="21"/>
    <s v="UKM6"/>
    <x v="1"/>
    <x v="3"/>
    <n v="100"/>
    <x v="0"/>
    <x v="1"/>
    <x v="1"/>
    <s v="TWh"/>
    <n v="17.075521224999999"/>
  </r>
  <r>
    <x v="21"/>
    <s v="UKN0"/>
    <x v="1"/>
    <x v="3"/>
    <n v="100"/>
    <x v="0"/>
    <x v="1"/>
    <x v="1"/>
    <s v="TWh"/>
    <n v="0"/>
  </r>
  <r>
    <x v="22"/>
    <s v="AT11"/>
    <x v="1"/>
    <x v="3"/>
    <n v="100"/>
    <x v="0"/>
    <x v="2"/>
    <x v="1"/>
    <s v="TWh"/>
    <n v="2.6843755169999999"/>
  </r>
  <r>
    <x v="22"/>
    <s v="AT12"/>
    <x v="1"/>
    <x v="3"/>
    <n v="100"/>
    <x v="0"/>
    <x v="2"/>
    <x v="1"/>
    <s v="TWh"/>
    <n v="17.744430516000001"/>
  </r>
  <r>
    <x v="22"/>
    <s v="AT13"/>
    <x v="1"/>
    <x v="3"/>
    <n v="100"/>
    <x v="0"/>
    <x v="2"/>
    <x v="1"/>
    <s v="TWh"/>
    <n v="0"/>
  </r>
  <r>
    <x v="22"/>
    <s v="AT21"/>
    <x v="1"/>
    <x v="3"/>
    <n v="100"/>
    <x v="0"/>
    <x v="2"/>
    <x v="1"/>
    <s v="TWh"/>
    <n v="4.1197474569999999"/>
  </r>
  <r>
    <x v="22"/>
    <s v="AT22"/>
    <x v="1"/>
    <x v="3"/>
    <n v="100"/>
    <x v="0"/>
    <x v="2"/>
    <x v="1"/>
    <s v="TWh"/>
    <n v="3.1792612560000002"/>
  </r>
  <r>
    <x v="22"/>
    <s v="AT31"/>
    <x v="1"/>
    <x v="3"/>
    <n v="100"/>
    <x v="0"/>
    <x v="2"/>
    <x v="1"/>
    <s v="TWh"/>
    <n v="4.3121067149999996"/>
  </r>
  <r>
    <x v="22"/>
    <s v="AT32"/>
    <x v="1"/>
    <x v="3"/>
    <n v="100"/>
    <x v="0"/>
    <x v="2"/>
    <x v="1"/>
    <s v="TWh"/>
    <n v="3.8270258930000001"/>
  </r>
  <r>
    <x v="22"/>
    <s v="AT33"/>
    <x v="1"/>
    <x v="3"/>
    <n v="100"/>
    <x v="0"/>
    <x v="2"/>
    <x v="1"/>
    <s v="TWh"/>
    <n v="7.4732456860000003"/>
  </r>
  <r>
    <x v="22"/>
    <s v="AT34"/>
    <x v="1"/>
    <x v="3"/>
    <n v="100"/>
    <x v="0"/>
    <x v="2"/>
    <x v="1"/>
    <s v="TWh"/>
    <n v="1.8979335930000001"/>
  </r>
  <r>
    <x v="0"/>
    <s v="BE10"/>
    <x v="1"/>
    <x v="3"/>
    <n v="100"/>
    <x v="0"/>
    <x v="2"/>
    <x v="1"/>
    <s v="TWh"/>
    <n v="0"/>
  </r>
  <r>
    <x v="0"/>
    <s v="BE21"/>
    <x v="1"/>
    <x v="3"/>
    <n v="100"/>
    <x v="0"/>
    <x v="2"/>
    <x v="1"/>
    <s v="TWh"/>
    <n v="0"/>
  </r>
  <r>
    <x v="0"/>
    <s v="BE22"/>
    <x v="1"/>
    <x v="3"/>
    <n v="100"/>
    <x v="0"/>
    <x v="2"/>
    <x v="1"/>
    <s v="TWh"/>
    <n v="0"/>
  </r>
  <r>
    <x v="0"/>
    <s v="BE23"/>
    <x v="1"/>
    <x v="3"/>
    <n v="100"/>
    <x v="0"/>
    <x v="2"/>
    <x v="1"/>
    <s v="TWh"/>
    <n v="0.101426154"/>
  </r>
  <r>
    <x v="0"/>
    <s v="BE24"/>
    <x v="1"/>
    <x v="3"/>
    <n v="100"/>
    <x v="0"/>
    <x v="2"/>
    <x v="1"/>
    <s v="TWh"/>
    <n v="0"/>
  </r>
  <r>
    <x v="0"/>
    <s v="BE25"/>
    <x v="1"/>
    <x v="3"/>
    <n v="100"/>
    <x v="0"/>
    <x v="2"/>
    <x v="1"/>
    <s v="TWh"/>
    <n v="0.20198032799999999"/>
  </r>
  <r>
    <x v="0"/>
    <s v="BE31"/>
    <x v="1"/>
    <x v="3"/>
    <n v="100"/>
    <x v="0"/>
    <x v="2"/>
    <x v="1"/>
    <s v="TWh"/>
    <n v="0"/>
  </r>
  <r>
    <x v="0"/>
    <s v="BE32"/>
    <x v="1"/>
    <x v="3"/>
    <n v="100"/>
    <x v="0"/>
    <x v="2"/>
    <x v="1"/>
    <s v="TWh"/>
    <n v="0"/>
  </r>
  <r>
    <x v="0"/>
    <s v="BE33"/>
    <x v="1"/>
    <x v="3"/>
    <n v="100"/>
    <x v="0"/>
    <x v="2"/>
    <x v="1"/>
    <s v="TWh"/>
    <n v="0"/>
  </r>
  <r>
    <x v="0"/>
    <s v="BE34"/>
    <x v="1"/>
    <x v="3"/>
    <n v="100"/>
    <x v="0"/>
    <x v="2"/>
    <x v="1"/>
    <s v="TWh"/>
    <n v="0"/>
  </r>
  <r>
    <x v="0"/>
    <s v="BE35"/>
    <x v="1"/>
    <x v="3"/>
    <n v="100"/>
    <x v="0"/>
    <x v="2"/>
    <x v="1"/>
    <s v="TWh"/>
    <n v="0"/>
  </r>
  <r>
    <x v="1"/>
    <s v="BG31"/>
    <x v="1"/>
    <x v="3"/>
    <n v="100"/>
    <x v="0"/>
    <x v="2"/>
    <x v="1"/>
    <s v="TWh"/>
    <n v="0"/>
  </r>
  <r>
    <x v="1"/>
    <s v="BG32"/>
    <x v="1"/>
    <x v="3"/>
    <n v="100"/>
    <x v="0"/>
    <x v="2"/>
    <x v="1"/>
    <s v="TWh"/>
    <n v="0"/>
  </r>
  <r>
    <x v="1"/>
    <s v="BG33"/>
    <x v="1"/>
    <x v="3"/>
    <n v="100"/>
    <x v="0"/>
    <x v="2"/>
    <x v="1"/>
    <s v="TWh"/>
    <n v="7.7498180159999999"/>
  </r>
  <r>
    <x v="1"/>
    <s v="BG34"/>
    <x v="1"/>
    <x v="3"/>
    <n v="100"/>
    <x v="0"/>
    <x v="2"/>
    <x v="1"/>
    <s v="TWh"/>
    <n v="0"/>
  </r>
  <r>
    <x v="1"/>
    <s v="BG41"/>
    <x v="1"/>
    <x v="3"/>
    <n v="100"/>
    <x v="0"/>
    <x v="2"/>
    <x v="1"/>
    <s v="TWh"/>
    <n v="0"/>
  </r>
  <r>
    <x v="1"/>
    <s v="BG42"/>
    <x v="1"/>
    <x v="3"/>
    <n v="100"/>
    <x v="0"/>
    <x v="2"/>
    <x v="1"/>
    <s v="TWh"/>
    <n v="0"/>
  </r>
  <r>
    <x v="2"/>
    <s v="HR03"/>
    <x v="1"/>
    <x v="3"/>
    <n v="100"/>
    <x v="0"/>
    <x v="2"/>
    <x v="1"/>
    <s v="TWh"/>
    <n v="9.1381645890000005"/>
  </r>
  <r>
    <x v="2"/>
    <s v="HR04"/>
    <x v="1"/>
    <x v="3"/>
    <n v="100"/>
    <x v="0"/>
    <x v="2"/>
    <x v="1"/>
    <s v="TWh"/>
    <n v="0"/>
  </r>
  <r>
    <x v="3"/>
    <s v="CY00"/>
    <x v="1"/>
    <x v="3"/>
    <n v="100"/>
    <x v="0"/>
    <x v="2"/>
    <x v="1"/>
    <s v="TWh"/>
    <n v="0"/>
  </r>
  <r>
    <x v="23"/>
    <s v="CZ01"/>
    <x v="1"/>
    <x v="3"/>
    <n v="100"/>
    <x v="0"/>
    <x v="2"/>
    <x v="1"/>
    <s v="TWh"/>
    <n v="0"/>
  </r>
  <r>
    <x v="23"/>
    <s v="CZ02"/>
    <x v="1"/>
    <x v="3"/>
    <n v="100"/>
    <x v="0"/>
    <x v="2"/>
    <x v="1"/>
    <s v="TWh"/>
    <n v="0.49231459599999999"/>
  </r>
  <r>
    <x v="23"/>
    <s v="CZ03"/>
    <x v="1"/>
    <x v="3"/>
    <n v="100"/>
    <x v="0"/>
    <x v="2"/>
    <x v="1"/>
    <s v="TWh"/>
    <n v="1.7258959819999999"/>
  </r>
  <r>
    <x v="23"/>
    <s v="CZ04"/>
    <x v="1"/>
    <x v="3"/>
    <n v="100"/>
    <x v="0"/>
    <x v="2"/>
    <x v="1"/>
    <s v="TWh"/>
    <n v="0"/>
  </r>
  <r>
    <x v="23"/>
    <s v="CZ05"/>
    <x v="1"/>
    <x v="3"/>
    <n v="100"/>
    <x v="0"/>
    <x v="2"/>
    <x v="1"/>
    <s v="TWh"/>
    <n v="1.858039116"/>
  </r>
  <r>
    <x v="23"/>
    <s v="CZ06"/>
    <x v="1"/>
    <x v="3"/>
    <n v="100"/>
    <x v="0"/>
    <x v="2"/>
    <x v="1"/>
    <s v="TWh"/>
    <n v="6.9015979810000001"/>
  </r>
  <r>
    <x v="23"/>
    <s v="CZ07"/>
    <x v="1"/>
    <x v="3"/>
    <n v="100"/>
    <x v="0"/>
    <x v="2"/>
    <x v="1"/>
    <s v="TWh"/>
    <n v="1.6929176749999999"/>
  </r>
  <r>
    <x v="23"/>
    <s v="CZ08"/>
    <x v="1"/>
    <x v="3"/>
    <n v="100"/>
    <x v="0"/>
    <x v="2"/>
    <x v="1"/>
    <s v="TWh"/>
    <n v="0.76210696"/>
  </r>
  <r>
    <x v="4"/>
    <s v="DK01"/>
    <x v="1"/>
    <x v="3"/>
    <n v="100"/>
    <x v="0"/>
    <x v="2"/>
    <x v="1"/>
    <s v="TWh"/>
    <n v="0.59695978100000002"/>
  </r>
  <r>
    <x v="4"/>
    <s v="DK02"/>
    <x v="1"/>
    <x v="3"/>
    <n v="100"/>
    <x v="0"/>
    <x v="2"/>
    <x v="1"/>
    <s v="TWh"/>
    <n v="4.0348012500000001"/>
  </r>
  <r>
    <x v="4"/>
    <s v="DK03"/>
    <x v="1"/>
    <x v="3"/>
    <n v="100"/>
    <x v="0"/>
    <x v="2"/>
    <x v="1"/>
    <s v="TWh"/>
    <n v="14.882692499999999"/>
  </r>
  <r>
    <x v="4"/>
    <s v="DK04"/>
    <x v="1"/>
    <x v="3"/>
    <n v="100"/>
    <x v="0"/>
    <x v="2"/>
    <x v="1"/>
    <s v="TWh"/>
    <n v="9.6658387500000007"/>
  </r>
  <r>
    <x v="4"/>
    <s v="DK05"/>
    <x v="1"/>
    <x v="3"/>
    <n v="100"/>
    <x v="0"/>
    <x v="2"/>
    <x v="1"/>
    <s v="TWh"/>
    <n v="10.936405575"/>
  </r>
  <r>
    <x v="5"/>
    <s v="EE00"/>
    <x v="1"/>
    <x v="3"/>
    <n v="100"/>
    <x v="0"/>
    <x v="2"/>
    <x v="1"/>
    <s v="TWh"/>
    <n v="43.054855603"/>
  </r>
  <r>
    <x v="6"/>
    <s v="FI19"/>
    <x v="1"/>
    <x v="3"/>
    <n v="100"/>
    <x v="0"/>
    <x v="2"/>
    <x v="1"/>
    <s v="TWh"/>
    <n v="11.001136804"/>
  </r>
  <r>
    <x v="6"/>
    <s v="FI1B"/>
    <x v="1"/>
    <x v="3"/>
    <n v="100"/>
    <x v="0"/>
    <x v="2"/>
    <x v="1"/>
    <s v="TWh"/>
    <n v="5.1584937039999996"/>
  </r>
  <r>
    <x v="6"/>
    <s v="FI1C"/>
    <x v="1"/>
    <x v="3"/>
    <n v="100"/>
    <x v="0"/>
    <x v="2"/>
    <x v="1"/>
    <s v="TWh"/>
    <n v="14.609409781"/>
  </r>
  <r>
    <x v="6"/>
    <s v="FI1D"/>
    <x v="1"/>
    <x v="3"/>
    <n v="100"/>
    <x v="0"/>
    <x v="2"/>
    <x v="1"/>
    <s v="TWh"/>
    <n v="11.501973026"/>
  </r>
  <r>
    <x v="6"/>
    <s v="FI20"/>
    <x v="1"/>
    <x v="3"/>
    <n v="100"/>
    <x v="0"/>
    <x v="2"/>
    <x v="1"/>
    <s v="TWh"/>
    <n v="4.8445538000000003E-2"/>
  </r>
  <r>
    <x v="7"/>
    <s v="FR10"/>
    <x v="1"/>
    <x v="3"/>
    <n v="100"/>
    <x v="0"/>
    <x v="2"/>
    <x v="1"/>
    <s v="TWh"/>
    <n v="1.3355364599999999"/>
  </r>
  <r>
    <x v="7"/>
    <s v="FR21"/>
    <x v="1"/>
    <x v="3"/>
    <n v="100"/>
    <x v="0"/>
    <x v="2"/>
    <x v="1"/>
    <s v="TWh"/>
    <n v="22.045281768999999"/>
  </r>
  <r>
    <x v="7"/>
    <s v="FR22"/>
    <x v="1"/>
    <x v="3"/>
    <n v="100"/>
    <x v="0"/>
    <x v="2"/>
    <x v="1"/>
    <s v="TWh"/>
    <n v="20.560822717000001"/>
  </r>
  <r>
    <x v="7"/>
    <s v="FR23"/>
    <x v="1"/>
    <x v="3"/>
    <n v="100"/>
    <x v="0"/>
    <x v="2"/>
    <x v="1"/>
    <s v="TWh"/>
    <n v="8.7657243860000005"/>
  </r>
  <r>
    <x v="7"/>
    <s v="FR24"/>
    <x v="1"/>
    <x v="3"/>
    <n v="100"/>
    <x v="0"/>
    <x v="2"/>
    <x v="1"/>
    <s v="TWh"/>
    <n v="67.059513483999993"/>
  </r>
  <r>
    <x v="7"/>
    <s v="FR25"/>
    <x v="1"/>
    <x v="3"/>
    <n v="100"/>
    <x v="0"/>
    <x v="2"/>
    <x v="1"/>
    <s v="TWh"/>
    <n v="27.754371646999999"/>
  </r>
  <r>
    <x v="7"/>
    <s v="FR26"/>
    <x v="1"/>
    <x v="3"/>
    <n v="100"/>
    <x v="0"/>
    <x v="2"/>
    <x v="1"/>
    <s v="TWh"/>
    <n v="20.564412306000001"/>
  </r>
  <r>
    <x v="7"/>
    <s v="FR30"/>
    <x v="1"/>
    <x v="3"/>
    <n v="100"/>
    <x v="0"/>
    <x v="2"/>
    <x v="1"/>
    <s v="TWh"/>
    <n v="6.4633705020000001"/>
  </r>
  <r>
    <x v="7"/>
    <s v="FR41"/>
    <x v="1"/>
    <x v="3"/>
    <n v="100"/>
    <x v="0"/>
    <x v="2"/>
    <x v="1"/>
    <s v="TWh"/>
    <n v="0"/>
  </r>
  <r>
    <x v="7"/>
    <s v="FR42"/>
    <x v="1"/>
    <x v="3"/>
    <n v="100"/>
    <x v="0"/>
    <x v="2"/>
    <x v="1"/>
    <s v="TWh"/>
    <n v="0"/>
  </r>
  <r>
    <x v="7"/>
    <s v="FR43"/>
    <x v="1"/>
    <x v="3"/>
    <n v="100"/>
    <x v="0"/>
    <x v="2"/>
    <x v="1"/>
    <s v="TWh"/>
    <n v="1.073773192"/>
  </r>
  <r>
    <x v="7"/>
    <s v="FR51"/>
    <x v="1"/>
    <x v="3"/>
    <n v="100"/>
    <x v="0"/>
    <x v="2"/>
    <x v="1"/>
    <s v="TWh"/>
    <n v="22.650732000000001"/>
  </r>
  <r>
    <x v="7"/>
    <s v="FR52"/>
    <x v="1"/>
    <x v="3"/>
    <n v="100"/>
    <x v="0"/>
    <x v="2"/>
    <x v="1"/>
    <s v="TWh"/>
    <n v="13.870850905999999"/>
  </r>
  <r>
    <x v="7"/>
    <s v="FR53"/>
    <x v="1"/>
    <x v="3"/>
    <n v="100"/>
    <x v="0"/>
    <x v="2"/>
    <x v="1"/>
    <s v="TWh"/>
    <n v="32.612428252000001"/>
  </r>
  <r>
    <x v="7"/>
    <s v="FR61"/>
    <x v="1"/>
    <x v="3"/>
    <n v="100"/>
    <x v="0"/>
    <x v="2"/>
    <x v="1"/>
    <s v="TWh"/>
    <n v="11.225892454"/>
  </r>
  <r>
    <x v="7"/>
    <s v="FR62"/>
    <x v="1"/>
    <x v="3"/>
    <n v="100"/>
    <x v="0"/>
    <x v="2"/>
    <x v="1"/>
    <s v="TWh"/>
    <n v="49.236961547999996"/>
  </r>
  <r>
    <x v="7"/>
    <s v="FR63"/>
    <x v="1"/>
    <x v="3"/>
    <n v="100"/>
    <x v="0"/>
    <x v="2"/>
    <x v="1"/>
    <s v="TWh"/>
    <n v="10.761005114"/>
  </r>
  <r>
    <x v="7"/>
    <s v="FR71"/>
    <x v="1"/>
    <x v="3"/>
    <n v="100"/>
    <x v="0"/>
    <x v="2"/>
    <x v="1"/>
    <s v="TWh"/>
    <n v="14.730788362"/>
  </r>
  <r>
    <x v="7"/>
    <s v="FR72"/>
    <x v="1"/>
    <x v="3"/>
    <n v="100"/>
    <x v="0"/>
    <x v="2"/>
    <x v="1"/>
    <s v="TWh"/>
    <n v="22.056075206999999"/>
  </r>
  <r>
    <x v="7"/>
    <s v="FR81"/>
    <x v="1"/>
    <x v="3"/>
    <n v="100"/>
    <x v="0"/>
    <x v="2"/>
    <x v="1"/>
    <s v="TWh"/>
    <n v="45.781623172000003"/>
  </r>
  <r>
    <x v="7"/>
    <s v="FR82"/>
    <x v="1"/>
    <x v="3"/>
    <n v="100"/>
    <x v="0"/>
    <x v="2"/>
    <x v="1"/>
    <s v="TWh"/>
    <n v="23.064765404999999"/>
  </r>
  <r>
    <x v="7"/>
    <s v="FR83"/>
    <x v="1"/>
    <x v="3"/>
    <n v="100"/>
    <x v="0"/>
    <x v="2"/>
    <x v="1"/>
    <s v="TWh"/>
    <n v="1.678216454"/>
  </r>
  <r>
    <x v="8"/>
    <s v="DEC0"/>
    <x v="1"/>
    <x v="3"/>
    <n v="100"/>
    <x v="0"/>
    <x v="2"/>
    <x v="1"/>
    <s v="TWh"/>
    <n v="0"/>
  </r>
  <r>
    <x v="8"/>
    <s v="DE11"/>
    <x v="1"/>
    <x v="3"/>
    <n v="100"/>
    <x v="0"/>
    <x v="2"/>
    <x v="1"/>
    <s v="TWh"/>
    <n v="0"/>
  </r>
  <r>
    <x v="8"/>
    <s v="DE12"/>
    <x v="1"/>
    <x v="3"/>
    <n v="100"/>
    <x v="0"/>
    <x v="2"/>
    <x v="1"/>
    <s v="TWh"/>
    <n v="0"/>
  </r>
  <r>
    <x v="8"/>
    <s v="DE13"/>
    <x v="1"/>
    <x v="3"/>
    <n v="100"/>
    <x v="0"/>
    <x v="2"/>
    <x v="1"/>
    <s v="TWh"/>
    <n v="0"/>
  </r>
  <r>
    <x v="8"/>
    <s v="DE14"/>
    <x v="1"/>
    <x v="3"/>
    <n v="100"/>
    <x v="0"/>
    <x v="2"/>
    <x v="1"/>
    <s v="TWh"/>
    <n v="0"/>
  </r>
  <r>
    <x v="8"/>
    <s v="DE21"/>
    <x v="1"/>
    <x v="3"/>
    <n v="100"/>
    <x v="0"/>
    <x v="2"/>
    <x v="1"/>
    <s v="TWh"/>
    <n v="0"/>
  </r>
  <r>
    <x v="8"/>
    <s v="DE22"/>
    <x v="1"/>
    <x v="3"/>
    <n v="100"/>
    <x v="0"/>
    <x v="2"/>
    <x v="1"/>
    <s v="TWh"/>
    <n v="0"/>
  </r>
  <r>
    <x v="8"/>
    <s v="DE23"/>
    <x v="1"/>
    <x v="3"/>
    <n v="100"/>
    <x v="0"/>
    <x v="2"/>
    <x v="1"/>
    <s v="TWh"/>
    <n v="0"/>
  </r>
  <r>
    <x v="8"/>
    <s v="DE24"/>
    <x v="1"/>
    <x v="3"/>
    <n v="100"/>
    <x v="0"/>
    <x v="2"/>
    <x v="1"/>
    <s v="TWh"/>
    <n v="0"/>
  </r>
  <r>
    <x v="8"/>
    <s v="DE25"/>
    <x v="1"/>
    <x v="3"/>
    <n v="100"/>
    <x v="0"/>
    <x v="2"/>
    <x v="1"/>
    <s v="TWh"/>
    <n v="0"/>
  </r>
  <r>
    <x v="8"/>
    <s v="DE26"/>
    <x v="1"/>
    <x v="3"/>
    <n v="100"/>
    <x v="0"/>
    <x v="2"/>
    <x v="1"/>
    <s v="TWh"/>
    <n v="0"/>
  </r>
  <r>
    <x v="8"/>
    <s v="DE27"/>
    <x v="1"/>
    <x v="3"/>
    <n v="100"/>
    <x v="0"/>
    <x v="2"/>
    <x v="1"/>
    <s v="TWh"/>
    <n v="0"/>
  </r>
  <r>
    <x v="8"/>
    <s v="DE30"/>
    <x v="1"/>
    <x v="3"/>
    <n v="100"/>
    <x v="0"/>
    <x v="2"/>
    <x v="1"/>
    <s v="TWh"/>
    <n v="0"/>
  </r>
  <r>
    <x v="8"/>
    <s v="DE40"/>
    <x v="1"/>
    <x v="3"/>
    <n v="100"/>
    <x v="0"/>
    <x v="2"/>
    <x v="1"/>
    <s v="TWh"/>
    <n v="5.0388649489999997"/>
  </r>
  <r>
    <x v="8"/>
    <s v="DE50"/>
    <x v="1"/>
    <x v="3"/>
    <n v="100"/>
    <x v="0"/>
    <x v="2"/>
    <x v="1"/>
    <s v="TWh"/>
    <n v="4.8027466999999997E-2"/>
  </r>
  <r>
    <x v="8"/>
    <s v="DE60"/>
    <x v="1"/>
    <x v="3"/>
    <n v="100"/>
    <x v="0"/>
    <x v="2"/>
    <x v="1"/>
    <s v="TWh"/>
    <n v="2.9600666000000001E-2"/>
  </r>
  <r>
    <x v="8"/>
    <s v="DE71"/>
    <x v="1"/>
    <x v="3"/>
    <n v="100"/>
    <x v="0"/>
    <x v="2"/>
    <x v="1"/>
    <s v="TWh"/>
    <n v="0"/>
  </r>
  <r>
    <x v="8"/>
    <s v="DE72"/>
    <x v="1"/>
    <x v="3"/>
    <n v="100"/>
    <x v="0"/>
    <x v="2"/>
    <x v="1"/>
    <s v="TWh"/>
    <n v="0"/>
  </r>
  <r>
    <x v="8"/>
    <s v="DE73"/>
    <x v="1"/>
    <x v="3"/>
    <n v="100"/>
    <x v="0"/>
    <x v="2"/>
    <x v="1"/>
    <s v="TWh"/>
    <n v="0"/>
  </r>
  <r>
    <x v="8"/>
    <s v="DE80"/>
    <x v="1"/>
    <x v="3"/>
    <n v="100"/>
    <x v="0"/>
    <x v="2"/>
    <x v="1"/>
    <s v="TWh"/>
    <n v="25.725520899999999"/>
  </r>
  <r>
    <x v="8"/>
    <s v="DE91"/>
    <x v="1"/>
    <x v="3"/>
    <n v="100"/>
    <x v="0"/>
    <x v="2"/>
    <x v="1"/>
    <s v="TWh"/>
    <n v="0"/>
  </r>
  <r>
    <x v="8"/>
    <s v="DE92"/>
    <x v="1"/>
    <x v="3"/>
    <n v="100"/>
    <x v="0"/>
    <x v="2"/>
    <x v="1"/>
    <s v="TWh"/>
    <n v="1.609151719"/>
  </r>
  <r>
    <x v="8"/>
    <s v="DE93"/>
    <x v="1"/>
    <x v="3"/>
    <n v="100"/>
    <x v="0"/>
    <x v="2"/>
    <x v="1"/>
    <s v="TWh"/>
    <n v="5.3541971190000002"/>
  </r>
  <r>
    <x v="8"/>
    <s v="DE94"/>
    <x v="1"/>
    <x v="3"/>
    <n v="100"/>
    <x v="0"/>
    <x v="2"/>
    <x v="1"/>
    <s v="TWh"/>
    <n v="7.683034481"/>
  </r>
  <r>
    <x v="8"/>
    <s v="DEA1"/>
    <x v="1"/>
    <x v="3"/>
    <n v="100"/>
    <x v="0"/>
    <x v="2"/>
    <x v="1"/>
    <s v="TWh"/>
    <n v="0.10052846"/>
  </r>
  <r>
    <x v="8"/>
    <s v="DEA2"/>
    <x v="1"/>
    <x v="3"/>
    <n v="100"/>
    <x v="0"/>
    <x v="2"/>
    <x v="1"/>
    <s v="TWh"/>
    <n v="0.164739465"/>
  </r>
  <r>
    <x v="8"/>
    <s v="DEA3"/>
    <x v="1"/>
    <x v="3"/>
    <n v="100"/>
    <x v="0"/>
    <x v="2"/>
    <x v="1"/>
    <s v="TWh"/>
    <n v="0.69707905299999995"/>
  </r>
  <r>
    <x v="8"/>
    <s v="DEA4"/>
    <x v="1"/>
    <x v="3"/>
    <n v="100"/>
    <x v="0"/>
    <x v="2"/>
    <x v="1"/>
    <s v="TWh"/>
    <n v="0.68505053100000002"/>
  </r>
  <r>
    <x v="8"/>
    <s v="DEA5"/>
    <x v="1"/>
    <x v="3"/>
    <n v="100"/>
    <x v="0"/>
    <x v="2"/>
    <x v="1"/>
    <s v="TWh"/>
    <n v="0.30213385999999998"/>
  </r>
  <r>
    <x v="8"/>
    <s v="DEB1"/>
    <x v="1"/>
    <x v="3"/>
    <n v="100"/>
    <x v="0"/>
    <x v="2"/>
    <x v="1"/>
    <s v="TWh"/>
    <n v="0"/>
  </r>
  <r>
    <x v="8"/>
    <s v="DEB2"/>
    <x v="1"/>
    <x v="3"/>
    <n v="100"/>
    <x v="0"/>
    <x v="2"/>
    <x v="1"/>
    <s v="TWh"/>
    <n v="0"/>
  </r>
  <r>
    <x v="8"/>
    <s v="DEB3"/>
    <x v="1"/>
    <x v="3"/>
    <n v="100"/>
    <x v="0"/>
    <x v="2"/>
    <x v="1"/>
    <s v="TWh"/>
    <n v="0"/>
  </r>
  <r>
    <x v="8"/>
    <s v="DED2"/>
    <x v="1"/>
    <x v="3"/>
    <n v="100"/>
    <x v="0"/>
    <x v="2"/>
    <x v="1"/>
    <s v="TWh"/>
    <n v="0.78413263300000002"/>
  </r>
  <r>
    <x v="8"/>
    <s v="DED4"/>
    <x v="1"/>
    <x v="3"/>
    <n v="100"/>
    <x v="0"/>
    <x v="2"/>
    <x v="1"/>
    <s v="TWh"/>
    <n v="0"/>
  </r>
  <r>
    <x v="8"/>
    <s v="DED5"/>
    <x v="1"/>
    <x v="3"/>
    <n v="100"/>
    <x v="0"/>
    <x v="2"/>
    <x v="1"/>
    <s v="TWh"/>
    <n v="0"/>
  </r>
  <r>
    <x v="8"/>
    <s v="DEE0"/>
    <x v="1"/>
    <x v="3"/>
    <n v="100"/>
    <x v="0"/>
    <x v="2"/>
    <x v="1"/>
    <s v="TWh"/>
    <n v="0"/>
  </r>
  <r>
    <x v="8"/>
    <s v="DEF0"/>
    <x v="1"/>
    <x v="3"/>
    <n v="100"/>
    <x v="0"/>
    <x v="2"/>
    <x v="1"/>
    <s v="TWh"/>
    <n v="8.9163429660000002"/>
  </r>
  <r>
    <x v="8"/>
    <s v="DEG0"/>
    <x v="1"/>
    <x v="3"/>
    <n v="100"/>
    <x v="0"/>
    <x v="2"/>
    <x v="1"/>
    <s v="TWh"/>
    <n v="0"/>
  </r>
  <r>
    <x v="9"/>
    <s v="EL30"/>
    <x v="1"/>
    <x v="3"/>
    <n v="100"/>
    <x v="0"/>
    <x v="2"/>
    <x v="1"/>
    <s v="TWh"/>
    <n v="5.5516910150000003"/>
  </r>
  <r>
    <x v="9"/>
    <s v="EL41"/>
    <x v="1"/>
    <x v="3"/>
    <n v="100"/>
    <x v="0"/>
    <x v="2"/>
    <x v="1"/>
    <s v="TWh"/>
    <n v="30.860931058999999"/>
  </r>
  <r>
    <x v="9"/>
    <s v="EL42"/>
    <x v="1"/>
    <x v="3"/>
    <n v="100"/>
    <x v="0"/>
    <x v="2"/>
    <x v="1"/>
    <s v="TWh"/>
    <n v="50.612279102000002"/>
  </r>
  <r>
    <x v="9"/>
    <s v="EL43"/>
    <x v="1"/>
    <x v="3"/>
    <n v="100"/>
    <x v="0"/>
    <x v="2"/>
    <x v="1"/>
    <s v="TWh"/>
    <n v="41.130616617000001"/>
  </r>
  <r>
    <x v="9"/>
    <s v="EL51"/>
    <x v="1"/>
    <x v="3"/>
    <n v="100"/>
    <x v="0"/>
    <x v="2"/>
    <x v="1"/>
    <s v="TWh"/>
    <n v="13.336704694"/>
  </r>
  <r>
    <x v="9"/>
    <s v="EL52"/>
    <x v="1"/>
    <x v="3"/>
    <n v="100"/>
    <x v="0"/>
    <x v="2"/>
    <x v="1"/>
    <s v="TWh"/>
    <n v="0"/>
  </r>
  <r>
    <x v="9"/>
    <s v="EL53"/>
    <x v="1"/>
    <x v="3"/>
    <n v="100"/>
    <x v="0"/>
    <x v="2"/>
    <x v="1"/>
    <s v="TWh"/>
    <n v="6.8184328939999999"/>
  </r>
  <r>
    <x v="9"/>
    <s v="EL54"/>
    <x v="1"/>
    <x v="3"/>
    <n v="100"/>
    <x v="0"/>
    <x v="2"/>
    <x v="1"/>
    <s v="TWh"/>
    <n v="9.9759301100000002"/>
  </r>
  <r>
    <x v="9"/>
    <s v="EL61"/>
    <x v="1"/>
    <x v="3"/>
    <n v="100"/>
    <x v="0"/>
    <x v="2"/>
    <x v="1"/>
    <s v="TWh"/>
    <n v="11.293805742"/>
  </r>
  <r>
    <x v="9"/>
    <s v="EL62"/>
    <x v="1"/>
    <x v="3"/>
    <n v="100"/>
    <x v="0"/>
    <x v="2"/>
    <x v="1"/>
    <s v="TWh"/>
    <n v="9.4331341159999997"/>
  </r>
  <r>
    <x v="9"/>
    <s v="EL63"/>
    <x v="1"/>
    <x v="3"/>
    <n v="100"/>
    <x v="0"/>
    <x v="2"/>
    <x v="1"/>
    <s v="TWh"/>
    <n v="16.996955455999998"/>
  </r>
  <r>
    <x v="9"/>
    <s v="EL64"/>
    <x v="1"/>
    <x v="3"/>
    <n v="100"/>
    <x v="0"/>
    <x v="2"/>
    <x v="1"/>
    <s v="TWh"/>
    <n v="24.017427506000001"/>
  </r>
  <r>
    <x v="9"/>
    <s v="EL65"/>
    <x v="1"/>
    <x v="3"/>
    <n v="100"/>
    <x v="0"/>
    <x v="2"/>
    <x v="1"/>
    <s v="TWh"/>
    <n v="34.728731947"/>
  </r>
  <r>
    <x v="24"/>
    <s v="HU10"/>
    <x v="1"/>
    <x v="3"/>
    <n v="100"/>
    <x v="0"/>
    <x v="2"/>
    <x v="1"/>
    <s v="TWh"/>
    <n v="0"/>
  </r>
  <r>
    <x v="24"/>
    <s v="HU21"/>
    <x v="1"/>
    <x v="3"/>
    <n v="100"/>
    <x v="0"/>
    <x v="2"/>
    <x v="1"/>
    <s v="TWh"/>
    <n v="6.7167403529999996"/>
  </r>
  <r>
    <x v="24"/>
    <s v="HU22"/>
    <x v="1"/>
    <x v="3"/>
    <n v="100"/>
    <x v="0"/>
    <x v="2"/>
    <x v="1"/>
    <s v="TWh"/>
    <n v="10.225253887999999"/>
  </r>
  <r>
    <x v="24"/>
    <s v="HU23"/>
    <x v="1"/>
    <x v="3"/>
    <n v="100"/>
    <x v="0"/>
    <x v="2"/>
    <x v="1"/>
    <s v="TWh"/>
    <n v="5.3882449589999997"/>
  </r>
  <r>
    <x v="24"/>
    <s v="HU31"/>
    <x v="1"/>
    <x v="3"/>
    <n v="100"/>
    <x v="0"/>
    <x v="2"/>
    <x v="1"/>
    <s v="TWh"/>
    <n v="0"/>
  </r>
  <r>
    <x v="24"/>
    <s v="HU32"/>
    <x v="1"/>
    <x v="3"/>
    <n v="100"/>
    <x v="0"/>
    <x v="2"/>
    <x v="1"/>
    <s v="TWh"/>
    <n v="0"/>
  </r>
  <r>
    <x v="24"/>
    <s v="HU33"/>
    <x v="1"/>
    <x v="3"/>
    <n v="100"/>
    <x v="0"/>
    <x v="2"/>
    <x v="1"/>
    <s v="TWh"/>
    <n v="0"/>
  </r>
  <r>
    <x v="10"/>
    <s v="IE01"/>
    <x v="1"/>
    <x v="3"/>
    <n v="100"/>
    <x v="0"/>
    <x v="2"/>
    <x v="1"/>
    <s v="TWh"/>
    <n v="137.39607477600001"/>
  </r>
  <r>
    <x v="10"/>
    <s v="IE02"/>
    <x v="1"/>
    <x v="3"/>
    <n v="100"/>
    <x v="0"/>
    <x v="2"/>
    <x v="1"/>
    <s v="TWh"/>
    <n v="139.947709613"/>
  </r>
  <r>
    <x v="11"/>
    <s v="ITC1"/>
    <x v="1"/>
    <x v="3"/>
    <n v="100"/>
    <x v="0"/>
    <x v="2"/>
    <x v="1"/>
    <s v="TWh"/>
    <n v="5.2012714740000003"/>
  </r>
  <r>
    <x v="11"/>
    <s v="ITC2"/>
    <x v="1"/>
    <x v="3"/>
    <n v="100"/>
    <x v="0"/>
    <x v="2"/>
    <x v="1"/>
    <s v="TWh"/>
    <n v="1.889765235"/>
  </r>
  <r>
    <x v="11"/>
    <s v="ITC3"/>
    <x v="1"/>
    <x v="3"/>
    <n v="100"/>
    <x v="0"/>
    <x v="2"/>
    <x v="1"/>
    <s v="TWh"/>
    <n v="0.30098613400000002"/>
  </r>
  <r>
    <x v="11"/>
    <s v="ITC4"/>
    <x v="1"/>
    <x v="3"/>
    <n v="100"/>
    <x v="0"/>
    <x v="2"/>
    <x v="1"/>
    <s v="TWh"/>
    <n v="0"/>
  </r>
  <r>
    <x v="11"/>
    <s v="ITF1"/>
    <x v="1"/>
    <x v="3"/>
    <n v="100"/>
    <x v="0"/>
    <x v="2"/>
    <x v="1"/>
    <s v="TWh"/>
    <n v="1.4173924"/>
  </r>
  <r>
    <x v="11"/>
    <s v="ITF2"/>
    <x v="1"/>
    <x v="3"/>
    <n v="100"/>
    <x v="0"/>
    <x v="2"/>
    <x v="1"/>
    <s v="TWh"/>
    <n v="1.8429589120000001"/>
  </r>
  <r>
    <x v="11"/>
    <s v="ITF3"/>
    <x v="1"/>
    <x v="3"/>
    <n v="100"/>
    <x v="0"/>
    <x v="2"/>
    <x v="1"/>
    <s v="TWh"/>
    <n v="3.0400007179999999"/>
  </r>
  <r>
    <x v="11"/>
    <s v="ITF4"/>
    <x v="1"/>
    <x v="3"/>
    <n v="100"/>
    <x v="0"/>
    <x v="2"/>
    <x v="1"/>
    <s v="TWh"/>
    <n v="14.878970363000001"/>
  </r>
  <r>
    <x v="11"/>
    <s v="ITF5"/>
    <x v="1"/>
    <x v="3"/>
    <n v="100"/>
    <x v="0"/>
    <x v="2"/>
    <x v="1"/>
    <s v="TWh"/>
    <n v="9.3249755160000003"/>
  </r>
  <r>
    <x v="11"/>
    <s v="ITF6"/>
    <x v="1"/>
    <x v="3"/>
    <n v="100"/>
    <x v="0"/>
    <x v="2"/>
    <x v="1"/>
    <s v="TWh"/>
    <n v="7.7325653839999999"/>
  </r>
  <r>
    <x v="11"/>
    <s v="ITG1"/>
    <x v="1"/>
    <x v="3"/>
    <n v="100"/>
    <x v="0"/>
    <x v="2"/>
    <x v="1"/>
    <s v="TWh"/>
    <n v="26.795503792000002"/>
  </r>
  <r>
    <x v="11"/>
    <s v="ITG2"/>
    <x v="1"/>
    <x v="3"/>
    <n v="100"/>
    <x v="0"/>
    <x v="2"/>
    <x v="1"/>
    <s v="TWh"/>
    <n v="38.849721185999996"/>
  </r>
  <r>
    <x v="11"/>
    <s v="ITH1"/>
    <x v="1"/>
    <x v="3"/>
    <n v="100"/>
    <x v="0"/>
    <x v="2"/>
    <x v="1"/>
    <s v="TWh"/>
    <n v="2.0532110750000001"/>
  </r>
  <r>
    <x v="11"/>
    <s v="ITH2"/>
    <x v="1"/>
    <x v="3"/>
    <n v="100"/>
    <x v="0"/>
    <x v="2"/>
    <x v="1"/>
    <s v="TWh"/>
    <n v="0.88580541499999998"/>
  </r>
  <r>
    <x v="11"/>
    <s v="ITH3"/>
    <x v="1"/>
    <x v="3"/>
    <n v="100"/>
    <x v="0"/>
    <x v="2"/>
    <x v="1"/>
    <s v="TWh"/>
    <n v="0"/>
  </r>
  <r>
    <x v="11"/>
    <s v="ITH4"/>
    <x v="1"/>
    <x v="3"/>
    <n v="100"/>
    <x v="0"/>
    <x v="2"/>
    <x v="1"/>
    <s v="TWh"/>
    <n v="0.92496958500000004"/>
  </r>
  <r>
    <x v="11"/>
    <s v="ITH5"/>
    <x v="1"/>
    <x v="3"/>
    <n v="100"/>
    <x v="0"/>
    <x v="2"/>
    <x v="1"/>
    <s v="TWh"/>
    <n v="0"/>
  </r>
  <r>
    <x v="11"/>
    <s v="ITI1"/>
    <x v="1"/>
    <x v="3"/>
    <n v="100"/>
    <x v="0"/>
    <x v="2"/>
    <x v="1"/>
    <s v="TWh"/>
    <n v="0"/>
  </r>
  <r>
    <x v="11"/>
    <s v="ITI2"/>
    <x v="1"/>
    <x v="3"/>
    <n v="100"/>
    <x v="0"/>
    <x v="2"/>
    <x v="1"/>
    <s v="TWh"/>
    <n v="2.3799936900000001"/>
  </r>
  <r>
    <x v="11"/>
    <s v="ITI3"/>
    <x v="1"/>
    <x v="3"/>
    <n v="100"/>
    <x v="0"/>
    <x v="2"/>
    <x v="1"/>
    <s v="TWh"/>
    <n v="0"/>
  </r>
  <r>
    <x v="11"/>
    <s v="ITI4"/>
    <x v="1"/>
    <x v="3"/>
    <n v="100"/>
    <x v="0"/>
    <x v="2"/>
    <x v="1"/>
    <s v="TWh"/>
    <n v="0"/>
  </r>
  <r>
    <x v="11"/>
    <s v="SM00"/>
    <x v="1"/>
    <x v="3"/>
    <n v="100"/>
    <x v="0"/>
    <x v="2"/>
    <x v="1"/>
    <s v="TWh"/>
    <n v="0"/>
  </r>
  <r>
    <x v="12"/>
    <s v="LV00"/>
    <x v="1"/>
    <x v="3"/>
    <n v="100"/>
    <x v="0"/>
    <x v="2"/>
    <x v="1"/>
    <s v="TWh"/>
    <n v="99.001475382999999"/>
  </r>
  <r>
    <x v="13"/>
    <s v="LT00"/>
    <x v="1"/>
    <x v="3"/>
    <n v="100"/>
    <x v="0"/>
    <x v="2"/>
    <x v="1"/>
    <s v="TWh"/>
    <n v="129.19212539"/>
  </r>
  <r>
    <x v="25"/>
    <s v="LU00"/>
    <x v="1"/>
    <x v="3"/>
    <n v="100"/>
    <x v="0"/>
    <x v="2"/>
    <x v="1"/>
    <s v="TWh"/>
    <n v="0"/>
  </r>
  <r>
    <x v="14"/>
    <s v="MT00"/>
    <x v="1"/>
    <x v="3"/>
    <n v="100"/>
    <x v="0"/>
    <x v="2"/>
    <x v="1"/>
    <s v="TWh"/>
    <n v="0"/>
  </r>
  <r>
    <x v="15"/>
    <s v="NL11"/>
    <x v="1"/>
    <x v="3"/>
    <n v="100"/>
    <x v="0"/>
    <x v="2"/>
    <x v="1"/>
    <s v="TWh"/>
    <n v="1.385049075"/>
  </r>
  <r>
    <x v="15"/>
    <s v="NL12"/>
    <x v="1"/>
    <x v="3"/>
    <n v="100"/>
    <x v="0"/>
    <x v="2"/>
    <x v="1"/>
    <s v="TWh"/>
    <n v="1.2741036750000001"/>
  </r>
  <r>
    <x v="15"/>
    <s v="NL13"/>
    <x v="1"/>
    <x v="3"/>
    <n v="100"/>
    <x v="0"/>
    <x v="2"/>
    <x v="1"/>
    <s v="TWh"/>
    <n v="1.2361756129999999"/>
  </r>
  <r>
    <x v="15"/>
    <s v="NL21"/>
    <x v="1"/>
    <x v="3"/>
    <n v="100"/>
    <x v="0"/>
    <x v="2"/>
    <x v="1"/>
    <s v="TWh"/>
    <n v="1.0969610080000001"/>
  </r>
  <r>
    <x v="15"/>
    <s v="NL22"/>
    <x v="1"/>
    <x v="3"/>
    <n v="100"/>
    <x v="0"/>
    <x v="2"/>
    <x v="1"/>
    <s v="TWh"/>
    <n v="0.81080370000000002"/>
  </r>
  <r>
    <x v="15"/>
    <s v="NL23"/>
    <x v="1"/>
    <x v="3"/>
    <n v="100"/>
    <x v="0"/>
    <x v="2"/>
    <x v="1"/>
    <s v="TWh"/>
    <n v="0.96225588799999995"/>
  </r>
  <r>
    <x v="15"/>
    <s v="NL31"/>
    <x v="1"/>
    <x v="3"/>
    <n v="100"/>
    <x v="0"/>
    <x v="2"/>
    <x v="1"/>
    <s v="TWh"/>
    <n v="0.195424924"/>
  </r>
  <r>
    <x v="15"/>
    <s v="NL32"/>
    <x v="1"/>
    <x v="3"/>
    <n v="100"/>
    <x v="0"/>
    <x v="2"/>
    <x v="1"/>
    <s v="TWh"/>
    <n v="0.41046074999999999"/>
  </r>
  <r>
    <x v="15"/>
    <s v="NL33"/>
    <x v="1"/>
    <x v="3"/>
    <n v="100"/>
    <x v="0"/>
    <x v="2"/>
    <x v="1"/>
    <s v="TWh"/>
    <n v="0.72447253099999998"/>
  </r>
  <r>
    <x v="15"/>
    <s v="NL34"/>
    <x v="1"/>
    <x v="3"/>
    <n v="100"/>
    <x v="0"/>
    <x v="2"/>
    <x v="1"/>
    <s v="TWh"/>
    <n v="1.246092754"/>
  </r>
  <r>
    <x v="15"/>
    <s v="NL41"/>
    <x v="1"/>
    <x v="3"/>
    <n v="100"/>
    <x v="0"/>
    <x v="2"/>
    <x v="1"/>
    <s v="TWh"/>
    <n v="0.57231584800000002"/>
  </r>
  <r>
    <x v="15"/>
    <s v="NL42"/>
    <x v="1"/>
    <x v="3"/>
    <n v="100"/>
    <x v="0"/>
    <x v="2"/>
    <x v="1"/>
    <s v="TWh"/>
    <n v="0"/>
  </r>
  <r>
    <x v="16"/>
    <s v="PL11"/>
    <x v="1"/>
    <x v="3"/>
    <n v="100"/>
    <x v="0"/>
    <x v="2"/>
    <x v="1"/>
    <s v="TWh"/>
    <n v="8.0085630509999994"/>
  </r>
  <r>
    <x v="16"/>
    <s v="PL12"/>
    <x v="1"/>
    <x v="3"/>
    <n v="100"/>
    <x v="0"/>
    <x v="2"/>
    <x v="1"/>
    <s v="TWh"/>
    <n v="17.835426977000001"/>
  </r>
  <r>
    <x v="16"/>
    <s v="PL21"/>
    <x v="1"/>
    <x v="3"/>
    <n v="100"/>
    <x v="0"/>
    <x v="2"/>
    <x v="1"/>
    <s v="TWh"/>
    <n v="0.83196046199999996"/>
  </r>
  <r>
    <x v="16"/>
    <s v="PL22"/>
    <x v="1"/>
    <x v="3"/>
    <n v="100"/>
    <x v="0"/>
    <x v="2"/>
    <x v="1"/>
    <s v="TWh"/>
    <n v="0.21505685899999999"/>
  </r>
  <r>
    <x v="16"/>
    <s v="PL31"/>
    <x v="1"/>
    <x v="3"/>
    <n v="100"/>
    <x v="0"/>
    <x v="2"/>
    <x v="1"/>
    <s v="TWh"/>
    <n v="28.921295997000001"/>
  </r>
  <r>
    <x v="16"/>
    <s v="PL32"/>
    <x v="1"/>
    <x v="3"/>
    <n v="100"/>
    <x v="0"/>
    <x v="2"/>
    <x v="1"/>
    <s v="TWh"/>
    <n v="2.3938337029999999"/>
  </r>
  <r>
    <x v="16"/>
    <s v="PL33"/>
    <x v="1"/>
    <x v="3"/>
    <n v="100"/>
    <x v="0"/>
    <x v="2"/>
    <x v="1"/>
    <s v="TWh"/>
    <n v="1.7708769790000001"/>
  </r>
  <r>
    <x v="16"/>
    <s v="PL34"/>
    <x v="1"/>
    <x v="3"/>
    <n v="100"/>
    <x v="0"/>
    <x v="2"/>
    <x v="1"/>
    <s v="TWh"/>
    <n v="21.406619417000002"/>
  </r>
  <r>
    <x v="16"/>
    <s v="PL41"/>
    <x v="1"/>
    <x v="3"/>
    <n v="100"/>
    <x v="0"/>
    <x v="2"/>
    <x v="1"/>
    <s v="TWh"/>
    <n v="20.749777780999999"/>
  </r>
  <r>
    <x v="16"/>
    <s v="PL42"/>
    <x v="1"/>
    <x v="3"/>
    <n v="100"/>
    <x v="0"/>
    <x v="2"/>
    <x v="1"/>
    <s v="TWh"/>
    <n v="22.649360741999999"/>
  </r>
  <r>
    <x v="16"/>
    <s v="PL43"/>
    <x v="1"/>
    <x v="3"/>
    <n v="100"/>
    <x v="0"/>
    <x v="2"/>
    <x v="1"/>
    <s v="TWh"/>
    <n v="2.0131802699999999"/>
  </r>
  <r>
    <x v="16"/>
    <s v="PL51"/>
    <x v="1"/>
    <x v="3"/>
    <n v="100"/>
    <x v="0"/>
    <x v="2"/>
    <x v="1"/>
    <s v="TWh"/>
    <n v="7.4368321120000003"/>
  </r>
  <r>
    <x v="16"/>
    <s v="PL52"/>
    <x v="1"/>
    <x v="3"/>
    <n v="100"/>
    <x v="0"/>
    <x v="2"/>
    <x v="1"/>
    <s v="TWh"/>
    <n v="4.3739491419999998"/>
  </r>
  <r>
    <x v="16"/>
    <s v="PL61"/>
    <x v="1"/>
    <x v="3"/>
    <n v="100"/>
    <x v="0"/>
    <x v="2"/>
    <x v="1"/>
    <s v="TWh"/>
    <n v="23.414109881000002"/>
  </r>
  <r>
    <x v="16"/>
    <s v="PL62"/>
    <x v="1"/>
    <x v="3"/>
    <n v="100"/>
    <x v="0"/>
    <x v="2"/>
    <x v="1"/>
    <s v="TWh"/>
    <n v="39.281838375"/>
  </r>
  <r>
    <x v="16"/>
    <s v="PL63"/>
    <x v="1"/>
    <x v="3"/>
    <n v="100"/>
    <x v="0"/>
    <x v="2"/>
    <x v="1"/>
    <s v="TWh"/>
    <n v="22.708070853999999"/>
  </r>
  <r>
    <x v="17"/>
    <s v="PT11"/>
    <x v="1"/>
    <x v="3"/>
    <n v="100"/>
    <x v="0"/>
    <x v="2"/>
    <x v="1"/>
    <s v="TWh"/>
    <n v="6.2743683060000004"/>
  </r>
  <r>
    <x v="17"/>
    <s v="PT15"/>
    <x v="1"/>
    <x v="3"/>
    <n v="100"/>
    <x v="0"/>
    <x v="2"/>
    <x v="1"/>
    <s v="TWh"/>
    <n v="0.72424698200000004"/>
  </r>
  <r>
    <x v="17"/>
    <s v="PT16"/>
    <x v="1"/>
    <x v="3"/>
    <n v="100"/>
    <x v="0"/>
    <x v="2"/>
    <x v="1"/>
    <s v="TWh"/>
    <n v="0"/>
  </r>
  <r>
    <x v="17"/>
    <s v="PT17"/>
    <x v="1"/>
    <x v="3"/>
    <n v="100"/>
    <x v="0"/>
    <x v="2"/>
    <x v="1"/>
    <s v="TWh"/>
    <n v="0"/>
  </r>
  <r>
    <x v="17"/>
    <s v="PT18"/>
    <x v="1"/>
    <x v="3"/>
    <n v="100"/>
    <x v="0"/>
    <x v="2"/>
    <x v="1"/>
    <s v="TWh"/>
    <n v="0"/>
  </r>
  <r>
    <x v="18"/>
    <s v="RO11"/>
    <x v="1"/>
    <x v="3"/>
    <n v="100"/>
    <x v="0"/>
    <x v="2"/>
    <x v="1"/>
    <s v="TWh"/>
    <n v="0"/>
  </r>
  <r>
    <x v="18"/>
    <s v="RO12"/>
    <x v="1"/>
    <x v="3"/>
    <n v="100"/>
    <x v="0"/>
    <x v="2"/>
    <x v="1"/>
    <s v="TWh"/>
    <n v="0"/>
  </r>
  <r>
    <x v="18"/>
    <s v="RO21"/>
    <x v="1"/>
    <x v="3"/>
    <n v="100"/>
    <x v="0"/>
    <x v="2"/>
    <x v="1"/>
    <s v="TWh"/>
    <n v="13.45291596"/>
  </r>
  <r>
    <x v="18"/>
    <s v="RO22"/>
    <x v="1"/>
    <x v="3"/>
    <n v="100"/>
    <x v="0"/>
    <x v="2"/>
    <x v="1"/>
    <s v="TWh"/>
    <n v="25.086204104"/>
  </r>
  <r>
    <x v="18"/>
    <s v="RO31"/>
    <x v="1"/>
    <x v="3"/>
    <n v="100"/>
    <x v="0"/>
    <x v="2"/>
    <x v="1"/>
    <s v="TWh"/>
    <n v="0"/>
  </r>
  <r>
    <x v="18"/>
    <s v="RO32"/>
    <x v="1"/>
    <x v="3"/>
    <n v="100"/>
    <x v="0"/>
    <x v="2"/>
    <x v="1"/>
    <s v="TWh"/>
    <n v="0"/>
  </r>
  <r>
    <x v="18"/>
    <s v="RO41"/>
    <x v="1"/>
    <x v="3"/>
    <n v="100"/>
    <x v="0"/>
    <x v="2"/>
    <x v="1"/>
    <s v="TWh"/>
    <n v="0"/>
  </r>
  <r>
    <x v="18"/>
    <s v="RO42"/>
    <x v="1"/>
    <x v="3"/>
    <n v="100"/>
    <x v="0"/>
    <x v="2"/>
    <x v="1"/>
    <s v="TWh"/>
    <n v="0"/>
  </r>
  <r>
    <x v="26"/>
    <s v="SK01"/>
    <x v="1"/>
    <x v="3"/>
    <n v="100"/>
    <x v="0"/>
    <x v="2"/>
    <x v="1"/>
    <s v="TWh"/>
    <n v="0.66841158499999997"/>
  </r>
  <r>
    <x v="26"/>
    <s v="SK02"/>
    <x v="1"/>
    <x v="3"/>
    <n v="100"/>
    <x v="0"/>
    <x v="2"/>
    <x v="1"/>
    <s v="TWh"/>
    <n v="10.593272024999999"/>
  </r>
  <r>
    <x v="26"/>
    <s v="SK03"/>
    <x v="1"/>
    <x v="3"/>
    <n v="100"/>
    <x v="0"/>
    <x v="2"/>
    <x v="1"/>
    <s v="TWh"/>
    <n v="0"/>
  </r>
  <r>
    <x v="26"/>
    <s v="SK04"/>
    <x v="1"/>
    <x v="3"/>
    <n v="100"/>
    <x v="0"/>
    <x v="2"/>
    <x v="1"/>
    <s v="TWh"/>
    <n v="0"/>
  </r>
  <r>
    <x v="27"/>
    <s v="SI03"/>
    <x v="1"/>
    <x v="3"/>
    <n v="100"/>
    <x v="0"/>
    <x v="2"/>
    <x v="1"/>
    <s v="TWh"/>
    <n v="0"/>
  </r>
  <r>
    <x v="27"/>
    <s v="SI04"/>
    <x v="1"/>
    <x v="3"/>
    <n v="100"/>
    <x v="0"/>
    <x v="2"/>
    <x v="1"/>
    <s v="TWh"/>
    <n v="0.27934628700000003"/>
  </r>
  <r>
    <x v="19"/>
    <s v="AD00"/>
    <x v="1"/>
    <x v="3"/>
    <n v="100"/>
    <x v="0"/>
    <x v="2"/>
    <x v="1"/>
    <s v="TWh"/>
    <n v="1.7703375560000001"/>
  </r>
  <r>
    <x v="19"/>
    <s v="ES11"/>
    <x v="1"/>
    <x v="3"/>
    <n v="100"/>
    <x v="0"/>
    <x v="2"/>
    <x v="1"/>
    <s v="TWh"/>
    <n v="9.6229844050000004"/>
  </r>
  <r>
    <x v="19"/>
    <s v="ES12"/>
    <x v="1"/>
    <x v="3"/>
    <n v="100"/>
    <x v="0"/>
    <x v="2"/>
    <x v="1"/>
    <s v="TWh"/>
    <n v="9.3821920030000001"/>
  </r>
  <r>
    <x v="19"/>
    <s v="ES13"/>
    <x v="1"/>
    <x v="3"/>
    <n v="100"/>
    <x v="0"/>
    <x v="2"/>
    <x v="1"/>
    <s v="TWh"/>
    <n v="2.001588527"/>
  </r>
  <r>
    <x v="19"/>
    <s v="ES21"/>
    <x v="1"/>
    <x v="3"/>
    <n v="100"/>
    <x v="0"/>
    <x v="2"/>
    <x v="1"/>
    <s v="TWh"/>
    <n v="1.3346908099999999"/>
  </r>
  <r>
    <x v="19"/>
    <s v="ES22"/>
    <x v="1"/>
    <x v="3"/>
    <n v="100"/>
    <x v="0"/>
    <x v="2"/>
    <x v="1"/>
    <s v="TWh"/>
    <n v="9.1915156029999991"/>
  </r>
  <r>
    <x v="19"/>
    <s v="ES23"/>
    <x v="1"/>
    <x v="3"/>
    <n v="100"/>
    <x v="0"/>
    <x v="2"/>
    <x v="1"/>
    <s v="TWh"/>
    <n v="2.2709348170000001"/>
  </r>
  <r>
    <x v="19"/>
    <s v="ES24"/>
    <x v="1"/>
    <x v="3"/>
    <n v="100"/>
    <x v="0"/>
    <x v="2"/>
    <x v="1"/>
    <s v="TWh"/>
    <n v="169.31031447300001"/>
  </r>
  <r>
    <x v="19"/>
    <s v="ES30"/>
    <x v="1"/>
    <x v="3"/>
    <n v="100"/>
    <x v="0"/>
    <x v="2"/>
    <x v="1"/>
    <s v="TWh"/>
    <n v="0"/>
  </r>
  <r>
    <x v="19"/>
    <s v="ES41"/>
    <x v="1"/>
    <x v="3"/>
    <n v="100"/>
    <x v="0"/>
    <x v="2"/>
    <x v="1"/>
    <s v="TWh"/>
    <n v="196.17479852100001"/>
  </r>
  <r>
    <x v="19"/>
    <s v="ES42"/>
    <x v="1"/>
    <x v="3"/>
    <n v="100"/>
    <x v="0"/>
    <x v="2"/>
    <x v="1"/>
    <s v="TWh"/>
    <n v="92.5473195"/>
  </r>
  <r>
    <x v="19"/>
    <s v="ES43"/>
    <x v="1"/>
    <x v="3"/>
    <n v="100"/>
    <x v="0"/>
    <x v="2"/>
    <x v="1"/>
    <s v="TWh"/>
    <n v="0"/>
  </r>
  <r>
    <x v="19"/>
    <s v="ES51"/>
    <x v="1"/>
    <x v="3"/>
    <n v="100"/>
    <x v="0"/>
    <x v="2"/>
    <x v="1"/>
    <s v="TWh"/>
    <n v="21.152379720999999"/>
  </r>
  <r>
    <x v="19"/>
    <s v="ES52"/>
    <x v="1"/>
    <x v="3"/>
    <n v="100"/>
    <x v="0"/>
    <x v="2"/>
    <x v="1"/>
    <s v="TWh"/>
    <n v="18.359516362000001"/>
  </r>
  <r>
    <x v="19"/>
    <s v="ES53"/>
    <x v="1"/>
    <x v="3"/>
    <n v="100"/>
    <x v="0"/>
    <x v="2"/>
    <x v="1"/>
    <s v="TWh"/>
    <n v="1.5971855720000001"/>
  </r>
  <r>
    <x v="19"/>
    <s v="ES61"/>
    <x v="1"/>
    <x v="3"/>
    <n v="100"/>
    <x v="0"/>
    <x v="2"/>
    <x v="1"/>
    <s v="TWh"/>
    <n v="59.933682949000001"/>
  </r>
  <r>
    <x v="19"/>
    <s v="ES62"/>
    <x v="1"/>
    <x v="3"/>
    <n v="100"/>
    <x v="0"/>
    <x v="2"/>
    <x v="1"/>
    <s v="TWh"/>
    <n v="6.0545313930000004"/>
  </r>
  <r>
    <x v="20"/>
    <s v="SE11"/>
    <x v="1"/>
    <x v="3"/>
    <n v="100"/>
    <x v="0"/>
    <x v="2"/>
    <x v="1"/>
    <s v="TWh"/>
    <n v="7.3410119999999995E-2"/>
  </r>
  <r>
    <x v="20"/>
    <s v="SE12"/>
    <x v="1"/>
    <x v="3"/>
    <n v="100"/>
    <x v="0"/>
    <x v="2"/>
    <x v="1"/>
    <s v="TWh"/>
    <n v="15.021008598"/>
  </r>
  <r>
    <x v="20"/>
    <s v="SE21"/>
    <x v="1"/>
    <x v="3"/>
    <n v="100"/>
    <x v="0"/>
    <x v="2"/>
    <x v="1"/>
    <s v="TWh"/>
    <n v="20.436953602999999"/>
  </r>
  <r>
    <x v="20"/>
    <s v="SE22"/>
    <x v="1"/>
    <x v="3"/>
    <n v="100"/>
    <x v="0"/>
    <x v="2"/>
    <x v="1"/>
    <s v="TWh"/>
    <n v="10.671515307"/>
  </r>
  <r>
    <x v="20"/>
    <s v="SE23"/>
    <x v="1"/>
    <x v="3"/>
    <n v="100"/>
    <x v="0"/>
    <x v="2"/>
    <x v="1"/>
    <s v="TWh"/>
    <n v="22.036303393000001"/>
  </r>
  <r>
    <x v="20"/>
    <s v="SE31"/>
    <x v="1"/>
    <x v="3"/>
    <n v="100"/>
    <x v="0"/>
    <x v="2"/>
    <x v="1"/>
    <s v="TWh"/>
    <n v="8.7596665379999994"/>
  </r>
  <r>
    <x v="20"/>
    <s v="SE32"/>
    <x v="1"/>
    <x v="3"/>
    <n v="100"/>
    <x v="0"/>
    <x v="2"/>
    <x v="1"/>
    <s v="TWh"/>
    <n v="78.126129141000007"/>
  </r>
  <r>
    <x v="20"/>
    <s v="SE33"/>
    <x v="1"/>
    <x v="3"/>
    <n v="100"/>
    <x v="0"/>
    <x v="2"/>
    <x v="1"/>
    <s v="TWh"/>
    <n v="146.23638625199999"/>
  </r>
  <r>
    <x v="21"/>
    <s v="UKC1"/>
    <x v="1"/>
    <x v="3"/>
    <n v="100"/>
    <x v="0"/>
    <x v="2"/>
    <x v="1"/>
    <s v="TWh"/>
    <n v="1.946770661"/>
  </r>
  <r>
    <x v="21"/>
    <s v="UKC2"/>
    <x v="1"/>
    <x v="3"/>
    <n v="100"/>
    <x v="0"/>
    <x v="2"/>
    <x v="1"/>
    <s v="TWh"/>
    <n v="11.711580713"/>
  </r>
  <r>
    <x v="21"/>
    <s v="UKD1"/>
    <x v="1"/>
    <x v="3"/>
    <n v="100"/>
    <x v="0"/>
    <x v="2"/>
    <x v="1"/>
    <s v="TWh"/>
    <n v="8.9428786880000004"/>
  </r>
  <r>
    <x v="21"/>
    <s v="UKD3"/>
    <x v="1"/>
    <x v="3"/>
    <n v="100"/>
    <x v="0"/>
    <x v="2"/>
    <x v="1"/>
    <s v="TWh"/>
    <n v="5.8446223999999998E-2"/>
  </r>
  <r>
    <x v="21"/>
    <s v="UKD4"/>
    <x v="1"/>
    <x v="3"/>
    <n v="100"/>
    <x v="0"/>
    <x v="2"/>
    <x v="1"/>
    <s v="TWh"/>
    <n v="0.61420192500000004"/>
  </r>
  <r>
    <x v="21"/>
    <s v="UKD6"/>
    <x v="1"/>
    <x v="3"/>
    <n v="100"/>
    <x v="0"/>
    <x v="2"/>
    <x v="1"/>
    <s v="TWh"/>
    <n v="0.41598940499999998"/>
  </r>
  <r>
    <x v="21"/>
    <s v="UKD7"/>
    <x v="1"/>
    <x v="3"/>
    <n v="100"/>
    <x v="0"/>
    <x v="2"/>
    <x v="1"/>
    <s v="TWh"/>
    <n v="0"/>
  </r>
  <r>
    <x v="21"/>
    <s v="UKE1"/>
    <x v="1"/>
    <x v="3"/>
    <n v="100"/>
    <x v="0"/>
    <x v="2"/>
    <x v="1"/>
    <s v="TWh"/>
    <n v="7.0789820060000004"/>
  </r>
  <r>
    <x v="21"/>
    <s v="UKE2"/>
    <x v="1"/>
    <x v="3"/>
    <n v="100"/>
    <x v="0"/>
    <x v="2"/>
    <x v="1"/>
    <s v="TWh"/>
    <n v="7.8104817000000004"/>
  </r>
  <r>
    <x v="21"/>
    <s v="UKE3"/>
    <x v="1"/>
    <x v="3"/>
    <n v="100"/>
    <x v="0"/>
    <x v="2"/>
    <x v="1"/>
    <s v="TWh"/>
    <n v="0.21357222200000001"/>
  </r>
  <r>
    <x v="21"/>
    <s v="UKE4"/>
    <x v="1"/>
    <x v="3"/>
    <n v="100"/>
    <x v="0"/>
    <x v="2"/>
    <x v="1"/>
    <s v="TWh"/>
    <n v="9.9292409999999998E-2"/>
  </r>
  <r>
    <x v="21"/>
    <s v="UKF1"/>
    <x v="1"/>
    <x v="3"/>
    <n v="100"/>
    <x v="0"/>
    <x v="2"/>
    <x v="1"/>
    <s v="TWh"/>
    <n v="1.2157456499999999"/>
  </r>
  <r>
    <x v="21"/>
    <s v="UKF2"/>
    <x v="1"/>
    <x v="3"/>
    <n v="100"/>
    <x v="0"/>
    <x v="2"/>
    <x v="1"/>
    <s v="TWh"/>
    <n v="3.7703751749999999"/>
  </r>
  <r>
    <x v="21"/>
    <s v="UKF3"/>
    <x v="1"/>
    <x v="3"/>
    <n v="100"/>
    <x v="0"/>
    <x v="2"/>
    <x v="1"/>
    <s v="TWh"/>
    <n v="13.825825875"/>
  </r>
  <r>
    <x v="21"/>
    <s v="UKG1"/>
    <x v="1"/>
    <x v="3"/>
    <n v="100"/>
    <x v="0"/>
    <x v="2"/>
    <x v="1"/>
    <s v="TWh"/>
    <n v="3.3382279499999998"/>
  </r>
  <r>
    <x v="21"/>
    <s v="UKG2"/>
    <x v="1"/>
    <x v="3"/>
    <n v="100"/>
    <x v="0"/>
    <x v="2"/>
    <x v="1"/>
    <s v="TWh"/>
    <n v="3.9528254440000001"/>
  </r>
  <r>
    <x v="21"/>
    <s v="UKG3"/>
    <x v="1"/>
    <x v="3"/>
    <n v="100"/>
    <x v="0"/>
    <x v="2"/>
    <x v="1"/>
    <s v="TWh"/>
    <n v="0"/>
  </r>
  <r>
    <x v="21"/>
    <s v="UKH1"/>
    <x v="1"/>
    <x v="3"/>
    <n v="100"/>
    <x v="0"/>
    <x v="2"/>
    <x v="1"/>
    <s v="TWh"/>
    <n v="21.401269931000002"/>
  </r>
  <r>
    <x v="21"/>
    <s v="UKH2"/>
    <x v="1"/>
    <x v="3"/>
    <n v="100"/>
    <x v="0"/>
    <x v="2"/>
    <x v="1"/>
    <s v="TWh"/>
    <n v="0.73670723999999999"/>
  </r>
  <r>
    <x v="21"/>
    <s v="UKH3"/>
    <x v="1"/>
    <x v="3"/>
    <n v="100"/>
    <x v="0"/>
    <x v="2"/>
    <x v="1"/>
    <s v="TWh"/>
    <n v="0.53243553799999999"/>
  </r>
  <r>
    <x v="21"/>
    <s v="UKI3"/>
    <x v="1"/>
    <x v="3"/>
    <n v="100"/>
    <x v="0"/>
    <x v="2"/>
    <x v="1"/>
    <s v="TWh"/>
    <n v="0"/>
  </r>
  <r>
    <x v="21"/>
    <s v="UKI4"/>
    <x v="1"/>
    <x v="3"/>
    <n v="100"/>
    <x v="0"/>
    <x v="2"/>
    <x v="1"/>
    <s v="TWh"/>
    <n v="0"/>
  </r>
  <r>
    <x v="21"/>
    <s v="UKI5"/>
    <x v="1"/>
    <x v="3"/>
    <n v="100"/>
    <x v="0"/>
    <x v="2"/>
    <x v="1"/>
    <s v="TWh"/>
    <n v="0"/>
  </r>
  <r>
    <x v="21"/>
    <s v="UKI6"/>
    <x v="1"/>
    <x v="3"/>
    <n v="100"/>
    <x v="0"/>
    <x v="2"/>
    <x v="1"/>
    <s v="TWh"/>
    <n v="0"/>
  </r>
  <r>
    <x v="21"/>
    <s v="UKI7"/>
    <x v="1"/>
    <x v="3"/>
    <n v="100"/>
    <x v="0"/>
    <x v="2"/>
    <x v="1"/>
    <s v="TWh"/>
    <n v="0"/>
  </r>
  <r>
    <x v="21"/>
    <s v="UKJ1"/>
    <x v="1"/>
    <x v="3"/>
    <n v="100"/>
    <x v="0"/>
    <x v="2"/>
    <x v="1"/>
    <s v="TWh"/>
    <n v="1.976447625"/>
  </r>
  <r>
    <x v="21"/>
    <s v="UKJ2"/>
    <x v="1"/>
    <x v="3"/>
    <n v="100"/>
    <x v="0"/>
    <x v="2"/>
    <x v="1"/>
    <s v="TWh"/>
    <n v="0.33317127000000002"/>
  </r>
  <r>
    <x v="21"/>
    <s v="UKJ3"/>
    <x v="1"/>
    <x v="3"/>
    <n v="100"/>
    <x v="0"/>
    <x v="2"/>
    <x v="1"/>
    <s v="TWh"/>
    <n v="1.7029234689999999"/>
  </r>
  <r>
    <x v="21"/>
    <s v="UKJ4"/>
    <x v="1"/>
    <x v="3"/>
    <n v="100"/>
    <x v="0"/>
    <x v="2"/>
    <x v="1"/>
    <s v="TWh"/>
    <n v="0.90233885599999997"/>
  </r>
  <r>
    <x v="21"/>
    <s v="UKK1"/>
    <x v="1"/>
    <x v="3"/>
    <n v="100"/>
    <x v="0"/>
    <x v="2"/>
    <x v="1"/>
    <s v="TWh"/>
    <n v="1.8408373499999999"/>
  </r>
  <r>
    <x v="21"/>
    <s v="UKK2"/>
    <x v="1"/>
    <x v="3"/>
    <n v="100"/>
    <x v="0"/>
    <x v="2"/>
    <x v="1"/>
    <s v="TWh"/>
    <n v="3.5406660749999999"/>
  </r>
  <r>
    <x v="21"/>
    <s v="UKK3"/>
    <x v="1"/>
    <x v="3"/>
    <n v="100"/>
    <x v="0"/>
    <x v="2"/>
    <x v="1"/>
    <s v="TWh"/>
    <n v="1.9154834999999999"/>
  </r>
  <r>
    <x v="21"/>
    <s v="UKK4"/>
    <x v="1"/>
    <x v="3"/>
    <n v="100"/>
    <x v="0"/>
    <x v="2"/>
    <x v="1"/>
    <s v="TWh"/>
    <n v="10.051727700000001"/>
  </r>
  <r>
    <x v="21"/>
    <s v="UKL1"/>
    <x v="1"/>
    <x v="3"/>
    <n v="100"/>
    <x v="0"/>
    <x v="2"/>
    <x v="1"/>
    <s v="TWh"/>
    <n v="29.705770463"/>
  </r>
  <r>
    <x v="21"/>
    <s v="UKL2"/>
    <x v="1"/>
    <x v="3"/>
    <n v="100"/>
    <x v="0"/>
    <x v="2"/>
    <x v="1"/>
    <s v="TWh"/>
    <n v="23.790388837999998"/>
  </r>
  <r>
    <x v="21"/>
    <s v="UKM2"/>
    <x v="1"/>
    <x v="3"/>
    <n v="100"/>
    <x v="0"/>
    <x v="2"/>
    <x v="1"/>
    <s v="TWh"/>
    <n v="78.758680866000006"/>
  </r>
  <r>
    <x v="21"/>
    <s v="UKM3"/>
    <x v="1"/>
    <x v="3"/>
    <n v="100"/>
    <x v="0"/>
    <x v="2"/>
    <x v="1"/>
    <s v="TWh"/>
    <n v="46.071333863"/>
  </r>
  <r>
    <x v="21"/>
    <s v="UKM5"/>
    <x v="1"/>
    <x v="3"/>
    <n v="100"/>
    <x v="0"/>
    <x v="2"/>
    <x v="1"/>
    <s v="TWh"/>
    <n v="27.058202192"/>
  </r>
  <r>
    <x v="21"/>
    <s v="UKM6"/>
    <x v="1"/>
    <x v="3"/>
    <n v="100"/>
    <x v="0"/>
    <x v="2"/>
    <x v="1"/>
    <s v="TWh"/>
    <n v="152.92424209800001"/>
  </r>
  <r>
    <x v="21"/>
    <s v="UKN0"/>
    <x v="1"/>
    <x v="3"/>
    <n v="100"/>
    <x v="0"/>
    <x v="2"/>
    <x v="1"/>
    <s v="TWh"/>
    <n v="34.295978159999997"/>
  </r>
  <r>
    <x v="22"/>
    <s v="AT11"/>
    <x v="1"/>
    <x v="3"/>
    <n v="100"/>
    <x v="2"/>
    <x v="0"/>
    <x v="0"/>
    <s v="GWe"/>
    <n v="0.78851387299999998"/>
  </r>
  <r>
    <x v="22"/>
    <s v="AT12"/>
    <x v="1"/>
    <x v="3"/>
    <n v="100"/>
    <x v="2"/>
    <x v="0"/>
    <x v="0"/>
    <s v="GWe"/>
    <n v="0"/>
  </r>
  <r>
    <x v="22"/>
    <s v="AT13"/>
    <x v="1"/>
    <x v="3"/>
    <n v="100"/>
    <x v="2"/>
    <x v="0"/>
    <x v="0"/>
    <s v="GWe"/>
    <n v="0"/>
  </r>
  <r>
    <x v="22"/>
    <s v="AT21"/>
    <x v="1"/>
    <x v="3"/>
    <n v="100"/>
    <x v="2"/>
    <x v="0"/>
    <x v="0"/>
    <s v="GWe"/>
    <n v="0.95178821800000002"/>
  </r>
  <r>
    <x v="22"/>
    <s v="AT22"/>
    <x v="1"/>
    <x v="3"/>
    <n v="100"/>
    <x v="2"/>
    <x v="0"/>
    <x v="0"/>
    <s v="GWe"/>
    <n v="2.4432101730000002"/>
  </r>
  <r>
    <x v="22"/>
    <s v="AT31"/>
    <x v="1"/>
    <x v="3"/>
    <n v="100"/>
    <x v="2"/>
    <x v="0"/>
    <x v="0"/>
    <s v="GWe"/>
    <n v="4.1385173010000003"/>
  </r>
  <r>
    <x v="22"/>
    <s v="AT32"/>
    <x v="1"/>
    <x v="3"/>
    <n v="100"/>
    <x v="2"/>
    <x v="0"/>
    <x v="0"/>
    <s v="GWe"/>
    <n v="0.69550173000000004"/>
  </r>
  <r>
    <x v="22"/>
    <s v="AT33"/>
    <x v="1"/>
    <x v="3"/>
    <n v="100"/>
    <x v="2"/>
    <x v="0"/>
    <x v="0"/>
    <s v="GWe"/>
    <n v="1.6674153300000001"/>
  </r>
  <r>
    <x v="22"/>
    <s v="AT34"/>
    <x v="1"/>
    <x v="3"/>
    <n v="100"/>
    <x v="2"/>
    <x v="0"/>
    <x v="0"/>
    <s v="GWe"/>
    <n v="0.42653316600000002"/>
  </r>
  <r>
    <x v="0"/>
    <s v="BE10"/>
    <x v="1"/>
    <x v="3"/>
    <n v="100"/>
    <x v="2"/>
    <x v="0"/>
    <x v="0"/>
    <s v="GWe"/>
    <n v="0"/>
  </r>
  <r>
    <x v="0"/>
    <s v="BE21"/>
    <x v="1"/>
    <x v="3"/>
    <n v="100"/>
    <x v="2"/>
    <x v="0"/>
    <x v="0"/>
    <s v="GWe"/>
    <n v="0"/>
  </r>
  <r>
    <x v="0"/>
    <s v="BE22"/>
    <x v="1"/>
    <x v="3"/>
    <n v="100"/>
    <x v="2"/>
    <x v="0"/>
    <x v="0"/>
    <s v="GWe"/>
    <n v="0"/>
  </r>
  <r>
    <x v="0"/>
    <s v="BE23"/>
    <x v="1"/>
    <x v="3"/>
    <n v="100"/>
    <x v="2"/>
    <x v="0"/>
    <x v="0"/>
    <s v="GWe"/>
    <n v="0"/>
  </r>
  <r>
    <x v="0"/>
    <s v="BE24"/>
    <x v="1"/>
    <x v="3"/>
    <n v="100"/>
    <x v="2"/>
    <x v="0"/>
    <x v="0"/>
    <s v="GWe"/>
    <n v="0.58100386199999998"/>
  </r>
  <r>
    <x v="0"/>
    <s v="BE25"/>
    <x v="1"/>
    <x v="3"/>
    <n v="100"/>
    <x v="2"/>
    <x v="0"/>
    <x v="0"/>
    <s v="GWe"/>
    <n v="0"/>
  </r>
  <r>
    <x v="0"/>
    <s v="BE31"/>
    <x v="1"/>
    <x v="3"/>
    <n v="100"/>
    <x v="2"/>
    <x v="0"/>
    <x v="0"/>
    <s v="GWe"/>
    <n v="0.85379226100000005"/>
  </r>
  <r>
    <x v="0"/>
    <s v="BE32"/>
    <x v="1"/>
    <x v="3"/>
    <n v="100"/>
    <x v="2"/>
    <x v="0"/>
    <x v="0"/>
    <s v="GWe"/>
    <n v="2.1422258059999999"/>
  </r>
  <r>
    <x v="0"/>
    <s v="BE33"/>
    <x v="1"/>
    <x v="3"/>
    <n v="100"/>
    <x v="2"/>
    <x v="0"/>
    <x v="0"/>
    <s v="GWe"/>
    <n v="1.8811771390000001"/>
  </r>
  <r>
    <x v="0"/>
    <s v="BE34"/>
    <x v="1"/>
    <x v="3"/>
    <n v="100"/>
    <x v="2"/>
    <x v="0"/>
    <x v="0"/>
    <s v="GWe"/>
    <n v="2.530751634"/>
  </r>
  <r>
    <x v="0"/>
    <s v="BE35"/>
    <x v="1"/>
    <x v="3"/>
    <n v="100"/>
    <x v="2"/>
    <x v="0"/>
    <x v="0"/>
    <s v="GWe"/>
    <n v="2.7753970589999999"/>
  </r>
  <r>
    <x v="1"/>
    <s v="BG31"/>
    <x v="1"/>
    <x v="3"/>
    <n v="100"/>
    <x v="2"/>
    <x v="0"/>
    <x v="0"/>
    <s v="GWe"/>
    <n v="35.468616806999997"/>
  </r>
  <r>
    <x v="1"/>
    <s v="BG32"/>
    <x v="1"/>
    <x v="3"/>
    <n v="100"/>
    <x v="2"/>
    <x v="0"/>
    <x v="0"/>
    <s v="GWe"/>
    <n v="23.505945989000001"/>
  </r>
  <r>
    <x v="1"/>
    <s v="BG33"/>
    <x v="1"/>
    <x v="3"/>
    <n v="100"/>
    <x v="2"/>
    <x v="0"/>
    <x v="0"/>
    <s v="GWe"/>
    <n v="13.738179649999999"/>
  </r>
  <r>
    <x v="1"/>
    <s v="BG34"/>
    <x v="1"/>
    <x v="3"/>
    <n v="100"/>
    <x v="2"/>
    <x v="0"/>
    <x v="0"/>
    <s v="GWe"/>
    <n v="22.294525629999999"/>
  </r>
  <r>
    <x v="1"/>
    <s v="BG41"/>
    <x v="1"/>
    <x v="3"/>
    <n v="100"/>
    <x v="2"/>
    <x v="0"/>
    <x v="0"/>
    <s v="GWe"/>
    <n v="2.3884598929999998"/>
  </r>
  <r>
    <x v="1"/>
    <s v="BG42"/>
    <x v="1"/>
    <x v="3"/>
    <n v="100"/>
    <x v="2"/>
    <x v="0"/>
    <x v="0"/>
    <s v="GWe"/>
    <n v="12.202654302999999"/>
  </r>
  <r>
    <x v="2"/>
    <s v="HR03"/>
    <x v="1"/>
    <x v="3"/>
    <n v="100"/>
    <x v="2"/>
    <x v="0"/>
    <x v="0"/>
    <s v="GWe"/>
    <n v="6.6176470590000003"/>
  </r>
  <r>
    <x v="2"/>
    <s v="HR04"/>
    <x v="1"/>
    <x v="3"/>
    <n v="100"/>
    <x v="2"/>
    <x v="0"/>
    <x v="0"/>
    <s v="GWe"/>
    <n v="26.906694497"/>
  </r>
  <r>
    <x v="3"/>
    <s v="CY00"/>
    <x v="1"/>
    <x v="3"/>
    <n v="100"/>
    <x v="2"/>
    <x v="0"/>
    <x v="0"/>
    <s v="GWe"/>
    <n v="7.5016129139999999"/>
  </r>
  <r>
    <x v="23"/>
    <s v="CZ01"/>
    <x v="1"/>
    <x v="3"/>
    <n v="100"/>
    <x v="2"/>
    <x v="0"/>
    <x v="0"/>
    <s v="GWe"/>
    <n v="0"/>
  </r>
  <r>
    <x v="23"/>
    <s v="CZ02"/>
    <x v="1"/>
    <x v="3"/>
    <n v="100"/>
    <x v="2"/>
    <x v="0"/>
    <x v="0"/>
    <s v="GWe"/>
    <n v="0"/>
  </r>
  <r>
    <x v="23"/>
    <s v="CZ03"/>
    <x v="1"/>
    <x v="3"/>
    <n v="100"/>
    <x v="2"/>
    <x v="0"/>
    <x v="0"/>
    <s v="GWe"/>
    <n v="8.8798371320000005"/>
  </r>
  <r>
    <x v="23"/>
    <s v="CZ04"/>
    <x v="1"/>
    <x v="3"/>
    <n v="100"/>
    <x v="2"/>
    <x v="0"/>
    <x v="0"/>
    <s v="GWe"/>
    <n v="5.4414705879999996"/>
  </r>
  <r>
    <x v="23"/>
    <s v="CZ05"/>
    <x v="1"/>
    <x v="3"/>
    <n v="100"/>
    <x v="2"/>
    <x v="0"/>
    <x v="0"/>
    <s v="GWe"/>
    <n v="3.4155000000000002"/>
  </r>
  <r>
    <x v="23"/>
    <s v="CZ06"/>
    <x v="1"/>
    <x v="3"/>
    <n v="100"/>
    <x v="2"/>
    <x v="0"/>
    <x v="0"/>
    <s v="GWe"/>
    <n v="0"/>
  </r>
  <r>
    <x v="23"/>
    <s v="CZ07"/>
    <x v="1"/>
    <x v="3"/>
    <n v="100"/>
    <x v="2"/>
    <x v="0"/>
    <x v="0"/>
    <s v="GWe"/>
    <n v="2.0525145440000001"/>
  </r>
  <r>
    <x v="23"/>
    <s v="CZ08"/>
    <x v="1"/>
    <x v="3"/>
    <n v="100"/>
    <x v="2"/>
    <x v="0"/>
    <x v="0"/>
    <s v="GWe"/>
    <n v="0.76940107000000002"/>
  </r>
  <r>
    <x v="4"/>
    <s v="DK01"/>
    <x v="1"/>
    <x v="3"/>
    <n v="100"/>
    <x v="2"/>
    <x v="0"/>
    <x v="0"/>
    <s v="GWe"/>
    <n v="0"/>
  </r>
  <r>
    <x v="4"/>
    <s v="DK02"/>
    <x v="1"/>
    <x v="3"/>
    <n v="100"/>
    <x v="2"/>
    <x v="0"/>
    <x v="0"/>
    <s v="GWe"/>
    <n v="0"/>
  </r>
  <r>
    <x v="4"/>
    <s v="DK03"/>
    <x v="1"/>
    <x v="3"/>
    <n v="100"/>
    <x v="2"/>
    <x v="0"/>
    <x v="0"/>
    <s v="GWe"/>
    <n v="0"/>
  </r>
  <r>
    <x v="4"/>
    <s v="DK04"/>
    <x v="1"/>
    <x v="3"/>
    <n v="100"/>
    <x v="2"/>
    <x v="0"/>
    <x v="0"/>
    <s v="GWe"/>
    <n v="0"/>
  </r>
  <r>
    <x v="4"/>
    <s v="DK05"/>
    <x v="1"/>
    <x v="3"/>
    <n v="100"/>
    <x v="2"/>
    <x v="0"/>
    <x v="0"/>
    <s v="GWe"/>
    <n v="0"/>
  </r>
  <r>
    <x v="5"/>
    <s v="EE00"/>
    <x v="1"/>
    <x v="3"/>
    <n v="100"/>
    <x v="2"/>
    <x v="0"/>
    <x v="0"/>
    <s v="GWe"/>
    <n v="0"/>
  </r>
  <r>
    <x v="6"/>
    <s v="FI19"/>
    <x v="1"/>
    <x v="3"/>
    <n v="100"/>
    <x v="2"/>
    <x v="0"/>
    <x v="0"/>
    <s v="GWe"/>
    <n v="0"/>
  </r>
  <r>
    <x v="6"/>
    <s v="FI1B"/>
    <x v="1"/>
    <x v="3"/>
    <n v="100"/>
    <x v="2"/>
    <x v="0"/>
    <x v="0"/>
    <s v="GWe"/>
    <n v="0"/>
  </r>
  <r>
    <x v="6"/>
    <s v="FI1C"/>
    <x v="1"/>
    <x v="3"/>
    <n v="100"/>
    <x v="2"/>
    <x v="0"/>
    <x v="0"/>
    <s v="GWe"/>
    <n v="0"/>
  </r>
  <r>
    <x v="6"/>
    <s v="FI1D"/>
    <x v="1"/>
    <x v="3"/>
    <n v="100"/>
    <x v="2"/>
    <x v="0"/>
    <x v="0"/>
    <s v="GWe"/>
    <n v="0.69490441199999997"/>
  </r>
  <r>
    <x v="6"/>
    <s v="FI20"/>
    <x v="1"/>
    <x v="3"/>
    <n v="100"/>
    <x v="2"/>
    <x v="0"/>
    <x v="0"/>
    <s v="GWe"/>
    <n v="0"/>
  </r>
  <r>
    <x v="7"/>
    <s v="FR10"/>
    <x v="1"/>
    <x v="3"/>
    <n v="100"/>
    <x v="2"/>
    <x v="0"/>
    <x v="0"/>
    <s v="GWe"/>
    <n v="0"/>
  </r>
  <r>
    <x v="7"/>
    <s v="FR21"/>
    <x v="1"/>
    <x v="3"/>
    <n v="100"/>
    <x v="2"/>
    <x v="0"/>
    <x v="0"/>
    <s v="GWe"/>
    <n v="0"/>
  </r>
  <r>
    <x v="7"/>
    <s v="FR22"/>
    <x v="1"/>
    <x v="3"/>
    <n v="100"/>
    <x v="2"/>
    <x v="0"/>
    <x v="0"/>
    <s v="GWe"/>
    <n v="0"/>
  </r>
  <r>
    <x v="7"/>
    <s v="FR23"/>
    <x v="1"/>
    <x v="3"/>
    <n v="100"/>
    <x v="2"/>
    <x v="0"/>
    <x v="0"/>
    <s v="GWe"/>
    <n v="0"/>
  </r>
  <r>
    <x v="7"/>
    <s v="FR24"/>
    <x v="1"/>
    <x v="3"/>
    <n v="100"/>
    <x v="2"/>
    <x v="0"/>
    <x v="0"/>
    <s v="GWe"/>
    <n v="0"/>
  </r>
  <r>
    <x v="7"/>
    <s v="FR25"/>
    <x v="1"/>
    <x v="3"/>
    <n v="100"/>
    <x v="2"/>
    <x v="0"/>
    <x v="0"/>
    <s v="GWe"/>
    <n v="0"/>
  </r>
  <r>
    <x v="7"/>
    <s v="FR26"/>
    <x v="1"/>
    <x v="3"/>
    <n v="100"/>
    <x v="2"/>
    <x v="0"/>
    <x v="0"/>
    <s v="GWe"/>
    <n v="0"/>
  </r>
  <r>
    <x v="7"/>
    <s v="FR30"/>
    <x v="1"/>
    <x v="3"/>
    <n v="100"/>
    <x v="2"/>
    <x v="0"/>
    <x v="0"/>
    <s v="GWe"/>
    <n v="0"/>
  </r>
  <r>
    <x v="7"/>
    <s v="FR41"/>
    <x v="1"/>
    <x v="3"/>
    <n v="100"/>
    <x v="2"/>
    <x v="0"/>
    <x v="0"/>
    <s v="GWe"/>
    <n v="19.660626935"/>
  </r>
  <r>
    <x v="7"/>
    <s v="FR42"/>
    <x v="1"/>
    <x v="3"/>
    <n v="100"/>
    <x v="2"/>
    <x v="0"/>
    <x v="0"/>
    <s v="GWe"/>
    <n v="6.7697254899999999"/>
  </r>
  <r>
    <x v="7"/>
    <s v="FR43"/>
    <x v="1"/>
    <x v="3"/>
    <n v="100"/>
    <x v="2"/>
    <x v="0"/>
    <x v="0"/>
    <s v="GWe"/>
    <n v="8.3057342799999994"/>
  </r>
  <r>
    <x v="7"/>
    <s v="FR51"/>
    <x v="1"/>
    <x v="3"/>
    <n v="100"/>
    <x v="2"/>
    <x v="0"/>
    <x v="0"/>
    <s v="GWe"/>
    <n v="0"/>
  </r>
  <r>
    <x v="7"/>
    <s v="FR52"/>
    <x v="1"/>
    <x v="3"/>
    <n v="100"/>
    <x v="2"/>
    <x v="0"/>
    <x v="0"/>
    <s v="GWe"/>
    <n v="0"/>
  </r>
  <r>
    <x v="7"/>
    <s v="FR53"/>
    <x v="1"/>
    <x v="3"/>
    <n v="100"/>
    <x v="2"/>
    <x v="0"/>
    <x v="0"/>
    <s v="GWe"/>
    <n v="0"/>
  </r>
  <r>
    <x v="7"/>
    <s v="FR61"/>
    <x v="1"/>
    <x v="3"/>
    <n v="100"/>
    <x v="2"/>
    <x v="0"/>
    <x v="0"/>
    <s v="GWe"/>
    <n v="33.075220588000001"/>
  </r>
  <r>
    <x v="7"/>
    <s v="FR62"/>
    <x v="1"/>
    <x v="3"/>
    <n v="100"/>
    <x v="2"/>
    <x v="0"/>
    <x v="0"/>
    <s v="GWe"/>
    <n v="18.734400519000001"/>
  </r>
  <r>
    <x v="7"/>
    <s v="FR63"/>
    <x v="1"/>
    <x v="3"/>
    <n v="100"/>
    <x v="2"/>
    <x v="0"/>
    <x v="0"/>
    <s v="GWe"/>
    <n v="4.2263345589999997"/>
  </r>
  <r>
    <x v="7"/>
    <s v="FR71"/>
    <x v="1"/>
    <x v="3"/>
    <n v="100"/>
    <x v="2"/>
    <x v="0"/>
    <x v="0"/>
    <s v="GWe"/>
    <n v="9.621273167"/>
  </r>
  <r>
    <x v="7"/>
    <s v="FR72"/>
    <x v="1"/>
    <x v="3"/>
    <n v="100"/>
    <x v="2"/>
    <x v="0"/>
    <x v="0"/>
    <s v="GWe"/>
    <n v="0"/>
  </r>
  <r>
    <x v="7"/>
    <s v="FR81"/>
    <x v="1"/>
    <x v="3"/>
    <n v="100"/>
    <x v="2"/>
    <x v="0"/>
    <x v="0"/>
    <s v="GWe"/>
    <n v="0"/>
  </r>
  <r>
    <x v="7"/>
    <s v="FR82"/>
    <x v="1"/>
    <x v="3"/>
    <n v="100"/>
    <x v="2"/>
    <x v="0"/>
    <x v="0"/>
    <s v="GWe"/>
    <n v="5.335828877"/>
  </r>
  <r>
    <x v="7"/>
    <s v="FR83"/>
    <x v="1"/>
    <x v="3"/>
    <n v="100"/>
    <x v="2"/>
    <x v="0"/>
    <x v="0"/>
    <s v="GWe"/>
    <n v="1.703629359"/>
  </r>
  <r>
    <x v="8"/>
    <s v="DEC0"/>
    <x v="1"/>
    <x v="3"/>
    <n v="100"/>
    <x v="2"/>
    <x v="0"/>
    <x v="0"/>
    <s v="GWe"/>
    <n v="0.61726310200000001"/>
  </r>
  <r>
    <x v="8"/>
    <s v="DE11"/>
    <x v="1"/>
    <x v="3"/>
    <n v="100"/>
    <x v="2"/>
    <x v="0"/>
    <x v="0"/>
    <s v="GWe"/>
    <n v="10.868745587999999"/>
  </r>
  <r>
    <x v="8"/>
    <s v="DE12"/>
    <x v="1"/>
    <x v="3"/>
    <n v="100"/>
    <x v="2"/>
    <x v="0"/>
    <x v="0"/>
    <s v="GWe"/>
    <n v="3.4063823530000001"/>
  </r>
  <r>
    <x v="8"/>
    <s v="DE13"/>
    <x v="1"/>
    <x v="3"/>
    <n v="100"/>
    <x v="2"/>
    <x v="0"/>
    <x v="0"/>
    <s v="GWe"/>
    <n v="5.607647526"/>
  </r>
  <r>
    <x v="8"/>
    <s v="DE14"/>
    <x v="1"/>
    <x v="3"/>
    <n v="100"/>
    <x v="2"/>
    <x v="0"/>
    <x v="0"/>
    <s v="GWe"/>
    <n v="9.8046244340000008"/>
  </r>
  <r>
    <x v="8"/>
    <s v="DE21"/>
    <x v="1"/>
    <x v="3"/>
    <n v="100"/>
    <x v="2"/>
    <x v="0"/>
    <x v="0"/>
    <s v="GWe"/>
    <n v="9.1779191180000002"/>
  </r>
  <r>
    <x v="8"/>
    <s v="DE22"/>
    <x v="1"/>
    <x v="3"/>
    <n v="100"/>
    <x v="2"/>
    <x v="0"/>
    <x v="0"/>
    <s v="GWe"/>
    <n v="7.3184313730000001"/>
  </r>
  <r>
    <x v="8"/>
    <s v="DE23"/>
    <x v="1"/>
    <x v="3"/>
    <n v="100"/>
    <x v="2"/>
    <x v="0"/>
    <x v="0"/>
    <s v="GWe"/>
    <n v="5.3164054439999999"/>
  </r>
  <r>
    <x v="8"/>
    <s v="DE24"/>
    <x v="1"/>
    <x v="3"/>
    <n v="100"/>
    <x v="2"/>
    <x v="0"/>
    <x v="0"/>
    <s v="GWe"/>
    <n v="2.7020238970000001"/>
  </r>
  <r>
    <x v="8"/>
    <s v="DE25"/>
    <x v="1"/>
    <x v="3"/>
    <n v="100"/>
    <x v="2"/>
    <x v="0"/>
    <x v="0"/>
    <s v="GWe"/>
    <n v="5.4398382349999999"/>
  </r>
  <r>
    <x v="8"/>
    <s v="DE26"/>
    <x v="1"/>
    <x v="3"/>
    <n v="100"/>
    <x v="2"/>
    <x v="0"/>
    <x v="0"/>
    <s v="GWe"/>
    <n v="6.179760784"/>
  </r>
  <r>
    <x v="8"/>
    <s v="DE27"/>
    <x v="1"/>
    <x v="3"/>
    <n v="100"/>
    <x v="2"/>
    <x v="0"/>
    <x v="0"/>
    <s v="GWe"/>
    <n v="9.4994677000000003"/>
  </r>
  <r>
    <x v="8"/>
    <s v="DE30"/>
    <x v="1"/>
    <x v="3"/>
    <n v="100"/>
    <x v="2"/>
    <x v="0"/>
    <x v="0"/>
    <s v="GWe"/>
    <n v="4.1148073E-2"/>
  </r>
  <r>
    <x v="8"/>
    <s v="DE40"/>
    <x v="1"/>
    <x v="3"/>
    <n v="100"/>
    <x v="2"/>
    <x v="0"/>
    <x v="0"/>
    <s v="GWe"/>
    <n v="10.508910632999999"/>
  </r>
  <r>
    <x v="8"/>
    <s v="DE50"/>
    <x v="1"/>
    <x v="3"/>
    <n v="100"/>
    <x v="2"/>
    <x v="0"/>
    <x v="0"/>
    <s v="GWe"/>
    <n v="0"/>
  </r>
  <r>
    <x v="8"/>
    <s v="DE60"/>
    <x v="1"/>
    <x v="3"/>
    <n v="100"/>
    <x v="2"/>
    <x v="0"/>
    <x v="0"/>
    <s v="GWe"/>
    <n v="0"/>
  </r>
  <r>
    <x v="8"/>
    <s v="DE71"/>
    <x v="1"/>
    <x v="3"/>
    <n v="100"/>
    <x v="2"/>
    <x v="0"/>
    <x v="0"/>
    <s v="GWe"/>
    <n v="2.1571780189999998"/>
  </r>
  <r>
    <x v="8"/>
    <s v="DE72"/>
    <x v="1"/>
    <x v="3"/>
    <n v="100"/>
    <x v="2"/>
    <x v="0"/>
    <x v="0"/>
    <s v="GWe"/>
    <n v="3.3446507350000001"/>
  </r>
  <r>
    <x v="8"/>
    <s v="DE73"/>
    <x v="1"/>
    <x v="3"/>
    <n v="100"/>
    <x v="2"/>
    <x v="0"/>
    <x v="0"/>
    <s v="GWe"/>
    <n v="4.7842802149999999"/>
  </r>
  <r>
    <x v="8"/>
    <s v="DE80"/>
    <x v="1"/>
    <x v="3"/>
    <n v="100"/>
    <x v="2"/>
    <x v="0"/>
    <x v="0"/>
    <s v="GWe"/>
    <n v="0"/>
  </r>
  <r>
    <x v="8"/>
    <s v="DE91"/>
    <x v="1"/>
    <x v="3"/>
    <n v="100"/>
    <x v="2"/>
    <x v="0"/>
    <x v="0"/>
    <s v="GWe"/>
    <n v="4.5584800000000003"/>
  </r>
  <r>
    <x v="8"/>
    <s v="DE92"/>
    <x v="1"/>
    <x v="3"/>
    <n v="100"/>
    <x v="2"/>
    <x v="0"/>
    <x v="0"/>
    <s v="GWe"/>
    <n v="1.3117726240000001"/>
  </r>
  <r>
    <x v="8"/>
    <s v="DE93"/>
    <x v="1"/>
    <x v="3"/>
    <n v="100"/>
    <x v="2"/>
    <x v="0"/>
    <x v="0"/>
    <s v="GWe"/>
    <n v="3.6899264710000002"/>
  </r>
  <r>
    <x v="8"/>
    <s v="DE94"/>
    <x v="1"/>
    <x v="3"/>
    <n v="100"/>
    <x v="2"/>
    <x v="0"/>
    <x v="0"/>
    <s v="GWe"/>
    <n v="0"/>
  </r>
  <r>
    <x v="8"/>
    <s v="DEA1"/>
    <x v="1"/>
    <x v="3"/>
    <n v="100"/>
    <x v="2"/>
    <x v="0"/>
    <x v="0"/>
    <s v="GWe"/>
    <n v="0"/>
  </r>
  <r>
    <x v="8"/>
    <s v="DEA2"/>
    <x v="1"/>
    <x v="3"/>
    <n v="100"/>
    <x v="2"/>
    <x v="0"/>
    <x v="0"/>
    <s v="GWe"/>
    <n v="1.0458529409999999"/>
  </r>
  <r>
    <x v="8"/>
    <s v="DEA3"/>
    <x v="1"/>
    <x v="3"/>
    <n v="100"/>
    <x v="2"/>
    <x v="0"/>
    <x v="0"/>
    <s v="GWe"/>
    <n v="0"/>
  </r>
  <r>
    <x v="8"/>
    <s v="DEA4"/>
    <x v="1"/>
    <x v="3"/>
    <n v="100"/>
    <x v="2"/>
    <x v="0"/>
    <x v="0"/>
    <s v="GWe"/>
    <n v="2.112408088"/>
  </r>
  <r>
    <x v="8"/>
    <s v="DEA5"/>
    <x v="1"/>
    <x v="3"/>
    <n v="100"/>
    <x v="2"/>
    <x v="0"/>
    <x v="0"/>
    <s v="GWe"/>
    <n v="1.1348416290000001"/>
  </r>
  <r>
    <x v="8"/>
    <s v="DEB1"/>
    <x v="1"/>
    <x v="3"/>
    <n v="100"/>
    <x v="2"/>
    <x v="0"/>
    <x v="0"/>
    <s v="GWe"/>
    <n v="4.1932536039999997"/>
  </r>
  <r>
    <x v="8"/>
    <s v="DEB2"/>
    <x v="1"/>
    <x v="3"/>
    <n v="100"/>
    <x v="2"/>
    <x v="0"/>
    <x v="0"/>
    <s v="GWe"/>
    <n v="2.3845637439999998"/>
  </r>
  <r>
    <x v="8"/>
    <s v="DEB3"/>
    <x v="1"/>
    <x v="3"/>
    <n v="100"/>
    <x v="2"/>
    <x v="0"/>
    <x v="0"/>
    <s v="GWe"/>
    <n v="5.4231980350000004"/>
  </r>
  <r>
    <x v="8"/>
    <s v="DED2"/>
    <x v="1"/>
    <x v="3"/>
    <n v="100"/>
    <x v="2"/>
    <x v="0"/>
    <x v="0"/>
    <s v="GWe"/>
    <n v="2.9420614970000001"/>
  </r>
  <r>
    <x v="8"/>
    <s v="DED4"/>
    <x v="1"/>
    <x v="3"/>
    <n v="100"/>
    <x v="2"/>
    <x v="0"/>
    <x v="0"/>
    <s v="GWe"/>
    <n v="5.2037812499999996"/>
  </r>
  <r>
    <x v="8"/>
    <s v="DED5"/>
    <x v="1"/>
    <x v="3"/>
    <n v="100"/>
    <x v="2"/>
    <x v="0"/>
    <x v="0"/>
    <s v="GWe"/>
    <n v="0.83158045000000003"/>
  </r>
  <r>
    <x v="8"/>
    <s v="DEE0"/>
    <x v="1"/>
    <x v="3"/>
    <n v="100"/>
    <x v="2"/>
    <x v="0"/>
    <x v="0"/>
    <s v="GWe"/>
    <n v="9.1461794120000004"/>
  </r>
  <r>
    <x v="8"/>
    <s v="DEF0"/>
    <x v="1"/>
    <x v="3"/>
    <n v="100"/>
    <x v="2"/>
    <x v="0"/>
    <x v="0"/>
    <s v="GWe"/>
    <n v="0"/>
  </r>
  <r>
    <x v="8"/>
    <s v="DEG0"/>
    <x v="1"/>
    <x v="3"/>
    <n v="100"/>
    <x v="2"/>
    <x v="0"/>
    <x v="0"/>
    <s v="GWe"/>
    <n v="13.502357142999999"/>
  </r>
  <r>
    <x v="9"/>
    <s v="EL30"/>
    <x v="1"/>
    <x v="3"/>
    <n v="100"/>
    <x v="2"/>
    <x v="0"/>
    <x v="0"/>
    <s v="GWe"/>
    <n v="2.118907563"/>
  </r>
  <r>
    <x v="9"/>
    <s v="EL41"/>
    <x v="1"/>
    <x v="3"/>
    <n v="100"/>
    <x v="2"/>
    <x v="0"/>
    <x v="0"/>
    <s v="GWe"/>
    <n v="0"/>
  </r>
  <r>
    <x v="9"/>
    <s v="EL42"/>
    <x v="1"/>
    <x v="3"/>
    <n v="100"/>
    <x v="2"/>
    <x v="0"/>
    <x v="0"/>
    <s v="GWe"/>
    <n v="0"/>
  </r>
  <r>
    <x v="9"/>
    <s v="EL43"/>
    <x v="1"/>
    <x v="3"/>
    <n v="100"/>
    <x v="2"/>
    <x v="0"/>
    <x v="0"/>
    <s v="GWe"/>
    <n v="6.6485933499999996"/>
  </r>
  <r>
    <x v="9"/>
    <s v="EL51"/>
    <x v="1"/>
    <x v="3"/>
    <n v="100"/>
    <x v="2"/>
    <x v="0"/>
    <x v="0"/>
    <s v="GWe"/>
    <n v="7.4397759099999998"/>
  </r>
  <r>
    <x v="9"/>
    <s v="EL52"/>
    <x v="1"/>
    <x v="3"/>
    <n v="100"/>
    <x v="2"/>
    <x v="0"/>
    <x v="0"/>
    <s v="GWe"/>
    <n v="17.807563725000001"/>
  </r>
  <r>
    <x v="9"/>
    <s v="EL53"/>
    <x v="1"/>
    <x v="3"/>
    <n v="100"/>
    <x v="2"/>
    <x v="0"/>
    <x v="0"/>
    <s v="GWe"/>
    <n v="7.4529553489999998"/>
  </r>
  <r>
    <x v="9"/>
    <s v="EL54"/>
    <x v="1"/>
    <x v="3"/>
    <n v="100"/>
    <x v="2"/>
    <x v="0"/>
    <x v="0"/>
    <s v="GWe"/>
    <n v="3.2551615549999999"/>
  </r>
  <r>
    <x v="9"/>
    <s v="EL61"/>
    <x v="1"/>
    <x v="3"/>
    <n v="100"/>
    <x v="2"/>
    <x v="0"/>
    <x v="0"/>
    <s v="GWe"/>
    <n v="17.497045266000001"/>
  </r>
  <r>
    <x v="9"/>
    <s v="EL62"/>
    <x v="1"/>
    <x v="3"/>
    <n v="100"/>
    <x v="2"/>
    <x v="0"/>
    <x v="0"/>
    <s v="GWe"/>
    <n v="1.5788927340000001"/>
  </r>
  <r>
    <x v="9"/>
    <s v="EL63"/>
    <x v="1"/>
    <x v="3"/>
    <n v="100"/>
    <x v="2"/>
    <x v="0"/>
    <x v="0"/>
    <s v="GWe"/>
    <n v="9.2711466480000002"/>
  </r>
  <r>
    <x v="9"/>
    <s v="EL64"/>
    <x v="1"/>
    <x v="3"/>
    <n v="100"/>
    <x v="2"/>
    <x v="0"/>
    <x v="0"/>
    <s v="GWe"/>
    <n v="11.942476581999999"/>
  </r>
  <r>
    <x v="9"/>
    <s v="EL65"/>
    <x v="1"/>
    <x v="3"/>
    <n v="100"/>
    <x v="2"/>
    <x v="0"/>
    <x v="0"/>
    <s v="GWe"/>
    <n v="13.032941176"/>
  </r>
  <r>
    <x v="24"/>
    <s v="HU10"/>
    <x v="1"/>
    <x v="3"/>
    <n v="100"/>
    <x v="2"/>
    <x v="0"/>
    <x v="0"/>
    <s v="GWe"/>
    <n v="9.2595147059999992"/>
  </r>
  <r>
    <x v="24"/>
    <s v="HU21"/>
    <x v="1"/>
    <x v="3"/>
    <n v="100"/>
    <x v="2"/>
    <x v="0"/>
    <x v="0"/>
    <s v="GWe"/>
    <n v="0"/>
  </r>
  <r>
    <x v="24"/>
    <s v="HU22"/>
    <x v="1"/>
    <x v="3"/>
    <n v="100"/>
    <x v="2"/>
    <x v="0"/>
    <x v="0"/>
    <s v="GWe"/>
    <n v="0.397565744"/>
  </r>
  <r>
    <x v="24"/>
    <s v="HU23"/>
    <x v="1"/>
    <x v="3"/>
    <n v="100"/>
    <x v="2"/>
    <x v="0"/>
    <x v="0"/>
    <s v="GWe"/>
    <n v="3.8276537429999999"/>
  </r>
  <r>
    <x v="24"/>
    <s v="HU31"/>
    <x v="1"/>
    <x v="3"/>
    <n v="100"/>
    <x v="2"/>
    <x v="0"/>
    <x v="0"/>
    <s v="GWe"/>
    <n v="15.558392157"/>
  </r>
  <r>
    <x v="24"/>
    <s v="HU32"/>
    <x v="1"/>
    <x v="3"/>
    <n v="100"/>
    <x v="2"/>
    <x v="0"/>
    <x v="0"/>
    <s v="GWe"/>
    <n v="47.508941176"/>
  </r>
  <r>
    <x v="24"/>
    <s v="HU33"/>
    <x v="1"/>
    <x v="3"/>
    <n v="100"/>
    <x v="2"/>
    <x v="0"/>
    <x v="0"/>
    <s v="GWe"/>
    <n v="44.735251130999998"/>
  </r>
  <r>
    <x v="10"/>
    <s v="IE01"/>
    <x v="1"/>
    <x v="3"/>
    <n v="100"/>
    <x v="2"/>
    <x v="0"/>
    <x v="0"/>
    <s v="GWe"/>
    <n v="0"/>
  </r>
  <r>
    <x v="10"/>
    <s v="IE02"/>
    <x v="1"/>
    <x v="3"/>
    <n v="100"/>
    <x v="2"/>
    <x v="0"/>
    <x v="0"/>
    <s v="GWe"/>
    <n v="0"/>
  </r>
  <r>
    <x v="11"/>
    <s v="ITC1"/>
    <x v="1"/>
    <x v="3"/>
    <n v="100"/>
    <x v="2"/>
    <x v="0"/>
    <x v="0"/>
    <s v="GWe"/>
    <n v="3.8782685899999998"/>
  </r>
  <r>
    <x v="11"/>
    <s v="ITC2"/>
    <x v="1"/>
    <x v="3"/>
    <n v="100"/>
    <x v="2"/>
    <x v="0"/>
    <x v="0"/>
    <s v="GWe"/>
    <n v="0.55851442299999998"/>
  </r>
  <r>
    <x v="11"/>
    <s v="ITC3"/>
    <x v="1"/>
    <x v="3"/>
    <n v="100"/>
    <x v="2"/>
    <x v="0"/>
    <x v="0"/>
    <s v="GWe"/>
    <n v="0.322486667"/>
  </r>
  <r>
    <x v="11"/>
    <s v="ITC4"/>
    <x v="1"/>
    <x v="3"/>
    <n v="100"/>
    <x v="2"/>
    <x v="0"/>
    <x v="0"/>
    <s v="GWe"/>
    <n v="2.0339495799999998"/>
  </r>
  <r>
    <x v="11"/>
    <s v="ITF1"/>
    <x v="1"/>
    <x v="3"/>
    <n v="100"/>
    <x v="2"/>
    <x v="0"/>
    <x v="0"/>
    <s v="GWe"/>
    <n v="4.8256189059999999"/>
  </r>
  <r>
    <x v="11"/>
    <s v="ITF2"/>
    <x v="1"/>
    <x v="3"/>
    <n v="100"/>
    <x v="2"/>
    <x v="0"/>
    <x v="0"/>
    <s v="GWe"/>
    <n v="3.204580596"/>
  </r>
  <r>
    <x v="11"/>
    <s v="ITF3"/>
    <x v="1"/>
    <x v="3"/>
    <n v="100"/>
    <x v="2"/>
    <x v="0"/>
    <x v="0"/>
    <s v="GWe"/>
    <n v="5.884461538"/>
  </r>
  <r>
    <x v="11"/>
    <s v="ITF4"/>
    <x v="1"/>
    <x v="3"/>
    <n v="100"/>
    <x v="2"/>
    <x v="0"/>
    <x v="0"/>
    <s v="GWe"/>
    <n v="7.3521360290000004"/>
  </r>
  <r>
    <x v="11"/>
    <s v="ITF5"/>
    <x v="1"/>
    <x v="3"/>
    <n v="100"/>
    <x v="2"/>
    <x v="0"/>
    <x v="0"/>
    <s v="GWe"/>
    <n v="8.1663865550000008"/>
  </r>
  <r>
    <x v="11"/>
    <s v="ITF6"/>
    <x v="1"/>
    <x v="3"/>
    <n v="100"/>
    <x v="2"/>
    <x v="0"/>
    <x v="0"/>
    <s v="GWe"/>
    <n v="8.1375630250000004"/>
  </r>
  <r>
    <x v="11"/>
    <s v="ITG1"/>
    <x v="1"/>
    <x v="3"/>
    <n v="100"/>
    <x v="2"/>
    <x v="0"/>
    <x v="0"/>
    <s v="GWe"/>
    <n v="31.408049536"/>
  </r>
  <r>
    <x v="11"/>
    <s v="ITG2"/>
    <x v="1"/>
    <x v="3"/>
    <n v="100"/>
    <x v="2"/>
    <x v="0"/>
    <x v="0"/>
    <s v="GWe"/>
    <n v="22.095411765000001"/>
  </r>
  <r>
    <x v="11"/>
    <s v="ITH1"/>
    <x v="1"/>
    <x v="3"/>
    <n v="100"/>
    <x v="2"/>
    <x v="0"/>
    <x v="0"/>
    <s v="GWe"/>
    <n v="0.62063196700000001"/>
  </r>
  <r>
    <x v="11"/>
    <s v="ITH2"/>
    <x v="1"/>
    <x v="3"/>
    <n v="100"/>
    <x v="2"/>
    <x v="0"/>
    <x v="0"/>
    <s v="GWe"/>
    <n v="0.51988847699999996"/>
  </r>
  <r>
    <x v="11"/>
    <s v="ITH3"/>
    <x v="1"/>
    <x v="3"/>
    <n v="100"/>
    <x v="2"/>
    <x v="0"/>
    <x v="0"/>
    <s v="GWe"/>
    <n v="5.1965853659999999"/>
  </r>
  <r>
    <x v="11"/>
    <s v="ITH4"/>
    <x v="1"/>
    <x v="3"/>
    <n v="100"/>
    <x v="2"/>
    <x v="0"/>
    <x v="0"/>
    <s v="GWe"/>
    <n v="0.50234151900000001"/>
  </r>
  <r>
    <x v="11"/>
    <s v="ITH5"/>
    <x v="1"/>
    <x v="3"/>
    <n v="100"/>
    <x v="2"/>
    <x v="0"/>
    <x v="0"/>
    <s v="GWe"/>
    <n v="7.976043529"/>
  </r>
  <r>
    <x v="11"/>
    <s v="ITI1"/>
    <x v="1"/>
    <x v="3"/>
    <n v="100"/>
    <x v="2"/>
    <x v="0"/>
    <x v="0"/>
    <s v="GWe"/>
    <n v="13.84473749"/>
  </r>
  <r>
    <x v="11"/>
    <s v="ITI2"/>
    <x v="1"/>
    <x v="3"/>
    <n v="100"/>
    <x v="2"/>
    <x v="0"/>
    <x v="0"/>
    <s v="GWe"/>
    <n v="5.8428669930000003"/>
  </r>
  <r>
    <x v="11"/>
    <s v="ITI3"/>
    <x v="1"/>
    <x v="3"/>
    <n v="100"/>
    <x v="2"/>
    <x v="0"/>
    <x v="0"/>
    <s v="GWe"/>
    <n v="7.552597681"/>
  </r>
  <r>
    <x v="11"/>
    <s v="ITI4"/>
    <x v="1"/>
    <x v="3"/>
    <n v="100"/>
    <x v="2"/>
    <x v="0"/>
    <x v="0"/>
    <s v="GWe"/>
    <n v="10.064658695"/>
  </r>
  <r>
    <x v="11"/>
    <s v="SM00"/>
    <x v="1"/>
    <x v="3"/>
    <n v="100"/>
    <x v="2"/>
    <x v="0"/>
    <x v="0"/>
    <s v="GWe"/>
    <n v="4.5423528999999997E-2"/>
  </r>
  <r>
    <x v="12"/>
    <s v="LV00"/>
    <x v="1"/>
    <x v="3"/>
    <n v="100"/>
    <x v="2"/>
    <x v="0"/>
    <x v="0"/>
    <s v="GWe"/>
    <n v="0"/>
  </r>
  <r>
    <x v="13"/>
    <s v="LT00"/>
    <x v="1"/>
    <x v="3"/>
    <n v="100"/>
    <x v="2"/>
    <x v="0"/>
    <x v="0"/>
    <s v="GWe"/>
    <n v="0"/>
  </r>
  <r>
    <x v="25"/>
    <s v="LU00"/>
    <x v="1"/>
    <x v="3"/>
    <n v="100"/>
    <x v="2"/>
    <x v="0"/>
    <x v="0"/>
    <s v="GWe"/>
    <n v="1.5197983193277318"/>
  </r>
  <r>
    <x v="14"/>
    <s v="MT00"/>
    <x v="1"/>
    <x v="3"/>
    <n v="100"/>
    <x v="2"/>
    <x v="0"/>
    <x v="0"/>
    <s v="GWe"/>
    <n v="0"/>
  </r>
  <r>
    <x v="15"/>
    <s v="NL11"/>
    <x v="1"/>
    <x v="3"/>
    <n v="100"/>
    <x v="2"/>
    <x v="0"/>
    <x v="0"/>
    <s v="GWe"/>
    <n v="0"/>
  </r>
  <r>
    <x v="15"/>
    <s v="NL12"/>
    <x v="1"/>
    <x v="3"/>
    <n v="100"/>
    <x v="2"/>
    <x v="0"/>
    <x v="0"/>
    <s v="GWe"/>
    <n v="0"/>
  </r>
  <r>
    <x v="15"/>
    <s v="NL13"/>
    <x v="1"/>
    <x v="3"/>
    <n v="100"/>
    <x v="2"/>
    <x v="0"/>
    <x v="0"/>
    <s v="GWe"/>
    <n v="0"/>
  </r>
  <r>
    <x v="15"/>
    <s v="NL21"/>
    <x v="1"/>
    <x v="3"/>
    <n v="100"/>
    <x v="2"/>
    <x v="0"/>
    <x v="0"/>
    <s v="GWe"/>
    <n v="0"/>
  </r>
  <r>
    <x v="15"/>
    <s v="NL22"/>
    <x v="1"/>
    <x v="3"/>
    <n v="100"/>
    <x v="2"/>
    <x v="0"/>
    <x v="0"/>
    <s v="GWe"/>
    <n v="0"/>
  </r>
  <r>
    <x v="15"/>
    <s v="NL23"/>
    <x v="1"/>
    <x v="3"/>
    <n v="100"/>
    <x v="2"/>
    <x v="0"/>
    <x v="0"/>
    <s v="GWe"/>
    <n v="0"/>
  </r>
  <r>
    <x v="15"/>
    <s v="NL31"/>
    <x v="1"/>
    <x v="3"/>
    <n v="100"/>
    <x v="2"/>
    <x v="0"/>
    <x v="0"/>
    <s v="GWe"/>
    <n v="0"/>
  </r>
  <r>
    <x v="15"/>
    <s v="NL32"/>
    <x v="1"/>
    <x v="3"/>
    <n v="100"/>
    <x v="2"/>
    <x v="0"/>
    <x v="0"/>
    <s v="GWe"/>
    <n v="0"/>
  </r>
  <r>
    <x v="15"/>
    <s v="NL33"/>
    <x v="1"/>
    <x v="3"/>
    <n v="100"/>
    <x v="2"/>
    <x v="0"/>
    <x v="0"/>
    <s v="GWe"/>
    <n v="0"/>
  </r>
  <r>
    <x v="15"/>
    <s v="NL34"/>
    <x v="1"/>
    <x v="3"/>
    <n v="100"/>
    <x v="2"/>
    <x v="0"/>
    <x v="0"/>
    <s v="GWe"/>
    <n v="0"/>
  </r>
  <r>
    <x v="15"/>
    <s v="NL41"/>
    <x v="1"/>
    <x v="3"/>
    <n v="100"/>
    <x v="2"/>
    <x v="0"/>
    <x v="0"/>
    <s v="GWe"/>
    <n v="0"/>
  </r>
  <r>
    <x v="15"/>
    <s v="NL42"/>
    <x v="1"/>
    <x v="3"/>
    <n v="100"/>
    <x v="2"/>
    <x v="0"/>
    <x v="0"/>
    <s v="GWe"/>
    <n v="0"/>
  </r>
  <r>
    <x v="16"/>
    <s v="PL11"/>
    <x v="1"/>
    <x v="3"/>
    <n v="100"/>
    <x v="2"/>
    <x v="0"/>
    <x v="0"/>
    <s v="GWe"/>
    <n v="0"/>
  </r>
  <r>
    <x v="16"/>
    <s v="PL12"/>
    <x v="1"/>
    <x v="3"/>
    <n v="100"/>
    <x v="2"/>
    <x v="0"/>
    <x v="0"/>
    <s v="GWe"/>
    <n v="0"/>
  </r>
  <r>
    <x v="16"/>
    <s v="PL21"/>
    <x v="1"/>
    <x v="3"/>
    <n v="100"/>
    <x v="2"/>
    <x v="0"/>
    <x v="0"/>
    <s v="GWe"/>
    <n v="5.0779411760000004"/>
  </r>
  <r>
    <x v="16"/>
    <s v="PL22"/>
    <x v="1"/>
    <x v="3"/>
    <n v="100"/>
    <x v="2"/>
    <x v="0"/>
    <x v="0"/>
    <s v="GWe"/>
    <n v="2.0482111340000002"/>
  </r>
  <r>
    <x v="16"/>
    <s v="PL31"/>
    <x v="1"/>
    <x v="3"/>
    <n v="100"/>
    <x v="2"/>
    <x v="0"/>
    <x v="0"/>
    <s v="GWe"/>
    <n v="0"/>
  </r>
  <r>
    <x v="16"/>
    <s v="PL32"/>
    <x v="1"/>
    <x v="3"/>
    <n v="100"/>
    <x v="2"/>
    <x v="0"/>
    <x v="0"/>
    <s v="GWe"/>
    <n v="7.2700995480000001"/>
  </r>
  <r>
    <x v="16"/>
    <s v="PL33"/>
    <x v="1"/>
    <x v="3"/>
    <n v="100"/>
    <x v="2"/>
    <x v="0"/>
    <x v="0"/>
    <s v="GWe"/>
    <n v="1.431762032"/>
  </r>
  <r>
    <x v="16"/>
    <s v="PL34"/>
    <x v="1"/>
    <x v="3"/>
    <n v="100"/>
    <x v="2"/>
    <x v="0"/>
    <x v="0"/>
    <s v="GWe"/>
    <n v="0"/>
  </r>
  <r>
    <x v="16"/>
    <s v="PL41"/>
    <x v="1"/>
    <x v="3"/>
    <n v="100"/>
    <x v="2"/>
    <x v="0"/>
    <x v="0"/>
    <s v="GWe"/>
    <n v="0"/>
  </r>
  <r>
    <x v="16"/>
    <s v="PL42"/>
    <x v="1"/>
    <x v="3"/>
    <n v="100"/>
    <x v="2"/>
    <x v="0"/>
    <x v="0"/>
    <s v="GWe"/>
    <n v="0"/>
  </r>
  <r>
    <x v="16"/>
    <s v="PL43"/>
    <x v="1"/>
    <x v="3"/>
    <n v="100"/>
    <x v="2"/>
    <x v="0"/>
    <x v="0"/>
    <s v="GWe"/>
    <n v="5.0409411759999996"/>
  </r>
  <r>
    <x v="16"/>
    <s v="PL51"/>
    <x v="1"/>
    <x v="3"/>
    <n v="100"/>
    <x v="2"/>
    <x v="0"/>
    <x v="0"/>
    <s v="GWe"/>
    <n v="0"/>
  </r>
  <r>
    <x v="16"/>
    <s v="PL52"/>
    <x v="1"/>
    <x v="3"/>
    <n v="100"/>
    <x v="2"/>
    <x v="0"/>
    <x v="0"/>
    <s v="GWe"/>
    <n v="0"/>
  </r>
  <r>
    <x v="16"/>
    <s v="PL61"/>
    <x v="1"/>
    <x v="3"/>
    <n v="100"/>
    <x v="2"/>
    <x v="0"/>
    <x v="0"/>
    <s v="GWe"/>
    <n v="0"/>
  </r>
  <r>
    <x v="16"/>
    <s v="PL62"/>
    <x v="1"/>
    <x v="3"/>
    <n v="100"/>
    <x v="2"/>
    <x v="0"/>
    <x v="0"/>
    <s v="GWe"/>
    <n v="0"/>
  </r>
  <r>
    <x v="16"/>
    <s v="PL63"/>
    <x v="1"/>
    <x v="3"/>
    <n v="100"/>
    <x v="2"/>
    <x v="0"/>
    <x v="0"/>
    <s v="GWe"/>
    <n v="0"/>
  </r>
  <r>
    <x v="17"/>
    <s v="PT11"/>
    <x v="1"/>
    <x v="3"/>
    <n v="100"/>
    <x v="2"/>
    <x v="0"/>
    <x v="0"/>
    <s v="GWe"/>
    <n v="7.0432941180000004"/>
  </r>
  <r>
    <x v="17"/>
    <s v="PT15"/>
    <x v="1"/>
    <x v="3"/>
    <n v="100"/>
    <x v="2"/>
    <x v="0"/>
    <x v="0"/>
    <s v="GWe"/>
    <n v="1.2473128339999999"/>
  </r>
  <r>
    <x v="17"/>
    <s v="PT16"/>
    <x v="1"/>
    <x v="3"/>
    <n v="100"/>
    <x v="2"/>
    <x v="0"/>
    <x v="0"/>
    <s v="GWe"/>
    <n v="11.686614253"/>
  </r>
  <r>
    <x v="17"/>
    <s v="PT17"/>
    <x v="1"/>
    <x v="3"/>
    <n v="100"/>
    <x v="2"/>
    <x v="0"/>
    <x v="0"/>
    <s v="GWe"/>
    <n v="0.190107466"/>
  </r>
  <r>
    <x v="17"/>
    <s v="PT18"/>
    <x v="1"/>
    <x v="3"/>
    <n v="100"/>
    <x v="2"/>
    <x v="0"/>
    <x v="0"/>
    <s v="GWe"/>
    <n v="47.125271709000003"/>
  </r>
  <r>
    <x v="18"/>
    <s v="RO11"/>
    <x v="1"/>
    <x v="3"/>
    <n v="100"/>
    <x v="2"/>
    <x v="0"/>
    <x v="0"/>
    <s v="GWe"/>
    <n v="25.170193072"/>
  </r>
  <r>
    <x v="18"/>
    <s v="RO12"/>
    <x v="1"/>
    <x v="3"/>
    <n v="100"/>
    <x v="2"/>
    <x v="0"/>
    <x v="0"/>
    <s v="GWe"/>
    <n v="15.872352531000001"/>
  </r>
  <r>
    <x v="18"/>
    <s v="RO21"/>
    <x v="1"/>
    <x v="3"/>
    <n v="100"/>
    <x v="2"/>
    <x v="0"/>
    <x v="0"/>
    <s v="GWe"/>
    <n v="32.128564013999998"/>
  </r>
  <r>
    <x v="18"/>
    <s v="RO22"/>
    <x v="1"/>
    <x v="3"/>
    <n v="100"/>
    <x v="2"/>
    <x v="0"/>
    <x v="0"/>
    <s v="GWe"/>
    <n v="26.901776471000002"/>
  </r>
  <r>
    <x v="18"/>
    <s v="RO31"/>
    <x v="1"/>
    <x v="3"/>
    <n v="100"/>
    <x v="2"/>
    <x v="0"/>
    <x v="0"/>
    <s v="GWe"/>
    <n v="58.432546440000003"/>
  </r>
  <r>
    <x v="18"/>
    <s v="RO32"/>
    <x v="1"/>
    <x v="3"/>
    <n v="100"/>
    <x v="2"/>
    <x v="0"/>
    <x v="0"/>
    <s v="GWe"/>
    <n v="2.9966911760000001"/>
  </r>
  <r>
    <x v="18"/>
    <s v="RO41"/>
    <x v="1"/>
    <x v="3"/>
    <n v="100"/>
    <x v="2"/>
    <x v="0"/>
    <x v="0"/>
    <s v="GWe"/>
    <n v="40.283072388000001"/>
  </r>
  <r>
    <x v="18"/>
    <s v="RO42"/>
    <x v="1"/>
    <x v="3"/>
    <n v="100"/>
    <x v="2"/>
    <x v="0"/>
    <x v="0"/>
    <s v="GWe"/>
    <n v="33.682061671"/>
  </r>
  <r>
    <x v="26"/>
    <s v="SK01"/>
    <x v="1"/>
    <x v="3"/>
    <n v="100"/>
    <x v="2"/>
    <x v="0"/>
    <x v="0"/>
    <s v="GWe"/>
    <n v="0"/>
  </r>
  <r>
    <x v="26"/>
    <s v="SK02"/>
    <x v="1"/>
    <x v="3"/>
    <n v="100"/>
    <x v="2"/>
    <x v="0"/>
    <x v="0"/>
    <s v="GWe"/>
    <n v="3.8066951869999999"/>
  </r>
  <r>
    <x v="26"/>
    <s v="SK03"/>
    <x v="1"/>
    <x v="3"/>
    <n v="100"/>
    <x v="2"/>
    <x v="0"/>
    <x v="0"/>
    <s v="GWe"/>
    <n v="5.6692036760000004"/>
  </r>
  <r>
    <x v="26"/>
    <s v="SK04"/>
    <x v="1"/>
    <x v="3"/>
    <n v="100"/>
    <x v="2"/>
    <x v="0"/>
    <x v="0"/>
    <s v="GWe"/>
    <n v="9.255335294"/>
  </r>
  <r>
    <x v="27"/>
    <s v="SI03"/>
    <x v="1"/>
    <x v="3"/>
    <n v="100"/>
    <x v="2"/>
    <x v="0"/>
    <x v="0"/>
    <s v="GWe"/>
    <n v="4.7446002539999999"/>
  </r>
  <r>
    <x v="27"/>
    <s v="SI04"/>
    <x v="1"/>
    <x v="3"/>
    <n v="100"/>
    <x v="2"/>
    <x v="0"/>
    <x v="0"/>
    <s v="GWe"/>
    <n v="0.34263126900000002"/>
  </r>
  <r>
    <x v="19"/>
    <s v="AD00"/>
    <x v="1"/>
    <x v="3"/>
    <n v="100"/>
    <x v="2"/>
    <x v="0"/>
    <x v="0"/>
    <s v="GWe"/>
    <n v="0.10384054400000001"/>
  </r>
  <r>
    <x v="19"/>
    <s v="ES11"/>
    <x v="1"/>
    <x v="3"/>
    <n v="100"/>
    <x v="2"/>
    <x v="0"/>
    <x v="0"/>
    <s v="GWe"/>
    <n v="6.4174442190000001"/>
  </r>
  <r>
    <x v="19"/>
    <s v="ES12"/>
    <x v="1"/>
    <x v="3"/>
    <n v="100"/>
    <x v="2"/>
    <x v="0"/>
    <x v="0"/>
    <s v="GWe"/>
    <n v="1.8216318789999999"/>
  </r>
  <r>
    <x v="19"/>
    <s v="ES13"/>
    <x v="1"/>
    <x v="3"/>
    <n v="100"/>
    <x v="2"/>
    <x v="0"/>
    <x v="0"/>
    <s v="GWe"/>
    <n v="0.91355498700000004"/>
  </r>
  <r>
    <x v="19"/>
    <s v="ES21"/>
    <x v="1"/>
    <x v="3"/>
    <n v="100"/>
    <x v="2"/>
    <x v="0"/>
    <x v="0"/>
    <s v="GWe"/>
    <n v="1.5663286000000001"/>
  </r>
  <r>
    <x v="19"/>
    <s v="ES22"/>
    <x v="1"/>
    <x v="3"/>
    <n v="100"/>
    <x v="2"/>
    <x v="0"/>
    <x v="0"/>
    <s v="GWe"/>
    <n v="3.643523756"/>
  </r>
  <r>
    <x v="19"/>
    <s v="ES23"/>
    <x v="1"/>
    <x v="3"/>
    <n v="100"/>
    <x v="2"/>
    <x v="0"/>
    <x v="0"/>
    <s v="GWe"/>
    <n v="1.9349213999999999"/>
  </r>
  <r>
    <x v="19"/>
    <s v="ES24"/>
    <x v="1"/>
    <x v="3"/>
    <n v="100"/>
    <x v="2"/>
    <x v="0"/>
    <x v="0"/>
    <s v="GWe"/>
    <n v="18.652943951000001"/>
  </r>
  <r>
    <x v="19"/>
    <s v="ES30"/>
    <x v="1"/>
    <x v="3"/>
    <n v="100"/>
    <x v="2"/>
    <x v="0"/>
    <x v="0"/>
    <s v="GWe"/>
    <n v="5.7810420440000003"/>
  </r>
  <r>
    <x v="19"/>
    <s v="ES41"/>
    <x v="1"/>
    <x v="3"/>
    <n v="100"/>
    <x v="2"/>
    <x v="0"/>
    <x v="0"/>
    <s v="GWe"/>
    <n v="49.019629412"/>
  </r>
  <r>
    <x v="19"/>
    <s v="ES42"/>
    <x v="1"/>
    <x v="3"/>
    <n v="100"/>
    <x v="2"/>
    <x v="0"/>
    <x v="0"/>
    <s v="GWe"/>
    <n v="82.562148338"/>
  </r>
  <r>
    <x v="19"/>
    <s v="ES43"/>
    <x v="1"/>
    <x v="3"/>
    <n v="100"/>
    <x v="2"/>
    <x v="0"/>
    <x v="0"/>
    <s v="GWe"/>
    <n v="74.281754225"/>
  </r>
  <r>
    <x v="19"/>
    <s v="ES51"/>
    <x v="1"/>
    <x v="3"/>
    <n v="100"/>
    <x v="2"/>
    <x v="0"/>
    <x v="0"/>
    <s v="GWe"/>
    <n v="22.588142258000001"/>
  </r>
  <r>
    <x v="19"/>
    <s v="ES52"/>
    <x v="1"/>
    <x v="3"/>
    <n v="100"/>
    <x v="2"/>
    <x v="0"/>
    <x v="0"/>
    <s v="GWe"/>
    <n v="19.868907563"/>
  </r>
  <r>
    <x v="19"/>
    <s v="ES53"/>
    <x v="1"/>
    <x v="3"/>
    <n v="100"/>
    <x v="2"/>
    <x v="0"/>
    <x v="0"/>
    <s v="GWe"/>
    <n v="4.2033088239999996"/>
  </r>
  <r>
    <x v="19"/>
    <s v="ES61"/>
    <x v="1"/>
    <x v="3"/>
    <n v="100"/>
    <x v="2"/>
    <x v="0"/>
    <x v="0"/>
    <s v="GWe"/>
    <n v="96.942338234999994"/>
  </r>
  <r>
    <x v="19"/>
    <s v="ES62"/>
    <x v="1"/>
    <x v="3"/>
    <n v="100"/>
    <x v="2"/>
    <x v="0"/>
    <x v="0"/>
    <s v="GWe"/>
    <n v="18.805580522"/>
  </r>
  <r>
    <x v="20"/>
    <s v="SE11"/>
    <x v="1"/>
    <x v="3"/>
    <n v="100"/>
    <x v="2"/>
    <x v="0"/>
    <x v="0"/>
    <s v="GWe"/>
    <n v="0"/>
  </r>
  <r>
    <x v="20"/>
    <s v="SE12"/>
    <x v="1"/>
    <x v="3"/>
    <n v="100"/>
    <x v="2"/>
    <x v="0"/>
    <x v="0"/>
    <s v="GWe"/>
    <n v="0"/>
  </r>
  <r>
    <x v="20"/>
    <s v="SE21"/>
    <x v="1"/>
    <x v="3"/>
    <n v="100"/>
    <x v="2"/>
    <x v="0"/>
    <x v="0"/>
    <s v="GWe"/>
    <n v="1.6512238779999999"/>
  </r>
  <r>
    <x v="20"/>
    <s v="SE22"/>
    <x v="1"/>
    <x v="3"/>
    <n v="100"/>
    <x v="2"/>
    <x v="0"/>
    <x v="0"/>
    <s v="GWe"/>
    <n v="0"/>
  </r>
  <r>
    <x v="20"/>
    <s v="SE23"/>
    <x v="1"/>
    <x v="3"/>
    <n v="100"/>
    <x v="2"/>
    <x v="0"/>
    <x v="0"/>
    <s v="GWe"/>
    <n v="0"/>
  </r>
  <r>
    <x v="20"/>
    <s v="SE31"/>
    <x v="1"/>
    <x v="3"/>
    <n v="100"/>
    <x v="2"/>
    <x v="0"/>
    <x v="0"/>
    <s v="GWe"/>
    <n v="4.4960426470000003"/>
  </r>
  <r>
    <x v="20"/>
    <s v="SE32"/>
    <x v="1"/>
    <x v="3"/>
    <n v="100"/>
    <x v="2"/>
    <x v="0"/>
    <x v="0"/>
    <s v="GWe"/>
    <n v="0"/>
  </r>
  <r>
    <x v="20"/>
    <s v="SE33"/>
    <x v="1"/>
    <x v="3"/>
    <n v="100"/>
    <x v="2"/>
    <x v="0"/>
    <x v="0"/>
    <s v="GWe"/>
    <n v="0"/>
  </r>
  <r>
    <x v="21"/>
    <s v="UKC1"/>
    <x v="1"/>
    <x v="3"/>
    <n v="100"/>
    <x v="2"/>
    <x v="0"/>
    <x v="0"/>
    <s v="GWe"/>
    <n v="0"/>
  </r>
  <r>
    <x v="21"/>
    <s v="UKC2"/>
    <x v="1"/>
    <x v="3"/>
    <n v="100"/>
    <x v="2"/>
    <x v="0"/>
    <x v="0"/>
    <s v="GWe"/>
    <n v="0"/>
  </r>
  <r>
    <x v="21"/>
    <s v="UKD1"/>
    <x v="1"/>
    <x v="3"/>
    <n v="100"/>
    <x v="2"/>
    <x v="0"/>
    <x v="0"/>
    <s v="GWe"/>
    <n v="0"/>
  </r>
  <r>
    <x v="21"/>
    <s v="UKD3"/>
    <x v="1"/>
    <x v="3"/>
    <n v="100"/>
    <x v="2"/>
    <x v="0"/>
    <x v="0"/>
    <s v="GWe"/>
    <n v="0"/>
  </r>
  <r>
    <x v="21"/>
    <s v="UKD4"/>
    <x v="1"/>
    <x v="3"/>
    <n v="100"/>
    <x v="2"/>
    <x v="0"/>
    <x v="0"/>
    <s v="GWe"/>
    <n v="0"/>
  </r>
  <r>
    <x v="21"/>
    <s v="UKD6"/>
    <x v="1"/>
    <x v="3"/>
    <n v="100"/>
    <x v="2"/>
    <x v="0"/>
    <x v="0"/>
    <s v="GWe"/>
    <n v="0"/>
  </r>
  <r>
    <x v="21"/>
    <s v="UKD7"/>
    <x v="1"/>
    <x v="3"/>
    <n v="100"/>
    <x v="2"/>
    <x v="0"/>
    <x v="0"/>
    <s v="GWe"/>
    <n v="0"/>
  </r>
  <r>
    <x v="21"/>
    <s v="UKE1"/>
    <x v="1"/>
    <x v="3"/>
    <n v="100"/>
    <x v="2"/>
    <x v="0"/>
    <x v="0"/>
    <s v="GWe"/>
    <n v="0"/>
  </r>
  <r>
    <x v="21"/>
    <s v="UKE2"/>
    <x v="1"/>
    <x v="3"/>
    <n v="100"/>
    <x v="2"/>
    <x v="0"/>
    <x v="0"/>
    <s v="GWe"/>
    <n v="0"/>
  </r>
  <r>
    <x v="21"/>
    <s v="UKE3"/>
    <x v="1"/>
    <x v="3"/>
    <n v="100"/>
    <x v="2"/>
    <x v="0"/>
    <x v="0"/>
    <s v="GWe"/>
    <n v="0"/>
  </r>
  <r>
    <x v="21"/>
    <s v="UKE4"/>
    <x v="1"/>
    <x v="3"/>
    <n v="100"/>
    <x v="2"/>
    <x v="0"/>
    <x v="0"/>
    <s v="GWe"/>
    <n v="0"/>
  </r>
  <r>
    <x v="21"/>
    <s v="UKF1"/>
    <x v="1"/>
    <x v="3"/>
    <n v="100"/>
    <x v="2"/>
    <x v="0"/>
    <x v="0"/>
    <s v="GWe"/>
    <n v="0"/>
  </r>
  <r>
    <x v="21"/>
    <s v="UKF2"/>
    <x v="1"/>
    <x v="3"/>
    <n v="100"/>
    <x v="2"/>
    <x v="0"/>
    <x v="0"/>
    <s v="GWe"/>
    <n v="0"/>
  </r>
  <r>
    <x v="21"/>
    <s v="UKF3"/>
    <x v="1"/>
    <x v="3"/>
    <n v="100"/>
    <x v="2"/>
    <x v="0"/>
    <x v="0"/>
    <s v="GWe"/>
    <n v="0"/>
  </r>
  <r>
    <x v="21"/>
    <s v="UKG1"/>
    <x v="1"/>
    <x v="3"/>
    <n v="100"/>
    <x v="2"/>
    <x v="0"/>
    <x v="0"/>
    <s v="GWe"/>
    <n v="0"/>
  </r>
  <r>
    <x v="21"/>
    <s v="UKG2"/>
    <x v="1"/>
    <x v="3"/>
    <n v="100"/>
    <x v="2"/>
    <x v="0"/>
    <x v="0"/>
    <s v="GWe"/>
    <n v="0"/>
  </r>
  <r>
    <x v="21"/>
    <s v="UKG3"/>
    <x v="1"/>
    <x v="3"/>
    <n v="100"/>
    <x v="2"/>
    <x v="0"/>
    <x v="0"/>
    <s v="GWe"/>
    <n v="0"/>
  </r>
  <r>
    <x v="21"/>
    <s v="UKH1"/>
    <x v="1"/>
    <x v="3"/>
    <n v="100"/>
    <x v="2"/>
    <x v="0"/>
    <x v="0"/>
    <s v="GWe"/>
    <n v="0"/>
  </r>
  <r>
    <x v="21"/>
    <s v="UKH2"/>
    <x v="1"/>
    <x v="3"/>
    <n v="100"/>
    <x v="2"/>
    <x v="0"/>
    <x v="0"/>
    <s v="GWe"/>
    <n v="0"/>
  </r>
  <r>
    <x v="21"/>
    <s v="UKH3"/>
    <x v="1"/>
    <x v="3"/>
    <n v="100"/>
    <x v="2"/>
    <x v="0"/>
    <x v="0"/>
    <s v="GWe"/>
    <n v="0"/>
  </r>
  <r>
    <x v="21"/>
    <s v="UKI3"/>
    <x v="1"/>
    <x v="3"/>
    <n v="100"/>
    <x v="2"/>
    <x v="0"/>
    <x v="0"/>
    <s v="GWe"/>
    <n v="0"/>
  </r>
  <r>
    <x v="21"/>
    <s v="UKI4"/>
    <x v="1"/>
    <x v="3"/>
    <n v="100"/>
    <x v="2"/>
    <x v="0"/>
    <x v="0"/>
    <s v="GWe"/>
    <n v="0"/>
  </r>
  <r>
    <x v="21"/>
    <s v="UKI5"/>
    <x v="1"/>
    <x v="3"/>
    <n v="100"/>
    <x v="2"/>
    <x v="0"/>
    <x v="0"/>
    <s v="GWe"/>
    <n v="0"/>
  </r>
  <r>
    <x v="21"/>
    <s v="UKI6"/>
    <x v="1"/>
    <x v="3"/>
    <n v="100"/>
    <x v="2"/>
    <x v="0"/>
    <x v="0"/>
    <s v="GWe"/>
    <n v="0"/>
  </r>
  <r>
    <x v="21"/>
    <s v="UKI7"/>
    <x v="1"/>
    <x v="3"/>
    <n v="100"/>
    <x v="2"/>
    <x v="0"/>
    <x v="0"/>
    <s v="GWe"/>
    <n v="0"/>
  </r>
  <r>
    <x v="21"/>
    <s v="UKJ1"/>
    <x v="1"/>
    <x v="3"/>
    <n v="100"/>
    <x v="2"/>
    <x v="0"/>
    <x v="0"/>
    <s v="GWe"/>
    <n v="0"/>
  </r>
  <r>
    <x v="21"/>
    <s v="UKJ2"/>
    <x v="1"/>
    <x v="3"/>
    <n v="100"/>
    <x v="2"/>
    <x v="0"/>
    <x v="0"/>
    <s v="GWe"/>
    <n v="0"/>
  </r>
  <r>
    <x v="21"/>
    <s v="UKJ3"/>
    <x v="1"/>
    <x v="3"/>
    <n v="100"/>
    <x v="2"/>
    <x v="0"/>
    <x v="0"/>
    <s v="GWe"/>
    <n v="0"/>
  </r>
  <r>
    <x v="21"/>
    <s v="UKJ4"/>
    <x v="1"/>
    <x v="3"/>
    <n v="100"/>
    <x v="2"/>
    <x v="0"/>
    <x v="0"/>
    <s v="GWe"/>
    <n v="0"/>
  </r>
  <r>
    <x v="21"/>
    <s v="UKK1"/>
    <x v="1"/>
    <x v="3"/>
    <n v="100"/>
    <x v="2"/>
    <x v="0"/>
    <x v="0"/>
    <s v="GWe"/>
    <n v="0"/>
  </r>
  <r>
    <x v="21"/>
    <s v="UKK2"/>
    <x v="1"/>
    <x v="3"/>
    <n v="100"/>
    <x v="2"/>
    <x v="0"/>
    <x v="0"/>
    <s v="GWe"/>
    <n v="0"/>
  </r>
  <r>
    <x v="21"/>
    <s v="UKK3"/>
    <x v="1"/>
    <x v="3"/>
    <n v="100"/>
    <x v="2"/>
    <x v="0"/>
    <x v="0"/>
    <s v="GWe"/>
    <n v="0"/>
  </r>
  <r>
    <x v="21"/>
    <s v="UKK4"/>
    <x v="1"/>
    <x v="3"/>
    <n v="100"/>
    <x v="2"/>
    <x v="0"/>
    <x v="0"/>
    <s v="GWe"/>
    <n v="0"/>
  </r>
  <r>
    <x v="21"/>
    <s v="UKL1"/>
    <x v="1"/>
    <x v="3"/>
    <n v="100"/>
    <x v="2"/>
    <x v="0"/>
    <x v="0"/>
    <s v="GWe"/>
    <n v="0"/>
  </r>
  <r>
    <x v="21"/>
    <s v="UKL2"/>
    <x v="1"/>
    <x v="3"/>
    <n v="100"/>
    <x v="2"/>
    <x v="0"/>
    <x v="0"/>
    <s v="GWe"/>
    <n v="0"/>
  </r>
  <r>
    <x v="21"/>
    <s v="UKM2"/>
    <x v="1"/>
    <x v="3"/>
    <n v="100"/>
    <x v="2"/>
    <x v="0"/>
    <x v="0"/>
    <s v="GWe"/>
    <n v="0"/>
  </r>
  <r>
    <x v="21"/>
    <s v="UKM3"/>
    <x v="1"/>
    <x v="3"/>
    <n v="100"/>
    <x v="2"/>
    <x v="0"/>
    <x v="0"/>
    <s v="GWe"/>
    <n v="0"/>
  </r>
  <r>
    <x v="21"/>
    <s v="UKM5"/>
    <x v="1"/>
    <x v="3"/>
    <n v="100"/>
    <x v="2"/>
    <x v="0"/>
    <x v="0"/>
    <s v="GWe"/>
    <n v="0"/>
  </r>
  <r>
    <x v="21"/>
    <s v="UKM6"/>
    <x v="1"/>
    <x v="3"/>
    <n v="100"/>
    <x v="2"/>
    <x v="0"/>
    <x v="0"/>
    <s v="GWe"/>
    <n v="0"/>
  </r>
  <r>
    <x v="21"/>
    <s v="UKN0"/>
    <x v="1"/>
    <x v="3"/>
    <n v="100"/>
    <x v="2"/>
    <x v="0"/>
    <x v="0"/>
    <s v="GWe"/>
    <n v="0"/>
  </r>
  <r>
    <x v="22"/>
    <s v="AT11"/>
    <x v="1"/>
    <x v="3"/>
    <n v="100"/>
    <x v="2"/>
    <x v="1"/>
    <x v="0"/>
    <s v="GWe"/>
    <n v="1.5103218650000001"/>
  </r>
  <r>
    <x v="22"/>
    <s v="AT12"/>
    <x v="1"/>
    <x v="3"/>
    <n v="100"/>
    <x v="2"/>
    <x v="1"/>
    <x v="0"/>
    <s v="GWe"/>
    <n v="4.4636029410000004"/>
  </r>
  <r>
    <x v="22"/>
    <s v="AT13"/>
    <x v="1"/>
    <x v="3"/>
    <n v="100"/>
    <x v="2"/>
    <x v="1"/>
    <x v="0"/>
    <s v="GWe"/>
    <n v="0"/>
  </r>
  <r>
    <x v="22"/>
    <s v="AT21"/>
    <x v="1"/>
    <x v="3"/>
    <n v="100"/>
    <x v="2"/>
    <x v="1"/>
    <x v="0"/>
    <s v="GWe"/>
    <n v="0.96168750000000003"/>
  </r>
  <r>
    <x v="22"/>
    <s v="AT22"/>
    <x v="1"/>
    <x v="3"/>
    <n v="100"/>
    <x v="2"/>
    <x v="1"/>
    <x v="0"/>
    <s v="GWe"/>
    <n v="1.0742197739999999"/>
  </r>
  <r>
    <x v="22"/>
    <s v="AT31"/>
    <x v="1"/>
    <x v="3"/>
    <n v="100"/>
    <x v="2"/>
    <x v="1"/>
    <x v="0"/>
    <s v="GWe"/>
    <n v="6.9363062280000003"/>
  </r>
  <r>
    <x v="22"/>
    <s v="AT32"/>
    <x v="1"/>
    <x v="3"/>
    <n v="100"/>
    <x v="2"/>
    <x v="1"/>
    <x v="0"/>
    <s v="GWe"/>
    <n v="0.77226975499999995"/>
  </r>
  <r>
    <x v="22"/>
    <s v="AT33"/>
    <x v="1"/>
    <x v="3"/>
    <n v="100"/>
    <x v="2"/>
    <x v="1"/>
    <x v="0"/>
    <s v="GWe"/>
    <n v="1.689411765"/>
  </r>
  <r>
    <x v="22"/>
    <s v="AT34"/>
    <x v="1"/>
    <x v="3"/>
    <n v="100"/>
    <x v="2"/>
    <x v="1"/>
    <x v="0"/>
    <s v="GWe"/>
    <n v="0.50153191500000005"/>
  </r>
  <r>
    <x v="0"/>
    <s v="BE10"/>
    <x v="1"/>
    <x v="3"/>
    <n v="100"/>
    <x v="2"/>
    <x v="1"/>
    <x v="0"/>
    <s v="GWe"/>
    <n v="0"/>
  </r>
  <r>
    <x v="0"/>
    <s v="BE21"/>
    <x v="1"/>
    <x v="3"/>
    <n v="100"/>
    <x v="2"/>
    <x v="1"/>
    <x v="0"/>
    <s v="GWe"/>
    <n v="1.085"/>
  </r>
  <r>
    <x v="0"/>
    <s v="BE22"/>
    <x v="1"/>
    <x v="3"/>
    <n v="100"/>
    <x v="2"/>
    <x v="1"/>
    <x v="0"/>
    <s v="GWe"/>
    <n v="1.46"/>
  </r>
  <r>
    <x v="0"/>
    <s v="BE23"/>
    <x v="1"/>
    <x v="3"/>
    <n v="100"/>
    <x v="2"/>
    <x v="1"/>
    <x v="0"/>
    <s v="GWe"/>
    <n v="0"/>
  </r>
  <r>
    <x v="0"/>
    <s v="BE24"/>
    <x v="1"/>
    <x v="3"/>
    <n v="100"/>
    <x v="2"/>
    <x v="1"/>
    <x v="0"/>
    <s v="GWe"/>
    <n v="0.13452287600000001"/>
  </r>
  <r>
    <x v="0"/>
    <s v="BE25"/>
    <x v="1"/>
    <x v="3"/>
    <n v="100"/>
    <x v="2"/>
    <x v="1"/>
    <x v="0"/>
    <s v="GWe"/>
    <n v="0.89193938299999997"/>
  </r>
  <r>
    <x v="0"/>
    <s v="BE31"/>
    <x v="1"/>
    <x v="3"/>
    <n v="100"/>
    <x v="2"/>
    <x v="1"/>
    <x v="0"/>
    <s v="GWe"/>
    <n v="0.19768300699999999"/>
  </r>
  <r>
    <x v="0"/>
    <s v="BE32"/>
    <x v="1"/>
    <x v="3"/>
    <n v="100"/>
    <x v="2"/>
    <x v="1"/>
    <x v="0"/>
    <s v="GWe"/>
    <n v="2.362774194"/>
  </r>
  <r>
    <x v="0"/>
    <s v="BE33"/>
    <x v="1"/>
    <x v="3"/>
    <n v="100"/>
    <x v="2"/>
    <x v="1"/>
    <x v="0"/>
    <s v="GWe"/>
    <n v="0.43555882400000001"/>
  </r>
  <r>
    <x v="0"/>
    <s v="BE34"/>
    <x v="1"/>
    <x v="3"/>
    <n v="100"/>
    <x v="2"/>
    <x v="1"/>
    <x v="0"/>
    <s v="GWe"/>
    <n v="0.68924836599999995"/>
  </r>
  <r>
    <x v="0"/>
    <s v="BE35"/>
    <x v="1"/>
    <x v="3"/>
    <n v="100"/>
    <x v="2"/>
    <x v="1"/>
    <x v="0"/>
    <s v="GWe"/>
    <n v="0.78095588199999999"/>
  </r>
  <r>
    <x v="1"/>
    <s v="BG31"/>
    <x v="1"/>
    <x v="3"/>
    <n v="100"/>
    <x v="2"/>
    <x v="1"/>
    <x v="0"/>
    <s v="GWe"/>
    <n v="7.9758655459999996"/>
  </r>
  <r>
    <x v="1"/>
    <s v="BG32"/>
    <x v="1"/>
    <x v="3"/>
    <n v="100"/>
    <x v="2"/>
    <x v="1"/>
    <x v="0"/>
    <s v="GWe"/>
    <n v="7.9465058820000003"/>
  </r>
  <r>
    <x v="1"/>
    <s v="BG33"/>
    <x v="1"/>
    <x v="3"/>
    <n v="100"/>
    <x v="2"/>
    <x v="1"/>
    <x v="0"/>
    <s v="GWe"/>
    <n v="17.186359119999999"/>
  </r>
  <r>
    <x v="1"/>
    <s v="BG34"/>
    <x v="1"/>
    <x v="3"/>
    <n v="100"/>
    <x v="2"/>
    <x v="1"/>
    <x v="0"/>
    <s v="GWe"/>
    <n v="7.6709096639999999"/>
  </r>
  <r>
    <x v="1"/>
    <s v="BG41"/>
    <x v="1"/>
    <x v="3"/>
    <n v="100"/>
    <x v="2"/>
    <x v="1"/>
    <x v="0"/>
    <s v="GWe"/>
    <n v="3.4845026739999998"/>
  </r>
  <r>
    <x v="1"/>
    <s v="BG42"/>
    <x v="1"/>
    <x v="3"/>
    <n v="100"/>
    <x v="2"/>
    <x v="1"/>
    <x v="0"/>
    <s v="GWe"/>
    <n v="6.1260851929999998"/>
  </r>
  <r>
    <x v="2"/>
    <s v="HR03"/>
    <x v="1"/>
    <x v="3"/>
    <n v="100"/>
    <x v="2"/>
    <x v="1"/>
    <x v="0"/>
    <s v="GWe"/>
    <n v="8.3134916800000003"/>
  </r>
  <r>
    <x v="2"/>
    <s v="HR04"/>
    <x v="1"/>
    <x v="3"/>
    <n v="100"/>
    <x v="2"/>
    <x v="1"/>
    <x v="0"/>
    <s v="GWe"/>
    <n v="11.486941176"/>
  </r>
  <r>
    <x v="3"/>
    <s v="CY00"/>
    <x v="1"/>
    <x v="3"/>
    <n v="100"/>
    <x v="2"/>
    <x v="1"/>
    <x v="0"/>
    <s v="GWe"/>
    <n v="3.2280980389999998"/>
  </r>
  <r>
    <x v="23"/>
    <s v="CZ01"/>
    <x v="1"/>
    <x v="3"/>
    <n v="100"/>
    <x v="2"/>
    <x v="1"/>
    <x v="0"/>
    <s v="GWe"/>
    <n v="7.0000000000000007E-2"/>
  </r>
  <r>
    <x v="23"/>
    <s v="CZ02"/>
    <x v="1"/>
    <x v="3"/>
    <n v="100"/>
    <x v="2"/>
    <x v="1"/>
    <x v="0"/>
    <s v="GWe"/>
    <n v="12.286734279999999"/>
  </r>
  <r>
    <x v="23"/>
    <s v="CZ03"/>
    <x v="1"/>
    <x v="3"/>
    <n v="100"/>
    <x v="2"/>
    <x v="1"/>
    <x v="0"/>
    <s v="GWe"/>
    <n v="11.555860346999999"/>
  </r>
  <r>
    <x v="23"/>
    <s v="CZ04"/>
    <x v="1"/>
    <x v="3"/>
    <n v="100"/>
    <x v="2"/>
    <x v="1"/>
    <x v="0"/>
    <s v="GWe"/>
    <n v="5.408529412"/>
  </r>
  <r>
    <x v="23"/>
    <s v="CZ05"/>
    <x v="1"/>
    <x v="3"/>
    <n v="100"/>
    <x v="2"/>
    <x v="1"/>
    <x v="0"/>
    <s v="GWe"/>
    <n v="6.21"/>
  </r>
  <r>
    <x v="23"/>
    <s v="CZ06"/>
    <x v="1"/>
    <x v="3"/>
    <n v="100"/>
    <x v="2"/>
    <x v="1"/>
    <x v="0"/>
    <s v="GWe"/>
    <n v="6.6336661760000002"/>
  </r>
  <r>
    <x v="23"/>
    <s v="CZ07"/>
    <x v="1"/>
    <x v="3"/>
    <n v="100"/>
    <x v="2"/>
    <x v="1"/>
    <x v="0"/>
    <s v="GWe"/>
    <n v="3.7776341310000001"/>
  </r>
  <r>
    <x v="23"/>
    <s v="CZ08"/>
    <x v="1"/>
    <x v="3"/>
    <n v="100"/>
    <x v="2"/>
    <x v="1"/>
    <x v="0"/>
    <s v="GWe"/>
    <n v="2.2074866310000001"/>
  </r>
  <r>
    <x v="4"/>
    <s v="DK01"/>
    <x v="1"/>
    <x v="3"/>
    <n v="100"/>
    <x v="2"/>
    <x v="1"/>
    <x v="0"/>
    <s v="GWe"/>
    <n v="0"/>
  </r>
  <r>
    <x v="4"/>
    <s v="DK02"/>
    <x v="1"/>
    <x v="3"/>
    <n v="100"/>
    <x v="2"/>
    <x v="1"/>
    <x v="0"/>
    <s v="GWe"/>
    <n v="0"/>
  </r>
  <r>
    <x v="4"/>
    <s v="DK03"/>
    <x v="1"/>
    <x v="3"/>
    <n v="100"/>
    <x v="2"/>
    <x v="1"/>
    <x v="0"/>
    <s v="GWe"/>
    <n v="0"/>
  </r>
  <r>
    <x v="4"/>
    <s v="DK04"/>
    <x v="1"/>
    <x v="3"/>
    <n v="100"/>
    <x v="2"/>
    <x v="1"/>
    <x v="0"/>
    <s v="GWe"/>
    <n v="0"/>
  </r>
  <r>
    <x v="4"/>
    <s v="DK05"/>
    <x v="1"/>
    <x v="3"/>
    <n v="100"/>
    <x v="2"/>
    <x v="1"/>
    <x v="0"/>
    <s v="GWe"/>
    <n v="0"/>
  </r>
  <r>
    <x v="5"/>
    <s v="EE00"/>
    <x v="1"/>
    <x v="3"/>
    <n v="100"/>
    <x v="2"/>
    <x v="1"/>
    <x v="0"/>
    <s v="GWe"/>
    <n v="11.371238562"/>
  </r>
  <r>
    <x v="6"/>
    <s v="FI19"/>
    <x v="1"/>
    <x v="3"/>
    <n v="100"/>
    <x v="2"/>
    <x v="1"/>
    <x v="0"/>
    <s v="GWe"/>
    <n v="5.5884705879999999"/>
  </r>
  <r>
    <x v="6"/>
    <s v="FI1B"/>
    <x v="1"/>
    <x v="3"/>
    <n v="100"/>
    <x v="2"/>
    <x v="1"/>
    <x v="0"/>
    <s v="GWe"/>
    <n v="1.500184706"/>
  </r>
  <r>
    <x v="6"/>
    <s v="FI1C"/>
    <x v="1"/>
    <x v="3"/>
    <n v="100"/>
    <x v="2"/>
    <x v="1"/>
    <x v="0"/>
    <s v="GWe"/>
    <n v="5.7068800309999999"/>
  </r>
  <r>
    <x v="6"/>
    <s v="FI1D"/>
    <x v="1"/>
    <x v="3"/>
    <n v="100"/>
    <x v="2"/>
    <x v="1"/>
    <x v="0"/>
    <s v="GWe"/>
    <n v="7.018719538"/>
  </r>
  <r>
    <x v="6"/>
    <s v="FI20"/>
    <x v="1"/>
    <x v="3"/>
    <n v="100"/>
    <x v="2"/>
    <x v="1"/>
    <x v="0"/>
    <s v="GWe"/>
    <n v="0"/>
  </r>
  <r>
    <x v="7"/>
    <s v="FR10"/>
    <x v="1"/>
    <x v="3"/>
    <n v="100"/>
    <x v="2"/>
    <x v="1"/>
    <x v="0"/>
    <s v="GWe"/>
    <n v="6.1376470589999998"/>
  </r>
  <r>
    <x v="7"/>
    <s v="FR21"/>
    <x v="1"/>
    <x v="3"/>
    <n v="100"/>
    <x v="2"/>
    <x v="1"/>
    <x v="0"/>
    <s v="GWe"/>
    <n v="36.774409091000003"/>
  </r>
  <r>
    <x v="7"/>
    <s v="FR22"/>
    <x v="1"/>
    <x v="3"/>
    <n v="100"/>
    <x v="2"/>
    <x v="1"/>
    <x v="0"/>
    <s v="GWe"/>
    <n v="10.214815507999999"/>
  </r>
  <r>
    <x v="7"/>
    <s v="FR23"/>
    <x v="1"/>
    <x v="3"/>
    <n v="100"/>
    <x v="2"/>
    <x v="1"/>
    <x v="0"/>
    <s v="GWe"/>
    <n v="0"/>
  </r>
  <r>
    <x v="7"/>
    <s v="FR24"/>
    <x v="1"/>
    <x v="3"/>
    <n v="100"/>
    <x v="2"/>
    <x v="1"/>
    <x v="0"/>
    <s v="GWe"/>
    <n v="33.797369748000001"/>
  </r>
  <r>
    <x v="7"/>
    <s v="FR25"/>
    <x v="1"/>
    <x v="3"/>
    <n v="100"/>
    <x v="2"/>
    <x v="1"/>
    <x v="0"/>
    <s v="GWe"/>
    <n v="0"/>
  </r>
  <r>
    <x v="7"/>
    <s v="FR26"/>
    <x v="1"/>
    <x v="3"/>
    <n v="100"/>
    <x v="2"/>
    <x v="1"/>
    <x v="0"/>
    <s v="GWe"/>
    <n v="44.369554180000002"/>
  </r>
  <r>
    <x v="7"/>
    <s v="FR30"/>
    <x v="1"/>
    <x v="3"/>
    <n v="100"/>
    <x v="2"/>
    <x v="1"/>
    <x v="0"/>
    <s v="GWe"/>
    <n v="5.7746947630000003"/>
  </r>
  <r>
    <x v="7"/>
    <s v="FR41"/>
    <x v="1"/>
    <x v="3"/>
    <n v="100"/>
    <x v="2"/>
    <x v="1"/>
    <x v="0"/>
    <s v="GWe"/>
    <n v="22.689373065000002"/>
  </r>
  <r>
    <x v="7"/>
    <s v="FR42"/>
    <x v="1"/>
    <x v="3"/>
    <n v="100"/>
    <x v="2"/>
    <x v="1"/>
    <x v="0"/>
    <s v="GWe"/>
    <n v="1.4702745100000001"/>
  </r>
  <r>
    <x v="7"/>
    <s v="FR43"/>
    <x v="1"/>
    <x v="3"/>
    <n v="100"/>
    <x v="2"/>
    <x v="1"/>
    <x v="0"/>
    <s v="GWe"/>
    <n v="11.260151014"/>
  </r>
  <r>
    <x v="7"/>
    <s v="FR51"/>
    <x v="1"/>
    <x v="3"/>
    <n v="100"/>
    <x v="2"/>
    <x v="1"/>
    <x v="0"/>
    <s v="GWe"/>
    <n v="0"/>
  </r>
  <r>
    <x v="7"/>
    <s v="FR52"/>
    <x v="1"/>
    <x v="3"/>
    <n v="100"/>
    <x v="2"/>
    <x v="1"/>
    <x v="0"/>
    <s v="GWe"/>
    <n v="0"/>
  </r>
  <r>
    <x v="7"/>
    <s v="FR53"/>
    <x v="1"/>
    <x v="3"/>
    <n v="100"/>
    <x v="2"/>
    <x v="1"/>
    <x v="0"/>
    <s v="GWe"/>
    <n v="0"/>
  </r>
  <r>
    <x v="7"/>
    <s v="FR61"/>
    <x v="1"/>
    <x v="3"/>
    <n v="100"/>
    <x v="2"/>
    <x v="1"/>
    <x v="0"/>
    <s v="GWe"/>
    <n v="26.104655572999999"/>
  </r>
  <r>
    <x v="7"/>
    <s v="FR62"/>
    <x v="1"/>
    <x v="3"/>
    <n v="100"/>
    <x v="2"/>
    <x v="1"/>
    <x v="0"/>
    <s v="GWe"/>
    <n v="41.324483935000003"/>
  </r>
  <r>
    <x v="7"/>
    <s v="FR63"/>
    <x v="1"/>
    <x v="3"/>
    <n v="100"/>
    <x v="2"/>
    <x v="1"/>
    <x v="0"/>
    <s v="GWe"/>
    <n v="16.569604888000001"/>
  </r>
  <r>
    <x v="7"/>
    <s v="FR71"/>
    <x v="1"/>
    <x v="3"/>
    <n v="100"/>
    <x v="2"/>
    <x v="1"/>
    <x v="0"/>
    <s v="GWe"/>
    <n v="9.621273167"/>
  </r>
  <r>
    <x v="7"/>
    <s v="FR72"/>
    <x v="1"/>
    <x v="3"/>
    <n v="100"/>
    <x v="2"/>
    <x v="1"/>
    <x v="0"/>
    <s v="GWe"/>
    <n v="20.370607210999999"/>
  </r>
  <r>
    <x v="7"/>
    <s v="FR81"/>
    <x v="1"/>
    <x v="3"/>
    <n v="100"/>
    <x v="2"/>
    <x v="1"/>
    <x v="0"/>
    <s v="GWe"/>
    <n v="5.5565045959999999"/>
  </r>
  <r>
    <x v="7"/>
    <s v="FR82"/>
    <x v="1"/>
    <x v="3"/>
    <n v="100"/>
    <x v="2"/>
    <x v="1"/>
    <x v="0"/>
    <s v="GWe"/>
    <n v="5.2750420699999996"/>
  </r>
  <r>
    <x v="7"/>
    <s v="FR83"/>
    <x v="1"/>
    <x v="3"/>
    <n v="100"/>
    <x v="2"/>
    <x v="1"/>
    <x v="0"/>
    <s v="GWe"/>
    <n v="0.85651019900000003"/>
  </r>
  <r>
    <x v="8"/>
    <s v="DEC0"/>
    <x v="1"/>
    <x v="3"/>
    <n v="100"/>
    <x v="2"/>
    <x v="1"/>
    <x v="0"/>
    <s v="GWe"/>
    <n v="0.32345882399999998"/>
  </r>
  <r>
    <x v="8"/>
    <s v="DE11"/>
    <x v="1"/>
    <x v="3"/>
    <n v="100"/>
    <x v="2"/>
    <x v="1"/>
    <x v="0"/>
    <s v="GWe"/>
    <n v="2.3267132350000002"/>
  </r>
  <r>
    <x v="8"/>
    <s v="DE12"/>
    <x v="1"/>
    <x v="3"/>
    <n v="100"/>
    <x v="2"/>
    <x v="1"/>
    <x v="0"/>
    <s v="GWe"/>
    <n v="0"/>
  </r>
  <r>
    <x v="8"/>
    <s v="DE13"/>
    <x v="1"/>
    <x v="3"/>
    <n v="100"/>
    <x v="2"/>
    <x v="1"/>
    <x v="0"/>
    <s v="GWe"/>
    <n v="1.6365751630000001"/>
  </r>
  <r>
    <x v="8"/>
    <s v="DE14"/>
    <x v="1"/>
    <x v="3"/>
    <n v="100"/>
    <x v="2"/>
    <x v="1"/>
    <x v="0"/>
    <s v="GWe"/>
    <n v="2.6517285070000001"/>
  </r>
  <r>
    <x v="8"/>
    <s v="DE21"/>
    <x v="1"/>
    <x v="3"/>
    <n v="100"/>
    <x v="2"/>
    <x v="1"/>
    <x v="0"/>
    <s v="GWe"/>
    <n v="6.2663860290000004"/>
  </r>
  <r>
    <x v="8"/>
    <s v="DE22"/>
    <x v="1"/>
    <x v="3"/>
    <n v="100"/>
    <x v="2"/>
    <x v="1"/>
    <x v="0"/>
    <s v="GWe"/>
    <n v="6.4415686269999997"/>
  </r>
  <r>
    <x v="8"/>
    <s v="DE23"/>
    <x v="1"/>
    <x v="3"/>
    <n v="100"/>
    <x v="2"/>
    <x v="1"/>
    <x v="0"/>
    <s v="GWe"/>
    <n v="1.5676348040000001"/>
  </r>
  <r>
    <x v="8"/>
    <s v="DE24"/>
    <x v="1"/>
    <x v="3"/>
    <n v="100"/>
    <x v="2"/>
    <x v="1"/>
    <x v="0"/>
    <s v="GWe"/>
    <n v="0.619858456"/>
  </r>
  <r>
    <x v="8"/>
    <s v="DE25"/>
    <x v="1"/>
    <x v="3"/>
    <n v="100"/>
    <x v="2"/>
    <x v="1"/>
    <x v="0"/>
    <s v="GWe"/>
    <n v="1.1831470589999999"/>
  </r>
  <r>
    <x v="8"/>
    <s v="DE26"/>
    <x v="1"/>
    <x v="3"/>
    <n v="100"/>
    <x v="2"/>
    <x v="1"/>
    <x v="0"/>
    <s v="GWe"/>
    <n v="1.346245098"/>
  </r>
  <r>
    <x v="8"/>
    <s v="DE27"/>
    <x v="1"/>
    <x v="3"/>
    <n v="100"/>
    <x v="2"/>
    <x v="1"/>
    <x v="0"/>
    <s v="GWe"/>
    <n v="4.665721639"/>
  </r>
  <r>
    <x v="8"/>
    <s v="DE30"/>
    <x v="1"/>
    <x v="3"/>
    <n v="100"/>
    <x v="2"/>
    <x v="1"/>
    <x v="0"/>
    <s v="GWe"/>
    <n v="2.8851926999999999E-2"/>
  </r>
  <r>
    <x v="8"/>
    <s v="DE40"/>
    <x v="1"/>
    <x v="3"/>
    <n v="100"/>
    <x v="2"/>
    <x v="1"/>
    <x v="0"/>
    <s v="GWe"/>
    <n v="22.108955249000001"/>
  </r>
  <r>
    <x v="8"/>
    <s v="DE50"/>
    <x v="1"/>
    <x v="3"/>
    <n v="100"/>
    <x v="2"/>
    <x v="1"/>
    <x v="0"/>
    <s v="GWe"/>
    <n v="1.4656862999999999E-2"/>
  </r>
  <r>
    <x v="8"/>
    <s v="DE60"/>
    <x v="1"/>
    <x v="3"/>
    <n v="100"/>
    <x v="2"/>
    <x v="1"/>
    <x v="0"/>
    <s v="GWe"/>
    <n v="0.14506722699999999"/>
  </r>
  <r>
    <x v="8"/>
    <s v="DE71"/>
    <x v="1"/>
    <x v="3"/>
    <n v="100"/>
    <x v="2"/>
    <x v="1"/>
    <x v="0"/>
    <s v="GWe"/>
    <n v="0"/>
  </r>
  <r>
    <x v="8"/>
    <s v="DE72"/>
    <x v="1"/>
    <x v="3"/>
    <n v="100"/>
    <x v="2"/>
    <x v="1"/>
    <x v="0"/>
    <s v="GWe"/>
    <n v="0"/>
  </r>
  <r>
    <x v="8"/>
    <s v="DE73"/>
    <x v="1"/>
    <x v="3"/>
    <n v="100"/>
    <x v="2"/>
    <x v="1"/>
    <x v="0"/>
    <s v="GWe"/>
    <n v="1.8331557089999999"/>
  </r>
  <r>
    <x v="8"/>
    <s v="DE80"/>
    <x v="1"/>
    <x v="3"/>
    <n v="100"/>
    <x v="2"/>
    <x v="1"/>
    <x v="0"/>
    <s v="GWe"/>
    <n v="10.811609244"/>
  </r>
  <r>
    <x v="8"/>
    <s v="DE91"/>
    <x v="1"/>
    <x v="3"/>
    <n v="100"/>
    <x v="2"/>
    <x v="1"/>
    <x v="0"/>
    <s v="GWe"/>
    <n v="8.3615200000000005"/>
  </r>
  <r>
    <x v="8"/>
    <s v="DE92"/>
    <x v="1"/>
    <x v="3"/>
    <n v="100"/>
    <x v="2"/>
    <x v="1"/>
    <x v="0"/>
    <s v="GWe"/>
    <n v="8.1197515970000005"/>
  </r>
  <r>
    <x v="8"/>
    <s v="DE93"/>
    <x v="1"/>
    <x v="3"/>
    <n v="100"/>
    <x v="2"/>
    <x v="1"/>
    <x v="0"/>
    <s v="GWe"/>
    <n v="13.587205881999999"/>
  </r>
  <r>
    <x v="8"/>
    <s v="DE94"/>
    <x v="1"/>
    <x v="3"/>
    <n v="100"/>
    <x v="2"/>
    <x v="1"/>
    <x v="0"/>
    <s v="GWe"/>
    <n v="7.6716470589999997"/>
  </r>
  <r>
    <x v="8"/>
    <s v="DEA1"/>
    <x v="1"/>
    <x v="3"/>
    <n v="100"/>
    <x v="2"/>
    <x v="1"/>
    <x v="0"/>
    <s v="GWe"/>
    <n v="1.8107132349999999"/>
  </r>
  <r>
    <x v="8"/>
    <s v="DEA2"/>
    <x v="1"/>
    <x v="3"/>
    <n v="100"/>
    <x v="2"/>
    <x v="1"/>
    <x v="0"/>
    <s v="GWe"/>
    <n v="1.9603588240000001"/>
  </r>
  <r>
    <x v="8"/>
    <s v="DEA3"/>
    <x v="1"/>
    <x v="3"/>
    <n v="100"/>
    <x v="2"/>
    <x v="1"/>
    <x v="0"/>
    <s v="GWe"/>
    <n v="10.619860294"/>
  </r>
  <r>
    <x v="8"/>
    <s v="DEA4"/>
    <x v="1"/>
    <x v="3"/>
    <n v="100"/>
    <x v="2"/>
    <x v="1"/>
    <x v="0"/>
    <s v="GWe"/>
    <n v="4.6141077490000004"/>
  </r>
  <r>
    <x v="8"/>
    <s v="DEA5"/>
    <x v="1"/>
    <x v="3"/>
    <n v="100"/>
    <x v="2"/>
    <x v="1"/>
    <x v="0"/>
    <s v="GWe"/>
    <n v="2.427457768"/>
  </r>
  <r>
    <x v="8"/>
    <s v="DEB1"/>
    <x v="1"/>
    <x v="3"/>
    <n v="100"/>
    <x v="2"/>
    <x v="1"/>
    <x v="0"/>
    <s v="GWe"/>
    <n v="1.1640318629999999"/>
  </r>
  <r>
    <x v="8"/>
    <s v="DEB2"/>
    <x v="1"/>
    <x v="3"/>
    <n v="100"/>
    <x v="2"/>
    <x v="1"/>
    <x v="0"/>
    <s v="GWe"/>
    <n v="1.313708061"/>
  </r>
  <r>
    <x v="8"/>
    <s v="DEB3"/>
    <x v="1"/>
    <x v="3"/>
    <n v="100"/>
    <x v="2"/>
    <x v="1"/>
    <x v="0"/>
    <s v="GWe"/>
    <n v="1.563959893"/>
  </r>
  <r>
    <x v="8"/>
    <s v="DED2"/>
    <x v="1"/>
    <x v="3"/>
    <n v="100"/>
    <x v="2"/>
    <x v="1"/>
    <x v="0"/>
    <s v="GWe"/>
    <n v="6.8058177039999999"/>
  </r>
  <r>
    <x v="8"/>
    <s v="DED4"/>
    <x v="1"/>
    <x v="3"/>
    <n v="100"/>
    <x v="2"/>
    <x v="1"/>
    <x v="0"/>
    <s v="GWe"/>
    <n v="6.7812187499999999"/>
  </r>
  <r>
    <x v="8"/>
    <s v="DED5"/>
    <x v="1"/>
    <x v="3"/>
    <n v="100"/>
    <x v="2"/>
    <x v="1"/>
    <x v="0"/>
    <s v="GWe"/>
    <n v="6.93341955"/>
  </r>
  <r>
    <x v="8"/>
    <s v="DEE0"/>
    <x v="1"/>
    <x v="3"/>
    <n v="100"/>
    <x v="2"/>
    <x v="1"/>
    <x v="0"/>
    <s v="GWe"/>
    <n v="30.018820588000001"/>
  </r>
  <r>
    <x v="8"/>
    <s v="DEF0"/>
    <x v="1"/>
    <x v="3"/>
    <n v="100"/>
    <x v="2"/>
    <x v="1"/>
    <x v="0"/>
    <s v="GWe"/>
    <n v="1.31052521"/>
  </r>
  <r>
    <x v="8"/>
    <s v="DEG0"/>
    <x v="1"/>
    <x v="3"/>
    <n v="100"/>
    <x v="2"/>
    <x v="1"/>
    <x v="0"/>
    <s v="GWe"/>
    <n v="12.853613445000001"/>
  </r>
  <r>
    <x v="9"/>
    <s v="EL30"/>
    <x v="1"/>
    <x v="3"/>
    <n v="100"/>
    <x v="2"/>
    <x v="1"/>
    <x v="0"/>
    <s v="GWe"/>
    <n v="1.921296401"/>
  </r>
  <r>
    <x v="9"/>
    <s v="EL41"/>
    <x v="1"/>
    <x v="3"/>
    <n v="100"/>
    <x v="2"/>
    <x v="1"/>
    <x v="0"/>
    <s v="GWe"/>
    <n v="1.3315574130000001"/>
  </r>
  <r>
    <x v="9"/>
    <s v="EL42"/>
    <x v="1"/>
    <x v="3"/>
    <n v="100"/>
    <x v="2"/>
    <x v="1"/>
    <x v="0"/>
    <s v="GWe"/>
    <n v="1.411980392"/>
  </r>
  <r>
    <x v="9"/>
    <s v="EL43"/>
    <x v="1"/>
    <x v="3"/>
    <n v="100"/>
    <x v="2"/>
    <x v="1"/>
    <x v="0"/>
    <s v="GWe"/>
    <n v="6.6485933499999996"/>
  </r>
  <r>
    <x v="9"/>
    <s v="EL51"/>
    <x v="1"/>
    <x v="3"/>
    <n v="100"/>
    <x v="2"/>
    <x v="1"/>
    <x v="0"/>
    <s v="GWe"/>
    <n v="10.394429772000001"/>
  </r>
  <r>
    <x v="9"/>
    <s v="EL52"/>
    <x v="1"/>
    <x v="3"/>
    <n v="100"/>
    <x v="2"/>
    <x v="1"/>
    <x v="0"/>
    <s v="GWe"/>
    <n v="6.8253774509999996"/>
  </r>
  <r>
    <x v="9"/>
    <s v="EL53"/>
    <x v="1"/>
    <x v="3"/>
    <n v="100"/>
    <x v="2"/>
    <x v="1"/>
    <x v="0"/>
    <s v="GWe"/>
    <n v="2.2387098060000001"/>
  </r>
  <r>
    <x v="9"/>
    <s v="EL54"/>
    <x v="1"/>
    <x v="3"/>
    <n v="100"/>
    <x v="2"/>
    <x v="1"/>
    <x v="0"/>
    <s v="GWe"/>
    <n v="2.7963077470000002"/>
  </r>
  <r>
    <x v="9"/>
    <s v="EL61"/>
    <x v="1"/>
    <x v="3"/>
    <n v="100"/>
    <x v="2"/>
    <x v="1"/>
    <x v="0"/>
    <s v="GWe"/>
    <n v="3.1911584"/>
  </r>
  <r>
    <x v="9"/>
    <s v="EL62"/>
    <x v="1"/>
    <x v="3"/>
    <n v="100"/>
    <x v="2"/>
    <x v="1"/>
    <x v="0"/>
    <s v="GWe"/>
    <n v="1.5788927340000001"/>
  </r>
  <r>
    <x v="9"/>
    <s v="EL63"/>
    <x v="1"/>
    <x v="3"/>
    <n v="100"/>
    <x v="2"/>
    <x v="1"/>
    <x v="0"/>
    <s v="GWe"/>
    <n v="8.0718210419999998"/>
  </r>
  <r>
    <x v="9"/>
    <s v="EL64"/>
    <x v="1"/>
    <x v="3"/>
    <n v="100"/>
    <x v="2"/>
    <x v="1"/>
    <x v="0"/>
    <s v="GWe"/>
    <n v="7.343415126"/>
  </r>
  <r>
    <x v="9"/>
    <s v="EL65"/>
    <x v="1"/>
    <x v="3"/>
    <n v="100"/>
    <x v="2"/>
    <x v="1"/>
    <x v="0"/>
    <s v="GWe"/>
    <n v="13.769006149999999"/>
  </r>
  <r>
    <x v="24"/>
    <s v="HU10"/>
    <x v="1"/>
    <x v="3"/>
    <n v="100"/>
    <x v="2"/>
    <x v="1"/>
    <x v="0"/>
    <s v="GWe"/>
    <n v="3.6254852940000002"/>
  </r>
  <r>
    <x v="24"/>
    <s v="HU21"/>
    <x v="1"/>
    <x v="3"/>
    <n v="100"/>
    <x v="2"/>
    <x v="1"/>
    <x v="0"/>
    <s v="GWe"/>
    <n v="18.489668449"/>
  </r>
  <r>
    <x v="24"/>
    <s v="HU22"/>
    <x v="1"/>
    <x v="3"/>
    <n v="100"/>
    <x v="2"/>
    <x v="1"/>
    <x v="0"/>
    <s v="GWe"/>
    <n v="9.8366782009999998"/>
  </r>
  <r>
    <x v="24"/>
    <s v="HU23"/>
    <x v="1"/>
    <x v="3"/>
    <n v="100"/>
    <x v="2"/>
    <x v="1"/>
    <x v="0"/>
    <s v="GWe"/>
    <n v="25.448709308000002"/>
  </r>
  <r>
    <x v="24"/>
    <s v="HU31"/>
    <x v="1"/>
    <x v="3"/>
    <n v="100"/>
    <x v="2"/>
    <x v="1"/>
    <x v="0"/>
    <s v="GWe"/>
    <n v="0"/>
  </r>
  <r>
    <x v="24"/>
    <s v="HU32"/>
    <x v="1"/>
    <x v="3"/>
    <n v="100"/>
    <x v="2"/>
    <x v="1"/>
    <x v="0"/>
    <s v="GWe"/>
    <n v="0"/>
  </r>
  <r>
    <x v="24"/>
    <s v="HU33"/>
    <x v="1"/>
    <x v="3"/>
    <n v="100"/>
    <x v="2"/>
    <x v="1"/>
    <x v="0"/>
    <s v="GWe"/>
    <n v="14.929748869000001"/>
  </r>
  <r>
    <x v="10"/>
    <s v="IE01"/>
    <x v="1"/>
    <x v="3"/>
    <n v="100"/>
    <x v="2"/>
    <x v="1"/>
    <x v="0"/>
    <s v="GWe"/>
    <n v="0"/>
  </r>
  <r>
    <x v="10"/>
    <s v="IE02"/>
    <x v="1"/>
    <x v="3"/>
    <n v="100"/>
    <x v="2"/>
    <x v="1"/>
    <x v="0"/>
    <s v="GWe"/>
    <n v="0"/>
  </r>
  <r>
    <x v="11"/>
    <s v="ITC1"/>
    <x v="1"/>
    <x v="3"/>
    <n v="100"/>
    <x v="2"/>
    <x v="1"/>
    <x v="0"/>
    <s v="GWe"/>
    <n v="1.8716981130000001"/>
  </r>
  <r>
    <x v="11"/>
    <s v="ITC2"/>
    <x v="1"/>
    <x v="3"/>
    <n v="100"/>
    <x v="2"/>
    <x v="1"/>
    <x v="0"/>
    <s v="GWe"/>
    <n v="0.52294423099999998"/>
  </r>
  <r>
    <x v="11"/>
    <s v="ITC3"/>
    <x v="1"/>
    <x v="3"/>
    <n v="100"/>
    <x v="2"/>
    <x v="1"/>
    <x v="0"/>
    <s v="GWe"/>
    <n v="0.17224606100000001"/>
  </r>
  <r>
    <x v="11"/>
    <s v="ITC4"/>
    <x v="1"/>
    <x v="3"/>
    <n v="100"/>
    <x v="2"/>
    <x v="1"/>
    <x v="0"/>
    <s v="GWe"/>
    <n v="3.0801623949999999"/>
  </r>
  <r>
    <x v="11"/>
    <s v="ITF1"/>
    <x v="1"/>
    <x v="3"/>
    <n v="100"/>
    <x v="2"/>
    <x v="1"/>
    <x v="0"/>
    <s v="GWe"/>
    <n v="1.6354087319999999"/>
  </r>
  <r>
    <x v="11"/>
    <s v="ITF2"/>
    <x v="1"/>
    <x v="3"/>
    <n v="100"/>
    <x v="2"/>
    <x v="1"/>
    <x v="0"/>
    <s v="GWe"/>
    <n v="2.9753053220000001"/>
  </r>
  <r>
    <x v="11"/>
    <s v="ITF3"/>
    <x v="1"/>
    <x v="3"/>
    <n v="100"/>
    <x v="2"/>
    <x v="1"/>
    <x v="0"/>
    <s v="GWe"/>
    <n v="3.7437727270000001"/>
  </r>
  <r>
    <x v="11"/>
    <s v="ITF4"/>
    <x v="1"/>
    <x v="3"/>
    <n v="100"/>
    <x v="2"/>
    <x v="1"/>
    <x v="0"/>
    <s v="GWe"/>
    <n v="43.356358215999997"/>
  </r>
  <r>
    <x v="11"/>
    <s v="ITF5"/>
    <x v="1"/>
    <x v="3"/>
    <n v="100"/>
    <x v="2"/>
    <x v="1"/>
    <x v="0"/>
    <s v="GWe"/>
    <n v="9.784351891"/>
  </r>
  <r>
    <x v="11"/>
    <s v="ITF6"/>
    <x v="1"/>
    <x v="3"/>
    <n v="100"/>
    <x v="2"/>
    <x v="1"/>
    <x v="0"/>
    <s v="GWe"/>
    <n v="6.985610994"/>
  </r>
  <r>
    <x v="11"/>
    <s v="ITG1"/>
    <x v="1"/>
    <x v="3"/>
    <n v="100"/>
    <x v="2"/>
    <x v="1"/>
    <x v="0"/>
    <s v="GWe"/>
    <n v="28.111658411000001"/>
  </r>
  <r>
    <x v="11"/>
    <s v="ITG2"/>
    <x v="1"/>
    <x v="3"/>
    <n v="100"/>
    <x v="2"/>
    <x v="1"/>
    <x v="0"/>
    <s v="GWe"/>
    <n v="26.257047578000002"/>
  </r>
  <r>
    <x v="11"/>
    <s v="ITH1"/>
    <x v="1"/>
    <x v="3"/>
    <n v="100"/>
    <x v="2"/>
    <x v="1"/>
    <x v="0"/>
    <s v="GWe"/>
    <n v="0.71009458700000005"/>
  </r>
  <r>
    <x v="11"/>
    <s v="ITH2"/>
    <x v="1"/>
    <x v="3"/>
    <n v="100"/>
    <x v="2"/>
    <x v="1"/>
    <x v="0"/>
    <s v="GWe"/>
    <n v="0.33821089700000001"/>
  </r>
  <r>
    <x v="11"/>
    <s v="ITH3"/>
    <x v="1"/>
    <x v="3"/>
    <n v="100"/>
    <x v="2"/>
    <x v="1"/>
    <x v="0"/>
    <s v="GWe"/>
    <n v="0"/>
  </r>
  <r>
    <x v="11"/>
    <s v="ITH4"/>
    <x v="1"/>
    <x v="3"/>
    <n v="100"/>
    <x v="2"/>
    <x v="1"/>
    <x v="0"/>
    <s v="GWe"/>
    <n v="0.50234151900000001"/>
  </r>
  <r>
    <x v="11"/>
    <s v="ITH5"/>
    <x v="1"/>
    <x v="3"/>
    <n v="100"/>
    <x v="2"/>
    <x v="1"/>
    <x v="0"/>
    <s v="GWe"/>
    <n v="0"/>
  </r>
  <r>
    <x v="11"/>
    <s v="ITI1"/>
    <x v="1"/>
    <x v="3"/>
    <n v="100"/>
    <x v="2"/>
    <x v="1"/>
    <x v="0"/>
    <s v="GWe"/>
    <n v="5.0806204929999996"/>
  </r>
  <r>
    <x v="11"/>
    <s v="ITI2"/>
    <x v="1"/>
    <x v="3"/>
    <n v="100"/>
    <x v="2"/>
    <x v="1"/>
    <x v="0"/>
    <s v="GWe"/>
    <n v="1.732281972"/>
  </r>
  <r>
    <x v="11"/>
    <s v="ITI3"/>
    <x v="1"/>
    <x v="3"/>
    <n v="100"/>
    <x v="2"/>
    <x v="1"/>
    <x v="0"/>
    <s v="GWe"/>
    <n v="3.7567213239999999"/>
  </r>
  <r>
    <x v="11"/>
    <s v="ITI4"/>
    <x v="1"/>
    <x v="3"/>
    <n v="100"/>
    <x v="2"/>
    <x v="1"/>
    <x v="0"/>
    <s v="GWe"/>
    <n v="4.274145098"/>
  </r>
  <r>
    <x v="11"/>
    <s v="SM00"/>
    <x v="1"/>
    <x v="3"/>
    <n v="100"/>
    <x v="2"/>
    <x v="1"/>
    <x v="0"/>
    <s v="GWe"/>
    <n v="1.4047059000000001E-2"/>
  </r>
  <r>
    <x v="12"/>
    <s v="LV00"/>
    <x v="1"/>
    <x v="3"/>
    <n v="100"/>
    <x v="2"/>
    <x v="1"/>
    <x v="0"/>
    <s v="GWe"/>
    <n v="20.740235294000001"/>
  </r>
  <r>
    <x v="13"/>
    <s v="LT00"/>
    <x v="1"/>
    <x v="3"/>
    <n v="100"/>
    <x v="2"/>
    <x v="1"/>
    <x v="0"/>
    <s v="GWe"/>
    <n v="18.935447570000001"/>
  </r>
  <r>
    <x v="25"/>
    <s v="LU00"/>
    <x v="1"/>
    <x v="3"/>
    <n v="100"/>
    <x v="2"/>
    <x v="1"/>
    <x v="0"/>
    <s v="GWe"/>
    <n v="0.88520168067226812"/>
  </r>
  <r>
    <x v="14"/>
    <s v="MT00"/>
    <x v="1"/>
    <x v="3"/>
    <n v="100"/>
    <x v="2"/>
    <x v="1"/>
    <x v="0"/>
    <s v="GWe"/>
    <n v="2.5780588E-2"/>
  </r>
  <r>
    <x v="15"/>
    <s v="NL11"/>
    <x v="1"/>
    <x v="3"/>
    <n v="100"/>
    <x v="2"/>
    <x v="1"/>
    <x v="0"/>
    <s v="GWe"/>
    <n v="0"/>
  </r>
  <r>
    <x v="15"/>
    <s v="NL12"/>
    <x v="1"/>
    <x v="3"/>
    <n v="100"/>
    <x v="2"/>
    <x v="1"/>
    <x v="0"/>
    <s v="GWe"/>
    <n v="0"/>
  </r>
  <r>
    <x v="15"/>
    <s v="NL13"/>
    <x v="1"/>
    <x v="3"/>
    <n v="100"/>
    <x v="2"/>
    <x v="1"/>
    <x v="0"/>
    <s v="GWe"/>
    <n v="0"/>
  </r>
  <r>
    <x v="15"/>
    <s v="NL21"/>
    <x v="1"/>
    <x v="3"/>
    <n v="100"/>
    <x v="2"/>
    <x v="1"/>
    <x v="0"/>
    <s v="GWe"/>
    <n v="0.97166819900000001"/>
  </r>
  <r>
    <x v="15"/>
    <s v="NL22"/>
    <x v="1"/>
    <x v="3"/>
    <n v="100"/>
    <x v="2"/>
    <x v="1"/>
    <x v="0"/>
    <s v="GWe"/>
    <n v="2.4022058820000001"/>
  </r>
  <r>
    <x v="15"/>
    <s v="NL23"/>
    <x v="1"/>
    <x v="3"/>
    <n v="100"/>
    <x v="2"/>
    <x v="1"/>
    <x v="0"/>
    <s v="GWe"/>
    <n v="0"/>
  </r>
  <r>
    <x v="15"/>
    <s v="NL31"/>
    <x v="1"/>
    <x v="3"/>
    <n v="100"/>
    <x v="2"/>
    <x v="1"/>
    <x v="0"/>
    <s v="GWe"/>
    <n v="0"/>
  </r>
  <r>
    <x v="15"/>
    <s v="NL32"/>
    <x v="1"/>
    <x v="3"/>
    <n v="100"/>
    <x v="2"/>
    <x v="1"/>
    <x v="0"/>
    <s v="GWe"/>
    <n v="0"/>
  </r>
  <r>
    <x v="15"/>
    <s v="NL33"/>
    <x v="1"/>
    <x v="3"/>
    <n v="100"/>
    <x v="2"/>
    <x v="1"/>
    <x v="0"/>
    <s v="GWe"/>
    <n v="0"/>
  </r>
  <r>
    <x v="15"/>
    <s v="NL34"/>
    <x v="1"/>
    <x v="3"/>
    <n v="100"/>
    <x v="2"/>
    <x v="1"/>
    <x v="0"/>
    <s v="GWe"/>
    <n v="0"/>
  </r>
  <r>
    <x v="15"/>
    <s v="NL41"/>
    <x v="1"/>
    <x v="3"/>
    <n v="100"/>
    <x v="2"/>
    <x v="1"/>
    <x v="0"/>
    <s v="GWe"/>
    <n v="0"/>
  </r>
  <r>
    <x v="15"/>
    <s v="NL42"/>
    <x v="1"/>
    <x v="3"/>
    <n v="100"/>
    <x v="2"/>
    <x v="1"/>
    <x v="0"/>
    <s v="GWe"/>
    <n v="2.16"/>
  </r>
  <r>
    <x v="16"/>
    <s v="PL11"/>
    <x v="1"/>
    <x v="3"/>
    <n v="100"/>
    <x v="2"/>
    <x v="1"/>
    <x v="0"/>
    <s v="GWe"/>
    <n v="17.745417957000001"/>
  </r>
  <r>
    <x v="16"/>
    <s v="PL12"/>
    <x v="1"/>
    <x v="3"/>
    <n v="100"/>
    <x v="2"/>
    <x v="1"/>
    <x v="0"/>
    <s v="GWe"/>
    <n v="17.199748452000001"/>
  </r>
  <r>
    <x v="16"/>
    <s v="PL21"/>
    <x v="1"/>
    <x v="3"/>
    <n v="100"/>
    <x v="2"/>
    <x v="1"/>
    <x v="0"/>
    <s v="GWe"/>
    <n v="6.4785509379999997"/>
  </r>
  <r>
    <x v="16"/>
    <s v="PL22"/>
    <x v="1"/>
    <x v="3"/>
    <n v="100"/>
    <x v="2"/>
    <x v="1"/>
    <x v="0"/>
    <s v="GWe"/>
    <n v="5.5932382120000002"/>
  </r>
  <r>
    <x v="16"/>
    <s v="PL31"/>
    <x v="1"/>
    <x v="3"/>
    <n v="100"/>
    <x v="2"/>
    <x v="1"/>
    <x v="0"/>
    <s v="GWe"/>
    <n v="6.2637716259999996"/>
  </r>
  <r>
    <x v="16"/>
    <s v="PL32"/>
    <x v="1"/>
    <x v="3"/>
    <n v="100"/>
    <x v="2"/>
    <x v="1"/>
    <x v="0"/>
    <s v="GWe"/>
    <n v="10.526606335"/>
  </r>
  <r>
    <x v="16"/>
    <s v="PL33"/>
    <x v="1"/>
    <x v="3"/>
    <n v="100"/>
    <x v="2"/>
    <x v="1"/>
    <x v="0"/>
    <s v="GWe"/>
    <n v="10.852639929"/>
  </r>
  <r>
    <x v="16"/>
    <s v="PL34"/>
    <x v="1"/>
    <x v="3"/>
    <n v="100"/>
    <x v="2"/>
    <x v="1"/>
    <x v="0"/>
    <s v="GWe"/>
    <n v="0"/>
  </r>
  <r>
    <x v="16"/>
    <s v="PL41"/>
    <x v="1"/>
    <x v="3"/>
    <n v="100"/>
    <x v="2"/>
    <x v="1"/>
    <x v="0"/>
    <s v="GWe"/>
    <n v="15.652647059"/>
  </r>
  <r>
    <x v="16"/>
    <s v="PL42"/>
    <x v="1"/>
    <x v="3"/>
    <n v="100"/>
    <x v="2"/>
    <x v="1"/>
    <x v="0"/>
    <s v="GWe"/>
    <n v="9.7794232539999992"/>
  </r>
  <r>
    <x v="16"/>
    <s v="PL43"/>
    <x v="1"/>
    <x v="3"/>
    <n v="100"/>
    <x v="2"/>
    <x v="1"/>
    <x v="0"/>
    <s v="GWe"/>
    <n v="8.7532179929999998"/>
  </r>
  <r>
    <x v="16"/>
    <s v="PL51"/>
    <x v="1"/>
    <x v="3"/>
    <n v="100"/>
    <x v="2"/>
    <x v="1"/>
    <x v="0"/>
    <s v="GWe"/>
    <n v="17.779166666999998"/>
  </r>
  <r>
    <x v="16"/>
    <s v="PL52"/>
    <x v="1"/>
    <x v="3"/>
    <n v="100"/>
    <x v="2"/>
    <x v="1"/>
    <x v="0"/>
    <s v="GWe"/>
    <n v="5.6675032679999999"/>
  </r>
  <r>
    <x v="16"/>
    <s v="PL61"/>
    <x v="1"/>
    <x v="3"/>
    <n v="100"/>
    <x v="2"/>
    <x v="1"/>
    <x v="0"/>
    <s v="GWe"/>
    <n v="0"/>
  </r>
  <r>
    <x v="16"/>
    <s v="PL62"/>
    <x v="1"/>
    <x v="3"/>
    <n v="100"/>
    <x v="2"/>
    <x v="1"/>
    <x v="0"/>
    <s v="GWe"/>
    <n v="0"/>
  </r>
  <r>
    <x v="16"/>
    <s v="PL63"/>
    <x v="1"/>
    <x v="3"/>
    <n v="100"/>
    <x v="2"/>
    <x v="1"/>
    <x v="0"/>
    <s v="GWe"/>
    <n v="0"/>
  </r>
  <r>
    <x v="17"/>
    <s v="PT11"/>
    <x v="1"/>
    <x v="3"/>
    <n v="100"/>
    <x v="2"/>
    <x v="1"/>
    <x v="0"/>
    <s v="GWe"/>
    <n v="8.7843793829999992"/>
  </r>
  <r>
    <x v="17"/>
    <s v="PT15"/>
    <x v="1"/>
    <x v="3"/>
    <n v="100"/>
    <x v="2"/>
    <x v="1"/>
    <x v="0"/>
    <s v="GWe"/>
    <n v="1.9627324150000001"/>
  </r>
  <r>
    <x v="17"/>
    <s v="PT16"/>
    <x v="1"/>
    <x v="3"/>
    <n v="100"/>
    <x v="2"/>
    <x v="1"/>
    <x v="0"/>
    <s v="GWe"/>
    <n v="5.3693823529999998"/>
  </r>
  <r>
    <x v="17"/>
    <s v="PT17"/>
    <x v="1"/>
    <x v="3"/>
    <n v="100"/>
    <x v="2"/>
    <x v="1"/>
    <x v="0"/>
    <s v="GWe"/>
    <n v="1.334892534"/>
  </r>
  <r>
    <x v="17"/>
    <s v="PT18"/>
    <x v="1"/>
    <x v="3"/>
    <n v="100"/>
    <x v="2"/>
    <x v="1"/>
    <x v="0"/>
    <s v="GWe"/>
    <n v="19.529728291000001"/>
  </r>
  <r>
    <x v="18"/>
    <s v="RO11"/>
    <x v="1"/>
    <x v="3"/>
    <n v="100"/>
    <x v="2"/>
    <x v="1"/>
    <x v="0"/>
    <s v="GWe"/>
    <n v="10.122593890999999"/>
  </r>
  <r>
    <x v="18"/>
    <s v="RO12"/>
    <x v="1"/>
    <x v="3"/>
    <n v="100"/>
    <x v="2"/>
    <x v="1"/>
    <x v="0"/>
    <s v="GWe"/>
    <n v="10.766840746"/>
  </r>
  <r>
    <x v="18"/>
    <s v="RO21"/>
    <x v="1"/>
    <x v="3"/>
    <n v="100"/>
    <x v="2"/>
    <x v="1"/>
    <x v="0"/>
    <s v="GWe"/>
    <n v="33.877471792000001"/>
  </r>
  <r>
    <x v="18"/>
    <s v="RO22"/>
    <x v="1"/>
    <x v="3"/>
    <n v="100"/>
    <x v="2"/>
    <x v="1"/>
    <x v="0"/>
    <s v="GWe"/>
    <n v="42.160032352999998"/>
  </r>
  <r>
    <x v="18"/>
    <s v="RO31"/>
    <x v="1"/>
    <x v="3"/>
    <n v="100"/>
    <x v="2"/>
    <x v="1"/>
    <x v="0"/>
    <s v="GWe"/>
    <n v="32.339338235"/>
  </r>
  <r>
    <x v="18"/>
    <s v="RO32"/>
    <x v="1"/>
    <x v="3"/>
    <n v="100"/>
    <x v="2"/>
    <x v="1"/>
    <x v="0"/>
    <s v="GWe"/>
    <n v="0"/>
  </r>
  <r>
    <x v="18"/>
    <s v="RO41"/>
    <x v="1"/>
    <x v="3"/>
    <n v="100"/>
    <x v="2"/>
    <x v="1"/>
    <x v="0"/>
    <s v="GWe"/>
    <n v="12.219650735"/>
  </r>
  <r>
    <x v="18"/>
    <s v="RO42"/>
    <x v="1"/>
    <x v="3"/>
    <n v="100"/>
    <x v="2"/>
    <x v="1"/>
    <x v="0"/>
    <s v="GWe"/>
    <n v="9.4334673200000001"/>
  </r>
  <r>
    <x v="26"/>
    <s v="SK01"/>
    <x v="1"/>
    <x v="3"/>
    <n v="100"/>
    <x v="2"/>
    <x v="1"/>
    <x v="0"/>
    <s v="GWe"/>
    <n v="0.851877828"/>
  </r>
  <r>
    <x v="26"/>
    <s v="SK02"/>
    <x v="1"/>
    <x v="3"/>
    <n v="100"/>
    <x v="2"/>
    <x v="1"/>
    <x v="0"/>
    <s v="GWe"/>
    <n v="14.384755793"/>
  </r>
  <r>
    <x v="26"/>
    <s v="SK03"/>
    <x v="1"/>
    <x v="3"/>
    <n v="100"/>
    <x v="2"/>
    <x v="1"/>
    <x v="0"/>
    <s v="GWe"/>
    <n v="2.1526578430000001"/>
  </r>
  <r>
    <x v="26"/>
    <s v="SK04"/>
    <x v="1"/>
    <x v="3"/>
    <n v="100"/>
    <x v="2"/>
    <x v="1"/>
    <x v="0"/>
    <s v="GWe"/>
    <n v="0"/>
  </r>
  <r>
    <x v="27"/>
    <s v="SI03"/>
    <x v="1"/>
    <x v="3"/>
    <n v="100"/>
    <x v="2"/>
    <x v="1"/>
    <x v="0"/>
    <s v="GWe"/>
    <n v="2.2322129820000001"/>
  </r>
  <r>
    <x v="27"/>
    <s v="SI04"/>
    <x v="1"/>
    <x v="3"/>
    <n v="100"/>
    <x v="2"/>
    <x v="1"/>
    <x v="0"/>
    <s v="GWe"/>
    <n v="0.19949937400000001"/>
  </r>
  <r>
    <x v="19"/>
    <s v="AD00"/>
    <x v="1"/>
    <x v="3"/>
    <n v="100"/>
    <x v="2"/>
    <x v="1"/>
    <x v="0"/>
    <s v="GWe"/>
    <n v="0.10384054400000001"/>
  </r>
  <r>
    <x v="19"/>
    <s v="ES11"/>
    <x v="1"/>
    <x v="3"/>
    <n v="100"/>
    <x v="2"/>
    <x v="1"/>
    <x v="0"/>
    <s v="GWe"/>
    <n v="8.7354060360000005"/>
  </r>
  <r>
    <x v="19"/>
    <s v="ES12"/>
    <x v="1"/>
    <x v="3"/>
    <n v="100"/>
    <x v="2"/>
    <x v="1"/>
    <x v="0"/>
    <s v="GWe"/>
    <n v="2.7273244779999999"/>
  </r>
  <r>
    <x v="19"/>
    <s v="ES13"/>
    <x v="1"/>
    <x v="3"/>
    <n v="100"/>
    <x v="2"/>
    <x v="1"/>
    <x v="0"/>
    <s v="GWe"/>
    <n v="1.146511509"/>
  </r>
  <r>
    <x v="19"/>
    <s v="ES21"/>
    <x v="1"/>
    <x v="3"/>
    <n v="100"/>
    <x v="2"/>
    <x v="1"/>
    <x v="0"/>
    <s v="GWe"/>
    <n v="2.2913973379999999"/>
  </r>
  <r>
    <x v="19"/>
    <s v="ES22"/>
    <x v="1"/>
    <x v="3"/>
    <n v="100"/>
    <x v="2"/>
    <x v="1"/>
    <x v="0"/>
    <s v="GWe"/>
    <n v="7.8643776279999997"/>
  </r>
  <r>
    <x v="19"/>
    <s v="ES23"/>
    <x v="1"/>
    <x v="3"/>
    <n v="100"/>
    <x v="2"/>
    <x v="1"/>
    <x v="0"/>
    <s v="GWe"/>
    <n v="3.498382522"/>
  </r>
  <r>
    <x v="19"/>
    <s v="ES24"/>
    <x v="1"/>
    <x v="3"/>
    <n v="100"/>
    <x v="2"/>
    <x v="1"/>
    <x v="0"/>
    <s v="GWe"/>
    <n v="38.051054383999997"/>
  </r>
  <r>
    <x v="19"/>
    <s v="ES30"/>
    <x v="1"/>
    <x v="3"/>
    <n v="100"/>
    <x v="2"/>
    <x v="1"/>
    <x v="0"/>
    <s v="GWe"/>
    <n v="1.62959276"/>
  </r>
  <r>
    <x v="19"/>
    <s v="ES41"/>
    <x v="1"/>
    <x v="3"/>
    <n v="100"/>
    <x v="2"/>
    <x v="1"/>
    <x v="0"/>
    <s v="GWe"/>
    <n v="124.596547059"/>
  </r>
  <r>
    <x v="19"/>
    <s v="ES42"/>
    <x v="1"/>
    <x v="3"/>
    <n v="100"/>
    <x v="2"/>
    <x v="1"/>
    <x v="0"/>
    <s v="GWe"/>
    <n v="110.10475592900001"/>
  </r>
  <r>
    <x v="19"/>
    <s v="ES43"/>
    <x v="1"/>
    <x v="3"/>
    <n v="100"/>
    <x v="2"/>
    <x v="1"/>
    <x v="0"/>
    <s v="GWe"/>
    <n v="16.681524321000001"/>
  </r>
  <r>
    <x v="19"/>
    <s v="ES51"/>
    <x v="1"/>
    <x v="3"/>
    <n v="100"/>
    <x v="2"/>
    <x v="1"/>
    <x v="0"/>
    <s v="GWe"/>
    <n v="16.436906905000001"/>
  </r>
  <r>
    <x v="19"/>
    <s v="ES52"/>
    <x v="1"/>
    <x v="3"/>
    <n v="100"/>
    <x v="2"/>
    <x v="1"/>
    <x v="0"/>
    <s v="GWe"/>
    <n v="20.168021008"/>
  </r>
  <r>
    <x v="19"/>
    <s v="ES53"/>
    <x v="1"/>
    <x v="3"/>
    <n v="100"/>
    <x v="2"/>
    <x v="1"/>
    <x v="0"/>
    <s v="GWe"/>
    <n v="1.5865960480000001"/>
  </r>
  <r>
    <x v="19"/>
    <s v="ES61"/>
    <x v="1"/>
    <x v="3"/>
    <n v="100"/>
    <x v="2"/>
    <x v="1"/>
    <x v="0"/>
    <s v="GWe"/>
    <n v="33.838617647"/>
  </r>
  <r>
    <x v="19"/>
    <s v="ES62"/>
    <x v="1"/>
    <x v="3"/>
    <n v="100"/>
    <x v="2"/>
    <x v="1"/>
    <x v="0"/>
    <s v="GWe"/>
    <n v="7.9179089070000002"/>
  </r>
  <r>
    <x v="20"/>
    <s v="SE11"/>
    <x v="1"/>
    <x v="3"/>
    <n v="100"/>
    <x v="2"/>
    <x v="1"/>
    <x v="0"/>
    <s v="GWe"/>
    <n v="0.26674613000000003"/>
  </r>
  <r>
    <x v="20"/>
    <s v="SE12"/>
    <x v="1"/>
    <x v="3"/>
    <n v="100"/>
    <x v="2"/>
    <x v="1"/>
    <x v="0"/>
    <s v="GWe"/>
    <n v="8.0221092439999993"/>
  </r>
  <r>
    <x v="20"/>
    <s v="SE21"/>
    <x v="1"/>
    <x v="3"/>
    <n v="100"/>
    <x v="2"/>
    <x v="1"/>
    <x v="0"/>
    <s v="GWe"/>
    <n v="3.3204334370000002"/>
  </r>
  <r>
    <x v="20"/>
    <s v="SE22"/>
    <x v="1"/>
    <x v="3"/>
    <n v="100"/>
    <x v="2"/>
    <x v="1"/>
    <x v="0"/>
    <s v="GWe"/>
    <n v="2.0441497329999998"/>
  </r>
  <r>
    <x v="20"/>
    <s v="SE23"/>
    <x v="1"/>
    <x v="3"/>
    <n v="100"/>
    <x v="2"/>
    <x v="1"/>
    <x v="0"/>
    <s v="GWe"/>
    <n v="7.0012389710000003"/>
  </r>
  <r>
    <x v="20"/>
    <s v="SE31"/>
    <x v="1"/>
    <x v="3"/>
    <n v="100"/>
    <x v="2"/>
    <x v="1"/>
    <x v="0"/>
    <s v="GWe"/>
    <n v="5.710834191"/>
  </r>
  <r>
    <x v="20"/>
    <s v="SE32"/>
    <x v="1"/>
    <x v="3"/>
    <n v="100"/>
    <x v="2"/>
    <x v="1"/>
    <x v="0"/>
    <s v="GWe"/>
    <n v="4.5550300799999999"/>
  </r>
  <r>
    <x v="20"/>
    <s v="SE33"/>
    <x v="1"/>
    <x v="3"/>
    <n v="100"/>
    <x v="2"/>
    <x v="1"/>
    <x v="0"/>
    <s v="GWe"/>
    <n v="6.9697803309999999"/>
  </r>
  <r>
    <x v="21"/>
    <s v="UKC1"/>
    <x v="1"/>
    <x v="3"/>
    <n v="100"/>
    <x v="2"/>
    <x v="1"/>
    <x v="0"/>
    <s v="GWe"/>
    <n v="0"/>
  </r>
  <r>
    <x v="21"/>
    <s v="UKC2"/>
    <x v="1"/>
    <x v="3"/>
    <n v="100"/>
    <x v="2"/>
    <x v="1"/>
    <x v="0"/>
    <s v="GWe"/>
    <n v="0"/>
  </r>
  <r>
    <x v="21"/>
    <s v="UKD1"/>
    <x v="1"/>
    <x v="3"/>
    <n v="100"/>
    <x v="2"/>
    <x v="1"/>
    <x v="0"/>
    <s v="GWe"/>
    <n v="0"/>
  </r>
  <r>
    <x v="21"/>
    <s v="UKD3"/>
    <x v="1"/>
    <x v="3"/>
    <n v="100"/>
    <x v="2"/>
    <x v="1"/>
    <x v="0"/>
    <s v="GWe"/>
    <n v="5.0546569E-2"/>
  </r>
  <r>
    <x v="21"/>
    <s v="UKD4"/>
    <x v="1"/>
    <x v="3"/>
    <n v="100"/>
    <x v="2"/>
    <x v="1"/>
    <x v="0"/>
    <s v="GWe"/>
    <n v="0"/>
  </r>
  <r>
    <x v="21"/>
    <s v="UKD6"/>
    <x v="1"/>
    <x v="3"/>
    <n v="100"/>
    <x v="2"/>
    <x v="1"/>
    <x v="0"/>
    <s v="GWe"/>
    <n v="0"/>
  </r>
  <r>
    <x v="21"/>
    <s v="UKD7"/>
    <x v="1"/>
    <x v="3"/>
    <n v="100"/>
    <x v="2"/>
    <x v="1"/>
    <x v="0"/>
    <s v="GWe"/>
    <n v="0"/>
  </r>
  <r>
    <x v="21"/>
    <s v="UKE1"/>
    <x v="1"/>
    <x v="3"/>
    <n v="100"/>
    <x v="2"/>
    <x v="1"/>
    <x v="0"/>
    <s v="GWe"/>
    <n v="0"/>
  </r>
  <r>
    <x v="21"/>
    <s v="UKE2"/>
    <x v="1"/>
    <x v="3"/>
    <n v="100"/>
    <x v="2"/>
    <x v="1"/>
    <x v="0"/>
    <s v="GWe"/>
    <n v="0"/>
  </r>
  <r>
    <x v="21"/>
    <s v="UKE3"/>
    <x v="1"/>
    <x v="3"/>
    <n v="100"/>
    <x v="2"/>
    <x v="1"/>
    <x v="0"/>
    <s v="GWe"/>
    <n v="0"/>
  </r>
  <r>
    <x v="21"/>
    <s v="UKE4"/>
    <x v="1"/>
    <x v="3"/>
    <n v="100"/>
    <x v="2"/>
    <x v="1"/>
    <x v="0"/>
    <s v="GWe"/>
    <n v="0"/>
  </r>
  <r>
    <x v="21"/>
    <s v="UKF1"/>
    <x v="1"/>
    <x v="3"/>
    <n v="100"/>
    <x v="2"/>
    <x v="1"/>
    <x v="0"/>
    <s v="GWe"/>
    <n v="0"/>
  </r>
  <r>
    <x v="21"/>
    <s v="UKF2"/>
    <x v="1"/>
    <x v="3"/>
    <n v="100"/>
    <x v="2"/>
    <x v="1"/>
    <x v="0"/>
    <s v="GWe"/>
    <n v="0"/>
  </r>
  <r>
    <x v="21"/>
    <s v="UKF3"/>
    <x v="1"/>
    <x v="3"/>
    <n v="100"/>
    <x v="2"/>
    <x v="1"/>
    <x v="0"/>
    <s v="GWe"/>
    <n v="0"/>
  </r>
  <r>
    <x v="21"/>
    <s v="UKG1"/>
    <x v="1"/>
    <x v="3"/>
    <n v="100"/>
    <x v="2"/>
    <x v="1"/>
    <x v="0"/>
    <s v="GWe"/>
    <n v="0"/>
  </r>
  <r>
    <x v="21"/>
    <s v="UKG2"/>
    <x v="1"/>
    <x v="3"/>
    <n v="100"/>
    <x v="2"/>
    <x v="1"/>
    <x v="0"/>
    <s v="GWe"/>
    <n v="0"/>
  </r>
  <r>
    <x v="21"/>
    <s v="UKG3"/>
    <x v="1"/>
    <x v="3"/>
    <n v="100"/>
    <x v="2"/>
    <x v="1"/>
    <x v="0"/>
    <s v="GWe"/>
    <n v="0"/>
  </r>
  <r>
    <x v="21"/>
    <s v="UKH1"/>
    <x v="1"/>
    <x v="3"/>
    <n v="100"/>
    <x v="2"/>
    <x v="1"/>
    <x v="0"/>
    <s v="GWe"/>
    <n v="0"/>
  </r>
  <r>
    <x v="21"/>
    <s v="UKH2"/>
    <x v="1"/>
    <x v="3"/>
    <n v="100"/>
    <x v="2"/>
    <x v="1"/>
    <x v="0"/>
    <s v="GWe"/>
    <n v="0"/>
  </r>
  <r>
    <x v="21"/>
    <s v="UKH3"/>
    <x v="1"/>
    <x v="3"/>
    <n v="100"/>
    <x v="2"/>
    <x v="1"/>
    <x v="0"/>
    <s v="GWe"/>
    <n v="0"/>
  </r>
  <r>
    <x v="21"/>
    <s v="UKI3"/>
    <x v="1"/>
    <x v="3"/>
    <n v="100"/>
    <x v="2"/>
    <x v="1"/>
    <x v="0"/>
    <s v="GWe"/>
    <n v="0"/>
  </r>
  <r>
    <x v="21"/>
    <s v="UKI4"/>
    <x v="1"/>
    <x v="3"/>
    <n v="100"/>
    <x v="2"/>
    <x v="1"/>
    <x v="0"/>
    <s v="GWe"/>
    <n v="0"/>
  </r>
  <r>
    <x v="21"/>
    <s v="UKI5"/>
    <x v="1"/>
    <x v="3"/>
    <n v="100"/>
    <x v="2"/>
    <x v="1"/>
    <x v="0"/>
    <s v="GWe"/>
    <n v="1.4705880000000001E-3"/>
  </r>
  <r>
    <x v="21"/>
    <s v="UKI6"/>
    <x v="1"/>
    <x v="3"/>
    <n v="100"/>
    <x v="2"/>
    <x v="1"/>
    <x v="0"/>
    <s v="GWe"/>
    <n v="1.4705880000000001E-3"/>
  </r>
  <r>
    <x v="21"/>
    <s v="UKI7"/>
    <x v="1"/>
    <x v="3"/>
    <n v="100"/>
    <x v="2"/>
    <x v="1"/>
    <x v="0"/>
    <s v="GWe"/>
    <n v="1.4705880000000001E-3"/>
  </r>
  <r>
    <x v="21"/>
    <s v="UKJ1"/>
    <x v="1"/>
    <x v="3"/>
    <n v="100"/>
    <x v="2"/>
    <x v="1"/>
    <x v="0"/>
    <s v="GWe"/>
    <n v="0"/>
  </r>
  <r>
    <x v="21"/>
    <s v="UKJ2"/>
    <x v="1"/>
    <x v="3"/>
    <n v="100"/>
    <x v="2"/>
    <x v="1"/>
    <x v="0"/>
    <s v="GWe"/>
    <n v="0"/>
  </r>
  <r>
    <x v="21"/>
    <s v="UKJ3"/>
    <x v="1"/>
    <x v="3"/>
    <n v="100"/>
    <x v="2"/>
    <x v="1"/>
    <x v="0"/>
    <s v="GWe"/>
    <n v="0"/>
  </r>
  <r>
    <x v="21"/>
    <s v="UKJ4"/>
    <x v="1"/>
    <x v="3"/>
    <n v="100"/>
    <x v="2"/>
    <x v="1"/>
    <x v="0"/>
    <s v="GWe"/>
    <n v="0"/>
  </r>
  <r>
    <x v="21"/>
    <s v="UKK1"/>
    <x v="1"/>
    <x v="3"/>
    <n v="100"/>
    <x v="2"/>
    <x v="1"/>
    <x v="0"/>
    <s v="GWe"/>
    <n v="0"/>
  </r>
  <r>
    <x v="21"/>
    <s v="UKK2"/>
    <x v="1"/>
    <x v="3"/>
    <n v="100"/>
    <x v="2"/>
    <x v="1"/>
    <x v="0"/>
    <s v="GWe"/>
    <n v="0"/>
  </r>
  <r>
    <x v="21"/>
    <s v="UKK3"/>
    <x v="1"/>
    <x v="3"/>
    <n v="100"/>
    <x v="2"/>
    <x v="1"/>
    <x v="0"/>
    <s v="GWe"/>
    <n v="0"/>
  </r>
  <r>
    <x v="21"/>
    <s v="UKK4"/>
    <x v="1"/>
    <x v="3"/>
    <n v="100"/>
    <x v="2"/>
    <x v="1"/>
    <x v="0"/>
    <s v="GWe"/>
    <n v="0"/>
  </r>
  <r>
    <x v="21"/>
    <s v="UKL1"/>
    <x v="1"/>
    <x v="3"/>
    <n v="100"/>
    <x v="2"/>
    <x v="1"/>
    <x v="0"/>
    <s v="GWe"/>
    <n v="0"/>
  </r>
  <r>
    <x v="21"/>
    <s v="UKL2"/>
    <x v="1"/>
    <x v="3"/>
    <n v="100"/>
    <x v="2"/>
    <x v="1"/>
    <x v="0"/>
    <s v="GWe"/>
    <n v="0"/>
  </r>
  <r>
    <x v="21"/>
    <s v="UKM2"/>
    <x v="1"/>
    <x v="3"/>
    <n v="100"/>
    <x v="2"/>
    <x v="1"/>
    <x v="0"/>
    <s v="GWe"/>
    <n v="5.6643402500000004"/>
  </r>
  <r>
    <x v="21"/>
    <s v="UKM3"/>
    <x v="1"/>
    <x v="3"/>
    <n v="100"/>
    <x v="2"/>
    <x v="1"/>
    <x v="0"/>
    <s v="GWe"/>
    <n v="0"/>
  </r>
  <r>
    <x v="21"/>
    <s v="UKM5"/>
    <x v="1"/>
    <x v="3"/>
    <n v="100"/>
    <x v="2"/>
    <x v="1"/>
    <x v="0"/>
    <s v="GWe"/>
    <n v="9.1571764999999999E-2"/>
  </r>
  <r>
    <x v="21"/>
    <s v="UKM6"/>
    <x v="1"/>
    <x v="3"/>
    <n v="100"/>
    <x v="2"/>
    <x v="1"/>
    <x v="0"/>
    <s v="GWe"/>
    <n v="10.127702462"/>
  </r>
  <r>
    <x v="21"/>
    <s v="UKN0"/>
    <x v="1"/>
    <x v="3"/>
    <n v="100"/>
    <x v="2"/>
    <x v="1"/>
    <x v="0"/>
    <s v="GWe"/>
    <n v="0"/>
  </r>
  <r>
    <x v="22"/>
    <s v="AT11"/>
    <x v="1"/>
    <x v="3"/>
    <n v="100"/>
    <x v="2"/>
    <x v="2"/>
    <x v="0"/>
    <s v="GWe"/>
    <n v="3.3711642620000002"/>
  </r>
  <r>
    <x v="22"/>
    <s v="AT12"/>
    <x v="1"/>
    <x v="3"/>
    <n v="100"/>
    <x v="2"/>
    <x v="2"/>
    <x v="0"/>
    <s v="GWe"/>
    <n v="24.036397058999999"/>
  </r>
  <r>
    <x v="22"/>
    <s v="AT13"/>
    <x v="1"/>
    <x v="3"/>
    <n v="100"/>
    <x v="2"/>
    <x v="2"/>
    <x v="0"/>
    <s v="GWe"/>
    <n v="3.5000000000000003E-2"/>
  </r>
  <r>
    <x v="22"/>
    <s v="AT21"/>
    <x v="1"/>
    <x v="3"/>
    <n v="100"/>
    <x v="2"/>
    <x v="2"/>
    <x v="0"/>
    <s v="GWe"/>
    <n v="2.3754264709999999"/>
  </r>
  <r>
    <x v="22"/>
    <s v="AT22"/>
    <x v="1"/>
    <x v="3"/>
    <n v="100"/>
    <x v="2"/>
    <x v="2"/>
    <x v="0"/>
    <s v="GWe"/>
    <n v="2.3311899619999998"/>
  </r>
  <r>
    <x v="22"/>
    <s v="AT31"/>
    <x v="1"/>
    <x v="3"/>
    <n v="100"/>
    <x v="2"/>
    <x v="2"/>
    <x v="0"/>
    <s v="GWe"/>
    <n v="5.7351764709999999"/>
  </r>
  <r>
    <x v="22"/>
    <s v="AT32"/>
    <x v="1"/>
    <x v="3"/>
    <n v="100"/>
    <x v="2"/>
    <x v="2"/>
    <x v="0"/>
    <s v="GWe"/>
    <n v="1.825429207"/>
  </r>
  <r>
    <x v="22"/>
    <s v="AT33"/>
    <x v="1"/>
    <x v="3"/>
    <n v="100"/>
    <x v="2"/>
    <x v="2"/>
    <x v="0"/>
    <s v="GWe"/>
    <n v="3.6109803920000001"/>
  </r>
  <r>
    <x v="22"/>
    <s v="AT34"/>
    <x v="1"/>
    <x v="3"/>
    <n v="100"/>
    <x v="2"/>
    <x v="2"/>
    <x v="0"/>
    <s v="GWe"/>
    <n v="0.94805882399999997"/>
  </r>
  <r>
    <x v="0"/>
    <s v="BE10"/>
    <x v="1"/>
    <x v="3"/>
    <n v="100"/>
    <x v="2"/>
    <x v="2"/>
    <x v="0"/>
    <s v="GWe"/>
    <n v="0"/>
  </r>
  <r>
    <x v="0"/>
    <s v="BE21"/>
    <x v="1"/>
    <x v="3"/>
    <n v="100"/>
    <x v="2"/>
    <x v="2"/>
    <x v="0"/>
    <s v="GWe"/>
    <n v="0"/>
  </r>
  <r>
    <x v="0"/>
    <s v="BE22"/>
    <x v="1"/>
    <x v="3"/>
    <n v="100"/>
    <x v="2"/>
    <x v="2"/>
    <x v="0"/>
    <s v="GWe"/>
    <n v="0"/>
  </r>
  <r>
    <x v="0"/>
    <s v="BE23"/>
    <x v="1"/>
    <x v="3"/>
    <n v="100"/>
    <x v="2"/>
    <x v="2"/>
    <x v="0"/>
    <s v="GWe"/>
    <n v="2.0249999999999999"/>
  </r>
  <r>
    <x v="0"/>
    <s v="BE24"/>
    <x v="1"/>
    <x v="3"/>
    <n v="100"/>
    <x v="2"/>
    <x v="2"/>
    <x v="0"/>
    <s v="GWe"/>
    <n v="0"/>
  </r>
  <r>
    <x v="0"/>
    <s v="BE25"/>
    <x v="1"/>
    <x v="3"/>
    <n v="100"/>
    <x v="2"/>
    <x v="2"/>
    <x v="0"/>
    <s v="GWe"/>
    <n v="3.2930606170000001"/>
  </r>
  <r>
    <x v="0"/>
    <s v="BE31"/>
    <x v="1"/>
    <x v="3"/>
    <n v="100"/>
    <x v="2"/>
    <x v="2"/>
    <x v="0"/>
    <s v="GWe"/>
    <n v="0"/>
  </r>
  <r>
    <x v="0"/>
    <s v="BE32"/>
    <x v="1"/>
    <x v="3"/>
    <n v="100"/>
    <x v="2"/>
    <x v="2"/>
    <x v="0"/>
    <s v="GWe"/>
    <n v="0"/>
  </r>
  <r>
    <x v="0"/>
    <s v="BE33"/>
    <x v="1"/>
    <x v="3"/>
    <n v="100"/>
    <x v="2"/>
    <x v="2"/>
    <x v="0"/>
    <s v="GWe"/>
    <n v="0"/>
  </r>
  <r>
    <x v="0"/>
    <s v="BE34"/>
    <x v="1"/>
    <x v="3"/>
    <n v="100"/>
    <x v="2"/>
    <x v="2"/>
    <x v="0"/>
    <s v="GWe"/>
    <n v="0"/>
  </r>
  <r>
    <x v="0"/>
    <s v="BE35"/>
    <x v="1"/>
    <x v="3"/>
    <n v="100"/>
    <x v="2"/>
    <x v="2"/>
    <x v="0"/>
    <s v="GWe"/>
    <n v="0"/>
  </r>
  <r>
    <x v="1"/>
    <s v="BG31"/>
    <x v="1"/>
    <x v="3"/>
    <n v="100"/>
    <x v="2"/>
    <x v="2"/>
    <x v="0"/>
    <s v="GWe"/>
    <n v="0"/>
  </r>
  <r>
    <x v="1"/>
    <s v="BG32"/>
    <x v="1"/>
    <x v="3"/>
    <n v="100"/>
    <x v="2"/>
    <x v="2"/>
    <x v="0"/>
    <s v="GWe"/>
    <n v="0"/>
  </r>
  <r>
    <x v="1"/>
    <s v="BG33"/>
    <x v="1"/>
    <x v="3"/>
    <n v="100"/>
    <x v="2"/>
    <x v="2"/>
    <x v="0"/>
    <s v="GWe"/>
    <n v="6.8104612299999996"/>
  </r>
  <r>
    <x v="1"/>
    <s v="BG34"/>
    <x v="1"/>
    <x v="3"/>
    <n v="100"/>
    <x v="2"/>
    <x v="2"/>
    <x v="0"/>
    <s v="GWe"/>
    <n v="0"/>
  </r>
  <r>
    <x v="1"/>
    <s v="BG41"/>
    <x v="1"/>
    <x v="3"/>
    <n v="100"/>
    <x v="2"/>
    <x v="2"/>
    <x v="0"/>
    <s v="GWe"/>
    <n v="0"/>
  </r>
  <r>
    <x v="1"/>
    <s v="BG42"/>
    <x v="1"/>
    <x v="3"/>
    <n v="100"/>
    <x v="2"/>
    <x v="2"/>
    <x v="0"/>
    <s v="GWe"/>
    <n v="0"/>
  </r>
  <r>
    <x v="2"/>
    <s v="HR03"/>
    <x v="1"/>
    <x v="3"/>
    <n v="100"/>
    <x v="2"/>
    <x v="2"/>
    <x v="0"/>
    <s v="GWe"/>
    <n v="7.8018575849999996"/>
  </r>
  <r>
    <x v="2"/>
    <s v="HR04"/>
    <x v="1"/>
    <x v="3"/>
    <n v="100"/>
    <x v="2"/>
    <x v="2"/>
    <x v="0"/>
    <s v="GWe"/>
    <n v="0"/>
  </r>
  <r>
    <x v="3"/>
    <s v="CY00"/>
    <x v="1"/>
    <x v="3"/>
    <n v="100"/>
    <x v="2"/>
    <x v="2"/>
    <x v="0"/>
    <s v="GWe"/>
    <n v="0"/>
  </r>
  <r>
    <x v="23"/>
    <s v="CZ01"/>
    <x v="1"/>
    <x v="3"/>
    <n v="100"/>
    <x v="2"/>
    <x v="2"/>
    <x v="0"/>
    <s v="GWe"/>
    <n v="0"/>
  </r>
  <r>
    <x v="23"/>
    <s v="CZ02"/>
    <x v="1"/>
    <x v="3"/>
    <n v="100"/>
    <x v="2"/>
    <x v="2"/>
    <x v="0"/>
    <s v="GWe"/>
    <n v="4.6332657199999998"/>
  </r>
  <r>
    <x v="23"/>
    <s v="CZ03"/>
    <x v="1"/>
    <x v="3"/>
    <n v="100"/>
    <x v="2"/>
    <x v="2"/>
    <x v="0"/>
    <s v="GWe"/>
    <n v="6.2293025210000001"/>
  </r>
  <r>
    <x v="23"/>
    <s v="CZ04"/>
    <x v="1"/>
    <x v="3"/>
    <n v="100"/>
    <x v="2"/>
    <x v="2"/>
    <x v="0"/>
    <s v="GWe"/>
    <n v="0"/>
  </r>
  <r>
    <x v="23"/>
    <s v="CZ05"/>
    <x v="1"/>
    <x v="3"/>
    <n v="100"/>
    <x v="2"/>
    <x v="2"/>
    <x v="0"/>
    <s v="GWe"/>
    <n v="7.9695"/>
  </r>
  <r>
    <x v="23"/>
    <s v="CZ06"/>
    <x v="1"/>
    <x v="3"/>
    <n v="100"/>
    <x v="2"/>
    <x v="2"/>
    <x v="0"/>
    <s v="GWe"/>
    <n v="20.121333824000001"/>
  </r>
  <r>
    <x v="23"/>
    <s v="CZ07"/>
    <x v="1"/>
    <x v="3"/>
    <n v="100"/>
    <x v="2"/>
    <x v="2"/>
    <x v="0"/>
    <s v="GWe"/>
    <n v="6.3448513249999996"/>
  </r>
  <r>
    <x v="23"/>
    <s v="CZ08"/>
    <x v="1"/>
    <x v="3"/>
    <n v="100"/>
    <x v="2"/>
    <x v="2"/>
    <x v="0"/>
    <s v="GWe"/>
    <n v="3.0431122990000001"/>
  </r>
  <r>
    <x v="4"/>
    <s v="DK01"/>
    <x v="1"/>
    <x v="3"/>
    <n v="100"/>
    <x v="2"/>
    <x v="2"/>
    <x v="0"/>
    <s v="GWe"/>
    <n v="1.8149999999999999"/>
  </r>
  <r>
    <x v="4"/>
    <s v="DK02"/>
    <x v="1"/>
    <x v="3"/>
    <n v="100"/>
    <x v="2"/>
    <x v="2"/>
    <x v="0"/>
    <s v="GWe"/>
    <n v="13.06"/>
  </r>
  <r>
    <x v="4"/>
    <s v="DK03"/>
    <x v="1"/>
    <x v="3"/>
    <n v="100"/>
    <x v="2"/>
    <x v="2"/>
    <x v="0"/>
    <s v="GWe"/>
    <n v="25.65"/>
  </r>
  <r>
    <x v="4"/>
    <s v="DK04"/>
    <x v="1"/>
    <x v="3"/>
    <n v="100"/>
    <x v="2"/>
    <x v="2"/>
    <x v="0"/>
    <s v="GWe"/>
    <n v="24.56"/>
  </r>
  <r>
    <x v="4"/>
    <s v="DK05"/>
    <x v="1"/>
    <x v="3"/>
    <n v="100"/>
    <x v="2"/>
    <x v="2"/>
    <x v="0"/>
    <s v="GWe"/>
    <n v="17.920000000000002"/>
  </r>
  <r>
    <x v="5"/>
    <s v="EE00"/>
    <x v="1"/>
    <x v="3"/>
    <n v="100"/>
    <x v="2"/>
    <x v="2"/>
    <x v="0"/>
    <s v="GWe"/>
    <n v="34.533761437999999"/>
  </r>
  <r>
    <x v="6"/>
    <s v="FI19"/>
    <x v="1"/>
    <x v="3"/>
    <n v="100"/>
    <x v="2"/>
    <x v="2"/>
    <x v="0"/>
    <s v="GWe"/>
    <n v="12.681529412"/>
  </r>
  <r>
    <x v="6"/>
    <s v="FI1B"/>
    <x v="1"/>
    <x v="3"/>
    <n v="100"/>
    <x v="2"/>
    <x v="2"/>
    <x v="0"/>
    <s v="GWe"/>
    <n v="4.6098152939999997"/>
  </r>
  <r>
    <x v="6"/>
    <s v="FI1C"/>
    <x v="1"/>
    <x v="3"/>
    <n v="100"/>
    <x v="2"/>
    <x v="2"/>
    <x v="0"/>
    <s v="GWe"/>
    <n v="13.763119969"/>
  </r>
  <r>
    <x v="6"/>
    <s v="FI1D"/>
    <x v="1"/>
    <x v="3"/>
    <n v="100"/>
    <x v="2"/>
    <x v="2"/>
    <x v="0"/>
    <s v="GWe"/>
    <n v="6.9613760500000001"/>
  </r>
  <r>
    <x v="6"/>
    <s v="FI20"/>
    <x v="1"/>
    <x v="3"/>
    <n v="100"/>
    <x v="2"/>
    <x v="2"/>
    <x v="0"/>
    <s v="GWe"/>
    <n v="0.13"/>
  </r>
  <r>
    <x v="7"/>
    <s v="FR10"/>
    <x v="1"/>
    <x v="3"/>
    <n v="100"/>
    <x v="2"/>
    <x v="2"/>
    <x v="0"/>
    <s v="GWe"/>
    <n v="7.9623529409999998"/>
  </r>
  <r>
    <x v="7"/>
    <s v="FR21"/>
    <x v="1"/>
    <x v="3"/>
    <n v="100"/>
    <x v="2"/>
    <x v="2"/>
    <x v="0"/>
    <s v="GWe"/>
    <n v="26.635590909000001"/>
  </r>
  <r>
    <x v="7"/>
    <s v="FR22"/>
    <x v="1"/>
    <x v="3"/>
    <n v="100"/>
    <x v="2"/>
    <x v="2"/>
    <x v="0"/>
    <s v="GWe"/>
    <n v="39.855184491999999"/>
  </r>
  <r>
    <x v="7"/>
    <s v="FR23"/>
    <x v="1"/>
    <x v="3"/>
    <n v="100"/>
    <x v="2"/>
    <x v="2"/>
    <x v="0"/>
    <s v="GWe"/>
    <n v="23.565000000000001"/>
  </r>
  <r>
    <x v="7"/>
    <s v="FR24"/>
    <x v="1"/>
    <x v="3"/>
    <n v="100"/>
    <x v="2"/>
    <x v="2"/>
    <x v="0"/>
    <s v="GWe"/>
    <n v="71.487630252000002"/>
  </r>
  <r>
    <x v="7"/>
    <s v="FR25"/>
    <x v="1"/>
    <x v="3"/>
    <n v="100"/>
    <x v="2"/>
    <x v="2"/>
    <x v="0"/>
    <s v="GWe"/>
    <n v="44.17"/>
  </r>
  <r>
    <x v="7"/>
    <s v="FR26"/>
    <x v="1"/>
    <x v="3"/>
    <n v="100"/>
    <x v="2"/>
    <x v="2"/>
    <x v="0"/>
    <s v="GWe"/>
    <n v="30.040445819999999"/>
  </r>
  <r>
    <x v="7"/>
    <s v="FR30"/>
    <x v="1"/>
    <x v="3"/>
    <n v="100"/>
    <x v="2"/>
    <x v="2"/>
    <x v="0"/>
    <s v="GWe"/>
    <n v="21.320305236999999"/>
  </r>
  <r>
    <x v="7"/>
    <s v="FR41"/>
    <x v="1"/>
    <x v="3"/>
    <n v="100"/>
    <x v="2"/>
    <x v="2"/>
    <x v="0"/>
    <s v="GWe"/>
    <n v="0"/>
  </r>
  <r>
    <x v="7"/>
    <s v="FR42"/>
    <x v="1"/>
    <x v="3"/>
    <n v="100"/>
    <x v="2"/>
    <x v="2"/>
    <x v="0"/>
    <s v="GWe"/>
    <n v="0"/>
  </r>
  <r>
    <x v="7"/>
    <s v="FR43"/>
    <x v="1"/>
    <x v="3"/>
    <n v="100"/>
    <x v="2"/>
    <x v="2"/>
    <x v="0"/>
    <s v="GWe"/>
    <n v="2.6941147060000001"/>
  </r>
  <r>
    <x v="7"/>
    <s v="FR51"/>
    <x v="1"/>
    <x v="3"/>
    <n v="100"/>
    <x v="2"/>
    <x v="2"/>
    <x v="0"/>
    <s v="GWe"/>
    <n v="72.715000000000003"/>
  </r>
  <r>
    <x v="7"/>
    <s v="FR52"/>
    <x v="1"/>
    <x v="3"/>
    <n v="100"/>
    <x v="2"/>
    <x v="2"/>
    <x v="0"/>
    <s v="GWe"/>
    <n v="52.71"/>
  </r>
  <r>
    <x v="7"/>
    <s v="FR53"/>
    <x v="1"/>
    <x v="3"/>
    <n v="100"/>
    <x v="2"/>
    <x v="2"/>
    <x v="0"/>
    <s v="GWe"/>
    <n v="66.855000000000004"/>
  </r>
  <r>
    <x v="7"/>
    <s v="FR61"/>
    <x v="1"/>
    <x v="3"/>
    <n v="100"/>
    <x v="2"/>
    <x v="2"/>
    <x v="0"/>
    <s v="GWe"/>
    <n v="12.145123839"/>
  </r>
  <r>
    <x v="7"/>
    <s v="FR62"/>
    <x v="1"/>
    <x v="3"/>
    <n v="100"/>
    <x v="2"/>
    <x v="2"/>
    <x v="0"/>
    <s v="GWe"/>
    <n v="44.011115545999999"/>
  </r>
  <r>
    <x v="7"/>
    <s v="FR63"/>
    <x v="1"/>
    <x v="3"/>
    <n v="100"/>
    <x v="2"/>
    <x v="2"/>
    <x v="0"/>
    <s v="GWe"/>
    <n v="13.934060554"/>
  </r>
  <r>
    <x v="7"/>
    <s v="FR71"/>
    <x v="1"/>
    <x v="3"/>
    <n v="100"/>
    <x v="2"/>
    <x v="2"/>
    <x v="0"/>
    <s v="GWe"/>
    <n v="26.757161563"/>
  </r>
  <r>
    <x v="7"/>
    <s v="FR72"/>
    <x v="1"/>
    <x v="3"/>
    <n v="100"/>
    <x v="2"/>
    <x v="2"/>
    <x v="0"/>
    <s v="GWe"/>
    <n v="29.794392789"/>
  </r>
  <r>
    <x v="7"/>
    <s v="FR81"/>
    <x v="1"/>
    <x v="3"/>
    <n v="100"/>
    <x v="2"/>
    <x v="2"/>
    <x v="0"/>
    <s v="GWe"/>
    <n v="41.933495403999999"/>
  </r>
  <r>
    <x v="7"/>
    <s v="FR82"/>
    <x v="1"/>
    <x v="3"/>
    <n v="100"/>
    <x v="2"/>
    <x v="2"/>
    <x v="0"/>
    <s v="GWe"/>
    <n v="15.807040149000001"/>
  </r>
  <r>
    <x v="7"/>
    <s v="FR83"/>
    <x v="1"/>
    <x v="3"/>
    <n v="100"/>
    <x v="2"/>
    <x v="2"/>
    <x v="0"/>
    <s v="GWe"/>
    <n v="1.165527864"/>
  </r>
  <r>
    <x v="8"/>
    <s v="DEC0"/>
    <x v="1"/>
    <x v="3"/>
    <n v="100"/>
    <x v="2"/>
    <x v="2"/>
    <x v="0"/>
    <s v="GWe"/>
    <n v="0"/>
  </r>
  <r>
    <x v="8"/>
    <s v="DE11"/>
    <x v="1"/>
    <x v="3"/>
    <n v="100"/>
    <x v="2"/>
    <x v="2"/>
    <x v="0"/>
    <s v="GWe"/>
    <n v="0"/>
  </r>
  <r>
    <x v="8"/>
    <s v="DE12"/>
    <x v="1"/>
    <x v="3"/>
    <n v="100"/>
    <x v="2"/>
    <x v="2"/>
    <x v="0"/>
    <s v="GWe"/>
    <n v="0"/>
  </r>
  <r>
    <x v="8"/>
    <s v="DE13"/>
    <x v="1"/>
    <x v="3"/>
    <n v="100"/>
    <x v="2"/>
    <x v="2"/>
    <x v="0"/>
    <s v="GWe"/>
    <n v="0"/>
  </r>
  <r>
    <x v="8"/>
    <s v="DE14"/>
    <x v="1"/>
    <x v="3"/>
    <n v="100"/>
    <x v="2"/>
    <x v="2"/>
    <x v="0"/>
    <s v="GWe"/>
    <n v="0"/>
  </r>
  <r>
    <x v="8"/>
    <s v="DE21"/>
    <x v="1"/>
    <x v="3"/>
    <n v="100"/>
    <x v="2"/>
    <x v="2"/>
    <x v="0"/>
    <s v="GWe"/>
    <n v="0"/>
  </r>
  <r>
    <x v="8"/>
    <s v="DE22"/>
    <x v="1"/>
    <x v="3"/>
    <n v="100"/>
    <x v="2"/>
    <x v="2"/>
    <x v="0"/>
    <s v="GWe"/>
    <n v="0"/>
  </r>
  <r>
    <x v="8"/>
    <s v="DE23"/>
    <x v="1"/>
    <x v="3"/>
    <n v="100"/>
    <x v="2"/>
    <x v="2"/>
    <x v="0"/>
    <s v="GWe"/>
    <n v="0"/>
  </r>
  <r>
    <x v="8"/>
    <s v="DE24"/>
    <x v="1"/>
    <x v="3"/>
    <n v="100"/>
    <x v="2"/>
    <x v="2"/>
    <x v="0"/>
    <s v="GWe"/>
    <n v="0"/>
  </r>
  <r>
    <x v="8"/>
    <s v="DE25"/>
    <x v="1"/>
    <x v="3"/>
    <n v="100"/>
    <x v="2"/>
    <x v="2"/>
    <x v="0"/>
    <s v="GWe"/>
    <n v="0"/>
  </r>
  <r>
    <x v="8"/>
    <s v="DE26"/>
    <x v="1"/>
    <x v="3"/>
    <n v="100"/>
    <x v="2"/>
    <x v="2"/>
    <x v="0"/>
    <s v="GWe"/>
    <n v="0"/>
  </r>
  <r>
    <x v="8"/>
    <s v="DE27"/>
    <x v="1"/>
    <x v="3"/>
    <n v="100"/>
    <x v="2"/>
    <x v="2"/>
    <x v="0"/>
    <s v="GWe"/>
    <n v="0"/>
  </r>
  <r>
    <x v="8"/>
    <s v="DE30"/>
    <x v="1"/>
    <x v="3"/>
    <n v="100"/>
    <x v="2"/>
    <x v="2"/>
    <x v="0"/>
    <s v="GWe"/>
    <n v="0"/>
  </r>
  <r>
    <x v="8"/>
    <s v="DE40"/>
    <x v="1"/>
    <x v="3"/>
    <n v="100"/>
    <x v="2"/>
    <x v="2"/>
    <x v="0"/>
    <s v="GWe"/>
    <n v="8.6521341179999993"/>
  </r>
  <r>
    <x v="8"/>
    <s v="DE50"/>
    <x v="1"/>
    <x v="3"/>
    <n v="100"/>
    <x v="2"/>
    <x v="2"/>
    <x v="0"/>
    <s v="GWe"/>
    <n v="0.135343137"/>
  </r>
  <r>
    <x v="8"/>
    <s v="DE60"/>
    <x v="1"/>
    <x v="3"/>
    <n v="100"/>
    <x v="2"/>
    <x v="2"/>
    <x v="0"/>
    <s v="GWe"/>
    <n v="0.159932773"/>
  </r>
  <r>
    <x v="8"/>
    <s v="DE71"/>
    <x v="1"/>
    <x v="3"/>
    <n v="100"/>
    <x v="2"/>
    <x v="2"/>
    <x v="0"/>
    <s v="GWe"/>
    <n v="0"/>
  </r>
  <r>
    <x v="8"/>
    <s v="DE72"/>
    <x v="1"/>
    <x v="3"/>
    <n v="100"/>
    <x v="2"/>
    <x v="2"/>
    <x v="0"/>
    <s v="GWe"/>
    <n v="0"/>
  </r>
  <r>
    <x v="8"/>
    <s v="DE73"/>
    <x v="1"/>
    <x v="3"/>
    <n v="100"/>
    <x v="2"/>
    <x v="2"/>
    <x v="0"/>
    <s v="GWe"/>
    <n v="0"/>
  </r>
  <r>
    <x v="8"/>
    <s v="DE80"/>
    <x v="1"/>
    <x v="3"/>
    <n v="100"/>
    <x v="2"/>
    <x v="2"/>
    <x v="0"/>
    <s v="GWe"/>
    <n v="36.058390756000001"/>
  </r>
  <r>
    <x v="8"/>
    <s v="DE91"/>
    <x v="1"/>
    <x v="3"/>
    <n v="100"/>
    <x v="2"/>
    <x v="2"/>
    <x v="0"/>
    <s v="GWe"/>
    <n v="0"/>
  </r>
  <r>
    <x v="8"/>
    <s v="DE92"/>
    <x v="1"/>
    <x v="3"/>
    <n v="100"/>
    <x v="2"/>
    <x v="2"/>
    <x v="0"/>
    <s v="GWe"/>
    <n v="4.6584757789999998"/>
  </r>
  <r>
    <x v="8"/>
    <s v="DE93"/>
    <x v="1"/>
    <x v="3"/>
    <n v="100"/>
    <x v="2"/>
    <x v="2"/>
    <x v="0"/>
    <s v="GWe"/>
    <n v="10.862867647"/>
  </r>
  <r>
    <x v="8"/>
    <s v="DE94"/>
    <x v="1"/>
    <x v="3"/>
    <n v="100"/>
    <x v="2"/>
    <x v="2"/>
    <x v="0"/>
    <s v="GWe"/>
    <n v="19.168352940999998"/>
  </r>
  <r>
    <x v="8"/>
    <s v="DEA1"/>
    <x v="1"/>
    <x v="3"/>
    <n v="100"/>
    <x v="2"/>
    <x v="2"/>
    <x v="0"/>
    <s v="GWe"/>
    <n v="1.5442867650000001"/>
  </r>
  <r>
    <x v="8"/>
    <s v="DEA2"/>
    <x v="1"/>
    <x v="3"/>
    <n v="100"/>
    <x v="2"/>
    <x v="2"/>
    <x v="0"/>
    <s v="GWe"/>
    <n v="1.3137882350000001"/>
  </r>
  <r>
    <x v="8"/>
    <s v="DEA3"/>
    <x v="1"/>
    <x v="3"/>
    <n v="100"/>
    <x v="2"/>
    <x v="2"/>
    <x v="0"/>
    <s v="GWe"/>
    <n v="2.3451397059999999"/>
  </r>
  <r>
    <x v="8"/>
    <s v="DEA4"/>
    <x v="1"/>
    <x v="3"/>
    <n v="100"/>
    <x v="2"/>
    <x v="2"/>
    <x v="0"/>
    <s v="GWe"/>
    <n v="1.4234841629999999"/>
  </r>
  <r>
    <x v="8"/>
    <s v="DEA5"/>
    <x v="1"/>
    <x v="3"/>
    <n v="100"/>
    <x v="2"/>
    <x v="2"/>
    <x v="0"/>
    <s v="GWe"/>
    <n v="0.75813725499999995"/>
  </r>
  <r>
    <x v="8"/>
    <s v="DEB1"/>
    <x v="1"/>
    <x v="3"/>
    <n v="100"/>
    <x v="2"/>
    <x v="2"/>
    <x v="0"/>
    <s v="GWe"/>
    <n v="0"/>
  </r>
  <r>
    <x v="8"/>
    <s v="DEB2"/>
    <x v="1"/>
    <x v="3"/>
    <n v="100"/>
    <x v="2"/>
    <x v="2"/>
    <x v="0"/>
    <s v="GWe"/>
    <n v="0"/>
  </r>
  <r>
    <x v="8"/>
    <s v="DEB3"/>
    <x v="1"/>
    <x v="3"/>
    <n v="100"/>
    <x v="2"/>
    <x v="2"/>
    <x v="0"/>
    <s v="GWe"/>
    <n v="0"/>
  </r>
  <r>
    <x v="8"/>
    <s v="DED2"/>
    <x v="1"/>
    <x v="3"/>
    <n v="100"/>
    <x v="2"/>
    <x v="2"/>
    <x v="0"/>
    <s v="GWe"/>
    <n v="1.4571207980000001"/>
  </r>
  <r>
    <x v="8"/>
    <s v="DED4"/>
    <x v="1"/>
    <x v="3"/>
    <n v="100"/>
    <x v="2"/>
    <x v="2"/>
    <x v="0"/>
    <s v="GWe"/>
    <n v="0"/>
  </r>
  <r>
    <x v="8"/>
    <s v="DED5"/>
    <x v="1"/>
    <x v="3"/>
    <n v="100"/>
    <x v="2"/>
    <x v="2"/>
    <x v="0"/>
    <s v="GWe"/>
    <n v="0"/>
  </r>
  <r>
    <x v="8"/>
    <s v="DEE0"/>
    <x v="1"/>
    <x v="3"/>
    <n v="100"/>
    <x v="2"/>
    <x v="2"/>
    <x v="0"/>
    <s v="GWe"/>
    <n v="0"/>
  </r>
  <r>
    <x v="8"/>
    <s v="DEF0"/>
    <x v="1"/>
    <x v="3"/>
    <n v="100"/>
    <x v="2"/>
    <x v="2"/>
    <x v="0"/>
    <s v="GWe"/>
    <n v="27.839474790000001"/>
  </r>
  <r>
    <x v="8"/>
    <s v="DEG0"/>
    <x v="1"/>
    <x v="3"/>
    <n v="100"/>
    <x v="2"/>
    <x v="2"/>
    <x v="0"/>
    <s v="GWe"/>
    <n v="0"/>
  </r>
  <r>
    <x v="9"/>
    <s v="EL30"/>
    <x v="1"/>
    <x v="3"/>
    <n v="100"/>
    <x v="2"/>
    <x v="2"/>
    <x v="0"/>
    <s v="GWe"/>
    <n v="3.351251918"/>
  </r>
  <r>
    <x v="9"/>
    <s v="EL41"/>
    <x v="1"/>
    <x v="3"/>
    <n v="100"/>
    <x v="2"/>
    <x v="2"/>
    <x v="0"/>
    <s v="GWe"/>
    <n v="10.913442587"/>
  </r>
  <r>
    <x v="9"/>
    <s v="EL42"/>
    <x v="1"/>
    <x v="3"/>
    <n v="100"/>
    <x v="2"/>
    <x v="2"/>
    <x v="0"/>
    <s v="GWe"/>
    <n v="17.848019608000001"/>
  </r>
  <r>
    <x v="9"/>
    <s v="EL43"/>
    <x v="1"/>
    <x v="3"/>
    <n v="100"/>
    <x v="2"/>
    <x v="2"/>
    <x v="0"/>
    <s v="GWe"/>
    <n v="16.912359335000001"/>
  </r>
  <r>
    <x v="9"/>
    <s v="EL51"/>
    <x v="1"/>
    <x v="3"/>
    <n v="100"/>
    <x v="2"/>
    <x v="2"/>
    <x v="0"/>
    <s v="GWe"/>
    <n v="6.4845618250000001"/>
  </r>
  <r>
    <x v="9"/>
    <s v="EL52"/>
    <x v="1"/>
    <x v="3"/>
    <n v="100"/>
    <x v="2"/>
    <x v="2"/>
    <x v="0"/>
    <s v="GWe"/>
    <n v="0"/>
  </r>
  <r>
    <x v="9"/>
    <s v="EL53"/>
    <x v="1"/>
    <x v="3"/>
    <n v="100"/>
    <x v="2"/>
    <x v="2"/>
    <x v="0"/>
    <s v="GWe"/>
    <n v="3.4408434539999999"/>
  </r>
  <r>
    <x v="9"/>
    <s v="EL54"/>
    <x v="1"/>
    <x v="3"/>
    <n v="100"/>
    <x v="2"/>
    <x v="2"/>
    <x v="0"/>
    <s v="GWe"/>
    <n v="4.3174645219999999"/>
  </r>
  <r>
    <x v="9"/>
    <s v="EL61"/>
    <x v="1"/>
    <x v="3"/>
    <n v="100"/>
    <x v="2"/>
    <x v="2"/>
    <x v="0"/>
    <s v="GWe"/>
    <n v="5.8112548349999997"/>
  </r>
  <r>
    <x v="9"/>
    <s v="EL62"/>
    <x v="1"/>
    <x v="3"/>
    <n v="100"/>
    <x v="2"/>
    <x v="2"/>
    <x v="0"/>
    <s v="GWe"/>
    <n v="4.0274922149999997"/>
  </r>
  <r>
    <x v="9"/>
    <s v="EL63"/>
    <x v="1"/>
    <x v="3"/>
    <n v="100"/>
    <x v="2"/>
    <x v="2"/>
    <x v="0"/>
    <s v="GWe"/>
    <n v="6.7485716910000004"/>
  </r>
  <r>
    <x v="9"/>
    <s v="EL64"/>
    <x v="1"/>
    <x v="3"/>
    <n v="100"/>
    <x v="2"/>
    <x v="2"/>
    <x v="0"/>
    <s v="GWe"/>
    <n v="10.496126050000001"/>
  </r>
  <r>
    <x v="9"/>
    <s v="EL65"/>
    <x v="1"/>
    <x v="3"/>
    <n v="100"/>
    <x v="2"/>
    <x v="2"/>
    <x v="0"/>
    <s v="GWe"/>
    <n v="13.999304144"/>
  </r>
  <r>
    <x v="24"/>
    <s v="HU10"/>
    <x v="1"/>
    <x v="3"/>
    <n v="100"/>
    <x v="2"/>
    <x v="2"/>
    <x v="0"/>
    <s v="GWe"/>
    <n v="0"/>
  </r>
  <r>
    <x v="24"/>
    <s v="HU21"/>
    <x v="1"/>
    <x v="3"/>
    <n v="100"/>
    <x v="2"/>
    <x v="2"/>
    <x v="0"/>
    <s v="GWe"/>
    <n v="7.3903315510000001"/>
  </r>
  <r>
    <x v="24"/>
    <s v="HU22"/>
    <x v="1"/>
    <x v="3"/>
    <n v="100"/>
    <x v="2"/>
    <x v="2"/>
    <x v="0"/>
    <s v="GWe"/>
    <n v="13.455756055"/>
  </r>
  <r>
    <x v="24"/>
    <s v="HU23"/>
    <x v="1"/>
    <x v="3"/>
    <n v="100"/>
    <x v="2"/>
    <x v="2"/>
    <x v="0"/>
    <s v="GWe"/>
    <n v="5.2186369490000004"/>
  </r>
  <r>
    <x v="24"/>
    <s v="HU31"/>
    <x v="1"/>
    <x v="3"/>
    <n v="100"/>
    <x v="2"/>
    <x v="2"/>
    <x v="0"/>
    <s v="GWe"/>
    <n v="0"/>
  </r>
  <r>
    <x v="24"/>
    <s v="HU32"/>
    <x v="1"/>
    <x v="3"/>
    <n v="100"/>
    <x v="2"/>
    <x v="2"/>
    <x v="0"/>
    <s v="GWe"/>
    <n v="0"/>
  </r>
  <r>
    <x v="24"/>
    <s v="HU33"/>
    <x v="1"/>
    <x v="3"/>
    <n v="100"/>
    <x v="2"/>
    <x v="2"/>
    <x v="0"/>
    <s v="GWe"/>
    <n v="0"/>
  </r>
  <r>
    <x v="10"/>
    <s v="IE01"/>
    <x v="1"/>
    <x v="3"/>
    <n v="100"/>
    <x v="2"/>
    <x v="2"/>
    <x v="0"/>
    <s v="GWe"/>
    <n v="78.489999999999995"/>
  </r>
  <r>
    <x v="10"/>
    <s v="IE02"/>
    <x v="1"/>
    <x v="3"/>
    <n v="100"/>
    <x v="2"/>
    <x v="2"/>
    <x v="0"/>
    <s v="GWe"/>
    <n v="85.025000000000006"/>
  </r>
  <r>
    <x v="11"/>
    <s v="ITC1"/>
    <x v="1"/>
    <x v="3"/>
    <n v="100"/>
    <x v="2"/>
    <x v="2"/>
    <x v="0"/>
    <s v="GWe"/>
    <n v="5.6361509429999996"/>
  </r>
  <r>
    <x v="11"/>
    <s v="ITC2"/>
    <x v="1"/>
    <x v="3"/>
    <n v="100"/>
    <x v="2"/>
    <x v="2"/>
    <x v="0"/>
    <s v="GWe"/>
    <n v="0.91564796400000004"/>
  </r>
  <r>
    <x v="11"/>
    <s v="ITC3"/>
    <x v="1"/>
    <x v="3"/>
    <n v="100"/>
    <x v="2"/>
    <x v="2"/>
    <x v="0"/>
    <s v="GWe"/>
    <n v="0.30372727300000002"/>
  </r>
  <r>
    <x v="11"/>
    <s v="ITC4"/>
    <x v="1"/>
    <x v="3"/>
    <n v="100"/>
    <x v="2"/>
    <x v="2"/>
    <x v="0"/>
    <s v="GWe"/>
    <n v="0"/>
  </r>
  <r>
    <x v="11"/>
    <s v="ITF1"/>
    <x v="1"/>
    <x v="3"/>
    <n v="100"/>
    <x v="2"/>
    <x v="2"/>
    <x v="0"/>
    <s v="GWe"/>
    <n v="1.838282086"/>
  </r>
  <r>
    <x v="11"/>
    <s v="ITF2"/>
    <x v="1"/>
    <x v="3"/>
    <n v="100"/>
    <x v="2"/>
    <x v="2"/>
    <x v="0"/>
    <s v="GWe"/>
    <n v="1.50745098"/>
  </r>
  <r>
    <x v="11"/>
    <s v="ITF3"/>
    <x v="1"/>
    <x v="3"/>
    <n v="100"/>
    <x v="2"/>
    <x v="2"/>
    <x v="0"/>
    <s v="GWe"/>
    <n v="3.0527272729999999"/>
  </r>
  <r>
    <x v="11"/>
    <s v="ITF4"/>
    <x v="1"/>
    <x v="3"/>
    <n v="100"/>
    <x v="2"/>
    <x v="2"/>
    <x v="0"/>
    <s v="GWe"/>
    <n v="11.396505754"/>
  </r>
  <r>
    <x v="11"/>
    <s v="ITF5"/>
    <x v="1"/>
    <x v="3"/>
    <n v="100"/>
    <x v="2"/>
    <x v="2"/>
    <x v="0"/>
    <s v="GWe"/>
    <n v="5.3591911760000004"/>
  </r>
  <r>
    <x v="11"/>
    <s v="ITF6"/>
    <x v="1"/>
    <x v="3"/>
    <n v="100"/>
    <x v="2"/>
    <x v="2"/>
    <x v="0"/>
    <s v="GWe"/>
    <n v="5.2688848039999998"/>
  </r>
  <r>
    <x v="11"/>
    <s v="ITG1"/>
    <x v="1"/>
    <x v="3"/>
    <n v="100"/>
    <x v="2"/>
    <x v="2"/>
    <x v="0"/>
    <s v="GWe"/>
    <n v="17.004696077999998"/>
  </r>
  <r>
    <x v="11"/>
    <s v="ITG2"/>
    <x v="1"/>
    <x v="3"/>
    <n v="100"/>
    <x v="2"/>
    <x v="2"/>
    <x v="0"/>
    <s v="GWe"/>
    <n v="23.882540657"/>
  </r>
  <r>
    <x v="11"/>
    <s v="ITH1"/>
    <x v="1"/>
    <x v="3"/>
    <n v="100"/>
    <x v="2"/>
    <x v="2"/>
    <x v="0"/>
    <s v="GWe"/>
    <n v="1.200529035"/>
  </r>
  <r>
    <x v="11"/>
    <s v="ITH2"/>
    <x v="1"/>
    <x v="3"/>
    <n v="100"/>
    <x v="2"/>
    <x v="2"/>
    <x v="0"/>
    <s v="GWe"/>
    <n v="0.52328607500000002"/>
  </r>
  <r>
    <x v="11"/>
    <s v="ITH3"/>
    <x v="1"/>
    <x v="3"/>
    <n v="100"/>
    <x v="2"/>
    <x v="2"/>
    <x v="0"/>
    <s v="GWe"/>
    <n v="0"/>
  </r>
  <r>
    <x v="11"/>
    <s v="ITH4"/>
    <x v="1"/>
    <x v="3"/>
    <n v="100"/>
    <x v="2"/>
    <x v="2"/>
    <x v="0"/>
    <s v="GWe"/>
    <n v="1.1817584240000001"/>
  </r>
  <r>
    <x v="11"/>
    <s v="ITH5"/>
    <x v="1"/>
    <x v="3"/>
    <n v="100"/>
    <x v="2"/>
    <x v="2"/>
    <x v="0"/>
    <s v="GWe"/>
    <n v="0"/>
  </r>
  <r>
    <x v="11"/>
    <s v="ITI1"/>
    <x v="1"/>
    <x v="3"/>
    <n v="100"/>
    <x v="2"/>
    <x v="2"/>
    <x v="0"/>
    <s v="GWe"/>
    <n v="0"/>
  </r>
  <r>
    <x v="11"/>
    <s v="ITI2"/>
    <x v="1"/>
    <x v="3"/>
    <n v="100"/>
    <x v="2"/>
    <x v="2"/>
    <x v="0"/>
    <s v="GWe"/>
    <n v="2.0447775049999999"/>
  </r>
  <r>
    <x v="11"/>
    <s v="ITI3"/>
    <x v="1"/>
    <x v="3"/>
    <n v="100"/>
    <x v="2"/>
    <x v="2"/>
    <x v="0"/>
    <s v="GWe"/>
    <n v="0"/>
  </r>
  <r>
    <x v="11"/>
    <s v="ITI4"/>
    <x v="1"/>
    <x v="3"/>
    <n v="100"/>
    <x v="2"/>
    <x v="2"/>
    <x v="0"/>
    <s v="GWe"/>
    <n v="0"/>
  </r>
  <r>
    <x v="11"/>
    <s v="SM00"/>
    <x v="1"/>
    <x v="3"/>
    <n v="100"/>
    <x v="2"/>
    <x v="2"/>
    <x v="0"/>
    <s v="GWe"/>
    <n v="0"/>
  </r>
  <r>
    <x v="12"/>
    <s v="LV00"/>
    <x v="1"/>
    <x v="3"/>
    <n v="100"/>
    <x v="2"/>
    <x v="2"/>
    <x v="0"/>
    <s v="GWe"/>
    <n v="64.219764706000007"/>
  </r>
  <r>
    <x v="13"/>
    <s v="LT00"/>
    <x v="1"/>
    <x v="3"/>
    <n v="100"/>
    <x v="2"/>
    <x v="2"/>
    <x v="0"/>
    <s v="GWe"/>
    <n v="123.44455243"/>
  </r>
  <r>
    <x v="25"/>
    <s v="LU00"/>
    <x v="1"/>
    <x v="3"/>
    <n v="100"/>
    <x v="2"/>
    <x v="2"/>
    <x v="0"/>
    <s v="GWe"/>
    <n v="0"/>
  </r>
  <r>
    <x v="14"/>
    <s v="MT00"/>
    <x v="1"/>
    <x v="3"/>
    <n v="100"/>
    <x v="2"/>
    <x v="2"/>
    <x v="0"/>
    <s v="GWe"/>
    <n v="7.9219412000000003E-2"/>
  </r>
  <r>
    <x v="15"/>
    <s v="NL11"/>
    <x v="1"/>
    <x v="3"/>
    <n v="100"/>
    <x v="2"/>
    <x v="2"/>
    <x v="0"/>
    <s v="GWe"/>
    <n v="5.21"/>
  </r>
  <r>
    <x v="15"/>
    <s v="NL12"/>
    <x v="1"/>
    <x v="3"/>
    <n v="100"/>
    <x v="2"/>
    <x v="2"/>
    <x v="0"/>
    <s v="GWe"/>
    <n v="4.2649999999999997"/>
  </r>
  <r>
    <x v="15"/>
    <s v="NL13"/>
    <x v="1"/>
    <x v="3"/>
    <n v="100"/>
    <x v="2"/>
    <x v="2"/>
    <x v="0"/>
    <s v="GWe"/>
    <n v="5.78"/>
  </r>
  <r>
    <x v="15"/>
    <s v="NL21"/>
    <x v="1"/>
    <x v="3"/>
    <n v="100"/>
    <x v="2"/>
    <x v="2"/>
    <x v="0"/>
    <s v="GWe"/>
    <n v="5.1533318010000002"/>
  </r>
  <r>
    <x v="15"/>
    <s v="NL22"/>
    <x v="1"/>
    <x v="3"/>
    <n v="100"/>
    <x v="2"/>
    <x v="2"/>
    <x v="0"/>
    <s v="GWe"/>
    <n v="3.6477941180000002"/>
  </r>
  <r>
    <x v="15"/>
    <s v="NL23"/>
    <x v="1"/>
    <x v="3"/>
    <n v="100"/>
    <x v="2"/>
    <x v="2"/>
    <x v="0"/>
    <s v="GWe"/>
    <n v="2.8650000000000002"/>
  </r>
  <r>
    <x v="15"/>
    <s v="NL31"/>
    <x v="1"/>
    <x v="3"/>
    <n v="100"/>
    <x v="2"/>
    <x v="2"/>
    <x v="0"/>
    <s v="GWe"/>
    <n v="1.645"/>
  </r>
  <r>
    <x v="15"/>
    <s v="NL32"/>
    <x v="1"/>
    <x v="3"/>
    <n v="100"/>
    <x v="2"/>
    <x v="2"/>
    <x v="0"/>
    <s v="GWe"/>
    <n v="3.2949999999999999"/>
  </r>
  <r>
    <x v="15"/>
    <s v="NL33"/>
    <x v="1"/>
    <x v="3"/>
    <n v="100"/>
    <x v="2"/>
    <x v="2"/>
    <x v="0"/>
    <s v="GWe"/>
    <n v="3.33"/>
  </r>
  <r>
    <x v="15"/>
    <s v="NL34"/>
    <x v="1"/>
    <x v="3"/>
    <n v="100"/>
    <x v="2"/>
    <x v="2"/>
    <x v="0"/>
    <s v="GWe"/>
    <n v="3.2050000000000001"/>
  </r>
  <r>
    <x v="15"/>
    <s v="NL41"/>
    <x v="1"/>
    <x v="3"/>
    <n v="100"/>
    <x v="2"/>
    <x v="2"/>
    <x v="0"/>
    <s v="GWe"/>
    <n v="4.95"/>
  </r>
  <r>
    <x v="15"/>
    <s v="NL42"/>
    <x v="1"/>
    <x v="3"/>
    <n v="100"/>
    <x v="2"/>
    <x v="2"/>
    <x v="0"/>
    <s v="GWe"/>
    <n v="0"/>
  </r>
  <r>
    <x v="16"/>
    <s v="PL11"/>
    <x v="1"/>
    <x v="3"/>
    <n v="100"/>
    <x v="2"/>
    <x v="2"/>
    <x v="0"/>
    <s v="GWe"/>
    <n v="18.554582043"/>
  </r>
  <r>
    <x v="16"/>
    <s v="PL12"/>
    <x v="1"/>
    <x v="3"/>
    <n v="100"/>
    <x v="2"/>
    <x v="2"/>
    <x v="0"/>
    <s v="GWe"/>
    <n v="38.775251548"/>
  </r>
  <r>
    <x v="16"/>
    <s v="PL21"/>
    <x v="1"/>
    <x v="3"/>
    <n v="100"/>
    <x v="2"/>
    <x v="2"/>
    <x v="0"/>
    <s v="GWe"/>
    <n v="2.2904187309999999"/>
  </r>
  <r>
    <x v="16"/>
    <s v="PL22"/>
    <x v="1"/>
    <x v="3"/>
    <n v="100"/>
    <x v="2"/>
    <x v="2"/>
    <x v="0"/>
    <s v="GWe"/>
    <n v="1.728550654"/>
  </r>
  <r>
    <x v="16"/>
    <s v="PL31"/>
    <x v="1"/>
    <x v="3"/>
    <n v="100"/>
    <x v="2"/>
    <x v="2"/>
    <x v="0"/>
    <s v="GWe"/>
    <n v="43.536228373999997"/>
  </r>
  <r>
    <x v="16"/>
    <s v="PL32"/>
    <x v="1"/>
    <x v="3"/>
    <n v="100"/>
    <x v="2"/>
    <x v="2"/>
    <x v="0"/>
    <s v="GWe"/>
    <n v="5.1232941179999996"/>
  </r>
  <r>
    <x v="16"/>
    <s v="PL33"/>
    <x v="1"/>
    <x v="3"/>
    <n v="100"/>
    <x v="2"/>
    <x v="2"/>
    <x v="0"/>
    <s v="GWe"/>
    <n v="5.5055980389999997"/>
  </r>
  <r>
    <x v="16"/>
    <s v="PL34"/>
    <x v="1"/>
    <x v="3"/>
    <n v="100"/>
    <x v="2"/>
    <x v="2"/>
    <x v="0"/>
    <s v="GWe"/>
    <n v="37"/>
  </r>
  <r>
    <x v="16"/>
    <s v="PL41"/>
    <x v="1"/>
    <x v="3"/>
    <n v="100"/>
    <x v="2"/>
    <x v="2"/>
    <x v="0"/>
    <s v="GWe"/>
    <n v="40.367352941"/>
  </r>
  <r>
    <x v="16"/>
    <s v="PL42"/>
    <x v="1"/>
    <x v="3"/>
    <n v="100"/>
    <x v="2"/>
    <x v="2"/>
    <x v="0"/>
    <s v="GWe"/>
    <n v="30.145576746"/>
  </r>
  <r>
    <x v="16"/>
    <s v="PL43"/>
    <x v="1"/>
    <x v="3"/>
    <n v="100"/>
    <x v="2"/>
    <x v="2"/>
    <x v="0"/>
    <s v="GWe"/>
    <n v="2.6858408300000001"/>
  </r>
  <r>
    <x v="16"/>
    <s v="PL51"/>
    <x v="1"/>
    <x v="3"/>
    <n v="100"/>
    <x v="2"/>
    <x v="2"/>
    <x v="0"/>
    <s v="GWe"/>
    <n v="18.345833333000002"/>
  </r>
  <r>
    <x v="16"/>
    <s v="PL52"/>
    <x v="1"/>
    <x v="3"/>
    <n v="100"/>
    <x v="2"/>
    <x v="2"/>
    <x v="0"/>
    <s v="GWe"/>
    <n v="11.452496732"/>
  </r>
  <r>
    <x v="16"/>
    <s v="PL61"/>
    <x v="1"/>
    <x v="3"/>
    <n v="100"/>
    <x v="2"/>
    <x v="2"/>
    <x v="0"/>
    <s v="GWe"/>
    <n v="35.799999999999997"/>
  </r>
  <r>
    <x v="16"/>
    <s v="PL62"/>
    <x v="1"/>
    <x v="3"/>
    <n v="100"/>
    <x v="2"/>
    <x v="2"/>
    <x v="0"/>
    <s v="GWe"/>
    <n v="48.89"/>
  </r>
  <r>
    <x v="16"/>
    <s v="PL63"/>
    <x v="1"/>
    <x v="3"/>
    <n v="100"/>
    <x v="2"/>
    <x v="2"/>
    <x v="0"/>
    <s v="GWe"/>
    <n v="29.76"/>
  </r>
  <r>
    <x v="17"/>
    <s v="PT11"/>
    <x v="1"/>
    <x v="3"/>
    <n v="100"/>
    <x v="2"/>
    <x v="2"/>
    <x v="0"/>
    <s v="GWe"/>
    <n v="4.925099146"/>
  </r>
  <r>
    <x v="17"/>
    <s v="PT15"/>
    <x v="1"/>
    <x v="3"/>
    <n v="100"/>
    <x v="2"/>
    <x v="2"/>
    <x v="0"/>
    <s v="GWe"/>
    <n v="0.73995475099999997"/>
  </r>
  <r>
    <x v="17"/>
    <s v="PT16"/>
    <x v="1"/>
    <x v="3"/>
    <n v="100"/>
    <x v="2"/>
    <x v="2"/>
    <x v="0"/>
    <s v="GWe"/>
    <n v="0"/>
  </r>
  <r>
    <x v="17"/>
    <s v="PT17"/>
    <x v="1"/>
    <x v="3"/>
    <n v="100"/>
    <x v="2"/>
    <x v="2"/>
    <x v="0"/>
    <s v="GWe"/>
    <n v="0"/>
  </r>
  <r>
    <x v="17"/>
    <s v="PT18"/>
    <x v="1"/>
    <x v="3"/>
    <n v="100"/>
    <x v="2"/>
    <x v="2"/>
    <x v="0"/>
    <s v="GWe"/>
    <n v="0"/>
  </r>
  <r>
    <x v="18"/>
    <s v="RO11"/>
    <x v="1"/>
    <x v="3"/>
    <n v="100"/>
    <x v="2"/>
    <x v="2"/>
    <x v="0"/>
    <s v="GWe"/>
    <n v="0"/>
  </r>
  <r>
    <x v="18"/>
    <s v="RO12"/>
    <x v="1"/>
    <x v="3"/>
    <n v="100"/>
    <x v="2"/>
    <x v="2"/>
    <x v="0"/>
    <s v="GWe"/>
    <n v="0"/>
  </r>
  <r>
    <x v="18"/>
    <s v="RO21"/>
    <x v="1"/>
    <x v="3"/>
    <n v="100"/>
    <x v="2"/>
    <x v="2"/>
    <x v="0"/>
    <s v="GWe"/>
    <n v="14.193964193999999"/>
  </r>
  <r>
    <x v="18"/>
    <s v="RO22"/>
    <x v="1"/>
    <x v="3"/>
    <n v="100"/>
    <x v="2"/>
    <x v="2"/>
    <x v="0"/>
    <s v="GWe"/>
    <n v="17.488191176000001"/>
  </r>
  <r>
    <x v="18"/>
    <s v="RO31"/>
    <x v="1"/>
    <x v="3"/>
    <n v="100"/>
    <x v="2"/>
    <x v="2"/>
    <x v="0"/>
    <s v="GWe"/>
    <n v="0"/>
  </r>
  <r>
    <x v="18"/>
    <s v="RO32"/>
    <x v="1"/>
    <x v="3"/>
    <n v="100"/>
    <x v="2"/>
    <x v="2"/>
    <x v="0"/>
    <s v="GWe"/>
    <n v="0"/>
  </r>
  <r>
    <x v="18"/>
    <s v="RO41"/>
    <x v="1"/>
    <x v="3"/>
    <n v="100"/>
    <x v="2"/>
    <x v="2"/>
    <x v="0"/>
    <s v="GWe"/>
    <n v="0"/>
  </r>
  <r>
    <x v="18"/>
    <s v="RO42"/>
    <x v="1"/>
    <x v="3"/>
    <n v="100"/>
    <x v="2"/>
    <x v="2"/>
    <x v="0"/>
    <s v="GWe"/>
    <n v="0"/>
  </r>
  <r>
    <x v="26"/>
    <s v="SK01"/>
    <x v="1"/>
    <x v="3"/>
    <n v="100"/>
    <x v="2"/>
    <x v="2"/>
    <x v="0"/>
    <s v="GWe"/>
    <n v="1.5931221719999999"/>
  </r>
  <r>
    <x v="26"/>
    <s v="SK02"/>
    <x v="1"/>
    <x v="3"/>
    <n v="100"/>
    <x v="2"/>
    <x v="2"/>
    <x v="0"/>
    <s v="GWe"/>
    <n v="14.68854902"/>
  </r>
  <r>
    <x v="26"/>
    <s v="SK03"/>
    <x v="1"/>
    <x v="3"/>
    <n v="100"/>
    <x v="2"/>
    <x v="2"/>
    <x v="0"/>
    <s v="GWe"/>
    <n v="0"/>
  </r>
  <r>
    <x v="26"/>
    <s v="SK04"/>
    <x v="1"/>
    <x v="3"/>
    <n v="100"/>
    <x v="2"/>
    <x v="2"/>
    <x v="0"/>
    <s v="GWe"/>
    <n v="0"/>
  </r>
  <r>
    <x v="27"/>
    <s v="SI03"/>
    <x v="1"/>
    <x v="3"/>
    <n v="100"/>
    <x v="2"/>
    <x v="2"/>
    <x v="0"/>
    <s v="GWe"/>
    <n v="0"/>
  </r>
  <r>
    <x v="27"/>
    <s v="SI04"/>
    <x v="1"/>
    <x v="3"/>
    <n v="100"/>
    <x v="2"/>
    <x v="2"/>
    <x v="0"/>
    <s v="GWe"/>
    <n v="0.45872387399999998"/>
  </r>
  <r>
    <x v="19"/>
    <s v="AD00"/>
    <x v="1"/>
    <x v="3"/>
    <n v="100"/>
    <x v="2"/>
    <x v="2"/>
    <x v="0"/>
    <s v="GWe"/>
    <n v="0.56240471599999997"/>
  </r>
  <r>
    <x v="19"/>
    <s v="ES11"/>
    <x v="1"/>
    <x v="3"/>
    <n v="100"/>
    <x v="2"/>
    <x v="2"/>
    <x v="0"/>
    <s v="GWe"/>
    <n v="7.3469765699999998"/>
  </r>
  <r>
    <x v="19"/>
    <s v="ES12"/>
    <x v="1"/>
    <x v="3"/>
    <n v="100"/>
    <x v="2"/>
    <x v="2"/>
    <x v="0"/>
    <s v="GWe"/>
    <n v="4.6764705879999999"/>
  </r>
  <r>
    <x v="19"/>
    <s v="ES13"/>
    <x v="1"/>
    <x v="3"/>
    <n v="100"/>
    <x v="2"/>
    <x v="2"/>
    <x v="0"/>
    <s v="GWe"/>
    <n v="1.2270185419999999"/>
  </r>
  <r>
    <x v="19"/>
    <s v="ES21"/>
    <x v="1"/>
    <x v="3"/>
    <n v="100"/>
    <x v="2"/>
    <x v="2"/>
    <x v="0"/>
    <s v="GWe"/>
    <n v="1.2677580879999999"/>
  </r>
  <r>
    <x v="19"/>
    <s v="ES22"/>
    <x v="1"/>
    <x v="3"/>
    <n v="100"/>
    <x v="2"/>
    <x v="2"/>
    <x v="0"/>
    <s v="GWe"/>
    <n v="6.8970986160000001"/>
  </r>
  <r>
    <x v="19"/>
    <s v="ES23"/>
    <x v="1"/>
    <x v="3"/>
    <n v="100"/>
    <x v="2"/>
    <x v="2"/>
    <x v="0"/>
    <s v="GWe"/>
    <n v="1.7416960779999999"/>
  </r>
  <r>
    <x v="19"/>
    <s v="ES24"/>
    <x v="1"/>
    <x v="3"/>
    <n v="100"/>
    <x v="2"/>
    <x v="2"/>
    <x v="0"/>
    <s v="GWe"/>
    <n v="86.146001665"/>
  </r>
  <r>
    <x v="19"/>
    <s v="ES30"/>
    <x v="1"/>
    <x v="3"/>
    <n v="100"/>
    <x v="2"/>
    <x v="2"/>
    <x v="0"/>
    <s v="GWe"/>
    <n v="0"/>
  </r>
  <r>
    <x v="19"/>
    <s v="ES41"/>
    <x v="1"/>
    <x v="3"/>
    <n v="100"/>
    <x v="2"/>
    <x v="2"/>
    <x v="0"/>
    <s v="GWe"/>
    <n v="111.353823529"/>
  </r>
  <r>
    <x v="19"/>
    <s v="ES42"/>
    <x v="1"/>
    <x v="3"/>
    <n v="100"/>
    <x v="2"/>
    <x v="2"/>
    <x v="0"/>
    <s v="GWe"/>
    <n v="48.552172460000001"/>
  </r>
  <r>
    <x v="19"/>
    <s v="ES43"/>
    <x v="1"/>
    <x v="3"/>
    <n v="100"/>
    <x v="2"/>
    <x v="2"/>
    <x v="0"/>
    <s v="GWe"/>
    <n v="0"/>
  </r>
  <r>
    <x v="19"/>
    <s v="ES51"/>
    <x v="1"/>
    <x v="3"/>
    <n v="100"/>
    <x v="2"/>
    <x v="2"/>
    <x v="0"/>
    <s v="GWe"/>
    <n v="13.743584351000001"/>
  </r>
  <r>
    <x v="19"/>
    <s v="ES52"/>
    <x v="1"/>
    <x v="3"/>
    <n v="100"/>
    <x v="2"/>
    <x v="2"/>
    <x v="0"/>
    <s v="GWe"/>
    <n v="11.398705882"/>
  </r>
  <r>
    <x v="19"/>
    <s v="ES53"/>
    <x v="1"/>
    <x v="3"/>
    <n v="100"/>
    <x v="2"/>
    <x v="2"/>
    <x v="0"/>
    <s v="GWe"/>
    <n v="1.425095129"/>
  </r>
  <r>
    <x v="19"/>
    <s v="ES61"/>
    <x v="1"/>
    <x v="3"/>
    <n v="100"/>
    <x v="2"/>
    <x v="2"/>
    <x v="0"/>
    <s v="GWe"/>
    <n v="33.020955882000003"/>
  </r>
  <r>
    <x v="19"/>
    <s v="ES62"/>
    <x v="1"/>
    <x v="3"/>
    <n v="100"/>
    <x v="2"/>
    <x v="2"/>
    <x v="0"/>
    <s v="GWe"/>
    <n v="3.8965162270000002"/>
  </r>
  <r>
    <x v="20"/>
    <s v="SE11"/>
    <x v="1"/>
    <x v="3"/>
    <n v="100"/>
    <x v="2"/>
    <x v="2"/>
    <x v="0"/>
    <s v="GWe"/>
    <n v="0.89325387000000001"/>
  </r>
  <r>
    <x v="20"/>
    <s v="SE12"/>
    <x v="1"/>
    <x v="3"/>
    <n v="100"/>
    <x v="2"/>
    <x v="2"/>
    <x v="0"/>
    <s v="GWe"/>
    <n v="16.237890755999999"/>
  </r>
  <r>
    <x v="20"/>
    <s v="SE21"/>
    <x v="1"/>
    <x v="3"/>
    <n v="100"/>
    <x v="2"/>
    <x v="2"/>
    <x v="0"/>
    <s v="GWe"/>
    <n v="12.903342686"/>
  </r>
  <r>
    <x v="20"/>
    <s v="SE22"/>
    <x v="1"/>
    <x v="3"/>
    <n v="100"/>
    <x v="2"/>
    <x v="2"/>
    <x v="0"/>
    <s v="GWe"/>
    <n v="15.020850267"/>
  </r>
  <r>
    <x v="20"/>
    <s v="SE23"/>
    <x v="1"/>
    <x v="3"/>
    <n v="100"/>
    <x v="2"/>
    <x v="2"/>
    <x v="0"/>
    <s v="GWe"/>
    <n v="18.288761029"/>
  </r>
  <r>
    <x v="20"/>
    <s v="SE31"/>
    <x v="1"/>
    <x v="3"/>
    <n v="100"/>
    <x v="2"/>
    <x v="2"/>
    <x v="0"/>
    <s v="GWe"/>
    <n v="6.0381231619999998"/>
  </r>
  <r>
    <x v="20"/>
    <s v="SE32"/>
    <x v="1"/>
    <x v="3"/>
    <n v="100"/>
    <x v="2"/>
    <x v="2"/>
    <x v="0"/>
    <s v="GWe"/>
    <n v="29.304969920000001"/>
  </r>
  <r>
    <x v="20"/>
    <s v="SE33"/>
    <x v="1"/>
    <x v="3"/>
    <n v="100"/>
    <x v="2"/>
    <x v="2"/>
    <x v="0"/>
    <s v="GWe"/>
    <n v="55.085219668999997"/>
  </r>
  <r>
    <x v="21"/>
    <s v="UKC1"/>
    <x v="1"/>
    <x v="3"/>
    <n v="100"/>
    <x v="2"/>
    <x v="2"/>
    <x v="0"/>
    <s v="GWe"/>
    <n v="4.04"/>
  </r>
  <r>
    <x v="21"/>
    <s v="UKC2"/>
    <x v="1"/>
    <x v="3"/>
    <n v="100"/>
    <x v="2"/>
    <x v="2"/>
    <x v="0"/>
    <s v="GWe"/>
    <n v="10.49"/>
  </r>
  <r>
    <x v="21"/>
    <s v="UKD1"/>
    <x v="1"/>
    <x v="3"/>
    <n v="100"/>
    <x v="2"/>
    <x v="2"/>
    <x v="0"/>
    <s v="GWe"/>
    <n v="9.33"/>
  </r>
  <r>
    <x v="21"/>
    <s v="UKD3"/>
    <x v="1"/>
    <x v="3"/>
    <n v="100"/>
    <x v="2"/>
    <x v="2"/>
    <x v="0"/>
    <s v="GWe"/>
    <n v="0.35945343099999999"/>
  </r>
  <r>
    <x v="21"/>
    <s v="UKD4"/>
    <x v="1"/>
    <x v="3"/>
    <n v="100"/>
    <x v="2"/>
    <x v="2"/>
    <x v="0"/>
    <s v="GWe"/>
    <n v="3.17"/>
  </r>
  <r>
    <x v="21"/>
    <s v="UKD6"/>
    <x v="1"/>
    <x v="3"/>
    <n v="100"/>
    <x v="2"/>
    <x v="2"/>
    <x v="0"/>
    <s v="GWe"/>
    <n v="3.835"/>
  </r>
  <r>
    <x v="21"/>
    <s v="UKD7"/>
    <x v="1"/>
    <x v="3"/>
    <n v="100"/>
    <x v="2"/>
    <x v="2"/>
    <x v="0"/>
    <s v="GWe"/>
    <n v="0.16500000000000001"/>
  </r>
  <r>
    <x v="21"/>
    <s v="UKE1"/>
    <x v="1"/>
    <x v="3"/>
    <n v="100"/>
    <x v="2"/>
    <x v="2"/>
    <x v="0"/>
    <s v="GWe"/>
    <n v="10.154999999999999"/>
  </r>
  <r>
    <x v="21"/>
    <s v="UKE2"/>
    <x v="1"/>
    <x v="3"/>
    <n v="100"/>
    <x v="2"/>
    <x v="2"/>
    <x v="0"/>
    <s v="GWe"/>
    <n v="13.775"/>
  </r>
  <r>
    <x v="21"/>
    <s v="UKE3"/>
    <x v="1"/>
    <x v="3"/>
    <n v="100"/>
    <x v="2"/>
    <x v="2"/>
    <x v="0"/>
    <s v="GWe"/>
    <n v="1.48"/>
  </r>
  <r>
    <x v="21"/>
    <s v="UKE4"/>
    <x v="1"/>
    <x v="3"/>
    <n v="100"/>
    <x v="2"/>
    <x v="2"/>
    <x v="0"/>
    <s v="GWe"/>
    <n v="1.38"/>
  </r>
  <r>
    <x v="21"/>
    <s v="UKF1"/>
    <x v="1"/>
    <x v="3"/>
    <n v="100"/>
    <x v="2"/>
    <x v="2"/>
    <x v="0"/>
    <s v="GWe"/>
    <n v="6.4"/>
  </r>
  <r>
    <x v="21"/>
    <s v="UKF2"/>
    <x v="1"/>
    <x v="3"/>
    <n v="100"/>
    <x v="2"/>
    <x v="2"/>
    <x v="0"/>
    <s v="GWe"/>
    <n v="11.44"/>
  </r>
  <r>
    <x v="21"/>
    <s v="UKF3"/>
    <x v="1"/>
    <x v="3"/>
    <n v="100"/>
    <x v="2"/>
    <x v="2"/>
    <x v="0"/>
    <s v="GWe"/>
    <n v="18.155000000000001"/>
  </r>
  <r>
    <x v="21"/>
    <s v="UKG1"/>
    <x v="1"/>
    <x v="3"/>
    <n v="100"/>
    <x v="2"/>
    <x v="2"/>
    <x v="0"/>
    <s v="GWe"/>
    <n v="11.185"/>
  </r>
  <r>
    <x v="21"/>
    <s v="UKG2"/>
    <x v="1"/>
    <x v="3"/>
    <n v="100"/>
    <x v="2"/>
    <x v="2"/>
    <x v="0"/>
    <s v="GWe"/>
    <n v="11.32"/>
  </r>
  <r>
    <x v="21"/>
    <s v="UKG3"/>
    <x v="1"/>
    <x v="3"/>
    <n v="100"/>
    <x v="2"/>
    <x v="2"/>
    <x v="0"/>
    <s v="GWe"/>
    <n v="5.5E-2"/>
  </r>
  <r>
    <x v="21"/>
    <s v="UKH1"/>
    <x v="1"/>
    <x v="3"/>
    <n v="100"/>
    <x v="2"/>
    <x v="2"/>
    <x v="0"/>
    <s v="GWe"/>
    <n v="33.53"/>
  </r>
  <r>
    <x v="21"/>
    <s v="UKH2"/>
    <x v="1"/>
    <x v="3"/>
    <n v="100"/>
    <x v="2"/>
    <x v="2"/>
    <x v="0"/>
    <s v="GWe"/>
    <n v="4.0750000000000002"/>
  </r>
  <r>
    <x v="21"/>
    <s v="UKH3"/>
    <x v="1"/>
    <x v="3"/>
    <n v="100"/>
    <x v="2"/>
    <x v="2"/>
    <x v="0"/>
    <s v="GWe"/>
    <n v="5.0199999999999996"/>
  </r>
  <r>
    <x v="21"/>
    <s v="UKI3"/>
    <x v="1"/>
    <x v="3"/>
    <n v="100"/>
    <x v="2"/>
    <x v="2"/>
    <x v="0"/>
    <s v="GWe"/>
    <n v="0"/>
  </r>
  <r>
    <x v="21"/>
    <s v="UKI4"/>
    <x v="1"/>
    <x v="3"/>
    <n v="100"/>
    <x v="2"/>
    <x v="2"/>
    <x v="0"/>
    <s v="GWe"/>
    <n v="0"/>
  </r>
  <r>
    <x v="21"/>
    <s v="UKI5"/>
    <x v="1"/>
    <x v="3"/>
    <n v="100"/>
    <x v="2"/>
    <x v="2"/>
    <x v="0"/>
    <s v="GWe"/>
    <n v="1.5196078E-2"/>
  </r>
  <r>
    <x v="21"/>
    <s v="UKI6"/>
    <x v="1"/>
    <x v="3"/>
    <n v="100"/>
    <x v="2"/>
    <x v="2"/>
    <x v="0"/>
    <s v="GWe"/>
    <n v="1.5196078E-2"/>
  </r>
  <r>
    <x v="21"/>
    <s v="UKI7"/>
    <x v="1"/>
    <x v="3"/>
    <n v="100"/>
    <x v="2"/>
    <x v="2"/>
    <x v="0"/>
    <s v="GWe"/>
    <n v="1.5196078E-2"/>
  </r>
  <r>
    <x v="21"/>
    <s v="UKJ1"/>
    <x v="1"/>
    <x v="3"/>
    <n v="100"/>
    <x v="2"/>
    <x v="2"/>
    <x v="0"/>
    <s v="GWe"/>
    <n v="7.63"/>
  </r>
  <r>
    <x v="21"/>
    <s v="UKJ2"/>
    <x v="1"/>
    <x v="3"/>
    <n v="100"/>
    <x v="2"/>
    <x v="2"/>
    <x v="0"/>
    <s v="GWe"/>
    <n v="2.44"/>
  </r>
  <r>
    <x v="21"/>
    <s v="UKJ3"/>
    <x v="1"/>
    <x v="3"/>
    <n v="100"/>
    <x v="2"/>
    <x v="2"/>
    <x v="0"/>
    <s v="GWe"/>
    <n v="4.2750000000000004"/>
  </r>
  <r>
    <x v="21"/>
    <s v="UKJ4"/>
    <x v="1"/>
    <x v="3"/>
    <n v="100"/>
    <x v="2"/>
    <x v="2"/>
    <x v="0"/>
    <s v="GWe"/>
    <n v="2.91"/>
  </r>
  <r>
    <x v="21"/>
    <s v="UKK1"/>
    <x v="1"/>
    <x v="3"/>
    <n v="100"/>
    <x v="2"/>
    <x v="2"/>
    <x v="0"/>
    <s v="GWe"/>
    <n v="7.29"/>
  </r>
  <r>
    <x v="21"/>
    <s v="UKK2"/>
    <x v="1"/>
    <x v="3"/>
    <n v="100"/>
    <x v="2"/>
    <x v="2"/>
    <x v="0"/>
    <s v="GWe"/>
    <n v="8.7850000000000001"/>
  </r>
  <r>
    <x v="21"/>
    <s v="UKK3"/>
    <x v="1"/>
    <x v="3"/>
    <n v="100"/>
    <x v="2"/>
    <x v="2"/>
    <x v="0"/>
    <s v="GWe"/>
    <n v="6.165"/>
  </r>
  <r>
    <x v="21"/>
    <s v="UKK4"/>
    <x v="1"/>
    <x v="3"/>
    <n v="100"/>
    <x v="2"/>
    <x v="2"/>
    <x v="0"/>
    <s v="GWe"/>
    <n v="12.085000000000001"/>
  </r>
  <r>
    <x v="21"/>
    <s v="UKL1"/>
    <x v="1"/>
    <x v="3"/>
    <n v="100"/>
    <x v="2"/>
    <x v="2"/>
    <x v="0"/>
    <s v="GWe"/>
    <n v="24.85"/>
  </r>
  <r>
    <x v="21"/>
    <s v="UKL2"/>
    <x v="1"/>
    <x v="3"/>
    <n v="100"/>
    <x v="2"/>
    <x v="2"/>
    <x v="0"/>
    <s v="GWe"/>
    <n v="15.975"/>
  </r>
  <r>
    <x v="21"/>
    <s v="UKM2"/>
    <x v="1"/>
    <x v="3"/>
    <n v="100"/>
    <x v="2"/>
    <x v="2"/>
    <x v="0"/>
    <s v="GWe"/>
    <n v="41.120659750000002"/>
  </r>
  <r>
    <x v="21"/>
    <s v="UKM3"/>
    <x v="1"/>
    <x v="3"/>
    <n v="100"/>
    <x v="2"/>
    <x v="2"/>
    <x v="0"/>
    <s v="GWe"/>
    <n v="27.295000000000002"/>
  </r>
  <r>
    <x v="21"/>
    <s v="UKM5"/>
    <x v="1"/>
    <x v="3"/>
    <n v="100"/>
    <x v="2"/>
    <x v="2"/>
    <x v="0"/>
    <s v="GWe"/>
    <n v="17.598428235"/>
  </r>
  <r>
    <x v="21"/>
    <s v="UKM6"/>
    <x v="1"/>
    <x v="3"/>
    <n v="100"/>
    <x v="2"/>
    <x v="2"/>
    <x v="0"/>
    <s v="GWe"/>
    <n v="53.502297538000001"/>
  </r>
  <r>
    <x v="21"/>
    <s v="UKN0"/>
    <x v="1"/>
    <x v="3"/>
    <n v="100"/>
    <x v="2"/>
    <x v="2"/>
    <x v="0"/>
    <s v="GWe"/>
    <n v="29.125"/>
  </r>
  <r>
    <x v="22"/>
    <s v="AT11"/>
    <x v="1"/>
    <x v="3"/>
    <n v="100"/>
    <x v="2"/>
    <x v="0"/>
    <x v="1"/>
    <s v="TWh"/>
    <n v="1.208791768"/>
  </r>
  <r>
    <x v="22"/>
    <s v="AT12"/>
    <x v="1"/>
    <x v="3"/>
    <n v="100"/>
    <x v="2"/>
    <x v="0"/>
    <x v="1"/>
    <s v="TWh"/>
    <n v="0"/>
  </r>
  <r>
    <x v="22"/>
    <s v="AT13"/>
    <x v="1"/>
    <x v="3"/>
    <n v="100"/>
    <x v="2"/>
    <x v="0"/>
    <x v="1"/>
    <s v="TWh"/>
    <n v="0"/>
  </r>
  <r>
    <x v="22"/>
    <s v="AT21"/>
    <x v="1"/>
    <x v="3"/>
    <n v="100"/>
    <x v="2"/>
    <x v="0"/>
    <x v="1"/>
    <s v="TWh"/>
    <n v="1.4590913379999999"/>
  </r>
  <r>
    <x v="22"/>
    <s v="AT22"/>
    <x v="1"/>
    <x v="3"/>
    <n v="100"/>
    <x v="2"/>
    <x v="0"/>
    <x v="1"/>
    <s v="TWh"/>
    <n v="3.7454411959999998"/>
  </r>
  <r>
    <x v="22"/>
    <s v="AT31"/>
    <x v="1"/>
    <x v="3"/>
    <n v="100"/>
    <x v="2"/>
    <x v="0"/>
    <x v="1"/>
    <s v="TWh"/>
    <n v="6.344347022"/>
  </r>
  <r>
    <x v="22"/>
    <s v="AT32"/>
    <x v="1"/>
    <x v="3"/>
    <n v="100"/>
    <x v="2"/>
    <x v="0"/>
    <x v="1"/>
    <s v="TWh"/>
    <n v="1.0662041520000001"/>
  </r>
  <r>
    <x v="22"/>
    <s v="AT33"/>
    <x v="1"/>
    <x v="3"/>
    <n v="100"/>
    <x v="2"/>
    <x v="0"/>
    <x v="1"/>
    <s v="TWh"/>
    <n v="2.556147701"/>
  </r>
  <r>
    <x v="22"/>
    <s v="AT34"/>
    <x v="1"/>
    <x v="3"/>
    <n v="100"/>
    <x v="2"/>
    <x v="0"/>
    <x v="1"/>
    <s v="TWh"/>
    <n v="0.65387534400000002"/>
  </r>
  <r>
    <x v="0"/>
    <s v="BE10"/>
    <x v="1"/>
    <x v="3"/>
    <n v="100"/>
    <x v="2"/>
    <x v="0"/>
    <x v="1"/>
    <s v="TWh"/>
    <n v="0"/>
  </r>
  <r>
    <x v="0"/>
    <s v="BE21"/>
    <x v="1"/>
    <x v="3"/>
    <n v="100"/>
    <x v="2"/>
    <x v="0"/>
    <x v="1"/>
    <s v="TWh"/>
    <n v="0"/>
  </r>
  <r>
    <x v="0"/>
    <s v="BE22"/>
    <x v="1"/>
    <x v="3"/>
    <n v="100"/>
    <x v="2"/>
    <x v="0"/>
    <x v="1"/>
    <s v="TWh"/>
    <n v="0"/>
  </r>
  <r>
    <x v="0"/>
    <s v="BE23"/>
    <x v="1"/>
    <x v="3"/>
    <n v="100"/>
    <x v="2"/>
    <x v="0"/>
    <x v="1"/>
    <s v="TWh"/>
    <n v="0"/>
  </r>
  <r>
    <x v="0"/>
    <s v="BE24"/>
    <x v="1"/>
    <x v="3"/>
    <n v="100"/>
    <x v="2"/>
    <x v="0"/>
    <x v="1"/>
    <s v="TWh"/>
    <n v="0.89067892100000001"/>
  </r>
  <r>
    <x v="0"/>
    <s v="BE25"/>
    <x v="1"/>
    <x v="3"/>
    <n v="100"/>
    <x v="2"/>
    <x v="0"/>
    <x v="1"/>
    <s v="TWh"/>
    <n v="0"/>
  </r>
  <r>
    <x v="0"/>
    <s v="BE31"/>
    <x v="1"/>
    <x v="3"/>
    <n v="100"/>
    <x v="2"/>
    <x v="0"/>
    <x v="1"/>
    <s v="TWh"/>
    <n v="1.308863536"/>
  </r>
  <r>
    <x v="0"/>
    <s v="BE32"/>
    <x v="1"/>
    <x v="3"/>
    <n v="100"/>
    <x v="2"/>
    <x v="0"/>
    <x v="1"/>
    <s v="TWh"/>
    <n v="3.2840321609999998"/>
  </r>
  <r>
    <x v="0"/>
    <s v="BE33"/>
    <x v="1"/>
    <x v="3"/>
    <n v="100"/>
    <x v="2"/>
    <x v="0"/>
    <x v="1"/>
    <s v="TWh"/>
    <n v="2.8838445539999999"/>
  </r>
  <r>
    <x v="0"/>
    <s v="BE34"/>
    <x v="1"/>
    <x v="3"/>
    <n v="100"/>
    <x v="2"/>
    <x v="0"/>
    <x v="1"/>
    <s v="TWh"/>
    <n v="3.8796422549999998"/>
  </r>
  <r>
    <x v="0"/>
    <s v="BE35"/>
    <x v="1"/>
    <x v="3"/>
    <n v="100"/>
    <x v="2"/>
    <x v="0"/>
    <x v="1"/>
    <s v="TWh"/>
    <n v="4.2546836910000003"/>
  </r>
  <r>
    <x v="1"/>
    <s v="BG31"/>
    <x v="1"/>
    <x v="3"/>
    <n v="100"/>
    <x v="2"/>
    <x v="0"/>
    <x v="1"/>
    <s v="TWh"/>
    <n v="54.373389564999997"/>
  </r>
  <r>
    <x v="1"/>
    <s v="BG32"/>
    <x v="1"/>
    <x v="3"/>
    <n v="100"/>
    <x v="2"/>
    <x v="0"/>
    <x v="1"/>
    <s v="TWh"/>
    <n v="36.034615201999998"/>
  </r>
  <r>
    <x v="1"/>
    <s v="BG33"/>
    <x v="1"/>
    <x v="3"/>
    <n v="100"/>
    <x v="2"/>
    <x v="0"/>
    <x v="1"/>
    <s v="TWh"/>
    <n v="21.060629404"/>
  </r>
  <r>
    <x v="1"/>
    <s v="BG34"/>
    <x v="1"/>
    <x v="3"/>
    <n v="100"/>
    <x v="2"/>
    <x v="0"/>
    <x v="1"/>
    <s v="TWh"/>
    <n v="34.177507790999996"/>
  </r>
  <r>
    <x v="1"/>
    <s v="BG41"/>
    <x v="1"/>
    <x v="3"/>
    <n v="100"/>
    <x v="2"/>
    <x v="0"/>
    <x v="1"/>
    <s v="TWh"/>
    <n v="3.6615090160000001"/>
  </r>
  <r>
    <x v="1"/>
    <s v="BG42"/>
    <x v="1"/>
    <x v="3"/>
    <n v="100"/>
    <x v="2"/>
    <x v="0"/>
    <x v="1"/>
    <s v="TWh"/>
    <n v="18.706669046999998"/>
  </r>
  <r>
    <x v="2"/>
    <s v="HR03"/>
    <x v="1"/>
    <x v="3"/>
    <n v="100"/>
    <x v="2"/>
    <x v="0"/>
    <x v="1"/>
    <s v="TWh"/>
    <n v="10.144852941"/>
  </r>
  <r>
    <x v="2"/>
    <s v="HR04"/>
    <x v="1"/>
    <x v="3"/>
    <n v="100"/>
    <x v="2"/>
    <x v="0"/>
    <x v="1"/>
    <s v="TWh"/>
    <n v="41.247962663999999"/>
  </r>
  <r>
    <x v="3"/>
    <s v="CY00"/>
    <x v="1"/>
    <x v="3"/>
    <n v="100"/>
    <x v="2"/>
    <x v="0"/>
    <x v="1"/>
    <s v="TWh"/>
    <n v="11.499972596999999"/>
  </r>
  <r>
    <x v="23"/>
    <s v="CZ01"/>
    <x v="1"/>
    <x v="3"/>
    <n v="100"/>
    <x v="2"/>
    <x v="0"/>
    <x v="1"/>
    <s v="TWh"/>
    <n v="0"/>
  </r>
  <r>
    <x v="23"/>
    <s v="CZ02"/>
    <x v="1"/>
    <x v="3"/>
    <n v="100"/>
    <x v="2"/>
    <x v="0"/>
    <x v="1"/>
    <s v="TWh"/>
    <n v="0"/>
  </r>
  <r>
    <x v="23"/>
    <s v="CZ03"/>
    <x v="1"/>
    <x v="3"/>
    <n v="100"/>
    <x v="2"/>
    <x v="0"/>
    <x v="1"/>
    <s v="TWh"/>
    <n v="13.612790324000001"/>
  </r>
  <r>
    <x v="23"/>
    <s v="CZ04"/>
    <x v="1"/>
    <x v="3"/>
    <n v="100"/>
    <x v="2"/>
    <x v="0"/>
    <x v="1"/>
    <s v="TWh"/>
    <n v="8.3417744119999995"/>
  </r>
  <r>
    <x v="23"/>
    <s v="CZ05"/>
    <x v="1"/>
    <x v="3"/>
    <n v="100"/>
    <x v="2"/>
    <x v="0"/>
    <x v="1"/>
    <s v="TWh"/>
    <n v="5.2359615000000002"/>
  </r>
  <r>
    <x v="23"/>
    <s v="CZ06"/>
    <x v="1"/>
    <x v="3"/>
    <n v="100"/>
    <x v="2"/>
    <x v="0"/>
    <x v="1"/>
    <s v="TWh"/>
    <n v="0"/>
  </r>
  <r>
    <x v="23"/>
    <s v="CZ07"/>
    <x v="1"/>
    <x v="3"/>
    <n v="100"/>
    <x v="2"/>
    <x v="0"/>
    <x v="1"/>
    <s v="TWh"/>
    <n v="3.1465047959999999"/>
  </r>
  <r>
    <x v="23"/>
    <s v="CZ08"/>
    <x v="1"/>
    <x v="3"/>
    <n v="100"/>
    <x v="2"/>
    <x v="0"/>
    <x v="1"/>
    <s v="TWh"/>
    <n v="1.1794918400000001"/>
  </r>
  <r>
    <x v="4"/>
    <s v="DK01"/>
    <x v="1"/>
    <x v="3"/>
    <n v="100"/>
    <x v="2"/>
    <x v="0"/>
    <x v="1"/>
    <s v="TWh"/>
    <n v="0"/>
  </r>
  <r>
    <x v="4"/>
    <s v="DK02"/>
    <x v="1"/>
    <x v="3"/>
    <n v="100"/>
    <x v="2"/>
    <x v="0"/>
    <x v="1"/>
    <s v="TWh"/>
    <n v="0"/>
  </r>
  <r>
    <x v="4"/>
    <s v="DK03"/>
    <x v="1"/>
    <x v="3"/>
    <n v="100"/>
    <x v="2"/>
    <x v="0"/>
    <x v="1"/>
    <s v="TWh"/>
    <n v="0"/>
  </r>
  <r>
    <x v="4"/>
    <s v="DK04"/>
    <x v="1"/>
    <x v="3"/>
    <n v="100"/>
    <x v="2"/>
    <x v="0"/>
    <x v="1"/>
    <s v="TWh"/>
    <n v="0"/>
  </r>
  <r>
    <x v="4"/>
    <s v="DK05"/>
    <x v="1"/>
    <x v="3"/>
    <n v="100"/>
    <x v="2"/>
    <x v="0"/>
    <x v="1"/>
    <s v="TWh"/>
    <n v="0"/>
  </r>
  <r>
    <x v="5"/>
    <s v="EE00"/>
    <x v="1"/>
    <x v="3"/>
    <n v="100"/>
    <x v="2"/>
    <x v="0"/>
    <x v="1"/>
    <s v="TWh"/>
    <n v="0"/>
  </r>
  <r>
    <x v="6"/>
    <s v="FI19"/>
    <x v="1"/>
    <x v="3"/>
    <n v="100"/>
    <x v="2"/>
    <x v="0"/>
    <x v="1"/>
    <s v="TWh"/>
    <n v="0"/>
  </r>
  <r>
    <x v="6"/>
    <s v="FI1B"/>
    <x v="1"/>
    <x v="3"/>
    <n v="100"/>
    <x v="2"/>
    <x v="0"/>
    <x v="1"/>
    <s v="TWh"/>
    <n v="0"/>
  </r>
  <r>
    <x v="6"/>
    <s v="FI1C"/>
    <x v="1"/>
    <x v="3"/>
    <n v="100"/>
    <x v="2"/>
    <x v="0"/>
    <x v="1"/>
    <s v="TWh"/>
    <n v="0"/>
  </r>
  <r>
    <x v="6"/>
    <s v="FI1D"/>
    <x v="1"/>
    <x v="3"/>
    <n v="100"/>
    <x v="2"/>
    <x v="0"/>
    <x v="1"/>
    <s v="TWh"/>
    <n v="1.0652884629999999"/>
  </r>
  <r>
    <x v="6"/>
    <s v="FI20"/>
    <x v="1"/>
    <x v="3"/>
    <n v="100"/>
    <x v="2"/>
    <x v="0"/>
    <x v="1"/>
    <s v="TWh"/>
    <n v="0"/>
  </r>
  <r>
    <x v="7"/>
    <s v="FR10"/>
    <x v="1"/>
    <x v="3"/>
    <n v="100"/>
    <x v="2"/>
    <x v="0"/>
    <x v="1"/>
    <s v="TWh"/>
    <n v="0"/>
  </r>
  <r>
    <x v="7"/>
    <s v="FR21"/>
    <x v="1"/>
    <x v="3"/>
    <n v="100"/>
    <x v="2"/>
    <x v="0"/>
    <x v="1"/>
    <s v="TWh"/>
    <n v="0"/>
  </r>
  <r>
    <x v="7"/>
    <s v="FR22"/>
    <x v="1"/>
    <x v="3"/>
    <n v="100"/>
    <x v="2"/>
    <x v="0"/>
    <x v="1"/>
    <s v="TWh"/>
    <n v="0"/>
  </r>
  <r>
    <x v="7"/>
    <s v="FR23"/>
    <x v="1"/>
    <x v="3"/>
    <n v="100"/>
    <x v="2"/>
    <x v="0"/>
    <x v="1"/>
    <s v="TWh"/>
    <n v="0"/>
  </r>
  <r>
    <x v="7"/>
    <s v="FR24"/>
    <x v="1"/>
    <x v="3"/>
    <n v="100"/>
    <x v="2"/>
    <x v="0"/>
    <x v="1"/>
    <s v="TWh"/>
    <n v="0"/>
  </r>
  <r>
    <x v="7"/>
    <s v="FR25"/>
    <x v="1"/>
    <x v="3"/>
    <n v="100"/>
    <x v="2"/>
    <x v="0"/>
    <x v="1"/>
    <s v="TWh"/>
    <n v="0"/>
  </r>
  <r>
    <x v="7"/>
    <s v="FR26"/>
    <x v="1"/>
    <x v="3"/>
    <n v="100"/>
    <x v="2"/>
    <x v="0"/>
    <x v="1"/>
    <s v="TWh"/>
    <n v="0"/>
  </r>
  <r>
    <x v="7"/>
    <s v="FR30"/>
    <x v="1"/>
    <x v="3"/>
    <n v="100"/>
    <x v="2"/>
    <x v="0"/>
    <x v="1"/>
    <s v="TWh"/>
    <n v="0"/>
  </r>
  <r>
    <x v="7"/>
    <s v="FR41"/>
    <x v="1"/>
    <x v="3"/>
    <n v="100"/>
    <x v="2"/>
    <x v="0"/>
    <x v="1"/>
    <s v="TWh"/>
    <n v="30.139741091000001"/>
  </r>
  <r>
    <x v="7"/>
    <s v="FR42"/>
    <x v="1"/>
    <x v="3"/>
    <n v="100"/>
    <x v="2"/>
    <x v="0"/>
    <x v="1"/>
    <s v="TWh"/>
    <n v="10.377989176"/>
  </r>
  <r>
    <x v="7"/>
    <s v="FR43"/>
    <x v="1"/>
    <x v="3"/>
    <n v="100"/>
    <x v="2"/>
    <x v="0"/>
    <x v="1"/>
    <s v="TWh"/>
    <n v="12.732690651"/>
  </r>
  <r>
    <x v="7"/>
    <s v="FR51"/>
    <x v="1"/>
    <x v="3"/>
    <n v="100"/>
    <x v="2"/>
    <x v="0"/>
    <x v="1"/>
    <s v="TWh"/>
    <n v="0"/>
  </r>
  <r>
    <x v="7"/>
    <s v="FR52"/>
    <x v="1"/>
    <x v="3"/>
    <n v="100"/>
    <x v="2"/>
    <x v="0"/>
    <x v="1"/>
    <s v="TWh"/>
    <n v="0"/>
  </r>
  <r>
    <x v="7"/>
    <s v="FR53"/>
    <x v="1"/>
    <x v="3"/>
    <n v="100"/>
    <x v="2"/>
    <x v="0"/>
    <x v="1"/>
    <s v="TWh"/>
    <n v="0"/>
  </r>
  <r>
    <x v="7"/>
    <s v="FR61"/>
    <x v="1"/>
    <x v="3"/>
    <n v="100"/>
    <x v="2"/>
    <x v="0"/>
    <x v="1"/>
    <s v="TWh"/>
    <n v="50.704313161999998"/>
  </r>
  <r>
    <x v="7"/>
    <s v="FR62"/>
    <x v="1"/>
    <x v="3"/>
    <n v="100"/>
    <x v="2"/>
    <x v="0"/>
    <x v="1"/>
    <s v="TWh"/>
    <n v="28.719835996"/>
  </r>
  <r>
    <x v="7"/>
    <s v="FR63"/>
    <x v="1"/>
    <x v="3"/>
    <n v="100"/>
    <x v="2"/>
    <x v="0"/>
    <x v="1"/>
    <s v="TWh"/>
    <n v="6.4789708790000002"/>
  </r>
  <r>
    <x v="7"/>
    <s v="FR71"/>
    <x v="1"/>
    <x v="3"/>
    <n v="100"/>
    <x v="2"/>
    <x v="0"/>
    <x v="1"/>
    <s v="TWh"/>
    <n v="14.749411765"/>
  </r>
  <r>
    <x v="7"/>
    <s v="FR72"/>
    <x v="1"/>
    <x v="3"/>
    <n v="100"/>
    <x v="2"/>
    <x v="0"/>
    <x v="1"/>
    <s v="TWh"/>
    <n v="0"/>
  </r>
  <r>
    <x v="7"/>
    <s v="FR81"/>
    <x v="1"/>
    <x v="3"/>
    <n v="100"/>
    <x v="2"/>
    <x v="0"/>
    <x v="1"/>
    <s v="TWh"/>
    <n v="0"/>
  </r>
  <r>
    <x v="7"/>
    <s v="FR82"/>
    <x v="1"/>
    <x v="3"/>
    <n v="100"/>
    <x v="2"/>
    <x v="0"/>
    <x v="1"/>
    <s v="TWh"/>
    <n v="8.1798256679999994"/>
  </r>
  <r>
    <x v="7"/>
    <s v="FR83"/>
    <x v="1"/>
    <x v="3"/>
    <n v="100"/>
    <x v="2"/>
    <x v="0"/>
    <x v="1"/>
    <s v="TWh"/>
    <n v="2.6116638069999998"/>
  </r>
  <r>
    <x v="8"/>
    <s v="DEC0"/>
    <x v="1"/>
    <x v="3"/>
    <n v="100"/>
    <x v="2"/>
    <x v="0"/>
    <x v="1"/>
    <s v="TWh"/>
    <n v="0.94626433499999996"/>
  </r>
  <r>
    <x v="8"/>
    <s v="DE11"/>
    <x v="1"/>
    <x v="3"/>
    <n v="100"/>
    <x v="2"/>
    <x v="0"/>
    <x v="1"/>
    <s v="TWh"/>
    <n v="16.661786986999999"/>
  </r>
  <r>
    <x v="8"/>
    <s v="DE12"/>
    <x v="1"/>
    <x v="3"/>
    <n v="100"/>
    <x v="2"/>
    <x v="0"/>
    <x v="1"/>
    <s v="TWh"/>
    <n v="5.2219841469999997"/>
  </r>
  <r>
    <x v="8"/>
    <s v="DE13"/>
    <x v="1"/>
    <x v="3"/>
    <n v="100"/>
    <x v="2"/>
    <x v="0"/>
    <x v="1"/>
    <s v="TWh"/>
    <n v="8.5965236570000005"/>
  </r>
  <r>
    <x v="8"/>
    <s v="DE14"/>
    <x v="1"/>
    <x v="3"/>
    <n v="100"/>
    <x v="2"/>
    <x v="0"/>
    <x v="1"/>
    <s v="TWh"/>
    <n v="15.030489257999999"/>
  </r>
  <r>
    <x v="8"/>
    <s v="DE21"/>
    <x v="1"/>
    <x v="3"/>
    <n v="100"/>
    <x v="2"/>
    <x v="0"/>
    <x v="1"/>
    <s v="TWh"/>
    <n v="14.069750007"/>
  </r>
  <r>
    <x v="8"/>
    <s v="DE22"/>
    <x v="1"/>
    <x v="3"/>
    <n v="100"/>
    <x v="2"/>
    <x v="0"/>
    <x v="1"/>
    <s v="TWh"/>
    <n v="11.219155294"/>
  </r>
  <r>
    <x v="8"/>
    <s v="DE23"/>
    <x v="1"/>
    <x v="3"/>
    <n v="100"/>
    <x v="2"/>
    <x v="0"/>
    <x v="1"/>
    <s v="TWh"/>
    <n v="8.1500495449999999"/>
  </r>
  <r>
    <x v="8"/>
    <s v="DE24"/>
    <x v="1"/>
    <x v="3"/>
    <n v="100"/>
    <x v="2"/>
    <x v="0"/>
    <x v="1"/>
    <s v="TWh"/>
    <n v="4.1422026340000002"/>
  </r>
  <r>
    <x v="8"/>
    <s v="DE25"/>
    <x v="1"/>
    <x v="3"/>
    <n v="100"/>
    <x v="2"/>
    <x v="0"/>
    <x v="1"/>
    <s v="TWh"/>
    <n v="8.3392720150000006"/>
  </r>
  <r>
    <x v="8"/>
    <s v="DE26"/>
    <x v="1"/>
    <x v="3"/>
    <n v="100"/>
    <x v="2"/>
    <x v="0"/>
    <x v="1"/>
    <s v="TWh"/>
    <n v="9.4735732820000003"/>
  </r>
  <r>
    <x v="8"/>
    <s v="DE27"/>
    <x v="1"/>
    <x v="3"/>
    <n v="100"/>
    <x v="2"/>
    <x v="0"/>
    <x v="1"/>
    <s v="TWh"/>
    <n v="14.562683982999999"/>
  </r>
  <r>
    <x v="8"/>
    <s v="DE30"/>
    <x v="1"/>
    <x v="3"/>
    <n v="100"/>
    <x v="2"/>
    <x v="0"/>
    <x v="1"/>
    <s v="TWh"/>
    <n v="6.3079995999999999E-2"/>
  </r>
  <r>
    <x v="8"/>
    <s v="DE40"/>
    <x v="1"/>
    <x v="3"/>
    <n v="100"/>
    <x v="2"/>
    <x v="0"/>
    <x v="1"/>
    <s v="TWh"/>
    <n v="16.110160001000001"/>
  </r>
  <r>
    <x v="8"/>
    <s v="DE50"/>
    <x v="1"/>
    <x v="3"/>
    <n v="100"/>
    <x v="2"/>
    <x v="0"/>
    <x v="1"/>
    <s v="TWh"/>
    <n v="0"/>
  </r>
  <r>
    <x v="8"/>
    <s v="DE60"/>
    <x v="1"/>
    <x v="3"/>
    <n v="100"/>
    <x v="2"/>
    <x v="0"/>
    <x v="1"/>
    <s v="TWh"/>
    <n v="0"/>
  </r>
  <r>
    <x v="8"/>
    <s v="DE71"/>
    <x v="1"/>
    <x v="3"/>
    <n v="100"/>
    <x v="2"/>
    <x v="0"/>
    <x v="1"/>
    <s v="TWh"/>
    <n v="3.3069539020000001"/>
  </r>
  <r>
    <x v="8"/>
    <s v="DE72"/>
    <x v="1"/>
    <x v="3"/>
    <n v="100"/>
    <x v="2"/>
    <x v="0"/>
    <x v="1"/>
    <s v="TWh"/>
    <n v="5.1273495770000004"/>
  </r>
  <r>
    <x v="8"/>
    <s v="DE73"/>
    <x v="1"/>
    <x v="3"/>
    <n v="100"/>
    <x v="2"/>
    <x v="0"/>
    <x v="1"/>
    <s v="TWh"/>
    <n v="7.33430157"/>
  </r>
  <r>
    <x v="8"/>
    <s v="DE80"/>
    <x v="1"/>
    <x v="3"/>
    <n v="100"/>
    <x v="2"/>
    <x v="0"/>
    <x v="1"/>
    <s v="TWh"/>
    <n v="0"/>
  </r>
  <r>
    <x v="8"/>
    <s v="DE91"/>
    <x v="1"/>
    <x v="3"/>
    <n v="100"/>
    <x v="2"/>
    <x v="0"/>
    <x v="1"/>
    <s v="TWh"/>
    <n v="6.9881498400000002"/>
  </r>
  <r>
    <x v="8"/>
    <s v="DE92"/>
    <x v="1"/>
    <x v="3"/>
    <n v="100"/>
    <x v="2"/>
    <x v="0"/>
    <x v="1"/>
    <s v="TWh"/>
    <n v="2.0109474330000001"/>
  </r>
  <r>
    <x v="8"/>
    <s v="DE93"/>
    <x v="1"/>
    <x v="3"/>
    <n v="100"/>
    <x v="2"/>
    <x v="0"/>
    <x v="1"/>
    <s v="TWh"/>
    <n v="5.656657279"/>
  </r>
  <r>
    <x v="8"/>
    <s v="DE94"/>
    <x v="1"/>
    <x v="3"/>
    <n v="100"/>
    <x v="2"/>
    <x v="0"/>
    <x v="1"/>
    <s v="TWh"/>
    <n v="0"/>
  </r>
  <r>
    <x v="8"/>
    <s v="DEA1"/>
    <x v="1"/>
    <x v="3"/>
    <n v="100"/>
    <x v="2"/>
    <x v="0"/>
    <x v="1"/>
    <s v="TWh"/>
    <n v="0"/>
  </r>
  <r>
    <x v="8"/>
    <s v="DEA2"/>
    <x v="1"/>
    <x v="3"/>
    <n v="100"/>
    <x v="2"/>
    <x v="0"/>
    <x v="1"/>
    <s v="TWh"/>
    <n v="1.603292559"/>
  </r>
  <r>
    <x v="8"/>
    <s v="DEA3"/>
    <x v="1"/>
    <x v="3"/>
    <n v="100"/>
    <x v="2"/>
    <x v="0"/>
    <x v="1"/>
    <s v="TWh"/>
    <n v="0"/>
  </r>
  <r>
    <x v="8"/>
    <s v="DEA4"/>
    <x v="1"/>
    <x v="3"/>
    <n v="100"/>
    <x v="2"/>
    <x v="0"/>
    <x v="1"/>
    <s v="TWh"/>
    <n v="3.2383215989999998"/>
  </r>
  <r>
    <x v="8"/>
    <s v="DEA5"/>
    <x v="1"/>
    <x v="3"/>
    <n v="100"/>
    <x v="2"/>
    <x v="0"/>
    <x v="1"/>
    <s v="TWh"/>
    <n v="1.7397122169999999"/>
  </r>
  <r>
    <x v="8"/>
    <s v="DEB1"/>
    <x v="1"/>
    <x v="3"/>
    <n v="100"/>
    <x v="2"/>
    <x v="0"/>
    <x v="1"/>
    <s v="TWh"/>
    <n v="6.4282577759999997"/>
  </r>
  <r>
    <x v="8"/>
    <s v="DEB2"/>
    <x v="1"/>
    <x v="3"/>
    <n v="100"/>
    <x v="2"/>
    <x v="0"/>
    <x v="1"/>
    <s v="TWh"/>
    <n v="3.6555362200000001"/>
  </r>
  <r>
    <x v="8"/>
    <s v="DEB3"/>
    <x v="1"/>
    <x v="3"/>
    <n v="100"/>
    <x v="2"/>
    <x v="0"/>
    <x v="1"/>
    <s v="TWh"/>
    <n v="8.3137625879999995"/>
  </r>
  <r>
    <x v="8"/>
    <s v="DED2"/>
    <x v="1"/>
    <x v="3"/>
    <n v="100"/>
    <x v="2"/>
    <x v="0"/>
    <x v="1"/>
    <s v="TWh"/>
    <n v="4.5101802749999997"/>
  </r>
  <r>
    <x v="8"/>
    <s v="DED4"/>
    <x v="1"/>
    <x v="3"/>
    <n v="100"/>
    <x v="2"/>
    <x v="0"/>
    <x v="1"/>
    <s v="TWh"/>
    <n v="7.9773966559999998"/>
  </r>
  <r>
    <x v="8"/>
    <s v="DED5"/>
    <x v="1"/>
    <x v="3"/>
    <n v="100"/>
    <x v="2"/>
    <x v="0"/>
    <x v="1"/>
    <s v="TWh"/>
    <n v="1.2748128299999999"/>
  </r>
  <r>
    <x v="8"/>
    <s v="DEE0"/>
    <x v="1"/>
    <x v="3"/>
    <n v="100"/>
    <x v="2"/>
    <x v="0"/>
    <x v="1"/>
    <s v="TWh"/>
    <n v="14.021093038"/>
  </r>
  <r>
    <x v="8"/>
    <s v="DEF0"/>
    <x v="1"/>
    <x v="3"/>
    <n v="100"/>
    <x v="2"/>
    <x v="0"/>
    <x v="1"/>
    <s v="TWh"/>
    <n v="0"/>
  </r>
  <r>
    <x v="8"/>
    <s v="DEG0"/>
    <x v="1"/>
    <x v="3"/>
    <n v="100"/>
    <x v="2"/>
    <x v="0"/>
    <x v="1"/>
    <s v="TWh"/>
    <n v="20.699113499999999"/>
  </r>
  <r>
    <x v="9"/>
    <s v="EL30"/>
    <x v="1"/>
    <x v="3"/>
    <n v="100"/>
    <x v="2"/>
    <x v="0"/>
    <x v="1"/>
    <s v="TWh"/>
    <n v="3.248285294"/>
  </r>
  <r>
    <x v="9"/>
    <s v="EL41"/>
    <x v="1"/>
    <x v="3"/>
    <n v="100"/>
    <x v="2"/>
    <x v="0"/>
    <x v="1"/>
    <s v="TWh"/>
    <n v="0"/>
  </r>
  <r>
    <x v="9"/>
    <s v="EL42"/>
    <x v="1"/>
    <x v="3"/>
    <n v="100"/>
    <x v="2"/>
    <x v="0"/>
    <x v="1"/>
    <s v="TWh"/>
    <n v="0"/>
  </r>
  <r>
    <x v="9"/>
    <s v="EL43"/>
    <x v="1"/>
    <x v="3"/>
    <n v="100"/>
    <x v="2"/>
    <x v="0"/>
    <x v="1"/>
    <s v="TWh"/>
    <n v="10.192293606"/>
  </r>
  <r>
    <x v="9"/>
    <s v="EL51"/>
    <x v="1"/>
    <x v="3"/>
    <n v="100"/>
    <x v="2"/>
    <x v="0"/>
    <x v="1"/>
    <s v="TWh"/>
    <n v="11.405176471000001"/>
  </r>
  <r>
    <x v="9"/>
    <s v="EL52"/>
    <x v="1"/>
    <x v="3"/>
    <n v="100"/>
    <x v="2"/>
    <x v="0"/>
    <x v="1"/>
    <s v="TWh"/>
    <n v="27.298995190999999"/>
  </r>
  <r>
    <x v="9"/>
    <s v="EL53"/>
    <x v="1"/>
    <x v="3"/>
    <n v="100"/>
    <x v="2"/>
    <x v="0"/>
    <x v="1"/>
    <s v="TWh"/>
    <n v="11.42538055"/>
  </r>
  <r>
    <x v="9"/>
    <s v="EL54"/>
    <x v="1"/>
    <x v="3"/>
    <n v="100"/>
    <x v="2"/>
    <x v="0"/>
    <x v="1"/>
    <s v="TWh"/>
    <n v="4.9901626630000004"/>
  </r>
  <r>
    <x v="9"/>
    <s v="EL61"/>
    <x v="1"/>
    <x v="3"/>
    <n v="100"/>
    <x v="2"/>
    <x v="0"/>
    <x v="1"/>
    <s v="TWh"/>
    <n v="26.822970392999999"/>
  </r>
  <r>
    <x v="9"/>
    <s v="EL62"/>
    <x v="1"/>
    <x v="3"/>
    <n v="100"/>
    <x v="2"/>
    <x v="0"/>
    <x v="1"/>
    <s v="TWh"/>
    <n v="2.4204425610000002"/>
  </r>
  <r>
    <x v="9"/>
    <s v="EL63"/>
    <x v="1"/>
    <x v="3"/>
    <n v="100"/>
    <x v="2"/>
    <x v="0"/>
    <x v="1"/>
    <s v="TWh"/>
    <n v="14.212667811999999"/>
  </r>
  <r>
    <x v="9"/>
    <s v="EL64"/>
    <x v="1"/>
    <x v="3"/>
    <n v="100"/>
    <x v="2"/>
    <x v="0"/>
    <x v="1"/>
    <s v="TWh"/>
    <n v="18.307816599999999"/>
  </r>
  <r>
    <x v="9"/>
    <s v="EL65"/>
    <x v="1"/>
    <x v="3"/>
    <n v="100"/>
    <x v="2"/>
    <x v="0"/>
    <x v="1"/>
    <s v="TWh"/>
    <n v="19.979498824"/>
  </r>
  <r>
    <x v="24"/>
    <s v="HU10"/>
    <x v="1"/>
    <x v="3"/>
    <n v="100"/>
    <x v="2"/>
    <x v="0"/>
    <x v="1"/>
    <s v="TWh"/>
    <n v="14.194836044000001"/>
  </r>
  <r>
    <x v="24"/>
    <s v="HU21"/>
    <x v="1"/>
    <x v="3"/>
    <n v="100"/>
    <x v="2"/>
    <x v="0"/>
    <x v="1"/>
    <s v="TWh"/>
    <n v="0"/>
  </r>
  <r>
    <x v="24"/>
    <s v="HU22"/>
    <x v="1"/>
    <x v="3"/>
    <n v="100"/>
    <x v="2"/>
    <x v="0"/>
    <x v="1"/>
    <s v="TWh"/>
    <n v="0.60946828500000005"/>
  </r>
  <r>
    <x v="24"/>
    <s v="HU23"/>
    <x v="1"/>
    <x v="3"/>
    <n v="100"/>
    <x v="2"/>
    <x v="0"/>
    <x v="1"/>
    <s v="TWh"/>
    <n v="5.8677931890000004"/>
  </r>
  <r>
    <x v="24"/>
    <s v="HU31"/>
    <x v="1"/>
    <x v="3"/>
    <n v="100"/>
    <x v="2"/>
    <x v="0"/>
    <x v="1"/>
    <s v="TWh"/>
    <n v="23.851015176000001"/>
  </r>
  <r>
    <x v="24"/>
    <s v="HU32"/>
    <x v="1"/>
    <x v="3"/>
    <n v="100"/>
    <x v="2"/>
    <x v="0"/>
    <x v="1"/>
    <s v="TWh"/>
    <n v="72.831206824000006"/>
  </r>
  <r>
    <x v="24"/>
    <s v="HU33"/>
    <x v="1"/>
    <x v="3"/>
    <n v="100"/>
    <x v="2"/>
    <x v="0"/>
    <x v="1"/>
    <s v="TWh"/>
    <n v="68.579139983999994"/>
  </r>
  <r>
    <x v="10"/>
    <s v="IE01"/>
    <x v="1"/>
    <x v="3"/>
    <n v="100"/>
    <x v="2"/>
    <x v="0"/>
    <x v="1"/>
    <s v="TWh"/>
    <n v="0"/>
  </r>
  <r>
    <x v="10"/>
    <s v="IE02"/>
    <x v="1"/>
    <x v="3"/>
    <n v="100"/>
    <x v="2"/>
    <x v="0"/>
    <x v="1"/>
    <s v="TWh"/>
    <n v="0"/>
  </r>
  <r>
    <x v="11"/>
    <s v="ITC1"/>
    <x v="1"/>
    <x v="3"/>
    <n v="100"/>
    <x v="2"/>
    <x v="0"/>
    <x v="1"/>
    <s v="TWh"/>
    <n v="5.9453857489999997"/>
  </r>
  <r>
    <x v="11"/>
    <s v="ITC2"/>
    <x v="1"/>
    <x v="3"/>
    <n v="100"/>
    <x v="2"/>
    <x v="0"/>
    <x v="1"/>
    <s v="TWh"/>
    <n v="0.85620261099999995"/>
  </r>
  <r>
    <x v="11"/>
    <s v="ITC3"/>
    <x v="1"/>
    <x v="3"/>
    <n v="100"/>
    <x v="2"/>
    <x v="0"/>
    <x v="1"/>
    <s v="TWh"/>
    <n v="0.49437206"/>
  </r>
  <r>
    <x v="11"/>
    <s v="ITC4"/>
    <x v="1"/>
    <x v="3"/>
    <n v="100"/>
    <x v="2"/>
    <x v="0"/>
    <x v="1"/>
    <s v="TWh"/>
    <n v="3.1180447060000001"/>
  </r>
  <r>
    <x v="11"/>
    <s v="ITF1"/>
    <x v="1"/>
    <x v="3"/>
    <n v="100"/>
    <x v="2"/>
    <x v="0"/>
    <x v="1"/>
    <s v="TWh"/>
    <n v="7.3976737830000001"/>
  </r>
  <r>
    <x v="11"/>
    <s v="ITF2"/>
    <x v="1"/>
    <x v="3"/>
    <n v="100"/>
    <x v="2"/>
    <x v="0"/>
    <x v="1"/>
    <s v="TWh"/>
    <n v="4.9126220529999998"/>
  </r>
  <r>
    <x v="11"/>
    <s v="ITF3"/>
    <x v="1"/>
    <x v="3"/>
    <n v="100"/>
    <x v="2"/>
    <x v="0"/>
    <x v="1"/>
    <s v="TWh"/>
    <n v="9.0208795380000009"/>
  </r>
  <r>
    <x v="11"/>
    <s v="ITF4"/>
    <x v="1"/>
    <x v="3"/>
    <n v="100"/>
    <x v="2"/>
    <x v="0"/>
    <x v="1"/>
    <s v="TWh"/>
    <n v="11.270824533000001"/>
  </r>
  <r>
    <x v="11"/>
    <s v="ITF5"/>
    <x v="1"/>
    <x v="3"/>
    <n v="100"/>
    <x v="2"/>
    <x v="0"/>
    <x v="1"/>
    <s v="TWh"/>
    <n v="12.519070588"/>
  </r>
  <r>
    <x v="11"/>
    <s v="ITF6"/>
    <x v="1"/>
    <x v="3"/>
    <n v="100"/>
    <x v="2"/>
    <x v="0"/>
    <x v="1"/>
    <s v="TWh"/>
    <n v="12.474884118"/>
  </r>
  <r>
    <x v="11"/>
    <s v="ITG1"/>
    <x v="1"/>
    <x v="3"/>
    <n v="100"/>
    <x v="2"/>
    <x v="0"/>
    <x v="1"/>
    <s v="TWh"/>
    <n v="48.148539937999999"/>
  </r>
  <r>
    <x v="11"/>
    <s v="ITG2"/>
    <x v="1"/>
    <x v="3"/>
    <n v="100"/>
    <x v="2"/>
    <x v="0"/>
    <x v="1"/>
    <s v="TWh"/>
    <n v="33.872266234999998"/>
  </r>
  <r>
    <x v="11"/>
    <s v="ITH1"/>
    <x v="1"/>
    <x v="3"/>
    <n v="100"/>
    <x v="2"/>
    <x v="0"/>
    <x v="1"/>
    <s v="TWh"/>
    <n v="0.95142880500000004"/>
  </r>
  <r>
    <x v="11"/>
    <s v="ITH2"/>
    <x v="1"/>
    <x v="3"/>
    <n v="100"/>
    <x v="2"/>
    <x v="0"/>
    <x v="1"/>
    <s v="TWh"/>
    <n v="0.79698903499999996"/>
  </r>
  <r>
    <x v="11"/>
    <s v="ITH3"/>
    <x v="1"/>
    <x v="3"/>
    <n v="100"/>
    <x v="2"/>
    <x v="0"/>
    <x v="1"/>
    <s v="TWh"/>
    <n v="7.9663653659999998"/>
  </r>
  <r>
    <x v="11"/>
    <s v="ITH4"/>
    <x v="1"/>
    <x v="3"/>
    <n v="100"/>
    <x v="2"/>
    <x v="0"/>
    <x v="1"/>
    <s v="TWh"/>
    <n v="0.77008954900000004"/>
  </r>
  <r>
    <x v="11"/>
    <s v="ITH5"/>
    <x v="1"/>
    <x v="3"/>
    <n v="100"/>
    <x v="2"/>
    <x v="0"/>
    <x v="1"/>
    <s v="TWh"/>
    <n v="12.227274731"/>
  </r>
  <r>
    <x v="11"/>
    <s v="ITI1"/>
    <x v="1"/>
    <x v="3"/>
    <n v="100"/>
    <x v="2"/>
    <x v="0"/>
    <x v="1"/>
    <s v="TWh"/>
    <n v="21.223982572000001"/>
  </r>
  <r>
    <x v="11"/>
    <s v="ITI2"/>
    <x v="1"/>
    <x v="3"/>
    <n v="100"/>
    <x v="2"/>
    <x v="0"/>
    <x v="1"/>
    <s v="TWh"/>
    <n v="8.9571151009999994"/>
  </r>
  <r>
    <x v="11"/>
    <s v="ITI3"/>
    <x v="1"/>
    <x v="3"/>
    <n v="100"/>
    <x v="2"/>
    <x v="0"/>
    <x v="1"/>
    <s v="TWh"/>
    <n v="11.578132245000001"/>
  </r>
  <r>
    <x v="11"/>
    <s v="ITI4"/>
    <x v="1"/>
    <x v="3"/>
    <n v="100"/>
    <x v="2"/>
    <x v="0"/>
    <x v="1"/>
    <s v="TWh"/>
    <n v="15.429121779000001"/>
  </r>
  <r>
    <x v="11"/>
    <s v="SM00"/>
    <x v="1"/>
    <x v="3"/>
    <n v="100"/>
    <x v="2"/>
    <x v="0"/>
    <x v="1"/>
    <s v="TWh"/>
    <n v="6.9634270999999998E-2"/>
  </r>
  <r>
    <x v="12"/>
    <s v="LV00"/>
    <x v="1"/>
    <x v="3"/>
    <n v="100"/>
    <x v="2"/>
    <x v="0"/>
    <x v="1"/>
    <s v="TWh"/>
    <n v="0"/>
  </r>
  <r>
    <x v="13"/>
    <s v="LT00"/>
    <x v="1"/>
    <x v="3"/>
    <n v="100"/>
    <x v="2"/>
    <x v="0"/>
    <x v="1"/>
    <s v="TWh"/>
    <n v="0"/>
  </r>
  <r>
    <x v="25"/>
    <s v="LU00"/>
    <x v="1"/>
    <x v="3"/>
    <n v="100"/>
    <x v="2"/>
    <x v="0"/>
    <x v="1"/>
    <s v="TWh"/>
    <n v="2.3298508235294126"/>
  </r>
  <r>
    <x v="14"/>
    <s v="MT00"/>
    <x v="1"/>
    <x v="3"/>
    <n v="100"/>
    <x v="2"/>
    <x v="0"/>
    <x v="1"/>
    <s v="TWh"/>
    <n v="0"/>
  </r>
  <r>
    <x v="15"/>
    <s v="NL11"/>
    <x v="1"/>
    <x v="3"/>
    <n v="100"/>
    <x v="2"/>
    <x v="0"/>
    <x v="1"/>
    <s v="TWh"/>
    <n v="0"/>
  </r>
  <r>
    <x v="15"/>
    <s v="NL12"/>
    <x v="1"/>
    <x v="3"/>
    <n v="100"/>
    <x v="2"/>
    <x v="0"/>
    <x v="1"/>
    <s v="TWh"/>
    <n v="0"/>
  </r>
  <r>
    <x v="15"/>
    <s v="NL13"/>
    <x v="1"/>
    <x v="3"/>
    <n v="100"/>
    <x v="2"/>
    <x v="0"/>
    <x v="1"/>
    <s v="TWh"/>
    <n v="0"/>
  </r>
  <r>
    <x v="15"/>
    <s v="NL21"/>
    <x v="1"/>
    <x v="3"/>
    <n v="100"/>
    <x v="2"/>
    <x v="0"/>
    <x v="1"/>
    <s v="TWh"/>
    <n v="0"/>
  </r>
  <r>
    <x v="15"/>
    <s v="NL22"/>
    <x v="1"/>
    <x v="3"/>
    <n v="100"/>
    <x v="2"/>
    <x v="0"/>
    <x v="1"/>
    <s v="TWh"/>
    <n v="0"/>
  </r>
  <r>
    <x v="15"/>
    <s v="NL23"/>
    <x v="1"/>
    <x v="3"/>
    <n v="100"/>
    <x v="2"/>
    <x v="0"/>
    <x v="1"/>
    <s v="TWh"/>
    <n v="0"/>
  </r>
  <r>
    <x v="15"/>
    <s v="NL31"/>
    <x v="1"/>
    <x v="3"/>
    <n v="100"/>
    <x v="2"/>
    <x v="0"/>
    <x v="1"/>
    <s v="TWh"/>
    <n v="0"/>
  </r>
  <r>
    <x v="15"/>
    <s v="NL32"/>
    <x v="1"/>
    <x v="3"/>
    <n v="100"/>
    <x v="2"/>
    <x v="0"/>
    <x v="1"/>
    <s v="TWh"/>
    <n v="0"/>
  </r>
  <r>
    <x v="15"/>
    <s v="NL33"/>
    <x v="1"/>
    <x v="3"/>
    <n v="100"/>
    <x v="2"/>
    <x v="0"/>
    <x v="1"/>
    <s v="TWh"/>
    <n v="0"/>
  </r>
  <r>
    <x v="15"/>
    <s v="NL34"/>
    <x v="1"/>
    <x v="3"/>
    <n v="100"/>
    <x v="2"/>
    <x v="0"/>
    <x v="1"/>
    <s v="TWh"/>
    <n v="0"/>
  </r>
  <r>
    <x v="15"/>
    <s v="NL41"/>
    <x v="1"/>
    <x v="3"/>
    <n v="100"/>
    <x v="2"/>
    <x v="0"/>
    <x v="1"/>
    <s v="TWh"/>
    <n v="0"/>
  </r>
  <r>
    <x v="15"/>
    <s v="NL42"/>
    <x v="1"/>
    <x v="3"/>
    <n v="100"/>
    <x v="2"/>
    <x v="0"/>
    <x v="1"/>
    <s v="TWh"/>
    <n v="0"/>
  </r>
  <r>
    <x v="16"/>
    <s v="PL11"/>
    <x v="1"/>
    <x v="3"/>
    <n v="100"/>
    <x v="2"/>
    <x v="0"/>
    <x v="1"/>
    <s v="TWh"/>
    <n v="0"/>
  </r>
  <r>
    <x v="16"/>
    <s v="PL12"/>
    <x v="1"/>
    <x v="3"/>
    <n v="100"/>
    <x v="2"/>
    <x v="0"/>
    <x v="1"/>
    <s v="TWh"/>
    <n v="0"/>
  </r>
  <r>
    <x v="16"/>
    <s v="PL21"/>
    <x v="1"/>
    <x v="3"/>
    <n v="100"/>
    <x v="2"/>
    <x v="0"/>
    <x v="1"/>
    <s v="TWh"/>
    <n v="7.7844838239999996"/>
  </r>
  <r>
    <x v="16"/>
    <s v="PL22"/>
    <x v="1"/>
    <x v="3"/>
    <n v="100"/>
    <x v="2"/>
    <x v="0"/>
    <x v="1"/>
    <s v="TWh"/>
    <n v="3.1399076689999998"/>
  </r>
  <r>
    <x v="16"/>
    <s v="PL31"/>
    <x v="1"/>
    <x v="3"/>
    <n v="100"/>
    <x v="2"/>
    <x v="0"/>
    <x v="1"/>
    <s v="TWh"/>
    <n v="0"/>
  </r>
  <r>
    <x v="16"/>
    <s v="PL32"/>
    <x v="1"/>
    <x v="3"/>
    <n v="100"/>
    <x v="2"/>
    <x v="0"/>
    <x v="1"/>
    <s v="TWh"/>
    <n v="11.145062606"/>
  </r>
  <r>
    <x v="16"/>
    <s v="PL33"/>
    <x v="1"/>
    <x v="3"/>
    <n v="100"/>
    <x v="2"/>
    <x v="0"/>
    <x v="1"/>
    <s v="TWh"/>
    <n v="2.1948911949999999"/>
  </r>
  <r>
    <x v="16"/>
    <s v="PL34"/>
    <x v="1"/>
    <x v="3"/>
    <n v="100"/>
    <x v="2"/>
    <x v="0"/>
    <x v="1"/>
    <s v="TWh"/>
    <n v="0"/>
  </r>
  <r>
    <x v="16"/>
    <s v="PL41"/>
    <x v="1"/>
    <x v="3"/>
    <n v="100"/>
    <x v="2"/>
    <x v="0"/>
    <x v="1"/>
    <s v="TWh"/>
    <n v="0"/>
  </r>
  <r>
    <x v="16"/>
    <s v="PL42"/>
    <x v="1"/>
    <x v="3"/>
    <n v="100"/>
    <x v="2"/>
    <x v="0"/>
    <x v="1"/>
    <s v="TWh"/>
    <n v="0"/>
  </r>
  <r>
    <x v="16"/>
    <s v="PL43"/>
    <x v="1"/>
    <x v="3"/>
    <n v="100"/>
    <x v="2"/>
    <x v="0"/>
    <x v="1"/>
    <s v="TWh"/>
    <n v="7.727762824"/>
  </r>
  <r>
    <x v="16"/>
    <s v="PL51"/>
    <x v="1"/>
    <x v="3"/>
    <n v="100"/>
    <x v="2"/>
    <x v="0"/>
    <x v="1"/>
    <s v="TWh"/>
    <n v="0"/>
  </r>
  <r>
    <x v="16"/>
    <s v="PL52"/>
    <x v="1"/>
    <x v="3"/>
    <n v="100"/>
    <x v="2"/>
    <x v="0"/>
    <x v="1"/>
    <s v="TWh"/>
    <n v="0"/>
  </r>
  <r>
    <x v="16"/>
    <s v="PL61"/>
    <x v="1"/>
    <x v="3"/>
    <n v="100"/>
    <x v="2"/>
    <x v="0"/>
    <x v="1"/>
    <s v="TWh"/>
    <n v="0"/>
  </r>
  <r>
    <x v="16"/>
    <s v="PL62"/>
    <x v="1"/>
    <x v="3"/>
    <n v="100"/>
    <x v="2"/>
    <x v="0"/>
    <x v="1"/>
    <s v="TWh"/>
    <n v="0"/>
  </r>
  <r>
    <x v="16"/>
    <s v="PL63"/>
    <x v="1"/>
    <x v="3"/>
    <n v="100"/>
    <x v="2"/>
    <x v="0"/>
    <x v="1"/>
    <s v="TWh"/>
    <n v="0"/>
  </r>
  <r>
    <x v="17"/>
    <s v="PT11"/>
    <x v="1"/>
    <x v="3"/>
    <n v="100"/>
    <x v="2"/>
    <x v="0"/>
    <x v="1"/>
    <s v="TWh"/>
    <n v="10.797369882"/>
  </r>
  <r>
    <x v="17"/>
    <s v="PT15"/>
    <x v="1"/>
    <x v="3"/>
    <n v="100"/>
    <x v="2"/>
    <x v="0"/>
    <x v="1"/>
    <s v="TWh"/>
    <n v="1.9121305749999999"/>
  </r>
  <r>
    <x v="17"/>
    <s v="PT16"/>
    <x v="1"/>
    <x v="3"/>
    <n v="100"/>
    <x v="2"/>
    <x v="0"/>
    <x v="1"/>
    <s v="TWh"/>
    <n v="17.915579650000002"/>
  </r>
  <r>
    <x v="17"/>
    <s v="PT17"/>
    <x v="1"/>
    <x v="3"/>
    <n v="100"/>
    <x v="2"/>
    <x v="0"/>
    <x v="1"/>
    <s v="TWh"/>
    <n v="0.291434745"/>
  </r>
  <r>
    <x v="17"/>
    <s v="PT18"/>
    <x v="1"/>
    <x v="3"/>
    <n v="100"/>
    <x v="2"/>
    <x v="0"/>
    <x v="1"/>
    <s v="TWh"/>
    <n v="72.243041528999996"/>
  </r>
  <r>
    <x v="18"/>
    <s v="RO11"/>
    <x v="1"/>
    <x v="3"/>
    <n v="100"/>
    <x v="2"/>
    <x v="0"/>
    <x v="1"/>
    <s v="TWh"/>
    <n v="38.585905979000003"/>
  </r>
  <r>
    <x v="18"/>
    <s v="RO12"/>
    <x v="1"/>
    <x v="3"/>
    <n v="100"/>
    <x v="2"/>
    <x v="0"/>
    <x v="1"/>
    <s v="TWh"/>
    <n v="24.332316429999999"/>
  </r>
  <r>
    <x v="18"/>
    <s v="RO21"/>
    <x v="1"/>
    <x v="3"/>
    <n v="100"/>
    <x v="2"/>
    <x v="0"/>
    <x v="1"/>
    <s v="TWh"/>
    <n v="49.253088632999997"/>
  </r>
  <r>
    <x v="18"/>
    <s v="RO22"/>
    <x v="1"/>
    <x v="3"/>
    <n v="100"/>
    <x v="2"/>
    <x v="0"/>
    <x v="1"/>
    <s v="TWh"/>
    <n v="41.240423329000002"/>
  </r>
  <r>
    <x v="18"/>
    <s v="RO31"/>
    <x v="1"/>
    <x v="3"/>
    <n v="100"/>
    <x v="2"/>
    <x v="0"/>
    <x v="1"/>
    <s v="TWh"/>
    <n v="89.577093692000005"/>
  </r>
  <r>
    <x v="18"/>
    <s v="RO32"/>
    <x v="1"/>
    <x v="3"/>
    <n v="100"/>
    <x v="2"/>
    <x v="0"/>
    <x v="1"/>
    <s v="TWh"/>
    <n v="4.5939275740000003"/>
  </r>
  <r>
    <x v="18"/>
    <s v="RO41"/>
    <x v="1"/>
    <x v="3"/>
    <n v="100"/>
    <x v="2"/>
    <x v="0"/>
    <x v="1"/>
    <s v="TWh"/>
    <n v="61.753949970999997"/>
  </r>
  <r>
    <x v="18"/>
    <s v="RO42"/>
    <x v="1"/>
    <x v="3"/>
    <n v="100"/>
    <x v="2"/>
    <x v="0"/>
    <x v="1"/>
    <s v="TWh"/>
    <n v="51.634600542000001"/>
  </r>
  <r>
    <x v="26"/>
    <s v="SK01"/>
    <x v="1"/>
    <x v="3"/>
    <n v="100"/>
    <x v="2"/>
    <x v="0"/>
    <x v="1"/>
    <s v="TWh"/>
    <n v="0"/>
  </r>
  <r>
    <x v="26"/>
    <s v="SK02"/>
    <x v="1"/>
    <x v="3"/>
    <n v="100"/>
    <x v="2"/>
    <x v="0"/>
    <x v="1"/>
    <s v="TWh"/>
    <n v="5.8356637219999996"/>
  </r>
  <r>
    <x v="26"/>
    <s v="SK03"/>
    <x v="1"/>
    <x v="3"/>
    <n v="100"/>
    <x v="2"/>
    <x v="0"/>
    <x v="1"/>
    <s v="TWh"/>
    <n v="8.6908892360000003"/>
  </r>
  <r>
    <x v="26"/>
    <s v="SK04"/>
    <x v="1"/>
    <x v="3"/>
    <n v="100"/>
    <x v="2"/>
    <x v="0"/>
    <x v="1"/>
    <s v="TWh"/>
    <n v="14.188429006"/>
  </r>
  <r>
    <x v="27"/>
    <s v="SI03"/>
    <x v="1"/>
    <x v="3"/>
    <n v="100"/>
    <x v="2"/>
    <x v="0"/>
    <x v="1"/>
    <s v="TWh"/>
    <n v="7.2734721889999996"/>
  </r>
  <r>
    <x v="27"/>
    <s v="SI04"/>
    <x v="1"/>
    <x v="3"/>
    <n v="100"/>
    <x v="2"/>
    <x v="0"/>
    <x v="1"/>
    <s v="TWh"/>
    <n v="0.52525373500000005"/>
  </r>
  <r>
    <x v="19"/>
    <s v="AD00"/>
    <x v="1"/>
    <x v="3"/>
    <n v="100"/>
    <x v="2"/>
    <x v="0"/>
    <x v="1"/>
    <s v="TWh"/>
    <n v="0.15918755500000001"/>
  </r>
  <r>
    <x v="19"/>
    <s v="ES11"/>
    <x v="1"/>
    <x v="3"/>
    <n v="100"/>
    <x v="2"/>
    <x v="0"/>
    <x v="1"/>
    <s v="TWh"/>
    <n v="9.8379419880000007"/>
  </r>
  <r>
    <x v="19"/>
    <s v="ES12"/>
    <x v="1"/>
    <x v="3"/>
    <n v="100"/>
    <x v="2"/>
    <x v="0"/>
    <x v="1"/>
    <s v="TWh"/>
    <n v="2.79256167"/>
  </r>
  <r>
    <x v="19"/>
    <s v="ES13"/>
    <x v="1"/>
    <x v="3"/>
    <n v="100"/>
    <x v="2"/>
    <x v="0"/>
    <x v="1"/>
    <s v="TWh"/>
    <n v="1.4004797950000001"/>
  </r>
  <r>
    <x v="19"/>
    <s v="ES21"/>
    <x v="1"/>
    <x v="3"/>
    <n v="100"/>
    <x v="2"/>
    <x v="0"/>
    <x v="1"/>
    <s v="TWh"/>
    <n v="2.4011817440000001"/>
  </r>
  <r>
    <x v="19"/>
    <s v="ES22"/>
    <x v="1"/>
    <x v="3"/>
    <n v="100"/>
    <x v="2"/>
    <x v="0"/>
    <x v="1"/>
    <s v="TWh"/>
    <n v="5.5855219170000003"/>
  </r>
  <r>
    <x v="19"/>
    <s v="ES23"/>
    <x v="1"/>
    <x v="3"/>
    <n v="100"/>
    <x v="2"/>
    <x v="0"/>
    <x v="1"/>
    <s v="TWh"/>
    <n v="2.9662345060000002"/>
  </r>
  <r>
    <x v="19"/>
    <s v="ES24"/>
    <x v="1"/>
    <x v="3"/>
    <n v="100"/>
    <x v="2"/>
    <x v="0"/>
    <x v="1"/>
    <s v="TWh"/>
    <n v="28.594963076999999"/>
  </r>
  <r>
    <x v="19"/>
    <s v="ES30"/>
    <x v="1"/>
    <x v="3"/>
    <n v="100"/>
    <x v="2"/>
    <x v="0"/>
    <x v="1"/>
    <s v="TWh"/>
    <n v="8.8623374530000003"/>
  </r>
  <r>
    <x v="19"/>
    <s v="ES41"/>
    <x v="1"/>
    <x v="3"/>
    <n v="100"/>
    <x v="2"/>
    <x v="0"/>
    <x v="1"/>
    <s v="TWh"/>
    <n v="75.147091888000006"/>
  </r>
  <r>
    <x v="19"/>
    <s v="ES42"/>
    <x v="1"/>
    <x v="3"/>
    <n v="100"/>
    <x v="2"/>
    <x v="0"/>
    <x v="1"/>
    <s v="TWh"/>
    <n v="126.567773402"/>
  </r>
  <r>
    <x v="19"/>
    <s v="ES43"/>
    <x v="1"/>
    <x v="3"/>
    <n v="100"/>
    <x v="2"/>
    <x v="0"/>
    <x v="1"/>
    <s v="TWh"/>
    <n v="113.87392922799999"/>
  </r>
  <r>
    <x v="19"/>
    <s v="ES51"/>
    <x v="1"/>
    <x v="3"/>
    <n v="100"/>
    <x v="2"/>
    <x v="0"/>
    <x v="1"/>
    <s v="TWh"/>
    <n v="34.627622080999998"/>
  </r>
  <r>
    <x v="19"/>
    <s v="ES52"/>
    <x v="1"/>
    <x v="3"/>
    <n v="100"/>
    <x v="2"/>
    <x v="0"/>
    <x v="1"/>
    <s v="TWh"/>
    <n v="30.459035294"/>
  </r>
  <r>
    <x v="19"/>
    <s v="ES53"/>
    <x v="1"/>
    <x v="3"/>
    <n v="100"/>
    <x v="2"/>
    <x v="0"/>
    <x v="1"/>
    <s v="TWh"/>
    <n v="6.443672426"/>
  </r>
  <r>
    <x v="19"/>
    <s v="ES61"/>
    <x v="1"/>
    <x v="3"/>
    <n v="100"/>
    <x v="2"/>
    <x v="0"/>
    <x v="1"/>
    <s v="TWh"/>
    <n v="148.61260451499999"/>
  </r>
  <r>
    <x v="19"/>
    <s v="ES62"/>
    <x v="1"/>
    <x v="3"/>
    <n v="100"/>
    <x v="2"/>
    <x v="0"/>
    <x v="1"/>
    <s v="TWh"/>
    <n v="28.828954940999999"/>
  </r>
  <r>
    <x v="20"/>
    <s v="SE11"/>
    <x v="1"/>
    <x v="3"/>
    <n v="100"/>
    <x v="2"/>
    <x v="0"/>
    <x v="1"/>
    <s v="TWh"/>
    <n v="0"/>
  </r>
  <r>
    <x v="20"/>
    <s v="SE12"/>
    <x v="1"/>
    <x v="3"/>
    <n v="100"/>
    <x v="2"/>
    <x v="0"/>
    <x v="1"/>
    <s v="TWh"/>
    <n v="0"/>
  </r>
  <r>
    <x v="20"/>
    <s v="SE21"/>
    <x v="1"/>
    <x v="3"/>
    <n v="100"/>
    <x v="2"/>
    <x v="0"/>
    <x v="1"/>
    <s v="TWh"/>
    <n v="2.5313262050000001"/>
  </r>
  <r>
    <x v="20"/>
    <s v="SE22"/>
    <x v="1"/>
    <x v="3"/>
    <n v="100"/>
    <x v="2"/>
    <x v="0"/>
    <x v="1"/>
    <s v="TWh"/>
    <n v="0"/>
  </r>
  <r>
    <x v="20"/>
    <s v="SE23"/>
    <x v="1"/>
    <x v="3"/>
    <n v="100"/>
    <x v="2"/>
    <x v="0"/>
    <x v="1"/>
    <s v="TWh"/>
    <n v="0"/>
  </r>
  <r>
    <x v="20"/>
    <s v="SE31"/>
    <x v="1"/>
    <x v="3"/>
    <n v="100"/>
    <x v="2"/>
    <x v="0"/>
    <x v="1"/>
    <s v="TWh"/>
    <n v="6.8924333779999998"/>
  </r>
  <r>
    <x v="20"/>
    <s v="SE32"/>
    <x v="1"/>
    <x v="3"/>
    <n v="100"/>
    <x v="2"/>
    <x v="0"/>
    <x v="1"/>
    <s v="TWh"/>
    <n v="0"/>
  </r>
  <r>
    <x v="20"/>
    <s v="SE33"/>
    <x v="1"/>
    <x v="3"/>
    <n v="100"/>
    <x v="2"/>
    <x v="0"/>
    <x v="1"/>
    <s v="TWh"/>
    <n v="0"/>
  </r>
  <r>
    <x v="21"/>
    <s v="UKC1"/>
    <x v="1"/>
    <x v="3"/>
    <n v="100"/>
    <x v="2"/>
    <x v="0"/>
    <x v="1"/>
    <s v="TWh"/>
    <n v="0"/>
  </r>
  <r>
    <x v="21"/>
    <s v="UKC2"/>
    <x v="1"/>
    <x v="3"/>
    <n v="100"/>
    <x v="2"/>
    <x v="0"/>
    <x v="1"/>
    <s v="TWh"/>
    <n v="0"/>
  </r>
  <r>
    <x v="21"/>
    <s v="UKD1"/>
    <x v="1"/>
    <x v="3"/>
    <n v="100"/>
    <x v="2"/>
    <x v="0"/>
    <x v="1"/>
    <s v="TWh"/>
    <n v="0"/>
  </r>
  <r>
    <x v="21"/>
    <s v="UKD3"/>
    <x v="1"/>
    <x v="3"/>
    <n v="100"/>
    <x v="2"/>
    <x v="0"/>
    <x v="1"/>
    <s v="TWh"/>
    <n v="0"/>
  </r>
  <r>
    <x v="21"/>
    <s v="UKD4"/>
    <x v="1"/>
    <x v="3"/>
    <n v="100"/>
    <x v="2"/>
    <x v="0"/>
    <x v="1"/>
    <s v="TWh"/>
    <n v="0"/>
  </r>
  <r>
    <x v="21"/>
    <s v="UKD6"/>
    <x v="1"/>
    <x v="3"/>
    <n v="100"/>
    <x v="2"/>
    <x v="0"/>
    <x v="1"/>
    <s v="TWh"/>
    <n v="0"/>
  </r>
  <r>
    <x v="21"/>
    <s v="UKD7"/>
    <x v="1"/>
    <x v="3"/>
    <n v="100"/>
    <x v="2"/>
    <x v="0"/>
    <x v="1"/>
    <s v="TWh"/>
    <n v="0"/>
  </r>
  <r>
    <x v="21"/>
    <s v="UKE1"/>
    <x v="1"/>
    <x v="3"/>
    <n v="100"/>
    <x v="2"/>
    <x v="0"/>
    <x v="1"/>
    <s v="TWh"/>
    <n v="0"/>
  </r>
  <r>
    <x v="21"/>
    <s v="UKE2"/>
    <x v="1"/>
    <x v="3"/>
    <n v="100"/>
    <x v="2"/>
    <x v="0"/>
    <x v="1"/>
    <s v="TWh"/>
    <n v="0"/>
  </r>
  <r>
    <x v="21"/>
    <s v="UKE3"/>
    <x v="1"/>
    <x v="3"/>
    <n v="100"/>
    <x v="2"/>
    <x v="0"/>
    <x v="1"/>
    <s v="TWh"/>
    <n v="0"/>
  </r>
  <r>
    <x v="21"/>
    <s v="UKE4"/>
    <x v="1"/>
    <x v="3"/>
    <n v="100"/>
    <x v="2"/>
    <x v="0"/>
    <x v="1"/>
    <s v="TWh"/>
    <n v="0"/>
  </r>
  <r>
    <x v="21"/>
    <s v="UKF1"/>
    <x v="1"/>
    <x v="3"/>
    <n v="100"/>
    <x v="2"/>
    <x v="0"/>
    <x v="1"/>
    <s v="TWh"/>
    <n v="0"/>
  </r>
  <r>
    <x v="21"/>
    <s v="UKF2"/>
    <x v="1"/>
    <x v="3"/>
    <n v="100"/>
    <x v="2"/>
    <x v="0"/>
    <x v="1"/>
    <s v="TWh"/>
    <n v="0"/>
  </r>
  <r>
    <x v="21"/>
    <s v="UKF3"/>
    <x v="1"/>
    <x v="3"/>
    <n v="100"/>
    <x v="2"/>
    <x v="0"/>
    <x v="1"/>
    <s v="TWh"/>
    <n v="0"/>
  </r>
  <r>
    <x v="21"/>
    <s v="UKG1"/>
    <x v="1"/>
    <x v="3"/>
    <n v="100"/>
    <x v="2"/>
    <x v="0"/>
    <x v="1"/>
    <s v="TWh"/>
    <n v="0"/>
  </r>
  <r>
    <x v="21"/>
    <s v="UKG2"/>
    <x v="1"/>
    <x v="3"/>
    <n v="100"/>
    <x v="2"/>
    <x v="0"/>
    <x v="1"/>
    <s v="TWh"/>
    <n v="0"/>
  </r>
  <r>
    <x v="21"/>
    <s v="UKG3"/>
    <x v="1"/>
    <x v="3"/>
    <n v="100"/>
    <x v="2"/>
    <x v="0"/>
    <x v="1"/>
    <s v="TWh"/>
    <n v="0"/>
  </r>
  <r>
    <x v="21"/>
    <s v="UKH1"/>
    <x v="1"/>
    <x v="3"/>
    <n v="100"/>
    <x v="2"/>
    <x v="0"/>
    <x v="1"/>
    <s v="TWh"/>
    <n v="0"/>
  </r>
  <r>
    <x v="21"/>
    <s v="UKH2"/>
    <x v="1"/>
    <x v="3"/>
    <n v="100"/>
    <x v="2"/>
    <x v="0"/>
    <x v="1"/>
    <s v="TWh"/>
    <n v="0"/>
  </r>
  <r>
    <x v="21"/>
    <s v="UKH3"/>
    <x v="1"/>
    <x v="3"/>
    <n v="100"/>
    <x v="2"/>
    <x v="0"/>
    <x v="1"/>
    <s v="TWh"/>
    <n v="0"/>
  </r>
  <r>
    <x v="21"/>
    <s v="UKI3"/>
    <x v="1"/>
    <x v="3"/>
    <n v="100"/>
    <x v="2"/>
    <x v="0"/>
    <x v="1"/>
    <s v="TWh"/>
    <n v="0"/>
  </r>
  <r>
    <x v="21"/>
    <s v="UKI4"/>
    <x v="1"/>
    <x v="3"/>
    <n v="100"/>
    <x v="2"/>
    <x v="0"/>
    <x v="1"/>
    <s v="TWh"/>
    <n v="0"/>
  </r>
  <r>
    <x v="21"/>
    <s v="UKI5"/>
    <x v="1"/>
    <x v="3"/>
    <n v="100"/>
    <x v="2"/>
    <x v="0"/>
    <x v="1"/>
    <s v="TWh"/>
    <n v="0"/>
  </r>
  <r>
    <x v="21"/>
    <s v="UKI6"/>
    <x v="1"/>
    <x v="3"/>
    <n v="100"/>
    <x v="2"/>
    <x v="0"/>
    <x v="1"/>
    <s v="TWh"/>
    <n v="0"/>
  </r>
  <r>
    <x v="21"/>
    <s v="UKI7"/>
    <x v="1"/>
    <x v="3"/>
    <n v="100"/>
    <x v="2"/>
    <x v="0"/>
    <x v="1"/>
    <s v="TWh"/>
    <n v="0"/>
  </r>
  <r>
    <x v="21"/>
    <s v="UKJ1"/>
    <x v="1"/>
    <x v="3"/>
    <n v="100"/>
    <x v="2"/>
    <x v="0"/>
    <x v="1"/>
    <s v="TWh"/>
    <n v="0"/>
  </r>
  <r>
    <x v="21"/>
    <s v="UKJ2"/>
    <x v="1"/>
    <x v="3"/>
    <n v="100"/>
    <x v="2"/>
    <x v="0"/>
    <x v="1"/>
    <s v="TWh"/>
    <n v="0"/>
  </r>
  <r>
    <x v="21"/>
    <s v="UKJ3"/>
    <x v="1"/>
    <x v="3"/>
    <n v="100"/>
    <x v="2"/>
    <x v="0"/>
    <x v="1"/>
    <s v="TWh"/>
    <n v="0"/>
  </r>
  <r>
    <x v="21"/>
    <s v="UKJ4"/>
    <x v="1"/>
    <x v="3"/>
    <n v="100"/>
    <x v="2"/>
    <x v="0"/>
    <x v="1"/>
    <s v="TWh"/>
    <n v="0"/>
  </r>
  <r>
    <x v="21"/>
    <s v="UKK1"/>
    <x v="1"/>
    <x v="3"/>
    <n v="100"/>
    <x v="2"/>
    <x v="0"/>
    <x v="1"/>
    <s v="TWh"/>
    <n v="0"/>
  </r>
  <r>
    <x v="21"/>
    <s v="UKK2"/>
    <x v="1"/>
    <x v="3"/>
    <n v="100"/>
    <x v="2"/>
    <x v="0"/>
    <x v="1"/>
    <s v="TWh"/>
    <n v="0"/>
  </r>
  <r>
    <x v="21"/>
    <s v="UKK3"/>
    <x v="1"/>
    <x v="3"/>
    <n v="100"/>
    <x v="2"/>
    <x v="0"/>
    <x v="1"/>
    <s v="TWh"/>
    <n v="0"/>
  </r>
  <r>
    <x v="21"/>
    <s v="UKK4"/>
    <x v="1"/>
    <x v="3"/>
    <n v="100"/>
    <x v="2"/>
    <x v="0"/>
    <x v="1"/>
    <s v="TWh"/>
    <n v="0"/>
  </r>
  <r>
    <x v="21"/>
    <s v="UKL1"/>
    <x v="1"/>
    <x v="3"/>
    <n v="100"/>
    <x v="2"/>
    <x v="0"/>
    <x v="1"/>
    <s v="TWh"/>
    <n v="0"/>
  </r>
  <r>
    <x v="21"/>
    <s v="UKL2"/>
    <x v="1"/>
    <x v="3"/>
    <n v="100"/>
    <x v="2"/>
    <x v="0"/>
    <x v="1"/>
    <s v="TWh"/>
    <n v="0"/>
  </r>
  <r>
    <x v="21"/>
    <s v="UKM2"/>
    <x v="1"/>
    <x v="3"/>
    <n v="100"/>
    <x v="2"/>
    <x v="0"/>
    <x v="1"/>
    <s v="TWh"/>
    <n v="0"/>
  </r>
  <r>
    <x v="21"/>
    <s v="UKM3"/>
    <x v="1"/>
    <x v="3"/>
    <n v="100"/>
    <x v="2"/>
    <x v="0"/>
    <x v="1"/>
    <s v="TWh"/>
    <n v="0"/>
  </r>
  <r>
    <x v="21"/>
    <s v="UKM5"/>
    <x v="1"/>
    <x v="3"/>
    <n v="100"/>
    <x v="2"/>
    <x v="0"/>
    <x v="1"/>
    <s v="TWh"/>
    <n v="0"/>
  </r>
  <r>
    <x v="21"/>
    <s v="UKM6"/>
    <x v="1"/>
    <x v="3"/>
    <n v="100"/>
    <x v="2"/>
    <x v="0"/>
    <x v="1"/>
    <s v="TWh"/>
    <n v="0"/>
  </r>
  <r>
    <x v="21"/>
    <s v="UKN0"/>
    <x v="1"/>
    <x v="3"/>
    <n v="100"/>
    <x v="2"/>
    <x v="0"/>
    <x v="1"/>
    <s v="TWh"/>
    <n v="0"/>
  </r>
  <r>
    <x v="22"/>
    <s v="AT11"/>
    <x v="1"/>
    <x v="3"/>
    <n v="100"/>
    <x v="2"/>
    <x v="1"/>
    <x v="1"/>
    <s v="TWh"/>
    <n v="2.9768443950000001"/>
  </r>
  <r>
    <x v="22"/>
    <s v="AT12"/>
    <x v="1"/>
    <x v="3"/>
    <n v="100"/>
    <x v="2"/>
    <x v="1"/>
    <x v="1"/>
    <s v="TWh"/>
    <n v="8.7977613970000004"/>
  </r>
  <r>
    <x v="22"/>
    <s v="AT13"/>
    <x v="1"/>
    <x v="3"/>
    <n v="100"/>
    <x v="2"/>
    <x v="1"/>
    <x v="1"/>
    <s v="TWh"/>
    <n v="0"/>
  </r>
  <r>
    <x v="22"/>
    <s v="AT21"/>
    <x v="1"/>
    <x v="3"/>
    <n v="100"/>
    <x v="2"/>
    <x v="1"/>
    <x v="1"/>
    <s v="TWh"/>
    <n v="1.8954860630000001"/>
  </r>
  <r>
    <x v="22"/>
    <s v="AT22"/>
    <x v="1"/>
    <x v="3"/>
    <n v="100"/>
    <x v="2"/>
    <x v="1"/>
    <x v="1"/>
    <s v="TWh"/>
    <n v="2.117287175"/>
  </r>
  <r>
    <x v="22"/>
    <s v="AT31"/>
    <x v="1"/>
    <x v="3"/>
    <n v="100"/>
    <x v="2"/>
    <x v="1"/>
    <x v="1"/>
    <s v="TWh"/>
    <n v="13.671459576"/>
  </r>
  <r>
    <x v="22"/>
    <s v="AT32"/>
    <x v="1"/>
    <x v="3"/>
    <n v="100"/>
    <x v="2"/>
    <x v="1"/>
    <x v="1"/>
    <s v="TWh"/>
    <n v="1.5221436880000001"/>
  </r>
  <r>
    <x v="22"/>
    <s v="AT33"/>
    <x v="1"/>
    <x v="3"/>
    <n v="100"/>
    <x v="2"/>
    <x v="1"/>
    <x v="1"/>
    <s v="TWh"/>
    <n v="3.3298305880000001"/>
  </r>
  <r>
    <x v="22"/>
    <s v="AT34"/>
    <x v="1"/>
    <x v="3"/>
    <n v="100"/>
    <x v="2"/>
    <x v="1"/>
    <x v="1"/>
    <s v="TWh"/>
    <n v="0.98851940400000005"/>
  </r>
  <r>
    <x v="0"/>
    <s v="BE10"/>
    <x v="1"/>
    <x v="3"/>
    <n v="100"/>
    <x v="2"/>
    <x v="1"/>
    <x v="1"/>
    <s v="TWh"/>
    <n v="0"/>
  </r>
  <r>
    <x v="0"/>
    <s v="BE21"/>
    <x v="1"/>
    <x v="3"/>
    <n v="100"/>
    <x v="2"/>
    <x v="1"/>
    <x v="1"/>
    <s v="TWh"/>
    <n v="2.1385350000000001"/>
  </r>
  <r>
    <x v="0"/>
    <s v="BE22"/>
    <x v="1"/>
    <x v="3"/>
    <n v="100"/>
    <x v="2"/>
    <x v="1"/>
    <x v="1"/>
    <s v="TWh"/>
    <n v="2.8776600000000001"/>
  </r>
  <r>
    <x v="0"/>
    <s v="BE23"/>
    <x v="1"/>
    <x v="3"/>
    <n v="100"/>
    <x v="2"/>
    <x v="1"/>
    <x v="1"/>
    <s v="TWh"/>
    <n v="0"/>
  </r>
  <r>
    <x v="0"/>
    <s v="BE24"/>
    <x v="1"/>
    <x v="3"/>
    <n v="100"/>
    <x v="2"/>
    <x v="1"/>
    <x v="1"/>
    <s v="TWh"/>
    <n v="0.26514458800000001"/>
  </r>
  <r>
    <x v="0"/>
    <s v="BE25"/>
    <x v="1"/>
    <x v="3"/>
    <n v="100"/>
    <x v="2"/>
    <x v="1"/>
    <x v="1"/>
    <s v="TWh"/>
    <n v="1.758012524"/>
  </r>
  <r>
    <x v="0"/>
    <s v="BE31"/>
    <x v="1"/>
    <x v="3"/>
    <n v="100"/>
    <x v="2"/>
    <x v="1"/>
    <x v="1"/>
    <s v="TWh"/>
    <n v="0.38963320600000001"/>
  </r>
  <r>
    <x v="0"/>
    <s v="BE32"/>
    <x v="1"/>
    <x v="3"/>
    <n v="100"/>
    <x v="2"/>
    <x v="1"/>
    <x v="1"/>
    <s v="TWh"/>
    <n v="4.6570279350000003"/>
  </r>
  <r>
    <x v="0"/>
    <s v="BE33"/>
    <x v="1"/>
    <x v="3"/>
    <n v="100"/>
    <x v="2"/>
    <x v="1"/>
    <x v="1"/>
    <s v="TWh"/>
    <n v="0.85848644100000004"/>
  </r>
  <r>
    <x v="0"/>
    <s v="BE34"/>
    <x v="1"/>
    <x v="3"/>
    <n v="100"/>
    <x v="2"/>
    <x v="1"/>
    <x v="1"/>
    <s v="TWh"/>
    <n v="1.3585085290000001"/>
  </r>
  <r>
    <x v="0"/>
    <s v="BE35"/>
    <x v="1"/>
    <x v="3"/>
    <n v="100"/>
    <x v="2"/>
    <x v="1"/>
    <x v="1"/>
    <s v="TWh"/>
    <n v="1.5392640440000001"/>
  </r>
  <r>
    <x v="1"/>
    <s v="BG31"/>
    <x v="1"/>
    <x v="3"/>
    <n v="100"/>
    <x v="2"/>
    <x v="1"/>
    <x v="1"/>
    <s v="TWh"/>
    <n v="15.720430992000001"/>
  </r>
  <r>
    <x v="1"/>
    <s v="BG32"/>
    <x v="1"/>
    <x v="3"/>
    <n v="100"/>
    <x v="2"/>
    <x v="1"/>
    <x v="1"/>
    <s v="TWh"/>
    <n v="15.662563093999999"/>
  </r>
  <r>
    <x v="1"/>
    <s v="BG33"/>
    <x v="1"/>
    <x v="3"/>
    <n v="100"/>
    <x v="2"/>
    <x v="1"/>
    <x v="1"/>
    <s v="TWh"/>
    <n v="33.874313825000002"/>
  </r>
  <r>
    <x v="1"/>
    <s v="BG34"/>
    <x v="1"/>
    <x v="3"/>
    <n v="100"/>
    <x v="2"/>
    <x v="1"/>
    <x v="1"/>
    <s v="TWh"/>
    <n v="15.119362947000001"/>
  </r>
  <r>
    <x v="1"/>
    <s v="BG41"/>
    <x v="1"/>
    <x v="3"/>
    <n v="100"/>
    <x v="2"/>
    <x v="1"/>
    <x v="1"/>
    <s v="TWh"/>
    <n v="6.8679547699999999"/>
  </r>
  <r>
    <x v="1"/>
    <s v="BG42"/>
    <x v="1"/>
    <x v="3"/>
    <n v="100"/>
    <x v="2"/>
    <x v="1"/>
    <x v="1"/>
    <s v="TWh"/>
    <n v="12.074513915000001"/>
  </r>
  <r>
    <x v="2"/>
    <s v="HR03"/>
    <x v="1"/>
    <x v="3"/>
    <n v="100"/>
    <x v="2"/>
    <x v="1"/>
    <x v="1"/>
    <s v="TWh"/>
    <n v="16.3858921"/>
  </r>
  <r>
    <x v="2"/>
    <s v="HR04"/>
    <x v="1"/>
    <x v="3"/>
    <n v="100"/>
    <x v="2"/>
    <x v="1"/>
    <x v="1"/>
    <s v="TWh"/>
    <n v="22.640761058999999"/>
  </r>
  <r>
    <x v="3"/>
    <s v="CY00"/>
    <x v="1"/>
    <x v="3"/>
    <n v="100"/>
    <x v="2"/>
    <x v="1"/>
    <x v="1"/>
    <s v="TWh"/>
    <n v="6.3625812350000004"/>
  </r>
  <r>
    <x v="23"/>
    <s v="CZ01"/>
    <x v="1"/>
    <x v="3"/>
    <n v="100"/>
    <x v="2"/>
    <x v="1"/>
    <x v="1"/>
    <s v="TWh"/>
    <n v="0.13797000000000001"/>
  </r>
  <r>
    <x v="23"/>
    <s v="CZ02"/>
    <x v="1"/>
    <x v="3"/>
    <n v="100"/>
    <x v="2"/>
    <x v="1"/>
    <x v="1"/>
    <s v="TWh"/>
    <n v="24.217153266"/>
  </r>
  <r>
    <x v="23"/>
    <s v="CZ03"/>
    <x v="1"/>
    <x v="3"/>
    <n v="100"/>
    <x v="2"/>
    <x v="1"/>
    <x v="1"/>
    <s v="TWh"/>
    <n v="22.776600742999999"/>
  </r>
  <r>
    <x v="23"/>
    <s v="CZ04"/>
    <x v="1"/>
    <x v="3"/>
    <n v="100"/>
    <x v="2"/>
    <x v="1"/>
    <x v="1"/>
    <s v="TWh"/>
    <n v="10.660211471"/>
  </r>
  <r>
    <x v="23"/>
    <s v="CZ05"/>
    <x v="1"/>
    <x v="3"/>
    <n v="100"/>
    <x v="2"/>
    <x v="1"/>
    <x v="1"/>
    <s v="TWh"/>
    <n v="12.23991"/>
  </r>
  <r>
    <x v="23"/>
    <s v="CZ06"/>
    <x v="1"/>
    <x v="3"/>
    <n v="100"/>
    <x v="2"/>
    <x v="1"/>
    <x v="1"/>
    <s v="TWh"/>
    <n v="13.074956034"/>
  </r>
  <r>
    <x v="23"/>
    <s v="CZ07"/>
    <x v="1"/>
    <x v="3"/>
    <n v="100"/>
    <x v="2"/>
    <x v="1"/>
    <x v="1"/>
    <s v="TWh"/>
    <n v="7.4457168710000001"/>
  </r>
  <r>
    <x v="23"/>
    <s v="CZ08"/>
    <x v="1"/>
    <x v="3"/>
    <n v="100"/>
    <x v="2"/>
    <x v="1"/>
    <x v="1"/>
    <s v="TWh"/>
    <n v="4.35095615"/>
  </r>
  <r>
    <x v="4"/>
    <s v="DK01"/>
    <x v="1"/>
    <x v="3"/>
    <n v="100"/>
    <x v="2"/>
    <x v="1"/>
    <x v="1"/>
    <s v="TWh"/>
    <n v="0"/>
  </r>
  <r>
    <x v="4"/>
    <s v="DK02"/>
    <x v="1"/>
    <x v="3"/>
    <n v="100"/>
    <x v="2"/>
    <x v="1"/>
    <x v="1"/>
    <s v="TWh"/>
    <n v="0"/>
  </r>
  <r>
    <x v="4"/>
    <s v="DK03"/>
    <x v="1"/>
    <x v="3"/>
    <n v="100"/>
    <x v="2"/>
    <x v="1"/>
    <x v="1"/>
    <s v="TWh"/>
    <n v="0"/>
  </r>
  <r>
    <x v="4"/>
    <s v="DK04"/>
    <x v="1"/>
    <x v="3"/>
    <n v="100"/>
    <x v="2"/>
    <x v="1"/>
    <x v="1"/>
    <s v="TWh"/>
    <n v="0"/>
  </r>
  <r>
    <x v="4"/>
    <s v="DK05"/>
    <x v="1"/>
    <x v="3"/>
    <n v="100"/>
    <x v="2"/>
    <x v="1"/>
    <x v="1"/>
    <s v="TWh"/>
    <n v="0"/>
  </r>
  <r>
    <x v="5"/>
    <s v="EE00"/>
    <x v="1"/>
    <x v="3"/>
    <n v="100"/>
    <x v="2"/>
    <x v="1"/>
    <x v="1"/>
    <s v="TWh"/>
    <n v="22.412711206000001"/>
  </r>
  <r>
    <x v="6"/>
    <s v="FI19"/>
    <x v="1"/>
    <x v="3"/>
    <n v="100"/>
    <x v="2"/>
    <x v="1"/>
    <x v="1"/>
    <s v="TWh"/>
    <n v="11.014875528999999"/>
  </r>
  <r>
    <x v="6"/>
    <s v="FI1B"/>
    <x v="1"/>
    <x v="3"/>
    <n v="100"/>
    <x v="2"/>
    <x v="1"/>
    <x v="1"/>
    <s v="TWh"/>
    <n v="2.956864055"/>
  </r>
  <r>
    <x v="6"/>
    <s v="FI1C"/>
    <x v="1"/>
    <x v="3"/>
    <n v="100"/>
    <x v="2"/>
    <x v="1"/>
    <x v="1"/>
    <s v="TWh"/>
    <n v="11.248260541000001"/>
  </r>
  <r>
    <x v="6"/>
    <s v="FI1D"/>
    <x v="1"/>
    <x v="3"/>
    <n v="100"/>
    <x v="2"/>
    <x v="1"/>
    <x v="1"/>
    <s v="TWh"/>
    <n v="13.833896209000001"/>
  </r>
  <r>
    <x v="6"/>
    <s v="FI20"/>
    <x v="1"/>
    <x v="3"/>
    <n v="100"/>
    <x v="2"/>
    <x v="1"/>
    <x v="1"/>
    <s v="TWh"/>
    <n v="0"/>
  </r>
  <r>
    <x v="7"/>
    <s v="FR10"/>
    <x v="1"/>
    <x v="3"/>
    <n v="100"/>
    <x v="2"/>
    <x v="1"/>
    <x v="1"/>
    <s v="TWh"/>
    <n v="12.097302353"/>
  </r>
  <r>
    <x v="7"/>
    <s v="FR21"/>
    <x v="1"/>
    <x v="3"/>
    <n v="100"/>
    <x v="2"/>
    <x v="1"/>
    <x v="1"/>
    <s v="TWh"/>
    <n v="72.482360318000005"/>
  </r>
  <r>
    <x v="7"/>
    <s v="FR22"/>
    <x v="1"/>
    <x v="3"/>
    <n v="100"/>
    <x v="2"/>
    <x v="1"/>
    <x v="1"/>
    <s v="TWh"/>
    <n v="20.133401366000001"/>
  </r>
  <r>
    <x v="7"/>
    <s v="FR23"/>
    <x v="1"/>
    <x v="3"/>
    <n v="100"/>
    <x v="2"/>
    <x v="1"/>
    <x v="1"/>
    <s v="TWh"/>
    <n v="0"/>
  </r>
  <r>
    <x v="7"/>
    <s v="FR24"/>
    <x v="1"/>
    <x v="3"/>
    <n v="100"/>
    <x v="2"/>
    <x v="1"/>
    <x v="1"/>
    <s v="TWh"/>
    <n v="66.614615772999997"/>
  </r>
  <r>
    <x v="7"/>
    <s v="FR25"/>
    <x v="1"/>
    <x v="3"/>
    <n v="100"/>
    <x v="2"/>
    <x v="1"/>
    <x v="1"/>
    <s v="TWh"/>
    <n v="0"/>
  </r>
  <r>
    <x v="7"/>
    <s v="FR26"/>
    <x v="1"/>
    <x v="3"/>
    <n v="100"/>
    <x v="2"/>
    <x v="1"/>
    <x v="1"/>
    <s v="TWh"/>
    <n v="87.452391288000001"/>
  </r>
  <r>
    <x v="7"/>
    <s v="FR30"/>
    <x v="1"/>
    <x v="3"/>
    <n v="100"/>
    <x v="2"/>
    <x v="1"/>
    <x v="1"/>
    <s v="TWh"/>
    <n v="11.381923378"/>
  </r>
  <r>
    <x v="7"/>
    <s v="FR41"/>
    <x v="1"/>
    <x v="3"/>
    <n v="100"/>
    <x v="2"/>
    <x v="1"/>
    <x v="1"/>
    <s v="TWh"/>
    <n v="44.720754311"/>
  </r>
  <r>
    <x v="7"/>
    <s v="FR42"/>
    <x v="1"/>
    <x v="3"/>
    <n v="100"/>
    <x v="2"/>
    <x v="1"/>
    <x v="1"/>
    <s v="TWh"/>
    <n v="2.8979110590000001"/>
  </r>
  <r>
    <x v="7"/>
    <s v="FR43"/>
    <x v="1"/>
    <x v="3"/>
    <n v="100"/>
    <x v="2"/>
    <x v="1"/>
    <x v="1"/>
    <s v="TWh"/>
    <n v="22.193757648999998"/>
  </r>
  <r>
    <x v="7"/>
    <s v="FR51"/>
    <x v="1"/>
    <x v="3"/>
    <n v="100"/>
    <x v="2"/>
    <x v="1"/>
    <x v="1"/>
    <s v="TWh"/>
    <n v="0"/>
  </r>
  <r>
    <x v="7"/>
    <s v="FR52"/>
    <x v="1"/>
    <x v="3"/>
    <n v="100"/>
    <x v="2"/>
    <x v="1"/>
    <x v="1"/>
    <s v="TWh"/>
    <n v="0"/>
  </r>
  <r>
    <x v="7"/>
    <s v="FR53"/>
    <x v="1"/>
    <x v="3"/>
    <n v="100"/>
    <x v="2"/>
    <x v="1"/>
    <x v="1"/>
    <s v="TWh"/>
    <n v="0"/>
  </r>
  <r>
    <x v="7"/>
    <s v="FR61"/>
    <x v="1"/>
    <x v="3"/>
    <n v="100"/>
    <x v="2"/>
    <x v="1"/>
    <x v="1"/>
    <s v="TWh"/>
    <n v="51.452276134000002"/>
  </r>
  <r>
    <x v="7"/>
    <s v="FR62"/>
    <x v="1"/>
    <x v="3"/>
    <n v="100"/>
    <x v="2"/>
    <x v="1"/>
    <x v="1"/>
    <s v="TWh"/>
    <n v="81.450557834999998"/>
  </r>
  <r>
    <x v="7"/>
    <s v="FR63"/>
    <x v="1"/>
    <x v="3"/>
    <n v="100"/>
    <x v="2"/>
    <x v="1"/>
    <x v="1"/>
    <s v="TWh"/>
    <n v="32.658691232999999"/>
  </r>
  <r>
    <x v="7"/>
    <s v="FR71"/>
    <x v="1"/>
    <x v="3"/>
    <n v="100"/>
    <x v="2"/>
    <x v="1"/>
    <x v="1"/>
    <s v="TWh"/>
    <n v="18.963529412"/>
  </r>
  <r>
    <x v="7"/>
    <s v="FR72"/>
    <x v="1"/>
    <x v="3"/>
    <n v="100"/>
    <x v="2"/>
    <x v="1"/>
    <x v="1"/>
    <s v="TWh"/>
    <n v="40.150466811999998"/>
  </r>
  <r>
    <x v="7"/>
    <s v="FR81"/>
    <x v="1"/>
    <x v="3"/>
    <n v="100"/>
    <x v="2"/>
    <x v="1"/>
    <x v="1"/>
    <s v="TWh"/>
    <n v="10.951870558"/>
  </r>
  <r>
    <x v="7"/>
    <s v="FR82"/>
    <x v="1"/>
    <x v="3"/>
    <n v="100"/>
    <x v="2"/>
    <x v="1"/>
    <x v="1"/>
    <s v="TWh"/>
    <n v="10.39710792"/>
  </r>
  <r>
    <x v="7"/>
    <s v="FR83"/>
    <x v="1"/>
    <x v="3"/>
    <n v="100"/>
    <x v="2"/>
    <x v="1"/>
    <x v="1"/>
    <s v="TWh"/>
    <n v="1.6881816009999999"/>
  </r>
  <r>
    <x v="8"/>
    <s v="DEC0"/>
    <x v="1"/>
    <x v="3"/>
    <n v="100"/>
    <x v="2"/>
    <x v="1"/>
    <x v="1"/>
    <s v="TWh"/>
    <n v="0.63753734100000004"/>
  </r>
  <r>
    <x v="8"/>
    <s v="DE11"/>
    <x v="1"/>
    <x v="3"/>
    <n v="100"/>
    <x v="2"/>
    <x v="1"/>
    <x v="1"/>
    <s v="TWh"/>
    <n v="4.5859517869999999"/>
  </r>
  <r>
    <x v="8"/>
    <s v="DE12"/>
    <x v="1"/>
    <x v="3"/>
    <n v="100"/>
    <x v="2"/>
    <x v="1"/>
    <x v="1"/>
    <s v="TWh"/>
    <n v="0"/>
  </r>
  <r>
    <x v="8"/>
    <s v="DE13"/>
    <x v="1"/>
    <x v="3"/>
    <n v="100"/>
    <x v="2"/>
    <x v="1"/>
    <x v="1"/>
    <s v="TWh"/>
    <n v="3.2256896469999998"/>
  </r>
  <r>
    <x v="8"/>
    <s v="DE14"/>
    <x v="1"/>
    <x v="3"/>
    <n v="100"/>
    <x v="2"/>
    <x v="1"/>
    <x v="1"/>
    <s v="TWh"/>
    <n v="5.2265568870000001"/>
  </r>
  <r>
    <x v="8"/>
    <s v="DE21"/>
    <x v="1"/>
    <x v="3"/>
    <n v="100"/>
    <x v="2"/>
    <x v="1"/>
    <x v="1"/>
    <s v="TWh"/>
    <n v="12.351046864000001"/>
  </r>
  <r>
    <x v="8"/>
    <s v="DE22"/>
    <x v="1"/>
    <x v="3"/>
    <n v="100"/>
    <x v="2"/>
    <x v="1"/>
    <x v="1"/>
    <s v="TWh"/>
    <n v="12.696331765"/>
  </r>
  <r>
    <x v="8"/>
    <s v="DE23"/>
    <x v="1"/>
    <x v="3"/>
    <n v="100"/>
    <x v="2"/>
    <x v="1"/>
    <x v="1"/>
    <s v="TWh"/>
    <n v="3.0898081990000001"/>
  </r>
  <r>
    <x v="8"/>
    <s v="DE24"/>
    <x v="1"/>
    <x v="3"/>
    <n v="100"/>
    <x v="2"/>
    <x v="1"/>
    <x v="1"/>
    <s v="TWh"/>
    <n v="1.221741017"/>
  </r>
  <r>
    <x v="8"/>
    <s v="DE25"/>
    <x v="1"/>
    <x v="3"/>
    <n v="100"/>
    <x v="2"/>
    <x v="1"/>
    <x v="1"/>
    <s v="TWh"/>
    <n v="2.331982853"/>
  </r>
  <r>
    <x v="8"/>
    <s v="DE26"/>
    <x v="1"/>
    <x v="3"/>
    <n v="100"/>
    <x v="2"/>
    <x v="1"/>
    <x v="1"/>
    <s v="TWh"/>
    <n v="2.6534490879999999"/>
  </r>
  <r>
    <x v="8"/>
    <s v="DE27"/>
    <x v="1"/>
    <x v="3"/>
    <n v="100"/>
    <x v="2"/>
    <x v="1"/>
    <x v="1"/>
    <s v="TWh"/>
    <n v="9.1961373500000008"/>
  </r>
  <r>
    <x v="8"/>
    <s v="DE30"/>
    <x v="1"/>
    <x v="3"/>
    <n v="100"/>
    <x v="2"/>
    <x v="1"/>
    <x v="1"/>
    <s v="TWh"/>
    <n v="5.6867147999999999E-2"/>
  </r>
  <r>
    <x v="8"/>
    <s v="DE40"/>
    <x v="1"/>
    <x v="3"/>
    <n v="100"/>
    <x v="2"/>
    <x v="1"/>
    <x v="1"/>
    <s v="TWh"/>
    <n v="43.576750795999999"/>
  </r>
  <r>
    <x v="8"/>
    <s v="DE50"/>
    <x v="1"/>
    <x v="3"/>
    <n v="100"/>
    <x v="2"/>
    <x v="1"/>
    <x v="1"/>
    <s v="TWh"/>
    <n v="2.8888675999999999E-2"/>
  </r>
  <r>
    <x v="8"/>
    <s v="DE60"/>
    <x v="1"/>
    <x v="3"/>
    <n v="100"/>
    <x v="2"/>
    <x v="1"/>
    <x v="1"/>
    <s v="TWh"/>
    <n v="0.285927504"/>
  </r>
  <r>
    <x v="8"/>
    <s v="DE71"/>
    <x v="1"/>
    <x v="3"/>
    <n v="100"/>
    <x v="2"/>
    <x v="1"/>
    <x v="1"/>
    <s v="TWh"/>
    <n v="0"/>
  </r>
  <r>
    <x v="8"/>
    <s v="DE72"/>
    <x v="1"/>
    <x v="3"/>
    <n v="100"/>
    <x v="2"/>
    <x v="1"/>
    <x v="1"/>
    <s v="TWh"/>
    <n v="0"/>
  </r>
  <r>
    <x v="8"/>
    <s v="DE73"/>
    <x v="1"/>
    <x v="3"/>
    <n v="100"/>
    <x v="2"/>
    <x v="1"/>
    <x v="1"/>
    <s v="TWh"/>
    <n v="3.6131499030000001"/>
  </r>
  <r>
    <x v="8"/>
    <s v="DE80"/>
    <x v="1"/>
    <x v="3"/>
    <n v="100"/>
    <x v="2"/>
    <x v="1"/>
    <x v="1"/>
    <s v="TWh"/>
    <n v="21.309681819000001"/>
  </r>
  <r>
    <x v="8"/>
    <s v="DE91"/>
    <x v="1"/>
    <x v="3"/>
    <n v="100"/>
    <x v="2"/>
    <x v="1"/>
    <x v="1"/>
    <s v="TWh"/>
    <n v="16.48055592"/>
  </r>
  <r>
    <x v="8"/>
    <s v="DE92"/>
    <x v="1"/>
    <x v="3"/>
    <n v="100"/>
    <x v="2"/>
    <x v="1"/>
    <x v="1"/>
    <s v="TWh"/>
    <n v="16.004030398000001"/>
  </r>
  <r>
    <x v="8"/>
    <s v="DE93"/>
    <x v="1"/>
    <x v="3"/>
    <n v="100"/>
    <x v="2"/>
    <x v="1"/>
    <x v="1"/>
    <s v="TWh"/>
    <n v="26.780382794000001"/>
  </r>
  <r>
    <x v="8"/>
    <s v="DE94"/>
    <x v="1"/>
    <x v="3"/>
    <n v="100"/>
    <x v="2"/>
    <x v="1"/>
    <x v="1"/>
    <s v="TWh"/>
    <n v="15.120816353"/>
  </r>
  <r>
    <x v="8"/>
    <s v="DEA1"/>
    <x v="1"/>
    <x v="3"/>
    <n v="100"/>
    <x v="2"/>
    <x v="1"/>
    <x v="1"/>
    <s v="TWh"/>
    <n v="3.5689157869999999"/>
  </r>
  <r>
    <x v="8"/>
    <s v="DEA2"/>
    <x v="1"/>
    <x v="3"/>
    <n v="100"/>
    <x v="2"/>
    <x v="1"/>
    <x v="1"/>
    <s v="TWh"/>
    <n v="3.8638672409999999"/>
  </r>
  <r>
    <x v="8"/>
    <s v="DEA3"/>
    <x v="1"/>
    <x v="3"/>
    <n v="100"/>
    <x v="2"/>
    <x v="1"/>
    <x v="1"/>
    <s v="TWh"/>
    <n v="20.931744640000002"/>
  </r>
  <r>
    <x v="8"/>
    <s v="DEA4"/>
    <x v="1"/>
    <x v="3"/>
    <n v="100"/>
    <x v="2"/>
    <x v="1"/>
    <x v="1"/>
    <s v="TWh"/>
    <n v="9.094406373"/>
  </r>
  <r>
    <x v="8"/>
    <s v="DEA5"/>
    <x v="1"/>
    <x v="3"/>
    <n v="100"/>
    <x v="2"/>
    <x v="1"/>
    <x v="1"/>
    <s v="TWh"/>
    <n v="4.7845192599999997"/>
  </r>
  <r>
    <x v="8"/>
    <s v="DEB1"/>
    <x v="1"/>
    <x v="3"/>
    <n v="100"/>
    <x v="2"/>
    <x v="1"/>
    <x v="1"/>
    <s v="TWh"/>
    <n v="2.2943068009999998"/>
  </r>
  <r>
    <x v="8"/>
    <s v="DEB2"/>
    <x v="1"/>
    <x v="3"/>
    <n v="100"/>
    <x v="2"/>
    <x v="1"/>
    <x v="1"/>
    <s v="TWh"/>
    <n v="2.5893185879999998"/>
  </r>
  <r>
    <x v="8"/>
    <s v="DEB3"/>
    <x v="1"/>
    <x v="3"/>
    <n v="100"/>
    <x v="2"/>
    <x v="1"/>
    <x v="1"/>
    <s v="TWh"/>
    <n v="3.082564949"/>
  </r>
  <r>
    <x v="8"/>
    <s v="DED2"/>
    <x v="1"/>
    <x v="3"/>
    <n v="100"/>
    <x v="2"/>
    <x v="1"/>
    <x v="1"/>
    <s v="TWh"/>
    <n v="13.414266695"/>
  </r>
  <r>
    <x v="8"/>
    <s v="DED4"/>
    <x v="1"/>
    <x v="3"/>
    <n v="100"/>
    <x v="2"/>
    <x v="1"/>
    <x v="1"/>
    <s v="TWh"/>
    <n v="13.365782156"/>
  </r>
  <r>
    <x v="8"/>
    <s v="DED5"/>
    <x v="1"/>
    <x v="3"/>
    <n v="100"/>
    <x v="2"/>
    <x v="1"/>
    <x v="1"/>
    <s v="TWh"/>
    <n v="13.665769933"/>
  </r>
  <r>
    <x v="8"/>
    <s v="DEE0"/>
    <x v="1"/>
    <x v="3"/>
    <n v="100"/>
    <x v="2"/>
    <x v="1"/>
    <x v="1"/>
    <s v="TWh"/>
    <n v="59.167095379000003"/>
  </r>
  <r>
    <x v="8"/>
    <s v="DEF0"/>
    <x v="1"/>
    <x v="3"/>
    <n v="100"/>
    <x v="2"/>
    <x v="1"/>
    <x v="1"/>
    <s v="TWh"/>
    <n v="2.5830451889999999"/>
  </r>
  <r>
    <x v="8"/>
    <s v="DEG0"/>
    <x v="1"/>
    <x v="3"/>
    <n v="100"/>
    <x v="2"/>
    <x v="1"/>
    <x v="1"/>
    <s v="TWh"/>
    <n v="25.334472100999999"/>
  </r>
  <r>
    <x v="9"/>
    <s v="EL30"/>
    <x v="1"/>
    <x v="3"/>
    <n v="100"/>
    <x v="2"/>
    <x v="1"/>
    <x v="1"/>
    <s v="TWh"/>
    <n v="3.786875207"/>
  </r>
  <r>
    <x v="9"/>
    <s v="EL41"/>
    <x v="1"/>
    <x v="3"/>
    <n v="100"/>
    <x v="2"/>
    <x v="1"/>
    <x v="1"/>
    <s v="TWh"/>
    <n v="2.6244996619999998"/>
  </r>
  <r>
    <x v="9"/>
    <s v="EL42"/>
    <x v="1"/>
    <x v="3"/>
    <n v="100"/>
    <x v="2"/>
    <x v="1"/>
    <x v="1"/>
    <s v="TWh"/>
    <n v="2.7830133529999999"/>
  </r>
  <r>
    <x v="9"/>
    <s v="EL43"/>
    <x v="1"/>
    <x v="3"/>
    <n v="100"/>
    <x v="2"/>
    <x v="1"/>
    <x v="1"/>
    <s v="TWh"/>
    <n v="13.104377494"/>
  </r>
  <r>
    <x v="9"/>
    <s v="EL51"/>
    <x v="1"/>
    <x v="3"/>
    <n v="100"/>
    <x v="2"/>
    <x v="1"/>
    <x v="1"/>
    <s v="TWh"/>
    <n v="20.487421080000001"/>
  </r>
  <r>
    <x v="9"/>
    <s v="EL52"/>
    <x v="1"/>
    <x v="3"/>
    <n v="100"/>
    <x v="2"/>
    <x v="1"/>
    <x v="1"/>
    <s v="TWh"/>
    <n v="13.452818956"/>
  </r>
  <r>
    <x v="9"/>
    <s v="EL53"/>
    <x v="1"/>
    <x v="3"/>
    <n v="100"/>
    <x v="2"/>
    <x v="1"/>
    <x v="1"/>
    <s v="TWh"/>
    <n v="4.4124970269999997"/>
  </r>
  <r>
    <x v="9"/>
    <s v="EL54"/>
    <x v="1"/>
    <x v="3"/>
    <n v="100"/>
    <x v="2"/>
    <x v="1"/>
    <x v="1"/>
    <s v="TWh"/>
    <n v="5.5115225690000003"/>
  </r>
  <r>
    <x v="9"/>
    <s v="EL61"/>
    <x v="1"/>
    <x v="3"/>
    <n v="100"/>
    <x v="2"/>
    <x v="1"/>
    <x v="1"/>
    <s v="TWh"/>
    <n v="6.2897732069999996"/>
  </r>
  <r>
    <x v="9"/>
    <s v="EL62"/>
    <x v="1"/>
    <x v="3"/>
    <n v="100"/>
    <x v="2"/>
    <x v="1"/>
    <x v="1"/>
    <s v="TWh"/>
    <n v="3.111997578"/>
  </r>
  <r>
    <x v="9"/>
    <s v="EL63"/>
    <x v="1"/>
    <x v="3"/>
    <n v="100"/>
    <x v="2"/>
    <x v="1"/>
    <x v="1"/>
    <s v="TWh"/>
    <n v="15.909559274999999"/>
  </r>
  <r>
    <x v="9"/>
    <s v="EL64"/>
    <x v="1"/>
    <x v="3"/>
    <n v="100"/>
    <x v="2"/>
    <x v="1"/>
    <x v="1"/>
    <s v="TWh"/>
    <n v="14.473871213000001"/>
  </r>
  <r>
    <x v="9"/>
    <s v="EL65"/>
    <x v="1"/>
    <x v="3"/>
    <n v="100"/>
    <x v="2"/>
    <x v="1"/>
    <x v="1"/>
    <s v="TWh"/>
    <n v="27.138711121"/>
  </r>
  <r>
    <x v="24"/>
    <s v="HU10"/>
    <x v="1"/>
    <x v="3"/>
    <n v="100"/>
    <x v="2"/>
    <x v="1"/>
    <x v="1"/>
    <s v="TWh"/>
    <n v="7.1458315150000002"/>
  </r>
  <r>
    <x v="24"/>
    <s v="HU21"/>
    <x v="1"/>
    <x v="3"/>
    <n v="100"/>
    <x v="2"/>
    <x v="1"/>
    <x v="1"/>
    <s v="TWh"/>
    <n v="36.443136512999999"/>
  </r>
  <r>
    <x v="24"/>
    <s v="HU22"/>
    <x v="1"/>
    <x v="3"/>
    <n v="100"/>
    <x v="2"/>
    <x v="1"/>
    <x v="1"/>
    <s v="TWh"/>
    <n v="19.388092734000001"/>
  </r>
  <r>
    <x v="24"/>
    <s v="HU23"/>
    <x v="1"/>
    <x v="3"/>
    <n v="100"/>
    <x v="2"/>
    <x v="1"/>
    <x v="1"/>
    <s v="TWh"/>
    <n v="50.159406046000001"/>
  </r>
  <r>
    <x v="24"/>
    <s v="HU31"/>
    <x v="1"/>
    <x v="3"/>
    <n v="100"/>
    <x v="2"/>
    <x v="1"/>
    <x v="1"/>
    <s v="TWh"/>
    <n v="0"/>
  </r>
  <r>
    <x v="24"/>
    <s v="HU32"/>
    <x v="1"/>
    <x v="3"/>
    <n v="100"/>
    <x v="2"/>
    <x v="1"/>
    <x v="1"/>
    <s v="TWh"/>
    <n v="0"/>
  </r>
  <r>
    <x v="24"/>
    <s v="HU33"/>
    <x v="1"/>
    <x v="3"/>
    <n v="100"/>
    <x v="2"/>
    <x v="1"/>
    <x v="1"/>
    <s v="TWh"/>
    <n v="29.426535019999999"/>
  </r>
  <r>
    <x v="10"/>
    <s v="IE01"/>
    <x v="1"/>
    <x v="3"/>
    <n v="100"/>
    <x v="2"/>
    <x v="1"/>
    <x v="1"/>
    <s v="TWh"/>
    <n v="0"/>
  </r>
  <r>
    <x v="10"/>
    <s v="IE02"/>
    <x v="1"/>
    <x v="3"/>
    <n v="100"/>
    <x v="2"/>
    <x v="1"/>
    <x v="1"/>
    <s v="TWh"/>
    <n v="0"/>
  </r>
  <r>
    <x v="11"/>
    <s v="ITC1"/>
    <x v="1"/>
    <x v="3"/>
    <n v="100"/>
    <x v="2"/>
    <x v="1"/>
    <x v="1"/>
    <s v="TWh"/>
    <n v="3.6891169810000002"/>
  </r>
  <r>
    <x v="11"/>
    <s v="ITC2"/>
    <x v="1"/>
    <x v="3"/>
    <n v="100"/>
    <x v="2"/>
    <x v="1"/>
    <x v="1"/>
    <s v="TWh"/>
    <n v="1.0307230789999999"/>
  </r>
  <r>
    <x v="11"/>
    <s v="ITC3"/>
    <x v="1"/>
    <x v="3"/>
    <n v="100"/>
    <x v="2"/>
    <x v="1"/>
    <x v="1"/>
    <s v="TWh"/>
    <n v="0.33949698499999997"/>
  </r>
  <r>
    <x v="11"/>
    <s v="ITC4"/>
    <x v="1"/>
    <x v="3"/>
    <n v="100"/>
    <x v="2"/>
    <x v="1"/>
    <x v="1"/>
    <s v="TWh"/>
    <n v="6.0710000800000001"/>
  </r>
  <r>
    <x v="11"/>
    <s v="ITF1"/>
    <x v="1"/>
    <x v="3"/>
    <n v="100"/>
    <x v="2"/>
    <x v="1"/>
    <x v="1"/>
    <s v="TWh"/>
    <n v="3.2233906110000001"/>
  </r>
  <r>
    <x v="11"/>
    <s v="ITF2"/>
    <x v="1"/>
    <x v="3"/>
    <n v="100"/>
    <x v="2"/>
    <x v="1"/>
    <x v="1"/>
    <s v="TWh"/>
    <n v="5.8643267899999998"/>
  </r>
  <r>
    <x v="11"/>
    <s v="ITF3"/>
    <x v="1"/>
    <x v="3"/>
    <n v="100"/>
    <x v="2"/>
    <x v="1"/>
    <x v="1"/>
    <s v="TWh"/>
    <n v="7.3789760449999999"/>
  </r>
  <r>
    <x v="11"/>
    <s v="ITF4"/>
    <x v="1"/>
    <x v="3"/>
    <n v="100"/>
    <x v="2"/>
    <x v="1"/>
    <x v="1"/>
    <s v="TWh"/>
    <n v="85.455382044000004"/>
  </r>
  <r>
    <x v="11"/>
    <s v="ITF5"/>
    <x v="1"/>
    <x v="3"/>
    <n v="100"/>
    <x v="2"/>
    <x v="1"/>
    <x v="1"/>
    <s v="TWh"/>
    <n v="19.284957577"/>
  </r>
  <r>
    <x v="11"/>
    <s v="ITF6"/>
    <x v="1"/>
    <x v="3"/>
    <n v="100"/>
    <x v="2"/>
    <x v="1"/>
    <x v="1"/>
    <s v="TWh"/>
    <n v="13.76863927"/>
  </r>
  <r>
    <x v="11"/>
    <s v="ITG1"/>
    <x v="1"/>
    <x v="3"/>
    <n v="100"/>
    <x v="2"/>
    <x v="1"/>
    <x v="1"/>
    <s v="TWh"/>
    <n v="55.408078728"/>
  </r>
  <r>
    <x v="11"/>
    <s v="ITG2"/>
    <x v="1"/>
    <x v="3"/>
    <n v="100"/>
    <x v="2"/>
    <x v="1"/>
    <x v="1"/>
    <s v="TWh"/>
    <n v="51.752640776"/>
  </r>
  <r>
    <x v="11"/>
    <s v="ITH1"/>
    <x v="1"/>
    <x v="3"/>
    <n v="100"/>
    <x v="2"/>
    <x v="1"/>
    <x v="1"/>
    <s v="TWh"/>
    <n v="1.3995964299999999"/>
  </r>
  <r>
    <x v="11"/>
    <s v="ITH2"/>
    <x v="1"/>
    <x v="3"/>
    <n v="100"/>
    <x v="2"/>
    <x v="1"/>
    <x v="1"/>
    <s v="TWh"/>
    <n v="0.66661367800000004"/>
  </r>
  <r>
    <x v="11"/>
    <s v="ITH3"/>
    <x v="1"/>
    <x v="3"/>
    <n v="100"/>
    <x v="2"/>
    <x v="1"/>
    <x v="1"/>
    <s v="TWh"/>
    <n v="0"/>
  </r>
  <r>
    <x v="11"/>
    <s v="ITH4"/>
    <x v="1"/>
    <x v="3"/>
    <n v="100"/>
    <x v="2"/>
    <x v="1"/>
    <x v="1"/>
    <s v="TWh"/>
    <n v="0.99011513399999995"/>
  </r>
  <r>
    <x v="11"/>
    <s v="ITH5"/>
    <x v="1"/>
    <x v="3"/>
    <n v="100"/>
    <x v="2"/>
    <x v="1"/>
    <x v="1"/>
    <s v="TWh"/>
    <n v="0"/>
  </r>
  <r>
    <x v="11"/>
    <s v="ITI1"/>
    <x v="1"/>
    <x v="3"/>
    <n v="100"/>
    <x v="2"/>
    <x v="1"/>
    <x v="1"/>
    <s v="TWh"/>
    <n v="10.013902992"/>
  </r>
  <r>
    <x v="11"/>
    <s v="ITI2"/>
    <x v="1"/>
    <x v="3"/>
    <n v="100"/>
    <x v="2"/>
    <x v="1"/>
    <x v="1"/>
    <s v="TWh"/>
    <n v="3.414327766"/>
  </r>
  <r>
    <x v="11"/>
    <s v="ITI3"/>
    <x v="1"/>
    <x v="3"/>
    <n v="100"/>
    <x v="2"/>
    <x v="1"/>
    <x v="1"/>
    <s v="TWh"/>
    <n v="7.404497729"/>
  </r>
  <r>
    <x v="11"/>
    <s v="ITI4"/>
    <x v="1"/>
    <x v="3"/>
    <n v="100"/>
    <x v="2"/>
    <x v="1"/>
    <x v="1"/>
    <s v="TWh"/>
    <n v="8.4243399879999998"/>
  </r>
  <r>
    <x v="11"/>
    <s v="SM00"/>
    <x v="1"/>
    <x v="3"/>
    <n v="100"/>
    <x v="2"/>
    <x v="1"/>
    <x v="1"/>
    <s v="TWh"/>
    <n v="2.7686753000000001E-2"/>
  </r>
  <r>
    <x v="12"/>
    <s v="LV00"/>
    <x v="1"/>
    <x v="3"/>
    <n v="100"/>
    <x v="2"/>
    <x v="1"/>
    <x v="1"/>
    <s v="TWh"/>
    <n v="40.879003765"/>
  </r>
  <r>
    <x v="13"/>
    <s v="LT00"/>
    <x v="1"/>
    <x v="3"/>
    <n v="100"/>
    <x v="2"/>
    <x v="1"/>
    <x v="1"/>
    <s v="TWh"/>
    <n v="37.321767160999997"/>
  </r>
  <r>
    <x v="25"/>
    <s v="LU00"/>
    <x v="1"/>
    <x v="3"/>
    <n v="100"/>
    <x v="2"/>
    <x v="1"/>
    <x v="1"/>
    <s v="TWh"/>
    <n v="1.7447325126050406"/>
  </r>
  <r>
    <x v="14"/>
    <s v="MT00"/>
    <x v="1"/>
    <x v="3"/>
    <n v="100"/>
    <x v="2"/>
    <x v="1"/>
    <x v="1"/>
    <s v="TWh"/>
    <n v="5.0813538999999998E-2"/>
  </r>
  <r>
    <x v="15"/>
    <s v="NL11"/>
    <x v="1"/>
    <x v="3"/>
    <n v="100"/>
    <x v="2"/>
    <x v="1"/>
    <x v="1"/>
    <s v="TWh"/>
    <n v="0"/>
  </r>
  <r>
    <x v="15"/>
    <s v="NL12"/>
    <x v="1"/>
    <x v="3"/>
    <n v="100"/>
    <x v="2"/>
    <x v="1"/>
    <x v="1"/>
    <s v="TWh"/>
    <n v="0"/>
  </r>
  <r>
    <x v="15"/>
    <s v="NL13"/>
    <x v="1"/>
    <x v="3"/>
    <n v="100"/>
    <x v="2"/>
    <x v="1"/>
    <x v="1"/>
    <s v="TWh"/>
    <n v="0"/>
  </r>
  <r>
    <x v="15"/>
    <s v="NL21"/>
    <x v="1"/>
    <x v="3"/>
    <n v="100"/>
    <x v="2"/>
    <x v="1"/>
    <x v="1"/>
    <s v="TWh"/>
    <n v="1.9151580189999999"/>
  </r>
  <r>
    <x v="15"/>
    <s v="NL22"/>
    <x v="1"/>
    <x v="3"/>
    <n v="100"/>
    <x v="2"/>
    <x v="1"/>
    <x v="1"/>
    <s v="TWh"/>
    <n v="4.7347477939999996"/>
  </r>
  <r>
    <x v="15"/>
    <s v="NL23"/>
    <x v="1"/>
    <x v="3"/>
    <n v="100"/>
    <x v="2"/>
    <x v="1"/>
    <x v="1"/>
    <s v="TWh"/>
    <n v="0"/>
  </r>
  <r>
    <x v="15"/>
    <s v="NL31"/>
    <x v="1"/>
    <x v="3"/>
    <n v="100"/>
    <x v="2"/>
    <x v="1"/>
    <x v="1"/>
    <s v="TWh"/>
    <n v="0"/>
  </r>
  <r>
    <x v="15"/>
    <s v="NL32"/>
    <x v="1"/>
    <x v="3"/>
    <n v="100"/>
    <x v="2"/>
    <x v="1"/>
    <x v="1"/>
    <s v="TWh"/>
    <n v="0"/>
  </r>
  <r>
    <x v="15"/>
    <s v="NL33"/>
    <x v="1"/>
    <x v="3"/>
    <n v="100"/>
    <x v="2"/>
    <x v="1"/>
    <x v="1"/>
    <s v="TWh"/>
    <n v="0"/>
  </r>
  <r>
    <x v="15"/>
    <s v="NL34"/>
    <x v="1"/>
    <x v="3"/>
    <n v="100"/>
    <x v="2"/>
    <x v="1"/>
    <x v="1"/>
    <s v="TWh"/>
    <n v="0"/>
  </r>
  <r>
    <x v="15"/>
    <s v="NL41"/>
    <x v="1"/>
    <x v="3"/>
    <n v="100"/>
    <x v="2"/>
    <x v="1"/>
    <x v="1"/>
    <s v="TWh"/>
    <n v="0"/>
  </r>
  <r>
    <x v="15"/>
    <s v="NL42"/>
    <x v="1"/>
    <x v="3"/>
    <n v="100"/>
    <x v="2"/>
    <x v="1"/>
    <x v="1"/>
    <s v="TWh"/>
    <n v="4.2573600000000003"/>
  </r>
  <r>
    <x v="16"/>
    <s v="PL11"/>
    <x v="1"/>
    <x v="3"/>
    <n v="100"/>
    <x v="2"/>
    <x v="1"/>
    <x v="1"/>
    <s v="TWh"/>
    <n v="34.976218793000001"/>
  </r>
  <r>
    <x v="16"/>
    <s v="PL12"/>
    <x v="1"/>
    <x v="3"/>
    <n v="100"/>
    <x v="2"/>
    <x v="1"/>
    <x v="1"/>
    <s v="TWh"/>
    <n v="33.900704199000003"/>
  </r>
  <r>
    <x v="16"/>
    <s v="PL21"/>
    <x v="1"/>
    <x v="3"/>
    <n v="100"/>
    <x v="2"/>
    <x v="1"/>
    <x v="1"/>
    <s v="TWh"/>
    <n v="12.7692239"/>
  </r>
  <r>
    <x v="16"/>
    <s v="PL22"/>
    <x v="1"/>
    <x v="3"/>
    <n v="100"/>
    <x v="2"/>
    <x v="1"/>
    <x v="1"/>
    <s v="TWh"/>
    <n v="11.024272516"/>
  </r>
  <r>
    <x v="16"/>
    <s v="PL31"/>
    <x v="1"/>
    <x v="3"/>
    <n v="100"/>
    <x v="2"/>
    <x v="1"/>
    <x v="1"/>
    <s v="TWh"/>
    <n v="12.345893875"/>
  </r>
  <r>
    <x v="16"/>
    <s v="PL32"/>
    <x v="1"/>
    <x v="3"/>
    <n v="100"/>
    <x v="2"/>
    <x v="1"/>
    <x v="1"/>
    <s v="TWh"/>
    <n v="20.747941086000001"/>
  </r>
  <r>
    <x v="16"/>
    <s v="PL33"/>
    <x v="1"/>
    <x v="3"/>
    <n v="100"/>
    <x v="2"/>
    <x v="1"/>
    <x v="1"/>
    <s v="TWh"/>
    <n v="21.390553299"/>
  </r>
  <r>
    <x v="16"/>
    <s v="PL34"/>
    <x v="1"/>
    <x v="3"/>
    <n v="100"/>
    <x v="2"/>
    <x v="1"/>
    <x v="1"/>
    <s v="TWh"/>
    <n v="0"/>
  </r>
  <r>
    <x v="16"/>
    <s v="PL41"/>
    <x v="1"/>
    <x v="3"/>
    <n v="100"/>
    <x v="2"/>
    <x v="1"/>
    <x v="1"/>
    <s v="TWh"/>
    <n v="30.851367353000001"/>
  </r>
  <r>
    <x v="16"/>
    <s v="PL42"/>
    <x v="1"/>
    <x v="3"/>
    <n v="100"/>
    <x v="2"/>
    <x v="1"/>
    <x v="1"/>
    <s v="TWh"/>
    <n v="19.275243233000001"/>
  </r>
  <r>
    <x v="16"/>
    <s v="PL43"/>
    <x v="1"/>
    <x v="3"/>
    <n v="100"/>
    <x v="2"/>
    <x v="1"/>
    <x v="1"/>
    <s v="TWh"/>
    <n v="17.252592664000002"/>
  </r>
  <r>
    <x v="16"/>
    <s v="PL51"/>
    <x v="1"/>
    <x v="3"/>
    <n v="100"/>
    <x v="2"/>
    <x v="1"/>
    <x v="1"/>
    <s v="TWh"/>
    <n v="35.042737500000001"/>
  </r>
  <r>
    <x v="16"/>
    <s v="PL52"/>
    <x v="1"/>
    <x v="3"/>
    <n v="100"/>
    <x v="2"/>
    <x v="1"/>
    <x v="1"/>
    <s v="TWh"/>
    <n v="11.170648941"/>
  </r>
  <r>
    <x v="16"/>
    <s v="PL61"/>
    <x v="1"/>
    <x v="3"/>
    <n v="100"/>
    <x v="2"/>
    <x v="1"/>
    <x v="1"/>
    <s v="TWh"/>
    <n v="0"/>
  </r>
  <r>
    <x v="16"/>
    <s v="PL62"/>
    <x v="1"/>
    <x v="3"/>
    <n v="100"/>
    <x v="2"/>
    <x v="1"/>
    <x v="1"/>
    <s v="TWh"/>
    <n v="0"/>
  </r>
  <r>
    <x v="16"/>
    <s v="PL63"/>
    <x v="1"/>
    <x v="3"/>
    <n v="100"/>
    <x v="2"/>
    <x v="1"/>
    <x v="1"/>
    <s v="TWh"/>
    <n v="0"/>
  </r>
  <r>
    <x v="17"/>
    <s v="PT11"/>
    <x v="1"/>
    <x v="3"/>
    <n v="100"/>
    <x v="2"/>
    <x v="1"/>
    <x v="1"/>
    <s v="TWh"/>
    <n v="17.314011764"/>
  </r>
  <r>
    <x v="17"/>
    <s v="PT15"/>
    <x v="1"/>
    <x v="3"/>
    <n v="100"/>
    <x v="2"/>
    <x v="1"/>
    <x v="1"/>
    <s v="TWh"/>
    <n v="3.868545589"/>
  </r>
  <r>
    <x v="17"/>
    <s v="PT16"/>
    <x v="1"/>
    <x v="3"/>
    <n v="100"/>
    <x v="2"/>
    <x v="1"/>
    <x v="1"/>
    <s v="TWh"/>
    <n v="10.583052618"/>
  </r>
  <r>
    <x v="17"/>
    <s v="PT17"/>
    <x v="1"/>
    <x v="3"/>
    <n v="100"/>
    <x v="2"/>
    <x v="1"/>
    <x v="1"/>
    <s v="TWh"/>
    <n v="2.6310731839999999"/>
  </r>
  <r>
    <x v="17"/>
    <s v="PT18"/>
    <x v="1"/>
    <x v="3"/>
    <n v="100"/>
    <x v="2"/>
    <x v="1"/>
    <x v="1"/>
    <s v="TWh"/>
    <n v="38.493094462000002"/>
  </r>
  <r>
    <x v="18"/>
    <s v="RO11"/>
    <x v="1"/>
    <x v="3"/>
    <n v="100"/>
    <x v="2"/>
    <x v="1"/>
    <x v="1"/>
    <s v="TWh"/>
    <n v="19.95163256"/>
  </r>
  <r>
    <x v="18"/>
    <s v="RO12"/>
    <x v="1"/>
    <x v="3"/>
    <n v="100"/>
    <x v="2"/>
    <x v="1"/>
    <x v="1"/>
    <s v="TWh"/>
    <n v="21.221443109999999"/>
  </r>
  <r>
    <x v="18"/>
    <s v="RO21"/>
    <x v="1"/>
    <x v="3"/>
    <n v="100"/>
    <x v="2"/>
    <x v="1"/>
    <x v="1"/>
    <s v="TWh"/>
    <n v="66.772496902"/>
  </r>
  <r>
    <x v="18"/>
    <s v="RO22"/>
    <x v="1"/>
    <x v="3"/>
    <n v="100"/>
    <x v="2"/>
    <x v="1"/>
    <x v="1"/>
    <s v="TWh"/>
    <n v="83.097423767999999"/>
  </r>
  <r>
    <x v="18"/>
    <s v="RO31"/>
    <x v="1"/>
    <x v="3"/>
    <n v="100"/>
    <x v="2"/>
    <x v="1"/>
    <x v="1"/>
    <s v="TWh"/>
    <n v="63.740835662000002"/>
  </r>
  <r>
    <x v="18"/>
    <s v="RO32"/>
    <x v="1"/>
    <x v="3"/>
    <n v="100"/>
    <x v="2"/>
    <x v="1"/>
    <x v="1"/>
    <s v="TWh"/>
    <n v="0"/>
  </r>
  <r>
    <x v="18"/>
    <s v="RO41"/>
    <x v="1"/>
    <x v="3"/>
    <n v="100"/>
    <x v="2"/>
    <x v="1"/>
    <x v="1"/>
    <s v="TWh"/>
    <n v="24.084931599000001"/>
  </r>
  <r>
    <x v="18"/>
    <s v="RO42"/>
    <x v="1"/>
    <x v="3"/>
    <n v="100"/>
    <x v="2"/>
    <x v="1"/>
    <x v="1"/>
    <s v="TWh"/>
    <n v="18.593364088000001"/>
  </r>
  <r>
    <x v="26"/>
    <s v="SK01"/>
    <x v="1"/>
    <x v="3"/>
    <n v="100"/>
    <x v="2"/>
    <x v="1"/>
    <x v="1"/>
    <s v="TWh"/>
    <n v="1.6790511990000001"/>
  </r>
  <r>
    <x v="26"/>
    <s v="SK02"/>
    <x v="1"/>
    <x v="3"/>
    <n v="100"/>
    <x v="2"/>
    <x v="1"/>
    <x v="1"/>
    <s v="TWh"/>
    <n v="28.352353667999999"/>
  </r>
  <r>
    <x v="26"/>
    <s v="SK03"/>
    <x v="1"/>
    <x v="3"/>
    <n v="100"/>
    <x v="2"/>
    <x v="1"/>
    <x v="1"/>
    <s v="TWh"/>
    <n v="4.2428886090000004"/>
  </r>
  <r>
    <x v="26"/>
    <s v="SK04"/>
    <x v="1"/>
    <x v="3"/>
    <n v="100"/>
    <x v="2"/>
    <x v="1"/>
    <x v="1"/>
    <s v="TWh"/>
    <n v="0"/>
  </r>
  <r>
    <x v="27"/>
    <s v="SI03"/>
    <x v="1"/>
    <x v="3"/>
    <n v="100"/>
    <x v="2"/>
    <x v="1"/>
    <x v="1"/>
    <s v="TWh"/>
    <n v="4.3996917870000001"/>
  </r>
  <r>
    <x v="27"/>
    <s v="SI04"/>
    <x v="1"/>
    <x v="3"/>
    <n v="100"/>
    <x v="2"/>
    <x v="1"/>
    <x v="1"/>
    <s v="TWh"/>
    <n v="0.39321326699999998"/>
  </r>
  <r>
    <x v="19"/>
    <s v="AD00"/>
    <x v="1"/>
    <x v="3"/>
    <n v="100"/>
    <x v="2"/>
    <x v="1"/>
    <x v="1"/>
    <s v="TWh"/>
    <n v="0.204669713"/>
  </r>
  <r>
    <x v="19"/>
    <s v="ES11"/>
    <x v="1"/>
    <x v="3"/>
    <n v="100"/>
    <x v="2"/>
    <x v="1"/>
    <x v="1"/>
    <s v="TWh"/>
    <n v="17.217485297"/>
  </r>
  <r>
    <x v="19"/>
    <s v="ES12"/>
    <x v="1"/>
    <x v="3"/>
    <n v="100"/>
    <x v="2"/>
    <x v="1"/>
    <x v="1"/>
    <s v="TWh"/>
    <n v="5.3755565460000003"/>
  </r>
  <r>
    <x v="19"/>
    <s v="ES13"/>
    <x v="1"/>
    <x v="3"/>
    <n v="100"/>
    <x v="2"/>
    <x v="1"/>
    <x v="1"/>
    <s v="TWh"/>
    <n v="2.2597741839999999"/>
  </r>
  <r>
    <x v="19"/>
    <s v="ES21"/>
    <x v="1"/>
    <x v="3"/>
    <n v="100"/>
    <x v="2"/>
    <x v="1"/>
    <x v="1"/>
    <s v="TWh"/>
    <n v="4.5163441530000004"/>
  </r>
  <r>
    <x v="19"/>
    <s v="ES22"/>
    <x v="1"/>
    <x v="3"/>
    <n v="100"/>
    <x v="2"/>
    <x v="1"/>
    <x v="1"/>
    <s v="TWh"/>
    <n v="15.500688306000001"/>
  </r>
  <r>
    <x v="19"/>
    <s v="ES23"/>
    <x v="1"/>
    <x v="3"/>
    <n v="100"/>
    <x v="2"/>
    <x v="1"/>
    <x v="1"/>
    <s v="TWh"/>
    <n v="6.8953119510000001"/>
  </r>
  <r>
    <x v="19"/>
    <s v="ES24"/>
    <x v="1"/>
    <x v="3"/>
    <n v="100"/>
    <x v="2"/>
    <x v="1"/>
    <x v="1"/>
    <s v="TWh"/>
    <n v="74.998628190999995"/>
  </r>
  <r>
    <x v="19"/>
    <s v="ES30"/>
    <x v="1"/>
    <x v="3"/>
    <n v="100"/>
    <x v="2"/>
    <x v="1"/>
    <x v="1"/>
    <s v="TWh"/>
    <n v="3.21192733"/>
  </r>
  <r>
    <x v="19"/>
    <s v="ES41"/>
    <x v="1"/>
    <x v="3"/>
    <n v="100"/>
    <x v="2"/>
    <x v="1"/>
    <x v="1"/>
    <s v="TWh"/>
    <n v="245.57979425299999"/>
  </r>
  <r>
    <x v="19"/>
    <s v="ES42"/>
    <x v="1"/>
    <x v="3"/>
    <n v="100"/>
    <x v="2"/>
    <x v="1"/>
    <x v="1"/>
    <s v="TWh"/>
    <n v="217.01647393600001"/>
  </r>
  <r>
    <x v="19"/>
    <s v="ES43"/>
    <x v="1"/>
    <x v="3"/>
    <n v="100"/>
    <x v="2"/>
    <x v="1"/>
    <x v="1"/>
    <s v="TWh"/>
    <n v="32.879284437000003"/>
  </r>
  <r>
    <x v="19"/>
    <s v="ES51"/>
    <x v="1"/>
    <x v="3"/>
    <n v="100"/>
    <x v="2"/>
    <x v="1"/>
    <x v="1"/>
    <s v="TWh"/>
    <n v="32.397143509999999"/>
  </r>
  <r>
    <x v="19"/>
    <s v="ES52"/>
    <x v="1"/>
    <x v="3"/>
    <n v="100"/>
    <x v="2"/>
    <x v="1"/>
    <x v="1"/>
    <s v="TWh"/>
    <n v="39.751169408000003"/>
  </r>
  <r>
    <x v="19"/>
    <s v="ES53"/>
    <x v="1"/>
    <x v="3"/>
    <n v="100"/>
    <x v="2"/>
    <x v="1"/>
    <x v="1"/>
    <s v="TWh"/>
    <n v="3.12718081"/>
  </r>
  <r>
    <x v="19"/>
    <s v="ES61"/>
    <x v="1"/>
    <x v="3"/>
    <n v="100"/>
    <x v="2"/>
    <x v="1"/>
    <x v="1"/>
    <s v="TWh"/>
    <n v="66.695915381999995"/>
  </r>
  <r>
    <x v="19"/>
    <s v="ES62"/>
    <x v="1"/>
    <x v="3"/>
    <n v="100"/>
    <x v="2"/>
    <x v="1"/>
    <x v="1"/>
    <s v="TWh"/>
    <n v="15.606198454999999"/>
  </r>
  <r>
    <x v="20"/>
    <s v="SE11"/>
    <x v="1"/>
    <x v="3"/>
    <n v="100"/>
    <x v="2"/>
    <x v="1"/>
    <x v="1"/>
    <s v="TWh"/>
    <n v="0.52575662199999995"/>
  </r>
  <r>
    <x v="20"/>
    <s v="SE12"/>
    <x v="1"/>
    <x v="3"/>
    <n v="100"/>
    <x v="2"/>
    <x v="1"/>
    <x v="1"/>
    <s v="TWh"/>
    <n v="15.811577319"/>
  </r>
  <r>
    <x v="20"/>
    <s v="SE21"/>
    <x v="1"/>
    <x v="3"/>
    <n v="100"/>
    <x v="2"/>
    <x v="1"/>
    <x v="1"/>
    <s v="TWh"/>
    <n v="6.5445743030000001"/>
  </r>
  <r>
    <x v="20"/>
    <s v="SE22"/>
    <x v="1"/>
    <x v="3"/>
    <n v="100"/>
    <x v="2"/>
    <x v="1"/>
    <x v="1"/>
    <s v="TWh"/>
    <n v="4.0290191230000003"/>
  </r>
  <r>
    <x v="20"/>
    <s v="SE23"/>
    <x v="1"/>
    <x v="3"/>
    <n v="100"/>
    <x v="2"/>
    <x v="1"/>
    <x v="1"/>
    <s v="TWh"/>
    <n v="13.799442011"/>
  </r>
  <r>
    <x v="20"/>
    <s v="SE31"/>
    <x v="1"/>
    <x v="3"/>
    <n v="100"/>
    <x v="2"/>
    <x v="1"/>
    <x v="1"/>
    <s v="TWh"/>
    <n v="11.256054191"/>
  </r>
  <r>
    <x v="20"/>
    <s v="SE32"/>
    <x v="1"/>
    <x v="3"/>
    <n v="100"/>
    <x v="2"/>
    <x v="1"/>
    <x v="1"/>
    <s v="TWh"/>
    <n v="8.9779642880000008"/>
  </r>
  <r>
    <x v="20"/>
    <s v="SE33"/>
    <x v="1"/>
    <x v="3"/>
    <n v="100"/>
    <x v="2"/>
    <x v="1"/>
    <x v="1"/>
    <s v="TWh"/>
    <n v="13.737437032000001"/>
  </r>
  <r>
    <x v="21"/>
    <s v="UKC1"/>
    <x v="1"/>
    <x v="3"/>
    <n v="100"/>
    <x v="2"/>
    <x v="1"/>
    <x v="1"/>
    <s v="TWh"/>
    <n v="0"/>
  </r>
  <r>
    <x v="21"/>
    <s v="UKC2"/>
    <x v="1"/>
    <x v="3"/>
    <n v="100"/>
    <x v="2"/>
    <x v="1"/>
    <x v="1"/>
    <s v="TWh"/>
    <n v="0"/>
  </r>
  <r>
    <x v="21"/>
    <s v="UKD1"/>
    <x v="1"/>
    <x v="3"/>
    <n v="100"/>
    <x v="2"/>
    <x v="1"/>
    <x v="1"/>
    <s v="TWh"/>
    <n v="0"/>
  </r>
  <r>
    <x v="21"/>
    <s v="UKD3"/>
    <x v="1"/>
    <x v="3"/>
    <n v="100"/>
    <x v="2"/>
    <x v="1"/>
    <x v="1"/>
    <s v="TWh"/>
    <n v="9.9627286999999995E-2"/>
  </r>
  <r>
    <x v="21"/>
    <s v="UKD4"/>
    <x v="1"/>
    <x v="3"/>
    <n v="100"/>
    <x v="2"/>
    <x v="1"/>
    <x v="1"/>
    <s v="TWh"/>
    <n v="0"/>
  </r>
  <r>
    <x v="21"/>
    <s v="UKD6"/>
    <x v="1"/>
    <x v="3"/>
    <n v="100"/>
    <x v="2"/>
    <x v="1"/>
    <x v="1"/>
    <s v="TWh"/>
    <n v="0"/>
  </r>
  <r>
    <x v="21"/>
    <s v="UKD7"/>
    <x v="1"/>
    <x v="3"/>
    <n v="100"/>
    <x v="2"/>
    <x v="1"/>
    <x v="1"/>
    <s v="TWh"/>
    <n v="0"/>
  </r>
  <r>
    <x v="21"/>
    <s v="UKE1"/>
    <x v="1"/>
    <x v="3"/>
    <n v="100"/>
    <x v="2"/>
    <x v="1"/>
    <x v="1"/>
    <s v="TWh"/>
    <n v="0"/>
  </r>
  <r>
    <x v="21"/>
    <s v="UKE2"/>
    <x v="1"/>
    <x v="3"/>
    <n v="100"/>
    <x v="2"/>
    <x v="1"/>
    <x v="1"/>
    <s v="TWh"/>
    <n v="0"/>
  </r>
  <r>
    <x v="21"/>
    <s v="UKE3"/>
    <x v="1"/>
    <x v="3"/>
    <n v="100"/>
    <x v="2"/>
    <x v="1"/>
    <x v="1"/>
    <s v="TWh"/>
    <n v="0"/>
  </r>
  <r>
    <x v="21"/>
    <s v="UKE4"/>
    <x v="1"/>
    <x v="3"/>
    <n v="100"/>
    <x v="2"/>
    <x v="1"/>
    <x v="1"/>
    <s v="TWh"/>
    <n v="0"/>
  </r>
  <r>
    <x v="21"/>
    <s v="UKF1"/>
    <x v="1"/>
    <x v="3"/>
    <n v="100"/>
    <x v="2"/>
    <x v="1"/>
    <x v="1"/>
    <s v="TWh"/>
    <n v="0"/>
  </r>
  <r>
    <x v="21"/>
    <s v="UKF2"/>
    <x v="1"/>
    <x v="3"/>
    <n v="100"/>
    <x v="2"/>
    <x v="1"/>
    <x v="1"/>
    <s v="TWh"/>
    <n v="0"/>
  </r>
  <r>
    <x v="21"/>
    <s v="UKF3"/>
    <x v="1"/>
    <x v="3"/>
    <n v="100"/>
    <x v="2"/>
    <x v="1"/>
    <x v="1"/>
    <s v="TWh"/>
    <n v="0"/>
  </r>
  <r>
    <x v="21"/>
    <s v="UKG1"/>
    <x v="1"/>
    <x v="3"/>
    <n v="100"/>
    <x v="2"/>
    <x v="1"/>
    <x v="1"/>
    <s v="TWh"/>
    <n v="0"/>
  </r>
  <r>
    <x v="21"/>
    <s v="UKG2"/>
    <x v="1"/>
    <x v="3"/>
    <n v="100"/>
    <x v="2"/>
    <x v="1"/>
    <x v="1"/>
    <s v="TWh"/>
    <n v="0"/>
  </r>
  <r>
    <x v="21"/>
    <s v="UKG3"/>
    <x v="1"/>
    <x v="3"/>
    <n v="100"/>
    <x v="2"/>
    <x v="1"/>
    <x v="1"/>
    <s v="TWh"/>
    <n v="0"/>
  </r>
  <r>
    <x v="21"/>
    <s v="UKH1"/>
    <x v="1"/>
    <x v="3"/>
    <n v="100"/>
    <x v="2"/>
    <x v="1"/>
    <x v="1"/>
    <s v="TWh"/>
    <n v="0"/>
  </r>
  <r>
    <x v="21"/>
    <s v="UKH2"/>
    <x v="1"/>
    <x v="3"/>
    <n v="100"/>
    <x v="2"/>
    <x v="1"/>
    <x v="1"/>
    <s v="TWh"/>
    <n v="0"/>
  </r>
  <r>
    <x v="21"/>
    <s v="UKH3"/>
    <x v="1"/>
    <x v="3"/>
    <n v="100"/>
    <x v="2"/>
    <x v="1"/>
    <x v="1"/>
    <s v="TWh"/>
    <n v="0"/>
  </r>
  <r>
    <x v="21"/>
    <s v="UKI3"/>
    <x v="1"/>
    <x v="3"/>
    <n v="100"/>
    <x v="2"/>
    <x v="1"/>
    <x v="1"/>
    <s v="TWh"/>
    <n v="0"/>
  </r>
  <r>
    <x v="21"/>
    <s v="UKI4"/>
    <x v="1"/>
    <x v="3"/>
    <n v="100"/>
    <x v="2"/>
    <x v="1"/>
    <x v="1"/>
    <s v="TWh"/>
    <n v="0"/>
  </r>
  <r>
    <x v="21"/>
    <s v="UKI5"/>
    <x v="1"/>
    <x v="3"/>
    <n v="100"/>
    <x v="2"/>
    <x v="1"/>
    <x v="1"/>
    <s v="TWh"/>
    <n v="2.8985289999999999E-3"/>
  </r>
  <r>
    <x v="21"/>
    <s v="UKI6"/>
    <x v="1"/>
    <x v="3"/>
    <n v="100"/>
    <x v="2"/>
    <x v="1"/>
    <x v="1"/>
    <s v="TWh"/>
    <n v="2.8985289999999999E-3"/>
  </r>
  <r>
    <x v="21"/>
    <s v="UKI7"/>
    <x v="1"/>
    <x v="3"/>
    <n v="100"/>
    <x v="2"/>
    <x v="1"/>
    <x v="1"/>
    <s v="TWh"/>
    <n v="2.8985289999999999E-3"/>
  </r>
  <r>
    <x v="21"/>
    <s v="UKJ1"/>
    <x v="1"/>
    <x v="3"/>
    <n v="100"/>
    <x v="2"/>
    <x v="1"/>
    <x v="1"/>
    <s v="TWh"/>
    <n v="0"/>
  </r>
  <r>
    <x v="21"/>
    <s v="UKJ2"/>
    <x v="1"/>
    <x v="3"/>
    <n v="100"/>
    <x v="2"/>
    <x v="1"/>
    <x v="1"/>
    <s v="TWh"/>
    <n v="0"/>
  </r>
  <r>
    <x v="21"/>
    <s v="UKJ3"/>
    <x v="1"/>
    <x v="3"/>
    <n v="100"/>
    <x v="2"/>
    <x v="1"/>
    <x v="1"/>
    <s v="TWh"/>
    <n v="0"/>
  </r>
  <r>
    <x v="21"/>
    <s v="UKJ4"/>
    <x v="1"/>
    <x v="3"/>
    <n v="100"/>
    <x v="2"/>
    <x v="1"/>
    <x v="1"/>
    <s v="TWh"/>
    <n v="0"/>
  </r>
  <r>
    <x v="21"/>
    <s v="UKK1"/>
    <x v="1"/>
    <x v="3"/>
    <n v="100"/>
    <x v="2"/>
    <x v="1"/>
    <x v="1"/>
    <s v="TWh"/>
    <n v="0"/>
  </r>
  <r>
    <x v="21"/>
    <s v="UKK2"/>
    <x v="1"/>
    <x v="3"/>
    <n v="100"/>
    <x v="2"/>
    <x v="1"/>
    <x v="1"/>
    <s v="TWh"/>
    <n v="0"/>
  </r>
  <r>
    <x v="21"/>
    <s v="UKK3"/>
    <x v="1"/>
    <x v="3"/>
    <n v="100"/>
    <x v="2"/>
    <x v="1"/>
    <x v="1"/>
    <s v="TWh"/>
    <n v="0"/>
  </r>
  <r>
    <x v="21"/>
    <s v="UKK4"/>
    <x v="1"/>
    <x v="3"/>
    <n v="100"/>
    <x v="2"/>
    <x v="1"/>
    <x v="1"/>
    <s v="TWh"/>
    <n v="0"/>
  </r>
  <r>
    <x v="21"/>
    <s v="UKL1"/>
    <x v="1"/>
    <x v="3"/>
    <n v="100"/>
    <x v="2"/>
    <x v="1"/>
    <x v="1"/>
    <s v="TWh"/>
    <n v="0"/>
  </r>
  <r>
    <x v="21"/>
    <s v="UKL2"/>
    <x v="1"/>
    <x v="3"/>
    <n v="100"/>
    <x v="2"/>
    <x v="1"/>
    <x v="1"/>
    <s v="TWh"/>
    <n v="0"/>
  </r>
  <r>
    <x v="21"/>
    <s v="UKM2"/>
    <x v="1"/>
    <x v="3"/>
    <n v="100"/>
    <x v="2"/>
    <x v="1"/>
    <x v="1"/>
    <s v="TWh"/>
    <n v="11.164414632"/>
  </r>
  <r>
    <x v="21"/>
    <s v="UKM3"/>
    <x v="1"/>
    <x v="3"/>
    <n v="100"/>
    <x v="2"/>
    <x v="1"/>
    <x v="1"/>
    <s v="TWh"/>
    <n v="0"/>
  </r>
  <r>
    <x v="21"/>
    <s v="UKM5"/>
    <x v="1"/>
    <x v="3"/>
    <n v="100"/>
    <x v="2"/>
    <x v="1"/>
    <x v="1"/>
    <s v="TWh"/>
    <n v="0.18048794800000001"/>
  </r>
  <r>
    <x v="21"/>
    <s v="UKM6"/>
    <x v="1"/>
    <x v="3"/>
    <n v="100"/>
    <x v="2"/>
    <x v="1"/>
    <x v="1"/>
    <s v="TWh"/>
    <n v="19.961701553000001"/>
  </r>
  <r>
    <x v="21"/>
    <s v="UKN0"/>
    <x v="1"/>
    <x v="3"/>
    <n v="100"/>
    <x v="2"/>
    <x v="1"/>
    <x v="1"/>
    <s v="TWh"/>
    <n v="0"/>
  </r>
  <r>
    <x v="22"/>
    <s v="AT11"/>
    <x v="1"/>
    <x v="3"/>
    <n v="100"/>
    <x v="2"/>
    <x v="2"/>
    <x v="1"/>
    <s v="TWh"/>
    <n v="8.4090658470000008"/>
  </r>
  <r>
    <x v="22"/>
    <s v="AT12"/>
    <x v="1"/>
    <x v="3"/>
    <n v="100"/>
    <x v="2"/>
    <x v="2"/>
    <x v="1"/>
    <s v="TWh"/>
    <n v="61.522660547000001"/>
  </r>
  <r>
    <x v="22"/>
    <s v="AT13"/>
    <x v="1"/>
    <x v="3"/>
    <n v="100"/>
    <x v="2"/>
    <x v="2"/>
    <x v="1"/>
    <s v="TWh"/>
    <n v="9.0887737999999996E-2"/>
  </r>
  <r>
    <x v="22"/>
    <s v="AT21"/>
    <x v="1"/>
    <x v="3"/>
    <n v="100"/>
    <x v="2"/>
    <x v="2"/>
    <x v="1"/>
    <s v="TWh"/>
    <n v="6.7875495360000002"/>
  </r>
  <r>
    <x v="22"/>
    <s v="AT22"/>
    <x v="1"/>
    <x v="3"/>
    <n v="100"/>
    <x v="2"/>
    <x v="2"/>
    <x v="1"/>
    <s v="TWh"/>
    <n v="6.7370894530000003"/>
  </r>
  <r>
    <x v="22"/>
    <s v="AT31"/>
    <x v="1"/>
    <x v="3"/>
    <n v="100"/>
    <x v="2"/>
    <x v="2"/>
    <x v="1"/>
    <s v="TWh"/>
    <n v="14.199121229999999"/>
  </r>
  <r>
    <x v="22"/>
    <s v="AT32"/>
    <x v="1"/>
    <x v="3"/>
    <n v="100"/>
    <x v="2"/>
    <x v="2"/>
    <x v="1"/>
    <s v="TWh"/>
    <n v="5.1905007049999998"/>
  </r>
  <r>
    <x v="22"/>
    <s v="AT33"/>
    <x v="1"/>
    <x v="3"/>
    <n v="100"/>
    <x v="2"/>
    <x v="2"/>
    <x v="1"/>
    <s v="TWh"/>
    <n v="9.5114035999999995"/>
  </r>
  <r>
    <x v="22"/>
    <s v="AT34"/>
    <x v="1"/>
    <x v="3"/>
    <n v="100"/>
    <x v="2"/>
    <x v="2"/>
    <x v="1"/>
    <s v="TWh"/>
    <n v="2.5545646460000002"/>
  </r>
  <r>
    <x v="0"/>
    <s v="BE10"/>
    <x v="1"/>
    <x v="3"/>
    <n v="100"/>
    <x v="2"/>
    <x v="2"/>
    <x v="1"/>
    <s v="TWh"/>
    <n v="0"/>
  </r>
  <r>
    <x v="0"/>
    <s v="BE21"/>
    <x v="1"/>
    <x v="3"/>
    <n v="100"/>
    <x v="2"/>
    <x v="2"/>
    <x v="1"/>
    <s v="TWh"/>
    <n v="0"/>
  </r>
  <r>
    <x v="0"/>
    <s v="BE22"/>
    <x v="1"/>
    <x v="3"/>
    <n v="100"/>
    <x v="2"/>
    <x v="2"/>
    <x v="1"/>
    <s v="TWh"/>
    <n v="0"/>
  </r>
  <r>
    <x v="0"/>
    <s v="BE23"/>
    <x v="1"/>
    <x v="3"/>
    <n v="100"/>
    <x v="2"/>
    <x v="2"/>
    <x v="1"/>
    <s v="TWh"/>
    <n v="5.868227503"/>
  </r>
  <r>
    <x v="0"/>
    <s v="BE24"/>
    <x v="1"/>
    <x v="3"/>
    <n v="100"/>
    <x v="2"/>
    <x v="2"/>
    <x v="1"/>
    <s v="TWh"/>
    <n v="0"/>
  </r>
  <r>
    <x v="0"/>
    <s v="BE25"/>
    <x v="1"/>
    <x v="3"/>
    <n v="100"/>
    <x v="2"/>
    <x v="2"/>
    <x v="1"/>
    <s v="TWh"/>
    <n v="8.4528767350000003"/>
  </r>
  <r>
    <x v="0"/>
    <s v="BE31"/>
    <x v="1"/>
    <x v="3"/>
    <n v="100"/>
    <x v="2"/>
    <x v="2"/>
    <x v="1"/>
    <s v="TWh"/>
    <n v="0"/>
  </r>
  <r>
    <x v="0"/>
    <s v="BE32"/>
    <x v="1"/>
    <x v="3"/>
    <n v="100"/>
    <x v="2"/>
    <x v="2"/>
    <x v="1"/>
    <s v="TWh"/>
    <n v="0"/>
  </r>
  <r>
    <x v="0"/>
    <s v="BE33"/>
    <x v="1"/>
    <x v="3"/>
    <n v="100"/>
    <x v="2"/>
    <x v="2"/>
    <x v="1"/>
    <s v="TWh"/>
    <n v="0"/>
  </r>
  <r>
    <x v="0"/>
    <s v="BE34"/>
    <x v="1"/>
    <x v="3"/>
    <n v="100"/>
    <x v="2"/>
    <x v="2"/>
    <x v="1"/>
    <s v="TWh"/>
    <n v="0"/>
  </r>
  <r>
    <x v="0"/>
    <s v="BE35"/>
    <x v="1"/>
    <x v="3"/>
    <n v="100"/>
    <x v="2"/>
    <x v="2"/>
    <x v="1"/>
    <s v="TWh"/>
    <n v="0"/>
  </r>
  <r>
    <x v="1"/>
    <s v="BG31"/>
    <x v="1"/>
    <x v="3"/>
    <n v="100"/>
    <x v="2"/>
    <x v="2"/>
    <x v="1"/>
    <s v="TWh"/>
    <n v="0"/>
  </r>
  <r>
    <x v="1"/>
    <s v="BG32"/>
    <x v="1"/>
    <x v="3"/>
    <n v="100"/>
    <x v="2"/>
    <x v="2"/>
    <x v="1"/>
    <s v="TWh"/>
    <n v="0"/>
  </r>
  <r>
    <x v="1"/>
    <s v="BG33"/>
    <x v="1"/>
    <x v="3"/>
    <n v="100"/>
    <x v="2"/>
    <x v="2"/>
    <x v="1"/>
    <s v="TWh"/>
    <n v="16.037257078"/>
  </r>
  <r>
    <x v="1"/>
    <s v="BG34"/>
    <x v="1"/>
    <x v="3"/>
    <n v="100"/>
    <x v="2"/>
    <x v="2"/>
    <x v="1"/>
    <s v="TWh"/>
    <n v="0"/>
  </r>
  <r>
    <x v="1"/>
    <s v="BG41"/>
    <x v="1"/>
    <x v="3"/>
    <n v="100"/>
    <x v="2"/>
    <x v="2"/>
    <x v="1"/>
    <s v="TWh"/>
    <n v="0"/>
  </r>
  <r>
    <x v="1"/>
    <s v="BG42"/>
    <x v="1"/>
    <x v="3"/>
    <n v="100"/>
    <x v="2"/>
    <x v="2"/>
    <x v="1"/>
    <s v="TWh"/>
    <n v="0"/>
  </r>
  <r>
    <x v="2"/>
    <s v="HR03"/>
    <x v="1"/>
    <x v="3"/>
    <n v="100"/>
    <x v="2"/>
    <x v="2"/>
    <x v="1"/>
    <s v="TWh"/>
    <n v="20.840731579"/>
  </r>
  <r>
    <x v="2"/>
    <s v="HR04"/>
    <x v="1"/>
    <x v="3"/>
    <n v="100"/>
    <x v="2"/>
    <x v="2"/>
    <x v="1"/>
    <s v="TWh"/>
    <n v="0"/>
  </r>
  <r>
    <x v="3"/>
    <s v="CY00"/>
    <x v="1"/>
    <x v="3"/>
    <n v="100"/>
    <x v="2"/>
    <x v="2"/>
    <x v="1"/>
    <s v="TWh"/>
    <n v="0"/>
  </r>
  <r>
    <x v="23"/>
    <s v="CZ01"/>
    <x v="1"/>
    <x v="3"/>
    <n v="100"/>
    <x v="2"/>
    <x v="2"/>
    <x v="1"/>
    <s v="TWh"/>
    <n v="0"/>
  </r>
  <r>
    <x v="23"/>
    <s v="CZ02"/>
    <x v="1"/>
    <x v="3"/>
    <n v="100"/>
    <x v="2"/>
    <x v="2"/>
    <x v="1"/>
    <s v="TWh"/>
    <n v="10.888840474"/>
  </r>
  <r>
    <x v="23"/>
    <s v="CZ03"/>
    <x v="1"/>
    <x v="3"/>
    <n v="100"/>
    <x v="2"/>
    <x v="2"/>
    <x v="1"/>
    <s v="TWh"/>
    <n v="14.494808303999999"/>
  </r>
  <r>
    <x v="23"/>
    <s v="CZ04"/>
    <x v="1"/>
    <x v="3"/>
    <n v="100"/>
    <x v="2"/>
    <x v="2"/>
    <x v="1"/>
    <s v="TWh"/>
    <n v="0"/>
  </r>
  <r>
    <x v="23"/>
    <s v="CZ05"/>
    <x v="1"/>
    <x v="3"/>
    <n v="100"/>
    <x v="2"/>
    <x v="2"/>
    <x v="1"/>
    <s v="TWh"/>
    <n v="18.951998978999999"/>
  </r>
  <r>
    <x v="23"/>
    <s v="CZ06"/>
    <x v="1"/>
    <x v="3"/>
    <n v="100"/>
    <x v="2"/>
    <x v="2"/>
    <x v="1"/>
    <s v="TWh"/>
    <n v="50.659054589"/>
  </r>
  <r>
    <x v="23"/>
    <s v="CZ07"/>
    <x v="1"/>
    <x v="3"/>
    <n v="100"/>
    <x v="2"/>
    <x v="2"/>
    <x v="1"/>
    <s v="TWh"/>
    <n v="14.722337635000001"/>
  </r>
  <r>
    <x v="23"/>
    <s v="CZ08"/>
    <x v="1"/>
    <x v="3"/>
    <n v="100"/>
    <x v="2"/>
    <x v="2"/>
    <x v="1"/>
    <s v="TWh"/>
    <n v="7.0582829179999997"/>
  </r>
  <r>
    <x v="4"/>
    <s v="DK01"/>
    <x v="1"/>
    <x v="3"/>
    <n v="100"/>
    <x v="2"/>
    <x v="2"/>
    <x v="1"/>
    <s v="TWh"/>
    <n v="6.1913257310000001"/>
  </r>
  <r>
    <x v="4"/>
    <s v="DK02"/>
    <x v="1"/>
    <x v="3"/>
    <n v="100"/>
    <x v="2"/>
    <x v="2"/>
    <x v="1"/>
    <s v="TWh"/>
    <n v="41.329022999999999"/>
  </r>
  <r>
    <x v="4"/>
    <s v="DK03"/>
    <x v="1"/>
    <x v="3"/>
    <n v="100"/>
    <x v="2"/>
    <x v="2"/>
    <x v="1"/>
    <s v="TWh"/>
    <n v="78.305858999999998"/>
  </r>
  <r>
    <x v="4"/>
    <s v="DK04"/>
    <x v="1"/>
    <x v="3"/>
    <n v="100"/>
    <x v="2"/>
    <x v="2"/>
    <x v="1"/>
    <s v="TWh"/>
    <n v="76.578387000000006"/>
  </r>
  <r>
    <x v="4"/>
    <s v="DK05"/>
    <x v="1"/>
    <x v="3"/>
    <n v="100"/>
    <x v="2"/>
    <x v="2"/>
    <x v="1"/>
    <s v="TWh"/>
    <n v="61.629052799999997"/>
  </r>
  <r>
    <x v="5"/>
    <s v="EE00"/>
    <x v="1"/>
    <x v="3"/>
    <n v="100"/>
    <x v="2"/>
    <x v="2"/>
    <x v="1"/>
    <s v="TWh"/>
    <n v="85.819936884000001"/>
  </r>
  <r>
    <x v="6"/>
    <s v="FI19"/>
    <x v="1"/>
    <x v="3"/>
    <n v="100"/>
    <x v="2"/>
    <x v="2"/>
    <x v="1"/>
    <s v="TWh"/>
    <n v="31.777196745000001"/>
  </r>
  <r>
    <x v="6"/>
    <s v="FI1B"/>
    <x v="1"/>
    <x v="3"/>
    <n v="100"/>
    <x v="2"/>
    <x v="2"/>
    <x v="1"/>
    <s v="TWh"/>
    <n v="11.587645782999999"/>
  </r>
  <r>
    <x v="6"/>
    <s v="FI1C"/>
    <x v="1"/>
    <x v="3"/>
    <n v="100"/>
    <x v="2"/>
    <x v="2"/>
    <x v="1"/>
    <s v="TWh"/>
    <n v="34.815814987000003"/>
  </r>
  <r>
    <x v="6"/>
    <s v="FI1D"/>
    <x v="1"/>
    <x v="3"/>
    <n v="100"/>
    <x v="2"/>
    <x v="2"/>
    <x v="1"/>
    <s v="TWh"/>
    <n v="17.720887575999999"/>
  </r>
  <r>
    <x v="6"/>
    <s v="FI20"/>
    <x v="1"/>
    <x v="3"/>
    <n v="100"/>
    <x v="2"/>
    <x v="2"/>
    <x v="1"/>
    <s v="TWh"/>
    <n v="0.41986132500000001"/>
  </r>
  <r>
    <x v="7"/>
    <s v="FR10"/>
    <x v="1"/>
    <x v="3"/>
    <n v="100"/>
    <x v="2"/>
    <x v="2"/>
    <x v="1"/>
    <s v="TWh"/>
    <n v="18.371769839999999"/>
  </r>
  <r>
    <x v="7"/>
    <s v="FR21"/>
    <x v="1"/>
    <x v="3"/>
    <n v="100"/>
    <x v="2"/>
    <x v="2"/>
    <x v="1"/>
    <s v="TWh"/>
    <n v="61.110002928"/>
  </r>
  <r>
    <x v="7"/>
    <s v="FR22"/>
    <x v="1"/>
    <x v="3"/>
    <n v="100"/>
    <x v="2"/>
    <x v="2"/>
    <x v="1"/>
    <s v="TWh"/>
    <n v="99.998095523999993"/>
  </r>
  <r>
    <x v="7"/>
    <s v="FR23"/>
    <x v="1"/>
    <x v="3"/>
    <n v="100"/>
    <x v="2"/>
    <x v="2"/>
    <x v="1"/>
    <s v="TWh"/>
    <n v="62.312004573999999"/>
  </r>
  <r>
    <x v="7"/>
    <s v="FR24"/>
    <x v="1"/>
    <x v="3"/>
    <n v="100"/>
    <x v="2"/>
    <x v="2"/>
    <x v="1"/>
    <s v="TWh"/>
    <n v="174.179372817"/>
  </r>
  <r>
    <x v="7"/>
    <s v="FR25"/>
    <x v="1"/>
    <x v="3"/>
    <n v="100"/>
    <x v="2"/>
    <x v="2"/>
    <x v="1"/>
    <s v="TWh"/>
    <n v="123.64201670600001"/>
  </r>
  <r>
    <x v="7"/>
    <s v="FR26"/>
    <x v="1"/>
    <x v="3"/>
    <n v="100"/>
    <x v="2"/>
    <x v="2"/>
    <x v="1"/>
    <s v="TWh"/>
    <n v="69.760561644000006"/>
  </r>
  <r>
    <x v="7"/>
    <s v="FR30"/>
    <x v="1"/>
    <x v="3"/>
    <n v="100"/>
    <x v="2"/>
    <x v="2"/>
    <x v="1"/>
    <s v="TWh"/>
    <n v="54.726569926000003"/>
  </r>
  <r>
    <x v="7"/>
    <s v="FR41"/>
    <x v="1"/>
    <x v="3"/>
    <n v="100"/>
    <x v="2"/>
    <x v="2"/>
    <x v="1"/>
    <s v="TWh"/>
    <n v="0"/>
  </r>
  <r>
    <x v="7"/>
    <s v="FR42"/>
    <x v="1"/>
    <x v="3"/>
    <n v="100"/>
    <x v="2"/>
    <x v="2"/>
    <x v="1"/>
    <s v="TWh"/>
    <n v="0"/>
  </r>
  <r>
    <x v="7"/>
    <s v="FR43"/>
    <x v="1"/>
    <x v="3"/>
    <n v="100"/>
    <x v="2"/>
    <x v="2"/>
    <x v="1"/>
    <s v="TWh"/>
    <n v="6.005575694"/>
  </r>
  <r>
    <x v="7"/>
    <s v="FR51"/>
    <x v="1"/>
    <x v="3"/>
    <n v="100"/>
    <x v="2"/>
    <x v="2"/>
    <x v="1"/>
    <s v="TWh"/>
    <n v="194.91692040000001"/>
  </r>
  <r>
    <x v="7"/>
    <s v="FR52"/>
    <x v="1"/>
    <x v="3"/>
    <n v="100"/>
    <x v="2"/>
    <x v="2"/>
    <x v="1"/>
    <s v="TWh"/>
    <n v="143.50001006299999"/>
  </r>
  <r>
    <x v="7"/>
    <s v="FR53"/>
    <x v="1"/>
    <x v="3"/>
    <n v="100"/>
    <x v="2"/>
    <x v="2"/>
    <x v="1"/>
    <s v="TWh"/>
    <n v="167.13713229699999"/>
  </r>
  <r>
    <x v="7"/>
    <s v="FR61"/>
    <x v="1"/>
    <x v="3"/>
    <n v="100"/>
    <x v="2"/>
    <x v="2"/>
    <x v="1"/>
    <s v="TWh"/>
    <n v="29.616673914"/>
  </r>
  <r>
    <x v="7"/>
    <s v="FR62"/>
    <x v="1"/>
    <x v="3"/>
    <n v="100"/>
    <x v="2"/>
    <x v="2"/>
    <x v="1"/>
    <s v="TWh"/>
    <n v="112.444384206"/>
  </r>
  <r>
    <x v="7"/>
    <s v="FR63"/>
    <x v="1"/>
    <x v="3"/>
    <n v="100"/>
    <x v="2"/>
    <x v="2"/>
    <x v="1"/>
    <s v="TWh"/>
    <n v="31.806783625000001"/>
  </r>
  <r>
    <x v="7"/>
    <s v="FR71"/>
    <x v="1"/>
    <x v="3"/>
    <n v="100"/>
    <x v="2"/>
    <x v="2"/>
    <x v="1"/>
    <s v="TWh"/>
    <n v="71.848698141"/>
  </r>
  <r>
    <x v="7"/>
    <s v="FR72"/>
    <x v="1"/>
    <x v="3"/>
    <n v="100"/>
    <x v="2"/>
    <x v="2"/>
    <x v="1"/>
    <s v="TWh"/>
    <n v="75.705987871999994"/>
  </r>
  <r>
    <x v="7"/>
    <s v="FR81"/>
    <x v="1"/>
    <x v="3"/>
    <n v="100"/>
    <x v="2"/>
    <x v="2"/>
    <x v="1"/>
    <s v="TWh"/>
    <n v="124.30927869999999"/>
  </r>
  <r>
    <x v="7"/>
    <s v="FR82"/>
    <x v="1"/>
    <x v="3"/>
    <n v="100"/>
    <x v="2"/>
    <x v="2"/>
    <x v="1"/>
    <s v="TWh"/>
    <n v="45.608448119000002"/>
  </r>
  <r>
    <x v="7"/>
    <s v="FR83"/>
    <x v="1"/>
    <x v="3"/>
    <n v="100"/>
    <x v="2"/>
    <x v="2"/>
    <x v="1"/>
    <s v="TWh"/>
    <n v="2.7066135729999998"/>
  </r>
  <r>
    <x v="8"/>
    <s v="DEC0"/>
    <x v="1"/>
    <x v="3"/>
    <n v="100"/>
    <x v="2"/>
    <x v="2"/>
    <x v="1"/>
    <s v="TWh"/>
    <n v="0"/>
  </r>
  <r>
    <x v="8"/>
    <s v="DE11"/>
    <x v="1"/>
    <x v="3"/>
    <n v="100"/>
    <x v="2"/>
    <x v="2"/>
    <x v="1"/>
    <s v="TWh"/>
    <n v="0"/>
  </r>
  <r>
    <x v="8"/>
    <s v="DE12"/>
    <x v="1"/>
    <x v="3"/>
    <n v="100"/>
    <x v="2"/>
    <x v="2"/>
    <x v="1"/>
    <s v="TWh"/>
    <n v="0"/>
  </r>
  <r>
    <x v="8"/>
    <s v="DE13"/>
    <x v="1"/>
    <x v="3"/>
    <n v="100"/>
    <x v="2"/>
    <x v="2"/>
    <x v="1"/>
    <s v="TWh"/>
    <n v="0"/>
  </r>
  <r>
    <x v="8"/>
    <s v="DE14"/>
    <x v="1"/>
    <x v="3"/>
    <n v="100"/>
    <x v="2"/>
    <x v="2"/>
    <x v="1"/>
    <s v="TWh"/>
    <n v="0"/>
  </r>
  <r>
    <x v="8"/>
    <s v="DE21"/>
    <x v="1"/>
    <x v="3"/>
    <n v="100"/>
    <x v="2"/>
    <x v="2"/>
    <x v="1"/>
    <s v="TWh"/>
    <n v="0"/>
  </r>
  <r>
    <x v="8"/>
    <s v="DE22"/>
    <x v="1"/>
    <x v="3"/>
    <n v="100"/>
    <x v="2"/>
    <x v="2"/>
    <x v="1"/>
    <s v="TWh"/>
    <n v="0"/>
  </r>
  <r>
    <x v="8"/>
    <s v="DE23"/>
    <x v="1"/>
    <x v="3"/>
    <n v="100"/>
    <x v="2"/>
    <x v="2"/>
    <x v="1"/>
    <s v="TWh"/>
    <n v="0"/>
  </r>
  <r>
    <x v="8"/>
    <s v="DE24"/>
    <x v="1"/>
    <x v="3"/>
    <n v="100"/>
    <x v="2"/>
    <x v="2"/>
    <x v="1"/>
    <s v="TWh"/>
    <n v="0"/>
  </r>
  <r>
    <x v="8"/>
    <s v="DE25"/>
    <x v="1"/>
    <x v="3"/>
    <n v="100"/>
    <x v="2"/>
    <x v="2"/>
    <x v="1"/>
    <s v="TWh"/>
    <n v="0"/>
  </r>
  <r>
    <x v="8"/>
    <s v="DE26"/>
    <x v="1"/>
    <x v="3"/>
    <n v="100"/>
    <x v="2"/>
    <x v="2"/>
    <x v="1"/>
    <s v="TWh"/>
    <n v="0"/>
  </r>
  <r>
    <x v="8"/>
    <s v="DE27"/>
    <x v="1"/>
    <x v="3"/>
    <n v="100"/>
    <x v="2"/>
    <x v="2"/>
    <x v="1"/>
    <s v="TWh"/>
    <n v="0"/>
  </r>
  <r>
    <x v="8"/>
    <s v="DE30"/>
    <x v="1"/>
    <x v="3"/>
    <n v="100"/>
    <x v="2"/>
    <x v="2"/>
    <x v="1"/>
    <s v="TWh"/>
    <n v="0"/>
  </r>
  <r>
    <x v="8"/>
    <s v="DE40"/>
    <x v="1"/>
    <x v="3"/>
    <n v="100"/>
    <x v="2"/>
    <x v="2"/>
    <x v="1"/>
    <s v="TWh"/>
    <n v="20.092169706"/>
  </r>
  <r>
    <x v="8"/>
    <s v="DE50"/>
    <x v="1"/>
    <x v="3"/>
    <n v="100"/>
    <x v="2"/>
    <x v="2"/>
    <x v="1"/>
    <s v="TWh"/>
    <n v="0.36020600400000002"/>
  </r>
  <r>
    <x v="8"/>
    <s v="DE60"/>
    <x v="1"/>
    <x v="3"/>
    <n v="100"/>
    <x v="2"/>
    <x v="2"/>
    <x v="1"/>
    <s v="TWh"/>
    <n v="0.361128122"/>
  </r>
  <r>
    <x v="8"/>
    <s v="DE71"/>
    <x v="1"/>
    <x v="3"/>
    <n v="100"/>
    <x v="2"/>
    <x v="2"/>
    <x v="1"/>
    <s v="TWh"/>
    <n v="0"/>
  </r>
  <r>
    <x v="8"/>
    <s v="DE72"/>
    <x v="1"/>
    <x v="3"/>
    <n v="100"/>
    <x v="2"/>
    <x v="2"/>
    <x v="1"/>
    <s v="TWh"/>
    <n v="0"/>
  </r>
  <r>
    <x v="8"/>
    <s v="DE73"/>
    <x v="1"/>
    <x v="3"/>
    <n v="100"/>
    <x v="2"/>
    <x v="2"/>
    <x v="1"/>
    <s v="TWh"/>
    <n v="0"/>
  </r>
  <r>
    <x v="8"/>
    <s v="DE80"/>
    <x v="1"/>
    <x v="3"/>
    <n v="100"/>
    <x v="2"/>
    <x v="2"/>
    <x v="1"/>
    <s v="TWh"/>
    <n v="92.964931734000004"/>
  </r>
  <r>
    <x v="8"/>
    <s v="DE91"/>
    <x v="1"/>
    <x v="3"/>
    <n v="100"/>
    <x v="2"/>
    <x v="2"/>
    <x v="1"/>
    <s v="TWh"/>
    <n v="0"/>
  </r>
  <r>
    <x v="8"/>
    <s v="DE92"/>
    <x v="1"/>
    <x v="3"/>
    <n v="100"/>
    <x v="2"/>
    <x v="2"/>
    <x v="1"/>
    <s v="TWh"/>
    <n v="10.644576391999999"/>
  </r>
  <r>
    <x v="8"/>
    <s v="DE93"/>
    <x v="1"/>
    <x v="3"/>
    <n v="100"/>
    <x v="2"/>
    <x v="2"/>
    <x v="1"/>
    <s v="TWh"/>
    <n v="28.562484727000001"/>
  </r>
  <r>
    <x v="8"/>
    <s v="DE94"/>
    <x v="1"/>
    <x v="3"/>
    <n v="100"/>
    <x v="2"/>
    <x v="2"/>
    <x v="1"/>
    <s v="TWh"/>
    <n v="48.807726739000003"/>
  </r>
  <r>
    <x v="8"/>
    <s v="DEA1"/>
    <x v="1"/>
    <x v="3"/>
    <n v="100"/>
    <x v="2"/>
    <x v="2"/>
    <x v="1"/>
    <s v="TWh"/>
    <n v="3.5502419180000002"/>
  </r>
  <r>
    <x v="8"/>
    <s v="DEA2"/>
    <x v="1"/>
    <x v="3"/>
    <n v="100"/>
    <x v="2"/>
    <x v="2"/>
    <x v="1"/>
    <s v="TWh"/>
    <n v="2.9653103700000001"/>
  </r>
  <r>
    <x v="8"/>
    <s v="DEA3"/>
    <x v="1"/>
    <x v="3"/>
    <n v="100"/>
    <x v="2"/>
    <x v="2"/>
    <x v="1"/>
    <s v="TWh"/>
    <n v="5.3477100139999996"/>
  </r>
  <r>
    <x v="8"/>
    <s v="DEA4"/>
    <x v="1"/>
    <x v="3"/>
    <n v="100"/>
    <x v="2"/>
    <x v="2"/>
    <x v="1"/>
    <s v="TWh"/>
    <n v="3.2460243169999998"/>
  </r>
  <r>
    <x v="8"/>
    <s v="DEA5"/>
    <x v="1"/>
    <x v="3"/>
    <n v="100"/>
    <x v="2"/>
    <x v="2"/>
    <x v="1"/>
    <s v="TWh"/>
    <n v="1.6794142750000001"/>
  </r>
  <r>
    <x v="8"/>
    <s v="DEB1"/>
    <x v="1"/>
    <x v="3"/>
    <n v="100"/>
    <x v="2"/>
    <x v="2"/>
    <x v="1"/>
    <s v="TWh"/>
    <n v="0"/>
  </r>
  <r>
    <x v="8"/>
    <s v="DEB2"/>
    <x v="1"/>
    <x v="3"/>
    <n v="100"/>
    <x v="2"/>
    <x v="2"/>
    <x v="1"/>
    <s v="TWh"/>
    <n v="0"/>
  </r>
  <r>
    <x v="8"/>
    <s v="DEB3"/>
    <x v="1"/>
    <x v="3"/>
    <n v="100"/>
    <x v="2"/>
    <x v="2"/>
    <x v="1"/>
    <s v="TWh"/>
    <n v="0"/>
  </r>
  <r>
    <x v="8"/>
    <s v="DED2"/>
    <x v="1"/>
    <x v="3"/>
    <n v="100"/>
    <x v="2"/>
    <x v="2"/>
    <x v="1"/>
    <s v="TWh"/>
    <n v="3.2481353629999998"/>
  </r>
  <r>
    <x v="8"/>
    <s v="DED4"/>
    <x v="1"/>
    <x v="3"/>
    <n v="100"/>
    <x v="2"/>
    <x v="2"/>
    <x v="1"/>
    <s v="TWh"/>
    <n v="0"/>
  </r>
  <r>
    <x v="8"/>
    <s v="DED5"/>
    <x v="1"/>
    <x v="3"/>
    <n v="100"/>
    <x v="2"/>
    <x v="2"/>
    <x v="1"/>
    <s v="TWh"/>
    <n v="0"/>
  </r>
  <r>
    <x v="8"/>
    <s v="DEE0"/>
    <x v="1"/>
    <x v="3"/>
    <n v="100"/>
    <x v="2"/>
    <x v="2"/>
    <x v="1"/>
    <s v="TWh"/>
    <n v="0"/>
  </r>
  <r>
    <x v="8"/>
    <s v="DEF0"/>
    <x v="1"/>
    <x v="3"/>
    <n v="100"/>
    <x v="2"/>
    <x v="2"/>
    <x v="1"/>
    <s v="TWh"/>
    <n v="78.051470706999993"/>
  </r>
  <r>
    <x v="8"/>
    <s v="DEG0"/>
    <x v="1"/>
    <x v="3"/>
    <n v="100"/>
    <x v="2"/>
    <x v="2"/>
    <x v="1"/>
    <s v="TWh"/>
    <n v="0"/>
  </r>
  <r>
    <x v="9"/>
    <s v="EL30"/>
    <x v="1"/>
    <x v="3"/>
    <n v="100"/>
    <x v="2"/>
    <x v="2"/>
    <x v="1"/>
    <s v="TWh"/>
    <n v="9.388724946"/>
  </r>
  <r>
    <x v="9"/>
    <s v="EL41"/>
    <x v="1"/>
    <x v="3"/>
    <n v="100"/>
    <x v="2"/>
    <x v="2"/>
    <x v="1"/>
    <s v="TWh"/>
    <n v="34.764682688000001"/>
  </r>
  <r>
    <x v="9"/>
    <s v="EL42"/>
    <x v="1"/>
    <x v="3"/>
    <n v="100"/>
    <x v="2"/>
    <x v="2"/>
    <x v="1"/>
    <s v="TWh"/>
    <n v="58.040636827"/>
  </r>
  <r>
    <x v="9"/>
    <s v="EL43"/>
    <x v="1"/>
    <x v="3"/>
    <n v="100"/>
    <x v="2"/>
    <x v="2"/>
    <x v="1"/>
    <s v="TWh"/>
    <n v="46.279064646000002"/>
  </r>
  <r>
    <x v="9"/>
    <s v="EL51"/>
    <x v="1"/>
    <x v="3"/>
    <n v="100"/>
    <x v="2"/>
    <x v="2"/>
    <x v="1"/>
    <s v="TWh"/>
    <n v="17.020126690000001"/>
  </r>
  <r>
    <x v="9"/>
    <s v="EL52"/>
    <x v="1"/>
    <x v="3"/>
    <n v="100"/>
    <x v="2"/>
    <x v="2"/>
    <x v="1"/>
    <s v="TWh"/>
    <n v="0"/>
  </r>
  <r>
    <x v="9"/>
    <s v="EL53"/>
    <x v="1"/>
    <x v="3"/>
    <n v="100"/>
    <x v="2"/>
    <x v="2"/>
    <x v="1"/>
    <s v="TWh"/>
    <n v="8.0704639119999992"/>
  </r>
  <r>
    <x v="9"/>
    <s v="EL54"/>
    <x v="1"/>
    <x v="3"/>
    <n v="100"/>
    <x v="2"/>
    <x v="2"/>
    <x v="1"/>
    <s v="TWh"/>
    <n v="12.638119927"/>
  </r>
  <r>
    <x v="9"/>
    <s v="EL61"/>
    <x v="1"/>
    <x v="3"/>
    <n v="100"/>
    <x v="2"/>
    <x v="2"/>
    <x v="1"/>
    <s v="TWh"/>
    <n v="14.198166773000001"/>
  </r>
  <r>
    <x v="9"/>
    <s v="EL62"/>
    <x v="1"/>
    <x v="3"/>
    <n v="100"/>
    <x v="2"/>
    <x v="2"/>
    <x v="1"/>
    <s v="TWh"/>
    <n v="10.795934531"/>
  </r>
  <r>
    <x v="9"/>
    <s v="EL63"/>
    <x v="1"/>
    <x v="3"/>
    <n v="100"/>
    <x v="2"/>
    <x v="2"/>
    <x v="1"/>
    <s v="TWh"/>
    <n v="19.78588427"/>
  </r>
  <r>
    <x v="9"/>
    <s v="EL64"/>
    <x v="1"/>
    <x v="3"/>
    <n v="100"/>
    <x v="2"/>
    <x v="2"/>
    <x v="1"/>
    <s v="TWh"/>
    <n v="27.988956605999999"/>
  </r>
  <r>
    <x v="9"/>
    <s v="EL65"/>
    <x v="1"/>
    <x v="3"/>
    <n v="100"/>
    <x v="2"/>
    <x v="2"/>
    <x v="1"/>
    <s v="TWh"/>
    <n v="38.307765857"/>
  </r>
  <r>
    <x v="24"/>
    <s v="HU10"/>
    <x v="1"/>
    <x v="3"/>
    <n v="100"/>
    <x v="2"/>
    <x v="2"/>
    <x v="1"/>
    <s v="TWh"/>
    <n v="0"/>
  </r>
  <r>
    <x v="24"/>
    <s v="HU21"/>
    <x v="1"/>
    <x v="3"/>
    <n v="100"/>
    <x v="2"/>
    <x v="2"/>
    <x v="1"/>
    <s v="TWh"/>
    <n v="17.058806704999999"/>
  </r>
  <r>
    <x v="24"/>
    <s v="HU22"/>
    <x v="1"/>
    <x v="3"/>
    <n v="100"/>
    <x v="2"/>
    <x v="2"/>
    <x v="1"/>
    <s v="TWh"/>
    <n v="31.685580720000001"/>
  </r>
  <r>
    <x v="24"/>
    <s v="HU23"/>
    <x v="1"/>
    <x v="3"/>
    <n v="100"/>
    <x v="2"/>
    <x v="2"/>
    <x v="1"/>
    <s v="TWh"/>
    <n v="11.827394838"/>
  </r>
  <r>
    <x v="24"/>
    <s v="HU31"/>
    <x v="1"/>
    <x v="3"/>
    <n v="100"/>
    <x v="2"/>
    <x v="2"/>
    <x v="1"/>
    <s v="TWh"/>
    <n v="0"/>
  </r>
  <r>
    <x v="24"/>
    <s v="HU32"/>
    <x v="1"/>
    <x v="3"/>
    <n v="100"/>
    <x v="2"/>
    <x v="2"/>
    <x v="1"/>
    <s v="TWh"/>
    <n v="0"/>
  </r>
  <r>
    <x v="24"/>
    <s v="HU33"/>
    <x v="1"/>
    <x v="3"/>
    <n v="100"/>
    <x v="2"/>
    <x v="2"/>
    <x v="1"/>
    <s v="TWh"/>
    <n v="0"/>
  </r>
  <r>
    <x v="10"/>
    <s v="IE01"/>
    <x v="1"/>
    <x v="3"/>
    <n v="100"/>
    <x v="2"/>
    <x v="2"/>
    <x v="1"/>
    <s v="TWh"/>
    <n v="306.50043794599998"/>
  </r>
  <r>
    <x v="10"/>
    <s v="IE02"/>
    <x v="1"/>
    <x v="3"/>
    <n v="100"/>
    <x v="2"/>
    <x v="2"/>
    <x v="1"/>
    <s v="TWh"/>
    <n v="333.16684893799999"/>
  </r>
  <r>
    <x v="11"/>
    <s v="ITC1"/>
    <x v="1"/>
    <x v="3"/>
    <n v="100"/>
    <x v="2"/>
    <x v="2"/>
    <x v="1"/>
    <s v="TWh"/>
    <n v="14.216246698999999"/>
  </r>
  <r>
    <x v="11"/>
    <s v="ITC2"/>
    <x v="1"/>
    <x v="3"/>
    <n v="100"/>
    <x v="2"/>
    <x v="2"/>
    <x v="1"/>
    <s v="TWh"/>
    <n v="2.492800076"/>
  </r>
  <r>
    <x v="11"/>
    <s v="ITC3"/>
    <x v="1"/>
    <x v="3"/>
    <n v="100"/>
    <x v="2"/>
    <x v="2"/>
    <x v="1"/>
    <s v="TWh"/>
    <n v="0.73500481399999995"/>
  </r>
  <r>
    <x v="11"/>
    <s v="ITC4"/>
    <x v="1"/>
    <x v="3"/>
    <n v="100"/>
    <x v="2"/>
    <x v="2"/>
    <x v="1"/>
    <s v="TWh"/>
    <n v="0"/>
  </r>
  <r>
    <x v="11"/>
    <s v="ITF1"/>
    <x v="1"/>
    <x v="3"/>
    <n v="100"/>
    <x v="2"/>
    <x v="2"/>
    <x v="1"/>
    <s v="TWh"/>
    <n v="4.3544467750000004"/>
  </r>
  <r>
    <x v="11"/>
    <s v="ITF2"/>
    <x v="1"/>
    <x v="3"/>
    <n v="100"/>
    <x v="2"/>
    <x v="2"/>
    <x v="1"/>
    <s v="TWh"/>
    <n v="3.5637724"/>
  </r>
  <r>
    <x v="11"/>
    <s v="ITF3"/>
    <x v="1"/>
    <x v="3"/>
    <n v="100"/>
    <x v="2"/>
    <x v="2"/>
    <x v="1"/>
    <s v="TWh"/>
    <n v="7.3874473639999998"/>
  </r>
  <r>
    <x v="11"/>
    <s v="ITF4"/>
    <x v="1"/>
    <x v="3"/>
    <n v="100"/>
    <x v="2"/>
    <x v="2"/>
    <x v="1"/>
    <s v="TWh"/>
    <n v="26.995572724999999"/>
  </r>
  <r>
    <x v="11"/>
    <s v="ITF5"/>
    <x v="1"/>
    <x v="3"/>
    <n v="100"/>
    <x v="2"/>
    <x v="2"/>
    <x v="1"/>
    <s v="TWh"/>
    <n v="12.894153680000001"/>
  </r>
  <r>
    <x v="11"/>
    <s v="ITF6"/>
    <x v="1"/>
    <x v="3"/>
    <n v="100"/>
    <x v="2"/>
    <x v="2"/>
    <x v="1"/>
    <s v="TWh"/>
    <n v="13.02015858"/>
  </r>
  <r>
    <x v="11"/>
    <s v="ITG1"/>
    <x v="1"/>
    <x v="3"/>
    <n v="100"/>
    <x v="2"/>
    <x v="2"/>
    <x v="1"/>
    <s v="TWh"/>
    <n v="41.071378670999998"/>
  </r>
  <r>
    <x v="11"/>
    <s v="ITG2"/>
    <x v="1"/>
    <x v="3"/>
    <n v="100"/>
    <x v="2"/>
    <x v="2"/>
    <x v="1"/>
    <s v="TWh"/>
    <n v="59.906278362000002"/>
  </r>
  <r>
    <x v="11"/>
    <s v="ITH1"/>
    <x v="1"/>
    <x v="3"/>
    <n v="100"/>
    <x v="2"/>
    <x v="2"/>
    <x v="1"/>
    <s v="TWh"/>
    <n v="3.0784160589999998"/>
  </r>
  <r>
    <x v="11"/>
    <s v="ITH2"/>
    <x v="1"/>
    <x v="3"/>
    <n v="100"/>
    <x v="2"/>
    <x v="2"/>
    <x v="1"/>
    <s v="TWh"/>
    <n v="1.3369481729999999"/>
  </r>
  <r>
    <x v="11"/>
    <s v="ITH3"/>
    <x v="1"/>
    <x v="3"/>
    <n v="100"/>
    <x v="2"/>
    <x v="2"/>
    <x v="1"/>
    <s v="TWh"/>
    <n v="0"/>
  </r>
  <r>
    <x v="11"/>
    <s v="ITH4"/>
    <x v="1"/>
    <x v="3"/>
    <n v="100"/>
    <x v="2"/>
    <x v="2"/>
    <x v="1"/>
    <s v="TWh"/>
    <n v="2.672809617"/>
  </r>
  <r>
    <x v="11"/>
    <s v="ITH5"/>
    <x v="1"/>
    <x v="3"/>
    <n v="100"/>
    <x v="2"/>
    <x v="2"/>
    <x v="1"/>
    <s v="TWh"/>
    <n v="0"/>
  </r>
  <r>
    <x v="11"/>
    <s v="ITI1"/>
    <x v="1"/>
    <x v="3"/>
    <n v="100"/>
    <x v="2"/>
    <x v="2"/>
    <x v="1"/>
    <s v="TWh"/>
    <n v="0"/>
  </r>
  <r>
    <x v="11"/>
    <s v="ITI2"/>
    <x v="1"/>
    <x v="3"/>
    <n v="100"/>
    <x v="2"/>
    <x v="2"/>
    <x v="1"/>
    <s v="TWh"/>
    <n v="4.7674575409999997"/>
  </r>
  <r>
    <x v="11"/>
    <s v="ITI3"/>
    <x v="1"/>
    <x v="3"/>
    <n v="100"/>
    <x v="2"/>
    <x v="2"/>
    <x v="1"/>
    <s v="TWh"/>
    <n v="0"/>
  </r>
  <r>
    <x v="11"/>
    <s v="ITI4"/>
    <x v="1"/>
    <x v="3"/>
    <n v="100"/>
    <x v="2"/>
    <x v="2"/>
    <x v="1"/>
    <s v="TWh"/>
    <n v="0"/>
  </r>
  <r>
    <x v="11"/>
    <s v="SM00"/>
    <x v="1"/>
    <x v="3"/>
    <n v="100"/>
    <x v="2"/>
    <x v="2"/>
    <x v="1"/>
    <s v="TWh"/>
    <n v="0"/>
  </r>
  <r>
    <x v="12"/>
    <s v="LV00"/>
    <x v="1"/>
    <x v="3"/>
    <n v="100"/>
    <x v="2"/>
    <x v="2"/>
    <x v="1"/>
    <s v="TWh"/>
    <n v="165.31378436599999"/>
  </r>
  <r>
    <x v="13"/>
    <s v="LT00"/>
    <x v="1"/>
    <x v="3"/>
    <n v="100"/>
    <x v="2"/>
    <x v="2"/>
    <x v="1"/>
    <s v="TWh"/>
    <n v="320.99074797999998"/>
  </r>
  <r>
    <x v="25"/>
    <s v="LU00"/>
    <x v="1"/>
    <x v="3"/>
    <n v="100"/>
    <x v="2"/>
    <x v="2"/>
    <x v="1"/>
    <s v="TWh"/>
    <n v="0"/>
  </r>
  <r>
    <x v="14"/>
    <s v="MT00"/>
    <x v="1"/>
    <x v="3"/>
    <n v="100"/>
    <x v="2"/>
    <x v="2"/>
    <x v="1"/>
    <s v="TWh"/>
    <n v="0.19913302899999999"/>
  </r>
  <r>
    <x v="15"/>
    <s v="NL11"/>
    <x v="1"/>
    <x v="3"/>
    <n v="100"/>
    <x v="2"/>
    <x v="2"/>
    <x v="1"/>
    <s v="TWh"/>
    <n v="15.687186262000001"/>
  </r>
  <r>
    <x v="15"/>
    <s v="NL12"/>
    <x v="1"/>
    <x v="3"/>
    <n v="100"/>
    <x v="2"/>
    <x v="2"/>
    <x v="1"/>
    <s v="TWh"/>
    <n v="13.417412775000001"/>
  </r>
  <r>
    <x v="15"/>
    <s v="NL13"/>
    <x v="1"/>
    <x v="3"/>
    <n v="100"/>
    <x v="2"/>
    <x v="2"/>
    <x v="1"/>
    <s v="TWh"/>
    <n v="14.14870305"/>
  </r>
  <r>
    <x v="15"/>
    <s v="NL21"/>
    <x v="1"/>
    <x v="3"/>
    <n v="100"/>
    <x v="2"/>
    <x v="2"/>
    <x v="1"/>
    <s v="TWh"/>
    <n v="13.046380922000001"/>
  </r>
  <r>
    <x v="15"/>
    <s v="NL22"/>
    <x v="1"/>
    <x v="3"/>
    <n v="100"/>
    <x v="2"/>
    <x v="2"/>
    <x v="1"/>
    <s v="TWh"/>
    <n v="8.7595756869999999"/>
  </r>
  <r>
    <x v="15"/>
    <s v="NL23"/>
    <x v="1"/>
    <x v="3"/>
    <n v="100"/>
    <x v="2"/>
    <x v="2"/>
    <x v="1"/>
    <s v="TWh"/>
    <n v="8.8931068310000008"/>
  </r>
  <r>
    <x v="15"/>
    <s v="NL31"/>
    <x v="1"/>
    <x v="3"/>
    <n v="100"/>
    <x v="2"/>
    <x v="2"/>
    <x v="1"/>
    <s v="TWh"/>
    <n v="4.5924857079999999"/>
  </r>
  <r>
    <x v="15"/>
    <s v="NL32"/>
    <x v="1"/>
    <x v="3"/>
    <n v="100"/>
    <x v="2"/>
    <x v="2"/>
    <x v="1"/>
    <s v="TWh"/>
    <n v="11.270568094"/>
  </r>
  <r>
    <x v="15"/>
    <s v="NL33"/>
    <x v="1"/>
    <x v="3"/>
    <n v="100"/>
    <x v="2"/>
    <x v="2"/>
    <x v="1"/>
    <s v="TWh"/>
    <n v="9.6499741159999992"/>
  </r>
  <r>
    <x v="15"/>
    <s v="NL34"/>
    <x v="1"/>
    <x v="3"/>
    <n v="100"/>
    <x v="2"/>
    <x v="2"/>
    <x v="1"/>
    <s v="TWh"/>
    <n v="9.2877378509999993"/>
  </r>
  <r>
    <x v="15"/>
    <s v="NL41"/>
    <x v="1"/>
    <x v="3"/>
    <n v="100"/>
    <x v="2"/>
    <x v="2"/>
    <x v="1"/>
    <s v="TWh"/>
    <n v="13.819333894"/>
  </r>
  <r>
    <x v="15"/>
    <s v="NL42"/>
    <x v="1"/>
    <x v="3"/>
    <n v="100"/>
    <x v="2"/>
    <x v="2"/>
    <x v="1"/>
    <s v="TWh"/>
    <n v="0"/>
  </r>
  <r>
    <x v="16"/>
    <s v="PL11"/>
    <x v="1"/>
    <x v="3"/>
    <n v="100"/>
    <x v="2"/>
    <x v="2"/>
    <x v="1"/>
    <s v="TWh"/>
    <n v="43.519586637000003"/>
  </r>
  <r>
    <x v="16"/>
    <s v="PL12"/>
    <x v="1"/>
    <x v="3"/>
    <n v="100"/>
    <x v="2"/>
    <x v="2"/>
    <x v="1"/>
    <s v="TWh"/>
    <n v="92.911868312999999"/>
  </r>
  <r>
    <x v="16"/>
    <s v="PL21"/>
    <x v="1"/>
    <x v="3"/>
    <n v="100"/>
    <x v="2"/>
    <x v="2"/>
    <x v="1"/>
    <s v="TWh"/>
    <n v="5.1483144689999998"/>
  </r>
  <r>
    <x v="16"/>
    <s v="PL22"/>
    <x v="1"/>
    <x v="3"/>
    <n v="100"/>
    <x v="2"/>
    <x v="2"/>
    <x v="1"/>
    <s v="TWh"/>
    <n v="4.030165545"/>
  </r>
  <r>
    <x v="16"/>
    <s v="PL31"/>
    <x v="1"/>
    <x v="3"/>
    <n v="100"/>
    <x v="2"/>
    <x v="2"/>
    <x v="1"/>
    <s v="TWh"/>
    <n v="104.747675685"/>
  </r>
  <r>
    <x v="16"/>
    <s v="PL32"/>
    <x v="1"/>
    <x v="3"/>
    <n v="100"/>
    <x v="2"/>
    <x v="2"/>
    <x v="1"/>
    <s v="TWh"/>
    <n v="11.58746958"/>
  </r>
  <r>
    <x v="16"/>
    <s v="PL33"/>
    <x v="1"/>
    <x v="3"/>
    <n v="100"/>
    <x v="2"/>
    <x v="2"/>
    <x v="1"/>
    <s v="TWh"/>
    <n v="12.452134961000001"/>
  </r>
  <r>
    <x v="16"/>
    <s v="PL34"/>
    <x v="1"/>
    <x v="3"/>
    <n v="100"/>
    <x v="2"/>
    <x v="2"/>
    <x v="1"/>
    <s v="TWh"/>
    <n v="91.724947125"/>
  </r>
  <r>
    <x v="16"/>
    <s v="PL41"/>
    <x v="1"/>
    <x v="3"/>
    <n v="100"/>
    <x v="2"/>
    <x v="2"/>
    <x v="1"/>
    <s v="TWh"/>
    <n v="97.150234124999997"/>
  </r>
  <r>
    <x v="16"/>
    <s v="PL42"/>
    <x v="1"/>
    <x v="3"/>
    <n v="100"/>
    <x v="2"/>
    <x v="2"/>
    <x v="1"/>
    <s v="TWh"/>
    <n v="76.698534996999996"/>
  </r>
  <r>
    <x v="16"/>
    <s v="PL43"/>
    <x v="1"/>
    <x v="3"/>
    <n v="100"/>
    <x v="2"/>
    <x v="2"/>
    <x v="1"/>
    <s v="TWh"/>
    <n v="6.1496220279999996"/>
  </r>
  <r>
    <x v="16"/>
    <s v="PL51"/>
    <x v="1"/>
    <x v="3"/>
    <n v="100"/>
    <x v="2"/>
    <x v="2"/>
    <x v="1"/>
    <s v="TWh"/>
    <n v="43.542230156000002"/>
  </r>
  <r>
    <x v="16"/>
    <s v="PL52"/>
    <x v="1"/>
    <x v="3"/>
    <n v="100"/>
    <x v="2"/>
    <x v="2"/>
    <x v="1"/>
    <s v="TWh"/>
    <n v="27.785532208999999"/>
  </r>
  <r>
    <x v="16"/>
    <s v="PL61"/>
    <x v="1"/>
    <x v="3"/>
    <n v="100"/>
    <x v="2"/>
    <x v="2"/>
    <x v="1"/>
    <s v="TWh"/>
    <n v="89.649746925000002"/>
  </r>
  <r>
    <x v="16"/>
    <s v="PL62"/>
    <x v="1"/>
    <x v="3"/>
    <n v="100"/>
    <x v="2"/>
    <x v="2"/>
    <x v="1"/>
    <s v="TWh"/>
    <n v="127.184707162"/>
  </r>
  <r>
    <x v="16"/>
    <s v="PL63"/>
    <x v="1"/>
    <x v="3"/>
    <n v="100"/>
    <x v="2"/>
    <x v="2"/>
    <x v="1"/>
    <s v="TWh"/>
    <n v="80.022757679999998"/>
  </r>
  <r>
    <x v="17"/>
    <s v="PT11"/>
    <x v="1"/>
    <x v="3"/>
    <n v="100"/>
    <x v="2"/>
    <x v="2"/>
    <x v="1"/>
    <s v="TWh"/>
    <n v="12.170615659999999"/>
  </r>
  <r>
    <x v="17"/>
    <s v="PT15"/>
    <x v="1"/>
    <x v="3"/>
    <n v="100"/>
    <x v="2"/>
    <x v="2"/>
    <x v="1"/>
    <s v="TWh"/>
    <n v="1.7768792419999999"/>
  </r>
  <r>
    <x v="17"/>
    <s v="PT16"/>
    <x v="1"/>
    <x v="3"/>
    <n v="100"/>
    <x v="2"/>
    <x v="2"/>
    <x v="1"/>
    <s v="TWh"/>
    <n v="0"/>
  </r>
  <r>
    <x v="17"/>
    <s v="PT17"/>
    <x v="1"/>
    <x v="3"/>
    <n v="100"/>
    <x v="2"/>
    <x v="2"/>
    <x v="1"/>
    <s v="TWh"/>
    <n v="0"/>
  </r>
  <r>
    <x v="17"/>
    <s v="PT18"/>
    <x v="1"/>
    <x v="3"/>
    <n v="100"/>
    <x v="2"/>
    <x v="2"/>
    <x v="1"/>
    <s v="TWh"/>
    <n v="0"/>
  </r>
  <r>
    <x v="18"/>
    <s v="RO11"/>
    <x v="1"/>
    <x v="3"/>
    <n v="100"/>
    <x v="2"/>
    <x v="2"/>
    <x v="1"/>
    <s v="TWh"/>
    <n v="0"/>
  </r>
  <r>
    <x v="18"/>
    <s v="RO12"/>
    <x v="1"/>
    <x v="3"/>
    <n v="100"/>
    <x v="2"/>
    <x v="2"/>
    <x v="1"/>
    <s v="TWh"/>
    <n v="0"/>
  </r>
  <r>
    <x v="18"/>
    <s v="RO21"/>
    <x v="1"/>
    <x v="3"/>
    <n v="100"/>
    <x v="2"/>
    <x v="2"/>
    <x v="1"/>
    <s v="TWh"/>
    <n v="33.423911400000001"/>
  </r>
  <r>
    <x v="18"/>
    <s v="RO22"/>
    <x v="1"/>
    <x v="3"/>
    <n v="100"/>
    <x v="2"/>
    <x v="2"/>
    <x v="1"/>
    <s v="TWh"/>
    <n v="39.878978146999998"/>
  </r>
  <r>
    <x v="18"/>
    <s v="RO31"/>
    <x v="1"/>
    <x v="3"/>
    <n v="100"/>
    <x v="2"/>
    <x v="2"/>
    <x v="1"/>
    <s v="TWh"/>
    <n v="0"/>
  </r>
  <r>
    <x v="18"/>
    <s v="RO32"/>
    <x v="1"/>
    <x v="3"/>
    <n v="100"/>
    <x v="2"/>
    <x v="2"/>
    <x v="1"/>
    <s v="TWh"/>
    <n v="0"/>
  </r>
  <r>
    <x v="18"/>
    <s v="RO41"/>
    <x v="1"/>
    <x v="3"/>
    <n v="100"/>
    <x v="2"/>
    <x v="2"/>
    <x v="1"/>
    <s v="TWh"/>
    <n v="0"/>
  </r>
  <r>
    <x v="18"/>
    <s v="RO42"/>
    <x v="1"/>
    <x v="3"/>
    <n v="100"/>
    <x v="2"/>
    <x v="2"/>
    <x v="1"/>
    <s v="TWh"/>
    <n v="0"/>
  </r>
  <r>
    <x v="26"/>
    <s v="SK01"/>
    <x v="1"/>
    <x v="3"/>
    <n v="100"/>
    <x v="2"/>
    <x v="2"/>
    <x v="1"/>
    <s v="TWh"/>
    <n v="3.8911102959999999"/>
  </r>
  <r>
    <x v="26"/>
    <s v="SK02"/>
    <x v="1"/>
    <x v="3"/>
    <n v="100"/>
    <x v="2"/>
    <x v="2"/>
    <x v="1"/>
    <s v="TWh"/>
    <n v="34.588558509999999"/>
  </r>
  <r>
    <x v="26"/>
    <s v="SK03"/>
    <x v="1"/>
    <x v="3"/>
    <n v="100"/>
    <x v="2"/>
    <x v="2"/>
    <x v="1"/>
    <s v="TWh"/>
    <n v="0"/>
  </r>
  <r>
    <x v="26"/>
    <s v="SK04"/>
    <x v="1"/>
    <x v="3"/>
    <n v="100"/>
    <x v="2"/>
    <x v="2"/>
    <x v="1"/>
    <s v="TWh"/>
    <n v="0"/>
  </r>
  <r>
    <x v="27"/>
    <s v="SI03"/>
    <x v="1"/>
    <x v="3"/>
    <n v="100"/>
    <x v="2"/>
    <x v="2"/>
    <x v="1"/>
    <s v="TWh"/>
    <n v="0"/>
  </r>
  <r>
    <x v="27"/>
    <s v="SI04"/>
    <x v="1"/>
    <x v="3"/>
    <n v="100"/>
    <x v="2"/>
    <x v="2"/>
    <x v="1"/>
    <s v="TWh"/>
    <n v="1.065258327"/>
  </r>
  <r>
    <x v="19"/>
    <s v="AD00"/>
    <x v="1"/>
    <x v="3"/>
    <n v="100"/>
    <x v="2"/>
    <x v="2"/>
    <x v="1"/>
    <s v="TWh"/>
    <n v="1.780339463"/>
  </r>
  <r>
    <x v="19"/>
    <s v="ES11"/>
    <x v="1"/>
    <x v="3"/>
    <n v="100"/>
    <x v="2"/>
    <x v="2"/>
    <x v="1"/>
    <s v="TWh"/>
    <n v="19.659820523"/>
  </r>
  <r>
    <x v="19"/>
    <s v="ES12"/>
    <x v="1"/>
    <x v="3"/>
    <n v="100"/>
    <x v="2"/>
    <x v="2"/>
    <x v="1"/>
    <s v="TWh"/>
    <n v="13.1449275"/>
  </r>
  <r>
    <x v="19"/>
    <s v="ES13"/>
    <x v="1"/>
    <x v="3"/>
    <n v="100"/>
    <x v="2"/>
    <x v="2"/>
    <x v="1"/>
    <s v="TWh"/>
    <n v="3.1691818349999998"/>
  </r>
  <r>
    <x v="19"/>
    <s v="ES21"/>
    <x v="1"/>
    <x v="3"/>
    <n v="100"/>
    <x v="2"/>
    <x v="2"/>
    <x v="1"/>
    <s v="TWh"/>
    <n v="3.463199742"/>
  </r>
  <r>
    <x v="19"/>
    <s v="ES22"/>
    <x v="1"/>
    <x v="3"/>
    <n v="100"/>
    <x v="2"/>
    <x v="2"/>
    <x v="1"/>
    <s v="TWh"/>
    <n v="16.883218031999998"/>
  </r>
  <r>
    <x v="19"/>
    <s v="ES23"/>
    <x v="1"/>
    <x v="3"/>
    <n v="100"/>
    <x v="2"/>
    <x v="2"/>
    <x v="1"/>
    <s v="TWh"/>
    <n v="4.1094469890000003"/>
  </r>
  <r>
    <x v="19"/>
    <s v="ES24"/>
    <x v="1"/>
    <x v="3"/>
    <n v="100"/>
    <x v="2"/>
    <x v="2"/>
    <x v="1"/>
    <s v="TWh"/>
    <n v="212.923482898"/>
  </r>
  <r>
    <x v="19"/>
    <s v="ES30"/>
    <x v="1"/>
    <x v="3"/>
    <n v="100"/>
    <x v="2"/>
    <x v="2"/>
    <x v="1"/>
    <s v="TWh"/>
    <n v="0"/>
  </r>
  <r>
    <x v="19"/>
    <s v="ES41"/>
    <x v="1"/>
    <x v="3"/>
    <n v="100"/>
    <x v="2"/>
    <x v="2"/>
    <x v="1"/>
    <s v="TWh"/>
    <n v="273.61638809999999"/>
  </r>
  <r>
    <x v="19"/>
    <s v="ES42"/>
    <x v="1"/>
    <x v="3"/>
    <n v="100"/>
    <x v="2"/>
    <x v="2"/>
    <x v="1"/>
    <s v="TWh"/>
    <n v="114.330534328"/>
  </r>
  <r>
    <x v="19"/>
    <s v="ES43"/>
    <x v="1"/>
    <x v="3"/>
    <n v="100"/>
    <x v="2"/>
    <x v="2"/>
    <x v="1"/>
    <s v="TWh"/>
    <n v="0"/>
  </r>
  <r>
    <x v="19"/>
    <s v="ES51"/>
    <x v="1"/>
    <x v="3"/>
    <n v="100"/>
    <x v="2"/>
    <x v="2"/>
    <x v="1"/>
    <s v="TWh"/>
    <n v="35.561318354000001"/>
  </r>
  <r>
    <x v="19"/>
    <s v="ES52"/>
    <x v="1"/>
    <x v="3"/>
    <n v="100"/>
    <x v="2"/>
    <x v="2"/>
    <x v="1"/>
    <s v="TWh"/>
    <n v="29.493980489999998"/>
  </r>
  <r>
    <x v="19"/>
    <s v="ES53"/>
    <x v="1"/>
    <x v="3"/>
    <n v="100"/>
    <x v="2"/>
    <x v="2"/>
    <x v="1"/>
    <s v="TWh"/>
    <n v="3.5348754310000001"/>
  </r>
  <r>
    <x v="19"/>
    <s v="ES61"/>
    <x v="1"/>
    <x v="3"/>
    <n v="100"/>
    <x v="2"/>
    <x v="2"/>
    <x v="1"/>
    <s v="TWh"/>
    <n v="80.677418555000003"/>
  </r>
  <r>
    <x v="19"/>
    <s v="ES62"/>
    <x v="1"/>
    <x v="3"/>
    <n v="100"/>
    <x v="2"/>
    <x v="2"/>
    <x v="1"/>
    <s v="TWh"/>
    <n v="8.7040379479999999"/>
  </r>
  <r>
    <x v="20"/>
    <s v="SE11"/>
    <x v="1"/>
    <x v="3"/>
    <n v="100"/>
    <x v="2"/>
    <x v="2"/>
    <x v="1"/>
    <s v="TWh"/>
    <n v="2.4330211240000001"/>
  </r>
  <r>
    <x v="20"/>
    <s v="SE12"/>
    <x v="1"/>
    <x v="3"/>
    <n v="100"/>
    <x v="2"/>
    <x v="2"/>
    <x v="1"/>
    <s v="TWh"/>
    <n v="42.821347660999997"/>
  </r>
  <r>
    <x v="20"/>
    <s v="SE21"/>
    <x v="1"/>
    <x v="3"/>
    <n v="100"/>
    <x v="2"/>
    <x v="2"/>
    <x v="1"/>
    <s v="TWh"/>
    <n v="37.993816500999998"/>
  </r>
  <r>
    <x v="20"/>
    <s v="SE22"/>
    <x v="1"/>
    <x v="3"/>
    <n v="100"/>
    <x v="2"/>
    <x v="2"/>
    <x v="1"/>
    <s v="TWh"/>
    <n v="43.514793003000001"/>
  </r>
  <r>
    <x v="20"/>
    <s v="SE23"/>
    <x v="1"/>
    <x v="3"/>
    <n v="100"/>
    <x v="2"/>
    <x v="2"/>
    <x v="1"/>
    <s v="TWh"/>
    <n v="49.340249030999999"/>
  </r>
  <r>
    <x v="20"/>
    <s v="SE31"/>
    <x v="1"/>
    <x v="3"/>
    <n v="100"/>
    <x v="2"/>
    <x v="2"/>
    <x v="1"/>
    <s v="TWh"/>
    <n v="15.988852013000001"/>
  </r>
  <r>
    <x v="20"/>
    <s v="SE32"/>
    <x v="1"/>
    <x v="3"/>
    <n v="100"/>
    <x v="2"/>
    <x v="2"/>
    <x v="1"/>
    <s v="TWh"/>
    <n v="94.578145610000007"/>
  </r>
  <r>
    <x v="20"/>
    <s v="SE33"/>
    <x v="1"/>
    <x v="3"/>
    <n v="100"/>
    <x v="2"/>
    <x v="2"/>
    <x v="1"/>
    <s v="TWh"/>
    <n v="167.013875934"/>
  </r>
  <r>
    <x v="21"/>
    <s v="UKC1"/>
    <x v="1"/>
    <x v="3"/>
    <n v="100"/>
    <x v="2"/>
    <x v="2"/>
    <x v="1"/>
    <s v="TWh"/>
    <n v="12.788542229999999"/>
  </r>
  <r>
    <x v="21"/>
    <s v="UKC2"/>
    <x v="1"/>
    <x v="3"/>
    <n v="100"/>
    <x v="2"/>
    <x v="2"/>
    <x v="1"/>
    <s v="TWh"/>
    <n v="35.051207325"/>
  </r>
  <r>
    <x v="21"/>
    <s v="UKD1"/>
    <x v="1"/>
    <x v="3"/>
    <n v="100"/>
    <x v="2"/>
    <x v="2"/>
    <x v="1"/>
    <s v="TWh"/>
    <n v="29.959446374999999"/>
  </r>
  <r>
    <x v="21"/>
    <s v="UKD3"/>
    <x v="1"/>
    <x v="3"/>
    <n v="100"/>
    <x v="2"/>
    <x v="2"/>
    <x v="1"/>
    <s v="TWh"/>
    <n v="0.95851807099999997"/>
  </r>
  <r>
    <x v="21"/>
    <s v="UKD4"/>
    <x v="1"/>
    <x v="3"/>
    <n v="100"/>
    <x v="2"/>
    <x v="2"/>
    <x v="1"/>
    <s v="TWh"/>
    <n v="9.7351005110000006"/>
  </r>
  <r>
    <x v="21"/>
    <s v="UKD6"/>
    <x v="1"/>
    <x v="3"/>
    <n v="100"/>
    <x v="2"/>
    <x v="2"/>
    <x v="1"/>
    <s v="TWh"/>
    <n v="12.271687447"/>
  </r>
  <r>
    <x v="21"/>
    <s v="UKD7"/>
    <x v="1"/>
    <x v="3"/>
    <n v="100"/>
    <x v="2"/>
    <x v="2"/>
    <x v="1"/>
    <s v="TWh"/>
    <n v="0.48452518100000003"/>
  </r>
  <r>
    <x v="21"/>
    <s v="UKE1"/>
    <x v="1"/>
    <x v="3"/>
    <n v="100"/>
    <x v="2"/>
    <x v="2"/>
    <x v="1"/>
    <s v="TWh"/>
    <n v="32.750370056000001"/>
  </r>
  <r>
    <x v="21"/>
    <s v="UKE2"/>
    <x v="1"/>
    <x v="3"/>
    <n v="100"/>
    <x v="2"/>
    <x v="2"/>
    <x v="1"/>
    <s v="TWh"/>
    <n v="42.694200561999999"/>
  </r>
  <r>
    <x v="21"/>
    <s v="UKE3"/>
    <x v="1"/>
    <x v="3"/>
    <n v="100"/>
    <x v="2"/>
    <x v="2"/>
    <x v="1"/>
    <s v="TWh"/>
    <n v="4.2144918450000004"/>
  </r>
  <r>
    <x v="21"/>
    <s v="UKE4"/>
    <x v="1"/>
    <x v="3"/>
    <n v="100"/>
    <x v="2"/>
    <x v="2"/>
    <x v="1"/>
    <s v="TWh"/>
    <n v="3.9149578799999998"/>
  </r>
  <r>
    <x v="21"/>
    <s v="UKF1"/>
    <x v="1"/>
    <x v="3"/>
    <n v="100"/>
    <x v="2"/>
    <x v="2"/>
    <x v="1"/>
    <s v="TWh"/>
    <n v="18.525648"/>
  </r>
  <r>
    <x v="21"/>
    <s v="UKF2"/>
    <x v="1"/>
    <x v="3"/>
    <n v="100"/>
    <x v="2"/>
    <x v="2"/>
    <x v="1"/>
    <s v="TWh"/>
    <n v="34.232612699999997"/>
  </r>
  <r>
    <x v="21"/>
    <s v="UKF3"/>
    <x v="1"/>
    <x v="3"/>
    <n v="100"/>
    <x v="2"/>
    <x v="2"/>
    <x v="1"/>
    <s v="TWh"/>
    <n v="55.779526390999997"/>
  </r>
  <r>
    <x v="21"/>
    <s v="UKG1"/>
    <x v="1"/>
    <x v="3"/>
    <n v="100"/>
    <x v="2"/>
    <x v="2"/>
    <x v="1"/>
    <s v="TWh"/>
    <n v="32.89698645"/>
  </r>
  <r>
    <x v="21"/>
    <s v="UKG2"/>
    <x v="1"/>
    <x v="3"/>
    <n v="100"/>
    <x v="2"/>
    <x v="2"/>
    <x v="1"/>
    <s v="TWh"/>
    <n v="34.821777449999999"/>
  </r>
  <r>
    <x v="21"/>
    <s v="UKG3"/>
    <x v="1"/>
    <x v="3"/>
    <n v="100"/>
    <x v="2"/>
    <x v="2"/>
    <x v="1"/>
    <s v="TWh"/>
    <n v="0.142055719"/>
  </r>
  <r>
    <x v="21"/>
    <s v="UKH1"/>
    <x v="1"/>
    <x v="3"/>
    <n v="100"/>
    <x v="2"/>
    <x v="2"/>
    <x v="1"/>
    <s v="TWh"/>
    <n v="101.785046921"/>
  </r>
  <r>
    <x v="21"/>
    <s v="UKH2"/>
    <x v="1"/>
    <x v="3"/>
    <n v="100"/>
    <x v="2"/>
    <x v="2"/>
    <x v="1"/>
    <s v="TWh"/>
    <n v="11.772870599999999"/>
  </r>
  <r>
    <x v="21"/>
    <s v="UKH3"/>
    <x v="1"/>
    <x v="3"/>
    <n v="100"/>
    <x v="2"/>
    <x v="2"/>
    <x v="1"/>
    <s v="TWh"/>
    <n v="15.722508225"/>
  </r>
  <r>
    <x v="21"/>
    <s v="UKI3"/>
    <x v="1"/>
    <x v="3"/>
    <n v="100"/>
    <x v="2"/>
    <x v="2"/>
    <x v="1"/>
    <s v="TWh"/>
    <n v="0"/>
  </r>
  <r>
    <x v="21"/>
    <s v="UKI4"/>
    <x v="1"/>
    <x v="3"/>
    <n v="100"/>
    <x v="2"/>
    <x v="2"/>
    <x v="1"/>
    <s v="TWh"/>
    <n v="0"/>
  </r>
  <r>
    <x v="21"/>
    <s v="UKI5"/>
    <x v="1"/>
    <x v="3"/>
    <n v="100"/>
    <x v="2"/>
    <x v="2"/>
    <x v="1"/>
    <s v="TWh"/>
    <n v="3.6349436999999998E-2"/>
  </r>
  <r>
    <x v="21"/>
    <s v="UKI6"/>
    <x v="1"/>
    <x v="3"/>
    <n v="100"/>
    <x v="2"/>
    <x v="2"/>
    <x v="1"/>
    <s v="TWh"/>
    <n v="3.6349436999999998E-2"/>
  </r>
  <r>
    <x v="21"/>
    <s v="UKI7"/>
    <x v="1"/>
    <x v="3"/>
    <n v="100"/>
    <x v="2"/>
    <x v="2"/>
    <x v="1"/>
    <s v="TWh"/>
    <n v="3.6349436999999998E-2"/>
  </r>
  <r>
    <x v="21"/>
    <s v="UKJ1"/>
    <x v="1"/>
    <x v="3"/>
    <n v="100"/>
    <x v="2"/>
    <x v="2"/>
    <x v="1"/>
    <s v="TWh"/>
    <n v="22.01502975"/>
  </r>
  <r>
    <x v="21"/>
    <s v="UKJ2"/>
    <x v="1"/>
    <x v="3"/>
    <n v="100"/>
    <x v="2"/>
    <x v="2"/>
    <x v="1"/>
    <s v="TWh"/>
    <n v="6.7744824899999996"/>
  </r>
  <r>
    <x v="21"/>
    <s v="UKJ3"/>
    <x v="1"/>
    <x v="3"/>
    <n v="100"/>
    <x v="2"/>
    <x v="2"/>
    <x v="1"/>
    <s v="TWh"/>
    <n v="12.235290469000001"/>
  </r>
  <r>
    <x v="21"/>
    <s v="UKJ4"/>
    <x v="1"/>
    <x v="3"/>
    <n v="100"/>
    <x v="2"/>
    <x v="2"/>
    <x v="1"/>
    <s v="TWh"/>
    <n v="8.0794032970000007"/>
  </r>
  <r>
    <x v="21"/>
    <s v="UKK1"/>
    <x v="1"/>
    <x v="3"/>
    <n v="100"/>
    <x v="2"/>
    <x v="2"/>
    <x v="1"/>
    <s v="TWh"/>
    <n v="21.644684325"/>
  </r>
  <r>
    <x v="21"/>
    <s v="UKK2"/>
    <x v="1"/>
    <x v="3"/>
    <n v="100"/>
    <x v="2"/>
    <x v="2"/>
    <x v="1"/>
    <s v="TWh"/>
    <n v="28.536469237999999"/>
  </r>
  <r>
    <x v="21"/>
    <s v="UKK3"/>
    <x v="1"/>
    <x v="3"/>
    <n v="100"/>
    <x v="2"/>
    <x v="2"/>
    <x v="1"/>
    <s v="TWh"/>
    <n v="24.099909749999998"/>
  </r>
  <r>
    <x v="21"/>
    <s v="UKK4"/>
    <x v="1"/>
    <x v="3"/>
    <n v="100"/>
    <x v="2"/>
    <x v="2"/>
    <x v="1"/>
    <s v="TWh"/>
    <n v="44.092605900000002"/>
  </r>
  <r>
    <x v="21"/>
    <s v="UKL1"/>
    <x v="1"/>
    <x v="3"/>
    <n v="100"/>
    <x v="2"/>
    <x v="2"/>
    <x v="1"/>
    <s v="TWh"/>
    <n v="87.775076812999998"/>
  </r>
  <r>
    <x v="21"/>
    <s v="UKL2"/>
    <x v="1"/>
    <x v="3"/>
    <n v="100"/>
    <x v="2"/>
    <x v="2"/>
    <x v="1"/>
    <s v="TWh"/>
    <n v="52.858339594"/>
  </r>
  <r>
    <x v="21"/>
    <s v="UKM2"/>
    <x v="1"/>
    <x v="3"/>
    <n v="100"/>
    <x v="2"/>
    <x v="2"/>
    <x v="1"/>
    <s v="TWh"/>
    <n v="126.492443677"/>
  </r>
  <r>
    <x v="21"/>
    <s v="UKM3"/>
    <x v="1"/>
    <x v="3"/>
    <n v="100"/>
    <x v="2"/>
    <x v="2"/>
    <x v="1"/>
    <s v="TWh"/>
    <n v="85.487223506000007"/>
  </r>
  <r>
    <x v="21"/>
    <s v="UKM5"/>
    <x v="1"/>
    <x v="3"/>
    <n v="100"/>
    <x v="2"/>
    <x v="2"/>
    <x v="1"/>
    <s v="TWh"/>
    <n v="56.983285330999998"/>
  </r>
  <r>
    <x v="21"/>
    <s v="UKM6"/>
    <x v="1"/>
    <x v="3"/>
    <n v="100"/>
    <x v="2"/>
    <x v="2"/>
    <x v="1"/>
    <s v="TWh"/>
    <n v="178.77217572500001"/>
  </r>
  <r>
    <x v="21"/>
    <s v="UKN0"/>
    <x v="1"/>
    <x v="3"/>
    <n v="100"/>
    <x v="2"/>
    <x v="2"/>
    <x v="1"/>
    <s v="TWh"/>
    <n v="113.637129"/>
  </r>
  <r>
    <x v="22"/>
    <s v="AT11"/>
    <x v="1"/>
    <x v="3"/>
    <n v="100"/>
    <x v="1"/>
    <x v="0"/>
    <x v="0"/>
    <s v="GWe"/>
    <n v="0.33376248600000002"/>
  </r>
  <r>
    <x v="22"/>
    <s v="AT12"/>
    <x v="1"/>
    <x v="3"/>
    <n v="100"/>
    <x v="1"/>
    <x v="0"/>
    <x v="0"/>
    <s v="GWe"/>
    <n v="0"/>
  </r>
  <r>
    <x v="22"/>
    <s v="AT13"/>
    <x v="1"/>
    <x v="3"/>
    <n v="100"/>
    <x v="1"/>
    <x v="0"/>
    <x v="0"/>
    <s v="GWe"/>
    <n v="0"/>
  </r>
  <r>
    <x v="22"/>
    <s v="AT21"/>
    <x v="1"/>
    <x v="3"/>
    <n v="100"/>
    <x v="1"/>
    <x v="0"/>
    <x v="0"/>
    <s v="GWe"/>
    <n v="5.51761E-4"/>
  </r>
  <r>
    <x v="22"/>
    <s v="AT22"/>
    <x v="1"/>
    <x v="3"/>
    <n v="100"/>
    <x v="1"/>
    <x v="0"/>
    <x v="0"/>
    <s v="GWe"/>
    <n v="1.3296554840000001"/>
  </r>
  <r>
    <x v="22"/>
    <s v="AT31"/>
    <x v="1"/>
    <x v="3"/>
    <n v="100"/>
    <x v="1"/>
    <x v="0"/>
    <x v="0"/>
    <s v="GWe"/>
    <n v="2.3228382349999999"/>
  </r>
  <r>
    <x v="22"/>
    <s v="AT32"/>
    <x v="1"/>
    <x v="3"/>
    <n v="100"/>
    <x v="1"/>
    <x v="0"/>
    <x v="0"/>
    <s v="GWe"/>
    <n v="0"/>
  </r>
  <r>
    <x v="22"/>
    <s v="AT33"/>
    <x v="1"/>
    <x v="3"/>
    <n v="100"/>
    <x v="1"/>
    <x v="0"/>
    <x v="0"/>
    <s v="GWe"/>
    <n v="7.4438200000000003E-4"/>
  </r>
  <r>
    <x v="22"/>
    <s v="AT34"/>
    <x v="1"/>
    <x v="3"/>
    <n v="100"/>
    <x v="1"/>
    <x v="0"/>
    <x v="0"/>
    <s v="GWe"/>
    <n v="7.5093899999999995E-4"/>
  </r>
  <r>
    <x v="0"/>
    <s v="BE10"/>
    <x v="1"/>
    <x v="3"/>
    <n v="100"/>
    <x v="1"/>
    <x v="0"/>
    <x v="0"/>
    <s v="GWe"/>
    <n v="0"/>
  </r>
  <r>
    <x v="0"/>
    <s v="BE21"/>
    <x v="1"/>
    <x v="3"/>
    <n v="100"/>
    <x v="1"/>
    <x v="0"/>
    <x v="0"/>
    <s v="GWe"/>
    <n v="0"/>
  </r>
  <r>
    <x v="0"/>
    <s v="BE22"/>
    <x v="1"/>
    <x v="3"/>
    <n v="100"/>
    <x v="1"/>
    <x v="0"/>
    <x v="0"/>
    <s v="GWe"/>
    <n v="0"/>
  </r>
  <r>
    <x v="0"/>
    <s v="BE23"/>
    <x v="1"/>
    <x v="3"/>
    <n v="100"/>
    <x v="1"/>
    <x v="0"/>
    <x v="0"/>
    <s v="GWe"/>
    <n v="0"/>
  </r>
  <r>
    <x v="0"/>
    <s v="BE24"/>
    <x v="1"/>
    <x v="3"/>
    <n v="100"/>
    <x v="1"/>
    <x v="0"/>
    <x v="0"/>
    <s v="GWe"/>
    <n v="0.155879085"/>
  </r>
  <r>
    <x v="0"/>
    <s v="BE25"/>
    <x v="1"/>
    <x v="3"/>
    <n v="100"/>
    <x v="1"/>
    <x v="0"/>
    <x v="0"/>
    <s v="GWe"/>
    <n v="0"/>
  </r>
  <r>
    <x v="0"/>
    <s v="BE31"/>
    <x v="1"/>
    <x v="3"/>
    <n v="100"/>
    <x v="1"/>
    <x v="0"/>
    <x v="0"/>
    <s v="GWe"/>
    <n v="0.85379226100000005"/>
  </r>
  <r>
    <x v="0"/>
    <s v="BE32"/>
    <x v="1"/>
    <x v="3"/>
    <n v="100"/>
    <x v="1"/>
    <x v="0"/>
    <x v="0"/>
    <s v="GWe"/>
    <n v="2.1398481970000001"/>
  </r>
  <r>
    <x v="0"/>
    <s v="BE33"/>
    <x v="1"/>
    <x v="3"/>
    <n v="100"/>
    <x v="1"/>
    <x v="0"/>
    <x v="0"/>
    <s v="GWe"/>
    <n v="1.8811771390000001"/>
  </r>
  <r>
    <x v="0"/>
    <s v="BE34"/>
    <x v="1"/>
    <x v="3"/>
    <n v="100"/>
    <x v="1"/>
    <x v="0"/>
    <x v="0"/>
    <s v="GWe"/>
    <n v="2.530751634"/>
  </r>
  <r>
    <x v="0"/>
    <s v="BE35"/>
    <x v="1"/>
    <x v="3"/>
    <n v="100"/>
    <x v="1"/>
    <x v="0"/>
    <x v="0"/>
    <s v="GWe"/>
    <n v="2.7753970589999999"/>
  </r>
  <r>
    <x v="1"/>
    <s v="BG31"/>
    <x v="1"/>
    <x v="3"/>
    <n v="100"/>
    <x v="1"/>
    <x v="0"/>
    <x v="0"/>
    <s v="GWe"/>
    <n v="33.505076400999997"/>
  </r>
  <r>
    <x v="1"/>
    <s v="BG32"/>
    <x v="1"/>
    <x v="3"/>
    <n v="100"/>
    <x v="1"/>
    <x v="0"/>
    <x v="0"/>
    <s v="GWe"/>
    <n v="21.837412299"/>
  </r>
  <r>
    <x v="1"/>
    <s v="BG33"/>
    <x v="1"/>
    <x v="3"/>
    <n v="100"/>
    <x v="1"/>
    <x v="0"/>
    <x v="0"/>
    <s v="GWe"/>
    <n v="12.698759936"/>
  </r>
  <r>
    <x v="1"/>
    <s v="BG34"/>
    <x v="1"/>
    <x v="3"/>
    <n v="100"/>
    <x v="1"/>
    <x v="0"/>
    <x v="0"/>
    <s v="GWe"/>
    <n v="20.661034034"/>
  </r>
  <r>
    <x v="1"/>
    <s v="BG41"/>
    <x v="1"/>
    <x v="3"/>
    <n v="100"/>
    <x v="1"/>
    <x v="0"/>
    <x v="0"/>
    <s v="GWe"/>
    <n v="2.1619197859999999"/>
  </r>
  <r>
    <x v="1"/>
    <s v="BG42"/>
    <x v="1"/>
    <x v="3"/>
    <n v="100"/>
    <x v="1"/>
    <x v="0"/>
    <x v="0"/>
    <s v="GWe"/>
    <n v="11.187355331999999"/>
  </r>
  <r>
    <x v="2"/>
    <s v="HR03"/>
    <x v="1"/>
    <x v="3"/>
    <n v="100"/>
    <x v="1"/>
    <x v="0"/>
    <x v="0"/>
    <s v="GWe"/>
    <n v="5.8941176469999998"/>
  </r>
  <r>
    <x v="2"/>
    <s v="HR04"/>
    <x v="1"/>
    <x v="3"/>
    <n v="100"/>
    <x v="1"/>
    <x v="0"/>
    <x v="0"/>
    <s v="GWe"/>
    <n v="23.318558824"/>
  </r>
  <r>
    <x v="3"/>
    <s v="CY00"/>
    <x v="1"/>
    <x v="3"/>
    <n v="100"/>
    <x v="1"/>
    <x v="0"/>
    <x v="0"/>
    <s v="GWe"/>
    <n v="4.5028177149999999"/>
  </r>
  <r>
    <x v="23"/>
    <s v="CZ01"/>
    <x v="1"/>
    <x v="3"/>
    <n v="100"/>
    <x v="1"/>
    <x v="0"/>
    <x v="0"/>
    <s v="GWe"/>
    <n v="0"/>
  </r>
  <r>
    <x v="23"/>
    <s v="CZ02"/>
    <x v="1"/>
    <x v="3"/>
    <n v="100"/>
    <x v="1"/>
    <x v="0"/>
    <x v="0"/>
    <s v="GWe"/>
    <n v="0"/>
  </r>
  <r>
    <x v="23"/>
    <s v="CZ03"/>
    <x v="1"/>
    <x v="3"/>
    <n v="100"/>
    <x v="1"/>
    <x v="0"/>
    <x v="0"/>
    <s v="GWe"/>
    <n v="7.168141544"/>
  </r>
  <r>
    <x v="23"/>
    <s v="CZ04"/>
    <x v="1"/>
    <x v="3"/>
    <n v="100"/>
    <x v="1"/>
    <x v="0"/>
    <x v="0"/>
    <s v="GWe"/>
    <n v="4.4735407970000001"/>
  </r>
  <r>
    <x v="23"/>
    <s v="CZ05"/>
    <x v="1"/>
    <x v="3"/>
    <n v="100"/>
    <x v="1"/>
    <x v="0"/>
    <x v="0"/>
    <s v="GWe"/>
    <n v="2.642911765"/>
  </r>
  <r>
    <x v="23"/>
    <s v="CZ06"/>
    <x v="1"/>
    <x v="3"/>
    <n v="100"/>
    <x v="1"/>
    <x v="0"/>
    <x v="0"/>
    <s v="GWe"/>
    <n v="0"/>
  </r>
  <r>
    <x v="23"/>
    <s v="CZ07"/>
    <x v="1"/>
    <x v="3"/>
    <n v="100"/>
    <x v="1"/>
    <x v="0"/>
    <x v="0"/>
    <s v="GWe"/>
    <n v="1.596493859"/>
  </r>
  <r>
    <x v="23"/>
    <s v="CZ08"/>
    <x v="1"/>
    <x v="3"/>
    <n v="100"/>
    <x v="1"/>
    <x v="0"/>
    <x v="0"/>
    <s v="GWe"/>
    <n v="0.59430481300000004"/>
  </r>
  <r>
    <x v="4"/>
    <s v="DK01"/>
    <x v="1"/>
    <x v="3"/>
    <n v="100"/>
    <x v="1"/>
    <x v="0"/>
    <x v="0"/>
    <s v="GWe"/>
    <n v="0"/>
  </r>
  <r>
    <x v="4"/>
    <s v="DK02"/>
    <x v="1"/>
    <x v="3"/>
    <n v="100"/>
    <x v="1"/>
    <x v="0"/>
    <x v="0"/>
    <s v="GWe"/>
    <n v="0"/>
  </r>
  <r>
    <x v="4"/>
    <s v="DK03"/>
    <x v="1"/>
    <x v="3"/>
    <n v="100"/>
    <x v="1"/>
    <x v="0"/>
    <x v="0"/>
    <s v="GWe"/>
    <n v="0"/>
  </r>
  <r>
    <x v="4"/>
    <s v="DK04"/>
    <x v="1"/>
    <x v="3"/>
    <n v="100"/>
    <x v="1"/>
    <x v="0"/>
    <x v="0"/>
    <s v="GWe"/>
    <n v="0"/>
  </r>
  <r>
    <x v="4"/>
    <s v="DK05"/>
    <x v="1"/>
    <x v="3"/>
    <n v="100"/>
    <x v="1"/>
    <x v="0"/>
    <x v="0"/>
    <s v="GWe"/>
    <n v="0"/>
  </r>
  <r>
    <x v="5"/>
    <s v="EE00"/>
    <x v="1"/>
    <x v="3"/>
    <n v="100"/>
    <x v="1"/>
    <x v="0"/>
    <x v="0"/>
    <s v="GWe"/>
    <n v="0"/>
  </r>
  <r>
    <x v="6"/>
    <s v="FI19"/>
    <x v="1"/>
    <x v="3"/>
    <n v="100"/>
    <x v="1"/>
    <x v="0"/>
    <x v="0"/>
    <s v="GWe"/>
    <n v="0"/>
  </r>
  <r>
    <x v="6"/>
    <s v="FI1B"/>
    <x v="1"/>
    <x v="3"/>
    <n v="100"/>
    <x v="1"/>
    <x v="0"/>
    <x v="0"/>
    <s v="GWe"/>
    <n v="0"/>
  </r>
  <r>
    <x v="6"/>
    <s v="FI1C"/>
    <x v="1"/>
    <x v="3"/>
    <n v="100"/>
    <x v="1"/>
    <x v="0"/>
    <x v="0"/>
    <s v="GWe"/>
    <n v="0"/>
  </r>
  <r>
    <x v="6"/>
    <s v="FI1D"/>
    <x v="1"/>
    <x v="3"/>
    <n v="100"/>
    <x v="1"/>
    <x v="0"/>
    <x v="0"/>
    <s v="GWe"/>
    <n v="0.49436470599999999"/>
  </r>
  <r>
    <x v="6"/>
    <s v="FI20"/>
    <x v="1"/>
    <x v="3"/>
    <n v="100"/>
    <x v="1"/>
    <x v="0"/>
    <x v="0"/>
    <s v="GWe"/>
    <n v="0"/>
  </r>
  <r>
    <x v="7"/>
    <s v="FR10"/>
    <x v="1"/>
    <x v="3"/>
    <n v="100"/>
    <x v="1"/>
    <x v="0"/>
    <x v="0"/>
    <s v="GWe"/>
    <n v="0"/>
  </r>
  <r>
    <x v="7"/>
    <s v="FR21"/>
    <x v="1"/>
    <x v="3"/>
    <n v="100"/>
    <x v="1"/>
    <x v="0"/>
    <x v="0"/>
    <s v="GWe"/>
    <n v="0"/>
  </r>
  <r>
    <x v="7"/>
    <s v="FR22"/>
    <x v="1"/>
    <x v="3"/>
    <n v="100"/>
    <x v="1"/>
    <x v="0"/>
    <x v="0"/>
    <s v="GWe"/>
    <n v="0"/>
  </r>
  <r>
    <x v="7"/>
    <s v="FR23"/>
    <x v="1"/>
    <x v="3"/>
    <n v="100"/>
    <x v="1"/>
    <x v="0"/>
    <x v="0"/>
    <s v="GWe"/>
    <n v="0"/>
  </r>
  <r>
    <x v="7"/>
    <s v="FR24"/>
    <x v="1"/>
    <x v="3"/>
    <n v="100"/>
    <x v="1"/>
    <x v="0"/>
    <x v="0"/>
    <s v="GWe"/>
    <n v="0"/>
  </r>
  <r>
    <x v="7"/>
    <s v="FR25"/>
    <x v="1"/>
    <x v="3"/>
    <n v="100"/>
    <x v="1"/>
    <x v="0"/>
    <x v="0"/>
    <s v="GWe"/>
    <n v="0"/>
  </r>
  <r>
    <x v="7"/>
    <s v="FR26"/>
    <x v="1"/>
    <x v="3"/>
    <n v="100"/>
    <x v="1"/>
    <x v="0"/>
    <x v="0"/>
    <s v="GWe"/>
    <n v="0"/>
  </r>
  <r>
    <x v="7"/>
    <s v="FR30"/>
    <x v="1"/>
    <x v="3"/>
    <n v="100"/>
    <x v="1"/>
    <x v="0"/>
    <x v="0"/>
    <s v="GWe"/>
    <n v="0"/>
  </r>
  <r>
    <x v="7"/>
    <s v="FR41"/>
    <x v="1"/>
    <x v="3"/>
    <n v="100"/>
    <x v="1"/>
    <x v="0"/>
    <x v="0"/>
    <s v="GWe"/>
    <n v="17.046947368000001"/>
  </r>
  <r>
    <x v="7"/>
    <s v="FR42"/>
    <x v="1"/>
    <x v="3"/>
    <n v="100"/>
    <x v="1"/>
    <x v="0"/>
    <x v="0"/>
    <s v="GWe"/>
    <n v="5.520941176"/>
  </r>
  <r>
    <x v="7"/>
    <s v="FR43"/>
    <x v="1"/>
    <x v="3"/>
    <n v="100"/>
    <x v="1"/>
    <x v="0"/>
    <x v="0"/>
    <s v="GWe"/>
    <n v="6.9382358010000003"/>
  </r>
  <r>
    <x v="7"/>
    <s v="FR51"/>
    <x v="1"/>
    <x v="3"/>
    <n v="100"/>
    <x v="1"/>
    <x v="0"/>
    <x v="0"/>
    <s v="GWe"/>
    <n v="0"/>
  </r>
  <r>
    <x v="7"/>
    <s v="FR52"/>
    <x v="1"/>
    <x v="3"/>
    <n v="100"/>
    <x v="1"/>
    <x v="0"/>
    <x v="0"/>
    <s v="GWe"/>
    <n v="0"/>
  </r>
  <r>
    <x v="7"/>
    <s v="FR53"/>
    <x v="1"/>
    <x v="3"/>
    <n v="100"/>
    <x v="1"/>
    <x v="0"/>
    <x v="0"/>
    <s v="GWe"/>
    <n v="0"/>
  </r>
  <r>
    <x v="7"/>
    <s v="FR61"/>
    <x v="1"/>
    <x v="3"/>
    <n v="100"/>
    <x v="1"/>
    <x v="0"/>
    <x v="0"/>
    <s v="GWe"/>
    <n v="29.256441175999999"/>
  </r>
  <r>
    <x v="7"/>
    <s v="FR62"/>
    <x v="1"/>
    <x v="3"/>
    <n v="100"/>
    <x v="1"/>
    <x v="0"/>
    <x v="0"/>
    <s v="GWe"/>
    <n v="16.900924308"/>
  </r>
  <r>
    <x v="7"/>
    <s v="FR63"/>
    <x v="1"/>
    <x v="3"/>
    <n v="100"/>
    <x v="1"/>
    <x v="0"/>
    <x v="0"/>
    <s v="GWe"/>
    <n v="3.7219246319999999"/>
  </r>
  <r>
    <x v="7"/>
    <s v="FR71"/>
    <x v="1"/>
    <x v="3"/>
    <n v="100"/>
    <x v="1"/>
    <x v="0"/>
    <x v="0"/>
    <s v="GWe"/>
    <n v="7.7473005639999997"/>
  </r>
  <r>
    <x v="7"/>
    <s v="FR72"/>
    <x v="1"/>
    <x v="3"/>
    <n v="100"/>
    <x v="1"/>
    <x v="0"/>
    <x v="0"/>
    <s v="GWe"/>
    <n v="0"/>
  </r>
  <r>
    <x v="7"/>
    <s v="FR81"/>
    <x v="1"/>
    <x v="3"/>
    <n v="100"/>
    <x v="1"/>
    <x v="0"/>
    <x v="0"/>
    <s v="GWe"/>
    <n v="0"/>
  </r>
  <r>
    <x v="7"/>
    <s v="FR82"/>
    <x v="1"/>
    <x v="3"/>
    <n v="100"/>
    <x v="1"/>
    <x v="0"/>
    <x v="0"/>
    <s v="GWe"/>
    <n v="4.8280748659999997"/>
  </r>
  <r>
    <x v="7"/>
    <s v="FR83"/>
    <x v="1"/>
    <x v="3"/>
    <n v="100"/>
    <x v="1"/>
    <x v="0"/>
    <x v="0"/>
    <s v="GWe"/>
    <n v="1.612330893"/>
  </r>
  <r>
    <x v="8"/>
    <s v="DEC0"/>
    <x v="1"/>
    <x v="3"/>
    <n v="100"/>
    <x v="1"/>
    <x v="0"/>
    <x v="0"/>
    <s v="GWe"/>
    <n v="0.193391444"/>
  </r>
  <r>
    <x v="8"/>
    <s v="DE11"/>
    <x v="1"/>
    <x v="3"/>
    <n v="100"/>
    <x v="1"/>
    <x v="0"/>
    <x v="0"/>
    <s v="GWe"/>
    <n v="0.721576471"/>
  </r>
  <r>
    <x v="8"/>
    <s v="DE12"/>
    <x v="1"/>
    <x v="3"/>
    <n v="100"/>
    <x v="1"/>
    <x v="0"/>
    <x v="0"/>
    <s v="GWe"/>
    <n v="0.26740557300000001"/>
  </r>
  <r>
    <x v="8"/>
    <s v="DE13"/>
    <x v="1"/>
    <x v="3"/>
    <n v="100"/>
    <x v="1"/>
    <x v="0"/>
    <x v="0"/>
    <s v="GWe"/>
    <n v="0.70029528500000005"/>
  </r>
  <r>
    <x v="8"/>
    <s v="DE14"/>
    <x v="1"/>
    <x v="3"/>
    <n v="100"/>
    <x v="1"/>
    <x v="0"/>
    <x v="0"/>
    <s v="GWe"/>
    <n v="1.0882287900000001"/>
  </r>
  <r>
    <x v="8"/>
    <s v="DE21"/>
    <x v="1"/>
    <x v="3"/>
    <n v="100"/>
    <x v="1"/>
    <x v="0"/>
    <x v="0"/>
    <s v="GWe"/>
    <n v="1.1208382349999999"/>
  </r>
  <r>
    <x v="8"/>
    <s v="DE22"/>
    <x v="1"/>
    <x v="3"/>
    <n v="100"/>
    <x v="1"/>
    <x v="0"/>
    <x v="0"/>
    <s v="GWe"/>
    <n v="0.81109068600000001"/>
  </r>
  <r>
    <x v="8"/>
    <s v="DE23"/>
    <x v="1"/>
    <x v="3"/>
    <n v="100"/>
    <x v="1"/>
    <x v="0"/>
    <x v="0"/>
    <s v="GWe"/>
    <n v="1.3761667959999999"/>
  </r>
  <r>
    <x v="8"/>
    <s v="DE24"/>
    <x v="1"/>
    <x v="3"/>
    <n v="100"/>
    <x v="1"/>
    <x v="0"/>
    <x v="0"/>
    <s v="GWe"/>
    <n v="0.49014614000000001"/>
  </r>
  <r>
    <x v="8"/>
    <s v="DE25"/>
    <x v="1"/>
    <x v="3"/>
    <n v="100"/>
    <x v="1"/>
    <x v="0"/>
    <x v="0"/>
    <s v="GWe"/>
    <n v="0.96756016"/>
  </r>
  <r>
    <x v="8"/>
    <s v="DE26"/>
    <x v="1"/>
    <x v="3"/>
    <n v="100"/>
    <x v="1"/>
    <x v="0"/>
    <x v="0"/>
    <s v="GWe"/>
    <n v="1.823744314"/>
  </r>
  <r>
    <x v="8"/>
    <s v="DE27"/>
    <x v="1"/>
    <x v="3"/>
    <n v="100"/>
    <x v="1"/>
    <x v="0"/>
    <x v="0"/>
    <s v="GWe"/>
    <n v="2.317243172"/>
  </r>
  <r>
    <x v="8"/>
    <s v="DE30"/>
    <x v="1"/>
    <x v="3"/>
    <n v="100"/>
    <x v="1"/>
    <x v="0"/>
    <x v="0"/>
    <s v="GWe"/>
    <n v="0"/>
  </r>
  <r>
    <x v="8"/>
    <s v="DE40"/>
    <x v="1"/>
    <x v="3"/>
    <n v="100"/>
    <x v="1"/>
    <x v="0"/>
    <x v="0"/>
    <s v="GWe"/>
    <n v="3.9061470589999998"/>
  </r>
  <r>
    <x v="8"/>
    <s v="DE50"/>
    <x v="1"/>
    <x v="3"/>
    <n v="100"/>
    <x v="1"/>
    <x v="0"/>
    <x v="0"/>
    <s v="GWe"/>
    <n v="0"/>
  </r>
  <r>
    <x v="8"/>
    <s v="DE60"/>
    <x v="1"/>
    <x v="3"/>
    <n v="100"/>
    <x v="1"/>
    <x v="0"/>
    <x v="0"/>
    <s v="GWe"/>
    <n v="0"/>
  </r>
  <r>
    <x v="8"/>
    <s v="DE71"/>
    <x v="1"/>
    <x v="3"/>
    <n v="100"/>
    <x v="1"/>
    <x v="0"/>
    <x v="0"/>
    <s v="GWe"/>
    <n v="0.26932662499999999"/>
  </r>
  <r>
    <x v="8"/>
    <s v="DE72"/>
    <x v="1"/>
    <x v="3"/>
    <n v="100"/>
    <x v="1"/>
    <x v="0"/>
    <x v="0"/>
    <s v="GWe"/>
    <n v="0.704269853"/>
  </r>
  <r>
    <x v="8"/>
    <s v="DE73"/>
    <x v="1"/>
    <x v="3"/>
    <n v="100"/>
    <x v="1"/>
    <x v="0"/>
    <x v="0"/>
    <s v="GWe"/>
    <n v="1.2063514580000001"/>
  </r>
  <r>
    <x v="8"/>
    <s v="DE80"/>
    <x v="1"/>
    <x v="3"/>
    <n v="100"/>
    <x v="1"/>
    <x v="0"/>
    <x v="0"/>
    <s v="GWe"/>
    <n v="0"/>
  </r>
  <r>
    <x v="8"/>
    <s v="DE91"/>
    <x v="1"/>
    <x v="3"/>
    <n v="100"/>
    <x v="1"/>
    <x v="0"/>
    <x v="0"/>
    <s v="GWe"/>
    <n v="1.3283805879999999"/>
  </r>
  <r>
    <x v="8"/>
    <s v="DE92"/>
    <x v="1"/>
    <x v="3"/>
    <n v="100"/>
    <x v="1"/>
    <x v="0"/>
    <x v="0"/>
    <s v="GWe"/>
    <n v="0.32724491"/>
  </r>
  <r>
    <x v="8"/>
    <s v="DE93"/>
    <x v="1"/>
    <x v="3"/>
    <n v="100"/>
    <x v="1"/>
    <x v="0"/>
    <x v="0"/>
    <s v="GWe"/>
    <n v="1.0949142160000001"/>
  </r>
  <r>
    <x v="8"/>
    <s v="DE94"/>
    <x v="1"/>
    <x v="3"/>
    <n v="100"/>
    <x v="1"/>
    <x v="0"/>
    <x v="0"/>
    <s v="GWe"/>
    <n v="0"/>
  </r>
  <r>
    <x v="8"/>
    <s v="DEA1"/>
    <x v="1"/>
    <x v="3"/>
    <n v="100"/>
    <x v="1"/>
    <x v="0"/>
    <x v="0"/>
    <s v="GWe"/>
    <n v="0"/>
  </r>
  <r>
    <x v="8"/>
    <s v="DEA2"/>
    <x v="1"/>
    <x v="3"/>
    <n v="100"/>
    <x v="1"/>
    <x v="0"/>
    <x v="0"/>
    <s v="GWe"/>
    <n v="0.39340533100000002"/>
  </r>
  <r>
    <x v="8"/>
    <s v="DEA3"/>
    <x v="1"/>
    <x v="3"/>
    <n v="100"/>
    <x v="1"/>
    <x v="0"/>
    <x v="0"/>
    <s v="GWe"/>
    <n v="0"/>
  </r>
  <r>
    <x v="8"/>
    <s v="DEA4"/>
    <x v="1"/>
    <x v="3"/>
    <n v="100"/>
    <x v="1"/>
    <x v="0"/>
    <x v="0"/>
    <s v="GWe"/>
    <n v="1.179319853"/>
  </r>
  <r>
    <x v="8"/>
    <s v="DEA5"/>
    <x v="1"/>
    <x v="3"/>
    <n v="100"/>
    <x v="1"/>
    <x v="0"/>
    <x v="0"/>
    <s v="GWe"/>
    <n v="0.60597285099999998"/>
  </r>
  <r>
    <x v="8"/>
    <s v="DEB1"/>
    <x v="1"/>
    <x v="3"/>
    <n v="100"/>
    <x v="1"/>
    <x v="0"/>
    <x v="0"/>
    <s v="GWe"/>
    <n v="0.70170833300000002"/>
  </r>
  <r>
    <x v="8"/>
    <s v="DEB2"/>
    <x v="1"/>
    <x v="3"/>
    <n v="100"/>
    <x v="1"/>
    <x v="0"/>
    <x v="0"/>
    <s v="GWe"/>
    <n v="0.400991661"/>
  </r>
  <r>
    <x v="8"/>
    <s v="DEB3"/>
    <x v="1"/>
    <x v="3"/>
    <n v="100"/>
    <x v="1"/>
    <x v="0"/>
    <x v="0"/>
    <s v="GWe"/>
    <n v="1.315706464"/>
  </r>
  <r>
    <x v="8"/>
    <s v="DED2"/>
    <x v="1"/>
    <x v="3"/>
    <n v="100"/>
    <x v="1"/>
    <x v="0"/>
    <x v="0"/>
    <s v="GWe"/>
    <n v="0.95180481299999997"/>
  </r>
  <r>
    <x v="8"/>
    <s v="DED4"/>
    <x v="1"/>
    <x v="3"/>
    <n v="100"/>
    <x v="1"/>
    <x v="0"/>
    <x v="0"/>
    <s v="GWe"/>
    <n v="1.9755698530000001"/>
  </r>
  <r>
    <x v="8"/>
    <s v="DED5"/>
    <x v="1"/>
    <x v="3"/>
    <n v="100"/>
    <x v="1"/>
    <x v="0"/>
    <x v="0"/>
    <s v="GWe"/>
    <n v="0.213651384"/>
  </r>
  <r>
    <x v="8"/>
    <s v="DEE0"/>
    <x v="1"/>
    <x v="3"/>
    <n v="100"/>
    <x v="1"/>
    <x v="0"/>
    <x v="0"/>
    <s v="GWe"/>
    <n v="4.1743382349999996"/>
  </r>
  <r>
    <x v="8"/>
    <s v="DEF0"/>
    <x v="1"/>
    <x v="3"/>
    <n v="100"/>
    <x v="1"/>
    <x v="0"/>
    <x v="0"/>
    <s v="GWe"/>
    <n v="0"/>
  </r>
  <r>
    <x v="8"/>
    <s v="DEG0"/>
    <x v="1"/>
    <x v="3"/>
    <n v="100"/>
    <x v="1"/>
    <x v="0"/>
    <x v="0"/>
    <s v="GWe"/>
    <n v="4.4656964290000003"/>
  </r>
  <r>
    <x v="9"/>
    <s v="EL30"/>
    <x v="1"/>
    <x v="3"/>
    <n v="100"/>
    <x v="1"/>
    <x v="0"/>
    <x v="0"/>
    <s v="GWe"/>
    <n v="1.9651260500000001"/>
  </r>
  <r>
    <x v="9"/>
    <s v="EL41"/>
    <x v="1"/>
    <x v="3"/>
    <n v="100"/>
    <x v="1"/>
    <x v="0"/>
    <x v="0"/>
    <s v="GWe"/>
    <n v="0"/>
  </r>
  <r>
    <x v="9"/>
    <s v="EL42"/>
    <x v="1"/>
    <x v="3"/>
    <n v="100"/>
    <x v="1"/>
    <x v="0"/>
    <x v="0"/>
    <s v="GWe"/>
    <n v="0"/>
  </r>
  <r>
    <x v="9"/>
    <s v="EL43"/>
    <x v="1"/>
    <x v="3"/>
    <n v="100"/>
    <x v="1"/>
    <x v="0"/>
    <x v="0"/>
    <s v="GWe"/>
    <n v="6.5554987210000002"/>
  </r>
  <r>
    <x v="9"/>
    <s v="EL51"/>
    <x v="1"/>
    <x v="3"/>
    <n v="100"/>
    <x v="1"/>
    <x v="0"/>
    <x v="0"/>
    <s v="GWe"/>
    <n v="7.2448179269999997"/>
  </r>
  <r>
    <x v="9"/>
    <s v="EL52"/>
    <x v="1"/>
    <x v="3"/>
    <n v="100"/>
    <x v="1"/>
    <x v="0"/>
    <x v="0"/>
    <s v="GWe"/>
    <n v="17.125470587999999"/>
  </r>
  <r>
    <x v="9"/>
    <s v="EL53"/>
    <x v="1"/>
    <x v="3"/>
    <n v="100"/>
    <x v="1"/>
    <x v="0"/>
    <x v="0"/>
    <s v="GWe"/>
    <n v="7.3209716350000003"/>
  </r>
  <r>
    <x v="9"/>
    <s v="EL54"/>
    <x v="1"/>
    <x v="3"/>
    <n v="100"/>
    <x v="1"/>
    <x v="0"/>
    <x v="0"/>
    <s v="GWe"/>
    <n v="3.1711380249999999"/>
  </r>
  <r>
    <x v="9"/>
    <s v="EL61"/>
    <x v="1"/>
    <x v="3"/>
    <n v="100"/>
    <x v="1"/>
    <x v="0"/>
    <x v="0"/>
    <s v="GWe"/>
    <n v="17.065147019000001"/>
  </r>
  <r>
    <x v="9"/>
    <s v="EL62"/>
    <x v="1"/>
    <x v="3"/>
    <n v="100"/>
    <x v="1"/>
    <x v="0"/>
    <x v="0"/>
    <s v="GWe"/>
    <n v="1.550865052"/>
  </r>
  <r>
    <x v="9"/>
    <s v="EL63"/>
    <x v="1"/>
    <x v="3"/>
    <n v="100"/>
    <x v="1"/>
    <x v="0"/>
    <x v="0"/>
    <s v="GWe"/>
    <n v="9.1148220339999995"/>
  </r>
  <r>
    <x v="9"/>
    <s v="EL64"/>
    <x v="1"/>
    <x v="3"/>
    <n v="100"/>
    <x v="1"/>
    <x v="0"/>
    <x v="0"/>
    <s v="GWe"/>
    <n v="11.742960266000001"/>
  </r>
  <r>
    <x v="9"/>
    <s v="EL65"/>
    <x v="1"/>
    <x v="3"/>
    <n v="100"/>
    <x v="1"/>
    <x v="0"/>
    <x v="0"/>
    <s v="GWe"/>
    <n v="12.881176471"/>
  </r>
  <r>
    <x v="24"/>
    <s v="HU10"/>
    <x v="1"/>
    <x v="3"/>
    <n v="100"/>
    <x v="1"/>
    <x v="0"/>
    <x v="0"/>
    <s v="GWe"/>
    <n v="4.8902598040000003"/>
  </r>
  <r>
    <x v="24"/>
    <s v="HU21"/>
    <x v="1"/>
    <x v="3"/>
    <n v="100"/>
    <x v="1"/>
    <x v="0"/>
    <x v="0"/>
    <s v="GWe"/>
    <n v="0"/>
  </r>
  <r>
    <x v="24"/>
    <s v="HU22"/>
    <x v="1"/>
    <x v="3"/>
    <n v="100"/>
    <x v="1"/>
    <x v="0"/>
    <x v="0"/>
    <s v="GWe"/>
    <n v="0.17637889300000001"/>
  </r>
  <r>
    <x v="24"/>
    <s v="HU23"/>
    <x v="1"/>
    <x v="3"/>
    <n v="100"/>
    <x v="1"/>
    <x v="0"/>
    <x v="0"/>
    <s v="GWe"/>
    <n v="2.1765307489999999"/>
  </r>
  <r>
    <x v="24"/>
    <s v="HU31"/>
    <x v="1"/>
    <x v="3"/>
    <n v="100"/>
    <x v="1"/>
    <x v="0"/>
    <x v="0"/>
    <s v="GWe"/>
    <n v="9.1125416670000003"/>
  </r>
  <r>
    <x v="24"/>
    <s v="HU32"/>
    <x v="1"/>
    <x v="3"/>
    <n v="100"/>
    <x v="1"/>
    <x v="0"/>
    <x v="0"/>
    <s v="GWe"/>
    <n v="32.823058824"/>
  </r>
  <r>
    <x v="24"/>
    <s v="HU33"/>
    <x v="1"/>
    <x v="3"/>
    <n v="100"/>
    <x v="1"/>
    <x v="0"/>
    <x v="0"/>
    <s v="GWe"/>
    <n v="30.594518099999998"/>
  </r>
  <r>
    <x v="10"/>
    <s v="IE01"/>
    <x v="1"/>
    <x v="3"/>
    <n v="100"/>
    <x v="1"/>
    <x v="0"/>
    <x v="0"/>
    <s v="GWe"/>
    <n v="0"/>
  </r>
  <r>
    <x v="10"/>
    <s v="IE02"/>
    <x v="1"/>
    <x v="3"/>
    <n v="100"/>
    <x v="1"/>
    <x v="0"/>
    <x v="0"/>
    <s v="GWe"/>
    <n v="0"/>
  </r>
  <r>
    <x v="11"/>
    <s v="ITC1"/>
    <x v="1"/>
    <x v="3"/>
    <n v="100"/>
    <x v="1"/>
    <x v="0"/>
    <x v="0"/>
    <s v="GWe"/>
    <n v="2.5517829860000001"/>
  </r>
  <r>
    <x v="11"/>
    <s v="ITC2"/>
    <x v="1"/>
    <x v="3"/>
    <n v="100"/>
    <x v="1"/>
    <x v="0"/>
    <x v="0"/>
    <s v="GWe"/>
    <n v="0.49741346199999997"/>
  </r>
  <r>
    <x v="11"/>
    <s v="ITC3"/>
    <x v="1"/>
    <x v="3"/>
    <n v="100"/>
    <x v="1"/>
    <x v="0"/>
    <x v="0"/>
    <s v="GWe"/>
    <n v="0.210856667"/>
  </r>
  <r>
    <x v="11"/>
    <s v="ITC4"/>
    <x v="1"/>
    <x v="3"/>
    <n v="100"/>
    <x v="1"/>
    <x v="0"/>
    <x v="0"/>
    <s v="GWe"/>
    <n v="1.108907563"/>
  </r>
  <r>
    <x v="11"/>
    <s v="ITF1"/>
    <x v="1"/>
    <x v="3"/>
    <n v="100"/>
    <x v="1"/>
    <x v="0"/>
    <x v="0"/>
    <s v="GWe"/>
    <n v="2.918392645"/>
  </r>
  <r>
    <x v="11"/>
    <s v="ITF2"/>
    <x v="1"/>
    <x v="3"/>
    <n v="100"/>
    <x v="1"/>
    <x v="0"/>
    <x v="0"/>
    <s v="GWe"/>
    <n v="2.4115115070000002"/>
  </r>
  <r>
    <x v="11"/>
    <s v="ITF3"/>
    <x v="1"/>
    <x v="3"/>
    <n v="100"/>
    <x v="1"/>
    <x v="0"/>
    <x v="0"/>
    <s v="GWe"/>
    <n v="3.9355158370000001"/>
  </r>
  <r>
    <x v="11"/>
    <s v="ITF4"/>
    <x v="1"/>
    <x v="3"/>
    <n v="100"/>
    <x v="1"/>
    <x v="0"/>
    <x v="0"/>
    <s v="GWe"/>
    <n v="5.6705147059999996"/>
  </r>
  <r>
    <x v="11"/>
    <s v="ITF5"/>
    <x v="1"/>
    <x v="3"/>
    <n v="100"/>
    <x v="1"/>
    <x v="0"/>
    <x v="0"/>
    <s v="GWe"/>
    <n v="7.1176470590000003"/>
  </r>
  <r>
    <x v="11"/>
    <s v="ITF6"/>
    <x v="1"/>
    <x v="3"/>
    <n v="100"/>
    <x v="1"/>
    <x v="0"/>
    <x v="0"/>
    <s v="GWe"/>
    <n v="6.5625966389999997"/>
  </r>
  <r>
    <x v="11"/>
    <s v="ITG1"/>
    <x v="1"/>
    <x v="3"/>
    <n v="100"/>
    <x v="1"/>
    <x v="0"/>
    <x v="0"/>
    <s v="GWe"/>
    <n v="26.167801858000001"/>
  </r>
  <r>
    <x v="11"/>
    <s v="ITG2"/>
    <x v="1"/>
    <x v="3"/>
    <n v="100"/>
    <x v="1"/>
    <x v="0"/>
    <x v="0"/>
    <s v="GWe"/>
    <n v="18.479882353000001"/>
  </r>
  <r>
    <x v="11"/>
    <s v="ITH1"/>
    <x v="1"/>
    <x v="3"/>
    <n v="100"/>
    <x v="1"/>
    <x v="0"/>
    <x v="0"/>
    <s v="GWe"/>
    <n v="0.51276963200000003"/>
  </r>
  <r>
    <x v="11"/>
    <s v="ITH2"/>
    <x v="1"/>
    <x v="3"/>
    <n v="100"/>
    <x v="1"/>
    <x v="0"/>
    <x v="0"/>
    <s v="GWe"/>
    <n v="0.41414844699999998"/>
  </r>
  <r>
    <x v="11"/>
    <s v="ITH3"/>
    <x v="1"/>
    <x v="3"/>
    <n v="100"/>
    <x v="1"/>
    <x v="0"/>
    <x v="0"/>
    <s v="GWe"/>
    <n v="3.093342898"/>
  </r>
  <r>
    <x v="11"/>
    <s v="ITH4"/>
    <x v="1"/>
    <x v="3"/>
    <n v="100"/>
    <x v="1"/>
    <x v="0"/>
    <x v="0"/>
    <s v="GWe"/>
    <n v="0.32027412900000002"/>
  </r>
  <r>
    <x v="11"/>
    <s v="ITH5"/>
    <x v="1"/>
    <x v="3"/>
    <n v="100"/>
    <x v="1"/>
    <x v="0"/>
    <x v="0"/>
    <s v="GWe"/>
    <n v="4.9031176470000002"/>
  </r>
  <r>
    <x v="11"/>
    <s v="ITI1"/>
    <x v="1"/>
    <x v="3"/>
    <n v="100"/>
    <x v="1"/>
    <x v="0"/>
    <x v="0"/>
    <s v="GWe"/>
    <n v="10.429313364"/>
  </r>
  <r>
    <x v="11"/>
    <s v="ITI2"/>
    <x v="1"/>
    <x v="3"/>
    <n v="100"/>
    <x v="1"/>
    <x v="0"/>
    <x v="0"/>
    <s v="GWe"/>
    <n v="4.3121127450000003"/>
  </r>
  <r>
    <x v="11"/>
    <s v="ITI3"/>
    <x v="1"/>
    <x v="3"/>
    <n v="100"/>
    <x v="1"/>
    <x v="0"/>
    <x v="0"/>
    <s v="GWe"/>
    <n v="5.1376158939999996"/>
  </r>
  <r>
    <x v="11"/>
    <s v="ITI4"/>
    <x v="1"/>
    <x v="3"/>
    <n v="100"/>
    <x v="1"/>
    <x v="0"/>
    <x v="0"/>
    <s v="GWe"/>
    <n v="6.3904677760000004"/>
  </r>
  <r>
    <x v="11"/>
    <s v="SM00"/>
    <x v="1"/>
    <x v="3"/>
    <n v="100"/>
    <x v="1"/>
    <x v="0"/>
    <x v="0"/>
    <s v="GWe"/>
    <n v="5.6779412000000001E-2"/>
  </r>
  <r>
    <x v="12"/>
    <s v="LV00"/>
    <x v="1"/>
    <x v="3"/>
    <n v="100"/>
    <x v="1"/>
    <x v="0"/>
    <x v="0"/>
    <s v="GWe"/>
    <n v="0"/>
  </r>
  <r>
    <x v="13"/>
    <s v="LT00"/>
    <x v="1"/>
    <x v="3"/>
    <n v="100"/>
    <x v="1"/>
    <x v="0"/>
    <x v="0"/>
    <s v="GWe"/>
    <n v="0"/>
  </r>
  <r>
    <x v="25"/>
    <s v="LU00"/>
    <x v="1"/>
    <x v="3"/>
    <n v="100"/>
    <x v="1"/>
    <x v="0"/>
    <x v="0"/>
    <s v="GWe"/>
    <n v="1.1911932773109248"/>
  </r>
  <r>
    <x v="14"/>
    <s v="MT00"/>
    <x v="1"/>
    <x v="3"/>
    <n v="100"/>
    <x v="1"/>
    <x v="0"/>
    <x v="0"/>
    <s v="GWe"/>
    <n v="0"/>
  </r>
  <r>
    <x v="15"/>
    <s v="NL11"/>
    <x v="1"/>
    <x v="3"/>
    <n v="100"/>
    <x v="1"/>
    <x v="0"/>
    <x v="0"/>
    <s v="GWe"/>
    <n v="0"/>
  </r>
  <r>
    <x v="15"/>
    <s v="NL12"/>
    <x v="1"/>
    <x v="3"/>
    <n v="100"/>
    <x v="1"/>
    <x v="0"/>
    <x v="0"/>
    <s v="GWe"/>
    <n v="0"/>
  </r>
  <r>
    <x v="15"/>
    <s v="NL13"/>
    <x v="1"/>
    <x v="3"/>
    <n v="100"/>
    <x v="1"/>
    <x v="0"/>
    <x v="0"/>
    <s v="GWe"/>
    <n v="0"/>
  </r>
  <r>
    <x v="15"/>
    <s v="NL21"/>
    <x v="1"/>
    <x v="3"/>
    <n v="100"/>
    <x v="1"/>
    <x v="0"/>
    <x v="0"/>
    <s v="GWe"/>
    <n v="0"/>
  </r>
  <r>
    <x v="15"/>
    <s v="NL22"/>
    <x v="1"/>
    <x v="3"/>
    <n v="100"/>
    <x v="1"/>
    <x v="0"/>
    <x v="0"/>
    <s v="GWe"/>
    <n v="0"/>
  </r>
  <r>
    <x v="15"/>
    <s v="NL23"/>
    <x v="1"/>
    <x v="3"/>
    <n v="100"/>
    <x v="1"/>
    <x v="0"/>
    <x v="0"/>
    <s v="GWe"/>
    <n v="0"/>
  </r>
  <r>
    <x v="15"/>
    <s v="NL31"/>
    <x v="1"/>
    <x v="3"/>
    <n v="100"/>
    <x v="1"/>
    <x v="0"/>
    <x v="0"/>
    <s v="GWe"/>
    <n v="0"/>
  </r>
  <r>
    <x v="15"/>
    <s v="NL32"/>
    <x v="1"/>
    <x v="3"/>
    <n v="100"/>
    <x v="1"/>
    <x v="0"/>
    <x v="0"/>
    <s v="GWe"/>
    <n v="0"/>
  </r>
  <r>
    <x v="15"/>
    <s v="NL33"/>
    <x v="1"/>
    <x v="3"/>
    <n v="100"/>
    <x v="1"/>
    <x v="0"/>
    <x v="0"/>
    <s v="GWe"/>
    <n v="0"/>
  </r>
  <r>
    <x v="15"/>
    <s v="NL34"/>
    <x v="1"/>
    <x v="3"/>
    <n v="100"/>
    <x v="1"/>
    <x v="0"/>
    <x v="0"/>
    <s v="GWe"/>
    <n v="0"/>
  </r>
  <r>
    <x v="15"/>
    <s v="NL41"/>
    <x v="1"/>
    <x v="3"/>
    <n v="100"/>
    <x v="1"/>
    <x v="0"/>
    <x v="0"/>
    <s v="GWe"/>
    <n v="0"/>
  </r>
  <r>
    <x v="15"/>
    <s v="NL42"/>
    <x v="1"/>
    <x v="3"/>
    <n v="100"/>
    <x v="1"/>
    <x v="0"/>
    <x v="0"/>
    <s v="GWe"/>
    <n v="0"/>
  </r>
  <r>
    <x v="16"/>
    <s v="PL11"/>
    <x v="1"/>
    <x v="3"/>
    <n v="100"/>
    <x v="1"/>
    <x v="0"/>
    <x v="0"/>
    <s v="GWe"/>
    <n v="0"/>
  </r>
  <r>
    <x v="16"/>
    <s v="PL12"/>
    <x v="1"/>
    <x v="3"/>
    <n v="100"/>
    <x v="1"/>
    <x v="0"/>
    <x v="0"/>
    <s v="GWe"/>
    <n v="0"/>
  </r>
  <r>
    <x v="16"/>
    <s v="PL21"/>
    <x v="1"/>
    <x v="3"/>
    <n v="100"/>
    <x v="1"/>
    <x v="0"/>
    <x v="0"/>
    <s v="GWe"/>
    <n v="0.71176470599999997"/>
  </r>
  <r>
    <x v="16"/>
    <s v="PL22"/>
    <x v="1"/>
    <x v="3"/>
    <n v="100"/>
    <x v="1"/>
    <x v="0"/>
    <x v="0"/>
    <s v="GWe"/>
    <n v="8.5251049999999995E-2"/>
  </r>
  <r>
    <x v="16"/>
    <s v="PL31"/>
    <x v="1"/>
    <x v="3"/>
    <n v="100"/>
    <x v="1"/>
    <x v="0"/>
    <x v="0"/>
    <s v="GWe"/>
    <n v="0"/>
  </r>
  <r>
    <x v="16"/>
    <s v="PL32"/>
    <x v="1"/>
    <x v="3"/>
    <n v="100"/>
    <x v="1"/>
    <x v="0"/>
    <x v="0"/>
    <s v="GWe"/>
    <n v="1.3084276020000001"/>
  </r>
  <r>
    <x v="16"/>
    <s v="PL33"/>
    <x v="1"/>
    <x v="3"/>
    <n v="100"/>
    <x v="1"/>
    <x v="0"/>
    <x v="0"/>
    <s v="GWe"/>
    <n v="0.16699866299999999"/>
  </r>
  <r>
    <x v="16"/>
    <s v="PL34"/>
    <x v="1"/>
    <x v="3"/>
    <n v="100"/>
    <x v="1"/>
    <x v="0"/>
    <x v="0"/>
    <s v="GWe"/>
    <n v="0"/>
  </r>
  <r>
    <x v="16"/>
    <s v="PL41"/>
    <x v="1"/>
    <x v="3"/>
    <n v="100"/>
    <x v="1"/>
    <x v="0"/>
    <x v="0"/>
    <s v="GWe"/>
    <n v="0"/>
  </r>
  <r>
    <x v="16"/>
    <s v="PL42"/>
    <x v="1"/>
    <x v="3"/>
    <n v="100"/>
    <x v="1"/>
    <x v="0"/>
    <x v="0"/>
    <s v="GWe"/>
    <n v="0"/>
  </r>
  <r>
    <x v="16"/>
    <s v="PL43"/>
    <x v="1"/>
    <x v="3"/>
    <n v="100"/>
    <x v="1"/>
    <x v="0"/>
    <x v="0"/>
    <s v="GWe"/>
    <n v="1.485058824"/>
  </r>
  <r>
    <x v="16"/>
    <s v="PL51"/>
    <x v="1"/>
    <x v="3"/>
    <n v="100"/>
    <x v="1"/>
    <x v="0"/>
    <x v="0"/>
    <s v="GWe"/>
    <n v="0"/>
  </r>
  <r>
    <x v="16"/>
    <s v="PL52"/>
    <x v="1"/>
    <x v="3"/>
    <n v="100"/>
    <x v="1"/>
    <x v="0"/>
    <x v="0"/>
    <s v="GWe"/>
    <n v="0"/>
  </r>
  <r>
    <x v="16"/>
    <s v="PL61"/>
    <x v="1"/>
    <x v="3"/>
    <n v="100"/>
    <x v="1"/>
    <x v="0"/>
    <x v="0"/>
    <s v="GWe"/>
    <n v="0"/>
  </r>
  <r>
    <x v="16"/>
    <s v="PL62"/>
    <x v="1"/>
    <x v="3"/>
    <n v="100"/>
    <x v="1"/>
    <x v="0"/>
    <x v="0"/>
    <s v="GWe"/>
    <n v="0"/>
  </r>
  <r>
    <x v="16"/>
    <s v="PL63"/>
    <x v="1"/>
    <x v="3"/>
    <n v="100"/>
    <x v="1"/>
    <x v="0"/>
    <x v="0"/>
    <s v="GWe"/>
    <n v="0"/>
  </r>
  <r>
    <x v="17"/>
    <s v="PT11"/>
    <x v="1"/>
    <x v="3"/>
    <n v="100"/>
    <x v="1"/>
    <x v="0"/>
    <x v="0"/>
    <s v="GWe"/>
    <n v="6.482823529"/>
  </r>
  <r>
    <x v="17"/>
    <s v="PT15"/>
    <x v="1"/>
    <x v="3"/>
    <n v="100"/>
    <x v="1"/>
    <x v="0"/>
    <x v="0"/>
    <s v="GWe"/>
    <n v="1.056268717"/>
  </r>
  <r>
    <x v="17"/>
    <s v="PT16"/>
    <x v="1"/>
    <x v="3"/>
    <n v="100"/>
    <x v="1"/>
    <x v="0"/>
    <x v="0"/>
    <s v="GWe"/>
    <n v="10.18365724"/>
  </r>
  <r>
    <x v="17"/>
    <s v="PT17"/>
    <x v="1"/>
    <x v="3"/>
    <n v="100"/>
    <x v="1"/>
    <x v="0"/>
    <x v="0"/>
    <s v="GWe"/>
    <n v="0.14959275999999999"/>
  </r>
  <r>
    <x v="17"/>
    <s v="PT18"/>
    <x v="1"/>
    <x v="3"/>
    <n v="100"/>
    <x v="1"/>
    <x v="0"/>
    <x v="0"/>
    <s v="GWe"/>
    <n v="44.767417367"/>
  </r>
  <r>
    <x v="18"/>
    <s v="RO11"/>
    <x v="1"/>
    <x v="3"/>
    <n v="100"/>
    <x v="1"/>
    <x v="0"/>
    <x v="0"/>
    <s v="GWe"/>
    <n v="22.996130915999998"/>
  </r>
  <r>
    <x v="18"/>
    <s v="RO12"/>
    <x v="1"/>
    <x v="3"/>
    <n v="100"/>
    <x v="1"/>
    <x v="0"/>
    <x v="0"/>
    <s v="GWe"/>
    <n v="14.739820455"/>
  </r>
  <r>
    <x v="18"/>
    <s v="RO21"/>
    <x v="1"/>
    <x v="3"/>
    <n v="100"/>
    <x v="1"/>
    <x v="0"/>
    <x v="0"/>
    <s v="GWe"/>
    <n v="28.777498701999999"/>
  </r>
  <r>
    <x v="18"/>
    <s v="RO22"/>
    <x v="1"/>
    <x v="3"/>
    <n v="100"/>
    <x v="1"/>
    <x v="0"/>
    <x v="0"/>
    <s v="GWe"/>
    <n v="25.383403528999999"/>
  </r>
  <r>
    <x v="18"/>
    <s v="RO31"/>
    <x v="1"/>
    <x v="3"/>
    <n v="100"/>
    <x v="1"/>
    <x v="0"/>
    <x v="0"/>
    <s v="GWe"/>
    <n v="54.649998451999998"/>
  </r>
  <r>
    <x v="18"/>
    <s v="RO32"/>
    <x v="1"/>
    <x v="3"/>
    <n v="100"/>
    <x v="1"/>
    <x v="0"/>
    <x v="0"/>
    <s v="GWe"/>
    <n v="2.665238971"/>
  </r>
  <r>
    <x v="18"/>
    <s v="RO41"/>
    <x v="1"/>
    <x v="3"/>
    <n v="100"/>
    <x v="1"/>
    <x v="0"/>
    <x v="0"/>
    <s v="GWe"/>
    <n v="36.970626267999997"/>
  </r>
  <r>
    <x v="18"/>
    <s v="RO42"/>
    <x v="1"/>
    <x v="3"/>
    <n v="100"/>
    <x v="1"/>
    <x v="0"/>
    <x v="0"/>
    <s v="GWe"/>
    <n v="31.514438375000001"/>
  </r>
  <r>
    <x v="26"/>
    <s v="SK01"/>
    <x v="1"/>
    <x v="3"/>
    <n v="100"/>
    <x v="1"/>
    <x v="0"/>
    <x v="0"/>
    <s v="GWe"/>
    <n v="0"/>
  </r>
  <r>
    <x v="26"/>
    <s v="SK02"/>
    <x v="1"/>
    <x v="3"/>
    <n v="100"/>
    <x v="1"/>
    <x v="0"/>
    <x v="0"/>
    <s v="GWe"/>
    <n v="3.3366470590000001"/>
  </r>
  <r>
    <x v="26"/>
    <s v="SK03"/>
    <x v="1"/>
    <x v="3"/>
    <n v="100"/>
    <x v="1"/>
    <x v="0"/>
    <x v="0"/>
    <s v="GWe"/>
    <n v="4.8039386029999998"/>
  </r>
  <r>
    <x v="26"/>
    <s v="SK04"/>
    <x v="1"/>
    <x v="3"/>
    <n v="100"/>
    <x v="1"/>
    <x v="0"/>
    <x v="0"/>
    <s v="GWe"/>
    <n v="7.7641235289999999"/>
  </r>
  <r>
    <x v="27"/>
    <s v="SI03"/>
    <x v="1"/>
    <x v="3"/>
    <n v="100"/>
    <x v="1"/>
    <x v="0"/>
    <x v="0"/>
    <s v="GWe"/>
    <n v="4.0351743410000003"/>
  </r>
  <r>
    <x v="27"/>
    <s v="SI04"/>
    <x v="1"/>
    <x v="3"/>
    <n v="100"/>
    <x v="1"/>
    <x v="0"/>
    <x v="0"/>
    <s v="GWe"/>
    <n v="0.27384707400000002"/>
  </r>
  <r>
    <x v="19"/>
    <s v="AD00"/>
    <x v="1"/>
    <x v="3"/>
    <n v="100"/>
    <x v="1"/>
    <x v="0"/>
    <x v="0"/>
    <s v="GWe"/>
    <n v="0.104423918"/>
  </r>
  <r>
    <x v="19"/>
    <s v="ES11"/>
    <x v="1"/>
    <x v="3"/>
    <n v="100"/>
    <x v="1"/>
    <x v="0"/>
    <x v="0"/>
    <s v="GWe"/>
    <n v="5.8089249489999997"/>
  </r>
  <r>
    <x v="19"/>
    <s v="ES12"/>
    <x v="1"/>
    <x v="3"/>
    <n v="100"/>
    <x v="1"/>
    <x v="0"/>
    <x v="0"/>
    <s v="GWe"/>
    <n v="1.7297912710000001"/>
  </r>
  <r>
    <x v="19"/>
    <s v="ES13"/>
    <x v="1"/>
    <x v="3"/>
    <n v="100"/>
    <x v="1"/>
    <x v="0"/>
    <x v="0"/>
    <s v="GWe"/>
    <n v="0.84398976999999997"/>
  </r>
  <r>
    <x v="19"/>
    <s v="ES21"/>
    <x v="1"/>
    <x v="3"/>
    <n v="100"/>
    <x v="1"/>
    <x v="0"/>
    <x v="0"/>
    <s v="GWe"/>
    <n v="1.3874239349999999"/>
  </r>
  <r>
    <x v="19"/>
    <s v="ES22"/>
    <x v="1"/>
    <x v="3"/>
    <n v="100"/>
    <x v="1"/>
    <x v="0"/>
    <x v="0"/>
    <s v="GWe"/>
    <n v="3.3742929859999999"/>
  </r>
  <r>
    <x v="19"/>
    <s v="ES23"/>
    <x v="1"/>
    <x v="3"/>
    <n v="100"/>
    <x v="1"/>
    <x v="0"/>
    <x v="0"/>
    <s v="GWe"/>
    <n v="1.801432049"/>
  </r>
  <r>
    <x v="19"/>
    <s v="ES24"/>
    <x v="1"/>
    <x v="3"/>
    <n v="100"/>
    <x v="1"/>
    <x v="0"/>
    <x v="0"/>
    <s v="GWe"/>
    <n v="18.201799945000001"/>
  </r>
  <r>
    <x v="19"/>
    <s v="ES30"/>
    <x v="1"/>
    <x v="3"/>
    <n v="100"/>
    <x v="1"/>
    <x v="0"/>
    <x v="0"/>
    <s v="GWe"/>
    <n v="4.9264225110000002"/>
  </r>
  <r>
    <x v="19"/>
    <s v="ES41"/>
    <x v="1"/>
    <x v="3"/>
    <n v="100"/>
    <x v="1"/>
    <x v="0"/>
    <x v="0"/>
    <s v="GWe"/>
    <n v="47.407831932999997"/>
  </r>
  <r>
    <x v="19"/>
    <s v="ES42"/>
    <x v="1"/>
    <x v="3"/>
    <n v="100"/>
    <x v="1"/>
    <x v="0"/>
    <x v="0"/>
    <s v="GWe"/>
    <n v="80.619437340000005"/>
  </r>
  <r>
    <x v="19"/>
    <s v="ES43"/>
    <x v="1"/>
    <x v="3"/>
    <n v="100"/>
    <x v="1"/>
    <x v="0"/>
    <x v="0"/>
    <s v="GWe"/>
    <n v="72.811915225000007"/>
  </r>
  <r>
    <x v="19"/>
    <s v="ES51"/>
    <x v="1"/>
    <x v="3"/>
    <n v="100"/>
    <x v="1"/>
    <x v="0"/>
    <x v="0"/>
    <s v="GWe"/>
    <n v="21.126696980999998"/>
  </r>
  <r>
    <x v="19"/>
    <s v="ES52"/>
    <x v="1"/>
    <x v="3"/>
    <n v="100"/>
    <x v="1"/>
    <x v="0"/>
    <x v="0"/>
    <s v="GWe"/>
    <n v="18.594957983"/>
  </r>
  <r>
    <x v="19"/>
    <s v="ES53"/>
    <x v="1"/>
    <x v="3"/>
    <n v="100"/>
    <x v="1"/>
    <x v="0"/>
    <x v="0"/>
    <s v="GWe"/>
    <n v="3.6877262439999998"/>
  </r>
  <r>
    <x v="19"/>
    <s v="ES61"/>
    <x v="1"/>
    <x v="3"/>
    <n v="100"/>
    <x v="1"/>
    <x v="0"/>
    <x v="0"/>
    <s v="GWe"/>
    <n v="93.578708824000003"/>
  </r>
  <r>
    <x v="19"/>
    <s v="ES62"/>
    <x v="1"/>
    <x v="3"/>
    <n v="100"/>
    <x v="1"/>
    <x v="0"/>
    <x v="0"/>
    <s v="GWe"/>
    <n v="17.905268614000001"/>
  </r>
  <r>
    <x v="20"/>
    <s v="SE11"/>
    <x v="1"/>
    <x v="3"/>
    <n v="100"/>
    <x v="1"/>
    <x v="0"/>
    <x v="0"/>
    <s v="GWe"/>
    <n v="0"/>
  </r>
  <r>
    <x v="20"/>
    <s v="SE12"/>
    <x v="1"/>
    <x v="3"/>
    <n v="100"/>
    <x v="1"/>
    <x v="0"/>
    <x v="0"/>
    <s v="GWe"/>
    <n v="0"/>
  </r>
  <r>
    <x v="20"/>
    <s v="SE21"/>
    <x v="1"/>
    <x v="3"/>
    <n v="100"/>
    <x v="1"/>
    <x v="0"/>
    <x v="0"/>
    <s v="GWe"/>
    <n v="1.041079334"/>
  </r>
  <r>
    <x v="20"/>
    <s v="SE22"/>
    <x v="1"/>
    <x v="3"/>
    <n v="100"/>
    <x v="1"/>
    <x v="0"/>
    <x v="0"/>
    <s v="GWe"/>
    <n v="0"/>
  </r>
  <r>
    <x v="20"/>
    <s v="SE23"/>
    <x v="1"/>
    <x v="3"/>
    <n v="100"/>
    <x v="1"/>
    <x v="0"/>
    <x v="0"/>
    <s v="GWe"/>
    <n v="0"/>
  </r>
  <r>
    <x v="20"/>
    <s v="SE31"/>
    <x v="1"/>
    <x v="3"/>
    <n v="100"/>
    <x v="1"/>
    <x v="0"/>
    <x v="0"/>
    <s v="GWe"/>
    <n v="2.8340705879999999"/>
  </r>
  <r>
    <x v="20"/>
    <s v="SE32"/>
    <x v="1"/>
    <x v="3"/>
    <n v="100"/>
    <x v="1"/>
    <x v="0"/>
    <x v="0"/>
    <s v="GWe"/>
    <n v="0"/>
  </r>
  <r>
    <x v="20"/>
    <s v="SE33"/>
    <x v="1"/>
    <x v="3"/>
    <n v="100"/>
    <x v="1"/>
    <x v="0"/>
    <x v="0"/>
    <s v="GWe"/>
    <n v="0"/>
  </r>
  <r>
    <x v="21"/>
    <s v="UKC1"/>
    <x v="1"/>
    <x v="3"/>
    <n v="100"/>
    <x v="1"/>
    <x v="0"/>
    <x v="0"/>
    <s v="GWe"/>
    <n v="0"/>
  </r>
  <r>
    <x v="21"/>
    <s v="UKC2"/>
    <x v="1"/>
    <x v="3"/>
    <n v="100"/>
    <x v="1"/>
    <x v="0"/>
    <x v="0"/>
    <s v="GWe"/>
    <n v="0"/>
  </r>
  <r>
    <x v="21"/>
    <s v="UKD1"/>
    <x v="1"/>
    <x v="3"/>
    <n v="100"/>
    <x v="1"/>
    <x v="0"/>
    <x v="0"/>
    <s v="GWe"/>
    <n v="0"/>
  </r>
  <r>
    <x v="21"/>
    <s v="UKD3"/>
    <x v="1"/>
    <x v="3"/>
    <n v="100"/>
    <x v="1"/>
    <x v="0"/>
    <x v="0"/>
    <s v="GWe"/>
    <n v="0"/>
  </r>
  <r>
    <x v="21"/>
    <s v="UKD4"/>
    <x v="1"/>
    <x v="3"/>
    <n v="100"/>
    <x v="1"/>
    <x v="0"/>
    <x v="0"/>
    <s v="GWe"/>
    <n v="0"/>
  </r>
  <r>
    <x v="21"/>
    <s v="UKD6"/>
    <x v="1"/>
    <x v="3"/>
    <n v="100"/>
    <x v="1"/>
    <x v="0"/>
    <x v="0"/>
    <s v="GWe"/>
    <n v="0"/>
  </r>
  <r>
    <x v="21"/>
    <s v="UKD7"/>
    <x v="1"/>
    <x v="3"/>
    <n v="100"/>
    <x v="1"/>
    <x v="0"/>
    <x v="0"/>
    <s v="GWe"/>
    <n v="0"/>
  </r>
  <r>
    <x v="21"/>
    <s v="UKE1"/>
    <x v="1"/>
    <x v="3"/>
    <n v="100"/>
    <x v="1"/>
    <x v="0"/>
    <x v="0"/>
    <s v="GWe"/>
    <n v="0"/>
  </r>
  <r>
    <x v="21"/>
    <s v="UKE2"/>
    <x v="1"/>
    <x v="3"/>
    <n v="100"/>
    <x v="1"/>
    <x v="0"/>
    <x v="0"/>
    <s v="GWe"/>
    <n v="0"/>
  </r>
  <r>
    <x v="21"/>
    <s v="UKE3"/>
    <x v="1"/>
    <x v="3"/>
    <n v="100"/>
    <x v="1"/>
    <x v="0"/>
    <x v="0"/>
    <s v="GWe"/>
    <n v="0"/>
  </r>
  <r>
    <x v="21"/>
    <s v="UKE4"/>
    <x v="1"/>
    <x v="3"/>
    <n v="100"/>
    <x v="1"/>
    <x v="0"/>
    <x v="0"/>
    <s v="GWe"/>
    <n v="0"/>
  </r>
  <r>
    <x v="21"/>
    <s v="UKF1"/>
    <x v="1"/>
    <x v="3"/>
    <n v="100"/>
    <x v="1"/>
    <x v="0"/>
    <x v="0"/>
    <s v="GWe"/>
    <n v="0"/>
  </r>
  <r>
    <x v="21"/>
    <s v="UKF2"/>
    <x v="1"/>
    <x v="3"/>
    <n v="100"/>
    <x v="1"/>
    <x v="0"/>
    <x v="0"/>
    <s v="GWe"/>
    <n v="0"/>
  </r>
  <r>
    <x v="21"/>
    <s v="UKF3"/>
    <x v="1"/>
    <x v="3"/>
    <n v="100"/>
    <x v="1"/>
    <x v="0"/>
    <x v="0"/>
    <s v="GWe"/>
    <n v="0"/>
  </r>
  <r>
    <x v="21"/>
    <s v="UKG1"/>
    <x v="1"/>
    <x v="3"/>
    <n v="100"/>
    <x v="1"/>
    <x v="0"/>
    <x v="0"/>
    <s v="GWe"/>
    <n v="0"/>
  </r>
  <r>
    <x v="21"/>
    <s v="UKG2"/>
    <x v="1"/>
    <x v="3"/>
    <n v="100"/>
    <x v="1"/>
    <x v="0"/>
    <x v="0"/>
    <s v="GWe"/>
    <n v="0"/>
  </r>
  <r>
    <x v="21"/>
    <s v="UKG3"/>
    <x v="1"/>
    <x v="3"/>
    <n v="100"/>
    <x v="1"/>
    <x v="0"/>
    <x v="0"/>
    <s v="GWe"/>
    <n v="0"/>
  </r>
  <r>
    <x v="21"/>
    <s v="UKH1"/>
    <x v="1"/>
    <x v="3"/>
    <n v="100"/>
    <x v="1"/>
    <x v="0"/>
    <x v="0"/>
    <s v="GWe"/>
    <n v="0"/>
  </r>
  <r>
    <x v="21"/>
    <s v="UKH2"/>
    <x v="1"/>
    <x v="3"/>
    <n v="100"/>
    <x v="1"/>
    <x v="0"/>
    <x v="0"/>
    <s v="GWe"/>
    <n v="0"/>
  </r>
  <r>
    <x v="21"/>
    <s v="UKH3"/>
    <x v="1"/>
    <x v="3"/>
    <n v="100"/>
    <x v="1"/>
    <x v="0"/>
    <x v="0"/>
    <s v="GWe"/>
    <n v="0"/>
  </r>
  <r>
    <x v="21"/>
    <s v="UKI3"/>
    <x v="1"/>
    <x v="3"/>
    <n v="100"/>
    <x v="1"/>
    <x v="0"/>
    <x v="0"/>
    <s v="GWe"/>
    <n v="0"/>
  </r>
  <r>
    <x v="21"/>
    <s v="UKI4"/>
    <x v="1"/>
    <x v="3"/>
    <n v="100"/>
    <x v="1"/>
    <x v="0"/>
    <x v="0"/>
    <s v="GWe"/>
    <n v="0"/>
  </r>
  <r>
    <x v="21"/>
    <s v="UKI5"/>
    <x v="1"/>
    <x v="3"/>
    <n v="100"/>
    <x v="1"/>
    <x v="0"/>
    <x v="0"/>
    <s v="GWe"/>
    <n v="0"/>
  </r>
  <r>
    <x v="21"/>
    <s v="UKI6"/>
    <x v="1"/>
    <x v="3"/>
    <n v="100"/>
    <x v="1"/>
    <x v="0"/>
    <x v="0"/>
    <s v="GWe"/>
    <n v="0"/>
  </r>
  <r>
    <x v="21"/>
    <s v="UKI7"/>
    <x v="1"/>
    <x v="3"/>
    <n v="100"/>
    <x v="1"/>
    <x v="0"/>
    <x v="0"/>
    <s v="GWe"/>
    <n v="0"/>
  </r>
  <r>
    <x v="21"/>
    <s v="UKJ1"/>
    <x v="1"/>
    <x v="3"/>
    <n v="100"/>
    <x v="1"/>
    <x v="0"/>
    <x v="0"/>
    <s v="GWe"/>
    <n v="0"/>
  </r>
  <r>
    <x v="21"/>
    <s v="UKJ2"/>
    <x v="1"/>
    <x v="3"/>
    <n v="100"/>
    <x v="1"/>
    <x v="0"/>
    <x v="0"/>
    <s v="GWe"/>
    <n v="0"/>
  </r>
  <r>
    <x v="21"/>
    <s v="UKJ3"/>
    <x v="1"/>
    <x v="3"/>
    <n v="100"/>
    <x v="1"/>
    <x v="0"/>
    <x v="0"/>
    <s v="GWe"/>
    <n v="0"/>
  </r>
  <r>
    <x v="21"/>
    <s v="UKJ4"/>
    <x v="1"/>
    <x v="3"/>
    <n v="100"/>
    <x v="1"/>
    <x v="0"/>
    <x v="0"/>
    <s v="GWe"/>
    <n v="0"/>
  </r>
  <r>
    <x v="21"/>
    <s v="UKK1"/>
    <x v="1"/>
    <x v="3"/>
    <n v="100"/>
    <x v="1"/>
    <x v="0"/>
    <x v="0"/>
    <s v="GWe"/>
    <n v="0"/>
  </r>
  <r>
    <x v="21"/>
    <s v="UKK2"/>
    <x v="1"/>
    <x v="3"/>
    <n v="100"/>
    <x v="1"/>
    <x v="0"/>
    <x v="0"/>
    <s v="GWe"/>
    <n v="0"/>
  </r>
  <r>
    <x v="21"/>
    <s v="UKK3"/>
    <x v="1"/>
    <x v="3"/>
    <n v="100"/>
    <x v="1"/>
    <x v="0"/>
    <x v="0"/>
    <s v="GWe"/>
    <n v="0"/>
  </r>
  <r>
    <x v="21"/>
    <s v="UKK4"/>
    <x v="1"/>
    <x v="3"/>
    <n v="100"/>
    <x v="1"/>
    <x v="0"/>
    <x v="0"/>
    <s v="GWe"/>
    <n v="0"/>
  </r>
  <r>
    <x v="21"/>
    <s v="UKL1"/>
    <x v="1"/>
    <x v="3"/>
    <n v="100"/>
    <x v="1"/>
    <x v="0"/>
    <x v="0"/>
    <s v="GWe"/>
    <n v="0"/>
  </r>
  <r>
    <x v="21"/>
    <s v="UKL2"/>
    <x v="1"/>
    <x v="3"/>
    <n v="100"/>
    <x v="1"/>
    <x v="0"/>
    <x v="0"/>
    <s v="GWe"/>
    <n v="0"/>
  </r>
  <r>
    <x v="21"/>
    <s v="UKM2"/>
    <x v="1"/>
    <x v="3"/>
    <n v="100"/>
    <x v="1"/>
    <x v="0"/>
    <x v="0"/>
    <s v="GWe"/>
    <n v="0"/>
  </r>
  <r>
    <x v="21"/>
    <s v="UKM3"/>
    <x v="1"/>
    <x v="3"/>
    <n v="100"/>
    <x v="1"/>
    <x v="0"/>
    <x v="0"/>
    <s v="GWe"/>
    <n v="0"/>
  </r>
  <r>
    <x v="21"/>
    <s v="UKM5"/>
    <x v="1"/>
    <x v="3"/>
    <n v="100"/>
    <x v="1"/>
    <x v="0"/>
    <x v="0"/>
    <s v="GWe"/>
    <n v="0"/>
  </r>
  <r>
    <x v="21"/>
    <s v="UKM6"/>
    <x v="1"/>
    <x v="3"/>
    <n v="100"/>
    <x v="1"/>
    <x v="0"/>
    <x v="0"/>
    <s v="GWe"/>
    <n v="0"/>
  </r>
  <r>
    <x v="21"/>
    <s v="UKN0"/>
    <x v="1"/>
    <x v="3"/>
    <n v="100"/>
    <x v="1"/>
    <x v="0"/>
    <x v="0"/>
    <s v="GWe"/>
    <n v="0"/>
  </r>
  <r>
    <x v="22"/>
    <s v="AT11"/>
    <x v="1"/>
    <x v="3"/>
    <n v="100"/>
    <x v="1"/>
    <x v="1"/>
    <x v="0"/>
    <s v="GWe"/>
    <n v="0.63928967800000003"/>
  </r>
  <r>
    <x v="22"/>
    <s v="AT12"/>
    <x v="1"/>
    <x v="3"/>
    <n v="100"/>
    <x v="1"/>
    <x v="1"/>
    <x v="0"/>
    <s v="GWe"/>
    <n v="1.5661760000000001E-3"/>
  </r>
  <r>
    <x v="22"/>
    <s v="AT13"/>
    <x v="1"/>
    <x v="3"/>
    <n v="100"/>
    <x v="1"/>
    <x v="1"/>
    <x v="0"/>
    <s v="GWe"/>
    <n v="0"/>
  </r>
  <r>
    <x v="22"/>
    <s v="AT21"/>
    <x v="1"/>
    <x v="3"/>
    <n v="100"/>
    <x v="1"/>
    <x v="1"/>
    <x v="0"/>
    <s v="GWe"/>
    <n v="5.5750000000000005E-4"/>
  </r>
  <r>
    <x v="22"/>
    <s v="AT22"/>
    <x v="1"/>
    <x v="3"/>
    <n v="100"/>
    <x v="1"/>
    <x v="1"/>
    <x v="0"/>
    <s v="GWe"/>
    <n v="0.58461700500000002"/>
  </r>
  <r>
    <x v="22"/>
    <s v="AT31"/>
    <x v="1"/>
    <x v="3"/>
    <n v="100"/>
    <x v="1"/>
    <x v="1"/>
    <x v="0"/>
    <s v="GWe"/>
    <n v="3.8931617649999999"/>
  </r>
  <r>
    <x v="22"/>
    <s v="AT32"/>
    <x v="1"/>
    <x v="3"/>
    <n v="100"/>
    <x v="1"/>
    <x v="1"/>
    <x v="0"/>
    <s v="GWe"/>
    <n v="0"/>
  </r>
  <r>
    <x v="22"/>
    <s v="AT33"/>
    <x v="1"/>
    <x v="3"/>
    <n v="100"/>
    <x v="1"/>
    <x v="1"/>
    <x v="0"/>
    <s v="GWe"/>
    <n v="7.5420200000000004E-4"/>
  </r>
  <r>
    <x v="22"/>
    <s v="AT34"/>
    <x v="1"/>
    <x v="3"/>
    <n v="100"/>
    <x v="1"/>
    <x v="1"/>
    <x v="0"/>
    <s v="GWe"/>
    <n v="8.8297899999999999E-4"/>
  </r>
  <r>
    <x v="0"/>
    <s v="BE10"/>
    <x v="1"/>
    <x v="3"/>
    <n v="100"/>
    <x v="1"/>
    <x v="1"/>
    <x v="0"/>
    <s v="GWe"/>
    <n v="0"/>
  </r>
  <r>
    <x v="0"/>
    <s v="BE21"/>
    <x v="1"/>
    <x v="3"/>
    <n v="100"/>
    <x v="1"/>
    <x v="1"/>
    <x v="0"/>
    <s v="GWe"/>
    <n v="0.375"/>
  </r>
  <r>
    <x v="0"/>
    <s v="BE22"/>
    <x v="1"/>
    <x v="3"/>
    <n v="100"/>
    <x v="1"/>
    <x v="1"/>
    <x v="0"/>
    <s v="GWe"/>
    <n v="0.64500000000000002"/>
  </r>
  <r>
    <x v="0"/>
    <s v="BE23"/>
    <x v="1"/>
    <x v="3"/>
    <n v="100"/>
    <x v="1"/>
    <x v="1"/>
    <x v="0"/>
    <s v="GWe"/>
    <n v="0"/>
  </r>
  <r>
    <x v="0"/>
    <s v="BE24"/>
    <x v="1"/>
    <x v="3"/>
    <n v="100"/>
    <x v="1"/>
    <x v="1"/>
    <x v="0"/>
    <s v="GWe"/>
    <n v="3.6091502999999997E-2"/>
  </r>
  <r>
    <x v="0"/>
    <s v="BE25"/>
    <x v="1"/>
    <x v="3"/>
    <n v="100"/>
    <x v="1"/>
    <x v="1"/>
    <x v="0"/>
    <s v="GWe"/>
    <n v="0.41027080300000002"/>
  </r>
  <r>
    <x v="0"/>
    <s v="BE31"/>
    <x v="1"/>
    <x v="3"/>
    <n v="100"/>
    <x v="1"/>
    <x v="1"/>
    <x v="0"/>
    <s v="GWe"/>
    <n v="0.19768300699999999"/>
  </r>
  <r>
    <x v="0"/>
    <s v="BE32"/>
    <x v="1"/>
    <x v="3"/>
    <n v="100"/>
    <x v="1"/>
    <x v="1"/>
    <x v="0"/>
    <s v="GWe"/>
    <n v="2.3601518029999999"/>
  </r>
  <r>
    <x v="0"/>
    <s v="BE33"/>
    <x v="1"/>
    <x v="3"/>
    <n v="100"/>
    <x v="1"/>
    <x v="1"/>
    <x v="0"/>
    <s v="GWe"/>
    <n v="0.43555882400000001"/>
  </r>
  <r>
    <x v="0"/>
    <s v="BE34"/>
    <x v="1"/>
    <x v="3"/>
    <n v="100"/>
    <x v="1"/>
    <x v="1"/>
    <x v="0"/>
    <s v="GWe"/>
    <n v="0.68924836599999995"/>
  </r>
  <r>
    <x v="0"/>
    <s v="BE35"/>
    <x v="1"/>
    <x v="3"/>
    <n v="100"/>
    <x v="1"/>
    <x v="1"/>
    <x v="0"/>
    <s v="GWe"/>
    <n v="0.78095588199999999"/>
  </r>
  <r>
    <x v="1"/>
    <s v="BG31"/>
    <x v="1"/>
    <x v="3"/>
    <n v="100"/>
    <x v="1"/>
    <x v="1"/>
    <x v="0"/>
    <s v="GWe"/>
    <n v="7.5343221290000004"/>
  </r>
  <r>
    <x v="1"/>
    <s v="BG32"/>
    <x v="1"/>
    <x v="3"/>
    <n v="100"/>
    <x v="1"/>
    <x v="1"/>
    <x v="0"/>
    <s v="GWe"/>
    <n v="7.3824352940000004"/>
  </r>
  <r>
    <x v="1"/>
    <s v="BG33"/>
    <x v="1"/>
    <x v="3"/>
    <n v="100"/>
    <x v="1"/>
    <x v="1"/>
    <x v="0"/>
    <s v="GWe"/>
    <n v="15.886052898000001"/>
  </r>
  <r>
    <x v="1"/>
    <s v="BG34"/>
    <x v="1"/>
    <x v="3"/>
    <n v="100"/>
    <x v="1"/>
    <x v="1"/>
    <x v="0"/>
    <s v="GWe"/>
    <n v="7.1088718489999998"/>
  </r>
  <r>
    <x v="1"/>
    <s v="BG41"/>
    <x v="1"/>
    <x v="3"/>
    <n v="100"/>
    <x v="1"/>
    <x v="1"/>
    <x v="0"/>
    <s v="GWe"/>
    <n v="3.1540053480000001"/>
  </r>
  <r>
    <x v="1"/>
    <s v="BG42"/>
    <x v="1"/>
    <x v="3"/>
    <n v="100"/>
    <x v="1"/>
    <x v="1"/>
    <x v="0"/>
    <s v="GWe"/>
    <n v="5.6163757609999996"/>
  </r>
  <r>
    <x v="2"/>
    <s v="HR03"/>
    <x v="1"/>
    <x v="3"/>
    <n v="100"/>
    <x v="1"/>
    <x v="1"/>
    <x v="0"/>
    <s v="GWe"/>
    <n v="7.4045499230000003"/>
  </r>
  <r>
    <x v="2"/>
    <s v="HR04"/>
    <x v="1"/>
    <x v="3"/>
    <n v="100"/>
    <x v="1"/>
    <x v="1"/>
    <x v="0"/>
    <s v="GWe"/>
    <n v="9.9551029409999998"/>
  </r>
  <r>
    <x v="3"/>
    <s v="CY00"/>
    <x v="1"/>
    <x v="3"/>
    <n v="100"/>
    <x v="1"/>
    <x v="1"/>
    <x v="0"/>
    <s v="GWe"/>
    <n v="1.937654902"/>
  </r>
  <r>
    <x v="23"/>
    <s v="CZ01"/>
    <x v="1"/>
    <x v="3"/>
    <n v="100"/>
    <x v="1"/>
    <x v="1"/>
    <x v="0"/>
    <s v="GWe"/>
    <n v="3.5000000000000003E-2"/>
  </r>
  <r>
    <x v="23"/>
    <s v="CZ02"/>
    <x v="1"/>
    <x v="3"/>
    <n v="100"/>
    <x v="1"/>
    <x v="1"/>
    <x v="0"/>
    <s v="GWe"/>
    <n v="9.0807099390000001"/>
  </r>
  <r>
    <x v="23"/>
    <s v="CZ03"/>
    <x v="1"/>
    <x v="3"/>
    <n v="100"/>
    <x v="1"/>
    <x v="1"/>
    <x v="0"/>
    <s v="GWe"/>
    <n v="9.3283290440000002"/>
  </r>
  <r>
    <x v="23"/>
    <s v="CZ04"/>
    <x v="1"/>
    <x v="3"/>
    <n v="100"/>
    <x v="1"/>
    <x v="1"/>
    <x v="0"/>
    <s v="GWe"/>
    <n v="4.4464592029999999"/>
  </r>
  <r>
    <x v="23"/>
    <s v="CZ05"/>
    <x v="1"/>
    <x v="3"/>
    <n v="100"/>
    <x v="1"/>
    <x v="1"/>
    <x v="0"/>
    <s v="GWe"/>
    <n v="4.8052941179999999"/>
  </r>
  <r>
    <x v="23"/>
    <s v="CZ06"/>
    <x v="1"/>
    <x v="3"/>
    <n v="100"/>
    <x v="1"/>
    <x v="1"/>
    <x v="0"/>
    <s v="GWe"/>
    <n v="5.4447882349999999"/>
  </r>
  <r>
    <x v="23"/>
    <s v="CZ07"/>
    <x v="1"/>
    <x v="3"/>
    <n v="100"/>
    <x v="1"/>
    <x v="1"/>
    <x v="0"/>
    <s v="GWe"/>
    <n v="2.9383322559999998"/>
  </r>
  <r>
    <x v="23"/>
    <s v="CZ08"/>
    <x v="1"/>
    <x v="3"/>
    <n v="100"/>
    <x v="1"/>
    <x v="1"/>
    <x v="0"/>
    <s v="GWe"/>
    <n v="1.7051184109999999"/>
  </r>
  <r>
    <x v="4"/>
    <s v="DK01"/>
    <x v="1"/>
    <x v="3"/>
    <n v="100"/>
    <x v="1"/>
    <x v="1"/>
    <x v="0"/>
    <s v="GWe"/>
    <n v="0"/>
  </r>
  <r>
    <x v="4"/>
    <s v="DK02"/>
    <x v="1"/>
    <x v="3"/>
    <n v="100"/>
    <x v="1"/>
    <x v="1"/>
    <x v="0"/>
    <s v="GWe"/>
    <n v="0"/>
  </r>
  <r>
    <x v="4"/>
    <s v="DK03"/>
    <x v="1"/>
    <x v="3"/>
    <n v="100"/>
    <x v="1"/>
    <x v="1"/>
    <x v="0"/>
    <s v="GWe"/>
    <n v="0"/>
  </r>
  <r>
    <x v="4"/>
    <s v="DK04"/>
    <x v="1"/>
    <x v="3"/>
    <n v="100"/>
    <x v="1"/>
    <x v="1"/>
    <x v="0"/>
    <s v="GWe"/>
    <n v="0"/>
  </r>
  <r>
    <x v="4"/>
    <s v="DK05"/>
    <x v="1"/>
    <x v="3"/>
    <n v="100"/>
    <x v="1"/>
    <x v="1"/>
    <x v="0"/>
    <s v="GWe"/>
    <n v="0"/>
  </r>
  <r>
    <x v="5"/>
    <s v="EE00"/>
    <x v="1"/>
    <x v="3"/>
    <n v="100"/>
    <x v="1"/>
    <x v="1"/>
    <x v="0"/>
    <s v="GWe"/>
    <n v="6.7575947709999999"/>
  </r>
  <r>
    <x v="6"/>
    <s v="FI19"/>
    <x v="1"/>
    <x v="3"/>
    <n v="100"/>
    <x v="1"/>
    <x v="1"/>
    <x v="0"/>
    <s v="GWe"/>
    <n v="2.3950588239999999"/>
  </r>
  <r>
    <x v="6"/>
    <s v="FI1B"/>
    <x v="1"/>
    <x v="3"/>
    <n v="100"/>
    <x v="1"/>
    <x v="1"/>
    <x v="0"/>
    <s v="GWe"/>
    <n v="0.80042588199999998"/>
  </r>
  <r>
    <x v="6"/>
    <s v="FI1C"/>
    <x v="1"/>
    <x v="3"/>
    <n v="100"/>
    <x v="1"/>
    <x v="1"/>
    <x v="0"/>
    <s v="GWe"/>
    <n v="2.8446466720000001"/>
  </r>
  <r>
    <x v="6"/>
    <s v="FI1D"/>
    <x v="1"/>
    <x v="3"/>
    <n v="100"/>
    <x v="1"/>
    <x v="1"/>
    <x v="0"/>
    <s v="GWe"/>
    <n v="4.9932151259999999"/>
  </r>
  <r>
    <x v="6"/>
    <s v="FI20"/>
    <x v="1"/>
    <x v="3"/>
    <n v="100"/>
    <x v="1"/>
    <x v="1"/>
    <x v="0"/>
    <s v="GWe"/>
    <n v="0"/>
  </r>
  <r>
    <x v="7"/>
    <s v="FR10"/>
    <x v="1"/>
    <x v="3"/>
    <n v="100"/>
    <x v="1"/>
    <x v="1"/>
    <x v="0"/>
    <s v="GWe"/>
    <n v="4.6489411760000001"/>
  </r>
  <r>
    <x v="7"/>
    <s v="FR21"/>
    <x v="1"/>
    <x v="3"/>
    <n v="100"/>
    <x v="1"/>
    <x v="1"/>
    <x v="0"/>
    <s v="GWe"/>
    <n v="33.262832887999998"/>
  </r>
  <r>
    <x v="7"/>
    <s v="FR22"/>
    <x v="1"/>
    <x v="3"/>
    <n v="100"/>
    <x v="1"/>
    <x v="1"/>
    <x v="0"/>
    <s v="GWe"/>
    <n v="8.8683449200000002"/>
  </r>
  <r>
    <x v="7"/>
    <s v="FR23"/>
    <x v="1"/>
    <x v="3"/>
    <n v="100"/>
    <x v="1"/>
    <x v="1"/>
    <x v="0"/>
    <s v="GWe"/>
    <n v="0"/>
  </r>
  <r>
    <x v="7"/>
    <s v="FR24"/>
    <x v="1"/>
    <x v="3"/>
    <n v="100"/>
    <x v="1"/>
    <x v="1"/>
    <x v="0"/>
    <s v="GWe"/>
    <n v="30.577655461999999"/>
  </r>
  <r>
    <x v="7"/>
    <s v="FR25"/>
    <x v="1"/>
    <x v="3"/>
    <n v="100"/>
    <x v="1"/>
    <x v="1"/>
    <x v="0"/>
    <s v="GWe"/>
    <n v="0"/>
  </r>
  <r>
    <x v="7"/>
    <s v="FR26"/>
    <x v="1"/>
    <x v="3"/>
    <n v="100"/>
    <x v="1"/>
    <x v="1"/>
    <x v="0"/>
    <s v="GWe"/>
    <n v="39.020879256999997"/>
  </r>
  <r>
    <x v="7"/>
    <s v="FR30"/>
    <x v="1"/>
    <x v="3"/>
    <n v="100"/>
    <x v="1"/>
    <x v="1"/>
    <x v="0"/>
    <s v="GWe"/>
    <n v="4.6994655669999998"/>
  </r>
  <r>
    <x v="7"/>
    <s v="FR41"/>
    <x v="1"/>
    <x v="3"/>
    <n v="100"/>
    <x v="1"/>
    <x v="1"/>
    <x v="0"/>
    <s v="GWe"/>
    <n v="19.673052632000001"/>
  </r>
  <r>
    <x v="7"/>
    <s v="FR42"/>
    <x v="1"/>
    <x v="3"/>
    <n v="100"/>
    <x v="1"/>
    <x v="1"/>
    <x v="0"/>
    <s v="GWe"/>
    <n v="1.199058824"/>
  </r>
  <r>
    <x v="7"/>
    <s v="FR43"/>
    <x v="1"/>
    <x v="3"/>
    <n v="100"/>
    <x v="1"/>
    <x v="1"/>
    <x v="0"/>
    <s v="GWe"/>
    <n v="9.4062222870000003"/>
  </r>
  <r>
    <x v="7"/>
    <s v="FR51"/>
    <x v="1"/>
    <x v="3"/>
    <n v="100"/>
    <x v="1"/>
    <x v="1"/>
    <x v="0"/>
    <s v="GWe"/>
    <n v="0"/>
  </r>
  <r>
    <x v="7"/>
    <s v="FR52"/>
    <x v="1"/>
    <x v="3"/>
    <n v="100"/>
    <x v="1"/>
    <x v="1"/>
    <x v="0"/>
    <s v="GWe"/>
    <n v="0"/>
  </r>
  <r>
    <x v="7"/>
    <s v="FR53"/>
    <x v="1"/>
    <x v="3"/>
    <n v="100"/>
    <x v="1"/>
    <x v="1"/>
    <x v="0"/>
    <s v="GWe"/>
    <n v="0"/>
  </r>
  <r>
    <x v="7"/>
    <s v="FR61"/>
    <x v="1"/>
    <x v="3"/>
    <n v="100"/>
    <x v="1"/>
    <x v="1"/>
    <x v="0"/>
    <s v="GWe"/>
    <n v="23.090679566999999"/>
  </r>
  <r>
    <x v="7"/>
    <s v="FR62"/>
    <x v="1"/>
    <x v="3"/>
    <n v="100"/>
    <x v="1"/>
    <x v="1"/>
    <x v="0"/>
    <s v="GWe"/>
    <n v="37.280188086999999"/>
  </r>
  <r>
    <x v="7"/>
    <s v="FR63"/>
    <x v="1"/>
    <x v="3"/>
    <n v="100"/>
    <x v="1"/>
    <x v="1"/>
    <x v="0"/>
    <s v="GWe"/>
    <n v="14.59203471"/>
  </r>
  <r>
    <x v="7"/>
    <s v="FR71"/>
    <x v="1"/>
    <x v="3"/>
    <n v="100"/>
    <x v="1"/>
    <x v="1"/>
    <x v="0"/>
    <s v="GWe"/>
    <n v="7.7473005639999997"/>
  </r>
  <r>
    <x v="7"/>
    <s v="FR72"/>
    <x v="1"/>
    <x v="3"/>
    <n v="100"/>
    <x v="1"/>
    <x v="1"/>
    <x v="0"/>
    <s v="GWe"/>
    <n v="17.88341556"/>
  </r>
  <r>
    <x v="7"/>
    <s v="FR81"/>
    <x v="1"/>
    <x v="3"/>
    <n v="100"/>
    <x v="1"/>
    <x v="1"/>
    <x v="0"/>
    <s v="GWe"/>
    <n v="4.9223446690000001"/>
  </r>
  <r>
    <x v="7"/>
    <s v="FR82"/>
    <x v="1"/>
    <x v="3"/>
    <n v="100"/>
    <x v="1"/>
    <x v="1"/>
    <x v="0"/>
    <s v="GWe"/>
    <n v="4.7730724919999998"/>
  </r>
  <r>
    <x v="7"/>
    <s v="FR83"/>
    <x v="1"/>
    <x v="3"/>
    <n v="100"/>
    <x v="1"/>
    <x v="1"/>
    <x v="0"/>
    <s v="GWe"/>
    <n v="0.81060933000000002"/>
  </r>
  <r>
    <x v="8"/>
    <s v="DEC0"/>
    <x v="1"/>
    <x v="3"/>
    <n v="100"/>
    <x v="1"/>
    <x v="1"/>
    <x v="0"/>
    <s v="GWe"/>
    <n v="0.10134117600000001"/>
  </r>
  <r>
    <x v="8"/>
    <s v="DE11"/>
    <x v="1"/>
    <x v="3"/>
    <n v="100"/>
    <x v="1"/>
    <x v="1"/>
    <x v="0"/>
    <s v="GWe"/>
    <n v="0.15447058799999999"/>
  </r>
  <r>
    <x v="8"/>
    <s v="DE12"/>
    <x v="1"/>
    <x v="3"/>
    <n v="100"/>
    <x v="1"/>
    <x v="1"/>
    <x v="0"/>
    <s v="GWe"/>
    <n v="0"/>
  </r>
  <r>
    <x v="8"/>
    <s v="DE13"/>
    <x v="1"/>
    <x v="3"/>
    <n v="100"/>
    <x v="1"/>
    <x v="1"/>
    <x v="0"/>
    <s v="GWe"/>
    <n v="0.20437908499999999"/>
  </r>
  <r>
    <x v="8"/>
    <s v="DE14"/>
    <x v="1"/>
    <x v="3"/>
    <n v="100"/>
    <x v="1"/>
    <x v="1"/>
    <x v="0"/>
    <s v="GWe"/>
    <n v="0.29431900500000002"/>
  </r>
  <r>
    <x v="8"/>
    <s v="DE21"/>
    <x v="1"/>
    <x v="3"/>
    <n v="100"/>
    <x v="1"/>
    <x v="1"/>
    <x v="0"/>
    <s v="GWe"/>
    <n v="0.76527205899999995"/>
  </r>
  <r>
    <x v="8"/>
    <s v="DE22"/>
    <x v="1"/>
    <x v="3"/>
    <n v="100"/>
    <x v="1"/>
    <x v="1"/>
    <x v="0"/>
    <s v="GWe"/>
    <n v="0.71390931400000002"/>
  </r>
  <r>
    <x v="8"/>
    <s v="DE23"/>
    <x v="1"/>
    <x v="3"/>
    <n v="100"/>
    <x v="1"/>
    <x v="1"/>
    <x v="0"/>
    <s v="GWe"/>
    <n v="0.40578676499999999"/>
  </r>
  <r>
    <x v="8"/>
    <s v="DE24"/>
    <x v="1"/>
    <x v="3"/>
    <n v="100"/>
    <x v="1"/>
    <x v="1"/>
    <x v="0"/>
    <s v="GWe"/>
    <n v="0.11244209600000001"/>
  </r>
  <r>
    <x v="8"/>
    <s v="DE25"/>
    <x v="1"/>
    <x v="3"/>
    <n v="100"/>
    <x v="1"/>
    <x v="1"/>
    <x v="0"/>
    <s v="GWe"/>
    <n v="0.21044117600000001"/>
  </r>
  <r>
    <x v="8"/>
    <s v="DE26"/>
    <x v="1"/>
    <x v="3"/>
    <n v="100"/>
    <x v="1"/>
    <x v="1"/>
    <x v="0"/>
    <s v="GWe"/>
    <n v="0.39729803899999999"/>
  </r>
  <r>
    <x v="8"/>
    <s v="DE27"/>
    <x v="1"/>
    <x v="3"/>
    <n v="100"/>
    <x v="1"/>
    <x v="1"/>
    <x v="0"/>
    <s v="GWe"/>
    <n v="1.1381281510000001"/>
  </r>
  <r>
    <x v="8"/>
    <s v="DE30"/>
    <x v="1"/>
    <x v="3"/>
    <n v="100"/>
    <x v="1"/>
    <x v="1"/>
    <x v="0"/>
    <s v="GWe"/>
    <n v="0"/>
  </r>
  <r>
    <x v="8"/>
    <s v="DE40"/>
    <x v="1"/>
    <x v="3"/>
    <n v="100"/>
    <x v="1"/>
    <x v="1"/>
    <x v="0"/>
    <s v="GWe"/>
    <n v="8.2178670589999996"/>
  </r>
  <r>
    <x v="8"/>
    <s v="DE50"/>
    <x v="1"/>
    <x v="3"/>
    <n v="100"/>
    <x v="1"/>
    <x v="1"/>
    <x v="0"/>
    <s v="GWe"/>
    <n v="7.8169929999999995E-3"/>
  </r>
  <r>
    <x v="8"/>
    <s v="DE60"/>
    <x v="1"/>
    <x v="3"/>
    <n v="100"/>
    <x v="1"/>
    <x v="1"/>
    <x v="0"/>
    <s v="GWe"/>
    <n v="9.9882352999999993E-2"/>
  </r>
  <r>
    <x v="8"/>
    <s v="DE71"/>
    <x v="1"/>
    <x v="3"/>
    <n v="100"/>
    <x v="1"/>
    <x v="1"/>
    <x v="0"/>
    <s v="GWe"/>
    <n v="0"/>
  </r>
  <r>
    <x v="8"/>
    <s v="DE72"/>
    <x v="1"/>
    <x v="3"/>
    <n v="100"/>
    <x v="1"/>
    <x v="1"/>
    <x v="0"/>
    <s v="GWe"/>
    <n v="0"/>
  </r>
  <r>
    <x v="8"/>
    <s v="DE73"/>
    <x v="1"/>
    <x v="3"/>
    <n v="100"/>
    <x v="1"/>
    <x v="1"/>
    <x v="0"/>
    <s v="GWe"/>
    <n v="0.462228374"/>
  </r>
  <r>
    <x v="8"/>
    <s v="DE80"/>
    <x v="1"/>
    <x v="3"/>
    <n v="100"/>
    <x v="1"/>
    <x v="1"/>
    <x v="0"/>
    <s v="GWe"/>
    <n v="4.3643193279999997"/>
  </r>
  <r>
    <x v="8"/>
    <s v="DE91"/>
    <x v="1"/>
    <x v="3"/>
    <n v="100"/>
    <x v="1"/>
    <x v="1"/>
    <x v="0"/>
    <s v="GWe"/>
    <n v="2.4366194120000002"/>
  </r>
  <r>
    <x v="8"/>
    <s v="DE92"/>
    <x v="1"/>
    <x v="3"/>
    <n v="100"/>
    <x v="1"/>
    <x v="1"/>
    <x v="0"/>
    <s v="GWe"/>
    <n v="2.0256158169999998"/>
  </r>
  <r>
    <x v="8"/>
    <s v="DE93"/>
    <x v="1"/>
    <x v="3"/>
    <n v="100"/>
    <x v="1"/>
    <x v="1"/>
    <x v="0"/>
    <s v="GWe"/>
    <n v="4.0317401960000003"/>
  </r>
  <r>
    <x v="8"/>
    <s v="DE94"/>
    <x v="1"/>
    <x v="3"/>
    <n v="100"/>
    <x v="1"/>
    <x v="1"/>
    <x v="0"/>
    <s v="GWe"/>
    <n v="2.0308141709999998"/>
  </r>
  <r>
    <x v="8"/>
    <s v="DEA1"/>
    <x v="1"/>
    <x v="3"/>
    <n v="100"/>
    <x v="1"/>
    <x v="1"/>
    <x v="0"/>
    <s v="GWe"/>
    <n v="0.51002205899999997"/>
  </r>
  <r>
    <x v="8"/>
    <s v="DEA2"/>
    <x v="1"/>
    <x v="3"/>
    <n v="100"/>
    <x v="1"/>
    <x v="1"/>
    <x v="0"/>
    <s v="GWe"/>
    <n v="0.73740349299999997"/>
  </r>
  <r>
    <x v="8"/>
    <s v="DEA3"/>
    <x v="1"/>
    <x v="3"/>
    <n v="100"/>
    <x v="1"/>
    <x v="1"/>
    <x v="0"/>
    <s v="GWe"/>
    <n v="5.6682941180000004"/>
  </r>
  <r>
    <x v="8"/>
    <s v="DEA4"/>
    <x v="1"/>
    <x v="3"/>
    <n v="100"/>
    <x v="1"/>
    <x v="1"/>
    <x v="0"/>
    <s v="GWe"/>
    <n v="2.5759742650000002"/>
  </r>
  <r>
    <x v="8"/>
    <s v="DEA5"/>
    <x v="1"/>
    <x v="3"/>
    <n v="100"/>
    <x v="1"/>
    <x v="1"/>
    <x v="0"/>
    <s v="GWe"/>
    <n v="1.2961927600000001"/>
  </r>
  <r>
    <x v="8"/>
    <s v="DEB1"/>
    <x v="1"/>
    <x v="3"/>
    <n v="100"/>
    <x v="1"/>
    <x v="1"/>
    <x v="0"/>
    <s v="GWe"/>
    <n v="0.194791667"/>
  </r>
  <r>
    <x v="8"/>
    <s v="DEB2"/>
    <x v="1"/>
    <x v="3"/>
    <n v="100"/>
    <x v="1"/>
    <x v="1"/>
    <x v="0"/>
    <s v="GWe"/>
    <n v="0.22091503300000001"/>
  </r>
  <r>
    <x v="8"/>
    <s v="DEB3"/>
    <x v="1"/>
    <x v="3"/>
    <n v="100"/>
    <x v="1"/>
    <x v="1"/>
    <x v="0"/>
    <s v="GWe"/>
    <n v="0.37942780700000001"/>
  </r>
  <r>
    <x v="8"/>
    <s v="DED2"/>
    <x v="1"/>
    <x v="3"/>
    <n v="100"/>
    <x v="1"/>
    <x v="1"/>
    <x v="0"/>
    <s v="GWe"/>
    <n v="2.2017928759999998"/>
  </r>
  <r>
    <x v="8"/>
    <s v="DED4"/>
    <x v="1"/>
    <x v="3"/>
    <n v="100"/>
    <x v="1"/>
    <x v="1"/>
    <x v="0"/>
    <s v="GWe"/>
    <n v="2.5744301470000002"/>
  </r>
  <r>
    <x v="8"/>
    <s v="DED5"/>
    <x v="1"/>
    <x v="3"/>
    <n v="100"/>
    <x v="1"/>
    <x v="1"/>
    <x v="0"/>
    <s v="GWe"/>
    <n v="1.7813486160000001"/>
  </r>
  <r>
    <x v="8"/>
    <s v="DEE0"/>
    <x v="1"/>
    <x v="3"/>
    <n v="100"/>
    <x v="1"/>
    <x v="1"/>
    <x v="0"/>
    <s v="GWe"/>
    <n v="13.700661765"/>
  </r>
  <r>
    <x v="8"/>
    <s v="DEF0"/>
    <x v="1"/>
    <x v="3"/>
    <n v="100"/>
    <x v="1"/>
    <x v="1"/>
    <x v="0"/>
    <s v="GWe"/>
    <n v="0.51431932800000002"/>
  </r>
  <r>
    <x v="8"/>
    <s v="DEG0"/>
    <x v="1"/>
    <x v="3"/>
    <n v="100"/>
    <x v="1"/>
    <x v="1"/>
    <x v="0"/>
    <s v="GWe"/>
    <n v="4.2511344539999998"/>
  </r>
  <r>
    <x v="9"/>
    <s v="EL30"/>
    <x v="1"/>
    <x v="3"/>
    <n v="100"/>
    <x v="1"/>
    <x v="1"/>
    <x v="0"/>
    <s v="GWe"/>
    <n v="1.781856686"/>
  </r>
  <r>
    <x v="9"/>
    <s v="EL41"/>
    <x v="1"/>
    <x v="3"/>
    <n v="100"/>
    <x v="1"/>
    <x v="1"/>
    <x v="0"/>
    <s v="GWe"/>
    <n v="1.3108962529999999"/>
  </r>
  <r>
    <x v="9"/>
    <s v="EL42"/>
    <x v="1"/>
    <x v="3"/>
    <n v="100"/>
    <x v="1"/>
    <x v="1"/>
    <x v="0"/>
    <s v="GWe"/>
    <n v="1.384488562"/>
  </r>
  <r>
    <x v="9"/>
    <s v="EL43"/>
    <x v="1"/>
    <x v="3"/>
    <n v="100"/>
    <x v="1"/>
    <x v="1"/>
    <x v="0"/>
    <s v="GWe"/>
    <n v="6.5554987210000002"/>
  </r>
  <r>
    <x v="9"/>
    <s v="EL51"/>
    <x v="1"/>
    <x v="3"/>
    <n v="100"/>
    <x v="1"/>
    <x v="1"/>
    <x v="0"/>
    <s v="GWe"/>
    <n v="10.122045618"/>
  </r>
  <r>
    <x v="9"/>
    <s v="EL52"/>
    <x v="1"/>
    <x v="3"/>
    <n v="100"/>
    <x v="1"/>
    <x v="1"/>
    <x v="0"/>
    <s v="GWe"/>
    <n v="6.5639411760000002"/>
  </r>
  <r>
    <x v="9"/>
    <s v="EL53"/>
    <x v="1"/>
    <x v="3"/>
    <n v="100"/>
    <x v="1"/>
    <x v="1"/>
    <x v="0"/>
    <s v="GWe"/>
    <n v="2.1990646960000002"/>
  </r>
  <r>
    <x v="9"/>
    <s v="EL54"/>
    <x v="1"/>
    <x v="3"/>
    <n v="100"/>
    <x v="1"/>
    <x v="1"/>
    <x v="0"/>
    <s v="GWe"/>
    <n v="2.7241283350000001"/>
  </r>
  <r>
    <x v="9"/>
    <s v="EL61"/>
    <x v="1"/>
    <x v="3"/>
    <n v="100"/>
    <x v="1"/>
    <x v="1"/>
    <x v="0"/>
    <s v="GWe"/>
    <n v="3.1123876309999998"/>
  </r>
  <r>
    <x v="9"/>
    <s v="EL62"/>
    <x v="1"/>
    <x v="3"/>
    <n v="100"/>
    <x v="1"/>
    <x v="1"/>
    <x v="0"/>
    <s v="GWe"/>
    <n v="1.550865052"/>
  </r>
  <r>
    <x v="9"/>
    <s v="EL63"/>
    <x v="1"/>
    <x v="3"/>
    <n v="100"/>
    <x v="1"/>
    <x v="1"/>
    <x v="0"/>
    <s v="GWe"/>
    <n v="7.9357187500000004"/>
  </r>
  <r>
    <x v="9"/>
    <s v="EL64"/>
    <x v="1"/>
    <x v="3"/>
    <n v="100"/>
    <x v="1"/>
    <x v="1"/>
    <x v="0"/>
    <s v="GWe"/>
    <n v="7.2207327729999999"/>
  </r>
  <r>
    <x v="9"/>
    <s v="EL65"/>
    <x v="1"/>
    <x v="3"/>
    <n v="100"/>
    <x v="1"/>
    <x v="1"/>
    <x v="0"/>
    <s v="GWe"/>
    <n v="13.608670187"/>
  </r>
  <r>
    <x v="24"/>
    <s v="HU10"/>
    <x v="1"/>
    <x v="3"/>
    <n v="100"/>
    <x v="1"/>
    <x v="1"/>
    <x v="0"/>
    <s v="GWe"/>
    <n v="1.9147401959999999"/>
  </r>
  <r>
    <x v="24"/>
    <s v="HU21"/>
    <x v="1"/>
    <x v="3"/>
    <n v="100"/>
    <x v="1"/>
    <x v="1"/>
    <x v="0"/>
    <s v="GWe"/>
    <n v="9.4162994649999998"/>
  </r>
  <r>
    <x v="24"/>
    <s v="HU22"/>
    <x v="1"/>
    <x v="3"/>
    <n v="100"/>
    <x v="1"/>
    <x v="1"/>
    <x v="0"/>
    <s v="GWe"/>
    <n v="4.3640138410000002"/>
  </r>
  <r>
    <x v="24"/>
    <s v="HU23"/>
    <x v="1"/>
    <x v="3"/>
    <n v="100"/>
    <x v="1"/>
    <x v="1"/>
    <x v="0"/>
    <s v="GWe"/>
    <n v="14.470979362"/>
  </r>
  <r>
    <x v="24"/>
    <s v="HU31"/>
    <x v="1"/>
    <x v="3"/>
    <n v="100"/>
    <x v="1"/>
    <x v="1"/>
    <x v="0"/>
    <s v="GWe"/>
    <n v="0"/>
  </r>
  <r>
    <x v="24"/>
    <s v="HU32"/>
    <x v="1"/>
    <x v="3"/>
    <n v="100"/>
    <x v="1"/>
    <x v="1"/>
    <x v="0"/>
    <s v="GWe"/>
    <n v="0"/>
  </r>
  <r>
    <x v="24"/>
    <s v="HU33"/>
    <x v="1"/>
    <x v="3"/>
    <n v="100"/>
    <x v="1"/>
    <x v="1"/>
    <x v="0"/>
    <s v="GWe"/>
    <n v="10.2104819"/>
  </r>
  <r>
    <x v="10"/>
    <s v="IE01"/>
    <x v="1"/>
    <x v="3"/>
    <n v="100"/>
    <x v="1"/>
    <x v="1"/>
    <x v="0"/>
    <s v="GWe"/>
    <n v="0"/>
  </r>
  <r>
    <x v="10"/>
    <s v="IE02"/>
    <x v="1"/>
    <x v="3"/>
    <n v="100"/>
    <x v="1"/>
    <x v="1"/>
    <x v="0"/>
    <s v="GWe"/>
    <n v="0"/>
  </r>
  <r>
    <x v="11"/>
    <s v="ITC1"/>
    <x v="1"/>
    <x v="3"/>
    <n v="100"/>
    <x v="1"/>
    <x v="1"/>
    <x v="0"/>
    <s v="GWe"/>
    <n v="1.2315205330000001"/>
  </r>
  <r>
    <x v="11"/>
    <s v="ITC2"/>
    <x v="1"/>
    <x v="3"/>
    <n v="100"/>
    <x v="1"/>
    <x v="1"/>
    <x v="0"/>
    <s v="GWe"/>
    <n v="0.46573461500000002"/>
  </r>
  <r>
    <x v="11"/>
    <s v="ITC3"/>
    <x v="1"/>
    <x v="3"/>
    <n v="100"/>
    <x v="1"/>
    <x v="1"/>
    <x v="0"/>
    <s v="GWe"/>
    <n v="0.112622424"/>
  </r>
  <r>
    <x v="11"/>
    <s v="ITC4"/>
    <x v="1"/>
    <x v="3"/>
    <n v="100"/>
    <x v="1"/>
    <x v="1"/>
    <x v="0"/>
    <s v="GWe"/>
    <n v="1.6793018909999999"/>
  </r>
  <r>
    <x v="11"/>
    <s v="ITF1"/>
    <x v="1"/>
    <x v="3"/>
    <n v="100"/>
    <x v="1"/>
    <x v="1"/>
    <x v="0"/>
    <s v="GWe"/>
    <n v="0.98904718899999999"/>
  </r>
  <r>
    <x v="11"/>
    <s v="ITF2"/>
    <x v="1"/>
    <x v="3"/>
    <n v="100"/>
    <x v="1"/>
    <x v="1"/>
    <x v="0"/>
    <s v="GWe"/>
    <n v="2.2389772410000002"/>
  </r>
  <r>
    <x v="11"/>
    <s v="ITF3"/>
    <x v="1"/>
    <x v="3"/>
    <n v="100"/>
    <x v="1"/>
    <x v="1"/>
    <x v="0"/>
    <s v="GWe"/>
    <n v="2.5038275400000001"/>
  </r>
  <r>
    <x v="11"/>
    <s v="ITF4"/>
    <x v="1"/>
    <x v="3"/>
    <n v="100"/>
    <x v="1"/>
    <x v="1"/>
    <x v="0"/>
    <s v="GWe"/>
    <n v="33.439651535000003"/>
  </r>
  <r>
    <x v="11"/>
    <s v="ITF5"/>
    <x v="1"/>
    <x v="3"/>
    <n v="100"/>
    <x v="1"/>
    <x v="1"/>
    <x v="0"/>
    <s v="GWe"/>
    <n v="8.5278308819999999"/>
  </r>
  <r>
    <x v="11"/>
    <s v="ITF6"/>
    <x v="1"/>
    <x v="3"/>
    <n v="100"/>
    <x v="1"/>
    <x v="1"/>
    <x v="0"/>
    <s v="GWe"/>
    <n v="5.6335965799999999"/>
  </r>
  <r>
    <x v="11"/>
    <s v="ITG1"/>
    <x v="1"/>
    <x v="3"/>
    <n v="100"/>
    <x v="1"/>
    <x v="1"/>
    <x v="0"/>
    <s v="GWe"/>
    <n v="23.421394135"/>
  </r>
  <r>
    <x v="11"/>
    <s v="ITG2"/>
    <x v="1"/>
    <x v="3"/>
    <n v="100"/>
    <x v="1"/>
    <x v="1"/>
    <x v="0"/>
    <s v="GWe"/>
    <n v="21.960538927000002"/>
  </r>
  <r>
    <x v="11"/>
    <s v="ITH1"/>
    <x v="1"/>
    <x v="3"/>
    <n v="100"/>
    <x v="1"/>
    <x v="1"/>
    <x v="0"/>
    <s v="GWe"/>
    <n v="0.58668415299999999"/>
  </r>
  <r>
    <x v="11"/>
    <s v="ITH2"/>
    <x v="1"/>
    <x v="3"/>
    <n v="100"/>
    <x v="1"/>
    <x v="1"/>
    <x v="0"/>
    <s v="GWe"/>
    <n v="0.26942223999999998"/>
  </r>
  <r>
    <x v="11"/>
    <s v="ITH3"/>
    <x v="1"/>
    <x v="3"/>
    <n v="100"/>
    <x v="1"/>
    <x v="1"/>
    <x v="0"/>
    <s v="GWe"/>
    <n v="0"/>
  </r>
  <r>
    <x v="11"/>
    <s v="ITH4"/>
    <x v="1"/>
    <x v="3"/>
    <n v="100"/>
    <x v="1"/>
    <x v="1"/>
    <x v="0"/>
    <s v="GWe"/>
    <n v="0.32027412900000002"/>
  </r>
  <r>
    <x v="11"/>
    <s v="ITH5"/>
    <x v="1"/>
    <x v="3"/>
    <n v="100"/>
    <x v="1"/>
    <x v="1"/>
    <x v="0"/>
    <s v="GWe"/>
    <n v="0"/>
  </r>
  <r>
    <x v="11"/>
    <s v="ITI1"/>
    <x v="1"/>
    <x v="3"/>
    <n v="100"/>
    <x v="1"/>
    <x v="1"/>
    <x v="0"/>
    <s v="GWe"/>
    <n v="3.8272580650000001"/>
  </r>
  <r>
    <x v="11"/>
    <s v="ITI2"/>
    <x v="1"/>
    <x v="3"/>
    <n v="100"/>
    <x v="1"/>
    <x v="1"/>
    <x v="0"/>
    <s v="GWe"/>
    <n v="1.2784468950000001"/>
  </r>
  <r>
    <x v="11"/>
    <s v="ITI3"/>
    <x v="1"/>
    <x v="3"/>
    <n v="100"/>
    <x v="1"/>
    <x v="1"/>
    <x v="0"/>
    <s v="GWe"/>
    <n v="2.5554904409999999"/>
  </r>
  <r>
    <x v="11"/>
    <s v="ITI4"/>
    <x v="1"/>
    <x v="3"/>
    <n v="100"/>
    <x v="1"/>
    <x v="1"/>
    <x v="0"/>
    <s v="GWe"/>
    <n v="2.7138313730000001"/>
  </r>
  <r>
    <x v="11"/>
    <s v="SM00"/>
    <x v="1"/>
    <x v="3"/>
    <n v="100"/>
    <x v="1"/>
    <x v="1"/>
    <x v="0"/>
    <s v="GWe"/>
    <n v="1.7558824000000001E-2"/>
  </r>
  <r>
    <x v="12"/>
    <s v="LV00"/>
    <x v="1"/>
    <x v="3"/>
    <n v="100"/>
    <x v="1"/>
    <x v="1"/>
    <x v="0"/>
    <s v="GWe"/>
    <n v="19.396367647000002"/>
  </r>
  <r>
    <x v="13"/>
    <s v="LT00"/>
    <x v="1"/>
    <x v="3"/>
    <n v="100"/>
    <x v="1"/>
    <x v="1"/>
    <x v="0"/>
    <s v="GWe"/>
    <n v="17.064245524"/>
  </r>
  <r>
    <x v="25"/>
    <s v="LU00"/>
    <x v="1"/>
    <x v="3"/>
    <n v="100"/>
    <x v="1"/>
    <x v="1"/>
    <x v="0"/>
    <s v="GWe"/>
    <n v="0.69380672268907506"/>
  </r>
  <r>
    <x v="14"/>
    <s v="MT00"/>
    <x v="1"/>
    <x v="3"/>
    <n v="100"/>
    <x v="1"/>
    <x v="1"/>
    <x v="0"/>
    <s v="GWe"/>
    <n v="1.2276471000000001E-2"/>
  </r>
  <r>
    <x v="15"/>
    <s v="NL11"/>
    <x v="1"/>
    <x v="3"/>
    <n v="100"/>
    <x v="1"/>
    <x v="1"/>
    <x v="0"/>
    <s v="GWe"/>
    <n v="0"/>
  </r>
  <r>
    <x v="15"/>
    <s v="NL12"/>
    <x v="1"/>
    <x v="3"/>
    <n v="100"/>
    <x v="1"/>
    <x v="1"/>
    <x v="0"/>
    <s v="GWe"/>
    <n v="0"/>
  </r>
  <r>
    <x v="15"/>
    <s v="NL13"/>
    <x v="1"/>
    <x v="3"/>
    <n v="100"/>
    <x v="1"/>
    <x v="1"/>
    <x v="0"/>
    <s v="GWe"/>
    <n v="0"/>
  </r>
  <r>
    <x v="15"/>
    <s v="NL21"/>
    <x v="1"/>
    <x v="3"/>
    <n v="100"/>
    <x v="1"/>
    <x v="1"/>
    <x v="0"/>
    <s v="GWe"/>
    <n v="0.97166819900000001"/>
  </r>
  <r>
    <x v="15"/>
    <s v="NL22"/>
    <x v="1"/>
    <x v="3"/>
    <n v="100"/>
    <x v="1"/>
    <x v="1"/>
    <x v="0"/>
    <s v="GWe"/>
    <n v="2.4022058820000001"/>
  </r>
  <r>
    <x v="15"/>
    <s v="NL23"/>
    <x v="1"/>
    <x v="3"/>
    <n v="100"/>
    <x v="1"/>
    <x v="1"/>
    <x v="0"/>
    <s v="GWe"/>
    <n v="0"/>
  </r>
  <r>
    <x v="15"/>
    <s v="NL31"/>
    <x v="1"/>
    <x v="3"/>
    <n v="100"/>
    <x v="1"/>
    <x v="1"/>
    <x v="0"/>
    <s v="GWe"/>
    <n v="0"/>
  </r>
  <r>
    <x v="15"/>
    <s v="NL32"/>
    <x v="1"/>
    <x v="3"/>
    <n v="100"/>
    <x v="1"/>
    <x v="1"/>
    <x v="0"/>
    <s v="GWe"/>
    <n v="0"/>
  </r>
  <r>
    <x v="15"/>
    <s v="NL33"/>
    <x v="1"/>
    <x v="3"/>
    <n v="100"/>
    <x v="1"/>
    <x v="1"/>
    <x v="0"/>
    <s v="GWe"/>
    <n v="0"/>
  </r>
  <r>
    <x v="15"/>
    <s v="NL34"/>
    <x v="1"/>
    <x v="3"/>
    <n v="100"/>
    <x v="1"/>
    <x v="1"/>
    <x v="0"/>
    <s v="GWe"/>
    <n v="0"/>
  </r>
  <r>
    <x v="15"/>
    <s v="NL41"/>
    <x v="1"/>
    <x v="3"/>
    <n v="100"/>
    <x v="1"/>
    <x v="1"/>
    <x v="0"/>
    <s v="GWe"/>
    <n v="0"/>
  </r>
  <r>
    <x v="15"/>
    <s v="NL42"/>
    <x v="1"/>
    <x v="3"/>
    <n v="100"/>
    <x v="1"/>
    <x v="1"/>
    <x v="0"/>
    <s v="GWe"/>
    <n v="2.1549999999999998"/>
  </r>
  <r>
    <x v="16"/>
    <s v="PL11"/>
    <x v="1"/>
    <x v="3"/>
    <n v="100"/>
    <x v="1"/>
    <x v="1"/>
    <x v="0"/>
    <s v="GWe"/>
    <n v="2.7718049539999998"/>
  </r>
  <r>
    <x v="16"/>
    <s v="PL12"/>
    <x v="1"/>
    <x v="3"/>
    <n v="100"/>
    <x v="1"/>
    <x v="1"/>
    <x v="0"/>
    <s v="GWe"/>
    <n v="2.8545897830000002"/>
  </r>
  <r>
    <x v="16"/>
    <s v="PL21"/>
    <x v="1"/>
    <x v="3"/>
    <n v="100"/>
    <x v="1"/>
    <x v="1"/>
    <x v="0"/>
    <s v="GWe"/>
    <n v="0.90808533300000005"/>
  </r>
  <r>
    <x v="16"/>
    <s v="PL22"/>
    <x v="1"/>
    <x v="3"/>
    <n v="100"/>
    <x v="1"/>
    <x v="1"/>
    <x v="0"/>
    <s v="GWe"/>
    <n v="0.23280287099999999"/>
  </r>
  <r>
    <x v="16"/>
    <s v="PL31"/>
    <x v="1"/>
    <x v="3"/>
    <n v="100"/>
    <x v="1"/>
    <x v="1"/>
    <x v="0"/>
    <s v="GWe"/>
    <n v="1.5294671280000001"/>
  </r>
  <r>
    <x v="16"/>
    <s v="PL32"/>
    <x v="1"/>
    <x v="3"/>
    <n v="100"/>
    <x v="1"/>
    <x v="1"/>
    <x v="0"/>
    <s v="GWe"/>
    <n v="1.8945135749999999"/>
  </r>
  <r>
    <x v="16"/>
    <s v="PL33"/>
    <x v="1"/>
    <x v="3"/>
    <n v="100"/>
    <x v="1"/>
    <x v="1"/>
    <x v="0"/>
    <s v="GWe"/>
    <n v="1.265836304"/>
  </r>
  <r>
    <x v="16"/>
    <s v="PL34"/>
    <x v="1"/>
    <x v="3"/>
    <n v="100"/>
    <x v="1"/>
    <x v="1"/>
    <x v="0"/>
    <s v="GWe"/>
    <n v="0"/>
  </r>
  <r>
    <x v="16"/>
    <s v="PL41"/>
    <x v="1"/>
    <x v="3"/>
    <n v="100"/>
    <x v="1"/>
    <x v="1"/>
    <x v="0"/>
    <s v="GWe"/>
    <n v="2.9044852940000001"/>
  </r>
  <r>
    <x v="16"/>
    <s v="PL42"/>
    <x v="1"/>
    <x v="3"/>
    <n v="100"/>
    <x v="1"/>
    <x v="1"/>
    <x v="0"/>
    <s v="GWe"/>
    <n v="2.5315050549999998"/>
  </r>
  <r>
    <x v="16"/>
    <s v="PL43"/>
    <x v="1"/>
    <x v="3"/>
    <n v="100"/>
    <x v="1"/>
    <x v="1"/>
    <x v="0"/>
    <s v="GWe"/>
    <n v="2.5786937719999998"/>
  </r>
  <r>
    <x v="16"/>
    <s v="PL51"/>
    <x v="1"/>
    <x v="3"/>
    <n v="100"/>
    <x v="1"/>
    <x v="1"/>
    <x v="0"/>
    <s v="GWe"/>
    <n v="2.5813627449999998"/>
  </r>
  <r>
    <x v="16"/>
    <s v="PL52"/>
    <x v="1"/>
    <x v="3"/>
    <n v="100"/>
    <x v="1"/>
    <x v="1"/>
    <x v="0"/>
    <s v="GWe"/>
    <n v="0.723334967"/>
  </r>
  <r>
    <x v="16"/>
    <s v="PL61"/>
    <x v="1"/>
    <x v="3"/>
    <n v="100"/>
    <x v="1"/>
    <x v="1"/>
    <x v="0"/>
    <s v="GWe"/>
    <n v="0"/>
  </r>
  <r>
    <x v="16"/>
    <s v="PL62"/>
    <x v="1"/>
    <x v="3"/>
    <n v="100"/>
    <x v="1"/>
    <x v="1"/>
    <x v="0"/>
    <s v="GWe"/>
    <n v="0"/>
  </r>
  <r>
    <x v="16"/>
    <s v="PL63"/>
    <x v="1"/>
    <x v="3"/>
    <n v="100"/>
    <x v="1"/>
    <x v="1"/>
    <x v="0"/>
    <s v="GWe"/>
    <n v="0"/>
  </r>
  <r>
    <x v="17"/>
    <s v="PT11"/>
    <x v="1"/>
    <x v="3"/>
    <n v="100"/>
    <x v="1"/>
    <x v="1"/>
    <x v="0"/>
    <s v="GWe"/>
    <n v="8.0853618219999994"/>
  </r>
  <r>
    <x v="17"/>
    <s v="PT15"/>
    <x v="1"/>
    <x v="3"/>
    <n v="100"/>
    <x v="1"/>
    <x v="1"/>
    <x v="0"/>
    <s v="GWe"/>
    <n v="1.662111374"/>
  </r>
  <r>
    <x v="17"/>
    <s v="PT16"/>
    <x v="1"/>
    <x v="3"/>
    <n v="100"/>
    <x v="1"/>
    <x v="1"/>
    <x v="0"/>
    <s v="GWe"/>
    <n v="4.6788529409999997"/>
  </r>
  <r>
    <x v="17"/>
    <s v="PT17"/>
    <x v="1"/>
    <x v="3"/>
    <n v="100"/>
    <x v="1"/>
    <x v="1"/>
    <x v="0"/>
    <s v="GWe"/>
    <n v="1.05040724"/>
  </r>
  <r>
    <x v="17"/>
    <s v="PT18"/>
    <x v="1"/>
    <x v="3"/>
    <n v="100"/>
    <x v="1"/>
    <x v="1"/>
    <x v="0"/>
    <s v="GWe"/>
    <n v="18.552582633"/>
  </r>
  <r>
    <x v="18"/>
    <s v="RO11"/>
    <x v="1"/>
    <x v="3"/>
    <n v="100"/>
    <x v="1"/>
    <x v="1"/>
    <x v="0"/>
    <s v="GWe"/>
    <n v="9.2482601809999991"/>
  </r>
  <r>
    <x v="18"/>
    <s v="RO12"/>
    <x v="1"/>
    <x v="3"/>
    <n v="100"/>
    <x v="1"/>
    <x v="1"/>
    <x v="0"/>
    <s v="GWe"/>
    <n v="9.9985997130000008"/>
  </r>
  <r>
    <x v="18"/>
    <s v="RO21"/>
    <x v="1"/>
    <x v="3"/>
    <n v="100"/>
    <x v="1"/>
    <x v="1"/>
    <x v="0"/>
    <s v="GWe"/>
    <n v="30.343992346"/>
  </r>
  <r>
    <x v="18"/>
    <s v="RO22"/>
    <x v="1"/>
    <x v="3"/>
    <n v="100"/>
    <x v="1"/>
    <x v="1"/>
    <x v="0"/>
    <s v="GWe"/>
    <n v="39.780462647"/>
  </r>
  <r>
    <x v="18"/>
    <s v="RO31"/>
    <x v="1"/>
    <x v="3"/>
    <n v="100"/>
    <x v="1"/>
    <x v="1"/>
    <x v="0"/>
    <s v="GWe"/>
    <n v="30.245897059000001"/>
  </r>
  <r>
    <x v="18"/>
    <s v="RO32"/>
    <x v="1"/>
    <x v="3"/>
    <n v="100"/>
    <x v="1"/>
    <x v="1"/>
    <x v="0"/>
    <s v="GWe"/>
    <n v="0"/>
  </r>
  <r>
    <x v="18"/>
    <s v="RO41"/>
    <x v="1"/>
    <x v="3"/>
    <n v="100"/>
    <x v="1"/>
    <x v="1"/>
    <x v="0"/>
    <s v="GWe"/>
    <n v="11.214838235"/>
  </r>
  <r>
    <x v="18"/>
    <s v="RO42"/>
    <x v="1"/>
    <x v="3"/>
    <n v="100"/>
    <x v="1"/>
    <x v="1"/>
    <x v="0"/>
    <s v="GWe"/>
    <n v="8.8263725490000002"/>
  </r>
  <r>
    <x v="26"/>
    <s v="SK01"/>
    <x v="1"/>
    <x v="3"/>
    <n v="100"/>
    <x v="1"/>
    <x v="1"/>
    <x v="0"/>
    <s v="GWe"/>
    <n v="0.69160633500000002"/>
  </r>
  <r>
    <x v="26"/>
    <s v="SK02"/>
    <x v="1"/>
    <x v="3"/>
    <n v="100"/>
    <x v="1"/>
    <x v="1"/>
    <x v="0"/>
    <s v="GWe"/>
    <n v="12.608535948"/>
  </r>
  <r>
    <x v="26"/>
    <s v="SK03"/>
    <x v="1"/>
    <x v="3"/>
    <n v="100"/>
    <x v="1"/>
    <x v="1"/>
    <x v="0"/>
    <s v="GWe"/>
    <n v="1.824107353"/>
  </r>
  <r>
    <x v="26"/>
    <s v="SK04"/>
    <x v="1"/>
    <x v="3"/>
    <n v="100"/>
    <x v="1"/>
    <x v="1"/>
    <x v="0"/>
    <s v="GWe"/>
    <n v="0"/>
  </r>
  <r>
    <x v="27"/>
    <s v="SI03"/>
    <x v="1"/>
    <x v="3"/>
    <n v="100"/>
    <x v="1"/>
    <x v="1"/>
    <x v="0"/>
    <s v="GWe"/>
    <n v="1.8984462470000001"/>
  </r>
  <r>
    <x v="27"/>
    <s v="SI04"/>
    <x v="1"/>
    <x v="3"/>
    <n v="100"/>
    <x v="1"/>
    <x v="1"/>
    <x v="0"/>
    <s v="GWe"/>
    <n v="0.15944931200000001"/>
  </r>
  <r>
    <x v="19"/>
    <s v="AD00"/>
    <x v="1"/>
    <x v="3"/>
    <n v="100"/>
    <x v="1"/>
    <x v="1"/>
    <x v="0"/>
    <s v="GWe"/>
    <n v="0.104423918"/>
  </r>
  <r>
    <x v="19"/>
    <s v="ES11"/>
    <x v="1"/>
    <x v="3"/>
    <n v="100"/>
    <x v="1"/>
    <x v="1"/>
    <x v="0"/>
    <s v="GWe"/>
    <n v="7.9070914109999997"/>
  </r>
  <r>
    <x v="19"/>
    <s v="ES12"/>
    <x v="1"/>
    <x v="3"/>
    <n v="100"/>
    <x v="1"/>
    <x v="1"/>
    <x v="0"/>
    <s v="GWe"/>
    <n v="2.5898218690000001"/>
  </r>
  <r>
    <x v="19"/>
    <s v="ES13"/>
    <x v="1"/>
    <x v="3"/>
    <n v="100"/>
    <x v="1"/>
    <x v="1"/>
    <x v="0"/>
    <s v="GWe"/>
    <n v="1.059207161"/>
  </r>
  <r>
    <x v="19"/>
    <s v="ES21"/>
    <x v="1"/>
    <x v="3"/>
    <n v="100"/>
    <x v="1"/>
    <x v="1"/>
    <x v="0"/>
    <s v="GWe"/>
    <n v="2.0296759629999999"/>
  </r>
  <r>
    <x v="19"/>
    <s v="ES22"/>
    <x v="1"/>
    <x v="3"/>
    <n v="100"/>
    <x v="1"/>
    <x v="1"/>
    <x v="0"/>
    <s v="GWe"/>
    <n v="7.283255456"/>
  </r>
  <r>
    <x v="19"/>
    <s v="ES23"/>
    <x v="1"/>
    <x v="3"/>
    <n v="100"/>
    <x v="1"/>
    <x v="1"/>
    <x v="0"/>
    <s v="GWe"/>
    <n v="3.2570306960000002"/>
  </r>
  <r>
    <x v="19"/>
    <s v="ES24"/>
    <x v="1"/>
    <x v="3"/>
    <n v="100"/>
    <x v="1"/>
    <x v="1"/>
    <x v="0"/>
    <s v="GWe"/>
    <n v="37.130743617999997"/>
  </r>
  <r>
    <x v="19"/>
    <s v="ES30"/>
    <x v="1"/>
    <x v="3"/>
    <n v="100"/>
    <x v="1"/>
    <x v="1"/>
    <x v="0"/>
    <s v="GWe"/>
    <n v="1.388687783"/>
  </r>
  <r>
    <x v="19"/>
    <s v="ES41"/>
    <x v="1"/>
    <x v="3"/>
    <n v="100"/>
    <x v="1"/>
    <x v="1"/>
    <x v="0"/>
    <s v="GWe"/>
    <n v="120.499731092"/>
  </r>
  <r>
    <x v="19"/>
    <s v="ES42"/>
    <x v="1"/>
    <x v="3"/>
    <n v="100"/>
    <x v="1"/>
    <x v="1"/>
    <x v="0"/>
    <s v="GWe"/>
    <n v="107.513959486"/>
  </r>
  <r>
    <x v="19"/>
    <s v="ES43"/>
    <x v="1"/>
    <x v="3"/>
    <n v="100"/>
    <x v="1"/>
    <x v="1"/>
    <x v="0"/>
    <s v="GWe"/>
    <n v="16.351441176000002"/>
  </r>
  <r>
    <x v="19"/>
    <s v="ES51"/>
    <x v="1"/>
    <x v="3"/>
    <n v="100"/>
    <x v="1"/>
    <x v="1"/>
    <x v="0"/>
    <s v="GWe"/>
    <n v="15.373444506"/>
  </r>
  <r>
    <x v="19"/>
    <s v="ES52"/>
    <x v="1"/>
    <x v="3"/>
    <n v="100"/>
    <x v="1"/>
    <x v="1"/>
    <x v="0"/>
    <s v="GWe"/>
    <n v="18.874892947999999"/>
  </r>
  <r>
    <x v="19"/>
    <s v="ES53"/>
    <x v="1"/>
    <x v="3"/>
    <n v="100"/>
    <x v="1"/>
    <x v="1"/>
    <x v="0"/>
    <s v="GWe"/>
    <n v="1.3919823950000001"/>
  </r>
  <r>
    <x v="19"/>
    <s v="ES61"/>
    <x v="1"/>
    <x v="3"/>
    <n v="100"/>
    <x v="1"/>
    <x v="1"/>
    <x v="0"/>
    <s v="GWe"/>
    <n v="32.664511765"/>
  </r>
  <r>
    <x v="19"/>
    <s v="ES62"/>
    <x v="1"/>
    <x v="3"/>
    <n v="100"/>
    <x v="1"/>
    <x v="1"/>
    <x v="0"/>
    <s v="GWe"/>
    <n v="7.5388412320000002"/>
  </r>
  <r>
    <x v="20"/>
    <s v="SE11"/>
    <x v="1"/>
    <x v="3"/>
    <n v="100"/>
    <x v="1"/>
    <x v="1"/>
    <x v="0"/>
    <s v="GWe"/>
    <n v="1.4946981E-2"/>
  </r>
  <r>
    <x v="20"/>
    <s v="SE12"/>
    <x v="1"/>
    <x v="3"/>
    <n v="100"/>
    <x v="1"/>
    <x v="1"/>
    <x v="0"/>
    <s v="GWe"/>
    <n v="3.5811806719999999"/>
  </r>
  <r>
    <x v="20"/>
    <s v="SE21"/>
    <x v="1"/>
    <x v="3"/>
    <n v="100"/>
    <x v="1"/>
    <x v="1"/>
    <x v="0"/>
    <s v="GWe"/>
    <n v="2.093498452"/>
  </r>
  <r>
    <x v="20"/>
    <s v="SE22"/>
    <x v="1"/>
    <x v="3"/>
    <n v="100"/>
    <x v="1"/>
    <x v="1"/>
    <x v="0"/>
    <s v="GWe"/>
    <n v="0.72171123000000004"/>
  </r>
  <r>
    <x v="20"/>
    <s v="SE23"/>
    <x v="1"/>
    <x v="3"/>
    <n v="100"/>
    <x v="1"/>
    <x v="1"/>
    <x v="0"/>
    <s v="GWe"/>
    <n v="3.8466672790000001"/>
  </r>
  <r>
    <x v="20"/>
    <s v="SE31"/>
    <x v="1"/>
    <x v="3"/>
    <n v="100"/>
    <x v="1"/>
    <x v="1"/>
    <x v="0"/>
    <s v="GWe"/>
    <n v="3.5998117650000001"/>
  </r>
  <r>
    <x v="20"/>
    <s v="SE32"/>
    <x v="1"/>
    <x v="3"/>
    <n v="100"/>
    <x v="1"/>
    <x v="1"/>
    <x v="0"/>
    <s v="GWe"/>
    <n v="3.9503384019999999"/>
  </r>
  <r>
    <x v="20"/>
    <s v="SE33"/>
    <x v="1"/>
    <x v="3"/>
    <n v="100"/>
    <x v="1"/>
    <x v="1"/>
    <x v="0"/>
    <s v="GWe"/>
    <n v="6.2953216909999998"/>
  </r>
  <r>
    <x v="21"/>
    <s v="UKC1"/>
    <x v="1"/>
    <x v="3"/>
    <n v="100"/>
    <x v="1"/>
    <x v="1"/>
    <x v="0"/>
    <s v="GWe"/>
    <n v="0"/>
  </r>
  <r>
    <x v="21"/>
    <s v="UKC2"/>
    <x v="1"/>
    <x v="3"/>
    <n v="100"/>
    <x v="1"/>
    <x v="1"/>
    <x v="0"/>
    <s v="GWe"/>
    <n v="0"/>
  </r>
  <r>
    <x v="21"/>
    <s v="UKD1"/>
    <x v="1"/>
    <x v="3"/>
    <n v="100"/>
    <x v="1"/>
    <x v="1"/>
    <x v="0"/>
    <s v="GWe"/>
    <n v="0"/>
  </r>
  <r>
    <x v="21"/>
    <s v="UKD3"/>
    <x v="1"/>
    <x v="3"/>
    <n v="100"/>
    <x v="1"/>
    <x v="1"/>
    <x v="0"/>
    <s v="GWe"/>
    <n v="9.2463240000000002E-3"/>
  </r>
  <r>
    <x v="21"/>
    <s v="UKD4"/>
    <x v="1"/>
    <x v="3"/>
    <n v="100"/>
    <x v="1"/>
    <x v="1"/>
    <x v="0"/>
    <s v="GWe"/>
    <n v="0"/>
  </r>
  <r>
    <x v="21"/>
    <s v="UKD6"/>
    <x v="1"/>
    <x v="3"/>
    <n v="100"/>
    <x v="1"/>
    <x v="1"/>
    <x v="0"/>
    <s v="GWe"/>
    <n v="0"/>
  </r>
  <r>
    <x v="21"/>
    <s v="UKD7"/>
    <x v="1"/>
    <x v="3"/>
    <n v="100"/>
    <x v="1"/>
    <x v="1"/>
    <x v="0"/>
    <s v="GWe"/>
    <n v="0"/>
  </r>
  <r>
    <x v="21"/>
    <s v="UKE1"/>
    <x v="1"/>
    <x v="3"/>
    <n v="100"/>
    <x v="1"/>
    <x v="1"/>
    <x v="0"/>
    <s v="GWe"/>
    <n v="0"/>
  </r>
  <r>
    <x v="21"/>
    <s v="UKE2"/>
    <x v="1"/>
    <x v="3"/>
    <n v="100"/>
    <x v="1"/>
    <x v="1"/>
    <x v="0"/>
    <s v="GWe"/>
    <n v="0"/>
  </r>
  <r>
    <x v="21"/>
    <s v="UKE3"/>
    <x v="1"/>
    <x v="3"/>
    <n v="100"/>
    <x v="1"/>
    <x v="1"/>
    <x v="0"/>
    <s v="GWe"/>
    <n v="0"/>
  </r>
  <r>
    <x v="21"/>
    <s v="UKE4"/>
    <x v="1"/>
    <x v="3"/>
    <n v="100"/>
    <x v="1"/>
    <x v="1"/>
    <x v="0"/>
    <s v="GWe"/>
    <n v="0"/>
  </r>
  <r>
    <x v="21"/>
    <s v="UKF1"/>
    <x v="1"/>
    <x v="3"/>
    <n v="100"/>
    <x v="1"/>
    <x v="1"/>
    <x v="0"/>
    <s v="GWe"/>
    <n v="0"/>
  </r>
  <r>
    <x v="21"/>
    <s v="UKF2"/>
    <x v="1"/>
    <x v="3"/>
    <n v="100"/>
    <x v="1"/>
    <x v="1"/>
    <x v="0"/>
    <s v="GWe"/>
    <n v="0"/>
  </r>
  <r>
    <x v="21"/>
    <s v="UKF3"/>
    <x v="1"/>
    <x v="3"/>
    <n v="100"/>
    <x v="1"/>
    <x v="1"/>
    <x v="0"/>
    <s v="GWe"/>
    <n v="0"/>
  </r>
  <r>
    <x v="21"/>
    <s v="UKG1"/>
    <x v="1"/>
    <x v="3"/>
    <n v="100"/>
    <x v="1"/>
    <x v="1"/>
    <x v="0"/>
    <s v="GWe"/>
    <n v="0"/>
  </r>
  <r>
    <x v="21"/>
    <s v="UKG2"/>
    <x v="1"/>
    <x v="3"/>
    <n v="100"/>
    <x v="1"/>
    <x v="1"/>
    <x v="0"/>
    <s v="GWe"/>
    <n v="0"/>
  </r>
  <r>
    <x v="21"/>
    <s v="UKG3"/>
    <x v="1"/>
    <x v="3"/>
    <n v="100"/>
    <x v="1"/>
    <x v="1"/>
    <x v="0"/>
    <s v="GWe"/>
    <n v="0"/>
  </r>
  <r>
    <x v="21"/>
    <s v="UKH1"/>
    <x v="1"/>
    <x v="3"/>
    <n v="100"/>
    <x v="1"/>
    <x v="1"/>
    <x v="0"/>
    <s v="GWe"/>
    <n v="0"/>
  </r>
  <r>
    <x v="21"/>
    <s v="UKH2"/>
    <x v="1"/>
    <x v="3"/>
    <n v="100"/>
    <x v="1"/>
    <x v="1"/>
    <x v="0"/>
    <s v="GWe"/>
    <n v="0"/>
  </r>
  <r>
    <x v="21"/>
    <s v="UKH3"/>
    <x v="1"/>
    <x v="3"/>
    <n v="100"/>
    <x v="1"/>
    <x v="1"/>
    <x v="0"/>
    <s v="GWe"/>
    <n v="0"/>
  </r>
  <r>
    <x v="21"/>
    <s v="UKI3"/>
    <x v="1"/>
    <x v="3"/>
    <n v="100"/>
    <x v="1"/>
    <x v="1"/>
    <x v="0"/>
    <s v="GWe"/>
    <n v="0"/>
  </r>
  <r>
    <x v="21"/>
    <s v="UKI4"/>
    <x v="1"/>
    <x v="3"/>
    <n v="100"/>
    <x v="1"/>
    <x v="1"/>
    <x v="0"/>
    <s v="GWe"/>
    <n v="0"/>
  </r>
  <r>
    <x v="21"/>
    <s v="UKI5"/>
    <x v="1"/>
    <x v="3"/>
    <n v="100"/>
    <x v="1"/>
    <x v="1"/>
    <x v="0"/>
    <s v="GWe"/>
    <n v="0"/>
  </r>
  <r>
    <x v="21"/>
    <s v="UKI6"/>
    <x v="1"/>
    <x v="3"/>
    <n v="100"/>
    <x v="1"/>
    <x v="1"/>
    <x v="0"/>
    <s v="GWe"/>
    <n v="0"/>
  </r>
  <r>
    <x v="21"/>
    <s v="UKI7"/>
    <x v="1"/>
    <x v="3"/>
    <n v="100"/>
    <x v="1"/>
    <x v="1"/>
    <x v="0"/>
    <s v="GWe"/>
    <n v="0"/>
  </r>
  <r>
    <x v="21"/>
    <s v="UKJ1"/>
    <x v="1"/>
    <x v="3"/>
    <n v="100"/>
    <x v="1"/>
    <x v="1"/>
    <x v="0"/>
    <s v="GWe"/>
    <n v="0"/>
  </r>
  <r>
    <x v="21"/>
    <s v="UKJ2"/>
    <x v="1"/>
    <x v="3"/>
    <n v="100"/>
    <x v="1"/>
    <x v="1"/>
    <x v="0"/>
    <s v="GWe"/>
    <n v="0"/>
  </r>
  <r>
    <x v="21"/>
    <s v="UKJ3"/>
    <x v="1"/>
    <x v="3"/>
    <n v="100"/>
    <x v="1"/>
    <x v="1"/>
    <x v="0"/>
    <s v="GWe"/>
    <n v="0"/>
  </r>
  <r>
    <x v="21"/>
    <s v="UKJ4"/>
    <x v="1"/>
    <x v="3"/>
    <n v="100"/>
    <x v="1"/>
    <x v="1"/>
    <x v="0"/>
    <s v="GWe"/>
    <n v="0"/>
  </r>
  <r>
    <x v="21"/>
    <s v="UKK1"/>
    <x v="1"/>
    <x v="3"/>
    <n v="100"/>
    <x v="1"/>
    <x v="1"/>
    <x v="0"/>
    <s v="GWe"/>
    <n v="0"/>
  </r>
  <r>
    <x v="21"/>
    <s v="UKK2"/>
    <x v="1"/>
    <x v="3"/>
    <n v="100"/>
    <x v="1"/>
    <x v="1"/>
    <x v="0"/>
    <s v="GWe"/>
    <n v="0"/>
  </r>
  <r>
    <x v="21"/>
    <s v="UKK3"/>
    <x v="1"/>
    <x v="3"/>
    <n v="100"/>
    <x v="1"/>
    <x v="1"/>
    <x v="0"/>
    <s v="GWe"/>
    <n v="0"/>
  </r>
  <r>
    <x v="21"/>
    <s v="UKK4"/>
    <x v="1"/>
    <x v="3"/>
    <n v="100"/>
    <x v="1"/>
    <x v="1"/>
    <x v="0"/>
    <s v="GWe"/>
    <n v="0"/>
  </r>
  <r>
    <x v="21"/>
    <s v="UKL1"/>
    <x v="1"/>
    <x v="3"/>
    <n v="100"/>
    <x v="1"/>
    <x v="1"/>
    <x v="0"/>
    <s v="GWe"/>
    <n v="0"/>
  </r>
  <r>
    <x v="21"/>
    <s v="UKL2"/>
    <x v="1"/>
    <x v="3"/>
    <n v="100"/>
    <x v="1"/>
    <x v="1"/>
    <x v="0"/>
    <s v="GWe"/>
    <n v="0"/>
  </r>
  <r>
    <x v="21"/>
    <s v="UKM2"/>
    <x v="1"/>
    <x v="3"/>
    <n v="100"/>
    <x v="1"/>
    <x v="1"/>
    <x v="0"/>
    <s v="GWe"/>
    <n v="2.3130751410000001"/>
  </r>
  <r>
    <x v="21"/>
    <s v="UKM3"/>
    <x v="1"/>
    <x v="3"/>
    <n v="100"/>
    <x v="1"/>
    <x v="1"/>
    <x v="0"/>
    <s v="GWe"/>
    <n v="0"/>
  </r>
  <r>
    <x v="21"/>
    <s v="UKM5"/>
    <x v="1"/>
    <x v="3"/>
    <n v="100"/>
    <x v="1"/>
    <x v="1"/>
    <x v="0"/>
    <s v="GWe"/>
    <n v="2.1792941E-2"/>
  </r>
  <r>
    <x v="21"/>
    <s v="UKM6"/>
    <x v="1"/>
    <x v="3"/>
    <n v="100"/>
    <x v="1"/>
    <x v="1"/>
    <x v="0"/>
    <s v="GWe"/>
    <n v="7.4640673729999998"/>
  </r>
  <r>
    <x v="21"/>
    <s v="UKN0"/>
    <x v="1"/>
    <x v="3"/>
    <n v="100"/>
    <x v="1"/>
    <x v="1"/>
    <x v="0"/>
    <s v="GWe"/>
    <n v="0"/>
  </r>
  <r>
    <x v="22"/>
    <s v="AT11"/>
    <x v="1"/>
    <x v="3"/>
    <n v="100"/>
    <x v="1"/>
    <x v="2"/>
    <x v="0"/>
    <s v="GWe"/>
    <n v="1.4269478360000001"/>
  </r>
  <r>
    <x v="22"/>
    <s v="AT12"/>
    <x v="1"/>
    <x v="3"/>
    <n v="100"/>
    <x v="1"/>
    <x v="2"/>
    <x v="0"/>
    <s v="GWe"/>
    <n v="8.4338239999999995E-3"/>
  </r>
  <r>
    <x v="22"/>
    <s v="AT13"/>
    <x v="1"/>
    <x v="3"/>
    <n v="100"/>
    <x v="1"/>
    <x v="2"/>
    <x v="0"/>
    <s v="GWe"/>
    <n v="0"/>
  </r>
  <r>
    <x v="22"/>
    <s v="AT21"/>
    <x v="1"/>
    <x v="3"/>
    <n v="100"/>
    <x v="1"/>
    <x v="2"/>
    <x v="0"/>
    <s v="GWe"/>
    <n v="1.3770589999999999E-3"/>
  </r>
  <r>
    <x v="22"/>
    <s v="AT22"/>
    <x v="1"/>
    <x v="3"/>
    <n v="100"/>
    <x v="1"/>
    <x v="2"/>
    <x v="0"/>
    <s v="GWe"/>
    <n v="1.268691311"/>
  </r>
  <r>
    <x v="22"/>
    <s v="AT31"/>
    <x v="1"/>
    <x v="3"/>
    <n v="100"/>
    <x v="1"/>
    <x v="2"/>
    <x v="0"/>
    <s v="GWe"/>
    <n v="3.2189999999999999"/>
  </r>
  <r>
    <x v="22"/>
    <s v="AT32"/>
    <x v="1"/>
    <x v="3"/>
    <n v="100"/>
    <x v="1"/>
    <x v="2"/>
    <x v="0"/>
    <s v="GWe"/>
    <n v="0"/>
  </r>
  <r>
    <x v="22"/>
    <s v="AT33"/>
    <x v="1"/>
    <x v="3"/>
    <n v="100"/>
    <x v="1"/>
    <x v="2"/>
    <x v="0"/>
    <s v="GWe"/>
    <n v="1.6120450000000001E-3"/>
  </r>
  <r>
    <x v="22"/>
    <s v="AT34"/>
    <x v="1"/>
    <x v="3"/>
    <n v="100"/>
    <x v="1"/>
    <x v="2"/>
    <x v="0"/>
    <s v="GWe"/>
    <n v="1.669118E-3"/>
  </r>
  <r>
    <x v="0"/>
    <s v="BE10"/>
    <x v="1"/>
    <x v="3"/>
    <n v="100"/>
    <x v="1"/>
    <x v="2"/>
    <x v="0"/>
    <s v="GWe"/>
    <n v="0"/>
  </r>
  <r>
    <x v="0"/>
    <s v="BE21"/>
    <x v="1"/>
    <x v="3"/>
    <n v="100"/>
    <x v="1"/>
    <x v="2"/>
    <x v="0"/>
    <s v="GWe"/>
    <n v="0"/>
  </r>
  <r>
    <x v="0"/>
    <s v="BE22"/>
    <x v="1"/>
    <x v="3"/>
    <n v="100"/>
    <x v="1"/>
    <x v="2"/>
    <x v="0"/>
    <s v="GWe"/>
    <n v="0"/>
  </r>
  <r>
    <x v="0"/>
    <s v="BE23"/>
    <x v="1"/>
    <x v="3"/>
    <n v="100"/>
    <x v="1"/>
    <x v="2"/>
    <x v="0"/>
    <s v="GWe"/>
    <n v="0.68500000000000005"/>
  </r>
  <r>
    <x v="0"/>
    <s v="BE24"/>
    <x v="1"/>
    <x v="3"/>
    <n v="100"/>
    <x v="1"/>
    <x v="2"/>
    <x v="0"/>
    <s v="GWe"/>
    <n v="0"/>
  </r>
  <r>
    <x v="0"/>
    <s v="BE25"/>
    <x v="1"/>
    <x v="3"/>
    <n v="100"/>
    <x v="1"/>
    <x v="2"/>
    <x v="0"/>
    <s v="GWe"/>
    <n v="1.5147291970000001"/>
  </r>
  <r>
    <x v="0"/>
    <s v="BE31"/>
    <x v="1"/>
    <x v="3"/>
    <n v="100"/>
    <x v="1"/>
    <x v="2"/>
    <x v="0"/>
    <s v="GWe"/>
    <n v="0"/>
  </r>
  <r>
    <x v="0"/>
    <s v="BE32"/>
    <x v="1"/>
    <x v="3"/>
    <n v="100"/>
    <x v="1"/>
    <x v="2"/>
    <x v="0"/>
    <s v="GWe"/>
    <n v="0"/>
  </r>
  <r>
    <x v="0"/>
    <s v="BE33"/>
    <x v="1"/>
    <x v="3"/>
    <n v="100"/>
    <x v="1"/>
    <x v="2"/>
    <x v="0"/>
    <s v="GWe"/>
    <n v="0"/>
  </r>
  <r>
    <x v="0"/>
    <s v="BE34"/>
    <x v="1"/>
    <x v="3"/>
    <n v="100"/>
    <x v="1"/>
    <x v="2"/>
    <x v="0"/>
    <s v="GWe"/>
    <n v="0"/>
  </r>
  <r>
    <x v="0"/>
    <s v="BE35"/>
    <x v="1"/>
    <x v="3"/>
    <n v="100"/>
    <x v="1"/>
    <x v="2"/>
    <x v="0"/>
    <s v="GWe"/>
    <n v="0"/>
  </r>
  <r>
    <x v="1"/>
    <s v="BG31"/>
    <x v="1"/>
    <x v="3"/>
    <n v="100"/>
    <x v="1"/>
    <x v="2"/>
    <x v="0"/>
    <s v="GWe"/>
    <n v="0"/>
  </r>
  <r>
    <x v="1"/>
    <s v="BG32"/>
    <x v="1"/>
    <x v="3"/>
    <n v="100"/>
    <x v="1"/>
    <x v="2"/>
    <x v="0"/>
    <s v="GWe"/>
    <n v="0"/>
  </r>
  <r>
    <x v="1"/>
    <s v="BG33"/>
    <x v="1"/>
    <x v="3"/>
    <n v="100"/>
    <x v="1"/>
    <x v="2"/>
    <x v="0"/>
    <s v="GWe"/>
    <n v="6.2951871659999998"/>
  </r>
  <r>
    <x v="1"/>
    <s v="BG34"/>
    <x v="1"/>
    <x v="3"/>
    <n v="100"/>
    <x v="1"/>
    <x v="2"/>
    <x v="0"/>
    <s v="GWe"/>
    <n v="0"/>
  </r>
  <r>
    <x v="1"/>
    <s v="BG41"/>
    <x v="1"/>
    <x v="3"/>
    <n v="100"/>
    <x v="1"/>
    <x v="2"/>
    <x v="0"/>
    <s v="GWe"/>
    <n v="0"/>
  </r>
  <r>
    <x v="1"/>
    <s v="BG42"/>
    <x v="1"/>
    <x v="3"/>
    <n v="100"/>
    <x v="1"/>
    <x v="2"/>
    <x v="0"/>
    <s v="GWe"/>
    <n v="0"/>
  </r>
  <r>
    <x v="2"/>
    <s v="HR03"/>
    <x v="1"/>
    <x v="3"/>
    <n v="100"/>
    <x v="1"/>
    <x v="2"/>
    <x v="0"/>
    <s v="GWe"/>
    <n v="6.9488544890000004"/>
  </r>
  <r>
    <x v="2"/>
    <s v="HR04"/>
    <x v="1"/>
    <x v="3"/>
    <n v="100"/>
    <x v="1"/>
    <x v="2"/>
    <x v="0"/>
    <s v="GWe"/>
    <n v="0"/>
  </r>
  <r>
    <x v="3"/>
    <s v="CY00"/>
    <x v="1"/>
    <x v="3"/>
    <n v="100"/>
    <x v="1"/>
    <x v="2"/>
    <x v="0"/>
    <s v="GWe"/>
    <n v="0"/>
  </r>
  <r>
    <x v="23"/>
    <s v="CZ01"/>
    <x v="1"/>
    <x v="3"/>
    <n v="100"/>
    <x v="1"/>
    <x v="2"/>
    <x v="0"/>
    <s v="GWe"/>
    <n v="0"/>
  </r>
  <r>
    <x v="23"/>
    <s v="CZ02"/>
    <x v="1"/>
    <x v="3"/>
    <n v="100"/>
    <x v="1"/>
    <x v="2"/>
    <x v="0"/>
    <s v="GWe"/>
    <n v="3.4242900610000002"/>
  </r>
  <r>
    <x v="23"/>
    <s v="CZ03"/>
    <x v="1"/>
    <x v="3"/>
    <n v="100"/>
    <x v="1"/>
    <x v="2"/>
    <x v="0"/>
    <s v="GWe"/>
    <n v="5.0285294120000001"/>
  </r>
  <r>
    <x v="23"/>
    <s v="CZ04"/>
    <x v="1"/>
    <x v="3"/>
    <n v="100"/>
    <x v="1"/>
    <x v="2"/>
    <x v="0"/>
    <s v="GWe"/>
    <n v="0"/>
  </r>
  <r>
    <x v="23"/>
    <s v="CZ05"/>
    <x v="1"/>
    <x v="3"/>
    <n v="100"/>
    <x v="1"/>
    <x v="2"/>
    <x v="0"/>
    <s v="GWe"/>
    <n v="6.1667941180000003"/>
  </r>
  <r>
    <x v="23"/>
    <s v="CZ06"/>
    <x v="1"/>
    <x v="3"/>
    <n v="100"/>
    <x v="1"/>
    <x v="2"/>
    <x v="0"/>
    <s v="GWe"/>
    <n v="16.515211765"/>
  </r>
  <r>
    <x v="23"/>
    <s v="CZ07"/>
    <x v="1"/>
    <x v="3"/>
    <n v="100"/>
    <x v="1"/>
    <x v="2"/>
    <x v="0"/>
    <s v="GWe"/>
    <n v="4.9351738850000002"/>
  </r>
  <r>
    <x v="23"/>
    <s v="CZ08"/>
    <x v="1"/>
    <x v="3"/>
    <n v="100"/>
    <x v="1"/>
    <x v="2"/>
    <x v="0"/>
    <s v="GWe"/>
    <n v="2.350576776"/>
  </r>
  <r>
    <x v="4"/>
    <s v="DK01"/>
    <x v="1"/>
    <x v="3"/>
    <n v="100"/>
    <x v="1"/>
    <x v="2"/>
    <x v="0"/>
    <s v="GWe"/>
    <n v="1"/>
  </r>
  <r>
    <x v="4"/>
    <s v="DK02"/>
    <x v="1"/>
    <x v="3"/>
    <n v="100"/>
    <x v="1"/>
    <x v="2"/>
    <x v="0"/>
    <s v="GWe"/>
    <n v="7.87"/>
  </r>
  <r>
    <x v="4"/>
    <s v="DK03"/>
    <x v="1"/>
    <x v="3"/>
    <n v="100"/>
    <x v="1"/>
    <x v="2"/>
    <x v="0"/>
    <s v="GWe"/>
    <n v="17.77"/>
  </r>
  <r>
    <x v="4"/>
    <s v="DK04"/>
    <x v="1"/>
    <x v="3"/>
    <n v="100"/>
    <x v="1"/>
    <x v="2"/>
    <x v="0"/>
    <s v="GWe"/>
    <n v="15.28"/>
  </r>
  <r>
    <x v="4"/>
    <s v="DK05"/>
    <x v="1"/>
    <x v="3"/>
    <n v="100"/>
    <x v="1"/>
    <x v="2"/>
    <x v="0"/>
    <s v="GWe"/>
    <n v="12.75"/>
  </r>
  <r>
    <x v="5"/>
    <s v="EE00"/>
    <x v="1"/>
    <x v="3"/>
    <n v="100"/>
    <x v="1"/>
    <x v="2"/>
    <x v="0"/>
    <s v="GWe"/>
    <n v="20.522405229"/>
  </r>
  <r>
    <x v="6"/>
    <s v="FI19"/>
    <x v="1"/>
    <x v="3"/>
    <n v="100"/>
    <x v="1"/>
    <x v="2"/>
    <x v="0"/>
    <s v="GWe"/>
    <n v="5.4349411759999997"/>
  </r>
  <r>
    <x v="6"/>
    <s v="FI1B"/>
    <x v="1"/>
    <x v="3"/>
    <n v="100"/>
    <x v="1"/>
    <x v="2"/>
    <x v="0"/>
    <s v="GWe"/>
    <n v="2.4595741179999999"/>
  </r>
  <r>
    <x v="6"/>
    <s v="FI1C"/>
    <x v="1"/>
    <x v="3"/>
    <n v="100"/>
    <x v="1"/>
    <x v="2"/>
    <x v="0"/>
    <s v="GWe"/>
    <n v="6.8603533280000004"/>
  </r>
  <r>
    <x v="6"/>
    <s v="FI1D"/>
    <x v="1"/>
    <x v="3"/>
    <n v="100"/>
    <x v="1"/>
    <x v="2"/>
    <x v="0"/>
    <s v="GWe"/>
    <n v="4.9524201679999997"/>
  </r>
  <r>
    <x v="6"/>
    <s v="FI20"/>
    <x v="1"/>
    <x v="3"/>
    <n v="100"/>
    <x v="1"/>
    <x v="2"/>
    <x v="0"/>
    <s v="GWe"/>
    <n v="2.5000000000000001E-2"/>
  </r>
  <r>
    <x v="7"/>
    <s v="FR10"/>
    <x v="1"/>
    <x v="3"/>
    <n v="100"/>
    <x v="1"/>
    <x v="2"/>
    <x v="0"/>
    <s v="GWe"/>
    <n v="6.0310588239999996"/>
  </r>
  <r>
    <x v="7"/>
    <s v="FR21"/>
    <x v="1"/>
    <x v="3"/>
    <n v="100"/>
    <x v="1"/>
    <x v="2"/>
    <x v="0"/>
    <s v="GWe"/>
    <n v="24.092167111999998"/>
  </r>
  <r>
    <x v="7"/>
    <s v="FR22"/>
    <x v="1"/>
    <x v="3"/>
    <n v="100"/>
    <x v="1"/>
    <x v="2"/>
    <x v="0"/>
    <s v="GWe"/>
    <n v="34.60165508"/>
  </r>
  <r>
    <x v="7"/>
    <s v="FR23"/>
    <x v="1"/>
    <x v="3"/>
    <n v="100"/>
    <x v="1"/>
    <x v="2"/>
    <x v="0"/>
    <s v="GWe"/>
    <n v="19.510000000000002"/>
  </r>
  <r>
    <x v="7"/>
    <s v="FR24"/>
    <x v="1"/>
    <x v="3"/>
    <n v="100"/>
    <x v="1"/>
    <x v="2"/>
    <x v="0"/>
    <s v="GWe"/>
    <n v="64.677344538"/>
  </r>
  <r>
    <x v="7"/>
    <s v="FR25"/>
    <x v="1"/>
    <x v="3"/>
    <n v="100"/>
    <x v="1"/>
    <x v="2"/>
    <x v="0"/>
    <s v="GWe"/>
    <n v="37.784999999999997"/>
  </r>
  <r>
    <x v="7"/>
    <s v="FR26"/>
    <x v="1"/>
    <x v="3"/>
    <n v="100"/>
    <x v="1"/>
    <x v="2"/>
    <x v="0"/>
    <s v="GWe"/>
    <n v="26.419120743000001"/>
  </r>
  <r>
    <x v="7"/>
    <s v="FR30"/>
    <x v="1"/>
    <x v="3"/>
    <n v="100"/>
    <x v="1"/>
    <x v="2"/>
    <x v="0"/>
    <s v="GWe"/>
    <n v="17.350534433"/>
  </r>
  <r>
    <x v="7"/>
    <s v="FR41"/>
    <x v="1"/>
    <x v="3"/>
    <n v="100"/>
    <x v="1"/>
    <x v="2"/>
    <x v="0"/>
    <s v="GWe"/>
    <n v="0"/>
  </r>
  <r>
    <x v="7"/>
    <s v="FR42"/>
    <x v="1"/>
    <x v="3"/>
    <n v="100"/>
    <x v="1"/>
    <x v="2"/>
    <x v="0"/>
    <s v="GWe"/>
    <n v="0"/>
  </r>
  <r>
    <x v="7"/>
    <s v="FR43"/>
    <x v="1"/>
    <x v="3"/>
    <n v="100"/>
    <x v="1"/>
    <x v="2"/>
    <x v="0"/>
    <s v="GWe"/>
    <n v="2.2505419120000001"/>
  </r>
  <r>
    <x v="7"/>
    <s v="FR51"/>
    <x v="1"/>
    <x v="3"/>
    <n v="100"/>
    <x v="1"/>
    <x v="2"/>
    <x v="0"/>
    <s v="GWe"/>
    <n v="57.945"/>
  </r>
  <r>
    <x v="7"/>
    <s v="FR52"/>
    <x v="1"/>
    <x v="3"/>
    <n v="100"/>
    <x v="1"/>
    <x v="2"/>
    <x v="0"/>
    <s v="GWe"/>
    <n v="40.19"/>
  </r>
  <r>
    <x v="7"/>
    <s v="FR53"/>
    <x v="1"/>
    <x v="3"/>
    <n v="100"/>
    <x v="1"/>
    <x v="2"/>
    <x v="0"/>
    <s v="GWe"/>
    <n v="56.54"/>
  </r>
  <r>
    <x v="7"/>
    <s v="FR61"/>
    <x v="1"/>
    <x v="3"/>
    <n v="100"/>
    <x v="1"/>
    <x v="2"/>
    <x v="0"/>
    <s v="GWe"/>
    <n v="10.742879257"/>
  </r>
  <r>
    <x v="7"/>
    <s v="FR62"/>
    <x v="1"/>
    <x v="3"/>
    <n v="100"/>
    <x v="1"/>
    <x v="2"/>
    <x v="0"/>
    <s v="GWe"/>
    <n v="39.703887604999998"/>
  </r>
  <r>
    <x v="7"/>
    <s v="FR63"/>
    <x v="1"/>
    <x v="3"/>
    <n v="100"/>
    <x v="1"/>
    <x v="2"/>
    <x v="0"/>
    <s v="GWe"/>
    <n v="12.271040657"/>
  </r>
  <r>
    <x v="7"/>
    <s v="FR71"/>
    <x v="1"/>
    <x v="3"/>
    <n v="100"/>
    <x v="1"/>
    <x v="2"/>
    <x v="0"/>
    <s v="GWe"/>
    <n v="21.545565672999999"/>
  </r>
  <r>
    <x v="7"/>
    <s v="FR72"/>
    <x v="1"/>
    <x v="3"/>
    <n v="100"/>
    <x v="1"/>
    <x v="2"/>
    <x v="0"/>
    <s v="GWe"/>
    <n v="26.15658444"/>
  </r>
  <r>
    <x v="7"/>
    <s v="FR81"/>
    <x v="1"/>
    <x v="3"/>
    <n v="100"/>
    <x v="1"/>
    <x v="2"/>
    <x v="0"/>
    <s v="GWe"/>
    <n v="37.147655331000003"/>
  </r>
  <r>
    <x v="7"/>
    <s v="FR82"/>
    <x v="1"/>
    <x v="3"/>
    <n v="100"/>
    <x v="1"/>
    <x v="2"/>
    <x v="0"/>
    <s v="GWe"/>
    <n v="14.302852474"/>
  </r>
  <r>
    <x v="7"/>
    <s v="FR83"/>
    <x v="1"/>
    <x v="3"/>
    <n v="100"/>
    <x v="1"/>
    <x v="2"/>
    <x v="0"/>
    <s v="GWe"/>
    <n v="1.1030665630000001"/>
  </r>
  <r>
    <x v="8"/>
    <s v="DEC0"/>
    <x v="1"/>
    <x v="3"/>
    <n v="100"/>
    <x v="1"/>
    <x v="2"/>
    <x v="0"/>
    <s v="GWe"/>
    <n v="0"/>
  </r>
  <r>
    <x v="8"/>
    <s v="DE11"/>
    <x v="1"/>
    <x v="3"/>
    <n v="100"/>
    <x v="1"/>
    <x v="2"/>
    <x v="0"/>
    <s v="GWe"/>
    <n v="0"/>
  </r>
  <r>
    <x v="8"/>
    <s v="DE12"/>
    <x v="1"/>
    <x v="3"/>
    <n v="100"/>
    <x v="1"/>
    <x v="2"/>
    <x v="0"/>
    <s v="GWe"/>
    <n v="0"/>
  </r>
  <r>
    <x v="8"/>
    <s v="DE13"/>
    <x v="1"/>
    <x v="3"/>
    <n v="100"/>
    <x v="1"/>
    <x v="2"/>
    <x v="0"/>
    <s v="GWe"/>
    <n v="0"/>
  </r>
  <r>
    <x v="8"/>
    <s v="DE14"/>
    <x v="1"/>
    <x v="3"/>
    <n v="100"/>
    <x v="1"/>
    <x v="2"/>
    <x v="0"/>
    <s v="GWe"/>
    <n v="0"/>
  </r>
  <r>
    <x v="8"/>
    <s v="DE21"/>
    <x v="1"/>
    <x v="3"/>
    <n v="100"/>
    <x v="1"/>
    <x v="2"/>
    <x v="0"/>
    <s v="GWe"/>
    <n v="0"/>
  </r>
  <r>
    <x v="8"/>
    <s v="DE22"/>
    <x v="1"/>
    <x v="3"/>
    <n v="100"/>
    <x v="1"/>
    <x v="2"/>
    <x v="0"/>
    <s v="GWe"/>
    <n v="0"/>
  </r>
  <r>
    <x v="8"/>
    <s v="DE23"/>
    <x v="1"/>
    <x v="3"/>
    <n v="100"/>
    <x v="1"/>
    <x v="2"/>
    <x v="0"/>
    <s v="GWe"/>
    <n v="0"/>
  </r>
  <r>
    <x v="8"/>
    <s v="DE24"/>
    <x v="1"/>
    <x v="3"/>
    <n v="100"/>
    <x v="1"/>
    <x v="2"/>
    <x v="0"/>
    <s v="GWe"/>
    <n v="0"/>
  </r>
  <r>
    <x v="8"/>
    <s v="DE25"/>
    <x v="1"/>
    <x v="3"/>
    <n v="100"/>
    <x v="1"/>
    <x v="2"/>
    <x v="0"/>
    <s v="GWe"/>
    <n v="0"/>
  </r>
  <r>
    <x v="8"/>
    <s v="DE26"/>
    <x v="1"/>
    <x v="3"/>
    <n v="100"/>
    <x v="1"/>
    <x v="2"/>
    <x v="0"/>
    <s v="GWe"/>
    <n v="0"/>
  </r>
  <r>
    <x v="8"/>
    <s v="DE27"/>
    <x v="1"/>
    <x v="3"/>
    <n v="100"/>
    <x v="1"/>
    <x v="2"/>
    <x v="0"/>
    <s v="GWe"/>
    <n v="0"/>
  </r>
  <r>
    <x v="8"/>
    <s v="DE30"/>
    <x v="1"/>
    <x v="3"/>
    <n v="100"/>
    <x v="1"/>
    <x v="2"/>
    <x v="0"/>
    <s v="GWe"/>
    <n v="0"/>
  </r>
  <r>
    <x v="8"/>
    <s v="DE40"/>
    <x v="1"/>
    <x v="3"/>
    <n v="100"/>
    <x v="1"/>
    <x v="2"/>
    <x v="0"/>
    <s v="GWe"/>
    <n v="3.215985882"/>
  </r>
  <r>
    <x v="8"/>
    <s v="DE50"/>
    <x v="1"/>
    <x v="3"/>
    <n v="100"/>
    <x v="1"/>
    <x v="2"/>
    <x v="0"/>
    <s v="GWe"/>
    <n v="7.2183006999999993E-2"/>
  </r>
  <r>
    <x v="8"/>
    <s v="DE60"/>
    <x v="1"/>
    <x v="3"/>
    <n v="100"/>
    <x v="1"/>
    <x v="2"/>
    <x v="0"/>
    <s v="GWe"/>
    <n v="0.110117647"/>
  </r>
  <r>
    <x v="8"/>
    <s v="DE71"/>
    <x v="1"/>
    <x v="3"/>
    <n v="100"/>
    <x v="1"/>
    <x v="2"/>
    <x v="0"/>
    <s v="GWe"/>
    <n v="0"/>
  </r>
  <r>
    <x v="8"/>
    <s v="DE72"/>
    <x v="1"/>
    <x v="3"/>
    <n v="100"/>
    <x v="1"/>
    <x v="2"/>
    <x v="0"/>
    <s v="GWe"/>
    <n v="0"/>
  </r>
  <r>
    <x v="8"/>
    <s v="DE73"/>
    <x v="1"/>
    <x v="3"/>
    <n v="100"/>
    <x v="1"/>
    <x v="2"/>
    <x v="0"/>
    <s v="GWe"/>
    <n v="0"/>
  </r>
  <r>
    <x v="8"/>
    <s v="DE80"/>
    <x v="1"/>
    <x v="3"/>
    <n v="100"/>
    <x v="1"/>
    <x v="2"/>
    <x v="0"/>
    <s v="GWe"/>
    <n v="14.555680671999999"/>
  </r>
  <r>
    <x v="8"/>
    <s v="DE91"/>
    <x v="1"/>
    <x v="3"/>
    <n v="100"/>
    <x v="1"/>
    <x v="2"/>
    <x v="0"/>
    <s v="GWe"/>
    <n v="0"/>
  </r>
  <r>
    <x v="8"/>
    <s v="DE92"/>
    <x v="1"/>
    <x v="3"/>
    <n v="100"/>
    <x v="1"/>
    <x v="2"/>
    <x v="0"/>
    <s v="GWe"/>
    <n v="1.162139273"/>
  </r>
  <r>
    <x v="8"/>
    <s v="DE93"/>
    <x v="1"/>
    <x v="3"/>
    <n v="100"/>
    <x v="1"/>
    <x v="2"/>
    <x v="0"/>
    <s v="GWe"/>
    <n v="3.2233455879999999"/>
  </r>
  <r>
    <x v="8"/>
    <s v="DE94"/>
    <x v="1"/>
    <x v="3"/>
    <n v="100"/>
    <x v="1"/>
    <x v="2"/>
    <x v="0"/>
    <s v="GWe"/>
    <n v="5.0741858290000001"/>
  </r>
  <r>
    <x v="8"/>
    <s v="DEA1"/>
    <x v="1"/>
    <x v="3"/>
    <n v="100"/>
    <x v="1"/>
    <x v="2"/>
    <x v="0"/>
    <s v="GWe"/>
    <n v="0.43497794099999998"/>
  </r>
  <r>
    <x v="8"/>
    <s v="DEA2"/>
    <x v="1"/>
    <x v="3"/>
    <n v="100"/>
    <x v="1"/>
    <x v="2"/>
    <x v="0"/>
    <s v="GWe"/>
    <n v="0.49419117600000001"/>
  </r>
  <r>
    <x v="8"/>
    <s v="DEA3"/>
    <x v="1"/>
    <x v="3"/>
    <n v="100"/>
    <x v="1"/>
    <x v="2"/>
    <x v="0"/>
    <s v="GWe"/>
    <n v="1.251705882"/>
  </r>
  <r>
    <x v="8"/>
    <s v="DEA4"/>
    <x v="1"/>
    <x v="3"/>
    <n v="100"/>
    <x v="1"/>
    <x v="2"/>
    <x v="0"/>
    <s v="GWe"/>
    <n v="0.79470588200000003"/>
  </r>
  <r>
    <x v="8"/>
    <s v="DEA5"/>
    <x v="1"/>
    <x v="3"/>
    <n v="100"/>
    <x v="1"/>
    <x v="2"/>
    <x v="0"/>
    <s v="GWe"/>
    <n v="0.40482352900000002"/>
  </r>
  <r>
    <x v="8"/>
    <s v="DEB1"/>
    <x v="1"/>
    <x v="3"/>
    <n v="100"/>
    <x v="1"/>
    <x v="2"/>
    <x v="0"/>
    <s v="GWe"/>
    <n v="0"/>
  </r>
  <r>
    <x v="8"/>
    <s v="DEB2"/>
    <x v="1"/>
    <x v="3"/>
    <n v="100"/>
    <x v="1"/>
    <x v="2"/>
    <x v="0"/>
    <s v="GWe"/>
    <n v="0"/>
  </r>
  <r>
    <x v="8"/>
    <s v="DEB3"/>
    <x v="1"/>
    <x v="3"/>
    <n v="100"/>
    <x v="1"/>
    <x v="2"/>
    <x v="0"/>
    <s v="GWe"/>
    <n v="0"/>
  </r>
  <r>
    <x v="8"/>
    <s v="DED2"/>
    <x v="1"/>
    <x v="3"/>
    <n v="100"/>
    <x v="1"/>
    <x v="2"/>
    <x v="0"/>
    <s v="GWe"/>
    <n v="0.47140231100000002"/>
  </r>
  <r>
    <x v="8"/>
    <s v="DED4"/>
    <x v="1"/>
    <x v="3"/>
    <n v="100"/>
    <x v="1"/>
    <x v="2"/>
    <x v="0"/>
    <s v="GWe"/>
    <n v="0"/>
  </r>
  <r>
    <x v="8"/>
    <s v="DED5"/>
    <x v="1"/>
    <x v="3"/>
    <n v="100"/>
    <x v="1"/>
    <x v="2"/>
    <x v="0"/>
    <s v="GWe"/>
    <n v="0"/>
  </r>
  <r>
    <x v="8"/>
    <s v="DEE0"/>
    <x v="1"/>
    <x v="3"/>
    <n v="100"/>
    <x v="1"/>
    <x v="2"/>
    <x v="0"/>
    <s v="GWe"/>
    <n v="0"/>
  </r>
  <r>
    <x v="8"/>
    <s v="DEF0"/>
    <x v="1"/>
    <x v="3"/>
    <n v="100"/>
    <x v="1"/>
    <x v="2"/>
    <x v="0"/>
    <s v="GWe"/>
    <n v="10.925680672"/>
  </r>
  <r>
    <x v="8"/>
    <s v="DEG0"/>
    <x v="1"/>
    <x v="3"/>
    <n v="100"/>
    <x v="1"/>
    <x v="2"/>
    <x v="0"/>
    <s v="GWe"/>
    <n v="0"/>
  </r>
  <r>
    <x v="9"/>
    <s v="EL30"/>
    <x v="1"/>
    <x v="3"/>
    <n v="100"/>
    <x v="1"/>
    <x v="2"/>
    <x v="0"/>
    <s v="GWe"/>
    <n v="3.1080319689999998"/>
  </r>
  <r>
    <x v="9"/>
    <s v="EL41"/>
    <x v="1"/>
    <x v="3"/>
    <n v="100"/>
    <x v="1"/>
    <x v="2"/>
    <x v="0"/>
    <s v="GWe"/>
    <n v="10.744103747"/>
  </r>
  <r>
    <x v="9"/>
    <s v="EL42"/>
    <x v="1"/>
    <x v="3"/>
    <n v="100"/>
    <x v="1"/>
    <x v="2"/>
    <x v="0"/>
    <s v="GWe"/>
    <n v="17.500511438"/>
  </r>
  <r>
    <x v="9"/>
    <s v="EL43"/>
    <x v="1"/>
    <x v="3"/>
    <n v="100"/>
    <x v="1"/>
    <x v="2"/>
    <x v="0"/>
    <s v="GWe"/>
    <n v="16.675549872000001"/>
  </r>
  <r>
    <x v="9"/>
    <s v="EL51"/>
    <x v="1"/>
    <x v="3"/>
    <n v="100"/>
    <x v="1"/>
    <x v="2"/>
    <x v="0"/>
    <s v="GWe"/>
    <n v="6.314635054"/>
  </r>
  <r>
    <x v="9"/>
    <s v="EL52"/>
    <x v="1"/>
    <x v="3"/>
    <n v="100"/>
    <x v="1"/>
    <x v="2"/>
    <x v="0"/>
    <s v="GWe"/>
    <n v="0"/>
  </r>
  <r>
    <x v="9"/>
    <s v="EL53"/>
    <x v="1"/>
    <x v="3"/>
    <n v="100"/>
    <x v="1"/>
    <x v="2"/>
    <x v="0"/>
    <s v="GWe"/>
    <n v="3.3799098669999998"/>
  </r>
  <r>
    <x v="9"/>
    <s v="EL54"/>
    <x v="1"/>
    <x v="3"/>
    <n v="100"/>
    <x v="1"/>
    <x v="2"/>
    <x v="0"/>
    <s v="GWe"/>
    <n v="4.2060204040000002"/>
  </r>
  <r>
    <x v="9"/>
    <s v="EL61"/>
    <x v="1"/>
    <x v="3"/>
    <n v="100"/>
    <x v="1"/>
    <x v="2"/>
    <x v="0"/>
    <s v="GWe"/>
    <n v="5.667809428"/>
  </r>
  <r>
    <x v="9"/>
    <s v="EL62"/>
    <x v="1"/>
    <x v="3"/>
    <n v="100"/>
    <x v="1"/>
    <x v="2"/>
    <x v="0"/>
    <s v="GWe"/>
    <n v="3.9559982699999998"/>
  </r>
  <r>
    <x v="9"/>
    <s v="EL63"/>
    <x v="1"/>
    <x v="3"/>
    <n v="100"/>
    <x v="1"/>
    <x v="2"/>
    <x v="0"/>
    <s v="GWe"/>
    <n v="6.6347812499999996"/>
  </r>
  <r>
    <x v="9"/>
    <s v="EL64"/>
    <x v="1"/>
    <x v="3"/>
    <n v="100"/>
    <x v="1"/>
    <x v="2"/>
    <x v="0"/>
    <s v="GWe"/>
    <n v="10.320773108999999"/>
  </r>
  <r>
    <x v="9"/>
    <s v="EL65"/>
    <x v="1"/>
    <x v="3"/>
    <n v="100"/>
    <x v="1"/>
    <x v="2"/>
    <x v="0"/>
    <s v="GWe"/>
    <n v="13.836286429999999"/>
  </r>
  <r>
    <x v="24"/>
    <s v="HU10"/>
    <x v="1"/>
    <x v="3"/>
    <n v="100"/>
    <x v="1"/>
    <x v="2"/>
    <x v="0"/>
    <s v="GWe"/>
    <n v="0"/>
  </r>
  <r>
    <x v="24"/>
    <s v="HU21"/>
    <x v="1"/>
    <x v="3"/>
    <n v="100"/>
    <x v="1"/>
    <x v="2"/>
    <x v="0"/>
    <s v="GWe"/>
    <n v="3.7637005349999999"/>
  </r>
  <r>
    <x v="24"/>
    <s v="HU22"/>
    <x v="1"/>
    <x v="3"/>
    <n v="100"/>
    <x v="1"/>
    <x v="2"/>
    <x v="0"/>
    <s v="GWe"/>
    <n v="5.9696072659999997"/>
  </r>
  <r>
    <x v="24"/>
    <s v="HU23"/>
    <x v="1"/>
    <x v="3"/>
    <n v="100"/>
    <x v="1"/>
    <x v="2"/>
    <x v="0"/>
    <s v="GWe"/>
    <n v="2.96748989"/>
  </r>
  <r>
    <x v="24"/>
    <s v="HU31"/>
    <x v="1"/>
    <x v="3"/>
    <n v="100"/>
    <x v="1"/>
    <x v="2"/>
    <x v="0"/>
    <s v="GWe"/>
    <n v="0"/>
  </r>
  <r>
    <x v="24"/>
    <s v="HU32"/>
    <x v="1"/>
    <x v="3"/>
    <n v="100"/>
    <x v="1"/>
    <x v="2"/>
    <x v="0"/>
    <s v="GWe"/>
    <n v="0"/>
  </r>
  <r>
    <x v="24"/>
    <s v="HU33"/>
    <x v="1"/>
    <x v="3"/>
    <n v="100"/>
    <x v="1"/>
    <x v="2"/>
    <x v="0"/>
    <s v="GWe"/>
    <n v="0"/>
  </r>
  <r>
    <x v="10"/>
    <s v="IE01"/>
    <x v="1"/>
    <x v="3"/>
    <n v="100"/>
    <x v="1"/>
    <x v="2"/>
    <x v="0"/>
    <s v="GWe"/>
    <n v="71.64"/>
  </r>
  <r>
    <x v="10"/>
    <s v="IE02"/>
    <x v="1"/>
    <x v="3"/>
    <n v="100"/>
    <x v="1"/>
    <x v="2"/>
    <x v="0"/>
    <s v="GWe"/>
    <n v="74.86"/>
  </r>
  <r>
    <x v="11"/>
    <s v="ITC1"/>
    <x v="1"/>
    <x v="3"/>
    <n v="100"/>
    <x v="1"/>
    <x v="2"/>
    <x v="0"/>
    <s v="GWe"/>
    <n v="3.7084162040000002"/>
  </r>
  <r>
    <x v="11"/>
    <s v="ITC2"/>
    <x v="1"/>
    <x v="3"/>
    <n v="100"/>
    <x v="1"/>
    <x v="2"/>
    <x v="0"/>
    <s v="GWe"/>
    <n v="0.81547692299999996"/>
  </r>
  <r>
    <x v="11"/>
    <s v="ITC3"/>
    <x v="1"/>
    <x v="3"/>
    <n v="100"/>
    <x v="1"/>
    <x v="2"/>
    <x v="0"/>
    <s v="GWe"/>
    <n v="0.19859090900000001"/>
  </r>
  <r>
    <x v="11"/>
    <s v="ITC4"/>
    <x v="1"/>
    <x v="3"/>
    <n v="100"/>
    <x v="1"/>
    <x v="2"/>
    <x v="0"/>
    <s v="GWe"/>
    <n v="0"/>
  </r>
  <r>
    <x v="11"/>
    <s v="ITF1"/>
    <x v="1"/>
    <x v="3"/>
    <n v="100"/>
    <x v="1"/>
    <x v="2"/>
    <x v="0"/>
    <s v="GWe"/>
    <n v="1.111739037"/>
  </r>
  <r>
    <x v="11"/>
    <s v="ITF2"/>
    <x v="1"/>
    <x v="3"/>
    <n v="100"/>
    <x v="1"/>
    <x v="2"/>
    <x v="0"/>
    <s v="GWe"/>
    <n v="1.134387255"/>
  </r>
  <r>
    <x v="11"/>
    <s v="ITF3"/>
    <x v="1"/>
    <x v="3"/>
    <n v="100"/>
    <x v="1"/>
    <x v="2"/>
    <x v="0"/>
    <s v="GWe"/>
    <n v="2.041657754"/>
  </r>
  <r>
    <x v="11"/>
    <s v="ITF4"/>
    <x v="1"/>
    <x v="3"/>
    <n v="100"/>
    <x v="1"/>
    <x v="2"/>
    <x v="0"/>
    <s v="GWe"/>
    <n v="8.7898337600000005"/>
  </r>
  <r>
    <x v="11"/>
    <s v="ITF5"/>
    <x v="1"/>
    <x v="3"/>
    <n v="100"/>
    <x v="1"/>
    <x v="2"/>
    <x v="0"/>
    <s v="GWe"/>
    <n v="4.6709558820000003"/>
  </r>
  <r>
    <x v="11"/>
    <s v="ITF6"/>
    <x v="1"/>
    <x v="3"/>
    <n v="100"/>
    <x v="1"/>
    <x v="2"/>
    <x v="0"/>
    <s v="GWe"/>
    <n v="4.24913031"/>
  </r>
  <r>
    <x v="11"/>
    <s v="ITG1"/>
    <x v="1"/>
    <x v="3"/>
    <n v="100"/>
    <x v="1"/>
    <x v="2"/>
    <x v="0"/>
    <s v="GWe"/>
    <n v="14.167562908000001"/>
  </r>
  <r>
    <x v="11"/>
    <s v="ITG2"/>
    <x v="1"/>
    <x v="3"/>
    <n v="100"/>
    <x v="1"/>
    <x v="2"/>
    <x v="0"/>
    <s v="GWe"/>
    <n v="19.97457872"/>
  </r>
  <r>
    <x v="11"/>
    <s v="ITH1"/>
    <x v="1"/>
    <x v="3"/>
    <n v="100"/>
    <x v="1"/>
    <x v="2"/>
    <x v="0"/>
    <s v="GWe"/>
    <n v="0.99188386100000003"/>
  </r>
  <r>
    <x v="11"/>
    <s v="ITH2"/>
    <x v="1"/>
    <x v="3"/>
    <n v="100"/>
    <x v="1"/>
    <x v="2"/>
    <x v="0"/>
    <s v="GWe"/>
    <n v="0.416855009"/>
  </r>
  <r>
    <x v="11"/>
    <s v="ITH3"/>
    <x v="1"/>
    <x v="3"/>
    <n v="100"/>
    <x v="1"/>
    <x v="2"/>
    <x v="0"/>
    <s v="GWe"/>
    <n v="0"/>
  </r>
  <r>
    <x v="11"/>
    <s v="ITH4"/>
    <x v="1"/>
    <x v="3"/>
    <n v="100"/>
    <x v="1"/>
    <x v="2"/>
    <x v="0"/>
    <s v="GWe"/>
    <n v="0.75344488899999995"/>
  </r>
  <r>
    <x v="11"/>
    <s v="ITH5"/>
    <x v="1"/>
    <x v="3"/>
    <n v="100"/>
    <x v="1"/>
    <x v="2"/>
    <x v="0"/>
    <s v="GWe"/>
    <n v="0"/>
  </r>
  <r>
    <x v="11"/>
    <s v="ITI1"/>
    <x v="1"/>
    <x v="3"/>
    <n v="100"/>
    <x v="1"/>
    <x v="2"/>
    <x v="0"/>
    <s v="GWe"/>
    <n v="0"/>
  </r>
  <r>
    <x v="11"/>
    <s v="ITI2"/>
    <x v="1"/>
    <x v="3"/>
    <n v="100"/>
    <x v="1"/>
    <x v="2"/>
    <x v="0"/>
    <s v="GWe"/>
    <n v="1.509072712"/>
  </r>
  <r>
    <x v="11"/>
    <s v="ITI3"/>
    <x v="1"/>
    <x v="3"/>
    <n v="100"/>
    <x v="1"/>
    <x v="2"/>
    <x v="0"/>
    <s v="GWe"/>
    <n v="0"/>
  </r>
  <r>
    <x v="11"/>
    <s v="ITI4"/>
    <x v="1"/>
    <x v="3"/>
    <n v="100"/>
    <x v="1"/>
    <x v="2"/>
    <x v="0"/>
    <s v="GWe"/>
    <n v="0"/>
  </r>
  <r>
    <x v="11"/>
    <s v="SM00"/>
    <x v="1"/>
    <x v="3"/>
    <n v="100"/>
    <x v="1"/>
    <x v="2"/>
    <x v="0"/>
    <s v="GWe"/>
    <n v="0"/>
  </r>
  <r>
    <x v="12"/>
    <s v="LV00"/>
    <x v="1"/>
    <x v="3"/>
    <n v="100"/>
    <x v="1"/>
    <x v="2"/>
    <x v="0"/>
    <s v="GWe"/>
    <n v="60.058632353"/>
  </r>
  <r>
    <x v="13"/>
    <s v="LT00"/>
    <x v="1"/>
    <x v="3"/>
    <n v="100"/>
    <x v="1"/>
    <x v="2"/>
    <x v="0"/>
    <s v="GWe"/>
    <n v="111.245754476"/>
  </r>
  <r>
    <x v="25"/>
    <s v="LU00"/>
    <x v="1"/>
    <x v="3"/>
    <n v="100"/>
    <x v="1"/>
    <x v="2"/>
    <x v="0"/>
    <s v="GWe"/>
    <n v="0"/>
  </r>
  <r>
    <x v="14"/>
    <s v="MT00"/>
    <x v="1"/>
    <x v="3"/>
    <n v="100"/>
    <x v="1"/>
    <x v="2"/>
    <x v="0"/>
    <s v="GWe"/>
    <n v="3.7723528999999999E-2"/>
  </r>
  <r>
    <x v="15"/>
    <s v="NL11"/>
    <x v="1"/>
    <x v="3"/>
    <n v="100"/>
    <x v="1"/>
    <x v="2"/>
    <x v="0"/>
    <s v="GWe"/>
    <n v="5.21"/>
  </r>
  <r>
    <x v="15"/>
    <s v="NL12"/>
    <x v="1"/>
    <x v="3"/>
    <n v="100"/>
    <x v="1"/>
    <x v="2"/>
    <x v="0"/>
    <s v="GWe"/>
    <n v="4.2649999999999997"/>
  </r>
  <r>
    <x v="15"/>
    <s v="NL13"/>
    <x v="1"/>
    <x v="3"/>
    <n v="100"/>
    <x v="1"/>
    <x v="2"/>
    <x v="0"/>
    <s v="GWe"/>
    <n v="5.78"/>
  </r>
  <r>
    <x v="15"/>
    <s v="NL21"/>
    <x v="1"/>
    <x v="3"/>
    <n v="100"/>
    <x v="1"/>
    <x v="2"/>
    <x v="0"/>
    <s v="GWe"/>
    <n v="5.1533318010000002"/>
  </r>
  <r>
    <x v="15"/>
    <s v="NL22"/>
    <x v="1"/>
    <x v="3"/>
    <n v="100"/>
    <x v="1"/>
    <x v="2"/>
    <x v="0"/>
    <s v="GWe"/>
    <n v="3.6477941180000002"/>
  </r>
  <r>
    <x v="15"/>
    <s v="NL23"/>
    <x v="1"/>
    <x v="3"/>
    <n v="100"/>
    <x v="1"/>
    <x v="2"/>
    <x v="0"/>
    <s v="GWe"/>
    <n v="2.8650000000000002"/>
  </r>
  <r>
    <x v="15"/>
    <s v="NL31"/>
    <x v="1"/>
    <x v="3"/>
    <n v="100"/>
    <x v="1"/>
    <x v="2"/>
    <x v="0"/>
    <s v="GWe"/>
    <n v="1.645"/>
  </r>
  <r>
    <x v="15"/>
    <s v="NL32"/>
    <x v="1"/>
    <x v="3"/>
    <n v="100"/>
    <x v="1"/>
    <x v="2"/>
    <x v="0"/>
    <s v="GWe"/>
    <n v="3.29"/>
  </r>
  <r>
    <x v="15"/>
    <s v="NL33"/>
    <x v="1"/>
    <x v="3"/>
    <n v="100"/>
    <x v="1"/>
    <x v="2"/>
    <x v="0"/>
    <s v="GWe"/>
    <n v="3.33"/>
  </r>
  <r>
    <x v="15"/>
    <s v="NL34"/>
    <x v="1"/>
    <x v="3"/>
    <n v="100"/>
    <x v="1"/>
    <x v="2"/>
    <x v="0"/>
    <s v="GWe"/>
    <n v="3.2"/>
  </r>
  <r>
    <x v="15"/>
    <s v="NL41"/>
    <x v="1"/>
    <x v="3"/>
    <n v="100"/>
    <x v="1"/>
    <x v="2"/>
    <x v="0"/>
    <s v="GWe"/>
    <n v="4.95"/>
  </r>
  <r>
    <x v="15"/>
    <s v="NL42"/>
    <x v="1"/>
    <x v="3"/>
    <n v="100"/>
    <x v="1"/>
    <x v="2"/>
    <x v="0"/>
    <s v="GWe"/>
    <n v="0"/>
  </r>
  <r>
    <x v="16"/>
    <s v="PL11"/>
    <x v="1"/>
    <x v="3"/>
    <n v="100"/>
    <x v="1"/>
    <x v="2"/>
    <x v="0"/>
    <s v="GWe"/>
    <n v="2.8981950460000001"/>
  </r>
  <r>
    <x v="16"/>
    <s v="PL12"/>
    <x v="1"/>
    <x v="3"/>
    <n v="100"/>
    <x v="1"/>
    <x v="2"/>
    <x v="0"/>
    <s v="GWe"/>
    <n v="6.4354102170000003"/>
  </r>
  <r>
    <x v="16"/>
    <s v="PL21"/>
    <x v="1"/>
    <x v="3"/>
    <n v="100"/>
    <x v="1"/>
    <x v="2"/>
    <x v="0"/>
    <s v="GWe"/>
    <n v="0.32104334400000001"/>
  </r>
  <r>
    <x v="16"/>
    <s v="PL22"/>
    <x v="1"/>
    <x v="3"/>
    <n v="100"/>
    <x v="1"/>
    <x v="2"/>
    <x v="0"/>
    <s v="GWe"/>
    <n v="7.1946077999999997E-2"/>
  </r>
  <r>
    <x v="16"/>
    <s v="PL31"/>
    <x v="1"/>
    <x v="3"/>
    <n v="100"/>
    <x v="1"/>
    <x v="2"/>
    <x v="0"/>
    <s v="GWe"/>
    <n v="10.630532872"/>
  </r>
  <r>
    <x v="16"/>
    <s v="PL32"/>
    <x v="1"/>
    <x v="3"/>
    <n v="100"/>
    <x v="1"/>
    <x v="2"/>
    <x v="0"/>
    <s v="GWe"/>
    <n v="0.92205882400000005"/>
  </r>
  <r>
    <x v="16"/>
    <s v="PL33"/>
    <x v="1"/>
    <x v="3"/>
    <n v="100"/>
    <x v="1"/>
    <x v="2"/>
    <x v="0"/>
    <s v="GWe"/>
    <n v="0.64216503300000005"/>
  </r>
  <r>
    <x v="16"/>
    <s v="PL34"/>
    <x v="1"/>
    <x v="3"/>
    <n v="100"/>
    <x v="1"/>
    <x v="2"/>
    <x v="0"/>
    <s v="GWe"/>
    <n v="7.5350000000000001"/>
  </r>
  <r>
    <x v="16"/>
    <s v="PL41"/>
    <x v="1"/>
    <x v="3"/>
    <n v="100"/>
    <x v="1"/>
    <x v="2"/>
    <x v="0"/>
    <s v="GWe"/>
    <n v="7.4905147059999999"/>
  </r>
  <r>
    <x v="16"/>
    <s v="PL42"/>
    <x v="1"/>
    <x v="3"/>
    <n v="100"/>
    <x v="1"/>
    <x v="2"/>
    <x v="0"/>
    <s v="GWe"/>
    <n v="7.8034949449999997"/>
  </r>
  <r>
    <x v="16"/>
    <s v="PL43"/>
    <x v="1"/>
    <x v="3"/>
    <n v="100"/>
    <x v="1"/>
    <x v="2"/>
    <x v="0"/>
    <s v="GWe"/>
    <n v="0.79124740500000001"/>
  </r>
  <r>
    <x v="16"/>
    <s v="PL51"/>
    <x v="1"/>
    <x v="3"/>
    <n v="100"/>
    <x v="1"/>
    <x v="2"/>
    <x v="0"/>
    <s v="GWe"/>
    <n v="2.6636372549999998"/>
  </r>
  <r>
    <x v="16"/>
    <s v="PL52"/>
    <x v="1"/>
    <x v="3"/>
    <n v="100"/>
    <x v="1"/>
    <x v="2"/>
    <x v="0"/>
    <s v="GWe"/>
    <n v="1.4616650330000001"/>
  </r>
  <r>
    <x v="16"/>
    <s v="PL61"/>
    <x v="1"/>
    <x v="3"/>
    <n v="100"/>
    <x v="1"/>
    <x v="2"/>
    <x v="0"/>
    <s v="GWe"/>
    <n v="8.24"/>
  </r>
  <r>
    <x v="16"/>
    <s v="PL62"/>
    <x v="1"/>
    <x v="3"/>
    <n v="100"/>
    <x v="1"/>
    <x v="2"/>
    <x v="0"/>
    <s v="GWe"/>
    <n v="13.4"/>
  </r>
  <r>
    <x v="16"/>
    <s v="PL63"/>
    <x v="1"/>
    <x v="3"/>
    <n v="100"/>
    <x v="1"/>
    <x v="2"/>
    <x v="0"/>
    <s v="GWe"/>
    <n v="7.4649999999999999"/>
  </r>
  <r>
    <x v="17"/>
    <s v="PT11"/>
    <x v="1"/>
    <x v="3"/>
    <n v="100"/>
    <x v="1"/>
    <x v="2"/>
    <x v="0"/>
    <s v="GWe"/>
    <n v="4.533184061"/>
  </r>
  <r>
    <x v="17"/>
    <s v="PT15"/>
    <x v="1"/>
    <x v="3"/>
    <n v="100"/>
    <x v="1"/>
    <x v="2"/>
    <x v="0"/>
    <s v="GWe"/>
    <n v="0.62661990999999995"/>
  </r>
  <r>
    <x v="17"/>
    <s v="PT16"/>
    <x v="1"/>
    <x v="3"/>
    <n v="100"/>
    <x v="1"/>
    <x v="2"/>
    <x v="0"/>
    <s v="GWe"/>
    <n v="0"/>
  </r>
  <r>
    <x v="17"/>
    <s v="PT17"/>
    <x v="1"/>
    <x v="3"/>
    <n v="100"/>
    <x v="1"/>
    <x v="2"/>
    <x v="0"/>
    <s v="GWe"/>
    <n v="0"/>
  </r>
  <r>
    <x v="17"/>
    <s v="PT18"/>
    <x v="1"/>
    <x v="3"/>
    <n v="100"/>
    <x v="1"/>
    <x v="2"/>
    <x v="0"/>
    <s v="GWe"/>
    <n v="0"/>
  </r>
  <r>
    <x v="18"/>
    <s v="RO11"/>
    <x v="1"/>
    <x v="3"/>
    <n v="100"/>
    <x v="1"/>
    <x v="2"/>
    <x v="0"/>
    <s v="GWe"/>
    <n v="0"/>
  </r>
  <r>
    <x v="18"/>
    <s v="RO12"/>
    <x v="1"/>
    <x v="3"/>
    <n v="100"/>
    <x v="1"/>
    <x v="2"/>
    <x v="0"/>
    <s v="GWe"/>
    <n v="0"/>
  </r>
  <r>
    <x v="18"/>
    <s v="RO21"/>
    <x v="1"/>
    <x v="3"/>
    <n v="100"/>
    <x v="1"/>
    <x v="2"/>
    <x v="0"/>
    <s v="GWe"/>
    <n v="12.713508951"/>
  </r>
  <r>
    <x v="18"/>
    <s v="RO22"/>
    <x v="1"/>
    <x v="3"/>
    <n v="100"/>
    <x v="1"/>
    <x v="2"/>
    <x v="0"/>
    <s v="GWe"/>
    <n v="16.501133824"/>
  </r>
  <r>
    <x v="18"/>
    <s v="RO31"/>
    <x v="1"/>
    <x v="3"/>
    <n v="100"/>
    <x v="1"/>
    <x v="2"/>
    <x v="0"/>
    <s v="GWe"/>
    <n v="0"/>
  </r>
  <r>
    <x v="18"/>
    <s v="RO32"/>
    <x v="1"/>
    <x v="3"/>
    <n v="100"/>
    <x v="1"/>
    <x v="2"/>
    <x v="0"/>
    <s v="GWe"/>
    <n v="0"/>
  </r>
  <r>
    <x v="18"/>
    <s v="RO41"/>
    <x v="1"/>
    <x v="3"/>
    <n v="100"/>
    <x v="1"/>
    <x v="2"/>
    <x v="0"/>
    <s v="GWe"/>
    <n v="0"/>
  </r>
  <r>
    <x v="18"/>
    <s v="RO42"/>
    <x v="1"/>
    <x v="3"/>
    <n v="100"/>
    <x v="1"/>
    <x v="2"/>
    <x v="0"/>
    <s v="GWe"/>
    <n v="0"/>
  </r>
  <r>
    <x v="26"/>
    <s v="SK01"/>
    <x v="1"/>
    <x v="3"/>
    <n v="100"/>
    <x v="1"/>
    <x v="2"/>
    <x v="0"/>
    <s v="GWe"/>
    <n v="1.293393665"/>
  </r>
  <r>
    <x v="26"/>
    <s v="SK02"/>
    <x v="1"/>
    <x v="3"/>
    <n v="100"/>
    <x v="1"/>
    <x v="2"/>
    <x v="0"/>
    <s v="GWe"/>
    <n v="12.874816993"/>
  </r>
  <r>
    <x v="26"/>
    <s v="SK03"/>
    <x v="1"/>
    <x v="3"/>
    <n v="100"/>
    <x v="1"/>
    <x v="2"/>
    <x v="0"/>
    <s v="GWe"/>
    <n v="0"/>
  </r>
  <r>
    <x v="26"/>
    <s v="SK04"/>
    <x v="1"/>
    <x v="3"/>
    <n v="100"/>
    <x v="1"/>
    <x v="2"/>
    <x v="0"/>
    <s v="GWe"/>
    <n v="0"/>
  </r>
  <r>
    <x v="27"/>
    <s v="SI03"/>
    <x v="1"/>
    <x v="3"/>
    <n v="100"/>
    <x v="1"/>
    <x v="2"/>
    <x v="0"/>
    <s v="GWe"/>
    <n v="0"/>
  </r>
  <r>
    <x v="27"/>
    <s v="SI04"/>
    <x v="1"/>
    <x v="3"/>
    <n v="100"/>
    <x v="1"/>
    <x v="2"/>
    <x v="0"/>
    <s v="GWe"/>
    <n v="0.366633761"/>
  </r>
  <r>
    <x v="19"/>
    <s v="AD00"/>
    <x v="1"/>
    <x v="3"/>
    <n v="100"/>
    <x v="1"/>
    <x v="2"/>
    <x v="0"/>
    <s v="GWe"/>
    <n v="0.565564293"/>
  </r>
  <r>
    <x v="19"/>
    <s v="ES11"/>
    <x v="1"/>
    <x v="3"/>
    <n v="100"/>
    <x v="1"/>
    <x v="2"/>
    <x v="0"/>
    <s v="GWe"/>
    <n v="6.6503165500000003"/>
  </r>
  <r>
    <x v="19"/>
    <s v="ES12"/>
    <x v="1"/>
    <x v="3"/>
    <n v="100"/>
    <x v="1"/>
    <x v="2"/>
    <x v="0"/>
    <s v="GWe"/>
    <n v="4.4406985289999996"/>
  </r>
  <r>
    <x v="19"/>
    <s v="ES13"/>
    <x v="1"/>
    <x v="3"/>
    <n v="100"/>
    <x v="1"/>
    <x v="2"/>
    <x v="0"/>
    <s v="GWe"/>
    <n v="1.1335837600000001"/>
  </r>
  <r>
    <x v="19"/>
    <s v="ES21"/>
    <x v="1"/>
    <x v="3"/>
    <n v="100"/>
    <x v="1"/>
    <x v="2"/>
    <x v="0"/>
    <s v="GWe"/>
    <n v="1.1229558820000001"/>
  </r>
  <r>
    <x v="19"/>
    <s v="ES22"/>
    <x v="1"/>
    <x v="3"/>
    <n v="100"/>
    <x v="1"/>
    <x v="2"/>
    <x v="0"/>
    <s v="GWe"/>
    <n v="6.3874515570000003"/>
  </r>
  <r>
    <x v="19"/>
    <s v="ES23"/>
    <x v="1"/>
    <x v="3"/>
    <n v="100"/>
    <x v="1"/>
    <x v="2"/>
    <x v="0"/>
    <s v="GWe"/>
    <n v="1.621537255"/>
  </r>
  <r>
    <x v="19"/>
    <s v="ES24"/>
    <x v="1"/>
    <x v="3"/>
    <n v="100"/>
    <x v="1"/>
    <x v="2"/>
    <x v="0"/>
    <s v="GWe"/>
    <n v="84.062456436999994"/>
  </r>
  <r>
    <x v="19"/>
    <s v="ES30"/>
    <x v="1"/>
    <x v="3"/>
    <n v="100"/>
    <x v="1"/>
    <x v="2"/>
    <x v="0"/>
    <s v="GWe"/>
    <n v="0"/>
  </r>
  <r>
    <x v="19"/>
    <s v="ES41"/>
    <x v="1"/>
    <x v="3"/>
    <n v="100"/>
    <x v="1"/>
    <x v="2"/>
    <x v="0"/>
    <s v="GWe"/>
    <n v="107.69243697500001"/>
  </r>
  <r>
    <x v="19"/>
    <s v="ES42"/>
    <x v="1"/>
    <x v="3"/>
    <n v="100"/>
    <x v="1"/>
    <x v="2"/>
    <x v="0"/>
    <s v="GWe"/>
    <n v="47.409725936000001"/>
  </r>
  <r>
    <x v="19"/>
    <s v="ES43"/>
    <x v="1"/>
    <x v="3"/>
    <n v="100"/>
    <x v="1"/>
    <x v="2"/>
    <x v="0"/>
    <s v="GWe"/>
    <n v="0"/>
  </r>
  <r>
    <x v="19"/>
    <s v="ES51"/>
    <x v="1"/>
    <x v="3"/>
    <n v="100"/>
    <x v="1"/>
    <x v="2"/>
    <x v="0"/>
    <s v="GWe"/>
    <n v="12.854379023"/>
  </r>
  <r>
    <x v="19"/>
    <s v="ES52"/>
    <x v="1"/>
    <x v="3"/>
    <n v="100"/>
    <x v="1"/>
    <x v="2"/>
    <x v="0"/>
    <s v="GWe"/>
    <n v="10.667846547"/>
  </r>
  <r>
    <x v="19"/>
    <s v="ES53"/>
    <x v="1"/>
    <x v="3"/>
    <n v="100"/>
    <x v="1"/>
    <x v="2"/>
    <x v="0"/>
    <s v="GWe"/>
    <n v="1.2502913600000001"/>
  </r>
  <r>
    <x v="19"/>
    <s v="ES61"/>
    <x v="1"/>
    <x v="3"/>
    <n v="100"/>
    <x v="1"/>
    <x v="2"/>
    <x v="0"/>
    <s v="GWe"/>
    <n v="31.875220588000001"/>
  </r>
  <r>
    <x v="19"/>
    <s v="ES62"/>
    <x v="1"/>
    <x v="3"/>
    <n v="100"/>
    <x v="1"/>
    <x v="2"/>
    <x v="0"/>
    <s v="GWe"/>
    <n v="3.709971602"/>
  </r>
  <r>
    <x v="20"/>
    <s v="SE11"/>
    <x v="1"/>
    <x v="3"/>
    <n v="100"/>
    <x v="1"/>
    <x v="2"/>
    <x v="0"/>
    <s v="GWe"/>
    <n v="5.0053018999999997E-2"/>
  </r>
  <r>
    <x v="20"/>
    <s v="SE12"/>
    <x v="1"/>
    <x v="3"/>
    <n v="100"/>
    <x v="1"/>
    <x v="2"/>
    <x v="0"/>
    <s v="GWe"/>
    <n v="7.2488193279999997"/>
  </r>
  <r>
    <x v="20"/>
    <s v="SE21"/>
    <x v="1"/>
    <x v="3"/>
    <n v="100"/>
    <x v="1"/>
    <x v="2"/>
    <x v="0"/>
    <s v="GWe"/>
    <n v="8.1354222140000001"/>
  </r>
  <r>
    <x v="20"/>
    <s v="SE22"/>
    <x v="1"/>
    <x v="3"/>
    <n v="100"/>
    <x v="1"/>
    <x v="2"/>
    <x v="0"/>
    <s v="GWe"/>
    <n v="5.30328877"/>
  </r>
  <r>
    <x v="20"/>
    <s v="SE23"/>
    <x v="1"/>
    <x v="3"/>
    <n v="100"/>
    <x v="1"/>
    <x v="2"/>
    <x v="0"/>
    <s v="GWe"/>
    <n v="10.048332721"/>
  </r>
  <r>
    <x v="20"/>
    <s v="SE31"/>
    <x v="1"/>
    <x v="3"/>
    <n v="100"/>
    <x v="1"/>
    <x v="2"/>
    <x v="0"/>
    <s v="GWe"/>
    <n v="3.8061176470000002"/>
  </r>
  <r>
    <x v="20"/>
    <s v="SE32"/>
    <x v="1"/>
    <x v="3"/>
    <n v="100"/>
    <x v="1"/>
    <x v="2"/>
    <x v="0"/>
    <s v="GWe"/>
    <n v="25.414661597999999"/>
  </r>
  <r>
    <x v="20"/>
    <s v="SE33"/>
    <x v="1"/>
    <x v="3"/>
    <n v="100"/>
    <x v="1"/>
    <x v="2"/>
    <x v="0"/>
    <s v="GWe"/>
    <n v="49.754678308999999"/>
  </r>
  <r>
    <x v="21"/>
    <s v="UKC1"/>
    <x v="1"/>
    <x v="3"/>
    <n v="100"/>
    <x v="1"/>
    <x v="2"/>
    <x v="0"/>
    <s v="GWe"/>
    <n v="1.585"/>
  </r>
  <r>
    <x v="21"/>
    <s v="UKC2"/>
    <x v="1"/>
    <x v="3"/>
    <n v="100"/>
    <x v="1"/>
    <x v="2"/>
    <x v="0"/>
    <s v="GWe"/>
    <n v="6.52"/>
  </r>
  <r>
    <x v="21"/>
    <s v="UKD1"/>
    <x v="1"/>
    <x v="3"/>
    <n v="100"/>
    <x v="1"/>
    <x v="2"/>
    <x v="0"/>
    <s v="GWe"/>
    <n v="5.1849999999999996"/>
  </r>
  <r>
    <x v="21"/>
    <s v="UKD3"/>
    <x v="1"/>
    <x v="3"/>
    <n v="100"/>
    <x v="1"/>
    <x v="2"/>
    <x v="0"/>
    <s v="GWe"/>
    <n v="6.5753675999999997E-2"/>
  </r>
  <r>
    <x v="21"/>
    <s v="UKD4"/>
    <x v="1"/>
    <x v="3"/>
    <n v="100"/>
    <x v="1"/>
    <x v="2"/>
    <x v="0"/>
    <s v="GWe"/>
    <n v="0.77"/>
  </r>
  <r>
    <x v="21"/>
    <s v="UKD6"/>
    <x v="1"/>
    <x v="3"/>
    <n v="100"/>
    <x v="1"/>
    <x v="2"/>
    <x v="0"/>
    <s v="GWe"/>
    <n v="0.90500000000000003"/>
  </r>
  <r>
    <x v="21"/>
    <s v="UKD7"/>
    <x v="1"/>
    <x v="3"/>
    <n v="100"/>
    <x v="1"/>
    <x v="2"/>
    <x v="0"/>
    <s v="GWe"/>
    <n v="0.01"/>
  </r>
  <r>
    <x v="21"/>
    <s v="UKE1"/>
    <x v="1"/>
    <x v="3"/>
    <n v="100"/>
    <x v="1"/>
    <x v="2"/>
    <x v="0"/>
    <s v="GWe"/>
    <n v="5.2549999999999999"/>
  </r>
  <r>
    <x v="21"/>
    <s v="UKE2"/>
    <x v="1"/>
    <x v="3"/>
    <n v="100"/>
    <x v="1"/>
    <x v="2"/>
    <x v="0"/>
    <s v="GWe"/>
    <n v="6.5949999999999998"/>
  </r>
  <r>
    <x v="21"/>
    <s v="UKE3"/>
    <x v="1"/>
    <x v="3"/>
    <n v="100"/>
    <x v="1"/>
    <x v="2"/>
    <x v="0"/>
    <s v="GWe"/>
    <n v="0.38500000000000001"/>
  </r>
  <r>
    <x v="21"/>
    <s v="UKE4"/>
    <x v="1"/>
    <x v="3"/>
    <n v="100"/>
    <x v="1"/>
    <x v="2"/>
    <x v="0"/>
    <s v="GWe"/>
    <n v="0.24"/>
  </r>
  <r>
    <x v="21"/>
    <s v="UKF1"/>
    <x v="1"/>
    <x v="3"/>
    <n v="100"/>
    <x v="1"/>
    <x v="2"/>
    <x v="0"/>
    <s v="GWe"/>
    <n v="1.895"/>
  </r>
  <r>
    <x v="21"/>
    <s v="UKF2"/>
    <x v="1"/>
    <x v="3"/>
    <n v="100"/>
    <x v="1"/>
    <x v="2"/>
    <x v="0"/>
    <s v="GWe"/>
    <n v="4.3"/>
  </r>
  <r>
    <x v="21"/>
    <s v="UKF3"/>
    <x v="1"/>
    <x v="3"/>
    <n v="100"/>
    <x v="1"/>
    <x v="2"/>
    <x v="0"/>
    <s v="GWe"/>
    <n v="10.050000000000001"/>
  </r>
  <r>
    <x v="21"/>
    <s v="UKG1"/>
    <x v="1"/>
    <x v="3"/>
    <n v="100"/>
    <x v="1"/>
    <x v="2"/>
    <x v="0"/>
    <s v="GWe"/>
    <n v="3.7349999999999999"/>
  </r>
  <r>
    <x v="21"/>
    <s v="UKG2"/>
    <x v="1"/>
    <x v="3"/>
    <n v="100"/>
    <x v="1"/>
    <x v="2"/>
    <x v="0"/>
    <s v="GWe"/>
    <n v="4.12"/>
  </r>
  <r>
    <x v="21"/>
    <s v="UKG3"/>
    <x v="1"/>
    <x v="3"/>
    <n v="100"/>
    <x v="1"/>
    <x v="2"/>
    <x v="0"/>
    <s v="GWe"/>
    <n v="0"/>
  </r>
  <r>
    <x v="21"/>
    <s v="UKH1"/>
    <x v="1"/>
    <x v="3"/>
    <n v="100"/>
    <x v="1"/>
    <x v="2"/>
    <x v="0"/>
    <s v="GWe"/>
    <n v="17.085000000000001"/>
  </r>
  <r>
    <x v="21"/>
    <s v="UKH2"/>
    <x v="1"/>
    <x v="3"/>
    <n v="100"/>
    <x v="1"/>
    <x v="2"/>
    <x v="0"/>
    <s v="GWe"/>
    <n v="1.1399999999999999"/>
  </r>
  <r>
    <x v="21"/>
    <s v="UKH3"/>
    <x v="1"/>
    <x v="3"/>
    <n v="100"/>
    <x v="1"/>
    <x v="2"/>
    <x v="0"/>
    <s v="GWe"/>
    <n v="0.98499999999999999"/>
  </r>
  <r>
    <x v="21"/>
    <s v="UKI3"/>
    <x v="1"/>
    <x v="3"/>
    <n v="100"/>
    <x v="1"/>
    <x v="2"/>
    <x v="0"/>
    <s v="GWe"/>
    <n v="0"/>
  </r>
  <r>
    <x v="21"/>
    <s v="UKI4"/>
    <x v="1"/>
    <x v="3"/>
    <n v="100"/>
    <x v="1"/>
    <x v="2"/>
    <x v="0"/>
    <s v="GWe"/>
    <n v="0"/>
  </r>
  <r>
    <x v="21"/>
    <s v="UKI5"/>
    <x v="1"/>
    <x v="3"/>
    <n v="100"/>
    <x v="1"/>
    <x v="2"/>
    <x v="0"/>
    <s v="GWe"/>
    <n v="0"/>
  </r>
  <r>
    <x v="21"/>
    <s v="UKI6"/>
    <x v="1"/>
    <x v="3"/>
    <n v="100"/>
    <x v="1"/>
    <x v="2"/>
    <x v="0"/>
    <s v="GWe"/>
    <n v="0"/>
  </r>
  <r>
    <x v="21"/>
    <s v="UKI7"/>
    <x v="1"/>
    <x v="3"/>
    <n v="100"/>
    <x v="1"/>
    <x v="2"/>
    <x v="0"/>
    <s v="GWe"/>
    <n v="0"/>
  </r>
  <r>
    <x v="21"/>
    <s v="UKJ1"/>
    <x v="1"/>
    <x v="3"/>
    <n v="100"/>
    <x v="1"/>
    <x v="2"/>
    <x v="0"/>
    <s v="GWe"/>
    <n v="2.5299999999999998"/>
  </r>
  <r>
    <x v="21"/>
    <s v="UKJ2"/>
    <x v="1"/>
    <x v="3"/>
    <n v="100"/>
    <x v="1"/>
    <x v="2"/>
    <x v="0"/>
    <s v="GWe"/>
    <n v="0.56000000000000005"/>
  </r>
  <r>
    <x v="21"/>
    <s v="UKJ3"/>
    <x v="1"/>
    <x v="3"/>
    <n v="100"/>
    <x v="1"/>
    <x v="2"/>
    <x v="0"/>
    <s v="GWe"/>
    <n v="1.69"/>
  </r>
  <r>
    <x v="21"/>
    <s v="UKJ4"/>
    <x v="1"/>
    <x v="3"/>
    <n v="100"/>
    <x v="1"/>
    <x v="2"/>
    <x v="0"/>
    <s v="GWe"/>
    <n v="0.995"/>
  </r>
  <r>
    <x v="21"/>
    <s v="UKK1"/>
    <x v="1"/>
    <x v="3"/>
    <n v="100"/>
    <x v="1"/>
    <x v="2"/>
    <x v="0"/>
    <s v="GWe"/>
    <n v="2.2149999999999999"/>
  </r>
  <r>
    <x v="21"/>
    <s v="UKK2"/>
    <x v="1"/>
    <x v="3"/>
    <n v="100"/>
    <x v="1"/>
    <x v="2"/>
    <x v="0"/>
    <s v="GWe"/>
    <n v="3.27"/>
  </r>
  <r>
    <x v="21"/>
    <s v="UKK3"/>
    <x v="1"/>
    <x v="3"/>
    <n v="100"/>
    <x v="1"/>
    <x v="2"/>
    <x v="0"/>
    <s v="GWe"/>
    <n v="2.1800000000000002"/>
  </r>
  <r>
    <x v="21"/>
    <s v="UKK4"/>
    <x v="1"/>
    <x v="3"/>
    <n v="100"/>
    <x v="1"/>
    <x v="2"/>
    <x v="0"/>
    <s v="GWe"/>
    <n v="6.1349999999999998"/>
  </r>
  <r>
    <x v="21"/>
    <s v="UKL1"/>
    <x v="1"/>
    <x v="3"/>
    <n v="100"/>
    <x v="1"/>
    <x v="2"/>
    <x v="0"/>
    <s v="GWe"/>
    <n v="21.695"/>
  </r>
  <r>
    <x v="21"/>
    <s v="UKL2"/>
    <x v="1"/>
    <x v="3"/>
    <n v="100"/>
    <x v="1"/>
    <x v="2"/>
    <x v="0"/>
    <s v="GWe"/>
    <n v="14.265000000000001"/>
  </r>
  <r>
    <x v="21"/>
    <s v="UKM2"/>
    <x v="1"/>
    <x v="3"/>
    <n v="100"/>
    <x v="1"/>
    <x v="2"/>
    <x v="0"/>
    <s v="GWe"/>
    <n v="16.791924859000002"/>
  </r>
  <r>
    <x v="21"/>
    <s v="UKM3"/>
    <x v="1"/>
    <x v="3"/>
    <n v="100"/>
    <x v="1"/>
    <x v="2"/>
    <x v="0"/>
    <s v="GWe"/>
    <n v="8.4550000000000001"/>
  </r>
  <r>
    <x v="21"/>
    <s v="UKM5"/>
    <x v="1"/>
    <x v="3"/>
    <n v="100"/>
    <x v="1"/>
    <x v="2"/>
    <x v="0"/>
    <s v="GWe"/>
    <n v="4.1882070589999998"/>
  </r>
  <r>
    <x v="21"/>
    <s v="UKM6"/>
    <x v="1"/>
    <x v="3"/>
    <n v="100"/>
    <x v="1"/>
    <x v="2"/>
    <x v="0"/>
    <s v="GWe"/>
    <n v="39.430932626999997"/>
  </r>
  <r>
    <x v="21"/>
    <s v="UKN0"/>
    <x v="1"/>
    <x v="3"/>
    <n v="100"/>
    <x v="1"/>
    <x v="2"/>
    <x v="0"/>
    <s v="GWe"/>
    <n v="24.97"/>
  </r>
  <r>
    <x v="22"/>
    <s v="AT11"/>
    <x v="1"/>
    <x v="3"/>
    <n v="100"/>
    <x v="1"/>
    <x v="0"/>
    <x v="1"/>
    <s v="TWh"/>
    <n v="0.51165789100000003"/>
  </r>
  <r>
    <x v="22"/>
    <s v="AT12"/>
    <x v="1"/>
    <x v="3"/>
    <n v="100"/>
    <x v="1"/>
    <x v="0"/>
    <x v="1"/>
    <s v="TWh"/>
    <n v="0"/>
  </r>
  <r>
    <x v="22"/>
    <s v="AT13"/>
    <x v="1"/>
    <x v="3"/>
    <n v="100"/>
    <x v="1"/>
    <x v="0"/>
    <x v="1"/>
    <s v="TWh"/>
    <n v="0"/>
  </r>
  <r>
    <x v="22"/>
    <s v="AT21"/>
    <x v="1"/>
    <x v="3"/>
    <n v="100"/>
    <x v="1"/>
    <x v="0"/>
    <x v="1"/>
    <s v="TWh"/>
    <n v="8.4584999999999999E-4"/>
  </r>
  <r>
    <x v="22"/>
    <s v="AT22"/>
    <x v="1"/>
    <x v="3"/>
    <n v="100"/>
    <x v="1"/>
    <x v="0"/>
    <x v="1"/>
    <s v="TWh"/>
    <n v="2.038361858"/>
  </r>
  <r>
    <x v="22"/>
    <s v="AT31"/>
    <x v="1"/>
    <x v="3"/>
    <n v="100"/>
    <x v="1"/>
    <x v="0"/>
    <x v="1"/>
    <s v="TWh"/>
    <n v="3.5609110149999998"/>
  </r>
  <r>
    <x v="22"/>
    <s v="AT32"/>
    <x v="1"/>
    <x v="3"/>
    <n v="100"/>
    <x v="1"/>
    <x v="0"/>
    <x v="1"/>
    <s v="TWh"/>
    <n v="0"/>
  </r>
  <r>
    <x v="22"/>
    <s v="AT33"/>
    <x v="1"/>
    <x v="3"/>
    <n v="100"/>
    <x v="1"/>
    <x v="0"/>
    <x v="1"/>
    <s v="TWh"/>
    <n v="1.141137E-3"/>
  </r>
  <r>
    <x v="22"/>
    <s v="AT34"/>
    <x v="1"/>
    <x v="3"/>
    <n v="100"/>
    <x v="1"/>
    <x v="0"/>
    <x v="1"/>
    <s v="TWh"/>
    <n v="1.1511889999999999E-3"/>
  </r>
  <r>
    <x v="0"/>
    <s v="BE10"/>
    <x v="1"/>
    <x v="3"/>
    <n v="100"/>
    <x v="1"/>
    <x v="0"/>
    <x v="1"/>
    <s v="TWh"/>
    <n v="0"/>
  </r>
  <r>
    <x v="0"/>
    <s v="BE21"/>
    <x v="1"/>
    <x v="3"/>
    <n v="100"/>
    <x v="1"/>
    <x v="0"/>
    <x v="1"/>
    <s v="TWh"/>
    <n v="0"/>
  </r>
  <r>
    <x v="0"/>
    <s v="BE22"/>
    <x v="1"/>
    <x v="3"/>
    <n v="100"/>
    <x v="1"/>
    <x v="0"/>
    <x v="1"/>
    <s v="TWh"/>
    <n v="0"/>
  </r>
  <r>
    <x v="0"/>
    <s v="BE23"/>
    <x v="1"/>
    <x v="3"/>
    <n v="100"/>
    <x v="1"/>
    <x v="0"/>
    <x v="1"/>
    <s v="TWh"/>
    <n v="0"/>
  </r>
  <r>
    <x v="0"/>
    <s v="BE24"/>
    <x v="1"/>
    <x v="3"/>
    <n v="100"/>
    <x v="1"/>
    <x v="0"/>
    <x v="1"/>
    <s v="TWh"/>
    <n v="0.23896263700000001"/>
  </r>
  <r>
    <x v="0"/>
    <s v="BE25"/>
    <x v="1"/>
    <x v="3"/>
    <n v="100"/>
    <x v="1"/>
    <x v="0"/>
    <x v="1"/>
    <s v="TWh"/>
    <n v="0"/>
  </r>
  <r>
    <x v="0"/>
    <s v="BE31"/>
    <x v="1"/>
    <x v="3"/>
    <n v="100"/>
    <x v="1"/>
    <x v="0"/>
    <x v="1"/>
    <s v="TWh"/>
    <n v="1.308863536"/>
  </r>
  <r>
    <x v="0"/>
    <s v="BE32"/>
    <x v="1"/>
    <x v="3"/>
    <n v="100"/>
    <x v="1"/>
    <x v="0"/>
    <x v="1"/>
    <s v="TWh"/>
    <n v="3.2803872869999999"/>
  </r>
  <r>
    <x v="0"/>
    <s v="BE33"/>
    <x v="1"/>
    <x v="3"/>
    <n v="100"/>
    <x v="1"/>
    <x v="0"/>
    <x v="1"/>
    <s v="TWh"/>
    <n v="2.8838445539999999"/>
  </r>
  <r>
    <x v="0"/>
    <s v="BE34"/>
    <x v="1"/>
    <x v="3"/>
    <n v="100"/>
    <x v="1"/>
    <x v="0"/>
    <x v="1"/>
    <s v="TWh"/>
    <n v="3.8796422549999998"/>
  </r>
  <r>
    <x v="0"/>
    <s v="BE35"/>
    <x v="1"/>
    <x v="3"/>
    <n v="100"/>
    <x v="1"/>
    <x v="0"/>
    <x v="1"/>
    <s v="TWh"/>
    <n v="4.2546836910000003"/>
  </r>
  <r>
    <x v="1"/>
    <s v="BG31"/>
    <x v="1"/>
    <x v="3"/>
    <n v="100"/>
    <x v="1"/>
    <x v="0"/>
    <x v="1"/>
    <s v="TWh"/>
    <n v="51.363282122000001"/>
  </r>
  <r>
    <x v="1"/>
    <s v="BG32"/>
    <x v="1"/>
    <x v="3"/>
    <n v="100"/>
    <x v="1"/>
    <x v="0"/>
    <x v="1"/>
    <s v="TWh"/>
    <n v="33.476753055000003"/>
  </r>
  <r>
    <x v="1"/>
    <s v="BG33"/>
    <x v="1"/>
    <x v="3"/>
    <n v="100"/>
    <x v="1"/>
    <x v="0"/>
    <x v="1"/>
    <s v="TWh"/>
    <n v="19.467198982999999"/>
  </r>
  <r>
    <x v="1"/>
    <s v="BG34"/>
    <x v="1"/>
    <x v="3"/>
    <n v="100"/>
    <x v="1"/>
    <x v="0"/>
    <x v="1"/>
    <s v="TWh"/>
    <n v="31.673365174000001"/>
  </r>
  <r>
    <x v="1"/>
    <s v="BG41"/>
    <x v="1"/>
    <x v="3"/>
    <n v="100"/>
    <x v="1"/>
    <x v="0"/>
    <x v="1"/>
    <s v="TWh"/>
    <n v="3.3142230320000001"/>
  </r>
  <r>
    <x v="1"/>
    <s v="BG42"/>
    <x v="1"/>
    <x v="3"/>
    <n v="100"/>
    <x v="1"/>
    <x v="0"/>
    <x v="1"/>
    <s v="TWh"/>
    <n v="17.150215723999999"/>
  </r>
  <r>
    <x v="2"/>
    <s v="HR03"/>
    <x v="1"/>
    <x v="3"/>
    <n v="100"/>
    <x v="1"/>
    <x v="0"/>
    <x v="1"/>
    <s v="TWh"/>
    <n v="9.0356823530000003"/>
  </r>
  <r>
    <x v="2"/>
    <s v="HR04"/>
    <x v="1"/>
    <x v="3"/>
    <n v="100"/>
    <x v="1"/>
    <x v="0"/>
    <x v="1"/>
    <s v="TWh"/>
    <n v="35.747350676000003"/>
  </r>
  <r>
    <x v="3"/>
    <s v="CY00"/>
    <x v="1"/>
    <x v="3"/>
    <n v="100"/>
    <x v="1"/>
    <x v="0"/>
    <x v="1"/>
    <s v="TWh"/>
    <n v="6.9028195569999999"/>
  </r>
  <r>
    <x v="23"/>
    <s v="CZ01"/>
    <x v="1"/>
    <x v="3"/>
    <n v="100"/>
    <x v="1"/>
    <x v="0"/>
    <x v="1"/>
    <s v="TWh"/>
    <n v="0"/>
  </r>
  <r>
    <x v="23"/>
    <s v="CZ02"/>
    <x v="1"/>
    <x v="3"/>
    <n v="100"/>
    <x v="1"/>
    <x v="0"/>
    <x v="1"/>
    <s v="TWh"/>
    <n v="0"/>
  </r>
  <r>
    <x v="23"/>
    <s v="CZ03"/>
    <x v="1"/>
    <x v="3"/>
    <n v="100"/>
    <x v="1"/>
    <x v="0"/>
    <x v="1"/>
    <s v="TWh"/>
    <n v="10.988760986999999"/>
  </r>
  <r>
    <x v="23"/>
    <s v="CZ04"/>
    <x v="1"/>
    <x v="3"/>
    <n v="100"/>
    <x v="1"/>
    <x v="0"/>
    <x v="1"/>
    <s v="TWh"/>
    <n v="6.8579380419999998"/>
  </r>
  <r>
    <x v="23"/>
    <s v="CZ05"/>
    <x v="1"/>
    <x v="3"/>
    <n v="100"/>
    <x v="1"/>
    <x v="0"/>
    <x v="1"/>
    <s v="TWh"/>
    <n v="4.0515837350000004"/>
  </r>
  <r>
    <x v="23"/>
    <s v="CZ06"/>
    <x v="1"/>
    <x v="3"/>
    <n v="100"/>
    <x v="1"/>
    <x v="0"/>
    <x v="1"/>
    <s v="TWh"/>
    <n v="0"/>
  </r>
  <r>
    <x v="23"/>
    <s v="CZ07"/>
    <x v="1"/>
    <x v="3"/>
    <n v="100"/>
    <x v="1"/>
    <x v="0"/>
    <x v="1"/>
    <s v="TWh"/>
    <n v="2.447425086"/>
  </r>
  <r>
    <x v="23"/>
    <s v="CZ08"/>
    <x v="1"/>
    <x v="3"/>
    <n v="100"/>
    <x v="1"/>
    <x v="0"/>
    <x v="1"/>
    <s v="TWh"/>
    <n v="0.91106927800000004"/>
  </r>
  <r>
    <x v="4"/>
    <s v="DK01"/>
    <x v="1"/>
    <x v="3"/>
    <n v="100"/>
    <x v="1"/>
    <x v="0"/>
    <x v="1"/>
    <s v="TWh"/>
    <n v="0"/>
  </r>
  <r>
    <x v="4"/>
    <s v="DK02"/>
    <x v="1"/>
    <x v="3"/>
    <n v="100"/>
    <x v="1"/>
    <x v="0"/>
    <x v="1"/>
    <s v="TWh"/>
    <n v="0"/>
  </r>
  <r>
    <x v="4"/>
    <s v="DK03"/>
    <x v="1"/>
    <x v="3"/>
    <n v="100"/>
    <x v="1"/>
    <x v="0"/>
    <x v="1"/>
    <s v="TWh"/>
    <n v="0"/>
  </r>
  <r>
    <x v="4"/>
    <s v="DK04"/>
    <x v="1"/>
    <x v="3"/>
    <n v="100"/>
    <x v="1"/>
    <x v="0"/>
    <x v="1"/>
    <s v="TWh"/>
    <n v="0"/>
  </r>
  <r>
    <x v="4"/>
    <s v="DK05"/>
    <x v="1"/>
    <x v="3"/>
    <n v="100"/>
    <x v="1"/>
    <x v="0"/>
    <x v="1"/>
    <s v="TWh"/>
    <n v="0"/>
  </r>
  <r>
    <x v="5"/>
    <s v="EE00"/>
    <x v="1"/>
    <x v="3"/>
    <n v="100"/>
    <x v="1"/>
    <x v="0"/>
    <x v="1"/>
    <s v="TWh"/>
    <n v="0"/>
  </r>
  <r>
    <x v="6"/>
    <s v="FI19"/>
    <x v="1"/>
    <x v="3"/>
    <n v="100"/>
    <x v="1"/>
    <x v="0"/>
    <x v="1"/>
    <s v="TWh"/>
    <n v="0"/>
  </r>
  <r>
    <x v="6"/>
    <s v="FI1B"/>
    <x v="1"/>
    <x v="3"/>
    <n v="100"/>
    <x v="1"/>
    <x v="0"/>
    <x v="1"/>
    <s v="TWh"/>
    <n v="0"/>
  </r>
  <r>
    <x v="6"/>
    <s v="FI1C"/>
    <x v="1"/>
    <x v="3"/>
    <n v="100"/>
    <x v="1"/>
    <x v="0"/>
    <x v="1"/>
    <s v="TWh"/>
    <n v="0"/>
  </r>
  <r>
    <x v="6"/>
    <s v="FI1D"/>
    <x v="1"/>
    <x v="3"/>
    <n v="100"/>
    <x v="1"/>
    <x v="0"/>
    <x v="1"/>
    <s v="TWh"/>
    <n v="0.75786109400000001"/>
  </r>
  <r>
    <x v="6"/>
    <s v="FI20"/>
    <x v="1"/>
    <x v="3"/>
    <n v="100"/>
    <x v="1"/>
    <x v="0"/>
    <x v="1"/>
    <s v="TWh"/>
    <n v="0"/>
  </r>
  <r>
    <x v="7"/>
    <s v="FR10"/>
    <x v="1"/>
    <x v="3"/>
    <n v="100"/>
    <x v="1"/>
    <x v="0"/>
    <x v="1"/>
    <s v="TWh"/>
    <n v="0"/>
  </r>
  <r>
    <x v="7"/>
    <s v="FR21"/>
    <x v="1"/>
    <x v="3"/>
    <n v="100"/>
    <x v="1"/>
    <x v="0"/>
    <x v="1"/>
    <s v="TWh"/>
    <n v="0"/>
  </r>
  <r>
    <x v="7"/>
    <s v="FR22"/>
    <x v="1"/>
    <x v="3"/>
    <n v="100"/>
    <x v="1"/>
    <x v="0"/>
    <x v="1"/>
    <s v="TWh"/>
    <n v="0"/>
  </r>
  <r>
    <x v="7"/>
    <s v="FR23"/>
    <x v="1"/>
    <x v="3"/>
    <n v="100"/>
    <x v="1"/>
    <x v="0"/>
    <x v="1"/>
    <s v="TWh"/>
    <n v="0"/>
  </r>
  <r>
    <x v="7"/>
    <s v="FR24"/>
    <x v="1"/>
    <x v="3"/>
    <n v="100"/>
    <x v="1"/>
    <x v="0"/>
    <x v="1"/>
    <s v="TWh"/>
    <n v="0"/>
  </r>
  <r>
    <x v="7"/>
    <s v="FR25"/>
    <x v="1"/>
    <x v="3"/>
    <n v="100"/>
    <x v="1"/>
    <x v="0"/>
    <x v="1"/>
    <s v="TWh"/>
    <n v="0"/>
  </r>
  <r>
    <x v="7"/>
    <s v="FR26"/>
    <x v="1"/>
    <x v="3"/>
    <n v="100"/>
    <x v="1"/>
    <x v="0"/>
    <x v="1"/>
    <s v="TWh"/>
    <n v="0"/>
  </r>
  <r>
    <x v="7"/>
    <s v="FR30"/>
    <x v="1"/>
    <x v="3"/>
    <n v="100"/>
    <x v="1"/>
    <x v="0"/>
    <x v="1"/>
    <s v="TWh"/>
    <n v="0"/>
  </r>
  <r>
    <x v="7"/>
    <s v="FR41"/>
    <x v="1"/>
    <x v="3"/>
    <n v="100"/>
    <x v="1"/>
    <x v="0"/>
    <x v="1"/>
    <s v="TWh"/>
    <n v="26.132970316000002"/>
  </r>
  <r>
    <x v="7"/>
    <s v="FR42"/>
    <x v="1"/>
    <x v="3"/>
    <n v="100"/>
    <x v="1"/>
    <x v="0"/>
    <x v="1"/>
    <s v="TWh"/>
    <n v="8.4636028240000005"/>
  </r>
  <r>
    <x v="7"/>
    <s v="FR43"/>
    <x v="1"/>
    <x v="3"/>
    <n v="100"/>
    <x v="1"/>
    <x v="0"/>
    <x v="1"/>
    <s v="TWh"/>
    <n v="10.636315483000001"/>
  </r>
  <r>
    <x v="7"/>
    <s v="FR51"/>
    <x v="1"/>
    <x v="3"/>
    <n v="100"/>
    <x v="1"/>
    <x v="0"/>
    <x v="1"/>
    <s v="TWh"/>
    <n v="0"/>
  </r>
  <r>
    <x v="7"/>
    <s v="FR52"/>
    <x v="1"/>
    <x v="3"/>
    <n v="100"/>
    <x v="1"/>
    <x v="0"/>
    <x v="1"/>
    <s v="TWh"/>
    <n v="0"/>
  </r>
  <r>
    <x v="7"/>
    <s v="FR53"/>
    <x v="1"/>
    <x v="3"/>
    <n v="100"/>
    <x v="1"/>
    <x v="0"/>
    <x v="1"/>
    <s v="TWh"/>
    <n v="0"/>
  </r>
  <r>
    <x v="7"/>
    <s v="FR61"/>
    <x v="1"/>
    <x v="3"/>
    <n v="100"/>
    <x v="1"/>
    <x v="0"/>
    <x v="1"/>
    <s v="TWh"/>
    <n v="44.850124323999999"/>
  </r>
  <r>
    <x v="7"/>
    <s v="FR62"/>
    <x v="1"/>
    <x v="3"/>
    <n v="100"/>
    <x v="1"/>
    <x v="0"/>
    <x v="1"/>
    <s v="TWh"/>
    <n v="25.909116963999999"/>
  </r>
  <r>
    <x v="7"/>
    <s v="FR63"/>
    <x v="1"/>
    <x v="3"/>
    <n v="100"/>
    <x v="1"/>
    <x v="0"/>
    <x v="1"/>
    <s v="TWh"/>
    <n v="5.7057104609999998"/>
  </r>
  <r>
    <x v="7"/>
    <s v="FR71"/>
    <x v="1"/>
    <x v="3"/>
    <n v="100"/>
    <x v="1"/>
    <x v="0"/>
    <x v="1"/>
    <s v="TWh"/>
    <n v="11.876611765"/>
  </r>
  <r>
    <x v="7"/>
    <s v="FR72"/>
    <x v="1"/>
    <x v="3"/>
    <n v="100"/>
    <x v="1"/>
    <x v="0"/>
    <x v="1"/>
    <s v="TWh"/>
    <n v="0"/>
  </r>
  <r>
    <x v="7"/>
    <s v="FR81"/>
    <x v="1"/>
    <x v="3"/>
    <n v="100"/>
    <x v="1"/>
    <x v="0"/>
    <x v="1"/>
    <s v="TWh"/>
    <n v="0"/>
  </r>
  <r>
    <x v="7"/>
    <s v="FR82"/>
    <x v="1"/>
    <x v="3"/>
    <n v="100"/>
    <x v="1"/>
    <x v="0"/>
    <x v="1"/>
    <s v="TWh"/>
    <n v="7.4014387700000004"/>
  </r>
  <r>
    <x v="7"/>
    <s v="FR83"/>
    <x v="1"/>
    <x v="3"/>
    <n v="100"/>
    <x v="1"/>
    <x v="0"/>
    <x v="1"/>
    <s v="TWh"/>
    <n v="2.47170326"/>
  </r>
  <r>
    <x v="8"/>
    <s v="DEC0"/>
    <x v="1"/>
    <x v="3"/>
    <n v="100"/>
    <x v="1"/>
    <x v="0"/>
    <x v="1"/>
    <s v="TWh"/>
    <n v="0.29646908300000002"/>
  </r>
  <r>
    <x v="8"/>
    <s v="DE11"/>
    <x v="1"/>
    <x v="3"/>
    <n v="100"/>
    <x v="1"/>
    <x v="0"/>
    <x v="1"/>
    <s v="TWh"/>
    <n v="1.106176729"/>
  </r>
  <r>
    <x v="8"/>
    <s v="DE12"/>
    <x v="1"/>
    <x v="3"/>
    <n v="100"/>
    <x v="1"/>
    <x v="0"/>
    <x v="1"/>
    <s v="TWh"/>
    <n v="0.40993274299999999"/>
  </r>
  <r>
    <x v="8"/>
    <s v="DE13"/>
    <x v="1"/>
    <x v="3"/>
    <n v="100"/>
    <x v="1"/>
    <x v="0"/>
    <x v="1"/>
    <s v="TWh"/>
    <n v="1.0735526719999999"/>
  </r>
  <r>
    <x v="8"/>
    <s v="DE14"/>
    <x v="1"/>
    <x v="3"/>
    <n v="100"/>
    <x v="1"/>
    <x v="0"/>
    <x v="1"/>
    <s v="TWh"/>
    <n v="1.668254734"/>
  </r>
  <r>
    <x v="8"/>
    <s v="DE21"/>
    <x v="1"/>
    <x v="3"/>
    <n v="100"/>
    <x v="1"/>
    <x v="0"/>
    <x v="1"/>
    <s v="TWh"/>
    <n v="1.7182450149999999"/>
  </r>
  <r>
    <x v="8"/>
    <s v="DE22"/>
    <x v="1"/>
    <x v="3"/>
    <n v="100"/>
    <x v="1"/>
    <x v="0"/>
    <x v="1"/>
    <s v="TWh"/>
    <n v="1.2434020219999999"/>
  </r>
  <r>
    <x v="8"/>
    <s v="DE23"/>
    <x v="1"/>
    <x v="3"/>
    <n v="100"/>
    <x v="1"/>
    <x v="0"/>
    <x v="1"/>
    <s v="TWh"/>
    <n v="2.1096636979999999"/>
  </r>
  <r>
    <x v="8"/>
    <s v="DE24"/>
    <x v="1"/>
    <x v="3"/>
    <n v="100"/>
    <x v="1"/>
    <x v="0"/>
    <x v="1"/>
    <s v="TWh"/>
    <n v="0.75139403199999999"/>
  </r>
  <r>
    <x v="8"/>
    <s v="DE25"/>
    <x v="1"/>
    <x v="3"/>
    <n v="100"/>
    <x v="1"/>
    <x v="0"/>
    <x v="1"/>
    <s v="TWh"/>
    <n v="1.4832697260000001"/>
  </r>
  <r>
    <x v="8"/>
    <s v="DE26"/>
    <x v="1"/>
    <x v="3"/>
    <n v="100"/>
    <x v="1"/>
    <x v="0"/>
    <x v="1"/>
    <s v="TWh"/>
    <n v="2.7958000329999999"/>
  </r>
  <r>
    <x v="8"/>
    <s v="DE27"/>
    <x v="1"/>
    <x v="3"/>
    <n v="100"/>
    <x v="1"/>
    <x v="0"/>
    <x v="1"/>
    <s v="TWh"/>
    <n v="3.5523337829999999"/>
  </r>
  <r>
    <x v="8"/>
    <s v="DE30"/>
    <x v="1"/>
    <x v="3"/>
    <n v="100"/>
    <x v="1"/>
    <x v="0"/>
    <x v="1"/>
    <s v="TWh"/>
    <n v="0"/>
  </r>
  <r>
    <x v="8"/>
    <s v="DE40"/>
    <x v="1"/>
    <x v="3"/>
    <n v="100"/>
    <x v="1"/>
    <x v="0"/>
    <x v="1"/>
    <s v="TWh"/>
    <n v="5.9881234409999999"/>
  </r>
  <r>
    <x v="8"/>
    <s v="DE50"/>
    <x v="1"/>
    <x v="3"/>
    <n v="100"/>
    <x v="1"/>
    <x v="0"/>
    <x v="1"/>
    <s v="TWh"/>
    <n v="0"/>
  </r>
  <r>
    <x v="8"/>
    <s v="DE60"/>
    <x v="1"/>
    <x v="3"/>
    <n v="100"/>
    <x v="1"/>
    <x v="0"/>
    <x v="1"/>
    <s v="TWh"/>
    <n v="0"/>
  </r>
  <r>
    <x v="8"/>
    <s v="DE71"/>
    <x v="1"/>
    <x v="3"/>
    <n v="100"/>
    <x v="1"/>
    <x v="0"/>
    <x v="1"/>
    <s v="TWh"/>
    <n v="0.41287771699999998"/>
  </r>
  <r>
    <x v="8"/>
    <s v="DE72"/>
    <x v="1"/>
    <x v="3"/>
    <n v="100"/>
    <x v="1"/>
    <x v="0"/>
    <x v="1"/>
    <s v="TWh"/>
    <n v="1.079645685"/>
  </r>
  <r>
    <x v="8"/>
    <s v="DE73"/>
    <x v="1"/>
    <x v="3"/>
    <n v="100"/>
    <x v="1"/>
    <x v="0"/>
    <x v="1"/>
    <s v="TWh"/>
    <n v="1.849336785"/>
  </r>
  <r>
    <x v="8"/>
    <s v="DE80"/>
    <x v="1"/>
    <x v="3"/>
    <n v="100"/>
    <x v="1"/>
    <x v="0"/>
    <x v="1"/>
    <s v="TWh"/>
    <n v="0"/>
  </r>
  <r>
    <x v="8"/>
    <s v="DE91"/>
    <x v="1"/>
    <x v="3"/>
    <n v="100"/>
    <x v="1"/>
    <x v="0"/>
    <x v="1"/>
    <s v="TWh"/>
    <n v="2.0364074419999998"/>
  </r>
  <r>
    <x v="8"/>
    <s v="DE92"/>
    <x v="1"/>
    <x v="3"/>
    <n v="100"/>
    <x v="1"/>
    <x v="0"/>
    <x v="1"/>
    <s v="TWh"/>
    <n v="0.50166644599999999"/>
  </r>
  <r>
    <x v="8"/>
    <s v="DE93"/>
    <x v="1"/>
    <x v="3"/>
    <n v="100"/>
    <x v="1"/>
    <x v="0"/>
    <x v="1"/>
    <s v="TWh"/>
    <n v="1.678503493"/>
  </r>
  <r>
    <x v="8"/>
    <s v="DE94"/>
    <x v="1"/>
    <x v="3"/>
    <n v="100"/>
    <x v="1"/>
    <x v="0"/>
    <x v="1"/>
    <s v="TWh"/>
    <n v="0"/>
  </r>
  <r>
    <x v="8"/>
    <s v="DEA1"/>
    <x v="1"/>
    <x v="3"/>
    <n v="100"/>
    <x v="1"/>
    <x v="0"/>
    <x v="1"/>
    <s v="TWh"/>
    <n v="0"/>
  </r>
  <r>
    <x v="8"/>
    <s v="DEA2"/>
    <x v="1"/>
    <x v="3"/>
    <n v="100"/>
    <x v="1"/>
    <x v="0"/>
    <x v="1"/>
    <s v="TWh"/>
    <n v="0.60309037200000004"/>
  </r>
  <r>
    <x v="8"/>
    <s v="DEA3"/>
    <x v="1"/>
    <x v="3"/>
    <n v="100"/>
    <x v="1"/>
    <x v="0"/>
    <x v="1"/>
    <s v="TWh"/>
    <n v="0"/>
  </r>
  <r>
    <x v="8"/>
    <s v="DEA4"/>
    <x v="1"/>
    <x v="3"/>
    <n v="100"/>
    <x v="1"/>
    <x v="0"/>
    <x v="1"/>
    <s v="TWh"/>
    <n v="1.807897335"/>
  </r>
  <r>
    <x v="8"/>
    <s v="DEA5"/>
    <x v="1"/>
    <x v="3"/>
    <n v="100"/>
    <x v="1"/>
    <x v="0"/>
    <x v="1"/>
    <s v="TWh"/>
    <n v="0.92895638000000003"/>
  </r>
  <r>
    <x v="8"/>
    <s v="DEB1"/>
    <x v="1"/>
    <x v="3"/>
    <n v="100"/>
    <x v="1"/>
    <x v="0"/>
    <x v="1"/>
    <s v="TWh"/>
    <n v="1.075718875"/>
  </r>
  <r>
    <x v="8"/>
    <s v="DEB2"/>
    <x v="1"/>
    <x v="3"/>
    <n v="100"/>
    <x v="1"/>
    <x v="0"/>
    <x v="1"/>
    <s v="TWh"/>
    <n v="0.61472021600000004"/>
  </r>
  <r>
    <x v="8"/>
    <s v="DEB3"/>
    <x v="1"/>
    <x v="3"/>
    <n v="100"/>
    <x v="1"/>
    <x v="0"/>
    <x v="1"/>
    <s v="TWh"/>
    <n v="2.0169780089999998"/>
  </r>
  <r>
    <x v="8"/>
    <s v="DED2"/>
    <x v="1"/>
    <x v="3"/>
    <n v="100"/>
    <x v="1"/>
    <x v="0"/>
    <x v="1"/>
    <s v="TWh"/>
    <n v="1.4591167780000001"/>
  </r>
  <r>
    <x v="8"/>
    <s v="DED4"/>
    <x v="1"/>
    <x v="3"/>
    <n v="100"/>
    <x v="1"/>
    <x v="0"/>
    <x v="1"/>
    <s v="TWh"/>
    <n v="3.0285485849999998"/>
  </r>
  <r>
    <x v="8"/>
    <s v="DED5"/>
    <x v="1"/>
    <x v="3"/>
    <n v="100"/>
    <x v="1"/>
    <x v="0"/>
    <x v="1"/>
    <s v="TWh"/>
    <n v="0.32752757199999999"/>
  </r>
  <r>
    <x v="8"/>
    <s v="DEE0"/>
    <x v="1"/>
    <x v="3"/>
    <n v="100"/>
    <x v="1"/>
    <x v="0"/>
    <x v="1"/>
    <s v="TWh"/>
    <n v="6.3992605149999999"/>
  </r>
  <r>
    <x v="8"/>
    <s v="DEF0"/>
    <x v="1"/>
    <x v="3"/>
    <n v="100"/>
    <x v="1"/>
    <x v="0"/>
    <x v="1"/>
    <s v="TWh"/>
    <n v="0"/>
  </r>
  <r>
    <x v="8"/>
    <s v="DEG0"/>
    <x v="1"/>
    <x v="3"/>
    <n v="100"/>
    <x v="1"/>
    <x v="0"/>
    <x v="1"/>
    <s v="TWh"/>
    <n v="6.8459126250000004"/>
  </r>
  <r>
    <x v="9"/>
    <s v="EL30"/>
    <x v="1"/>
    <x v="3"/>
    <n v="100"/>
    <x v="1"/>
    <x v="0"/>
    <x v="1"/>
    <s v="TWh"/>
    <n v="3.0125382350000001"/>
  </r>
  <r>
    <x v="9"/>
    <s v="EL41"/>
    <x v="1"/>
    <x v="3"/>
    <n v="100"/>
    <x v="1"/>
    <x v="0"/>
    <x v="1"/>
    <s v="TWh"/>
    <n v="0"/>
  </r>
  <r>
    <x v="9"/>
    <s v="EL42"/>
    <x v="1"/>
    <x v="3"/>
    <n v="100"/>
    <x v="1"/>
    <x v="0"/>
    <x v="1"/>
    <s v="TWh"/>
    <n v="0"/>
  </r>
  <r>
    <x v="9"/>
    <s v="EL43"/>
    <x v="1"/>
    <x v="3"/>
    <n v="100"/>
    <x v="1"/>
    <x v="0"/>
    <x v="1"/>
    <s v="TWh"/>
    <n v="10.04957954"/>
  </r>
  <r>
    <x v="9"/>
    <s v="EL51"/>
    <x v="1"/>
    <x v="3"/>
    <n v="100"/>
    <x v="1"/>
    <x v="0"/>
    <x v="1"/>
    <s v="TWh"/>
    <n v="11.106305881999999"/>
  </r>
  <r>
    <x v="9"/>
    <s v="EL52"/>
    <x v="1"/>
    <x v="3"/>
    <n v="100"/>
    <x v="1"/>
    <x v="0"/>
    <x v="1"/>
    <s v="TWh"/>
    <n v="26.253346411999999"/>
  </r>
  <r>
    <x v="9"/>
    <s v="EL53"/>
    <x v="1"/>
    <x v="3"/>
    <n v="100"/>
    <x v="1"/>
    <x v="0"/>
    <x v="1"/>
    <s v="TWh"/>
    <n v="11.223049517"/>
  </r>
  <r>
    <x v="9"/>
    <s v="EL54"/>
    <x v="1"/>
    <x v="3"/>
    <n v="100"/>
    <x v="1"/>
    <x v="0"/>
    <x v="1"/>
    <s v="TWh"/>
    <n v="4.8613545929999997"/>
  </r>
  <r>
    <x v="9"/>
    <s v="EL61"/>
    <x v="1"/>
    <x v="3"/>
    <n v="100"/>
    <x v="1"/>
    <x v="0"/>
    <x v="1"/>
    <s v="TWh"/>
    <n v="26.160870378999999"/>
  </r>
  <r>
    <x v="9"/>
    <s v="EL62"/>
    <x v="1"/>
    <x v="3"/>
    <n v="100"/>
    <x v="1"/>
    <x v="0"/>
    <x v="1"/>
    <s v="TWh"/>
    <n v="2.3774761249999998"/>
  </r>
  <r>
    <x v="9"/>
    <s v="EL63"/>
    <x v="1"/>
    <x v="3"/>
    <n v="100"/>
    <x v="1"/>
    <x v="0"/>
    <x v="1"/>
    <s v="TWh"/>
    <n v="13.973022178000001"/>
  </r>
  <r>
    <x v="9"/>
    <s v="EL64"/>
    <x v="1"/>
    <x v="3"/>
    <n v="100"/>
    <x v="1"/>
    <x v="0"/>
    <x v="1"/>
    <s v="TWh"/>
    <n v="18.001958087999999"/>
  </r>
  <r>
    <x v="9"/>
    <s v="EL65"/>
    <x v="1"/>
    <x v="3"/>
    <n v="100"/>
    <x v="1"/>
    <x v="0"/>
    <x v="1"/>
    <s v="TWh"/>
    <n v="19.746843529"/>
  </r>
  <r>
    <x v="24"/>
    <s v="HU10"/>
    <x v="1"/>
    <x v="3"/>
    <n v="100"/>
    <x v="1"/>
    <x v="0"/>
    <x v="1"/>
    <s v="TWh"/>
    <n v="7.4967682790000003"/>
  </r>
  <r>
    <x v="24"/>
    <s v="HU21"/>
    <x v="1"/>
    <x v="3"/>
    <n v="100"/>
    <x v="1"/>
    <x v="0"/>
    <x v="1"/>
    <s v="TWh"/>
    <n v="0"/>
  </r>
  <r>
    <x v="24"/>
    <s v="HU22"/>
    <x v="1"/>
    <x v="3"/>
    <n v="100"/>
    <x v="1"/>
    <x v="0"/>
    <x v="1"/>
    <s v="TWh"/>
    <n v="0.27038884299999999"/>
  </r>
  <r>
    <x v="24"/>
    <s v="HU23"/>
    <x v="1"/>
    <x v="3"/>
    <n v="100"/>
    <x v="1"/>
    <x v="0"/>
    <x v="1"/>
    <s v="TWh"/>
    <n v="3.336621638"/>
  </r>
  <r>
    <x v="24"/>
    <s v="HU31"/>
    <x v="1"/>
    <x v="3"/>
    <n v="100"/>
    <x v="1"/>
    <x v="0"/>
    <x v="1"/>
    <s v="TWh"/>
    <n v="13.969526374999999"/>
  </r>
  <r>
    <x v="24"/>
    <s v="HU32"/>
    <x v="1"/>
    <x v="3"/>
    <n v="100"/>
    <x v="1"/>
    <x v="0"/>
    <x v="1"/>
    <s v="TWh"/>
    <n v="50.317749176"/>
  </r>
  <r>
    <x v="24"/>
    <s v="HU33"/>
    <x v="1"/>
    <x v="3"/>
    <n v="100"/>
    <x v="1"/>
    <x v="0"/>
    <x v="1"/>
    <s v="TWh"/>
    <n v="46.901396247000001"/>
  </r>
  <r>
    <x v="10"/>
    <s v="IE01"/>
    <x v="1"/>
    <x v="3"/>
    <n v="100"/>
    <x v="1"/>
    <x v="0"/>
    <x v="1"/>
    <s v="TWh"/>
    <n v="0"/>
  </r>
  <r>
    <x v="10"/>
    <s v="IE02"/>
    <x v="1"/>
    <x v="3"/>
    <n v="100"/>
    <x v="1"/>
    <x v="0"/>
    <x v="1"/>
    <s v="TWh"/>
    <n v="0"/>
  </r>
  <r>
    <x v="11"/>
    <s v="ITC1"/>
    <x v="1"/>
    <x v="3"/>
    <n v="100"/>
    <x v="1"/>
    <x v="0"/>
    <x v="1"/>
    <s v="TWh"/>
    <n v="3.9118833180000001"/>
  </r>
  <r>
    <x v="11"/>
    <s v="ITC2"/>
    <x v="1"/>
    <x v="3"/>
    <n v="100"/>
    <x v="1"/>
    <x v="0"/>
    <x v="1"/>
    <s v="TWh"/>
    <n v="0.76253483700000002"/>
  </r>
  <r>
    <x v="11"/>
    <s v="ITC3"/>
    <x v="1"/>
    <x v="3"/>
    <n v="100"/>
    <x v="1"/>
    <x v="0"/>
    <x v="1"/>
    <s v="TWh"/>
    <n v="0.32324327000000003"/>
  </r>
  <r>
    <x v="11"/>
    <s v="ITC4"/>
    <x v="1"/>
    <x v="3"/>
    <n v="100"/>
    <x v="1"/>
    <x v="0"/>
    <x v="1"/>
    <s v="TWh"/>
    <n v="1.699955294"/>
  </r>
  <r>
    <x v="11"/>
    <s v="ITF1"/>
    <x v="1"/>
    <x v="3"/>
    <n v="100"/>
    <x v="1"/>
    <x v="0"/>
    <x v="1"/>
    <s v="TWh"/>
    <n v="4.4738959249999999"/>
  </r>
  <r>
    <x v="11"/>
    <s v="ITF2"/>
    <x v="1"/>
    <x v="3"/>
    <n v="100"/>
    <x v="1"/>
    <x v="0"/>
    <x v="1"/>
    <s v="TWh"/>
    <n v="3.69684714"/>
  </r>
  <r>
    <x v="11"/>
    <s v="ITF3"/>
    <x v="1"/>
    <x v="3"/>
    <n v="100"/>
    <x v="1"/>
    <x v="0"/>
    <x v="1"/>
    <s v="TWh"/>
    <n v="6.0331457779999997"/>
  </r>
  <r>
    <x v="11"/>
    <s v="ITF4"/>
    <x v="1"/>
    <x v="3"/>
    <n v="100"/>
    <x v="1"/>
    <x v="0"/>
    <x v="1"/>
    <s v="TWh"/>
    <n v="8.6928990440000007"/>
  </r>
  <r>
    <x v="11"/>
    <s v="ITF5"/>
    <x v="1"/>
    <x v="3"/>
    <n v="100"/>
    <x v="1"/>
    <x v="0"/>
    <x v="1"/>
    <s v="TWh"/>
    <n v="10.911352941000001"/>
  </r>
  <r>
    <x v="11"/>
    <s v="ITF6"/>
    <x v="1"/>
    <x v="3"/>
    <n v="100"/>
    <x v="1"/>
    <x v="0"/>
    <x v="1"/>
    <s v="TWh"/>
    <n v="10.060460646999999"/>
  </r>
  <r>
    <x v="11"/>
    <s v="ITG1"/>
    <x v="1"/>
    <x v="3"/>
    <n v="100"/>
    <x v="1"/>
    <x v="0"/>
    <x v="1"/>
    <s v="TWh"/>
    <n v="40.115240247999999"/>
  </r>
  <r>
    <x v="11"/>
    <s v="ITG2"/>
    <x v="1"/>
    <x v="3"/>
    <n v="100"/>
    <x v="1"/>
    <x v="0"/>
    <x v="1"/>
    <s v="TWh"/>
    <n v="28.329659647"/>
  </r>
  <r>
    <x v="11"/>
    <s v="ITH1"/>
    <x v="1"/>
    <x v="3"/>
    <n v="100"/>
    <x v="1"/>
    <x v="0"/>
    <x v="1"/>
    <s v="TWh"/>
    <n v="0.78607584600000002"/>
  </r>
  <r>
    <x v="11"/>
    <s v="ITH2"/>
    <x v="1"/>
    <x v="3"/>
    <n v="100"/>
    <x v="1"/>
    <x v="0"/>
    <x v="1"/>
    <s v="TWh"/>
    <n v="0.63488957000000001"/>
  </r>
  <r>
    <x v="11"/>
    <s v="ITH3"/>
    <x v="1"/>
    <x v="3"/>
    <n v="100"/>
    <x v="1"/>
    <x v="0"/>
    <x v="1"/>
    <s v="TWh"/>
    <n v="4.7420946629999996"/>
  </r>
  <r>
    <x v="11"/>
    <s v="ITH4"/>
    <x v="1"/>
    <x v="3"/>
    <n v="100"/>
    <x v="1"/>
    <x v="0"/>
    <x v="1"/>
    <s v="TWh"/>
    <n v="0.49098024000000001"/>
  </r>
  <r>
    <x v="11"/>
    <s v="ITH5"/>
    <x v="1"/>
    <x v="3"/>
    <n v="100"/>
    <x v="1"/>
    <x v="0"/>
    <x v="1"/>
    <s v="TWh"/>
    <n v="7.5164793530000003"/>
  </r>
  <r>
    <x v="11"/>
    <s v="ITI1"/>
    <x v="1"/>
    <x v="3"/>
    <n v="100"/>
    <x v="1"/>
    <x v="0"/>
    <x v="1"/>
    <s v="TWh"/>
    <n v="15.988137387"/>
  </r>
  <r>
    <x v="11"/>
    <s v="ITI2"/>
    <x v="1"/>
    <x v="3"/>
    <n v="100"/>
    <x v="1"/>
    <x v="0"/>
    <x v="1"/>
    <s v="TWh"/>
    <n v="6.6104688380000001"/>
  </r>
  <r>
    <x v="11"/>
    <s v="ITI3"/>
    <x v="1"/>
    <x v="3"/>
    <n v="100"/>
    <x v="1"/>
    <x v="0"/>
    <x v="1"/>
    <s v="TWh"/>
    <n v="7.8759651650000002"/>
  </r>
  <r>
    <x v="11"/>
    <s v="ITI4"/>
    <x v="1"/>
    <x v="3"/>
    <n v="100"/>
    <x v="1"/>
    <x v="0"/>
    <x v="1"/>
    <s v="TWh"/>
    <n v="9.7965871010000001"/>
  </r>
  <r>
    <x v="11"/>
    <s v="SM00"/>
    <x v="1"/>
    <x v="3"/>
    <n v="100"/>
    <x v="1"/>
    <x v="0"/>
    <x v="1"/>
    <s v="TWh"/>
    <n v="8.7042837999999997E-2"/>
  </r>
  <r>
    <x v="12"/>
    <s v="LV00"/>
    <x v="1"/>
    <x v="3"/>
    <n v="100"/>
    <x v="1"/>
    <x v="0"/>
    <x v="1"/>
    <s v="TWh"/>
    <n v="0"/>
  </r>
  <r>
    <x v="13"/>
    <s v="LT00"/>
    <x v="1"/>
    <x v="3"/>
    <n v="100"/>
    <x v="1"/>
    <x v="0"/>
    <x v="1"/>
    <s v="TWh"/>
    <n v="0"/>
  </r>
  <r>
    <x v="25"/>
    <s v="LU00"/>
    <x v="1"/>
    <x v="3"/>
    <n v="100"/>
    <x v="1"/>
    <x v="0"/>
    <x v="1"/>
    <s v="TWh"/>
    <n v="1.8260992941176477"/>
  </r>
  <r>
    <x v="14"/>
    <s v="MT00"/>
    <x v="1"/>
    <x v="3"/>
    <n v="100"/>
    <x v="1"/>
    <x v="0"/>
    <x v="1"/>
    <s v="TWh"/>
    <n v="0"/>
  </r>
  <r>
    <x v="15"/>
    <s v="NL11"/>
    <x v="1"/>
    <x v="3"/>
    <n v="100"/>
    <x v="1"/>
    <x v="0"/>
    <x v="1"/>
    <s v="TWh"/>
    <n v="0"/>
  </r>
  <r>
    <x v="15"/>
    <s v="NL12"/>
    <x v="1"/>
    <x v="3"/>
    <n v="100"/>
    <x v="1"/>
    <x v="0"/>
    <x v="1"/>
    <s v="TWh"/>
    <n v="0"/>
  </r>
  <r>
    <x v="15"/>
    <s v="NL13"/>
    <x v="1"/>
    <x v="3"/>
    <n v="100"/>
    <x v="1"/>
    <x v="0"/>
    <x v="1"/>
    <s v="TWh"/>
    <n v="0"/>
  </r>
  <r>
    <x v="15"/>
    <s v="NL21"/>
    <x v="1"/>
    <x v="3"/>
    <n v="100"/>
    <x v="1"/>
    <x v="0"/>
    <x v="1"/>
    <s v="TWh"/>
    <n v="0"/>
  </r>
  <r>
    <x v="15"/>
    <s v="NL22"/>
    <x v="1"/>
    <x v="3"/>
    <n v="100"/>
    <x v="1"/>
    <x v="0"/>
    <x v="1"/>
    <s v="TWh"/>
    <n v="0"/>
  </r>
  <r>
    <x v="15"/>
    <s v="NL23"/>
    <x v="1"/>
    <x v="3"/>
    <n v="100"/>
    <x v="1"/>
    <x v="0"/>
    <x v="1"/>
    <s v="TWh"/>
    <n v="0"/>
  </r>
  <r>
    <x v="15"/>
    <s v="NL31"/>
    <x v="1"/>
    <x v="3"/>
    <n v="100"/>
    <x v="1"/>
    <x v="0"/>
    <x v="1"/>
    <s v="TWh"/>
    <n v="0"/>
  </r>
  <r>
    <x v="15"/>
    <s v="NL32"/>
    <x v="1"/>
    <x v="3"/>
    <n v="100"/>
    <x v="1"/>
    <x v="0"/>
    <x v="1"/>
    <s v="TWh"/>
    <n v="0"/>
  </r>
  <r>
    <x v="15"/>
    <s v="NL33"/>
    <x v="1"/>
    <x v="3"/>
    <n v="100"/>
    <x v="1"/>
    <x v="0"/>
    <x v="1"/>
    <s v="TWh"/>
    <n v="0"/>
  </r>
  <r>
    <x v="15"/>
    <s v="NL34"/>
    <x v="1"/>
    <x v="3"/>
    <n v="100"/>
    <x v="1"/>
    <x v="0"/>
    <x v="1"/>
    <s v="TWh"/>
    <n v="0"/>
  </r>
  <r>
    <x v="15"/>
    <s v="NL41"/>
    <x v="1"/>
    <x v="3"/>
    <n v="100"/>
    <x v="1"/>
    <x v="0"/>
    <x v="1"/>
    <s v="TWh"/>
    <n v="0"/>
  </r>
  <r>
    <x v="15"/>
    <s v="NL42"/>
    <x v="1"/>
    <x v="3"/>
    <n v="100"/>
    <x v="1"/>
    <x v="0"/>
    <x v="1"/>
    <s v="TWh"/>
    <n v="0"/>
  </r>
  <r>
    <x v="16"/>
    <s v="PL11"/>
    <x v="1"/>
    <x v="3"/>
    <n v="100"/>
    <x v="1"/>
    <x v="0"/>
    <x v="1"/>
    <s v="TWh"/>
    <n v="0"/>
  </r>
  <r>
    <x v="16"/>
    <s v="PL12"/>
    <x v="1"/>
    <x v="3"/>
    <n v="100"/>
    <x v="1"/>
    <x v="0"/>
    <x v="1"/>
    <s v="TWh"/>
    <n v="0"/>
  </r>
  <r>
    <x v="16"/>
    <s v="PL21"/>
    <x v="1"/>
    <x v="3"/>
    <n v="100"/>
    <x v="1"/>
    <x v="0"/>
    <x v="1"/>
    <s v="TWh"/>
    <n v="1.0911352940000001"/>
  </r>
  <r>
    <x v="16"/>
    <s v="PL22"/>
    <x v="1"/>
    <x v="3"/>
    <n v="100"/>
    <x v="1"/>
    <x v="0"/>
    <x v="1"/>
    <s v="TWh"/>
    <n v="0.13068985999999999"/>
  </r>
  <r>
    <x v="16"/>
    <s v="PL31"/>
    <x v="1"/>
    <x v="3"/>
    <n v="100"/>
    <x v="1"/>
    <x v="0"/>
    <x v="1"/>
    <s v="TWh"/>
    <n v="0"/>
  </r>
  <r>
    <x v="16"/>
    <s v="PL32"/>
    <x v="1"/>
    <x v="3"/>
    <n v="100"/>
    <x v="1"/>
    <x v="0"/>
    <x v="1"/>
    <s v="TWh"/>
    <n v="2.0058195140000001"/>
  </r>
  <r>
    <x v="16"/>
    <s v="PL33"/>
    <x v="1"/>
    <x v="3"/>
    <n v="100"/>
    <x v="1"/>
    <x v="0"/>
    <x v="1"/>
    <s v="TWh"/>
    <n v="0.25600895099999998"/>
  </r>
  <r>
    <x v="16"/>
    <s v="PL34"/>
    <x v="1"/>
    <x v="3"/>
    <n v="100"/>
    <x v="1"/>
    <x v="0"/>
    <x v="1"/>
    <s v="TWh"/>
    <n v="0"/>
  </r>
  <r>
    <x v="16"/>
    <s v="PL41"/>
    <x v="1"/>
    <x v="3"/>
    <n v="100"/>
    <x v="1"/>
    <x v="0"/>
    <x v="1"/>
    <s v="TWh"/>
    <n v="0"/>
  </r>
  <r>
    <x v="16"/>
    <s v="PL42"/>
    <x v="1"/>
    <x v="3"/>
    <n v="100"/>
    <x v="1"/>
    <x v="0"/>
    <x v="1"/>
    <s v="TWh"/>
    <n v="0"/>
  </r>
  <r>
    <x v="16"/>
    <s v="PL43"/>
    <x v="1"/>
    <x v="3"/>
    <n v="100"/>
    <x v="1"/>
    <x v="0"/>
    <x v="1"/>
    <s v="TWh"/>
    <n v="2.2765951759999998"/>
  </r>
  <r>
    <x v="16"/>
    <s v="PL51"/>
    <x v="1"/>
    <x v="3"/>
    <n v="100"/>
    <x v="1"/>
    <x v="0"/>
    <x v="1"/>
    <s v="TWh"/>
    <n v="0"/>
  </r>
  <r>
    <x v="16"/>
    <s v="PL52"/>
    <x v="1"/>
    <x v="3"/>
    <n v="100"/>
    <x v="1"/>
    <x v="0"/>
    <x v="1"/>
    <s v="TWh"/>
    <n v="0"/>
  </r>
  <r>
    <x v="16"/>
    <s v="PL61"/>
    <x v="1"/>
    <x v="3"/>
    <n v="100"/>
    <x v="1"/>
    <x v="0"/>
    <x v="1"/>
    <s v="TWh"/>
    <n v="0"/>
  </r>
  <r>
    <x v="16"/>
    <s v="PL62"/>
    <x v="1"/>
    <x v="3"/>
    <n v="100"/>
    <x v="1"/>
    <x v="0"/>
    <x v="1"/>
    <s v="TWh"/>
    <n v="0"/>
  </r>
  <r>
    <x v="16"/>
    <s v="PL63"/>
    <x v="1"/>
    <x v="3"/>
    <n v="100"/>
    <x v="1"/>
    <x v="0"/>
    <x v="1"/>
    <s v="TWh"/>
    <n v="0"/>
  </r>
  <r>
    <x v="17"/>
    <s v="PT11"/>
    <x v="1"/>
    <x v="3"/>
    <n v="100"/>
    <x v="1"/>
    <x v="0"/>
    <x v="1"/>
    <s v="TWh"/>
    <n v="9.9381684709999991"/>
  </r>
  <r>
    <x v="17"/>
    <s v="PT15"/>
    <x v="1"/>
    <x v="3"/>
    <n v="100"/>
    <x v="1"/>
    <x v="0"/>
    <x v="1"/>
    <s v="TWh"/>
    <n v="1.6192599430000001"/>
  </r>
  <r>
    <x v="17"/>
    <s v="PT16"/>
    <x v="1"/>
    <x v="3"/>
    <n v="100"/>
    <x v="1"/>
    <x v="0"/>
    <x v="1"/>
    <s v="TWh"/>
    <n v="15.611546549"/>
  </r>
  <r>
    <x v="17"/>
    <s v="PT17"/>
    <x v="1"/>
    <x v="3"/>
    <n v="100"/>
    <x v="1"/>
    <x v="0"/>
    <x v="1"/>
    <s v="TWh"/>
    <n v="0.22932570099999999"/>
  </r>
  <r>
    <x v="17"/>
    <s v="PT18"/>
    <x v="1"/>
    <x v="3"/>
    <n v="100"/>
    <x v="1"/>
    <x v="0"/>
    <x v="1"/>
    <s v="TWh"/>
    <n v="68.628450823999998"/>
  </r>
  <r>
    <x v="18"/>
    <s v="RO11"/>
    <x v="1"/>
    <x v="3"/>
    <n v="100"/>
    <x v="1"/>
    <x v="0"/>
    <x v="1"/>
    <s v="TWh"/>
    <n v="35.253068694"/>
  </r>
  <r>
    <x v="18"/>
    <s v="RO12"/>
    <x v="1"/>
    <x v="3"/>
    <n v="100"/>
    <x v="1"/>
    <x v="0"/>
    <x v="1"/>
    <s v="TWh"/>
    <n v="22.596144758000001"/>
  </r>
  <r>
    <x v="18"/>
    <s v="RO21"/>
    <x v="1"/>
    <x v="3"/>
    <n v="100"/>
    <x v="1"/>
    <x v="0"/>
    <x v="1"/>
    <s v="TWh"/>
    <n v="44.115905511000001"/>
  </r>
  <r>
    <x v="18"/>
    <s v="RO22"/>
    <x v="1"/>
    <x v="3"/>
    <n v="100"/>
    <x v="1"/>
    <x v="0"/>
    <x v="1"/>
    <s v="TWh"/>
    <n v="38.912757611000004"/>
  </r>
  <r>
    <x v="18"/>
    <s v="RO31"/>
    <x v="1"/>
    <x v="3"/>
    <n v="100"/>
    <x v="1"/>
    <x v="0"/>
    <x v="1"/>
    <s v="TWh"/>
    <n v="83.778447627000006"/>
  </r>
  <r>
    <x v="18"/>
    <s v="RO32"/>
    <x v="1"/>
    <x v="3"/>
    <n v="100"/>
    <x v="1"/>
    <x v="0"/>
    <x v="1"/>
    <s v="TWh"/>
    <n v="4.0858113420000004"/>
  </r>
  <r>
    <x v="18"/>
    <s v="RO41"/>
    <x v="1"/>
    <x v="3"/>
    <n v="100"/>
    <x v="1"/>
    <x v="0"/>
    <x v="1"/>
    <s v="TWh"/>
    <n v="56.675970067999998"/>
  </r>
  <r>
    <x v="18"/>
    <s v="RO42"/>
    <x v="1"/>
    <x v="3"/>
    <n v="100"/>
    <x v="1"/>
    <x v="0"/>
    <x v="1"/>
    <s v="TWh"/>
    <n v="48.311634028999997"/>
  </r>
  <r>
    <x v="26"/>
    <s v="SK01"/>
    <x v="1"/>
    <x v="3"/>
    <n v="100"/>
    <x v="1"/>
    <x v="0"/>
    <x v="1"/>
    <s v="TWh"/>
    <n v="0"/>
  </r>
  <r>
    <x v="26"/>
    <s v="SK02"/>
    <x v="1"/>
    <x v="3"/>
    <n v="100"/>
    <x v="1"/>
    <x v="0"/>
    <x v="1"/>
    <s v="TWh"/>
    <n v="5.1150799410000003"/>
  </r>
  <r>
    <x v="26"/>
    <s v="SK03"/>
    <x v="1"/>
    <x v="3"/>
    <n v="100"/>
    <x v="1"/>
    <x v="0"/>
    <x v="1"/>
    <s v="TWh"/>
    <n v="7.3644378780000004"/>
  </r>
  <r>
    <x v="26"/>
    <s v="SK04"/>
    <x v="1"/>
    <x v="3"/>
    <n v="100"/>
    <x v="1"/>
    <x v="0"/>
    <x v="1"/>
    <s v="TWh"/>
    <n v="11.902401371"/>
  </r>
  <r>
    <x v="27"/>
    <s v="SI03"/>
    <x v="1"/>
    <x v="3"/>
    <n v="100"/>
    <x v="1"/>
    <x v="0"/>
    <x v="1"/>
    <s v="TWh"/>
    <n v="6.1859222640000002"/>
  </r>
  <r>
    <x v="27"/>
    <s v="SI04"/>
    <x v="1"/>
    <x v="3"/>
    <n v="100"/>
    <x v="1"/>
    <x v="0"/>
    <x v="1"/>
    <s v="TWh"/>
    <n v="0.41980756499999999"/>
  </r>
  <r>
    <x v="19"/>
    <s v="AD00"/>
    <x v="1"/>
    <x v="3"/>
    <n v="100"/>
    <x v="1"/>
    <x v="0"/>
    <x v="1"/>
    <s v="TWh"/>
    <n v="0.16008186699999999"/>
  </r>
  <r>
    <x v="19"/>
    <s v="ES11"/>
    <x v="1"/>
    <x v="3"/>
    <n v="100"/>
    <x v="1"/>
    <x v="0"/>
    <x v="1"/>
    <s v="TWh"/>
    <n v="8.9050819469999993"/>
  </r>
  <r>
    <x v="19"/>
    <s v="ES12"/>
    <x v="1"/>
    <x v="3"/>
    <n v="100"/>
    <x v="1"/>
    <x v="0"/>
    <x v="1"/>
    <s v="TWh"/>
    <n v="2.6517700190000002"/>
  </r>
  <r>
    <x v="19"/>
    <s v="ES13"/>
    <x v="1"/>
    <x v="3"/>
    <n v="100"/>
    <x v="1"/>
    <x v="0"/>
    <x v="1"/>
    <s v="TWh"/>
    <n v="1.293836317"/>
  </r>
  <r>
    <x v="19"/>
    <s v="ES21"/>
    <x v="1"/>
    <x v="3"/>
    <n v="100"/>
    <x v="1"/>
    <x v="0"/>
    <x v="1"/>
    <s v="TWh"/>
    <n v="2.1269208919999998"/>
  </r>
  <r>
    <x v="19"/>
    <s v="ES22"/>
    <x v="1"/>
    <x v="3"/>
    <n v="100"/>
    <x v="1"/>
    <x v="0"/>
    <x v="1"/>
    <s v="TWh"/>
    <n v="5.172791148"/>
  </r>
  <r>
    <x v="19"/>
    <s v="ES23"/>
    <x v="1"/>
    <x v="3"/>
    <n v="100"/>
    <x v="1"/>
    <x v="0"/>
    <x v="1"/>
    <s v="TWh"/>
    <n v="2.7615953310000001"/>
  </r>
  <r>
    <x v="19"/>
    <s v="ES24"/>
    <x v="1"/>
    <x v="3"/>
    <n v="100"/>
    <x v="1"/>
    <x v="0"/>
    <x v="1"/>
    <s v="TWh"/>
    <n v="27.903359314999999"/>
  </r>
  <r>
    <x v="19"/>
    <s v="ES30"/>
    <x v="1"/>
    <x v="3"/>
    <n v="100"/>
    <x v="1"/>
    <x v="0"/>
    <x v="1"/>
    <s v="TWh"/>
    <n v="7.55220571"/>
  </r>
  <r>
    <x v="19"/>
    <s v="ES41"/>
    <x v="1"/>
    <x v="3"/>
    <n v="100"/>
    <x v="1"/>
    <x v="0"/>
    <x v="1"/>
    <s v="TWh"/>
    <n v="72.676206352999998"/>
  </r>
  <r>
    <x v="19"/>
    <s v="ES42"/>
    <x v="1"/>
    <x v="3"/>
    <n v="100"/>
    <x v="1"/>
    <x v="0"/>
    <x v="1"/>
    <s v="TWh"/>
    <n v="123.589597442"/>
  </r>
  <r>
    <x v="19"/>
    <s v="ES43"/>
    <x v="1"/>
    <x v="3"/>
    <n v="100"/>
    <x v="1"/>
    <x v="0"/>
    <x v="1"/>
    <s v="TWh"/>
    <n v="111.62066604"/>
  </r>
  <r>
    <x v="19"/>
    <s v="ES51"/>
    <x v="1"/>
    <x v="3"/>
    <n v="100"/>
    <x v="1"/>
    <x v="0"/>
    <x v="1"/>
    <s v="TWh"/>
    <n v="32.387226472999998"/>
  </r>
  <r>
    <x v="19"/>
    <s v="ES52"/>
    <x v="1"/>
    <x v="3"/>
    <n v="100"/>
    <x v="1"/>
    <x v="0"/>
    <x v="1"/>
    <s v="TWh"/>
    <n v="28.506070588"/>
  </r>
  <r>
    <x v="19"/>
    <s v="ES53"/>
    <x v="1"/>
    <x v="3"/>
    <n v="100"/>
    <x v="1"/>
    <x v="0"/>
    <x v="1"/>
    <s v="TWh"/>
    <n v="5.6532843330000002"/>
  </r>
  <r>
    <x v="19"/>
    <s v="ES61"/>
    <x v="1"/>
    <x v="3"/>
    <n v="100"/>
    <x v="1"/>
    <x v="0"/>
    <x v="1"/>
    <s v="TWh"/>
    <n v="143.45616062600001"/>
  </r>
  <r>
    <x v="19"/>
    <s v="ES62"/>
    <x v="1"/>
    <x v="3"/>
    <n v="100"/>
    <x v="1"/>
    <x v="0"/>
    <x v="1"/>
    <s v="TWh"/>
    <n v="27.448776785"/>
  </r>
  <r>
    <x v="20"/>
    <s v="SE11"/>
    <x v="1"/>
    <x v="3"/>
    <n v="100"/>
    <x v="1"/>
    <x v="0"/>
    <x v="1"/>
    <s v="TWh"/>
    <n v="0"/>
  </r>
  <r>
    <x v="20"/>
    <s v="SE12"/>
    <x v="1"/>
    <x v="3"/>
    <n v="100"/>
    <x v="1"/>
    <x v="0"/>
    <x v="1"/>
    <s v="TWh"/>
    <n v="0"/>
  </r>
  <r>
    <x v="20"/>
    <s v="SE21"/>
    <x v="1"/>
    <x v="3"/>
    <n v="100"/>
    <x v="1"/>
    <x v="0"/>
    <x v="1"/>
    <s v="TWh"/>
    <n v="1.59597462"/>
  </r>
  <r>
    <x v="20"/>
    <s v="SE22"/>
    <x v="1"/>
    <x v="3"/>
    <n v="100"/>
    <x v="1"/>
    <x v="0"/>
    <x v="1"/>
    <s v="TWh"/>
    <n v="0"/>
  </r>
  <r>
    <x v="20"/>
    <s v="SE23"/>
    <x v="1"/>
    <x v="3"/>
    <n v="100"/>
    <x v="1"/>
    <x v="0"/>
    <x v="1"/>
    <s v="TWh"/>
    <n v="0"/>
  </r>
  <r>
    <x v="20"/>
    <s v="SE31"/>
    <x v="1"/>
    <x v="3"/>
    <n v="100"/>
    <x v="1"/>
    <x v="0"/>
    <x v="1"/>
    <s v="TWh"/>
    <n v="4.3446302120000002"/>
  </r>
  <r>
    <x v="20"/>
    <s v="SE32"/>
    <x v="1"/>
    <x v="3"/>
    <n v="100"/>
    <x v="1"/>
    <x v="0"/>
    <x v="1"/>
    <s v="TWh"/>
    <n v="0"/>
  </r>
  <r>
    <x v="20"/>
    <s v="SE33"/>
    <x v="1"/>
    <x v="3"/>
    <n v="100"/>
    <x v="1"/>
    <x v="0"/>
    <x v="1"/>
    <s v="TWh"/>
    <n v="0"/>
  </r>
  <r>
    <x v="21"/>
    <s v="UKC1"/>
    <x v="1"/>
    <x v="3"/>
    <n v="100"/>
    <x v="1"/>
    <x v="0"/>
    <x v="1"/>
    <s v="TWh"/>
    <n v="0"/>
  </r>
  <r>
    <x v="21"/>
    <s v="UKC2"/>
    <x v="1"/>
    <x v="3"/>
    <n v="100"/>
    <x v="1"/>
    <x v="0"/>
    <x v="1"/>
    <s v="TWh"/>
    <n v="0"/>
  </r>
  <r>
    <x v="21"/>
    <s v="UKD1"/>
    <x v="1"/>
    <x v="3"/>
    <n v="100"/>
    <x v="1"/>
    <x v="0"/>
    <x v="1"/>
    <s v="TWh"/>
    <n v="0"/>
  </r>
  <r>
    <x v="21"/>
    <s v="UKD3"/>
    <x v="1"/>
    <x v="3"/>
    <n v="100"/>
    <x v="1"/>
    <x v="0"/>
    <x v="1"/>
    <s v="TWh"/>
    <n v="0"/>
  </r>
  <r>
    <x v="21"/>
    <s v="UKD4"/>
    <x v="1"/>
    <x v="3"/>
    <n v="100"/>
    <x v="1"/>
    <x v="0"/>
    <x v="1"/>
    <s v="TWh"/>
    <n v="0"/>
  </r>
  <r>
    <x v="21"/>
    <s v="UKD6"/>
    <x v="1"/>
    <x v="3"/>
    <n v="100"/>
    <x v="1"/>
    <x v="0"/>
    <x v="1"/>
    <s v="TWh"/>
    <n v="0"/>
  </r>
  <r>
    <x v="21"/>
    <s v="UKD7"/>
    <x v="1"/>
    <x v="3"/>
    <n v="100"/>
    <x v="1"/>
    <x v="0"/>
    <x v="1"/>
    <s v="TWh"/>
    <n v="0"/>
  </r>
  <r>
    <x v="21"/>
    <s v="UKE1"/>
    <x v="1"/>
    <x v="3"/>
    <n v="100"/>
    <x v="1"/>
    <x v="0"/>
    <x v="1"/>
    <s v="TWh"/>
    <n v="0"/>
  </r>
  <r>
    <x v="21"/>
    <s v="UKE2"/>
    <x v="1"/>
    <x v="3"/>
    <n v="100"/>
    <x v="1"/>
    <x v="0"/>
    <x v="1"/>
    <s v="TWh"/>
    <n v="0"/>
  </r>
  <r>
    <x v="21"/>
    <s v="UKE3"/>
    <x v="1"/>
    <x v="3"/>
    <n v="100"/>
    <x v="1"/>
    <x v="0"/>
    <x v="1"/>
    <s v="TWh"/>
    <n v="0"/>
  </r>
  <r>
    <x v="21"/>
    <s v="UKE4"/>
    <x v="1"/>
    <x v="3"/>
    <n v="100"/>
    <x v="1"/>
    <x v="0"/>
    <x v="1"/>
    <s v="TWh"/>
    <n v="0"/>
  </r>
  <r>
    <x v="21"/>
    <s v="UKF1"/>
    <x v="1"/>
    <x v="3"/>
    <n v="100"/>
    <x v="1"/>
    <x v="0"/>
    <x v="1"/>
    <s v="TWh"/>
    <n v="0"/>
  </r>
  <r>
    <x v="21"/>
    <s v="UKF2"/>
    <x v="1"/>
    <x v="3"/>
    <n v="100"/>
    <x v="1"/>
    <x v="0"/>
    <x v="1"/>
    <s v="TWh"/>
    <n v="0"/>
  </r>
  <r>
    <x v="21"/>
    <s v="UKF3"/>
    <x v="1"/>
    <x v="3"/>
    <n v="100"/>
    <x v="1"/>
    <x v="0"/>
    <x v="1"/>
    <s v="TWh"/>
    <n v="0"/>
  </r>
  <r>
    <x v="21"/>
    <s v="UKG1"/>
    <x v="1"/>
    <x v="3"/>
    <n v="100"/>
    <x v="1"/>
    <x v="0"/>
    <x v="1"/>
    <s v="TWh"/>
    <n v="0"/>
  </r>
  <r>
    <x v="21"/>
    <s v="UKG2"/>
    <x v="1"/>
    <x v="3"/>
    <n v="100"/>
    <x v="1"/>
    <x v="0"/>
    <x v="1"/>
    <s v="TWh"/>
    <n v="0"/>
  </r>
  <r>
    <x v="21"/>
    <s v="UKG3"/>
    <x v="1"/>
    <x v="3"/>
    <n v="100"/>
    <x v="1"/>
    <x v="0"/>
    <x v="1"/>
    <s v="TWh"/>
    <n v="0"/>
  </r>
  <r>
    <x v="21"/>
    <s v="UKH1"/>
    <x v="1"/>
    <x v="3"/>
    <n v="100"/>
    <x v="1"/>
    <x v="0"/>
    <x v="1"/>
    <s v="TWh"/>
    <n v="0"/>
  </r>
  <r>
    <x v="21"/>
    <s v="UKH2"/>
    <x v="1"/>
    <x v="3"/>
    <n v="100"/>
    <x v="1"/>
    <x v="0"/>
    <x v="1"/>
    <s v="TWh"/>
    <n v="0"/>
  </r>
  <r>
    <x v="21"/>
    <s v="UKH3"/>
    <x v="1"/>
    <x v="3"/>
    <n v="100"/>
    <x v="1"/>
    <x v="0"/>
    <x v="1"/>
    <s v="TWh"/>
    <n v="0"/>
  </r>
  <r>
    <x v="21"/>
    <s v="UKI3"/>
    <x v="1"/>
    <x v="3"/>
    <n v="100"/>
    <x v="1"/>
    <x v="0"/>
    <x v="1"/>
    <s v="TWh"/>
    <n v="0"/>
  </r>
  <r>
    <x v="21"/>
    <s v="UKI4"/>
    <x v="1"/>
    <x v="3"/>
    <n v="100"/>
    <x v="1"/>
    <x v="0"/>
    <x v="1"/>
    <s v="TWh"/>
    <n v="0"/>
  </r>
  <r>
    <x v="21"/>
    <s v="UKI5"/>
    <x v="1"/>
    <x v="3"/>
    <n v="100"/>
    <x v="1"/>
    <x v="0"/>
    <x v="1"/>
    <s v="TWh"/>
    <n v="0"/>
  </r>
  <r>
    <x v="21"/>
    <s v="UKI6"/>
    <x v="1"/>
    <x v="3"/>
    <n v="100"/>
    <x v="1"/>
    <x v="0"/>
    <x v="1"/>
    <s v="TWh"/>
    <n v="0"/>
  </r>
  <r>
    <x v="21"/>
    <s v="UKI7"/>
    <x v="1"/>
    <x v="3"/>
    <n v="100"/>
    <x v="1"/>
    <x v="0"/>
    <x v="1"/>
    <s v="TWh"/>
    <n v="0"/>
  </r>
  <r>
    <x v="21"/>
    <s v="UKJ1"/>
    <x v="1"/>
    <x v="3"/>
    <n v="100"/>
    <x v="1"/>
    <x v="0"/>
    <x v="1"/>
    <s v="TWh"/>
    <n v="0"/>
  </r>
  <r>
    <x v="21"/>
    <s v="UKJ2"/>
    <x v="1"/>
    <x v="3"/>
    <n v="100"/>
    <x v="1"/>
    <x v="0"/>
    <x v="1"/>
    <s v="TWh"/>
    <n v="0"/>
  </r>
  <r>
    <x v="21"/>
    <s v="UKJ3"/>
    <x v="1"/>
    <x v="3"/>
    <n v="100"/>
    <x v="1"/>
    <x v="0"/>
    <x v="1"/>
    <s v="TWh"/>
    <n v="0"/>
  </r>
  <r>
    <x v="21"/>
    <s v="UKJ4"/>
    <x v="1"/>
    <x v="3"/>
    <n v="100"/>
    <x v="1"/>
    <x v="0"/>
    <x v="1"/>
    <s v="TWh"/>
    <n v="0"/>
  </r>
  <r>
    <x v="21"/>
    <s v="UKK1"/>
    <x v="1"/>
    <x v="3"/>
    <n v="100"/>
    <x v="1"/>
    <x v="0"/>
    <x v="1"/>
    <s v="TWh"/>
    <n v="0"/>
  </r>
  <r>
    <x v="21"/>
    <s v="UKK2"/>
    <x v="1"/>
    <x v="3"/>
    <n v="100"/>
    <x v="1"/>
    <x v="0"/>
    <x v="1"/>
    <s v="TWh"/>
    <n v="0"/>
  </r>
  <r>
    <x v="21"/>
    <s v="UKK3"/>
    <x v="1"/>
    <x v="3"/>
    <n v="100"/>
    <x v="1"/>
    <x v="0"/>
    <x v="1"/>
    <s v="TWh"/>
    <n v="0"/>
  </r>
  <r>
    <x v="21"/>
    <s v="UKK4"/>
    <x v="1"/>
    <x v="3"/>
    <n v="100"/>
    <x v="1"/>
    <x v="0"/>
    <x v="1"/>
    <s v="TWh"/>
    <n v="0"/>
  </r>
  <r>
    <x v="21"/>
    <s v="UKL1"/>
    <x v="1"/>
    <x v="3"/>
    <n v="100"/>
    <x v="1"/>
    <x v="0"/>
    <x v="1"/>
    <s v="TWh"/>
    <n v="0"/>
  </r>
  <r>
    <x v="21"/>
    <s v="UKL2"/>
    <x v="1"/>
    <x v="3"/>
    <n v="100"/>
    <x v="1"/>
    <x v="0"/>
    <x v="1"/>
    <s v="TWh"/>
    <n v="0"/>
  </r>
  <r>
    <x v="21"/>
    <s v="UKM2"/>
    <x v="1"/>
    <x v="3"/>
    <n v="100"/>
    <x v="1"/>
    <x v="0"/>
    <x v="1"/>
    <s v="TWh"/>
    <n v="0"/>
  </r>
  <r>
    <x v="21"/>
    <s v="UKM3"/>
    <x v="1"/>
    <x v="3"/>
    <n v="100"/>
    <x v="1"/>
    <x v="0"/>
    <x v="1"/>
    <s v="TWh"/>
    <n v="0"/>
  </r>
  <r>
    <x v="21"/>
    <s v="UKM5"/>
    <x v="1"/>
    <x v="3"/>
    <n v="100"/>
    <x v="1"/>
    <x v="0"/>
    <x v="1"/>
    <s v="TWh"/>
    <n v="0"/>
  </r>
  <r>
    <x v="21"/>
    <s v="UKM6"/>
    <x v="1"/>
    <x v="3"/>
    <n v="100"/>
    <x v="1"/>
    <x v="0"/>
    <x v="1"/>
    <s v="TWh"/>
    <n v="0"/>
  </r>
  <r>
    <x v="21"/>
    <s v="UKN0"/>
    <x v="1"/>
    <x v="3"/>
    <n v="100"/>
    <x v="1"/>
    <x v="0"/>
    <x v="1"/>
    <s v="TWh"/>
    <n v="0"/>
  </r>
  <r>
    <x v="22"/>
    <s v="AT11"/>
    <x v="1"/>
    <x v="3"/>
    <n v="100"/>
    <x v="1"/>
    <x v="1"/>
    <x v="1"/>
    <s v="TWh"/>
    <n v="1.260039956"/>
  </r>
  <r>
    <x v="22"/>
    <s v="AT12"/>
    <x v="1"/>
    <x v="3"/>
    <n v="100"/>
    <x v="1"/>
    <x v="1"/>
    <x v="1"/>
    <s v="TWh"/>
    <n v="3.0869339999999999E-3"/>
  </r>
  <r>
    <x v="22"/>
    <s v="AT13"/>
    <x v="1"/>
    <x v="3"/>
    <n v="100"/>
    <x v="1"/>
    <x v="1"/>
    <x v="1"/>
    <s v="TWh"/>
    <n v="0"/>
  </r>
  <r>
    <x v="22"/>
    <s v="AT21"/>
    <x v="1"/>
    <x v="3"/>
    <n v="100"/>
    <x v="1"/>
    <x v="1"/>
    <x v="1"/>
    <s v="TWh"/>
    <n v="1.098833E-3"/>
  </r>
  <r>
    <x v="22"/>
    <s v="AT22"/>
    <x v="1"/>
    <x v="3"/>
    <n v="100"/>
    <x v="1"/>
    <x v="1"/>
    <x v="1"/>
    <s v="TWh"/>
    <n v="1.1522801170000001"/>
  </r>
  <r>
    <x v="22"/>
    <s v="AT31"/>
    <x v="1"/>
    <x v="3"/>
    <n v="100"/>
    <x v="1"/>
    <x v="1"/>
    <x v="1"/>
    <s v="TWh"/>
    <n v="7.6734218380000003"/>
  </r>
  <r>
    <x v="22"/>
    <s v="AT32"/>
    <x v="1"/>
    <x v="3"/>
    <n v="100"/>
    <x v="1"/>
    <x v="1"/>
    <x v="1"/>
    <s v="TWh"/>
    <n v="0"/>
  </r>
  <r>
    <x v="22"/>
    <s v="AT33"/>
    <x v="1"/>
    <x v="3"/>
    <n v="100"/>
    <x v="1"/>
    <x v="1"/>
    <x v="1"/>
    <s v="TWh"/>
    <n v="1.486532E-3"/>
  </r>
  <r>
    <x v="22"/>
    <s v="AT34"/>
    <x v="1"/>
    <x v="3"/>
    <n v="100"/>
    <x v="1"/>
    <x v="1"/>
    <x v="1"/>
    <s v="TWh"/>
    <n v="1.740351E-3"/>
  </r>
  <r>
    <x v="0"/>
    <s v="BE10"/>
    <x v="1"/>
    <x v="3"/>
    <n v="100"/>
    <x v="1"/>
    <x v="1"/>
    <x v="1"/>
    <s v="TWh"/>
    <n v="0"/>
  </r>
  <r>
    <x v="0"/>
    <s v="BE21"/>
    <x v="1"/>
    <x v="3"/>
    <n v="100"/>
    <x v="1"/>
    <x v="1"/>
    <x v="1"/>
    <s v="TWh"/>
    <n v="0.73912500000000003"/>
  </r>
  <r>
    <x v="0"/>
    <s v="BE22"/>
    <x v="1"/>
    <x v="3"/>
    <n v="100"/>
    <x v="1"/>
    <x v="1"/>
    <x v="1"/>
    <s v="TWh"/>
    <n v="1.2712950000000001"/>
  </r>
  <r>
    <x v="0"/>
    <s v="BE23"/>
    <x v="1"/>
    <x v="3"/>
    <n v="100"/>
    <x v="1"/>
    <x v="1"/>
    <x v="1"/>
    <s v="TWh"/>
    <n v="0"/>
  </r>
  <r>
    <x v="0"/>
    <s v="BE24"/>
    <x v="1"/>
    <x v="3"/>
    <n v="100"/>
    <x v="1"/>
    <x v="1"/>
    <x v="1"/>
    <s v="TWh"/>
    <n v="7.1136352999999999E-2"/>
  </r>
  <r>
    <x v="0"/>
    <s v="BE25"/>
    <x v="1"/>
    <x v="3"/>
    <n v="100"/>
    <x v="1"/>
    <x v="1"/>
    <x v="1"/>
    <s v="TWh"/>
    <n v="0.80864375399999999"/>
  </r>
  <r>
    <x v="0"/>
    <s v="BE31"/>
    <x v="1"/>
    <x v="3"/>
    <n v="100"/>
    <x v="1"/>
    <x v="1"/>
    <x v="1"/>
    <s v="TWh"/>
    <n v="0.38963320600000001"/>
  </r>
  <r>
    <x v="0"/>
    <s v="BE32"/>
    <x v="1"/>
    <x v="3"/>
    <n v="100"/>
    <x v="1"/>
    <x v="1"/>
    <x v="1"/>
    <s v="TWh"/>
    <n v="4.6518592029999999"/>
  </r>
  <r>
    <x v="0"/>
    <s v="BE33"/>
    <x v="1"/>
    <x v="3"/>
    <n v="100"/>
    <x v="1"/>
    <x v="1"/>
    <x v="1"/>
    <s v="TWh"/>
    <n v="0.85848644100000004"/>
  </r>
  <r>
    <x v="0"/>
    <s v="BE34"/>
    <x v="1"/>
    <x v="3"/>
    <n v="100"/>
    <x v="1"/>
    <x v="1"/>
    <x v="1"/>
    <s v="TWh"/>
    <n v="1.3585085290000001"/>
  </r>
  <r>
    <x v="0"/>
    <s v="BE35"/>
    <x v="1"/>
    <x v="3"/>
    <n v="100"/>
    <x v="1"/>
    <x v="1"/>
    <x v="1"/>
    <s v="TWh"/>
    <n v="1.5392640440000001"/>
  </r>
  <r>
    <x v="1"/>
    <s v="BG31"/>
    <x v="1"/>
    <x v="3"/>
    <n v="100"/>
    <x v="1"/>
    <x v="1"/>
    <x v="1"/>
    <s v="TWh"/>
    <n v="14.850148916"/>
  </r>
  <r>
    <x v="1"/>
    <s v="BG32"/>
    <x v="1"/>
    <x v="3"/>
    <n v="100"/>
    <x v="1"/>
    <x v="1"/>
    <x v="1"/>
    <s v="TWh"/>
    <n v="14.550779965"/>
  </r>
  <r>
    <x v="1"/>
    <s v="BG33"/>
    <x v="1"/>
    <x v="3"/>
    <n v="100"/>
    <x v="1"/>
    <x v="1"/>
    <x v="1"/>
    <s v="TWh"/>
    <n v="31.311410261999999"/>
  </r>
  <r>
    <x v="1"/>
    <s v="BG34"/>
    <x v="1"/>
    <x v="3"/>
    <n v="100"/>
    <x v="1"/>
    <x v="1"/>
    <x v="1"/>
    <s v="TWh"/>
    <n v="14.011586414"/>
  </r>
  <r>
    <x v="1"/>
    <s v="BG41"/>
    <x v="1"/>
    <x v="3"/>
    <n v="100"/>
    <x v="1"/>
    <x v="1"/>
    <x v="1"/>
    <s v="TWh"/>
    <n v="6.2165445400000001"/>
  </r>
  <r>
    <x v="1"/>
    <s v="BG42"/>
    <x v="1"/>
    <x v="3"/>
    <n v="100"/>
    <x v="1"/>
    <x v="1"/>
    <x v="1"/>
    <s v="TWh"/>
    <n v="11.069876624000001"/>
  </r>
  <r>
    <x v="2"/>
    <s v="HR03"/>
    <x v="1"/>
    <x v="3"/>
    <n v="100"/>
    <x v="1"/>
    <x v="1"/>
    <x v="1"/>
    <s v="TWh"/>
    <n v="14.594367897"/>
  </r>
  <r>
    <x v="2"/>
    <s v="HR04"/>
    <x v="1"/>
    <x v="3"/>
    <n v="100"/>
    <x v="1"/>
    <x v="1"/>
    <x v="1"/>
    <s v="TWh"/>
    <n v="19.621507897000001"/>
  </r>
  <r>
    <x v="3"/>
    <s v="CY00"/>
    <x v="1"/>
    <x v="3"/>
    <n v="100"/>
    <x v="1"/>
    <x v="1"/>
    <x v="1"/>
    <s v="TWh"/>
    <n v="3.819117812"/>
  </r>
  <r>
    <x v="23"/>
    <s v="CZ01"/>
    <x v="1"/>
    <x v="3"/>
    <n v="100"/>
    <x v="1"/>
    <x v="1"/>
    <x v="1"/>
    <s v="TWh"/>
    <n v="6.8985000000000005E-2"/>
  </r>
  <r>
    <x v="23"/>
    <s v="CZ02"/>
    <x v="1"/>
    <x v="3"/>
    <n v="100"/>
    <x v="1"/>
    <x v="1"/>
    <x v="1"/>
    <s v="TWh"/>
    <n v="17.898079289999998"/>
  </r>
  <r>
    <x v="23"/>
    <s v="CZ03"/>
    <x v="1"/>
    <x v="3"/>
    <n v="100"/>
    <x v="1"/>
    <x v="1"/>
    <x v="1"/>
    <s v="TWh"/>
    <n v="18.386136545999999"/>
  </r>
  <r>
    <x v="23"/>
    <s v="CZ04"/>
    <x v="1"/>
    <x v="3"/>
    <n v="100"/>
    <x v="1"/>
    <x v="1"/>
    <x v="1"/>
    <s v="TWh"/>
    <n v="8.763971089"/>
  </r>
  <r>
    <x v="23"/>
    <s v="CZ05"/>
    <x v="1"/>
    <x v="3"/>
    <n v="100"/>
    <x v="1"/>
    <x v="1"/>
    <x v="1"/>
    <s v="TWh"/>
    <n v="9.4712347060000006"/>
  </r>
  <r>
    <x v="23"/>
    <s v="CZ06"/>
    <x v="1"/>
    <x v="3"/>
    <n v="100"/>
    <x v="1"/>
    <x v="1"/>
    <x v="1"/>
    <s v="TWh"/>
    <n v="10.731677612"/>
  </r>
  <r>
    <x v="23"/>
    <s v="CZ07"/>
    <x v="1"/>
    <x v="3"/>
    <n v="100"/>
    <x v="1"/>
    <x v="1"/>
    <x v="1"/>
    <s v="TWh"/>
    <n v="5.7914528770000002"/>
  </r>
  <r>
    <x v="23"/>
    <s v="CZ08"/>
    <x v="1"/>
    <x v="3"/>
    <n v="100"/>
    <x v="1"/>
    <x v="1"/>
    <x v="1"/>
    <s v="TWh"/>
    <n v="3.360788388"/>
  </r>
  <r>
    <x v="4"/>
    <s v="DK01"/>
    <x v="1"/>
    <x v="3"/>
    <n v="100"/>
    <x v="1"/>
    <x v="1"/>
    <x v="1"/>
    <s v="TWh"/>
    <n v="0"/>
  </r>
  <r>
    <x v="4"/>
    <s v="DK02"/>
    <x v="1"/>
    <x v="3"/>
    <n v="100"/>
    <x v="1"/>
    <x v="1"/>
    <x v="1"/>
    <s v="TWh"/>
    <n v="0"/>
  </r>
  <r>
    <x v="4"/>
    <s v="DK03"/>
    <x v="1"/>
    <x v="3"/>
    <n v="100"/>
    <x v="1"/>
    <x v="1"/>
    <x v="1"/>
    <s v="TWh"/>
    <n v="0"/>
  </r>
  <r>
    <x v="4"/>
    <s v="DK04"/>
    <x v="1"/>
    <x v="3"/>
    <n v="100"/>
    <x v="1"/>
    <x v="1"/>
    <x v="1"/>
    <s v="TWh"/>
    <n v="0"/>
  </r>
  <r>
    <x v="4"/>
    <s v="DK05"/>
    <x v="1"/>
    <x v="3"/>
    <n v="100"/>
    <x v="1"/>
    <x v="1"/>
    <x v="1"/>
    <s v="TWh"/>
    <n v="0"/>
  </r>
  <r>
    <x v="5"/>
    <s v="EE00"/>
    <x v="1"/>
    <x v="3"/>
    <n v="100"/>
    <x v="1"/>
    <x v="1"/>
    <x v="1"/>
    <s v="TWh"/>
    <n v="13.319219294"/>
  </r>
  <r>
    <x v="6"/>
    <s v="FI19"/>
    <x v="1"/>
    <x v="3"/>
    <n v="100"/>
    <x v="1"/>
    <x v="1"/>
    <x v="1"/>
    <s v="TWh"/>
    <n v="4.7206609410000002"/>
  </r>
  <r>
    <x v="6"/>
    <s v="FI1B"/>
    <x v="1"/>
    <x v="3"/>
    <n v="100"/>
    <x v="1"/>
    <x v="1"/>
    <x v="1"/>
    <s v="TWh"/>
    <n v="1.5776394140000001"/>
  </r>
  <r>
    <x v="6"/>
    <s v="FI1C"/>
    <x v="1"/>
    <x v="3"/>
    <n v="100"/>
    <x v="1"/>
    <x v="1"/>
    <x v="1"/>
    <s v="TWh"/>
    <n v="5.6067985900000004"/>
  </r>
  <r>
    <x v="6"/>
    <s v="FI1D"/>
    <x v="1"/>
    <x v="3"/>
    <n v="100"/>
    <x v="1"/>
    <x v="1"/>
    <x v="1"/>
    <s v="TWh"/>
    <n v="9.8416270130000001"/>
  </r>
  <r>
    <x v="6"/>
    <s v="FI20"/>
    <x v="1"/>
    <x v="3"/>
    <n v="100"/>
    <x v="1"/>
    <x v="1"/>
    <x v="1"/>
    <s v="TWh"/>
    <n v="0"/>
  </r>
  <r>
    <x v="7"/>
    <s v="FR10"/>
    <x v="1"/>
    <x v="3"/>
    <n v="100"/>
    <x v="1"/>
    <x v="1"/>
    <x v="1"/>
    <s v="TWh"/>
    <n v="9.1630630590000006"/>
  </r>
  <r>
    <x v="7"/>
    <s v="FR21"/>
    <x v="1"/>
    <x v="3"/>
    <n v="100"/>
    <x v="1"/>
    <x v="1"/>
    <x v="1"/>
    <s v="TWh"/>
    <n v="65.561043622"/>
  </r>
  <r>
    <x v="7"/>
    <s v="FR22"/>
    <x v="1"/>
    <x v="3"/>
    <n v="100"/>
    <x v="1"/>
    <x v="1"/>
    <x v="1"/>
    <s v="TWh"/>
    <n v="17.479507837"/>
  </r>
  <r>
    <x v="7"/>
    <s v="FR23"/>
    <x v="1"/>
    <x v="3"/>
    <n v="100"/>
    <x v="1"/>
    <x v="1"/>
    <x v="1"/>
    <s v="TWh"/>
    <n v="0"/>
  </r>
  <r>
    <x v="7"/>
    <s v="FR24"/>
    <x v="1"/>
    <x v="3"/>
    <n v="100"/>
    <x v="1"/>
    <x v="1"/>
    <x v="1"/>
    <s v="TWh"/>
    <n v="60.268558916000003"/>
  </r>
  <r>
    <x v="7"/>
    <s v="FR25"/>
    <x v="1"/>
    <x v="3"/>
    <n v="100"/>
    <x v="1"/>
    <x v="1"/>
    <x v="1"/>
    <s v="TWh"/>
    <n v="0"/>
  </r>
  <r>
    <x v="7"/>
    <s v="FR26"/>
    <x v="1"/>
    <x v="3"/>
    <n v="100"/>
    <x v="1"/>
    <x v="1"/>
    <x v="1"/>
    <s v="TWh"/>
    <n v="76.910153015000006"/>
  </r>
  <r>
    <x v="7"/>
    <s v="FR30"/>
    <x v="1"/>
    <x v="3"/>
    <n v="100"/>
    <x v="1"/>
    <x v="1"/>
    <x v="1"/>
    <s v="TWh"/>
    <n v="9.2626466319999992"/>
  </r>
  <r>
    <x v="7"/>
    <s v="FR41"/>
    <x v="1"/>
    <x v="3"/>
    <n v="100"/>
    <x v="1"/>
    <x v="1"/>
    <x v="1"/>
    <s v="TWh"/>
    <n v="38.775586736999998"/>
  </r>
  <r>
    <x v="7"/>
    <s v="FR42"/>
    <x v="1"/>
    <x v="3"/>
    <n v="100"/>
    <x v="1"/>
    <x v="1"/>
    <x v="1"/>
    <s v="TWh"/>
    <n v="2.3633449409999998"/>
  </r>
  <r>
    <x v="7"/>
    <s v="FR43"/>
    <x v="1"/>
    <x v="3"/>
    <n v="100"/>
    <x v="1"/>
    <x v="1"/>
    <x v="1"/>
    <s v="TWh"/>
    <n v="18.539664127999998"/>
  </r>
  <r>
    <x v="7"/>
    <s v="FR51"/>
    <x v="1"/>
    <x v="3"/>
    <n v="100"/>
    <x v="1"/>
    <x v="1"/>
    <x v="1"/>
    <s v="TWh"/>
    <n v="0"/>
  </r>
  <r>
    <x v="7"/>
    <s v="FR52"/>
    <x v="1"/>
    <x v="3"/>
    <n v="100"/>
    <x v="1"/>
    <x v="1"/>
    <x v="1"/>
    <s v="TWh"/>
    <n v="0"/>
  </r>
  <r>
    <x v="7"/>
    <s v="FR53"/>
    <x v="1"/>
    <x v="3"/>
    <n v="100"/>
    <x v="1"/>
    <x v="1"/>
    <x v="1"/>
    <s v="TWh"/>
    <n v="0"/>
  </r>
  <r>
    <x v="7"/>
    <s v="FR61"/>
    <x v="1"/>
    <x v="3"/>
    <n v="100"/>
    <x v="1"/>
    <x v="1"/>
    <x v="1"/>
    <s v="TWh"/>
    <n v="45.511729426000002"/>
  </r>
  <r>
    <x v="7"/>
    <s v="FR62"/>
    <x v="1"/>
    <x v="3"/>
    <n v="100"/>
    <x v="1"/>
    <x v="1"/>
    <x v="1"/>
    <s v="TWh"/>
    <n v="73.479250719000007"/>
  </r>
  <r>
    <x v="7"/>
    <s v="FR63"/>
    <x v="1"/>
    <x v="3"/>
    <n v="100"/>
    <x v="1"/>
    <x v="1"/>
    <x v="1"/>
    <s v="TWh"/>
    <n v="28.760900414000002"/>
  </r>
  <r>
    <x v="7"/>
    <s v="FR71"/>
    <x v="1"/>
    <x v="3"/>
    <n v="100"/>
    <x v="1"/>
    <x v="1"/>
    <x v="1"/>
    <s v="TWh"/>
    <n v="15.269929412"/>
  </r>
  <r>
    <x v="7"/>
    <s v="FR72"/>
    <x v="1"/>
    <x v="3"/>
    <n v="100"/>
    <x v="1"/>
    <x v="1"/>
    <x v="1"/>
    <s v="TWh"/>
    <n v="35.248212068000001"/>
  </r>
  <r>
    <x v="7"/>
    <s v="FR81"/>
    <x v="1"/>
    <x v="3"/>
    <n v="100"/>
    <x v="1"/>
    <x v="1"/>
    <x v="1"/>
    <s v="TWh"/>
    <n v="9.7019413429999997"/>
  </r>
  <r>
    <x v="7"/>
    <s v="FR82"/>
    <x v="1"/>
    <x v="3"/>
    <n v="100"/>
    <x v="1"/>
    <x v="1"/>
    <x v="1"/>
    <s v="TWh"/>
    <n v="9.4077258819999994"/>
  </r>
  <r>
    <x v="7"/>
    <s v="FR83"/>
    <x v="1"/>
    <x v="3"/>
    <n v="100"/>
    <x v="1"/>
    <x v="1"/>
    <x v="1"/>
    <s v="TWh"/>
    <n v="1.5977109899999999"/>
  </r>
  <r>
    <x v="8"/>
    <s v="DEC0"/>
    <x v="1"/>
    <x v="3"/>
    <n v="100"/>
    <x v="1"/>
    <x v="1"/>
    <x v="1"/>
    <s v="TWh"/>
    <n v="0.19974345900000001"/>
  </r>
  <r>
    <x v="8"/>
    <s v="DE11"/>
    <x v="1"/>
    <x v="3"/>
    <n v="100"/>
    <x v="1"/>
    <x v="1"/>
    <x v="1"/>
    <s v="TWh"/>
    <n v="0.30446152900000001"/>
  </r>
  <r>
    <x v="8"/>
    <s v="DE12"/>
    <x v="1"/>
    <x v="3"/>
    <n v="100"/>
    <x v="1"/>
    <x v="1"/>
    <x v="1"/>
    <s v="TWh"/>
    <n v="0"/>
  </r>
  <r>
    <x v="8"/>
    <s v="DE13"/>
    <x v="1"/>
    <x v="3"/>
    <n v="100"/>
    <x v="1"/>
    <x v="1"/>
    <x v="1"/>
    <s v="TWh"/>
    <n v="0.40283117600000001"/>
  </r>
  <r>
    <x v="8"/>
    <s v="DE14"/>
    <x v="1"/>
    <x v="3"/>
    <n v="100"/>
    <x v="1"/>
    <x v="1"/>
    <x v="1"/>
    <s v="TWh"/>
    <n v="0.580102758"/>
  </r>
  <r>
    <x v="8"/>
    <s v="DE21"/>
    <x v="1"/>
    <x v="3"/>
    <n v="100"/>
    <x v="1"/>
    <x v="1"/>
    <x v="1"/>
    <s v="TWh"/>
    <n v="1.508351228"/>
  </r>
  <r>
    <x v="8"/>
    <s v="DE22"/>
    <x v="1"/>
    <x v="3"/>
    <n v="100"/>
    <x v="1"/>
    <x v="1"/>
    <x v="1"/>
    <s v="TWh"/>
    <n v="1.4071152570000001"/>
  </r>
  <r>
    <x v="8"/>
    <s v="DE23"/>
    <x v="1"/>
    <x v="3"/>
    <n v="100"/>
    <x v="1"/>
    <x v="1"/>
    <x v="1"/>
    <s v="TWh"/>
    <n v="0.79980571300000003"/>
  </r>
  <r>
    <x v="8"/>
    <s v="DE24"/>
    <x v="1"/>
    <x v="3"/>
    <n v="100"/>
    <x v="1"/>
    <x v="1"/>
    <x v="1"/>
    <s v="TWh"/>
    <n v="0.22162336999999999"/>
  </r>
  <r>
    <x v="8"/>
    <s v="DE25"/>
    <x v="1"/>
    <x v="3"/>
    <n v="100"/>
    <x v="1"/>
    <x v="1"/>
    <x v="1"/>
    <s v="TWh"/>
    <n v="0.41477955900000002"/>
  </r>
  <r>
    <x v="8"/>
    <s v="DE26"/>
    <x v="1"/>
    <x v="3"/>
    <n v="100"/>
    <x v="1"/>
    <x v="1"/>
    <x v="1"/>
    <s v="TWh"/>
    <n v="0.78307443499999996"/>
  </r>
  <r>
    <x v="8"/>
    <s v="DE27"/>
    <x v="1"/>
    <x v="3"/>
    <n v="100"/>
    <x v="1"/>
    <x v="1"/>
    <x v="1"/>
    <s v="TWh"/>
    <n v="2.2432505859999998"/>
  </r>
  <r>
    <x v="8"/>
    <s v="DE30"/>
    <x v="1"/>
    <x v="3"/>
    <n v="100"/>
    <x v="1"/>
    <x v="1"/>
    <x v="1"/>
    <s v="TWh"/>
    <n v="0"/>
  </r>
  <r>
    <x v="8"/>
    <s v="DE40"/>
    <x v="1"/>
    <x v="3"/>
    <n v="100"/>
    <x v="1"/>
    <x v="1"/>
    <x v="1"/>
    <s v="TWh"/>
    <n v="16.197415972999998"/>
  </r>
  <r>
    <x v="8"/>
    <s v="DE50"/>
    <x v="1"/>
    <x v="3"/>
    <n v="100"/>
    <x v="1"/>
    <x v="1"/>
    <x v="1"/>
    <s v="TWh"/>
    <n v="1.5407294E-2"/>
  </r>
  <r>
    <x v="8"/>
    <s v="DE60"/>
    <x v="1"/>
    <x v="3"/>
    <n v="100"/>
    <x v="1"/>
    <x v="1"/>
    <x v="1"/>
    <s v="TWh"/>
    <n v="0.19686811800000001"/>
  </r>
  <r>
    <x v="8"/>
    <s v="DE71"/>
    <x v="1"/>
    <x v="3"/>
    <n v="100"/>
    <x v="1"/>
    <x v="1"/>
    <x v="1"/>
    <s v="TWh"/>
    <n v="0"/>
  </r>
  <r>
    <x v="8"/>
    <s v="DE72"/>
    <x v="1"/>
    <x v="3"/>
    <n v="100"/>
    <x v="1"/>
    <x v="1"/>
    <x v="1"/>
    <s v="TWh"/>
    <n v="0"/>
  </r>
  <r>
    <x v="8"/>
    <s v="DE73"/>
    <x v="1"/>
    <x v="3"/>
    <n v="100"/>
    <x v="1"/>
    <x v="1"/>
    <x v="1"/>
    <s v="TWh"/>
    <n v="0.91105212499999999"/>
  </r>
  <r>
    <x v="8"/>
    <s v="DE80"/>
    <x v="1"/>
    <x v="3"/>
    <n v="100"/>
    <x v="1"/>
    <x v="1"/>
    <x v="1"/>
    <s v="TWh"/>
    <n v="8.6020733949999997"/>
  </r>
  <r>
    <x v="8"/>
    <s v="DE91"/>
    <x v="1"/>
    <x v="3"/>
    <n v="100"/>
    <x v="1"/>
    <x v="1"/>
    <x v="1"/>
    <s v="TWh"/>
    <n v="4.8025768610000004"/>
  </r>
  <r>
    <x v="8"/>
    <s v="DE92"/>
    <x v="1"/>
    <x v="3"/>
    <n v="100"/>
    <x v="1"/>
    <x v="1"/>
    <x v="1"/>
    <s v="TWh"/>
    <n v="3.9924887760000001"/>
  </r>
  <r>
    <x v="8"/>
    <s v="DE93"/>
    <x v="1"/>
    <x v="3"/>
    <n v="100"/>
    <x v="1"/>
    <x v="1"/>
    <x v="1"/>
    <s v="TWh"/>
    <n v="7.9465599259999999"/>
  </r>
  <r>
    <x v="8"/>
    <s v="DE94"/>
    <x v="1"/>
    <x v="3"/>
    <n v="100"/>
    <x v="1"/>
    <x v="1"/>
    <x v="1"/>
    <s v="TWh"/>
    <n v="4.0027347310000003"/>
  </r>
  <r>
    <x v="8"/>
    <s v="DEA1"/>
    <x v="1"/>
    <x v="3"/>
    <n v="100"/>
    <x v="1"/>
    <x v="1"/>
    <x v="1"/>
    <s v="TWh"/>
    <n v="1.005253478"/>
  </r>
  <r>
    <x v="8"/>
    <s v="DEA2"/>
    <x v="1"/>
    <x v="3"/>
    <n v="100"/>
    <x v="1"/>
    <x v="1"/>
    <x v="1"/>
    <s v="TWh"/>
    <n v="1.453422284"/>
  </r>
  <r>
    <x v="8"/>
    <s v="DEA3"/>
    <x v="1"/>
    <x v="3"/>
    <n v="100"/>
    <x v="1"/>
    <x v="1"/>
    <x v="1"/>
    <s v="TWh"/>
    <n v="11.172207706"/>
  </r>
  <r>
    <x v="8"/>
    <s v="DEA4"/>
    <x v="1"/>
    <x v="3"/>
    <n v="100"/>
    <x v="1"/>
    <x v="1"/>
    <x v="1"/>
    <s v="TWh"/>
    <n v="5.0772452760000002"/>
  </r>
  <r>
    <x v="8"/>
    <s v="DEA5"/>
    <x v="1"/>
    <x v="3"/>
    <n v="100"/>
    <x v="1"/>
    <x v="1"/>
    <x v="1"/>
    <s v="TWh"/>
    <n v="2.55479593"/>
  </r>
  <r>
    <x v="8"/>
    <s v="DEB1"/>
    <x v="1"/>
    <x v="3"/>
    <n v="100"/>
    <x v="1"/>
    <x v="1"/>
    <x v="1"/>
    <s v="TWh"/>
    <n v="0.38393437499999999"/>
  </r>
  <r>
    <x v="8"/>
    <s v="DEB2"/>
    <x v="1"/>
    <x v="3"/>
    <n v="100"/>
    <x v="1"/>
    <x v="1"/>
    <x v="1"/>
    <s v="TWh"/>
    <n v="0.43542352899999998"/>
  </r>
  <r>
    <x v="8"/>
    <s v="DEB3"/>
    <x v="1"/>
    <x v="3"/>
    <n v="100"/>
    <x v="1"/>
    <x v="1"/>
    <x v="1"/>
    <s v="TWh"/>
    <n v="0.74785220900000005"/>
  </r>
  <r>
    <x v="8"/>
    <s v="DED2"/>
    <x v="1"/>
    <x v="3"/>
    <n v="100"/>
    <x v="1"/>
    <x v="1"/>
    <x v="1"/>
    <s v="TWh"/>
    <n v="4.3397337589999996"/>
  </r>
  <r>
    <x v="8"/>
    <s v="DED4"/>
    <x v="1"/>
    <x v="3"/>
    <n v="100"/>
    <x v="1"/>
    <x v="1"/>
    <x v="1"/>
    <s v="TWh"/>
    <n v="5.0742018199999999"/>
  </r>
  <r>
    <x v="8"/>
    <s v="DED5"/>
    <x v="1"/>
    <x v="3"/>
    <n v="100"/>
    <x v="1"/>
    <x v="1"/>
    <x v="1"/>
    <s v="TWh"/>
    <n v="3.511038122"/>
  </r>
  <r>
    <x v="8"/>
    <s v="DEE0"/>
    <x v="1"/>
    <x v="3"/>
    <n v="100"/>
    <x v="1"/>
    <x v="1"/>
    <x v="1"/>
    <s v="TWh"/>
    <n v="27.004004338000001"/>
  </r>
  <r>
    <x v="8"/>
    <s v="DEF0"/>
    <x v="1"/>
    <x v="3"/>
    <n v="100"/>
    <x v="1"/>
    <x v="1"/>
    <x v="1"/>
    <s v="TWh"/>
    <n v="1.013723395"/>
  </r>
  <r>
    <x v="8"/>
    <s v="DEG0"/>
    <x v="1"/>
    <x v="3"/>
    <n v="100"/>
    <x v="1"/>
    <x v="1"/>
    <x v="1"/>
    <s v="TWh"/>
    <n v="8.378986008"/>
  </r>
  <r>
    <x v="9"/>
    <s v="EL30"/>
    <x v="1"/>
    <x v="3"/>
    <n v="100"/>
    <x v="1"/>
    <x v="1"/>
    <x v="1"/>
    <s v="TWh"/>
    <n v="3.5120395279999999"/>
  </r>
  <r>
    <x v="9"/>
    <s v="EL41"/>
    <x v="1"/>
    <x v="3"/>
    <n v="100"/>
    <x v="1"/>
    <x v="1"/>
    <x v="1"/>
    <s v="TWh"/>
    <n v="2.5837765149999998"/>
  </r>
  <r>
    <x v="9"/>
    <s v="EL42"/>
    <x v="1"/>
    <x v="3"/>
    <n v="100"/>
    <x v="1"/>
    <x v="1"/>
    <x v="1"/>
    <s v="TWh"/>
    <n v="2.7288269559999998"/>
  </r>
  <r>
    <x v="9"/>
    <s v="EL43"/>
    <x v="1"/>
    <x v="3"/>
    <n v="100"/>
    <x v="1"/>
    <x v="1"/>
    <x v="1"/>
    <s v="TWh"/>
    <n v="12.92088798"/>
  </r>
  <r>
    <x v="9"/>
    <s v="EL51"/>
    <x v="1"/>
    <x v="3"/>
    <n v="100"/>
    <x v="1"/>
    <x v="1"/>
    <x v="1"/>
    <s v="TWh"/>
    <n v="19.950551913999998"/>
  </r>
  <r>
    <x v="9"/>
    <s v="EL52"/>
    <x v="1"/>
    <x v="3"/>
    <n v="100"/>
    <x v="1"/>
    <x v="1"/>
    <x v="1"/>
    <s v="TWh"/>
    <n v="12.937528059"/>
  </r>
  <r>
    <x v="9"/>
    <s v="EL53"/>
    <x v="1"/>
    <x v="3"/>
    <n v="100"/>
    <x v="1"/>
    <x v="1"/>
    <x v="1"/>
    <s v="TWh"/>
    <n v="4.3343565149999996"/>
  </r>
  <r>
    <x v="9"/>
    <s v="EL54"/>
    <x v="1"/>
    <x v="3"/>
    <n v="100"/>
    <x v="1"/>
    <x v="1"/>
    <x v="1"/>
    <s v="TWh"/>
    <n v="5.3692569480000003"/>
  </r>
  <r>
    <x v="9"/>
    <s v="EL61"/>
    <x v="1"/>
    <x v="3"/>
    <n v="100"/>
    <x v="1"/>
    <x v="1"/>
    <x v="1"/>
    <s v="TWh"/>
    <n v="6.1345160209999996"/>
  </r>
  <r>
    <x v="9"/>
    <s v="EL62"/>
    <x v="1"/>
    <x v="3"/>
    <n v="100"/>
    <x v="1"/>
    <x v="1"/>
    <x v="1"/>
    <s v="TWh"/>
    <n v="3.056755017"/>
  </r>
  <r>
    <x v="9"/>
    <s v="EL63"/>
    <x v="1"/>
    <x v="3"/>
    <n v="100"/>
    <x v="1"/>
    <x v="1"/>
    <x v="1"/>
    <s v="TWh"/>
    <n v="15.641301656"/>
  </r>
  <r>
    <x v="9"/>
    <s v="EL64"/>
    <x v="1"/>
    <x v="3"/>
    <n v="100"/>
    <x v="1"/>
    <x v="1"/>
    <x v="1"/>
    <s v="TWh"/>
    <n v="14.232064296000001"/>
  </r>
  <r>
    <x v="9"/>
    <s v="EL65"/>
    <x v="1"/>
    <x v="3"/>
    <n v="100"/>
    <x v="1"/>
    <x v="1"/>
    <x v="1"/>
    <s v="TWh"/>
    <n v="26.822688938999999"/>
  </r>
  <r>
    <x v="24"/>
    <s v="HU10"/>
    <x v="1"/>
    <x v="3"/>
    <n v="100"/>
    <x v="1"/>
    <x v="1"/>
    <x v="1"/>
    <s v="TWh"/>
    <n v="3.7739529260000002"/>
  </r>
  <r>
    <x v="24"/>
    <s v="HU21"/>
    <x v="1"/>
    <x v="3"/>
    <n v="100"/>
    <x v="1"/>
    <x v="1"/>
    <x v="1"/>
    <s v="TWh"/>
    <n v="18.559526246000001"/>
  </r>
  <r>
    <x v="24"/>
    <s v="HU22"/>
    <x v="1"/>
    <x v="3"/>
    <n v="100"/>
    <x v="1"/>
    <x v="1"/>
    <x v="1"/>
    <s v="TWh"/>
    <n v="8.6014712800000002"/>
  </r>
  <r>
    <x v="24"/>
    <s v="HU23"/>
    <x v="1"/>
    <x v="3"/>
    <n v="100"/>
    <x v="1"/>
    <x v="1"/>
    <x v="1"/>
    <s v="TWh"/>
    <n v="28.522300322"/>
  </r>
  <r>
    <x v="24"/>
    <s v="HU31"/>
    <x v="1"/>
    <x v="3"/>
    <n v="100"/>
    <x v="1"/>
    <x v="1"/>
    <x v="1"/>
    <s v="TWh"/>
    <n v="0"/>
  </r>
  <r>
    <x v="24"/>
    <s v="HU32"/>
    <x v="1"/>
    <x v="3"/>
    <n v="100"/>
    <x v="1"/>
    <x v="1"/>
    <x v="1"/>
    <s v="TWh"/>
    <n v="0"/>
  </r>
  <r>
    <x v="24"/>
    <s v="HU33"/>
    <x v="1"/>
    <x v="3"/>
    <n v="100"/>
    <x v="1"/>
    <x v="1"/>
    <x v="1"/>
    <s v="TWh"/>
    <n v="20.124859826000002"/>
  </r>
  <r>
    <x v="10"/>
    <s v="IE01"/>
    <x v="1"/>
    <x v="3"/>
    <n v="100"/>
    <x v="1"/>
    <x v="1"/>
    <x v="1"/>
    <s v="TWh"/>
    <n v="0"/>
  </r>
  <r>
    <x v="10"/>
    <s v="IE02"/>
    <x v="1"/>
    <x v="3"/>
    <n v="100"/>
    <x v="1"/>
    <x v="1"/>
    <x v="1"/>
    <s v="TWh"/>
    <n v="0"/>
  </r>
  <r>
    <x v="11"/>
    <s v="ITC1"/>
    <x v="1"/>
    <x v="3"/>
    <n v="100"/>
    <x v="1"/>
    <x v="1"/>
    <x v="1"/>
    <s v="TWh"/>
    <n v="2.4273269700000002"/>
  </r>
  <r>
    <x v="11"/>
    <s v="ITC2"/>
    <x v="1"/>
    <x v="3"/>
    <n v="100"/>
    <x v="1"/>
    <x v="1"/>
    <x v="1"/>
    <s v="TWh"/>
    <n v="0.91796292700000004"/>
  </r>
  <r>
    <x v="11"/>
    <s v="ITC3"/>
    <x v="1"/>
    <x v="3"/>
    <n v="100"/>
    <x v="1"/>
    <x v="1"/>
    <x v="1"/>
    <s v="TWh"/>
    <n v="0.221978798"/>
  </r>
  <r>
    <x v="11"/>
    <s v="ITC4"/>
    <x v="1"/>
    <x v="3"/>
    <n v="100"/>
    <x v="1"/>
    <x v="1"/>
    <x v="1"/>
    <s v="TWh"/>
    <n v="3.309904027"/>
  </r>
  <r>
    <x v="11"/>
    <s v="ITF1"/>
    <x v="1"/>
    <x v="3"/>
    <n v="100"/>
    <x v="1"/>
    <x v="1"/>
    <x v="1"/>
    <s v="TWh"/>
    <n v="1.9494120100000001"/>
  </r>
  <r>
    <x v="11"/>
    <s v="ITF2"/>
    <x v="1"/>
    <x v="3"/>
    <n v="100"/>
    <x v="1"/>
    <x v="1"/>
    <x v="1"/>
    <s v="TWh"/>
    <n v="4.4130241420000003"/>
  </r>
  <r>
    <x v="11"/>
    <s v="ITF3"/>
    <x v="1"/>
    <x v="3"/>
    <n v="100"/>
    <x v="1"/>
    <x v="1"/>
    <x v="1"/>
    <s v="TWh"/>
    <n v="4.9350440820000001"/>
  </r>
  <r>
    <x v="11"/>
    <s v="ITF4"/>
    <x v="1"/>
    <x v="3"/>
    <n v="100"/>
    <x v="1"/>
    <x v="1"/>
    <x v="1"/>
    <s v="TWh"/>
    <n v="65.909553174999999"/>
  </r>
  <r>
    <x v="11"/>
    <s v="ITF5"/>
    <x v="1"/>
    <x v="3"/>
    <n v="100"/>
    <x v="1"/>
    <x v="1"/>
    <x v="1"/>
    <s v="TWh"/>
    <n v="16.808354669"/>
  </r>
  <r>
    <x v="11"/>
    <s v="ITF6"/>
    <x v="1"/>
    <x v="3"/>
    <n v="100"/>
    <x v="1"/>
    <x v="1"/>
    <x v="1"/>
    <s v="TWh"/>
    <n v="11.103818860000001"/>
  </r>
  <r>
    <x v="11"/>
    <s v="ITG1"/>
    <x v="1"/>
    <x v="3"/>
    <n v="100"/>
    <x v="1"/>
    <x v="1"/>
    <x v="1"/>
    <s v="TWh"/>
    <n v="46.163567839999999"/>
  </r>
  <r>
    <x v="11"/>
    <s v="ITG2"/>
    <x v="1"/>
    <x v="3"/>
    <n v="100"/>
    <x v="1"/>
    <x v="1"/>
    <x v="1"/>
    <s v="TWh"/>
    <n v="43.284222225999997"/>
  </r>
  <r>
    <x v="11"/>
    <s v="ITH1"/>
    <x v="1"/>
    <x v="3"/>
    <n v="100"/>
    <x v="1"/>
    <x v="1"/>
    <x v="1"/>
    <s v="TWh"/>
    <n v="1.156354466"/>
  </r>
  <r>
    <x v="11"/>
    <s v="ITH2"/>
    <x v="1"/>
    <x v="3"/>
    <n v="100"/>
    <x v="1"/>
    <x v="1"/>
    <x v="1"/>
    <s v="TWh"/>
    <n v="0.53103123500000005"/>
  </r>
  <r>
    <x v="11"/>
    <s v="ITH3"/>
    <x v="1"/>
    <x v="3"/>
    <n v="100"/>
    <x v="1"/>
    <x v="1"/>
    <x v="1"/>
    <s v="TWh"/>
    <n v="0"/>
  </r>
  <r>
    <x v="11"/>
    <s v="ITH4"/>
    <x v="1"/>
    <x v="3"/>
    <n v="100"/>
    <x v="1"/>
    <x v="1"/>
    <x v="1"/>
    <s v="TWh"/>
    <n v="0.63126030799999999"/>
  </r>
  <r>
    <x v="11"/>
    <s v="ITH5"/>
    <x v="1"/>
    <x v="3"/>
    <n v="100"/>
    <x v="1"/>
    <x v="1"/>
    <x v="1"/>
    <s v="TWh"/>
    <n v="0"/>
  </r>
  <r>
    <x v="11"/>
    <s v="ITI1"/>
    <x v="1"/>
    <x v="3"/>
    <n v="100"/>
    <x v="1"/>
    <x v="1"/>
    <x v="1"/>
    <s v="TWh"/>
    <n v="7.5435256449999999"/>
  </r>
  <r>
    <x v="11"/>
    <s v="ITI2"/>
    <x v="1"/>
    <x v="3"/>
    <n v="100"/>
    <x v="1"/>
    <x v="1"/>
    <x v="1"/>
    <s v="TWh"/>
    <n v="2.5198188309999998"/>
  </r>
  <r>
    <x v="11"/>
    <s v="ITI3"/>
    <x v="1"/>
    <x v="3"/>
    <n v="100"/>
    <x v="1"/>
    <x v="1"/>
    <x v="1"/>
    <s v="TWh"/>
    <n v="5.0368716600000001"/>
  </r>
  <r>
    <x v="11"/>
    <s v="ITI4"/>
    <x v="1"/>
    <x v="3"/>
    <n v="100"/>
    <x v="1"/>
    <x v="1"/>
    <x v="1"/>
    <s v="TWh"/>
    <n v="5.3489616350000002"/>
  </r>
  <r>
    <x v="11"/>
    <s v="SM00"/>
    <x v="1"/>
    <x v="3"/>
    <n v="100"/>
    <x v="1"/>
    <x v="1"/>
    <x v="1"/>
    <s v="TWh"/>
    <n v="3.4608440999999997E-2"/>
  </r>
  <r>
    <x v="12"/>
    <s v="LV00"/>
    <x v="1"/>
    <x v="3"/>
    <n v="100"/>
    <x v="1"/>
    <x v="1"/>
    <x v="1"/>
    <s v="TWh"/>
    <n v="38.230240631999997"/>
  </r>
  <r>
    <x v="13"/>
    <s v="LT00"/>
    <x v="1"/>
    <x v="3"/>
    <n v="100"/>
    <x v="1"/>
    <x v="1"/>
    <x v="1"/>
    <s v="TWh"/>
    <n v="33.633627928000003"/>
  </r>
  <r>
    <x v="25"/>
    <s v="LU00"/>
    <x v="1"/>
    <x v="3"/>
    <n v="100"/>
    <x v="1"/>
    <x v="1"/>
    <x v="1"/>
    <s v="TWh"/>
    <n v="1.3674930504201668"/>
  </r>
  <r>
    <x v="14"/>
    <s v="MT00"/>
    <x v="1"/>
    <x v="3"/>
    <n v="100"/>
    <x v="1"/>
    <x v="1"/>
    <x v="1"/>
    <s v="TWh"/>
    <n v="2.4196924000000002E-2"/>
  </r>
  <r>
    <x v="15"/>
    <s v="NL11"/>
    <x v="1"/>
    <x v="3"/>
    <n v="100"/>
    <x v="1"/>
    <x v="1"/>
    <x v="1"/>
    <s v="TWh"/>
    <n v="0"/>
  </r>
  <r>
    <x v="15"/>
    <s v="NL12"/>
    <x v="1"/>
    <x v="3"/>
    <n v="100"/>
    <x v="1"/>
    <x v="1"/>
    <x v="1"/>
    <s v="TWh"/>
    <n v="0"/>
  </r>
  <r>
    <x v="15"/>
    <s v="NL13"/>
    <x v="1"/>
    <x v="3"/>
    <n v="100"/>
    <x v="1"/>
    <x v="1"/>
    <x v="1"/>
    <s v="TWh"/>
    <n v="0"/>
  </r>
  <r>
    <x v="15"/>
    <s v="NL21"/>
    <x v="1"/>
    <x v="3"/>
    <n v="100"/>
    <x v="1"/>
    <x v="1"/>
    <x v="1"/>
    <s v="TWh"/>
    <n v="1.9151580189999999"/>
  </r>
  <r>
    <x v="15"/>
    <s v="NL22"/>
    <x v="1"/>
    <x v="3"/>
    <n v="100"/>
    <x v="1"/>
    <x v="1"/>
    <x v="1"/>
    <s v="TWh"/>
    <n v="4.7347477939999996"/>
  </r>
  <r>
    <x v="15"/>
    <s v="NL23"/>
    <x v="1"/>
    <x v="3"/>
    <n v="100"/>
    <x v="1"/>
    <x v="1"/>
    <x v="1"/>
    <s v="TWh"/>
    <n v="0"/>
  </r>
  <r>
    <x v="15"/>
    <s v="NL31"/>
    <x v="1"/>
    <x v="3"/>
    <n v="100"/>
    <x v="1"/>
    <x v="1"/>
    <x v="1"/>
    <s v="TWh"/>
    <n v="0"/>
  </r>
  <r>
    <x v="15"/>
    <s v="NL32"/>
    <x v="1"/>
    <x v="3"/>
    <n v="100"/>
    <x v="1"/>
    <x v="1"/>
    <x v="1"/>
    <s v="TWh"/>
    <n v="0"/>
  </r>
  <r>
    <x v="15"/>
    <s v="NL33"/>
    <x v="1"/>
    <x v="3"/>
    <n v="100"/>
    <x v="1"/>
    <x v="1"/>
    <x v="1"/>
    <s v="TWh"/>
    <n v="0"/>
  </r>
  <r>
    <x v="15"/>
    <s v="NL34"/>
    <x v="1"/>
    <x v="3"/>
    <n v="100"/>
    <x v="1"/>
    <x v="1"/>
    <x v="1"/>
    <s v="TWh"/>
    <n v="0"/>
  </r>
  <r>
    <x v="15"/>
    <s v="NL41"/>
    <x v="1"/>
    <x v="3"/>
    <n v="100"/>
    <x v="1"/>
    <x v="1"/>
    <x v="1"/>
    <s v="TWh"/>
    <n v="0"/>
  </r>
  <r>
    <x v="15"/>
    <s v="NL42"/>
    <x v="1"/>
    <x v="3"/>
    <n v="100"/>
    <x v="1"/>
    <x v="1"/>
    <x v="1"/>
    <s v="TWh"/>
    <n v="4.2475050000000003"/>
  </r>
  <r>
    <x v="16"/>
    <s v="PL11"/>
    <x v="1"/>
    <x v="3"/>
    <n v="100"/>
    <x v="1"/>
    <x v="1"/>
    <x v="1"/>
    <s v="TWh"/>
    <n v="5.4632275630000002"/>
  </r>
  <r>
    <x v="16"/>
    <s v="PL12"/>
    <x v="1"/>
    <x v="3"/>
    <n v="100"/>
    <x v="1"/>
    <x v="1"/>
    <x v="1"/>
    <s v="TWh"/>
    <n v="5.6263964629999998"/>
  </r>
  <r>
    <x v="16"/>
    <s v="PL21"/>
    <x v="1"/>
    <x v="3"/>
    <n v="100"/>
    <x v="1"/>
    <x v="1"/>
    <x v="1"/>
    <s v="TWh"/>
    <n v="1.789836191"/>
  </r>
  <r>
    <x v="16"/>
    <s v="PL22"/>
    <x v="1"/>
    <x v="3"/>
    <n v="100"/>
    <x v="1"/>
    <x v="1"/>
    <x v="1"/>
    <s v="TWh"/>
    <n v="0.45885445899999999"/>
  </r>
  <r>
    <x v="16"/>
    <s v="PL31"/>
    <x v="1"/>
    <x v="3"/>
    <n v="100"/>
    <x v="1"/>
    <x v="1"/>
    <x v="1"/>
    <s v="TWh"/>
    <n v="3.0145797089999999"/>
  </r>
  <r>
    <x v="16"/>
    <s v="PL32"/>
    <x v="1"/>
    <x v="3"/>
    <n v="100"/>
    <x v="1"/>
    <x v="1"/>
    <x v="1"/>
    <s v="TWh"/>
    <n v="3.7340862559999999"/>
  </r>
  <r>
    <x v="16"/>
    <s v="PL33"/>
    <x v="1"/>
    <x v="3"/>
    <n v="100"/>
    <x v="1"/>
    <x v="1"/>
    <x v="1"/>
    <s v="TWh"/>
    <n v="2.494963356"/>
  </r>
  <r>
    <x v="16"/>
    <s v="PL34"/>
    <x v="1"/>
    <x v="3"/>
    <n v="100"/>
    <x v="1"/>
    <x v="1"/>
    <x v="1"/>
    <s v="TWh"/>
    <n v="0"/>
  </r>
  <r>
    <x v="16"/>
    <s v="PL41"/>
    <x v="1"/>
    <x v="3"/>
    <n v="100"/>
    <x v="1"/>
    <x v="1"/>
    <x v="1"/>
    <s v="TWh"/>
    <n v="5.7247405149999997"/>
  </r>
  <r>
    <x v="16"/>
    <s v="PL42"/>
    <x v="1"/>
    <x v="3"/>
    <n v="100"/>
    <x v="1"/>
    <x v="1"/>
    <x v="1"/>
    <s v="TWh"/>
    <n v="4.9895964639999999"/>
  </r>
  <r>
    <x v="16"/>
    <s v="PL43"/>
    <x v="1"/>
    <x v="3"/>
    <n v="100"/>
    <x v="1"/>
    <x v="1"/>
    <x v="1"/>
    <s v="TWh"/>
    <n v="5.0826054239999996"/>
  </r>
  <r>
    <x v="16"/>
    <s v="PL51"/>
    <x v="1"/>
    <x v="3"/>
    <n v="100"/>
    <x v="1"/>
    <x v="1"/>
    <x v="1"/>
    <s v="TWh"/>
    <n v="5.0878659710000003"/>
  </r>
  <r>
    <x v="16"/>
    <s v="PL52"/>
    <x v="1"/>
    <x v="3"/>
    <n v="100"/>
    <x v="1"/>
    <x v="1"/>
    <x v="1"/>
    <s v="TWh"/>
    <n v="1.425693221"/>
  </r>
  <r>
    <x v="16"/>
    <s v="PL61"/>
    <x v="1"/>
    <x v="3"/>
    <n v="100"/>
    <x v="1"/>
    <x v="1"/>
    <x v="1"/>
    <s v="TWh"/>
    <n v="0"/>
  </r>
  <r>
    <x v="16"/>
    <s v="PL62"/>
    <x v="1"/>
    <x v="3"/>
    <n v="100"/>
    <x v="1"/>
    <x v="1"/>
    <x v="1"/>
    <s v="TWh"/>
    <n v="0"/>
  </r>
  <r>
    <x v="16"/>
    <s v="PL63"/>
    <x v="1"/>
    <x v="3"/>
    <n v="100"/>
    <x v="1"/>
    <x v="1"/>
    <x v="1"/>
    <s v="TWh"/>
    <n v="0"/>
  </r>
  <r>
    <x v="17"/>
    <s v="PT11"/>
    <x v="1"/>
    <x v="3"/>
    <n v="100"/>
    <x v="1"/>
    <x v="1"/>
    <x v="1"/>
    <s v="TWh"/>
    <n v="15.936248150000001"/>
  </r>
  <r>
    <x v="17"/>
    <s v="PT15"/>
    <x v="1"/>
    <x v="3"/>
    <n v="100"/>
    <x v="1"/>
    <x v="1"/>
    <x v="1"/>
    <s v="TWh"/>
    <n v="3.2760215179999999"/>
  </r>
  <r>
    <x v="17"/>
    <s v="PT16"/>
    <x v="1"/>
    <x v="3"/>
    <n v="100"/>
    <x v="1"/>
    <x v="1"/>
    <x v="1"/>
    <s v="TWh"/>
    <n v="9.2220191469999993"/>
  </r>
  <r>
    <x v="17"/>
    <s v="PT17"/>
    <x v="1"/>
    <x v="3"/>
    <n v="100"/>
    <x v="1"/>
    <x v="1"/>
    <x v="1"/>
    <s v="TWh"/>
    <n v="2.0703526700000001"/>
  </r>
  <r>
    <x v="17"/>
    <s v="PT18"/>
    <x v="1"/>
    <x v="3"/>
    <n v="100"/>
    <x v="1"/>
    <x v="1"/>
    <x v="1"/>
    <s v="TWh"/>
    <n v="36.567140369999997"/>
  </r>
  <r>
    <x v="18"/>
    <s v="RO11"/>
    <x v="1"/>
    <x v="3"/>
    <n v="100"/>
    <x v="1"/>
    <x v="1"/>
    <x v="1"/>
    <s v="TWh"/>
    <n v="18.228320817"/>
  </r>
  <r>
    <x v="18"/>
    <s v="RO12"/>
    <x v="1"/>
    <x v="3"/>
    <n v="100"/>
    <x v="1"/>
    <x v="1"/>
    <x v="1"/>
    <s v="TWh"/>
    <n v="19.707240034000002"/>
  </r>
  <r>
    <x v="18"/>
    <s v="RO21"/>
    <x v="1"/>
    <x v="3"/>
    <n v="100"/>
    <x v="1"/>
    <x v="1"/>
    <x v="1"/>
    <s v="TWh"/>
    <n v="59.808008913999998"/>
  </r>
  <r>
    <x v="18"/>
    <s v="RO22"/>
    <x v="1"/>
    <x v="3"/>
    <n v="100"/>
    <x v="1"/>
    <x v="1"/>
    <x v="1"/>
    <s v="TWh"/>
    <n v="78.407291877000006"/>
  </r>
  <r>
    <x v="18"/>
    <s v="RO31"/>
    <x v="1"/>
    <x v="3"/>
    <n v="100"/>
    <x v="1"/>
    <x v="1"/>
    <x v="1"/>
    <s v="TWh"/>
    <n v="59.614663102999998"/>
  </r>
  <r>
    <x v="18"/>
    <s v="RO32"/>
    <x v="1"/>
    <x v="3"/>
    <n v="100"/>
    <x v="1"/>
    <x v="1"/>
    <x v="1"/>
    <s v="TWh"/>
    <n v="0"/>
  </r>
  <r>
    <x v="18"/>
    <s v="RO41"/>
    <x v="1"/>
    <x v="3"/>
    <n v="100"/>
    <x v="1"/>
    <x v="1"/>
    <x v="1"/>
    <s v="TWh"/>
    <n v="22.104446161999999"/>
  </r>
  <r>
    <x v="18"/>
    <s v="RO42"/>
    <x v="1"/>
    <x v="3"/>
    <n v="100"/>
    <x v="1"/>
    <x v="1"/>
    <x v="1"/>
    <s v="TWh"/>
    <n v="17.396780293999999"/>
  </r>
  <r>
    <x v="26"/>
    <s v="SK01"/>
    <x v="1"/>
    <x v="3"/>
    <n v="100"/>
    <x v="1"/>
    <x v="1"/>
    <x v="1"/>
    <s v="TWh"/>
    <n v="1.363156086"/>
  </r>
  <r>
    <x v="26"/>
    <s v="SK02"/>
    <x v="1"/>
    <x v="3"/>
    <n v="100"/>
    <x v="1"/>
    <x v="1"/>
    <x v="1"/>
    <s v="TWh"/>
    <n v="24.851424352999999"/>
  </r>
  <r>
    <x v="26"/>
    <s v="SK03"/>
    <x v="1"/>
    <x v="3"/>
    <n v="100"/>
    <x v="1"/>
    <x v="1"/>
    <x v="1"/>
    <s v="TWh"/>
    <n v="3.595315593"/>
  </r>
  <r>
    <x v="26"/>
    <s v="SK04"/>
    <x v="1"/>
    <x v="3"/>
    <n v="100"/>
    <x v="1"/>
    <x v="1"/>
    <x v="1"/>
    <s v="TWh"/>
    <n v="0"/>
  </r>
  <r>
    <x v="27"/>
    <s v="SI03"/>
    <x v="1"/>
    <x v="3"/>
    <n v="100"/>
    <x v="1"/>
    <x v="1"/>
    <x v="1"/>
    <s v="TWh"/>
    <n v="3.741837554"/>
  </r>
  <r>
    <x v="27"/>
    <s v="SI04"/>
    <x v="1"/>
    <x v="3"/>
    <n v="100"/>
    <x v="1"/>
    <x v="1"/>
    <x v="1"/>
    <s v="TWh"/>
    <n v="0.31427459299999999"/>
  </r>
  <r>
    <x v="19"/>
    <s v="AD00"/>
    <x v="1"/>
    <x v="3"/>
    <n v="100"/>
    <x v="1"/>
    <x v="1"/>
    <x v="1"/>
    <s v="TWh"/>
    <n v="0.20581954299999999"/>
  </r>
  <r>
    <x v="19"/>
    <s v="ES11"/>
    <x v="1"/>
    <x v="3"/>
    <n v="100"/>
    <x v="1"/>
    <x v="1"/>
    <x v="1"/>
    <s v="TWh"/>
    <n v="15.584877171"/>
  </r>
  <r>
    <x v="19"/>
    <s v="ES12"/>
    <x v="1"/>
    <x v="3"/>
    <n v="100"/>
    <x v="1"/>
    <x v="1"/>
    <x v="1"/>
    <s v="TWh"/>
    <n v="5.104538904"/>
  </r>
  <r>
    <x v="19"/>
    <s v="ES13"/>
    <x v="1"/>
    <x v="3"/>
    <n v="100"/>
    <x v="1"/>
    <x v="1"/>
    <x v="1"/>
    <s v="TWh"/>
    <n v="2.0876973150000002"/>
  </r>
  <r>
    <x v="19"/>
    <s v="ES21"/>
    <x v="1"/>
    <x v="3"/>
    <n v="100"/>
    <x v="1"/>
    <x v="1"/>
    <x v="1"/>
    <s v="TWh"/>
    <n v="4.0004913240000004"/>
  </r>
  <r>
    <x v="19"/>
    <s v="ES22"/>
    <x v="1"/>
    <x v="3"/>
    <n v="100"/>
    <x v="1"/>
    <x v="1"/>
    <x v="1"/>
    <s v="TWh"/>
    <n v="14.355296505"/>
  </r>
  <r>
    <x v="19"/>
    <s v="ES23"/>
    <x v="1"/>
    <x v="3"/>
    <n v="100"/>
    <x v="1"/>
    <x v="1"/>
    <x v="1"/>
    <s v="TWh"/>
    <n v="6.4196075029999999"/>
  </r>
  <r>
    <x v="19"/>
    <s v="ES24"/>
    <x v="1"/>
    <x v="3"/>
    <n v="100"/>
    <x v="1"/>
    <x v="1"/>
    <x v="1"/>
    <s v="TWh"/>
    <n v="73.184695671"/>
  </r>
  <r>
    <x v="19"/>
    <s v="ES30"/>
    <x v="1"/>
    <x v="3"/>
    <n v="100"/>
    <x v="1"/>
    <x v="1"/>
    <x v="1"/>
    <s v="TWh"/>
    <n v="2.7371036200000001"/>
  </r>
  <r>
    <x v="19"/>
    <s v="ES41"/>
    <x v="1"/>
    <x v="3"/>
    <n v="100"/>
    <x v="1"/>
    <x v="1"/>
    <x v="1"/>
    <s v="TWh"/>
    <n v="237.504969983"/>
  </r>
  <r>
    <x v="19"/>
    <s v="ES42"/>
    <x v="1"/>
    <x v="3"/>
    <n v="100"/>
    <x v="1"/>
    <x v="1"/>
    <x v="1"/>
    <s v="TWh"/>
    <n v="211.910014147"/>
  </r>
  <r>
    <x v="19"/>
    <s v="ES43"/>
    <x v="1"/>
    <x v="3"/>
    <n v="100"/>
    <x v="1"/>
    <x v="1"/>
    <x v="1"/>
    <s v="TWh"/>
    <n v="32.228690559"/>
  </r>
  <r>
    <x v="19"/>
    <s v="ES51"/>
    <x v="1"/>
    <x v="3"/>
    <n v="100"/>
    <x v="1"/>
    <x v="1"/>
    <x v="1"/>
    <s v="TWh"/>
    <n v="30.301059122000002"/>
  </r>
  <r>
    <x v="19"/>
    <s v="ES52"/>
    <x v="1"/>
    <x v="3"/>
    <n v="100"/>
    <x v="1"/>
    <x v="1"/>
    <x v="1"/>
    <s v="TWh"/>
    <n v="37.202414001000001"/>
  </r>
  <r>
    <x v="19"/>
    <s v="ES53"/>
    <x v="1"/>
    <x v="3"/>
    <n v="100"/>
    <x v="1"/>
    <x v="1"/>
    <x v="1"/>
    <s v="TWh"/>
    <n v="2.7435973009999999"/>
  </r>
  <r>
    <x v="19"/>
    <s v="ES61"/>
    <x v="1"/>
    <x v="3"/>
    <n v="100"/>
    <x v="1"/>
    <x v="1"/>
    <x v="1"/>
    <s v="TWh"/>
    <n v="64.381752688000006"/>
  </r>
  <r>
    <x v="19"/>
    <s v="ES62"/>
    <x v="1"/>
    <x v="3"/>
    <n v="100"/>
    <x v="1"/>
    <x v="1"/>
    <x v="1"/>
    <s v="TWh"/>
    <n v="14.859056067999999"/>
  </r>
  <r>
    <x v="20"/>
    <s v="SE11"/>
    <x v="1"/>
    <x v="3"/>
    <n v="100"/>
    <x v="1"/>
    <x v="1"/>
    <x v="1"/>
    <s v="TWh"/>
    <n v="2.9460500000000001E-2"/>
  </r>
  <r>
    <x v="20"/>
    <s v="SE12"/>
    <x v="1"/>
    <x v="3"/>
    <n v="100"/>
    <x v="1"/>
    <x v="1"/>
    <x v="1"/>
    <s v="TWh"/>
    <n v="7.0585071050000003"/>
  </r>
  <r>
    <x v="20"/>
    <s v="SE21"/>
    <x v="1"/>
    <x v="3"/>
    <n v="100"/>
    <x v="1"/>
    <x v="1"/>
    <x v="1"/>
    <s v="TWh"/>
    <n v="4.126285449"/>
  </r>
  <r>
    <x v="20"/>
    <s v="SE22"/>
    <x v="1"/>
    <x v="3"/>
    <n v="100"/>
    <x v="1"/>
    <x v="1"/>
    <x v="1"/>
    <s v="TWh"/>
    <n v="1.422492834"/>
  </r>
  <r>
    <x v="20"/>
    <s v="SE23"/>
    <x v="1"/>
    <x v="3"/>
    <n v="100"/>
    <x v="1"/>
    <x v="1"/>
    <x v="1"/>
    <s v="TWh"/>
    <n v="7.5817812079999998"/>
  </r>
  <r>
    <x v="20"/>
    <s v="SE31"/>
    <x v="1"/>
    <x v="3"/>
    <n v="100"/>
    <x v="1"/>
    <x v="1"/>
    <x v="1"/>
    <s v="TWh"/>
    <n v="7.0952289879999997"/>
  </r>
  <r>
    <x v="20"/>
    <s v="SE32"/>
    <x v="1"/>
    <x v="3"/>
    <n v="100"/>
    <x v="1"/>
    <x v="1"/>
    <x v="1"/>
    <s v="TWh"/>
    <n v="7.7861169910000001"/>
  </r>
  <r>
    <x v="20"/>
    <s v="SE33"/>
    <x v="1"/>
    <x v="3"/>
    <n v="100"/>
    <x v="1"/>
    <x v="1"/>
    <x v="1"/>
    <s v="TWh"/>
    <n v="12.408079053"/>
  </r>
  <r>
    <x v="21"/>
    <s v="UKC1"/>
    <x v="1"/>
    <x v="3"/>
    <n v="100"/>
    <x v="1"/>
    <x v="1"/>
    <x v="1"/>
    <s v="TWh"/>
    <n v="0"/>
  </r>
  <r>
    <x v="21"/>
    <s v="UKC2"/>
    <x v="1"/>
    <x v="3"/>
    <n v="100"/>
    <x v="1"/>
    <x v="1"/>
    <x v="1"/>
    <s v="TWh"/>
    <n v="0"/>
  </r>
  <r>
    <x v="21"/>
    <s v="UKD1"/>
    <x v="1"/>
    <x v="3"/>
    <n v="100"/>
    <x v="1"/>
    <x v="1"/>
    <x v="1"/>
    <s v="TWh"/>
    <n v="0"/>
  </r>
  <r>
    <x v="21"/>
    <s v="UKD3"/>
    <x v="1"/>
    <x v="3"/>
    <n v="100"/>
    <x v="1"/>
    <x v="1"/>
    <x v="1"/>
    <s v="TWh"/>
    <n v="1.8224503999999999E-2"/>
  </r>
  <r>
    <x v="21"/>
    <s v="UKD4"/>
    <x v="1"/>
    <x v="3"/>
    <n v="100"/>
    <x v="1"/>
    <x v="1"/>
    <x v="1"/>
    <s v="TWh"/>
    <n v="0"/>
  </r>
  <r>
    <x v="21"/>
    <s v="UKD6"/>
    <x v="1"/>
    <x v="3"/>
    <n v="100"/>
    <x v="1"/>
    <x v="1"/>
    <x v="1"/>
    <s v="TWh"/>
    <n v="0"/>
  </r>
  <r>
    <x v="21"/>
    <s v="UKD7"/>
    <x v="1"/>
    <x v="3"/>
    <n v="100"/>
    <x v="1"/>
    <x v="1"/>
    <x v="1"/>
    <s v="TWh"/>
    <n v="0"/>
  </r>
  <r>
    <x v="21"/>
    <s v="UKE1"/>
    <x v="1"/>
    <x v="3"/>
    <n v="100"/>
    <x v="1"/>
    <x v="1"/>
    <x v="1"/>
    <s v="TWh"/>
    <n v="0"/>
  </r>
  <r>
    <x v="21"/>
    <s v="UKE2"/>
    <x v="1"/>
    <x v="3"/>
    <n v="100"/>
    <x v="1"/>
    <x v="1"/>
    <x v="1"/>
    <s v="TWh"/>
    <n v="0"/>
  </r>
  <r>
    <x v="21"/>
    <s v="UKE3"/>
    <x v="1"/>
    <x v="3"/>
    <n v="100"/>
    <x v="1"/>
    <x v="1"/>
    <x v="1"/>
    <s v="TWh"/>
    <n v="0"/>
  </r>
  <r>
    <x v="21"/>
    <s v="UKE4"/>
    <x v="1"/>
    <x v="3"/>
    <n v="100"/>
    <x v="1"/>
    <x v="1"/>
    <x v="1"/>
    <s v="TWh"/>
    <n v="0"/>
  </r>
  <r>
    <x v="21"/>
    <s v="UKF1"/>
    <x v="1"/>
    <x v="3"/>
    <n v="100"/>
    <x v="1"/>
    <x v="1"/>
    <x v="1"/>
    <s v="TWh"/>
    <n v="0"/>
  </r>
  <r>
    <x v="21"/>
    <s v="UKF2"/>
    <x v="1"/>
    <x v="3"/>
    <n v="100"/>
    <x v="1"/>
    <x v="1"/>
    <x v="1"/>
    <s v="TWh"/>
    <n v="0"/>
  </r>
  <r>
    <x v="21"/>
    <s v="UKF3"/>
    <x v="1"/>
    <x v="3"/>
    <n v="100"/>
    <x v="1"/>
    <x v="1"/>
    <x v="1"/>
    <s v="TWh"/>
    <n v="0"/>
  </r>
  <r>
    <x v="21"/>
    <s v="UKG1"/>
    <x v="1"/>
    <x v="3"/>
    <n v="100"/>
    <x v="1"/>
    <x v="1"/>
    <x v="1"/>
    <s v="TWh"/>
    <n v="0"/>
  </r>
  <r>
    <x v="21"/>
    <s v="UKG2"/>
    <x v="1"/>
    <x v="3"/>
    <n v="100"/>
    <x v="1"/>
    <x v="1"/>
    <x v="1"/>
    <s v="TWh"/>
    <n v="0"/>
  </r>
  <r>
    <x v="21"/>
    <s v="UKG3"/>
    <x v="1"/>
    <x v="3"/>
    <n v="100"/>
    <x v="1"/>
    <x v="1"/>
    <x v="1"/>
    <s v="TWh"/>
    <n v="0"/>
  </r>
  <r>
    <x v="21"/>
    <s v="UKH1"/>
    <x v="1"/>
    <x v="3"/>
    <n v="100"/>
    <x v="1"/>
    <x v="1"/>
    <x v="1"/>
    <s v="TWh"/>
    <n v="0"/>
  </r>
  <r>
    <x v="21"/>
    <s v="UKH2"/>
    <x v="1"/>
    <x v="3"/>
    <n v="100"/>
    <x v="1"/>
    <x v="1"/>
    <x v="1"/>
    <s v="TWh"/>
    <n v="0"/>
  </r>
  <r>
    <x v="21"/>
    <s v="UKH3"/>
    <x v="1"/>
    <x v="3"/>
    <n v="100"/>
    <x v="1"/>
    <x v="1"/>
    <x v="1"/>
    <s v="TWh"/>
    <n v="0"/>
  </r>
  <r>
    <x v="21"/>
    <s v="UKI3"/>
    <x v="1"/>
    <x v="3"/>
    <n v="100"/>
    <x v="1"/>
    <x v="1"/>
    <x v="1"/>
    <s v="TWh"/>
    <n v="0"/>
  </r>
  <r>
    <x v="21"/>
    <s v="UKI4"/>
    <x v="1"/>
    <x v="3"/>
    <n v="100"/>
    <x v="1"/>
    <x v="1"/>
    <x v="1"/>
    <s v="TWh"/>
    <n v="0"/>
  </r>
  <r>
    <x v="21"/>
    <s v="UKI5"/>
    <x v="1"/>
    <x v="3"/>
    <n v="100"/>
    <x v="1"/>
    <x v="1"/>
    <x v="1"/>
    <s v="TWh"/>
    <n v="0"/>
  </r>
  <r>
    <x v="21"/>
    <s v="UKI6"/>
    <x v="1"/>
    <x v="3"/>
    <n v="100"/>
    <x v="1"/>
    <x v="1"/>
    <x v="1"/>
    <s v="TWh"/>
    <n v="0"/>
  </r>
  <r>
    <x v="21"/>
    <s v="UKI7"/>
    <x v="1"/>
    <x v="3"/>
    <n v="100"/>
    <x v="1"/>
    <x v="1"/>
    <x v="1"/>
    <s v="TWh"/>
    <n v="0"/>
  </r>
  <r>
    <x v="21"/>
    <s v="UKJ1"/>
    <x v="1"/>
    <x v="3"/>
    <n v="100"/>
    <x v="1"/>
    <x v="1"/>
    <x v="1"/>
    <s v="TWh"/>
    <n v="0"/>
  </r>
  <r>
    <x v="21"/>
    <s v="UKJ2"/>
    <x v="1"/>
    <x v="3"/>
    <n v="100"/>
    <x v="1"/>
    <x v="1"/>
    <x v="1"/>
    <s v="TWh"/>
    <n v="0"/>
  </r>
  <r>
    <x v="21"/>
    <s v="UKJ3"/>
    <x v="1"/>
    <x v="3"/>
    <n v="100"/>
    <x v="1"/>
    <x v="1"/>
    <x v="1"/>
    <s v="TWh"/>
    <n v="0"/>
  </r>
  <r>
    <x v="21"/>
    <s v="UKJ4"/>
    <x v="1"/>
    <x v="3"/>
    <n v="100"/>
    <x v="1"/>
    <x v="1"/>
    <x v="1"/>
    <s v="TWh"/>
    <n v="0"/>
  </r>
  <r>
    <x v="21"/>
    <s v="UKK1"/>
    <x v="1"/>
    <x v="3"/>
    <n v="100"/>
    <x v="1"/>
    <x v="1"/>
    <x v="1"/>
    <s v="TWh"/>
    <n v="0"/>
  </r>
  <r>
    <x v="21"/>
    <s v="UKK2"/>
    <x v="1"/>
    <x v="3"/>
    <n v="100"/>
    <x v="1"/>
    <x v="1"/>
    <x v="1"/>
    <s v="TWh"/>
    <n v="0"/>
  </r>
  <r>
    <x v="21"/>
    <s v="UKK3"/>
    <x v="1"/>
    <x v="3"/>
    <n v="100"/>
    <x v="1"/>
    <x v="1"/>
    <x v="1"/>
    <s v="TWh"/>
    <n v="0"/>
  </r>
  <r>
    <x v="21"/>
    <s v="UKK4"/>
    <x v="1"/>
    <x v="3"/>
    <n v="100"/>
    <x v="1"/>
    <x v="1"/>
    <x v="1"/>
    <s v="TWh"/>
    <n v="0"/>
  </r>
  <r>
    <x v="21"/>
    <s v="UKL1"/>
    <x v="1"/>
    <x v="3"/>
    <n v="100"/>
    <x v="1"/>
    <x v="1"/>
    <x v="1"/>
    <s v="TWh"/>
    <n v="0"/>
  </r>
  <r>
    <x v="21"/>
    <s v="UKL2"/>
    <x v="1"/>
    <x v="3"/>
    <n v="100"/>
    <x v="1"/>
    <x v="1"/>
    <x v="1"/>
    <s v="TWh"/>
    <n v="0"/>
  </r>
  <r>
    <x v="21"/>
    <s v="UKM2"/>
    <x v="1"/>
    <x v="3"/>
    <n v="100"/>
    <x v="1"/>
    <x v="1"/>
    <x v="1"/>
    <s v="TWh"/>
    <n v="4.559071103"/>
  </r>
  <r>
    <x v="21"/>
    <s v="UKM3"/>
    <x v="1"/>
    <x v="3"/>
    <n v="100"/>
    <x v="1"/>
    <x v="1"/>
    <x v="1"/>
    <s v="TWh"/>
    <n v="0"/>
  </r>
  <r>
    <x v="21"/>
    <s v="UKM5"/>
    <x v="1"/>
    <x v="3"/>
    <n v="100"/>
    <x v="1"/>
    <x v="1"/>
    <x v="1"/>
    <s v="TWh"/>
    <n v="4.2953887000000003E-2"/>
  </r>
  <r>
    <x v="21"/>
    <s v="UKM6"/>
    <x v="1"/>
    <x v="3"/>
    <n v="100"/>
    <x v="1"/>
    <x v="1"/>
    <x v="1"/>
    <s v="TWh"/>
    <n v="14.711676793000001"/>
  </r>
  <r>
    <x v="21"/>
    <s v="UKN0"/>
    <x v="1"/>
    <x v="3"/>
    <n v="100"/>
    <x v="1"/>
    <x v="1"/>
    <x v="1"/>
    <s v="TWh"/>
    <n v="0"/>
  </r>
  <r>
    <x v="22"/>
    <s v="AT11"/>
    <x v="1"/>
    <x v="3"/>
    <n v="100"/>
    <x v="1"/>
    <x v="2"/>
    <x v="1"/>
    <s v="TWh"/>
    <n v="3.559392951"/>
  </r>
  <r>
    <x v="22"/>
    <s v="AT12"/>
    <x v="1"/>
    <x v="3"/>
    <n v="100"/>
    <x v="1"/>
    <x v="2"/>
    <x v="1"/>
    <s v="TWh"/>
    <n v="2.1586898E-2"/>
  </r>
  <r>
    <x v="22"/>
    <s v="AT13"/>
    <x v="1"/>
    <x v="3"/>
    <n v="100"/>
    <x v="1"/>
    <x v="2"/>
    <x v="1"/>
    <s v="TWh"/>
    <n v="0"/>
  </r>
  <r>
    <x v="22"/>
    <s v="AT21"/>
    <x v="1"/>
    <x v="3"/>
    <n v="100"/>
    <x v="1"/>
    <x v="2"/>
    <x v="1"/>
    <s v="TWh"/>
    <n v="3.9348109999999999E-3"/>
  </r>
  <r>
    <x v="22"/>
    <s v="AT22"/>
    <x v="1"/>
    <x v="3"/>
    <n v="100"/>
    <x v="1"/>
    <x v="2"/>
    <x v="1"/>
    <s v="TWh"/>
    <n v="3.6664909300000001"/>
  </r>
  <r>
    <x v="22"/>
    <s v="AT31"/>
    <x v="1"/>
    <x v="3"/>
    <n v="100"/>
    <x v="1"/>
    <x v="2"/>
    <x v="1"/>
    <s v="TWh"/>
    <n v="7.969584105"/>
  </r>
  <r>
    <x v="22"/>
    <s v="AT32"/>
    <x v="1"/>
    <x v="3"/>
    <n v="100"/>
    <x v="1"/>
    <x v="2"/>
    <x v="1"/>
    <s v="TWh"/>
    <n v="0"/>
  </r>
  <r>
    <x v="22"/>
    <s v="AT33"/>
    <x v="1"/>
    <x v="3"/>
    <n v="100"/>
    <x v="1"/>
    <x v="2"/>
    <x v="1"/>
    <s v="TWh"/>
    <n v="4.2461620000000004E-3"/>
  </r>
  <r>
    <x v="22"/>
    <s v="AT34"/>
    <x v="1"/>
    <x v="3"/>
    <n v="100"/>
    <x v="1"/>
    <x v="2"/>
    <x v="1"/>
    <s v="TWh"/>
    <n v="4.4974730000000001E-3"/>
  </r>
  <r>
    <x v="0"/>
    <s v="BE10"/>
    <x v="1"/>
    <x v="3"/>
    <n v="100"/>
    <x v="1"/>
    <x v="2"/>
    <x v="1"/>
    <s v="TWh"/>
    <n v="0"/>
  </r>
  <r>
    <x v="0"/>
    <s v="BE21"/>
    <x v="1"/>
    <x v="3"/>
    <n v="100"/>
    <x v="1"/>
    <x v="2"/>
    <x v="1"/>
    <s v="TWh"/>
    <n v="0"/>
  </r>
  <r>
    <x v="0"/>
    <s v="BE22"/>
    <x v="1"/>
    <x v="3"/>
    <n v="100"/>
    <x v="1"/>
    <x v="2"/>
    <x v="1"/>
    <s v="TWh"/>
    <n v="0"/>
  </r>
  <r>
    <x v="0"/>
    <s v="BE23"/>
    <x v="1"/>
    <x v="3"/>
    <n v="100"/>
    <x v="1"/>
    <x v="2"/>
    <x v="1"/>
    <s v="TWh"/>
    <n v="1.9850547359999999"/>
  </r>
  <r>
    <x v="0"/>
    <s v="BE24"/>
    <x v="1"/>
    <x v="3"/>
    <n v="100"/>
    <x v="1"/>
    <x v="2"/>
    <x v="1"/>
    <s v="TWh"/>
    <n v="0"/>
  </r>
  <r>
    <x v="0"/>
    <s v="BE25"/>
    <x v="1"/>
    <x v="3"/>
    <n v="100"/>
    <x v="1"/>
    <x v="2"/>
    <x v="1"/>
    <s v="TWh"/>
    <n v="3.888121318"/>
  </r>
  <r>
    <x v="0"/>
    <s v="BE31"/>
    <x v="1"/>
    <x v="3"/>
    <n v="100"/>
    <x v="1"/>
    <x v="2"/>
    <x v="1"/>
    <s v="TWh"/>
    <n v="0"/>
  </r>
  <r>
    <x v="0"/>
    <s v="BE32"/>
    <x v="1"/>
    <x v="3"/>
    <n v="100"/>
    <x v="1"/>
    <x v="2"/>
    <x v="1"/>
    <s v="TWh"/>
    <n v="0"/>
  </r>
  <r>
    <x v="0"/>
    <s v="BE33"/>
    <x v="1"/>
    <x v="3"/>
    <n v="100"/>
    <x v="1"/>
    <x v="2"/>
    <x v="1"/>
    <s v="TWh"/>
    <n v="0"/>
  </r>
  <r>
    <x v="0"/>
    <s v="BE34"/>
    <x v="1"/>
    <x v="3"/>
    <n v="100"/>
    <x v="1"/>
    <x v="2"/>
    <x v="1"/>
    <s v="TWh"/>
    <n v="0"/>
  </r>
  <r>
    <x v="0"/>
    <s v="BE35"/>
    <x v="1"/>
    <x v="3"/>
    <n v="100"/>
    <x v="1"/>
    <x v="2"/>
    <x v="1"/>
    <s v="TWh"/>
    <n v="0"/>
  </r>
  <r>
    <x v="1"/>
    <s v="BG31"/>
    <x v="1"/>
    <x v="3"/>
    <n v="100"/>
    <x v="1"/>
    <x v="2"/>
    <x v="1"/>
    <s v="TWh"/>
    <n v="0"/>
  </r>
  <r>
    <x v="1"/>
    <s v="BG32"/>
    <x v="1"/>
    <x v="3"/>
    <n v="100"/>
    <x v="1"/>
    <x v="2"/>
    <x v="1"/>
    <s v="TWh"/>
    <n v="0"/>
  </r>
  <r>
    <x v="1"/>
    <s v="BG33"/>
    <x v="1"/>
    <x v="3"/>
    <n v="100"/>
    <x v="1"/>
    <x v="2"/>
    <x v="1"/>
    <s v="TWh"/>
    <n v="14.823891"/>
  </r>
  <r>
    <x v="1"/>
    <s v="BG34"/>
    <x v="1"/>
    <x v="3"/>
    <n v="100"/>
    <x v="1"/>
    <x v="2"/>
    <x v="1"/>
    <s v="TWh"/>
    <n v="0"/>
  </r>
  <r>
    <x v="1"/>
    <s v="BG41"/>
    <x v="1"/>
    <x v="3"/>
    <n v="100"/>
    <x v="1"/>
    <x v="2"/>
    <x v="1"/>
    <s v="TWh"/>
    <n v="0"/>
  </r>
  <r>
    <x v="1"/>
    <s v="BG42"/>
    <x v="1"/>
    <x v="3"/>
    <n v="100"/>
    <x v="1"/>
    <x v="2"/>
    <x v="1"/>
    <s v="TWh"/>
    <n v="0"/>
  </r>
  <r>
    <x v="2"/>
    <s v="HR03"/>
    <x v="1"/>
    <x v="3"/>
    <n v="100"/>
    <x v="1"/>
    <x v="2"/>
    <x v="1"/>
    <s v="TWh"/>
    <n v="18.562144925999998"/>
  </r>
  <r>
    <x v="2"/>
    <s v="HR04"/>
    <x v="1"/>
    <x v="3"/>
    <n v="100"/>
    <x v="1"/>
    <x v="2"/>
    <x v="1"/>
    <s v="TWh"/>
    <n v="0"/>
  </r>
  <r>
    <x v="3"/>
    <s v="CY00"/>
    <x v="1"/>
    <x v="3"/>
    <n v="100"/>
    <x v="1"/>
    <x v="2"/>
    <x v="1"/>
    <s v="TWh"/>
    <n v="0"/>
  </r>
  <r>
    <x v="23"/>
    <s v="CZ01"/>
    <x v="1"/>
    <x v="3"/>
    <n v="100"/>
    <x v="1"/>
    <x v="2"/>
    <x v="1"/>
    <s v="TWh"/>
    <n v="0"/>
  </r>
  <r>
    <x v="23"/>
    <s v="CZ02"/>
    <x v="1"/>
    <x v="3"/>
    <n v="100"/>
    <x v="1"/>
    <x v="2"/>
    <x v="1"/>
    <s v="TWh"/>
    <n v="8.0475738850000003"/>
  </r>
  <r>
    <x v="23"/>
    <s v="CZ03"/>
    <x v="1"/>
    <x v="3"/>
    <n v="100"/>
    <x v="1"/>
    <x v="2"/>
    <x v="1"/>
    <s v="TWh"/>
    <n v="11.700759375000001"/>
  </r>
  <r>
    <x v="23"/>
    <s v="CZ04"/>
    <x v="1"/>
    <x v="3"/>
    <n v="100"/>
    <x v="1"/>
    <x v="2"/>
    <x v="1"/>
    <s v="TWh"/>
    <n v="0"/>
  </r>
  <r>
    <x v="23"/>
    <s v="CZ05"/>
    <x v="1"/>
    <x v="3"/>
    <n v="100"/>
    <x v="1"/>
    <x v="2"/>
    <x v="1"/>
    <s v="TWh"/>
    <n v="14.665044962"/>
  </r>
  <r>
    <x v="23"/>
    <s v="CZ06"/>
    <x v="1"/>
    <x v="3"/>
    <n v="100"/>
    <x v="1"/>
    <x v="2"/>
    <x v="1"/>
    <s v="TWh"/>
    <n v="41.579997712000001"/>
  </r>
  <r>
    <x v="23"/>
    <s v="CZ07"/>
    <x v="1"/>
    <x v="3"/>
    <n v="100"/>
    <x v="1"/>
    <x v="2"/>
    <x v="1"/>
    <s v="TWh"/>
    <n v="11.451378842"/>
  </r>
  <r>
    <x v="23"/>
    <s v="CZ08"/>
    <x v="1"/>
    <x v="3"/>
    <n v="100"/>
    <x v="1"/>
    <x v="2"/>
    <x v="1"/>
    <s v="TWh"/>
    <n v="5.4519959409999998"/>
  </r>
  <r>
    <x v="4"/>
    <s v="DK01"/>
    <x v="1"/>
    <x v="3"/>
    <n v="100"/>
    <x v="1"/>
    <x v="2"/>
    <x v="1"/>
    <s v="TWh"/>
    <n v="3.4111987500000001"/>
  </r>
  <r>
    <x v="4"/>
    <s v="DK02"/>
    <x v="1"/>
    <x v="3"/>
    <n v="100"/>
    <x v="1"/>
    <x v="2"/>
    <x v="1"/>
    <s v="TWh"/>
    <n v="24.905008500000001"/>
  </r>
  <r>
    <x v="4"/>
    <s v="DK03"/>
    <x v="1"/>
    <x v="3"/>
    <n v="100"/>
    <x v="1"/>
    <x v="2"/>
    <x v="1"/>
    <s v="TWh"/>
    <n v="54.249322200000002"/>
  </r>
  <r>
    <x v="4"/>
    <s v="DK04"/>
    <x v="1"/>
    <x v="3"/>
    <n v="100"/>
    <x v="1"/>
    <x v="2"/>
    <x v="1"/>
    <s v="TWh"/>
    <n v="47.643231"/>
  </r>
  <r>
    <x v="4"/>
    <s v="DK05"/>
    <x v="1"/>
    <x v="3"/>
    <n v="100"/>
    <x v="1"/>
    <x v="2"/>
    <x v="1"/>
    <s v="TWh"/>
    <n v="43.848795938000002"/>
  </r>
  <r>
    <x v="5"/>
    <s v="EE00"/>
    <x v="1"/>
    <x v="3"/>
    <n v="100"/>
    <x v="1"/>
    <x v="2"/>
    <x v="1"/>
    <s v="TWh"/>
    <n v="51.000280539999999"/>
  </r>
  <r>
    <x v="6"/>
    <s v="FI19"/>
    <x v="1"/>
    <x v="3"/>
    <n v="100"/>
    <x v="1"/>
    <x v="2"/>
    <x v="1"/>
    <s v="TWh"/>
    <n v="13.618798605"/>
  </r>
  <r>
    <x v="6"/>
    <s v="FI1B"/>
    <x v="1"/>
    <x v="3"/>
    <n v="100"/>
    <x v="1"/>
    <x v="2"/>
    <x v="1"/>
    <s v="TWh"/>
    <n v="6.1826064250000003"/>
  </r>
  <r>
    <x v="6"/>
    <s v="FI1C"/>
    <x v="1"/>
    <x v="3"/>
    <n v="100"/>
    <x v="1"/>
    <x v="2"/>
    <x v="1"/>
    <s v="TWh"/>
    <n v="17.354262169999998"/>
  </r>
  <r>
    <x v="6"/>
    <s v="FI1D"/>
    <x v="1"/>
    <x v="3"/>
    <n v="100"/>
    <x v="1"/>
    <x v="2"/>
    <x v="1"/>
    <s v="TWh"/>
    <n v="12.60688697"/>
  </r>
  <r>
    <x v="6"/>
    <s v="FI20"/>
    <x v="1"/>
    <x v="3"/>
    <n v="100"/>
    <x v="1"/>
    <x v="2"/>
    <x v="1"/>
    <s v="TWh"/>
    <n v="8.0742563000000003E-2"/>
  </r>
  <r>
    <x v="7"/>
    <s v="FR10"/>
    <x v="1"/>
    <x v="3"/>
    <n v="100"/>
    <x v="1"/>
    <x v="2"/>
    <x v="1"/>
    <s v="TWh"/>
    <n v="13.915638432"/>
  </r>
  <r>
    <x v="7"/>
    <s v="FR21"/>
    <x v="1"/>
    <x v="3"/>
    <n v="100"/>
    <x v="1"/>
    <x v="2"/>
    <x v="1"/>
    <s v="TWh"/>
    <n v="55.274628890999999"/>
  </r>
  <r>
    <x v="7"/>
    <s v="FR22"/>
    <x v="1"/>
    <x v="3"/>
    <n v="100"/>
    <x v="1"/>
    <x v="2"/>
    <x v="1"/>
    <s v="TWh"/>
    <n v="86.816800727"/>
  </r>
  <r>
    <x v="7"/>
    <s v="FR23"/>
    <x v="1"/>
    <x v="3"/>
    <n v="100"/>
    <x v="1"/>
    <x v="2"/>
    <x v="1"/>
    <s v="TWh"/>
    <n v="51.589527232999998"/>
  </r>
  <r>
    <x v="7"/>
    <s v="FR24"/>
    <x v="1"/>
    <x v="3"/>
    <n v="100"/>
    <x v="1"/>
    <x v="2"/>
    <x v="1"/>
    <s v="TWh"/>
    <n v="157.586134375"/>
  </r>
  <r>
    <x v="7"/>
    <s v="FR25"/>
    <x v="1"/>
    <x v="3"/>
    <n v="100"/>
    <x v="1"/>
    <x v="2"/>
    <x v="1"/>
    <s v="TWh"/>
    <n v="105.76892916600001"/>
  </r>
  <r>
    <x v="7"/>
    <s v="FR26"/>
    <x v="1"/>
    <x v="3"/>
    <n v="100"/>
    <x v="1"/>
    <x v="2"/>
    <x v="1"/>
    <s v="TWh"/>
    <n v="61.351043595999997"/>
  </r>
  <r>
    <x v="7"/>
    <s v="FR30"/>
    <x v="1"/>
    <x v="3"/>
    <n v="100"/>
    <x v="1"/>
    <x v="2"/>
    <x v="1"/>
    <s v="TWh"/>
    <n v="44.536662368000002"/>
  </r>
  <r>
    <x v="7"/>
    <s v="FR41"/>
    <x v="1"/>
    <x v="3"/>
    <n v="100"/>
    <x v="1"/>
    <x v="2"/>
    <x v="1"/>
    <s v="TWh"/>
    <n v="0"/>
  </r>
  <r>
    <x v="7"/>
    <s v="FR42"/>
    <x v="1"/>
    <x v="3"/>
    <n v="100"/>
    <x v="1"/>
    <x v="2"/>
    <x v="1"/>
    <s v="TWh"/>
    <n v="0"/>
  </r>
  <r>
    <x v="7"/>
    <s v="FR43"/>
    <x v="1"/>
    <x v="3"/>
    <n v="100"/>
    <x v="1"/>
    <x v="2"/>
    <x v="1"/>
    <s v="TWh"/>
    <n v="5.0167870629999998"/>
  </r>
  <r>
    <x v="7"/>
    <s v="FR51"/>
    <x v="1"/>
    <x v="3"/>
    <n v="100"/>
    <x v="1"/>
    <x v="2"/>
    <x v="1"/>
    <s v="TWh"/>
    <n v="155.3250492"/>
  </r>
  <r>
    <x v="7"/>
    <s v="FR52"/>
    <x v="1"/>
    <x v="3"/>
    <n v="100"/>
    <x v="1"/>
    <x v="2"/>
    <x v="1"/>
    <s v="TWh"/>
    <n v="109.415014312"/>
  </r>
  <r>
    <x v="7"/>
    <s v="FR53"/>
    <x v="1"/>
    <x v="3"/>
    <n v="100"/>
    <x v="1"/>
    <x v="2"/>
    <x v="1"/>
    <s v="TWh"/>
    <n v="141.34968903000001"/>
  </r>
  <r>
    <x v="7"/>
    <s v="FR61"/>
    <x v="1"/>
    <x v="3"/>
    <n v="100"/>
    <x v="1"/>
    <x v="2"/>
    <x v="1"/>
    <s v="TWh"/>
    <n v="26.197209354999998"/>
  </r>
  <r>
    <x v="7"/>
    <s v="FR62"/>
    <x v="1"/>
    <x v="3"/>
    <n v="100"/>
    <x v="1"/>
    <x v="2"/>
    <x v="1"/>
    <s v="TWh"/>
    <n v="101.43980985100001"/>
  </r>
  <r>
    <x v="7"/>
    <s v="FR63"/>
    <x v="1"/>
    <x v="3"/>
    <n v="100"/>
    <x v="1"/>
    <x v="2"/>
    <x v="1"/>
    <s v="TWh"/>
    <n v="28.010667352999999"/>
  </r>
  <r>
    <x v="7"/>
    <s v="FR71"/>
    <x v="1"/>
    <x v="3"/>
    <n v="100"/>
    <x v="1"/>
    <x v="2"/>
    <x v="1"/>
    <s v="TWh"/>
    <n v="57.854449195999997"/>
  </r>
  <r>
    <x v="7"/>
    <s v="FR72"/>
    <x v="1"/>
    <x v="3"/>
    <n v="100"/>
    <x v="1"/>
    <x v="2"/>
    <x v="1"/>
    <s v="TWh"/>
    <n v="66.462507841999994"/>
  </r>
  <r>
    <x v="7"/>
    <s v="FR81"/>
    <x v="1"/>
    <x v="3"/>
    <n v="100"/>
    <x v="1"/>
    <x v="2"/>
    <x v="1"/>
    <s v="TWh"/>
    <n v="110.12194893500001"/>
  </r>
  <r>
    <x v="7"/>
    <s v="FR82"/>
    <x v="1"/>
    <x v="3"/>
    <n v="100"/>
    <x v="1"/>
    <x v="2"/>
    <x v="1"/>
    <s v="TWh"/>
    <n v="41.268377815000001"/>
  </r>
  <r>
    <x v="7"/>
    <s v="FR83"/>
    <x v="1"/>
    <x v="3"/>
    <n v="100"/>
    <x v="1"/>
    <x v="2"/>
    <x v="1"/>
    <s v="TWh"/>
    <n v="2.5615646139999999"/>
  </r>
  <r>
    <x v="8"/>
    <s v="DEC0"/>
    <x v="1"/>
    <x v="3"/>
    <n v="100"/>
    <x v="1"/>
    <x v="2"/>
    <x v="1"/>
    <s v="TWh"/>
    <n v="0"/>
  </r>
  <r>
    <x v="8"/>
    <s v="DE11"/>
    <x v="1"/>
    <x v="3"/>
    <n v="100"/>
    <x v="1"/>
    <x v="2"/>
    <x v="1"/>
    <s v="TWh"/>
    <n v="0"/>
  </r>
  <r>
    <x v="8"/>
    <s v="DE12"/>
    <x v="1"/>
    <x v="3"/>
    <n v="100"/>
    <x v="1"/>
    <x v="2"/>
    <x v="1"/>
    <s v="TWh"/>
    <n v="0"/>
  </r>
  <r>
    <x v="8"/>
    <s v="DE13"/>
    <x v="1"/>
    <x v="3"/>
    <n v="100"/>
    <x v="1"/>
    <x v="2"/>
    <x v="1"/>
    <s v="TWh"/>
    <n v="0"/>
  </r>
  <r>
    <x v="8"/>
    <s v="DE14"/>
    <x v="1"/>
    <x v="3"/>
    <n v="100"/>
    <x v="1"/>
    <x v="2"/>
    <x v="1"/>
    <s v="TWh"/>
    <n v="0"/>
  </r>
  <r>
    <x v="8"/>
    <s v="DE21"/>
    <x v="1"/>
    <x v="3"/>
    <n v="100"/>
    <x v="1"/>
    <x v="2"/>
    <x v="1"/>
    <s v="TWh"/>
    <n v="0"/>
  </r>
  <r>
    <x v="8"/>
    <s v="DE22"/>
    <x v="1"/>
    <x v="3"/>
    <n v="100"/>
    <x v="1"/>
    <x v="2"/>
    <x v="1"/>
    <s v="TWh"/>
    <n v="0"/>
  </r>
  <r>
    <x v="8"/>
    <s v="DE23"/>
    <x v="1"/>
    <x v="3"/>
    <n v="100"/>
    <x v="1"/>
    <x v="2"/>
    <x v="1"/>
    <s v="TWh"/>
    <n v="0"/>
  </r>
  <r>
    <x v="8"/>
    <s v="DE24"/>
    <x v="1"/>
    <x v="3"/>
    <n v="100"/>
    <x v="1"/>
    <x v="2"/>
    <x v="1"/>
    <s v="TWh"/>
    <n v="0"/>
  </r>
  <r>
    <x v="8"/>
    <s v="DE25"/>
    <x v="1"/>
    <x v="3"/>
    <n v="100"/>
    <x v="1"/>
    <x v="2"/>
    <x v="1"/>
    <s v="TWh"/>
    <n v="0"/>
  </r>
  <r>
    <x v="8"/>
    <s v="DE26"/>
    <x v="1"/>
    <x v="3"/>
    <n v="100"/>
    <x v="1"/>
    <x v="2"/>
    <x v="1"/>
    <s v="TWh"/>
    <n v="0"/>
  </r>
  <r>
    <x v="8"/>
    <s v="DE27"/>
    <x v="1"/>
    <x v="3"/>
    <n v="100"/>
    <x v="1"/>
    <x v="2"/>
    <x v="1"/>
    <s v="TWh"/>
    <n v="0"/>
  </r>
  <r>
    <x v="8"/>
    <s v="DE30"/>
    <x v="1"/>
    <x v="3"/>
    <n v="100"/>
    <x v="1"/>
    <x v="2"/>
    <x v="1"/>
    <s v="TWh"/>
    <n v="0"/>
  </r>
  <r>
    <x v="8"/>
    <s v="DE40"/>
    <x v="1"/>
    <x v="3"/>
    <n v="100"/>
    <x v="1"/>
    <x v="2"/>
    <x v="1"/>
    <s v="TWh"/>
    <n v="7.4682307559999996"/>
  </r>
  <r>
    <x v="8"/>
    <s v="DE50"/>
    <x v="1"/>
    <x v="3"/>
    <n v="100"/>
    <x v="1"/>
    <x v="2"/>
    <x v="1"/>
    <s v="TWh"/>
    <n v="0.19210986899999999"/>
  </r>
  <r>
    <x v="8"/>
    <s v="DE60"/>
    <x v="1"/>
    <x v="3"/>
    <n v="100"/>
    <x v="1"/>
    <x v="2"/>
    <x v="1"/>
    <s v="TWh"/>
    <n v="0.248645592"/>
  </r>
  <r>
    <x v="8"/>
    <s v="DE71"/>
    <x v="1"/>
    <x v="3"/>
    <n v="100"/>
    <x v="1"/>
    <x v="2"/>
    <x v="1"/>
    <s v="TWh"/>
    <n v="0"/>
  </r>
  <r>
    <x v="8"/>
    <s v="DE72"/>
    <x v="1"/>
    <x v="3"/>
    <n v="100"/>
    <x v="1"/>
    <x v="2"/>
    <x v="1"/>
    <s v="TWh"/>
    <n v="0"/>
  </r>
  <r>
    <x v="8"/>
    <s v="DE73"/>
    <x v="1"/>
    <x v="3"/>
    <n v="100"/>
    <x v="1"/>
    <x v="2"/>
    <x v="1"/>
    <s v="TWh"/>
    <n v="0"/>
  </r>
  <r>
    <x v="8"/>
    <s v="DE80"/>
    <x v="1"/>
    <x v="3"/>
    <n v="100"/>
    <x v="1"/>
    <x v="2"/>
    <x v="1"/>
    <s v="TWh"/>
    <n v="37.527128406000003"/>
  </r>
  <r>
    <x v="8"/>
    <s v="DE91"/>
    <x v="1"/>
    <x v="3"/>
    <n v="100"/>
    <x v="1"/>
    <x v="2"/>
    <x v="1"/>
    <s v="TWh"/>
    <n v="0"/>
  </r>
  <r>
    <x v="8"/>
    <s v="DE92"/>
    <x v="1"/>
    <x v="3"/>
    <n v="100"/>
    <x v="1"/>
    <x v="2"/>
    <x v="1"/>
    <s v="TWh"/>
    <n v="2.6554780710000001"/>
  </r>
  <r>
    <x v="8"/>
    <s v="DE93"/>
    <x v="1"/>
    <x v="3"/>
    <n v="100"/>
    <x v="1"/>
    <x v="2"/>
    <x v="1"/>
    <s v="TWh"/>
    <n v="8.4753641599999998"/>
  </r>
  <r>
    <x v="8"/>
    <s v="DE94"/>
    <x v="1"/>
    <x v="3"/>
    <n v="100"/>
    <x v="1"/>
    <x v="2"/>
    <x v="1"/>
    <s v="TWh"/>
    <n v="12.920227216000001"/>
  </r>
  <r>
    <x v="8"/>
    <s v="DEA1"/>
    <x v="1"/>
    <x v="3"/>
    <n v="100"/>
    <x v="1"/>
    <x v="2"/>
    <x v="1"/>
    <s v="TWh"/>
    <n v="0.999993625"/>
  </r>
  <r>
    <x v="8"/>
    <s v="DEA2"/>
    <x v="1"/>
    <x v="3"/>
    <n v="100"/>
    <x v="1"/>
    <x v="2"/>
    <x v="1"/>
    <s v="TWh"/>
    <n v="1.115423461"/>
  </r>
  <r>
    <x v="8"/>
    <s v="DEA3"/>
    <x v="1"/>
    <x v="3"/>
    <n v="100"/>
    <x v="1"/>
    <x v="2"/>
    <x v="1"/>
    <s v="TWh"/>
    <n v="2.8543118619999999"/>
  </r>
  <r>
    <x v="8"/>
    <s v="DEA4"/>
    <x v="1"/>
    <x v="3"/>
    <n v="100"/>
    <x v="1"/>
    <x v="2"/>
    <x v="1"/>
    <s v="TWh"/>
    <n v="1.812197625"/>
  </r>
  <r>
    <x v="8"/>
    <s v="DEA5"/>
    <x v="1"/>
    <x v="3"/>
    <n v="100"/>
    <x v="1"/>
    <x v="2"/>
    <x v="1"/>
    <s v="TWh"/>
    <n v="0.89675901000000002"/>
  </r>
  <r>
    <x v="8"/>
    <s v="DEB1"/>
    <x v="1"/>
    <x v="3"/>
    <n v="100"/>
    <x v="1"/>
    <x v="2"/>
    <x v="1"/>
    <s v="TWh"/>
    <n v="0"/>
  </r>
  <r>
    <x v="8"/>
    <s v="DEB2"/>
    <x v="1"/>
    <x v="3"/>
    <n v="100"/>
    <x v="1"/>
    <x v="2"/>
    <x v="1"/>
    <s v="TWh"/>
    <n v="0"/>
  </r>
  <r>
    <x v="8"/>
    <s v="DEB3"/>
    <x v="1"/>
    <x v="3"/>
    <n v="100"/>
    <x v="1"/>
    <x v="2"/>
    <x v="1"/>
    <s v="TWh"/>
    <n v="0"/>
  </r>
  <r>
    <x v="8"/>
    <s v="DED2"/>
    <x v="1"/>
    <x v="3"/>
    <n v="100"/>
    <x v="1"/>
    <x v="2"/>
    <x v="1"/>
    <s v="TWh"/>
    <n v="1.0508246939999999"/>
  </r>
  <r>
    <x v="8"/>
    <s v="DED4"/>
    <x v="1"/>
    <x v="3"/>
    <n v="100"/>
    <x v="1"/>
    <x v="2"/>
    <x v="1"/>
    <s v="TWh"/>
    <n v="0"/>
  </r>
  <r>
    <x v="8"/>
    <s v="DED5"/>
    <x v="1"/>
    <x v="3"/>
    <n v="100"/>
    <x v="1"/>
    <x v="2"/>
    <x v="1"/>
    <s v="TWh"/>
    <n v="0"/>
  </r>
  <r>
    <x v="8"/>
    <s v="DEE0"/>
    <x v="1"/>
    <x v="3"/>
    <n v="100"/>
    <x v="1"/>
    <x v="2"/>
    <x v="1"/>
    <s v="TWh"/>
    <n v="0"/>
  </r>
  <r>
    <x v="8"/>
    <s v="DEF0"/>
    <x v="1"/>
    <x v="3"/>
    <n v="100"/>
    <x v="1"/>
    <x v="2"/>
    <x v="1"/>
    <s v="TWh"/>
    <n v="30.63152058"/>
  </r>
  <r>
    <x v="8"/>
    <s v="DEG0"/>
    <x v="1"/>
    <x v="3"/>
    <n v="100"/>
    <x v="1"/>
    <x v="2"/>
    <x v="1"/>
    <s v="TWh"/>
    <n v="0"/>
  </r>
  <r>
    <x v="9"/>
    <s v="EL30"/>
    <x v="1"/>
    <x v="3"/>
    <n v="100"/>
    <x v="1"/>
    <x v="2"/>
    <x v="1"/>
    <s v="TWh"/>
    <n v="8.7073302740000003"/>
  </r>
  <r>
    <x v="9"/>
    <s v="EL41"/>
    <x v="1"/>
    <x v="3"/>
    <n v="100"/>
    <x v="1"/>
    <x v="2"/>
    <x v="1"/>
    <s v="TWh"/>
    <n v="34.225255189999999"/>
  </r>
  <r>
    <x v="9"/>
    <s v="EL42"/>
    <x v="1"/>
    <x v="3"/>
    <n v="100"/>
    <x v="1"/>
    <x v="2"/>
    <x v="1"/>
    <s v="TWh"/>
    <n v="56.910562122000002"/>
  </r>
  <r>
    <x v="9"/>
    <s v="EL43"/>
    <x v="1"/>
    <x v="3"/>
    <n v="100"/>
    <x v="1"/>
    <x v="2"/>
    <x v="1"/>
    <s v="TWh"/>
    <n v="45.631058048"/>
  </r>
  <r>
    <x v="9"/>
    <s v="EL51"/>
    <x v="1"/>
    <x v="3"/>
    <n v="100"/>
    <x v="1"/>
    <x v="2"/>
    <x v="1"/>
    <s v="TWh"/>
    <n v="16.574117346000001"/>
  </r>
  <r>
    <x v="9"/>
    <s v="EL52"/>
    <x v="1"/>
    <x v="3"/>
    <n v="100"/>
    <x v="1"/>
    <x v="2"/>
    <x v="1"/>
    <s v="TWh"/>
    <n v="0"/>
  </r>
  <r>
    <x v="9"/>
    <s v="EL53"/>
    <x v="1"/>
    <x v="3"/>
    <n v="100"/>
    <x v="1"/>
    <x v="2"/>
    <x v="1"/>
    <s v="TWh"/>
    <n v="7.9275447940000001"/>
  </r>
  <r>
    <x v="9"/>
    <s v="EL54"/>
    <x v="1"/>
    <x v="3"/>
    <n v="100"/>
    <x v="1"/>
    <x v="2"/>
    <x v="1"/>
    <s v="TWh"/>
    <n v="12.31189973"/>
  </r>
  <r>
    <x v="9"/>
    <s v="EL61"/>
    <x v="1"/>
    <x v="3"/>
    <n v="100"/>
    <x v="1"/>
    <x v="2"/>
    <x v="1"/>
    <s v="TWh"/>
    <n v="13.847698266"/>
  </r>
  <r>
    <x v="9"/>
    <s v="EL62"/>
    <x v="1"/>
    <x v="3"/>
    <n v="100"/>
    <x v="1"/>
    <x v="2"/>
    <x v="1"/>
    <s v="TWh"/>
    <n v="10.604290722"/>
  </r>
  <r>
    <x v="9"/>
    <s v="EL63"/>
    <x v="1"/>
    <x v="3"/>
    <n v="100"/>
    <x v="1"/>
    <x v="2"/>
    <x v="1"/>
    <s v="TWh"/>
    <n v="19.452266343000002"/>
  </r>
  <r>
    <x v="9"/>
    <s v="EL64"/>
    <x v="1"/>
    <x v="3"/>
    <n v="100"/>
    <x v="1"/>
    <x v="2"/>
    <x v="1"/>
    <s v="TWh"/>
    <n v="27.521360672"/>
  </r>
  <r>
    <x v="9"/>
    <s v="EL65"/>
    <x v="1"/>
    <x v="3"/>
    <n v="100"/>
    <x v="1"/>
    <x v="2"/>
    <x v="1"/>
    <s v="TWh"/>
    <n v="37.861683370000002"/>
  </r>
  <r>
    <x v="24"/>
    <s v="HU10"/>
    <x v="1"/>
    <x v="3"/>
    <n v="100"/>
    <x v="1"/>
    <x v="2"/>
    <x v="1"/>
    <s v="TWh"/>
    <n v="0"/>
  </r>
  <r>
    <x v="24"/>
    <s v="HU21"/>
    <x v="1"/>
    <x v="3"/>
    <n v="100"/>
    <x v="1"/>
    <x v="2"/>
    <x v="1"/>
    <s v="TWh"/>
    <n v="8.6875993959999995"/>
  </r>
  <r>
    <x v="24"/>
    <s v="HU22"/>
    <x v="1"/>
    <x v="3"/>
    <n v="100"/>
    <x v="1"/>
    <x v="2"/>
    <x v="1"/>
    <s v="TWh"/>
    <n v="14.057216266999999"/>
  </r>
  <r>
    <x v="24"/>
    <s v="HU23"/>
    <x v="1"/>
    <x v="3"/>
    <n v="100"/>
    <x v="1"/>
    <x v="2"/>
    <x v="1"/>
    <s v="TWh"/>
    <n v="6.7254486079999998"/>
  </r>
  <r>
    <x v="24"/>
    <s v="HU31"/>
    <x v="1"/>
    <x v="3"/>
    <n v="100"/>
    <x v="1"/>
    <x v="2"/>
    <x v="1"/>
    <s v="TWh"/>
    <n v="0"/>
  </r>
  <r>
    <x v="24"/>
    <s v="HU32"/>
    <x v="1"/>
    <x v="3"/>
    <n v="100"/>
    <x v="1"/>
    <x v="2"/>
    <x v="1"/>
    <s v="TWh"/>
    <n v="0"/>
  </r>
  <r>
    <x v="24"/>
    <s v="HU33"/>
    <x v="1"/>
    <x v="3"/>
    <n v="100"/>
    <x v="1"/>
    <x v="2"/>
    <x v="1"/>
    <s v="TWh"/>
    <n v="0"/>
  </r>
  <r>
    <x v="10"/>
    <s v="IE01"/>
    <x v="1"/>
    <x v="3"/>
    <n v="100"/>
    <x v="1"/>
    <x v="2"/>
    <x v="1"/>
    <s v="TWh"/>
    <n v="279.751450815"/>
  </r>
  <r>
    <x v="10"/>
    <s v="IE02"/>
    <x v="1"/>
    <x v="3"/>
    <n v="100"/>
    <x v="1"/>
    <x v="2"/>
    <x v="1"/>
    <s v="TWh"/>
    <n v="293.33572844999998"/>
  </r>
  <r>
    <x v="11"/>
    <s v="ITC1"/>
    <x v="1"/>
    <x v="3"/>
    <n v="100"/>
    <x v="1"/>
    <x v="2"/>
    <x v="1"/>
    <s v="TWh"/>
    <n v="9.3538587149999994"/>
  </r>
  <r>
    <x v="11"/>
    <s v="ITC2"/>
    <x v="1"/>
    <x v="3"/>
    <n v="100"/>
    <x v="1"/>
    <x v="2"/>
    <x v="1"/>
    <s v="TWh"/>
    <n v="2.2200900520000002"/>
  </r>
  <r>
    <x v="11"/>
    <s v="ITC3"/>
    <x v="1"/>
    <x v="3"/>
    <n v="100"/>
    <x v="1"/>
    <x v="2"/>
    <x v="1"/>
    <s v="TWh"/>
    <n v="0.48058007000000003"/>
  </r>
  <r>
    <x v="11"/>
    <s v="ITC4"/>
    <x v="1"/>
    <x v="3"/>
    <n v="100"/>
    <x v="1"/>
    <x v="2"/>
    <x v="1"/>
    <s v="TWh"/>
    <n v="0"/>
  </r>
  <r>
    <x v="11"/>
    <s v="ITF1"/>
    <x v="1"/>
    <x v="3"/>
    <n v="100"/>
    <x v="1"/>
    <x v="2"/>
    <x v="1"/>
    <s v="TWh"/>
    <n v="2.6334415729999998"/>
  </r>
  <r>
    <x v="11"/>
    <s v="ITF2"/>
    <x v="1"/>
    <x v="3"/>
    <n v="100"/>
    <x v="1"/>
    <x v="2"/>
    <x v="1"/>
    <s v="TWh"/>
    <n v="2.6818105810000001"/>
  </r>
  <r>
    <x v="11"/>
    <s v="ITF3"/>
    <x v="1"/>
    <x v="3"/>
    <n v="100"/>
    <x v="1"/>
    <x v="2"/>
    <x v="1"/>
    <s v="TWh"/>
    <n v="4.9407096819999996"/>
  </r>
  <r>
    <x v="11"/>
    <s v="ITF4"/>
    <x v="1"/>
    <x v="3"/>
    <n v="100"/>
    <x v="1"/>
    <x v="2"/>
    <x v="1"/>
    <s v="TWh"/>
    <n v="20.820995628999999"/>
  </r>
  <r>
    <x v="11"/>
    <s v="ITF5"/>
    <x v="1"/>
    <x v="3"/>
    <n v="100"/>
    <x v="1"/>
    <x v="2"/>
    <x v="1"/>
    <s v="TWh"/>
    <n v="11.238267305000001"/>
  </r>
  <r>
    <x v="11"/>
    <s v="ITF6"/>
    <x v="1"/>
    <x v="3"/>
    <n v="100"/>
    <x v="1"/>
    <x v="2"/>
    <x v="1"/>
    <s v="TWh"/>
    <n v="10.500201187"/>
  </r>
  <r>
    <x v="11"/>
    <s v="ITG1"/>
    <x v="1"/>
    <x v="3"/>
    <n v="100"/>
    <x v="1"/>
    <x v="2"/>
    <x v="1"/>
    <s v="TWh"/>
    <n v="34.218861564999997"/>
  </r>
  <r>
    <x v="11"/>
    <s v="ITG2"/>
    <x v="1"/>
    <x v="3"/>
    <n v="100"/>
    <x v="1"/>
    <x v="2"/>
    <x v="1"/>
    <s v="TWh"/>
    <n v="50.103658991000003"/>
  </r>
  <r>
    <x v="11"/>
    <s v="ITH1"/>
    <x v="1"/>
    <x v="3"/>
    <n v="100"/>
    <x v="1"/>
    <x v="2"/>
    <x v="1"/>
    <s v="TWh"/>
    <n v="2.5434047149999999"/>
  </r>
  <r>
    <x v="11"/>
    <s v="ITH2"/>
    <x v="1"/>
    <x v="3"/>
    <n v="100"/>
    <x v="1"/>
    <x v="2"/>
    <x v="1"/>
    <s v="TWh"/>
    <n v="1.06502651"/>
  </r>
  <r>
    <x v="11"/>
    <s v="ITH3"/>
    <x v="1"/>
    <x v="3"/>
    <n v="100"/>
    <x v="1"/>
    <x v="2"/>
    <x v="1"/>
    <s v="TWh"/>
    <n v="0"/>
  </r>
  <r>
    <x v="11"/>
    <s v="ITH4"/>
    <x v="1"/>
    <x v="3"/>
    <n v="100"/>
    <x v="1"/>
    <x v="2"/>
    <x v="1"/>
    <s v="TWh"/>
    <n v="1.704083257"/>
  </r>
  <r>
    <x v="11"/>
    <s v="ITH5"/>
    <x v="1"/>
    <x v="3"/>
    <n v="100"/>
    <x v="1"/>
    <x v="2"/>
    <x v="1"/>
    <s v="TWh"/>
    <n v="0"/>
  </r>
  <r>
    <x v="11"/>
    <s v="ITI1"/>
    <x v="1"/>
    <x v="3"/>
    <n v="100"/>
    <x v="1"/>
    <x v="2"/>
    <x v="1"/>
    <s v="TWh"/>
    <n v="0"/>
  </r>
  <r>
    <x v="11"/>
    <s v="ITI2"/>
    <x v="1"/>
    <x v="3"/>
    <n v="100"/>
    <x v="1"/>
    <x v="2"/>
    <x v="1"/>
    <s v="TWh"/>
    <n v="3.5184464150000001"/>
  </r>
  <r>
    <x v="11"/>
    <s v="ITI3"/>
    <x v="1"/>
    <x v="3"/>
    <n v="100"/>
    <x v="1"/>
    <x v="2"/>
    <x v="1"/>
    <s v="TWh"/>
    <n v="0"/>
  </r>
  <r>
    <x v="11"/>
    <s v="ITI4"/>
    <x v="1"/>
    <x v="3"/>
    <n v="100"/>
    <x v="1"/>
    <x v="2"/>
    <x v="1"/>
    <s v="TWh"/>
    <n v="0"/>
  </r>
  <r>
    <x v="11"/>
    <s v="SM00"/>
    <x v="1"/>
    <x v="3"/>
    <n v="100"/>
    <x v="1"/>
    <x v="2"/>
    <x v="1"/>
    <s v="TWh"/>
    <n v="0"/>
  </r>
  <r>
    <x v="12"/>
    <s v="LV00"/>
    <x v="1"/>
    <x v="3"/>
    <n v="100"/>
    <x v="1"/>
    <x v="2"/>
    <x v="1"/>
    <s v="TWh"/>
    <n v="154.60224501900001"/>
  </r>
  <r>
    <x v="13"/>
    <s v="LT00"/>
    <x v="1"/>
    <x v="3"/>
    <n v="100"/>
    <x v="1"/>
    <x v="2"/>
    <x v="1"/>
    <s v="TWh"/>
    <n v="289.270423327"/>
  </r>
  <r>
    <x v="25"/>
    <s v="LU00"/>
    <x v="1"/>
    <x v="3"/>
    <n v="100"/>
    <x v="1"/>
    <x v="2"/>
    <x v="1"/>
    <s v="TWh"/>
    <n v="0"/>
  </r>
  <r>
    <x v="14"/>
    <s v="MT00"/>
    <x v="1"/>
    <x v="3"/>
    <n v="100"/>
    <x v="1"/>
    <x v="2"/>
    <x v="1"/>
    <s v="TWh"/>
    <n v="9.4825251999999999E-2"/>
  </r>
  <r>
    <x v="15"/>
    <s v="NL11"/>
    <x v="1"/>
    <x v="3"/>
    <n v="100"/>
    <x v="1"/>
    <x v="2"/>
    <x v="1"/>
    <s v="TWh"/>
    <n v="15.687186262000001"/>
  </r>
  <r>
    <x v="15"/>
    <s v="NL12"/>
    <x v="1"/>
    <x v="3"/>
    <n v="100"/>
    <x v="1"/>
    <x v="2"/>
    <x v="1"/>
    <s v="TWh"/>
    <n v="13.417412775000001"/>
  </r>
  <r>
    <x v="15"/>
    <s v="NL13"/>
    <x v="1"/>
    <x v="3"/>
    <n v="100"/>
    <x v="1"/>
    <x v="2"/>
    <x v="1"/>
    <s v="TWh"/>
    <n v="14.14870305"/>
  </r>
  <r>
    <x v="15"/>
    <s v="NL21"/>
    <x v="1"/>
    <x v="3"/>
    <n v="100"/>
    <x v="1"/>
    <x v="2"/>
    <x v="1"/>
    <s v="TWh"/>
    <n v="13.046380922000001"/>
  </r>
  <r>
    <x v="15"/>
    <s v="NL22"/>
    <x v="1"/>
    <x v="3"/>
    <n v="100"/>
    <x v="1"/>
    <x v="2"/>
    <x v="1"/>
    <s v="TWh"/>
    <n v="8.7595756869999999"/>
  </r>
  <r>
    <x v="15"/>
    <s v="NL23"/>
    <x v="1"/>
    <x v="3"/>
    <n v="100"/>
    <x v="1"/>
    <x v="2"/>
    <x v="1"/>
    <s v="TWh"/>
    <n v="8.8931068310000008"/>
  </r>
  <r>
    <x v="15"/>
    <s v="NL31"/>
    <x v="1"/>
    <x v="3"/>
    <n v="100"/>
    <x v="1"/>
    <x v="2"/>
    <x v="1"/>
    <s v="TWh"/>
    <n v="4.5924857079999999"/>
  </r>
  <r>
    <x v="15"/>
    <s v="NL32"/>
    <x v="1"/>
    <x v="3"/>
    <n v="100"/>
    <x v="1"/>
    <x v="2"/>
    <x v="1"/>
    <s v="TWh"/>
    <n v="11.253465562000001"/>
  </r>
  <r>
    <x v="15"/>
    <s v="NL33"/>
    <x v="1"/>
    <x v="3"/>
    <n v="100"/>
    <x v="1"/>
    <x v="2"/>
    <x v="1"/>
    <s v="TWh"/>
    <n v="9.6499741159999992"/>
  </r>
  <r>
    <x v="15"/>
    <s v="NL34"/>
    <x v="1"/>
    <x v="3"/>
    <n v="100"/>
    <x v="1"/>
    <x v="2"/>
    <x v="1"/>
    <s v="TWh"/>
    <n v="9.2732483999999999"/>
  </r>
  <r>
    <x v="15"/>
    <s v="NL41"/>
    <x v="1"/>
    <x v="3"/>
    <n v="100"/>
    <x v="1"/>
    <x v="2"/>
    <x v="1"/>
    <s v="TWh"/>
    <n v="13.819333894"/>
  </r>
  <r>
    <x v="15"/>
    <s v="NL42"/>
    <x v="1"/>
    <x v="3"/>
    <n v="100"/>
    <x v="1"/>
    <x v="2"/>
    <x v="1"/>
    <s v="TWh"/>
    <n v="0"/>
  </r>
  <r>
    <x v="16"/>
    <s v="PL11"/>
    <x v="1"/>
    <x v="3"/>
    <n v="100"/>
    <x v="1"/>
    <x v="2"/>
    <x v="1"/>
    <s v="TWh"/>
    <n v="6.7976874990000002"/>
  </r>
  <r>
    <x v="16"/>
    <s v="PL12"/>
    <x v="1"/>
    <x v="3"/>
    <n v="100"/>
    <x v="1"/>
    <x v="2"/>
    <x v="1"/>
    <s v="TWh"/>
    <n v="15.420299358999999"/>
  </r>
  <r>
    <x v="16"/>
    <s v="PL21"/>
    <x v="1"/>
    <x v="3"/>
    <n v="100"/>
    <x v="1"/>
    <x v="2"/>
    <x v="1"/>
    <s v="TWh"/>
    <n v="0.72162878699999999"/>
  </r>
  <r>
    <x v="16"/>
    <s v="PL22"/>
    <x v="1"/>
    <x v="3"/>
    <n v="100"/>
    <x v="1"/>
    <x v="2"/>
    <x v="1"/>
    <s v="TWh"/>
    <n v="0.16774434999999999"/>
  </r>
  <r>
    <x v="16"/>
    <s v="PL31"/>
    <x v="1"/>
    <x v="3"/>
    <n v="100"/>
    <x v="1"/>
    <x v="2"/>
    <x v="1"/>
    <s v="TWh"/>
    <n v="25.576942496000001"/>
  </r>
  <r>
    <x v="16"/>
    <s v="PL32"/>
    <x v="1"/>
    <x v="3"/>
    <n v="100"/>
    <x v="1"/>
    <x v="2"/>
    <x v="1"/>
    <s v="TWh"/>
    <n v="2.0854411879999999"/>
  </r>
  <r>
    <x v="16"/>
    <s v="PL33"/>
    <x v="1"/>
    <x v="3"/>
    <n v="100"/>
    <x v="1"/>
    <x v="2"/>
    <x v="1"/>
    <s v="TWh"/>
    <n v="1.4523991030000001"/>
  </r>
  <r>
    <x v="16"/>
    <s v="PL34"/>
    <x v="1"/>
    <x v="3"/>
    <n v="100"/>
    <x v="1"/>
    <x v="2"/>
    <x v="1"/>
    <s v="TWh"/>
    <n v="18.679661529000001"/>
  </r>
  <r>
    <x v="16"/>
    <s v="PL41"/>
    <x v="1"/>
    <x v="3"/>
    <n v="100"/>
    <x v="1"/>
    <x v="2"/>
    <x v="1"/>
    <s v="TWh"/>
    <n v="18.027073969"/>
  </r>
  <r>
    <x v="16"/>
    <s v="PL42"/>
    <x v="1"/>
    <x v="3"/>
    <n v="100"/>
    <x v="1"/>
    <x v="2"/>
    <x v="1"/>
    <s v="TWh"/>
    <n v="19.854210625"/>
  </r>
  <r>
    <x v="16"/>
    <s v="PL43"/>
    <x v="1"/>
    <x v="3"/>
    <n v="100"/>
    <x v="1"/>
    <x v="2"/>
    <x v="1"/>
    <s v="TWh"/>
    <n v="1.811675664"/>
  </r>
  <r>
    <x v="16"/>
    <s v="PL51"/>
    <x v="1"/>
    <x v="3"/>
    <n v="100"/>
    <x v="1"/>
    <x v="2"/>
    <x v="1"/>
    <s v="TWh"/>
    <n v="6.3219099559999998"/>
  </r>
  <r>
    <x v="16"/>
    <s v="PL52"/>
    <x v="1"/>
    <x v="3"/>
    <n v="100"/>
    <x v="1"/>
    <x v="2"/>
    <x v="1"/>
    <s v="TWh"/>
    <n v="3.5462259270000001"/>
  </r>
  <r>
    <x v="16"/>
    <s v="PL61"/>
    <x v="1"/>
    <x v="3"/>
    <n v="100"/>
    <x v="1"/>
    <x v="2"/>
    <x v="1"/>
    <s v="TWh"/>
    <n v="20.634466889999999"/>
  </r>
  <r>
    <x v="16"/>
    <s v="PL62"/>
    <x v="1"/>
    <x v="3"/>
    <n v="100"/>
    <x v="1"/>
    <x v="2"/>
    <x v="1"/>
    <s v="TWh"/>
    <n v="34.859379750000002"/>
  </r>
  <r>
    <x v="16"/>
    <s v="PL63"/>
    <x v="1"/>
    <x v="3"/>
    <n v="100"/>
    <x v="1"/>
    <x v="2"/>
    <x v="1"/>
    <s v="TWh"/>
    <n v="20.072912839000001"/>
  </r>
  <r>
    <x v="17"/>
    <s v="PT11"/>
    <x v="1"/>
    <x v="3"/>
    <n v="100"/>
    <x v="1"/>
    <x v="2"/>
    <x v="1"/>
    <s v="TWh"/>
    <n v="11.202138125999999"/>
  </r>
  <r>
    <x v="17"/>
    <s v="PT15"/>
    <x v="1"/>
    <x v="3"/>
    <n v="100"/>
    <x v="1"/>
    <x v="2"/>
    <x v="1"/>
    <s v="TWh"/>
    <n v="1.50472432"/>
  </r>
  <r>
    <x v="17"/>
    <s v="PT16"/>
    <x v="1"/>
    <x v="3"/>
    <n v="100"/>
    <x v="1"/>
    <x v="2"/>
    <x v="1"/>
    <s v="TWh"/>
    <n v="0"/>
  </r>
  <r>
    <x v="17"/>
    <s v="PT17"/>
    <x v="1"/>
    <x v="3"/>
    <n v="100"/>
    <x v="1"/>
    <x v="2"/>
    <x v="1"/>
    <s v="TWh"/>
    <n v="0"/>
  </r>
  <r>
    <x v="17"/>
    <s v="PT18"/>
    <x v="1"/>
    <x v="3"/>
    <n v="100"/>
    <x v="1"/>
    <x v="2"/>
    <x v="1"/>
    <s v="TWh"/>
    <n v="0"/>
  </r>
  <r>
    <x v="18"/>
    <s v="RO11"/>
    <x v="1"/>
    <x v="3"/>
    <n v="100"/>
    <x v="1"/>
    <x v="2"/>
    <x v="1"/>
    <s v="TWh"/>
    <n v="0"/>
  </r>
  <r>
    <x v="18"/>
    <s v="RO12"/>
    <x v="1"/>
    <x v="3"/>
    <n v="100"/>
    <x v="1"/>
    <x v="2"/>
    <x v="1"/>
    <s v="TWh"/>
    <n v="0"/>
  </r>
  <r>
    <x v="18"/>
    <s v="RO21"/>
    <x v="1"/>
    <x v="3"/>
    <n v="100"/>
    <x v="1"/>
    <x v="2"/>
    <x v="1"/>
    <s v="TWh"/>
    <n v="29.937739095000001"/>
  </r>
  <r>
    <x v="18"/>
    <s v="RO22"/>
    <x v="1"/>
    <x v="3"/>
    <n v="100"/>
    <x v="1"/>
    <x v="2"/>
    <x v="1"/>
    <s v="TWh"/>
    <n v="37.628154250000001"/>
  </r>
  <r>
    <x v="18"/>
    <s v="RO31"/>
    <x v="1"/>
    <x v="3"/>
    <n v="100"/>
    <x v="1"/>
    <x v="2"/>
    <x v="1"/>
    <s v="TWh"/>
    <n v="0"/>
  </r>
  <r>
    <x v="18"/>
    <s v="RO32"/>
    <x v="1"/>
    <x v="3"/>
    <n v="100"/>
    <x v="1"/>
    <x v="2"/>
    <x v="1"/>
    <s v="TWh"/>
    <n v="0"/>
  </r>
  <r>
    <x v="18"/>
    <s v="RO41"/>
    <x v="1"/>
    <x v="3"/>
    <n v="100"/>
    <x v="1"/>
    <x v="2"/>
    <x v="1"/>
    <s v="TWh"/>
    <n v="0"/>
  </r>
  <r>
    <x v="18"/>
    <s v="RO42"/>
    <x v="1"/>
    <x v="3"/>
    <n v="100"/>
    <x v="1"/>
    <x v="2"/>
    <x v="1"/>
    <s v="TWh"/>
    <n v="0"/>
  </r>
  <r>
    <x v="26"/>
    <s v="SK01"/>
    <x v="1"/>
    <x v="3"/>
    <n v="100"/>
    <x v="1"/>
    <x v="2"/>
    <x v="1"/>
    <s v="TWh"/>
    <n v="3.1590404649999999"/>
  </r>
  <r>
    <x v="26"/>
    <s v="SK02"/>
    <x v="1"/>
    <x v="3"/>
    <n v="100"/>
    <x v="1"/>
    <x v="2"/>
    <x v="1"/>
    <s v="TWh"/>
    <n v="30.317586868999999"/>
  </r>
  <r>
    <x v="26"/>
    <s v="SK03"/>
    <x v="1"/>
    <x v="3"/>
    <n v="100"/>
    <x v="1"/>
    <x v="2"/>
    <x v="1"/>
    <s v="TWh"/>
    <n v="0"/>
  </r>
  <r>
    <x v="26"/>
    <s v="SK04"/>
    <x v="1"/>
    <x v="3"/>
    <n v="100"/>
    <x v="1"/>
    <x v="2"/>
    <x v="1"/>
    <s v="TWh"/>
    <n v="0"/>
  </r>
  <r>
    <x v="27"/>
    <s v="SI03"/>
    <x v="1"/>
    <x v="3"/>
    <n v="100"/>
    <x v="1"/>
    <x v="2"/>
    <x v="1"/>
    <s v="TWh"/>
    <n v="0"/>
  </r>
  <r>
    <x v="27"/>
    <s v="SI04"/>
    <x v="1"/>
    <x v="3"/>
    <n v="100"/>
    <x v="1"/>
    <x v="2"/>
    <x v="1"/>
    <s v="TWh"/>
    <n v="0.85140471100000004"/>
  </r>
  <r>
    <x v="19"/>
    <s v="AD00"/>
    <x v="1"/>
    <x v="3"/>
    <n v="100"/>
    <x v="1"/>
    <x v="2"/>
    <x v="1"/>
    <s v="TWh"/>
    <n v="1.7903413699999999"/>
  </r>
  <r>
    <x v="19"/>
    <s v="ES11"/>
    <x v="1"/>
    <x v="3"/>
    <n v="100"/>
    <x v="1"/>
    <x v="2"/>
    <x v="1"/>
    <s v="TWh"/>
    <n v="17.795623622000001"/>
  </r>
  <r>
    <x v="19"/>
    <s v="ES12"/>
    <x v="1"/>
    <x v="3"/>
    <n v="100"/>
    <x v="1"/>
    <x v="2"/>
    <x v="1"/>
    <s v="TWh"/>
    <n v="12.482204072"/>
  </r>
  <r>
    <x v="19"/>
    <s v="ES13"/>
    <x v="1"/>
    <x v="3"/>
    <n v="100"/>
    <x v="1"/>
    <x v="2"/>
    <x v="1"/>
    <s v="TWh"/>
    <n v="2.9278555590000002"/>
  </r>
  <r>
    <x v="19"/>
    <s v="ES21"/>
    <x v="1"/>
    <x v="3"/>
    <n v="100"/>
    <x v="1"/>
    <x v="2"/>
    <x v="1"/>
    <s v="TWh"/>
    <n v="3.0676361349999999"/>
  </r>
  <r>
    <x v="19"/>
    <s v="ES22"/>
    <x v="1"/>
    <x v="3"/>
    <n v="100"/>
    <x v="1"/>
    <x v="2"/>
    <x v="1"/>
    <s v="TWh"/>
    <n v="15.635667012000001"/>
  </r>
  <r>
    <x v="19"/>
    <s v="ES23"/>
    <x v="1"/>
    <x v="3"/>
    <n v="100"/>
    <x v="1"/>
    <x v="2"/>
    <x v="1"/>
    <s v="TWh"/>
    <n v="3.8259381029999999"/>
  </r>
  <r>
    <x v="19"/>
    <s v="ES24"/>
    <x v="1"/>
    <x v="3"/>
    <n v="100"/>
    <x v="1"/>
    <x v="2"/>
    <x v="1"/>
    <s v="TWh"/>
    <n v="207.773670974"/>
  </r>
  <r>
    <x v="19"/>
    <s v="ES30"/>
    <x v="1"/>
    <x v="3"/>
    <n v="100"/>
    <x v="1"/>
    <x v="2"/>
    <x v="1"/>
    <s v="TWh"/>
    <n v="0"/>
  </r>
  <r>
    <x v="19"/>
    <s v="ES41"/>
    <x v="1"/>
    <x v="3"/>
    <n v="100"/>
    <x v="1"/>
    <x v="2"/>
    <x v="1"/>
    <s v="TWh"/>
    <n v="264.61970228600001"/>
  </r>
  <r>
    <x v="19"/>
    <s v="ES42"/>
    <x v="1"/>
    <x v="3"/>
    <n v="100"/>
    <x v="1"/>
    <x v="2"/>
    <x v="1"/>
    <s v="TWh"/>
    <n v="111.640304109"/>
  </r>
  <r>
    <x v="19"/>
    <s v="ES43"/>
    <x v="1"/>
    <x v="3"/>
    <n v="100"/>
    <x v="1"/>
    <x v="2"/>
    <x v="1"/>
    <s v="TWh"/>
    <n v="0"/>
  </r>
  <r>
    <x v="19"/>
    <s v="ES51"/>
    <x v="1"/>
    <x v="3"/>
    <n v="100"/>
    <x v="1"/>
    <x v="2"/>
    <x v="1"/>
    <s v="TWh"/>
    <n v="33.260512906999999"/>
  </r>
  <r>
    <x v="19"/>
    <s v="ES52"/>
    <x v="1"/>
    <x v="3"/>
    <n v="100"/>
    <x v="1"/>
    <x v="2"/>
    <x v="1"/>
    <s v="TWh"/>
    <n v="27.602892922999999"/>
  </r>
  <r>
    <x v="19"/>
    <s v="ES53"/>
    <x v="1"/>
    <x v="3"/>
    <n v="100"/>
    <x v="1"/>
    <x v="2"/>
    <x v="1"/>
    <s v="TWh"/>
    <n v="3.1012836419999998"/>
  </r>
  <r>
    <x v="19"/>
    <s v="ES61"/>
    <x v="1"/>
    <x v="3"/>
    <n v="100"/>
    <x v="1"/>
    <x v="2"/>
    <x v="1"/>
    <s v="TWh"/>
    <n v="77.878136601999998"/>
  </r>
  <r>
    <x v="19"/>
    <s v="ES62"/>
    <x v="1"/>
    <x v="3"/>
    <n v="100"/>
    <x v="1"/>
    <x v="2"/>
    <x v="1"/>
    <s v="TWh"/>
    <n v="8.2873345660000002"/>
  </r>
  <r>
    <x v="20"/>
    <s v="SE11"/>
    <x v="1"/>
    <x v="3"/>
    <n v="100"/>
    <x v="1"/>
    <x v="2"/>
    <x v="1"/>
    <s v="TWh"/>
    <n v="0.13633308"/>
  </r>
  <r>
    <x v="20"/>
    <s v="SE12"/>
    <x v="1"/>
    <x v="3"/>
    <n v="100"/>
    <x v="1"/>
    <x v="2"/>
    <x v="1"/>
    <s v="TWh"/>
    <n v="19.116042669999999"/>
  </r>
  <r>
    <x v="20"/>
    <s v="SE21"/>
    <x v="1"/>
    <x v="3"/>
    <n v="100"/>
    <x v="1"/>
    <x v="2"/>
    <x v="1"/>
    <s v="TWh"/>
    <n v="23.954702767000001"/>
  </r>
  <r>
    <x v="20"/>
    <s v="SE22"/>
    <x v="1"/>
    <x v="3"/>
    <n v="100"/>
    <x v="1"/>
    <x v="2"/>
    <x v="1"/>
    <s v="TWh"/>
    <n v="15.363412121"/>
  </r>
  <r>
    <x v="20"/>
    <s v="SE23"/>
    <x v="1"/>
    <x v="3"/>
    <n v="100"/>
    <x v="1"/>
    <x v="2"/>
    <x v="1"/>
    <s v="TWh"/>
    <n v="27.108847777000001"/>
  </r>
  <r>
    <x v="20"/>
    <s v="SE31"/>
    <x v="1"/>
    <x v="3"/>
    <n v="100"/>
    <x v="1"/>
    <x v="2"/>
    <x v="1"/>
    <s v="TWh"/>
    <n v="10.07853768"/>
  </r>
  <r>
    <x v="20"/>
    <s v="SE32"/>
    <x v="1"/>
    <x v="3"/>
    <n v="100"/>
    <x v="1"/>
    <x v="2"/>
    <x v="1"/>
    <s v="TWh"/>
    <n v="82.022659357999999"/>
  </r>
  <r>
    <x v="20"/>
    <s v="SE33"/>
    <x v="1"/>
    <x v="3"/>
    <n v="100"/>
    <x v="1"/>
    <x v="2"/>
    <x v="1"/>
    <s v="TWh"/>
    <n v="150.85211096800001"/>
  </r>
  <r>
    <x v="21"/>
    <s v="UKC1"/>
    <x v="1"/>
    <x v="3"/>
    <n v="100"/>
    <x v="1"/>
    <x v="2"/>
    <x v="1"/>
    <s v="TWh"/>
    <n v="5.0172869889999996"/>
  </r>
  <r>
    <x v="21"/>
    <s v="UKC2"/>
    <x v="1"/>
    <x v="3"/>
    <n v="100"/>
    <x v="1"/>
    <x v="2"/>
    <x v="1"/>
    <s v="TWh"/>
    <n v="21.785879099999999"/>
  </r>
  <r>
    <x v="21"/>
    <s v="UKD1"/>
    <x v="1"/>
    <x v="3"/>
    <n v="100"/>
    <x v="1"/>
    <x v="2"/>
    <x v="1"/>
    <s v="TWh"/>
    <n v="16.649488688000002"/>
  </r>
  <r>
    <x v="21"/>
    <s v="UKD3"/>
    <x v="1"/>
    <x v="3"/>
    <n v="100"/>
    <x v="1"/>
    <x v="2"/>
    <x v="1"/>
    <s v="TWh"/>
    <n v="0.175338671"/>
  </r>
  <r>
    <x v="21"/>
    <s v="UKD4"/>
    <x v="1"/>
    <x v="3"/>
    <n v="100"/>
    <x v="1"/>
    <x v="2"/>
    <x v="1"/>
    <s v="TWh"/>
    <n v="2.3646774110000002"/>
  </r>
  <r>
    <x v="21"/>
    <s v="UKD6"/>
    <x v="1"/>
    <x v="3"/>
    <n v="100"/>
    <x v="1"/>
    <x v="2"/>
    <x v="1"/>
    <s v="TWh"/>
    <n v="2.8959262419999998"/>
  </r>
  <r>
    <x v="21"/>
    <s v="UKD7"/>
    <x v="1"/>
    <x v="3"/>
    <n v="100"/>
    <x v="1"/>
    <x v="2"/>
    <x v="1"/>
    <s v="TWh"/>
    <n v="2.9365163E-2"/>
  </r>
  <r>
    <x v="21"/>
    <s v="UKE1"/>
    <x v="1"/>
    <x v="3"/>
    <n v="100"/>
    <x v="1"/>
    <x v="2"/>
    <x v="1"/>
    <s v="TWh"/>
    <n v="16.947631180999998"/>
  </r>
  <r>
    <x v="21"/>
    <s v="UKE2"/>
    <x v="1"/>
    <x v="3"/>
    <n v="100"/>
    <x v="1"/>
    <x v="2"/>
    <x v="1"/>
    <s v="TWh"/>
    <n v="20.440526512000002"/>
  </r>
  <r>
    <x v="21"/>
    <s v="UKE3"/>
    <x v="1"/>
    <x v="3"/>
    <n v="100"/>
    <x v="1"/>
    <x v="2"/>
    <x v="1"/>
    <s v="TWh"/>
    <n v="1.096337406"/>
  </r>
  <r>
    <x v="21"/>
    <s v="UKE4"/>
    <x v="1"/>
    <x v="3"/>
    <n v="100"/>
    <x v="1"/>
    <x v="2"/>
    <x v="1"/>
    <s v="TWh"/>
    <n v="0.68086223999999995"/>
  </r>
  <r>
    <x v="21"/>
    <s v="UKF1"/>
    <x v="1"/>
    <x v="3"/>
    <n v="100"/>
    <x v="1"/>
    <x v="2"/>
    <x v="1"/>
    <s v="TWh"/>
    <n v="5.4853285869999997"/>
  </r>
  <r>
    <x v="21"/>
    <s v="UKF2"/>
    <x v="1"/>
    <x v="3"/>
    <n v="100"/>
    <x v="1"/>
    <x v="2"/>
    <x v="1"/>
    <s v="TWh"/>
    <n v="12.867153374999999"/>
  </r>
  <r>
    <x v="21"/>
    <s v="UKF3"/>
    <x v="1"/>
    <x v="3"/>
    <n v="100"/>
    <x v="1"/>
    <x v="2"/>
    <x v="1"/>
    <s v="TWh"/>
    <n v="30.877677788"/>
  </r>
  <r>
    <x v="21"/>
    <s v="UKG1"/>
    <x v="1"/>
    <x v="3"/>
    <n v="100"/>
    <x v="1"/>
    <x v="2"/>
    <x v="1"/>
    <s v="TWh"/>
    <n v="10.985269949999999"/>
  </r>
  <r>
    <x v="21"/>
    <s v="UKG2"/>
    <x v="1"/>
    <x v="3"/>
    <n v="100"/>
    <x v="1"/>
    <x v="2"/>
    <x v="1"/>
    <s v="TWh"/>
    <n v="12.67365045"/>
  </r>
  <r>
    <x v="21"/>
    <s v="UKG3"/>
    <x v="1"/>
    <x v="3"/>
    <n v="100"/>
    <x v="1"/>
    <x v="2"/>
    <x v="1"/>
    <s v="TWh"/>
    <n v="0"/>
  </r>
  <r>
    <x v="21"/>
    <s v="UKH1"/>
    <x v="1"/>
    <x v="3"/>
    <n v="100"/>
    <x v="1"/>
    <x v="2"/>
    <x v="1"/>
    <s v="TWh"/>
    <n v="51.863928620999999"/>
  </r>
  <r>
    <x v="21"/>
    <s v="UKH2"/>
    <x v="1"/>
    <x v="3"/>
    <n v="100"/>
    <x v="1"/>
    <x v="2"/>
    <x v="1"/>
    <s v="TWh"/>
    <n v="3.2935147200000001"/>
  </r>
  <r>
    <x v="21"/>
    <s v="UKH3"/>
    <x v="1"/>
    <x v="3"/>
    <n v="100"/>
    <x v="1"/>
    <x v="2"/>
    <x v="1"/>
    <s v="TWh"/>
    <n v="3.0849941439999999"/>
  </r>
  <r>
    <x v="21"/>
    <s v="UKI3"/>
    <x v="1"/>
    <x v="3"/>
    <n v="100"/>
    <x v="1"/>
    <x v="2"/>
    <x v="1"/>
    <s v="TWh"/>
    <n v="0"/>
  </r>
  <r>
    <x v="21"/>
    <s v="UKI4"/>
    <x v="1"/>
    <x v="3"/>
    <n v="100"/>
    <x v="1"/>
    <x v="2"/>
    <x v="1"/>
    <s v="TWh"/>
    <n v="0"/>
  </r>
  <r>
    <x v="21"/>
    <s v="UKI5"/>
    <x v="1"/>
    <x v="3"/>
    <n v="100"/>
    <x v="1"/>
    <x v="2"/>
    <x v="1"/>
    <s v="TWh"/>
    <n v="0"/>
  </r>
  <r>
    <x v="21"/>
    <s v="UKI6"/>
    <x v="1"/>
    <x v="3"/>
    <n v="100"/>
    <x v="1"/>
    <x v="2"/>
    <x v="1"/>
    <s v="TWh"/>
    <n v="0"/>
  </r>
  <r>
    <x v="21"/>
    <s v="UKI7"/>
    <x v="1"/>
    <x v="3"/>
    <n v="100"/>
    <x v="1"/>
    <x v="2"/>
    <x v="1"/>
    <s v="TWh"/>
    <n v="0"/>
  </r>
  <r>
    <x v="21"/>
    <s v="UKJ1"/>
    <x v="1"/>
    <x v="3"/>
    <n v="100"/>
    <x v="1"/>
    <x v="2"/>
    <x v="1"/>
    <s v="TWh"/>
    <n v="7.29987225"/>
  </r>
  <r>
    <x v="21"/>
    <s v="UKJ2"/>
    <x v="1"/>
    <x v="3"/>
    <n v="100"/>
    <x v="1"/>
    <x v="2"/>
    <x v="1"/>
    <s v="TWh"/>
    <n v="1.55479926"/>
  </r>
  <r>
    <x v="21"/>
    <s v="UKJ3"/>
    <x v="1"/>
    <x v="3"/>
    <n v="100"/>
    <x v="1"/>
    <x v="2"/>
    <x v="1"/>
    <s v="TWh"/>
    <n v="4.8368750619999998"/>
  </r>
  <r>
    <x v="21"/>
    <s v="UKJ4"/>
    <x v="1"/>
    <x v="3"/>
    <n v="100"/>
    <x v="1"/>
    <x v="2"/>
    <x v="1"/>
    <s v="TWh"/>
    <n v="2.7625451139999999"/>
  </r>
  <r>
    <x v="21"/>
    <s v="UKK1"/>
    <x v="1"/>
    <x v="3"/>
    <n v="100"/>
    <x v="1"/>
    <x v="2"/>
    <x v="1"/>
    <s v="TWh"/>
    <n v="6.576539887"/>
  </r>
  <r>
    <x v="21"/>
    <s v="UKK2"/>
    <x v="1"/>
    <x v="3"/>
    <n v="100"/>
    <x v="1"/>
    <x v="2"/>
    <x v="1"/>
    <s v="TWh"/>
    <n v="10.621998225"/>
  </r>
  <r>
    <x v="21"/>
    <s v="UKK3"/>
    <x v="1"/>
    <x v="3"/>
    <n v="100"/>
    <x v="1"/>
    <x v="2"/>
    <x v="1"/>
    <s v="TWh"/>
    <n v="8.5219470000000008"/>
  </r>
  <r>
    <x v="21"/>
    <s v="UKK4"/>
    <x v="1"/>
    <x v="3"/>
    <n v="100"/>
    <x v="1"/>
    <x v="2"/>
    <x v="1"/>
    <s v="TWh"/>
    <n v="22.3837929"/>
  </r>
  <r>
    <x v="21"/>
    <s v="UKL1"/>
    <x v="1"/>
    <x v="3"/>
    <n v="100"/>
    <x v="1"/>
    <x v="2"/>
    <x v="1"/>
    <s v="TWh"/>
    <n v="76.630997644000004"/>
  </r>
  <r>
    <x v="21"/>
    <s v="UKL2"/>
    <x v="1"/>
    <x v="3"/>
    <n v="100"/>
    <x v="1"/>
    <x v="2"/>
    <x v="1"/>
    <s v="TWh"/>
    <n v="47.200263806000002"/>
  </r>
  <r>
    <x v="21"/>
    <s v="UKM2"/>
    <x v="1"/>
    <x v="3"/>
    <n v="100"/>
    <x v="1"/>
    <x v="2"/>
    <x v="1"/>
    <s v="TWh"/>
    <n v="51.654122827000002"/>
  </r>
  <r>
    <x v="21"/>
    <s v="UKM3"/>
    <x v="1"/>
    <x v="3"/>
    <n v="100"/>
    <x v="1"/>
    <x v="2"/>
    <x v="1"/>
    <s v="TWh"/>
    <n v="26.480838056"/>
  </r>
  <r>
    <x v="21"/>
    <s v="UKM5"/>
    <x v="1"/>
    <x v="3"/>
    <n v="100"/>
    <x v="1"/>
    <x v="2"/>
    <x v="1"/>
    <s v="TWh"/>
    <n v="13.561313241000001"/>
  </r>
  <r>
    <x v="21"/>
    <s v="UKM6"/>
    <x v="1"/>
    <x v="3"/>
    <n v="100"/>
    <x v="1"/>
    <x v="2"/>
    <x v="1"/>
    <s v="TWh"/>
    <n v="131.75422254599999"/>
  </r>
  <r>
    <x v="21"/>
    <s v="UKN0"/>
    <x v="1"/>
    <x v="3"/>
    <n v="100"/>
    <x v="1"/>
    <x v="2"/>
    <x v="1"/>
    <s v="TWh"/>
    <n v="97.425548879999994"/>
  </r>
  <r>
    <x v="0"/>
    <s v="EZBE"/>
    <x v="0"/>
    <x v="4"/>
    <n v="100"/>
    <x v="2"/>
    <x v="0"/>
    <x v="0"/>
    <s v="GWe"/>
    <n v="0"/>
  </r>
  <r>
    <x v="1"/>
    <s v="EZBG"/>
    <x v="0"/>
    <x v="4"/>
    <n v="100"/>
    <x v="2"/>
    <x v="0"/>
    <x v="0"/>
    <s v="GWe"/>
    <n v="0"/>
  </r>
  <r>
    <x v="3"/>
    <s v="EZCY"/>
    <x v="0"/>
    <x v="4"/>
    <n v="100"/>
    <x v="2"/>
    <x v="0"/>
    <x v="0"/>
    <s v="GWe"/>
    <n v="0.7867826079600001"/>
  </r>
  <r>
    <x v="8"/>
    <s v="EZDE"/>
    <x v="0"/>
    <x v="4"/>
    <n v="100"/>
    <x v="2"/>
    <x v="0"/>
    <x v="0"/>
    <s v="GWe"/>
    <n v="0"/>
  </r>
  <r>
    <x v="4"/>
    <s v="EZDK"/>
    <x v="0"/>
    <x v="4"/>
    <n v="100"/>
    <x v="2"/>
    <x v="0"/>
    <x v="0"/>
    <s v="GWe"/>
    <n v="0"/>
  </r>
  <r>
    <x v="5"/>
    <s v="EZEE"/>
    <x v="0"/>
    <x v="4"/>
    <n v="100"/>
    <x v="2"/>
    <x v="0"/>
    <x v="0"/>
    <s v="GWe"/>
    <n v="0"/>
  </r>
  <r>
    <x v="9"/>
    <s v="EZGR"/>
    <x v="0"/>
    <x v="4"/>
    <n v="100"/>
    <x v="2"/>
    <x v="0"/>
    <x v="0"/>
    <s v="GWe"/>
    <n v="0"/>
  </r>
  <r>
    <x v="19"/>
    <s v="EZES"/>
    <x v="0"/>
    <x v="4"/>
    <n v="100"/>
    <x v="2"/>
    <x v="0"/>
    <x v="0"/>
    <s v="GWe"/>
    <n v="0"/>
  </r>
  <r>
    <x v="6"/>
    <s v="EZFI"/>
    <x v="0"/>
    <x v="4"/>
    <n v="100"/>
    <x v="2"/>
    <x v="0"/>
    <x v="0"/>
    <s v="GWe"/>
    <n v="0"/>
  </r>
  <r>
    <x v="7"/>
    <s v="EZFR"/>
    <x v="0"/>
    <x v="4"/>
    <n v="100"/>
    <x v="2"/>
    <x v="0"/>
    <x v="0"/>
    <s v="GWe"/>
    <n v="0"/>
  </r>
  <r>
    <x v="2"/>
    <s v="EZHR"/>
    <x v="0"/>
    <x v="4"/>
    <n v="100"/>
    <x v="2"/>
    <x v="0"/>
    <x v="0"/>
    <s v="GWe"/>
    <n v="0"/>
  </r>
  <r>
    <x v="10"/>
    <s v="EZIR"/>
    <x v="0"/>
    <x v="4"/>
    <n v="100"/>
    <x v="2"/>
    <x v="0"/>
    <x v="0"/>
    <s v="GWe"/>
    <n v="0"/>
  </r>
  <r>
    <x v="11"/>
    <s v="EZIT"/>
    <x v="0"/>
    <x v="4"/>
    <n v="100"/>
    <x v="2"/>
    <x v="0"/>
    <x v="0"/>
    <s v="GWe"/>
    <n v="10.167922972864"/>
  </r>
  <r>
    <x v="13"/>
    <s v="EZLT"/>
    <x v="0"/>
    <x v="4"/>
    <n v="100"/>
    <x v="2"/>
    <x v="0"/>
    <x v="0"/>
    <s v="GWe"/>
    <n v="0"/>
  </r>
  <r>
    <x v="12"/>
    <s v="EZLV"/>
    <x v="0"/>
    <x v="4"/>
    <n v="100"/>
    <x v="2"/>
    <x v="0"/>
    <x v="0"/>
    <s v="GWe"/>
    <n v="0"/>
  </r>
  <r>
    <x v="14"/>
    <s v="EZMT"/>
    <x v="0"/>
    <x v="4"/>
    <n v="100"/>
    <x v="2"/>
    <x v="0"/>
    <x v="0"/>
    <s v="GWe"/>
    <n v="0"/>
  </r>
  <r>
    <x v="15"/>
    <s v="EZNL"/>
    <x v="0"/>
    <x v="4"/>
    <n v="100"/>
    <x v="2"/>
    <x v="0"/>
    <x v="0"/>
    <s v="GWe"/>
    <n v="0"/>
  </r>
  <r>
    <x v="16"/>
    <s v="EZPL"/>
    <x v="0"/>
    <x v="4"/>
    <n v="100"/>
    <x v="2"/>
    <x v="0"/>
    <x v="0"/>
    <s v="GWe"/>
    <n v="0"/>
  </r>
  <r>
    <x v="17"/>
    <s v="EZPT"/>
    <x v="0"/>
    <x v="4"/>
    <n v="100"/>
    <x v="2"/>
    <x v="0"/>
    <x v="0"/>
    <s v="GWe"/>
    <n v="0"/>
  </r>
  <r>
    <x v="18"/>
    <s v="EZRO"/>
    <x v="0"/>
    <x v="4"/>
    <n v="100"/>
    <x v="2"/>
    <x v="0"/>
    <x v="0"/>
    <s v="GWe"/>
    <n v="0"/>
  </r>
  <r>
    <x v="20"/>
    <s v="EZSE"/>
    <x v="0"/>
    <x v="4"/>
    <n v="100"/>
    <x v="2"/>
    <x v="0"/>
    <x v="0"/>
    <s v="GWe"/>
    <n v="0"/>
  </r>
  <r>
    <x v="21"/>
    <s v="EZUK"/>
    <x v="0"/>
    <x v="4"/>
    <n v="100"/>
    <x v="2"/>
    <x v="0"/>
    <x v="0"/>
    <s v="GWe"/>
    <n v="0"/>
  </r>
  <r>
    <x v="0"/>
    <s v="EZBE"/>
    <x v="0"/>
    <x v="5"/>
    <n v="100"/>
    <x v="2"/>
    <x v="0"/>
    <x v="0"/>
    <s v="GWe"/>
    <n v="0"/>
  </r>
  <r>
    <x v="1"/>
    <s v="EZBG"/>
    <x v="0"/>
    <x v="5"/>
    <n v="100"/>
    <x v="2"/>
    <x v="0"/>
    <x v="0"/>
    <s v="GWe"/>
    <n v="0"/>
  </r>
  <r>
    <x v="3"/>
    <s v="EZCY"/>
    <x v="0"/>
    <x v="5"/>
    <n v="100"/>
    <x v="2"/>
    <x v="0"/>
    <x v="0"/>
    <s v="GWe"/>
    <n v="0.80992327289999999"/>
  </r>
  <r>
    <x v="8"/>
    <s v="EZDE"/>
    <x v="0"/>
    <x v="5"/>
    <n v="100"/>
    <x v="2"/>
    <x v="0"/>
    <x v="0"/>
    <s v="GWe"/>
    <n v="0"/>
  </r>
  <r>
    <x v="4"/>
    <s v="EZDK"/>
    <x v="0"/>
    <x v="5"/>
    <n v="100"/>
    <x v="2"/>
    <x v="0"/>
    <x v="0"/>
    <s v="GWe"/>
    <n v="0"/>
  </r>
  <r>
    <x v="5"/>
    <s v="EZEE"/>
    <x v="0"/>
    <x v="5"/>
    <n v="100"/>
    <x v="2"/>
    <x v="0"/>
    <x v="0"/>
    <s v="GWe"/>
    <n v="0"/>
  </r>
  <r>
    <x v="9"/>
    <s v="EZGR"/>
    <x v="0"/>
    <x v="5"/>
    <n v="100"/>
    <x v="2"/>
    <x v="0"/>
    <x v="0"/>
    <s v="GWe"/>
    <n v="0"/>
  </r>
  <r>
    <x v="19"/>
    <s v="EZES"/>
    <x v="0"/>
    <x v="5"/>
    <n v="100"/>
    <x v="2"/>
    <x v="0"/>
    <x v="0"/>
    <s v="GWe"/>
    <n v="0"/>
  </r>
  <r>
    <x v="6"/>
    <s v="EZFI"/>
    <x v="0"/>
    <x v="5"/>
    <n v="100"/>
    <x v="2"/>
    <x v="0"/>
    <x v="0"/>
    <s v="GWe"/>
    <n v="0"/>
  </r>
  <r>
    <x v="7"/>
    <s v="EZFR"/>
    <x v="0"/>
    <x v="5"/>
    <n v="100"/>
    <x v="2"/>
    <x v="0"/>
    <x v="0"/>
    <s v="GWe"/>
    <n v="0"/>
  </r>
  <r>
    <x v="2"/>
    <s v="EZHR"/>
    <x v="0"/>
    <x v="5"/>
    <n v="100"/>
    <x v="2"/>
    <x v="0"/>
    <x v="0"/>
    <s v="GWe"/>
    <n v="0"/>
  </r>
  <r>
    <x v="10"/>
    <s v="EZIR"/>
    <x v="0"/>
    <x v="5"/>
    <n v="100"/>
    <x v="2"/>
    <x v="0"/>
    <x v="0"/>
    <s v="GWe"/>
    <n v="0"/>
  </r>
  <r>
    <x v="11"/>
    <s v="EZIT"/>
    <x v="0"/>
    <x v="5"/>
    <n v="100"/>
    <x v="2"/>
    <x v="0"/>
    <x v="0"/>
    <s v="GWe"/>
    <n v="6.7223957075199996"/>
  </r>
  <r>
    <x v="13"/>
    <s v="EZLT"/>
    <x v="0"/>
    <x v="5"/>
    <n v="100"/>
    <x v="2"/>
    <x v="0"/>
    <x v="0"/>
    <s v="GWe"/>
    <n v="0"/>
  </r>
  <r>
    <x v="12"/>
    <s v="EZLV"/>
    <x v="0"/>
    <x v="5"/>
    <n v="100"/>
    <x v="2"/>
    <x v="0"/>
    <x v="0"/>
    <s v="GWe"/>
    <n v="0"/>
  </r>
  <r>
    <x v="14"/>
    <s v="EZMT"/>
    <x v="0"/>
    <x v="5"/>
    <n v="100"/>
    <x v="2"/>
    <x v="0"/>
    <x v="0"/>
    <s v="GWe"/>
    <n v="0"/>
  </r>
  <r>
    <x v="15"/>
    <s v="EZNL"/>
    <x v="0"/>
    <x v="5"/>
    <n v="100"/>
    <x v="2"/>
    <x v="0"/>
    <x v="0"/>
    <s v="GWe"/>
    <n v="0"/>
  </r>
  <r>
    <x v="16"/>
    <s v="EZPL"/>
    <x v="0"/>
    <x v="5"/>
    <n v="100"/>
    <x v="2"/>
    <x v="0"/>
    <x v="0"/>
    <s v="GWe"/>
    <n v="0"/>
  </r>
  <r>
    <x v="17"/>
    <s v="EZPT"/>
    <x v="0"/>
    <x v="5"/>
    <n v="100"/>
    <x v="2"/>
    <x v="0"/>
    <x v="0"/>
    <s v="GWe"/>
    <n v="0"/>
  </r>
  <r>
    <x v="18"/>
    <s v="EZRO"/>
    <x v="0"/>
    <x v="5"/>
    <n v="100"/>
    <x v="2"/>
    <x v="0"/>
    <x v="0"/>
    <s v="GWe"/>
    <n v="0"/>
  </r>
  <r>
    <x v="20"/>
    <s v="EZSE"/>
    <x v="0"/>
    <x v="5"/>
    <n v="100"/>
    <x v="2"/>
    <x v="0"/>
    <x v="0"/>
    <s v="GWe"/>
    <n v="0"/>
  </r>
  <r>
    <x v="21"/>
    <s v="EZUK"/>
    <x v="0"/>
    <x v="5"/>
    <n v="100"/>
    <x v="2"/>
    <x v="0"/>
    <x v="0"/>
    <s v="GWe"/>
    <n v="0"/>
  </r>
  <r>
    <x v="0"/>
    <s v="EZBE"/>
    <x v="0"/>
    <x v="6"/>
    <n v="100"/>
    <x v="2"/>
    <x v="0"/>
    <x v="0"/>
    <s v="GWe"/>
    <n v="0"/>
  </r>
  <r>
    <x v="1"/>
    <s v="EZBG"/>
    <x v="0"/>
    <x v="6"/>
    <n v="100"/>
    <x v="2"/>
    <x v="0"/>
    <x v="0"/>
    <s v="GWe"/>
    <n v="0"/>
  </r>
  <r>
    <x v="3"/>
    <s v="EZCY"/>
    <x v="0"/>
    <x v="6"/>
    <n v="100"/>
    <x v="2"/>
    <x v="0"/>
    <x v="0"/>
    <s v="GWe"/>
    <n v="0.87934526771999999"/>
  </r>
  <r>
    <x v="8"/>
    <s v="EZDE"/>
    <x v="0"/>
    <x v="6"/>
    <n v="100"/>
    <x v="2"/>
    <x v="0"/>
    <x v="0"/>
    <s v="GWe"/>
    <n v="0"/>
  </r>
  <r>
    <x v="4"/>
    <s v="EZDK"/>
    <x v="0"/>
    <x v="6"/>
    <n v="100"/>
    <x v="2"/>
    <x v="0"/>
    <x v="0"/>
    <s v="GWe"/>
    <n v="0"/>
  </r>
  <r>
    <x v="5"/>
    <s v="EZEE"/>
    <x v="0"/>
    <x v="6"/>
    <n v="100"/>
    <x v="2"/>
    <x v="0"/>
    <x v="0"/>
    <s v="GWe"/>
    <n v="0"/>
  </r>
  <r>
    <x v="9"/>
    <s v="EZGR"/>
    <x v="0"/>
    <x v="6"/>
    <n v="100"/>
    <x v="2"/>
    <x v="0"/>
    <x v="0"/>
    <s v="GWe"/>
    <n v="0"/>
  </r>
  <r>
    <x v="19"/>
    <s v="EZES"/>
    <x v="0"/>
    <x v="6"/>
    <n v="100"/>
    <x v="2"/>
    <x v="0"/>
    <x v="0"/>
    <s v="GWe"/>
    <n v="0"/>
  </r>
  <r>
    <x v="6"/>
    <s v="EZFI"/>
    <x v="0"/>
    <x v="6"/>
    <n v="100"/>
    <x v="2"/>
    <x v="0"/>
    <x v="0"/>
    <s v="GWe"/>
    <n v="0"/>
  </r>
  <r>
    <x v="7"/>
    <s v="EZFR"/>
    <x v="0"/>
    <x v="6"/>
    <n v="100"/>
    <x v="2"/>
    <x v="0"/>
    <x v="0"/>
    <s v="GWe"/>
    <n v="0"/>
  </r>
  <r>
    <x v="2"/>
    <s v="EZHR"/>
    <x v="0"/>
    <x v="6"/>
    <n v="100"/>
    <x v="2"/>
    <x v="0"/>
    <x v="0"/>
    <s v="GWe"/>
    <n v="0"/>
  </r>
  <r>
    <x v="10"/>
    <s v="EZIR"/>
    <x v="0"/>
    <x v="6"/>
    <n v="100"/>
    <x v="2"/>
    <x v="0"/>
    <x v="0"/>
    <s v="GWe"/>
    <n v="0"/>
  </r>
  <r>
    <x v="11"/>
    <s v="EZIT"/>
    <x v="0"/>
    <x v="6"/>
    <n v="100"/>
    <x v="2"/>
    <x v="0"/>
    <x v="0"/>
    <s v="GWe"/>
    <n v="8.4392898214879981"/>
  </r>
  <r>
    <x v="13"/>
    <s v="EZLT"/>
    <x v="0"/>
    <x v="6"/>
    <n v="100"/>
    <x v="2"/>
    <x v="0"/>
    <x v="0"/>
    <s v="GWe"/>
    <n v="0"/>
  </r>
  <r>
    <x v="12"/>
    <s v="EZLV"/>
    <x v="0"/>
    <x v="6"/>
    <n v="100"/>
    <x v="2"/>
    <x v="0"/>
    <x v="0"/>
    <s v="GWe"/>
    <n v="0"/>
  </r>
  <r>
    <x v="14"/>
    <s v="EZMT"/>
    <x v="0"/>
    <x v="6"/>
    <n v="100"/>
    <x v="2"/>
    <x v="0"/>
    <x v="0"/>
    <s v="GWe"/>
    <n v="0"/>
  </r>
  <r>
    <x v="15"/>
    <s v="EZNL"/>
    <x v="0"/>
    <x v="6"/>
    <n v="100"/>
    <x v="2"/>
    <x v="0"/>
    <x v="0"/>
    <s v="GWe"/>
    <n v="0"/>
  </r>
  <r>
    <x v="16"/>
    <s v="EZPL"/>
    <x v="0"/>
    <x v="6"/>
    <n v="100"/>
    <x v="2"/>
    <x v="0"/>
    <x v="0"/>
    <s v="GWe"/>
    <n v="0"/>
  </r>
  <r>
    <x v="17"/>
    <s v="EZPT"/>
    <x v="0"/>
    <x v="6"/>
    <n v="100"/>
    <x v="2"/>
    <x v="0"/>
    <x v="0"/>
    <s v="GWe"/>
    <n v="0"/>
  </r>
  <r>
    <x v="18"/>
    <s v="EZRO"/>
    <x v="0"/>
    <x v="6"/>
    <n v="100"/>
    <x v="2"/>
    <x v="0"/>
    <x v="0"/>
    <s v="GWe"/>
    <n v="0"/>
  </r>
  <r>
    <x v="20"/>
    <s v="EZSE"/>
    <x v="0"/>
    <x v="6"/>
    <n v="100"/>
    <x v="2"/>
    <x v="0"/>
    <x v="0"/>
    <s v="GWe"/>
    <n v="0"/>
  </r>
  <r>
    <x v="21"/>
    <s v="EZUK"/>
    <x v="0"/>
    <x v="6"/>
    <n v="100"/>
    <x v="2"/>
    <x v="0"/>
    <x v="0"/>
    <s v="GWe"/>
    <n v="0"/>
  </r>
  <r>
    <x v="0"/>
    <s v="EZBE"/>
    <x v="0"/>
    <x v="0"/>
    <n v="100"/>
    <x v="2"/>
    <x v="0"/>
    <x v="0"/>
    <s v="GWe"/>
    <n v="0"/>
  </r>
  <r>
    <x v="1"/>
    <s v="EZBG"/>
    <x v="0"/>
    <x v="0"/>
    <n v="100"/>
    <x v="2"/>
    <x v="0"/>
    <x v="0"/>
    <s v="GWe"/>
    <n v="0"/>
  </r>
  <r>
    <x v="3"/>
    <s v="EZCY"/>
    <x v="0"/>
    <x v="0"/>
    <n v="100"/>
    <x v="2"/>
    <x v="0"/>
    <x v="0"/>
    <s v="GWe"/>
    <n v="0"/>
  </r>
  <r>
    <x v="8"/>
    <s v="EZDE"/>
    <x v="0"/>
    <x v="0"/>
    <n v="100"/>
    <x v="2"/>
    <x v="0"/>
    <x v="0"/>
    <s v="GWe"/>
    <n v="0"/>
  </r>
  <r>
    <x v="4"/>
    <s v="EZDK"/>
    <x v="0"/>
    <x v="0"/>
    <n v="100"/>
    <x v="2"/>
    <x v="0"/>
    <x v="0"/>
    <s v="GWe"/>
    <n v="0"/>
  </r>
  <r>
    <x v="5"/>
    <s v="EZEE"/>
    <x v="0"/>
    <x v="0"/>
    <n v="100"/>
    <x v="2"/>
    <x v="0"/>
    <x v="0"/>
    <s v="GWe"/>
    <n v="0"/>
  </r>
  <r>
    <x v="9"/>
    <s v="EZGR"/>
    <x v="0"/>
    <x v="0"/>
    <n v="100"/>
    <x v="2"/>
    <x v="0"/>
    <x v="0"/>
    <s v="GWe"/>
    <n v="0"/>
  </r>
  <r>
    <x v="19"/>
    <s v="EZES"/>
    <x v="0"/>
    <x v="0"/>
    <n v="100"/>
    <x v="2"/>
    <x v="0"/>
    <x v="0"/>
    <s v="GWe"/>
    <n v="0"/>
  </r>
  <r>
    <x v="6"/>
    <s v="EZFI"/>
    <x v="0"/>
    <x v="0"/>
    <n v="100"/>
    <x v="2"/>
    <x v="0"/>
    <x v="0"/>
    <s v="GWe"/>
    <n v="0"/>
  </r>
  <r>
    <x v="7"/>
    <s v="EZFR"/>
    <x v="0"/>
    <x v="0"/>
    <n v="100"/>
    <x v="2"/>
    <x v="0"/>
    <x v="0"/>
    <s v="GWe"/>
    <n v="0"/>
  </r>
  <r>
    <x v="2"/>
    <s v="EZHR"/>
    <x v="0"/>
    <x v="0"/>
    <n v="100"/>
    <x v="2"/>
    <x v="0"/>
    <x v="0"/>
    <s v="GWe"/>
    <n v="0"/>
  </r>
  <r>
    <x v="10"/>
    <s v="EZIR"/>
    <x v="0"/>
    <x v="0"/>
    <n v="100"/>
    <x v="2"/>
    <x v="0"/>
    <x v="0"/>
    <s v="GWe"/>
    <n v="0"/>
  </r>
  <r>
    <x v="11"/>
    <s v="EZIT"/>
    <x v="0"/>
    <x v="0"/>
    <n v="100"/>
    <x v="2"/>
    <x v="0"/>
    <x v="0"/>
    <s v="GWe"/>
    <n v="0.38271657671999998"/>
  </r>
  <r>
    <x v="13"/>
    <s v="EZLT"/>
    <x v="0"/>
    <x v="0"/>
    <n v="100"/>
    <x v="2"/>
    <x v="0"/>
    <x v="0"/>
    <s v="GWe"/>
    <n v="0"/>
  </r>
  <r>
    <x v="12"/>
    <s v="EZLV"/>
    <x v="0"/>
    <x v="0"/>
    <n v="100"/>
    <x v="2"/>
    <x v="0"/>
    <x v="0"/>
    <s v="GWe"/>
    <n v="0"/>
  </r>
  <r>
    <x v="14"/>
    <s v="EZMT"/>
    <x v="0"/>
    <x v="0"/>
    <n v="100"/>
    <x v="2"/>
    <x v="0"/>
    <x v="0"/>
    <s v="GWe"/>
    <n v="0"/>
  </r>
  <r>
    <x v="15"/>
    <s v="EZNL"/>
    <x v="0"/>
    <x v="0"/>
    <n v="100"/>
    <x v="2"/>
    <x v="0"/>
    <x v="0"/>
    <s v="GWe"/>
    <n v="0"/>
  </r>
  <r>
    <x v="16"/>
    <s v="EZPL"/>
    <x v="0"/>
    <x v="0"/>
    <n v="100"/>
    <x v="2"/>
    <x v="0"/>
    <x v="0"/>
    <s v="GWe"/>
    <n v="0"/>
  </r>
  <r>
    <x v="17"/>
    <s v="EZPT"/>
    <x v="0"/>
    <x v="0"/>
    <n v="100"/>
    <x v="2"/>
    <x v="0"/>
    <x v="0"/>
    <s v="GWe"/>
    <n v="0"/>
  </r>
  <r>
    <x v="18"/>
    <s v="EZRO"/>
    <x v="0"/>
    <x v="0"/>
    <n v="100"/>
    <x v="2"/>
    <x v="0"/>
    <x v="0"/>
    <s v="GWe"/>
    <n v="0"/>
  </r>
  <r>
    <x v="20"/>
    <s v="EZSE"/>
    <x v="0"/>
    <x v="0"/>
    <n v="100"/>
    <x v="2"/>
    <x v="0"/>
    <x v="0"/>
    <s v="GWe"/>
    <n v="0"/>
  </r>
  <r>
    <x v="21"/>
    <s v="EZUK"/>
    <x v="0"/>
    <x v="0"/>
    <n v="100"/>
    <x v="2"/>
    <x v="0"/>
    <x v="0"/>
    <s v="GWe"/>
    <n v="0"/>
  </r>
  <r>
    <x v="0"/>
    <s v="EZBE"/>
    <x v="0"/>
    <x v="1"/>
    <n v="100"/>
    <x v="2"/>
    <x v="0"/>
    <x v="0"/>
    <s v="GWe"/>
    <n v="0"/>
  </r>
  <r>
    <x v="1"/>
    <s v="EZBG"/>
    <x v="0"/>
    <x v="1"/>
    <n v="100"/>
    <x v="2"/>
    <x v="0"/>
    <x v="0"/>
    <s v="GWe"/>
    <n v="0"/>
  </r>
  <r>
    <x v="3"/>
    <s v="EZCY"/>
    <x v="0"/>
    <x v="1"/>
    <n v="100"/>
    <x v="2"/>
    <x v="0"/>
    <x v="0"/>
    <s v="GWe"/>
    <n v="0"/>
  </r>
  <r>
    <x v="8"/>
    <s v="EZDE"/>
    <x v="0"/>
    <x v="1"/>
    <n v="100"/>
    <x v="2"/>
    <x v="0"/>
    <x v="0"/>
    <s v="GWe"/>
    <n v="0"/>
  </r>
  <r>
    <x v="4"/>
    <s v="EZDK"/>
    <x v="0"/>
    <x v="1"/>
    <n v="100"/>
    <x v="2"/>
    <x v="0"/>
    <x v="0"/>
    <s v="GWe"/>
    <n v="0"/>
  </r>
  <r>
    <x v="5"/>
    <s v="EZEE"/>
    <x v="0"/>
    <x v="1"/>
    <n v="100"/>
    <x v="2"/>
    <x v="0"/>
    <x v="0"/>
    <s v="GWe"/>
    <n v="0"/>
  </r>
  <r>
    <x v="9"/>
    <s v="EZGR"/>
    <x v="0"/>
    <x v="1"/>
    <n v="100"/>
    <x v="2"/>
    <x v="0"/>
    <x v="0"/>
    <s v="GWe"/>
    <n v="0"/>
  </r>
  <r>
    <x v="19"/>
    <s v="EZES"/>
    <x v="0"/>
    <x v="1"/>
    <n v="100"/>
    <x v="2"/>
    <x v="0"/>
    <x v="0"/>
    <s v="GWe"/>
    <n v="0"/>
  </r>
  <r>
    <x v="6"/>
    <s v="EZFI"/>
    <x v="0"/>
    <x v="1"/>
    <n v="100"/>
    <x v="2"/>
    <x v="0"/>
    <x v="0"/>
    <s v="GWe"/>
    <n v="0"/>
  </r>
  <r>
    <x v="7"/>
    <s v="EZFR"/>
    <x v="0"/>
    <x v="1"/>
    <n v="100"/>
    <x v="2"/>
    <x v="0"/>
    <x v="0"/>
    <s v="GWe"/>
    <n v="0"/>
  </r>
  <r>
    <x v="2"/>
    <s v="EZHR"/>
    <x v="0"/>
    <x v="1"/>
    <n v="100"/>
    <x v="2"/>
    <x v="0"/>
    <x v="0"/>
    <s v="GWe"/>
    <n v="0"/>
  </r>
  <r>
    <x v="10"/>
    <s v="EZIR"/>
    <x v="0"/>
    <x v="1"/>
    <n v="100"/>
    <x v="2"/>
    <x v="0"/>
    <x v="0"/>
    <s v="GWe"/>
    <n v="0"/>
  </r>
  <r>
    <x v="11"/>
    <s v="EZIT"/>
    <x v="0"/>
    <x v="1"/>
    <n v="100"/>
    <x v="2"/>
    <x v="0"/>
    <x v="0"/>
    <s v="GWe"/>
    <n v="2.5298823475199996"/>
  </r>
  <r>
    <x v="13"/>
    <s v="EZLT"/>
    <x v="0"/>
    <x v="1"/>
    <n v="100"/>
    <x v="2"/>
    <x v="0"/>
    <x v="0"/>
    <s v="GWe"/>
    <n v="0"/>
  </r>
  <r>
    <x v="12"/>
    <s v="EZLV"/>
    <x v="0"/>
    <x v="1"/>
    <n v="100"/>
    <x v="2"/>
    <x v="0"/>
    <x v="0"/>
    <s v="GWe"/>
    <n v="0"/>
  </r>
  <r>
    <x v="14"/>
    <s v="EZMT"/>
    <x v="0"/>
    <x v="1"/>
    <n v="100"/>
    <x v="2"/>
    <x v="0"/>
    <x v="0"/>
    <s v="GWe"/>
    <n v="0"/>
  </r>
  <r>
    <x v="15"/>
    <s v="EZNL"/>
    <x v="0"/>
    <x v="1"/>
    <n v="100"/>
    <x v="2"/>
    <x v="0"/>
    <x v="0"/>
    <s v="GWe"/>
    <n v="0"/>
  </r>
  <r>
    <x v="16"/>
    <s v="EZPL"/>
    <x v="0"/>
    <x v="1"/>
    <n v="100"/>
    <x v="2"/>
    <x v="0"/>
    <x v="0"/>
    <s v="GWe"/>
    <n v="0"/>
  </r>
  <r>
    <x v="17"/>
    <s v="EZPT"/>
    <x v="0"/>
    <x v="1"/>
    <n v="100"/>
    <x v="2"/>
    <x v="0"/>
    <x v="0"/>
    <s v="GWe"/>
    <n v="0"/>
  </r>
  <r>
    <x v="18"/>
    <s v="EZRO"/>
    <x v="0"/>
    <x v="1"/>
    <n v="100"/>
    <x v="2"/>
    <x v="0"/>
    <x v="0"/>
    <s v="GWe"/>
    <n v="0"/>
  </r>
  <r>
    <x v="20"/>
    <s v="EZSE"/>
    <x v="0"/>
    <x v="1"/>
    <n v="100"/>
    <x v="2"/>
    <x v="0"/>
    <x v="0"/>
    <s v="GWe"/>
    <n v="0"/>
  </r>
  <r>
    <x v="21"/>
    <s v="EZUK"/>
    <x v="0"/>
    <x v="1"/>
    <n v="100"/>
    <x v="2"/>
    <x v="0"/>
    <x v="0"/>
    <s v="GWe"/>
    <n v="0"/>
  </r>
  <r>
    <x v="0"/>
    <s v="EZBE"/>
    <x v="0"/>
    <x v="7"/>
    <n v="100"/>
    <x v="2"/>
    <x v="0"/>
    <x v="0"/>
    <s v="GWe"/>
    <n v="0"/>
  </r>
  <r>
    <x v="1"/>
    <s v="EZBG"/>
    <x v="0"/>
    <x v="7"/>
    <n v="100"/>
    <x v="2"/>
    <x v="0"/>
    <x v="0"/>
    <s v="GWe"/>
    <n v="0"/>
  </r>
  <r>
    <x v="3"/>
    <s v="EZCY"/>
    <x v="0"/>
    <x v="7"/>
    <n v="100"/>
    <x v="2"/>
    <x v="0"/>
    <x v="0"/>
    <s v="GWe"/>
    <n v="16.109759575729999"/>
  </r>
  <r>
    <x v="8"/>
    <s v="EZDE"/>
    <x v="0"/>
    <x v="7"/>
    <n v="100"/>
    <x v="2"/>
    <x v="0"/>
    <x v="0"/>
    <s v="GWe"/>
    <n v="0"/>
  </r>
  <r>
    <x v="4"/>
    <s v="EZDK"/>
    <x v="0"/>
    <x v="7"/>
    <n v="100"/>
    <x v="2"/>
    <x v="0"/>
    <x v="0"/>
    <s v="GWe"/>
    <n v="0"/>
  </r>
  <r>
    <x v="5"/>
    <s v="EZEE"/>
    <x v="0"/>
    <x v="7"/>
    <n v="100"/>
    <x v="2"/>
    <x v="0"/>
    <x v="0"/>
    <s v="GWe"/>
    <n v="0"/>
  </r>
  <r>
    <x v="9"/>
    <s v="EZGR"/>
    <x v="0"/>
    <x v="7"/>
    <n v="100"/>
    <x v="2"/>
    <x v="0"/>
    <x v="0"/>
    <s v="GWe"/>
    <n v="0"/>
  </r>
  <r>
    <x v="19"/>
    <s v="EZES"/>
    <x v="0"/>
    <x v="7"/>
    <n v="100"/>
    <x v="2"/>
    <x v="0"/>
    <x v="0"/>
    <s v="GWe"/>
    <n v="0"/>
  </r>
  <r>
    <x v="6"/>
    <s v="EZFI"/>
    <x v="0"/>
    <x v="7"/>
    <n v="100"/>
    <x v="2"/>
    <x v="0"/>
    <x v="0"/>
    <s v="GWe"/>
    <n v="0"/>
  </r>
  <r>
    <x v="7"/>
    <s v="EZFR"/>
    <x v="0"/>
    <x v="7"/>
    <n v="100"/>
    <x v="2"/>
    <x v="0"/>
    <x v="0"/>
    <s v="GWe"/>
    <n v="0"/>
  </r>
  <r>
    <x v="2"/>
    <s v="EZHR"/>
    <x v="0"/>
    <x v="7"/>
    <n v="100"/>
    <x v="2"/>
    <x v="0"/>
    <x v="0"/>
    <s v="GWe"/>
    <n v="0"/>
  </r>
  <r>
    <x v="10"/>
    <s v="EZIR"/>
    <x v="0"/>
    <x v="7"/>
    <n v="100"/>
    <x v="2"/>
    <x v="0"/>
    <x v="0"/>
    <s v="GWe"/>
    <n v="0"/>
  </r>
  <r>
    <x v="11"/>
    <s v="EZIT"/>
    <x v="0"/>
    <x v="7"/>
    <n v="100"/>
    <x v="2"/>
    <x v="0"/>
    <x v="0"/>
    <s v="GWe"/>
    <n v="39.416812749759998"/>
  </r>
  <r>
    <x v="13"/>
    <s v="EZLT"/>
    <x v="0"/>
    <x v="7"/>
    <n v="100"/>
    <x v="2"/>
    <x v="0"/>
    <x v="0"/>
    <s v="GWe"/>
    <n v="0"/>
  </r>
  <r>
    <x v="12"/>
    <s v="EZLV"/>
    <x v="0"/>
    <x v="7"/>
    <n v="100"/>
    <x v="2"/>
    <x v="0"/>
    <x v="0"/>
    <s v="GWe"/>
    <n v="0"/>
  </r>
  <r>
    <x v="14"/>
    <s v="EZMT"/>
    <x v="0"/>
    <x v="7"/>
    <n v="100"/>
    <x v="2"/>
    <x v="0"/>
    <x v="0"/>
    <s v="GWe"/>
    <n v="0"/>
  </r>
  <r>
    <x v="15"/>
    <s v="EZNL"/>
    <x v="0"/>
    <x v="7"/>
    <n v="100"/>
    <x v="2"/>
    <x v="0"/>
    <x v="0"/>
    <s v="GWe"/>
    <n v="0"/>
  </r>
  <r>
    <x v="16"/>
    <s v="EZPL"/>
    <x v="0"/>
    <x v="7"/>
    <n v="100"/>
    <x v="2"/>
    <x v="0"/>
    <x v="0"/>
    <s v="GWe"/>
    <n v="0"/>
  </r>
  <r>
    <x v="17"/>
    <s v="EZPT"/>
    <x v="0"/>
    <x v="7"/>
    <n v="100"/>
    <x v="2"/>
    <x v="0"/>
    <x v="0"/>
    <s v="GWe"/>
    <n v="0"/>
  </r>
  <r>
    <x v="18"/>
    <s v="EZRO"/>
    <x v="0"/>
    <x v="7"/>
    <n v="100"/>
    <x v="2"/>
    <x v="0"/>
    <x v="0"/>
    <s v="GWe"/>
    <n v="0"/>
  </r>
  <r>
    <x v="20"/>
    <s v="EZSE"/>
    <x v="0"/>
    <x v="7"/>
    <n v="100"/>
    <x v="2"/>
    <x v="0"/>
    <x v="0"/>
    <s v="GWe"/>
    <n v="0"/>
  </r>
  <r>
    <x v="21"/>
    <s v="EZUK"/>
    <x v="0"/>
    <x v="7"/>
    <n v="100"/>
    <x v="2"/>
    <x v="0"/>
    <x v="0"/>
    <s v="GWe"/>
    <n v="0"/>
  </r>
  <r>
    <x v="0"/>
    <s v="EZBE"/>
    <x v="0"/>
    <x v="2"/>
    <n v="100"/>
    <x v="2"/>
    <x v="0"/>
    <x v="0"/>
    <s v="GWe"/>
    <n v="0"/>
  </r>
  <r>
    <x v="1"/>
    <s v="EZBG"/>
    <x v="0"/>
    <x v="2"/>
    <n v="100"/>
    <x v="2"/>
    <x v="0"/>
    <x v="0"/>
    <s v="GWe"/>
    <n v="0"/>
  </r>
  <r>
    <x v="3"/>
    <s v="EZCY"/>
    <x v="0"/>
    <x v="2"/>
    <n v="100"/>
    <x v="2"/>
    <x v="0"/>
    <x v="0"/>
    <s v="GWe"/>
    <n v="0"/>
  </r>
  <r>
    <x v="8"/>
    <s v="EZDE"/>
    <x v="0"/>
    <x v="2"/>
    <n v="100"/>
    <x v="2"/>
    <x v="0"/>
    <x v="0"/>
    <s v="GWe"/>
    <n v="0"/>
  </r>
  <r>
    <x v="4"/>
    <s v="EZDK"/>
    <x v="0"/>
    <x v="2"/>
    <n v="100"/>
    <x v="2"/>
    <x v="0"/>
    <x v="0"/>
    <s v="GWe"/>
    <n v="0"/>
  </r>
  <r>
    <x v="5"/>
    <s v="EZEE"/>
    <x v="0"/>
    <x v="2"/>
    <n v="100"/>
    <x v="2"/>
    <x v="0"/>
    <x v="0"/>
    <s v="GWe"/>
    <n v="0"/>
  </r>
  <r>
    <x v="9"/>
    <s v="EZGR"/>
    <x v="0"/>
    <x v="2"/>
    <n v="100"/>
    <x v="2"/>
    <x v="0"/>
    <x v="0"/>
    <s v="GWe"/>
    <n v="0"/>
  </r>
  <r>
    <x v="19"/>
    <s v="EZES"/>
    <x v="0"/>
    <x v="2"/>
    <n v="100"/>
    <x v="2"/>
    <x v="0"/>
    <x v="0"/>
    <s v="GWe"/>
    <n v="0"/>
  </r>
  <r>
    <x v="6"/>
    <s v="EZFI"/>
    <x v="0"/>
    <x v="2"/>
    <n v="100"/>
    <x v="2"/>
    <x v="0"/>
    <x v="0"/>
    <s v="GWe"/>
    <n v="0"/>
  </r>
  <r>
    <x v="7"/>
    <s v="EZFR"/>
    <x v="0"/>
    <x v="2"/>
    <n v="100"/>
    <x v="2"/>
    <x v="0"/>
    <x v="0"/>
    <s v="GWe"/>
    <n v="0"/>
  </r>
  <r>
    <x v="2"/>
    <s v="EZHR"/>
    <x v="0"/>
    <x v="2"/>
    <n v="100"/>
    <x v="2"/>
    <x v="0"/>
    <x v="0"/>
    <s v="GWe"/>
    <n v="0"/>
  </r>
  <r>
    <x v="10"/>
    <s v="EZIR"/>
    <x v="0"/>
    <x v="2"/>
    <n v="100"/>
    <x v="2"/>
    <x v="0"/>
    <x v="0"/>
    <s v="GWe"/>
    <n v="0"/>
  </r>
  <r>
    <x v="11"/>
    <s v="EZIT"/>
    <x v="0"/>
    <x v="2"/>
    <n v="100"/>
    <x v="2"/>
    <x v="0"/>
    <x v="0"/>
    <s v="GWe"/>
    <n v="2.97908020752"/>
  </r>
  <r>
    <x v="13"/>
    <s v="EZLT"/>
    <x v="0"/>
    <x v="2"/>
    <n v="100"/>
    <x v="2"/>
    <x v="0"/>
    <x v="0"/>
    <s v="GWe"/>
    <n v="0"/>
  </r>
  <r>
    <x v="12"/>
    <s v="EZLV"/>
    <x v="0"/>
    <x v="2"/>
    <n v="100"/>
    <x v="2"/>
    <x v="0"/>
    <x v="0"/>
    <s v="GWe"/>
    <n v="0"/>
  </r>
  <r>
    <x v="14"/>
    <s v="EZMT"/>
    <x v="0"/>
    <x v="2"/>
    <n v="100"/>
    <x v="2"/>
    <x v="0"/>
    <x v="0"/>
    <s v="GWe"/>
    <n v="0"/>
  </r>
  <r>
    <x v="15"/>
    <s v="EZNL"/>
    <x v="0"/>
    <x v="2"/>
    <n v="100"/>
    <x v="2"/>
    <x v="0"/>
    <x v="0"/>
    <s v="GWe"/>
    <n v="0"/>
  </r>
  <r>
    <x v="16"/>
    <s v="EZPL"/>
    <x v="0"/>
    <x v="2"/>
    <n v="100"/>
    <x v="2"/>
    <x v="0"/>
    <x v="0"/>
    <s v="GWe"/>
    <n v="0"/>
  </r>
  <r>
    <x v="17"/>
    <s v="EZPT"/>
    <x v="0"/>
    <x v="2"/>
    <n v="100"/>
    <x v="2"/>
    <x v="0"/>
    <x v="0"/>
    <s v="GWe"/>
    <n v="0"/>
  </r>
  <r>
    <x v="18"/>
    <s v="EZRO"/>
    <x v="0"/>
    <x v="2"/>
    <n v="100"/>
    <x v="2"/>
    <x v="0"/>
    <x v="0"/>
    <s v="GWe"/>
    <n v="0"/>
  </r>
  <r>
    <x v="20"/>
    <s v="EZSE"/>
    <x v="0"/>
    <x v="2"/>
    <n v="100"/>
    <x v="2"/>
    <x v="0"/>
    <x v="0"/>
    <s v="GWe"/>
    <n v="0"/>
  </r>
  <r>
    <x v="21"/>
    <s v="EZUK"/>
    <x v="0"/>
    <x v="2"/>
    <n v="100"/>
    <x v="2"/>
    <x v="0"/>
    <x v="0"/>
    <s v="GWe"/>
    <n v="0"/>
  </r>
  <r>
    <x v="0"/>
    <s v="EZBE"/>
    <x v="0"/>
    <x v="4"/>
    <n v="100"/>
    <x v="2"/>
    <x v="1"/>
    <x v="0"/>
    <s v="GWe"/>
    <n v="0"/>
  </r>
  <r>
    <x v="1"/>
    <s v="EZBG"/>
    <x v="0"/>
    <x v="4"/>
    <n v="100"/>
    <x v="2"/>
    <x v="1"/>
    <x v="0"/>
    <s v="GWe"/>
    <n v="0"/>
  </r>
  <r>
    <x v="3"/>
    <s v="EZCY"/>
    <x v="0"/>
    <x v="4"/>
    <n v="100"/>
    <x v="2"/>
    <x v="1"/>
    <x v="0"/>
    <s v="GWe"/>
    <n v="0.98621739191999991"/>
  </r>
  <r>
    <x v="8"/>
    <s v="EZDE"/>
    <x v="0"/>
    <x v="4"/>
    <n v="100"/>
    <x v="2"/>
    <x v="1"/>
    <x v="0"/>
    <s v="GWe"/>
    <n v="0"/>
  </r>
  <r>
    <x v="4"/>
    <s v="EZDK"/>
    <x v="0"/>
    <x v="4"/>
    <n v="100"/>
    <x v="2"/>
    <x v="1"/>
    <x v="0"/>
    <s v="GWe"/>
    <n v="0"/>
  </r>
  <r>
    <x v="5"/>
    <s v="EZEE"/>
    <x v="0"/>
    <x v="4"/>
    <n v="100"/>
    <x v="2"/>
    <x v="1"/>
    <x v="0"/>
    <s v="GWe"/>
    <n v="0"/>
  </r>
  <r>
    <x v="9"/>
    <s v="EZGR"/>
    <x v="0"/>
    <x v="4"/>
    <n v="100"/>
    <x v="2"/>
    <x v="1"/>
    <x v="0"/>
    <s v="GWe"/>
    <n v="7.6154779019829997"/>
  </r>
  <r>
    <x v="19"/>
    <s v="EZES"/>
    <x v="0"/>
    <x v="4"/>
    <n v="100"/>
    <x v="2"/>
    <x v="1"/>
    <x v="0"/>
    <s v="GWe"/>
    <n v="4.6556101709019995"/>
  </r>
  <r>
    <x v="6"/>
    <s v="EZFI"/>
    <x v="0"/>
    <x v="4"/>
    <n v="100"/>
    <x v="2"/>
    <x v="1"/>
    <x v="0"/>
    <s v="GWe"/>
    <n v="0"/>
  </r>
  <r>
    <x v="7"/>
    <s v="EZFR"/>
    <x v="0"/>
    <x v="4"/>
    <n v="100"/>
    <x v="2"/>
    <x v="1"/>
    <x v="0"/>
    <s v="GWe"/>
    <n v="0"/>
  </r>
  <r>
    <x v="2"/>
    <s v="EZHR"/>
    <x v="0"/>
    <x v="4"/>
    <n v="100"/>
    <x v="2"/>
    <x v="1"/>
    <x v="0"/>
    <s v="GWe"/>
    <n v="9.8776245101170002"/>
  </r>
  <r>
    <x v="10"/>
    <s v="EZIR"/>
    <x v="0"/>
    <x v="4"/>
    <n v="100"/>
    <x v="2"/>
    <x v="1"/>
    <x v="0"/>
    <s v="GWe"/>
    <n v="0"/>
  </r>
  <r>
    <x v="11"/>
    <s v="EZIT"/>
    <x v="0"/>
    <x v="4"/>
    <n v="100"/>
    <x v="2"/>
    <x v="1"/>
    <x v="0"/>
    <s v="GWe"/>
    <n v="27.235508023659996"/>
  </r>
  <r>
    <x v="13"/>
    <s v="EZLT"/>
    <x v="0"/>
    <x v="4"/>
    <n v="100"/>
    <x v="2"/>
    <x v="1"/>
    <x v="0"/>
    <s v="GWe"/>
    <n v="0"/>
  </r>
  <r>
    <x v="12"/>
    <s v="EZLV"/>
    <x v="0"/>
    <x v="4"/>
    <n v="100"/>
    <x v="2"/>
    <x v="1"/>
    <x v="0"/>
    <s v="GWe"/>
    <n v="0"/>
  </r>
  <r>
    <x v="14"/>
    <s v="EZMT"/>
    <x v="0"/>
    <x v="4"/>
    <n v="100"/>
    <x v="2"/>
    <x v="1"/>
    <x v="0"/>
    <s v="GWe"/>
    <n v="0"/>
  </r>
  <r>
    <x v="15"/>
    <s v="EZNL"/>
    <x v="0"/>
    <x v="4"/>
    <n v="100"/>
    <x v="2"/>
    <x v="1"/>
    <x v="0"/>
    <s v="GWe"/>
    <n v="0"/>
  </r>
  <r>
    <x v="16"/>
    <s v="EZPL"/>
    <x v="0"/>
    <x v="4"/>
    <n v="100"/>
    <x v="2"/>
    <x v="1"/>
    <x v="0"/>
    <s v="GWe"/>
    <n v="0"/>
  </r>
  <r>
    <x v="17"/>
    <s v="EZPT"/>
    <x v="0"/>
    <x v="4"/>
    <n v="100"/>
    <x v="2"/>
    <x v="1"/>
    <x v="0"/>
    <s v="GWe"/>
    <n v="0"/>
  </r>
  <r>
    <x v="18"/>
    <s v="EZRO"/>
    <x v="0"/>
    <x v="4"/>
    <n v="100"/>
    <x v="2"/>
    <x v="1"/>
    <x v="0"/>
    <s v="GWe"/>
    <n v="0"/>
  </r>
  <r>
    <x v="20"/>
    <s v="EZSE"/>
    <x v="0"/>
    <x v="4"/>
    <n v="100"/>
    <x v="2"/>
    <x v="1"/>
    <x v="0"/>
    <s v="GWe"/>
    <n v="0"/>
  </r>
  <r>
    <x v="21"/>
    <s v="EZUK"/>
    <x v="0"/>
    <x v="4"/>
    <n v="100"/>
    <x v="2"/>
    <x v="1"/>
    <x v="0"/>
    <s v="GWe"/>
    <n v="0"/>
  </r>
  <r>
    <x v="0"/>
    <s v="EZBE"/>
    <x v="0"/>
    <x v="5"/>
    <n v="100"/>
    <x v="2"/>
    <x v="1"/>
    <x v="0"/>
    <s v="GWe"/>
    <n v="0"/>
  </r>
  <r>
    <x v="1"/>
    <s v="EZBG"/>
    <x v="0"/>
    <x v="5"/>
    <n v="100"/>
    <x v="2"/>
    <x v="1"/>
    <x v="0"/>
    <s v="GWe"/>
    <n v="0"/>
  </r>
  <r>
    <x v="3"/>
    <s v="EZCY"/>
    <x v="0"/>
    <x v="5"/>
    <n v="100"/>
    <x v="2"/>
    <x v="1"/>
    <x v="0"/>
    <s v="GWe"/>
    <n v="1.0152237857999999"/>
  </r>
  <r>
    <x v="8"/>
    <s v="EZDE"/>
    <x v="0"/>
    <x v="5"/>
    <n v="100"/>
    <x v="2"/>
    <x v="1"/>
    <x v="0"/>
    <s v="GWe"/>
    <n v="0"/>
  </r>
  <r>
    <x v="4"/>
    <s v="EZDK"/>
    <x v="0"/>
    <x v="5"/>
    <n v="100"/>
    <x v="2"/>
    <x v="1"/>
    <x v="0"/>
    <s v="GWe"/>
    <n v="0"/>
  </r>
  <r>
    <x v="5"/>
    <s v="EZEE"/>
    <x v="0"/>
    <x v="5"/>
    <n v="100"/>
    <x v="2"/>
    <x v="1"/>
    <x v="0"/>
    <s v="GWe"/>
    <n v="0"/>
  </r>
  <r>
    <x v="9"/>
    <s v="EZGR"/>
    <x v="0"/>
    <x v="5"/>
    <n v="100"/>
    <x v="2"/>
    <x v="1"/>
    <x v="0"/>
    <s v="GWe"/>
    <n v="12.127327897299999"/>
  </r>
  <r>
    <x v="19"/>
    <s v="EZES"/>
    <x v="0"/>
    <x v="5"/>
    <n v="100"/>
    <x v="2"/>
    <x v="1"/>
    <x v="0"/>
    <s v="GWe"/>
    <n v="6.5896483250519999"/>
  </r>
  <r>
    <x v="6"/>
    <s v="EZFI"/>
    <x v="0"/>
    <x v="5"/>
    <n v="100"/>
    <x v="2"/>
    <x v="1"/>
    <x v="0"/>
    <s v="GWe"/>
    <n v="0"/>
  </r>
  <r>
    <x v="7"/>
    <s v="EZFR"/>
    <x v="0"/>
    <x v="5"/>
    <n v="100"/>
    <x v="2"/>
    <x v="1"/>
    <x v="0"/>
    <s v="GWe"/>
    <n v="0"/>
  </r>
  <r>
    <x v="2"/>
    <s v="EZHR"/>
    <x v="0"/>
    <x v="5"/>
    <n v="100"/>
    <x v="2"/>
    <x v="1"/>
    <x v="0"/>
    <s v="GWe"/>
    <n v="20.910226471251004"/>
  </r>
  <r>
    <x v="10"/>
    <s v="EZIR"/>
    <x v="0"/>
    <x v="5"/>
    <n v="100"/>
    <x v="2"/>
    <x v="1"/>
    <x v="0"/>
    <s v="GWe"/>
    <n v="0"/>
  </r>
  <r>
    <x v="11"/>
    <s v="EZIT"/>
    <x v="0"/>
    <x v="5"/>
    <n v="100"/>
    <x v="2"/>
    <x v="1"/>
    <x v="0"/>
    <s v="GWe"/>
    <n v="18.006417113799998"/>
  </r>
  <r>
    <x v="13"/>
    <s v="EZLT"/>
    <x v="0"/>
    <x v="5"/>
    <n v="100"/>
    <x v="2"/>
    <x v="1"/>
    <x v="0"/>
    <s v="GWe"/>
    <n v="0"/>
  </r>
  <r>
    <x v="12"/>
    <s v="EZLV"/>
    <x v="0"/>
    <x v="5"/>
    <n v="100"/>
    <x v="2"/>
    <x v="1"/>
    <x v="0"/>
    <s v="GWe"/>
    <n v="0"/>
  </r>
  <r>
    <x v="14"/>
    <s v="EZMT"/>
    <x v="0"/>
    <x v="5"/>
    <n v="100"/>
    <x v="2"/>
    <x v="1"/>
    <x v="0"/>
    <s v="GWe"/>
    <n v="0"/>
  </r>
  <r>
    <x v="15"/>
    <s v="EZNL"/>
    <x v="0"/>
    <x v="5"/>
    <n v="100"/>
    <x v="2"/>
    <x v="1"/>
    <x v="0"/>
    <s v="GWe"/>
    <n v="0"/>
  </r>
  <r>
    <x v="16"/>
    <s v="EZPL"/>
    <x v="0"/>
    <x v="5"/>
    <n v="100"/>
    <x v="2"/>
    <x v="1"/>
    <x v="0"/>
    <s v="GWe"/>
    <n v="0"/>
  </r>
  <r>
    <x v="17"/>
    <s v="EZPT"/>
    <x v="0"/>
    <x v="5"/>
    <n v="100"/>
    <x v="2"/>
    <x v="1"/>
    <x v="0"/>
    <s v="GWe"/>
    <n v="0"/>
  </r>
  <r>
    <x v="18"/>
    <s v="EZRO"/>
    <x v="0"/>
    <x v="5"/>
    <n v="100"/>
    <x v="2"/>
    <x v="1"/>
    <x v="0"/>
    <s v="GWe"/>
    <n v="0"/>
  </r>
  <r>
    <x v="20"/>
    <s v="EZSE"/>
    <x v="0"/>
    <x v="5"/>
    <n v="100"/>
    <x v="2"/>
    <x v="1"/>
    <x v="0"/>
    <s v="GWe"/>
    <n v="0"/>
  </r>
  <r>
    <x v="21"/>
    <s v="EZUK"/>
    <x v="0"/>
    <x v="5"/>
    <n v="100"/>
    <x v="2"/>
    <x v="1"/>
    <x v="0"/>
    <s v="GWe"/>
    <n v="0"/>
  </r>
  <r>
    <x v="0"/>
    <s v="EZBE"/>
    <x v="0"/>
    <x v="6"/>
    <n v="100"/>
    <x v="2"/>
    <x v="1"/>
    <x v="0"/>
    <s v="GWe"/>
    <n v="0"/>
  </r>
  <r>
    <x v="1"/>
    <s v="EZBG"/>
    <x v="0"/>
    <x v="6"/>
    <n v="100"/>
    <x v="2"/>
    <x v="1"/>
    <x v="0"/>
    <s v="GWe"/>
    <n v="0"/>
  </r>
  <r>
    <x v="3"/>
    <s v="EZCY"/>
    <x v="0"/>
    <x v="6"/>
    <n v="100"/>
    <x v="2"/>
    <x v="1"/>
    <x v="0"/>
    <s v="GWe"/>
    <n v="1.1022429674400001"/>
  </r>
  <r>
    <x v="8"/>
    <s v="EZDE"/>
    <x v="0"/>
    <x v="6"/>
    <n v="100"/>
    <x v="2"/>
    <x v="1"/>
    <x v="0"/>
    <s v="GWe"/>
    <n v="0"/>
  </r>
  <r>
    <x v="4"/>
    <s v="EZDK"/>
    <x v="0"/>
    <x v="6"/>
    <n v="100"/>
    <x v="2"/>
    <x v="1"/>
    <x v="0"/>
    <s v="GWe"/>
    <n v="0"/>
  </r>
  <r>
    <x v="5"/>
    <s v="EZEE"/>
    <x v="0"/>
    <x v="6"/>
    <n v="100"/>
    <x v="2"/>
    <x v="1"/>
    <x v="0"/>
    <s v="GWe"/>
    <n v="0"/>
  </r>
  <r>
    <x v="9"/>
    <s v="EZGR"/>
    <x v="0"/>
    <x v="6"/>
    <n v="100"/>
    <x v="2"/>
    <x v="1"/>
    <x v="0"/>
    <s v="GWe"/>
    <n v="21.476933019009998"/>
  </r>
  <r>
    <x v="19"/>
    <s v="EZES"/>
    <x v="0"/>
    <x v="6"/>
    <n v="100"/>
    <x v="2"/>
    <x v="1"/>
    <x v="0"/>
    <s v="GWe"/>
    <n v="9.712108417772999"/>
  </r>
  <r>
    <x v="6"/>
    <s v="EZFI"/>
    <x v="0"/>
    <x v="6"/>
    <n v="100"/>
    <x v="2"/>
    <x v="1"/>
    <x v="0"/>
    <s v="GWe"/>
    <n v="0"/>
  </r>
  <r>
    <x v="7"/>
    <s v="EZFR"/>
    <x v="0"/>
    <x v="6"/>
    <n v="100"/>
    <x v="2"/>
    <x v="1"/>
    <x v="0"/>
    <s v="GWe"/>
    <n v="0"/>
  </r>
  <r>
    <x v="2"/>
    <s v="EZHR"/>
    <x v="0"/>
    <x v="6"/>
    <n v="100"/>
    <x v="2"/>
    <x v="1"/>
    <x v="0"/>
    <s v="GWe"/>
    <n v="20.865066667327998"/>
  </r>
  <r>
    <x v="10"/>
    <s v="EZIR"/>
    <x v="0"/>
    <x v="6"/>
    <n v="100"/>
    <x v="2"/>
    <x v="1"/>
    <x v="0"/>
    <s v="GWe"/>
    <n v="0"/>
  </r>
  <r>
    <x v="11"/>
    <s v="EZIT"/>
    <x v="0"/>
    <x v="6"/>
    <n v="100"/>
    <x v="2"/>
    <x v="1"/>
    <x v="0"/>
    <s v="GWe"/>
    <n v="22.605240643594996"/>
  </r>
  <r>
    <x v="13"/>
    <s v="EZLT"/>
    <x v="0"/>
    <x v="6"/>
    <n v="100"/>
    <x v="2"/>
    <x v="1"/>
    <x v="0"/>
    <s v="GWe"/>
    <n v="0"/>
  </r>
  <r>
    <x v="12"/>
    <s v="EZLV"/>
    <x v="0"/>
    <x v="6"/>
    <n v="100"/>
    <x v="2"/>
    <x v="1"/>
    <x v="0"/>
    <s v="GWe"/>
    <n v="0"/>
  </r>
  <r>
    <x v="14"/>
    <s v="EZMT"/>
    <x v="0"/>
    <x v="6"/>
    <n v="100"/>
    <x v="2"/>
    <x v="1"/>
    <x v="0"/>
    <s v="GWe"/>
    <n v="0"/>
  </r>
  <r>
    <x v="15"/>
    <s v="EZNL"/>
    <x v="0"/>
    <x v="6"/>
    <n v="100"/>
    <x v="2"/>
    <x v="1"/>
    <x v="0"/>
    <s v="GWe"/>
    <n v="0"/>
  </r>
  <r>
    <x v="16"/>
    <s v="EZPL"/>
    <x v="0"/>
    <x v="6"/>
    <n v="100"/>
    <x v="2"/>
    <x v="1"/>
    <x v="0"/>
    <s v="GWe"/>
    <n v="0"/>
  </r>
  <r>
    <x v="17"/>
    <s v="EZPT"/>
    <x v="0"/>
    <x v="6"/>
    <n v="100"/>
    <x v="2"/>
    <x v="1"/>
    <x v="0"/>
    <s v="GWe"/>
    <n v="0"/>
  </r>
  <r>
    <x v="18"/>
    <s v="EZRO"/>
    <x v="0"/>
    <x v="6"/>
    <n v="100"/>
    <x v="2"/>
    <x v="1"/>
    <x v="0"/>
    <s v="GWe"/>
    <n v="0"/>
  </r>
  <r>
    <x v="20"/>
    <s v="EZSE"/>
    <x v="0"/>
    <x v="6"/>
    <n v="100"/>
    <x v="2"/>
    <x v="1"/>
    <x v="0"/>
    <s v="GWe"/>
    <n v="0"/>
  </r>
  <r>
    <x v="21"/>
    <s v="EZUK"/>
    <x v="0"/>
    <x v="6"/>
    <n v="100"/>
    <x v="2"/>
    <x v="1"/>
    <x v="0"/>
    <s v="GWe"/>
    <n v="0"/>
  </r>
  <r>
    <x v="0"/>
    <s v="EZBE"/>
    <x v="0"/>
    <x v="0"/>
    <n v="100"/>
    <x v="2"/>
    <x v="1"/>
    <x v="0"/>
    <s v="GWe"/>
    <n v="0"/>
  </r>
  <r>
    <x v="1"/>
    <s v="EZBG"/>
    <x v="0"/>
    <x v="0"/>
    <n v="100"/>
    <x v="2"/>
    <x v="1"/>
    <x v="0"/>
    <s v="GWe"/>
    <n v="0"/>
  </r>
  <r>
    <x v="3"/>
    <s v="EZCY"/>
    <x v="0"/>
    <x v="0"/>
    <n v="100"/>
    <x v="2"/>
    <x v="1"/>
    <x v="0"/>
    <s v="GWe"/>
    <n v="0"/>
  </r>
  <r>
    <x v="8"/>
    <s v="EZDE"/>
    <x v="0"/>
    <x v="0"/>
    <n v="100"/>
    <x v="2"/>
    <x v="1"/>
    <x v="0"/>
    <s v="GWe"/>
    <n v="0"/>
  </r>
  <r>
    <x v="4"/>
    <s v="EZDK"/>
    <x v="0"/>
    <x v="0"/>
    <n v="100"/>
    <x v="2"/>
    <x v="1"/>
    <x v="0"/>
    <s v="GWe"/>
    <n v="0"/>
  </r>
  <r>
    <x v="5"/>
    <s v="EZEE"/>
    <x v="0"/>
    <x v="0"/>
    <n v="100"/>
    <x v="2"/>
    <x v="1"/>
    <x v="0"/>
    <s v="GWe"/>
    <n v="0"/>
  </r>
  <r>
    <x v="9"/>
    <s v="EZGR"/>
    <x v="0"/>
    <x v="0"/>
    <n v="100"/>
    <x v="2"/>
    <x v="1"/>
    <x v="0"/>
    <s v="GWe"/>
    <n v="1.3444931150000002E-3"/>
  </r>
  <r>
    <x v="19"/>
    <s v="EZES"/>
    <x v="0"/>
    <x v="0"/>
    <n v="100"/>
    <x v="2"/>
    <x v="1"/>
    <x v="0"/>
    <s v="GWe"/>
    <n v="2.0230524624999999E-2"/>
  </r>
  <r>
    <x v="6"/>
    <s v="EZFI"/>
    <x v="0"/>
    <x v="0"/>
    <n v="100"/>
    <x v="2"/>
    <x v="1"/>
    <x v="0"/>
    <s v="GWe"/>
    <n v="0"/>
  </r>
  <r>
    <x v="7"/>
    <s v="EZFR"/>
    <x v="0"/>
    <x v="0"/>
    <n v="100"/>
    <x v="2"/>
    <x v="1"/>
    <x v="0"/>
    <s v="GWe"/>
    <n v="0"/>
  </r>
  <r>
    <x v="2"/>
    <s v="EZHR"/>
    <x v="0"/>
    <x v="0"/>
    <n v="100"/>
    <x v="2"/>
    <x v="1"/>
    <x v="0"/>
    <s v="GWe"/>
    <n v="0.30312745099000005"/>
  </r>
  <r>
    <x v="10"/>
    <s v="EZIR"/>
    <x v="0"/>
    <x v="0"/>
    <n v="100"/>
    <x v="2"/>
    <x v="1"/>
    <x v="0"/>
    <s v="GWe"/>
    <n v="0"/>
  </r>
  <r>
    <x v="11"/>
    <s v="EZIT"/>
    <x v="0"/>
    <x v="0"/>
    <n v="100"/>
    <x v="2"/>
    <x v="1"/>
    <x v="0"/>
    <s v="GWe"/>
    <n v="1.0251336899250001"/>
  </r>
  <r>
    <x v="13"/>
    <s v="EZLT"/>
    <x v="0"/>
    <x v="0"/>
    <n v="100"/>
    <x v="2"/>
    <x v="1"/>
    <x v="0"/>
    <s v="GWe"/>
    <n v="0"/>
  </r>
  <r>
    <x v="12"/>
    <s v="EZLV"/>
    <x v="0"/>
    <x v="0"/>
    <n v="100"/>
    <x v="2"/>
    <x v="1"/>
    <x v="0"/>
    <s v="GWe"/>
    <n v="0"/>
  </r>
  <r>
    <x v="14"/>
    <s v="EZMT"/>
    <x v="0"/>
    <x v="0"/>
    <n v="100"/>
    <x v="2"/>
    <x v="1"/>
    <x v="0"/>
    <s v="GWe"/>
    <n v="0"/>
  </r>
  <r>
    <x v="15"/>
    <s v="EZNL"/>
    <x v="0"/>
    <x v="0"/>
    <n v="100"/>
    <x v="2"/>
    <x v="1"/>
    <x v="0"/>
    <s v="GWe"/>
    <n v="0"/>
  </r>
  <r>
    <x v="16"/>
    <s v="EZPL"/>
    <x v="0"/>
    <x v="0"/>
    <n v="100"/>
    <x v="2"/>
    <x v="1"/>
    <x v="0"/>
    <s v="GWe"/>
    <n v="0"/>
  </r>
  <r>
    <x v="17"/>
    <s v="EZPT"/>
    <x v="0"/>
    <x v="0"/>
    <n v="100"/>
    <x v="2"/>
    <x v="1"/>
    <x v="0"/>
    <s v="GWe"/>
    <n v="0"/>
  </r>
  <r>
    <x v="18"/>
    <s v="EZRO"/>
    <x v="0"/>
    <x v="0"/>
    <n v="100"/>
    <x v="2"/>
    <x v="1"/>
    <x v="0"/>
    <s v="GWe"/>
    <n v="0"/>
  </r>
  <r>
    <x v="20"/>
    <s v="EZSE"/>
    <x v="0"/>
    <x v="0"/>
    <n v="100"/>
    <x v="2"/>
    <x v="1"/>
    <x v="0"/>
    <s v="GWe"/>
    <n v="0"/>
  </r>
  <r>
    <x v="21"/>
    <s v="EZUK"/>
    <x v="0"/>
    <x v="0"/>
    <n v="100"/>
    <x v="2"/>
    <x v="1"/>
    <x v="0"/>
    <s v="GWe"/>
    <n v="0"/>
  </r>
  <r>
    <x v="0"/>
    <s v="EZBE"/>
    <x v="0"/>
    <x v="1"/>
    <n v="100"/>
    <x v="2"/>
    <x v="1"/>
    <x v="0"/>
    <s v="GWe"/>
    <n v="0"/>
  </r>
  <r>
    <x v="1"/>
    <s v="EZBG"/>
    <x v="0"/>
    <x v="1"/>
    <n v="100"/>
    <x v="2"/>
    <x v="1"/>
    <x v="0"/>
    <s v="GWe"/>
    <n v="0"/>
  </r>
  <r>
    <x v="3"/>
    <s v="EZCY"/>
    <x v="0"/>
    <x v="1"/>
    <n v="100"/>
    <x v="2"/>
    <x v="1"/>
    <x v="0"/>
    <s v="GWe"/>
    <n v="0"/>
  </r>
  <r>
    <x v="8"/>
    <s v="EZDE"/>
    <x v="0"/>
    <x v="1"/>
    <n v="100"/>
    <x v="2"/>
    <x v="1"/>
    <x v="0"/>
    <s v="GWe"/>
    <n v="0"/>
  </r>
  <r>
    <x v="4"/>
    <s v="EZDK"/>
    <x v="0"/>
    <x v="1"/>
    <n v="100"/>
    <x v="2"/>
    <x v="1"/>
    <x v="0"/>
    <s v="GWe"/>
    <n v="0"/>
  </r>
  <r>
    <x v="5"/>
    <s v="EZEE"/>
    <x v="0"/>
    <x v="1"/>
    <n v="100"/>
    <x v="2"/>
    <x v="1"/>
    <x v="0"/>
    <s v="GWe"/>
    <n v="0"/>
  </r>
  <r>
    <x v="9"/>
    <s v="EZGR"/>
    <x v="0"/>
    <x v="1"/>
    <n v="100"/>
    <x v="2"/>
    <x v="1"/>
    <x v="0"/>
    <s v="GWe"/>
    <n v="5.3779724600000007E-3"/>
  </r>
  <r>
    <x v="19"/>
    <s v="EZES"/>
    <x v="0"/>
    <x v="1"/>
    <n v="100"/>
    <x v="2"/>
    <x v="1"/>
    <x v="0"/>
    <s v="GWe"/>
    <n v="0.169127185865"/>
  </r>
  <r>
    <x v="6"/>
    <s v="EZFI"/>
    <x v="0"/>
    <x v="1"/>
    <n v="100"/>
    <x v="2"/>
    <x v="1"/>
    <x v="0"/>
    <s v="GWe"/>
    <n v="0"/>
  </r>
  <r>
    <x v="7"/>
    <s v="EZFR"/>
    <x v="0"/>
    <x v="1"/>
    <n v="100"/>
    <x v="2"/>
    <x v="1"/>
    <x v="0"/>
    <s v="GWe"/>
    <n v="0"/>
  </r>
  <r>
    <x v="2"/>
    <s v="EZHR"/>
    <x v="0"/>
    <x v="1"/>
    <n v="100"/>
    <x v="2"/>
    <x v="1"/>
    <x v="0"/>
    <s v="GWe"/>
    <n v="14.008818627895"/>
  </r>
  <r>
    <x v="10"/>
    <s v="EZIR"/>
    <x v="0"/>
    <x v="1"/>
    <n v="100"/>
    <x v="2"/>
    <x v="1"/>
    <x v="0"/>
    <s v="GWe"/>
    <n v="0"/>
  </r>
  <r>
    <x v="11"/>
    <s v="EZIT"/>
    <x v="0"/>
    <x v="1"/>
    <n v="100"/>
    <x v="2"/>
    <x v="1"/>
    <x v="0"/>
    <s v="GWe"/>
    <n v="6.7764705887999988"/>
  </r>
  <r>
    <x v="13"/>
    <s v="EZLT"/>
    <x v="0"/>
    <x v="1"/>
    <n v="100"/>
    <x v="2"/>
    <x v="1"/>
    <x v="0"/>
    <s v="GWe"/>
    <n v="0"/>
  </r>
  <r>
    <x v="12"/>
    <s v="EZLV"/>
    <x v="0"/>
    <x v="1"/>
    <n v="100"/>
    <x v="2"/>
    <x v="1"/>
    <x v="0"/>
    <s v="GWe"/>
    <n v="0"/>
  </r>
  <r>
    <x v="14"/>
    <s v="EZMT"/>
    <x v="0"/>
    <x v="1"/>
    <n v="100"/>
    <x v="2"/>
    <x v="1"/>
    <x v="0"/>
    <s v="GWe"/>
    <n v="0"/>
  </r>
  <r>
    <x v="15"/>
    <s v="EZNL"/>
    <x v="0"/>
    <x v="1"/>
    <n v="100"/>
    <x v="2"/>
    <x v="1"/>
    <x v="0"/>
    <s v="GWe"/>
    <n v="0"/>
  </r>
  <r>
    <x v="16"/>
    <s v="EZPL"/>
    <x v="0"/>
    <x v="1"/>
    <n v="100"/>
    <x v="2"/>
    <x v="1"/>
    <x v="0"/>
    <s v="GWe"/>
    <n v="0"/>
  </r>
  <r>
    <x v="17"/>
    <s v="EZPT"/>
    <x v="0"/>
    <x v="1"/>
    <n v="100"/>
    <x v="2"/>
    <x v="1"/>
    <x v="0"/>
    <s v="GWe"/>
    <n v="0"/>
  </r>
  <r>
    <x v="18"/>
    <s v="EZRO"/>
    <x v="0"/>
    <x v="1"/>
    <n v="100"/>
    <x v="2"/>
    <x v="1"/>
    <x v="0"/>
    <s v="GWe"/>
    <n v="0"/>
  </r>
  <r>
    <x v="20"/>
    <s v="EZSE"/>
    <x v="0"/>
    <x v="1"/>
    <n v="100"/>
    <x v="2"/>
    <x v="1"/>
    <x v="0"/>
    <s v="GWe"/>
    <n v="0"/>
  </r>
  <r>
    <x v="21"/>
    <s v="EZUK"/>
    <x v="0"/>
    <x v="1"/>
    <n v="100"/>
    <x v="2"/>
    <x v="1"/>
    <x v="0"/>
    <s v="GWe"/>
    <n v="0"/>
  </r>
  <r>
    <x v="0"/>
    <s v="EZBE"/>
    <x v="0"/>
    <x v="7"/>
    <n v="100"/>
    <x v="2"/>
    <x v="1"/>
    <x v="0"/>
    <s v="GWe"/>
    <n v="0"/>
  </r>
  <r>
    <x v="1"/>
    <s v="EZBG"/>
    <x v="0"/>
    <x v="7"/>
    <n v="100"/>
    <x v="2"/>
    <x v="1"/>
    <x v="0"/>
    <s v="GWe"/>
    <n v="0"/>
  </r>
  <r>
    <x v="3"/>
    <s v="EZCY"/>
    <x v="0"/>
    <x v="7"/>
    <n v="100"/>
    <x v="2"/>
    <x v="1"/>
    <x v="0"/>
    <s v="GWe"/>
    <n v="20.193284539459999"/>
  </r>
  <r>
    <x v="8"/>
    <s v="EZDE"/>
    <x v="0"/>
    <x v="7"/>
    <n v="100"/>
    <x v="2"/>
    <x v="1"/>
    <x v="0"/>
    <s v="GWe"/>
    <n v="0"/>
  </r>
  <r>
    <x v="4"/>
    <s v="EZDK"/>
    <x v="0"/>
    <x v="7"/>
    <n v="100"/>
    <x v="2"/>
    <x v="1"/>
    <x v="0"/>
    <s v="GWe"/>
    <n v="0"/>
  </r>
  <r>
    <x v="5"/>
    <s v="EZEE"/>
    <x v="0"/>
    <x v="7"/>
    <n v="100"/>
    <x v="2"/>
    <x v="1"/>
    <x v="0"/>
    <s v="GWe"/>
    <n v="0"/>
  </r>
  <r>
    <x v="9"/>
    <s v="EZGR"/>
    <x v="0"/>
    <x v="7"/>
    <n v="100"/>
    <x v="2"/>
    <x v="1"/>
    <x v="0"/>
    <s v="GWe"/>
    <n v="38.818205216279992"/>
  </r>
  <r>
    <x v="19"/>
    <s v="EZES"/>
    <x v="0"/>
    <x v="7"/>
    <n v="100"/>
    <x v="2"/>
    <x v="1"/>
    <x v="0"/>
    <s v="GWe"/>
    <n v="45.507351312460003"/>
  </r>
  <r>
    <x v="6"/>
    <s v="EZFI"/>
    <x v="0"/>
    <x v="7"/>
    <n v="100"/>
    <x v="2"/>
    <x v="1"/>
    <x v="0"/>
    <s v="GWe"/>
    <n v="0"/>
  </r>
  <r>
    <x v="7"/>
    <s v="EZFR"/>
    <x v="0"/>
    <x v="7"/>
    <n v="100"/>
    <x v="2"/>
    <x v="1"/>
    <x v="0"/>
    <s v="GWe"/>
    <n v="0"/>
  </r>
  <r>
    <x v="2"/>
    <s v="EZHR"/>
    <x v="0"/>
    <x v="7"/>
    <n v="100"/>
    <x v="2"/>
    <x v="1"/>
    <x v="0"/>
    <s v="GWe"/>
    <n v="32.774882353979997"/>
  </r>
  <r>
    <x v="10"/>
    <s v="EZIR"/>
    <x v="0"/>
    <x v="7"/>
    <n v="100"/>
    <x v="2"/>
    <x v="1"/>
    <x v="0"/>
    <s v="GWe"/>
    <n v="0"/>
  </r>
  <r>
    <x v="11"/>
    <s v="EZIT"/>
    <x v="0"/>
    <x v="7"/>
    <n v="100"/>
    <x v="2"/>
    <x v="1"/>
    <x v="0"/>
    <s v="GWe"/>
    <n v="105.5807486719"/>
  </r>
  <r>
    <x v="13"/>
    <s v="EZLT"/>
    <x v="0"/>
    <x v="7"/>
    <n v="100"/>
    <x v="2"/>
    <x v="1"/>
    <x v="0"/>
    <s v="GWe"/>
    <n v="0"/>
  </r>
  <r>
    <x v="12"/>
    <s v="EZLV"/>
    <x v="0"/>
    <x v="7"/>
    <n v="100"/>
    <x v="2"/>
    <x v="1"/>
    <x v="0"/>
    <s v="GWe"/>
    <n v="0"/>
  </r>
  <r>
    <x v="14"/>
    <s v="EZMT"/>
    <x v="0"/>
    <x v="7"/>
    <n v="100"/>
    <x v="2"/>
    <x v="1"/>
    <x v="0"/>
    <s v="GWe"/>
    <n v="0"/>
  </r>
  <r>
    <x v="15"/>
    <s v="EZNL"/>
    <x v="0"/>
    <x v="7"/>
    <n v="100"/>
    <x v="2"/>
    <x v="1"/>
    <x v="0"/>
    <s v="GWe"/>
    <n v="0"/>
  </r>
  <r>
    <x v="16"/>
    <s v="EZPL"/>
    <x v="0"/>
    <x v="7"/>
    <n v="100"/>
    <x v="2"/>
    <x v="1"/>
    <x v="0"/>
    <s v="GWe"/>
    <n v="0"/>
  </r>
  <r>
    <x v="17"/>
    <s v="EZPT"/>
    <x v="0"/>
    <x v="7"/>
    <n v="100"/>
    <x v="2"/>
    <x v="1"/>
    <x v="0"/>
    <s v="GWe"/>
    <n v="0"/>
  </r>
  <r>
    <x v="18"/>
    <s v="EZRO"/>
    <x v="0"/>
    <x v="7"/>
    <n v="100"/>
    <x v="2"/>
    <x v="1"/>
    <x v="0"/>
    <s v="GWe"/>
    <n v="0"/>
  </r>
  <r>
    <x v="20"/>
    <s v="EZSE"/>
    <x v="0"/>
    <x v="7"/>
    <n v="100"/>
    <x v="2"/>
    <x v="1"/>
    <x v="0"/>
    <s v="GWe"/>
    <n v="0"/>
  </r>
  <r>
    <x v="21"/>
    <s v="EZUK"/>
    <x v="0"/>
    <x v="7"/>
    <n v="100"/>
    <x v="2"/>
    <x v="1"/>
    <x v="0"/>
    <s v="GWe"/>
    <n v="0"/>
  </r>
  <r>
    <x v="0"/>
    <s v="EZBE"/>
    <x v="0"/>
    <x v="2"/>
    <n v="100"/>
    <x v="2"/>
    <x v="1"/>
    <x v="0"/>
    <s v="GWe"/>
    <n v="0"/>
  </r>
  <r>
    <x v="1"/>
    <s v="EZBG"/>
    <x v="0"/>
    <x v="2"/>
    <n v="100"/>
    <x v="2"/>
    <x v="1"/>
    <x v="0"/>
    <s v="GWe"/>
    <n v="0"/>
  </r>
  <r>
    <x v="3"/>
    <s v="EZCY"/>
    <x v="0"/>
    <x v="2"/>
    <n v="100"/>
    <x v="2"/>
    <x v="1"/>
    <x v="0"/>
    <s v="GWe"/>
    <n v="0"/>
  </r>
  <r>
    <x v="8"/>
    <s v="EZDE"/>
    <x v="0"/>
    <x v="2"/>
    <n v="100"/>
    <x v="2"/>
    <x v="1"/>
    <x v="0"/>
    <s v="GWe"/>
    <n v="0"/>
  </r>
  <r>
    <x v="4"/>
    <s v="EZDK"/>
    <x v="0"/>
    <x v="2"/>
    <n v="100"/>
    <x v="2"/>
    <x v="1"/>
    <x v="0"/>
    <s v="GWe"/>
    <n v="0"/>
  </r>
  <r>
    <x v="5"/>
    <s v="EZEE"/>
    <x v="0"/>
    <x v="2"/>
    <n v="100"/>
    <x v="2"/>
    <x v="1"/>
    <x v="0"/>
    <s v="GWe"/>
    <n v="0"/>
  </r>
  <r>
    <x v="9"/>
    <s v="EZGR"/>
    <x v="0"/>
    <x v="2"/>
    <n v="100"/>
    <x v="2"/>
    <x v="1"/>
    <x v="0"/>
    <s v="GWe"/>
    <n v="0.82282978638000004"/>
  </r>
  <r>
    <x v="19"/>
    <s v="EZES"/>
    <x v="0"/>
    <x v="2"/>
    <n v="100"/>
    <x v="2"/>
    <x v="1"/>
    <x v="0"/>
    <s v="GWe"/>
    <n v="3.5888950684749998"/>
  </r>
  <r>
    <x v="6"/>
    <s v="EZFI"/>
    <x v="0"/>
    <x v="2"/>
    <n v="100"/>
    <x v="2"/>
    <x v="1"/>
    <x v="0"/>
    <s v="GWe"/>
    <n v="0"/>
  </r>
  <r>
    <x v="7"/>
    <s v="EZFR"/>
    <x v="0"/>
    <x v="2"/>
    <n v="100"/>
    <x v="2"/>
    <x v="1"/>
    <x v="0"/>
    <s v="GWe"/>
    <n v="0"/>
  </r>
  <r>
    <x v="2"/>
    <s v="EZHR"/>
    <x v="0"/>
    <x v="2"/>
    <n v="100"/>
    <x v="2"/>
    <x v="1"/>
    <x v="0"/>
    <s v="GWe"/>
    <n v="11.722990196450001"/>
  </r>
  <r>
    <x v="10"/>
    <s v="EZIR"/>
    <x v="0"/>
    <x v="2"/>
    <n v="100"/>
    <x v="2"/>
    <x v="1"/>
    <x v="0"/>
    <s v="GWe"/>
    <n v="0"/>
  </r>
  <r>
    <x v="11"/>
    <s v="EZIT"/>
    <x v="0"/>
    <x v="2"/>
    <n v="100"/>
    <x v="2"/>
    <x v="1"/>
    <x v="0"/>
    <s v="GWe"/>
    <n v="7.9796791450499995"/>
  </r>
  <r>
    <x v="13"/>
    <s v="EZLT"/>
    <x v="0"/>
    <x v="2"/>
    <n v="100"/>
    <x v="2"/>
    <x v="1"/>
    <x v="0"/>
    <s v="GWe"/>
    <n v="0"/>
  </r>
  <r>
    <x v="12"/>
    <s v="EZLV"/>
    <x v="0"/>
    <x v="2"/>
    <n v="100"/>
    <x v="2"/>
    <x v="1"/>
    <x v="0"/>
    <s v="GWe"/>
    <n v="0"/>
  </r>
  <r>
    <x v="14"/>
    <s v="EZMT"/>
    <x v="0"/>
    <x v="2"/>
    <n v="100"/>
    <x v="2"/>
    <x v="1"/>
    <x v="0"/>
    <s v="GWe"/>
    <n v="0"/>
  </r>
  <r>
    <x v="15"/>
    <s v="EZNL"/>
    <x v="0"/>
    <x v="2"/>
    <n v="100"/>
    <x v="2"/>
    <x v="1"/>
    <x v="0"/>
    <s v="GWe"/>
    <n v="0"/>
  </r>
  <r>
    <x v="16"/>
    <s v="EZPL"/>
    <x v="0"/>
    <x v="2"/>
    <n v="100"/>
    <x v="2"/>
    <x v="1"/>
    <x v="0"/>
    <s v="GWe"/>
    <n v="0"/>
  </r>
  <r>
    <x v="17"/>
    <s v="EZPT"/>
    <x v="0"/>
    <x v="2"/>
    <n v="100"/>
    <x v="2"/>
    <x v="1"/>
    <x v="0"/>
    <s v="GWe"/>
    <n v="0"/>
  </r>
  <r>
    <x v="18"/>
    <s v="EZRO"/>
    <x v="0"/>
    <x v="2"/>
    <n v="100"/>
    <x v="2"/>
    <x v="1"/>
    <x v="0"/>
    <s v="GWe"/>
    <n v="0"/>
  </r>
  <r>
    <x v="20"/>
    <s v="EZSE"/>
    <x v="0"/>
    <x v="2"/>
    <n v="100"/>
    <x v="2"/>
    <x v="1"/>
    <x v="0"/>
    <s v="GWe"/>
    <n v="0"/>
  </r>
  <r>
    <x v="21"/>
    <s v="EZUK"/>
    <x v="0"/>
    <x v="2"/>
    <n v="100"/>
    <x v="2"/>
    <x v="1"/>
    <x v="0"/>
    <s v="GWe"/>
    <n v="0"/>
  </r>
  <r>
    <x v="0"/>
    <s v="EZBE"/>
    <x v="0"/>
    <x v="4"/>
    <n v="100"/>
    <x v="2"/>
    <x v="2"/>
    <x v="0"/>
    <s v="GWe"/>
    <n v="1.5409999999999999"/>
  </r>
  <r>
    <x v="1"/>
    <s v="EZBG"/>
    <x v="0"/>
    <x v="4"/>
    <n v="100"/>
    <x v="2"/>
    <x v="2"/>
    <x v="0"/>
    <s v="GWe"/>
    <n v="6.72"/>
  </r>
  <r>
    <x v="3"/>
    <s v="EZCY"/>
    <x v="0"/>
    <x v="4"/>
    <n v="100"/>
    <x v="2"/>
    <x v="2"/>
    <x v="0"/>
    <s v="GWe"/>
    <n v="0.26700000011999997"/>
  </r>
  <r>
    <x v="8"/>
    <s v="EZDE"/>
    <x v="0"/>
    <x v="4"/>
    <n v="100"/>
    <x v="2"/>
    <x v="2"/>
    <x v="0"/>
    <s v="GWe"/>
    <n v="25.395"/>
  </r>
  <r>
    <x v="4"/>
    <s v="EZDK"/>
    <x v="0"/>
    <x v="4"/>
    <n v="100"/>
    <x v="2"/>
    <x v="2"/>
    <x v="0"/>
    <s v="GWe"/>
    <n v="84.367999999999995"/>
  </r>
  <r>
    <x v="5"/>
    <s v="EZEE"/>
    <x v="0"/>
    <x v="4"/>
    <n v="100"/>
    <x v="2"/>
    <x v="2"/>
    <x v="0"/>
    <s v="GWe"/>
    <n v="17.603999999999999"/>
  </r>
  <r>
    <x v="9"/>
    <s v="EZGR"/>
    <x v="0"/>
    <x v="4"/>
    <n v="100"/>
    <x v="2"/>
    <x v="2"/>
    <x v="0"/>
    <s v="GWe"/>
    <n v="20.705522098016999"/>
  </r>
  <r>
    <x v="19"/>
    <s v="EZES"/>
    <x v="0"/>
    <x v="4"/>
    <n v="100"/>
    <x v="2"/>
    <x v="2"/>
    <x v="0"/>
    <s v="GWe"/>
    <n v="24.110389829098001"/>
  </r>
  <r>
    <x v="6"/>
    <s v="EZFI"/>
    <x v="0"/>
    <x v="4"/>
    <n v="100"/>
    <x v="2"/>
    <x v="2"/>
    <x v="0"/>
    <s v="GWe"/>
    <n v="96.221999999999994"/>
  </r>
  <r>
    <x v="7"/>
    <s v="EZFR"/>
    <x v="0"/>
    <x v="4"/>
    <n v="100"/>
    <x v="2"/>
    <x v="2"/>
    <x v="0"/>
    <s v="GWe"/>
    <n v="98.085999999999999"/>
  </r>
  <r>
    <x v="2"/>
    <s v="EZHR"/>
    <x v="0"/>
    <x v="4"/>
    <n v="100"/>
    <x v="2"/>
    <x v="2"/>
    <x v="0"/>
    <s v="GWe"/>
    <n v="6.0893754898830004"/>
  </r>
  <r>
    <x v="10"/>
    <s v="EZIR"/>
    <x v="0"/>
    <x v="4"/>
    <n v="100"/>
    <x v="2"/>
    <x v="2"/>
    <x v="0"/>
    <s v="GWe"/>
    <n v="26.704999999999998"/>
  </r>
  <r>
    <x v="11"/>
    <s v="EZIT"/>
    <x v="0"/>
    <x v="4"/>
    <n v="100"/>
    <x v="2"/>
    <x v="2"/>
    <x v="0"/>
    <s v="GWe"/>
    <n v="47.480569003475992"/>
  </r>
  <r>
    <x v="13"/>
    <s v="EZLT"/>
    <x v="0"/>
    <x v="4"/>
    <n v="100"/>
    <x v="2"/>
    <x v="2"/>
    <x v="0"/>
    <s v="GWe"/>
    <n v="4.2960000000000003"/>
  </r>
  <r>
    <x v="12"/>
    <s v="EZLV"/>
    <x v="0"/>
    <x v="4"/>
    <n v="100"/>
    <x v="2"/>
    <x v="2"/>
    <x v="0"/>
    <s v="GWe"/>
    <n v="25.568000000000001"/>
  </r>
  <r>
    <x v="14"/>
    <s v="EZMT"/>
    <x v="0"/>
    <x v="4"/>
    <n v="100"/>
    <x v="2"/>
    <x v="2"/>
    <x v="0"/>
    <s v="GWe"/>
    <n v="2.5000000000000001E-2"/>
  </r>
  <r>
    <x v="15"/>
    <s v="EZNL"/>
    <x v="0"/>
    <x v="4"/>
    <n v="100"/>
    <x v="2"/>
    <x v="2"/>
    <x v="0"/>
    <s v="GWe"/>
    <n v="9.8859999999999992"/>
  </r>
  <r>
    <x v="16"/>
    <s v="EZPL"/>
    <x v="0"/>
    <x v="4"/>
    <n v="100"/>
    <x v="2"/>
    <x v="2"/>
    <x v="0"/>
    <s v="GWe"/>
    <n v="25.666"/>
  </r>
  <r>
    <x v="17"/>
    <s v="EZPT"/>
    <x v="0"/>
    <x v="4"/>
    <n v="100"/>
    <x v="2"/>
    <x v="2"/>
    <x v="0"/>
    <s v="GWe"/>
    <n v="11.08"/>
  </r>
  <r>
    <x v="18"/>
    <s v="EZRO"/>
    <x v="0"/>
    <x v="4"/>
    <n v="100"/>
    <x v="2"/>
    <x v="2"/>
    <x v="0"/>
    <s v="GWe"/>
    <n v="4.0049999999999999"/>
  </r>
  <r>
    <x v="20"/>
    <s v="EZSE"/>
    <x v="0"/>
    <x v="4"/>
    <n v="100"/>
    <x v="2"/>
    <x v="2"/>
    <x v="0"/>
    <s v="GWe"/>
    <n v="89.061000000000007"/>
  </r>
  <r>
    <x v="21"/>
    <s v="EZUK"/>
    <x v="0"/>
    <x v="4"/>
    <n v="100"/>
    <x v="2"/>
    <x v="2"/>
    <x v="0"/>
    <s v="GWe"/>
    <n v="96.498999999999995"/>
  </r>
  <r>
    <x v="0"/>
    <s v="EZBE"/>
    <x v="0"/>
    <x v="5"/>
    <n v="100"/>
    <x v="2"/>
    <x v="2"/>
    <x v="0"/>
    <s v="GWe"/>
    <n v="9.9999999999999655E-4"/>
  </r>
  <r>
    <x v="1"/>
    <s v="EZBG"/>
    <x v="0"/>
    <x v="5"/>
    <n v="100"/>
    <x v="2"/>
    <x v="2"/>
    <x v="0"/>
    <s v="GWe"/>
    <n v="12.467000000000001"/>
  </r>
  <r>
    <x v="3"/>
    <s v="EZCY"/>
    <x v="0"/>
    <x v="5"/>
    <n v="100"/>
    <x v="2"/>
    <x v="2"/>
    <x v="0"/>
    <s v="GWe"/>
    <n v="0.27485294129999999"/>
  </r>
  <r>
    <x v="8"/>
    <s v="EZDE"/>
    <x v="0"/>
    <x v="5"/>
    <n v="100"/>
    <x v="2"/>
    <x v="2"/>
    <x v="0"/>
    <s v="GWe"/>
    <n v="1.7999999999992723E-2"/>
  </r>
  <r>
    <x v="4"/>
    <s v="EZDK"/>
    <x v="0"/>
    <x v="5"/>
    <n v="100"/>
    <x v="2"/>
    <x v="2"/>
    <x v="0"/>
    <s v="GWe"/>
    <n v="7.8479999999999928"/>
  </r>
  <r>
    <x v="5"/>
    <s v="EZEE"/>
    <x v="0"/>
    <x v="5"/>
    <n v="100"/>
    <x v="2"/>
    <x v="2"/>
    <x v="0"/>
    <s v="GWe"/>
    <n v="12.930999999999999"/>
  </r>
  <r>
    <x v="9"/>
    <s v="EZGR"/>
    <x v="0"/>
    <x v="5"/>
    <n v="100"/>
    <x v="2"/>
    <x v="2"/>
    <x v="0"/>
    <s v="GWe"/>
    <n v="32.972672102700002"/>
  </r>
  <r>
    <x v="19"/>
    <s v="EZES"/>
    <x v="0"/>
    <x v="5"/>
    <n v="100"/>
    <x v="2"/>
    <x v="2"/>
    <x v="0"/>
    <s v="GWe"/>
    <n v="34.126351674948005"/>
  </r>
  <r>
    <x v="6"/>
    <s v="EZFI"/>
    <x v="0"/>
    <x v="5"/>
    <n v="100"/>
    <x v="2"/>
    <x v="2"/>
    <x v="0"/>
    <s v="GWe"/>
    <n v="29.973999999999997"/>
  </r>
  <r>
    <x v="7"/>
    <s v="EZFR"/>
    <x v="0"/>
    <x v="5"/>
    <n v="100"/>
    <x v="2"/>
    <x v="2"/>
    <x v="0"/>
    <s v="GWe"/>
    <n v="56.578000000000003"/>
  </r>
  <r>
    <x v="2"/>
    <s v="EZHR"/>
    <x v="0"/>
    <x v="5"/>
    <n v="100"/>
    <x v="2"/>
    <x v="2"/>
    <x v="0"/>
    <s v="GWe"/>
    <n v="12.890773528749"/>
  </r>
  <r>
    <x v="10"/>
    <s v="EZIR"/>
    <x v="0"/>
    <x v="5"/>
    <n v="100"/>
    <x v="2"/>
    <x v="2"/>
    <x v="0"/>
    <s v="GWe"/>
    <n v="45.463000000000001"/>
  </r>
  <r>
    <x v="11"/>
    <s v="EZIT"/>
    <x v="0"/>
    <x v="5"/>
    <n v="100"/>
    <x v="2"/>
    <x v="2"/>
    <x v="0"/>
    <s v="GWe"/>
    <n v="31.391187178679996"/>
  </r>
  <r>
    <x v="13"/>
    <s v="EZLT"/>
    <x v="0"/>
    <x v="5"/>
    <n v="100"/>
    <x v="2"/>
    <x v="2"/>
    <x v="0"/>
    <s v="GWe"/>
    <n v="2.1539999999999999"/>
  </r>
  <r>
    <x v="12"/>
    <s v="EZLV"/>
    <x v="0"/>
    <x v="5"/>
    <n v="100"/>
    <x v="2"/>
    <x v="2"/>
    <x v="0"/>
    <s v="GWe"/>
    <n v="15.081"/>
  </r>
  <r>
    <x v="14"/>
    <s v="EZMT"/>
    <x v="0"/>
    <x v="5"/>
    <n v="100"/>
    <x v="2"/>
    <x v="2"/>
    <x v="0"/>
    <s v="GWe"/>
    <n v="0.30499999999999999"/>
  </r>
  <r>
    <x v="15"/>
    <s v="EZNL"/>
    <x v="0"/>
    <x v="5"/>
    <n v="100"/>
    <x v="2"/>
    <x v="2"/>
    <x v="0"/>
    <s v="GWe"/>
    <n v="-2.0000000000072759E-3"/>
  </r>
  <r>
    <x v="16"/>
    <s v="EZPL"/>
    <x v="0"/>
    <x v="5"/>
    <n v="100"/>
    <x v="2"/>
    <x v="2"/>
    <x v="0"/>
    <s v="GWe"/>
    <n v="4.08"/>
  </r>
  <r>
    <x v="17"/>
    <s v="EZPT"/>
    <x v="0"/>
    <x v="5"/>
    <n v="100"/>
    <x v="2"/>
    <x v="2"/>
    <x v="0"/>
    <s v="GWe"/>
    <n v="20.084"/>
  </r>
  <r>
    <x v="18"/>
    <s v="EZRO"/>
    <x v="0"/>
    <x v="5"/>
    <n v="100"/>
    <x v="2"/>
    <x v="2"/>
    <x v="0"/>
    <s v="GWe"/>
    <n v="6.9729999999999972"/>
  </r>
  <r>
    <x v="20"/>
    <s v="EZSE"/>
    <x v="0"/>
    <x v="5"/>
    <n v="100"/>
    <x v="2"/>
    <x v="2"/>
    <x v="0"/>
    <s v="GWe"/>
    <n v="74.873999999999995"/>
  </r>
  <r>
    <x v="21"/>
    <s v="EZUK"/>
    <x v="0"/>
    <x v="5"/>
    <n v="100"/>
    <x v="2"/>
    <x v="2"/>
    <x v="0"/>
    <s v="GWe"/>
    <n v="146.31"/>
  </r>
  <r>
    <x v="0"/>
    <s v="EZBE"/>
    <x v="0"/>
    <x v="6"/>
    <n v="100"/>
    <x v="2"/>
    <x v="2"/>
    <x v="0"/>
    <s v="GWe"/>
    <n v="0"/>
  </r>
  <r>
    <x v="1"/>
    <s v="EZBG"/>
    <x v="0"/>
    <x v="6"/>
    <n v="100"/>
    <x v="2"/>
    <x v="2"/>
    <x v="0"/>
    <s v="GWe"/>
    <n v="3.4270000000000005"/>
  </r>
  <r>
    <x v="3"/>
    <s v="EZCY"/>
    <x v="0"/>
    <x v="6"/>
    <n v="100"/>
    <x v="2"/>
    <x v="2"/>
    <x v="0"/>
    <s v="GWe"/>
    <n v="0.29841176484000004"/>
  </r>
  <r>
    <x v="8"/>
    <s v="EZDE"/>
    <x v="0"/>
    <x v="6"/>
    <n v="100"/>
    <x v="2"/>
    <x v="2"/>
    <x v="0"/>
    <s v="GWe"/>
    <n v="0"/>
  </r>
  <r>
    <x v="4"/>
    <s v="EZDK"/>
    <x v="0"/>
    <x v="6"/>
    <n v="100"/>
    <x v="2"/>
    <x v="2"/>
    <x v="0"/>
    <s v="GWe"/>
    <n v="4.9789999999999983"/>
  </r>
  <r>
    <x v="5"/>
    <s v="EZEE"/>
    <x v="0"/>
    <x v="6"/>
    <n v="100"/>
    <x v="2"/>
    <x v="2"/>
    <x v="0"/>
    <s v="GWe"/>
    <n v="8.6140000000000008"/>
  </r>
  <r>
    <x v="9"/>
    <s v="EZGR"/>
    <x v="0"/>
    <x v="6"/>
    <n v="100"/>
    <x v="2"/>
    <x v="2"/>
    <x v="0"/>
    <s v="GWe"/>
    <n v="58.39306698099"/>
  </r>
  <r>
    <x v="19"/>
    <s v="EZES"/>
    <x v="0"/>
    <x v="6"/>
    <n v="100"/>
    <x v="2"/>
    <x v="2"/>
    <x v="0"/>
    <s v="GWe"/>
    <n v="50.296891582226998"/>
  </r>
  <r>
    <x v="6"/>
    <s v="EZFI"/>
    <x v="0"/>
    <x v="6"/>
    <n v="100"/>
    <x v="2"/>
    <x v="2"/>
    <x v="0"/>
    <s v="GWe"/>
    <n v="3.2259999999999946"/>
  </r>
  <r>
    <x v="7"/>
    <s v="EZFR"/>
    <x v="0"/>
    <x v="6"/>
    <n v="100"/>
    <x v="2"/>
    <x v="2"/>
    <x v="0"/>
    <s v="GWe"/>
    <n v="44.511000000000003"/>
  </r>
  <r>
    <x v="2"/>
    <s v="EZHR"/>
    <x v="0"/>
    <x v="6"/>
    <n v="100"/>
    <x v="2"/>
    <x v="2"/>
    <x v="0"/>
    <s v="GWe"/>
    <n v="12.862933332672"/>
  </r>
  <r>
    <x v="10"/>
    <s v="EZIR"/>
    <x v="0"/>
    <x v="6"/>
    <n v="100"/>
    <x v="2"/>
    <x v="2"/>
    <x v="0"/>
    <s v="GWe"/>
    <n v="59.893999999999998"/>
  </r>
  <r>
    <x v="11"/>
    <s v="EZIT"/>
    <x v="0"/>
    <x v="6"/>
    <n v="100"/>
    <x v="2"/>
    <x v="2"/>
    <x v="0"/>
    <s v="GWe"/>
    <n v="39.408469534916989"/>
  </r>
  <r>
    <x v="13"/>
    <s v="EZLT"/>
    <x v="0"/>
    <x v="6"/>
    <n v="100"/>
    <x v="2"/>
    <x v="2"/>
    <x v="0"/>
    <s v="GWe"/>
    <n v="-2.0000000000004545E-3"/>
  </r>
  <r>
    <x v="12"/>
    <s v="EZLV"/>
    <x v="0"/>
    <x v="6"/>
    <n v="100"/>
    <x v="2"/>
    <x v="2"/>
    <x v="0"/>
    <s v="GWe"/>
    <n v="5.5E-2"/>
  </r>
  <r>
    <x v="14"/>
    <s v="EZMT"/>
    <x v="0"/>
    <x v="6"/>
    <n v="100"/>
    <x v="2"/>
    <x v="2"/>
    <x v="0"/>
    <s v="GWe"/>
    <n v="1.111"/>
  </r>
  <r>
    <x v="15"/>
    <s v="EZNL"/>
    <x v="0"/>
    <x v="6"/>
    <n v="100"/>
    <x v="2"/>
    <x v="2"/>
    <x v="0"/>
    <s v="GWe"/>
    <n v="-1.0000000000000009E-3"/>
  </r>
  <r>
    <x v="16"/>
    <s v="EZPL"/>
    <x v="0"/>
    <x v="6"/>
    <n v="100"/>
    <x v="2"/>
    <x v="2"/>
    <x v="0"/>
    <s v="GWe"/>
    <n v="4.0650000000000004"/>
  </r>
  <r>
    <x v="17"/>
    <s v="EZPT"/>
    <x v="0"/>
    <x v="6"/>
    <n v="100"/>
    <x v="2"/>
    <x v="2"/>
    <x v="0"/>
    <s v="GWe"/>
    <n v="18.712"/>
  </r>
  <r>
    <x v="18"/>
    <s v="EZRO"/>
    <x v="0"/>
    <x v="6"/>
    <n v="100"/>
    <x v="2"/>
    <x v="2"/>
    <x v="0"/>
    <s v="GWe"/>
    <n v="1.9999999999981812E-3"/>
  </r>
  <r>
    <x v="20"/>
    <s v="EZSE"/>
    <x v="0"/>
    <x v="6"/>
    <n v="100"/>
    <x v="2"/>
    <x v="2"/>
    <x v="0"/>
    <s v="GWe"/>
    <n v="44.786999999999985"/>
  </r>
  <r>
    <x v="21"/>
    <s v="EZUK"/>
    <x v="0"/>
    <x v="6"/>
    <n v="100"/>
    <x v="2"/>
    <x v="2"/>
    <x v="0"/>
    <s v="GWe"/>
    <n v="153.54399999999995"/>
  </r>
  <r>
    <x v="0"/>
    <s v="EZBE"/>
    <x v="0"/>
    <x v="0"/>
    <n v="100"/>
    <x v="2"/>
    <x v="2"/>
    <x v="0"/>
    <s v="GWe"/>
    <n v="0.16500000000000001"/>
  </r>
  <r>
    <x v="1"/>
    <s v="EZBG"/>
    <x v="0"/>
    <x v="0"/>
    <n v="100"/>
    <x v="2"/>
    <x v="2"/>
    <x v="0"/>
    <s v="GWe"/>
    <n v="0"/>
  </r>
  <r>
    <x v="3"/>
    <s v="EZCY"/>
    <x v="0"/>
    <x v="0"/>
    <n v="100"/>
    <x v="2"/>
    <x v="2"/>
    <x v="0"/>
    <s v="GWe"/>
    <n v="0"/>
  </r>
  <r>
    <x v="8"/>
    <s v="EZDE"/>
    <x v="0"/>
    <x v="0"/>
    <n v="100"/>
    <x v="2"/>
    <x v="2"/>
    <x v="0"/>
    <s v="GWe"/>
    <n v="27.18"/>
  </r>
  <r>
    <x v="4"/>
    <s v="EZDK"/>
    <x v="0"/>
    <x v="0"/>
    <n v="100"/>
    <x v="2"/>
    <x v="2"/>
    <x v="0"/>
    <s v="GWe"/>
    <n v="28.99"/>
  </r>
  <r>
    <x v="5"/>
    <s v="EZEE"/>
    <x v="0"/>
    <x v="0"/>
    <n v="100"/>
    <x v="2"/>
    <x v="2"/>
    <x v="0"/>
    <s v="GWe"/>
    <n v="0.97499999999999998"/>
  </r>
  <r>
    <x v="9"/>
    <s v="EZGR"/>
    <x v="0"/>
    <x v="0"/>
    <n v="100"/>
    <x v="2"/>
    <x v="2"/>
    <x v="0"/>
    <s v="GWe"/>
    <n v="3.6555068849999997E-3"/>
  </r>
  <r>
    <x v="19"/>
    <s v="EZES"/>
    <x v="0"/>
    <x v="0"/>
    <n v="100"/>
    <x v="2"/>
    <x v="2"/>
    <x v="0"/>
    <s v="GWe"/>
    <n v="0.10476947537500002"/>
  </r>
  <r>
    <x v="6"/>
    <s v="EZFI"/>
    <x v="0"/>
    <x v="0"/>
    <n v="100"/>
    <x v="2"/>
    <x v="2"/>
    <x v="0"/>
    <s v="GWe"/>
    <n v="8.51"/>
  </r>
  <r>
    <x v="7"/>
    <s v="EZFR"/>
    <x v="0"/>
    <x v="0"/>
    <n v="100"/>
    <x v="2"/>
    <x v="2"/>
    <x v="0"/>
    <s v="GWe"/>
    <n v="2.5249999999999999"/>
  </r>
  <r>
    <x v="2"/>
    <s v="EZHR"/>
    <x v="0"/>
    <x v="0"/>
    <n v="100"/>
    <x v="2"/>
    <x v="2"/>
    <x v="0"/>
    <s v="GWe"/>
    <n v="0.18687254901"/>
  </r>
  <r>
    <x v="10"/>
    <s v="EZIR"/>
    <x v="0"/>
    <x v="0"/>
    <n v="100"/>
    <x v="2"/>
    <x v="2"/>
    <x v="0"/>
    <s v="GWe"/>
    <n v="0"/>
  </r>
  <r>
    <x v="11"/>
    <s v="EZIT"/>
    <x v="0"/>
    <x v="0"/>
    <n v="100"/>
    <x v="2"/>
    <x v="2"/>
    <x v="0"/>
    <s v="GWe"/>
    <n v="1.7871497333549999"/>
  </r>
  <r>
    <x v="13"/>
    <s v="EZLT"/>
    <x v="0"/>
    <x v="0"/>
    <n v="100"/>
    <x v="2"/>
    <x v="2"/>
    <x v="0"/>
    <s v="GWe"/>
    <n v="0.38500000000000001"/>
  </r>
  <r>
    <x v="12"/>
    <s v="EZLV"/>
    <x v="0"/>
    <x v="0"/>
    <n v="100"/>
    <x v="2"/>
    <x v="2"/>
    <x v="0"/>
    <s v="GWe"/>
    <n v="4.05"/>
  </r>
  <r>
    <x v="14"/>
    <s v="EZMT"/>
    <x v="0"/>
    <x v="0"/>
    <n v="100"/>
    <x v="2"/>
    <x v="2"/>
    <x v="0"/>
    <s v="GWe"/>
    <n v="0"/>
  </r>
  <r>
    <x v="15"/>
    <s v="EZNL"/>
    <x v="0"/>
    <x v="0"/>
    <n v="100"/>
    <x v="2"/>
    <x v="2"/>
    <x v="0"/>
    <s v="GWe"/>
    <n v="13.005000000000001"/>
  </r>
  <r>
    <x v="16"/>
    <s v="EZPL"/>
    <x v="0"/>
    <x v="0"/>
    <n v="100"/>
    <x v="2"/>
    <x v="2"/>
    <x v="0"/>
    <s v="GWe"/>
    <n v="8.2850000000000001"/>
  </r>
  <r>
    <x v="17"/>
    <s v="EZPT"/>
    <x v="0"/>
    <x v="0"/>
    <n v="100"/>
    <x v="2"/>
    <x v="2"/>
    <x v="0"/>
    <s v="GWe"/>
    <n v="0"/>
  </r>
  <r>
    <x v="18"/>
    <s v="EZRO"/>
    <x v="0"/>
    <x v="0"/>
    <n v="100"/>
    <x v="2"/>
    <x v="2"/>
    <x v="0"/>
    <s v="GWe"/>
    <n v="0"/>
  </r>
  <r>
    <x v="20"/>
    <s v="EZSE"/>
    <x v="0"/>
    <x v="0"/>
    <n v="100"/>
    <x v="2"/>
    <x v="2"/>
    <x v="0"/>
    <s v="GWe"/>
    <n v="17.484999999999999"/>
  </r>
  <r>
    <x v="21"/>
    <s v="EZUK"/>
    <x v="0"/>
    <x v="0"/>
    <n v="100"/>
    <x v="2"/>
    <x v="2"/>
    <x v="0"/>
    <s v="GWe"/>
    <n v="62.115000000000002"/>
  </r>
  <r>
    <x v="0"/>
    <s v="EZBE"/>
    <x v="0"/>
    <x v="1"/>
    <n v="100"/>
    <x v="2"/>
    <x v="2"/>
    <x v="0"/>
    <s v="GWe"/>
    <n v="0.14499999999999999"/>
  </r>
  <r>
    <x v="1"/>
    <s v="EZBG"/>
    <x v="0"/>
    <x v="1"/>
    <n v="100"/>
    <x v="2"/>
    <x v="2"/>
    <x v="0"/>
    <s v="GWe"/>
    <n v="1.33"/>
  </r>
  <r>
    <x v="3"/>
    <s v="EZCY"/>
    <x v="0"/>
    <x v="1"/>
    <n v="100"/>
    <x v="2"/>
    <x v="2"/>
    <x v="0"/>
    <s v="GWe"/>
    <n v="0"/>
  </r>
  <r>
    <x v="8"/>
    <s v="EZDE"/>
    <x v="0"/>
    <x v="1"/>
    <n v="100"/>
    <x v="2"/>
    <x v="2"/>
    <x v="0"/>
    <s v="GWe"/>
    <n v="53.03"/>
  </r>
  <r>
    <x v="4"/>
    <s v="EZDK"/>
    <x v="0"/>
    <x v="1"/>
    <n v="100"/>
    <x v="2"/>
    <x v="2"/>
    <x v="0"/>
    <s v="GWe"/>
    <n v="81.25"/>
  </r>
  <r>
    <x v="5"/>
    <s v="EZEE"/>
    <x v="0"/>
    <x v="1"/>
    <n v="100"/>
    <x v="2"/>
    <x v="2"/>
    <x v="0"/>
    <s v="GWe"/>
    <n v="7.2450000000000001"/>
  </r>
  <r>
    <x v="9"/>
    <s v="EZGR"/>
    <x v="0"/>
    <x v="1"/>
    <n v="100"/>
    <x v="2"/>
    <x v="2"/>
    <x v="0"/>
    <s v="GWe"/>
    <n v="1.4622027539999999E-2"/>
  </r>
  <r>
    <x v="19"/>
    <s v="EZES"/>
    <x v="0"/>
    <x v="1"/>
    <n v="100"/>
    <x v="2"/>
    <x v="2"/>
    <x v="0"/>
    <s v="GWe"/>
    <n v="0.87587281413500007"/>
  </r>
  <r>
    <x v="6"/>
    <s v="EZFI"/>
    <x v="0"/>
    <x v="1"/>
    <n v="100"/>
    <x v="2"/>
    <x v="2"/>
    <x v="0"/>
    <s v="GWe"/>
    <n v="33.475000000000001"/>
  </r>
  <r>
    <x v="7"/>
    <s v="EZFR"/>
    <x v="0"/>
    <x v="1"/>
    <n v="100"/>
    <x v="2"/>
    <x v="2"/>
    <x v="0"/>
    <s v="GWe"/>
    <n v="42.55"/>
  </r>
  <r>
    <x v="2"/>
    <s v="EZHR"/>
    <x v="0"/>
    <x v="1"/>
    <n v="100"/>
    <x v="2"/>
    <x v="2"/>
    <x v="0"/>
    <s v="GWe"/>
    <n v="8.6361813721049998"/>
  </r>
  <r>
    <x v="10"/>
    <s v="EZIR"/>
    <x v="0"/>
    <x v="1"/>
    <n v="100"/>
    <x v="2"/>
    <x v="2"/>
    <x v="0"/>
    <s v="GWe"/>
    <n v="5.13"/>
  </r>
  <r>
    <x v="11"/>
    <s v="EZIT"/>
    <x v="0"/>
    <x v="1"/>
    <n v="100"/>
    <x v="2"/>
    <x v="2"/>
    <x v="0"/>
    <s v="GWe"/>
    <n v="11.813647063679998"/>
  </r>
  <r>
    <x v="13"/>
    <s v="EZLT"/>
    <x v="0"/>
    <x v="1"/>
    <n v="100"/>
    <x v="2"/>
    <x v="2"/>
    <x v="0"/>
    <s v="GWe"/>
    <n v="7.2750000000000004"/>
  </r>
  <r>
    <x v="12"/>
    <s v="EZLV"/>
    <x v="0"/>
    <x v="1"/>
    <n v="100"/>
    <x v="2"/>
    <x v="2"/>
    <x v="0"/>
    <s v="GWe"/>
    <n v="32.284999999999997"/>
  </r>
  <r>
    <x v="14"/>
    <s v="EZMT"/>
    <x v="0"/>
    <x v="1"/>
    <n v="100"/>
    <x v="2"/>
    <x v="2"/>
    <x v="0"/>
    <s v="GWe"/>
    <n v="0"/>
  </r>
  <r>
    <x v="15"/>
    <s v="EZNL"/>
    <x v="0"/>
    <x v="1"/>
    <n v="100"/>
    <x v="2"/>
    <x v="2"/>
    <x v="0"/>
    <s v="GWe"/>
    <n v="73.83"/>
  </r>
  <r>
    <x v="16"/>
    <s v="EZPL"/>
    <x v="0"/>
    <x v="1"/>
    <n v="100"/>
    <x v="2"/>
    <x v="2"/>
    <x v="0"/>
    <s v="GWe"/>
    <n v="24.42"/>
  </r>
  <r>
    <x v="17"/>
    <s v="EZPT"/>
    <x v="0"/>
    <x v="1"/>
    <n v="100"/>
    <x v="2"/>
    <x v="2"/>
    <x v="0"/>
    <s v="GWe"/>
    <n v="0.115"/>
  </r>
  <r>
    <x v="18"/>
    <s v="EZRO"/>
    <x v="0"/>
    <x v="1"/>
    <n v="100"/>
    <x v="2"/>
    <x v="2"/>
    <x v="0"/>
    <s v="GWe"/>
    <n v="29.91"/>
  </r>
  <r>
    <x v="20"/>
    <s v="EZSE"/>
    <x v="0"/>
    <x v="1"/>
    <n v="100"/>
    <x v="2"/>
    <x v="2"/>
    <x v="0"/>
    <s v="GWe"/>
    <n v="69.715000000000003"/>
  </r>
  <r>
    <x v="21"/>
    <s v="EZUK"/>
    <x v="0"/>
    <x v="1"/>
    <n v="100"/>
    <x v="2"/>
    <x v="2"/>
    <x v="0"/>
    <s v="GWe"/>
    <n v="128.69999999999999"/>
  </r>
  <r>
    <x v="0"/>
    <s v="EZBE"/>
    <x v="0"/>
    <x v="7"/>
    <n v="100"/>
    <x v="2"/>
    <x v="2"/>
    <x v="0"/>
    <s v="GWe"/>
    <n v="0"/>
  </r>
  <r>
    <x v="1"/>
    <s v="EZBG"/>
    <x v="0"/>
    <x v="7"/>
    <n v="100"/>
    <x v="2"/>
    <x v="2"/>
    <x v="0"/>
    <s v="GWe"/>
    <n v="26.97"/>
  </r>
  <r>
    <x v="3"/>
    <s v="EZCY"/>
    <x v="0"/>
    <x v="7"/>
    <n v="100"/>
    <x v="2"/>
    <x v="2"/>
    <x v="0"/>
    <s v="GWe"/>
    <n v="5.4669558848100008"/>
  </r>
  <r>
    <x v="8"/>
    <s v="EZDE"/>
    <x v="0"/>
    <x v="7"/>
    <n v="100"/>
    <x v="2"/>
    <x v="2"/>
    <x v="0"/>
    <s v="GWe"/>
    <n v="0"/>
  </r>
  <r>
    <x v="4"/>
    <s v="EZDK"/>
    <x v="0"/>
    <x v="7"/>
    <n v="100"/>
    <x v="2"/>
    <x v="2"/>
    <x v="0"/>
    <s v="GWe"/>
    <n v="9.41"/>
  </r>
  <r>
    <x v="5"/>
    <s v="EZEE"/>
    <x v="0"/>
    <x v="7"/>
    <n v="100"/>
    <x v="2"/>
    <x v="2"/>
    <x v="0"/>
    <s v="GWe"/>
    <n v="8.39"/>
  </r>
  <r>
    <x v="9"/>
    <s v="EZGR"/>
    <x v="0"/>
    <x v="7"/>
    <n v="100"/>
    <x v="2"/>
    <x v="2"/>
    <x v="0"/>
    <s v="GWe"/>
    <n v="105.54179478371999"/>
  </r>
  <r>
    <x v="19"/>
    <s v="EZES"/>
    <x v="0"/>
    <x v="7"/>
    <n v="100"/>
    <x v="2"/>
    <x v="2"/>
    <x v="0"/>
    <s v="GWe"/>
    <n v="235.67264868754003"/>
  </r>
  <r>
    <x v="6"/>
    <s v="EZFI"/>
    <x v="0"/>
    <x v="7"/>
    <n v="100"/>
    <x v="2"/>
    <x v="2"/>
    <x v="0"/>
    <s v="GWe"/>
    <n v="53"/>
  </r>
  <r>
    <x v="7"/>
    <s v="EZFR"/>
    <x v="0"/>
    <x v="7"/>
    <n v="100"/>
    <x v="2"/>
    <x v="2"/>
    <x v="0"/>
    <s v="GWe"/>
    <n v="405.065"/>
  </r>
  <r>
    <x v="2"/>
    <s v="EZHR"/>
    <x v="0"/>
    <x v="7"/>
    <n v="100"/>
    <x v="2"/>
    <x v="2"/>
    <x v="0"/>
    <s v="GWe"/>
    <n v="20.20511764602"/>
  </r>
  <r>
    <x v="10"/>
    <s v="EZIR"/>
    <x v="0"/>
    <x v="7"/>
    <n v="100"/>
    <x v="2"/>
    <x v="2"/>
    <x v="0"/>
    <s v="GWe"/>
    <n v="592.43499999999995"/>
  </r>
  <r>
    <x v="11"/>
    <s v="EZIT"/>
    <x v="0"/>
    <x v="7"/>
    <n v="100"/>
    <x v="2"/>
    <x v="2"/>
    <x v="0"/>
    <s v="GWe"/>
    <n v="184.06243857833996"/>
  </r>
  <r>
    <x v="13"/>
    <s v="EZLT"/>
    <x v="0"/>
    <x v="7"/>
    <n v="100"/>
    <x v="2"/>
    <x v="2"/>
    <x v="0"/>
    <s v="GWe"/>
    <n v="9.5000000000000001E-2"/>
  </r>
  <r>
    <x v="12"/>
    <s v="EZLV"/>
    <x v="0"/>
    <x v="7"/>
    <n v="100"/>
    <x v="2"/>
    <x v="2"/>
    <x v="0"/>
    <s v="GWe"/>
    <n v="40.225000000000001"/>
  </r>
  <r>
    <x v="14"/>
    <s v="EZMT"/>
    <x v="0"/>
    <x v="7"/>
    <n v="100"/>
    <x v="2"/>
    <x v="2"/>
    <x v="0"/>
    <s v="GWe"/>
    <n v="124.93"/>
  </r>
  <r>
    <x v="15"/>
    <s v="EZNL"/>
    <x v="0"/>
    <x v="7"/>
    <n v="100"/>
    <x v="2"/>
    <x v="2"/>
    <x v="0"/>
    <s v="GWe"/>
    <n v="0"/>
  </r>
  <r>
    <x v="16"/>
    <s v="EZPL"/>
    <x v="0"/>
    <x v="7"/>
    <n v="100"/>
    <x v="2"/>
    <x v="2"/>
    <x v="0"/>
    <s v="GWe"/>
    <n v="5.38"/>
  </r>
  <r>
    <x v="17"/>
    <s v="EZPT"/>
    <x v="0"/>
    <x v="7"/>
    <n v="100"/>
    <x v="2"/>
    <x v="2"/>
    <x v="0"/>
    <s v="GWe"/>
    <n v="57.615000000000002"/>
  </r>
  <r>
    <x v="18"/>
    <s v="EZRO"/>
    <x v="0"/>
    <x v="7"/>
    <n v="100"/>
    <x v="2"/>
    <x v="2"/>
    <x v="0"/>
    <s v="GWe"/>
    <n v="29.65"/>
  </r>
  <r>
    <x v="20"/>
    <s v="EZSE"/>
    <x v="0"/>
    <x v="7"/>
    <n v="100"/>
    <x v="2"/>
    <x v="2"/>
    <x v="0"/>
    <s v="GWe"/>
    <n v="151.89500000000001"/>
  </r>
  <r>
    <x v="21"/>
    <s v="EZUK"/>
    <x v="0"/>
    <x v="7"/>
    <n v="100"/>
    <x v="2"/>
    <x v="2"/>
    <x v="0"/>
    <s v="GWe"/>
    <n v="968.245"/>
  </r>
  <r>
    <x v="0"/>
    <s v="EZBE"/>
    <x v="0"/>
    <x v="2"/>
    <n v="100"/>
    <x v="2"/>
    <x v="2"/>
    <x v="0"/>
    <s v="GWe"/>
    <n v="0"/>
  </r>
  <r>
    <x v="1"/>
    <s v="EZBG"/>
    <x v="0"/>
    <x v="2"/>
    <n v="100"/>
    <x v="2"/>
    <x v="2"/>
    <x v="0"/>
    <s v="GWe"/>
    <n v="11.47"/>
  </r>
  <r>
    <x v="3"/>
    <s v="EZCY"/>
    <x v="0"/>
    <x v="2"/>
    <n v="100"/>
    <x v="2"/>
    <x v="2"/>
    <x v="0"/>
    <s v="GWe"/>
    <n v="0"/>
  </r>
  <r>
    <x v="8"/>
    <s v="EZDE"/>
    <x v="0"/>
    <x v="2"/>
    <n v="100"/>
    <x v="2"/>
    <x v="2"/>
    <x v="0"/>
    <s v="GWe"/>
    <n v="0"/>
  </r>
  <r>
    <x v="4"/>
    <s v="EZDK"/>
    <x v="0"/>
    <x v="2"/>
    <n v="100"/>
    <x v="2"/>
    <x v="2"/>
    <x v="0"/>
    <s v="GWe"/>
    <n v="18.555"/>
  </r>
  <r>
    <x v="5"/>
    <s v="EZEE"/>
    <x v="0"/>
    <x v="2"/>
    <n v="100"/>
    <x v="2"/>
    <x v="2"/>
    <x v="0"/>
    <s v="GWe"/>
    <n v="6.4550000000000001"/>
  </r>
  <r>
    <x v="9"/>
    <s v="EZGR"/>
    <x v="0"/>
    <x v="2"/>
    <n v="100"/>
    <x v="2"/>
    <x v="2"/>
    <x v="0"/>
    <s v="GWe"/>
    <n v="2.2371702136200002"/>
  </r>
  <r>
    <x v="19"/>
    <s v="EZES"/>
    <x v="0"/>
    <x v="2"/>
    <n v="100"/>
    <x v="2"/>
    <x v="2"/>
    <x v="0"/>
    <s v="GWe"/>
    <n v="18.586104931525004"/>
  </r>
  <r>
    <x v="6"/>
    <s v="EZFI"/>
    <x v="0"/>
    <x v="2"/>
    <n v="100"/>
    <x v="2"/>
    <x v="2"/>
    <x v="0"/>
    <s v="GWe"/>
    <n v="68.444999999999993"/>
  </r>
  <r>
    <x v="7"/>
    <s v="EZFR"/>
    <x v="0"/>
    <x v="2"/>
    <n v="100"/>
    <x v="2"/>
    <x v="2"/>
    <x v="0"/>
    <s v="GWe"/>
    <n v="86.924999999999997"/>
  </r>
  <r>
    <x v="2"/>
    <s v="EZHR"/>
    <x v="0"/>
    <x v="2"/>
    <n v="100"/>
    <x v="2"/>
    <x v="2"/>
    <x v="0"/>
    <s v="GWe"/>
    <n v="7.2270098035499997"/>
  </r>
  <r>
    <x v="10"/>
    <s v="EZIR"/>
    <x v="0"/>
    <x v="2"/>
    <n v="100"/>
    <x v="2"/>
    <x v="2"/>
    <x v="0"/>
    <s v="GWe"/>
    <n v="98.055000000000007"/>
  </r>
  <r>
    <x v="11"/>
    <s v="EZIT"/>
    <x v="0"/>
    <x v="2"/>
    <n v="100"/>
    <x v="2"/>
    <x v="2"/>
    <x v="0"/>
    <s v="GWe"/>
    <n v="13.911240647430001"/>
  </r>
  <r>
    <x v="13"/>
    <s v="EZLT"/>
    <x v="0"/>
    <x v="2"/>
    <n v="100"/>
    <x v="2"/>
    <x v="2"/>
    <x v="0"/>
    <s v="GWe"/>
    <n v="7.11"/>
  </r>
  <r>
    <x v="12"/>
    <s v="EZLV"/>
    <x v="0"/>
    <x v="2"/>
    <n v="100"/>
    <x v="2"/>
    <x v="2"/>
    <x v="0"/>
    <s v="GWe"/>
    <n v="16.28"/>
  </r>
  <r>
    <x v="14"/>
    <s v="EZMT"/>
    <x v="0"/>
    <x v="2"/>
    <n v="100"/>
    <x v="2"/>
    <x v="2"/>
    <x v="0"/>
    <s v="GWe"/>
    <n v="2.3450000000000002"/>
  </r>
  <r>
    <x v="15"/>
    <s v="EZNL"/>
    <x v="0"/>
    <x v="2"/>
    <n v="100"/>
    <x v="2"/>
    <x v="2"/>
    <x v="0"/>
    <s v="GWe"/>
    <n v="3.5000000000000003E-2"/>
  </r>
  <r>
    <x v="16"/>
    <s v="EZPL"/>
    <x v="0"/>
    <x v="2"/>
    <n v="100"/>
    <x v="2"/>
    <x v="2"/>
    <x v="0"/>
    <s v="GWe"/>
    <n v="46.82"/>
  </r>
  <r>
    <x v="17"/>
    <s v="EZPT"/>
    <x v="0"/>
    <x v="2"/>
    <n v="100"/>
    <x v="2"/>
    <x v="2"/>
    <x v="0"/>
    <s v="GWe"/>
    <n v="7.21"/>
  </r>
  <r>
    <x v="18"/>
    <s v="EZRO"/>
    <x v="0"/>
    <x v="2"/>
    <n v="100"/>
    <x v="2"/>
    <x v="2"/>
    <x v="0"/>
    <s v="GWe"/>
    <n v="38.75"/>
  </r>
  <r>
    <x v="20"/>
    <s v="EZSE"/>
    <x v="0"/>
    <x v="2"/>
    <n v="100"/>
    <x v="2"/>
    <x v="2"/>
    <x v="0"/>
    <s v="GWe"/>
    <n v="106.73"/>
  </r>
  <r>
    <x v="21"/>
    <s v="EZUK"/>
    <x v="0"/>
    <x v="2"/>
    <n v="100"/>
    <x v="2"/>
    <x v="2"/>
    <x v="0"/>
    <s v="GWe"/>
    <n v="452.51499999999999"/>
  </r>
  <r>
    <x v="0"/>
    <s v="EZBE"/>
    <x v="0"/>
    <x v="4"/>
    <n v="100"/>
    <x v="2"/>
    <x v="0"/>
    <x v="1"/>
    <s v="TWh"/>
    <n v="0"/>
  </r>
  <r>
    <x v="1"/>
    <s v="EZBG"/>
    <x v="0"/>
    <x v="4"/>
    <n v="100"/>
    <x v="2"/>
    <x v="0"/>
    <x v="1"/>
    <s v="TWh"/>
    <n v="0"/>
  </r>
  <r>
    <x v="3"/>
    <s v="EZCY"/>
    <x v="0"/>
    <x v="4"/>
    <n v="100"/>
    <x v="2"/>
    <x v="0"/>
    <x v="1"/>
    <s v="TWh"/>
    <n v="1.2061377380026801"/>
  </r>
  <r>
    <x v="8"/>
    <s v="EZDE"/>
    <x v="0"/>
    <x v="4"/>
    <n v="100"/>
    <x v="2"/>
    <x v="0"/>
    <x v="1"/>
    <s v="TWh"/>
    <n v="0"/>
  </r>
  <r>
    <x v="4"/>
    <s v="EZDK"/>
    <x v="0"/>
    <x v="4"/>
    <n v="100"/>
    <x v="2"/>
    <x v="0"/>
    <x v="1"/>
    <s v="TWh"/>
    <n v="0"/>
  </r>
  <r>
    <x v="5"/>
    <s v="EZEE"/>
    <x v="0"/>
    <x v="4"/>
    <n v="100"/>
    <x v="2"/>
    <x v="0"/>
    <x v="1"/>
    <s v="TWh"/>
    <n v="0"/>
  </r>
  <r>
    <x v="9"/>
    <s v="EZGR"/>
    <x v="0"/>
    <x v="4"/>
    <n v="100"/>
    <x v="2"/>
    <x v="0"/>
    <x v="1"/>
    <s v="TWh"/>
    <n v="0"/>
  </r>
  <r>
    <x v="19"/>
    <s v="EZES"/>
    <x v="0"/>
    <x v="4"/>
    <n v="100"/>
    <x v="2"/>
    <x v="0"/>
    <x v="1"/>
    <s v="TWh"/>
    <n v="0"/>
  </r>
  <r>
    <x v="6"/>
    <s v="EZFI"/>
    <x v="0"/>
    <x v="4"/>
    <n v="100"/>
    <x v="2"/>
    <x v="0"/>
    <x v="1"/>
    <s v="TWh"/>
    <n v="0"/>
  </r>
  <r>
    <x v="7"/>
    <s v="EZFR"/>
    <x v="0"/>
    <x v="4"/>
    <n v="100"/>
    <x v="2"/>
    <x v="0"/>
    <x v="1"/>
    <s v="TWh"/>
    <n v="0"/>
  </r>
  <r>
    <x v="2"/>
    <s v="EZHR"/>
    <x v="0"/>
    <x v="4"/>
    <n v="100"/>
    <x v="2"/>
    <x v="0"/>
    <x v="1"/>
    <s v="TWh"/>
    <n v="0"/>
  </r>
  <r>
    <x v="10"/>
    <s v="EZIR"/>
    <x v="0"/>
    <x v="4"/>
    <n v="100"/>
    <x v="2"/>
    <x v="0"/>
    <x v="1"/>
    <s v="TWh"/>
    <n v="0"/>
  </r>
  <r>
    <x v="11"/>
    <s v="EZIT"/>
    <x v="0"/>
    <x v="4"/>
    <n v="100"/>
    <x v="2"/>
    <x v="0"/>
    <x v="1"/>
    <s v="TWh"/>
    <n v="15.587425917400511"/>
  </r>
  <r>
    <x v="13"/>
    <s v="EZLT"/>
    <x v="0"/>
    <x v="4"/>
    <n v="100"/>
    <x v="2"/>
    <x v="0"/>
    <x v="1"/>
    <s v="TWh"/>
    <n v="0"/>
  </r>
  <r>
    <x v="12"/>
    <s v="EZLV"/>
    <x v="0"/>
    <x v="4"/>
    <n v="100"/>
    <x v="2"/>
    <x v="0"/>
    <x v="1"/>
    <s v="TWh"/>
    <n v="0"/>
  </r>
  <r>
    <x v="14"/>
    <s v="EZMT"/>
    <x v="0"/>
    <x v="4"/>
    <n v="100"/>
    <x v="2"/>
    <x v="0"/>
    <x v="1"/>
    <s v="TWh"/>
    <n v="0"/>
  </r>
  <r>
    <x v="15"/>
    <s v="EZNL"/>
    <x v="0"/>
    <x v="4"/>
    <n v="100"/>
    <x v="2"/>
    <x v="0"/>
    <x v="1"/>
    <s v="TWh"/>
    <n v="0"/>
  </r>
  <r>
    <x v="16"/>
    <s v="EZPL"/>
    <x v="0"/>
    <x v="4"/>
    <n v="100"/>
    <x v="2"/>
    <x v="0"/>
    <x v="1"/>
    <s v="TWh"/>
    <n v="0"/>
  </r>
  <r>
    <x v="17"/>
    <s v="EZPT"/>
    <x v="0"/>
    <x v="4"/>
    <n v="100"/>
    <x v="2"/>
    <x v="0"/>
    <x v="1"/>
    <s v="TWh"/>
    <n v="0"/>
  </r>
  <r>
    <x v="18"/>
    <s v="EZRO"/>
    <x v="0"/>
    <x v="4"/>
    <n v="100"/>
    <x v="2"/>
    <x v="0"/>
    <x v="1"/>
    <s v="TWh"/>
    <n v="0"/>
  </r>
  <r>
    <x v="20"/>
    <s v="EZSE"/>
    <x v="0"/>
    <x v="4"/>
    <n v="100"/>
    <x v="2"/>
    <x v="0"/>
    <x v="1"/>
    <s v="TWh"/>
    <n v="0"/>
  </r>
  <r>
    <x v="21"/>
    <s v="EZUK"/>
    <x v="0"/>
    <x v="4"/>
    <n v="100"/>
    <x v="2"/>
    <x v="0"/>
    <x v="1"/>
    <s v="TWh"/>
    <n v="0"/>
  </r>
  <r>
    <x v="0"/>
    <s v="EZBE"/>
    <x v="0"/>
    <x v="5"/>
    <n v="100"/>
    <x v="2"/>
    <x v="0"/>
    <x v="1"/>
    <s v="TWh"/>
    <n v="0"/>
  </r>
  <r>
    <x v="1"/>
    <s v="EZBG"/>
    <x v="0"/>
    <x v="5"/>
    <n v="100"/>
    <x v="2"/>
    <x v="0"/>
    <x v="1"/>
    <s v="TWh"/>
    <n v="0"/>
  </r>
  <r>
    <x v="3"/>
    <s v="EZCY"/>
    <x v="0"/>
    <x v="5"/>
    <n v="100"/>
    <x v="2"/>
    <x v="0"/>
    <x v="1"/>
    <s v="TWh"/>
    <n v="1.2416123773557"/>
  </r>
  <r>
    <x v="8"/>
    <s v="EZDE"/>
    <x v="0"/>
    <x v="5"/>
    <n v="100"/>
    <x v="2"/>
    <x v="0"/>
    <x v="1"/>
    <s v="TWh"/>
    <n v="0"/>
  </r>
  <r>
    <x v="4"/>
    <s v="EZDK"/>
    <x v="0"/>
    <x v="5"/>
    <n v="100"/>
    <x v="2"/>
    <x v="0"/>
    <x v="1"/>
    <s v="TWh"/>
    <n v="0"/>
  </r>
  <r>
    <x v="5"/>
    <s v="EZEE"/>
    <x v="0"/>
    <x v="5"/>
    <n v="100"/>
    <x v="2"/>
    <x v="0"/>
    <x v="1"/>
    <s v="TWh"/>
    <n v="0"/>
  </r>
  <r>
    <x v="9"/>
    <s v="EZGR"/>
    <x v="0"/>
    <x v="5"/>
    <n v="100"/>
    <x v="2"/>
    <x v="0"/>
    <x v="1"/>
    <s v="TWh"/>
    <n v="0"/>
  </r>
  <r>
    <x v="19"/>
    <s v="EZES"/>
    <x v="0"/>
    <x v="5"/>
    <n v="100"/>
    <x v="2"/>
    <x v="0"/>
    <x v="1"/>
    <s v="TWh"/>
    <n v="0"/>
  </r>
  <r>
    <x v="6"/>
    <s v="EZFI"/>
    <x v="0"/>
    <x v="5"/>
    <n v="100"/>
    <x v="2"/>
    <x v="0"/>
    <x v="1"/>
    <s v="TWh"/>
    <n v="0"/>
  </r>
  <r>
    <x v="7"/>
    <s v="EZFR"/>
    <x v="0"/>
    <x v="5"/>
    <n v="100"/>
    <x v="2"/>
    <x v="0"/>
    <x v="1"/>
    <s v="TWh"/>
    <n v="0"/>
  </r>
  <r>
    <x v="2"/>
    <s v="EZHR"/>
    <x v="0"/>
    <x v="5"/>
    <n v="100"/>
    <x v="2"/>
    <x v="0"/>
    <x v="1"/>
    <s v="TWh"/>
    <n v="0"/>
  </r>
  <r>
    <x v="10"/>
    <s v="EZIR"/>
    <x v="0"/>
    <x v="5"/>
    <n v="100"/>
    <x v="2"/>
    <x v="0"/>
    <x v="1"/>
    <s v="TWh"/>
    <n v="0"/>
  </r>
  <r>
    <x v="11"/>
    <s v="EZIT"/>
    <x v="0"/>
    <x v="5"/>
    <n v="100"/>
    <x v="2"/>
    <x v="0"/>
    <x v="1"/>
    <s v="TWh"/>
    <n v="10.30543261962816"/>
  </r>
  <r>
    <x v="13"/>
    <s v="EZLT"/>
    <x v="0"/>
    <x v="5"/>
    <n v="100"/>
    <x v="2"/>
    <x v="0"/>
    <x v="1"/>
    <s v="TWh"/>
    <n v="0"/>
  </r>
  <r>
    <x v="12"/>
    <s v="EZLV"/>
    <x v="0"/>
    <x v="5"/>
    <n v="100"/>
    <x v="2"/>
    <x v="0"/>
    <x v="1"/>
    <s v="TWh"/>
    <n v="0"/>
  </r>
  <r>
    <x v="14"/>
    <s v="EZMT"/>
    <x v="0"/>
    <x v="5"/>
    <n v="100"/>
    <x v="2"/>
    <x v="0"/>
    <x v="1"/>
    <s v="TWh"/>
    <n v="0"/>
  </r>
  <r>
    <x v="15"/>
    <s v="EZNL"/>
    <x v="0"/>
    <x v="5"/>
    <n v="100"/>
    <x v="2"/>
    <x v="0"/>
    <x v="1"/>
    <s v="TWh"/>
    <n v="0"/>
  </r>
  <r>
    <x v="16"/>
    <s v="EZPL"/>
    <x v="0"/>
    <x v="5"/>
    <n v="100"/>
    <x v="2"/>
    <x v="0"/>
    <x v="1"/>
    <s v="TWh"/>
    <n v="0"/>
  </r>
  <r>
    <x v="17"/>
    <s v="EZPT"/>
    <x v="0"/>
    <x v="5"/>
    <n v="100"/>
    <x v="2"/>
    <x v="0"/>
    <x v="1"/>
    <s v="TWh"/>
    <n v="0"/>
  </r>
  <r>
    <x v="18"/>
    <s v="EZRO"/>
    <x v="0"/>
    <x v="5"/>
    <n v="100"/>
    <x v="2"/>
    <x v="0"/>
    <x v="1"/>
    <s v="TWh"/>
    <n v="0"/>
  </r>
  <r>
    <x v="20"/>
    <s v="EZSE"/>
    <x v="0"/>
    <x v="5"/>
    <n v="100"/>
    <x v="2"/>
    <x v="0"/>
    <x v="1"/>
    <s v="TWh"/>
    <n v="0"/>
  </r>
  <r>
    <x v="21"/>
    <s v="EZUK"/>
    <x v="0"/>
    <x v="5"/>
    <n v="100"/>
    <x v="2"/>
    <x v="0"/>
    <x v="1"/>
    <s v="TWh"/>
    <n v="0"/>
  </r>
  <r>
    <x v="0"/>
    <s v="EZBE"/>
    <x v="0"/>
    <x v="6"/>
    <n v="100"/>
    <x v="2"/>
    <x v="0"/>
    <x v="1"/>
    <s v="TWh"/>
    <n v="0"/>
  </r>
  <r>
    <x v="1"/>
    <s v="EZBG"/>
    <x v="0"/>
    <x v="6"/>
    <n v="100"/>
    <x v="2"/>
    <x v="0"/>
    <x v="1"/>
    <s v="TWh"/>
    <n v="0"/>
  </r>
  <r>
    <x v="3"/>
    <s v="EZCY"/>
    <x v="0"/>
    <x v="6"/>
    <n v="100"/>
    <x v="2"/>
    <x v="0"/>
    <x v="1"/>
    <s v="TWh"/>
    <n v="1.34803629541476"/>
  </r>
  <r>
    <x v="8"/>
    <s v="EZDE"/>
    <x v="0"/>
    <x v="6"/>
    <n v="100"/>
    <x v="2"/>
    <x v="0"/>
    <x v="1"/>
    <s v="TWh"/>
    <n v="0"/>
  </r>
  <r>
    <x v="4"/>
    <s v="EZDK"/>
    <x v="0"/>
    <x v="6"/>
    <n v="100"/>
    <x v="2"/>
    <x v="0"/>
    <x v="1"/>
    <s v="TWh"/>
    <n v="0"/>
  </r>
  <r>
    <x v="5"/>
    <s v="EZEE"/>
    <x v="0"/>
    <x v="6"/>
    <n v="100"/>
    <x v="2"/>
    <x v="0"/>
    <x v="1"/>
    <s v="TWh"/>
    <n v="0"/>
  </r>
  <r>
    <x v="9"/>
    <s v="EZGR"/>
    <x v="0"/>
    <x v="6"/>
    <n v="100"/>
    <x v="2"/>
    <x v="0"/>
    <x v="1"/>
    <s v="TWh"/>
    <n v="0"/>
  </r>
  <r>
    <x v="19"/>
    <s v="EZES"/>
    <x v="0"/>
    <x v="6"/>
    <n v="100"/>
    <x v="2"/>
    <x v="0"/>
    <x v="1"/>
    <s v="TWh"/>
    <n v="0"/>
  </r>
  <r>
    <x v="6"/>
    <s v="EZFI"/>
    <x v="0"/>
    <x v="6"/>
    <n v="100"/>
    <x v="2"/>
    <x v="0"/>
    <x v="1"/>
    <s v="TWh"/>
    <n v="0"/>
  </r>
  <r>
    <x v="7"/>
    <s v="EZFR"/>
    <x v="0"/>
    <x v="6"/>
    <n v="100"/>
    <x v="2"/>
    <x v="0"/>
    <x v="1"/>
    <s v="TWh"/>
    <n v="0"/>
  </r>
  <r>
    <x v="2"/>
    <s v="EZHR"/>
    <x v="0"/>
    <x v="6"/>
    <n v="100"/>
    <x v="2"/>
    <x v="0"/>
    <x v="1"/>
    <s v="TWh"/>
    <n v="0"/>
  </r>
  <r>
    <x v="10"/>
    <s v="EZIR"/>
    <x v="0"/>
    <x v="6"/>
    <n v="100"/>
    <x v="2"/>
    <x v="0"/>
    <x v="1"/>
    <s v="TWh"/>
    <n v="0"/>
  </r>
  <r>
    <x v="11"/>
    <s v="EZIT"/>
    <x v="0"/>
    <x v="6"/>
    <n v="100"/>
    <x v="2"/>
    <x v="0"/>
    <x v="1"/>
    <s v="TWh"/>
    <n v="12.937431296341101"/>
  </r>
  <r>
    <x v="13"/>
    <s v="EZLT"/>
    <x v="0"/>
    <x v="6"/>
    <n v="100"/>
    <x v="2"/>
    <x v="0"/>
    <x v="1"/>
    <s v="TWh"/>
    <n v="0"/>
  </r>
  <r>
    <x v="12"/>
    <s v="EZLV"/>
    <x v="0"/>
    <x v="6"/>
    <n v="100"/>
    <x v="2"/>
    <x v="0"/>
    <x v="1"/>
    <s v="TWh"/>
    <n v="0"/>
  </r>
  <r>
    <x v="14"/>
    <s v="EZMT"/>
    <x v="0"/>
    <x v="6"/>
    <n v="100"/>
    <x v="2"/>
    <x v="0"/>
    <x v="1"/>
    <s v="TWh"/>
    <n v="0"/>
  </r>
  <r>
    <x v="15"/>
    <s v="EZNL"/>
    <x v="0"/>
    <x v="6"/>
    <n v="100"/>
    <x v="2"/>
    <x v="0"/>
    <x v="1"/>
    <s v="TWh"/>
    <n v="0"/>
  </r>
  <r>
    <x v="16"/>
    <s v="EZPL"/>
    <x v="0"/>
    <x v="6"/>
    <n v="100"/>
    <x v="2"/>
    <x v="0"/>
    <x v="1"/>
    <s v="TWh"/>
    <n v="0"/>
  </r>
  <r>
    <x v="17"/>
    <s v="EZPT"/>
    <x v="0"/>
    <x v="6"/>
    <n v="100"/>
    <x v="2"/>
    <x v="0"/>
    <x v="1"/>
    <s v="TWh"/>
    <n v="0"/>
  </r>
  <r>
    <x v="18"/>
    <s v="EZRO"/>
    <x v="0"/>
    <x v="6"/>
    <n v="100"/>
    <x v="2"/>
    <x v="0"/>
    <x v="1"/>
    <s v="TWh"/>
    <n v="0"/>
  </r>
  <r>
    <x v="20"/>
    <s v="EZSE"/>
    <x v="0"/>
    <x v="6"/>
    <n v="100"/>
    <x v="2"/>
    <x v="0"/>
    <x v="1"/>
    <s v="TWh"/>
    <n v="0"/>
  </r>
  <r>
    <x v="21"/>
    <s v="EZUK"/>
    <x v="0"/>
    <x v="6"/>
    <n v="100"/>
    <x v="2"/>
    <x v="0"/>
    <x v="1"/>
    <s v="TWh"/>
    <n v="0"/>
  </r>
  <r>
    <x v="0"/>
    <s v="EZBE"/>
    <x v="0"/>
    <x v="0"/>
    <n v="100"/>
    <x v="2"/>
    <x v="0"/>
    <x v="1"/>
    <s v="TWh"/>
    <n v="0"/>
  </r>
  <r>
    <x v="1"/>
    <s v="EZBG"/>
    <x v="0"/>
    <x v="0"/>
    <n v="100"/>
    <x v="2"/>
    <x v="0"/>
    <x v="1"/>
    <s v="TWh"/>
    <n v="0"/>
  </r>
  <r>
    <x v="3"/>
    <s v="EZCY"/>
    <x v="0"/>
    <x v="0"/>
    <n v="100"/>
    <x v="2"/>
    <x v="0"/>
    <x v="1"/>
    <s v="TWh"/>
    <n v="0"/>
  </r>
  <r>
    <x v="8"/>
    <s v="EZDE"/>
    <x v="0"/>
    <x v="0"/>
    <n v="100"/>
    <x v="2"/>
    <x v="0"/>
    <x v="1"/>
    <s v="TWh"/>
    <n v="0"/>
  </r>
  <r>
    <x v="4"/>
    <s v="EZDK"/>
    <x v="0"/>
    <x v="0"/>
    <n v="100"/>
    <x v="2"/>
    <x v="0"/>
    <x v="1"/>
    <s v="TWh"/>
    <n v="0"/>
  </r>
  <r>
    <x v="5"/>
    <s v="EZEE"/>
    <x v="0"/>
    <x v="0"/>
    <n v="100"/>
    <x v="2"/>
    <x v="0"/>
    <x v="1"/>
    <s v="TWh"/>
    <n v="0"/>
  </r>
  <r>
    <x v="9"/>
    <s v="EZGR"/>
    <x v="0"/>
    <x v="0"/>
    <n v="100"/>
    <x v="2"/>
    <x v="0"/>
    <x v="1"/>
    <s v="TWh"/>
    <n v="0"/>
  </r>
  <r>
    <x v="19"/>
    <s v="EZES"/>
    <x v="0"/>
    <x v="0"/>
    <n v="100"/>
    <x v="2"/>
    <x v="0"/>
    <x v="1"/>
    <s v="TWh"/>
    <n v="0"/>
  </r>
  <r>
    <x v="6"/>
    <s v="EZFI"/>
    <x v="0"/>
    <x v="0"/>
    <n v="100"/>
    <x v="2"/>
    <x v="0"/>
    <x v="1"/>
    <s v="TWh"/>
    <n v="0"/>
  </r>
  <r>
    <x v="7"/>
    <s v="EZFR"/>
    <x v="0"/>
    <x v="0"/>
    <n v="100"/>
    <x v="2"/>
    <x v="0"/>
    <x v="1"/>
    <s v="TWh"/>
    <n v="0"/>
  </r>
  <r>
    <x v="2"/>
    <s v="EZHR"/>
    <x v="0"/>
    <x v="0"/>
    <n v="100"/>
    <x v="2"/>
    <x v="0"/>
    <x v="1"/>
    <s v="TWh"/>
    <n v="0"/>
  </r>
  <r>
    <x v="10"/>
    <s v="EZIR"/>
    <x v="0"/>
    <x v="0"/>
    <n v="100"/>
    <x v="2"/>
    <x v="0"/>
    <x v="1"/>
    <s v="TWh"/>
    <n v="0"/>
  </r>
  <r>
    <x v="11"/>
    <s v="EZIT"/>
    <x v="0"/>
    <x v="0"/>
    <n v="100"/>
    <x v="2"/>
    <x v="0"/>
    <x v="1"/>
    <s v="TWh"/>
    <n v="0.58670451211175989"/>
  </r>
  <r>
    <x v="13"/>
    <s v="EZLT"/>
    <x v="0"/>
    <x v="0"/>
    <n v="100"/>
    <x v="2"/>
    <x v="0"/>
    <x v="1"/>
    <s v="TWh"/>
    <n v="0"/>
  </r>
  <r>
    <x v="12"/>
    <s v="EZLV"/>
    <x v="0"/>
    <x v="0"/>
    <n v="100"/>
    <x v="2"/>
    <x v="0"/>
    <x v="1"/>
    <s v="TWh"/>
    <n v="0"/>
  </r>
  <r>
    <x v="14"/>
    <s v="EZMT"/>
    <x v="0"/>
    <x v="0"/>
    <n v="100"/>
    <x v="2"/>
    <x v="0"/>
    <x v="1"/>
    <s v="TWh"/>
    <n v="0"/>
  </r>
  <r>
    <x v="15"/>
    <s v="EZNL"/>
    <x v="0"/>
    <x v="0"/>
    <n v="100"/>
    <x v="2"/>
    <x v="0"/>
    <x v="1"/>
    <s v="TWh"/>
    <n v="0"/>
  </r>
  <r>
    <x v="16"/>
    <s v="EZPL"/>
    <x v="0"/>
    <x v="0"/>
    <n v="100"/>
    <x v="2"/>
    <x v="0"/>
    <x v="1"/>
    <s v="TWh"/>
    <n v="0"/>
  </r>
  <r>
    <x v="17"/>
    <s v="EZPT"/>
    <x v="0"/>
    <x v="0"/>
    <n v="100"/>
    <x v="2"/>
    <x v="0"/>
    <x v="1"/>
    <s v="TWh"/>
    <n v="0"/>
  </r>
  <r>
    <x v="18"/>
    <s v="EZRO"/>
    <x v="0"/>
    <x v="0"/>
    <n v="100"/>
    <x v="2"/>
    <x v="0"/>
    <x v="1"/>
    <s v="TWh"/>
    <n v="0"/>
  </r>
  <r>
    <x v="20"/>
    <s v="EZSE"/>
    <x v="0"/>
    <x v="0"/>
    <n v="100"/>
    <x v="2"/>
    <x v="0"/>
    <x v="1"/>
    <s v="TWh"/>
    <n v="0"/>
  </r>
  <r>
    <x v="21"/>
    <s v="EZUK"/>
    <x v="0"/>
    <x v="0"/>
    <n v="100"/>
    <x v="2"/>
    <x v="0"/>
    <x v="1"/>
    <s v="TWh"/>
    <n v="0"/>
  </r>
  <r>
    <x v="0"/>
    <s v="EZBE"/>
    <x v="0"/>
    <x v="1"/>
    <n v="100"/>
    <x v="2"/>
    <x v="0"/>
    <x v="1"/>
    <s v="TWh"/>
    <n v="0"/>
  </r>
  <r>
    <x v="1"/>
    <s v="EZBG"/>
    <x v="0"/>
    <x v="1"/>
    <n v="100"/>
    <x v="2"/>
    <x v="0"/>
    <x v="1"/>
    <s v="TWh"/>
    <n v="0"/>
  </r>
  <r>
    <x v="3"/>
    <s v="EZCY"/>
    <x v="0"/>
    <x v="1"/>
    <n v="100"/>
    <x v="2"/>
    <x v="0"/>
    <x v="1"/>
    <s v="TWh"/>
    <n v="0"/>
  </r>
  <r>
    <x v="8"/>
    <s v="EZDE"/>
    <x v="0"/>
    <x v="1"/>
    <n v="100"/>
    <x v="2"/>
    <x v="0"/>
    <x v="1"/>
    <s v="TWh"/>
    <n v="0"/>
  </r>
  <r>
    <x v="4"/>
    <s v="EZDK"/>
    <x v="0"/>
    <x v="1"/>
    <n v="100"/>
    <x v="2"/>
    <x v="0"/>
    <x v="1"/>
    <s v="TWh"/>
    <n v="0"/>
  </r>
  <r>
    <x v="5"/>
    <s v="EZEE"/>
    <x v="0"/>
    <x v="1"/>
    <n v="100"/>
    <x v="2"/>
    <x v="0"/>
    <x v="1"/>
    <s v="TWh"/>
    <n v="0"/>
  </r>
  <r>
    <x v="9"/>
    <s v="EZGR"/>
    <x v="0"/>
    <x v="1"/>
    <n v="100"/>
    <x v="2"/>
    <x v="0"/>
    <x v="1"/>
    <s v="TWh"/>
    <n v="0"/>
  </r>
  <r>
    <x v="19"/>
    <s v="EZES"/>
    <x v="0"/>
    <x v="1"/>
    <n v="100"/>
    <x v="2"/>
    <x v="0"/>
    <x v="1"/>
    <s v="TWh"/>
    <n v="0"/>
  </r>
  <r>
    <x v="6"/>
    <s v="EZFI"/>
    <x v="0"/>
    <x v="1"/>
    <n v="100"/>
    <x v="2"/>
    <x v="0"/>
    <x v="1"/>
    <s v="TWh"/>
    <n v="0"/>
  </r>
  <r>
    <x v="7"/>
    <s v="EZFR"/>
    <x v="0"/>
    <x v="1"/>
    <n v="100"/>
    <x v="2"/>
    <x v="0"/>
    <x v="1"/>
    <s v="TWh"/>
    <n v="0"/>
  </r>
  <r>
    <x v="2"/>
    <s v="EZHR"/>
    <x v="0"/>
    <x v="1"/>
    <n v="100"/>
    <x v="2"/>
    <x v="0"/>
    <x v="1"/>
    <s v="TWh"/>
    <n v="0"/>
  </r>
  <r>
    <x v="10"/>
    <s v="EZIR"/>
    <x v="0"/>
    <x v="1"/>
    <n v="100"/>
    <x v="2"/>
    <x v="0"/>
    <x v="1"/>
    <s v="TWh"/>
    <n v="0"/>
  </r>
  <r>
    <x v="11"/>
    <s v="EZIT"/>
    <x v="0"/>
    <x v="1"/>
    <n v="100"/>
    <x v="2"/>
    <x v="0"/>
    <x v="1"/>
    <s v="TWh"/>
    <n v="3.878309638748159"/>
  </r>
  <r>
    <x v="13"/>
    <s v="EZLT"/>
    <x v="0"/>
    <x v="1"/>
    <n v="100"/>
    <x v="2"/>
    <x v="0"/>
    <x v="1"/>
    <s v="TWh"/>
    <n v="0"/>
  </r>
  <r>
    <x v="12"/>
    <s v="EZLV"/>
    <x v="0"/>
    <x v="1"/>
    <n v="100"/>
    <x v="2"/>
    <x v="0"/>
    <x v="1"/>
    <s v="TWh"/>
    <n v="0"/>
  </r>
  <r>
    <x v="14"/>
    <s v="EZMT"/>
    <x v="0"/>
    <x v="1"/>
    <n v="100"/>
    <x v="2"/>
    <x v="0"/>
    <x v="1"/>
    <s v="TWh"/>
    <n v="0"/>
  </r>
  <r>
    <x v="15"/>
    <s v="EZNL"/>
    <x v="0"/>
    <x v="1"/>
    <n v="100"/>
    <x v="2"/>
    <x v="0"/>
    <x v="1"/>
    <s v="TWh"/>
    <n v="0"/>
  </r>
  <r>
    <x v="16"/>
    <s v="EZPL"/>
    <x v="0"/>
    <x v="1"/>
    <n v="100"/>
    <x v="2"/>
    <x v="0"/>
    <x v="1"/>
    <s v="TWh"/>
    <n v="0"/>
  </r>
  <r>
    <x v="17"/>
    <s v="EZPT"/>
    <x v="0"/>
    <x v="1"/>
    <n v="100"/>
    <x v="2"/>
    <x v="0"/>
    <x v="1"/>
    <s v="TWh"/>
    <n v="0"/>
  </r>
  <r>
    <x v="18"/>
    <s v="EZRO"/>
    <x v="0"/>
    <x v="1"/>
    <n v="100"/>
    <x v="2"/>
    <x v="0"/>
    <x v="1"/>
    <s v="TWh"/>
    <n v="0"/>
  </r>
  <r>
    <x v="20"/>
    <s v="EZSE"/>
    <x v="0"/>
    <x v="1"/>
    <n v="100"/>
    <x v="2"/>
    <x v="0"/>
    <x v="1"/>
    <s v="TWh"/>
    <n v="0"/>
  </r>
  <r>
    <x v="21"/>
    <s v="EZUK"/>
    <x v="0"/>
    <x v="1"/>
    <n v="100"/>
    <x v="2"/>
    <x v="0"/>
    <x v="1"/>
    <s v="TWh"/>
    <n v="0"/>
  </r>
  <r>
    <x v="0"/>
    <s v="EZBE"/>
    <x v="0"/>
    <x v="7"/>
    <n v="100"/>
    <x v="2"/>
    <x v="0"/>
    <x v="1"/>
    <s v="TWh"/>
    <n v="0"/>
  </r>
  <r>
    <x v="1"/>
    <s v="EZBG"/>
    <x v="0"/>
    <x v="7"/>
    <n v="100"/>
    <x v="2"/>
    <x v="0"/>
    <x v="1"/>
    <s v="TWh"/>
    <n v="0"/>
  </r>
  <r>
    <x v="3"/>
    <s v="EZCY"/>
    <x v="0"/>
    <x v="7"/>
    <n v="100"/>
    <x v="2"/>
    <x v="0"/>
    <x v="1"/>
    <s v="TWh"/>
    <n v="24.696261429594088"/>
  </r>
  <r>
    <x v="8"/>
    <s v="EZDE"/>
    <x v="0"/>
    <x v="7"/>
    <n v="100"/>
    <x v="2"/>
    <x v="0"/>
    <x v="1"/>
    <s v="TWh"/>
    <n v="0"/>
  </r>
  <r>
    <x v="4"/>
    <s v="EZDK"/>
    <x v="0"/>
    <x v="7"/>
    <n v="100"/>
    <x v="2"/>
    <x v="0"/>
    <x v="1"/>
    <s v="TWh"/>
    <n v="0"/>
  </r>
  <r>
    <x v="5"/>
    <s v="EZEE"/>
    <x v="0"/>
    <x v="7"/>
    <n v="100"/>
    <x v="2"/>
    <x v="0"/>
    <x v="1"/>
    <s v="TWh"/>
    <n v="0"/>
  </r>
  <r>
    <x v="9"/>
    <s v="EZGR"/>
    <x v="0"/>
    <x v="7"/>
    <n v="100"/>
    <x v="2"/>
    <x v="0"/>
    <x v="1"/>
    <s v="TWh"/>
    <n v="0"/>
  </r>
  <r>
    <x v="19"/>
    <s v="EZES"/>
    <x v="0"/>
    <x v="7"/>
    <n v="100"/>
    <x v="2"/>
    <x v="0"/>
    <x v="1"/>
    <s v="TWh"/>
    <n v="0"/>
  </r>
  <r>
    <x v="6"/>
    <s v="EZFI"/>
    <x v="0"/>
    <x v="7"/>
    <n v="100"/>
    <x v="2"/>
    <x v="0"/>
    <x v="1"/>
    <s v="TWh"/>
    <n v="0"/>
  </r>
  <r>
    <x v="7"/>
    <s v="EZFR"/>
    <x v="0"/>
    <x v="7"/>
    <n v="100"/>
    <x v="2"/>
    <x v="0"/>
    <x v="1"/>
    <s v="TWh"/>
    <n v="0"/>
  </r>
  <r>
    <x v="2"/>
    <s v="EZHR"/>
    <x v="0"/>
    <x v="7"/>
    <n v="100"/>
    <x v="2"/>
    <x v="0"/>
    <x v="1"/>
    <s v="TWh"/>
    <n v="0"/>
  </r>
  <r>
    <x v="10"/>
    <s v="EZIR"/>
    <x v="0"/>
    <x v="7"/>
    <n v="100"/>
    <x v="2"/>
    <x v="0"/>
    <x v="1"/>
    <s v="TWh"/>
    <n v="0"/>
  </r>
  <r>
    <x v="11"/>
    <s v="EZIT"/>
    <x v="0"/>
    <x v="7"/>
    <n v="100"/>
    <x v="2"/>
    <x v="0"/>
    <x v="1"/>
    <s v="TWh"/>
    <n v="60.425973945382076"/>
  </r>
  <r>
    <x v="13"/>
    <s v="EZLT"/>
    <x v="0"/>
    <x v="7"/>
    <n v="100"/>
    <x v="2"/>
    <x v="0"/>
    <x v="1"/>
    <s v="TWh"/>
    <n v="0"/>
  </r>
  <r>
    <x v="12"/>
    <s v="EZLV"/>
    <x v="0"/>
    <x v="7"/>
    <n v="100"/>
    <x v="2"/>
    <x v="0"/>
    <x v="1"/>
    <s v="TWh"/>
    <n v="0"/>
  </r>
  <r>
    <x v="14"/>
    <s v="EZMT"/>
    <x v="0"/>
    <x v="7"/>
    <n v="100"/>
    <x v="2"/>
    <x v="0"/>
    <x v="1"/>
    <s v="TWh"/>
    <n v="0"/>
  </r>
  <r>
    <x v="15"/>
    <s v="EZNL"/>
    <x v="0"/>
    <x v="7"/>
    <n v="100"/>
    <x v="2"/>
    <x v="0"/>
    <x v="1"/>
    <s v="TWh"/>
    <n v="0"/>
  </r>
  <r>
    <x v="16"/>
    <s v="EZPL"/>
    <x v="0"/>
    <x v="7"/>
    <n v="100"/>
    <x v="2"/>
    <x v="0"/>
    <x v="1"/>
    <s v="TWh"/>
    <n v="0"/>
  </r>
  <r>
    <x v="17"/>
    <s v="EZPT"/>
    <x v="0"/>
    <x v="7"/>
    <n v="100"/>
    <x v="2"/>
    <x v="0"/>
    <x v="1"/>
    <s v="TWh"/>
    <n v="0"/>
  </r>
  <r>
    <x v="18"/>
    <s v="EZRO"/>
    <x v="0"/>
    <x v="7"/>
    <n v="100"/>
    <x v="2"/>
    <x v="0"/>
    <x v="1"/>
    <s v="TWh"/>
    <n v="0"/>
  </r>
  <r>
    <x v="20"/>
    <s v="EZSE"/>
    <x v="0"/>
    <x v="7"/>
    <n v="100"/>
    <x v="2"/>
    <x v="0"/>
    <x v="1"/>
    <s v="TWh"/>
    <n v="0"/>
  </r>
  <r>
    <x v="21"/>
    <s v="EZUK"/>
    <x v="0"/>
    <x v="7"/>
    <n v="100"/>
    <x v="2"/>
    <x v="0"/>
    <x v="1"/>
    <s v="TWh"/>
    <n v="0"/>
  </r>
  <r>
    <x v="0"/>
    <s v="EZBE"/>
    <x v="0"/>
    <x v="2"/>
    <n v="100"/>
    <x v="2"/>
    <x v="0"/>
    <x v="1"/>
    <s v="TWh"/>
    <n v="0"/>
  </r>
  <r>
    <x v="1"/>
    <s v="EZBG"/>
    <x v="0"/>
    <x v="2"/>
    <n v="100"/>
    <x v="2"/>
    <x v="0"/>
    <x v="1"/>
    <s v="TWh"/>
    <n v="0"/>
  </r>
  <r>
    <x v="3"/>
    <s v="EZCY"/>
    <x v="0"/>
    <x v="2"/>
    <n v="100"/>
    <x v="2"/>
    <x v="0"/>
    <x v="1"/>
    <s v="TWh"/>
    <n v="0"/>
  </r>
  <r>
    <x v="8"/>
    <s v="EZDE"/>
    <x v="0"/>
    <x v="2"/>
    <n v="100"/>
    <x v="2"/>
    <x v="0"/>
    <x v="1"/>
    <s v="TWh"/>
    <n v="0"/>
  </r>
  <r>
    <x v="4"/>
    <s v="EZDK"/>
    <x v="0"/>
    <x v="2"/>
    <n v="100"/>
    <x v="2"/>
    <x v="0"/>
    <x v="1"/>
    <s v="TWh"/>
    <n v="0"/>
  </r>
  <r>
    <x v="5"/>
    <s v="EZEE"/>
    <x v="0"/>
    <x v="2"/>
    <n v="100"/>
    <x v="2"/>
    <x v="0"/>
    <x v="1"/>
    <s v="TWh"/>
    <n v="0"/>
  </r>
  <r>
    <x v="9"/>
    <s v="EZGR"/>
    <x v="0"/>
    <x v="2"/>
    <n v="100"/>
    <x v="2"/>
    <x v="0"/>
    <x v="1"/>
    <s v="TWh"/>
    <n v="0"/>
  </r>
  <r>
    <x v="19"/>
    <s v="EZES"/>
    <x v="0"/>
    <x v="2"/>
    <n v="100"/>
    <x v="2"/>
    <x v="0"/>
    <x v="1"/>
    <s v="TWh"/>
    <n v="0"/>
  </r>
  <r>
    <x v="6"/>
    <s v="EZFI"/>
    <x v="0"/>
    <x v="2"/>
    <n v="100"/>
    <x v="2"/>
    <x v="0"/>
    <x v="1"/>
    <s v="TWh"/>
    <n v="0"/>
  </r>
  <r>
    <x v="7"/>
    <s v="EZFR"/>
    <x v="0"/>
    <x v="2"/>
    <n v="100"/>
    <x v="2"/>
    <x v="0"/>
    <x v="1"/>
    <s v="TWh"/>
    <n v="0"/>
  </r>
  <r>
    <x v="2"/>
    <s v="EZHR"/>
    <x v="0"/>
    <x v="2"/>
    <n v="100"/>
    <x v="2"/>
    <x v="0"/>
    <x v="1"/>
    <s v="TWh"/>
    <n v="0"/>
  </r>
  <r>
    <x v="10"/>
    <s v="EZIR"/>
    <x v="0"/>
    <x v="2"/>
    <n v="100"/>
    <x v="2"/>
    <x v="0"/>
    <x v="1"/>
    <s v="TWh"/>
    <n v="0"/>
  </r>
  <r>
    <x v="11"/>
    <s v="EZIT"/>
    <x v="0"/>
    <x v="2"/>
    <n v="100"/>
    <x v="2"/>
    <x v="0"/>
    <x v="1"/>
    <s v="TWh"/>
    <n v="4.5669299581281599"/>
  </r>
  <r>
    <x v="13"/>
    <s v="EZLT"/>
    <x v="0"/>
    <x v="2"/>
    <n v="100"/>
    <x v="2"/>
    <x v="0"/>
    <x v="1"/>
    <s v="TWh"/>
    <n v="0"/>
  </r>
  <r>
    <x v="12"/>
    <s v="EZLV"/>
    <x v="0"/>
    <x v="2"/>
    <n v="100"/>
    <x v="2"/>
    <x v="0"/>
    <x v="1"/>
    <s v="TWh"/>
    <n v="0"/>
  </r>
  <r>
    <x v="14"/>
    <s v="EZMT"/>
    <x v="0"/>
    <x v="2"/>
    <n v="100"/>
    <x v="2"/>
    <x v="0"/>
    <x v="1"/>
    <s v="TWh"/>
    <n v="0"/>
  </r>
  <r>
    <x v="15"/>
    <s v="EZNL"/>
    <x v="0"/>
    <x v="2"/>
    <n v="100"/>
    <x v="2"/>
    <x v="0"/>
    <x v="1"/>
    <s v="TWh"/>
    <n v="0"/>
  </r>
  <r>
    <x v="16"/>
    <s v="EZPL"/>
    <x v="0"/>
    <x v="2"/>
    <n v="100"/>
    <x v="2"/>
    <x v="0"/>
    <x v="1"/>
    <s v="TWh"/>
    <n v="0"/>
  </r>
  <r>
    <x v="17"/>
    <s v="EZPT"/>
    <x v="0"/>
    <x v="2"/>
    <n v="100"/>
    <x v="2"/>
    <x v="0"/>
    <x v="1"/>
    <s v="TWh"/>
    <n v="0"/>
  </r>
  <r>
    <x v="18"/>
    <s v="EZRO"/>
    <x v="0"/>
    <x v="2"/>
    <n v="100"/>
    <x v="2"/>
    <x v="0"/>
    <x v="1"/>
    <s v="TWh"/>
    <n v="0"/>
  </r>
  <r>
    <x v="20"/>
    <s v="EZSE"/>
    <x v="0"/>
    <x v="2"/>
    <n v="100"/>
    <x v="2"/>
    <x v="0"/>
    <x v="1"/>
    <s v="TWh"/>
    <n v="0"/>
  </r>
  <r>
    <x v="21"/>
    <s v="EZUK"/>
    <x v="0"/>
    <x v="2"/>
    <n v="100"/>
    <x v="2"/>
    <x v="0"/>
    <x v="1"/>
    <s v="TWh"/>
    <n v="0"/>
  </r>
  <r>
    <x v="0"/>
    <s v="EZBE"/>
    <x v="0"/>
    <x v="4"/>
    <n v="100"/>
    <x v="2"/>
    <x v="1"/>
    <x v="1"/>
    <s v="TWh"/>
    <n v="0"/>
  </r>
  <r>
    <x v="1"/>
    <s v="EZBG"/>
    <x v="0"/>
    <x v="4"/>
    <n v="100"/>
    <x v="2"/>
    <x v="1"/>
    <x v="1"/>
    <s v="TWh"/>
    <n v="0"/>
  </r>
  <r>
    <x v="3"/>
    <s v="EZCY"/>
    <x v="0"/>
    <x v="4"/>
    <n v="100"/>
    <x v="2"/>
    <x v="1"/>
    <x v="1"/>
    <s v="TWh"/>
    <n v="1.9438344794743199"/>
  </r>
  <r>
    <x v="8"/>
    <s v="EZDE"/>
    <x v="0"/>
    <x v="4"/>
    <n v="100"/>
    <x v="2"/>
    <x v="1"/>
    <x v="1"/>
    <s v="TWh"/>
    <n v="0"/>
  </r>
  <r>
    <x v="4"/>
    <s v="EZDK"/>
    <x v="0"/>
    <x v="4"/>
    <n v="100"/>
    <x v="2"/>
    <x v="1"/>
    <x v="1"/>
    <s v="TWh"/>
    <n v="0"/>
  </r>
  <r>
    <x v="5"/>
    <s v="EZEE"/>
    <x v="0"/>
    <x v="4"/>
    <n v="100"/>
    <x v="2"/>
    <x v="1"/>
    <x v="1"/>
    <s v="TWh"/>
    <n v="0"/>
  </r>
  <r>
    <x v="9"/>
    <s v="EZGR"/>
    <x v="0"/>
    <x v="4"/>
    <n v="100"/>
    <x v="2"/>
    <x v="1"/>
    <x v="1"/>
    <s v="TWh"/>
    <n v="15.010106944808493"/>
  </r>
  <r>
    <x v="19"/>
    <s v="EZES"/>
    <x v="0"/>
    <x v="4"/>
    <n v="100"/>
    <x v="2"/>
    <x v="1"/>
    <x v="1"/>
    <s v="TWh"/>
    <n v="9.1762076468478426"/>
  </r>
  <r>
    <x v="6"/>
    <s v="EZFI"/>
    <x v="0"/>
    <x v="4"/>
    <n v="100"/>
    <x v="2"/>
    <x v="1"/>
    <x v="1"/>
    <s v="TWh"/>
    <n v="0"/>
  </r>
  <r>
    <x v="7"/>
    <s v="EZFR"/>
    <x v="0"/>
    <x v="4"/>
    <n v="100"/>
    <x v="2"/>
    <x v="1"/>
    <x v="1"/>
    <s v="TWh"/>
    <n v="0"/>
  </r>
  <r>
    <x v="2"/>
    <s v="EZHR"/>
    <x v="0"/>
    <x v="4"/>
    <n v="100"/>
    <x v="2"/>
    <x v="1"/>
    <x v="1"/>
    <s v="TWh"/>
    <n v="19.46879790944061"/>
  </r>
  <r>
    <x v="10"/>
    <s v="EZIR"/>
    <x v="0"/>
    <x v="4"/>
    <n v="100"/>
    <x v="2"/>
    <x v="1"/>
    <x v="1"/>
    <s v="TWh"/>
    <n v="0"/>
  </r>
  <r>
    <x v="11"/>
    <s v="EZIT"/>
    <x v="0"/>
    <x v="4"/>
    <n v="100"/>
    <x v="2"/>
    <x v="1"/>
    <x v="1"/>
    <s v="TWh"/>
    <n v="53.681186314633848"/>
  </r>
  <r>
    <x v="13"/>
    <s v="EZLT"/>
    <x v="0"/>
    <x v="4"/>
    <n v="100"/>
    <x v="2"/>
    <x v="1"/>
    <x v="1"/>
    <s v="TWh"/>
    <n v="0"/>
  </r>
  <r>
    <x v="12"/>
    <s v="EZLV"/>
    <x v="0"/>
    <x v="4"/>
    <n v="100"/>
    <x v="2"/>
    <x v="1"/>
    <x v="1"/>
    <s v="TWh"/>
    <n v="0"/>
  </r>
  <r>
    <x v="14"/>
    <s v="EZMT"/>
    <x v="0"/>
    <x v="4"/>
    <n v="100"/>
    <x v="2"/>
    <x v="1"/>
    <x v="1"/>
    <s v="TWh"/>
    <n v="0"/>
  </r>
  <r>
    <x v="15"/>
    <s v="EZNL"/>
    <x v="0"/>
    <x v="4"/>
    <n v="100"/>
    <x v="2"/>
    <x v="1"/>
    <x v="1"/>
    <s v="TWh"/>
    <n v="0"/>
  </r>
  <r>
    <x v="16"/>
    <s v="EZPL"/>
    <x v="0"/>
    <x v="4"/>
    <n v="100"/>
    <x v="2"/>
    <x v="1"/>
    <x v="1"/>
    <s v="TWh"/>
    <n v="0"/>
  </r>
  <r>
    <x v="17"/>
    <s v="EZPT"/>
    <x v="0"/>
    <x v="4"/>
    <n v="100"/>
    <x v="2"/>
    <x v="1"/>
    <x v="1"/>
    <s v="TWh"/>
    <n v="0"/>
  </r>
  <r>
    <x v="18"/>
    <s v="EZRO"/>
    <x v="0"/>
    <x v="4"/>
    <n v="100"/>
    <x v="2"/>
    <x v="1"/>
    <x v="1"/>
    <s v="TWh"/>
    <n v="0"/>
  </r>
  <r>
    <x v="20"/>
    <s v="EZSE"/>
    <x v="0"/>
    <x v="4"/>
    <n v="100"/>
    <x v="2"/>
    <x v="1"/>
    <x v="1"/>
    <s v="TWh"/>
    <n v="0"/>
  </r>
  <r>
    <x v="21"/>
    <s v="EZUK"/>
    <x v="0"/>
    <x v="4"/>
    <n v="100"/>
    <x v="2"/>
    <x v="1"/>
    <x v="1"/>
    <s v="TWh"/>
    <n v="0"/>
  </r>
  <r>
    <x v="0"/>
    <s v="EZBE"/>
    <x v="0"/>
    <x v="5"/>
    <n v="100"/>
    <x v="2"/>
    <x v="1"/>
    <x v="1"/>
    <s v="TWh"/>
    <n v="0"/>
  </r>
  <r>
    <x v="1"/>
    <s v="EZBG"/>
    <x v="0"/>
    <x v="5"/>
    <n v="100"/>
    <x v="2"/>
    <x v="1"/>
    <x v="1"/>
    <s v="TWh"/>
    <n v="0"/>
  </r>
  <r>
    <x v="3"/>
    <s v="EZCY"/>
    <x v="0"/>
    <x v="5"/>
    <n v="100"/>
    <x v="2"/>
    <x v="1"/>
    <x v="1"/>
    <s v="TWh"/>
    <n v="2.0010060818117998"/>
  </r>
  <r>
    <x v="8"/>
    <s v="EZDE"/>
    <x v="0"/>
    <x v="5"/>
    <n v="100"/>
    <x v="2"/>
    <x v="1"/>
    <x v="1"/>
    <s v="TWh"/>
    <n v="0"/>
  </r>
  <r>
    <x v="4"/>
    <s v="EZDK"/>
    <x v="0"/>
    <x v="5"/>
    <n v="100"/>
    <x v="2"/>
    <x v="1"/>
    <x v="1"/>
    <s v="TWh"/>
    <n v="0"/>
  </r>
  <r>
    <x v="5"/>
    <s v="EZEE"/>
    <x v="0"/>
    <x v="5"/>
    <n v="100"/>
    <x v="2"/>
    <x v="1"/>
    <x v="1"/>
    <s v="TWh"/>
    <n v="0"/>
  </r>
  <r>
    <x v="9"/>
    <s v="EZGR"/>
    <x v="0"/>
    <x v="5"/>
    <n v="100"/>
    <x v="2"/>
    <x v="1"/>
    <x v="1"/>
    <s v="TWh"/>
    <n v="23.902963285578299"/>
  </r>
  <r>
    <x v="19"/>
    <s v="EZES"/>
    <x v="0"/>
    <x v="5"/>
    <n v="100"/>
    <x v="2"/>
    <x v="1"/>
    <x v="1"/>
    <s v="TWh"/>
    <n v="12.988196848677491"/>
  </r>
  <r>
    <x v="6"/>
    <s v="EZFI"/>
    <x v="0"/>
    <x v="5"/>
    <n v="100"/>
    <x v="2"/>
    <x v="1"/>
    <x v="1"/>
    <s v="TWh"/>
    <n v="0"/>
  </r>
  <r>
    <x v="7"/>
    <s v="EZFR"/>
    <x v="0"/>
    <x v="5"/>
    <n v="100"/>
    <x v="2"/>
    <x v="1"/>
    <x v="1"/>
    <s v="TWh"/>
    <n v="0"/>
  </r>
  <r>
    <x v="2"/>
    <s v="EZHR"/>
    <x v="0"/>
    <x v="5"/>
    <n v="100"/>
    <x v="2"/>
    <x v="1"/>
    <x v="1"/>
    <s v="TWh"/>
    <n v="41.214056374835728"/>
  </r>
  <r>
    <x v="10"/>
    <s v="EZIR"/>
    <x v="0"/>
    <x v="5"/>
    <n v="100"/>
    <x v="2"/>
    <x v="1"/>
    <x v="1"/>
    <s v="TWh"/>
    <n v="0"/>
  </r>
  <r>
    <x v="11"/>
    <s v="EZIT"/>
    <x v="0"/>
    <x v="5"/>
    <n v="100"/>
    <x v="2"/>
    <x v="1"/>
    <x v="1"/>
    <s v="TWh"/>
    <n v="35.4906481312998"/>
  </r>
  <r>
    <x v="13"/>
    <s v="EZLT"/>
    <x v="0"/>
    <x v="5"/>
    <n v="100"/>
    <x v="2"/>
    <x v="1"/>
    <x v="1"/>
    <s v="TWh"/>
    <n v="0"/>
  </r>
  <r>
    <x v="12"/>
    <s v="EZLV"/>
    <x v="0"/>
    <x v="5"/>
    <n v="100"/>
    <x v="2"/>
    <x v="1"/>
    <x v="1"/>
    <s v="TWh"/>
    <n v="0"/>
  </r>
  <r>
    <x v="14"/>
    <s v="EZMT"/>
    <x v="0"/>
    <x v="5"/>
    <n v="100"/>
    <x v="2"/>
    <x v="1"/>
    <x v="1"/>
    <s v="TWh"/>
    <n v="0"/>
  </r>
  <r>
    <x v="15"/>
    <s v="EZNL"/>
    <x v="0"/>
    <x v="5"/>
    <n v="100"/>
    <x v="2"/>
    <x v="1"/>
    <x v="1"/>
    <s v="TWh"/>
    <n v="0"/>
  </r>
  <r>
    <x v="16"/>
    <s v="EZPL"/>
    <x v="0"/>
    <x v="5"/>
    <n v="100"/>
    <x v="2"/>
    <x v="1"/>
    <x v="1"/>
    <s v="TWh"/>
    <n v="0"/>
  </r>
  <r>
    <x v="17"/>
    <s v="EZPT"/>
    <x v="0"/>
    <x v="5"/>
    <n v="100"/>
    <x v="2"/>
    <x v="1"/>
    <x v="1"/>
    <s v="TWh"/>
    <n v="0"/>
  </r>
  <r>
    <x v="18"/>
    <s v="EZRO"/>
    <x v="0"/>
    <x v="5"/>
    <n v="100"/>
    <x v="2"/>
    <x v="1"/>
    <x v="1"/>
    <s v="TWh"/>
    <n v="0"/>
  </r>
  <r>
    <x v="20"/>
    <s v="EZSE"/>
    <x v="0"/>
    <x v="5"/>
    <n v="100"/>
    <x v="2"/>
    <x v="1"/>
    <x v="1"/>
    <s v="TWh"/>
    <n v="0"/>
  </r>
  <r>
    <x v="21"/>
    <s v="EZUK"/>
    <x v="0"/>
    <x v="5"/>
    <n v="100"/>
    <x v="2"/>
    <x v="1"/>
    <x v="1"/>
    <s v="TWh"/>
    <n v="0"/>
  </r>
  <r>
    <x v="0"/>
    <s v="EZBE"/>
    <x v="0"/>
    <x v="6"/>
    <n v="100"/>
    <x v="2"/>
    <x v="1"/>
    <x v="1"/>
    <s v="TWh"/>
    <n v="0"/>
  </r>
  <r>
    <x v="1"/>
    <s v="EZBG"/>
    <x v="0"/>
    <x v="6"/>
    <n v="100"/>
    <x v="2"/>
    <x v="1"/>
    <x v="1"/>
    <s v="TWh"/>
    <n v="0"/>
  </r>
  <r>
    <x v="3"/>
    <s v="EZCY"/>
    <x v="0"/>
    <x v="6"/>
    <n v="100"/>
    <x v="2"/>
    <x v="1"/>
    <x v="1"/>
    <s v="TWh"/>
    <n v="2.17252088882424"/>
  </r>
  <r>
    <x v="8"/>
    <s v="EZDE"/>
    <x v="0"/>
    <x v="6"/>
    <n v="100"/>
    <x v="2"/>
    <x v="1"/>
    <x v="1"/>
    <s v="TWh"/>
    <n v="0"/>
  </r>
  <r>
    <x v="4"/>
    <s v="EZDK"/>
    <x v="0"/>
    <x v="6"/>
    <n v="100"/>
    <x v="2"/>
    <x v="1"/>
    <x v="1"/>
    <s v="TWh"/>
    <n v="0"/>
  </r>
  <r>
    <x v="5"/>
    <s v="EZEE"/>
    <x v="0"/>
    <x v="6"/>
    <n v="100"/>
    <x v="2"/>
    <x v="1"/>
    <x v="1"/>
    <s v="TWh"/>
    <n v="0"/>
  </r>
  <r>
    <x v="9"/>
    <s v="EZGR"/>
    <x v="0"/>
    <x v="6"/>
    <n v="100"/>
    <x v="2"/>
    <x v="1"/>
    <x v="1"/>
    <s v="TWh"/>
    <n v="42.331034980468708"/>
  </r>
  <r>
    <x v="19"/>
    <s v="EZES"/>
    <x v="0"/>
    <x v="6"/>
    <n v="100"/>
    <x v="2"/>
    <x v="1"/>
    <x v="1"/>
    <s v="TWh"/>
    <n v="19.142565691430583"/>
  </r>
  <r>
    <x v="6"/>
    <s v="EZFI"/>
    <x v="0"/>
    <x v="6"/>
    <n v="100"/>
    <x v="2"/>
    <x v="1"/>
    <x v="1"/>
    <s v="TWh"/>
    <n v="0"/>
  </r>
  <r>
    <x v="7"/>
    <s v="EZFR"/>
    <x v="0"/>
    <x v="6"/>
    <n v="100"/>
    <x v="2"/>
    <x v="1"/>
    <x v="1"/>
    <s v="TWh"/>
    <n v="0"/>
  </r>
  <r>
    <x v="2"/>
    <s v="EZHR"/>
    <x v="0"/>
    <x v="6"/>
    <n v="100"/>
    <x v="2"/>
    <x v="1"/>
    <x v="1"/>
    <s v="TWh"/>
    <n v="41.125046401303486"/>
  </r>
  <r>
    <x v="10"/>
    <s v="EZIR"/>
    <x v="0"/>
    <x v="6"/>
    <n v="100"/>
    <x v="2"/>
    <x v="1"/>
    <x v="1"/>
    <s v="TWh"/>
    <n v="0"/>
  </r>
  <r>
    <x v="11"/>
    <s v="EZIT"/>
    <x v="0"/>
    <x v="6"/>
    <n v="100"/>
    <x v="2"/>
    <x v="1"/>
    <x v="1"/>
    <s v="TWh"/>
    <n v="44.554929308525743"/>
  </r>
  <r>
    <x v="13"/>
    <s v="EZLT"/>
    <x v="0"/>
    <x v="6"/>
    <n v="100"/>
    <x v="2"/>
    <x v="1"/>
    <x v="1"/>
    <s v="TWh"/>
    <n v="0"/>
  </r>
  <r>
    <x v="12"/>
    <s v="EZLV"/>
    <x v="0"/>
    <x v="6"/>
    <n v="100"/>
    <x v="2"/>
    <x v="1"/>
    <x v="1"/>
    <s v="TWh"/>
    <n v="0"/>
  </r>
  <r>
    <x v="14"/>
    <s v="EZMT"/>
    <x v="0"/>
    <x v="6"/>
    <n v="100"/>
    <x v="2"/>
    <x v="1"/>
    <x v="1"/>
    <s v="TWh"/>
    <n v="0"/>
  </r>
  <r>
    <x v="15"/>
    <s v="EZNL"/>
    <x v="0"/>
    <x v="6"/>
    <n v="100"/>
    <x v="2"/>
    <x v="1"/>
    <x v="1"/>
    <s v="TWh"/>
    <n v="0"/>
  </r>
  <r>
    <x v="16"/>
    <s v="EZPL"/>
    <x v="0"/>
    <x v="6"/>
    <n v="100"/>
    <x v="2"/>
    <x v="1"/>
    <x v="1"/>
    <s v="TWh"/>
    <n v="0"/>
  </r>
  <r>
    <x v="17"/>
    <s v="EZPT"/>
    <x v="0"/>
    <x v="6"/>
    <n v="100"/>
    <x v="2"/>
    <x v="1"/>
    <x v="1"/>
    <s v="TWh"/>
    <n v="0"/>
  </r>
  <r>
    <x v="18"/>
    <s v="EZRO"/>
    <x v="0"/>
    <x v="6"/>
    <n v="100"/>
    <x v="2"/>
    <x v="1"/>
    <x v="1"/>
    <s v="TWh"/>
    <n v="0"/>
  </r>
  <r>
    <x v="20"/>
    <s v="EZSE"/>
    <x v="0"/>
    <x v="6"/>
    <n v="100"/>
    <x v="2"/>
    <x v="1"/>
    <x v="1"/>
    <s v="TWh"/>
    <n v="0"/>
  </r>
  <r>
    <x v="21"/>
    <s v="EZUK"/>
    <x v="0"/>
    <x v="6"/>
    <n v="100"/>
    <x v="2"/>
    <x v="1"/>
    <x v="1"/>
    <s v="TWh"/>
    <n v="0"/>
  </r>
  <r>
    <x v="0"/>
    <s v="EZBE"/>
    <x v="0"/>
    <x v="0"/>
    <n v="100"/>
    <x v="2"/>
    <x v="1"/>
    <x v="1"/>
    <s v="TWh"/>
    <n v="0"/>
  </r>
  <r>
    <x v="1"/>
    <s v="EZBG"/>
    <x v="0"/>
    <x v="0"/>
    <n v="100"/>
    <x v="2"/>
    <x v="1"/>
    <x v="1"/>
    <s v="TWh"/>
    <n v="0"/>
  </r>
  <r>
    <x v="3"/>
    <s v="EZCY"/>
    <x v="0"/>
    <x v="0"/>
    <n v="100"/>
    <x v="2"/>
    <x v="1"/>
    <x v="1"/>
    <s v="TWh"/>
    <n v="0"/>
  </r>
  <r>
    <x v="8"/>
    <s v="EZDE"/>
    <x v="0"/>
    <x v="0"/>
    <n v="100"/>
    <x v="2"/>
    <x v="1"/>
    <x v="1"/>
    <s v="TWh"/>
    <n v="0"/>
  </r>
  <r>
    <x v="4"/>
    <s v="EZDK"/>
    <x v="0"/>
    <x v="0"/>
    <n v="100"/>
    <x v="2"/>
    <x v="1"/>
    <x v="1"/>
    <s v="TWh"/>
    <n v="0"/>
  </r>
  <r>
    <x v="5"/>
    <s v="EZEE"/>
    <x v="0"/>
    <x v="0"/>
    <n v="100"/>
    <x v="2"/>
    <x v="1"/>
    <x v="1"/>
    <s v="TWh"/>
    <n v="0"/>
  </r>
  <r>
    <x v="9"/>
    <s v="EZGR"/>
    <x v="0"/>
    <x v="0"/>
    <n v="100"/>
    <x v="2"/>
    <x v="1"/>
    <x v="1"/>
    <s v="TWh"/>
    <n v="2.6499959296650004E-3"/>
  </r>
  <r>
    <x v="19"/>
    <s v="EZES"/>
    <x v="0"/>
    <x v="0"/>
    <n v="100"/>
    <x v="2"/>
    <x v="1"/>
    <x v="1"/>
    <s v="TWh"/>
    <n v="3.9874364035875E-2"/>
  </r>
  <r>
    <x v="6"/>
    <s v="EZFI"/>
    <x v="0"/>
    <x v="0"/>
    <n v="100"/>
    <x v="2"/>
    <x v="1"/>
    <x v="1"/>
    <s v="TWh"/>
    <n v="0"/>
  </r>
  <r>
    <x v="7"/>
    <s v="EZFR"/>
    <x v="0"/>
    <x v="0"/>
    <n v="100"/>
    <x v="2"/>
    <x v="1"/>
    <x v="1"/>
    <s v="TWh"/>
    <n v="0"/>
  </r>
  <r>
    <x v="2"/>
    <s v="EZHR"/>
    <x v="0"/>
    <x v="0"/>
    <n v="100"/>
    <x v="2"/>
    <x v="1"/>
    <x v="1"/>
    <s v="TWh"/>
    <n v="0.59746420590129012"/>
  </r>
  <r>
    <x v="10"/>
    <s v="EZIR"/>
    <x v="0"/>
    <x v="0"/>
    <n v="100"/>
    <x v="2"/>
    <x v="1"/>
    <x v="1"/>
    <s v="TWh"/>
    <n v="0"/>
  </r>
  <r>
    <x v="11"/>
    <s v="EZIT"/>
    <x v="0"/>
    <x v="0"/>
    <n v="100"/>
    <x v="2"/>
    <x v="1"/>
    <x v="1"/>
    <s v="TWh"/>
    <n v="2.0205385028421752"/>
  </r>
  <r>
    <x v="13"/>
    <s v="EZLT"/>
    <x v="0"/>
    <x v="0"/>
    <n v="100"/>
    <x v="2"/>
    <x v="1"/>
    <x v="1"/>
    <s v="TWh"/>
    <n v="0"/>
  </r>
  <r>
    <x v="12"/>
    <s v="EZLV"/>
    <x v="0"/>
    <x v="0"/>
    <n v="100"/>
    <x v="2"/>
    <x v="1"/>
    <x v="1"/>
    <s v="TWh"/>
    <n v="0"/>
  </r>
  <r>
    <x v="14"/>
    <s v="EZMT"/>
    <x v="0"/>
    <x v="0"/>
    <n v="100"/>
    <x v="2"/>
    <x v="1"/>
    <x v="1"/>
    <s v="TWh"/>
    <n v="0"/>
  </r>
  <r>
    <x v="15"/>
    <s v="EZNL"/>
    <x v="0"/>
    <x v="0"/>
    <n v="100"/>
    <x v="2"/>
    <x v="1"/>
    <x v="1"/>
    <s v="TWh"/>
    <n v="0"/>
  </r>
  <r>
    <x v="16"/>
    <s v="EZPL"/>
    <x v="0"/>
    <x v="0"/>
    <n v="100"/>
    <x v="2"/>
    <x v="1"/>
    <x v="1"/>
    <s v="TWh"/>
    <n v="0"/>
  </r>
  <r>
    <x v="17"/>
    <s v="EZPT"/>
    <x v="0"/>
    <x v="0"/>
    <n v="100"/>
    <x v="2"/>
    <x v="1"/>
    <x v="1"/>
    <s v="TWh"/>
    <n v="0"/>
  </r>
  <r>
    <x v="18"/>
    <s v="EZRO"/>
    <x v="0"/>
    <x v="0"/>
    <n v="100"/>
    <x v="2"/>
    <x v="1"/>
    <x v="1"/>
    <s v="TWh"/>
    <n v="0"/>
  </r>
  <r>
    <x v="20"/>
    <s v="EZSE"/>
    <x v="0"/>
    <x v="0"/>
    <n v="100"/>
    <x v="2"/>
    <x v="1"/>
    <x v="1"/>
    <s v="TWh"/>
    <n v="0"/>
  </r>
  <r>
    <x v="21"/>
    <s v="EZUK"/>
    <x v="0"/>
    <x v="0"/>
    <n v="100"/>
    <x v="2"/>
    <x v="1"/>
    <x v="1"/>
    <s v="TWh"/>
    <n v="0"/>
  </r>
  <r>
    <x v="0"/>
    <s v="EZBE"/>
    <x v="0"/>
    <x v="1"/>
    <n v="100"/>
    <x v="2"/>
    <x v="1"/>
    <x v="1"/>
    <s v="TWh"/>
    <n v="0"/>
  </r>
  <r>
    <x v="1"/>
    <s v="EZBG"/>
    <x v="0"/>
    <x v="1"/>
    <n v="100"/>
    <x v="2"/>
    <x v="1"/>
    <x v="1"/>
    <s v="TWh"/>
    <n v="0"/>
  </r>
  <r>
    <x v="3"/>
    <s v="EZCY"/>
    <x v="0"/>
    <x v="1"/>
    <n v="100"/>
    <x v="2"/>
    <x v="1"/>
    <x v="1"/>
    <s v="TWh"/>
    <n v="0"/>
  </r>
  <r>
    <x v="8"/>
    <s v="EZDE"/>
    <x v="0"/>
    <x v="1"/>
    <n v="100"/>
    <x v="2"/>
    <x v="1"/>
    <x v="1"/>
    <s v="TWh"/>
    <n v="0"/>
  </r>
  <r>
    <x v="4"/>
    <s v="EZDK"/>
    <x v="0"/>
    <x v="1"/>
    <n v="100"/>
    <x v="2"/>
    <x v="1"/>
    <x v="1"/>
    <s v="TWh"/>
    <n v="0"/>
  </r>
  <r>
    <x v="5"/>
    <s v="EZEE"/>
    <x v="0"/>
    <x v="1"/>
    <n v="100"/>
    <x v="2"/>
    <x v="1"/>
    <x v="1"/>
    <s v="TWh"/>
    <n v="0"/>
  </r>
  <r>
    <x v="9"/>
    <s v="EZGR"/>
    <x v="0"/>
    <x v="1"/>
    <n v="100"/>
    <x v="2"/>
    <x v="1"/>
    <x v="1"/>
    <s v="TWh"/>
    <n v="1.0599983718660002E-2"/>
  </r>
  <r>
    <x v="19"/>
    <s v="EZES"/>
    <x v="0"/>
    <x v="1"/>
    <n v="100"/>
    <x v="2"/>
    <x v="1"/>
    <x v="1"/>
    <s v="TWh"/>
    <n v="0.33334968333991499"/>
  </r>
  <r>
    <x v="6"/>
    <s v="EZFI"/>
    <x v="0"/>
    <x v="1"/>
    <n v="100"/>
    <x v="2"/>
    <x v="1"/>
    <x v="1"/>
    <s v="TWh"/>
    <n v="0"/>
  </r>
  <r>
    <x v="7"/>
    <s v="EZFR"/>
    <x v="0"/>
    <x v="1"/>
    <n v="100"/>
    <x v="2"/>
    <x v="1"/>
    <x v="1"/>
    <s v="TWh"/>
    <n v="0"/>
  </r>
  <r>
    <x v="2"/>
    <s v="EZHR"/>
    <x v="0"/>
    <x v="1"/>
    <n v="100"/>
    <x v="2"/>
    <x v="1"/>
    <x v="1"/>
    <s v="TWh"/>
    <n v="27.611381515581044"/>
  </r>
  <r>
    <x v="10"/>
    <s v="EZIR"/>
    <x v="0"/>
    <x v="1"/>
    <n v="100"/>
    <x v="2"/>
    <x v="1"/>
    <x v="1"/>
    <s v="TWh"/>
    <n v="0"/>
  </r>
  <r>
    <x v="11"/>
    <s v="EZIT"/>
    <x v="0"/>
    <x v="1"/>
    <n v="100"/>
    <x v="2"/>
    <x v="1"/>
    <x v="1"/>
    <s v="TWh"/>
    <n v="13.356423530524797"/>
  </r>
  <r>
    <x v="13"/>
    <s v="EZLT"/>
    <x v="0"/>
    <x v="1"/>
    <n v="100"/>
    <x v="2"/>
    <x v="1"/>
    <x v="1"/>
    <s v="TWh"/>
    <n v="0"/>
  </r>
  <r>
    <x v="12"/>
    <s v="EZLV"/>
    <x v="0"/>
    <x v="1"/>
    <n v="100"/>
    <x v="2"/>
    <x v="1"/>
    <x v="1"/>
    <s v="TWh"/>
    <n v="0"/>
  </r>
  <r>
    <x v="14"/>
    <s v="EZMT"/>
    <x v="0"/>
    <x v="1"/>
    <n v="100"/>
    <x v="2"/>
    <x v="1"/>
    <x v="1"/>
    <s v="TWh"/>
    <n v="0"/>
  </r>
  <r>
    <x v="15"/>
    <s v="EZNL"/>
    <x v="0"/>
    <x v="1"/>
    <n v="100"/>
    <x v="2"/>
    <x v="1"/>
    <x v="1"/>
    <s v="TWh"/>
    <n v="0"/>
  </r>
  <r>
    <x v="16"/>
    <s v="EZPL"/>
    <x v="0"/>
    <x v="1"/>
    <n v="100"/>
    <x v="2"/>
    <x v="1"/>
    <x v="1"/>
    <s v="TWh"/>
    <n v="0"/>
  </r>
  <r>
    <x v="17"/>
    <s v="EZPT"/>
    <x v="0"/>
    <x v="1"/>
    <n v="100"/>
    <x v="2"/>
    <x v="1"/>
    <x v="1"/>
    <s v="TWh"/>
    <n v="0"/>
  </r>
  <r>
    <x v="18"/>
    <s v="EZRO"/>
    <x v="0"/>
    <x v="1"/>
    <n v="100"/>
    <x v="2"/>
    <x v="1"/>
    <x v="1"/>
    <s v="TWh"/>
    <n v="0"/>
  </r>
  <r>
    <x v="20"/>
    <s v="EZSE"/>
    <x v="0"/>
    <x v="1"/>
    <n v="100"/>
    <x v="2"/>
    <x v="1"/>
    <x v="1"/>
    <s v="TWh"/>
    <n v="0"/>
  </r>
  <r>
    <x v="21"/>
    <s v="EZUK"/>
    <x v="0"/>
    <x v="1"/>
    <n v="100"/>
    <x v="2"/>
    <x v="1"/>
    <x v="1"/>
    <s v="TWh"/>
    <n v="0"/>
  </r>
  <r>
    <x v="0"/>
    <s v="EZBE"/>
    <x v="0"/>
    <x v="7"/>
    <n v="100"/>
    <x v="2"/>
    <x v="1"/>
    <x v="1"/>
    <s v="TWh"/>
    <n v="0"/>
  </r>
  <r>
    <x v="1"/>
    <s v="EZBG"/>
    <x v="0"/>
    <x v="7"/>
    <n v="100"/>
    <x v="2"/>
    <x v="1"/>
    <x v="1"/>
    <s v="TWh"/>
    <n v="0"/>
  </r>
  <r>
    <x v="3"/>
    <s v="EZCY"/>
    <x v="0"/>
    <x v="7"/>
    <n v="100"/>
    <x v="2"/>
    <x v="1"/>
    <x v="1"/>
    <s v="TWh"/>
    <n v="39.800963827275659"/>
  </r>
  <r>
    <x v="8"/>
    <s v="EZDE"/>
    <x v="0"/>
    <x v="7"/>
    <n v="100"/>
    <x v="2"/>
    <x v="1"/>
    <x v="1"/>
    <s v="TWh"/>
    <n v="0"/>
  </r>
  <r>
    <x v="4"/>
    <s v="EZDK"/>
    <x v="0"/>
    <x v="7"/>
    <n v="100"/>
    <x v="2"/>
    <x v="1"/>
    <x v="1"/>
    <s v="TWh"/>
    <n v="0"/>
  </r>
  <r>
    <x v="5"/>
    <s v="EZEE"/>
    <x v="0"/>
    <x v="7"/>
    <n v="100"/>
    <x v="2"/>
    <x v="1"/>
    <x v="1"/>
    <s v="TWh"/>
    <n v="0"/>
  </r>
  <r>
    <x v="9"/>
    <s v="EZGR"/>
    <x v="0"/>
    <x v="7"/>
    <n v="100"/>
    <x v="2"/>
    <x v="1"/>
    <x v="1"/>
    <s v="TWh"/>
    <n v="76.510682481287859"/>
  </r>
  <r>
    <x v="19"/>
    <s v="EZES"/>
    <x v="0"/>
    <x v="7"/>
    <n v="100"/>
    <x v="2"/>
    <x v="1"/>
    <x v="1"/>
    <s v="TWh"/>
    <n v="89.694989436858663"/>
  </r>
  <r>
    <x v="6"/>
    <s v="EZFI"/>
    <x v="0"/>
    <x v="7"/>
    <n v="100"/>
    <x v="2"/>
    <x v="1"/>
    <x v="1"/>
    <s v="TWh"/>
    <n v="0"/>
  </r>
  <r>
    <x v="7"/>
    <s v="EZFR"/>
    <x v="0"/>
    <x v="7"/>
    <n v="100"/>
    <x v="2"/>
    <x v="1"/>
    <x v="1"/>
    <s v="TWh"/>
    <n v="0"/>
  </r>
  <r>
    <x v="2"/>
    <s v="EZHR"/>
    <x v="0"/>
    <x v="7"/>
    <n v="100"/>
    <x v="2"/>
    <x v="1"/>
    <x v="1"/>
    <s v="TWh"/>
    <n v="64.599293119694579"/>
  </r>
  <r>
    <x v="10"/>
    <s v="EZIR"/>
    <x v="0"/>
    <x v="7"/>
    <n v="100"/>
    <x v="2"/>
    <x v="1"/>
    <x v="1"/>
    <s v="TWh"/>
    <n v="0"/>
  </r>
  <r>
    <x v="11"/>
    <s v="EZIT"/>
    <x v="0"/>
    <x v="7"/>
    <n v="100"/>
    <x v="2"/>
    <x v="1"/>
    <x v="1"/>
    <s v="TWh"/>
    <n v="208.09965563231489"/>
  </r>
  <r>
    <x v="13"/>
    <s v="EZLT"/>
    <x v="0"/>
    <x v="7"/>
    <n v="100"/>
    <x v="2"/>
    <x v="1"/>
    <x v="1"/>
    <s v="TWh"/>
    <n v="0"/>
  </r>
  <r>
    <x v="12"/>
    <s v="EZLV"/>
    <x v="0"/>
    <x v="7"/>
    <n v="100"/>
    <x v="2"/>
    <x v="1"/>
    <x v="1"/>
    <s v="TWh"/>
    <n v="0"/>
  </r>
  <r>
    <x v="14"/>
    <s v="EZMT"/>
    <x v="0"/>
    <x v="7"/>
    <n v="100"/>
    <x v="2"/>
    <x v="1"/>
    <x v="1"/>
    <s v="TWh"/>
    <n v="0"/>
  </r>
  <r>
    <x v="15"/>
    <s v="EZNL"/>
    <x v="0"/>
    <x v="7"/>
    <n v="100"/>
    <x v="2"/>
    <x v="1"/>
    <x v="1"/>
    <s v="TWh"/>
    <n v="0"/>
  </r>
  <r>
    <x v="16"/>
    <s v="EZPL"/>
    <x v="0"/>
    <x v="7"/>
    <n v="100"/>
    <x v="2"/>
    <x v="1"/>
    <x v="1"/>
    <s v="TWh"/>
    <n v="0"/>
  </r>
  <r>
    <x v="17"/>
    <s v="EZPT"/>
    <x v="0"/>
    <x v="7"/>
    <n v="100"/>
    <x v="2"/>
    <x v="1"/>
    <x v="1"/>
    <s v="TWh"/>
    <n v="0"/>
  </r>
  <r>
    <x v="18"/>
    <s v="EZRO"/>
    <x v="0"/>
    <x v="7"/>
    <n v="100"/>
    <x v="2"/>
    <x v="1"/>
    <x v="1"/>
    <s v="TWh"/>
    <n v="0"/>
  </r>
  <r>
    <x v="20"/>
    <s v="EZSE"/>
    <x v="0"/>
    <x v="7"/>
    <n v="100"/>
    <x v="2"/>
    <x v="1"/>
    <x v="1"/>
    <s v="TWh"/>
    <n v="0"/>
  </r>
  <r>
    <x v="21"/>
    <s v="EZUK"/>
    <x v="0"/>
    <x v="7"/>
    <n v="100"/>
    <x v="2"/>
    <x v="1"/>
    <x v="1"/>
    <s v="TWh"/>
    <n v="0"/>
  </r>
  <r>
    <x v="0"/>
    <s v="EZBE"/>
    <x v="0"/>
    <x v="2"/>
    <n v="100"/>
    <x v="2"/>
    <x v="1"/>
    <x v="1"/>
    <s v="TWh"/>
    <n v="0"/>
  </r>
  <r>
    <x v="1"/>
    <s v="EZBG"/>
    <x v="0"/>
    <x v="2"/>
    <n v="100"/>
    <x v="2"/>
    <x v="1"/>
    <x v="1"/>
    <s v="TWh"/>
    <n v="0"/>
  </r>
  <r>
    <x v="3"/>
    <s v="EZCY"/>
    <x v="0"/>
    <x v="2"/>
    <n v="100"/>
    <x v="2"/>
    <x v="1"/>
    <x v="1"/>
    <s v="TWh"/>
    <n v="0"/>
  </r>
  <r>
    <x v="8"/>
    <s v="EZDE"/>
    <x v="0"/>
    <x v="2"/>
    <n v="100"/>
    <x v="2"/>
    <x v="1"/>
    <x v="1"/>
    <s v="TWh"/>
    <n v="0"/>
  </r>
  <r>
    <x v="4"/>
    <s v="EZDK"/>
    <x v="0"/>
    <x v="2"/>
    <n v="100"/>
    <x v="2"/>
    <x v="1"/>
    <x v="1"/>
    <s v="TWh"/>
    <n v="0"/>
  </r>
  <r>
    <x v="5"/>
    <s v="EZEE"/>
    <x v="0"/>
    <x v="2"/>
    <n v="100"/>
    <x v="2"/>
    <x v="1"/>
    <x v="1"/>
    <s v="TWh"/>
    <n v="0"/>
  </r>
  <r>
    <x v="9"/>
    <s v="EZGR"/>
    <x v="0"/>
    <x v="2"/>
    <n v="100"/>
    <x v="2"/>
    <x v="1"/>
    <x v="1"/>
    <s v="TWh"/>
    <n v="1.6217975089549803"/>
  </r>
  <r>
    <x v="19"/>
    <s v="EZES"/>
    <x v="0"/>
    <x v="2"/>
    <n v="100"/>
    <x v="2"/>
    <x v="1"/>
    <x v="1"/>
    <s v="TWh"/>
    <n v="7.0737121799642244"/>
  </r>
  <r>
    <x v="6"/>
    <s v="EZFI"/>
    <x v="0"/>
    <x v="2"/>
    <n v="100"/>
    <x v="2"/>
    <x v="1"/>
    <x v="1"/>
    <s v="TWh"/>
    <n v="0"/>
  </r>
  <r>
    <x v="7"/>
    <s v="EZFR"/>
    <x v="0"/>
    <x v="2"/>
    <n v="100"/>
    <x v="2"/>
    <x v="1"/>
    <x v="1"/>
    <s v="TWh"/>
    <n v="0"/>
  </r>
  <r>
    <x v="2"/>
    <s v="EZHR"/>
    <x v="0"/>
    <x v="2"/>
    <n v="100"/>
    <x v="2"/>
    <x v="1"/>
    <x v="1"/>
    <s v="TWh"/>
    <n v="23.106013677202956"/>
  </r>
  <r>
    <x v="10"/>
    <s v="EZIR"/>
    <x v="0"/>
    <x v="2"/>
    <n v="100"/>
    <x v="2"/>
    <x v="1"/>
    <x v="1"/>
    <s v="TWh"/>
    <n v="0"/>
  </r>
  <r>
    <x v="11"/>
    <s v="EZIT"/>
    <x v="0"/>
    <x v="2"/>
    <n v="100"/>
    <x v="2"/>
    <x v="1"/>
    <x v="1"/>
    <s v="TWh"/>
    <n v="15.72794759489355"/>
  </r>
  <r>
    <x v="13"/>
    <s v="EZLT"/>
    <x v="0"/>
    <x v="2"/>
    <n v="100"/>
    <x v="2"/>
    <x v="1"/>
    <x v="1"/>
    <s v="TWh"/>
    <n v="0"/>
  </r>
  <r>
    <x v="12"/>
    <s v="EZLV"/>
    <x v="0"/>
    <x v="2"/>
    <n v="100"/>
    <x v="2"/>
    <x v="1"/>
    <x v="1"/>
    <s v="TWh"/>
    <n v="0"/>
  </r>
  <r>
    <x v="14"/>
    <s v="EZMT"/>
    <x v="0"/>
    <x v="2"/>
    <n v="100"/>
    <x v="2"/>
    <x v="1"/>
    <x v="1"/>
    <s v="TWh"/>
    <n v="0"/>
  </r>
  <r>
    <x v="15"/>
    <s v="EZNL"/>
    <x v="0"/>
    <x v="2"/>
    <n v="100"/>
    <x v="2"/>
    <x v="1"/>
    <x v="1"/>
    <s v="TWh"/>
    <n v="0"/>
  </r>
  <r>
    <x v="16"/>
    <s v="EZPL"/>
    <x v="0"/>
    <x v="2"/>
    <n v="100"/>
    <x v="2"/>
    <x v="1"/>
    <x v="1"/>
    <s v="TWh"/>
    <n v="0"/>
  </r>
  <r>
    <x v="17"/>
    <s v="EZPT"/>
    <x v="0"/>
    <x v="2"/>
    <n v="100"/>
    <x v="2"/>
    <x v="1"/>
    <x v="1"/>
    <s v="TWh"/>
    <n v="0"/>
  </r>
  <r>
    <x v="18"/>
    <s v="EZRO"/>
    <x v="0"/>
    <x v="2"/>
    <n v="100"/>
    <x v="2"/>
    <x v="1"/>
    <x v="1"/>
    <s v="TWh"/>
    <n v="0"/>
  </r>
  <r>
    <x v="20"/>
    <s v="EZSE"/>
    <x v="0"/>
    <x v="2"/>
    <n v="100"/>
    <x v="2"/>
    <x v="1"/>
    <x v="1"/>
    <s v="TWh"/>
    <n v="0"/>
  </r>
  <r>
    <x v="21"/>
    <s v="EZUK"/>
    <x v="0"/>
    <x v="2"/>
    <n v="100"/>
    <x v="2"/>
    <x v="1"/>
    <x v="1"/>
    <s v="TWh"/>
    <n v="0"/>
  </r>
  <r>
    <x v="0"/>
    <s v="EZBE"/>
    <x v="0"/>
    <x v="4"/>
    <n v="100"/>
    <x v="2"/>
    <x v="2"/>
    <x v="1"/>
    <s v="TWh"/>
    <n v="6.3252001574999994"/>
  </r>
  <r>
    <x v="1"/>
    <s v="EZBG"/>
    <x v="0"/>
    <x v="4"/>
    <n v="100"/>
    <x v="2"/>
    <x v="2"/>
    <x v="1"/>
    <s v="TWh"/>
    <n v="19.83659076"/>
  </r>
  <r>
    <x v="3"/>
    <s v="EZCY"/>
    <x v="0"/>
    <x v="4"/>
    <n v="100"/>
    <x v="2"/>
    <x v="2"/>
    <x v="1"/>
    <s v="TWh"/>
    <n v="0.593939497766939"/>
  </r>
  <r>
    <x v="8"/>
    <s v="EZDE"/>
    <x v="0"/>
    <x v="4"/>
    <n v="100"/>
    <x v="2"/>
    <x v="2"/>
    <x v="1"/>
    <s v="TWh"/>
    <n v="97.169224983749999"/>
  </r>
  <r>
    <x v="4"/>
    <s v="EZDK"/>
    <x v="0"/>
    <x v="4"/>
    <n v="100"/>
    <x v="2"/>
    <x v="2"/>
    <x v="1"/>
    <s v="TWh"/>
    <n v="347.86803587999998"/>
  </r>
  <r>
    <x v="5"/>
    <s v="EZEE"/>
    <x v="0"/>
    <x v="4"/>
    <n v="100"/>
    <x v="2"/>
    <x v="2"/>
    <x v="1"/>
    <s v="TWh"/>
    <n v="70.561670899499987"/>
  </r>
  <r>
    <x v="9"/>
    <s v="EZGR"/>
    <x v="0"/>
    <x v="4"/>
    <n v="100"/>
    <x v="2"/>
    <x v="2"/>
    <x v="1"/>
    <s v="TWh"/>
    <n v="59.012590461827735"/>
  </r>
  <r>
    <x v="19"/>
    <s v="EZES"/>
    <x v="0"/>
    <x v="4"/>
    <n v="100"/>
    <x v="2"/>
    <x v="2"/>
    <x v="1"/>
    <s v="TWh"/>
    <n v="68.500375130304135"/>
  </r>
  <r>
    <x v="6"/>
    <s v="EZFI"/>
    <x v="0"/>
    <x v="4"/>
    <n v="100"/>
    <x v="2"/>
    <x v="2"/>
    <x v="1"/>
    <s v="TWh"/>
    <n v="382.95268691399997"/>
  </r>
  <r>
    <x v="7"/>
    <s v="EZFR"/>
    <x v="0"/>
    <x v="4"/>
    <n v="100"/>
    <x v="2"/>
    <x v="2"/>
    <x v="1"/>
    <s v="TWh"/>
    <n v="358.78362988499993"/>
  </r>
  <r>
    <x v="2"/>
    <s v="EZHR"/>
    <x v="0"/>
    <x v="4"/>
    <n v="100"/>
    <x v="2"/>
    <x v="2"/>
    <x v="1"/>
    <s v="TWh"/>
    <n v="14.650968923184239"/>
  </r>
  <r>
    <x v="10"/>
    <s v="EZIR"/>
    <x v="0"/>
    <x v="4"/>
    <n v="100"/>
    <x v="2"/>
    <x v="2"/>
    <x v="1"/>
    <s v="TWh"/>
    <n v="123.28416659999999"/>
  </r>
  <r>
    <x v="11"/>
    <s v="EZIT"/>
    <x v="0"/>
    <x v="4"/>
    <n v="100"/>
    <x v="2"/>
    <x v="2"/>
    <x v="1"/>
    <s v="TWh"/>
    <n v="121.08755850395968"/>
  </r>
  <r>
    <x v="13"/>
    <s v="EZLT"/>
    <x v="0"/>
    <x v="4"/>
    <n v="100"/>
    <x v="2"/>
    <x v="2"/>
    <x v="1"/>
    <s v="TWh"/>
    <n v="17.195557851"/>
  </r>
  <r>
    <x v="12"/>
    <s v="EZLV"/>
    <x v="0"/>
    <x v="4"/>
    <n v="100"/>
    <x v="2"/>
    <x v="2"/>
    <x v="1"/>
    <s v="TWh"/>
    <n v="103.99470792000001"/>
  </r>
  <r>
    <x v="14"/>
    <s v="EZMT"/>
    <x v="0"/>
    <x v="4"/>
    <n v="100"/>
    <x v="2"/>
    <x v="2"/>
    <x v="1"/>
    <s v="TWh"/>
    <n v="6.5047790625000004E-2"/>
  </r>
  <r>
    <x v="15"/>
    <s v="EZNL"/>
    <x v="0"/>
    <x v="4"/>
    <n v="100"/>
    <x v="2"/>
    <x v="2"/>
    <x v="1"/>
    <s v="TWh"/>
    <n v="40.578149745000005"/>
  </r>
  <r>
    <x v="16"/>
    <s v="EZPL"/>
    <x v="0"/>
    <x v="4"/>
    <n v="100"/>
    <x v="2"/>
    <x v="2"/>
    <x v="1"/>
    <s v="TWh"/>
    <n v="101.526675375"/>
  </r>
  <r>
    <x v="17"/>
    <s v="EZPT"/>
    <x v="0"/>
    <x v="4"/>
    <n v="100"/>
    <x v="2"/>
    <x v="2"/>
    <x v="1"/>
    <s v="TWh"/>
    <n v="32.949108449999997"/>
  </r>
  <r>
    <x v="18"/>
    <s v="EZRO"/>
    <x v="0"/>
    <x v="4"/>
    <n v="100"/>
    <x v="2"/>
    <x v="2"/>
    <x v="1"/>
    <s v="TWh"/>
    <n v="12.524916599999999"/>
  </r>
  <r>
    <x v="20"/>
    <s v="EZSE"/>
    <x v="0"/>
    <x v="4"/>
    <n v="100"/>
    <x v="2"/>
    <x v="2"/>
    <x v="1"/>
    <s v="TWh"/>
    <n v="343.510770708"/>
  </r>
  <r>
    <x v="21"/>
    <s v="EZUK"/>
    <x v="0"/>
    <x v="4"/>
    <n v="100"/>
    <x v="2"/>
    <x v="2"/>
    <x v="1"/>
    <s v="TWh"/>
    <n v="410.91023244374998"/>
  </r>
  <r>
    <x v="0"/>
    <s v="EZBE"/>
    <x v="0"/>
    <x v="5"/>
    <n v="100"/>
    <x v="2"/>
    <x v="2"/>
    <x v="1"/>
    <s v="TWh"/>
    <n v="4.1046074999999856E-3"/>
  </r>
  <r>
    <x v="1"/>
    <s v="EZBG"/>
    <x v="0"/>
    <x v="5"/>
    <n v="100"/>
    <x v="2"/>
    <x v="2"/>
    <x v="1"/>
    <s v="TWh"/>
    <n v="36.801008482874998"/>
  </r>
  <r>
    <x v="3"/>
    <s v="EZCY"/>
    <x v="0"/>
    <x v="5"/>
    <n v="100"/>
    <x v="2"/>
    <x v="2"/>
    <x v="1"/>
    <s v="TWh"/>
    <n v="0.61140830652479017"/>
  </r>
  <r>
    <x v="8"/>
    <s v="EZDE"/>
    <x v="0"/>
    <x v="5"/>
    <n v="100"/>
    <x v="2"/>
    <x v="2"/>
    <x v="1"/>
    <s v="TWh"/>
    <n v="6.8873638499972148E-2"/>
  </r>
  <r>
    <x v="4"/>
    <s v="EZDK"/>
    <x v="0"/>
    <x v="5"/>
    <n v="100"/>
    <x v="2"/>
    <x v="2"/>
    <x v="1"/>
    <s v="TWh"/>
    <n v="32.359050179999969"/>
  </r>
  <r>
    <x v="5"/>
    <s v="EZEE"/>
    <x v="0"/>
    <x v="5"/>
    <n v="100"/>
    <x v="2"/>
    <x v="2"/>
    <x v="1"/>
    <s v="TWh"/>
    <n v="51.83100240862499"/>
  </r>
  <r>
    <x v="9"/>
    <s v="EZGR"/>
    <x v="0"/>
    <x v="5"/>
    <n v="100"/>
    <x v="2"/>
    <x v="2"/>
    <x v="1"/>
    <s v="TWh"/>
    <n v="93.975065493041598"/>
  </r>
  <r>
    <x v="19"/>
    <s v="EZES"/>
    <x v="0"/>
    <x v="5"/>
    <n v="100"/>
    <x v="2"/>
    <x v="2"/>
    <x v="1"/>
    <s v="TWh"/>
    <n v="96.956868310000104"/>
  </r>
  <r>
    <x v="6"/>
    <s v="EZFI"/>
    <x v="0"/>
    <x v="5"/>
    <n v="100"/>
    <x v="2"/>
    <x v="2"/>
    <x v="1"/>
    <s v="TWh"/>
    <n v="119.29313293799999"/>
  </r>
  <r>
    <x v="7"/>
    <s v="EZFR"/>
    <x v="0"/>
    <x v="5"/>
    <n v="100"/>
    <x v="2"/>
    <x v="2"/>
    <x v="1"/>
    <s v="TWh"/>
    <n v="206.95369585500003"/>
  </r>
  <r>
    <x v="2"/>
    <s v="EZHR"/>
    <x v="0"/>
    <x v="5"/>
    <n v="100"/>
    <x v="2"/>
    <x v="2"/>
    <x v="1"/>
    <s v="TWh"/>
    <n v="31.015056088967896"/>
  </r>
  <r>
    <x v="10"/>
    <s v="EZIR"/>
    <x v="0"/>
    <x v="5"/>
    <n v="100"/>
    <x v="2"/>
    <x v="2"/>
    <x v="1"/>
    <s v="TWh"/>
    <n v="209.88084875999999"/>
  </r>
  <r>
    <x v="11"/>
    <s v="EZIT"/>
    <x v="0"/>
    <x v="5"/>
    <n v="100"/>
    <x v="2"/>
    <x v="2"/>
    <x v="1"/>
    <s v="TWh"/>
    <n v="80.055532058364562"/>
  </r>
  <r>
    <x v="13"/>
    <s v="EZLT"/>
    <x v="0"/>
    <x v="5"/>
    <n v="100"/>
    <x v="2"/>
    <x v="2"/>
    <x v="1"/>
    <s v="TWh"/>
    <n v="8.6217950677499999"/>
  </r>
  <r>
    <x v="12"/>
    <s v="EZLV"/>
    <x v="0"/>
    <x v="5"/>
    <n v="100"/>
    <x v="2"/>
    <x v="2"/>
    <x v="1"/>
    <s v="TWh"/>
    <n v="61.340120077500004"/>
  </r>
  <r>
    <x v="14"/>
    <s v="EZMT"/>
    <x v="0"/>
    <x v="5"/>
    <n v="100"/>
    <x v="2"/>
    <x v="2"/>
    <x v="1"/>
    <s v="TWh"/>
    <n v="0.79358304562500004"/>
  </r>
  <r>
    <x v="15"/>
    <s v="EZNL"/>
    <x v="0"/>
    <x v="5"/>
    <n v="100"/>
    <x v="2"/>
    <x v="2"/>
    <x v="1"/>
    <s v="TWh"/>
    <n v="-8.2092150000298639E-3"/>
  </r>
  <r>
    <x v="16"/>
    <s v="EZPL"/>
    <x v="0"/>
    <x v="5"/>
    <n v="100"/>
    <x v="2"/>
    <x v="2"/>
    <x v="1"/>
    <s v="TWh"/>
    <n v="16.139204999999997"/>
  </r>
  <r>
    <x v="17"/>
    <s v="EZPT"/>
    <x v="0"/>
    <x v="5"/>
    <n v="100"/>
    <x v="2"/>
    <x v="2"/>
    <x v="1"/>
    <s v="TWh"/>
    <n v="59.724719684999997"/>
  </r>
  <r>
    <x v="18"/>
    <s v="EZRO"/>
    <x v="0"/>
    <x v="5"/>
    <n v="100"/>
    <x v="2"/>
    <x v="2"/>
    <x v="1"/>
    <s v="TWh"/>
    <n v="21.806802359999992"/>
  </r>
  <r>
    <x v="20"/>
    <s v="EZSE"/>
    <x v="0"/>
    <x v="5"/>
    <n v="100"/>
    <x v="2"/>
    <x v="2"/>
    <x v="1"/>
    <s v="TWh"/>
    <n v="288.79111447200006"/>
  </r>
  <r>
    <x v="21"/>
    <s v="EZUK"/>
    <x v="0"/>
    <x v="5"/>
    <n v="100"/>
    <x v="2"/>
    <x v="2"/>
    <x v="1"/>
    <s v="TWh"/>
    <n v="623.01449868750001"/>
  </r>
  <r>
    <x v="0"/>
    <s v="EZBE"/>
    <x v="0"/>
    <x v="6"/>
    <n v="100"/>
    <x v="2"/>
    <x v="2"/>
    <x v="1"/>
    <s v="TWh"/>
    <n v="0"/>
  </r>
  <r>
    <x v="1"/>
    <s v="EZBG"/>
    <x v="0"/>
    <x v="6"/>
    <n v="100"/>
    <x v="2"/>
    <x v="2"/>
    <x v="1"/>
    <s v="TWh"/>
    <n v="10.116070912875001"/>
  </r>
  <r>
    <x v="3"/>
    <s v="EZCY"/>
    <x v="0"/>
    <x v="6"/>
    <n v="100"/>
    <x v="2"/>
    <x v="2"/>
    <x v="1"/>
    <s v="TWh"/>
    <n v="0.6638147327983438"/>
  </r>
  <r>
    <x v="8"/>
    <s v="EZDE"/>
    <x v="0"/>
    <x v="6"/>
    <n v="100"/>
    <x v="2"/>
    <x v="2"/>
    <x v="1"/>
    <s v="TWh"/>
    <n v="0"/>
  </r>
  <r>
    <x v="4"/>
    <s v="EZDK"/>
    <x v="0"/>
    <x v="6"/>
    <n v="100"/>
    <x v="2"/>
    <x v="2"/>
    <x v="1"/>
    <s v="TWh"/>
    <n v="20.529524827499991"/>
  </r>
  <r>
    <x v="5"/>
    <s v="EZEE"/>
    <x v="0"/>
    <x v="6"/>
    <n v="100"/>
    <x v="2"/>
    <x v="2"/>
    <x v="1"/>
    <s v="TWh"/>
    <n v="34.527279773250001"/>
  </r>
  <r>
    <x v="9"/>
    <s v="EZGR"/>
    <x v="0"/>
    <x v="6"/>
    <n v="100"/>
    <x v="2"/>
    <x v="2"/>
    <x v="1"/>
    <s v="TWh"/>
    <n v="166.42546520907388"/>
  </r>
  <r>
    <x v="19"/>
    <s v="EZES"/>
    <x v="0"/>
    <x v="6"/>
    <n v="100"/>
    <x v="2"/>
    <x v="2"/>
    <x v="1"/>
    <s v="TWh"/>
    <n v="142.89922169208165"/>
  </r>
  <r>
    <x v="6"/>
    <s v="EZFI"/>
    <x v="0"/>
    <x v="6"/>
    <n v="100"/>
    <x v="2"/>
    <x v="2"/>
    <x v="1"/>
    <s v="TWh"/>
    <n v="12.839115461999977"/>
  </r>
  <r>
    <x v="7"/>
    <s v="EZFR"/>
    <x v="0"/>
    <x v="6"/>
    <n v="100"/>
    <x v="2"/>
    <x v="2"/>
    <x v="1"/>
    <s v="TWh"/>
    <n v="162.81445007250002"/>
  </r>
  <r>
    <x v="2"/>
    <s v="EZHR"/>
    <x v="0"/>
    <x v="6"/>
    <n v="100"/>
    <x v="2"/>
    <x v="2"/>
    <x v="1"/>
    <s v="TWh"/>
    <n v="30.948072890408838"/>
  </r>
  <r>
    <x v="10"/>
    <s v="EZIR"/>
    <x v="0"/>
    <x v="6"/>
    <n v="100"/>
    <x v="2"/>
    <x v="2"/>
    <x v="1"/>
    <s v="TWh"/>
    <n v="276.50184888000001"/>
  </r>
  <r>
    <x v="11"/>
    <s v="EZIT"/>
    <x v="0"/>
    <x v="6"/>
    <n v="100"/>
    <x v="2"/>
    <x v="2"/>
    <x v="1"/>
    <s v="TWh"/>
    <n v="100.50164647376974"/>
  </r>
  <r>
    <x v="13"/>
    <s v="EZLT"/>
    <x v="0"/>
    <x v="6"/>
    <n v="100"/>
    <x v="2"/>
    <x v="2"/>
    <x v="1"/>
    <s v="TWh"/>
    <n v="-8.0053807500018188E-3"/>
  </r>
  <r>
    <x v="12"/>
    <s v="EZLV"/>
    <x v="0"/>
    <x v="6"/>
    <n v="100"/>
    <x v="2"/>
    <x v="2"/>
    <x v="1"/>
    <s v="TWh"/>
    <n v="0.22370576250000002"/>
  </r>
  <r>
    <x v="14"/>
    <s v="EZMT"/>
    <x v="0"/>
    <x v="6"/>
    <n v="100"/>
    <x v="2"/>
    <x v="2"/>
    <x v="1"/>
    <s v="TWh"/>
    <n v="2.8907238153749995"/>
  </r>
  <r>
    <x v="15"/>
    <s v="EZNL"/>
    <x v="0"/>
    <x v="6"/>
    <n v="100"/>
    <x v="2"/>
    <x v="2"/>
    <x v="1"/>
    <s v="TWh"/>
    <n v="-4.1046075000000038E-3"/>
  </r>
  <r>
    <x v="16"/>
    <s v="EZPL"/>
    <x v="0"/>
    <x v="6"/>
    <n v="100"/>
    <x v="2"/>
    <x v="2"/>
    <x v="1"/>
    <s v="TWh"/>
    <n v="16.079869687500004"/>
  </r>
  <r>
    <x v="17"/>
    <s v="EZPT"/>
    <x v="0"/>
    <x v="6"/>
    <n v="100"/>
    <x v="2"/>
    <x v="2"/>
    <x v="1"/>
    <s v="TWh"/>
    <n v="55.644739829999999"/>
  </r>
  <r>
    <x v="18"/>
    <s v="EZRO"/>
    <x v="0"/>
    <x v="6"/>
    <n v="100"/>
    <x v="2"/>
    <x v="2"/>
    <x v="1"/>
    <s v="TWh"/>
    <n v="6.2546399999943124E-3"/>
  </r>
  <r>
    <x v="20"/>
    <s v="EZSE"/>
    <x v="0"/>
    <x v="6"/>
    <n v="100"/>
    <x v="2"/>
    <x v="2"/>
    <x v="1"/>
    <s v="TWh"/>
    <n v="172.74471303599998"/>
  </r>
  <r>
    <x v="21"/>
    <s v="EZUK"/>
    <x v="0"/>
    <x v="6"/>
    <n v="100"/>
    <x v="2"/>
    <x v="2"/>
    <x v="1"/>
    <s v="TWh"/>
    <n v="653.81818184999986"/>
  </r>
  <r>
    <x v="0"/>
    <s v="EZBE"/>
    <x v="0"/>
    <x v="0"/>
    <n v="100"/>
    <x v="2"/>
    <x v="2"/>
    <x v="1"/>
    <s v="TWh"/>
    <n v="0.67726023749999997"/>
  </r>
  <r>
    <x v="1"/>
    <s v="EZBG"/>
    <x v="0"/>
    <x v="0"/>
    <n v="100"/>
    <x v="2"/>
    <x v="2"/>
    <x v="1"/>
    <s v="TWh"/>
    <n v="0"/>
  </r>
  <r>
    <x v="3"/>
    <s v="EZCY"/>
    <x v="0"/>
    <x v="0"/>
    <n v="100"/>
    <x v="2"/>
    <x v="2"/>
    <x v="1"/>
    <s v="TWh"/>
    <n v="0"/>
  </r>
  <r>
    <x v="8"/>
    <s v="EZDE"/>
    <x v="0"/>
    <x v="0"/>
    <n v="100"/>
    <x v="2"/>
    <x v="2"/>
    <x v="1"/>
    <s v="TWh"/>
    <n v="103.999194135"/>
  </r>
  <r>
    <x v="4"/>
    <s v="EZDK"/>
    <x v="0"/>
    <x v="0"/>
    <n v="100"/>
    <x v="2"/>
    <x v="2"/>
    <x v="1"/>
    <s v="TWh"/>
    <n v="119.53222027499999"/>
  </r>
  <r>
    <x v="5"/>
    <s v="EZEE"/>
    <x v="0"/>
    <x v="0"/>
    <n v="100"/>
    <x v="2"/>
    <x v="2"/>
    <x v="1"/>
    <s v="TWh"/>
    <n v="3.9080680031249999"/>
  </r>
  <r>
    <x v="9"/>
    <s v="EZGR"/>
    <x v="0"/>
    <x v="0"/>
    <n v="100"/>
    <x v="2"/>
    <x v="2"/>
    <x v="1"/>
    <s v="TWh"/>
    <n v="1.0418521673286206E-2"/>
  </r>
  <r>
    <x v="19"/>
    <s v="EZES"/>
    <x v="0"/>
    <x v="0"/>
    <n v="100"/>
    <x v="2"/>
    <x v="2"/>
    <x v="1"/>
    <s v="TWh"/>
    <n v="0.29766206254912114"/>
  </r>
  <r>
    <x v="6"/>
    <s v="EZFI"/>
    <x v="0"/>
    <x v="0"/>
    <n v="100"/>
    <x v="2"/>
    <x v="2"/>
    <x v="1"/>
    <s v="TWh"/>
    <n v="33.868838369999999"/>
  </r>
  <r>
    <x v="7"/>
    <s v="EZFR"/>
    <x v="0"/>
    <x v="0"/>
    <n v="100"/>
    <x v="2"/>
    <x v="2"/>
    <x v="1"/>
    <s v="TWh"/>
    <n v="9.2360649375000001"/>
  </r>
  <r>
    <x v="2"/>
    <s v="EZHR"/>
    <x v="0"/>
    <x v="0"/>
    <n v="100"/>
    <x v="2"/>
    <x v="2"/>
    <x v="1"/>
    <s v="TWh"/>
    <n v="0.44961325060188362"/>
  </r>
  <r>
    <x v="10"/>
    <s v="EZIR"/>
    <x v="0"/>
    <x v="0"/>
    <n v="100"/>
    <x v="2"/>
    <x v="2"/>
    <x v="1"/>
    <s v="TWh"/>
    <n v="0"/>
  </r>
  <r>
    <x v="11"/>
    <s v="EZIT"/>
    <x v="0"/>
    <x v="0"/>
    <n v="100"/>
    <x v="2"/>
    <x v="2"/>
    <x v="1"/>
    <s v="TWh"/>
    <n v="4.5576875432372566"/>
  </r>
  <r>
    <x v="13"/>
    <s v="EZLT"/>
    <x v="0"/>
    <x v="0"/>
    <n v="100"/>
    <x v="2"/>
    <x v="2"/>
    <x v="1"/>
    <s v="TWh"/>
    <n v="1.5410357943750002"/>
  </r>
  <r>
    <x v="12"/>
    <s v="EZLV"/>
    <x v="0"/>
    <x v="0"/>
    <n v="100"/>
    <x v="2"/>
    <x v="2"/>
    <x v="1"/>
    <s v="TWh"/>
    <n v="16.472878874999999"/>
  </r>
  <r>
    <x v="14"/>
    <s v="EZMT"/>
    <x v="0"/>
    <x v="0"/>
    <n v="100"/>
    <x v="2"/>
    <x v="2"/>
    <x v="1"/>
    <s v="TWh"/>
    <n v="0"/>
  </r>
  <r>
    <x v="15"/>
    <s v="EZNL"/>
    <x v="0"/>
    <x v="0"/>
    <n v="100"/>
    <x v="2"/>
    <x v="2"/>
    <x v="1"/>
    <s v="TWh"/>
    <n v="53.380420537500001"/>
  </r>
  <r>
    <x v="16"/>
    <s v="EZPL"/>
    <x v="0"/>
    <x v="0"/>
    <n v="100"/>
    <x v="2"/>
    <x v="2"/>
    <x v="1"/>
    <s v="TWh"/>
    <n v="32.772870937499995"/>
  </r>
  <r>
    <x v="17"/>
    <s v="EZPT"/>
    <x v="0"/>
    <x v="0"/>
    <n v="100"/>
    <x v="2"/>
    <x v="2"/>
    <x v="1"/>
    <s v="TWh"/>
    <n v="0"/>
  </r>
  <r>
    <x v="18"/>
    <s v="EZRO"/>
    <x v="0"/>
    <x v="0"/>
    <n v="100"/>
    <x v="2"/>
    <x v="2"/>
    <x v="1"/>
    <s v="TWh"/>
    <n v="0"/>
  </r>
  <r>
    <x v="20"/>
    <s v="EZSE"/>
    <x v="0"/>
    <x v="0"/>
    <n v="100"/>
    <x v="2"/>
    <x v="2"/>
    <x v="1"/>
    <s v="TWh"/>
    <n v="67.440134579999992"/>
  </r>
  <r>
    <x v="21"/>
    <s v="EZUK"/>
    <x v="0"/>
    <x v="0"/>
    <n v="100"/>
    <x v="2"/>
    <x v="2"/>
    <x v="1"/>
    <s v="TWh"/>
    <n v="264.49692834375003"/>
  </r>
  <r>
    <x v="0"/>
    <s v="EZBE"/>
    <x v="0"/>
    <x v="1"/>
    <n v="100"/>
    <x v="2"/>
    <x v="2"/>
    <x v="1"/>
    <s v="TWh"/>
    <n v="0.59516808749999994"/>
  </r>
  <r>
    <x v="1"/>
    <s v="EZBG"/>
    <x v="0"/>
    <x v="1"/>
    <n v="100"/>
    <x v="2"/>
    <x v="2"/>
    <x v="1"/>
    <s v="TWh"/>
    <n v="3.9259919212500001"/>
  </r>
  <r>
    <x v="3"/>
    <s v="EZCY"/>
    <x v="0"/>
    <x v="1"/>
    <n v="100"/>
    <x v="2"/>
    <x v="2"/>
    <x v="1"/>
    <s v="TWh"/>
    <n v="0"/>
  </r>
  <r>
    <x v="8"/>
    <s v="EZDE"/>
    <x v="0"/>
    <x v="1"/>
    <n v="100"/>
    <x v="2"/>
    <x v="2"/>
    <x v="1"/>
    <s v="TWh"/>
    <n v="202.90939164749997"/>
  </r>
  <r>
    <x v="4"/>
    <s v="EZDK"/>
    <x v="0"/>
    <x v="1"/>
    <n v="100"/>
    <x v="2"/>
    <x v="2"/>
    <x v="1"/>
    <s v="TWh"/>
    <n v="335.01182812500002"/>
  </r>
  <r>
    <x v="5"/>
    <s v="EZEE"/>
    <x v="0"/>
    <x v="1"/>
    <n v="100"/>
    <x v="2"/>
    <x v="2"/>
    <x v="1"/>
    <s v="TWh"/>
    <n v="29.039951469374998"/>
  </r>
  <r>
    <x v="9"/>
    <s v="EZGR"/>
    <x v="0"/>
    <x v="1"/>
    <n v="100"/>
    <x v="2"/>
    <x v="2"/>
    <x v="1"/>
    <s v="TWh"/>
    <n v="4.1674086693144825E-2"/>
  </r>
  <r>
    <x v="19"/>
    <s v="EZES"/>
    <x v="0"/>
    <x v="1"/>
    <n v="100"/>
    <x v="2"/>
    <x v="2"/>
    <x v="1"/>
    <s v="TWh"/>
    <n v="2.4884548429106523"/>
  </r>
  <r>
    <x v="6"/>
    <s v="EZFI"/>
    <x v="0"/>
    <x v="1"/>
    <n v="100"/>
    <x v="2"/>
    <x v="2"/>
    <x v="1"/>
    <s v="TWh"/>
    <n v="133.22671732500001"/>
  </r>
  <r>
    <x v="7"/>
    <s v="EZFR"/>
    <x v="0"/>
    <x v="1"/>
    <n v="100"/>
    <x v="2"/>
    <x v="2"/>
    <x v="1"/>
    <s v="TWh"/>
    <n v="155.64141112499999"/>
  </r>
  <r>
    <x v="2"/>
    <s v="EZHR"/>
    <x v="0"/>
    <x v="1"/>
    <n v="100"/>
    <x v="2"/>
    <x v="2"/>
    <x v="1"/>
    <s v="TWh"/>
    <n v="20.77855522424419"/>
  </r>
  <r>
    <x v="10"/>
    <s v="EZIR"/>
    <x v="0"/>
    <x v="1"/>
    <n v="100"/>
    <x v="2"/>
    <x v="2"/>
    <x v="1"/>
    <s v="TWh"/>
    <n v="23.682747600000003"/>
  </r>
  <r>
    <x v="11"/>
    <s v="EZIT"/>
    <x v="0"/>
    <x v="1"/>
    <n v="100"/>
    <x v="2"/>
    <x v="2"/>
    <x v="1"/>
    <s v="TWh"/>
    <n v="30.127812492385239"/>
  </r>
  <r>
    <x v="13"/>
    <s v="EZLT"/>
    <x v="0"/>
    <x v="1"/>
    <n v="100"/>
    <x v="2"/>
    <x v="2"/>
    <x v="1"/>
    <s v="TWh"/>
    <n v="29.119572478125004"/>
  </r>
  <r>
    <x v="12"/>
    <s v="EZLV"/>
    <x v="0"/>
    <x v="1"/>
    <n v="100"/>
    <x v="2"/>
    <x v="2"/>
    <x v="1"/>
    <s v="TWh"/>
    <n v="131.31528258750001"/>
  </r>
  <r>
    <x v="14"/>
    <s v="EZMT"/>
    <x v="0"/>
    <x v="1"/>
    <n v="100"/>
    <x v="2"/>
    <x v="2"/>
    <x v="1"/>
    <s v="TWh"/>
    <n v="0"/>
  </r>
  <r>
    <x v="15"/>
    <s v="EZNL"/>
    <x v="0"/>
    <x v="1"/>
    <n v="100"/>
    <x v="2"/>
    <x v="2"/>
    <x v="1"/>
    <s v="TWh"/>
    <n v="303.04317172500004"/>
  </r>
  <r>
    <x v="16"/>
    <s v="EZPL"/>
    <x v="0"/>
    <x v="1"/>
    <n v="100"/>
    <x v="2"/>
    <x v="2"/>
    <x v="1"/>
    <s v="TWh"/>
    <n v="96.59788875000001"/>
  </r>
  <r>
    <x v="17"/>
    <s v="EZPT"/>
    <x v="0"/>
    <x v="1"/>
    <n v="100"/>
    <x v="2"/>
    <x v="2"/>
    <x v="1"/>
    <s v="TWh"/>
    <n v="0.34198081874999997"/>
  </r>
  <r>
    <x v="18"/>
    <s v="EZRO"/>
    <x v="0"/>
    <x v="1"/>
    <n v="100"/>
    <x v="2"/>
    <x v="2"/>
    <x v="1"/>
    <s v="TWh"/>
    <n v="93.538141199999998"/>
  </r>
  <r>
    <x v="20"/>
    <s v="EZSE"/>
    <x v="0"/>
    <x v="1"/>
    <n v="100"/>
    <x v="2"/>
    <x v="2"/>
    <x v="1"/>
    <s v="TWh"/>
    <n v="268.89270702000005"/>
  </r>
  <r>
    <x v="21"/>
    <s v="EZUK"/>
    <x v="0"/>
    <x v="1"/>
    <n v="100"/>
    <x v="2"/>
    <x v="2"/>
    <x v="1"/>
    <s v="TWh"/>
    <n v="548.02792687499993"/>
  </r>
  <r>
    <x v="0"/>
    <s v="EZBE"/>
    <x v="0"/>
    <x v="7"/>
    <n v="100"/>
    <x v="2"/>
    <x v="2"/>
    <x v="1"/>
    <s v="TWh"/>
    <n v="0"/>
  </r>
  <r>
    <x v="1"/>
    <s v="EZBG"/>
    <x v="0"/>
    <x v="7"/>
    <n v="100"/>
    <x v="2"/>
    <x v="2"/>
    <x v="1"/>
    <s v="TWh"/>
    <n v="79.61203166624999"/>
  </r>
  <r>
    <x v="3"/>
    <s v="EZCY"/>
    <x v="0"/>
    <x v="7"/>
    <n v="100"/>
    <x v="2"/>
    <x v="2"/>
    <x v="1"/>
    <s v="TWh"/>
    <n v="12.161202363590712"/>
  </r>
  <r>
    <x v="8"/>
    <s v="EZDE"/>
    <x v="0"/>
    <x v="7"/>
    <n v="100"/>
    <x v="2"/>
    <x v="2"/>
    <x v="1"/>
    <s v="TWh"/>
    <n v="0"/>
  </r>
  <r>
    <x v="4"/>
    <s v="EZDK"/>
    <x v="0"/>
    <x v="7"/>
    <n v="100"/>
    <x v="2"/>
    <x v="2"/>
    <x v="1"/>
    <s v="TWh"/>
    <n v="38.799523725"/>
  </r>
  <r>
    <x v="5"/>
    <s v="EZEE"/>
    <x v="0"/>
    <x v="7"/>
    <n v="100"/>
    <x v="2"/>
    <x v="2"/>
    <x v="1"/>
    <s v="TWh"/>
    <n v="33.629426201249998"/>
  </r>
  <r>
    <x v="9"/>
    <s v="EZGR"/>
    <x v="0"/>
    <x v="7"/>
    <n v="100"/>
    <x v="2"/>
    <x v="2"/>
    <x v="1"/>
    <s v="TWh"/>
    <n v="300.80355775111929"/>
  </r>
  <r>
    <x v="19"/>
    <s v="EZES"/>
    <x v="0"/>
    <x v="7"/>
    <n v="100"/>
    <x v="2"/>
    <x v="2"/>
    <x v="1"/>
    <s v="TWh"/>
    <n v="669.57294998049497"/>
  </r>
  <r>
    <x v="6"/>
    <s v="EZFI"/>
    <x v="0"/>
    <x v="7"/>
    <n v="100"/>
    <x v="2"/>
    <x v="2"/>
    <x v="1"/>
    <s v="TWh"/>
    <n v="210.93401099999997"/>
  </r>
  <r>
    <x v="7"/>
    <s v="EZFR"/>
    <x v="0"/>
    <x v="7"/>
    <n v="100"/>
    <x v="2"/>
    <x v="2"/>
    <x v="1"/>
    <s v="TWh"/>
    <n v="1481.6659975875002"/>
  </r>
  <r>
    <x v="2"/>
    <s v="EZHR"/>
    <x v="0"/>
    <x v="7"/>
    <n v="100"/>
    <x v="2"/>
    <x v="2"/>
    <x v="1"/>
    <s v="TWh"/>
    <n v="48.613285748750599"/>
  </r>
  <r>
    <x v="10"/>
    <s v="EZIR"/>
    <x v="0"/>
    <x v="7"/>
    <n v="100"/>
    <x v="2"/>
    <x v="2"/>
    <x v="1"/>
    <s v="TWh"/>
    <n v="2734.9880261999997"/>
  </r>
  <r>
    <x v="11"/>
    <s v="EZIT"/>
    <x v="0"/>
    <x v="7"/>
    <n v="100"/>
    <x v="2"/>
    <x v="2"/>
    <x v="1"/>
    <s v="TWh"/>
    <n v="469.40615429660443"/>
  </r>
  <r>
    <x v="13"/>
    <s v="EZLT"/>
    <x v="0"/>
    <x v="7"/>
    <n v="100"/>
    <x v="2"/>
    <x v="2"/>
    <x v="1"/>
    <s v="TWh"/>
    <n v="0.38025558562500006"/>
  </r>
  <r>
    <x v="12"/>
    <s v="EZLV"/>
    <x v="0"/>
    <x v="7"/>
    <n v="100"/>
    <x v="2"/>
    <x v="2"/>
    <x v="1"/>
    <s v="TWh"/>
    <n v="163.61025993749999"/>
  </r>
  <r>
    <x v="14"/>
    <s v="EZMT"/>
    <x v="0"/>
    <x v="7"/>
    <n v="100"/>
    <x v="2"/>
    <x v="2"/>
    <x v="1"/>
    <s v="TWh"/>
    <n v="325.05681931125002"/>
  </r>
  <r>
    <x v="15"/>
    <s v="EZNL"/>
    <x v="0"/>
    <x v="7"/>
    <n v="100"/>
    <x v="2"/>
    <x v="2"/>
    <x v="1"/>
    <s v="TWh"/>
    <n v="0"/>
  </r>
  <r>
    <x v="16"/>
    <s v="EZPL"/>
    <x v="0"/>
    <x v="7"/>
    <n v="100"/>
    <x v="2"/>
    <x v="2"/>
    <x v="1"/>
    <s v="TWh"/>
    <n v="21.281598750000001"/>
  </r>
  <r>
    <x v="17"/>
    <s v="EZPT"/>
    <x v="0"/>
    <x v="7"/>
    <n v="100"/>
    <x v="2"/>
    <x v="2"/>
    <x v="1"/>
    <s v="TWh"/>
    <n v="171.33239019375"/>
  </r>
  <r>
    <x v="18"/>
    <s v="EZRO"/>
    <x v="0"/>
    <x v="7"/>
    <n v="100"/>
    <x v="2"/>
    <x v="2"/>
    <x v="1"/>
    <s v="TWh"/>
    <n v="92.725037999999984"/>
  </r>
  <r>
    <x v="20"/>
    <s v="EZSE"/>
    <x v="0"/>
    <x v="7"/>
    <n v="100"/>
    <x v="2"/>
    <x v="2"/>
    <x v="1"/>
    <s v="TWh"/>
    <n v="585.86326806000011"/>
  </r>
  <r>
    <x v="21"/>
    <s v="EZUK"/>
    <x v="0"/>
    <x v="7"/>
    <n v="100"/>
    <x v="2"/>
    <x v="2"/>
    <x v="1"/>
    <s v="TWh"/>
    <n v="4122.9627044062499"/>
  </r>
  <r>
    <x v="0"/>
    <s v="EZBE"/>
    <x v="0"/>
    <x v="2"/>
    <n v="100"/>
    <x v="2"/>
    <x v="2"/>
    <x v="1"/>
    <s v="TWh"/>
    <n v="0"/>
  </r>
  <r>
    <x v="1"/>
    <s v="EZBG"/>
    <x v="0"/>
    <x v="2"/>
    <n v="100"/>
    <x v="2"/>
    <x v="2"/>
    <x v="1"/>
    <s v="TWh"/>
    <n v="33.857990478749997"/>
  </r>
  <r>
    <x v="3"/>
    <s v="EZCY"/>
    <x v="0"/>
    <x v="2"/>
    <n v="100"/>
    <x v="2"/>
    <x v="2"/>
    <x v="1"/>
    <s v="TWh"/>
    <n v="0"/>
  </r>
  <r>
    <x v="8"/>
    <s v="EZDE"/>
    <x v="0"/>
    <x v="2"/>
    <n v="100"/>
    <x v="2"/>
    <x v="2"/>
    <x v="1"/>
    <s v="TWh"/>
    <n v="0"/>
  </r>
  <r>
    <x v="4"/>
    <s v="EZDK"/>
    <x v="0"/>
    <x v="2"/>
    <n v="100"/>
    <x v="2"/>
    <x v="2"/>
    <x v="1"/>
    <s v="TWh"/>
    <n v="76.506393487499992"/>
  </r>
  <r>
    <x v="5"/>
    <s v="EZEE"/>
    <x v="0"/>
    <x v="2"/>
    <n v="100"/>
    <x v="2"/>
    <x v="2"/>
    <x v="1"/>
    <s v="TWh"/>
    <n v="25.873414318124997"/>
  </r>
  <r>
    <x v="9"/>
    <s v="EZGR"/>
    <x v="0"/>
    <x v="2"/>
    <n v="100"/>
    <x v="2"/>
    <x v="2"/>
    <x v="1"/>
    <s v="TWh"/>
    <n v="6.3761352640511593"/>
  </r>
  <r>
    <x v="19"/>
    <s v="EZES"/>
    <x v="0"/>
    <x v="2"/>
    <n v="100"/>
    <x v="2"/>
    <x v="2"/>
    <x v="1"/>
    <s v="TWh"/>
    <n v="52.805249896214079"/>
  </r>
  <r>
    <x v="6"/>
    <s v="EZFI"/>
    <x v="0"/>
    <x v="2"/>
    <n v="100"/>
    <x v="2"/>
    <x v="2"/>
    <x v="1"/>
    <s v="TWh"/>
    <n v="272.40336571499995"/>
  </r>
  <r>
    <x v="7"/>
    <s v="EZFR"/>
    <x v="0"/>
    <x v="2"/>
    <n v="100"/>
    <x v="2"/>
    <x v="2"/>
    <x v="1"/>
    <s v="TWh"/>
    <n v="317.95839393749998"/>
  </r>
  <r>
    <x v="2"/>
    <s v="EZHR"/>
    <x v="0"/>
    <x v="2"/>
    <n v="100"/>
    <x v="2"/>
    <x v="2"/>
    <x v="1"/>
    <s v="TWh"/>
    <n v="17.38810428348101"/>
  </r>
  <r>
    <x v="10"/>
    <s v="EZIR"/>
    <x v="0"/>
    <x v="2"/>
    <n v="100"/>
    <x v="2"/>
    <x v="2"/>
    <x v="1"/>
    <s v="TWh"/>
    <n v="452.67286860000007"/>
  </r>
  <r>
    <x v="11"/>
    <s v="EZIT"/>
    <x v="0"/>
    <x v="2"/>
    <n v="100"/>
    <x v="2"/>
    <x v="2"/>
    <x v="1"/>
    <s v="TWh"/>
    <n v="35.477211017311603"/>
  </r>
  <r>
    <x v="13"/>
    <s v="EZLT"/>
    <x v="0"/>
    <x v="2"/>
    <n v="100"/>
    <x v="2"/>
    <x v="2"/>
    <x v="1"/>
    <s v="TWh"/>
    <n v="28.459128566250001"/>
  </r>
  <r>
    <x v="12"/>
    <s v="EZLV"/>
    <x v="0"/>
    <x v="2"/>
    <n v="100"/>
    <x v="2"/>
    <x v="2"/>
    <x v="1"/>
    <s v="TWh"/>
    <n v="66.216905699999998"/>
  </r>
  <r>
    <x v="14"/>
    <s v="EZMT"/>
    <x v="0"/>
    <x v="2"/>
    <n v="100"/>
    <x v="2"/>
    <x v="2"/>
    <x v="1"/>
    <s v="TWh"/>
    <n v="6.1014827606250002"/>
  </r>
  <r>
    <x v="15"/>
    <s v="EZNL"/>
    <x v="0"/>
    <x v="2"/>
    <n v="100"/>
    <x v="2"/>
    <x v="2"/>
    <x v="1"/>
    <s v="TWh"/>
    <n v="0.14366126250000003"/>
  </r>
  <r>
    <x v="16"/>
    <s v="EZPL"/>
    <x v="0"/>
    <x v="2"/>
    <n v="100"/>
    <x v="2"/>
    <x v="2"/>
    <x v="1"/>
    <s v="TWh"/>
    <n v="185.20528874999999"/>
  </r>
  <r>
    <x v="17"/>
    <s v="EZPT"/>
    <x v="0"/>
    <x v="2"/>
    <n v="100"/>
    <x v="2"/>
    <x v="2"/>
    <x v="1"/>
    <s v="TWh"/>
    <n v="21.440710462499997"/>
  </r>
  <r>
    <x v="18"/>
    <s v="EZRO"/>
    <x v="0"/>
    <x v="2"/>
    <n v="100"/>
    <x v="2"/>
    <x v="2"/>
    <x v="1"/>
    <s v="TWh"/>
    <n v="121.18365000000001"/>
  </r>
  <r>
    <x v="20"/>
    <s v="EZSE"/>
    <x v="0"/>
    <x v="2"/>
    <n v="100"/>
    <x v="2"/>
    <x v="2"/>
    <x v="1"/>
    <s v="TWh"/>
    <n v="411.66059844000006"/>
  </r>
  <r>
    <x v="21"/>
    <s v="EZUK"/>
    <x v="0"/>
    <x v="2"/>
    <n v="100"/>
    <x v="2"/>
    <x v="2"/>
    <x v="1"/>
    <s v="TWh"/>
    <n v="1926.89088834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5:E32" firstHeaderRow="1" firstDataRow="2" firstDataCol="1" rowPageCount="2" colPageCount="1"/>
  <pivotFields count="10">
    <pivotField axis="axisPage" showAll="0">
      <items count="29">
        <item x="22"/>
        <item x="0"/>
        <item x="1"/>
        <item x="2"/>
        <item x="3"/>
        <item x="23"/>
        <item x="4"/>
        <item x="5"/>
        <item x="6"/>
        <item x="7"/>
        <item x="8"/>
        <item x="9"/>
        <item x="24"/>
        <item x="10"/>
        <item x="11"/>
        <item x="12"/>
        <item x="13"/>
        <item x="14"/>
        <item x="15"/>
        <item x="16"/>
        <item x="17"/>
        <item x="18"/>
        <item x="26"/>
        <item x="27"/>
        <item x="19"/>
        <item x="20"/>
        <item x="21"/>
        <item x="25"/>
        <item t="default"/>
      </items>
    </pivotField>
    <pivotField showAll="0"/>
    <pivotField axis="axisRow" showAll="0">
      <items count="3">
        <item x="0"/>
        <item x="1"/>
        <item t="default"/>
      </items>
    </pivotField>
    <pivotField axis="axisRow" showAll="0">
      <items count="9">
        <item x="1"/>
        <item x="3"/>
        <item x="0"/>
        <item x="2"/>
        <item x="7"/>
        <item x="4"/>
        <item x="5"/>
        <item x="6"/>
        <item t="default"/>
      </items>
    </pivotField>
    <pivotField showAll="0"/>
    <pivotField axis="axisRow" showAll="0" defaultSubtotal="0">
      <items count="3">
        <item x="0"/>
        <item x="1"/>
        <item x="2"/>
      </items>
    </pivotField>
    <pivotField axis="axisCol" showAll="0" defaultSubtotal="0">
      <items count="3">
        <item x="0"/>
        <item x="1"/>
        <item x="2"/>
      </items>
    </pivotField>
    <pivotField axis="axisPage" showAll="0" defaultSubtotal="0">
      <items count="2">
        <item x="0"/>
        <item x="1"/>
      </items>
    </pivotField>
    <pivotField showAll="0" defaultSubtotal="0"/>
    <pivotField dataField="1" numFmtId="170" showAll="0" defaultSubtotal="0"/>
  </pivotFields>
  <rowFields count="3">
    <field x="5"/>
    <field x="2"/>
    <field x="3"/>
  </rowFields>
  <rowItems count="26">
    <i>
      <x/>
    </i>
    <i r="1">
      <x/>
    </i>
    <i r="2">
      <x/>
    </i>
    <i r="2">
      <x v="2"/>
    </i>
    <i r="2">
      <x v="3"/>
    </i>
    <i r="1">
      <x v="1"/>
    </i>
    <i r="2">
      <x v="1"/>
    </i>
    <i>
      <x v="1"/>
    </i>
    <i r="1">
      <x/>
    </i>
    <i r="2">
      <x/>
    </i>
    <i r="2">
      <x v="2"/>
    </i>
    <i r="2">
      <x v="3"/>
    </i>
    <i r="1">
      <x v="1"/>
    </i>
    <i r="2">
      <x v="1"/>
    </i>
    <i>
      <x v="2"/>
    </i>
    <i r="1">
      <x/>
    </i>
    <i r="2">
      <x/>
    </i>
    <i r="2">
      <x v="2"/>
    </i>
    <i r="2">
      <x v="3"/>
    </i>
    <i r="2">
      <x v="4"/>
    </i>
    <i r="2">
      <x v="5"/>
    </i>
    <i r="2">
      <x v="6"/>
    </i>
    <i r="2">
      <x v="7"/>
    </i>
    <i r="1">
      <x v="1"/>
    </i>
    <i r="2">
      <x v="1"/>
    </i>
    <i t="grand">
      <x/>
    </i>
  </rowItems>
  <colFields count="1">
    <field x="6"/>
  </colFields>
  <colItems count="4">
    <i>
      <x/>
    </i>
    <i>
      <x v="1"/>
    </i>
    <i>
      <x v="2"/>
    </i>
    <i t="grand">
      <x/>
    </i>
  </colItems>
  <pageFields count="2">
    <pageField fld="7" item="0" hier="-1"/>
    <pageField fld="0" hier="-1"/>
  </pageFields>
  <dataFields count="1">
    <dataField name="Sum of Value" fld="9" baseField="3" baseItem="3" numFmtId="1"/>
  </dataFields>
  <formats count="4">
    <format dxfId="12">
      <pivotArea field="5" grandCol="1" collapsedLevelsAreSubtotals="1" axis="axisRow" fieldPosition="0">
        <references count="2">
          <reference field="2" count="1">
            <x v="0"/>
          </reference>
          <reference field="5" count="1" selected="0">
            <x v="2"/>
          </reference>
        </references>
      </pivotArea>
    </format>
    <format dxfId="11">
      <pivotArea field="5" grandCol="1" collapsedLevelsAreSubtotals="1" axis="axisRow" fieldPosition="0">
        <references count="3">
          <reference field="2" count="1" selected="0">
            <x v="0"/>
          </reference>
          <reference field="3" count="1">
            <x v="0"/>
          </reference>
          <reference field="5" count="1" selected="0">
            <x v="2"/>
          </reference>
        </references>
      </pivotArea>
    </format>
    <format dxfId="10">
      <pivotArea field="5" grandCol="1" collapsedLevelsAreSubtotals="1" axis="axisRow" fieldPosition="0">
        <references count="3">
          <reference field="2" count="1" selected="0">
            <x v="0"/>
          </reference>
          <reference field="3" count="1">
            <x v="0"/>
          </reference>
          <reference field="5" count="1" selected="0">
            <x v="1"/>
          </reference>
        </references>
      </pivotArea>
    </format>
    <format dxfId="9">
      <pivotArea field="5" grandCol="1" collapsedLevelsAreSubtotals="1" axis="axisRow" fieldPosition="0">
        <references count="3">
          <reference field="2" count="1" selected="0">
            <x v="0"/>
          </reference>
          <reference field="3" count="1">
            <x v="0"/>
          </reference>
          <reference field="5" count="1" selected="0">
            <x v="1"/>
          </reference>
        </references>
      </pivotArea>
    </format>
  </formats>
  <chartFormats count="9">
    <chartFormat chart="0" format="7" series="1">
      <pivotArea type="data" outline="0" fieldPosition="0">
        <references count="1">
          <reference field="6" count="1" selected="0">
            <x v="0"/>
          </reference>
        </references>
      </pivotArea>
    </chartFormat>
    <chartFormat chart="0" format="8" series="1">
      <pivotArea type="data" outline="0" fieldPosition="0">
        <references count="1">
          <reference field="6" count="1" selected="0">
            <x v="1"/>
          </reference>
        </references>
      </pivotArea>
    </chartFormat>
    <chartFormat chart="0" format="9" series="1">
      <pivotArea type="data" outline="0" fieldPosition="0">
        <references count="1">
          <reference field="6" count="1" selected="0">
            <x v="2"/>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5" count="1" selected="0">
            <x v="1"/>
          </reference>
        </references>
      </pivotArea>
    </chartFormat>
    <chartFormat chart="0" format="12" series="1">
      <pivotArea type="data" outline="0" fieldPosition="0">
        <references count="2">
          <reference field="4294967294" count="1" selected="0">
            <x v="0"/>
          </reference>
          <reference field="5" count="1" selected="0">
            <x v="2"/>
          </reference>
        </references>
      </pivotArea>
    </chartFormat>
    <chartFormat chart="0" format="13" series="1">
      <pivotArea type="data" outline="0" fieldPosition="0">
        <references count="2">
          <reference field="4294967294" count="1" selected="0">
            <x v="0"/>
          </reference>
          <reference field="6" count="1" selected="0">
            <x v="0"/>
          </reference>
        </references>
      </pivotArea>
    </chartFormat>
    <chartFormat chart="0" format="14" series="1">
      <pivotArea type="data" outline="0" fieldPosition="0">
        <references count="2">
          <reference field="4294967294" count="1" selected="0">
            <x v="0"/>
          </reference>
          <reference field="6" count="1" selected="0">
            <x v="1"/>
          </reference>
        </references>
      </pivotArea>
    </chartFormat>
    <chartFormat chart="0"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5"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
  <location ref="A6:H29" firstHeaderRow="1" firstDataRow="2" firstDataCol="1" rowPageCount="4" colPageCount="1"/>
  <pivotFields count="10">
    <pivotField axis="axisRow" showAll="0">
      <items count="29">
        <item x="22"/>
        <item x="0"/>
        <item x="1"/>
        <item x="2"/>
        <item x="3"/>
        <item x="23"/>
        <item x="4"/>
        <item x="5"/>
        <item x="6"/>
        <item x="7"/>
        <item x="8"/>
        <item x="9"/>
        <item x="24"/>
        <item x="10"/>
        <item x="11"/>
        <item x="12"/>
        <item x="13"/>
        <item x="14"/>
        <item x="15"/>
        <item x="16"/>
        <item x="17"/>
        <item x="18"/>
        <item x="26"/>
        <item x="27"/>
        <item x="19"/>
        <item x="20"/>
        <item x="21"/>
        <item x="25"/>
        <item t="default"/>
      </items>
    </pivotField>
    <pivotField showAll="0"/>
    <pivotField axis="axisPage" showAll="0">
      <items count="3">
        <item x="0"/>
        <item x="1"/>
        <item t="default"/>
      </items>
    </pivotField>
    <pivotField axis="axisCol" showAll="0">
      <items count="9">
        <item x="7"/>
        <item x="2"/>
        <item x="1"/>
        <item x="3"/>
        <item x="0"/>
        <item x="6"/>
        <item x="5"/>
        <item x="4"/>
        <item t="default"/>
      </items>
    </pivotField>
    <pivotField showAll="0"/>
    <pivotField axis="axisPage" showAll="0" defaultSubtotal="0">
      <items count="3">
        <item x="0"/>
        <item x="1"/>
        <item x="2"/>
      </items>
    </pivotField>
    <pivotField axis="axisPage" showAll="0" defaultSubtotal="0">
      <items count="3">
        <item x="0"/>
        <item x="1"/>
        <item x="2"/>
      </items>
    </pivotField>
    <pivotField axis="axisPage" showAll="0" defaultSubtotal="0">
      <items count="2">
        <item x="0"/>
        <item x="1"/>
      </items>
    </pivotField>
    <pivotField showAll="0" defaultSubtotal="0"/>
    <pivotField dataField="1" numFmtId="170" showAll="0" defaultSubtotal="0"/>
  </pivotFields>
  <rowFields count="1">
    <field x="0"/>
  </rowFields>
  <rowItems count="22">
    <i>
      <x v="1"/>
    </i>
    <i>
      <x v="2"/>
    </i>
    <i>
      <x v="3"/>
    </i>
    <i>
      <x v="4"/>
    </i>
    <i>
      <x v="6"/>
    </i>
    <i>
      <x v="7"/>
    </i>
    <i>
      <x v="8"/>
    </i>
    <i>
      <x v="9"/>
    </i>
    <i>
      <x v="10"/>
    </i>
    <i>
      <x v="11"/>
    </i>
    <i>
      <x v="13"/>
    </i>
    <i>
      <x v="14"/>
    </i>
    <i>
      <x v="15"/>
    </i>
    <i>
      <x v="16"/>
    </i>
    <i>
      <x v="17"/>
    </i>
    <i>
      <x v="18"/>
    </i>
    <i>
      <x v="19"/>
    </i>
    <i>
      <x v="20"/>
    </i>
    <i>
      <x v="21"/>
    </i>
    <i>
      <x v="24"/>
    </i>
    <i>
      <x v="25"/>
    </i>
    <i>
      <x v="26"/>
    </i>
  </rowItems>
  <colFields count="1">
    <field x="3"/>
  </colFields>
  <colItems count="7">
    <i>
      <x/>
    </i>
    <i>
      <x v="1"/>
    </i>
    <i>
      <x v="2"/>
    </i>
    <i>
      <x v="4"/>
    </i>
    <i>
      <x v="5"/>
    </i>
    <i>
      <x v="6"/>
    </i>
    <i>
      <x v="7"/>
    </i>
  </colItems>
  <pageFields count="4">
    <pageField fld="7" item="0" hier="-1"/>
    <pageField fld="2" item="0" hier="-1"/>
    <pageField fld="6" item="2" hier="-1"/>
    <pageField fld="5" item="2" hier="-1"/>
  </pageFields>
  <dataFields count="1">
    <dataField name="Sum of Value" fld="9" baseField="3" baseItem="3" numFmtId="1"/>
  </dataFields>
  <formats count="4">
    <format dxfId="8">
      <pivotArea field="5" grandCol="1" collapsedLevelsAreSubtotals="1" axis="axisPage" fieldPosition="3">
        <references count="2">
          <reference field="2" count="1">
            <x v="0"/>
          </reference>
          <reference field="5" count="1" selected="0">
            <x v="2"/>
          </reference>
        </references>
      </pivotArea>
    </format>
    <format dxfId="7">
      <pivotArea field="5" grandCol="1" collapsedLevelsAreSubtotals="1" axis="axisPage" fieldPosition="3">
        <references count="3">
          <reference field="2" count="1" selected="0">
            <x v="0"/>
          </reference>
          <reference field="3" count="1">
            <x v="2"/>
          </reference>
          <reference field="5" count="1" selected="0">
            <x v="2"/>
          </reference>
        </references>
      </pivotArea>
    </format>
    <format dxfId="6">
      <pivotArea field="5" grandCol="1" collapsedLevelsAreSubtotals="1" axis="axisPage" fieldPosition="3">
        <references count="3">
          <reference field="2" count="1" selected="0">
            <x v="0"/>
          </reference>
          <reference field="3" count="1">
            <x v="2"/>
          </reference>
          <reference field="5" count="1" selected="0">
            <x v="1"/>
          </reference>
        </references>
      </pivotArea>
    </format>
    <format dxfId="5">
      <pivotArea field="5" grandCol="1" collapsedLevelsAreSubtotals="1" axis="axisPage" fieldPosition="3">
        <references count="3">
          <reference field="2" count="1" selected="0">
            <x v="0"/>
          </reference>
          <reference field="3" count="1">
            <x v="2"/>
          </reference>
          <reference field="5" count="1" selected="0">
            <x v="1"/>
          </reference>
        </references>
      </pivotArea>
    </format>
  </formats>
  <chartFormats count="9">
    <chartFormat chart="0" format="7" series="1">
      <pivotArea type="data" outline="0" fieldPosition="0">
        <references count="1">
          <reference field="6" count="1" selected="0">
            <x v="0"/>
          </reference>
        </references>
      </pivotArea>
    </chartFormat>
    <chartFormat chart="0" format="8" series="1">
      <pivotArea type="data" outline="0" fieldPosition="0">
        <references count="1">
          <reference field="6" count="1" selected="0">
            <x v="1"/>
          </reference>
        </references>
      </pivotArea>
    </chartFormat>
    <chartFormat chart="0" format="9" series="1">
      <pivotArea type="data" outline="0" fieldPosition="0">
        <references count="1">
          <reference field="6" count="1" selected="0">
            <x v="2"/>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5" count="1" selected="0">
            <x v="1"/>
          </reference>
        </references>
      </pivotArea>
    </chartFormat>
    <chartFormat chart="0" format="12" series="1">
      <pivotArea type="data" outline="0" fieldPosition="0">
        <references count="2">
          <reference field="4294967294" count="1" selected="0">
            <x v="0"/>
          </reference>
          <reference field="5" count="1" selected="0">
            <x v="2"/>
          </reference>
        </references>
      </pivotArea>
    </chartFormat>
    <chartFormat chart="0" format="13" series="1">
      <pivotArea type="data" outline="0" fieldPosition="0">
        <references count="2">
          <reference field="4294967294" count="1" selected="0">
            <x v="0"/>
          </reference>
          <reference field="6" count="1" selected="0">
            <x v="0"/>
          </reference>
        </references>
      </pivotArea>
    </chartFormat>
    <chartFormat chart="0" format="14" series="1">
      <pivotArea type="data" outline="0" fieldPosition="0">
        <references count="2">
          <reference field="4294967294" count="1" selected="0">
            <x v="0"/>
          </reference>
          <reference field="6" count="1" selected="0">
            <x v="1"/>
          </reference>
        </references>
      </pivotArea>
    </chartFormat>
    <chartFormat chart="0"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ec.europa.eu/eurostat/fr/web/nuts/history" TargetMode="External"/><Relationship Id="rId7" Type="http://schemas.openxmlformats.org/officeDocument/2006/relationships/printerSettings" Target="../printerSettings/printerSettings1.bin"/><Relationship Id="rId2" Type="http://schemas.openxmlformats.org/officeDocument/2006/relationships/hyperlink" Target="https://globalwindatlas.info/" TargetMode="External"/><Relationship Id="rId1" Type="http://schemas.openxmlformats.org/officeDocument/2006/relationships/hyperlink" Target="https://gmao.gsfc.nasa.gov/reanalysis/MERRA/" TargetMode="External"/><Relationship Id="rId6" Type="http://schemas.openxmlformats.org/officeDocument/2006/relationships/hyperlink" Target="https://www.sciencedirect.com/science/article/pii/S2211467X19300720" TargetMode="External"/><Relationship Id="rId5" Type="http://schemas.openxmlformats.org/officeDocument/2006/relationships/hyperlink" Target="https://creativecommons.org/licenses/by/4.0/" TargetMode="External"/><Relationship Id="rId4" Type="http://schemas.openxmlformats.org/officeDocument/2006/relationships/hyperlink" Target="https://setis.ec.europa.eu/EMHIRES-datase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eea.europa.eu/data-and-maps/data/corine-land-cover-2006-raster-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12:C66"/>
  <sheetViews>
    <sheetView topLeftCell="A43" zoomScale="115" zoomScaleNormal="115" workbookViewId="0">
      <selection activeCell="C61" sqref="C61"/>
    </sheetView>
  </sheetViews>
  <sheetFormatPr defaultColWidth="9.1796875" defaultRowHeight="14.5"/>
  <cols>
    <col min="1" max="1" width="9.1796875" style="2"/>
    <col min="2" max="2" width="12.26953125" style="2" customWidth="1"/>
    <col min="3" max="16384" width="9.1796875" style="2"/>
  </cols>
  <sheetData>
    <row r="12" spans="2:2" ht="28.5">
      <c r="B12" s="172" t="s">
        <v>524</v>
      </c>
    </row>
    <row r="15" spans="2:2">
      <c r="B15" s="3" t="s">
        <v>1024</v>
      </c>
    </row>
    <row r="16" spans="2:2">
      <c r="B16" s="2" t="s">
        <v>1094</v>
      </c>
    </row>
    <row r="17" spans="2:2">
      <c r="B17" s="2" t="s">
        <v>1095</v>
      </c>
    </row>
    <row r="18" spans="2:2">
      <c r="B18" s="2" t="s">
        <v>1096</v>
      </c>
    </row>
    <row r="19" spans="2:2">
      <c r="B19" s="2" t="s">
        <v>1097</v>
      </c>
    </row>
    <row r="21" spans="2:2">
      <c r="B21" s="3" t="s">
        <v>1099</v>
      </c>
    </row>
    <row r="22" spans="2:2">
      <c r="B22" s="10" t="s">
        <v>1098</v>
      </c>
    </row>
    <row r="23" spans="2:2">
      <c r="B23" s="24"/>
    </row>
    <row r="24" spans="2:2">
      <c r="B24" s="3" t="s">
        <v>521</v>
      </c>
    </row>
    <row r="25" spans="2:2">
      <c r="B25" s="24" t="s">
        <v>522</v>
      </c>
    </row>
    <row r="26" spans="2:2">
      <c r="B26" s="10" t="s">
        <v>523</v>
      </c>
    </row>
    <row r="27" spans="2:2">
      <c r="B27" s="24" t="s">
        <v>1037</v>
      </c>
    </row>
    <row r="28" spans="2:2">
      <c r="B28" s="24"/>
    </row>
    <row r="29" spans="2:2">
      <c r="B29" s="3" t="s">
        <v>478</v>
      </c>
    </row>
    <row r="30" spans="2:2">
      <c r="B30" s="2" t="s">
        <v>1092</v>
      </c>
    </row>
    <row r="31" spans="2:2">
      <c r="B31" s="2" t="s">
        <v>1093</v>
      </c>
    </row>
    <row r="32" spans="2:2">
      <c r="B32" s="2" t="s">
        <v>1030</v>
      </c>
    </row>
    <row r="33" spans="2:2">
      <c r="B33" s="2" t="s">
        <v>1031</v>
      </c>
    </row>
    <row r="34" spans="2:2">
      <c r="B34" s="2" t="s">
        <v>1032</v>
      </c>
    </row>
    <row r="35" spans="2:2">
      <c r="B35" s="10" t="s">
        <v>1033</v>
      </c>
    </row>
    <row r="37" spans="2:2">
      <c r="B37" s="2" t="s">
        <v>482</v>
      </c>
    </row>
    <row r="38" spans="2:2">
      <c r="B38" s="2" t="s">
        <v>480</v>
      </c>
    </row>
    <row r="39" spans="2:2">
      <c r="B39" s="10" t="s">
        <v>479</v>
      </c>
    </row>
    <row r="40" spans="2:2">
      <c r="B40" s="10" t="s">
        <v>481</v>
      </c>
    </row>
    <row r="42" spans="2:2">
      <c r="B42" s="3" t="s">
        <v>548</v>
      </c>
    </row>
    <row r="43" spans="2:2">
      <c r="B43" s="10" t="s">
        <v>549</v>
      </c>
    </row>
    <row r="45" spans="2:2">
      <c r="B45" s="3" t="s">
        <v>723</v>
      </c>
    </row>
    <row r="46" spans="2:2">
      <c r="B46" s="10" t="s">
        <v>724</v>
      </c>
    </row>
    <row r="48" spans="2:2">
      <c r="B48" s="3" t="s">
        <v>1063</v>
      </c>
    </row>
    <row r="49" spans="2:3">
      <c r="B49" s="159">
        <v>43651</v>
      </c>
      <c r="C49" s="2" t="s">
        <v>1064</v>
      </c>
    </row>
    <row r="50" spans="2:3">
      <c r="C50" s="2" t="s">
        <v>1065</v>
      </c>
    </row>
    <row r="51" spans="2:3">
      <c r="C51" s="2" t="s">
        <v>1067</v>
      </c>
    </row>
    <row r="52" spans="2:3">
      <c r="B52" s="159">
        <v>43665</v>
      </c>
      <c r="C52" s="2" t="s">
        <v>1084</v>
      </c>
    </row>
    <row r="53" spans="2:3">
      <c r="C53" s="2" t="s">
        <v>1085</v>
      </c>
    </row>
    <row r="54" spans="2:3">
      <c r="C54" s="2" t="s">
        <v>1090</v>
      </c>
    </row>
    <row r="55" spans="2:3">
      <c r="C55" s="2" t="s">
        <v>1091</v>
      </c>
    </row>
    <row r="56" spans="2:3">
      <c r="C56" s="2" t="s">
        <v>1086</v>
      </c>
    </row>
    <row r="57" spans="2:3">
      <c r="C57" s="2" t="s">
        <v>1066</v>
      </c>
    </row>
    <row r="58" spans="2:3">
      <c r="B58" s="159">
        <v>43901</v>
      </c>
      <c r="C58" s="2" t="s">
        <v>1109</v>
      </c>
    </row>
    <row r="59" spans="2:3">
      <c r="C59" s="2" t="s">
        <v>1110</v>
      </c>
    </row>
    <row r="60" spans="2:3">
      <c r="B60" s="159">
        <v>44033</v>
      </c>
      <c r="C60" s="2" t="s">
        <v>1137</v>
      </c>
    </row>
    <row r="63" spans="2:3">
      <c r="B63" s="3" t="s">
        <v>1104</v>
      </c>
    </row>
    <row r="64" spans="2:3">
      <c r="C64" s="2" t="s">
        <v>1101</v>
      </c>
    </row>
    <row r="65" spans="3:3">
      <c r="C65" s="2" t="s">
        <v>1102</v>
      </c>
    </row>
    <row r="66" spans="3:3">
      <c r="C66" s="2" t="s">
        <v>1103</v>
      </c>
    </row>
  </sheetData>
  <hyperlinks>
    <hyperlink ref="B39" r:id="rId1" xr:uid="{00000000-0004-0000-0000-000000000000}"/>
    <hyperlink ref="B40" r:id="rId2" xr:uid="{00000000-0004-0000-0000-000001000000}"/>
    <hyperlink ref="B43" r:id="rId3" xr:uid="{00000000-0004-0000-0000-000002000000}"/>
    <hyperlink ref="B46" r:id="rId4" xr:uid="{00000000-0004-0000-0000-000003000000}"/>
    <hyperlink ref="B35" r:id="rId5" xr:uid="{00000000-0004-0000-0000-000004000000}"/>
    <hyperlink ref="B22" r:id="rId6" xr:uid="{00000000-0004-0000-0000-000005000000}"/>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B2:I80"/>
  <sheetViews>
    <sheetView zoomScale="85" zoomScaleNormal="85" workbookViewId="0">
      <selection activeCell="I26" sqref="I26"/>
    </sheetView>
  </sheetViews>
  <sheetFormatPr defaultColWidth="9.1796875" defaultRowHeight="14.5"/>
  <cols>
    <col min="1" max="1" width="5.1796875" style="2" customWidth="1"/>
    <col min="2" max="2" width="20.54296875" style="2" customWidth="1"/>
    <col min="3" max="3" width="41.453125" style="2" bestFit="1" customWidth="1"/>
    <col min="4" max="9" width="24.26953125" style="2" customWidth="1"/>
    <col min="10" max="16384" width="9.1796875" style="2"/>
  </cols>
  <sheetData>
    <row r="2" spans="2:9" ht="23.25" customHeight="1">
      <c r="B2" s="195" t="s">
        <v>930</v>
      </c>
      <c r="C2" s="196"/>
      <c r="D2" s="196"/>
      <c r="E2" s="196"/>
    </row>
    <row r="3" spans="2:9" ht="126.75" customHeight="1">
      <c r="B3" s="200" t="s">
        <v>1027</v>
      </c>
      <c r="C3" s="200"/>
      <c r="D3" s="200"/>
      <c r="E3" s="200"/>
      <c r="F3" s="148"/>
      <c r="G3" s="148"/>
    </row>
    <row r="4" spans="2:9" s="42" customFormat="1">
      <c r="C4" s="43"/>
    </row>
    <row r="5" spans="2:9" s="42" customFormat="1" ht="60" customHeight="1">
      <c r="B5" s="186" t="s">
        <v>36</v>
      </c>
      <c r="C5" s="187"/>
      <c r="D5" s="199" t="s">
        <v>768</v>
      </c>
      <c r="E5" s="198"/>
      <c r="F5" s="197" t="s">
        <v>926</v>
      </c>
      <c r="G5" s="198"/>
      <c r="H5" s="197" t="s">
        <v>767</v>
      </c>
      <c r="I5" s="198"/>
    </row>
    <row r="6" spans="2:9" s="42" customFormat="1" ht="68.25" customHeight="1">
      <c r="B6" s="44"/>
      <c r="C6" s="43" t="s">
        <v>731</v>
      </c>
      <c r="D6" s="182" t="s">
        <v>871</v>
      </c>
      <c r="E6" s="183"/>
      <c r="F6" s="188" t="s">
        <v>873</v>
      </c>
      <c r="G6" s="183"/>
      <c r="H6" s="182" t="s">
        <v>1072</v>
      </c>
      <c r="I6" s="183"/>
    </row>
    <row r="7" spans="2:9" s="42" customFormat="1" ht="15" customHeight="1">
      <c r="B7" s="44"/>
      <c r="C7" s="81" t="s">
        <v>1068</v>
      </c>
      <c r="D7" s="182" t="s">
        <v>1059</v>
      </c>
      <c r="E7" s="183"/>
      <c r="F7" s="182" t="s">
        <v>1059</v>
      </c>
      <c r="G7" s="183"/>
      <c r="H7" s="182" t="s">
        <v>1080</v>
      </c>
      <c r="I7" s="183"/>
    </row>
    <row r="8" spans="2:9" s="42" customFormat="1" ht="15" customHeight="1">
      <c r="B8" s="44"/>
      <c r="C8" s="81" t="s">
        <v>1070</v>
      </c>
      <c r="D8" s="182" t="s">
        <v>781</v>
      </c>
      <c r="E8" s="183"/>
      <c r="F8" s="182" t="s">
        <v>781</v>
      </c>
      <c r="G8" s="183"/>
      <c r="H8" s="182" t="s">
        <v>1088</v>
      </c>
      <c r="I8" s="183"/>
    </row>
    <row r="9" spans="2:9" s="42" customFormat="1" ht="15" customHeight="1">
      <c r="B9" s="44"/>
      <c r="C9" s="81" t="s">
        <v>865</v>
      </c>
      <c r="D9" s="182" t="s">
        <v>1071</v>
      </c>
      <c r="E9" s="183"/>
      <c r="F9" s="182" t="s">
        <v>1071</v>
      </c>
      <c r="G9" s="183"/>
      <c r="H9" s="182" t="s">
        <v>1087</v>
      </c>
      <c r="I9" s="183"/>
    </row>
    <row r="10" spans="2:9" s="42" customFormat="1" ht="15" customHeight="1">
      <c r="B10" s="44"/>
      <c r="C10" s="81" t="s">
        <v>866</v>
      </c>
      <c r="D10" s="182" t="s">
        <v>862</v>
      </c>
      <c r="E10" s="183"/>
      <c r="F10" s="182" t="s">
        <v>864</v>
      </c>
      <c r="G10" s="183"/>
      <c r="H10" s="182" t="s">
        <v>863</v>
      </c>
      <c r="I10" s="183"/>
    </row>
    <row r="11" spans="2:9" s="42" customFormat="1" ht="15" customHeight="1">
      <c r="B11" s="44"/>
      <c r="C11" s="81" t="s">
        <v>867</v>
      </c>
      <c r="D11" s="182" t="s">
        <v>1060</v>
      </c>
      <c r="E11" s="183"/>
      <c r="F11" s="182" t="s">
        <v>1062</v>
      </c>
      <c r="G11" s="183"/>
      <c r="H11" s="182" t="s">
        <v>1062</v>
      </c>
      <c r="I11" s="183"/>
    </row>
    <row r="12" spans="2:9" s="42" customFormat="1" ht="15" customHeight="1">
      <c r="B12" s="44"/>
      <c r="C12" s="81" t="s">
        <v>868</v>
      </c>
      <c r="D12" s="182" t="s">
        <v>1060</v>
      </c>
      <c r="E12" s="183"/>
      <c r="F12" s="182" t="s">
        <v>1062</v>
      </c>
      <c r="G12" s="183"/>
      <c r="H12" s="182" t="s">
        <v>1062</v>
      </c>
      <c r="I12" s="183"/>
    </row>
    <row r="13" spans="2:9" s="42" customFormat="1" ht="15" customHeight="1">
      <c r="B13" s="44"/>
      <c r="C13" s="81" t="s">
        <v>869</v>
      </c>
      <c r="D13" s="182" t="s">
        <v>1060</v>
      </c>
      <c r="E13" s="183"/>
      <c r="F13" s="182" t="s">
        <v>1062</v>
      </c>
      <c r="G13" s="183"/>
      <c r="H13" s="182" t="s">
        <v>1062</v>
      </c>
      <c r="I13" s="183"/>
    </row>
    <row r="14" spans="2:9" s="42" customFormat="1" ht="15" customHeight="1">
      <c r="B14" s="44"/>
      <c r="C14" s="81" t="s">
        <v>870</v>
      </c>
      <c r="D14" s="182" t="s">
        <v>1061</v>
      </c>
      <c r="E14" s="183"/>
      <c r="F14" s="182" t="s">
        <v>1062</v>
      </c>
      <c r="G14" s="183"/>
      <c r="H14" s="182" t="s">
        <v>1062</v>
      </c>
      <c r="I14" s="183"/>
    </row>
    <row r="15" spans="2:9" s="42" customFormat="1" ht="15" customHeight="1">
      <c r="B15" s="88"/>
      <c r="C15" s="89"/>
      <c r="D15" s="90"/>
      <c r="E15" s="91"/>
      <c r="F15" s="184"/>
      <c r="G15" s="185"/>
      <c r="H15" s="184"/>
      <c r="I15" s="185"/>
    </row>
    <row r="16" spans="2:9" s="42" customFormat="1" ht="21" customHeight="1"/>
    <row r="17" spans="2:9" s="42" customFormat="1">
      <c r="C17" s="43"/>
      <c r="D17" s="43"/>
      <c r="E17" s="43"/>
      <c r="F17" s="43"/>
      <c r="G17" s="43"/>
      <c r="H17" s="43"/>
      <c r="I17" s="43"/>
    </row>
    <row r="18" spans="2:9" s="42" customFormat="1" ht="60" customHeight="1">
      <c r="B18" s="186" t="s">
        <v>30</v>
      </c>
      <c r="C18" s="187"/>
      <c r="D18" s="199" t="s">
        <v>768</v>
      </c>
      <c r="E18" s="198"/>
      <c r="F18" s="197" t="s">
        <v>926</v>
      </c>
      <c r="G18" s="198"/>
      <c r="H18" s="197" t="s">
        <v>767</v>
      </c>
      <c r="I18" s="198"/>
    </row>
    <row r="19" spans="2:9" s="42" customFormat="1" ht="60" customHeight="1">
      <c r="B19" s="44"/>
      <c r="C19" s="43" t="s">
        <v>731</v>
      </c>
      <c r="D19" s="182" t="s">
        <v>42</v>
      </c>
      <c r="E19" s="183"/>
      <c r="F19" s="188" t="s">
        <v>43</v>
      </c>
      <c r="G19" s="183"/>
      <c r="H19" s="188" t="s">
        <v>44</v>
      </c>
      <c r="I19" s="183"/>
    </row>
    <row r="20" spans="2:9" s="42" customFormat="1" ht="78" customHeight="1">
      <c r="B20" s="44"/>
      <c r="C20" s="43" t="s">
        <v>922</v>
      </c>
      <c r="D20" s="182"/>
      <c r="E20" s="183"/>
      <c r="F20" s="188" t="s">
        <v>927</v>
      </c>
      <c r="G20" s="183"/>
      <c r="H20" s="188"/>
      <c r="I20" s="183"/>
    </row>
    <row r="21" spans="2:9" s="42" customFormat="1">
      <c r="B21" s="44"/>
      <c r="C21" s="43" t="s">
        <v>729</v>
      </c>
      <c r="D21" s="194" t="s">
        <v>730</v>
      </c>
      <c r="E21" s="193"/>
      <c r="F21" s="192" t="s">
        <v>730</v>
      </c>
      <c r="G21" s="193"/>
      <c r="H21" s="192" t="s">
        <v>730</v>
      </c>
      <c r="I21" s="193"/>
    </row>
    <row r="22" spans="2:9">
      <c r="B22" s="46"/>
      <c r="C22" s="92" t="s">
        <v>728</v>
      </c>
      <c r="D22" s="191" t="s">
        <v>766</v>
      </c>
      <c r="E22" s="190"/>
      <c r="F22" s="189" t="s">
        <v>874</v>
      </c>
      <c r="G22" s="190"/>
      <c r="H22" s="189" t="s">
        <v>766</v>
      </c>
      <c r="I22" s="190"/>
    </row>
    <row r="23" spans="2:9" s="42" customFormat="1" ht="37.5" customHeight="1">
      <c r="B23" s="44"/>
      <c r="C23" s="43"/>
      <c r="D23" s="48" t="s">
        <v>732</v>
      </c>
      <c r="E23" s="47" t="s">
        <v>733</v>
      </c>
      <c r="F23" s="48" t="s">
        <v>732</v>
      </c>
      <c r="G23" s="149" t="s">
        <v>733</v>
      </c>
      <c r="H23" s="48" t="s">
        <v>732</v>
      </c>
      <c r="I23" s="149" t="s">
        <v>733</v>
      </c>
    </row>
    <row r="24" spans="2:9" s="42" customFormat="1" ht="37.5" customHeight="1">
      <c r="B24" s="44"/>
      <c r="C24" s="43"/>
      <c r="D24" s="48"/>
      <c r="E24" s="47" t="s">
        <v>876</v>
      </c>
      <c r="F24" s="48" t="s">
        <v>876</v>
      </c>
      <c r="G24" s="149"/>
      <c r="H24" s="48" t="s">
        <v>876</v>
      </c>
      <c r="I24" s="149"/>
    </row>
    <row r="25" spans="2:9" s="42" customFormat="1">
      <c r="B25" s="44"/>
      <c r="C25" s="43" t="s">
        <v>734</v>
      </c>
      <c r="D25" s="51" t="s">
        <v>735</v>
      </c>
      <c r="E25" s="49" t="s">
        <v>735</v>
      </c>
      <c r="F25" s="51" t="s">
        <v>735</v>
      </c>
      <c r="G25" s="50" t="s">
        <v>735</v>
      </c>
      <c r="H25" s="51" t="s">
        <v>735</v>
      </c>
      <c r="I25" s="50" t="s">
        <v>735</v>
      </c>
    </row>
    <row r="26" spans="2:9" s="42" customFormat="1">
      <c r="B26" s="93" t="s">
        <v>39</v>
      </c>
      <c r="C26" s="94" t="s">
        <v>770</v>
      </c>
      <c r="D26" s="44"/>
      <c r="F26" s="44"/>
      <c r="G26" s="45"/>
      <c r="H26" s="44"/>
      <c r="I26" s="45"/>
    </row>
    <row r="27" spans="2:9">
      <c r="B27" s="46" t="s">
        <v>27</v>
      </c>
      <c r="C27" s="2" t="s">
        <v>737</v>
      </c>
      <c r="D27" s="82">
        <v>1200</v>
      </c>
      <c r="E27" s="84">
        <v>2000</v>
      </c>
      <c r="F27" s="82">
        <v>1200</v>
      </c>
      <c r="G27" s="83">
        <v>1200</v>
      </c>
      <c r="H27" s="82">
        <v>120</v>
      </c>
      <c r="I27" s="83">
        <v>400</v>
      </c>
    </row>
    <row r="28" spans="2:9">
      <c r="B28" s="46" t="s">
        <v>27</v>
      </c>
      <c r="C28" s="2" t="s">
        <v>738</v>
      </c>
      <c r="D28" s="82">
        <v>1200</v>
      </c>
      <c r="E28" s="83">
        <v>2000</v>
      </c>
      <c r="F28" s="84">
        <v>800</v>
      </c>
      <c r="G28" s="84">
        <v>800</v>
      </c>
      <c r="H28" s="82">
        <v>120</v>
      </c>
      <c r="I28" s="83">
        <v>400</v>
      </c>
    </row>
    <row r="29" spans="2:9">
      <c r="B29" s="46" t="s">
        <v>27</v>
      </c>
      <c r="C29" s="2" t="s">
        <v>739</v>
      </c>
      <c r="D29" s="82">
        <v>1200</v>
      </c>
      <c r="E29" s="83">
        <v>2000</v>
      </c>
      <c r="F29" s="84">
        <v>1000</v>
      </c>
      <c r="G29" s="84">
        <v>1000</v>
      </c>
      <c r="H29" s="82">
        <v>120</v>
      </c>
      <c r="I29" s="83">
        <v>400</v>
      </c>
    </row>
    <row r="30" spans="2:9">
      <c r="B30" s="46" t="s">
        <v>27</v>
      </c>
      <c r="C30" s="2" t="s">
        <v>740</v>
      </c>
      <c r="D30" s="82">
        <v>1200</v>
      </c>
      <c r="E30" s="83">
        <v>2000</v>
      </c>
      <c r="F30" s="84">
        <v>1000</v>
      </c>
      <c r="G30" s="84">
        <v>1000</v>
      </c>
      <c r="H30" s="82">
        <v>120</v>
      </c>
      <c r="I30" s="83">
        <v>400</v>
      </c>
    </row>
    <row r="31" spans="2:9">
      <c r="B31" s="46" t="s">
        <v>27</v>
      </c>
      <c r="C31" s="2" t="s">
        <v>741</v>
      </c>
      <c r="D31" s="82">
        <v>1200</v>
      </c>
      <c r="E31" s="83">
        <v>2000</v>
      </c>
      <c r="F31" s="84" t="s">
        <v>769</v>
      </c>
      <c r="G31" s="84" t="s">
        <v>769</v>
      </c>
      <c r="H31" s="82">
        <v>120</v>
      </c>
      <c r="I31" s="83">
        <v>400</v>
      </c>
    </row>
    <row r="32" spans="2:9">
      <c r="B32" s="46" t="s">
        <v>27</v>
      </c>
      <c r="C32" s="2" t="s">
        <v>742</v>
      </c>
      <c r="D32" s="82">
        <v>1200</v>
      </c>
      <c r="E32" s="83">
        <v>2000</v>
      </c>
      <c r="F32" s="84" t="s">
        <v>769</v>
      </c>
      <c r="G32" s="84" t="s">
        <v>769</v>
      </c>
      <c r="H32" s="82">
        <v>120</v>
      </c>
      <c r="I32" s="83">
        <v>400</v>
      </c>
    </row>
    <row r="33" spans="2:9">
      <c r="B33" s="46" t="s">
        <v>27</v>
      </c>
      <c r="C33" s="2" t="s">
        <v>743</v>
      </c>
      <c r="D33" s="82">
        <v>1200</v>
      </c>
      <c r="E33" s="83">
        <v>2000</v>
      </c>
      <c r="F33" s="84" t="s">
        <v>769</v>
      </c>
      <c r="G33" s="84" t="s">
        <v>769</v>
      </c>
      <c r="H33" s="82">
        <v>120</v>
      </c>
      <c r="I33" s="83">
        <v>400</v>
      </c>
    </row>
    <row r="34" spans="2:9">
      <c r="B34" s="46" t="s">
        <v>27</v>
      </c>
      <c r="C34" s="2" t="s">
        <v>744</v>
      </c>
      <c r="D34" s="82">
        <v>1200</v>
      </c>
      <c r="E34" s="83">
        <v>2000</v>
      </c>
      <c r="F34" s="84" t="s">
        <v>769</v>
      </c>
      <c r="G34" s="84" t="s">
        <v>769</v>
      </c>
      <c r="H34" s="82">
        <v>120</v>
      </c>
      <c r="I34" s="83">
        <v>400</v>
      </c>
    </row>
    <row r="35" spans="2:9">
      <c r="B35" s="46" t="s">
        <v>27</v>
      </c>
      <c r="C35" s="2" t="s">
        <v>745</v>
      </c>
      <c r="D35" s="82">
        <v>1200</v>
      </c>
      <c r="E35" s="83">
        <v>2000</v>
      </c>
      <c r="F35" s="84" t="s">
        <v>769</v>
      </c>
      <c r="G35" s="84" t="s">
        <v>769</v>
      </c>
      <c r="H35" s="82">
        <v>120</v>
      </c>
      <c r="I35" s="83">
        <v>400</v>
      </c>
    </row>
    <row r="36" spans="2:9">
      <c r="B36" s="46" t="s">
        <v>26</v>
      </c>
      <c r="C36" s="2" t="s">
        <v>746</v>
      </c>
      <c r="D36" s="82">
        <v>1200</v>
      </c>
      <c r="E36" s="83">
        <v>2000</v>
      </c>
      <c r="F36" s="84">
        <v>600</v>
      </c>
      <c r="G36" s="84">
        <v>600</v>
      </c>
      <c r="H36" s="82">
        <v>120</v>
      </c>
      <c r="I36" s="83">
        <v>400</v>
      </c>
    </row>
    <row r="37" spans="2:9">
      <c r="B37" s="46" t="s">
        <v>26</v>
      </c>
      <c r="C37" s="2" t="s">
        <v>747</v>
      </c>
      <c r="D37" s="82">
        <v>1200</v>
      </c>
      <c r="E37" s="83">
        <v>2000</v>
      </c>
      <c r="F37" s="84">
        <v>400</v>
      </c>
      <c r="G37" s="84">
        <v>400</v>
      </c>
      <c r="H37" s="82">
        <v>120</v>
      </c>
      <c r="I37" s="83">
        <v>400</v>
      </c>
    </row>
    <row r="38" spans="2:9">
      <c r="B38" s="46" t="s">
        <v>26</v>
      </c>
      <c r="C38" s="2" t="s">
        <v>748</v>
      </c>
      <c r="D38" s="82">
        <v>1200</v>
      </c>
      <c r="E38" s="83">
        <v>2000</v>
      </c>
      <c r="F38" s="84" t="s">
        <v>769</v>
      </c>
      <c r="G38" s="84" t="s">
        <v>769</v>
      </c>
      <c r="H38" s="82">
        <v>120</v>
      </c>
      <c r="I38" s="83">
        <v>400</v>
      </c>
    </row>
    <row r="39" spans="2:9">
      <c r="B39" s="46" t="s">
        <v>25</v>
      </c>
      <c r="C39" s="2" t="s">
        <v>736</v>
      </c>
      <c r="D39" s="82">
        <v>1200</v>
      </c>
      <c r="E39" s="83">
        <v>2000</v>
      </c>
      <c r="F39" s="84">
        <v>120</v>
      </c>
      <c r="G39" s="84">
        <v>500</v>
      </c>
      <c r="H39" s="82">
        <v>120</v>
      </c>
      <c r="I39" s="83">
        <v>400</v>
      </c>
    </row>
    <row r="40" spans="2:9">
      <c r="B40" s="46" t="s">
        <v>24</v>
      </c>
      <c r="C40" s="2" t="s">
        <v>736</v>
      </c>
      <c r="D40" s="82">
        <v>1200</v>
      </c>
      <c r="E40" s="83">
        <v>2000</v>
      </c>
      <c r="F40" s="84">
        <v>500</v>
      </c>
      <c r="G40" s="84">
        <v>500</v>
      </c>
      <c r="H40" s="82">
        <v>120</v>
      </c>
      <c r="I40" s="83">
        <v>400</v>
      </c>
    </row>
    <row r="41" spans="2:9">
      <c r="B41" s="46" t="s">
        <v>23</v>
      </c>
      <c r="C41" s="2" t="s">
        <v>736</v>
      </c>
      <c r="D41" s="82">
        <v>1200</v>
      </c>
      <c r="E41" s="83">
        <v>2000</v>
      </c>
      <c r="F41" s="84">
        <v>850</v>
      </c>
      <c r="G41" s="84">
        <v>850</v>
      </c>
      <c r="H41" s="82">
        <v>120</v>
      </c>
      <c r="I41" s="83">
        <v>400</v>
      </c>
    </row>
    <row r="42" spans="2:9">
      <c r="B42" s="46" t="s">
        <v>22</v>
      </c>
      <c r="C42" s="2" t="s">
        <v>736</v>
      </c>
      <c r="D42" s="82">
        <v>1200</v>
      </c>
      <c r="E42" s="83">
        <v>2000</v>
      </c>
      <c r="F42" s="84">
        <v>120</v>
      </c>
      <c r="G42" s="84">
        <v>500</v>
      </c>
      <c r="H42" s="82">
        <v>120</v>
      </c>
      <c r="I42" s="83">
        <v>400</v>
      </c>
    </row>
    <row r="43" spans="2:9">
      <c r="B43" s="46" t="s">
        <v>21</v>
      </c>
      <c r="C43" s="2" t="s">
        <v>736</v>
      </c>
      <c r="D43" s="82">
        <v>1200</v>
      </c>
      <c r="E43" s="83">
        <v>2000</v>
      </c>
      <c r="F43" s="84">
        <v>600</v>
      </c>
      <c r="G43" s="84">
        <v>600</v>
      </c>
      <c r="H43" s="82">
        <v>120</v>
      </c>
      <c r="I43" s="83">
        <v>400</v>
      </c>
    </row>
    <row r="44" spans="2:9">
      <c r="B44" s="46" t="s">
        <v>20</v>
      </c>
      <c r="C44" s="2" t="s">
        <v>736</v>
      </c>
      <c r="D44" s="82">
        <v>1200</v>
      </c>
      <c r="E44" s="83">
        <v>2000</v>
      </c>
      <c r="F44" s="84">
        <v>1000</v>
      </c>
      <c r="G44" s="84">
        <v>1000</v>
      </c>
      <c r="H44" s="82">
        <v>120</v>
      </c>
      <c r="I44" s="83">
        <v>400</v>
      </c>
    </row>
    <row r="45" spans="2:9">
      <c r="B45" s="46" t="s">
        <v>19</v>
      </c>
      <c r="C45" s="2" t="s">
        <v>736</v>
      </c>
      <c r="D45" s="82">
        <v>1200</v>
      </c>
      <c r="E45" s="83">
        <v>2000</v>
      </c>
      <c r="F45" s="84">
        <v>1000</v>
      </c>
      <c r="G45" s="84">
        <v>1000</v>
      </c>
      <c r="H45" s="82">
        <v>120</v>
      </c>
      <c r="I45" s="83">
        <v>400</v>
      </c>
    </row>
    <row r="46" spans="2:9">
      <c r="B46" s="46" t="s">
        <v>18</v>
      </c>
      <c r="C46" s="2" t="s">
        <v>736</v>
      </c>
      <c r="D46" s="82">
        <v>1200</v>
      </c>
      <c r="E46" s="83">
        <v>2000</v>
      </c>
      <c r="F46" s="84">
        <v>500</v>
      </c>
      <c r="G46" s="84">
        <v>500</v>
      </c>
      <c r="H46" s="82">
        <v>120</v>
      </c>
      <c r="I46" s="83">
        <v>400</v>
      </c>
    </row>
    <row r="47" spans="2:9">
      <c r="B47" s="46" t="s">
        <v>17</v>
      </c>
      <c r="C47" s="2" t="s">
        <v>749</v>
      </c>
      <c r="D47" s="82">
        <v>1200</v>
      </c>
      <c r="E47" s="83">
        <v>2000</v>
      </c>
      <c r="F47" s="84">
        <v>700</v>
      </c>
      <c r="G47" s="84">
        <v>550</v>
      </c>
      <c r="H47" s="82">
        <v>120</v>
      </c>
      <c r="I47" s="83">
        <v>400</v>
      </c>
    </row>
    <row r="48" spans="2:9">
      <c r="B48" s="46" t="s">
        <v>17</v>
      </c>
      <c r="C48" s="2" t="s">
        <v>750</v>
      </c>
      <c r="D48" s="82">
        <v>1200</v>
      </c>
      <c r="E48" s="83">
        <v>2000</v>
      </c>
      <c r="F48" s="84">
        <v>1000</v>
      </c>
      <c r="G48" s="84">
        <v>1250</v>
      </c>
      <c r="H48" s="82">
        <v>120</v>
      </c>
      <c r="I48" s="83">
        <v>400</v>
      </c>
    </row>
    <row r="49" spans="2:9">
      <c r="B49" s="46" t="s">
        <v>17</v>
      </c>
      <c r="C49" s="2" t="s">
        <v>751</v>
      </c>
      <c r="D49" s="82">
        <v>1200</v>
      </c>
      <c r="E49" s="83">
        <v>2000</v>
      </c>
      <c r="F49" s="84">
        <v>1000</v>
      </c>
      <c r="G49" s="84">
        <v>1000</v>
      </c>
      <c r="H49" s="82">
        <v>120</v>
      </c>
      <c r="I49" s="83">
        <v>400</v>
      </c>
    </row>
    <row r="50" spans="2:9">
      <c r="B50" s="46" t="s">
        <v>17</v>
      </c>
      <c r="C50" s="2" t="s">
        <v>752</v>
      </c>
      <c r="D50" s="82">
        <v>1200</v>
      </c>
      <c r="E50" s="83">
        <v>2000</v>
      </c>
      <c r="F50" s="84">
        <v>300</v>
      </c>
      <c r="G50" s="84">
        <v>1000</v>
      </c>
      <c r="H50" s="82">
        <v>120</v>
      </c>
      <c r="I50" s="83">
        <v>400</v>
      </c>
    </row>
    <row r="51" spans="2:9">
      <c r="B51" s="46" t="s">
        <v>17</v>
      </c>
      <c r="C51" s="2" t="s">
        <v>753</v>
      </c>
      <c r="D51" s="82">
        <v>1200</v>
      </c>
      <c r="E51" s="83">
        <v>2000</v>
      </c>
      <c r="F51" s="84">
        <v>800</v>
      </c>
      <c r="G51" s="84">
        <v>500</v>
      </c>
      <c r="H51" s="82">
        <v>120</v>
      </c>
      <c r="I51" s="83">
        <v>400</v>
      </c>
    </row>
    <row r="52" spans="2:9">
      <c r="B52" s="46" t="s">
        <v>17</v>
      </c>
      <c r="C52" s="2" t="s">
        <v>754</v>
      </c>
      <c r="D52" s="82">
        <v>1200</v>
      </c>
      <c r="E52" s="83">
        <v>2000</v>
      </c>
      <c r="F52" s="84">
        <v>200</v>
      </c>
      <c r="G52" s="84">
        <v>1000</v>
      </c>
      <c r="H52" s="82">
        <v>120</v>
      </c>
      <c r="I52" s="83">
        <v>400</v>
      </c>
    </row>
    <row r="53" spans="2:9">
      <c r="B53" s="46" t="s">
        <v>17</v>
      </c>
      <c r="C53" s="2" t="s">
        <v>755</v>
      </c>
      <c r="D53" s="82">
        <v>1200</v>
      </c>
      <c r="E53" s="83">
        <v>2000</v>
      </c>
      <c r="F53" s="84">
        <v>400</v>
      </c>
      <c r="G53" s="84">
        <v>700</v>
      </c>
      <c r="H53" s="82">
        <v>120</v>
      </c>
      <c r="I53" s="83">
        <v>400</v>
      </c>
    </row>
    <row r="54" spans="2:9">
      <c r="B54" s="46" t="s">
        <v>17</v>
      </c>
      <c r="C54" s="2" t="s">
        <v>756</v>
      </c>
      <c r="D54" s="82">
        <v>1200</v>
      </c>
      <c r="E54" s="83">
        <v>2000</v>
      </c>
      <c r="F54" s="84">
        <v>400</v>
      </c>
      <c r="G54" s="84">
        <v>1000</v>
      </c>
      <c r="H54" s="82">
        <v>120</v>
      </c>
      <c r="I54" s="83">
        <v>400</v>
      </c>
    </row>
    <row r="55" spans="2:9">
      <c r="B55" s="46" t="s">
        <v>17</v>
      </c>
      <c r="C55" s="2" t="s">
        <v>757</v>
      </c>
      <c r="D55" s="82">
        <v>1200</v>
      </c>
      <c r="E55" s="83">
        <v>2000</v>
      </c>
      <c r="F55" s="84">
        <v>750</v>
      </c>
      <c r="G55" s="84">
        <v>1000</v>
      </c>
      <c r="H55" s="82">
        <v>120</v>
      </c>
      <c r="I55" s="83">
        <v>400</v>
      </c>
    </row>
    <row r="56" spans="2:9">
      <c r="B56" s="46" t="s">
        <v>17</v>
      </c>
      <c r="C56" s="2" t="s">
        <v>758</v>
      </c>
      <c r="D56" s="82">
        <v>1200</v>
      </c>
      <c r="E56" s="83">
        <v>2000</v>
      </c>
      <c r="F56" s="84">
        <v>1000</v>
      </c>
      <c r="G56" s="84">
        <v>1000</v>
      </c>
      <c r="H56" s="82">
        <v>120</v>
      </c>
      <c r="I56" s="83">
        <v>400</v>
      </c>
    </row>
    <row r="57" spans="2:9">
      <c r="B57" s="46" t="s">
        <v>17</v>
      </c>
      <c r="C57" s="2" t="s">
        <v>759</v>
      </c>
      <c r="D57" s="82">
        <v>1200</v>
      </c>
      <c r="E57" s="83">
        <v>2000</v>
      </c>
      <c r="F57" s="84">
        <v>400</v>
      </c>
      <c r="G57" s="84">
        <v>1000</v>
      </c>
      <c r="H57" s="82">
        <v>120</v>
      </c>
      <c r="I57" s="83">
        <v>400</v>
      </c>
    </row>
    <row r="58" spans="2:9">
      <c r="B58" s="46" t="s">
        <v>17</v>
      </c>
      <c r="C58" s="2" t="s">
        <v>760</v>
      </c>
      <c r="D58" s="82">
        <v>1200</v>
      </c>
      <c r="E58" s="83">
        <v>2000</v>
      </c>
      <c r="F58" s="84">
        <v>750</v>
      </c>
      <c r="G58" s="84">
        <v>800</v>
      </c>
      <c r="H58" s="82">
        <v>120</v>
      </c>
      <c r="I58" s="83">
        <v>400</v>
      </c>
    </row>
    <row r="59" spans="2:9">
      <c r="B59" s="46" t="s">
        <v>17</v>
      </c>
      <c r="C59" s="2" t="s">
        <v>761</v>
      </c>
      <c r="D59" s="82">
        <v>1200</v>
      </c>
      <c r="E59" s="83">
        <v>2000</v>
      </c>
      <c r="F59" s="84">
        <v>700</v>
      </c>
      <c r="G59" s="84">
        <v>1000</v>
      </c>
      <c r="H59" s="82">
        <v>120</v>
      </c>
      <c r="I59" s="83">
        <v>400</v>
      </c>
    </row>
    <row r="60" spans="2:9">
      <c r="B60" s="46" t="s">
        <v>16</v>
      </c>
      <c r="C60" s="2" t="s">
        <v>736</v>
      </c>
      <c r="D60" s="82">
        <v>1200</v>
      </c>
      <c r="E60" s="83">
        <v>2000</v>
      </c>
      <c r="F60" s="84">
        <v>500</v>
      </c>
      <c r="G60" s="84">
        <v>500</v>
      </c>
      <c r="H60" s="82">
        <v>120</v>
      </c>
      <c r="I60" s="83">
        <v>400</v>
      </c>
    </row>
    <row r="61" spans="2:9">
      <c r="B61" s="46" t="s">
        <v>15</v>
      </c>
      <c r="C61" s="2" t="s">
        <v>736</v>
      </c>
      <c r="D61" s="82">
        <v>1200</v>
      </c>
      <c r="E61" s="83">
        <v>2000</v>
      </c>
      <c r="F61" s="84">
        <v>1000</v>
      </c>
      <c r="G61" s="84">
        <v>1000</v>
      </c>
      <c r="H61" s="82">
        <v>120</v>
      </c>
      <c r="I61" s="83">
        <v>400</v>
      </c>
    </row>
    <row r="62" spans="2:9">
      <c r="B62" s="46" t="s">
        <v>14</v>
      </c>
      <c r="C62" s="2" t="s">
        <v>736</v>
      </c>
      <c r="D62" s="82">
        <v>1200</v>
      </c>
      <c r="E62" s="83">
        <v>2000</v>
      </c>
      <c r="F62" s="84">
        <v>500</v>
      </c>
      <c r="G62" s="84">
        <v>500</v>
      </c>
      <c r="H62" s="82">
        <v>120</v>
      </c>
      <c r="I62" s="83">
        <v>400</v>
      </c>
    </row>
    <row r="63" spans="2:9">
      <c r="B63" s="46" t="s">
        <v>13</v>
      </c>
      <c r="C63" s="2" t="s">
        <v>736</v>
      </c>
      <c r="D63" s="82">
        <v>1200</v>
      </c>
      <c r="E63" s="83">
        <v>2000</v>
      </c>
      <c r="F63" s="84">
        <v>200</v>
      </c>
      <c r="G63" s="84">
        <v>750</v>
      </c>
      <c r="H63" s="82">
        <v>120</v>
      </c>
      <c r="I63" s="83">
        <v>400</v>
      </c>
    </row>
    <row r="64" spans="2:9">
      <c r="B64" s="46" t="s">
        <v>12</v>
      </c>
      <c r="C64" s="2" t="s">
        <v>736</v>
      </c>
      <c r="D64" s="82">
        <v>1200</v>
      </c>
      <c r="E64" s="83">
        <v>2000</v>
      </c>
      <c r="F64" s="84">
        <v>500</v>
      </c>
      <c r="G64" s="84">
        <v>500</v>
      </c>
      <c r="H64" s="82">
        <v>120</v>
      </c>
      <c r="I64" s="83">
        <v>400</v>
      </c>
    </row>
    <row r="65" spans="2:9">
      <c r="B65" s="46" t="s">
        <v>11</v>
      </c>
      <c r="C65" s="2" t="s">
        <v>736</v>
      </c>
      <c r="D65" s="82">
        <v>1200</v>
      </c>
      <c r="E65" s="83">
        <v>2000</v>
      </c>
      <c r="F65" s="84">
        <v>120</v>
      </c>
      <c r="G65" s="84">
        <v>500</v>
      </c>
      <c r="H65" s="82">
        <v>120</v>
      </c>
      <c r="I65" s="83">
        <v>400</v>
      </c>
    </row>
    <row r="66" spans="2:9">
      <c r="B66" s="46" t="s">
        <v>534</v>
      </c>
      <c r="C66" s="2" t="s">
        <v>736</v>
      </c>
      <c r="D66" s="82">
        <v>1200</v>
      </c>
      <c r="E66" s="83">
        <v>2000</v>
      </c>
      <c r="F66" s="84">
        <v>120</v>
      </c>
      <c r="G66" s="84">
        <v>500</v>
      </c>
      <c r="H66" s="82">
        <v>120</v>
      </c>
      <c r="I66" s="83">
        <v>400</v>
      </c>
    </row>
    <row r="67" spans="2:9">
      <c r="B67" s="46" t="s">
        <v>10</v>
      </c>
      <c r="C67" s="2" t="s">
        <v>736</v>
      </c>
      <c r="D67" s="82">
        <v>1200</v>
      </c>
      <c r="E67" s="83">
        <v>2000</v>
      </c>
      <c r="F67" s="84">
        <v>120</v>
      </c>
      <c r="G67" s="84">
        <v>500</v>
      </c>
      <c r="H67" s="82">
        <v>120</v>
      </c>
      <c r="I67" s="83">
        <v>400</v>
      </c>
    </row>
    <row r="68" spans="2:9">
      <c r="B68" s="46" t="s">
        <v>9</v>
      </c>
      <c r="C68" s="2" t="s">
        <v>736</v>
      </c>
      <c r="D68" s="82">
        <v>1200</v>
      </c>
      <c r="E68" s="83">
        <v>2000</v>
      </c>
      <c r="F68" s="84">
        <v>400</v>
      </c>
      <c r="G68" s="84">
        <v>400</v>
      </c>
      <c r="H68" s="82">
        <v>120</v>
      </c>
      <c r="I68" s="83">
        <v>400</v>
      </c>
    </row>
    <row r="69" spans="2:9">
      <c r="B69" s="46" t="s">
        <v>8</v>
      </c>
      <c r="C69" s="2" t="s">
        <v>736</v>
      </c>
      <c r="D69" s="82">
        <v>1200</v>
      </c>
      <c r="E69" s="83">
        <v>2000</v>
      </c>
      <c r="F69" s="84">
        <v>550</v>
      </c>
      <c r="G69" s="84">
        <v>1250</v>
      </c>
      <c r="H69" s="82">
        <v>120</v>
      </c>
      <c r="I69" s="83">
        <v>400</v>
      </c>
    </row>
    <row r="70" spans="2:9">
      <c r="B70" s="46" t="s">
        <v>7</v>
      </c>
      <c r="C70" s="2" t="s">
        <v>736</v>
      </c>
      <c r="D70" s="82">
        <v>1200</v>
      </c>
      <c r="E70" s="83">
        <v>2000</v>
      </c>
      <c r="F70" s="84">
        <v>120</v>
      </c>
      <c r="G70" s="84">
        <v>500</v>
      </c>
      <c r="H70" s="82">
        <v>120</v>
      </c>
      <c r="I70" s="83">
        <v>400</v>
      </c>
    </row>
    <row r="71" spans="2:9">
      <c r="B71" s="46" t="s">
        <v>6</v>
      </c>
      <c r="C71" s="2" t="s">
        <v>736</v>
      </c>
      <c r="D71" s="82">
        <v>1200</v>
      </c>
      <c r="E71" s="83">
        <v>2000</v>
      </c>
      <c r="F71" s="84">
        <v>500</v>
      </c>
      <c r="G71" s="84">
        <v>500</v>
      </c>
      <c r="H71" s="82">
        <v>120</v>
      </c>
      <c r="I71" s="83">
        <v>400</v>
      </c>
    </row>
    <row r="72" spans="2:9">
      <c r="B72" s="46" t="s">
        <v>540</v>
      </c>
      <c r="C72" s="2" t="s">
        <v>736</v>
      </c>
      <c r="D72" s="82">
        <v>1200</v>
      </c>
      <c r="E72" s="83">
        <v>2000</v>
      </c>
      <c r="F72" s="84">
        <v>120</v>
      </c>
      <c r="G72" s="84">
        <v>500</v>
      </c>
      <c r="H72" s="82">
        <v>120</v>
      </c>
      <c r="I72" s="83">
        <v>400</v>
      </c>
    </row>
    <row r="73" spans="2:9">
      <c r="B73" s="46" t="s">
        <v>5</v>
      </c>
      <c r="C73" s="2" t="s">
        <v>736</v>
      </c>
      <c r="D73" s="82">
        <v>1200</v>
      </c>
      <c r="E73" s="83">
        <v>2000</v>
      </c>
      <c r="F73" s="84">
        <v>120</v>
      </c>
      <c r="G73" s="84">
        <v>500</v>
      </c>
      <c r="H73" s="82">
        <v>120</v>
      </c>
      <c r="I73" s="83">
        <v>400</v>
      </c>
    </row>
    <row r="74" spans="2:9">
      <c r="B74" s="46" t="s">
        <v>4</v>
      </c>
      <c r="C74" s="2" t="s">
        <v>736</v>
      </c>
      <c r="D74" s="82">
        <v>1200</v>
      </c>
      <c r="E74" s="83">
        <v>2000</v>
      </c>
      <c r="F74" s="84">
        <v>500</v>
      </c>
      <c r="G74" s="84">
        <v>500</v>
      </c>
      <c r="H74" s="82">
        <v>120</v>
      </c>
      <c r="I74" s="83">
        <v>400</v>
      </c>
    </row>
    <row r="75" spans="2:9">
      <c r="B75" s="46" t="s">
        <v>3</v>
      </c>
      <c r="C75" s="2" t="s">
        <v>736</v>
      </c>
      <c r="D75" s="82">
        <v>1200</v>
      </c>
      <c r="E75" s="83">
        <v>2000</v>
      </c>
      <c r="F75" s="84">
        <v>500</v>
      </c>
      <c r="G75" s="84">
        <v>500</v>
      </c>
      <c r="H75" s="82">
        <v>120</v>
      </c>
      <c r="I75" s="83">
        <v>400</v>
      </c>
    </row>
    <row r="76" spans="2:9">
      <c r="B76" s="46" t="s">
        <v>2</v>
      </c>
      <c r="C76" s="2" t="s">
        <v>736</v>
      </c>
      <c r="D76" s="82">
        <v>1200</v>
      </c>
      <c r="E76" s="83">
        <v>2000</v>
      </c>
      <c r="F76" s="84">
        <v>1000</v>
      </c>
      <c r="G76" s="84">
        <v>1000</v>
      </c>
      <c r="H76" s="82">
        <v>120</v>
      </c>
      <c r="I76" s="83">
        <v>400</v>
      </c>
    </row>
    <row r="77" spans="2:9">
      <c r="B77" s="46" t="s">
        <v>1</v>
      </c>
      <c r="C77" s="2" t="s">
        <v>762</v>
      </c>
      <c r="D77" s="82">
        <v>1200</v>
      </c>
      <c r="E77" s="83">
        <v>2000</v>
      </c>
      <c r="F77" s="84">
        <v>700</v>
      </c>
      <c r="G77" s="84">
        <v>800</v>
      </c>
      <c r="H77" s="82">
        <v>120</v>
      </c>
      <c r="I77" s="83">
        <v>400</v>
      </c>
    </row>
    <row r="78" spans="2:9">
      <c r="B78" s="46" t="s">
        <v>1</v>
      </c>
      <c r="C78" s="2" t="s">
        <v>763</v>
      </c>
      <c r="D78" s="82">
        <v>1200</v>
      </c>
      <c r="E78" s="83">
        <v>2000</v>
      </c>
      <c r="F78" s="84">
        <v>500</v>
      </c>
      <c r="G78" s="84">
        <v>500</v>
      </c>
      <c r="H78" s="82">
        <v>120</v>
      </c>
      <c r="I78" s="83">
        <v>400</v>
      </c>
    </row>
    <row r="79" spans="2:9">
      <c r="B79" s="46" t="s">
        <v>1</v>
      </c>
      <c r="C79" s="2" t="s">
        <v>764</v>
      </c>
      <c r="D79" s="82">
        <v>1200</v>
      </c>
      <c r="E79" s="83">
        <v>2000</v>
      </c>
      <c r="F79" s="84">
        <v>500</v>
      </c>
      <c r="G79" s="84">
        <v>500</v>
      </c>
      <c r="H79" s="82">
        <v>120</v>
      </c>
      <c r="I79" s="83">
        <v>400</v>
      </c>
    </row>
    <row r="80" spans="2:9">
      <c r="B80" s="79" t="s">
        <v>1</v>
      </c>
      <c r="C80" s="80" t="s">
        <v>765</v>
      </c>
      <c r="D80" s="85">
        <v>1200</v>
      </c>
      <c r="E80" s="86">
        <v>2000</v>
      </c>
      <c r="F80" s="87">
        <v>1000</v>
      </c>
      <c r="G80" s="87">
        <v>2000</v>
      </c>
      <c r="H80" s="85">
        <v>120</v>
      </c>
      <c r="I80" s="86">
        <v>400</v>
      </c>
    </row>
  </sheetData>
  <mergeCells count="51">
    <mergeCell ref="D8:E8"/>
    <mergeCell ref="F8:G8"/>
    <mergeCell ref="H8:I8"/>
    <mergeCell ref="B3:E3"/>
    <mergeCell ref="H7:I7"/>
    <mergeCell ref="B2:E2"/>
    <mergeCell ref="D20:E20"/>
    <mergeCell ref="F20:G20"/>
    <mergeCell ref="H20:I20"/>
    <mergeCell ref="F5:G5"/>
    <mergeCell ref="H5:I5"/>
    <mergeCell ref="D5:E5"/>
    <mergeCell ref="F6:G6"/>
    <mergeCell ref="H6:I6"/>
    <mergeCell ref="D6:E6"/>
    <mergeCell ref="D7:E7"/>
    <mergeCell ref="D14:E14"/>
    <mergeCell ref="D18:E18"/>
    <mergeCell ref="F18:G18"/>
    <mergeCell ref="H18:I18"/>
    <mergeCell ref="H19:I19"/>
    <mergeCell ref="F22:G22"/>
    <mergeCell ref="H22:I22"/>
    <mergeCell ref="D22:E22"/>
    <mergeCell ref="F21:G21"/>
    <mergeCell ref="H21:I21"/>
    <mergeCell ref="D21:E21"/>
    <mergeCell ref="F13:G13"/>
    <mergeCell ref="D19:E19"/>
    <mergeCell ref="F19:G19"/>
    <mergeCell ref="D9:E9"/>
    <mergeCell ref="D10:E10"/>
    <mergeCell ref="D11:E11"/>
    <mergeCell ref="D12:E12"/>
    <mergeCell ref="D13:E13"/>
    <mergeCell ref="H14:I14"/>
    <mergeCell ref="H15:I15"/>
    <mergeCell ref="B5:C5"/>
    <mergeCell ref="B18:C18"/>
    <mergeCell ref="F7:G7"/>
    <mergeCell ref="F14:G14"/>
    <mergeCell ref="F15:G15"/>
    <mergeCell ref="H9:I9"/>
    <mergeCell ref="H10:I10"/>
    <mergeCell ref="H11:I11"/>
    <mergeCell ref="H12:I12"/>
    <mergeCell ref="H13:I13"/>
    <mergeCell ref="F9:G9"/>
    <mergeCell ref="F10:G10"/>
    <mergeCell ref="F11:G11"/>
    <mergeCell ref="F12:G1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P55"/>
  <sheetViews>
    <sheetView topLeftCell="A16" zoomScaleNormal="100" workbookViewId="0">
      <selection activeCell="J51" sqref="J51"/>
    </sheetView>
  </sheetViews>
  <sheetFormatPr defaultColWidth="11.453125" defaultRowHeight="14.5"/>
  <cols>
    <col min="2" max="2" width="107.7265625" bestFit="1" customWidth="1"/>
    <col min="3" max="3" width="35.453125" style="40" bestFit="1" customWidth="1"/>
  </cols>
  <sheetData>
    <row r="1" spans="1:6" ht="15" thickBot="1">
      <c r="B1" t="s">
        <v>1028</v>
      </c>
      <c r="E1" s="52"/>
    </row>
    <row r="2" spans="1:6" ht="15.75" customHeight="1" thickBot="1">
      <c r="A2" s="203" t="s">
        <v>771</v>
      </c>
      <c r="B2" s="204"/>
      <c r="C2" s="53" t="s">
        <v>772</v>
      </c>
      <c r="D2" s="54" t="s">
        <v>773</v>
      </c>
      <c r="E2" s="54" t="s">
        <v>774</v>
      </c>
      <c r="F2" s="54" t="s">
        <v>775</v>
      </c>
    </row>
    <row r="3" spans="1:6" ht="15" thickBot="1">
      <c r="A3" s="55" t="s">
        <v>776</v>
      </c>
      <c r="B3" s="56" t="s">
        <v>777</v>
      </c>
      <c r="C3" s="53"/>
      <c r="D3" s="54" t="s">
        <v>779</v>
      </c>
      <c r="E3" s="54" t="s">
        <v>778</v>
      </c>
      <c r="F3" s="54" t="s">
        <v>778</v>
      </c>
    </row>
    <row r="4" spans="1:6" ht="15" customHeight="1">
      <c r="A4" s="59">
        <v>1</v>
      </c>
      <c r="B4" s="59" t="s">
        <v>780</v>
      </c>
      <c r="C4" s="60"/>
      <c r="D4" s="61" t="s">
        <v>781</v>
      </c>
      <c r="E4" s="61" t="s">
        <v>781</v>
      </c>
      <c r="F4" s="61" t="s">
        <v>781</v>
      </c>
    </row>
    <row r="5" spans="1:6">
      <c r="A5" s="59">
        <v>2</v>
      </c>
      <c r="B5" s="59" t="s">
        <v>783</v>
      </c>
      <c r="C5" s="60"/>
      <c r="D5" s="62" t="s">
        <v>781</v>
      </c>
      <c r="E5" s="62" t="s">
        <v>781</v>
      </c>
      <c r="F5" s="62" t="s">
        <v>781</v>
      </c>
    </row>
    <row r="6" spans="1:6">
      <c r="A6" s="63">
        <v>3</v>
      </c>
      <c r="B6" s="63" t="s">
        <v>784</v>
      </c>
      <c r="C6" s="60"/>
      <c r="D6" s="62" t="s">
        <v>782</v>
      </c>
      <c r="E6" s="62" t="s">
        <v>782</v>
      </c>
      <c r="F6" s="62" t="s">
        <v>782</v>
      </c>
    </row>
    <row r="7" spans="1:6">
      <c r="A7" s="59">
        <v>4</v>
      </c>
      <c r="B7" s="59" t="s">
        <v>785</v>
      </c>
      <c r="C7" s="60"/>
      <c r="D7" s="62" t="s">
        <v>782</v>
      </c>
      <c r="E7" s="62" t="s">
        <v>782</v>
      </c>
      <c r="F7" s="62" t="s">
        <v>782</v>
      </c>
    </row>
    <row r="8" spans="1:6">
      <c r="A8" s="59">
        <v>5</v>
      </c>
      <c r="B8" s="59" t="s">
        <v>786</v>
      </c>
      <c r="C8" s="60"/>
      <c r="D8" s="62" t="s">
        <v>782</v>
      </c>
      <c r="E8" s="62" t="s">
        <v>782</v>
      </c>
      <c r="F8" s="62" t="s">
        <v>782</v>
      </c>
    </row>
    <row r="9" spans="1:6">
      <c r="A9" s="59">
        <v>6</v>
      </c>
      <c r="B9" s="59" t="s">
        <v>787</v>
      </c>
      <c r="C9" s="60"/>
      <c r="D9" s="62" t="s">
        <v>781</v>
      </c>
      <c r="E9" s="62" t="s">
        <v>781</v>
      </c>
      <c r="F9" s="62" t="s">
        <v>781</v>
      </c>
    </row>
    <row r="10" spans="1:6">
      <c r="A10" s="59">
        <v>7</v>
      </c>
      <c r="B10" s="59" t="s">
        <v>788</v>
      </c>
      <c r="C10" s="60"/>
      <c r="D10" s="62" t="s">
        <v>781</v>
      </c>
      <c r="E10" s="62" t="s">
        <v>781</v>
      </c>
      <c r="F10" s="62" t="s">
        <v>781</v>
      </c>
    </row>
    <row r="11" spans="1:6">
      <c r="A11" s="63">
        <v>8</v>
      </c>
      <c r="B11" s="63" t="s">
        <v>789</v>
      </c>
      <c r="C11" s="60"/>
      <c r="D11" s="62" t="s">
        <v>782</v>
      </c>
      <c r="E11" s="62" t="s">
        <v>782</v>
      </c>
      <c r="F11" s="62" t="s">
        <v>782</v>
      </c>
    </row>
    <row r="12" spans="1:6">
      <c r="A12" s="63">
        <v>9</v>
      </c>
      <c r="B12" s="63" t="s">
        <v>790</v>
      </c>
      <c r="C12" s="60"/>
      <c r="D12" s="62" t="s">
        <v>782</v>
      </c>
      <c r="E12" s="62" t="s">
        <v>782</v>
      </c>
      <c r="F12" s="62" t="s">
        <v>782</v>
      </c>
    </row>
    <row r="13" spans="1:6">
      <c r="A13" s="63">
        <v>10</v>
      </c>
      <c r="B13" s="63" t="s">
        <v>791</v>
      </c>
      <c r="C13" s="60"/>
      <c r="D13" s="62" t="s">
        <v>782</v>
      </c>
      <c r="E13" s="62" t="s">
        <v>782</v>
      </c>
      <c r="F13" s="62" t="s">
        <v>782</v>
      </c>
    </row>
    <row r="14" spans="1:6">
      <c r="A14" s="59">
        <v>11</v>
      </c>
      <c r="B14" s="59" t="s">
        <v>792</v>
      </c>
      <c r="C14" s="60"/>
      <c r="D14" s="62" t="s">
        <v>782</v>
      </c>
      <c r="E14" s="62" t="s">
        <v>782</v>
      </c>
      <c r="F14" s="62" t="s">
        <v>782</v>
      </c>
    </row>
    <row r="15" spans="1:6">
      <c r="A15" s="59">
        <v>12</v>
      </c>
      <c r="B15" s="59" t="s">
        <v>793</v>
      </c>
      <c r="C15" s="60"/>
      <c r="D15" s="62" t="s">
        <v>782</v>
      </c>
      <c r="E15" s="62" t="s">
        <v>782</v>
      </c>
      <c r="F15" s="62" t="s">
        <v>782</v>
      </c>
    </row>
    <row r="16" spans="1:6">
      <c r="A16" s="59">
        <v>13</v>
      </c>
      <c r="B16" s="59" t="s">
        <v>794</v>
      </c>
      <c r="C16" s="60"/>
      <c r="D16" s="62" t="s">
        <v>782</v>
      </c>
      <c r="E16" s="62" t="s">
        <v>782</v>
      </c>
      <c r="F16" s="62" t="s">
        <v>782</v>
      </c>
    </row>
    <row r="17" spans="1:6">
      <c r="A17" s="59">
        <v>14</v>
      </c>
      <c r="B17" s="59" t="s">
        <v>795</v>
      </c>
      <c r="C17" s="60"/>
      <c r="D17" s="62" t="s">
        <v>782</v>
      </c>
      <c r="E17" s="62" t="s">
        <v>782</v>
      </c>
      <c r="F17" s="62" t="s">
        <v>782</v>
      </c>
    </row>
    <row r="18" spans="1:6">
      <c r="A18" s="59">
        <v>15</v>
      </c>
      <c r="B18" s="59" t="s">
        <v>796</v>
      </c>
      <c r="C18" s="60"/>
      <c r="D18" s="62" t="s">
        <v>782</v>
      </c>
      <c r="E18" s="62" t="s">
        <v>782</v>
      </c>
      <c r="F18" s="62" t="s">
        <v>782</v>
      </c>
    </row>
    <row r="19" spans="1:6">
      <c r="A19" s="59">
        <v>16</v>
      </c>
      <c r="B19" s="59" t="s">
        <v>797</v>
      </c>
      <c r="C19" s="60"/>
      <c r="D19" s="62" t="s">
        <v>782</v>
      </c>
      <c r="E19" s="62" t="s">
        <v>782</v>
      </c>
      <c r="F19" s="62" t="s">
        <v>782</v>
      </c>
    </row>
    <row r="20" spans="1:6">
      <c r="A20" s="59">
        <v>17</v>
      </c>
      <c r="B20" s="59" t="s">
        <v>798</v>
      </c>
      <c r="C20" s="60"/>
      <c r="D20" s="62" t="s">
        <v>782</v>
      </c>
      <c r="E20" s="62" t="s">
        <v>782</v>
      </c>
      <c r="F20" s="62" t="s">
        <v>782</v>
      </c>
    </row>
    <row r="21" spans="1:6">
      <c r="A21" s="64">
        <v>18</v>
      </c>
      <c r="B21" s="64" t="s">
        <v>799</v>
      </c>
      <c r="C21" s="60"/>
      <c r="D21" s="62" t="s">
        <v>781</v>
      </c>
      <c r="E21" s="62" t="s">
        <v>781</v>
      </c>
      <c r="F21" s="62" t="s">
        <v>781</v>
      </c>
    </row>
    <row r="22" spans="1:6">
      <c r="A22" s="64">
        <v>19</v>
      </c>
      <c r="B22" s="64" t="s">
        <v>800</v>
      </c>
      <c r="C22" s="60"/>
      <c r="D22" s="62" t="s">
        <v>781</v>
      </c>
      <c r="E22" s="62" t="s">
        <v>781</v>
      </c>
      <c r="F22" s="62" t="s">
        <v>781</v>
      </c>
    </row>
    <row r="23" spans="1:6">
      <c r="A23" s="64">
        <v>20</v>
      </c>
      <c r="B23" s="64" t="s">
        <v>801</v>
      </c>
      <c r="C23" s="65"/>
      <c r="D23" s="62" t="s">
        <v>781</v>
      </c>
      <c r="E23" s="62" t="s">
        <v>781</v>
      </c>
      <c r="F23" s="62" t="s">
        <v>781</v>
      </c>
    </row>
    <row r="24" spans="1:6" ht="16.5" customHeight="1">
      <c r="A24" s="64">
        <v>21</v>
      </c>
      <c r="B24" s="64" t="s">
        <v>802</v>
      </c>
      <c r="C24" s="65"/>
      <c r="D24" s="62" t="s">
        <v>781</v>
      </c>
      <c r="E24" s="62" t="s">
        <v>781</v>
      </c>
      <c r="F24" s="62" t="s">
        <v>781</v>
      </c>
    </row>
    <row r="25" spans="1:6" ht="15.75" customHeight="1" thickBot="1">
      <c r="A25" s="64">
        <v>22</v>
      </c>
      <c r="B25" s="64" t="s">
        <v>803</v>
      </c>
      <c r="C25" s="65"/>
      <c r="D25" s="62" t="s">
        <v>781</v>
      </c>
      <c r="E25" s="62" t="s">
        <v>781</v>
      </c>
      <c r="F25" s="62" t="s">
        <v>781</v>
      </c>
    </row>
    <row r="26" spans="1:6" ht="15.75" customHeight="1" thickBot="1">
      <c r="A26" s="52"/>
      <c r="B26" s="66" t="s">
        <v>804</v>
      </c>
      <c r="C26" s="67"/>
      <c r="D26" s="57" t="s">
        <v>805</v>
      </c>
      <c r="E26" s="57" t="s">
        <v>805</v>
      </c>
      <c r="F26" s="57" t="s">
        <v>805</v>
      </c>
    </row>
    <row r="27" spans="1:6" ht="15.75" customHeight="1">
      <c r="B27" s="41"/>
    </row>
    <row r="28" spans="1:6" ht="15.75" customHeight="1" thickBot="1">
      <c r="B28" s="68" t="s">
        <v>806</v>
      </c>
      <c r="C28" s="40" t="s">
        <v>772</v>
      </c>
    </row>
    <row r="29" spans="1:6">
      <c r="A29" s="11"/>
      <c r="B29" s="69" t="s">
        <v>807</v>
      </c>
      <c r="C29" s="61" t="s">
        <v>808</v>
      </c>
      <c r="D29" s="61" t="s">
        <v>781</v>
      </c>
      <c r="E29" s="61" t="s">
        <v>781</v>
      </c>
      <c r="F29" s="61" t="s">
        <v>781</v>
      </c>
    </row>
    <row r="30" spans="1:6">
      <c r="A30" s="11"/>
      <c r="B30" s="70" t="s">
        <v>809</v>
      </c>
      <c r="C30" s="62" t="s">
        <v>810</v>
      </c>
      <c r="D30" s="62" t="s">
        <v>781</v>
      </c>
      <c r="E30" s="62" t="s">
        <v>781</v>
      </c>
      <c r="F30" s="62" t="s">
        <v>781</v>
      </c>
    </row>
    <row r="31" spans="1:6">
      <c r="A31" s="11"/>
      <c r="B31" s="62" t="s">
        <v>811</v>
      </c>
      <c r="C31" s="71" t="s">
        <v>812</v>
      </c>
      <c r="D31" s="62" t="s">
        <v>781</v>
      </c>
      <c r="E31" s="62" t="s">
        <v>781</v>
      </c>
      <c r="F31" s="71" t="s">
        <v>781</v>
      </c>
    </row>
    <row r="32" spans="1:6" ht="15" thickBot="1">
      <c r="B32" s="73" t="s">
        <v>813</v>
      </c>
      <c r="C32" s="72" t="s">
        <v>814</v>
      </c>
      <c r="D32" s="58" t="s">
        <v>815</v>
      </c>
      <c r="E32" s="58" t="s">
        <v>815</v>
      </c>
      <c r="F32" s="58" t="s">
        <v>815</v>
      </c>
    </row>
    <row r="33" spans="2:16">
      <c r="B33" s="41"/>
      <c r="O33" s="74"/>
    </row>
    <row r="34" spans="2:16">
      <c r="B34" s="41"/>
    </row>
    <row r="35" spans="2:16">
      <c r="B35" s="16" t="s">
        <v>816</v>
      </c>
    </row>
    <row r="36" spans="2:16" ht="15" customHeight="1">
      <c r="B36" t="s">
        <v>817</v>
      </c>
      <c r="C36" s="40" t="s">
        <v>818</v>
      </c>
      <c r="N36" t="s">
        <v>819</v>
      </c>
      <c r="O36" t="s">
        <v>820</v>
      </c>
      <c r="P36" t="s">
        <v>820</v>
      </c>
    </row>
    <row r="37" spans="2:16">
      <c r="B37" t="s">
        <v>821</v>
      </c>
      <c r="C37" s="40" t="s">
        <v>822</v>
      </c>
      <c r="N37" t="s">
        <v>823</v>
      </c>
      <c r="O37" t="s">
        <v>824</v>
      </c>
      <c r="P37" t="s">
        <v>825</v>
      </c>
    </row>
    <row r="38" spans="2:16">
      <c r="B38" t="s">
        <v>826</v>
      </c>
      <c r="C38" s="40" t="s">
        <v>822</v>
      </c>
      <c r="N38" t="s">
        <v>827</v>
      </c>
      <c r="O38" t="s">
        <v>828</v>
      </c>
      <c r="P38" t="s">
        <v>827</v>
      </c>
    </row>
    <row r="39" spans="2:16" ht="15" customHeight="1">
      <c r="B39" t="s">
        <v>829</v>
      </c>
      <c r="C39" s="40" t="s">
        <v>830</v>
      </c>
      <c r="N39" t="s">
        <v>827</v>
      </c>
      <c r="O39" t="s">
        <v>828</v>
      </c>
      <c r="P39" t="s">
        <v>827</v>
      </c>
    </row>
    <row r="40" spans="2:16" ht="15" customHeight="1">
      <c r="B40" t="s">
        <v>831</v>
      </c>
      <c r="C40" s="40" t="s">
        <v>830</v>
      </c>
      <c r="N40" t="s">
        <v>827</v>
      </c>
      <c r="O40" t="s">
        <v>828</v>
      </c>
      <c r="P40" t="s">
        <v>827</v>
      </c>
    </row>
    <row r="41" spans="2:16">
      <c r="B41" t="s">
        <v>832</v>
      </c>
      <c r="N41" t="s">
        <v>833</v>
      </c>
      <c r="O41" t="s">
        <v>833</v>
      </c>
      <c r="P41" t="s">
        <v>833</v>
      </c>
    </row>
    <row r="42" spans="2:16">
      <c r="B42" t="s">
        <v>834</v>
      </c>
    </row>
    <row r="43" spans="2:16">
      <c r="B43" t="s">
        <v>835</v>
      </c>
      <c r="C43" s="40" t="s">
        <v>836</v>
      </c>
    </row>
    <row r="44" spans="2:16" ht="15" thickBot="1">
      <c r="N44" t="s">
        <v>827</v>
      </c>
      <c r="O44" t="s">
        <v>828</v>
      </c>
      <c r="P44" t="s">
        <v>827</v>
      </c>
    </row>
    <row r="45" spans="2:16">
      <c r="B45" s="75"/>
      <c r="C45"/>
    </row>
    <row r="46" spans="2:16" ht="15" thickBot="1">
      <c r="B46" s="76" t="s">
        <v>837</v>
      </c>
      <c r="C46" s="57" t="s">
        <v>838</v>
      </c>
      <c r="D46" s="52" t="s">
        <v>839</v>
      </c>
      <c r="E46" s="52"/>
      <c r="F46" s="52"/>
      <c r="G46" s="52"/>
      <c r="H46" s="12"/>
      <c r="I46" s="57" t="s">
        <v>840</v>
      </c>
      <c r="J46" s="52" t="s">
        <v>841</v>
      </c>
    </row>
    <row r="47" spans="2:16">
      <c r="B47" s="11">
        <v>1</v>
      </c>
      <c r="C47" s="77" t="s">
        <v>842</v>
      </c>
      <c r="D47" s="201" t="s">
        <v>843</v>
      </c>
      <c r="E47" s="201"/>
      <c r="F47" s="201"/>
      <c r="G47" s="201"/>
      <c r="H47" s="202"/>
      <c r="I47" s="78" t="s">
        <v>844</v>
      </c>
      <c r="J47" t="s">
        <v>845</v>
      </c>
    </row>
    <row r="48" spans="2:16">
      <c r="B48" s="11">
        <v>2</v>
      </c>
      <c r="C48" s="77" t="s">
        <v>846</v>
      </c>
      <c r="D48" s="201"/>
      <c r="E48" s="201"/>
      <c r="F48" s="201"/>
      <c r="G48" s="201"/>
      <c r="H48" s="202"/>
      <c r="I48" s="78" t="s">
        <v>844</v>
      </c>
      <c r="J48" s="39" t="s">
        <v>847</v>
      </c>
    </row>
    <row r="49" spans="2:10">
      <c r="B49" s="11">
        <v>3</v>
      </c>
      <c r="C49" s="77" t="s">
        <v>848</v>
      </c>
      <c r="D49" s="201"/>
      <c r="E49" s="201"/>
      <c r="F49" s="201"/>
      <c r="G49" s="201"/>
      <c r="H49" s="202"/>
      <c r="I49" s="78" t="s">
        <v>844</v>
      </c>
      <c r="J49" t="s">
        <v>849</v>
      </c>
    </row>
    <row r="50" spans="2:10">
      <c r="B50" s="11">
        <v>4</v>
      </c>
      <c r="C50" s="77" t="s">
        <v>850</v>
      </c>
      <c r="D50" s="201" t="s">
        <v>851</v>
      </c>
      <c r="E50" s="201"/>
      <c r="F50" s="201"/>
      <c r="G50" s="201"/>
      <c r="H50" s="202"/>
      <c r="I50" s="78" t="s">
        <v>844</v>
      </c>
      <c r="J50" t="s">
        <v>852</v>
      </c>
    </row>
    <row r="51" spans="2:10">
      <c r="B51" s="11">
        <v>5</v>
      </c>
      <c r="C51" s="77" t="s">
        <v>853</v>
      </c>
      <c r="D51" s="201" t="s">
        <v>854</v>
      </c>
      <c r="E51" s="201"/>
      <c r="F51" s="201"/>
      <c r="G51" s="201"/>
      <c r="H51" s="202"/>
      <c r="I51" s="78" t="s">
        <v>844</v>
      </c>
      <c r="J51" t="s">
        <v>855</v>
      </c>
    </row>
    <row r="52" spans="2:10">
      <c r="B52" s="11">
        <v>6</v>
      </c>
      <c r="C52" s="40" t="s">
        <v>856</v>
      </c>
      <c r="I52" s="78" t="s">
        <v>782</v>
      </c>
    </row>
    <row r="53" spans="2:10">
      <c r="B53" s="11">
        <v>7</v>
      </c>
      <c r="C53"/>
      <c r="D53" t="s">
        <v>857</v>
      </c>
      <c r="I53" t="s">
        <v>782</v>
      </c>
      <c r="J53" t="s">
        <v>858</v>
      </c>
    </row>
    <row r="54" spans="2:10">
      <c r="B54" s="11">
        <v>8</v>
      </c>
      <c r="C54" s="40" t="s">
        <v>859</v>
      </c>
      <c r="I54" t="s">
        <v>781</v>
      </c>
    </row>
    <row r="55" spans="2:10">
      <c r="B55" s="11">
        <v>9</v>
      </c>
      <c r="C55" s="40" t="s">
        <v>860</v>
      </c>
      <c r="I55" t="s">
        <v>782</v>
      </c>
      <c r="J55" t="s">
        <v>861</v>
      </c>
    </row>
  </sheetData>
  <mergeCells count="6">
    <mergeCell ref="D51:H51"/>
    <mergeCell ref="A2:B2"/>
    <mergeCell ref="D47:H47"/>
    <mergeCell ref="D48:H48"/>
    <mergeCell ref="D49:H49"/>
    <mergeCell ref="D50:H50"/>
  </mergeCells>
  <conditionalFormatting sqref="D4:F26">
    <cfRule type="endsWith" dxfId="4" priority="3" stopIfTrue="1" operator="endsWith" text="no">
      <formula>RIGHT(D4,LEN("no"))="no"</formula>
    </cfRule>
    <cfRule type="containsText" dxfId="3" priority="4" stopIfTrue="1" operator="containsText" text="yes">
      <formula>NOT(ISERROR(SEARCH("yes",D4)))</formula>
    </cfRule>
  </conditionalFormatting>
  <conditionalFormatting sqref="D29:F31">
    <cfRule type="containsText" dxfId="2" priority="1" stopIfTrue="1" operator="containsText" text="no">
      <formula>NOT(ISERROR(SEARCH("no",D29)))</formula>
    </cfRule>
    <cfRule type="containsText" dxfId="1" priority="2" stopIfTrue="1" operator="containsText" text="yes">
      <formula>NOT(ISERROR(SEARCH("yes",D29)))</formula>
    </cfRule>
  </conditionalFormatting>
  <hyperlinks>
    <hyperlink ref="J48" r:id="rId1" xr:uid="{00000000-0004-0000-0200-000000000000}"/>
  </hyperlinks>
  <pageMargins left="0.7" right="0.7" top="0.78740157499999996" bottom="0.78740157499999996" header="0.3" footer="0.3"/>
  <pageSetup paperSize="9" orientation="portrait" verticalDpi="12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J6541"/>
  <sheetViews>
    <sheetView workbookViewId="0">
      <selection activeCell="B14" sqref="B14"/>
    </sheetView>
  </sheetViews>
  <sheetFormatPr defaultColWidth="9.1796875" defaultRowHeight="14.5"/>
  <cols>
    <col min="1" max="1" width="15.1796875" style="2" customWidth="1"/>
    <col min="2" max="2" width="13.54296875" style="2" bestFit="1" customWidth="1"/>
    <col min="3" max="3" width="17" style="2" bestFit="1" customWidth="1"/>
    <col min="4" max="4" width="31.453125" style="2" customWidth="1"/>
    <col min="5" max="5" width="14.453125" style="2" bestFit="1" customWidth="1"/>
    <col min="6" max="6" width="48.54296875" style="2" bestFit="1" customWidth="1"/>
    <col min="7" max="7" width="14.81640625" style="2" bestFit="1" customWidth="1"/>
    <col min="8" max="8" width="19.54296875" style="2" bestFit="1" customWidth="1"/>
    <col min="9" max="9" width="5.54296875" style="2" customWidth="1"/>
    <col min="10" max="10" width="12.54296875" style="2" bestFit="1" customWidth="1"/>
    <col min="11" max="16384" width="9.1796875" style="2"/>
  </cols>
  <sheetData>
    <row r="1" spans="1:10">
      <c r="A1" s="3" t="s">
        <v>39</v>
      </c>
      <c r="B1" s="3" t="s">
        <v>721</v>
      </c>
      <c r="C1" s="3" t="s">
        <v>35</v>
      </c>
      <c r="D1" s="3" t="s">
        <v>717</v>
      </c>
      <c r="E1" s="3" t="s">
        <v>45</v>
      </c>
      <c r="F1" s="3" t="s">
        <v>0</v>
      </c>
      <c r="G1" s="3" t="s">
        <v>40</v>
      </c>
      <c r="H1" s="3" t="s">
        <v>33</v>
      </c>
      <c r="I1" s="3" t="s">
        <v>32</v>
      </c>
      <c r="J1" s="3" t="s">
        <v>41</v>
      </c>
    </row>
    <row r="2" spans="1:10">
      <c r="A2" s="2" t="s">
        <v>26</v>
      </c>
      <c r="B2" s="2" t="s">
        <v>370</v>
      </c>
      <c r="C2" s="2" t="s">
        <v>361</v>
      </c>
      <c r="D2" s="2" t="s">
        <v>1073</v>
      </c>
      <c r="E2" s="2">
        <v>100</v>
      </c>
      <c r="F2" s="2" t="s">
        <v>768</v>
      </c>
      <c r="G2" s="2" t="s">
        <v>29</v>
      </c>
      <c r="H2" s="2" t="s">
        <v>37</v>
      </c>
      <c r="I2" s="2" t="s">
        <v>38</v>
      </c>
      <c r="J2" s="2">
        <v>0</v>
      </c>
    </row>
    <row r="3" spans="1:10">
      <c r="A3" s="2" t="s">
        <v>25</v>
      </c>
      <c r="B3" s="2" t="s">
        <v>386</v>
      </c>
      <c r="C3" s="2" t="s">
        <v>361</v>
      </c>
      <c r="D3" s="2" t="s">
        <v>1073</v>
      </c>
      <c r="E3" s="2">
        <v>100</v>
      </c>
      <c r="F3" s="2" t="s">
        <v>768</v>
      </c>
      <c r="G3" s="2" t="s">
        <v>29</v>
      </c>
      <c r="H3" s="2" t="s">
        <v>37</v>
      </c>
      <c r="I3" s="2" t="s">
        <v>38</v>
      </c>
      <c r="J3" s="2">
        <v>0</v>
      </c>
    </row>
    <row r="4" spans="1:10">
      <c r="A4" s="2" t="s">
        <v>24</v>
      </c>
      <c r="B4" s="2" t="s">
        <v>381</v>
      </c>
      <c r="C4" s="2" t="s">
        <v>361</v>
      </c>
      <c r="D4" s="2" t="s">
        <v>1073</v>
      </c>
      <c r="E4" s="2">
        <v>100</v>
      </c>
      <c r="F4" s="2" t="s">
        <v>768</v>
      </c>
      <c r="G4" s="2" t="s">
        <v>29</v>
      </c>
      <c r="H4" s="2" t="s">
        <v>37</v>
      </c>
      <c r="I4" s="2" t="s">
        <v>38</v>
      </c>
      <c r="J4" s="2">
        <v>0</v>
      </c>
    </row>
    <row r="5" spans="1:10">
      <c r="A5" s="2" t="s">
        <v>23</v>
      </c>
      <c r="B5" s="2" t="s">
        <v>388</v>
      </c>
      <c r="C5" s="2" t="s">
        <v>361</v>
      </c>
      <c r="D5" s="2" t="s">
        <v>1073</v>
      </c>
      <c r="E5" s="2">
        <v>100</v>
      </c>
      <c r="F5" s="2" t="s">
        <v>768</v>
      </c>
      <c r="G5" s="2" t="s">
        <v>29</v>
      </c>
      <c r="H5" s="2" t="s">
        <v>37</v>
      </c>
      <c r="I5" s="2" t="s">
        <v>38</v>
      </c>
      <c r="J5" s="2">
        <v>0</v>
      </c>
    </row>
    <row r="6" spans="1:10">
      <c r="A6" s="2" t="s">
        <v>21</v>
      </c>
      <c r="B6" s="2" t="s">
        <v>373</v>
      </c>
      <c r="C6" s="2" t="s">
        <v>361</v>
      </c>
      <c r="D6" s="2" t="s">
        <v>1073</v>
      </c>
      <c r="E6" s="2">
        <v>100</v>
      </c>
      <c r="F6" s="2" t="s">
        <v>768</v>
      </c>
      <c r="G6" s="2" t="s">
        <v>29</v>
      </c>
      <c r="H6" s="2" t="s">
        <v>37</v>
      </c>
      <c r="I6" s="2" t="s">
        <v>38</v>
      </c>
      <c r="J6" s="2">
        <v>0</v>
      </c>
    </row>
    <row r="7" spans="1:10">
      <c r="A7" s="2" t="s">
        <v>20</v>
      </c>
      <c r="B7" s="2" t="s">
        <v>379</v>
      </c>
      <c r="C7" s="2" t="s">
        <v>361</v>
      </c>
      <c r="D7" s="2" t="s">
        <v>1073</v>
      </c>
      <c r="E7" s="2">
        <v>100</v>
      </c>
      <c r="F7" s="2" t="s">
        <v>768</v>
      </c>
      <c r="G7" s="2" t="s">
        <v>29</v>
      </c>
      <c r="H7" s="2" t="s">
        <v>37</v>
      </c>
      <c r="I7" s="2" t="s">
        <v>38</v>
      </c>
      <c r="J7" s="2">
        <v>0</v>
      </c>
    </row>
    <row r="8" spans="1:10">
      <c r="A8" s="2" t="s">
        <v>19</v>
      </c>
      <c r="B8" s="2" t="s">
        <v>375</v>
      </c>
      <c r="C8" s="2" t="s">
        <v>361</v>
      </c>
      <c r="D8" s="2" t="s">
        <v>1073</v>
      </c>
      <c r="E8" s="2">
        <v>100</v>
      </c>
      <c r="F8" s="2" t="s">
        <v>768</v>
      </c>
      <c r="G8" s="2" t="s">
        <v>29</v>
      </c>
      <c r="H8" s="2" t="s">
        <v>37</v>
      </c>
      <c r="I8" s="2" t="s">
        <v>38</v>
      </c>
      <c r="J8" s="2">
        <v>0</v>
      </c>
    </row>
    <row r="9" spans="1:10">
      <c r="A9" s="2" t="s">
        <v>18</v>
      </c>
      <c r="B9" s="2" t="s">
        <v>369</v>
      </c>
      <c r="C9" s="2" t="s">
        <v>361</v>
      </c>
      <c r="D9" s="2" t="s">
        <v>1073</v>
      </c>
      <c r="E9" s="2">
        <v>100</v>
      </c>
      <c r="F9" s="2" t="s">
        <v>768</v>
      </c>
      <c r="G9" s="2" t="s">
        <v>29</v>
      </c>
      <c r="H9" s="2" t="s">
        <v>37</v>
      </c>
      <c r="I9" s="2" t="s">
        <v>38</v>
      </c>
      <c r="J9" s="2">
        <v>0</v>
      </c>
    </row>
    <row r="10" spans="1:10">
      <c r="A10" s="2" t="s">
        <v>17</v>
      </c>
      <c r="B10" s="2" t="s">
        <v>372</v>
      </c>
      <c r="C10" s="2" t="s">
        <v>361</v>
      </c>
      <c r="D10" s="2" t="s">
        <v>1073</v>
      </c>
      <c r="E10" s="2">
        <v>100</v>
      </c>
      <c r="F10" s="2" t="s">
        <v>768</v>
      </c>
      <c r="G10" s="2" t="s">
        <v>29</v>
      </c>
      <c r="H10" s="2" t="s">
        <v>37</v>
      </c>
      <c r="I10" s="2" t="s">
        <v>38</v>
      </c>
      <c r="J10" s="2">
        <v>0</v>
      </c>
    </row>
    <row r="11" spans="1:10">
      <c r="A11" s="2" t="s">
        <v>16</v>
      </c>
      <c r="B11" s="2" t="s">
        <v>384</v>
      </c>
      <c r="C11" s="2" t="s">
        <v>361</v>
      </c>
      <c r="D11" s="2" t="s">
        <v>1073</v>
      </c>
      <c r="E11" s="2">
        <v>100</v>
      </c>
      <c r="F11" s="2" t="s">
        <v>768</v>
      </c>
      <c r="G11" s="2" t="s">
        <v>29</v>
      </c>
      <c r="H11" s="2" t="s">
        <v>37</v>
      </c>
      <c r="I11" s="2" t="s">
        <v>38</v>
      </c>
      <c r="J11" s="2">
        <v>0</v>
      </c>
    </row>
    <row r="12" spans="1:10">
      <c r="A12" s="2" t="s">
        <v>14</v>
      </c>
      <c r="B12" s="2" t="s">
        <v>367</v>
      </c>
      <c r="C12" s="2" t="s">
        <v>361</v>
      </c>
      <c r="D12" s="2" t="s">
        <v>1073</v>
      </c>
      <c r="E12" s="2">
        <v>100</v>
      </c>
      <c r="F12" s="2" t="s">
        <v>768</v>
      </c>
      <c r="G12" s="2" t="s">
        <v>29</v>
      </c>
      <c r="H12" s="2" t="s">
        <v>37</v>
      </c>
      <c r="I12" s="2" t="s">
        <v>38</v>
      </c>
      <c r="J12" s="2">
        <v>0</v>
      </c>
    </row>
    <row r="13" spans="1:10">
      <c r="A13" s="2" t="s">
        <v>13</v>
      </c>
      <c r="B13" s="2" t="s">
        <v>380</v>
      </c>
      <c r="C13" s="2" t="s">
        <v>361</v>
      </c>
      <c r="D13" s="2" t="s">
        <v>1073</v>
      </c>
      <c r="E13" s="2">
        <v>100</v>
      </c>
      <c r="F13" s="2" t="s">
        <v>768</v>
      </c>
      <c r="G13" s="2" t="s">
        <v>29</v>
      </c>
      <c r="H13" s="2" t="s">
        <v>37</v>
      </c>
      <c r="I13" s="2" t="s">
        <v>38</v>
      </c>
      <c r="J13" s="2">
        <v>8.0000000000000002E-3</v>
      </c>
    </row>
    <row r="14" spans="1:10">
      <c r="A14" s="2" t="s">
        <v>12</v>
      </c>
      <c r="B14" s="2" t="s">
        <v>378</v>
      </c>
      <c r="C14" s="2" t="s">
        <v>361</v>
      </c>
      <c r="D14" s="2" t="s">
        <v>1073</v>
      </c>
      <c r="E14" s="2">
        <v>100</v>
      </c>
      <c r="F14" s="2" t="s">
        <v>768</v>
      </c>
      <c r="G14" s="2" t="s">
        <v>29</v>
      </c>
      <c r="H14" s="2" t="s">
        <v>37</v>
      </c>
      <c r="I14" s="2" t="s">
        <v>38</v>
      </c>
      <c r="J14" s="2">
        <v>0</v>
      </c>
    </row>
    <row r="15" spans="1:10">
      <c r="A15" s="2" t="s">
        <v>11</v>
      </c>
      <c r="B15" s="2" t="s">
        <v>377</v>
      </c>
      <c r="C15" s="2" t="s">
        <v>361</v>
      </c>
      <c r="D15" s="2" t="s">
        <v>1073</v>
      </c>
      <c r="E15" s="2">
        <v>100</v>
      </c>
      <c r="F15" s="2" t="s">
        <v>768</v>
      </c>
      <c r="G15" s="2" t="s">
        <v>29</v>
      </c>
      <c r="H15" s="2" t="s">
        <v>37</v>
      </c>
      <c r="I15" s="2" t="s">
        <v>38</v>
      </c>
      <c r="J15" s="2">
        <v>0</v>
      </c>
    </row>
    <row r="16" spans="1:10">
      <c r="A16" s="2" t="s">
        <v>10</v>
      </c>
      <c r="B16" s="2" t="s">
        <v>385</v>
      </c>
      <c r="C16" s="2" t="s">
        <v>361</v>
      </c>
      <c r="D16" s="2" t="s">
        <v>1073</v>
      </c>
      <c r="E16" s="2">
        <v>100</v>
      </c>
      <c r="F16" s="2" t="s">
        <v>768</v>
      </c>
      <c r="G16" s="2" t="s">
        <v>29</v>
      </c>
      <c r="H16" s="2" t="s">
        <v>37</v>
      </c>
      <c r="I16" s="2" t="s">
        <v>38</v>
      </c>
      <c r="J16" s="2">
        <v>0</v>
      </c>
    </row>
    <row r="17" spans="1:10">
      <c r="A17" s="2" t="s">
        <v>9</v>
      </c>
      <c r="B17" s="2" t="s">
        <v>371</v>
      </c>
      <c r="C17" s="2" t="s">
        <v>361</v>
      </c>
      <c r="D17" s="2" t="s">
        <v>1073</v>
      </c>
      <c r="E17" s="2">
        <v>100</v>
      </c>
      <c r="F17" s="2" t="s">
        <v>768</v>
      </c>
      <c r="G17" s="2" t="s">
        <v>29</v>
      </c>
      <c r="H17" s="2" t="s">
        <v>37</v>
      </c>
      <c r="I17" s="2" t="s">
        <v>38</v>
      </c>
      <c r="J17" s="2">
        <v>0</v>
      </c>
    </row>
    <row r="18" spans="1:10">
      <c r="A18" s="2" t="s">
        <v>8</v>
      </c>
      <c r="B18" s="2" t="s">
        <v>376</v>
      </c>
      <c r="C18" s="2" t="s">
        <v>361</v>
      </c>
      <c r="D18" s="2" t="s">
        <v>1073</v>
      </c>
      <c r="E18" s="2">
        <v>100</v>
      </c>
      <c r="F18" s="2" t="s">
        <v>768</v>
      </c>
      <c r="G18" s="2" t="s">
        <v>29</v>
      </c>
      <c r="H18" s="2" t="s">
        <v>37</v>
      </c>
      <c r="I18" s="2" t="s">
        <v>38</v>
      </c>
      <c r="J18" s="2">
        <v>0</v>
      </c>
    </row>
    <row r="19" spans="1:10">
      <c r="A19" s="2" t="s">
        <v>7</v>
      </c>
      <c r="B19" s="2" t="s">
        <v>364</v>
      </c>
      <c r="C19" s="2" t="s">
        <v>361</v>
      </c>
      <c r="D19" s="2" t="s">
        <v>1073</v>
      </c>
      <c r="E19" s="2">
        <v>100</v>
      </c>
      <c r="F19" s="2" t="s">
        <v>768</v>
      </c>
      <c r="G19" s="2" t="s">
        <v>29</v>
      </c>
      <c r="H19" s="2" t="s">
        <v>37</v>
      </c>
      <c r="I19" s="2" t="s">
        <v>38</v>
      </c>
      <c r="J19" s="2">
        <v>0</v>
      </c>
    </row>
    <row r="20" spans="1:10">
      <c r="A20" s="2" t="s">
        <v>6</v>
      </c>
      <c r="B20" s="2" t="s">
        <v>387</v>
      </c>
      <c r="C20" s="2" t="s">
        <v>361</v>
      </c>
      <c r="D20" s="2" t="s">
        <v>1073</v>
      </c>
      <c r="E20" s="2">
        <v>100</v>
      </c>
      <c r="F20" s="2" t="s">
        <v>768</v>
      </c>
      <c r="G20" s="2" t="s">
        <v>29</v>
      </c>
      <c r="H20" s="2" t="s">
        <v>37</v>
      </c>
      <c r="I20" s="2" t="s">
        <v>38</v>
      </c>
      <c r="J20" s="2">
        <v>0</v>
      </c>
    </row>
    <row r="21" spans="1:10">
      <c r="A21" s="2" t="s">
        <v>3</v>
      </c>
      <c r="B21" s="2" t="s">
        <v>365</v>
      </c>
      <c r="C21" s="2" t="s">
        <v>361</v>
      </c>
      <c r="D21" s="2" t="s">
        <v>1073</v>
      </c>
      <c r="E21" s="2">
        <v>100</v>
      </c>
      <c r="F21" s="2" t="s">
        <v>768</v>
      </c>
      <c r="G21" s="2" t="s">
        <v>29</v>
      </c>
      <c r="H21" s="2" t="s">
        <v>37</v>
      </c>
      <c r="I21" s="2" t="s">
        <v>38</v>
      </c>
      <c r="J21" s="2">
        <v>0</v>
      </c>
    </row>
    <row r="22" spans="1:10">
      <c r="A22" s="2" t="s">
        <v>2</v>
      </c>
      <c r="B22" s="2" t="s">
        <v>374</v>
      </c>
      <c r="C22" s="2" t="s">
        <v>361</v>
      </c>
      <c r="D22" s="2" t="s">
        <v>1073</v>
      </c>
      <c r="E22" s="2">
        <v>100</v>
      </c>
      <c r="F22" s="2" t="s">
        <v>768</v>
      </c>
      <c r="G22" s="2" t="s">
        <v>29</v>
      </c>
      <c r="H22" s="2" t="s">
        <v>37</v>
      </c>
      <c r="I22" s="2" t="s">
        <v>38</v>
      </c>
      <c r="J22" s="2">
        <v>0</v>
      </c>
    </row>
    <row r="23" spans="1:10">
      <c r="A23" s="2" t="s">
        <v>1</v>
      </c>
      <c r="B23" s="2" t="s">
        <v>366</v>
      </c>
      <c r="C23" s="2" t="s">
        <v>361</v>
      </c>
      <c r="D23" s="2" t="s">
        <v>1073</v>
      </c>
      <c r="E23" s="2">
        <v>100</v>
      </c>
      <c r="F23" s="2" t="s">
        <v>768</v>
      </c>
      <c r="G23" s="2" t="s">
        <v>29</v>
      </c>
      <c r="H23" s="2" t="s">
        <v>37</v>
      </c>
      <c r="I23" s="2" t="s">
        <v>38</v>
      </c>
      <c r="J23" s="2">
        <v>0</v>
      </c>
    </row>
    <row r="24" spans="1:10">
      <c r="A24" s="2" t="s">
        <v>26</v>
      </c>
      <c r="B24" s="2" t="s">
        <v>370</v>
      </c>
      <c r="C24" s="2" t="s">
        <v>361</v>
      </c>
      <c r="D24" s="2" t="s">
        <v>1073</v>
      </c>
      <c r="E24" s="2">
        <v>100</v>
      </c>
      <c r="F24" s="2" t="s">
        <v>768</v>
      </c>
      <c r="G24" s="2" t="s">
        <v>28</v>
      </c>
      <c r="H24" s="2" t="s">
        <v>37</v>
      </c>
      <c r="I24" s="2" t="s">
        <v>38</v>
      </c>
      <c r="J24" s="2">
        <v>0</v>
      </c>
    </row>
    <row r="25" spans="1:10">
      <c r="A25" s="2" t="s">
        <v>25</v>
      </c>
      <c r="B25" s="2" t="s">
        <v>386</v>
      </c>
      <c r="C25" s="2" t="s">
        <v>361</v>
      </c>
      <c r="D25" s="2" t="s">
        <v>1073</v>
      </c>
      <c r="E25" s="2">
        <v>100</v>
      </c>
      <c r="F25" s="2" t="s">
        <v>768</v>
      </c>
      <c r="G25" s="2" t="s">
        <v>28</v>
      </c>
      <c r="H25" s="2" t="s">
        <v>37</v>
      </c>
      <c r="I25" s="2" t="s">
        <v>38</v>
      </c>
      <c r="J25" s="2">
        <v>0</v>
      </c>
    </row>
    <row r="26" spans="1:10">
      <c r="A26" s="2" t="s">
        <v>24</v>
      </c>
      <c r="B26" s="2" t="s">
        <v>381</v>
      </c>
      <c r="C26" s="2" t="s">
        <v>361</v>
      </c>
      <c r="D26" s="2" t="s">
        <v>1073</v>
      </c>
      <c r="E26" s="2">
        <v>100</v>
      </c>
      <c r="F26" s="2" t="s">
        <v>768</v>
      </c>
      <c r="G26" s="2" t="s">
        <v>28</v>
      </c>
      <c r="H26" s="2" t="s">
        <v>37</v>
      </c>
      <c r="I26" s="2" t="s">
        <v>38</v>
      </c>
      <c r="J26" s="2">
        <v>6.0000000000000001E-3</v>
      </c>
    </row>
    <row r="27" spans="1:10">
      <c r="A27" s="2" t="s">
        <v>23</v>
      </c>
      <c r="B27" s="2" t="s">
        <v>388</v>
      </c>
      <c r="C27" s="2" t="s">
        <v>361</v>
      </c>
      <c r="D27" s="2" t="s">
        <v>1073</v>
      </c>
      <c r="E27" s="2">
        <v>100</v>
      </c>
      <c r="F27" s="2" t="s">
        <v>768</v>
      </c>
      <c r="G27" s="2" t="s">
        <v>28</v>
      </c>
      <c r="H27" s="2" t="s">
        <v>37</v>
      </c>
      <c r="I27" s="2" t="s">
        <v>38</v>
      </c>
      <c r="J27" s="2">
        <v>0</v>
      </c>
    </row>
    <row r="28" spans="1:10">
      <c r="A28" s="2" t="s">
        <v>21</v>
      </c>
      <c r="B28" s="2" t="s">
        <v>373</v>
      </c>
      <c r="C28" s="2" t="s">
        <v>361</v>
      </c>
      <c r="D28" s="2" t="s">
        <v>1073</v>
      </c>
      <c r="E28" s="2">
        <v>100</v>
      </c>
      <c r="F28" s="2" t="s">
        <v>768</v>
      </c>
      <c r="G28" s="2" t="s">
        <v>28</v>
      </c>
      <c r="H28" s="2" t="s">
        <v>37</v>
      </c>
      <c r="I28" s="2" t="s">
        <v>38</v>
      </c>
      <c r="J28" s="2">
        <v>0</v>
      </c>
    </row>
    <row r="29" spans="1:10">
      <c r="A29" s="2" t="s">
        <v>20</v>
      </c>
      <c r="B29" s="2" t="s">
        <v>379</v>
      </c>
      <c r="C29" s="2" t="s">
        <v>361</v>
      </c>
      <c r="D29" s="2" t="s">
        <v>1073</v>
      </c>
      <c r="E29" s="2">
        <v>100</v>
      </c>
      <c r="F29" s="2" t="s">
        <v>768</v>
      </c>
      <c r="G29" s="2" t="s">
        <v>28</v>
      </c>
      <c r="H29" s="2" t="s">
        <v>37</v>
      </c>
      <c r="I29" s="2" t="s">
        <v>38</v>
      </c>
      <c r="J29" s="2">
        <v>0</v>
      </c>
    </row>
    <row r="30" spans="1:10">
      <c r="A30" s="2" t="s">
        <v>19</v>
      </c>
      <c r="B30" s="2" t="s">
        <v>375</v>
      </c>
      <c r="C30" s="2" t="s">
        <v>361</v>
      </c>
      <c r="D30" s="2" t="s">
        <v>1073</v>
      </c>
      <c r="E30" s="2">
        <v>100</v>
      </c>
      <c r="F30" s="2" t="s">
        <v>768</v>
      </c>
      <c r="G30" s="2" t="s">
        <v>28</v>
      </c>
      <c r="H30" s="2" t="s">
        <v>37</v>
      </c>
      <c r="I30" s="2" t="s">
        <v>38</v>
      </c>
      <c r="J30" s="2">
        <v>0</v>
      </c>
    </row>
    <row r="31" spans="1:10">
      <c r="A31" s="2" t="s">
        <v>18</v>
      </c>
      <c r="B31" s="2" t="s">
        <v>369</v>
      </c>
      <c r="C31" s="2" t="s">
        <v>361</v>
      </c>
      <c r="D31" s="2" t="s">
        <v>1073</v>
      </c>
      <c r="E31" s="2">
        <v>100</v>
      </c>
      <c r="F31" s="2" t="s">
        <v>768</v>
      </c>
      <c r="G31" s="2" t="s">
        <v>28</v>
      </c>
      <c r="H31" s="2" t="s">
        <v>37</v>
      </c>
      <c r="I31" s="2" t="s">
        <v>38</v>
      </c>
      <c r="J31" s="2">
        <v>0</v>
      </c>
    </row>
    <row r="32" spans="1:10">
      <c r="A32" s="2" t="s">
        <v>17</v>
      </c>
      <c r="B32" s="2" t="s">
        <v>372</v>
      </c>
      <c r="C32" s="2" t="s">
        <v>361</v>
      </c>
      <c r="D32" s="2" t="s">
        <v>1073</v>
      </c>
      <c r="E32" s="2">
        <v>100</v>
      </c>
      <c r="F32" s="2" t="s">
        <v>768</v>
      </c>
      <c r="G32" s="2" t="s">
        <v>28</v>
      </c>
      <c r="H32" s="2" t="s">
        <v>37</v>
      </c>
      <c r="I32" s="2" t="s">
        <v>38</v>
      </c>
      <c r="J32" s="2">
        <v>0</v>
      </c>
    </row>
    <row r="33" spans="1:10">
      <c r="A33" s="2" t="s">
        <v>16</v>
      </c>
      <c r="B33" s="2" t="s">
        <v>384</v>
      </c>
      <c r="C33" s="2" t="s">
        <v>361</v>
      </c>
      <c r="D33" s="2" t="s">
        <v>1073</v>
      </c>
      <c r="E33" s="2">
        <v>100</v>
      </c>
      <c r="F33" s="2" t="s">
        <v>768</v>
      </c>
      <c r="G33" s="2" t="s">
        <v>28</v>
      </c>
      <c r="H33" s="2" t="s">
        <v>37</v>
      </c>
      <c r="I33" s="2" t="s">
        <v>38</v>
      </c>
      <c r="J33" s="2">
        <v>1E-3</v>
      </c>
    </row>
    <row r="34" spans="1:10">
      <c r="A34" s="2" t="s">
        <v>14</v>
      </c>
      <c r="B34" s="2" t="s">
        <v>367</v>
      </c>
      <c r="C34" s="2" t="s">
        <v>361</v>
      </c>
      <c r="D34" s="2" t="s">
        <v>1073</v>
      </c>
      <c r="E34" s="2">
        <v>100</v>
      </c>
      <c r="F34" s="2" t="s">
        <v>768</v>
      </c>
      <c r="G34" s="2" t="s">
        <v>28</v>
      </c>
      <c r="H34" s="2" t="s">
        <v>37</v>
      </c>
      <c r="I34" s="2" t="s">
        <v>38</v>
      </c>
      <c r="J34" s="2">
        <v>0</v>
      </c>
    </row>
    <row r="35" spans="1:10">
      <c r="A35" s="2" t="s">
        <v>13</v>
      </c>
      <c r="B35" s="2" t="s">
        <v>380</v>
      </c>
      <c r="C35" s="2" t="s">
        <v>361</v>
      </c>
      <c r="D35" s="2" t="s">
        <v>1073</v>
      </c>
      <c r="E35" s="2">
        <v>100</v>
      </c>
      <c r="F35" s="2" t="s">
        <v>768</v>
      </c>
      <c r="G35" s="2" t="s">
        <v>28</v>
      </c>
      <c r="H35" s="2" t="s">
        <v>37</v>
      </c>
      <c r="I35" s="2" t="s">
        <v>38</v>
      </c>
      <c r="J35" s="2">
        <v>2.1999999999999999E-2</v>
      </c>
    </row>
    <row r="36" spans="1:10">
      <c r="A36" s="2" t="s">
        <v>12</v>
      </c>
      <c r="B36" s="2" t="s">
        <v>378</v>
      </c>
      <c r="C36" s="2" t="s">
        <v>361</v>
      </c>
      <c r="D36" s="2" t="s">
        <v>1073</v>
      </c>
      <c r="E36" s="2">
        <v>100</v>
      </c>
      <c r="F36" s="2" t="s">
        <v>768</v>
      </c>
      <c r="G36" s="2" t="s">
        <v>28</v>
      </c>
      <c r="H36" s="2" t="s">
        <v>37</v>
      </c>
      <c r="I36" s="2" t="s">
        <v>38</v>
      </c>
      <c r="J36" s="2">
        <v>0</v>
      </c>
    </row>
    <row r="37" spans="1:10">
      <c r="A37" s="2" t="s">
        <v>11</v>
      </c>
      <c r="B37" s="2" t="s">
        <v>377</v>
      </c>
      <c r="C37" s="2" t="s">
        <v>361</v>
      </c>
      <c r="D37" s="2" t="s">
        <v>1073</v>
      </c>
      <c r="E37" s="2">
        <v>100</v>
      </c>
      <c r="F37" s="2" t="s">
        <v>768</v>
      </c>
      <c r="G37" s="2" t="s">
        <v>28</v>
      </c>
      <c r="H37" s="2" t="s">
        <v>37</v>
      </c>
      <c r="I37" s="2" t="s">
        <v>38</v>
      </c>
      <c r="J37" s="2">
        <v>0</v>
      </c>
    </row>
    <row r="38" spans="1:10">
      <c r="A38" s="2" t="s">
        <v>10</v>
      </c>
      <c r="B38" s="2" t="s">
        <v>385</v>
      </c>
      <c r="C38" s="2" t="s">
        <v>361</v>
      </c>
      <c r="D38" s="2" t="s">
        <v>1073</v>
      </c>
      <c r="E38" s="2">
        <v>100</v>
      </c>
      <c r="F38" s="2" t="s">
        <v>768</v>
      </c>
      <c r="G38" s="2" t="s">
        <v>28</v>
      </c>
      <c r="H38" s="2" t="s">
        <v>37</v>
      </c>
      <c r="I38" s="2" t="s">
        <v>38</v>
      </c>
      <c r="J38" s="2">
        <v>0</v>
      </c>
    </row>
    <row r="39" spans="1:10">
      <c r="A39" s="2" t="s">
        <v>9</v>
      </c>
      <c r="B39" s="2" t="s">
        <v>371</v>
      </c>
      <c r="C39" s="2" t="s">
        <v>361</v>
      </c>
      <c r="D39" s="2" t="s">
        <v>1073</v>
      </c>
      <c r="E39" s="2">
        <v>100</v>
      </c>
      <c r="F39" s="2" t="s">
        <v>768</v>
      </c>
      <c r="G39" s="2" t="s">
        <v>28</v>
      </c>
      <c r="H39" s="2" t="s">
        <v>37</v>
      </c>
      <c r="I39" s="2" t="s">
        <v>38</v>
      </c>
      <c r="J39" s="2">
        <v>0</v>
      </c>
    </row>
    <row r="40" spans="1:10">
      <c r="A40" s="2" t="s">
        <v>8</v>
      </c>
      <c r="B40" s="2" t="s">
        <v>376</v>
      </c>
      <c r="C40" s="2" t="s">
        <v>361</v>
      </c>
      <c r="D40" s="2" t="s">
        <v>1073</v>
      </c>
      <c r="E40" s="2">
        <v>100</v>
      </c>
      <c r="F40" s="2" t="s">
        <v>768</v>
      </c>
      <c r="G40" s="2" t="s">
        <v>28</v>
      </c>
      <c r="H40" s="2" t="s">
        <v>37</v>
      </c>
      <c r="I40" s="2" t="s">
        <v>38</v>
      </c>
      <c r="J40" s="2">
        <v>0</v>
      </c>
    </row>
    <row r="41" spans="1:10">
      <c r="A41" s="2" t="s">
        <v>7</v>
      </c>
      <c r="B41" s="2" t="s">
        <v>364</v>
      </c>
      <c r="C41" s="2" t="s">
        <v>361</v>
      </c>
      <c r="D41" s="2" t="s">
        <v>1073</v>
      </c>
      <c r="E41" s="2">
        <v>100</v>
      </c>
      <c r="F41" s="2" t="s">
        <v>768</v>
      </c>
      <c r="G41" s="2" t="s">
        <v>28</v>
      </c>
      <c r="H41" s="2" t="s">
        <v>37</v>
      </c>
      <c r="I41" s="2" t="s">
        <v>38</v>
      </c>
      <c r="J41" s="2">
        <v>0</v>
      </c>
    </row>
    <row r="42" spans="1:10">
      <c r="A42" s="2" t="s">
        <v>6</v>
      </c>
      <c r="B42" s="2" t="s">
        <v>387</v>
      </c>
      <c r="C42" s="2" t="s">
        <v>361</v>
      </c>
      <c r="D42" s="2" t="s">
        <v>1073</v>
      </c>
      <c r="E42" s="2">
        <v>100</v>
      </c>
      <c r="F42" s="2" t="s">
        <v>768</v>
      </c>
      <c r="G42" s="2" t="s">
        <v>28</v>
      </c>
      <c r="H42" s="2" t="s">
        <v>37</v>
      </c>
      <c r="I42" s="2" t="s">
        <v>38</v>
      </c>
      <c r="J42" s="2">
        <v>0</v>
      </c>
    </row>
    <row r="43" spans="1:10">
      <c r="A43" s="2" t="s">
        <v>3</v>
      </c>
      <c r="B43" s="2" t="s">
        <v>365</v>
      </c>
      <c r="C43" s="2" t="s">
        <v>361</v>
      </c>
      <c r="D43" s="2" t="s">
        <v>1073</v>
      </c>
      <c r="E43" s="2">
        <v>100</v>
      </c>
      <c r="F43" s="2" t="s">
        <v>768</v>
      </c>
      <c r="G43" s="2" t="s">
        <v>28</v>
      </c>
      <c r="H43" s="2" t="s">
        <v>37</v>
      </c>
      <c r="I43" s="2" t="s">
        <v>38</v>
      </c>
      <c r="J43" s="2">
        <v>0</v>
      </c>
    </row>
    <row r="44" spans="1:10">
      <c r="A44" s="2" t="s">
        <v>2</v>
      </c>
      <c r="B44" s="2" t="s">
        <v>374</v>
      </c>
      <c r="C44" s="2" t="s">
        <v>361</v>
      </c>
      <c r="D44" s="2" t="s">
        <v>1073</v>
      </c>
      <c r="E44" s="2">
        <v>100</v>
      </c>
      <c r="F44" s="2" t="s">
        <v>768</v>
      </c>
      <c r="G44" s="2" t="s">
        <v>28</v>
      </c>
      <c r="H44" s="2" t="s">
        <v>37</v>
      </c>
      <c r="I44" s="2" t="s">
        <v>38</v>
      </c>
      <c r="J44" s="2">
        <v>0</v>
      </c>
    </row>
    <row r="45" spans="1:10">
      <c r="A45" s="2" t="s">
        <v>1</v>
      </c>
      <c r="B45" s="2" t="s">
        <v>366</v>
      </c>
      <c r="C45" s="2" t="s">
        <v>361</v>
      </c>
      <c r="D45" s="2" t="s">
        <v>1073</v>
      </c>
      <c r="E45" s="2">
        <v>100</v>
      </c>
      <c r="F45" s="2" t="s">
        <v>768</v>
      </c>
      <c r="G45" s="2" t="s">
        <v>28</v>
      </c>
      <c r="H45" s="2" t="s">
        <v>37</v>
      </c>
      <c r="I45" s="2" t="s">
        <v>38</v>
      </c>
      <c r="J45" s="2">
        <v>0</v>
      </c>
    </row>
    <row r="46" spans="1:10">
      <c r="A46" s="2" t="s">
        <v>26</v>
      </c>
      <c r="B46" s="2" t="s">
        <v>370</v>
      </c>
      <c r="C46" s="2" t="s">
        <v>361</v>
      </c>
      <c r="D46" s="2" t="s">
        <v>1073</v>
      </c>
      <c r="E46" s="2">
        <v>100</v>
      </c>
      <c r="F46" s="2" t="s">
        <v>768</v>
      </c>
      <c r="G46" s="2" t="s">
        <v>720</v>
      </c>
      <c r="H46" s="2" t="s">
        <v>37</v>
      </c>
      <c r="I46" s="2" t="s">
        <v>38</v>
      </c>
      <c r="J46" s="2">
        <v>0</v>
      </c>
    </row>
    <row r="47" spans="1:10">
      <c r="A47" s="2" t="s">
        <v>25</v>
      </c>
      <c r="B47" s="2" t="s">
        <v>386</v>
      </c>
      <c r="C47" s="2" t="s">
        <v>361</v>
      </c>
      <c r="D47" s="2" t="s">
        <v>1073</v>
      </c>
      <c r="E47" s="2">
        <v>100</v>
      </c>
      <c r="F47" s="2" t="s">
        <v>768</v>
      </c>
      <c r="G47" s="2" t="s">
        <v>720</v>
      </c>
      <c r="H47" s="2" t="s">
        <v>37</v>
      </c>
      <c r="I47" s="2" t="s">
        <v>38</v>
      </c>
      <c r="J47" s="2">
        <v>0</v>
      </c>
    </row>
    <row r="48" spans="1:10">
      <c r="A48" s="2" t="s">
        <v>24</v>
      </c>
      <c r="B48" s="2" t="s">
        <v>381</v>
      </c>
      <c r="C48" s="2" t="s">
        <v>361</v>
      </c>
      <c r="D48" s="2" t="s">
        <v>1073</v>
      </c>
      <c r="E48" s="2">
        <v>100</v>
      </c>
      <c r="F48" s="2" t="s">
        <v>768</v>
      </c>
      <c r="G48" s="2" t="s">
        <v>720</v>
      </c>
      <c r="H48" s="2" t="s">
        <v>37</v>
      </c>
      <c r="I48" s="2" t="s">
        <v>38</v>
      </c>
      <c r="J48" s="2">
        <v>4.0000000000000001E-3</v>
      </c>
    </row>
    <row r="49" spans="1:10">
      <c r="A49" s="2" t="s">
        <v>23</v>
      </c>
      <c r="B49" s="2" t="s">
        <v>388</v>
      </c>
      <c r="C49" s="2" t="s">
        <v>361</v>
      </c>
      <c r="D49" s="2" t="s">
        <v>1073</v>
      </c>
      <c r="E49" s="2">
        <v>100</v>
      </c>
      <c r="F49" s="2" t="s">
        <v>768</v>
      </c>
      <c r="G49" s="2" t="s">
        <v>720</v>
      </c>
      <c r="H49" s="2" t="s">
        <v>37</v>
      </c>
      <c r="I49" s="2" t="s">
        <v>38</v>
      </c>
      <c r="J49" s="2">
        <v>0</v>
      </c>
    </row>
    <row r="50" spans="1:10">
      <c r="A50" s="2" t="s">
        <v>21</v>
      </c>
      <c r="B50" s="2" t="s">
        <v>373</v>
      </c>
      <c r="C50" s="2" t="s">
        <v>361</v>
      </c>
      <c r="D50" s="2" t="s">
        <v>1073</v>
      </c>
      <c r="E50" s="2">
        <v>100</v>
      </c>
      <c r="F50" s="2" t="s">
        <v>768</v>
      </c>
      <c r="G50" s="2" t="s">
        <v>720</v>
      </c>
      <c r="H50" s="2" t="s">
        <v>37</v>
      </c>
      <c r="I50" s="2" t="s">
        <v>38</v>
      </c>
      <c r="J50" s="2">
        <v>0</v>
      </c>
    </row>
    <row r="51" spans="1:10">
      <c r="A51" s="2" t="s">
        <v>20</v>
      </c>
      <c r="B51" s="2" t="s">
        <v>379</v>
      </c>
      <c r="C51" s="2" t="s">
        <v>361</v>
      </c>
      <c r="D51" s="2" t="s">
        <v>1073</v>
      </c>
      <c r="E51" s="2">
        <v>100</v>
      </c>
      <c r="F51" s="2" t="s">
        <v>768</v>
      </c>
      <c r="G51" s="2" t="s">
        <v>720</v>
      </c>
      <c r="H51" s="2" t="s">
        <v>37</v>
      </c>
      <c r="I51" s="2" t="s">
        <v>38</v>
      </c>
      <c r="J51" s="2">
        <v>2.5000000000000001E-2</v>
      </c>
    </row>
    <row r="52" spans="1:10">
      <c r="A52" s="2" t="s">
        <v>19</v>
      </c>
      <c r="B52" s="2" t="s">
        <v>375</v>
      </c>
      <c r="C52" s="2" t="s">
        <v>361</v>
      </c>
      <c r="D52" s="2" t="s">
        <v>1073</v>
      </c>
      <c r="E52" s="2">
        <v>100</v>
      </c>
      <c r="F52" s="2" t="s">
        <v>768</v>
      </c>
      <c r="G52" s="2" t="s">
        <v>720</v>
      </c>
      <c r="H52" s="2" t="s">
        <v>37</v>
      </c>
      <c r="I52" s="2" t="s">
        <v>38</v>
      </c>
      <c r="J52" s="2">
        <v>5.79</v>
      </c>
    </row>
    <row r="53" spans="1:10">
      <c r="A53" s="2" t="s">
        <v>18</v>
      </c>
      <c r="B53" s="2" t="s">
        <v>369</v>
      </c>
      <c r="C53" s="2" t="s">
        <v>361</v>
      </c>
      <c r="D53" s="2" t="s">
        <v>1073</v>
      </c>
      <c r="E53" s="2">
        <v>100</v>
      </c>
      <c r="F53" s="2" t="s">
        <v>768</v>
      </c>
      <c r="G53" s="2" t="s">
        <v>720</v>
      </c>
      <c r="H53" s="2" t="s">
        <v>37</v>
      </c>
      <c r="I53" s="2" t="s">
        <v>38</v>
      </c>
      <c r="J53" s="2">
        <v>0.55500000000000005</v>
      </c>
    </row>
    <row r="54" spans="1:10">
      <c r="A54" s="2" t="s">
        <v>17</v>
      </c>
      <c r="B54" s="2" t="s">
        <v>372</v>
      </c>
      <c r="C54" s="2" t="s">
        <v>361</v>
      </c>
      <c r="D54" s="2" t="s">
        <v>1073</v>
      </c>
      <c r="E54" s="2">
        <v>100</v>
      </c>
      <c r="F54" s="2" t="s">
        <v>768</v>
      </c>
      <c r="G54" s="2" t="s">
        <v>720</v>
      </c>
      <c r="H54" s="2" t="s">
        <v>37</v>
      </c>
      <c r="I54" s="2" t="s">
        <v>38</v>
      </c>
      <c r="J54" s="2">
        <v>1.08</v>
      </c>
    </row>
    <row r="55" spans="1:10">
      <c r="A55" s="2" t="s">
        <v>16</v>
      </c>
      <c r="B55" s="2" t="s">
        <v>384</v>
      </c>
      <c r="C55" s="2" t="s">
        <v>361</v>
      </c>
      <c r="D55" s="2" t="s">
        <v>1073</v>
      </c>
      <c r="E55" s="2">
        <v>100</v>
      </c>
      <c r="F55" s="2" t="s">
        <v>768</v>
      </c>
      <c r="G55" s="2" t="s">
        <v>720</v>
      </c>
      <c r="H55" s="2" t="s">
        <v>37</v>
      </c>
      <c r="I55" s="2" t="s">
        <v>38</v>
      </c>
      <c r="J55" s="2">
        <v>4.0000000000000001E-3</v>
      </c>
    </row>
    <row r="56" spans="1:10">
      <c r="A56" s="2" t="s">
        <v>14</v>
      </c>
      <c r="B56" s="2" t="s">
        <v>367</v>
      </c>
      <c r="C56" s="2" t="s">
        <v>361</v>
      </c>
      <c r="D56" s="2" t="s">
        <v>1073</v>
      </c>
      <c r="E56" s="2">
        <v>100</v>
      </c>
      <c r="F56" s="2" t="s">
        <v>768</v>
      </c>
      <c r="G56" s="2" t="s">
        <v>720</v>
      </c>
      <c r="H56" s="2" t="s">
        <v>37</v>
      </c>
      <c r="I56" s="2" t="s">
        <v>38</v>
      </c>
      <c r="J56" s="2">
        <v>0</v>
      </c>
    </row>
    <row r="57" spans="1:10">
      <c r="A57" s="2" t="s">
        <v>13</v>
      </c>
      <c r="B57" s="2" t="s">
        <v>380</v>
      </c>
      <c r="C57" s="2" t="s">
        <v>361</v>
      </c>
      <c r="D57" s="2" t="s">
        <v>1073</v>
      </c>
      <c r="E57" s="2">
        <v>100</v>
      </c>
      <c r="F57" s="2" t="s">
        <v>768</v>
      </c>
      <c r="G57" s="2" t="s">
        <v>720</v>
      </c>
      <c r="H57" s="2" t="s">
        <v>37</v>
      </c>
      <c r="I57" s="2" t="s">
        <v>38</v>
      </c>
      <c r="J57" s="2">
        <v>3.9E-2</v>
      </c>
    </row>
    <row r="58" spans="1:10">
      <c r="A58" s="2" t="s">
        <v>12</v>
      </c>
      <c r="B58" s="2" t="s">
        <v>378</v>
      </c>
      <c r="C58" s="2" t="s">
        <v>361</v>
      </c>
      <c r="D58" s="2" t="s">
        <v>1073</v>
      </c>
      <c r="E58" s="2">
        <v>100</v>
      </c>
      <c r="F58" s="2" t="s">
        <v>768</v>
      </c>
      <c r="G58" s="2" t="s">
        <v>720</v>
      </c>
      <c r="H58" s="2" t="s">
        <v>37</v>
      </c>
      <c r="I58" s="2" t="s">
        <v>38</v>
      </c>
      <c r="J58" s="2">
        <v>0.18</v>
      </c>
    </row>
    <row r="59" spans="1:10">
      <c r="A59" s="2" t="s">
        <v>11</v>
      </c>
      <c r="B59" s="2" t="s">
        <v>377</v>
      </c>
      <c r="C59" s="2" t="s">
        <v>361</v>
      </c>
      <c r="D59" s="2" t="s">
        <v>1073</v>
      </c>
      <c r="E59" s="2">
        <v>100</v>
      </c>
      <c r="F59" s="2" t="s">
        <v>768</v>
      </c>
      <c r="G59" s="2" t="s">
        <v>720</v>
      </c>
      <c r="H59" s="2" t="s">
        <v>37</v>
      </c>
      <c r="I59" s="2" t="s">
        <v>38</v>
      </c>
      <c r="J59" s="2">
        <v>0</v>
      </c>
    </row>
    <row r="60" spans="1:10">
      <c r="A60" s="2" t="s">
        <v>10</v>
      </c>
      <c r="B60" s="2" t="s">
        <v>385</v>
      </c>
      <c r="C60" s="2" t="s">
        <v>361</v>
      </c>
      <c r="D60" s="2" t="s">
        <v>1073</v>
      </c>
      <c r="E60" s="2">
        <v>100</v>
      </c>
      <c r="F60" s="2" t="s">
        <v>768</v>
      </c>
      <c r="G60" s="2" t="s">
        <v>720</v>
      </c>
      <c r="H60" s="2" t="s">
        <v>37</v>
      </c>
      <c r="I60" s="2" t="s">
        <v>38</v>
      </c>
      <c r="J60" s="2">
        <v>0</v>
      </c>
    </row>
    <row r="61" spans="1:10">
      <c r="A61" s="2" t="s">
        <v>9</v>
      </c>
      <c r="B61" s="2" t="s">
        <v>371</v>
      </c>
      <c r="C61" s="2" t="s">
        <v>361</v>
      </c>
      <c r="D61" s="2" t="s">
        <v>1073</v>
      </c>
      <c r="E61" s="2">
        <v>100</v>
      </c>
      <c r="F61" s="2" t="s">
        <v>768</v>
      </c>
      <c r="G61" s="2" t="s">
        <v>720</v>
      </c>
      <c r="H61" s="2" t="s">
        <v>37</v>
      </c>
      <c r="I61" s="2" t="s">
        <v>38</v>
      </c>
      <c r="J61" s="2">
        <v>0</v>
      </c>
    </row>
    <row r="62" spans="1:10">
      <c r="A62" s="2" t="s">
        <v>8</v>
      </c>
      <c r="B62" s="2" t="s">
        <v>376</v>
      </c>
      <c r="C62" s="2" t="s">
        <v>361</v>
      </c>
      <c r="D62" s="2" t="s">
        <v>1073</v>
      </c>
      <c r="E62" s="2">
        <v>100</v>
      </c>
      <c r="F62" s="2" t="s">
        <v>768</v>
      </c>
      <c r="G62" s="2" t="s">
        <v>720</v>
      </c>
      <c r="H62" s="2" t="s">
        <v>37</v>
      </c>
      <c r="I62" s="2" t="s">
        <v>38</v>
      </c>
      <c r="J62" s="2">
        <v>0</v>
      </c>
    </row>
    <row r="63" spans="1:10">
      <c r="A63" s="2" t="s">
        <v>7</v>
      </c>
      <c r="B63" s="2" t="s">
        <v>364</v>
      </c>
      <c r="C63" s="2" t="s">
        <v>361</v>
      </c>
      <c r="D63" s="2" t="s">
        <v>1073</v>
      </c>
      <c r="E63" s="2">
        <v>100</v>
      </c>
      <c r="F63" s="2" t="s">
        <v>768</v>
      </c>
      <c r="G63" s="2" t="s">
        <v>720</v>
      </c>
      <c r="H63" s="2" t="s">
        <v>37</v>
      </c>
      <c r="I63" s="2" t="s">
        <v>38</v>
      </c>
      <c r="J63" s="2">
        <v>0</v>
      </c>
    </row>
    <row r="64" spans="1:10">
      <c r="A64" s="2" t="s">
        <v>6</v>
      </c>
      <c r="B64" s="2" t="s">
        <v>387</v>
      </c>
      <c r="C64" s="2" t="s">
        <v>361</v>
      </c>
      <c r="D64" s="2" t="s">
        <v>1073</v>
      </c>
      <c r="E64" s="2">
        <v>100</v>
      </c>
      <c r="F64" s="2" t="s">
        <v>768</v>
      </c>
      <c r="G64" s="2" t="s">
        <v>720</v>
      </c>
      <c r="H64" s="2" t="s">
        <v>37</v>
      </c>
      <c r="I64" s="2" t="s">
        <v>38</v>
      </c>
      <c r="J64" s="2">
        <v>0</v>
      </c>
    </row>
    <row r="65" spans="1:10">
      <c r="A65" s="2" t="s">
        <v>3</v>
      </c>
      <c r="B65" s="2" t="s">
        <v>365</v>
      </c>
      <c r="C65" s="2" t="s">
        <v>361</v>
      </c>
      <c r="D65" s="2" t="s">
        <v>1073</v>
      </c>
      <c r="E65" s="2">
        <v>100</v>
      </c>
      <c r="F65" s="2" t="s">
        <v>768</v>
      </c>
      <c r="G65" s="2" t="s">
        <v>720</v>
      </c>
      <c r="H65" s="2" t="s">
        <v>37</v>
      </c>
      <c r="I65" s="2" t="s">
        <v>38</v>
      </c>
      <c r="J65" s="2">
        <v>0</v>
      </c>
    </row>
    <row r="66" spans="1:10">
      <c r="A66" s="2" t="s">
        <v>2</v>
      </c>
      <c r="B66" s="2" t="s">
        <v>374</v>
      </c>
      <c r="C66" s="2" t="s">
        <v>361</v>
      </c>
      <c r="D66" s="2" t="s">
        <v>1073</v>
      </c>
      <c r="E66" s="2">
        <v>100</v>
      </c>
      <c r="F66" s="2" t="s">
        <v>768</v>
      </c>
      <c r="G66" s="2" t="s">
        <v>720</v>
      </c>
      <c r="H66" s="2" t="s">
        <v>37</v>
      </c>
      <c r="I66" s="2" t="s">
        <v>38</v>
      </c>
      <c r="J66" s="2">
        <v>3.43</v>
      </c>
    </row>
    <row r="67" spans="1:10">
      <c r="A67" s="2" t="s">
        <v>1</v>
      </c>
      <c r="B67" s="2" t="s">
        <v>366</v>
      </c>
      <c r="C67" s="2" t="s">
        <v>361</v>
      </c>
      <c r="D67" s="2" t="s">
        <v>1073</v>
      </c>
      <c r="E67" s="2">
        <v>100</v>
      </c>
      <c r="F67" s="2" t="s">
        <v>768</v>
      </c>
      <c r="G67" s="2" t="s">
        <v>720</v>
      </c>
      <c r="H67" s="2" t="s">
        <v>37</v>
      </c>
      <c r="I67" s="2" t="s">
        <v>38</v>
      </c>
      <c r="J67" s="2">
        <v>13.555</v>
      </c>
    </row>
    <row r="68" spans="1:10">
      <c r="A68" s="2" t="s">
        <v>26</v>
      </c>
      <c r="B68" s="2" t="s">
        <v>370</v>
      </c>
      <c r="C68" s="2" t="s">
        <v>361</v>
      </c>
      <c r="D68" s="2" t="s">
        <v>1073</v>
      </c>
      <c r="E68" s="2">
        <v>100</v>
      </c>
      <c r="F68" s="2" t="s">
        <v>768</v>
      </c>
      <c r="G68" s="2" t="s">
        <v>29</v>
      </c>
      <c r="H68" s="2" t="s">
        <v>34</v>
      </c>
      <c r="I68" s="2" t="s">
        <v>31</v>
      </c>
      <c r="J68" s="2">
        <v>0</v>
      </c>
    </row>
    <row r="69" spans="1:10">
      <c r="A69" s="2" t="s">
        <v>25</v>
      </c>
      <c r="B69" s="2" t="s">
        <v>386</v>
      </c>
      <c r="C69" s="2" t="s">
        <v>361</v>
      </c>
      <c r="D69" s="2" t="s">
        <v>1073</v>
      </c>
      <c r="E69" s="2">
        <v>100</v>
      </c>
      <c r="F69" s="2" t="s">
        <v>768</v>
      </c>
      <c r="G69" s="2" t="s">
        <v>29</v>
      </c>
      <c r="H69" s="2" t="s">
        <v>34</v>
      </c>
      <c r="I69" s="2" t="s">
        <v>31</v>
      </c>
      <c r="J69" s="2">
        <v>0</v>
      </c>
    </row>
    <row r="70" spans="1:10">
      <c r="A70" s="2" t="s">
        <v>24</v>
      </c>
      <c r="B70" s="2" t="s">
        <v>381</v>
      </c>
      <c r="C70" s="2" t="s">
        <v>361</v>
      </c>
      <c r="D70" s="2" t="s">
        <v>1073</v>
      </c>
      <c r="E70" s="2">
        <v>100</v>
      </c>
      <c r="F70" s="2" t="s">
        <v>768</v>
      </c>
      <c r="G70" s="2" t="s">
        <v>29</v>
      </c>
      <c r="H70" s="2" t="s">
        <v>34</v>
      </c>
      <c r="I70" s="2" t="s">
        <v>31</v>
      </c>
      <c r="J70" s="2">
        <v>0</v>
      </c>
    </row>
    <row r="71" spans="1:10">
      <c r="A71" s="2" t="s">
        <v>23</v>
      </c>
      <c r="B71" s="2" t="s">
        <v>388</v>
      </c>
      <c r="C71" s="2" t="s">
        <v>361</v>
      </c>
      <c r="D71" s="2" t="s">
        <v>1073</v>
      </c>
      <c r="E71" s="2">
        <v>100</v>
      </c>
      <c r="F71" s="2" t="s">
        <v>768</v>
      </c>
      <c r="G71" s="2" t="s">
        <v>29</v>
      </c>
      <c r="H71" s="2" t="s">
        <v>34</v>
      </c>
      <c r="I71" s="2" t="s">
        <v>31</v>
      </c>
      <c r="J71" s="2">
        <v>0</v>
      </c>
    </row>
    <row r="72" spans="1:10">
      <c r="A72" s="2" t="s">
        <v>21</v>
      </c>
      <c r="B72" s="2" t="s">
        <v>373</v>
      </c>
      <c r="C72" s="2" t="s">
        <v>361</v>
      </c>
      <c r="D72" s="2" t="s">
        <v>1073</v>
      </c>
      <c r="E72" s="2">
        <v>100</v>
      </c>
      <c r="F72" s="2" t="s">
        <v>768</v>
      </c>
      <c r="G72" s="2" t="s">
        <v>29</v>
      </c>
      <c r="H72" s="2" t="s">
        <v>34</v>
      </c>
      <c r="I72" s="2" t="s">
        <v>31</v>
      </c>
      <c r="J72" s="2">
        <v>0</v>
      </c>
    </row>
    <row r="73" spans="1:10">
      <c r="A73" s="2" t="s">
        <v>20</v>
      </c>
      <c r="B73" s="2" t="s">
        <v>379</v>
      </c>
      <c r="C73" s="2" t="s">
        <v>361</v>
      </c>
      <c r="D73" s="2" t="s">
        <v>1073</v>
      </c>
      <c r="E73" s="2">
        <v>100</v>
      </c>
      <c r="F73" s="2" t="s">
        <v>768</v>
      </c>
      <c r="G73" s="2" t="s">
        <v>29</v>
      </c>
      <c r="H73" s="2" t="s">
        <v>34</v>
      </c>
      <c r="I73" s="2" t="s">
        <v>31</v>
      </c>
      <c r="J73" s="2">
        <v>0</v>
      </c>
    </row>
    <row r="74" spans="1:10">
      <c r="A74" s="2" t="s">
        <v>19</v>
      </c>
      <c r="B74" s="2" t="s">
        <v>375</v>
      </c>
      <c r="C74" s="2" t="s">
        <v>361</v>
      </c>
      <c r="D74" s="2" t="s">
        <v>1073</v>
      </c>
      <c r="E74" s="2">
        <v>100</v>
      </c>
      <c r="F74" s="2" t="s">
        <v>768</v>
      </c>
      <c r="G74" s="2" t="s">
        <v>29</v>
      </c>
      <c r="H74" s="2" t="s">
        <v>34</v>
      </c>
      <c r="I74" s="2" t="s">
        <v>31</v>
      </c>
      <c r="J74" s="2">
        <v>0</v>
      </c>
    </row>
    <row r="75" spans="1:10">
      <c r="A75" s="2" t="s">
        <v>18</v>
      </c>
      <c r="B75" s="2" t="s">
        <v>369</v>
      </c>
      <c r="C75" s="2" t="s">
        <v>361</v>
      </c>
      <c r="D75" s="2" t="s">
        <v>1073</v>
      </c>
      <c r="E75" s="2">
        <v>100</v>
      </c>
      <c r="F75" s="2" t="s">
        <v>768</v>
      </c>
      <c r="G75" s="2" t="s">
        <v>29</v>
      </c>
      <c r="H75" s="2" t="s">
        <v>34</v>
      </c>
      <c r="I75" s="2" t="s">
        <v>31</v>
      </c>
      <c r="J75" s="2">
        <v>0</v>
      </c>
    </row>
    <row r="76" spans="1:10">
      <c r="A76" s="2" t="s">
        <v>17</v>
      </c>
      <c r="B76" s="2" t="s">
        <v>372</v>
      </c>
      <c r="C76" s="2" t="s">
        <v>361</v>
      </c>
      <c r="D76" s="2" t="s">
        <v>1073</v>
      </c>
      <c r="E76" s="2">
        <v>100</v>
      </c>
      <c r="F76" s="2" t="s">
        <v>768</v>
      </c>
      <c r="G76" s="2" t="s">
        <v>29</v>
      </c>
      <c r="H76" s="2" t="s">
        <v>34</v>
      </c>
      <c r="I76" s="2" t="s">
        <v>31</v>
      </c>
      <c r="J76" s="2">
        <v>0</v>
      </c>
    </row>
    <row r="77" spans="1:10">
      <c r="A77" s="2" t="s">
        <v>16</v>
      </c>
      <c r="B77" s="2" t="s">
        <v>384</v>
      </c>
      <c r="C77" s="2" t="s">
        <v>361</v>
      </c>
      <c r="D77" s="2" t="s">
        <v>1073</v>
      </c>
      <c r="E77" s="2">
        <v>100</v>
      </c>
      <c r="F77" s="2" t="s">
        <v>768</v>
      </c>
      <c r="G77" s="2" t="s">
        <v>29</v>
      </c>
      <c r="H77" s="2" t="s">
        <v>34</v>
      </c>
      <c r="I77" s="2" t="s">
        <v>31</v>
      </c>
      <c r="J77" s="2">
        <v>0</v>
      </c>
    </row>
    <row r="78" spans="1:10">
      <c r="A78" s="2" t="s">
        <v>14</v>
      </c>
      <c r="B78" s="2" t="s">
        <v>367</v>
      </c>
      <c r="C78" s="2" t="s">
        <v>361</v>
      </c>
      <c r="D78" s="2" t="s">
        <v>1073</v>
      </c>
      <c r="E78" s="2">
        <v>100</v>
      </c>
      <c r="F78" s="2" t="s">
        <v>768</v>
      </c>
      <c r="G78" s="2" t="s">
        <v>29</v>
      </c>
      <c r="H78" s="2" t="s">
        <v>34</v>
      </c>
      <c r="I78" s="2" t="s">
        <v>31</v>
      </c>
      <c r="J78" s="2">
        <v>0</v>
      </c>
    </row>
    <row r="79" spans="1:10">
      <c r="A79" s="2" t="s">
        <v>13</v>
      </c>
      <c r="B79" s="2" t="s">
        <v>380</v>
      </c>
      <c r="C79" s="2" t="s">
        <v>361</v>
      </c>
      <c r="D79" s="2" t="s">
        <v>1073</v>
      </c>
      <c r="E79" s="2">
        <v>100</v>
      </c>
      <c r="F79" s="2" t="s">
        <v>768</v>
      </c>
      <c r="G79" s="2" t="s">
        <v>29</v>
      </c>
      <c r="H79" s="2" t="s">
        <v>34</v>
      </c>
      <c r="I79" s="2" t="s">
        <v>31</v>
      </c>
      <c r="J79" s="2">
        <v>1.2999999999999999E-2</v>
      </c>
    </row>
    <row r="80" spans="1:10">
      <c r="A80" s="2" t="s">
        <v>12</v>
      </c>
      <c r="B80" s="2" t="s">
        <v>378</v>
      </c>
      <c r="C80" s="2" t="s">
        <v>361</v>
      </c>
      <c r="D80" s="2" t="s">
        <v>1073</v>
      </c>
      <c r="E80" s="2">
        <v>100</v>
      </c>
      <c r="F80" s="2" t="s">
        <v>768</v>
      </c>
      <c r="G80" s="2" t="s">
        <v>29</v>
      </c>
      <c r="H80" s="2" t="s">
        <v>34</v>
      </c>
      <c r="I80" s="2" t="s">
        <v>31</v>
      </c>
      <c r="J80" s="2">
        <v>0</v>
      </c>
    </row>
    <row r="81" spans="1:10">
      <c r="A81" s="2" t="s">
        <v>11</v>
      </c>
      <c r="B81" s="2" t="s">
        <v>377</v>
      </c>
      <c r="C81" s="2" t="s">
        <v>361</v>
      </c>
      <c r="D81" s="2" t="s">
        <v>1073</v>
      </c>
      <c r="E81" s="2">
        <v>100</v>
      </c>
      <c r="F81" s="2" t="s">
        <v>768</v>
      </c>
      <c r="G81" s="2" t="s">
        <v>29</v>
      </c>
      <c r="H81" s="2" t="s">
        <v>34</v>
      </c>
      <c r="I81" s="2" t="s">
        <v>31</v>
      </c>
      <c r="J81" s="2">
        <v>0</v>
      </c>
    </row>
    <row r="82" spans="1:10">
      <c r="A82" s="2" t="s">
        <v>10</v>
      </c>
      <c r="B82" s="2" t="s">
        <v>385</v>
      </c>
      <c r="C82" s="2" t="s">
        <v>361</v>
      </c>
      <c r="D82" s="2" t="s">
        <v>1073</v>
      </c>
      <c r="E82" s="2">
        <v>100</v>
      </c>
      <c r="F82" s="2" t="s">
        <v>768</v>
      </c>
      <c r="G82" s="2" t="s">
        <v>29</v>
      </c>
      <c r="H82" s="2" t="s">
        <v>34</v>
      </c>
      <c r="I82" s="2" t="s">
        <v>31</v>
      </c>
      <c r="J82" s="2">
        <v>0</v>
      </c>
    </row>
    <row r="83" spans="1:10">
      <c r="A83" s="2" t="s">
        <v>9</v>
      </c>
      <c r="B83" s="2" t="s">
        <v>371</v>
      </c>
      <c r="C83" s="2" t="s">
        <v>361</v>
      </c>
      <c r="D83" s="2" t="s">
        <v>1073</v>
      </c>
      <c r="E83" s="2">
        <v>100</v>
      </c>
      <c r="F83" s="2" t="s">
        <v>768</v>
      </c>
      <c r="G83" s="2" t="s">
        <v>29</v>
      </c>
      <c r="H83" s="2" t="s">
        <v>34</v>
      </c>
      <c r="I83" s="2" t="s">
        <v>31</v>
      </c>
      <c r="J83" s="2">
        <v>0</v>
      </c>
    </row>
    <row r="84" spans="1:10">
      <c r="A84" s="2" t="s">
        <v>8</v>
      </c>
      <c r="B84" s="2" t="s">
        <v>376</v>
      </c>
      <c r="C84" s="2" t="s">
        <v>361</v>
      </c>
      <c r="D84" s="2" t="s">
        <v>1073</v>
      </c>
      <c r="E84" s="2">
        <v>100</v>
      </c>
      <c r="F84" s="2" t="s">
        <v>768</v>
      </c>
      <c r="G84" s="2" t="s">
        <v>29</v>
      </c>
      <c r="H84" s="2" t="s">
        <v>34</v>
      </c>
      <c r="I84" s="2" t="s">
        <v>31</v>
      </c>
      <c r="J84" s="2">
        <v>0</v>
      </c>
    </row>
    <row r="85" spans="1:10">
      <c r="A85" s="2" t="s">
        <v>7</v>
      </c>
      <c r="B85" s="2" t="s">
        <v>364</v>
      </c>
      <c r="C85" s="2" t="s">
        <v>361</v>
      </c>
      <c r="D85" s="2" t="s">
        <v>1073</v>
      </c>
      <c r="E85" s="2">
        <v>100</v>
      </c>
      <c r="F85" s="2" t="s">
        <v>768</v>
      </c>
      <c r="G85" s="2" t="s">
        <v>29</v>
      </c>
      <c r="H85" s="2" t="s">
        <v>34</v>
      </c>
      <c r="I85" s="2" t="s">
        <v>31</v>
      </c>
      <c r="J85" s="2">
        <v>0</v>
      </c>
    </row>
    <row r="86" spans="1:10">
      <c r="A86" s="2" t="s">
        <v>6</v>
      </c>
      <c r="B86" s="2" t="s">
        <v>387</v>
      </c>
      <c r="C86" s="2" t="s">
        <v>361</v>
      </c>
      <c r="D86" s="2" t="s">
        <v>1073</v>
      </c>
      <c r="E86" s="2">
        <v>100</v>
      </c>
      <c r="F86" s="2" t="s">
        <v>768</v>
      </c>
      <c r="G86" s="2" t="s">
        <v>29</v>
      </c>
      <c r="H86" s="2" t="s">
        <v>34</v>
      </c>
      <c r="I86" s="2" t="s">
        <v>31</v>
      </c>
      <c r="J86" s="2">
        <v>0</v>
      </c>
    </row>
    <row r="87" spans="1:10">
      <c r="A87" s="2" t="s">
        <v>3</v>
      </c>
      <c r="B87" s="2" t="s">
        <v>365</v>
      </c>
      <c r="C87" s="2" t="s">
        <v>361</v>
      </c>
      <c r="D87" s="2" t="s">
        <v>1073</v>
      </c>
      <c r="E87" s="2">
        <v>100</v>
      </c>
      <c r="F87" s="2" t="s">
        <v>768</v>
      </c>
      <c r="G87" s="2" t="s">
        <v>29</v>
      </c>
      <c r="H87" s="2" t="s">
        <v>34</v>
      </c>
      <c r="I87" s="2" t="s">
        <v>31</v>
      </c>
      <c r="J87" s="2">
        <v>0</v>
      </c>
    </row>
    <row r="88" spans="1:10">
      <c r="A88" s="2" t="s">
        <v>2</v>
      </c>
      <c r="B88" s="2" t="s">
        <v>374</v>
      </c>
      <c r="C88" s="2" t="s">
        <v>361</v>
      </c>
      <c r="D88" s="2" t="s">
        <v>1073</v>
      </c>
      <c r="E88" s="2">
        <v>100</v>
      </c>
      <c r="F88" s="2" t="s">
        <v>768</v>
      </c>
      <c r="G88" s="2" t="s">
        <v>29</v>
      </c>
      <c r="H88" s="2" t="s">
        <v>34</v>
      </c>
      <c r="I88" s="2" t="s">
        <v>31</v>
      </c>
      <c r="J88" s="2">
        <v>0</v>
      </c>
    </row>
    <row r="89" spans="1:10">
      <c r="A89" s="2" t="s">
        <v>1</v>
      </c>
      <c r="B89" s="2" t="s">
        <v>366</v>
      </c>
      <c r="C89" s="2" t="s">
        <v>361</v>
      </c>
      <c r="D89" s="2" t="s">
        <v>1073</v>
      </c>
      <c r="E89" s="2">
        <v>100</v>
      </c>
      <c r="F89" s="2" t="s">
        <v>768</v>
      </c>
      <c r="G89" s="2" t="s">
        <v>29</v>
      </c>
      <c r="H89" s="2" t="s">
        <v>34</v>
      </c>
      <c r="I89" s="2" t="s">
        <v>31</v>
      </c>
      <c r="J89" s="2">
        <v>0</v>
      </c>
    </row>
    <row r="90" spans="1:10">
      <c r="A90" s="2" t="s">
        <v>26</v>
      </c>
      <c r="B90" s="2" t="s">
        <v>370</v>
      </c>
      <c r="C90" s="2" t="s">
        <v>361</v>
      </c>
      <c r="D90" s="2" t="s">
        <v>1073</v>
      </c>
      <c r="E90" s="2">
        <v>100</v>
      </c>
      <c r="F90" s="2" t="s">
        <v>768</v>
      </c>
      <c r="G90" s="2" t="s">
        <v>28</v>
      </c>
      <c r="H90" s="2" t="s">
        <v>34</v>
      </c>
      <c r="I90" s="2" t="s">
        <v>31</v>
      </c>
      <c r="J90" s="2">
        <v>0</v>
      </c>
    </row>
    <row r="91" spans="1:10">
      <c r="A91" s="2" t="s">
        <v>25</v>
      </c>
      <c r="B91" s="2" t="s">
        <v>386</v>
      </c>
      <c r="C91" s="2" t="s">
        <v>361</v>
      </c>
      <c r="D91" s="2" t="s">
        <v>1073</v>
      </c>
      <c r="E91" s="2">
        <v>100</v>
      </c>
      <c r="F91" s="2" t="s">
        <v>768</v>
      </c>
      <c r="G91" s="2" t="s">
        <v>28</v>
      </c>
      <c r="H91" s="2" t="s">
        <v>34</v>
      </c>
      <c r="I91" s="2" t="s">
        <v>31</v>
      </c>
      <c r="J91" s="2">
        <v>0</v>
      </c>
    </row>
    <row r="92" spans="1:10">
      <c r="A92" s="2" t="s">
        <v>24</v>
      </c>
      <c r="B92" s="2" t="s">
        <v>381</v>
      </c>
      <c r="C92" s="2" t="s">
        <v>361</v>
      </c>
      <c r="D92" s="2" t="s">
        <v>1073</v>
      </c>
      <c r="E92" s="2">
        <v>100</v>
      </c>
      <c r="F92" s="2" t="s">
        <v>768</v>
      </c>
      <c r="G92" s="2" t="s">
        <v>28</v>
      </c>
      <c r="H92" s="2" t="s">
        <v>34</v>
      </c>
      <c r="I92" s="2" t="s">
        <v>31</v>
      </c>
      <c r="J92" s="2">
        <v>1.2E-2</v>
      </c>
    </row>
    <row r="93" spans="1:10">
      <c r="A93" s="2" t="s">
        <v>23</v>
      </c>
      <c r="B93" s="2" t="s">
        <v>388</v>
      </c>
      <c r="C93" s="2" t="s">
        <v>361</v>
      </c>
      <c r="D93" s="2" t="s">
        <v>1073</v>
      </c>
      <c r="E93" s="2">
        <v>100</v>
      </c>
      <c r="F93" s="2" t="s">
        <v>768</v>
      </c>
      <c r="G93" s="2" t="s">
        <v>28</v>
      </c>
      <c r="H93" s="2" t="s">
        <v>34</v>
      </c>
      <c r="I93" s="2" t="s">
        <v>31</v>
      </c>
      <c r="J93" s="2">
        <v>0</v>
      </c>
    </row>
    <row r="94" spans="1:10">
      <c r="A94" s="2" t="s">
        <v>21</v>
      </c>
      <c r="B94" s="2" t="s">
        <v>373</v>
      </c>
      <c r="C94" s="2" t="s">
        <v>361</v>
      </c>
      <c r="D94" s="2" t="s">
        <v>1073</v>
      </c>
      <c r="E94" s="2">
        <v>100</v>
      </c>
      <c r="F94" s="2" t="s">
        <v>768</v>
      </c>
      <c r="G94" s="2" t="s">
        <v>28</v>
      </c>
      <c r="H94" s="2" t="s">
        <v>34</v>
      </c>
      <c r="I94" s="2" t="s">
        <v>31</v>
      </c>
      <c r="J94" s="2">
        <v>0</v>
      </c>
    </row>
    <row r="95" spans="1:10">
      <c r="A95" s="2" t="s">
        <v>20</v>
      </c>
      <c r="B95" s="2" t="s">
        <v>379</v>
      </c>
      <c r="C95" s="2" t="s">
        <v>361</v>
      </c>
      <c r="D95" s="2" t="s">
        <v>1073</v>
      </c>
      <c r="E95" s="2">
        <v>100</v>
      </c>
      <c r="F95" s="2" t="s">
        <v>768</v>
      </c>
      <c r="G95" s="2" t="s">
        <v>28</v>
      </c>
      <c r="H95" s="2" t="s">
        <v>34</v>
      </c>
      <c r="I95" s="2" t="s">
        <v>31</v>
      </c>
      <c r="J95" s="2">
        <v>0</v>
      </c>
    </row>
    <row r="96" spans="1:10">
      <c r="A96" s="2" t="s">
        <v>19</v>
      </c>
      <c r="B96" s="2" t="s">
        <v>375</v>
      </c>
      <c r="C96" s="2" t="s">
        <v>361</v>
      </c>
      <c r="D96" s="2" t="s">
        <v>1073</v>
      </c>
      <c r="E96" s="2">
        <v>100</v>
      </c>
      <c r="F96" s="2" t="s">
        <v>768</v>
      </c>
      <c r="G96" s="2" t="s">
        <v>28</v>
      </c>
      <c r="H96" s="2" t="s">
        <v>34</v>
      </c>
      <c r="I96" s="2" t="s">
        <v>31</v>
      </c>
      <c r="J96" s="2">
        <v>0</v>
      </c>
    </row>
    <row r="97" spans="1:10">
      <c r="A97" s="2" t="s">
        <v>18</v>
      </c>
      <c r="B97" s="2" t="s">
        <v>369</v>
      </c>
      <c r="C97" s="2" t="s">
        <v>361</v>
      </c>
      <c r="D97" s="2" t="s">
        <v>1073</v>
      </c>
      <c r="E97" s="2">
        <v>100</v>
      </c>
      <c r="F97" s="2" t="s">
        <v>768</v>
      </c>
      <c r="G97" s="2" t="s">
        <v>28</v>
      </c>
      <c r="H97" s="2" t="s">
        <v>34</v>
      </c>
      <c r="I97" s="2" t="s">
        <v>31</v>
      </c>
      <c r="J97" s="2">
        <v>0</v>
      </c>
    </row>
    <row r="98" spans="1:10">
      <c r="A98" s="2" t="s">
        <v>17</v>
      </c>
      <c r="B98" s="2" t="s">
        <v>372</v>
      </c>
      <c r="C98" s="2" t="s">
        <v>361</v>
      </c>
      <c r="D98" s="2" t="s">
        <v>1073</v>
      </c>
      <c r="E98" s="2">
        <v>100</v>
      </c>
      <c r="F98" s="2" t="s">
        <v>768</v>
      </c>
      <c r="G98" s="2" t="s">
        <v>28</v>
      </c>
      <c r="H98" s="2" t="s">
        <v>34</v>
      </c>
      <c r="I98" s="2" t="s">
        <v>31</v>
      </c>
      <c r="J98" s="2">
        <v>0</v>
      </c>
    </row>
    <row r="99" spans="1:10">
      <c r="A99" s="2" t="s">
        <v>16</v>
      </c>
      <c r="B99" s="2" t="s">
        <v>384</v>
      </c>
      <c r="C99" s="2" t="s">
        <v>361</v>
      </c>
      <c r="D99" s="2" t="s">
        <v>1073</v>
      </c>
      <c r="E99" s="2">
        <v>100</v>
      </c>
      <c r="F99" s="2" t="s">
        <v>768</v>
      </c>
      <c r="G99" s="2" t="s">
        <v>28</v>
      </c>
      <c r="H99" s="2" t="s">
        <v>34</v>
      </c>
      <c r="I99" s="2" t="s">
        <v>31</v>
      </c>
      <c r="J99" s="2">
        <v>3.0000000000000001E-3</v>
      </c>
    </row>
    <row r="100" spans="1:10">
      <c r="A100" s="2" t="s">
        <v>14</v>
      </c>
      <c r="B100" s="2" t="s">
        <v>367</v>
      </c>
      <c r="C100" s="2" t="s">
        <v>361</v>
      </c>
      <c r="D100" s="2" t="s">
        <v>1073</v>
      </c>
      <c r="E100" s="2">
        <v>100</v>
      </c>
      <c r="F100" s="2" t="s">
        <v>768</v>
      </c>
      <c r="G100" s="2" t="s">
        <v>28</v>
      </c>
      <c r="H100" s="2" t="s">
        <v>34</v>
      </c>
      <c r="I100" s="2" t="s">
        <v>31</v>
      </c>
      <c r="J100" s="2">
        <v>0</v>
      </c>
    </row>
    <row r="101" spans="1:10">
      <c r="A101" s="2" t="s">
        <v>13</v>
      </c>
      <c r="B101" s="2" t="s">
        <v>380</v>
      </c>
      <c r="C101" s="2" t="s">
        <v>361</v>
      </c>
      <c r="D101" s="2" t="s">
        <v>1073</v>
      </c>
      <c r="E101" s="2">
        <v>100</v>
      </c>
      <c r="F101" s="2" t="s">
        <v>768</v>
      </c>
      <c r="G101" s="2" t="s">
        <v>28</v>
      </c>
      <c r="H101" s="2" t="s">
        <v>34</v>
      </c>
      <c r="I101" s="2" t="s">
        <v>31</v>
      </c>
      <c r="J101" s="2">
        <v>4.3999999999999997E-2</v>
      </c>
    </row>
    <row r="102" spans="1:10">
      <c r="A102" s="2" t="s">
        <v>12</v>
      </c>
      <c r="B102" s="2" t="s">
        <v>378</v>
      </c>
      <c r="C102" s="2" t="s">
        <v>361</v>
      </c>
      <c r="D102" s="2" t="s">
        <v>1073</v>
      </c>
      <c r="E102" s="2">
        <v>100</v>
      </c>
      <c r="F102" s="2" t="s">
        <v>768</v>
      </c>
      <c r="G102" s="2" t="s">
        <v>28</v>
      </c>
      <c r="H102" s="2" t="s">
        <v>34</v>
      </c>
      <c r="I102" s="2" t="s">
        <v>31</v>
      </c>
      <c r="J102" s="2">
        <v>0</v>
      </c>
    </row>
    <row r="103" spans="1:10">
      <c r="A103" s="2" t="s">
        <v>11</v>
      </c>
      <c r="B103" s="2" t="s">
        <v>377</v>
      </c>
      <c r="C103" s="2" t="s">
        <v>361</v>
      </c>
      <c r="D103" s="2" t="s">
        <v>1073</v>
      </c>
      <c r="E103" s="2">
        <v>100</v>
      </c>
      <c r="F103" s="2" t="s">
        <v>768</v>
      </c>
      <c r="G103" s="2" t="s">
        <v>28</v>
      </c>
      <c r="H103" s="2" t="s">
        <v>34</v>
      </c>
      <c r="I103" s="2" t="s">
        <v>31</v>
      </c>
      <c r="J103" s="2">
        <v>0</v>
      </c>
    </row>
    <row r="104" spans="1:10">
      <c r="A104" s="2" t="s">
        <v>10</v>
      </c>
      <c r="B104" s="2" t="s">
        <v>385</v>
      </c>
      <c r="C104" s="2" t="s">
        <v>361</v>
      </c>
      <c r="D104" s="2" t="s">
        <v>1073</v>
      </c>
      <c r="E104" s="2">
        <v>100</v>
      </c>
      <c r="F104" s="2" t="s">
        <v>768</v>
      </c>
      <c r="G104" s="2" t="s">
        <v>28</v>
      </c>
      <c r="H104" s="2" t="s">
        <v>34</v>
      </c>
      <c r="I104" s="2" t="s">
        <v>31</v>
      </c>
      <c r="J104" s="2">
        <v>0</v>
      </c>
    </row>
    <row r="105" spans="1:10">
      <c r="A105" s="2" t="s">
        <v>9</v>
      </c>
      <c r="B105" s="2" t="s">
        <v>371</v>
      </c>
      <c r="C105" s="2" t="s">
        <v>361</v>
      </c>
      <c r="D105" s="2" t="s">
        <v>1073</v>
      </c>
      <c r="E105" s="2">
        <v>100</v>
      </c>
      <c r="F105" s="2" t="s">
        <v>768</v>
      </c>
      <c r="G105" s="2" t="s">
        <v>28</v>
      </c>
      <c r="H105" s="2" t="s">
        <v>34</v>
      </c>
      <c r="I105" s="2" t="s">
        <v>31</v>
      </c>
      <c r="J105" s="2">
        <v>0</v>
      </c>
    </row>
    <row r="106" spans="1:10">
      <c r="A106" s="2" t="s">
        <v>8</v>
      </c>
      <c r="B106" s="2" t="s">
        <v>376</v>
      </c>
      <c r="C106" s="2" t="s">
        <v>361</v>
      </c>
      <c r="D106" s="2" t="s">
        <v>1073</v>
      </c>
      <c r="E106" s="2">
        <v>100</v>
      </c>
      <c r="F106" s="2" t="s">
        <v>768</v>
      </c>
      <c r="G106" s="2" t="s">
        <v>28</v>
      </c>
      <c r="H106" s="2" t="s">
        <v>34</v>
      </c>
      <c r="I106" s="2" t="s">
        <v>31</v>
      </c>
      <c r="J106" s="2">
        <v>0</v>
      </c>
    </row>
    <row r="107" spans="1:10">
      <c r="A107" s="2" t="s">
        <v>7</v>
      </c>
      <c r="B107" s="2" t="s">
        <v>364</v>
      </c>
      <c r="C107" s="2" t="s">
        <v>361</v>
      </c>
      <c r="D107" s="2" t="s">
        <v>1073</v>
      </c>
      <c r="E107" s="2">
        <v>100</v>
      </c>
      <c r="F107" s="2" t="s">
        <v>768</v>
      </c>
      <c r="G107" s="2" t="s">
        <v>28</v>
      </c>
      <c r="H107" s="2" t="s">
        <v>34</v>
      </c>
      <c r="I107" s="2" t="s">
        <v>31</v>
      </c>
      <c r="J107" s="2">
        <v>0</v>
      </c>
    </row>
    <row r="108" spans="1:10">
      <c r="A108" s="2" t="s">
        <v>6</v>
      </c>
      <c r="B108" s="2" t="s">
        <v>387</v>
      </c>
      <c r="C108" s="2" t="s">
        <v>361</v>
      </c>
      <c r="D108" s="2" t="s">
        <v>1073</v>
      </c>
      <c r="E108" s="2">
        <v>100</v>
      </c>
      <c r="F108" s="2" t="s">
        <v>768</v>
      </c>
      <c r="G108" s="2" t="s">
        <v>28</v>
      </c>
      <c r="H108" s="2" t="s">
        <v>34</v>
      </c>
      <c r="I108" s="2" t="s">
        <v>31</v>
      </c>
      <c r="J108" s="2">
        <v>0</v>
      </c>
    </row>
    <row r="109" spans="1:10">
      <c r="A109" s="2" t="s">
        <v>3</v>
      </c>
      <c r="B109" s="2" t="s">
        <v>365</v>
      </c>
      <c r="C109" s="2" t="s">
        <v>361</v>
      </c>
      <c r="D109" s="2" t="s">
        <v>1073</v>
      </c>
      <c r="E109" s="2">
        <v>100</v>
      </c>
      <c r="F109" s="2" t="s">
        <v>768</v>
      </c>
      <c r="G109" s="2" t="s">
        <v>28</v>
      </c>
      <c r="H109" s="2" t="s">
        <v>34</v>
      </c>
      <c r="I109" s="2" t="s">
        <v>31</v>
      </c>
      <c r="J109" s="2">
        <v>0</v>
      </c>
    </row>
    <row r="110" spans="1:10">
      <c r="A110" s="2" t="s">
        <v>2</v>
      </c>
      <c r="B110" s="2" t="s">
        <v>374</v>
      </c>
      <c r="C110" s="2" t="s">
        <v>361</v>
      </c>
      <c r="D110" s="2" t="s">
        <v>1073</v>
      </c>
      <c r="E110" s="2">
        <v>100</v>
      </c>
      <c r="F110" s="2" t="s">
        <v>768</v>
      </c>
      <c r="G110" s="2" t="s">
        <v>28</v>
      </c>
      <c r="H110" s="2" t="s">
        <v>34</v>
      </c>
      <c r="I110" s="2" t="s">
        <v>31</v>
      </c>
      <c r="J110" s="2">
        <v>0</v>
      </c>
    </row>
    <row r="111" spans="1:10">
      <c r="A111" s="2" t="s">
        <v>1</v>
      </c>
      <c r="B111" s="2" t="s">
        <v>366</v>
      </c>
      <c r="C111" s="2" t="s">
        <v>361</v>
      </c>
      <c r="D111" s="2" t="s">
        <v>1073</v>
      </c>
      <c r="E111" s="2">
        <v>100</v>
      </c>
      <c r="F111" s="2" t="s">
        <v>768</v>
      </c>
      <c r="G111" s="2" t="s">
        <v>28</v>
      </c>
      <c r="H111" s="2" t="s">
        <v>34</v>
      </c>
      <c r="I111" s="2" t="s">
        <v>31</v>
      </c>
      <c r="J111" s="2">
        <v>0</v>
      </c>
    </row>
    <row r="112" spans="1:10">
      <c r="A112" s="2" t="s">
        <v>26</v>
      </c>
      <c r="B112" s="2" t="s">
        <v>370</v>
      </c>
      <c r="C112" s="2" t="s">
        <v>361</v>
      </c>
      <c r="D112" s="2" t="s">
        <v>1073</v>
      </c>
      <c r="E112" s="2">
        <v>100</v>
      </c>
      <c r="F112" s="2" t="s">
        <v>768</v>
      </c>
      <c r="G112" s="2" t="s">
        <v>720</v>
      </c>
      <c r="H112" s="2" t="s">
        <v>34</v>
      </c>
      <c r="I112" s="2" t="s">
        <v>31</v>
      </c>
      <c r="J112" s="2">
        <v>0</v>
      </c>
    </row>
    <row r="113" spans="1:10">
      <c r="A113" s="2" t="s">
        <v>25</v>
      </c>
      <c r="B113" s="2" t="s">
        <v>386</v>
      </c>
      <c r="C113" s="2" t="s">
        <v>361</v>
      </c>
      <c r="D113" s="2" t="s">
        <v>1073</v>
      </c>
      <c r="E113" s="2">
        <v>100</v>
      </c>
      <c r="F113" s="2" t="s">
        <v>768</v>
      </c>
      <c r="G113" s="2" t="s">
        <v>720</v>
      </c>
      <c r="H113" s="2" t="s">
        <v>34</v>
      </c>
      <c r="I113" s="2" t="s">
        <v>31</v>
      </c>
      <c r="J113" s="2">
        <v>0</v>
      </c>
    </row>
    <row r="114" spans="1:10">
      <c r="A114" s="2" t="s">
        <v>24</v>
      </c>
      <c r="B114" s="2" t="s">
        <v>381</v>
      </c>
      <c r="C114" s="2" t="s">
        <v>361</v>
      </c>
      <c r="D114" s="2" t="s">
        <v>1073</v>
      </c>
      <c r="E114" s="2">
        <v>100</v>
      </c>
      <c r="F114" s="2" t="s">
        <v>768</v>
      </c>
      <c r="G114" s="2" t="s">
        <v>720</v>
      </c>
      <c r="H114" s="2" t="s">
        <v>34</v>
      </c>
      <c r="I114" s="2" t="s">
        <v>31</v>
      </c>
      <c r="J114" s="2">
        <v>8.9999999999999993E-3</v>
      </c>
    </row>
    <row r="115" spans="1:10">
      <c r="A115" s="2" t="s">
        <v>23</v>
      </c>
      <c r="B115" s="2" t="s">
        <v>388</v>
      </c>
      <c r="C115" s="2" t="s">
        <v>361</v>
      </c>
      <c r="D115" s="2" t="s">
        <v>1073</v>
      </c>
      <c r="E115" s="2">
        <v>100</v>
      </c>
      <c r="F115" s="2" t="s">
        <v>768</v>
      </c>
      <c r="G115" s="2" t="s">
        <v>720</v>
      </c>
      <c r="H115" s="2" t="s">
        <v>34</v>
      </c>
      <c r="I115" s="2" t="s">
        <v>31</v>
      </c>
      <c r="J115" s="2">
        <v>0</v>
      </c>
    </row>
    <row r="116" spans="1:10">
      <c r="A116" s="2" t="s">
        <v>21</v>
      </c>
      <c r="B116" s="2" t="s">
        <v>373</v>
      </c>
      <c r="C116" s="2" t="s">
        <v>361</v>
      </c>
      <c r="D116" s="2" t="s">
        <v>1073</v>
      </c>
      <c r="E116" s="2">
        <v>100</v>
      </c>
      <c r="F116" s="2" t="s">
        <v>768</v>
      </c>
      <c r="G116" s="2" t="s">
        <v>720</v>
      </c>
      <c r="H116" s="2" t="s">
        <v>34</v>
      </c>
      <c r="I116" s="2" t="s">
        <v>31</v>
      </c>
      <c r="J116" s="2">
        <v>0</v>
      </c>
    </row>
    <row r="117" spans="1:10">
      <c r="A117" s="2" t="s">
        <v>20</v>
      </c>
      <c r="B117" s="2" t="s">
        <v>379</v>
      </c>
      <c r="C117" s="2" t="s">
        <v>361</v>
      </c>
      <c r="D117" s="2" t="s">
        <v>1073</v>
      </c>
      <c r="E117" s="2">
        <v>100</v>
      </c>
      <c r="F117" s="2" t="s">
        <v>768</v>
      </c>
      <c r="G117" s="2" t="s">
        <v>720</v>
      </c>
      <c r="H117" s="2" t="s">
        <v>34</v>
      </c>
      <c r="I117" s="2" t="s">
        <v>31</v>
      </c>
      <c r="J117" s="2">
        <v>0.1</v>
      </c>
    </row>
    <row r="118" spans="1:10">
      <c r="A118" s="2" t="s">
        <v>19</v>
      </c>
      <c r="B118" s="2" t="s">
        <v>375</v>
      </c>
      <c r="C118" s="2" t="s">
        <v>361</v>
      </c>
      <c r="D118" s="2" t="s">
        <v>1073</v>
      </c>
      <c r="E118" s="2">
        <v>100</v>
      </c>
      <c r="F118" s="2" t="s">
        <v>768</v>
      </c>
      <c r="G118" s="2" t="s">
        <v>720</v>
      </c>
      <c r="H118" s="2" t="s">
        <v>34</v>
      </c>
      <c r="I118" s="2" t="s">
        <v>31</v>
      </c>
      <c r="J118" s="2">
        <v>23.044</v>
      </c>
    </row>
    <row r="119" spans="1:10">
      <c r="A119" s="2" t="s">
        <v>18</v>
      </c>
      <c r="B119" s="2" t="s">
        <v>369</v>
      </c>
      <c r="C119" s="2" t="s">
        <v>361</v>
      </c>
      <c r="D119" s="2" t="s">
        <v>1073</v>
      </c>
      <c r="E119" s="2">
        <v>100</v>
      </c>
      <c r="F119" s="2" t="s">
        <v>768</v>
      </c>
      <c r="G119" s="2" t="s">
        <v>720</v>
      </c>
      <c r="H119" s="2" t="s">
        <v>34</v>
      </c>
      <c r="I119" s="2" t="s">
        <v>31</v>
      </c>
      <c r="J119" s="2">
        <v>2.0299999999999998</v>
      </c>
    </row>
    <row r="120" spans="1:10">
      <c r="A120" s="2" t="s">
        <v>17</v>
      </c>
      <c r="B120" s="2" t="s">
        <v>372</v>
      </c>
      <c r="C120" s="2" t="s">
        <v>361</v>
      </c>
      <c r="D120" s="2" t="s">
        <v>1073</v>
      </c>
      <c r="E120" s="2">
        <v>100</v>
      </c>
      <c r="F120" s="2" t="s">
        <v>768</v>
      </c>
      <c r="G120" s="2" t="s">
        <v>720</v>
      </c>
      <c r="H120" s="2" t="s">
        <v>34</v>
      </c>
      <c r="I120" s="2" t="s">
        <v>31</v>
      </c>
      <c r="J120" s="2">
        <v>4.1319999999999997</v>
      </c>
    </row>
    <row r="121" spans="1:10">
      <c r="A121" s="2" t="s">
        <v>16</v>
      </c>
      <c r="B121" s="2" t="s">
        <v>384</v>
      </c>
      <c r="C121" s="2" t="s">
        <v>361</v>
      </c>
      <c r="D121" s="2" t="s">
        <v>1073</v>
      </c>
      <c r="E121" s="2">
        <v>100</v>
      </c>
      <c r="F121" s="2" t="s">
        <v>768</v>
      </c>
      <c r="G121" s="2" t="s">
        <v>720</v>
      </c>
      <c r="H121" s="2" t="s">
        <v>34</v>
      </c>
      <c r="I121" s="2" t="s">
        <v>31</v>
      </c>
      <c r="J121" s="2">
        <v>0.01</v>
      </c>
    </row>
    <row r="122" spans="1:10">
      <c r="A122" s="2" t="s">
        <v>14</v>
      </c>
      <c r="B122" s="2" t="s">
        <v>367</v>
      </c>
      <c r="C122" s="2" t="s">
        <v>361</v>
      </c>
      <c r="D122" s="2" t="s">
        <v>1073</v>
      </c>
      <c r="E122" s="2">
        <v>100</v>
      </c>
      <c r="F122" s="2" t="s">
        <v>768</v>
      </c>
      <c r="G122" s="2" t="s">
        <v>720</v>
      </c>
      <c r="H122" s="2" t="s">
        <v>34</v>
      </c>
      <c r="I122" s="2" t="s">
        <v>31</v>
      </c>
      <c r="J122" s="2">
        <v>0</v>
      </c>
    </row>
    <row r="123" spans="1:10">
      <c r="A123" s="2" t="s">
        <v>13</v>
      </c>
      <c r="B123" s="2" t="s">
        <v>380</v>
      </c>
      <c r="C123" s="2" t="s">
        <v>361</v>
      </c>
      <c r="D123" s="2" t="s">
        <v>1073</v>
      </c>
      <c r="E123" s="2">
        <v>100</v>
      </c>
      <c r="F123" s="2" t="s">
        <v>768</v>
      </c>
      <c r="G123" s="2" t="s">
        <v>720</v>
      </c>
      <c r="H123" s="2" t="s">
        <v>34</v>
      </c>
      <c r="I123" s="2" t="s">
        <v>31</v>
      </c>
      <c r="J123" s="2">
        <v>0.1</v>
      </c>
    </row>
    <row r="124" spans="1:10">
      <c r="A124" s="2" t="s">
        <v>12</v>
      </c>
      <c r="B124" s="2" t="s">
        <v>378</v>
      </c>
      <c r="C124" s="2" t="s">
        <v>361</v>
      </c>
      <c r="D124" s="2" t="s">
        <v>1073</v>
      </c>
      <c r="E124" s="2">
        <v>100</v>
      </c>
      <c r="F124" s="2" t="s">
        <v>768</v>
      </c>
      <c r="G124" s="2" t="s">
        <v>720</v>
      </c>
      <c r="H124" s="2" t="s">
        <v>34</v>
      </c>
      <c r="I124" s="2" t="s">
        <v>31</v>
      </c>
      <c r="J124" s="2">
        <v>0.73199999999999998</v>
      </c>
    </row>
    <row r="125" spans="1:10">
      <c r="A125" s="2" t="s">
        <v>11</v>
      </c>
      <c r="B125" s="2" t="s">
        <v>377</v>
      </c>
      <c r="C125" s="2" t="s">
        <v>361</v>
      </c>
      <c r="D125" s="2" t="s">
        <v>1073</v>
      </c>
      <c r="E125" s="2">
        <v>100</v>
      </c>
      <c r="F125" s="2" t="s">
        <v>768</v>
      </c>
      <c r="G125" s="2" t="s">
        <v>720</v>
      </c>
      <c r="H125" s="2" t="s">
        <v>34</v>
      </c>
      <c r="I125" s="2" t="s">
        <v>31</v>
      </c>
      <c r="J125" s="2">
        <v>0</v>
      </c>
    </row>
    <row r="126" spans="1:10">
      <c r="A126" s="2" t="s">
        <v>10</v>
      </c>
      <c r="B126" s="2" t="s">
        <v>385</v>
      </c>
      <c r="C126" s="2" t="s">
        <v>361</v>
      </c>
      <c r="D126" s="2" t="s">
        <v>1073</v>
      </c>
      <c r="E126" s="2">
        <v>100</v>
      </c>
      <c r="F126" s="2" t="s">
        <v>768</v>
      </c>
      <c r="G126" s="2" t="s">
        <v>720</v>
      </c>
      <c r="H126" s="2" t="s">
        <v>34</v>
      </c>
      <c r="I126" s="2" t="s">
        <v>31</v>
      </c>
      <c r="J126" s="2">
        <v>0</v>
      </c>
    </row>
    <row r="127" spans="1:10">
      <c r="A127" s="2" t="s">
        <v>9</v>
      </c>
      <c r="B127" s="2" t="s">
        <v>371</v>
      </c>
      <c r="C127" s="2" t="s">
        <v>361</v>
      </c>
      <c r="D127" s="2" t="s">
        <v>1073</v>
      </c>
      <c r="E127" s="2">
        <v>100</v>
      </c>
      <c r="F127" s="2" t="s">
        <v>768</v>
      </c>
      <c r="G127" s="2" t="s">
        <v>720</v>
      </c>
      <c r="H127" s="2" t="s">
        <v>34</v>
      </c>
      <c r="I127" s="2" t="s">
        <v>31</v>
      </c>
      <c r="J127" s="2">
        <v>0</v>
      </c>
    </row>
    <row r="128" spans="1:10">
      <c r="A128" s="2" t="s">
        <v>8</v>
      </c>
      <c r="B128" s="2" t="s">
        <v>376</v>
      </c>
      <c r="C128" s="2" t="s">
        <v>361</v>
      </c>
      <c r="D128" s="2" t="s">
        <v>1073</v>
      </c>
      <c r="E128" s="2">
        <v>100</v>
      </c>
      <c r="F128" s="2" t="s">
        <v>768</v>
      </c>
      <c r="G128" s="2" t="s">
        <v>720</v>
      </c>
      <c r="H128" s="2" t="s">
        <v>34</v>
      </c>
      <c r="I128" s="2" t="s">
        <v>31</v>
      </c>
      <c r="J128" s="2">
        <v>0</v>
      </c>
    </row>
    <row r="129" spans="1:10">
      <c r="A129" s="2" t="s">
        <v>7</v>
      </c>
      <c r="B129" s="2" t="s">
        <v>364</v>
      </c>
      <c r="C129" s="2" t="s">
        <v>361</v>
      </c>
      <c r="D129" s="2" t="s">
        <v>1073</v>
      </c>
      <c r="E129" s="2">
        <v>100</v>
      </c>
      <c r="F129" s="2" t="s">
        <v>768</v>
      </c>
      <c r="G129" s="2" t="s">
        <v>720</v>
      </c>
      <c r="H129" s="2" t="s">
        <v>34</v>
      </c>
      <c r="I129" s="2" t="s">
        <v>31</v>
      </c>
      <c r="J129" s="2">
        <v>0</v>
      </c>
    </row>
    <row r="130" spans="1:10">
      <c r="A130" s="2" t="s">
        <v>6</v>
      </c>
      <c r="B130" s="2" t="s">
        <v>387</v>
      </c>
      <c r="C130" s="2" t="s">
        <v>361</v>
      </c>
      <c r="D130" s="2" t="s">
        <v>1073</v>
      </c>
      <c r="E130" s="2">
        <v>100</v>
      </c>
      <c r="F130" s="2" t="s">
        <v>768</v>
      </c>
      <c r="G130" s="2" t="s">
        <v>720</v>
      </c>
      <c r="H130" s="2" t="s">
        <v>34</v>
      </c>
      <c r="I130" s="2" t="s">
        <v>31</v>
      </c>
      <c r="J130" s="2">
        <v>0</v>
      </c>
    </row>
    <row r="131" spans="1:10">
      <c r="A131" s="2" t="s">
        <v>3</v>
      </c>
      <c r="B131" s="2" t="s">
        <v>365</v>
      </c>
      <c r="C131" s="2" t="s">
        <v>361</v>
      </c>
      <c r="D131" s="2" t="s">
        <v>1073</v>
      </c>
      <c r="E131" s="2">
        <v>100</v>
      </c>
      <c r="F131" s="2" t="s">
        <v>768</v>
      </c>
      <c r="G131" s="2" t="s">
        <v>720</v>
      </c>
      <c r="H131" s="2" t="s">
        <v>34</v>
      </c>
      <c r="I131" s="2" t="s">
        <v>31</v>
      </c>
      <c r="J131" s="2">
        <v>0</v>
      </c>
    </row>
    <row r="132" spans="1:10">
      <c r="A132" s="2" t="s">
        <v>2</v>
      </c>
      <c r="B132" s="2" t="s">
        <v>374</v>
      </c>
      <c r="C132" s="2" t="s">
        <v>361</v>
      </c>
      <c r="D132" s="2" t="s">
        <v>1073</v>
      </c>
      <c r="E132" s="2">
        <v>100</v>
      </c>
      <c r="F132" s="2" t="s">
        <v>768</v>
      </c>
      <c r="G132" s="2" t="s">
        <v>720</v>
      </c>
      <c r="H132" s="2" t="s">
        <v>34</v>
      </c>
      <c r="I132" s="2" t="s">
        <v>31</v>
      </c>
      <c r="J132" s="2">
        <v>13.23</v>
      </c>
    </row>
    <row r="133" spans="1:10">
      <c r="A133" s="2" t="s">
        <v>1</v>
      </c>
      <c r="B133" s="2" t="s">
        <v>366</v>
      </c>
      <c r="C133" s="2" t="s">
        <v>361</v>
      </c>
      <c r="D133" s="2" t="s">
        <v>1073</v>
      </c>
      <c r="E133" s="2">
        <v>100</v>
      </c>
      <c r="F133" s="2" t="s">
        <v>768</v>
      </c>
      <c r="G133" s="2" t="s">
        <v>720</v>
      </c>
      <c r="H133" s="2" t="s">
        <v>34</v>
      </c>
      <c r="I133" s="2" t="s">
        <v>31</v>
      </c>
      <c r="J133" s="2">
        <v>57.72</v>
      </c>
    </row>
    <row r="134" spans="1:10">
      <c r="A134" s="2" t="s">
        <v>26</v>
      </c>
      <c r="B134" s="2" t="s">
        <v>370</v>
      </c>
      <c r="C134" s="2" t="s">
        <v>361</v>
      </c>
      <c r="D134" s="2" t="s">
        <v>718</v>
      </c>
      <c r="E134" s="2">
        <v>100</v>
      </c>
      <c r="F134" s="2" t="s">
        <v>768</v>
      </c>
      <c r="G134" s="2" t="s">
        <v>29</v>
      </c>
      <c r="H134" s="2" t="s">
        <v>37</v>
      </c>
      <c r="I134" s="2" t="s">
        <v>38</v>
      </c>
      <c r="J134" s="2">
        <v>0</v>
      </c>
    </row>
    <row r="135" spans="1:10">
      <c r="A135" s="2" t="s">
        <v>25</v>
      </c>
      <c r="B135" s="2" t="s">
        <v>386</v>
      </c>
      <c r="C135" s="2" t="s">
        <v>361</v>
      </c>
      <c r="D135" s="2" t="s">
        <v>718</v>
      </c>
      <c r="E135" s="2">
        <v>100</v>
      </c>
      <c r="F135" s="2" t="s">
        <v>768</v>
      </c>
      <c r="G135" s="2" t="s">
        <v>29</v>
      </c>
      <c r="H135" s="2" t="s">
        <v>37</v>
      </c>
      <c r="I135" s="2" t="s">
        <v>38</v>
      </c>
      <c r="J135" s="2">
        <v>0</v>
      </c>
    </row>
    <row r="136" spans="1:10">
      <c r="A136" s="2" t="s">
        <v>24</v>
      </c>
      <c r="B136" s="2" t="s">
        <v>381</v>
      </c>
      <c r="C136" s="2" t="s">
        <v>361</v>
      </c>
      <c r="D136" s="2" t="s">
        <v>718</v>
      </c>
      <c r="E136" s="2">
        <v>100</v>
      </c>
      <c r="F136" s="2" t="s">
        <v>768</v>
      </c>
      <c r="G136" s="2" t="s">
        <v>29</v>
      </c>
      <c r="H136" s="2" t="s">
        <v>37</v>
      </c>
      <c r="I136" s="2" t="s">
        <v>38</v>
      </c>
      <c r="J136" s="2">
        <v>0</v>
      </c>
    </row>
    <row r="137" spans="1:10">
      <c r="A137" s="2" t="s">
        <v>23</v>
      </c>
      <c r="B137" s="2" t="s">
        <v>388</v>
      </c>
      <c r="C137" s="2" t="s">
        <v>361</v>
      </c>
      <c r="D137" s="2" t="s">
        <v>718</v>
      </c>
      <c r="E137" s="2">
        <v>100</v>
      </c>
      <c r="F137" s="2" t="s">
        <v>768</v>
      </c>
      <c r="G137" s="2" t="s">
        <v>29</v>
      </c>
      <c r="H137" s="2" t="s">
        <v>37</v>
      </c>
      <c r="I137" s="2" t="s">
        <v>38</v>
      </c>
      <c r="J137" s="2">
        <v>0</v>
      </c>
    </row>
    <row r="138" spans="1:10">
      <c r="A138" s="2" t="s">
        <v>21</v>
      </c>
      <c r="B138" s="2" t="s">
        <v>373</v>
      </c>
      <c r="C138" s="2" t="s">
        <v>361</v>
      </c>
      <c r="D138" s="2" t="s">
        <v>718</v>
      </c>
      <c r="E138" s="2">
        <v>100</v>
      </c>
      <c r="F138" s="2" t="s">
        <v>768</v>
      </c>
      <c r="G138" s="2" t="s">
        <v>29</v>
      </c>
      <c r="H138" s="2" t="s">
        <v>37</v>
      </c>
      <c r="I138" s="2" t="s">
        <v>38</v>
      </c>
      <c r="J138" s="2">
        <v>0</v>
      </c>
    </row>
    <row r="139" spans="1:10">
      <c r="A139" s="2" t="s">
        <v>20</v>
      </c>
      <c r="B139" s="2" t="s">
        <v>379</v>
      </c>
      <c r="C139" s="2" t="s">
        <v>361</v>
      </c>
      <c r="D139" s="2" t="s">
        <v>718</v>
      </c>
      <c r="E139" s="2">
        <v>100</v>
      </c>
      <c r="F139" s="2" t="s">
        <v>768</v>
      </c>
      <c r="G139" s="2" t="s">
        <v>29</v>
      </c>
      <c r="H139" s="2" t="s">
        <v>37</v>
      </c>
      <c r="I139" s="2" t="s">
        <v>38</v>
      </c>
      <c r="J139" s="2">
        <v>0</v>
      </c>
    </row>
    <row r="140" spans="1:10">
      <c r="A140" s="2" t="s">
        <v>19</v>
      </c>
      <c r="B140" s="2" t="s">
        <v>375</v>
      </c>
      <c r="C140" s="2" t="s">
        <v>361</v>
      </c>
      <c r="D140" s="2" t="s">
        <v>718</v>
      </c>
      <c r="E140" s="2">
        <v>100</v>
      </c>
      <c r="F140" s="2" t="s">
        <v>768</v>
      </c>
      <c r="G140" s="2" t="s">
        <v>29</v>
      </c>
      <c r="H140" s="2" t="s">
        <v>37</v>
      </c>
      <c r="I140" s="2" t="s">
        <v>38</v>
      </c>
      <c r="J140" s="2">
        <v>0</v>
      </c>
    </row>
    <row r="141" spans="1:10">
      <c r="A141" s="2" t="s">
        <v>18</v>
      </c>
      <c r="B141" s="2" t="s">
        <v>369</v>
      </c>
      <c r="C141" s="2" t="s">
        <v>361</v>
      </c>
      <c r="D141" s="2" t="s">
        <v>718</v>
      </c>
      <c r="E141" s="2">
        <v>100</v>
      </c>
      <c r="F141" s="2" t="s">
        <v>768</v>
      </c>
      <c r="G141" s="2" t="s">
        <v>29</v>
      </c>
      <c r="H141" s="2" t="s">
        <v>37</v>
      </c>
      <c r="I141" s="2" t="s">
        <v>38</v>
      </c>
      <c r="J141" s="2">
        <v>0</v>
      </c>
    </row>
    <row r="142" spans="1:10">
      <c r="A142" s="2" t="s">
        <v>17</v>
      </c>
      <c r="B142" s="2" t="s">
        <v>372</v>
      </c>
      <c r="C142" s="2" t="s">
        <v>361</v>
      </c>
      <c r="D142" s="2" t="s">
        <v>718</v>
      </c>
      <c r="E142" s="2">
        <v>100</v>
      </c>
      <c r="F142" s="2" t="s">
        <v>768</v>
      </c>
      <c r="G142" s="2" t="s">
        <v>29</v>
      </c>
      <c r="H142" s="2" t="s">
        <v>37</v>
      </c>
      <c r="I142" s="2" t="s">
        <v>38</v>
      </c>
      <c r="J142" s="2">
        <v>0</v>
      </c>
    </row>
    <row r="143" spans="1:10">
      <c r="A143" s="2" t="s">
        <v>16</v>
      </c>
      <c r="B143" s="2" t="s">
        <v>384</v>
      </c>
      <c r="C143" s="2" t="s">
        <v>361</v>
      </c>
      <c r="D143" s="2" t="s">
        <v>718</v>
      </c>
      <c r="E143" s="2">
        <v>100</v>
      </c>
      <c r="F143" s="2" t="s">
        <v>768</v>
      </c>
      <c r="G143" s="2" t="s">
        <v>29</v>
      </c>
      <c r="H143" s="2" t="s">
        <v>37</v>
      </c>
      <c r="I143" s="2" t="s">
        <v>38</v>
      </c>
      <c r="J143" s="2">
        <v>0</v>
      </c>
    </row>
    <row r="144" spans="1:10">
      <c r="A144" s="2" t="s">
        <v>14</v>
      </c>
      <c r="B144" s="2" t="s">
        <v>367</v>
      </c>
      <c r="C144" s="2" t="s">
        <v>361</v>
      </c>
      <c r="D144" s="2" t="s">
        <v>718</v>
      </c>
      <c r="E144" s="2">
        <v>100</v>
      </c>
      <c r="F144" s="2" t="s">
        <v>768</v>
      </c>
      <c r="G144" s="2" t="s">
        <v>29</v>
      </c>
      <c r="H144" s="2" t="s">
        <v>37</v>
      </c>
      <c r="I144" s="2" t="s">
        <v>38</v>
      </c>
      <c r="J144" s="2">
        <v>0</v>
      </c>
    </row>
    <row r="145" spans="1:10">
      <c r="A145" s="2" t="s">
        <v>13</v>
      </c>
      <c r="B145" s="2" t="s">
        <v>380</v>
      </c>
      <c r="C145" s="2" t="s">
        <v>361</v>
      </c>
      <c r="D145" s="2" t="s">
        <v>718</v>
      </c>
      <c r="E145" s="2">
        <v>100</v>
      </c>
      <c r="F145" s="2" t="s">
        <v>768</v>
      </c>
      <c r="G145" s="2" t="s">
        <v>29</v>
      </c>
      <c r="H145" s="2" t="s">
        <v>37</v>
      </c>
      <c r="I145" s="2" t="s">
        <v>38</v>
      </c>
      <c r="J145" s="2">
        <v>0.11</v>
      </c>
    </row>
    <row r="146" spans="1:10">
      <c r="A146" s="2" t="s">
        <v>12</v>
      </c>
      <c r="B146" s="2" t="s">
        <v>378</v>
      </c>
      <c r="C146" s="2" t="s">
        <v>361</v>
      </c>
      <c r="D146" s="2" t="s">
        <v>718</v>
      </c>
      <c r="E146" s="2">
        <v>100</v>
      </c>
      <c r="F146" s="2" t="s">
        <v>768</v>
      </c>
      <c r="G146" s="2" t="s">
        <v>29</v>
      </c>
      <c r="H146" s="2" t="s">
        <v>37</v>
      </c>
      <c r="I146" s="2" t="s">
        <v>38</v>
      </c>
      <c r="J146" s="2">
        <v>0</v>
      </c>
    </row>
    <row r="147" spans="1:10">
      <c r="A147" s="2" t="s">
        <v>11</v>
      </c>
      <c r="B147" s="2" t="s">
        <v>377</v>
      </c>
      <c r="C147" s="2" t="s">
        <v>361</v>
      </c>
      <c r="D147" s="2" t="s">
        <v>718</v>
      </c>
      <c r="E147" s="2">
        <v>100</v>
      </c>
      <c r="F147" s="2" t="s">
        <v>768</v>
      </c>
      <c r="G147" s="2" t="s">
        <v>29</v>
      </c>
      <c r="H147" s="2" t="s">
        <v>37</v>
      </c>
      <c r="I147" s="2" t="s">
        <v>38</v>
      </c>
      <c r="J147" s="2">
        <v>0</v>
      </c>
    </row>
    <row r="148" spans="1:10">
      <c r="A148" s="2" t="s">
        <v>10</v>
      </c>
      <c r="B148" s="2" t="s">
        <v>385</v>
      </c>
      <c r="C148" s="2" t="s">
        <v>361</v>
      </c>
      <c r="D148" s="2" t="s">
        <v>718</v>
      </c>
      <c r="E148" s="2">
        <v>100</v>
      </c>
      <c r="F148" s="2" t="s">
        <v>768</v>
      </c>
      <c r="G148" s="2" t="s">
        <v>29</v>
      </c>
      <c r="H148" s="2" t="s">
        <v>37</v>
      </c>
      <c r="I148" s="2" t="s">
        <v>38</v>
      </c>
      <c r="J148" s="2">
        <v>0</v>
      </c>
    </row>
    <row r="149" spans="1:10">
      <c r="A149" s="2" t="s">
        <v>9</v>
      </c>
      <c r="B149" s="2" t="s">
        <v>371</v>
      </c>
      <c r="C149" s="2" t="s">
        <v>361</v>
      </c>
      <c r="D149" s="2" t="s">
        <v>718</v>
      </c>
      <c r="E149" s="2">
        <v>100</v>
      </c>
      <c r="F149" s="2" t="s">
        <v>768</v>
      </c>
      <c r="G149" s="2" t="s">
        <v>29</v>
      </c>
      <c r="H149" s="2" t="s">
        <v>37</v>
      </c>
      <c r="I149" s="2" t="s">
        <v>38</v>
      </c>
      <c r="J149" s="2">
        <v>0</v>
      </c>
    </row>
    <row r="150" spans="1:10">
      <c r="A150" s="2" t="s">
        <v>8</v>
      </c>
      <c r="B150" s="2" t="s">
        <v>376</v>
      </c>
      <c r="C150" s="2" t="s">
        <v>361</v>
      </c>
      <c r="D150" s="2" t="s">
        <v>718</v>
      </c>
      <c r="E150" s="2">
        <v>100</v>
      </c>
      <c r="F150" s="2" t="s">
        <v>768</v>
      </c>
      <c r="G150" s="2" t="s">
        <v>29</v>
      </c>
      <c r="H150" s="2" t="s">
        <v>37</v>
      </c>
      <c r="I150" s="2" t="s">
        <v>38</v>
      </c>
      <c r="J150" s="2">
        <v>0</v>
      </c>
    </row>
    <row r="151" spans="1:10">
      <c r="A151" s="2" t="s">
        <v>7</v>
      </c>
      <c r="B151" s="2" t="s">
        <v>364</v>
      </c>
      <c r="C151" s="2" t="s">
        <v>361</v>
      </c>
      <c r="D151" s="2" t="s">
        <v>718</v>
      </c>
      <c r="E151" s="2">
        <v>100</v>
      </c>
      <c r="F151" s="2" t="s">
        <v>768</v>
      </c>
      <c r="G151" s="2" t="s">
        <v>29</v>
      </c>
      <c r="H151" s="2" t="s">
        <v>37</v>
      </c>
      <c r="I151" s="2" t="s">
        <v>38</v>
      </c>
      <c r="J151" s="2">
        <v>0</v>
      </c>
    </row>
    <row r="152" spans="1:10">
      <c r="A152" s="2" t="s">
        <v>6</v>
      </c>
      <c r="B152" s="2" t="s">
        <v>387</v>
      </c>
      <c r="C152" s="2" t="s">
        <v>361</v>
      </c>
      <c r="D152" s="2" t="s">
        <v>718</v>
      </c>
      <c r="E152" s="2">
        <v>100</v>
      </c>
      <c r="F152" s="2" t="s">
        <v>768</v>
      </c>
      <c r="G152" s="2" t="s">
        <v>29</v>
      </c>
      <c r="H152" s="2" t="s">
        <v>37</v>
      </c>
      <c r="I152" s="2" t="s">
        <v>38</v>
      </c>
      <c r="J152" s="2">
        <v>0</v>
      </c>
    </row>
    <row r="153" spans="1:10">
      <c r="A153" s="2" t="s">
        <v>3</v>
      </c>
      <c r="B153" s="2" t="s">
        <v>365</v>
      </c>
      <c r="C153" s="2" t="s">
        <v>361</v>
      </c>
      <c r="D153" s="2" t="s">
        <v>718</v>
      </c>
      <c r="E153" s="2">
        <v>100</v>
      </c>
      <c r="F153" s="2" t="s">
        <v>768</v>
      </c>
      <c r="G153" s="2" t="s">
        <v>29</v>
      </c>
      <c r="H153" s="2" t="s">
        <v>37</v>
      </c>
      <c r="I153" s="2" t="s">
        <v>38</v>
      </c>
      <c r="J153" s="2">
        <v>0</v>
      </c>
    </row>
    <row r="154" spans="1:10">
      <c r="A154" s="2" t="s">
        <v>2</v>
      </c>
      <c r="B154" s="2" t="s">
        <v>374</v>
      </c>
      <c r="C154" s="2" t="s">
        <v>361</v>
      </c>
      <c r="D154" s="2" t="s">
        <v>718</v>
      </c>
      <c r="E154" s="2">
        <v>100</v>
      </c>
      <c r="F154" s="2" t="s">
        <v>768</v>
      </c>
      <c r="G154" s="2" t="s">
        <v>29</v>
      </c>
      <c r="H154" s="2" t="s">
        <v>37</v>
      </c>
      <c r="I154" s="2" t="s">
        <v>38</v>
      </c>
      <c r="J154" s="2">
        <v>0</v>
      </c>
    </row>
    <row r="155" spans="1:10">
      <c r="A155" s="2" t="s">
        <v>1</v>
      </c>
      <c r="B155" s="2" t="s">
        <v>366</v>
      </c>
      <c r="C155" s="2" t="s">
        <v>361</v>
      </c>
      <c r="D155" s="2" t="s">
        <v>718</v>
      </c>
      <c r="E155" s="2">
        <v>100</v>
      </c>
      <c r="F155" s="2" t="s">
        <v>768</v>
      </c>
      <c r="G155" s="2" t="s">
        <v>29</v>
      </c>
      <c r="H155" s="2" t="s">
        <v>37</v>
      </c>
      <c r="I155" s="2" t="s">
        <v>38</v>
      </c>
      <c r="J155" s="2">
        <v>0</v>
      </c>
    </row>
    <row r="156" spans="1:10">
      <c r="A156" s="2" t="s">
        <v>26</v>
      </c>
      <c r="B156" s="2" t="s">
        <v>370</v>
      </c>
      <c r="C156" s="2" t="s">
        <v>361</v>
      </c>
      <c r="D156" s="2" t="s">
        <v>718</v>
      </c>
      <c r="E156" s="2">
        <v>100</v>
      </c>
      <c r="F156" s="2" t="s">
        <v>768</v>
      </c>
      <c r="G156" s="2" t="s">
        <v>28</v>
      </c>
      <c r="H156" s="2" t="s">
        <v>37</v>
      </c>
      <c r="I156" s="2" t="s">
        <v>38</v>
      </c>
      <c r="J156" s="2">
        <v>0</v>
      </c>
    </row>
    <row r="157" spans="1:10">
      <c r="A157" s="2" t="s">
        <v>25</v>
      </c>
      <c r="B157" s="2" t="s">
        <v>386</v>
      </c>
      <c r="C157" s="2" t="s">
        <v>361</v>
      </c>
      <c r="D157" s="2" t="s">
        <v>718</v>
      </c>
      <c r="E157" s="2">
        <v>100</v>
      </c>
      <c r="F157" s="2" t="s">
        <v>768</v>
      </c>
      <c r="G157" s="2" t="s">
        <v>28</v>
      </c>
      <c r="H157" s="2" t="s">
        <v>37</v>
      </c>
      <c r="I157" s="2" t="s">
        <v>38</v>
      </c>
      <c r="J157" s="2">
        <v>0</v>
      </c>
    </row>
    <row r="158" spans="1:10">
      <c r="A158" s="2" t="s">
        <v>24</v>
      </c>
      <c r="B158" s="2" t="s">
        <v>381</v>
      </c>
      <c r="C158" s="2" t="s">
        <v>361</v>
      </c>
      <c r="D158" s="2" t="s">
        <v>718</v>
      </c>
      <c r="E158" s="2">
        <v>100</v>
      </c>
      <c r="F158" s="2" t="s">
        <v>768</v>
      </c>
      <c r="G158" s="2" t="s">
        <v>28</v>
      </c>
      <c r="H158" s="2" t="s">
        <v>37</v>
      </c>
      <c r="I158" s="2" t="s">
        <v>38</v>
      </c>
      <c r="J158" s="2">
        <v>0.41099999999999998</v>
      </c>
    </row>
    <row r="159" spans="1:10">
      <c r="A159" s="2" t="s">
        <v>23</v>
      </c>
      <c r="B159" s="2" t="s">
        <v>388</v>
      </c>
      <c r="C159" s="2" t="s">
        <v>361</v>
      </c>
      <c r="D159" s="2" t="s">
        <v>718</v>
      </c>
      <c r="E159" s="2">
        <v>100</v>
      </c>
      <c r="F159" s="2" t="s">
        <v>768</v>
      </c>
      <c r="G159" s="2" t="s">
        <v>28</v>
      </c>
      <c r="H159" s="2" t="s">
        <v>37</v>
      </c>
      <c r="I159" s="2" t="s">
        <v>38</v>
      </c>
      <c r="J159" s="2">
        <v>0</v>
      </c>
    </row>
    <row r="160" spans="1:10">
      <c r="A160" s="2" t="s">
        <v>21</v>
      </c>
      <c r="B160" s="2" t="s">
        <v>373</v>
      </c>
      <c r="C160" s="2" t="s">
        <v>361</v>
      </c>
      <c r="D160" s="2" t="s">
        <v>718</v>
      </c>
      <c r="E160" s="2">
        <v>100</v>
      </c>
      <c r="F160" s="2" t="s">
        <v>768</v>
      </c>
      <c r="G160" s="2" t="s">
        <v>28</v>
      </c>
      <c r="H160" s="2" t="s">
        <v>37</v>
      </c>
      <c r="I160" s="2" t="s">
        <v>38</v>
      </c>
      <c r="J160" s="2">
        <v>0</v>
      </c>
    </row>
    <row r="161" spans="1:10">
      <c r="A161" s="2" t="s">
        <v>20</v>
      </c>
      <c r="B161" s="2" t="s">
        <v>379</v>
      </c>
      <c r="C161" s="2" t="s">
        <v>361</v>
      </c>
      <c r="D161" s="2" t="s">
        <v>718</v>
      </c>
      <c r="E161" s="2">
        <v>100</v>
      </c>
      <c r="F161" s="2" t="s">
        <v>768</v>
      </c>
      <c r="G161" s="2" t="s">
        <v>28</v>
      </c>
      <c r="H161" s="2" t="s">
        <v>37</v>
      </c>
      <c r="I161" s="2" t="s">
        <v>38</v>
      </c>
      <c r="J161" s="2">
        <v>0</v>
      </c>
    </row>
    <row r="162" spans="1:10">
      <c r="A162" s="2" t="s">
        <v>19</v>
      </c>
      <c r="B162" s="2" t="s">
        <v>375</v>
      </c>
      <c r="C162" s="2" t="s">
        <v>361</v>
      </c>
      <c r="D162" s="2" t="s">
        <v>718</v>
      </c>
      <c r="E162" s="2">
        <v>100</v>
      </c>
      <c r="F162" s="2" t="s">
        <v>768</v>
      </c>
      <c r="G162" s="2" t="s">
        <v>28</v>
      </c>
      <c r="H162" s="2" t="s">
        <v>37</v>
      </c>
      <c r="I162" s="2" t="s">
        <v>38</v>
      </c>
      <c r="J162" s="2">
        <v>0</v>
      </c>
    </row>
    <row r="163" spans="1:10">
      <c r="A163" s="2" t="s">
        <v>18</v>
      </c>
      <c r="B163" s="2" t="s">
        <v>369</v>
      </c>
      <c r="C163" s="2" t="s">
        <v>361</v>
      </c>
      <c r="D163" s="2" t="s">
        <v>718</v>
      </c>
      <c r="E163" s="2">
        <v>100</v>
      </c>
      <c r="F163" s="2" t="s">
        <v>768</v>
      </c>
      <c r="G163" s="2" t="s">
        <v>28</v>
      </c>
      <c r="H163" s="2" t="s">
        <v>37</v>
      </c>
      <c r="I163" s="2" t="s">
        <v>38</v>
      </c>
      <c r="J163" s="2">
        <v>0</v>
      </c>
    </row>
    <row r="164" spans="1:10">
      <c r="A164" s="2" t="s">
        <v>17</v>
      </c>
      <c r="B164" s="2" t="s">
        <v>372</v>
      </c>
      <c r="C164" s="2" t="s">
        <v>361</v>
      </c>
      <c r="D164" s="2" t="s">
        <v>718</v>
      </c>
      <c r="E164" s="2">
        <v>100</v>
      </c>
      <c r="F164" s="2" t="s">
        <v>768</v>
      </c>
      <c r="G164" s="2" t="s">
        <v>28</v>
      </c>
      <c r="H164" s="2" t="s">
        <v>37</v>
      </c>
      <c r="I164" s="2" t="s">
        <v>38</v>
      </c>
      <c r="J164" s="2">
        <v>0</v>
      </c>
    </row>
    <row r="165" spans="1:10">
      <c r="A165" s="2" t="s">
        <v>16</v>
      </c>
      <c r="B165" s="2" t="s">
        <v>384</v>
      </c>
      <c r="C165" s="2" t="s">
        <v>361</v>
      </c>
      <c r="D165" s="2" t="s">
        <v>718</v>
      </c>
      <c r="E165" s="2">
        <v>100</v>
      </c>
      <c r="F165" s="2" t="s">
        <v>768</v>
      </c>
      <c r="G165" s="2" t="s">
        <v>28</v>
      </c>
      <c r="H165" s="2" t="s">
        <v>37</v>
      </c>
      <c r="I165" s="2" t="s">
        <v>38</v>
      </c>
      <c r="J165" s="2">
        <v>0</v>
      </c>
    </row>
    <row r="166" spans="1:10">
      <c r="A166" s="2" t="s">
        <v>14</v>
      </c>
      <c r="B166" s="2" t="s">
        <v>367</v>
      </c>
      <c r="C166" s="2" t="s">
        <v>361</v>
      </c>
      <c r="D166" s="2" t="s">
        <v>718</v>
      </c>
      <c r="E166" s="2">
        <v>100</v>
      </c>
      <c r="F166" s="2" t="s">
        <v>768</v>
      </c>
      <c r="G166" s="2" t="s">
        <v>28</v>
      </c>
      <c r="H166" s="2" t="s">
        <v>37</v>
      </c>
      <c r="I166" s="2" t="s">
        <v>38</v>
      </c>
      <c r="J166" s="2">
        <v>0</v>
      </c>
    </row>
    <row r="167" spans="1:10">
      <c r="A167" s="2" t="s">
        <v>13</v>
      </c>
      <c r="B167" s="2" t="s">
        <v>380</v>
      </c>
      <c r="C167" s="2" t="s">
        <v>361</v>
      </c>
      <c r="D167" s="2" t="s">
        <v>718</v>
      </c>
      <c r="E167" s="2">
        <v>100</v>
      </c>
      <c r="F167" s="2" t="s">
        <v>768</v>
      </c>
      <c r="G167" s="2" t="s">
        <v>28</v>
      </c>
      <c r="H167" s="2" t="s">
        <v>37</v>
      </c>
      <c r="I167" s="2" t="s">
        <v>38</v>
      </c>
      <c r="J167" s="2">
        <v>0.29399999999999998</v>
      </c>
    </row>
    <row r="168" spans="1:10">
      <c r="A168" s="2" t="s">
        <v>12</v>
      </c>
      <c r="B168" s="2" t="s">
        <v>378</v>
      </c>
      <c r="C168" s="2" t="s">
        <v>361</v>
      </c>
      <c r="D168" s="2" t="s">
        <v>718</v>
      </c>
      <c r="E168" s="2">
        <v>100</v>
      </c>
      <c r="F168" s="2" t="s">
        <v>768</v>
      </c>
      <c r="G168" s="2" t="s">
        <v>28</v>
      </c>
      <c r="H168" s="2" t="s">
        <v>37</v>
      </c>
      <c r="I168" s="2" t="s">
        <v>38</v>
      </c>
      <c r="J168" s="2">
        <v>0</v>
      </c>
    </row>
    <row r="169" spans="1:10">
      <c r="A169" s="2" t="s">
        <v>11</v>
      </c>
      <c r="B169" s="2" t="s">
        <v>377</v>
      </c>
      <c r="C169" s="2" t="s">
        <v>361</v>
      </c>
      <c r="D169" s="2" t="s">
        <v>718</v>
      </c>
      <c r="E169" s="2">
        <v>100</v>
      </c>
      <c r="F169" s="2" t="s">
        <v>768</v>
      </c>
      <c r="G169" s="2" t="s">
        <v>28</v>
      </c>
      <c r="H169" s="2" t="s">
        <v>37</v>
      </c>
      <c r="I169" s="2" t="s">
        <v>38</v>
      </c>
      <c r="J169" s="2">
        <v>0</v>
      </c>
    </row>
    <row r="170" spans="1:10">
      <c r="A170" s="2" t="s">
        <v>10</v>
      </c>
      <c r="B170" s="2" t="s">
        <v>385</v>
      </c>
      <c r="C170" s="2" t="s">
        <v>361</v>
      </c>
      <c r="D170" s="2" t="s">
        <v>718</v>
      </c>
      <c r="E170" s="2">
        <v>100</v>
      </c>
      <c r="F170" s="2" t="s">
        <v>768</v>
      </c>
      <c r="G170" s="2" t="s">
        <v>28</v>
      </c>
      <c r="H170" s="2" t="s">
        <v>37</v>
      </c>
      <c r="I170" s="2" t="s">
        <v>38</v>
      </c>
      <c r="J170" s="2">
        <v>0</v>
      </c>
    </row>
    <row r="171" spans="1:10">
      <c r="A171" s="2" t="s">
        <v>9</v>
      </c>
      <c r="B171" s="2" t="s">
        <v>371</v>
      </c>
      <c r="C171" s="2" t="s">
        <v>361</v>
      </c>
      <c r="D171" s="2" t="s">
        <v>718</v>
      </c>
      <c r="E171" s="2">
        <v>100</v>
      </c>
      <c r="F171" s="2" t="s">
        <v>768</v>
      </c>
      <c r="G171" s="2" t="s">
        <v>28</v>
      </c>
      <c r="H171" s="2" t="s">
        <v>37</v>
      </c>
      <c r="I171" s="2" t="s">
        <v>38</v>
      </c>
      <c r="J171" s="2">
        <v>0</v>
      </c>
    </row>
    <row r="172" spans="1:10">
      <c r="A172" s="2" t="s">
        <v>8</v>
      </c>
      <c r="B172" s="2" t="s">
        <v>376</v>
      </c>
      <c r="C172" s="2" t="s">
        <v>361</v>
      </c>
      <c r="D172" s="2" t="s">
        <v>718</v>
      </c>
      <c r="E172" s="2">
        <v>100</v>
      </c>
      <c r="F172" s="2" t="s">
        <v>768</v>
      </c>
      <c r="G172" s="2" t="s">
        <v>28</v>
      </c>
      <c r="H172" s="2" t="s">
        <v>37</v>
      </c>
      <c r="I172" s="2" t="s">
        <v>38</v>
      </c>
      <c r="J172" s="2">
        <v>0</v>
      </c>
    </row>
    <row r="173" spans="1:10">
      <c r="A173" s="2" t="s">
        <v>7</v>
      </c>
      <c r="B173" s="2" t="s">
        <v>364</v>
      </c>
      <c r="C173" s="2" t="s">
        <v>361</v>
      </c>
      <c r="D173" s="2" t="s">
        <v>718</v>
      </c>
      <c r="E173" s="2">
        <v>100</v>
      </c>
      <c r="F173" s="2" t="s">
        <v>768</v>
      </c>
      <c r="G173" s="2" t="s">
        <v>28</v>
      </c>
      <c r="H173" s="2" t="s">
        <v>37</v>
      </c>
      <c r="I173" s="2" t="s">
        <v>38</v>
      </c>
      <c r="J173" s="2">
        <v>0</v>
      </c>
    </row>
    <row r="174" spans="1:10">
      <c r="A174" s="2" t="s">
        <v>6</v>
      </c>
      <c r="B174" s="2" t="s">
        <v>387</v>
      </c>
      <c r="C174" s="2" t="s">
        <v>361</v>
      </c>
      <c r="D174" s="2" t="s">
        <v>718</v>
      </c>
      <c r="E174" s="2">
        <v>100</v>
      </c>
      <c r="F174" s="2" t="s">
        <v>768</v>
      </c>
      <c r="G174" s="2" t="s">
        <v>28</v>
      </c>
      <c r="H174" s="2" t="s">
        <v>37</v>
      </c>
      <c r="I174" s="2" t="s">
        <v>38</v>
      </c>
      <c r="J174" s="2">
        <v>0</v>
      </c>
    </row>
    <row r="175" spans="1:10">
      <c r="A175" s="2" t="s">
        <v>3</v>
      </c>
      <c r="B175" s="2" t="s">
        <v>365</v>
      </c>
      <c r="C175" s="2" t="s">
        <v>361</v>
      </c>
      <c r="D175" s="2" t="s">
        <v>718</v>
      </c>
      <c r="E175" s="2">
        <v>100</v>
      </c>
      <c r="F175" s="2" t="s">
        <v>768</v>
      </c>
      <c r="G175" s="2" t="s">
        <v>28</v>
      </c>
      <c r="H175" s="2" t="s">
        <v>37</v>
      </c>
      <c r="I175" s="2" t="s">
        <v>38</v>
      </c>
      <c r="J175" s="2">
        <v>0</v>
      </c>
    </row>
    <row r="176" spans="1:10">
      <c r="A176" s="2" t="s">
        <v>2</v>
      </c>
      <c r="B176" s="2" t="s">
        <v>374</v>
      </c>
      <c r="C176" s="2" t="s">
        <v>361</v>
      </c>
      <c r="D176" s="2" t="s">
        <v>718</v>
      </c>
      <c r="E176" s="2">
        <v>100</v>
      </c>
      <c r="F176" s="2" t="s">
        <v>768</v>
      </c>
      <c r="G176" s="2" t="s">
        <v>28</v>
      </c>
      <c r="H176" s="2" t="s">
        <v>37</v>
      </c>
      <c r="I176" s="2" t="s">
        <v>38</v>
      </c>
      <c r="J176" s="2">
        <v>0</v>
      </c>
    </row>
    <row r="177" spans="1:10">
      <c r="A177" s="2" t="s">
        <v>1</v>
      </c>
      <c r="B177" s="2" t="s">
        <v>366</v>
      </c>
      <c r="C177" s="2" t="s">
        <v>361</v>
      </c>
      <c r="D177" s="2" t="s">
        <v>718</v>
      </c>
      <c r="E177" s="2">
        <v>100</v>
      </c>
      <c r="F177" s="2" t="s">
        <v>768</v>
      </c>
      <c r="G177" s="2" t="s">
        <v>28</v>
      </c>
      <c r="H177" s="2" t="s">
        <v>37</v>
      </c>
      <c r="I177" s="2" t="s">
        <v>38</v>
      </c>
      <c r="J177" s="2">
        <v>0</v>
      </c>
    </row>
    <row r="178" spans="1:10">
      <c r="A178" s="2" t="s">
        <v>26</v>
      </c>
      <c r="B178" s="2" t="s">
        <v>370</v>
      </c>
      <c r="C178" s="2" t="s">
        <v>361</v>
      </c>
      <c r="D178" s="2" t="s">
        <v>718</v>
      </c>
      <c r="E178" s="2">
        <v>100</v>
      </c>
      <c r="F178" s="2" t="s">
        <v>768</v>
      </c>
      <c r="G178" s="2" t="s">
        <v>720</v>
      </c>
      <c r="H178" s="2" t="s">
        <v>37</v>
      </c>
      <c r="I178" s="2" t="s">
        <v>38</v>
      </c>
      <c r="J178" s="2">
        <v>0</v>
      </c>
    </row>
    <row r="179" spans="1:10">
      <c r="A179" s="2" t="s">
        <v>25</v>
      </c>
      <c r="B179" s="2" t="s">
        <v>386</v>
      </c>
      <c r="C179" s="2" t="s">
        <v>361</v>
      </c>
      <c r="D179" s="2" t="s">
        <v>718</v>
      </c>
      <c r="E179" s="2">
        <v>100</v>
      </c>
      <c r="F179" s="2" t="s">
        <v>768</v>
      </c>
      <c r="G179" s="2" t="s">
        <v>720</v>
      </c>
      <c r="H179" s="2" t="s">
        <v>37</v>
      </c>
      <c r="I179" s="2" t="s">
        <v>38</v>
      </c>
      <c r="J179" s="2">
        <v>0</v>
      </c>
    </row>
    <row r="180" spans="1:10">
      <c r="A180" s="2" t="s">
        <v>24</v>
      </c>
      <c r="B180" s="2" t="s">
        <v>381</v>
      </c>
      <c r="C180" s="2" t="s">
        <v>361</v>
      </c>
      <c r="D180" s="2" t="s">
        <v>718</v>
      </c>
      <c r="E180" s="2">
        <v>100</v>
      </c>
      <c r="F180" s="2" t="s">
        <v>768</v>
      </c>
      <c r="G180" s="2" t="s">
        <v>720</v>
      </c>
      <c r="H180" s="2" t="s">
        <v>37</v>
      </c>
      <c r="I180" s="2" t="s">
        <v>38</v>
      </c>
      <c r="J180" s="2">
        <v>0.254</v>
      </c>
    </row>
    <row r="181" spans="1:10">
      <c r="A181" s="2" t="s">
        <v>23</v>
      </c>
      <c r="B181" s="2" t="s">
        <v>388</v>
      </c>
      <c r="C181" s="2" t="s">
        <v>361</v>
      </c>
      <c r="D181" s="2" t="s">
        <v>718</v>
      </c>
      <c r="E181" s="2">
        <v>100</v>
      </c>
      <c r="F181" s="2" t="s">
        <v>768</v>
      </c>
      <c r="G181" s="2" t="s">
        <v>720</v>
      </c>
      <c r="H181" s="2" t="s">
        <v>37</v>
      </c>
      <c r="I181" s="2" t="s">
        <v>38</v>
      </c>
      <c r="J181" s="2">
        <v>0</v>
      </c>
    </row>
    <row r="182" spans="1:10">
      <c r="A182" s="2" t="s">
        <v>21</v>
      </c>
      <c r="B182" s="2" t="s">
        <v>373</v>
      </c>
      <c r="C182" s="2" t="s">
        <v>361</v>
      </c>
      <c r="D182" s="2" t="s">
        <v>718</v>
      </c>
      <c r="E182" s="2">
        <v>100</v>
      </c>
      <c r="F182" s="2" t="s">
        <v>768</v>
      </c>
      <c r="G182" s="2" t="s">
        <v>720</v>
      </c>
      <c r="H182" s="2" t="s">
        <v>37</v>
      </c>
      <c r="I182" s="2" t="s">
        <v>38</v>
      </c>
      <c r="J182" s="2">
        <v>0</v>
      </c>
    </row>
    <row r="183" spans="1:10">
      <c r="A183" s="2" t="s">
        <v>20</v>
      </c>
      <c r="B183" s="2" t="s">
        <v>379</v>
      </c>
      <c r="C183" s="2" t="s">
        <v>361</v>
      </c>
      <c r="D183" s="2" t="s">
        <v>718</v>
      </c>
      <c r="E183" s="2">
        <v>100</v>
      </c>
      <c r="F183" s="2" t="s">
        <v>768</v>
      </c>
      <c r="G183" s="2" t="s">
        <v>720</v>
      </c>
      <c r="H183" s="2" t="s">
        <v>37</v>
      </c>
      <c r="I183" s="2" t="s">
        <v>38</v>
      </c>
      <c r="J183" s="2">
        <v>0.155</v>
      </c>
    </row>
    <row r="184" spans="1:10">
      <c r="A184" s="2" t="s">
        <v>19</v>
      </c>
      <c r="B184" s="2" t="s">
        <v>375</v>
      </c>
      <c r="C184" s="2" t="s">
        <v>361</v>
      </c>
      <c r="D184" s="2" t="s">
        <v>718</v>
      </c>
      <c r="E184" s="2">
        <v>100</v>
      </c>
      <c r="F184" s="2" t="s">
        <v>768</v>
      </c>
      <c r="G184" s="2" t="s">
        <v>720</v>
      </c>
      <c r="H184" s="2" t="s">
        <v>37</v>
      </c>
      <c r="I184" s="2" t="s">
        <v>38</v>
      </c>
      <c r="J184" s="2">
        <v>7.83</v>
      </c>
    </row>
    <row r="185" spans="1:10">
      <c r="A185" s="2" t="s">
        <v>18</v>
      </c>
      <c r="B185" s="2" t="s">
        <v>369</v>
      </c>
      <c r="C185" s="2" t="s">
        <v>361</v>
      </c>
      <c r="D185" s="2" t="s">
        <v>718</v>
      </c>
      <c r="E185" s="2">
        <v>100</v>
      </c>
      <c r="F185" s="2" t="s">
        <v>768</v>
      </c>
      <c r="G185" s="2" t="s">
        <v>720</v>
      </c>
      <c r="H185" s="2" t="s">
        <v>37</v>
      </c>
      <c r="I185" s="2" t="s">
        <v>38</v>
      </c>
      <c r="J185" s="2">
        <v>2.75</v>
      </c>
    </row>
    <row r="186" spans="1:10">
      <c r="A186" s="2" t="s">
        <v>17</v>
      </c>
      <c r="B186" s="2" t="s">
        <v>372</v>
      </c>
      <c r="C186" s="2" t="s">
        <v>361</v>
      </c>
      <c r="D186" s="2" t="s">
        <v>718</v>
      </c>
      <c r="E186" s="2">
        <v>100</v>
      </c>
      <c r="F186" s="2" t="s">
        <v>768</v>
      </c>
      <c r="G186" s="2" t="s">
        <v>720</v>
      </c>
      <c r="H186" s="2" t="s">
        <v>37</v>
      </c>
      <c r="I186" s="2" t="s">
        <v>38</v>
      </c>
      <c r="J186" s="2">
        <v>0</v>
      </c>
    </row>
    <row r="187" spans="1:10">
      <c r="A187" s="2" t="s">
        <v>16</v>
      </c>
      <c r="B187" s="2" t="s">
        <v>384</v>
      </c>
      <c r="C187" s="2" t="s">
        <v>361</v>
      </c>
      <c r="D187" s="2" t="s">
        <v>718</v>
      </c>
      <c r="E187" s="2">
        <v>100</v>
      </c>
      <c r="F187" s="2" t="s">
        <v>768</v>
      </c>
      <c r="G187" s="2" t="s">
        <v>720</v>
      </c>
      <c r="H187" s="2" t="s">
        <v>37</v>
      </c>
      <c r="I187" s="2" t="s">
        <v>38</v>
      </c>
      <c r="J187" s="2">
        <v>0</v>
      </c>
    </row>
    <row r="188" spans="1:10">
      <c r="A188" s="2" t="s">
        <v>14</v>
      </c>
      <c r="B188" s="2" t="s">
        <v>367</v>
      </c>
      <c r="C188" s="2" t="s">
        <v>361</v>
      </c>
      <c r="D188" s="2" t="s">
        <v>718</v>
      </c>
      <c r="E188" s="2">
        <v>100</v>
      </c>
      <c r="F188" s="2" t="s">
        <v>768</v>
      </c>
      <c r="G188" s="2" t="s">
        <v>720</v>
      </c>
      <c r="H188" s="2" t="s">
        <v>37</v>
      </c>
      <c r="I188" s="2" t="s">
        <v>38</v>
      </c>
      <c r="J188" s="2">
        <v>0.75</v>
      </c>
    </row>
    <row r="189" spans="1:10">
      <c r="A189" s="2" t="s">
        <v>13</v>
      </c>
      <c r="B189" s="2" t="s">
        <v>380</v>
      </c>
      <c r="C189" s="2" t="s">
        <v>361</v>
      </c>
      <c r="D189" s="2" t="s">
        <v>718</v>
      </c>
      <c r="E189" s="2">
        <v>100</v>
      </c>
      <c r="F189" s="2" t="s">
        <v>768</v>
      </c>
      <c r="G189" s="2" t="s">
        <v>720</v>
      </c>
      <c r="H189" s="2" t="s">
        <v>37</v>
      </c>
      <c r="I189" s="2" t="s">
        <v>38</v>
      </c>
      <c r="J189" s="2">
        <v>0.51200000000000001</v>
      </c>
    </row>
    <row r="190" spans="1:10">
      <c r="A190" s="2" t="s">
        <v>12</v>
      </c>
      <c r="B190" s="2" t="s">
        <v>378</v>
      </c>
      <c r="C190" s="2" t="s">
        <v>361</v>
      </c>
      <c r="D190" s="2" t="s">
        <v>718</v>
      </c>
      <c r="E190" s="2">
        <v>100</v>
      </c>
      <c r="F190" s="2" t="s">
        <v>768</v>
      </c>
      <c r="G190" s="2" t="s">
        <v>720</v>
      </c>
      <c r="H190" s="2" t="s">
        <v>37</v>
      </c>
      <c r="I190" s="2" t="s">
        <v>38</v>
      </c>
      <c r="J190" s="2">
        <v>4.5449999999999999</v>
      </c>
    </row>
    <row r="191" spans="1:10">
      <c r="A191" s="2" t="s">
        <v>11</v>
      </c>
      <c r="B191" s="2" t="s">
        <v>377</v>
      </c>
      <c r="C191" s="2" t="s">
        <v>361</v>
      </c>
      <c r="D191" s="2" t="s">
        <v>718</v>
      </c>
      <c r="E191" s="2">
        <v>100</v>
      </c>
      <c r="F191" s="2" t="s">
        <v>768</v>
      </c>
      <c r="G191" s="2" t="s">
        <v>720</v>
      </c>
      <c r="H191" s="2" t="s">
        <v>37</v>
      </c>
      <c r="I191" s="2" t="s">
        <v>38</v>
      </c>
      <c r="J191" s="2">
        <v>0.33</v>
      </c>
    </row>
    <row r="192" spans="1:10">
      <c r="A192" s="2" t="s">
        <v>10</v>
      </c>
      <c r="B192" s="2" t="s">
        <v>385</v>
      </c>
      <c r="C192" s="2" t="s">
        <v>361</v>
      </c>
      <c r="D192" s="2" t="s">
        <v>718</v>
      </c>
      <c r="E192" s="2">
        <v>100</v>
      </c>
      <c r="F192" s="2" t="s">
        <v>768</v>
      </c>
      <c r="G192" s="2" t="s">
        <v>720</v>
      </c>
      <c r="H192" s="2" t="s">
        <v>37</v>
      </c>
      <c r="I192" s="2" t="s">
        <v>38</v>
      </c>
      <c r="J192" s="2">
        <v>0</v>
      </c>
    </row>
    <row r="193" spans="1:10">
      <c r="A193" s="2" t="s">
        <v>9</v>
      </c>
      <c r="B193" s="2" t="s">
        <v>371</v>
      </c>
      <c r="C193" s="2" t="s">
        <v>361</v>
      </c>
      <c r="D193" s="2" t="s">
        <v>718</v>
      </c>
      <c r="E193" s="2">
        <v>100</v>
      </c>
      <c r="F193" s="2" t="s">
        <v>768</v>
      </c>
      <c r="G193" s="2" t="s">
        <v>720</v>
      </c>
      <c r="H193" s="2" t="s">
        <v>37</v>
      </c>
      <c r="I193" s="2" t="s">
        <v>38</v>
      </c>
      <c r="J193" s="2">
        <v>0</v>
      </c>
    </row>
    <row r="194" spans="1:10">
      <c r="A194" s="2" t="s">
        <v>8</v>
      </c>
      <c r="B194" s="2" t="s">
        <v>376</v>
      </c>
      <c r="C194" s="2" t="s">
        <v>361</v>
      </c>
      <c r="D194" s="2" t="s">
        <v>718</v>
      </c>
      <c r="E194" s="2">
        <v>100</v>
      </c>
      <c r="F194" s="2" t="s">
        <v>768</v>
      </c>
      <c r="G194" s="2" t="s">
        <v>720</v>
      </c>
      <c r="H194" s="2" t="s">
        <v>37</v>
      </c>
      <c r="I194" s="2" t="s">
        <v>38</v>
      </c>
      <c r="J194" s="2">
        <v>0.21</v>
      </c>
    </row>
    <row r="195" spans="1:10">
      <c r="A195" s="2" t="s">
        <v>7</v>
      </c>
      <c r="B195" s="2" t="s">
        <v>364</v>
      </c>
      <c r="C195" s="2" t="s">
        <v>361</v>
      </c>
      <c r="D195" s="2" t="s">
        <v>718</v>
      </c>
      <c r="E195" s="2">
        <v>100</v>
      </c>
      <c r="F195" s="2" t="s">
        <v>768</v>
      </c>
      <c r="G195" s="2" t="s">
        <v>720</v>
      </c>
      <c r="H195" s="2" t="s">
        <v>37</v>
      </c>
      <c r="I195" s="2" t="s">
        <v>38</v>
      </c>
      <c r="J195" s="2">
        <v>0</v>
      </c>
    </row>
    <row r="196" spans="1:10">
      <c r="A196" s="2" t="s">
        <v>6</v>
      </c>
      <c r="B196" s="2" t="s">
        <v>387</v>
      </c>
      <c r="C196" s="2" t="s">
        <v>361</v>
      </c>
      <c r="D196" s="2" t="s">
        <v>718</v>
      </c>
      <c r="E196" s="2">
        <v>100</v>
      </c>
      <c r="F196" s="2" t="s">
        <v>768</v>
      </c>
      <c r="G196" s="2" t="s">
        <v>720</v>
      </c>
      <c r="H196" s="2" t="s">
        <v>37</v>
      </c>
      <c r="I196" s="2" t="s">
        <v>38</v>
      </c>
      <c r="J196" s="2">
        <v>0.185</v>
      </c>
    </row>
    <row r="197" spans="1:10">
      <c r="A197" s="2" t="s">
        <v>3</v>
      </c>
      <c r="B197" s="2" t="s">
        <v>365</v>
      </c>
      <c r="C197" s="2" t="s">
        <v>361</v>
      </c>
      <c r="D197" s="2" t="s">
        <v>718</v>
      </c>
      <c r="E197" s="2">
        <v>100</v>
      </c>
      <c r="F197" s="2" t="s">
        <v>768</v>
      </c>
      <c r="G197" s="2" t="s">
        <v>720</v>
      </c>
      <c r="H197" s="2" t="s">
        <v>37</v>
      </c>
      <c r="I197" s="2" t="s">
        <v>38</v>
      </c>
      <c r="J197" s="2">
        <v>0</v>
      </c>
    </row>
    <row r="198" spans="1:10">
      <c r="A198" s="2" t="s">
        <v>2</v>
      </c>
      <c r="B198" s="2" t="s">
        <v>374</v>
      </c>
      <c r="C198" s="2" t="s">
        <v>361</v>
      </c>
      <c r="D198" s="2" t="s">
        <v>718</v>
      </c>
      <c r="E198" s="2">
        <v>100</v>
      </c>
      <c r="F198" s="2" t="s">
        <v>768</v>
      </c>
      <c r="G198" s="2" t="s">
        <v>720</v>
      </c>
      <c r="H198" s="2" t="s">
        <v>37</v>
      </c>
      <c r="I198" s="2" t="s">
        <v>38</v>
      </c>
      <c r="J198" s="2">
        <v>7.51</v>
      </c>
    </row>
    <row r="199" spans="1:10">
      <c r="A199" s="2" t="s">
        <v>1</v>
      </c>
      <c r="B199" s="2" t="s">
        <v>366</v>
      </c>
      <c r="C199" s="2" t="s">
        <v>361</v>
      </c>
      <c r="D199" s="2" t="s">
        <v>718</v>
      </c>
      <c r="E199" s="2">
        <v>100</v>
      </c>
      <c r="F199" s="2" t="s">
        <v>768</v>
      </c>
      <c r="G199" s="2" t="s">
        <v>720</v>
      </c>
      <c r="H199" s="2" t="s">
        <v>37</v>
      </c>
      <c r="I199" s="2" t="s">
        <v>38</v>
      </c>
      <c r="J199" s="2">
        <v>30.35</v>
      </c>
    </row>
    <row r="200" spans="1:10">
      <c r="A200" s="2" t="s">
        <v>26</v>
      </c>
      <c r="B200" s="2" t="s">
        <v>370</v>
      </c>
      <c r="C200" s="2" t="s">
        <v>361</v>
      </c>
      <c r="D200" s="2" t="s">
        <v>718</v>
      </c>
      <c r="E200" s="2">
        <v>100</v>
      </c>
      <c r="F200" s="2" t="s">
        <v>768</v>
      </c>
      <c r="G200" s="2" t="s">
        <v>29</v>
      </c>
      <c r="H200" s="2" t="s">
        <v>34</v>
      </c>
      <c r="I200" s="2" t="s">
        <v>31</v>
      </c>
      <c r="J200" s="2">
        <v>0</v>
      </c>
    </row>
    <row r="201" spans="1:10">
      <c r="A201" s="2" t="s">
        <v>25</v>
      </c>
      <c r="B201" s="2" t="s">
        <v>386</v>
      </c>
      <c r="C201" s="2" t="s">
        <v>361</v>
      </c>
      <c r="D201" s="2" t="s">
        <v>718</v>
      </c>
      <c r="E201" s="2">
        <v>100</v>
      </c>
      <c r="F201" s="2" t="s">
        <v>768</v>
      </c>
      <c r="G201" s="2" t="s">
        <v>29</v>
      </c>
      <c r="H201" s="2" t="s">
        <v>34</v>
      </c>
      <c r="I201" s="2" t="s">
        <v>31</v>
      </c>
      <c r="J201" s="2">
        <v>0</v>
      </c>
    </row>
    <row r="202" spans="1:10">
      <c r="A202" s="2" t="s">
        <v>24</v>
      </c>
      <c r="B202" s="2" t="s">
        <v>381</v>
      </c>
      <c r="C202" s="2" t="s">
        <v>361</v>
      </c>
      <c r="D202" s="2" t="s">
        <v>718</v>
      </c>
      <c r="E202" s="2">
        <v>100</v>
      </c>
      <c r="F202" s="2" t="s">
        <v>768</v>
      </c>
      <c r="G202" s="2" t="s">
        <v>29</v>
      </c>
      <c r="H202" s="2" t="s">
        <v>34</v>
      </c>
      <c r="I202" s="2" t="s">
        <v>31</v>
      </c>
      <c r="J202" s="2">
        <v>0</v>
      </c>
    </row>
    <row r="203" spans="1:10">
      <c r="A203" s="2" t="s">
        <v>23</v>
      </c>
      <c r="B203" s="2" t="s">
        <v>388</v>
      </c>
      <c r="C203" s="2" t="s">
        <v>361</v>
      </c>
      <c r="D203" s="2" t="s">
        <v>718</v>
      </c>
      <c r="E203" s="2">
        <v>100</v>
      </c>
      <c r="F203" s="2" t="s">
        <v>768</v>
      </c>
      <c r="G203" s="2" t="s">
        <v>29</v>
      </c>
      <c r="H203" s="2" t="s">
        <v>34</v>
      </c>
      <c r="I203" s="2" t="s">
        <v>31</v>
      </c>
      <c r="J203" s="2">
        <v>0</v>
      </c>
    </row>
    <row r="204" spans="1:10">
      <c r="A204" s="2" t="s">
        <v>21</v>
      </c>
      <c r="B204" s="2" t="s">
        <v>373</v>
      </c>
      <c r="C204" s="2" t="s">
        <v>361</v>
      </c>
      <c r="D204" s="2" t="s">
        <v>718</v>
      </c>
      <c r="E204" s="2">
        <v>100</v>
      </c>
      <c r="F204" s="2" t="s">
        <v>768</v>
      </c>
      <c r="G204" s="2" t="s">
        <v>29</v>
      </c>
      <c r="H204" s="2" t="s">
        <v>34</v>
      </c>
      <c r="I204" s="2" t="s">
        <v>31</v>
      </c>
      <c r="J204" s="2">
        <v>0</v>
      </c>
    </row>
    <row r="205" spans="1:10">
      <c r="A205" s="2" t="s">
        <v>20</v>
      </c>
      <c r="B205" s="2" t="s">
        <v>379</v>
      </c>
      <c r="C205" s="2" t="s">
        <v>361</v>
      </c>
      <c r="D205" s="2" t="s">
        <v>718</v>
      </c>
      <c r="E205" s="2">
        <v>100</v>
      </c>
      <c r="F205" s="2" t="s">
        <v>768</v>
      </c>
      <c r="G205" s="2" t="s">
        <v>29</v>
      </c>
      <c r="H205" s="2" t="s">
        <v>34</v>
      </c>
      <c r="I205" s="2" t="s">
        <v>31</v>
      </c>
      <c r="J205" s="2">
        <v>0</v>
      </c>
    </row>
    <row r="206" spans="1:10">
      <c r="A206" s="2" t="s">
        <v>19</v>
      </c>
      <c r="B206" s="2" t="s">
        <v>375</v>
      </c>
      <c r="C206" s="2" t="s">
        <v>361</v>
      </c>
      <c r="D206" s="2" t="s">
        <v>718</v>
      </c>
      <c r="E206" s="2">
        <v>100</v>
      </c>
      <c r="F206" s="2" t="s">
        <v>768</v>
      </c>
      <c r="G206" s="2" t="s">
        <v>29</v>
      </c>
      <c r="H206" s="2" t="s">
        <v>34</v>
      </c>
      <c r="I206" s="2" t="s">
        <v>31</v>
      </c>
      <c r="J206" s="2">
        <v>0</v>
      </c>
    </row>
    <row r="207" spans="1:10">
      <c r="A207" s="2" t="s">
        <v>18</v>
      </c>
      <c r="B207" s="2" t="s">
        <v>369</v>
      </c>
      <c r="C207" s="2" t="s">
        <v>361</v>
      </c>
      <c r="D207" s="2" t="s">
        <v>718</v>
      </c>
      <c r="E207" s="2">
        <v>100</v>
      </c>
      <c r="F207" s="2" t="s">
        <v>768</v>
      </c>
      <c r="G207" s="2" t="s">
        <v>29</v>
      </c>
      <c r="H207" s="2" t="s">
        <v>34</v>
      </c>
      <c r="I207" s="2" t="s">
        <v>31</v>
      </c>
      <c r="J207" s="2">
        <v>0</v>
      </c>
    </row>
    <row r="208" spans="1:10">
      <c r="A208" s="2" t="s">
        <v>17</v>
      </c>
      <c r="B208" s="2" t="s">
        <v>372</v>
      </c>
      <c r="C208" s="2" t="s">
        <v>361</v>
      </c>
      <c r="D208" s="2" t="s">
        <v>718</v>
      </c>
      <c r="E208" s="2">
        <v>100</v>
      </c>
      <c r="F208" s="2" t="s">
        <v>768</v>
      </c>
      <c r="G208" s="2" t="s">
        <v>29</v>
      </c>
      <c r="H208" s="2" t="s">
        <v>34</v>
      </c>
      <c r="I208" s="2" t="s">
        <v>31</v>
      </c>
      <c r="J208" s="2">
        <v>0</v>
      </c>
    </row>
    <row r="209" spans="1:10">
      <c r="A209" s="2" t="s">
        <v>16</v>
      </c>
      <c r="B209" s="2" t="s">
        <v>384</v>
      </c>
      <c r="C209" s="2" t="s">
        <v>361</v>
      </c>
      <c r="D209" s="2" t="s">
        <v>718</v>
      </c>
      <c r="E209" s="2">
        <v>100</v>
      </c>
      <c r="F209" s="2" t="s">
        <v>768</v>
      </c>
      <c r="G209" s="2" t="s">
        <v>29</v>
      </c>
      <c r="H209" s="2" t="s">
        <v>34</v>
      </c>
      <c r="I209" s="2" t="s">
        <v>31</v>
      </c>
      <c r="J209" s="2">
        <v>0</v>
      </c>
    </row>
    <row r="210" spans="1:10">
      <c r="A210" s="2" t="s">
        <v>14</v>
      </c>
      <c r="B210" s="2" t="s">
        <v>367</v>
      </c>
      <c r="C210" s="2" t="s">
        <v>361</v>
      </c>
      <c r="D210" s="2" t="s">
        <v>718</v>
      </c>
      <c r="E210" s="2">
        <v>100</v>
      </c>
      <c r="F210" s="2" t="s">
        <v>768</v>
      </c>
      <c r="G210" s="2" t="s">
        <v>29</v>
      </c>
      <c r="H210" s="2" t="s">
        <v>34</v>
      </c>
      <c r="I210" s="2" t="s">
        <v>31</v>
      </c>
      <c r="J210" s="2">
        <v>0</v>
      </c>
    </row>
    <row r="211" spans="1:10">
      <c r="A211" s="2" t="s">
        <v>13</v>
      </c>
      <c r="B211" s="2" t="s">
        <v>380</v>
      </c>
      <c r="C211" s="2" t="s">
        <v>361</v>
      </c>
      <c r="D211" s="2" t="s">
        <v>718</v>
      </c>
      <c r="E211" s="2">
        <v>100</v>
      </c>
      <c r="F211" s="2" t="s">
        <v>768</v>
      </c>
      <c r="G211" s="2" t="s">
        <v>29</v>
      </c>
      <c r="H211" s="2" t="s">
        <v>34</v>
      </c>
      <c r="I211" s="2" t="s">
        <v>31</v>
      </c>
      <c r="J211" s="2">
        <v>0.16800000000000001</v>
      </c>
    </row>
    <row r="212" spans="1:10">
      <c r="A212" s="2" t="s">
        <v>12</v>
      </c>
      <c r="B212" s="2" t="s">
        <v>378</v>
      </c>
      <c r="C212" s="2" t="s">
        <v>361</v>
      </c>
      <c r="D212" s="2" t="s">
        <v>718</v>
      </c>
      <c r="E212" s="2">
        <v>100</v>
      </c>
      <c r="F212" s="2" t="s">
        <v>768</v>
      </c>
      <c r="G212" s="2" t="s">
        <v>29</v>
      </c>
      <c r="H212" s="2" t="s">
        <v>34</v>
      </c>
      <c r="I212" s="2" t="s">
        <v>31</v>
      </c>
      <c r="J212" s="2">
        <v>0</v>
      </c>
    </row>
    <row r="213" spans="1:10">
      <c r="A213" s="2" t="s">
        <v>11</v>
      </c>
      <c r="B213" s="2" t="s">
        <v>377</v>
      </c>
      <c r="C213" s="2" t="s">
        <v>361</v>
      </c>
      <c r="D213" s="2" t="s">
        <v>718</v>
      </c>
      <c r="E213" s="2">
        <v>100</v>
      </c>
      <c r="F213" s="2" t="s">
        <v>768</v>
      </c>
      <c r="G213" s="2" t="s">
        <v>29</v>
      </c>
      <c r="H213" s="2" t="s">
        <v>34</v>
      </c>
      <c r="I213" s="2" t="s">
        <v>31</v>
      </c>
      <c r="J213" s="2">
        <v>0</v>
      </c>
    </row>
    <row r="214" spans="1:10">
      <c r="A214" s="2" t="s">
        <v>10</v>
      </c>
      <c r="B214" s="2" t="s">
        <v>385</v>
      </c>
      <c r="C214" s="2" t="s">
        <v>361</v>
      </c>
      <c r="D214" s="2" t="s">
        <v>718</v>
      </c>
      <c r="E214" s="2">
        <v>100</v>
      </c>
      <c r="F214" s="2" t="s">
        <v>768</v>
      </c>
      <c r="G214" s="2" t="s">
        <v>29</v>
      </c>
      <c r="H214" s="2" t="s">
        <v>34</v>
      </c>
      <c r="I214" s="2" t="s">
        <v>31</v>
      </c>
      <c r="J214" s="2">
        <v>0</v>
      </c>
    </row>
    <row r="215" spans="1:10">
      <c r="A215" s="2" t="s">
        <v>9</v>
      </c>
      <c r="B215" s="2" t="s">
        <v>371</v>
      </c>
      <c r="C215" s="2" t="s">
        <v>361</v>
      </c>
      <c r="D215" s="2" t="s">
        <v>718</v>
      </c>
      <c r="E215" s="2">
        <v>100</v>
      </c>
      <c r="F215" s="2" t="s">
        <v>768</v>
      </c>
      <c r="G215" s="2" t="s">
        <v>29</v>
      </c>
      <c r="H215" s="2" t="s">
        <v>34</v>
      </c>
      <c r="I215" s="2" t="s">
        <v>31</v>
      </c>
      <c r="J215" s="2">
        <v>0</v>
      </c>
    </row>
    <row r="216" spans="1:10">
      <c r="A216" s="2" t="s">
        <v>8</v>
      </c>
      <c r="B216" s="2" t="s">
        <v>376</v>
      </c>
      <c r="C216" s="2" t="s">
        <v>361</v>
      </c>
      <c r="D216" s="2" t="s">
        <v>718</v>
      </c>
      <c r="E216" s="2">
        <v>100</v>
      </c>
      <c r="F216" s="2" t="s">
        <v>768</v>
      </c>
      <c r="G216" s="2" t="s">
        <v>29</v>
      </c>
      <c r="H216" s="2" t="s">
        <v>34</v>
      </c>
      <c r="I216" s="2" t="s">
        <v>31</v>
      </c>
      <c r="J216" s="2">
        <v>0</v>
      </c>
    </row>
    <row r="217" spans="1:10">
      <c r="A217" s="2" t="s">
        <v>7</v>
      </c>
      <c r="B217" s="2" t="s">
        <v>364</v>
      </c>
      <c r="C217" s="2" t="s">
        <v>361</v>
      </c>
      <c r="D217" s="2" t="s">
        <v>718</v>
      </c>
      <c r="E217" s="2">
        <v>100</v>
      </c>
      <c r="F217" s="2" t="s">
        <v>768</v>
      </c>
      <c r="G217" s="2" t="s">
        <v>29</v>
      </c>
      <c r="H217" s="2" t="s">
        <v>34</v>
      </c>
      <c r="I217" s="2" t="s">
        <v>31</v>
      </c>
      <c r="J217" s="2">
        <v>0</v>
      </c>
    </row>
    <row r="218" spans="1:10">
      <c r="A218" s="2" t="s">
        <v>6</v>
      </c>
      <c r="B218" s="2" t="s">
        <v>387</v>
      </c>
      <c r="C218" s="2" t="s">
        <v>361</v>
      </c>
      <c r="D218" s="2" t="s">
        <v>718</v>
      </c>
      <c r="E218" s="2">
        <v>100</v>
      </c>
      <c r="F218" s="2" t="s">
        <v>768</v>
      </c>
      <c r="G218" s="2" t="s">
        <v>29</v>
      </c>
      <c r="H218" s="2" t="s">
        <v>34</v>
      </c>
      <c r="I218" s="2" t="s">
        <v>31</v>
      </c>
      <c r="J218" s="2">
        <v>0</v>
      </c>
    </row>
    <row r="219" spans="1:10">
      <c r="A219" s="2" t="s">
        <v>3</v>
      </c>
      <c r="B219" s="2" t="s">
        <v>365</v>
      </c>
      <c r="C219" s="2" t="s">
        <v>361</v>
      </c>
      <c r="D219" s="2" t="s">
        <v>718</v>
      </c>
      <c r="E219" s="2">
        <v>100</v>
      </c>
      <c r="F219" s="2" t="s">
        <v>768</v>
      </c>
      <c r="G219" s="2" t="s">
        <v>29</v>
      </c>
      <c r="H219" s="2" t="s">
        <v>34</v>
      </c>
      <c r="I219" s="2" t="s">
        <v>31</v>
      </c>
      <c r="J219" s="2">
        <v>0</v>
      </c>
    </row>
    <row r="220" spans="1:10">
      <c r="A220" s="2" t="s">
        <v>2</v>
      </c>
      <c r="B220" s="2" t="s">
        <v>374</v>
      </c>
      <c r="C220" s="2" t="s">
        <v>361</v>
      </c>
      <c r="D220" s="2" t="s">
        <v>718</v>
      </c>
      <c r="E220" s="2">
        <v>100</v>
      </c>
      <c r="F220" s="2" t="s">
        <v>768</v>
      </c>
      <c r="G220" s="2" t="s">
        <v>29</v>
      </c>
      <c r="H220" s="2" t="s">
        <v>34</v>
      </c>
      <c r="I220" s="2" t="s">
        <v>31</v>
      </c>
      <c r="J220" s="2">
        <v>0</v>
      </c>
    </row>
    <row r="221" spans="1:10">
      <c r="A221" s="2" t="s">
        <v>1</v>
      </c>
      <c r="B221" s="2" t="s">
        <v>366</v>
      </c>
      <c r="C221" s="2" t="s">
        <v>361</v>
      </c>
      <c r="D221" s="2" t="s">
        <v>718</v>
      </c>
      <c r="E221" s="2">
        <v>100</v>
      </c>
      <c r="F221" s="2" t="s">
        <v>768</v>
      </c>
      <c r="G221" s="2" t="s">
        <v>29</v>
      </c>
      <c r="H221" s="2" t="s">
        <v>34</v>
      </c>
      <c r="I221" s="2" t="s">
        <v>31</v>
      </c>
      <c r="J221" s="2">
        <v>0</v>
      </c>
    </row>
    <row r="222" spans="1:10">
      <c r="A222" s="2" t="s">
        <v>26</v>
      </c>
      <c r="B222" s="2" t="s">
        <v>370</v>
      </c>
      <c r="C222" s="2" t="s">
        <v>361</v>
      </c>
      <c r="D222" s="2" t="s">
        <v>718</v>
      </c>
      <c r="E222" s="2">
        <v>100</v>
      </c>
      <c r="F222" s="2" t="s">
        <v>768</v>
      </c>
      <c r="G222" s="2" t="s">
        <v>28</v>
      </c>
      <c r="H222" s="2" t="s">
        <v>34</v>
      </c>
      <c r="I222" s="2" t="s">
        <v>31</v>
      </c>
      <c r="J222" s="2">
        <v>0</v>
      </c>
    </row>
    <row r="223" spans="1:10">
      <c r="A223" s="2" t="s">
        <v>25</v>
      </c>
      <c r="B223" s="2" t="s">
        <v>386</v>
      </c>
      <c r="C223" s="2" t="s">
        <v>361</v>
      </c>
      <c r="D223" s="2" t="s">
        <v>718</v>
      </c>
      <c r="E223" s="2">
        <v>100</v>
      </c>
      <c r="F223" s="2" t="s">
        <v>768</v>
      </c>
      <c r="G223" s="2" t="s">
        <v>28</v>
      </c>
      <c r="H223" s="2" t="s">
        <v>34</v>
      </c>
      <c r="I223" s="2" t="s">
        <v>31</v>
      </c>
      <c r="J223" s="2">
        <v>0</v>
      </c>
    </row>
    <row r="224" spans="1:10">
      <c r="A224" s="2" t="s">
        <v>24</v>
      </c>
      <c r="B224" s="2" t="s">
        <v>381</v>
      </c>
      <c r="C224" s="2" t="s">
        <v>361</v>
      </c>
      <c r="D224" s="2" t="s">
        <v>718</v>
      </c>
      <c r="E224" s="2">
        <v>100</v>
      </c>
      <c r="F224" s="2" t="s">
        <v>768</v>
      </c>
      <c r="G224" s="2" t="s">
        <v>28</v>
      </c>
      <c r="H224" s="2" t="s">
        <v>34</v>
      </c>
      <c r="I224" s="2" t="s">
        <v>31</v>
      </c>
      <c r="J224" s="2">
        <v>0.81100000000000005</v>
      </c>
    </row>
    <row r="225" spans="1:10">
      <c r="A225" s="2" t="s">
        <v>23</v>
      </c>
      <c r="B225" s="2" t="s">
        <v>388</v>
      </c>
      <c r="C225" s="2" t="s">
        <v>361</v>
      </c>
      <c r="D225" s="2" t="s">
        <v>718</v>
      </c>
      <c r="E225" s="2">
        <v>100</v>
      </c>
      <c r="F225" s="2" t="s">
        <v>768</v>
      </c>
      <c r="G225" s="2" t="s">
        <v>28</v>
      </c>
      <c r="H225" s="2" t="s">
        <v>34</v>
      </c>
      <c r="I225" s="2" t="s">
        <v>31</v>
      </c>
      <c r="J225" s="2">
        <v>0</v>
      </c>
    </row>
    <row r="226" spans="1:10">
      <c r="A226" s="2" t="s">
        <v>21</v>
      </c>
      <c r="B226" s="2" t="s">
        <v>373</v>
      </c>
      <c r="C226" s="2" t="s">
        <v>361</v>
      </c>
      <c r="D226" s="2" t="s">
        <v>718</v>
      </c>
      <c r="E226" s="2">
        <v>100</v>
      </c>
      <c r="F226" s="2" t="s">
        <v>768</v>
      </c>
      <c r="G226" s="2" t="s">
        <v>28</v>
      </c>
      <c r="H226" s="2" t="s">
        <v>34</v>
      </c>
      <c r="I226" s="2" t="s">
        <v>31</v>
      </c>
      <c r="J226" s="2">
        <v>0</v>
      </c>
    </row>
    <row r="227" spans="1:10">
      <c r="A227" s="2" t="s">
        <v>20</v>
      </c>
      <c r="B227" s="2" t="s">
        <v>379</v>
      </c>
      <c r="C227" s="2" t="s">
        <v>361</v>
      </c>
      <c r="D227" s="2" t="s">
        <v>718</v>
      </c>
      <c r="E227" s="2">
        <v>100</v>
      </c>
      <c r="F227" s="2" t="s">
        <v>768</v>
      </c>
      <c r="G227" s="2" t="s">
        <v>28</v>
      </c>
      <c r="H227" s="2" t="s">
        <v>34</v>
      </c>
      <c r="I227" s="2" t="s">
        <v>31</v>
      </c>
      <c r="J227" s="2">
        <v>0</v>
      </c>
    </row>
    <row r="228" spans="1:10">
      <c r="A228" s="2" t="s">
        <v>19</v>
      </c>
      <c r="B228" s="2" t="s">
        <v>375</v>
      </c>
      <c r="C228" s="2" t="s">
        <v>361</v>
      </c>
      <c r="D228" s="2" t="s">
        <v>718</v>
      </c>
      <c r="E228" s="2">
        <v>100</v>
      </c>
      <c r="F228" s="2" t="s">
        <v>768</v>
      </c>
      <c r="G228" s="2" t="s">
        <v>28</v>
      </c>
      <c r="H228" s="2" t="s">
        <v>34</v>
      </c>
      <c r="I228" s="2" t="s">
        <v>31</v>
      </c>
      <c r="J228" s="2">
        <v>0</v>
      </c>
    </row>
    <row r="229" spans="1:10">
      <c r="A229" s="2" t="s">
        <v>18</v>
      </c>
      <c r="B229" s="2" t="s">
        <v>369</v>
      </c>
      <c r="C229" s="2" t="s">
        <v>361</v>
      </c>
      <c r="D229" s="2" t="s">
        <v>718</v>
      </c>
      <c r="E229" s="2">
        <v>100</v>
      </c>
      <c r="F229" s="2" t="s">
        <v>768</v>
      </c>
      <c r="G229" s="2" t="s">
        <v>28</v>
      </c>
      <c r="H229" s="2" t="s">
        <v>34</v>
      </c>
      <c r="I229" s="2" t="s">
        <v>31</v>
      </c>
      <c r="J229" s="2">
        <v>0</v>
      </c>
    </row>
    <row r="230" spans="1:10">
      <c r="A230" s="2" t="s">
        <v>17</v>
      </c>
      <c r="B230" s="2" t="s">
        <v>372</v>
      </c>
      <c r="C230" s="2" t="s">
        <v>361</v>
      </c>
      <c r="D230" s="2" t="s">
        <v>718</v>
      </c>
      <c r="E230" s="2">
        <v>100</v>
      </c>
      <c r="F230" s="2" t="s">
        <v>768</v>
      </c>
      <c r="G230" s="2" t="s">
        <v>28</v>
      </c>
      <c r="H230" s="2" t="s">
        <v>34</v>
      </c>
      <c r="I230" s="2" t="s">
        <v>31</v>
      </c>
      <c r="J230" s="2">
        <v>0</v>
      </c>
    </row>
    <row r="231" spans="1:10">
      <c r="A231" s="2" t="s">
        <v>16</v>
      </c>
      <c r="B231" s="2" t="s">
        <v>384</v>
      </c>
      <c r="C231" s="2" t="s">
        <v>361</v>
      </c>
      <c r="D231" s="2" t="s">
        <v>718</v>
      </c>
      <c r="E231" s="2">
        <v>100</v>
      </c>
      <c r="F231" s="2" t="s">
        <v>768</v>
      </c>
      <c r="G231" s="2" t="s">
        <v>28</v>
      </c>
      <c r="H231" s="2" t="s">
        <v>34</v>
      </c>
      <c r="I231" s="2" t="s">
        <v>31</v>
      </c>
      <c r="J231" s="2">
        <v>0</v>
      </c>
    </row>
    <row r="232" spans="1:10">
      <c r="A232" s="2" t="s">
        <v>14</v>
      </c>
      <c r="B232" s="2" t="s">
        <v>367</v>
      </c>
      <c r="C232" s="2" t="s">
        <v>361</v>
      </c>
      <c r="D232" s="2" t="s">
        <v>718</v>
      </c>
      <c r="E232" s="2">
        <v>100</v>
      </c>
      <c r="F232" s="2" t="s">
        <v>768</v>
      </c>
      <c r="G232" s="2" t="s">
        <v>28</v>
      </c>
      <c r="H232" s="2" t="s">
        <v>34</v>
      </c>
      <c r="I232" s="2" t="s">
        <v>31</v>
      </c>
      <c r="J232" s="2">
        <v>0</v>
      </c>
    </row>
    <row r="233" spans="1:10">
      <c r="A233" s="2" t="s">
        <v>13</v>
      </c>
      <c r="B233" s="2" t="s">
        <v>380</v>
      </c>
      <c r="C233" s="2" t="s">
        <v>361</v>
      </c>
      <c r="D233" s="2" t="s">
        <v>718</v>
      </c>
      <c r="E233" s="2">
        <v>100</v>
      </c>
      <c r="F233" s="2" t="s">
        <v>768</v>
      </c>
      <c r="G233" s="2" t="s">
        <v>28</v>
      </c>
      <c r="H233" s="2" t="s">
        <v>34</v>
      </c>
      <c r="I233" s="2" t="s">
        <v>31</v>
      </c>
      <c r="J233" s="2">
        <v>0.57899999999999996</v>
      </c>
    </row>
    <row r="234" spans="1:10">
      <c r="A234" s="2" t="s">
        <v>12</v>
      </c>
      <c r="B234" s="2" t="s">
        <v>378</v>
      </c>
      <c r="C234" s="2" t="s">
        <v>361</v>
      </c>
      <c r="D234" s="2" t="s">
        <v>718</v>
      </c>
      <c r="E234" s="2">
        <v>100</v>
      </c>
      <c r="F234" s="2" t="s">
        <v>768</v>
      </c>
      <c r="G234" s="2" t="s">
        <v>28</v>
      </c>
      <c r="H234" s="2" t="s">
        <v>34</v>
      </c>
      <c r="I234" s="2" t="s">
        <v>31</v>
      </c>
      <c r="J234" s="2">
        <v>0</v>
      </c>
    </row>
    <row r="235" spans="1:10">
      <c r="A235" s="2" t="s">
        <v>11</v>
      </c>
      <c r="B235" s="2" t="s">
        <v>377</v>
      </c>
      <c r="C235" s="2" t="s">
        <v>361</v>
      </c>
      <c r="D235" s="2" t="s">
        <v>718</v>
      </c>
      <c r="E235" s="2">
        <v>100</v>
      </c>
      <c r="F235" s="2" t="s">
        <v>768</v>
      </c>
      <c r="G235" s="2" t="s">
        <v>28</v>
      </c>
      <c r="H235" s="2" t="s">
        <v>34</v>
      </c>
      <c r="I235" s="2" t="s">
        <v>31</v>
      </c>
      <c r="J235" s="2">
        <v>0</v>
      </c>
    </row>
    <row r="236" spans="1:10">
      <c r="A236" s="2" t="s">
        <v>10</v>
      </c>
      <c r="B236" s="2" t="s">
        <v>385</v>
      </c>
      <c r="C236" s="2" t="s">
        <v>361</v>
      </c>
      <c r="D236" s="2" t="s">
        <v>718</v>
      </c>
      <c r="E236" s="2">
        <v>100</v>
      </c>
      <c r="F236" s="2" t="s">
        <v>768</v>
      </c>
      <c r="G236" s="2" t="s">
        <v>28</v>
      </c>
      <c r="H236" s="2" t="s">
        <v>34</v>
      </c>
      <c r="I236" s="2" t="s">
        <v>31</v>
      </c>
      <c r="J236" s="2">
        <v>0</v>
      </c>
    </row>
    <row r="237" spans="1:10">
      <c r="A237" s="2" t="s">
        <v>9</v>
      </c>
      <c r="B237" s="2" t="s">
        <v>371</v>
      </c>
      <c r="C237" s="2" t="s">
        <v>361</v>
      </c>
      <c r="D237" s="2" t="s">
        <v>718</v>
      </c>
      <c r="E237" s="2">
        <v>100</v>
      </c>
      <c r="F237" s="2" t="s">
        <v>768</v>
      </c>
      <c r="G237" s="2" t="s">
        <v>28</v>
      </c>
      <c r="H237" s="2" t="s">
        <v>34</v>
      </c>
      <c r="I237" s="2" t="s">
        <v>31</v>
      </c>
      <c r="J237" s="2">
        <v>0</v>
      </c>
    </row>
    <row r="238" spans="1:10">
      <c r="A238" s="2" t="s">
        <v>8</v>
      </c>
      <c r="B238" s="2" t="s">
        <v>376</v>
      </c>
      <c r="C238" s="2" t="s">
        <v>361</v>
      </c>
      <c r="D238" s="2" t="s">
        <v>718</v>
      </c>
      <c r="E238" s="2">
        <v>100</v>
      </c>
      <c r="F238" s="2" t="s">
        <v>768</v>
      </c>
      <c r="G238" s="2" t="s">
        <v>28</v>
      </c>
      <c r="H238" s="2" t="s">
        <v>34</v>
      </c>
      <c r="I238" s="2" t="s">
        <v>31</v>
      </c>
      <c r="J238" s="2">
        <v>0</v>
      </c>
    </row>
    <row r="239" spans="1:10">
      <c r="A239" s="2" t="s">
        <v>7</v>
      </c>
      <c r="B239" s="2" t="s">
        <v>364</v>
      </c>
      <c r="C239" s="2" t="s">
        <v>361</v>
      </c>
      <c r="D239" s="2" t="s">
        <v>718</v>
      </c>
      <c r="E239" s="2">
        <v>100</v>
      </c>
      <c r="F239" s="2" t="s">
        <v>768</v>
      </c>
      <c r="G239" s="2" t="s">
        <v>28</v>
      </c>
      <c r="H239" s="2" t="s">
        <v>34</v>
      </c>
      <c r="I239" s="2" t="s">
        <v>31</v>
      </c>
      <c r="J239" s="2">
        <v>0</v>
      </c>
    </row>
    <row r="240" spans="1:10">
      <c r="A240" s="2" t="s">
        <v>6</v>
      </c>
      <c r="B240" s="2" t="s">
        <v>387</v>
      </c>
      <c r="C240" s="2" t="s">
        <v>361</v>
      </c>
      <c r="D240" s="2" t="s">
        <v>718</v>
      </c>
      <c r="E240" s="2">
        <v>100</v>
      </c>
      <c r="F240" s="2" t="s">
        <v>768</v>
      </c>
      <c r="G240" s="2" t="s">
        <v>28</v>
      </c>
      <c r="H240" s="2" t="s">
        <v>34</v>
      </c>
      <c r="I240" s="2" t="s">
        <v>31</v>
      </c>
      <c r="J240" s="2">
        <v>0</v>
      </c>
    </row>
    <row r="241" spans="1:10">
      <c r="A241" s="2" t="s">
        <v>3</v>
      </c>
      <c r="B241" s="2" t="s">
        <v>365</v>
      </c>
      <c r="C241" s="2" t="s">
        <v>361</v>
      </c>
      <c r="D241" s="2" t="s">
        <v>718</v>
      </c>
      <c r="E241" s="2">
        <v>100</v>
      </c>
      <c r="F241" s="2" t="s">
        <v>768</v>
      </c>
      <c r="G241" s="2" t="s">
        <v>28</v>
      </c>
      <c r="H241" s="2" t="s">
        <v>34</v>
      </c>
      <c r="I241" s="2" t="s">
        <v>31</v>
      </c>
      <c r="J241" s="2">
        <v>0</v>
      </c>
    </row>
    <row r="242" spans="1:10">
      <c r="A242" s="2" t="s">
        <v>2</v>
      </c>
      <c r="B242" s="2" t="s">
        <v>374</v>
      </c>
      <c r="C242" s="2" t="s">
        <v>361</v>
      </c>
      <c r="D242" s="2" t="s">
        <v>718</v>
      </c>
      <c r="E242" s="2">
        <v>100</v>
      </c>
      <c r="F242" s="2" t="s">
        <v>768</v>
      </c>
      <c r="G242" s="2" t="s">
        <v>28</v>
      </c>
      <c r="H242" s="2" t="s">
        <v>34</v>
      </c>
      <c r="I242" s="2" t="s">
        <v>31</v>
      </c>
      <c r="J242" s="2">
        <v>0</v>
      </c>
    </row>
    <row r="243" spans="1:10">
      <c r="A243" s="2" t="s">
        <v>1</v>
      </c>
      <c r="B243" s="2" t="s">
        <v>366</v>
      </c>
      <c r="C243" s="2" t="s">
        <v>361</v>
      </c>
      <c r="D243" s="2" t="s">
        <v>718</v>
      </c>
      <c r="E243" s="2">
        <v>100</v>
      </c>
      <c r="F243" s="2" t="s">
        <v>768</v>
      </c>
      <c r="G243" s="2" t="s">
        <v>28</v>
      </c>
      <c r="H243" s="2" t="s">
        <v>34</v>
      </c>
      <c r="I243" s="2" t="s">
        <v>31</v>
      </c>
      <c r="J243" s="2">
        <v>0</v>
      </c>
    </row>
    <row r="244" spans="1:10">
      <c r="A244" s="2" t="s">
        <v>26</v>
      </c>
      <c r="B244" s="2" t="s">
        <v>370</v>
      </c>
      <c r="C244" s="2" t="s">
        <v>361</v>
      </c>
      <c r="D244" s="2" t="s">
        <v>718</v>
      </c>
      <c r="E244" s="2">
        <v>100</v>
      </c>
      <c r="F244" s="2" t="s">
        <v>768</v>
      </c>
      <c r="G244" s="2" t="s">
        <v>720</v>
      </c>
      <c r="H244" s="2" t="s">
        <v>34</v>
      </c>
      <c r="I244" s="2" t="s">
        <v>31</v>
      </c>
      <c r="J244" s="2">
        <v>0</v>
      </c>
    </row>
    <row r="245" spans="1:10">
      <c r="A245" s="2" t="s">
        <v>25</v>
      </c>
      <c r="B245" s="2" t="s">
        <v>386</v>
      </c>
      <c r="C245" s="2" t="s">
        <v>361</v>
      </c>
      <c r="D245" s="2" t="s">
        <v>718</v>
      </c>
      <c r="E245" s="2">
        <v>100</v>
      </c>
      <c r="F245" s="2" t="s">
        <v>768</v>
      </c>
      <c r="G245" s="2" t="s">
        <v>720</v>
      </c>
      <c r="H245" s="2" t="s">
        <v>34</v>
      </c>
      <c r="I245" s="2" t="s">
        <v>31</v>
      </c>
      <c r="J245" s="2">
        <v>0</v>
      </c>
    </row>
    <row r="246" spans="1:10">
      <c r="A246" s="2" t="s">
        <v>24</v>
      </c>
      <c r="B246" s="2" t="s">
        <v>381</v>
      </c>
      <c r="C246" s="2" t="s">
        <v>361</v>
      </c>
      <c r="D246" s="2" t="s">
        <v>718</v>
      </c>
      <c r="E246" s="2">
        <v>100</v>
      </c>
      <c r="F246" s="2" t="s">
        <v>768</v>
      </c>
      <c r="G246" s="2" t="s">
        <v>720</v>
      </c>
      <c r="H246" s="2" t="s">
        <v>34</v>
      </c>
      <c r="I246" s="2" t="s">
        <v>31</v>
      </c>
      <c r="J246" s="2">
        <v>0.61</v>
      </c>
    </row>
    <row r="247" spans="1:10">
      <c r="A247" s="2" t="s">
        <v>23</v>
      </c>
      <c r="B247" s="2" t="s">
        <v>388</v>
      </c>
      <c r="C247" s="2" t="s">
        <v>361</v>
      </c>
      <c r="D247" s="2" t="s">
        <v>718</v>
      </c>
      <c r="E247" s="2">
        <v>100</v>
      </c>
      <c r="F247" s="2" t="s">
        <v>768</v>
      </c>
      <c r="G247" s="2" t="s">
        <v>720</v>
      </c>
      <c r="H247" s="2" t="s">
        <v>34</v>
      </c>
      <c r="I247" s="2" t="s">
        <v>31</v>
      </c>
      <c r="J247" s="2">
        <v>0</v>
      </c>
    </row>
    <row r="248" spans="1:10">
      <c r="A248" s="2" t="s">
        <v>21</v>
      </c>
      <c r="B248" s="2" t="s">
        <v>373</v>
      </c>
      <c r="C248" s="2" t="s">
        <v>361</v>
      </c>
      <c r="D248" s="2" t="s">
        <v>718</v>
      </c>
      <c r="E248" s="2">
        <v>100</v>
      </c>
      <c r="F248" s="2" t="s">
        <v>768</v>
      </c>
      <c r="G248" s="2" t="s">
        <v>720</v>
      </c>
      <c r="H248" s="2" t="s">
        <v>34</v>
      </c>
      <c r="I248" s="2" t="s">
        <v>31</v>
      </c>
      <c r="J248" s="2">
        <v>0</v>
      </c>
    </row>
    <row r="249" spans="1:10">
      <c r="A249" s="2" t="s">
        <v>20</v>
      </c>
      <c r="B249" s="2" t="s">
        <v>379</v>
      </c>
      <c r="C249" s="2" t="s">
        <v>361</v>
      </c>
      <c r="D249" s="2" t="s">
        <v>718</v>
      </c>
      <c r="E249" s="2">
        <v>100</v>
      </c>
      <c r="F249" s="2" t="s">
        <v>768</v>
      </c>
      <c r="G249" s="2" t="s">
        <v>720</v>
      </c>
      <c r="H249" s="2" t="s">
        <v>34</v>
      </c>
      <c r="I249" s="2" t="s">
        <v>31</v>
      </c>
      <c r="J249" s="2">
        <v>0.621</v>
      </c>
    </row>
    <row r="250" spans="1:10">
      <c r="A250" s="2" t="s">
        <v>19</v>
      </c>
      <c r="B250" s="2" t="s">
        <v>375</v>
      </c>
      <c r="C250" s="2" t="s">
        <v>361</v>
      </c>
      <c r="D250" s="2" t="s">
        <v>718</v>
      </c>
      <c r="E250" s="2">
        <v>100</v>
      </c>
      <c r="F250" s="2" t="s">
        <v>768</v>
      </c>
      <c r="G250" s="2" t="s">
        <v>720</v>
      </c>
      <c r="H250" s="2" t="s">
        <v>34</v>
      </c>
      <c r="I250" s="2" t="s">
        <v>31</v>
      </c>
      <c r="J250" s="2">
        <v>31.163</v>
      </c>
    </row>
    <row r="251" spans="1:10">
      <c r="A251" s="2" t="s">
        <v>18</v>
      </c>
      <c r="B251" s="2" t="s">
        <v>369</v>
      </c>
      <c r="C251" s="2" t="s">
        <v>361</v>
      </c>
      <c r="D251" s="2" t="s">
        <v>718</v>
      </c>
      <c r="E251" s="2">
        <v>100</v>
      </c>
      <c r="F251" s="2" t="s">
        <v>768</v>
      </c>
      <c r="G251" s="2" t="s">
        <v>720</v>
      </c>
      <c r="H251" s="2" t="s">
        <v>34</v>
      </c>
      <c r="I251" s="2" t="s">
        <v>31</v>
      </c>
      <c r="J251" s="2">
        <v>10.058999999999999</v>
      </c>
    </row>
    <row r="252" spans="1:10">
      <c r="A252" s="2" t="s">
        <v>17</v>
      </c>
      <c r="B252" s="2" t="s">
        <v>372</v>
      </c>
      <c r="C252" s="2" t="s">
        <v>361</v>
      </c>
      <c r="D252" s="2" t="s">
        <v>718</v>
      </c>
      <c r="E252" s="2">
        <v>100</v>
      </c>
      <c r="F252" s="2" t="s">
        <v>768</v>
      </c>
      <c r="G252" s="2" t="s">
        <v>720</v>
      </c>
      <c r="H252" s="2" t="s">
        <v>34</v>
      </c>
      <c r="I252" s="2" t="s">
        <v>31</v>
      </c>
      <c r="J252" s="2">
        <v>0</v>
      </c>
    </row>
    <row r="253" spans="1:10">
      <c r="A253" s="2" t="s">
        <v>16</v>
      </c>
      <c r="B253" s="2" t="s">
        <v>384</v>
      </c>
      <c r="C253" s="2" t="s">
        <v>361</v>
      </c>
      <c r="D253" s="2" t="s">
        <v>718</v>
      </c>
      <c r="E253" s="2">
        <v>100</v>
      </c>
      <c r="F253" s="2" t="s">
        <v>768</v>
      </c>
      <c r="G253" s="2" t="s">
        <v>720</v>
      </c>
      <c r="H253" s="2" t="s">
        <v>34</v>
      </c>
      <c r="I253" s="2" t="s">
        <v>31</v>
      </c>
      <c r="J253" s="2">
        <v>0</v>
      </c>
    </row>
    <row r="254" spans="1:10">
      <c r="A254" s="2" t="s">
        <v>14</v>
      </c>
      <c r="B254" s="2" t="s">
        <v>367</v>
      </c>
      <c r="C254" s="2" t="s">
        <v>361</v>
      </c>
      <c r="D254" s="2" t="s">
        <v>718</v>
      </c>
      <c r="E254" s="2">
        <v>100</v>
      </c>
      <c r="F254" s="2" t="s">
        <v>768</v>
      </c>
      <c r="G254" s="2" t="s">
        <v>720</v>
      </c>
      <c r="H254" s="2" t="s">
        <v>34</v>
      </c>
      <c r="I254" s="2" t="s">
        <v>31</v>
      </c>
      <c r="J254" s="2">
        <v>3.4620000000000002</v>
      </c>
    </row>
    <row r="255" spans="1:10">
      <c r="A255" s="2" t="s">
        <v>13</v>
      </c>
      <c r="B255" s="2" t="s">
        <v>380</v>
      </c>
      <c r="C255" s="2" t="s">
        <v>361</v>
      </c>
      <c r="D255" s="2" t="s">
        <v>718</v>
      </c>
      <c r="E255" s="2">
        <v>100</v>
      </c>
      <c r="F255" s="2" t="s">
        <v>768</v>
      </c>
      <c r="G255" s="2" t="s">
        <v>720</v>
      </c>
      <c r="H255" s="2" t="s">
        <v>34</v>
      </c>
      <c r="I255" s="2" t="s">
        <v>31</v>
      </c>
      <c r="J255" s="2">
        <v>1.3049999999999999</v>
      </c>
    </row>
    <row r="256" spans="1:10">
      <c r="A256" s="2" t="s">
        <v>12</v>
      </c>
      <c r="B256" s="2" t="s">
        <v>378</v>
      </c>
      <c r="C256" s="2" t="s">
        <v>361</v>
      </c>
      <c r="D256" s="2" t="s">
        <v>718</v>
      </c>
      <c r="E256" s="2">
        <v>100</v>
      </c>
      <c r="F256" s="2" t="s">
        <v>768</v>
      </c>
      <c r="G256" s="2" t="s">
        <v>720</v>
      </c>
      <c r="H256" s="2" t="s">
        <v>34</v>
      </c>
      <c r="I256" s="2" t="s">
        <v>31</v>
      </c>
      <c r="J256" s="2">
        <v>18.486000000000001</v>
      </c>
    </row>
    <row r="257" spans="1:10">
      <c r="A257" s="2" t="s">
        <v>11</v>
      </c>
      <c r="B257" s="2" t="s">
        <v>377</v>
      </c>
      <c r="C257" s="2" t="s">
        <v>361</v>
      </c>
      <c r="D257" s="2" t="s">
        <v>718</v>
      </c>
      <c r="E257" s="2">
        <v>100</v>
      </c>
      <c r="F257" s="2" t="s">
        <v>768</v>
      </c>
      <c r="G257" s="2" t="s">
        <v>720</v>
      </c>
      <c r="H257" s="2" t="s">
        <v>34</v>
      </c>
      <c r="I257" s="2" t="s">
        <v>31</v>
      </c>
      <c r="J257" s="2">
        <v>1.321</v>
      </c>
    </row>
    <row r="258" spans="1:10">
      <c r="A258" s="2" t="s">
        <v>10</v>
      </c>
      <c r="B258" s="2" t="s">
        <v>385</v>
      </c>
      <c r="C258" s="2" t="s">
        <v>361</v>
      </c>
      <c r="D258" s="2" t="s">
        <v>718</v>
      </c>
      <c r="E258" s="2">
        <v>100</v>
      </c>
      <c r="F258" s="2" t="s">
        <v>768</v>
      </c>
      <c r="G258" s="2" t="s">
        <v>720</v>
      </c>
      <c r="H258" s="2" t="s">
        <v>34</v>
      </c>
      <c r="I258" s="2" t="s">
        <v>31</v>
      </c>
      <c r="J258" s="2">
        <v>0</v>
      </c>
    </row>
    <row r="259" spans="1:10">
      <c r="A259" s="2" t="s">
        <v>9</v>
      </c>
      <c r="B259" s="2" t="s">
        <v>371</v>
      </c>
      <c r="C259" s="2" t="s">
        <v>361</v>
      </c>
      <c r="D259" s="2" t="s">
        <v>718</v>
      </c>
      <c r="E259" s="2">
        <v>100</v>
      </c>
      <c r="F259" s="2" t="s">
        <v>768</v>
      </c>
      <c r="G259" s="2" t="s">
        <v>720</v>
      </c>
      <c r="H259" s="2" t="s">
        <v>34</v>
      </c>
      <c r="I259" s="2" t="s">
        <v>31</v>
      </c>
      <c r="J259" s="2">
        <v>0</v>
      </c>
    </row>
    <row r="260" spans="1:10">
      <c r="A260" s="2" t="s">
        <v>8</v>
      </c>
      <c r="B260" s="2" t="s">
        <v>376</v>
      </c>
      <c r="C260" s="2" t="s">
        <v>361</v>
      </c>
      <c r="D260" s="2" t="s">
        <v>718</v>
      </c>
      <c r="E260" s="2">
        <v>100</v>
      </c>
      <c r="F260" s="2" t="s">
        <v>768</v>
      </c>
      <c r="G260" s="2" t="s">
        <v>720</v>
      </c>
      <c r="H260" s="2" t="s">
        <v>34</v>
      </c>
      <c r="I260" s="2" t="s">
        <v>31</v>
      </c>
      <c r="J260" s="2">
        <v>0.83099999999999996</v>
      </c>
    </row>
    <row r="261" spans="1:10">
      <c r="A261" s="2" t="s">
        <v>7</v>
      </c>
      <c r="B261" s="2" t="s">
        <v>364</v>
      </c>
      <c r="C261" s="2" t="s">
        <v>361</v>
      </c>
      <c r="D261" s="2" t="s">
        <v>718</v>
      </c>
      <c r="E261" s="2">
        <v>100</v>
      </c>
      <c r="F261" s="2" t="s">
        <v>768</v>
      </c>
      <c r="G261" s="2" t="s">
        <v>720</v>
      </c>
      <c r="H261" s="2" t="s">
        <v>34</v>
      </c>
      <c r="I261" s="2" t="s">
        <v>31</v>
      </c>
      <c r="J261" s="2">
        <v>0</v>
      </c>
    </row>
    <row r="262" spans="1:10">
      <c r="A262" s="2" t="s">
        <v>6</v>
      </c>
      <c r="B262" s="2" t="s">
        <v>387</v>
      </c>
      <c r="C262" s="2" t="s">
        <v>361</v>
      </c>
      <c r="D262" s="2" t="s">
        <v>718</v>
      </c>
      <c r="E262" s="2">
        <v>100</v>
      </c>
      <c r="F262" s="2" t="s">
        <v>768</v>
      </c>
      <c r="G262" s="2" t="s">
        <v>720</v>
      </c>
      <c r="H262" s="2" t="s">
        <v>34</v>
      </c>
      <c r="I262" s="2" t="s">
        <v>31</v>
      </c>
      <c r="J262" s="2">
        <v>0.57899999999999996</v>
      </c>
    </row>
    <row r="263" spans="1:10">
      <c r="A263" s="2" t="s">
        <v>3</v>
      </c>
      <c r="B263" s="2" t="s">
        <v>365</v>
      </c>
      <c r="C263" s="2" t="s">
        <v>361</v>
      </c>
      <c r="D263" s="2" t="s">
        <v>718</v>
      </c>
      <c r="E263" s="2">
        <v>100</v>
      </c>
      <c r="F263" s="2" t="s">
        <v>768</v>
      </c>
      <c r="G263" s="2" t="s">
        <v>720</v>
      </c>
      <c r="H263" s="2" t="s">
        <v>34</v>
      </c>
      <c r="I263" s="2" t="s">
        <v>31</v>
      </c>
      <c r="J263" s="2">
        <v>0</v>
      </c>
    </row>
    <row r="264" spans="1:10">
      <c r="A264" s="2" t="s">
        <v>2</v>
      </c>
      <c r="B264" s="2" t="s">
        <v>374</v>
      </c>
      <c r="C264" s="2" t="s">
        <v>361</v>
      </c>
      <c r="D264" s="2" t="s">
        <v>718</v>
      </c>
      <c r="E264" s="2">
        <v>100</v>
      </c>
      <c r="F264" s="2" t="s">
        <v>768</v>
      </c>
      <c r="G264" s="2" t="s">
        <v>720</v>
      </c>
      <c r="H264" s="2" t="s">
        <v>34</v>
      </c>
      <c r="I264" s="2" t="s">
        <v>31</v>
      </c>
      <c r="J264" s="2">
        <v>28.966000000000001</v>
      </c>
    </row>
    <row r="265" spans="1:10">
      <c r="A265" s="2" t="s">
        <v>1</v>
      </c>
      <c r="B265" s="2" t="s">
        <v>366</v>
      </c>
      <c r="C265" s="2" t="s">
        <v>361</v>
      </c>
      <c r="D265" s="2" t="s">
        <v>718</v>
      </c>
      <c r="E265" s="2">
        <v>100</v>
      </c>
      <c r="F265" s="2" t="s">
        <v>768</v>
      </c>
      <c r="G265" s="2" t="s">
        <v>720</v>
      </c>
      <c r="H265" s="2" t="s">
        <v>34</v>
      </c>
      <c r="I265" s="2" t="s">
        <v>31</v>
      </c>
      <c r="J265" s="2">
        <v>129.23599999999999</v>
      </c>
    </row>
    <row r="266" spans="1:10">
      <c r="A266" s="2" t="s">
        <v>26</v>
      </c>
      <c r="B266" s="2" t="s">
        <v>370</v>
      </c>
      <c r="C266" s="2" t="s">
        <v>361</v>
      </c>
      <c r="D266" s="2" t="s">
        <v>1069</v>
      </c>
      <c r="E266" s="2">
        <v>100</v>
      </c>
      <c r="F266" s="2" t="s">
        <v>768</v>
      </c>
      <c r="G266" s="2" t="s">
        <v>29</v>
      </c>
      <c r="H266" s="2" t="s">
        <v>37</v>
      </c>
      <c r="I266" s="2" t="s">
        <v>38</v>
      </c>
      <c r="J266" s="2">
        <v>0</v>
      </c>
    </row>
    <row r="267" spans="1:10">
      <c r="A267" s="2" t="s">
        <v>25</v>
      </c>
      <c r="B267" s="2" t="s">
        <v>386</v>
      </c>
      <c r="C267" s="2" t="s">
        <v>361</v>
      </c>
      <c r="D267" s="2" t="s">
        <v>1069</v>
      </c>
      <c r="E267" s="2">
        <v>100</v>
      </c>
      <c r="F267" s="2" t="s">
        <v>768</v>
      </c>
      <c r="G267" s="2" t="s">
        <v>29</v>
      </c>
      <c r="H267" s="2" t="s">
        <v>37</v>
      </c>
      <c r="I267" s="2" t="s">
        <v>38</v>
      </c>
      <c r="J267" s="2">
        <v>0</v>
      </c>
    </row>
    <row r="268" spans="1:10">
      <c r="A268" s="2" t="s">
        <v>24</v>
      </c>
      <c r="B268" s="2" t="s">
        <v>381</v>
      </c>
      <c r="C268" s="2" t="s">
        <v>361</v>
      </c>
      <c r="D268" s="2" t="s">
        <v>1069</v>
      </c>
      <c r="E268" s="2">
        <v>100</v>
      </c>
      <c r="F268" s="2" t="s">
        <v>768</v>
      </c>
      <c r="G268" s="2" t="s">
        <v>29</v>
      </c>
      <c r="H268" s="2" t="s">
        <v>37</v>
      </c>
      <c r="I268" s="2" t="s">
        <v>38</v>
      </c>
      <c r="J268" s="2">
        <v>0</v>
      </c>
    </row>
    <row r="269" spans="1:10">
      <c r="A269" s="2" t="s">
        <v>23</v>
      </c>
      <c r="B269" s="2" t="s">
        <v>388</v>
      </c>
      <c r="C269" s="2" t="s">
        <v>361</v>
      </c>
      <c r="D269" s="2" t="s">
        <v>1069</v>
      </c>
      <c r="E269" s="2">
        <v>100</v>
      </c>
      <c r="F269" s="2" t="s">
        <v>768</v>
      </c>
      <c r="G269" s="2" t="s">
        <v>29</v>
      </c>
      <c r="H269" s="2" t="s">
        <v>37</v>
      </c>
      <c r="I269" s="2" t="s">
        <v>38</v>
      </c>
      <c r="J269" s="2">
        <v>0</v>
      </c>
    </row>
    <row r="270" spans="1:10">
      <c r="A270" s="2" t="s">
        <v>21</v>
      </c>
      <c r="B270" s="2" t="s">
        <v>373</v>
      </c>
      <c r="C270" s="2" t="s">
        <v>361</v>
      </c>
      <c r="D270" s="2" t="s">
        <v>1069</v>
      </c>
      <c r="E270" s="2">
        <v>100</v>
      </c>
      <c r="F270" s="2" t="s">
        <v>768</v>
      </c>
      <c r="G270" s="2" t="s">
        <v>29</v>
      </c>
      <c r="H270" s="2" t="s">
        <v>37</v>
      </c>
      <c r="I270" s="2" t="s">
        <v>38</v>
      </c>
      <c r="J270" s="2">
        <v>0</v>
      </c>
    </row>
    <row r="271" spans="1:10">
      <c r="A271" s="2" t="s">
        <v>20</v>
      </c>
      <c r="B271" s="2" t="s">
        <v>379</v>
      </c>
      <c r="C271" s="2" t="s">
        <v>361</v>
      </c>
      <c r="D271" s="2" t="s">
        <v>1069</v>
      </c>
      <c r="E271" s="2">
        <v>100</v>
      </c>
      <c r="F271" s="2" t="s">
        <v>768</v>
      </c>
      <c r="G271" s="2" t="s">
        <v>29</v>
      </c>
      <c r="H271" s="2" t="s">
        <v>37</v>
      </c>
      <c r="I271" s="2" t="s">
        <v>38</v>
      </c>
      <c r="J271" s="2">
        <v>0</v>
      </c>
    </row>
    <row r="272" spans="1:10">
      <c r="A272" s="2" t="s">
        <v>19</v>
      </c>
      <c r="B272" s="2" t="s">
        <v>375</v>
      </c>
      <c r="C272" s="2" t="s">
        <v>361</v>
      </c>
      <c r="D272" s="2" t="s">
        <v>1069</v>
      </c>
      <c r="E272" s="2">
        <v>100</v>
      </c>
      <c r="F272" s="2" t="s">
        <v>768</v>
      </c>
      <c r="G272" s="2" t="s">
        <v>29</v>
      </c>
      <c r="H272" s="2" t="s">
        <v>37</v>
      </c>
      <c r="I272" s="2" t="s">
        <v>38</v>
      </c>
      <c r="J272" s="2">
        <v>0</v>
      </c>
    </row>
    <row r="273" spans="1:10">
      <c r="A273" s="2" t="s">
        <v>18</v>
      </c>
      <c r="B273" s="2" t="s">
        <v>369</v>
      </c>
      <c r="C273" s="2" t="s">
        <v>361</v>
      </c>
      <c r="D273" s="2" t="s">
        <v>1069</v>
      </c>
      <c r="E273" s="2">
        <v>100</v>
      </c>
      <c r="F273" s="2" t="s">
        <v>768</v>
      </c>
      <c r="G273" s="2" t="s">
        <v>29</v>
      </c>
      <c r="H273" s="2" t="s">
        <v>37</v>
      </c>
      <c r="I273" s="2" t="s">
        <v>38</v>
      </c>
      <c r="J273" s="2">
        <v>0</v>
      </c>
    </row>
    <row r="274" spans="1:10">
      <c r="A274" s="2" t="s">
        <v>17</v>
      </c>
      <c r="B274" s="2" t="s">
        <v>372</v>
      </c>
      <c r="C274" s="2" t="s">
        <v>361</v>
      </c>
      <c r="D274" s="2" t="s">
        <v>1069</v>
      </c>
      <c r="E274" s="2">
        <v>100</v>
      </c>
      <c r="F274" s="2" t="s">
        <v>768</v>
      </c>
      <c r="G274" s="2" t="s">
        <v>29</v>
      </c>
      <c r="H274" s="2" t="s">
        <v>37</v>
      </c>
      <c r="I274" s="2" t="s">
        <v>38</v>
      </c>
      <c r="J274" s="2">
        <v>0</v>
      </c>
    </row>
    <row r="275" spans="1:10">
      <c r="A275" s="2" t="s">
        <v>16</v>
      </c>
      <c r="B275" s="2" t="s">
        <v>384</v>
      </c>
      <c r="C275" s="2" t="s">
        <v>361</v>
      </c>
      <c r="D275" s="2" t="s">
        <v>1069</v>
      </c>
      <c r="E275" s="2">
        <v>100</v>
      </c>
      <c r="F275" s="2" t="s">
        <v>768</v>
      </c>
      <c r="G275" s="2" t="s">
        <v>29</v>
      </c>
      <c r="H275" s="2" t="s">
        <v>37</v>
      </c>
      <c r="I275" s="2" t="s">
        <v>38</v>
      </c>
      <c r="J275" s="2">
        <v>0</v>
      </c>
    </row>
    <row r="276" spans="1:10">
      <c r="A276" s="2" t="s">
        <v>14</v>
      </c>
      <c r="B276" s="2" t="s">
        <v>367</v>
      </c>
      <c r="C276" s="2" t="s">
        <v>361</v>
      </c>
      <c r="D276" s="2" t="s">
        <v>1069</v>
      </c>
      <c r="E276" s="2">
        <v>100</v>
      </c>
      <c r="F276" s="2" t="s">
        <v>768</v>
      </c>
      <c r="G276" s="2" t="s">
        <v>29</v>
      </c>
      <c r="H276" s="2" t="s">
        <v>37</v>
      </c>
      <c r="I276" s="2" t="s">
        <v>38</v>
      </c>
      <c r="J276" s="2">
        <v>0</v>
      </c>
    </row>
    <row r="277" spans="1:10">
      <c r="A277" s="2" t="s">
        <v>13</v>
      </c>
      <c r="B277" s="2" t="s">
        <v>380</v>
      </c>
      <c r="C277" s="2" t="s">
        <v>361</v>
      </c>
      <c r="D277" s="2" t="s">
        <v>1069</v>
      </c>
      <c r="E277" s="2">
        <v>100</v>
      </c>
      <c r="F277" s="2" t="s">
        <v>768</v>
      </c>
      <c r="G277" s="2" t="s">
        <v>29</v>
      </c>
      <c r="H277" s="2" t="s">
        <v>37</v>
      </c>
      <c r="I277" s="2" t="s">
        <v>38</v>
      </c>
      <c r="J277" s="2">
        <v>0</v>
      </c>
    </row>
    <row r="278" spans="1:10">
      <c r="A278" s="2" t="s">
        <v>12</v>
      </c>
      <c r="B278" s="2" t="s">
        <v>378</v>
      </c>
      <c r="C278" s="2" t="s">
        <v>361</v>
      </c>
      <c r="D278" s="2" t="s">
        <v>1069</v>
      </c>
      <c r="E278" s="2">
        <v>100</v>
      </c>
      <c r="F278" s="2" t="s">
        <v>768</v>
      </c>
      <c r="G278" s="2" t="s">
        <v>29</v>
      </c>
      <c r="H278" s="2" t="s">
        <v>37</v>
      </c>
      <c r="I278" s="2" t="s">
        <v>38</v>
      </c>
      <c r="J278" s="2">
        <v>0</v>
      </c>
    </row>
    <row r="279" spans="1:10">
      <c r="A279" s="2" t="s">
        <v>11</v>
      </c>
      <c r="B279" s="2" t="s">
        <v>377</v>
      </c>
      <c r="C279" s="2" t="s">
        <v>361</v>
      </c>
      <c r="D279" s="2" t="s">
        <v>1069</v>
      </c>
      <c r="E279" s="2">
        <v>100</v>
      </c>
      <c r="F279" s="2" t="s">
        <v>768</v>
      </c>
      <c r="G279" s="2" t="s">
        <v>29</v>
      </c>
      <c r="H279" s="2" t="s">
        <v>37</v>
      </c>
      <c r="I279" s="2" t="s">
        <v>38</v>
      </c>
      <c r="J279" s="2">
        <v>0</v>
      </c>
    </row>
    <row r="280" spans="1:10">
      <c r="A280" s="2" t="s">
        <v>10</v>
      </c>
      <c r="B280" s="2" t="s">
        <v>385</v>
      </c>
      <c r="C280" s="2" t="s">
        <v>361</v>
      </c>
      <c r="D280" s="2" t="s">
        <v>1069</v>
      </c>
      <c r="E280" s="2">
        <v>100</v>
      </c>
      <c r="F280" s="2" t="s">
        <v>768</v>
      </c>
      <c r="G280" s="2" t="s">
        <v>29</v>
      </c>
      <c r="H280" s="2" t="s">
        <v>37</v>
      </c>
      <c r="I280" s="2" t="s">
        <v>38</v>
      </c>
      <c r="J280" s="2">
        <v>0</v>
      </c>
    </row>
    <row r="281" spans="1:10">
      <c r="A281" s="2" t="s">
        <v>9</v>
      </c>
      <c r="B281" s="2" t="s">
        <v>371</v>
      </c>
      <c r="C281" s="2" t="s">
        <v>361</v>
      </c>
      <c r="D281" s="2" t="s">
        <v>1069</v>
      </c>
      <c r="E281" s="2">
        <v>100</v>
      </c>
      <c r="F281" s="2" t="s">
        <v>768</v>
      </c>
      <c r="G281" s="2" t="s">
        <v>29</v>
      </c>
      <c r="H281" s="2" t="s">
        <v>37</v>
      </c>
      <c r="I281" s="2" t="s">
        <v>38</v>
      </c>
      <c r="J281" s="2">
        <v>0</v>
      </c>
    </row>
    <row r="282" spans="1:10">
      <c r="A282" s="2" t="s">
        <v>8</v>
      </c>
      <c r="B282" s="2" t="s">
        <v>376</v>
      </c>
      <c r="C282" s="2" t="s">
        <v>361</v>
      </c>
      <c r="D282" s="2" t="s">
        <v>1069</v>
      </c>
      <c r="E282" s="2">
        <v>100</v>
      </c>
      <c r="F282" s="2" t="s">
        <v>768</v>
      </c>
      <c r="G282" s="2" t="s">
        <v>29</v>
      </c>
      <c r="H282" s="2" t="s">
        <v>37</v>
      </c>
      <c r="I282" s="2" t="s">
        <v>38</v>
      </c>
      <c r="J282" s="2">
        <v>0</v>
      </c>
    </row>
    <row r="283" spans="1:10">
      <c r="A283" s="2" t="s">
        <v>7</v>
      </c>
      <c r="B283" s="2" t="s">
        <v>364</v>
      </c>
      <c r="C283" s="2" t="s">
        <v>361</v>
      </c>
      <c r="D283" s="2" t="s">
        <v>1069</v>
      </c>
      <c r="E283" s="2">
        <v>100</v>
      </c>
      <c r="F283" s="2" t="s">
        <v>768</v>
      </c>
      <c r="G283" s="2" t="s">
        <v>29</v>
      </c>
      <c r="H283" s="2" t="s">
        <v>37</v>
      </c>
      <c r="I283" s="2" t="s">
        <v>38</v>
      </c>
      <c r="J283" s="2">
        <v>0</v>
      </c>
    </row>
    <row r="284" spans="1:10">
      <c r="A284" s="2" t="s">
        <v>6</v>
      </c>
      <c r="B284" s="2" t="s">
        <v>387</v>
      </c>
      <c r="C284" s="2" t="s">
        <v>361</v>
      </c>
      <c r="D284" s="2" t="s">
        <v>1069</v>
      </c>
      <c r="E284" s="2">
        <v>100</v>
      </c>
      <c r="F284" s="2" t="s">
        <v>768</v>
      </c>
      <c r="G284" s="2" t="s">
        <v>29</v>
      </c>
      <c r="H284" s="2" t="s">
        <v>37</v>
      </c>
      <c r="I284" s="2" t="s">
        <v>38</v>
      </c>
      <c r="J284" s="2">
        <v>0</v>
      </c>
    </row>
    <row r="285" spans="1:10">
      <c r="A285" s="2" t="s">
        <v>3</v>
      </c>
      <c r="B285" s="2" t="s">
        <v>365</v>
      </c>
      <c r="C285" s="2" t="s">
        <v>361</v>
      </c>
      <c r="D285" s="2" t="s">
        <v>1069</v>
      </c>
      <c r="E285" s="2">
        <v>100</v>
      </c>
      <c r="F285" s="2" t="s">
        <v>768</v>
      </c>
      <c r="G285" s="2" t="s">
        <v>29</v>
      </c>
      <c r="H285" s="2" t="s">
        <v>37</v>
      </c>
      <c r="I285" s="2" t="s">
        <v>38</v>
      </c>
      <c r="J285" s="2">
        <v>0</v>
      </c>
    </row>
    <row r="286" spans="1:10">
      <c r="A286" s="2" t="s">
        <v>2</v>
      </c>
      <c r="B286" s="2" t="s">
        <v>374</v>
      </c>
      <c r="C286" s="2" t="s">
        <v>361</v>
      </c>
      <c r="D286" s="2" t="s">
        <v>1069</v>
      </c>
      <c r="E286" s="2">
        <v>100</v>
      </c>
      <c r="F286" s="2" t="s">
        <v>768</v>
      </c>
      <c r="G286" s="2" t="s">
        <v>29</v>
      </c>
      <c r="H286" s="2" t="s">
        <v>37</v>
      </c>
      <c r="I286" s="2" t="s">
        <v>38</v>
      </c>
      <c r="J286" s="2">
        <v>0</v>
      </c>
    </row>
    <row r="287" spans="1:10">
      <c r="A287" s="2" t="s">
        <v>1</v>
      </c>
      <c r="B287" s="2" t="s">
        <v>366</v>
      </c>
      <c r="C287" s="2" t="s">
        <v>361</v>
      </c>
      <c r="D287" s="2" t="s">
        <v>1069</v>
      </c>
      <c r="E287" s="2">
        <v>100</v>
      </c>
      <c r="F287" s="2" t="s">
        <v>768</v>
      </c>
      <c r="G287" s="2" t="s">
        <v>29</v>
      </c>
      <c r="H287" s="2" t="s">
        <v>37</v>
      </c>
      <c r="I287" s="2" t="s">
        <v>38</v>
      </c>
      <c r="J287" s="2">
        <v>0</v>
      </c>
    </row>
    <row r="288" spans="1:10">
      <c r="A288" s="2" t="s">
        <v>26</v>
      </c>
      <c r="B288" s="2" t="s">
        <v>370</v>
      </c>
      <c r="C288" s="2" t="s">
        <v>361</v>
      </c>
      <c r="D288" s="2" t="s">
        <v>1069</v>
      </c>
      <c r="E288" s="2">
        <v>100</v>
      </c>
      <c r="F288" s="2" t="s">
        <v>768</v>
      </c>
      <c r="G288" s="2" t="s">
        <v>28</v>
      </c>
      <c r="H288" s="2" t="s">
        <v>37</v>
      </c>
      <c r="I288" s="2" t="s">
        <v>38</v>
      </c>
      <c r="J288" s="2">
        <v>0</v>
      </c>
    </row>
    <row r="289" spans="1:10">
      <c r="A289" s="2" t="s">
        <v>25</v>
      </c>
      <c r="B289" s="2" t="s">
        <v>386</v>
      </c>
      <c r="C289" s="2" t="s">
        <v>361</v>
      </c>
      <c r="D289" s="2" t="s">
        <v>1069</v>
      </c>
      <c r="E289" s="2">
        <v>100</v>
      </c>
      <c r="F289" s="2" t="s">
        <v>768</v>
      </c>
      <c r="G289" s="2" t="s">
        <v>28</v>
      </c>
      <c r="H289" s="2" t="s">
        <v>37</v>
      </c>
      <c r="I289" s="2" t="s">
        <v>38</v>
      </c>
      <c r="J289" s="2">
        <v>0</v>
      </c>
    </row>
    <row r="290" spans="1:10">
      <c r="A290" s="2" t="s">
        <v>24</v>
      </c>
      <c r="B290" s="2" t="s">
        <v>381</v>
      </c>
      <c r="C290" s="2" t="s">
        <v>361</v>
      </c>
      <c r="D290" s="2" t="s">
        <v>1069</v>
      </c>
      <c r="E290" s="2">
        <v>100</v>
      </c>
      <c r="F290" s="2" t="s">
        <v>768</v>
      </c>
      <c r="G290" s="2" t="s">
        <v>28</v>
      </c>
      <c r="H290" s="2" t="s">
        <v>37</v>
      </c>
      <c r="I290" s="2" t="s">
        <v>38</v>
      </c>
      <c r="J290" s="2">
        <v>0</v>
      </c>
    </row>
    <row r="291" spans="1:10">
      <c r="A291" s="2" t="s">
        <v>23</v>
      </c>
      <c r="B291" s="2" t="s">
        <v>388</v>
      </c>
      <c r="C291" s="2" t="s">
        <v>361</v>
      </c>
      <c r="D291" s="2" t="s">
        <v>1069</v>
      </c>
      <c r="E291" s="2">
        <v>100</v>
      </c>
      <c r="F291" s="2" t="s">
        <v>768</v>
      </c>
      <c r="G291" s="2" t="s">
        <v>28</v>
      </c>
      <c r="H291" s="2" t="s">
        <v>37</v>
      </c>
      <c r="I291" s="2" t="s">
        <v>38</v>
      </c>
      <c r="J291" s="2">
        <v>0</v>
      </c>
    </row>
    <row r="292" spans="1:10">
      <c r="A292" s="2" t="s">
        <v>21</v>
      </c>
      <c r="B292" s="2" t="s">
        <v>373</v>
      </c>
      <c r="C292" s="2" t="s">
        <v>361</v>
      </c>
      <c r="D292" s="2" t="s">
        <v>1069</v>
      </c>
      <c r="E292" s="2">
        <v>100</v>
      </c>
      <c r="F292" s="2" t="s">
        <v>768</v>
      </c>
      <c r="G292" s="2" t="s">
        <v>28</v>
      </c>
      <c r="H292" s="2" t="s">
        <v>37</v>
      </c>
      <c r="I292" s="2" t="s">
        <v>38</v>
      </c>
      <c r="J292" s="2">
        <v>0</v>
      </c>
    </row>
    <row r="293" spans="1:10">
      <c r="A293" s="2" t="s">
        <v>20</v>
      </c>
      <c r="B293" s="2" t="s">
        <v>379</v>
      </c>
      <c r="C293" s="2" t="s">
        <v>361</v>
      </c>
      <c r="D293" s="2" t="s">
        <v>1069</v>
      </c>
      <c r="E293" s="2">
        <v>100</v>
      </c>
      <c r="F293" s="2" t="s">
        <v>768</v>
      </c>
      <c r="G293" s="2" t="s">
        <v>28</v>
      </c>
      <c r="H293" s="2" t="s">
        <v>37</v>
      </c>
      <c r="I293" s="2" t="s">
        <v>38</v>
      </c>
      <c r="J293" s="2">
        <v>0</v>
      </c>
    </row>
    <row r="294" spans="1:10">
      <c r="A294" s="2" t="s">
        <v>19</v>
      </c>
      <c r="B294" s="2" t="s">
        <v>375</v>
      </c>
      <c r="C294" s="2" t="s">
        <v>361</v>
      </c>
      <c r="D294" s="2" t="s">
        <v>1069</v>
      </c>
      <c r="E294" s="2">
        <v>100</v>
      </c>
      <c r="F294" s="2" t="s">
        <v>768</v>
      </c>
      <c r="G294" s="2" t="s">
        <v>28</v>
      </c>
      <c r="H294" s="2" t="s">
        <v>37</v>
      </c>
      <c r="I294" s="2" t="s">
        <v>38</v>
      </c>
      <c r="J294" s="2">
        <v>0</v>
      </c>
    </row>
    <row r="295" spans="1:10">
      <c r="A295" s="2" t="s">
        <v>18</v>
      </c>
      <c r="B295" s="2" t="s">
        <v>369</v>
      </c>
      <c r="C295" s="2" t="s">
        <v>361</v>
      </c>
      <c r="D295" s="2" t="s">
        <v>1069</v>
      </c>
      <c r="E295" s="2">
        <v>100</v>
      </c>
      <c r="F295" s="2" t="s">
        <v>768</v>
      </c>
      <c r="G295" s="2" t="s">
        <v>28</v>
      </c>
      <c r="H295" s="2" t="s">
        <v>37</v>
      </c>
      <c r="I295" s="2" t="s">
        <v>38</v>
      </c>
      <c r="J295" s="2">
        <v>0</v>
      </c>
    </row>
    <row r="296" spans="1:10">
      <c r="A296" s="2" t="s">
        <v>17</v>
      </c>
      <c r="B296" s="2" t="s">
        <v>372</v>
      </c>
      <c r="C296" s="2" t="s">
        <v>361</v>
      </c>
      <c r="D296" s="2" t="s">
        <v>1069</v>
      </c>
      <c r="E296" s="2">
        <v>100</v>
      </c>
      <c r="F296" s="2" t="s">
        <v>768</v>
      </c>
      <c r="G296" s="2" t="s">
        <v>28</v>
      </c>
      <c r="H296" s="2" t="s">
        <v>37</v>
      </c>
      <c r="I296" s="2" t="s">
        <v>38</v>
      </c>
      <c r="J296" s="2">
        <v>0</v>
      </c>
    </row>
    <row r="297" spans="1:10">
      <c r="A297" s="2" t="s">
        <v>16</v>
      </c>
      <c r="B297" s="2" t="s">
        <v>384</v>
      </c>
      <c r="C297" s="2" t="s">
        <v>361</v>
      </c>
      <c r="D297" s="2" t="s">
        <v>1069</v>
      </c>
      <c r="E297" s="2">
        <v>100</v>
      </c>
      <c r="F297" s="2" t="s">
        <v>768</v>
      </c>
      <c r="G297" s="2" t="s">
        <v>28</v>
      </c>
      <c r="H297" s="2" t="s">
        <v>37</v>
      </c>
      <c r="I297" s="2" t="s">
        <v>38</v>
      </c>
      <c r="J297" s="2">
        <v>0</v>
      </c>
    </row>
    <row r="298" spans="1:10">
      <c r="A298" s="2" t="s">
        <v>14</v>
      </c>
      <c r="B298" s="2" t="s">
        <v>367</v>
      </c>
      <c r="C298" s="2" t="s">
        <v>361</v>
      </c>
      <c r="D298" s="2" t="s">
        <v>1069</v>
      </c>
      <c r="E298" s="2">
        <v>100</v>
      </c>
      <c r="F298" s="2" t="s">
        <v>768</v>
      </c>
      <c r="G298" s="2" t="s">
        <v>28</v>
      </c>
      <c r="H298" s="2" t="s">
        <v>37</v>
      </c>
      <c r="I298" s="2" t="s">
        <v>38</v>
      </c>
      <c r="J298" s="2">
        <v>0</v>
      </c>
    </row>
    <row r="299" spans="1:10">
      <c r="A299" s="2" t="s">
        <v>13</v>
      </c>
      <c r="B299" s="2" t="s">
        <v>380</v>
      </c>
      <c r="C299" s="2" t="s">
        <v>361</v>
      </c>
      <c r="D299" s="2" t="s">
        <v>1069</v>
      </c>
      <c r="E299" s="2">
        <v>100</v>
      </c>
      <c r="F299" s="2" t="s">
        <v>768</v>
      </c>
      <c r="G299" s="2" t="s">
        <v>28</v>
      </c>
      <c r="H299" s="2" t="s">
        <v>37</v>
      </c>
      <c r="I299" s="2" t="s">
        <v>38</v>
      </c>
      <c r="J299" s="2">
        <v>0</v>
      </c>
    </row>
    <row r="300" spans="1:10">
      <c r="A300" s="2" t="s">
        <v>12</v>
      </c>
      <c r="B300" s="2" t="s">
        <v>378</v>
      </c>
      <c r="C300" s="2" t="s">
        <v>361</v>
      </c>
      <c r="D300" s="2" t="s">
        <v>1069</v>
      </c>
      <c r="E300" s="2">
        <v>100</v>
      </c>
      <c r="F300" s="2" t="s">
        <v>768</v>
      </c>
      <c r="G300" s="2" t="s">
        <v>28</v>
      </c>
      <c r="H300" s="2" t="s">
        <v>37</v>
      </c>
      <c r="I300" s="2" t="s">
        <v>38</v>
      </c>
      <c r="J300" s="2">
        <v>0</v>
      </c>
    </row>
    <row r="301" spans="1:10">
      <c r="A301" s="2" t="s">
        <v>11</v>
      </c>
      <c r="B301" s="2" t="s">
        <v>377</v>
      </c>
      <c r="C301" s="2" t="s">
        <v>361</v>
      </c>
      <c r="D301" s="2" t="s">
        <v>1069</v>
      </c>
      <c r="E301" s="2">
        <v>100</v>
      </c>
      <c r="F301" s="2" t="s">
        <v>768</v>
      </c>
      <c r="G301" s="2" t="s">
        <v>28</v>
      </c>
      <c r="H301" s="2" t="s">
        <v>37</v>
      </c>
      <c r="I301" s="2" t="s">
        <v>38</v>
      </c>
      <c r="J301" s="2">
        <v>0</v>
      </c>
    </row>
    <row r="302" spans="1:10">
      <c r="A302" s="2" t="s">
        <v>10</v>
      </c>
      <c r="B302" s="2" t="s">
        <v>385</v>
      </c>
      <c r="C302" s="2" t="s">
        <v>361</v>
      </c>
      <c r="D302" s="2" t="s">
        <v>1069</v>
      </c>
      <c r="E302" s="2">
        <v>100</v>
      </c>
      <c r="F302" s="2" t="s">
        <v>768</v>
      </c>
      <c r="G302" s="2" t="s">
        <v>28</v>
      </c>
      <c r="H302" s="2" t="s">
        <v>37</v>
      </c>
      <c r="I302" s="2" t="s">
        <v>38</v>
      </c>
      <c r="J302" s="2">
        <v>0</v>
      </c>
    </row>
    <row r="303" spans="1:10">
      <c r="A303" s="2" t="s">
        <v>9</v>
      </c>
      <c r="B303" s="2" t="s">
        <v>371</v>
      </c>
      <c r="C303" s="2" t="s">
        <v>361</v>
      </c>
      <c r="D303" s="2" t="s">
        <v>1069</v>
      </c>
      <c r="E303" s="2">
        <v>100</v>
      </c>
      <c r="F303" s="2" t="s">
        <v>768</v>
      </c>
      <c r="G303" s="2" t="s">
        <v>28</v>
      </c>
      <c r="H303" s="2" t="s">
        <v>37</v>
      </c>
      <c r="I303" s="2" t="s">
        <v>38</v>
      </c>
      <c r="J303" s="2">
        <v>0</v>
      </c>
    </row>
    <row r="304" spans="1:10">
      <c r="A304" s="2" t="s">
        <v>8</v>
      </c>
      <c r="B304" s="2" t="s">
        <v>376</v>
      </c>
      <c r="C304" s="2" t="s">
        <v>361</v>
      </c>
      <c r="D304" s="2" t="s">
        <v>1069</v>
      </c>
      <c r="E304" s="2">
        <v>100</v>
      </c>
      <c r="F304" s="2" t="s">
        <v>768</v>
      </c>
      <c r="G304" s="2" t="s">
        <v>28</v>
      </c>
      <c r="H304" s="2" t="s">
        <v>37</v>
      </c>
      <c r="I304" s="2" t="s">
        <v>38</v>
      </c>
      <c r="J304" s="2">
        <v>0</v>
      </c>
    </row>
    <row r="305" spans="1:10">
      <c r="A305" s="2" t="s">
        <v>7</v>
      </c>
      <c r="B305" s="2" t="s">
        <v>364</v>
      </c>
      <c r="C305" s="2" t="s">
        <v>361</v>
      </c>
      <c r="D305" s="2" t="s">
        <v>1069</v>
      </c>
      <c r="E305" s="2">
        <v>100</v>
      </c>
      <c r="F305" s="2" t="s">
        <v>768</v>
      </c>
      <c r="G305" s="2" t="s">
        <v>28</v>
      </c>
      <c r="H305" s="2" t="s">
        <v>37</v>
      </c>
      <c r="I305" s="2" t="s">
        <v>38</v>
      </c>
      <c r="J305" s="2">
        <v>0</v>
      </c>
    </row>
    <row r="306" spans="1:10">
      <c r="A306" s="2" t="s">
        <v>6</v>
      </c>
      <c r="B306" s="2" t="s">
        <v>387</v>
      </c>
      <c r="C306" s="2" t="s">
        <v>361</v>
      </c>
      <c r="D306" s="2" t="s">
        <v>1069</v>
      </c>
      <c r="E306" s="2">
        <v>100</v>
      </c>
      <c r="F306" s="2" t="s">
        <v>768</v>
      </c>
      <c r="G306" s="2" t="s">
        <v>28</v>
      </c>
      <c r="H306" s="2" t="s">
        <v>37</v>
      </c>
      <c r="I306" s="2" t="s">
        <v>38</v>
      </c>
      <c r="J306" s="2">
        <v>0</v>
      </c>
    </row>
    <row r="307" spans="1:10">
      <c r="A307" s="2" t="s">
        <v>3</v>
      </c>
      <c r="B307" s="2" t="s">
        <v>365</v>
      </c>
      <c r="C307" s="2" t="s">
        <v>361</v>
      </c>
      <c r="D307" s="2" t="s">
        <v>1069</v>
      </c>
      <c r="E307" s="2">
        <v>100</v>
      </c>
      <c r="F307" s="2" t="s">
        <v>768</v>
      </c>
      <c r="G307" s="2" t="s">
        <v>28</v>
      </c>
      <c r="H307" s="2" t="s">
        <v>37</v>
      </c>
      <c r="I307" s="2" t="s">
        <v>38</v>
      </c>
      <c r="J307" s="2">
        <v>0</v>
      </c>
    </row>
    <row r="308" spans="1:10">
      <c r="A308" s="2" t="s">
        <v>2</v>
      </c>
      <c r="B308" s="2" t="s">
        <v>374</v>
      </c>
      <c r="C308" s="2" t="s">
        <v>361</v>
      </c>
      <c r="D308" s="2" t="s">
        <v>1069</v>
      </c>
      <c r="E308" s="2">
        <v>100</v>
      </c>
      <c r="F308" s="2" t="s">
        <v>768</v>
      </c>
      <c r="G308" s="2" t="s">
        <v>28</v>
      </c>
      <c r="H308" s="2" t="s">
        <v>37</v>
      </c>
      <c r="I308" s="2" t="s">
        <v>38</v>
      </c>
      <c r="J308" s="2">
        <v>0</v>
      </c>
    </row>
    <row r="309" spans="1:10">
      <c r="A309" s="2" t="s">
        <v>1</v>
      </c>
      <c r="B309" s="2" t="s">
        <v>366</v>
      </c>
      <c r="C309" s="2" t="s">
        <v>361</v>
      </c>
      <c r="D309" s="2" t="s">
        <v>1069</v>
      </c>
      <c r="E309" s="2">
        <v>100</v>
      </c>
      <c r="F309" s="2" t="s">
        <v>768</v>
      </c>
      <c r="G309" s="2" t="s">
        <v>28</v>
      </c>
      <c r="H309" s="2" t="s">
        <v>37</v>
      </c>
      <c r="I309" s="2" t="s">
        <v>38</v>
      </c>
      <c r="J309" s="2">
        <v>0</v>
      </c>
    </row>
    <row r="310" spans="1:10">
      <c r="A310" s="2" t="s">
        <v>26</v>
      </c>
      <c r="B310" s="2" t="s">
        <v>370</v>
      </c>
      <c r="C310" s="2" t="s">
        <v>361</v>
      </c>
      <c r="D310" s="2" t="s">
        <v>1069</v>
      </c>
      <c r="E310" s="2">
        <v>100</v>
      </c>
      <c r="F310" s="2" t="s">
        <v>768</v>
      </c>
      <c r="G310" s="2" t="s">
        <v>720</v>
      </c>
      <c r="H310" s="2" t="s">
        <v>37</v>
      </c>
      <c r="I310" s="2" t="s">
        <v>38</v>
      </c>
      <c r="J310" s="2">
        <v>0</v>
      </c>
    </row>
    <row r="311" spans="1:10">
      <c r="A311" s="2" t="s">
        <v>25</v>
      </c>
      <c r="B311" s="2" t="s">
        <v>386</v>
      </c>
      <c r="C311" s="2" t="s">
        <v>361</v>
      </c>
      <c r="D311" s="2" t="s">
        <v>1069</v>
      </c>
      <c r="E311" s="2">
        <v>100</v>
      </c>
      <c r="F311" s="2" t="s">
        <v>768</v>
      </c>
      <c r="G311" s="2" t="s">
        <v>720</v>
      </c>
      <c r="H311" s="2" t="s">
        <v>37</v>
      </c>
      <c r="I311" s="2" t="s">
        <v>38</v>
      </c>
      <c r="J311" s="2">
        <v>0</v>
      </c>
    </row>
    <row r="312" spans="1:10">
      <c r="A312" s="2" t="s">
        <v>24</v>
      </c>
      <c r="B312" s="2" t="s">
        <v>381</v>
      </c>
      <c r="C312" s="2" t="s">
        <v>361</v>
      </c>
      <c r="D312" s="2" t="s">
        <v>1069</v>
      </c>
      <c r="E312" s="2">
        <v>100</v>
      </c>
      <c r="F312" s="2" t="s">
        <v>768</v>
      </c>
      <c r="G312" s="2" t="s">
        <v>720</v>
      </c>
      <c r="H312" s="2" t="s">
        <v>37</v>
      </c>
      <c r="I312" s="2" t="s">
        <v>38</v>
      </c>
      <c r="J312" s="2">
        <v>0</v>
      </c>
    </row>
    <row r="313" spans="1:10">
      <c r="A313" s="2" t="s">
        <v>23</v>
      </c>
      <c r="B313" s="2" t="s">
        <v>388</v>
      </c>
      <c r="C313" s="2" t="s">
        <v>361</v>
      </c>
      <c r="D313" s="2" t="s">
        <v>1069</v>
      </c>
      <c r="E313" s="2">
        <v>100</v>
      </c>
      <c r="F313" s="2" t="s">
        <v>768</v>
      </c>
      <c r="G313" s="2" t="s">
        <v>720</v>
      </c>
      <c r="H313" s="2" t="s">
        <v>37</v>
      </c>
      <c r="I313" s="2" t="s">
        <v>38</v>
      </c>
      <c r="J313" s="2">
        <v>0</v>
      </c>
    </row>
    <row r="314" spans="1:10">
      <c r="A314" s="2" t="s">
        <v>21</v>
      </c>
      <c r="B314" s="2" t="s">
        <v>373</v>
      </c>
      <c r="C314" s="2" t="s">
        <v>361</v>
      </c>
      <c r="D314" s="2" t="s">
        <v>1069</v>
      </c>
      <c r="E314" s="2">
        <v>100</v>
      </c>
      <c r="F314" s="2" t="s">
        <v>768</v>
      </c>
      <c r="G314" s="2" t="s">
        <v>720</v>
      </c>
      <c r="H314" s="2" t="s">
        <v>37</v>
      </c>
      <c r="I314" s="2" t="s">
        <v>38</v>
      </c>
      <c r="J314" s="2">
        <v>0</v>
      </c>
    </row>
    <row r="315" spans="1:10">
      <c r="A315" s="2" t="s">
        <v>20</v>
      </c>
      <c r="B315" s="2" t="s">
        <v>379</v>
      </c>
      <c r="C315" s="2" t="s">
        <v>361</v>
      </c>
      <c r="D315" s="2" t="s">
        <v>1069</v>
      </c>
      <c r="E315" s="2">
        <v>100</v>
      </c>
      <c r="F315" s="2" t="s">
        <v>768</v>
      </c>
      <c r="G315" s="2" t="s">
        <v>720</v>
      </c>
      <c r="H315" s="2" t="s">
        <v>37</v>
      </c>
      <c r="I315" s="2" t="s">
        <v>38</v>
      </c>
      <c r="J315" s="2">
        <v>0</v>
      </c>
    </row>
    <row r="316" spans="1:10">
      <c r="A316" s="2" t="s">
        <v>19</v>
      </c>
      <c r="B316" s="2" t="s">
        <v>375</v>
      </c>
      <c r="C316" s="2" t="s">
        <v>361</v>
      </c>
      <c r="D316" s="2" t="s">
        <v>1069</v>
      </c>
      <c r="E316" s="2">
        <v>100</v>
      </c>
      <c r="F316" s="2" t="s">
        <v>768</v>
      </c>
      <c r="G316" s="2" t="s">
        <v>720</v>
      </c>
      <c r="H316" s="2" t="s">
        <v>37</v>
      </c>
      <c r="I316" s="2" t="s">
        <v>38</v>
      </c>
      <c r="J316" s="2">
        <v>0</v>
      </c>
    </row>
    <row r="317" spans="1:10">
      <c r="A317" s="2" t="s">
        <v>18</v>
      </c>
      <c r="B317" s="2" t="s">
        <v>369</v>
      </c>
      <c r="C317" s="2" t="s">
        <v>361</v>
      </c>
      <c r="D317" s="2" t="s">
        <v>1069</v>
      </c>
      <c r="E317" s="2">
        <v>100</v>
      </c>
      <c r="F317" s="2" t="s">
        <v>768</v>
      </c>
      <c r="G317" s="2" t="s">
        <v>720</v>
      </c>
      <c r="H317" s="2" t="s">
        <v>37</v>
      </c>
      <c r="I317" s="2" t="s">
        <v>38</v>
      </c>
      <c r="J317" s="2">
        <v>0</v>
      </c>
    </row>
    <row r="318" spans="1:10">
      <c r="A318" s="2" t="s">
        <v>17</v>
      </c>
      <c r="B318" s="2" t="s">
        <v>372</v>
      </c>
      <c r="C318" s="2" t="s">
        <v>361</v>
      </c>
      <c r="D318" s="2" t="s">
        <v>1069</v>
      </c>
      <c r="E318" s="2">
        <v>100</v>
      </c>
      <c r="F318" s="2" t="s">
        <v>768</v>
      </c>
      <c r="G318" s="2" t="s">
        <v>720</v>
      </c>
      <c r="H318" s="2" t="s">
        <v>37</v>
      </c>
      <c r="I318" s="2" t="s">
        <v>38</v>
      </c>
      <c r="J318" s="2">
        <v>0</v>
      </c>
    </row>
    <row r="319" spans="1:10">
      <c r="A319" s="2" t="s">
        <v>16</v>
      </c>
      <c r="B319" s="2" t="s">
        <v>384</v>
      </c>
      <c r="C319" s="2" t="s">
        <v>361</v>
      </c>
      <c r="D319" s="2" t="s">
        <v>1069</v>
      </c>
      <c r="E319" s="2">
        <v>100</v>
      </c>
      <c r="F319" s="2" t="s">
        <v>768</v>
      </c>
      <c r="G319" s="2" t="s">
        <v>720</v>
      </c>
      <c r="H319" s="2" t="s">
        <v>37</v>
      </c>
      <c r="I319" s="2" t="s">
        <v>38</v>
      </c>
      <c r="J319" s="2">
        <v>0</v>
      </c>
    </row>
    <row r="320" spans="1:10">
      <c r="A320" s="2" t="s">
        <v>14</v>
      </c>
      <c r="B320" s="2" t="s">
        <v>367</v>
      </c>
      <c r="C320" s="2" t="s">
        <v>361</v>
      </c>
      <c r="D320" s="2" t="s">
        <v>1069</v>
      </c>
      <c r="E320" s="2">
        <v>100</v>
      </c>
      <c r="F320" s="2" t="s">
        <v>768</v>
      </c>
      <c r="G320" s="2" t="s">
        <v>720</v>
      </c>
      <c r="H320" s="2" t="s">
        <v>37</v>
      </c>
      <c r="I320" s="2" t="s">
        <v>38</v>
      </c>
      <c r="J320" s="2">
        <v>0</v>
      </c>
    </row>
    <row r="321" spans="1:10">
      <c r="A321" s="2" t="s">
        <v>13</v>
      </c>
      <c r="B321" s="2" t="s">
        <v>380</v>
      </c>
      <c r="C321" s="2" t="s">
        <v>361</v>
      </c>
      <c r="D321" s="2" t="s">
        <v>1069</v>
      </c>
      <c r="E321" s="2">
        <v>100</v>
      </c>
      <c r="F321" s="2" t="s">
        <v>768</v>
      </c>
      <c r="G321" s="2" t="s">
        <v>720</v>
      </c>
      <c r="H321" s="2" t="s">
        <v>37</v>
      </c>
      <c r="I321" s="2" t="s">
        <v>38</v>
      </c>
      <c r="J321" s="2">
        <v>0</v>
      </c>
    </row>
    <row r="322" spans="1:10">
      <c r="A322" s="2" t="s">
        <v>12</v>
      </c>
      <c r="B322" s="2" t="s">
        <v>378</v>
      </c>
      <c r="C322" s="2" t="s">
        <v>361</v>
      </c>
      <c r="D322" s="2" t="s">
        <v>1069</v>
      </c>
      <c r="E322" s="2">
        <v>100</v>
      </c>
      <c r="F322" s="2" t="s">
        <v>768</v>
      </c>
      <c r="G322" s="2" t="s">
        <v>720</v>
      </c>
      <c r="H322" s="2" t="s">
        <v>37</v>
      </c>
      <c r="I322" s="2" t="s">
        <v>38</v>
      </c>
      <c r="J322" s="2">
        <v>0</v>
      </c>
    </row>
    <row r="323" spans="1:10">
      <c r="A323" s="2" t="s">
        <v>11</v>
      </c>
      <c r="B323" s="2" t="s">
        <v>377</v>
      </c>
      <c r="C323" s="2" t="s">
        <v>361</v>
      </c>
      <c r="D323" s="2" t="s">
        <v>1069</v>
      </c>
      <c r="E323" s="2">
        <v>100</v>
      </c>
      <c r="F323" s="2" t="s">
        <v>768</v>
      </c>
      <c r="G323" s="2" t="s">
        <v>720</v>
      </c>
      <c r="H323" s="2" t="s">
        <v>37</v>
      </c>
      <c r="I323" s="2" t="s">
        <v>38</v>
      </c>
      <c r="J323" s="2">
        <v>0</v>
      </c>
    </row>
    <row r="324" spans="1:10">
      <c r="A324" s="2" t="s">
        <v>10</v>
      </c>
      <c r="B324" s="2" t="s">
        <v>385</v>
      </c>
      <c r="C324" s="2" t="s">
        <v>361</v>
      </c>
      <c r="D324" s="2" t="s">
        <v>1069</v>
      </c>
      <c r="E324" s="2">
        <v>100</v>
      </c>
      <c r="F324" s="2" t="s">
        <v>768</v>
      </c>
      <c r="G324" s="2" t="s">
        <v>720</v>
      </c>
      <c r="H324" s="2" t="s">
        <v>37</v>
      </c>
      <c r="I324" s="2" t="s">
        <v>38</v>
      </c>
      <c r="J324" s="2">
        <v>0</v>
      </c>
    </row>
    <row r="325" spans="1:10">
      <c r="A325" s="2" t="s">
        <v>9</v>
      </c>
      <c r="B325" s="2" t="s">
        <v>371</v>
      </c>
      <c r="C325" s="2" t="s">
        <v>361</v>
      </c>
      <c r="D325" s="2" t="s">
        <v>1069</v>
      </c>
      <c r="E325" s="2">
        <v>100</v>
      </c>
      <c r="F325" s="2" t="s">
        <v>768</v>
      </c>
      <c r="G325" s="2" t="s">
        <v>720</v>
      </c>
      <c r="H325" s="2" t="s">
        <v>37</v>
      </c>
      <c r="I325" s="2" t="s">
        <v>38</v>
      </c>
      <c r="J325" s="2">
        <v>0</v>
      </c>
    </row>
    <row r="326" spans="1:10">
      <c r="A326" s="2" t="s">
        <v>8</v>
      </c>
      <c r="B326" s="2" t="s">
        <v>376</v>
      </c>
      <c r="C326" s="2" t="s">
        <v>361</v>
      </c>
      <c r="D326" s="2" t="s">
        <v>1069</v>
      </c>
      <c r="E326" s="2">
        <v>100</v>
      </c>
      <c r="F326" s="2" t="s">
        <v>768</v>
      </c>
      <c r="G326" s="2" t="s">
        <v>720</v>
      </c>
      <c r="H326" s="2" t="s">
        <v>37</v>
      </c>
      <c r="I326" s="2" t="s">
        <v>38</v>
      </c>
      <c r="J326" s="2">
        <v>0</v>
      </c>
    </row>
    <row r="327" spans="1:10">
      <c r="A327" s="2" t="s">
        <v>7</v>
      </c>
      <c r="B327" s="2" t="s">
        <v>364</v>
      </c>
      <c r="C327" s="2" t="s">
        <v>361</v>
      </c>
      <c r="D327" s="2" t="s">
        <v>1069</v>
      </c>
      <c r="E327" s="2">
        <v>100</v>
      </c>
      <c r="F327" s="2" t="s">
        <v>768</v>
      </c>
      <c r="G327" s="2" t="s">
        <v>720</v>
      </c>
      <c r="H327" s="2" t="s">
        <v>37</v>
      </c>
      <c r="I327" s="2" t="s">
        <v>38</v>
      </c>
      <c r="J327" s="2">
        <v>0</v>
      </c>
    </row>
    <row r="328" spans="1:10">
      <c r="A328" s="2" t="s">
        <v>6</v>
      </c>
      <c r="B328" s="2" t="s">
        <v>387</v>
      </c>
      <c r="C328" s="2" t="s">
        <v>361</v>
      </c>
      <c r="D328" s="2" t="s">
        <v>1069</v>
      </c>
      <c r="E328" s="2">
        <v>100</v>
      </c>
      <c r="F328" s="2" t="s">
        <v>768</v>
      </c>
      <c r="G328" s="2" t="s">
        <v>720</v>
      </c>
      <c r="H328" s="2" t="s">
        <v>37</v>
      </c>
      <c r="I328" s="2" t="s">
        <v>38</v>
      </c>
      <c r="J328" s="2">
        <v>0</v>
      </c>
    </row>
    <row r="329" spans="1:10">
      <c r="A329" s="2" t="s">
        <v>3</v>
      </c>
      <c r="B329" s="2" t="s">
        <v>365</v>
      </c>
      <c r="C329" s="2" t="s">
        <v>361</v>
      </c>
      <c r="D329" s="2" t="s">
        <v>1069</v>
      </c>
      <c r="E329" s="2">
        <v>100</v>
      </c>
      <c r="F329" s="2" t="s">
        <v>768</v>
      </c>
      <c r="G329" s="2" t="s">
        <v>720</v>
      </c>
      <c r="H329" s="2" t="s">
        <v>37</v>
      </c>
      <c r="I329" s="2" t="s">
        <v>38</v>
      </c>
      <c r="J329" s="2">
        <v>0</v>
      </c>
    </row>
    <row r="330" spans="1:10">
      <c r="A330" s="2" t="s">
        <v>2</v>
      </c>
      <c r="B330" s="2" t="s">
        <v>374</v>
      </c>
      <c r="C330" s="2" t="s">
        <v>361</v>
      </c>
      <c r="D330" s="2" t="s">
        <v>1069</v>
      </c>
      <c r="E330" s="2">
        <v>100</v>
      </c>
      <c r="F330" s="2" t="s">
        <v>768</v>
      </c>
      <c r="G330" s="2" t="s">
        <v>720</v>
      </c>
      <c r="H330" s="2" t="s">
        <v>37</v>
      </c>
      <c r="I330" s="2" t="s">
        <v>38</v>
      </c>
      <c r="J330" s="2">
        <v>0</v>
      </c>
    </row>
    <row r="331" spans="1:10">
      <c r="A331" s="2" t="s">
        <v>1</v>
      </c>
      <c r="B331" s="2" t="s">
        <v>366</v>
      </c>
      <c r="C331" s="2" t="s">
        <v>361</v>
      </c>
      <c r="D331" s="2" t="s">
        <v>1069</v>
      </c>
      <c r="E331" s="2">
        <v>100</v>
      </c>
      <c r="F331" s="2" t="s">
        <v>768</v>
      </c>
      <c r="G331" s="2" t="s">
        <v>720</v>
      </c>
      <c r="H331" s="2" t="s">
        <v>37</v>
      </c>
      <c r="I331" s="2" t="s">
        <v>38</v>
      </c>
      <c r="J331" s="2">
        <v>0</v>
      </c>
    </row>
    <row r="332" spans="1:10">
      <c r="A332" s="2" t="s">
        <v>26</v>
      </c>
      <c r="B332" s="2" t="s">
        <v>370</v>
      </c>
      <c r="C332" s="2" t="s">
        <v>361</v>
      </c>
      <c r="D332" s="2" t="s">
        <v>1069</v>
      </c>
      <c r="E332" s="2">
        <v>100</v>
      </c>
      <c r="F332" s="2" t="s">
        <v>768</v>
      </c>
      <c r="G332" s="2" t="s">
        <v>29</v>
      </c>
      <c r="H332" s="2" t="s">
        <v>34</v>
      </c>
      <c r="I332" s="2" t="s">
        <v>31</v>
      </c>
      <c r="J332" s="2">
        <v>0</v>
      </c>
    </row>
    <row r="333" spans="1:10">
      <c r="A333" s="2" t="s">
        <v>25</v>
      </c>
      <c r="B333" s="2" t="s">
        <v>386</v>
      </c>
      <c r="C333" s="2" t="s">
        <v>361</v>
      </c>
      <c r="D333" s="2" t="s">
        <v>1069</v>
      </c>
      <c r="E333" s="2">
        <v>100</v>
      </c>
      <c r="F333" s="2" t="s">
        <v>768</v>
      </c>
      <c r="G333" s="2" t="s">
        <v>29</v>
      </c>
      <c r="H333" s="2" t="s">
        <v>34</v>
      </c>
      <c r="I333" s="2" t="s">
        <v>31</v>
      </c>
      <c r="J333" s="2">
        <v>0</v>
      </c>
    </row>
    <row r="334" spans="1:10">
      <c r="A334" s="2" t="s">
        <v>24</v>
      </c>
      <c r="B334" s="2" t="s">
        <v>381</v>
      </c>
      <c r="C334" s="2" t="s">
        <v>361</v>
      </c>
      <c r="D334" s="2" t="s">
        <v>1069</v>
      </c>
      <c r="E334" s="2">
        <v>100</v>
      </c>
      <c r="F334" s="2" t="s">
        <v>768</v>
      </c>
      <c r="G334" s="2" t="s">
        <v>29</v>
      </c>
      <c r="H334" s="2" t="s">
        <v>34</v>
      </c>
      <c r="I334" s="2" t="s">
        <v>31</v>
      </c>
      <c r="J334" s="2">
        <v>0</v>
      </c>
    </row>
    <row r="335" spans="1:10">
      <c r="A335" s="2" t="s">
        <v>23</v>
      </c>
      <c r="B335" s="2" t="s">
        <v>388</v>
      </c>
      <c r="C335" s="2" t="s">
        <v>361</v>
      </c>
      <c r="D335" s="2" t="s">
        <v>1069</v>
      </c>
      <c r="E335" s="2">
        <v>100</v>
      </c>
      <c r="F335" s="2" t="s">
        <v>768</v>
      </c>
      <c r="G335" s="2" t="s">
        <v>29</v>
      </c>
      <c r="H335" s="2" t="s">
        <v>34</v>
      </c>
      <c r="I335" s="2" t="s">
        <v>31</v>
      </c>
      <c r="J335" s="2">
        <v>0</v>
      </c>
    </row>
    <row r="336" spans="1:10">
      <c r="A336" s="2" t="s">
        <v>21</v>
      </c>
      <c r="B336" s="2" t="s">
        <v>373</v>
      </c>
      <c r="C336" s="2" t="s">
        <v>361</v>
      </c>
      <c r="D336" s="2" t="s">
        <v>1069</v>
      </c>
      <c r="E336" s="2">
        <v>100</v>
      </c>
      <c r="F336" s="2" t="s">
        <v>768</v>
      </c>
      <c r="G336" s="2" t="s">
        <v>29</v>
      </c>
      <c r="H336" s="2" t="s">
        <v>34</v>
      </c>
      <c r="I336" s="2" t="s">
        <v>31</v>
      </c>
      <c r="J336" s="2">
        <v>0</v>
      </c>
    </row>
    <row r="337" spans="1:10">
      <c r="A337" s="2" t="s">
        <v>20</v>
      </c>
      <c r="B337" s="2" t="s">
        <v>379</v>
      </c>
      <c r="C337" s="2" t="s">
        <v>361</v>
      </c>
      <c r="D337" s="2" t="s">
        <v>1069</v>
      </c>
      <c r="E337" s="2">
        <v>100</v>
      </c>
      <c r="F337" s="2" t="s">
        <v>768</v>
      </c>
      <c r="G337" s="2" t="s">
        <v>29</v>
      </c>
      <c r="H337" s="2" t="s">
        <v>34</v>
      </c>
      <c r="I337" s="2" t="s">
        <v>31</v>
      </c>
      <c r="J337" s="2">
        <v>0</v>
      </c>
    </row>
    <row r="338" spans="1:10">
      <c r="A338" s="2" t="s">
        <v>19</v>
      </c>
      <c r="B338" s="2" t="s">
        <v>375</v>
      </c>
      <c r="C338" s="2" t="s">
        <v>361</v>
      </c>
      <c r="D338" s="2" t="s">
        <v>1069</v>
      </c>
      <c r="E338" s="2">
        <v>100</v>
      </c>
      <c r="F338" s="2" t="s">
        <v>768</v>
      </c>
      <c r="G338" s="2" t="s">
        <v>29</v>
      </c>
      <c r="H338" s="2" t="s">
        <v>34</v>
      </c>
      <c r="I338" s="2" t="s">
        <v>31</v>
      </c>
      <c r="J338" s="2">
        <v>0</v>
      </c>
    </row>
    <row r="339" spans="1:10">
      <c r="A339" s="2" t="s">
        <v>18</v>
      </c>
      <c r="B339" s="2" t="s">
        <v>369</v>
      </c>
      <c r="C339" s="2" t="s">
        <v>361</v>
      </c>
      <c r="D339" s="2" t="s">
        <v>1069</v>
      </c>
      <c r="E339" s="2">
        <v>100</v>
      </c>
      <c r="F339" s="2" t="s">
        <v>768</v>
      </c>
      <c r="G339" s="2" t="s">
        <v>29</v>
      </c>
      <c r="H339" s="2" t="s">
        <v>34</v>
      </c>
      <c r="I339" s="2" t="s">
        <v>31</v>
      </c>
      <c r="J339" s="2">
        <v>0</v>
      </c>
    </row>
    <row r="340" spans="1:10">
      <c r="A340" s="2" t="s">
        <v>17</v>
      </c>
      <c r="B340" s="2" t="s">
        <v>372</v>
      </c>
      <c r="C340" s="2" t="s">
        <v>361</v>
      </c>
      <c r="D340" s="2" t="s">
        <v>1069</v>
      </c>
      <c r="E340" s="2">
        <v>100</v>
      </c>
      <c r="F340" s="2" t="s">
        <v>768</v>
      </c>
      <c r="G340" s="2" t="s">
        <v>29</v>
      </c>
      <c r="H340" s="2" t="s">
        <v>34</v>
      </c>
      <c r="I340" s="2" t="s">
        <v>31</v>
      </c>
      <c r="J340" s="2">
        <v>0</v>
      </c>
    </row>
    <row r="341" spans="1:10">
      <c r="A341" s="2" t="s">
        <v>16</v>
      </c>
      <c r="B341" s="2" t="s">
        <v>384</v>
      </c>
      <c r="C341" s="2" t="s">
        <v>361</v>
      </c>
      <c r="D341" s="2" t="s">
        <v>1069</v>
      </c>
      <c r="E341" s="2">
        <v>100</v>
      </c>
      <c r="F341" s="2" t="s">
        <v>768</v>
      </c>
      <c r="G341" s="2" t="s">
        <v>29</v>
      </c>
      <c r="H341" s="2" t="s">
        <v>34</v>
      </c>
      <c r="I341" s="2" t="s">
        <v>31</v>
      </c>
      <c r="J341" s="2">
        <v>0</v>
      </c>
    </row>
    <row r="342" spans="1:10">
      <c r="A342" s="2" t="s">
        <v>14</v>
      </c>
      <c r="B342" s="2" t="s">
        <v>367</v>
      </c>
      <c r="C342" s="2" t="s">
        <v>361</v>
      </c>
      <c r="D342" s="2" t="s">
        <v>1069</v>
      </c>
      <c r="E342" s="2">
        <v>100</v>
      </c>
      <c r="F342" s="2" t="s">
        <v>768</v>
      </c>
      <c r="G342" s="2" t="s">
        <v>29</v>
      </c>
      <c r="H342" s="2" t="s">
        <v>34</v>
      </c>
      <c r="I342" s="2" t="s">
        <v>31</v>
      </c>
      <c r="J342" s="2">
        <v>0</v>
      </c>
    </row>
    <row r="343" spans="1:10">
      <c r="A343" s="2" t="s">
        <v>13</v>
      </c>
      <c r="B343" s="2" t="s">
        <v>380</v>
      </c>
      <c r="C343" s="2" t="s">
        <v>361</v>
      </c>
      <c r="D343" s="2" t="s">
        <v>1069</v>
      </c>
      <c r="E343" s="2">
        <v>100</v>
      </c>
      <c r="F343" s="2" t="s">
        <v>768</v>
      </c>
      <c r="G343" s="2" t="s">
        <v>29</v>
      </c>
      <c r="H343" s="2" t="s">
        <v>34</v>
      </c>
      <c r="I343" s="2" t="s">
        <v>31</v>
      </c>
      <c r="J343" s="2">
        <v>0</v>
      </c>
    </row>
    <row r="344" spans="1:10">
      <c r="A344" s="2" t="s">
        <v>12</v>
      </c>
      <c r="B344" s="2" t="s">
        <v>378</v>
      </c>
      <c r="C344" s="2" t="s">
        <v>361</v>
      </c>
      <c r="D344" s="2" t="s">
        <v>1069</v>
      </c>
      <c r="E344" s="2">
        <v>100</v>
      </c>
      <c r="F344" s="2" t="s">
        <v>768</v>
      </c>
      <c r="G344" s="2" t="s">
        <v>29</v>
      </c>
      <c r="H344" s="2" t="s">
        <v>34</v>
      </c>
      <c r="I344" s="2" t="s">
        <v>31</v>
      </c>
      <c r="J344" s="2">
        <v>0</v>
      </c>
    </row>
    <row r="345" spans="1:10">
      <c r="A345" s="2" t="s">
        <v>11</v>
      </c>
      <c r="B345" s="2" t="s">
        <v>377</v>
      </c>
      <c r="C345" s="2" t="s">
        <v>361</v>
      </c>
      <c r="D345" s="2" t="s">
        <v>1069</v>
      </c>
      <c r="E345" s="2">
        <v>100</v>
      </c>
      <c r="F345" s="2" t="s">
        <v>768</v>
      </c>
      <c r="G345" s="2" t="s">
        <v>29</v>
      </c>
      <c r="H345" s="2" t="s">
        <v>34</v>
      </c>
      <c r="I345" s="2" t="s">
        <v>31</v>
      </c>
      <c r="J345" s="2">
        <v>0</v>
      </c>
    </row>
    <row r="346" spans="1:10">
      <c r="A346" s="2" t="s">
        <v>10</v>
      </c>
      <c r="B346" s="2" t="s">
        <v>385</v>
      </c>
      <c r="C346" s="2" t="s">
        <v>361</v>
      </c>
      <c r="D346" s="2" t="s">
        <v>1069</v>
      </c>
      <c r="E346" s="2">
        <v>100</v>
      </c>
      <c r="F346" s="2" t="s">
        <v>768</v>
      </c>
      <c r="G346" s="2" t="s">
        <v>29</v>
      </c>
      <c r="H346" s="2" t="s">
        <v>34</v>
      </c>
      <c r="I346" s="2" t="s">
        <v>31</v>
      </c>
      <c r="J346" s="2">
        <v>0</v>
      </c>
    </row>
    <row r="347" spans="1:10">
      <c r="A347" s="2" t="s">
        <v>9</v>
      </c>
      <c r="B347" s="2" t="s">
        <v>371</v>
      </c>
      <c r="C347" s="2" t="s">
        <v>361</v>
      </c>
      <c r="D347" s="2" t="s">
        <v>1069</v>
      </c>
      <c r="E347" s="2">
        <v>100</v>
      </c>
      <c r="F347" s="2" t="s">
        <v>768</v>
      </c>
      <c r="G347" s="2" t="s">
        <v>29</v>
      </c>
      <c r="H347" s="2" t="s">
        <v>34</v>
      </c>
      <c r="I347" s="2" t="s">
        <v>31</v>
      </c>
      <c r="J347" s="2">
        <v>0</v>
      </c>
    </row>
    <row r="348" spans="1:10">
      <c r="A348" s="2" t="s">
        <v>8</v>
      </c>
      <c r="B348" s="2" t="s">
        <v>376</v>
      </c>
      <c r="C348" s="2" t="s">
        <v>361</v>
      </c>
      <c r="D348" s="2" t="s">
        <v>1069</v>
      </c>
      <c r="E348" s="2">
        <v>100</v>
      </c>
      <c r="F348" s="2" t="s">
        <v>768</v>
      </c>
      <c r="G348" s="2" t="s">
        <v>29</v>
      </c>
      <c r="H348" s="2" t="s">
        <v>34</v>
      </c>
      <c r="I348" s="2" t="s">
        <v>31</v>
      </c>
      <c r="J348" s="2">
        <v>0</v>
      </c>
    </row>
    <row r="349" spans="1:10">
      <c r="A349" s="2" t="s">
        <v>7</v>
      </c>
      <c r="B349" s="2" t="s">
        <v>364</v>
      </c>
      <c r="C349" s="2" t="s">
        <v>361</v>
      </c>
      <c r="D349" s="2" t="s">
        <v>1069</v>
      </c>
      <c r="E349" s="2">
        <v>100</v>
      </c>
      <c r="F349" s="2" t="s">
        <v>768</v>
      </c>
      <c r="G349" s="2" t="s">
        <v>29</v>
      </c>
      <c r="H349" s="2" t="s">
        <v>34</v>
      </c>
      <c r="I349" s="2" t="s">
        <v>31</v>
      </c>
      <c r="J349" s="2">
        <v>0</v>
      </c>
    </row>
    <row r="350" spans="1:10">
      <c r="A350" s="2" t="s">
        <v>6</v>
      </c>
      <c r="B350" s="2" t="s">
        <v>387</v>
      </c>
      <c r="C350" s="2" t="s">
        <v>361</v>
      </c>
      <c r="D350" s="2" t="s">
        <v>1069</v>
      </c>
      <c r="E350" s="2">
        <v>100</v>
      </c>
      <c r="F350" s="2" t="s">
        <v>768</v>
      </c>
      <c r="G350" s="2" t="s">
        <v>29</v>
      </c>
      <c r="H350" s="2" t="s">
        <v>34</v>
      </c>
      <c r="I350" s="2" t="s">
        <v>31</v>
      </c>
      <c r="J350" s="2">
        <v>0</v>
      </c>
    </row>
    <row r="351" spans="1:10">
      <c r="A351" s="2" t="s">
        <v>3</v>
      </c>
      <c r="B351" s="2" t="s">
        <v>365</v>
      </c>
      <c r="C351" s="2" t="s">
        <v>361</v>
      </c>
      <c r="D351" s="2" t="s">
        <v>1069</v>
      </c>
      <c r="E351" s="2">
        <v>100</v>
      </c>
      <c r="F351" s="2" t="s">
        <v>768</v>
      </c>
      <c r="G351" s="2" t="s">
        <v>29</v>
      </c>
      <c r="H351" s="2" t="s">
        <v>34</v>
      </c>
      <c r="I351" s="2" t="s">
        <v>31</v>
      </c>
      <c r="J351" s="2">
        <v>0</v>
      </c>
    </row>
    <row r="352" spans="1:10">
      <c r="A352" s="2" t="s">
        <v>2</v>
      </c>
      <c r="B352" s="2" t="s">
        <v>374</v>
      </c>
      <c r="C352" s="2" t="s">
        <v>361</v>
      </c>
      <c r="D352" s="2" t="s">
        <v>1069</v>
      </c>
      <c r="E352" s="2">
        <v>100</v>
      </c>
      <c r="F352" s="2" t="s">
        <v>768</v>
      </c>
      <c r="G352" s="2" t="s">
        <v>29</v>
      </c>
      <c r="H352" s="2" t="s">
        <v>34</v>
      </c>
      <c r="I352" s="2" t="s">
        <v>31</v>
      </c>
      <c r="J352" s="2">
        <v>0</v>
      </c>
    </row>
    <row r="353" spans="1:10">
      <c r="A353" s="2" t="s">
        <v>1</v>
      </c>
      <c r="B353" s="2" t="s">
        <v>366</v>
      </c>
      <c r="C353" s="2" t="s">
        <v>361</v>
      </c>
      <c r="D353" s="2" t="s">
        <v>1069</v>
      </c>
      <c r="E353" s="2">
        <v>100</v>
      </c>
      <c r="F353" s="2" t="s">
        <v>768</v>
      </c>
      <c r="G353" s="2" t="s">
        <v>29</v>
      </c>
      <c r="H353" s="2" t="s">
        <v>34</v>
      </c>
      <c r="I353" s="2" t="s">
        <v>31</v>
      </c>
      <c r="J353" s="2">
        <v>0</v>
      </c>
    </row>
    <row r="354" spans="1:10">
      <c r="A354" s="2" t="s">
        <v>26</v>
      </c>
      <c r="B354" s="2" t="s">
        <v>370</v>
      </c>
      <c r="C354" s="2" t="s">
        <v>361</v>
      </c>
      <c r="D354" s="2" t="s">
        <v>1069</v>
      </c>
      <c r="E354" s="2">
        <v>100</v>
      </c>
      <c r="F354" s="2" t="s">
        <v>768</v>
      </c>
      <c r="G354" s="2" t="s">
        <v>28</v>
      </c>
      <c r="H354" s="2" t="s">
        <v>34</v>
      </c>
      <c r="I354" s="2" t="s">
        <v>31</v>
      </c>
      <c r="J354" s="2">
        <v>0</v>
      </c>
    </row>
    <row r="355" spans="1:10">
      <c r="A355" s="2" t="s">
        <v>25</v>
      </c>
      <c r="B355" s="2" t="s">
        <v>386</v>
      </c>
      <c r="C355" s="2" t="s">
        <v>361</v>
      </c>
      <c r="D355" s="2" t="s">
        <v>1069</v>
      </c>
      <c r="E355" s="2">
        <v>100</v>
      </c>
      <c r="F355" s="2" t="s">
        <v>768</v>
      </c>
      <c r="G355" s="2" t="s">
        <v>28</v>
      </c>
      <c r="H355" s="2" t="s">
        <v>34</v>
      </c>
      <c r="I355" s="2" t="s">
        <v>31</v>
      </c>
      <c r="J355" s="2">
        <v>0</v>
      </c>
    </row>
    <row r="356" spans="1:10">
      <c r="A356" s="2" t="s">
        <v>24</v>
      </c>
      <c r="B356" s="2" t="s">
        <v>381</v>
      </c>
      <c r="C356" s="2" t="s">
        <v>361</v>
      </c>
      <c r="D356" s="2" t="s">
        <v>1069</v>
      </c>
      <c r="E356" s="2">
        <v>100</v>
      </c>
      <c r="F356" s="2" t="s">
        <v>768</v>
      </c>
      <c r="G356" s="2" t="s">
        <v>28</v>
      </c>
      <c r="H356" s="2" t="s">
        <v>34</v>
      </c>
      <c r="I356" s="2" t="s">
        <v>31</v>
      </c>
      <c r="J356" s="2">
        <v>0</v>
      </c>
    </row>
    <row r="357" spans="1:10">
      <c r="A357" s="2" t="s">
        <v>23</v>
      </c>
      <c r="B357" s="2" t="s">
        <v>388</v>
      </c>
      <c r="C357" s="2" t="s">
        <v>361</v>
      </c>
      <c r="D357" s="2" t="s">
        <v>1069</v>
      </c>
      <c r="E357" s="2">
        <v>100</v>
      </c>
      <c r="F357" s="2" t="s">
        <v>768</v>
      </c>
      <c r="G357" s="2" t="s">
        <v>28</v>
      </c>
      <c r="H357" s="2" t="s">
        <v>34</v>
      </c>
      <c r="I357" s="2" t="s">
        <v>31</v>
      </c>
      <c r="J357" s="2">
        <v>0</v>
      </c>
    </row>
    <row r="358" spans="1:10">
      <c r="A358" s="2" t="s">
        <v>21</v>
      </c>
      <c r="B358" s="2" t="s">
        <v>373</v>
      </c>
      <c r="C358" s="2" t="s">
        <v>361</v>
      </c>
      <c r="D358" s="2" t="s">
        <v>1069</v>
      </c>
      <c r="E358" s="2">
        <v>100</v>
      </c>
      <c r="F358" s="2" t="s">
        <v>768</v>
      </c>
      <c r="G358" s="2" t="s">
        <v>28</v>
      </c>
      <c r="H358" s="2" t="s">
        <v>34</v>
      </c>
      <c r="I358" s="2" t="s">
        <v>31</v>
      </c>
      <c r="J358" s="2">
        <v>0</v>
      </c>
    </row>
    <row r="359" spans="1:10">
      <c r="A359" s="2" t="s">
        <v>20</v>
      </c>
      <c r="B359" s="2" t="s">
        <v>379</v>
      </c>
      <c r="C359" s="2" t="s">
        <v>361</v>
      </c>
      <c r="D359" s="2" t="s">
        <v>1069</v>
      </c>
      <c r="E359" s="2">
        <v>100</v>
      </c>
      <c r="F359" s="2" t="s">
        <v>768</v>
      </c>
      <c r="G359" s="2" t="s">
        <v>28</v>
      </c>
      <c r="H359" s="2" t="s">
        <v>34</v>
      </c>
      <c r="I359" s="2" t="s">
        <v>31</v>
      </c>
      <c r="J359" s="2">
        <v>0</v>
      </c>
    </row>
    <row r="360" spans="1:10">
      <c r="A360" s="2" t="s">
        <v>19</v>
      </c>
      <c r="B360" s="2" t="s">
        <v>375</v>
      </c>
      <c r="C360" s="2" t="s">
        <v>361</v>
      </c>
      <c r="D360" s="2" t="s">
        <v>1069</v>
      </c>
      <c r="E360" s="2">
        <v>100</v>
      </c>
      <c r="F360" s="2" t="s">
        <v>768</v>
      </c>
      <c r="G360" s="2" t="s">
        <v>28</v>
      </c>
      <c r="H360" s="2" t="s">
        <v>34</v>
      </c>
      <c r="I360" s="2" t="s">
        <v>31</v>
      </c>
      <c r="J360" s="2">
        <v>0</v>
      </c>
    </row>
    <row r="361" spans="1:10">
      <c r="A361" s="2" t="s">
        <v>18</v>
      </c>
      <c r="B361" s="2" t="s">
        <v>369</v>
      </c>
      <c r="C361" s="2" t="s">
        <v>361</v>
      </c>
      <c r="D361" s="2" t="s">
        <v>1069</v>
      </c>
      <c r="E361" s="2">
        <v>100</v>
      </c>
      <c r="F361" s="2" t="s">
        <v>768</v>
      </c>
      <c r="G361" s="2" t="s">
        <v>28</v>
      </c>
      <c r="H361" s="2" t="s">
        <v>34</v>
      </c>
      <c r="I361" s="2" t="s">
        <v>31</v>
      </c>
      <c r="J361" s="2">
        <v>0</v>
      </c>
    </row>
    <row r="362" spans="1:10">
      <c r="A362" s="2" t="s">
        <v>17</v>
      </c>
      <c r="B362" s="2" t="s">
        <v>372</v>
      </c>
      <c r="C362" s="2" t="s">
        <v>361</v>
      </c>
      <c r="D362" s="2" t="s">
        <v>1069</v>
      </c>
      <c r="E362" s="2">
        <v>100</v>
      </c>
      <c r="F362" s="2" t="s">
        <v>768</v>
      </c>
      <c r="G362" s="2" t="s">
        <v>28</v>
      </c>
      <c r="H362" s="2" t="s">
        <v>34</v>
      </c>
      <c r="I362" s="2" t="s">
        <v>31</v>
      </c>
      <c r="J362" s="2">
        <v>0</v>
      </c>
    </row>
    <row r="363" spans="1:10">
      <c r="A363" s="2" t="s">
        <v>16</v>
      </c>
      <c r="B363" s="2" t="s">
        <v>384</v>
      </c>
      <c r="C363" s="2" t="s">
        <v>361</v>
      </c>
      <c r="D363" s="2" t="s">
        <v>1069</v>
      </c>
      <c r="E363" s="2">
        <v>100</v>
      </c>
      <c r="F363" s="2" t="s">
        <v>768</v>
      </c>
      <c r="G363" s="2" t="s">
        <v>28</v>
      </c>
      <c r="H363" s="2" t="s">
        <v>34</v>
      </c>
      <c r="I363" s="2" t="s">
        <v>31</v>
      </c>
      <c r="J363" s="2">
        <v>0</v>
      </c>
    </row>
    <row r="364" spans="1:10">
      <c r="A364" s="2" t="s">
        <v>14</v>
      </c>
      <c r="B364" s="2" t="s">
        <v>367</v>
      </c>
      <c r="C364" s="2" t="s">
        <v>361</v>
      </c>
      <c r="D364" s="2" t="s">
        <v>1069</v>
      </c>
      <c r="E364" s="2">
        <v>100</v>
      </c>
      <c r="F364" s="2" t="s">
        <v>768</v>
      </c>
      <c r="G364" s="2" t="s">
        <v>28</v>
      </c>
      <c r="H364" s="2" t="s">
        <v>34</v>
      </c>
      <c r="I364" s="2" t="s">
        <v>31</v>
      </c>
      <c r="J364" s="2">
        <v>0</v>
      </c>
    </row>
    <row r="365" spans="1:10">
      <c r="A365" s="2" t="s">
        <v>13</v>
      </c>
      <c r="B365" s="2" t="s">
        <v>380</v>
      </c>
      <c r="C365" s="2" t="s">
        <v>361</v>
      </c>
      <c r="D365" s="2" t="s">
        <v>1069</v>
      </c>
      <c r="E365" s="2">
        <v>100</v>
      </c>
      <c r="F365" s="2" t="s">
        <v>768</v>
      </c>
      <c r="G365" s="2" t="s">
        <v>28</v>
      </c>
      <c r="H365" s="2" t="s">
        <v>34</v>
      </c>
      <c r="I365" s="2" t="s">
        <v>31</v>
      </c>
      <c r="J365" s="2">
        <v>0</v>
      </c>
    </row>
    <row r="366" spans="1:10">
      <c r="A366" s="2" t="s">
        <v>12</v>
      </c>
      <c r="B366" s="2" t="s">
        <v>378</v>
      </c>
      <c r="C366" s="2" t="s">
        <v>361</v>
      </c>
      <c r="D366" s="2" t="s">
        <v>1069</v>
      </c>
      <c r="E366" s="2">
        <v>100</v>
      </c>
      <c r="F366" s="2" t="s">
        <v>768</v>
      </c>
      <c r="G366" s="2" t="s">
        <v>28</v>
      </c>
      <c r="H366" s="2" t="s">
        <v>34</v>
      </c>
      <c r="I366" s="2" t="s">
        <v>31</v>
      </c>
      <c r="J366" s="2">
        <v>0</v>
      </c>
    </row>
    <row r="367" spans="1:10">
      <c r="A367" s="2" t="s">
        <v>11</v>
      </c>
      <c r="B367" s="2" t="s">
        <v>377</v>
      </c>
      <c r="C367" s="2" t="s">
        <v>361</v>
      </c>
      <c r="D367" s="2" t="s">
        <v>1069</v>
      </c>
      <c r="E367" s="2">
        <v>100</v>
      </c>
      <c r="F367" s="2" t="s">
        <v>768</v>
      </c>
      <c r="G367" s="2" t="s">
        <v>28</v>
      </c>
      <c r="H367" s="2" t="s">
        <v>34</v>
      </c>
      <c r="I367" s="2" t="s">
        <v>31</v>
      </c>
      <c r="J367" s="2">
        <v>0</v>
      </c>
    </row>
    <row r="368" spans="1:10">
      <c r="A368" s="2" t="s">
        <v>10</v>
      </c>
      <c r="B368" s="2" t="s">
        <v>385</v>
      </c>
      <c r="C368" s="2" t="s">
        <v>361</v>
      </c>
      <c r="D368" s="2" t="s">
        <v>1069</v>
      </c>
      <c r="E368" s="2">
        <v>100</v>
      </c>
      <c r="F368" s="2" t="s">
        <v>768</v>
      </c>
      <c r="G368" s="2" t="s">
        <v>28</v>
      </c>
      <c r="H368" s="2" t="s">
        <v>34</v>
      </c>
      <c r="I368" s="2" t="s">
        <v>31</v>
      </c>
      <c r="J368" s="2">
        <v>0</v>
      </c>
    </row>
    <row r="369" spans="1:10">
      <c r="A369" s="2" t="s">
        <v>9</v>
      </c>
      <c r="B369" s="2" t="s">
        <v>371</v>
      </c>
      <c r="C369" s="2" t="s">
        <v>361</v>
      </c>
      <c r="D369" s="2" t="s">
        <v>1069</v>
      </c>
      <c r="E369" s="2">
        <v>100</v>
      </c>
      <c r="F369" s="2" t="s">
        <v>768</v>
      </c>
      <c r="G369" s="2" t="s">
        <v>28</v>
      </c>
      <c r="H369" s="2" t="s">
        <v>34</v>
      </c>
      <c r="I369" s="2" t="s">
        <v>31</v>
      </c>
      <c r="J369" s="2">
        <v>0</v>
      </c>
    </row>
    <row r="370" spans="1:10">
      <c r="A370" s="2" t="s">
        <v>8</v>
      </c>
      <c r="B370" s="2" t="s">
        <v>376</v>
      </c>
      <c r="C370" s="2" t="s">
        <v>361</v>
      </c>
      <c r="D370" s="2" t="s">
        <v>1069</v>
      </c>
      <c r="E370" s="2">
        <v>100</v>
      </c>
      <c r="F370" s="2" t="s">
        <v>768</v>
      </c>
      <c r="G370" s="2" t="s">
        <v>28</v>
      </c>
      <c r="H370" s="2" t="s">
        <v>34</v>
      </c>
      <c r="I370" s="2" t="s">
        <v>31</v>
      </c>
      <c r="J370" s="2">
        <v>0</v>
      </c>
    </row>
    <row r="371" spans="1:10">
      <c r="A371" s="2" t="s">
        <v>7</v>
      </c>
      <c r="B371" s="2" t="s">
        <v>364</v>
      </c>
      <c r="C371" s="2" t="s">
        <v>361</v>
      </c>
      <c r="D371" s="2" t="s">
        <v>1069</v>
      </c>
      <c r="E371" s="2">
        <v>100</v>
      </c>
      <c r="F371" s="2" t="s">
        <v>768</v>
      </c>
      <c r="G371" s="2" t="s">
        <v>28</v>
      </c>
      <c r="H371" s="2" t="s">
        <v>34</v>
      </c>
      <c r="I371" s="2" t="s">
        <v>31</v>
      </c>
      <c r="J371" s="2">
        <v>0</v>
      </c>
    </row>
    <row r="372" spans="1:10">
      <c r="A372" s="2" t="s">
        <v>6</v>
      </c>
      <c r="B372" s="2" t="s">
        <v>387</v>
      </c>
      <c r="C372" s="2" t="s">
        <v>361</v>
      </c>
      <c r="D372" s="2" t="s">
        <v>1069</v>
      </c>
      <c r="E372" s="2">
        <v>100</v>
      </c>
      <c r="F372" s="2" t="s">
        <v>768</v>
      </c>
      <c r="G372" s="2" t="s">
        <v>28</v>
      </c>
      <c r="H372" s="2" t="s">
        <v>34</v>
      </c>
      <c r="I372" s="2" t="s">
        <v>31</v>
      </c>
      <c r="J372" s="2">
        <v>0</v>
      </c>
    </row>
    <row r="373" spans="1:10">
      <c r="A373" s="2" t="s">
        <v>3</v>
      </c>
      <c r="B373" s="2" t="s">
        <v>365</v>
      </c>
      <c r="C373" s="2" t="s">
        <v>361</v>
      </c>
      <c r="D373" s="2" t="s">
        <v>1069</v>
      </c>
      <c r="E373" s="2">
        <v>100</v>
      </c>
      <c r="F373" s="2" t="s">
        <v>768</v>
      </c>
      <c r="G373" s="2" t="s">
        <v>28</v>
      </c>
      <c r="H373" s="2" t="s">
        <v>34</v>
      </c>
      <c r="I373" s="2" t="s">
        <v>31</v>
      </c>
      <c r="J373" s="2">
        <v>0</v>
      </c>
    </row>
    <row r="374" spans="1:10">
      <c r="A374" s="2" t="s">
        <v>2</v>
      </c>
      <c r="B374" s="2" t="s">
        <v>374</v>
      </c>
      <c r="C374" s="2" t="s">
        <v>361</v>
      </c>
      <c r="D374" s="2" t="s">
        <v>1069</v>
      </c>
      <c r="E374" s="2">
        <v>100</v>
      </c>
      <c r="F374" s="2" t="s">
        <v>768</v>
      </c>
      <c r="G374" s="2" t="s">
        <v>28</v>
      </c>
      <c r="H374" s="2" t="s">
        <v>34</v>
      </c>
      <c r="I374" s="2" t="s">
        <v>31</v>
      </c>
      <c r="J374" s="2">
        <v>0</v>
      </c>
    </row>
    <row r="375" spans="1:10">
      <c r="A375" s="2" t="s">
        <v>1</v>
      </c>
      <c r="B375" s="2" t="s">
        <v>366</v>
      </c>
      <c r="C375" s="2" t="s">
        <v>361</v>
      </c>
      <c r="D375" s="2" t="s">
        <v>1069</v>
      </c>
      <c r="E375" s="2">
        <v>100</v>
      </c>
      <c r="F375" s="2" t="s">
        <v>768</v>
      </c>
      <c r="G375" s="2" t="s">
        <v>28</v>
      </c>
      <c r="H375" s="2" t="s">
        <v>34</v>
      </c>
      <c r="I375" s="2" t="s">
        <v>31</v>
      </c>
      <c r="J375" s="2">
        <v>0</v>
      </c>
    </row>
    <row r="376" spans="1:10">
      <c r="A376" s="2" t="s">
        <v>26</v>
      </c>
      <c r="B376" s="2" t="s">
        <v>370</v>
      </c>
      <c r="C376" s="2" t="s">
        <v>361</v>
      </c>
      <c r="D376" s="2" t="s">
        <v>1069</v>
      </c>
      <c r="E376" s="2">
        <v>100</v>
      </c>
      <c r="F376" s="2" t="s">
        <v>768</v>
      </c>
      <c r="G376" s="2" t="s">
        <v>720</v>
      </c>
      <c r="H376" s="2" t="s">
        <v>34</v>
      </c>
      <c r="I376" s="2" t="s">
        <v>31</v>
      </c>
      <c r="J376" s="2">
        <v>0</v>
      </c>
    </row>
    <row r="377" spans="1:10">
      <c r="A377" s="2" t="s">
        <v>25</v>
      </c>
      <c r="B377" s="2" t="s">
        <v>386</v>
      </c>
      <c r="C377" s="2" t="s">
        <v>361</v>
      </c>
      <c r="D377" s="2" t="s">
        <v>1069</v>
      </c>
      <c r="E377" s="2">
        <v>100</v>
      </c>
      <c r="F377" s="2" t="s">
        <v>768</v>
      </c>
      <c r="G377" s="2" t="s">
        <v>720</v>
      </c>
      <c r="H377" s="2" t="s">
        <v>34</v>
      </c>
      <c r="I377" s="2" t="s">
        <v>31</v>
      </c>
      <c r="J377" s="2">
        <v>0</v>
      </c>
    </row>
    <row r="378" spans="1:10">
      <c r="A378" s="2" t="s">
        <v>24</v>
      </c>
      <c r="B378" s="2" t="s">
        <v>381</v>
      </c>
      <c r="C378" s="2" t="s">
        <v>361</v>
      </c>
      <c r="D378" s="2" t="s">
        <v>1069</v>
      </c>
      <c r="E378" s="2">
        <v>100</v>
      </c>
      <c r="F378" s="2" t="s">
        <v>768</v>
      </c>
      <c r="G378" s="2" t="s">
        <v>720</v>
      </c>
      <c r="H378" s="2" t="s">
        <v>34</v>
      </c>
      <c r="I378" s="2" t="s">
        <v>31</v>
      </c>
      <c r="J378" s="2">
        <v>0</v>
      </c>
    </row>
    <row r="379" spans="1:10">
      <c r="A379" s="2" t="s">
        <v>23</v>
      </c>
      <c r="B379" s="2" t="s">
        <v>388</v>
      </c>
      <c r="C379" s="2" t="s">
        <v>361</v>
      </c>
      <c r="D379" s="2" t="s">
        <v>1069</v>
      </c>
      <c r="E379" s="2">
        <v>100</v>
      </c>
      <c r="F379" s="2" t="s">
        <v>768</v>
      </c>
      <c r="G379" s="2" t="s">
        <v>720</v>
      </c>
      <c r="H379" s="2" t="s">
        <v>34</v>
      </c>
      <c r="I379" s="2" t="s">
        <v>31</v>
      </c>
      <c r="J379" s="2">
        <v>0</v>
      </c>
    </row>
    <row r="380" spans="1:10">
      <c r="A380" s="2" t="s">
        <v>21</v>
      </c>
      <c r="B380" s="2" t="s">
        <v>373</v>
      </c>
      <c r="C380" s="2" t="s">
        <v>361</v>
      </c>
      <c r="D380" s="2" t="s">
        <v>1069</v>
      </c>
      <c r="E380" s="2">
        <v>100</v>
      </c>
      <c r="F380" s="2" t="s">
        <v>768</v>
      </c>
      <c r="G380" s="2" t="s">
        <v>720</v>
      </c>
      <c r="H380" s="2" t="s">
        <v>34</v>
      </c>
      <c r="I380" s="2" t="s">
        <v>31</v>
      </c>
      <c r="J380" s="2">
        <v>0</v>
      </c>
    </row>
    <row r="381" spans="1:10">
      <c r="A381" s="2" t="s">
        <v>20</v>
      </c>
      <c r="B381" s="2" t="s">
        <v>379</v>
      </c>
      <c r="C381" s="2" t="s">
        <v>361</v>
      </c>
      <c r="D381" s="2" t="s">
        <v>1069</v>
      </c>
      <c r="E381" s="2">
        <v>100</v>
      </c>
      <c r="F381" s="2" t="s">
        <v>768</v>
      </c>
      <c r="G381" s="2" t="s">
        <v>720</v>
      </c>
      <c r="H381" s="2" t="s">
        <v>34</v>
      </c>
      <c r="I381" s="2" t="s">
        <v>31</v>
      </c>
      <c r="J381" s="2">
        <v>0</v>
      </c>
    </row>
    <row r="382" spans="1:10">
      <c r="A382" s="2" t="s">
        <v>19</v>
      </c>
      <c r="B382" s="2" t="s">
        <v>375</v>
      </c>
      <c r="C382" s="2" t="s">
        <v>361</v>
      </c>
      <c r="D382" s="2" t="s">
        <v>1069</v>
      </c>
      <c r="E382" s="2">
        <v>100</v>
      </c>
      <c r="F382" s="2" t="s">
        <v>768</v>
      </c>
      <c r="G382" s="2" t="s">
        <v>720</v>
      </c>
      <c r="H382" s="2" t="s">
        <v>34</v>
      </c>
      <c r="I382" s="2" t="s">
        <v>31</v>
      </c>
      <c r="J382" s="2">
        <v>0</v>
      </c>
    </row>
    <row r="383" spans="1:10">
      <c r="A383" s="2" t="s">
        <v>18</v>
      </c>
      <c r="B383" s="2" t="s">
        <v>369</v>
      </c>
      <c r="C383" s="2" t="s">
        <v>361</v>
      </c>
      <c r="D383" s="2" t="s">
        <v>1069</v>
      </c>
      <c r="E383" s="2">
        <v>100</v>
      </c>
      <c r="F383" s="2" t="s">
        <v>768</v>
      </c>
      <c r="G383" s="2" t="s">
        <v>720</v>
      </c>
      <c r="H383" s="2" t="s">
        <v>34</v>
      </c>
      <c r="I383" s="2" t="s">
        <v>31</v>
      </c>
      <c r="J383" s="2">
        <v>0</v>
      </c>
    </row>
    <row r="384" spans="1:10">
      <c r="A384" s="2" t="s">
        <v>17</v>
      </c>
      <c r="B384" s="2" t="s">
        <v>372</v>
      </c>
      <c r="C384" s="2" t="s">
        <v>361</v>
      </c>
      <c r="D384" s="2" t="s">
        <v>1069</v>
      </c>
      <c r="E384" s="2">
        <v>100</v>
      </c>
      <c r="F384" s="2" t="s">
        <v>768</v>
      </c>
      <c r="G384" s="2" t="s">
        <v>720</v>
      </c>
      <c r="H384" s="2" t="s">
        <v>34</v>
      </c>
      <c r="I384" s="2" t="s">
        <v>31</v>
      </c>
      <c r="J384" s="2">
        <v>0</v>
      </c>
    </row>
    <row r="385" spans="1:10">
      <c r="A385" s="2" t="s">
        <v>16</v>
      </c>
      <c r="B385" s="2" t="s">
        <v>384</v>
      </c>
      <c r="C385" s="2" t="s">
        <v>361</v>
      </c>
      <c r="D385" s="2" t="s">
        <v>1069</v>
      </c>
      <c r="E385" s="2">
        <v>100</v>
      </c>
      <c r="F385" s="2" t="s">
        <v>768</v>
      </c>
      <c r="G385" s="2" t="s">
        <v>720</v>
      </c>
      <c r="H385" s="2" t="s">
        <v>34</v>
      </c>
      <c r="I385" s="2" t="s">
        <v>31</v>
      </c>
      <c r="J385" s="2">
        <v>0</v>
      </c>
    </row>
    <row r="386" spans="1:10">
      <c r="A386" s="2" t="s">
        <v>14</v>
      </c>
      <c r="B386" s="2" t="s">
        <v>367</v>
      </c>
      <c r="C386" s="2" t="s">
        <v>361</v>
      </c>
      <c r="D386" s="2" t="s">
        <v>1069</v>
      </c>
      <c r="E386" s="2">
        <v>100</v>
      </c>
      <c r="F386" s="2" t="s">
        <v>768</v>
      </c>
      <c r="G386" s="2" t="s">
        <v>720</v>
      </c>
      <c r="H386" s="2" t="s">
        <v>34</v>
      </c>
      <c r="I386" s="2" t="s">
        <v>31</v>
      </c>
      <c r="J386" s="2">
        <v>0</v>
      </c>
    </row>
    <row r="387" spans="1:10">
      <c r="A387" s="2" t="s">
        <v>13</v>
      </c>
      <c r="B387" s="2" t="s">
        <v>380</v>
      </c>
      <c r="C387" s="2" t="s">
        <v>361</v>
      </c>
      <c r="D387" s="2" t="s">
        <v>1069</v>
      </c>
      <c r="E387" s="2">
        <v>100</v>
      </c>
      <c r="F387" s="2" t="s">
        <v>768</v>
      </c>
      <c r="G387" s="2" t="s">
        <v>720</v>
      </c>
      <c r="H387" s="2" t="s">
        <v>34</v>
      </c>
      <c r="I387" s="2" t="s">
        <v>31</v>
      </c>
      <c r="J387" s="2">
        <v>0</v>
      </c>
    </row>
    <row r="388" spans="1:10">
      <c r="A388" s="2" t="s">
        <v>12</v>
      </c>
      <c r="B388" s="2" t="s">
        <v>378</v>
      </c>
      <c r="C388" s="2" t="s">
        <v>361</v>
      </c>
      <c r="D388" s="2" t="s">
        <v>1069</v>
      </c>
      <c r="E388" s="2">
        <v>100</v>
      </c>
      <c r="F388" s="2" t="s">
        <v>768</v>
      </c>
      <c r="G388" s="2" t="s">
        <v>720</v>
      </c>
      <c r="H388" s="2" t="s">
        <v>34</v>
      </c>
      <c r="I388" s="2" t="s">
        <v>31</v>
      </c>
      <c r="J388" s="2">
        <v>0</v>
      </c>
    </row>
    <row r="389" spans="1:10">
      <c r="A389" s="2" t="s">
        <v>11</v>
      </c>
      <c r="B389" s="2" t="s">
        <v>377</v>
      </c>
      <c r="C389" s="2" t="s">
        <v>361</v>
      </c>
      <c r="D389" s="2" t="s">
        <v>1069</v>
      </c>
      <c r="E389" s="2">
        <v>100</v>
      </c>
      <c r="F389" s="2" t="s">
        <v>768</v>
      </c>
      <c r="G389" s="2" t="s">
        <v>720</v>
      </c>
      <c r="H389" s="2" t="s">
        <v>34</v>
      </c>
      <c r="I389" s="2" t="s">
        <v>31</v>
      </c>
      <c r="J389" s="2">
        <v>0</v>
      </c>
    </row>
    <row r="390" spans="1:10">
      <c r="A390" s="2" t="s">
        <v>10</v>
      </c>
      <c r="B390" s="2" t="s">
        <v>385</v>
      </c>
      <c r="C390" s="2" t="s">
        <v>361</v>
      </c>
      <c r="D390" s="2" t="s">
        <v>1069</v>
      </c>
      <c r="E390" s="2">
        <v>100</v>
      </c>
      <c r="F390" s="2" t="s">
        <v>768</v>
      </c>
      <c r="G390" s="2" t="s">
        <v>720</v>
      </c>
      <c r="H390" s="2" t="s">
        <v>34</v>
      </c>
      <c r="I390" s="2" t="s">
        <v>31</v>
      </c>
      <c r="J390" s="2">
        <v>0</v>
      </c>
    </row>
    <row r="391" spans="1:10">
      <c r="A391" s="2" t="s">
        <v>9</v>
      </c>
      <c r="B391" s="2" t="s">
        <v>371</v>
      </c>
      <c r="C391" s="2" t="s">
        <v>361</v>
      </c>
      <c r="D391" s="2" t="s">
        <v>1069</v>
      </c>
      <c r="E391" s="2">
        <v>100</v>
      </c>
      <c r="F391" s="2" t="s">
        <v>768</v>
      </c>
      <c r="G391" s="2" t="s">
        <v>720</v>
      </c>
      <c r="H391" s="2" t="s">
        <v>34</v>
      </c>
      <c r="I391" s="2" t="s">
        <v>31</v>
      </c>
      <c r="J391" s="2">
        <v>0</v>
      </c>
    </row>
    <row r="392" spans="1:10">
      <c r="A392" s="2" t="s">
        <v>8</v>
      </c>
      <c r="B392" s="2" t="s">
        <v>376</v>
      </c>
      <c r="C392" s="2" t="s">
        <v>361</v>
      </c>
      <c r="D392" s="2" t="s">
        <v>1069</v>
      </c>
      <c r="E392" s="2">
        <v>100</v>
      </c>
      <c r="F392" s="2" t="s">
        <v>768</v>
      </c>
      <c r="G392" s="2" t="s">
        <v>720</v>
      </c>
      <c r="H392" s="2" t="s">
        <v>34</v>
      </c>
      <c r="I392" s="2" t="s">
        <v>31</v>
      </c>
      <c r="J392" s="2">
        <v>0</v>
      </c>
    </row>
    <row r="393" spans="1:10">
      <c r="A393" s="2" t="s">
        <v>7</v>
      </c>
      <c r="B393" s="2" t="s">
        <v>364</v>
      </c>
      <c r="C393" s="2" t="s">
        <v>361</v>
      </c>
      <c r="D393" s="2" t="s">
        <v>1069</v>
      </c>
      <c r="E393" s="2">
        <v>100</v>
      </c>
      <c r="F393" s="2" t="s">
        <v>768</v>
      </c>
      <c r="G393" s="2" t="s">
        <v>720</v>
      </c>
      <c r="H393" s="2" t="s">
        <v>34</v>
      </c>
      <c r="I393" s="2" t="s">
        <v>31</v>
      </c>
      <c r="J393" s="2">
        <v>0</v>
      </c>
    </row>
    <row r="394" spans="1:10">
      <c r="A394" s="2" t="s">
        <v>6</v>
      </c>
      <c r="B394" s="2" t="s">
        <v>387</v>
      </c>
      <c r="C394" s="2" t="s">
        <v>361</v>
      </c>
      <c r="D394" s="2" t="s">
        <v>1069</v>
      </c>
      <c r="E394" s="2">
        <v>100</v>
      </c>
      <c r="F394" s="2" t="s">
        <v>768</v>
      </c>
      <c r="G394" s="2" t="s">
        <v>720</v>
      </c>
      <c r="H394" s="2" t="s">
        <v>34</v>
      </c>
      <c r="I394" s="2" t="s">
        <v>31</v>
      </c>
      <c r="J394" s="2">
        <v>0</v>
      </c>
    </row>
    <row r="395" spans="1:10">
      <c r="A395" s="2" t="s">
        <v>3</v>
      </c>
      <c r="B395" s="2" t="s">
        <v>365</v>
      </c>
      <c r="C395" s="2" t="s">
        <v>361</v>
      </c>
      <c r="D395" s="2" t="s">
        <v>1069</v>
      </c>
      <c r="E395" s="2">
        <v>100</v>
      </c>
      <c r="F395" s="2" t="s">
        <v>768</v>
      </c>
      <c r="G395" s="2" t="s">
        <v>720</v>
      </c>
      <c r="H395" s="2" t="s">
        <v>34</v>
      </c>
      <c r="I395" s="2" t="s">
        <v>31</v>
      </c>
      <c r="J395" s="2">
        <v>0</v>
      </c>
    </row>
    <row r="396" spans="1:10">
      <c r="A396" s="2" t="s">
        <v>2</v>
      </c>
      <c r="B396" s="2" t="s">
        <v>374</v>
      </c>
      <c r="C396" s="2" t="s">
        <v>361</v>
      </c>
      <c r="D396" s="2" t="s">
        <v>1069</v>
      </c>
      <c r="E396" s="2">
        <v>100</v>
      </c>
      <c r="F396" s="2" t="s">
        <v>768</v>
      </c>
      <c r="G396" s="2" t="s">
        <v>720</v>
      </c>
      <c r="H396" s="2" t="s">
        <v>34</v>
      </c>
      <c r="I396" s="2" t="s">
        <v>31</v>
      </c>
      <c r="J396" s="2">
        <v>0</v>
      </c>
    </row>
    <row r="397" spans="1:10">
      <c r="A397" s="2" t="s">
        <v>1</v>
      </c>
      <c r="B397" s="2" t="s">
        <v>366</v>
      </c>
      <c r="C397" s="2" t="s">
        <v>361</v>
      </c>
      <c r="D397" s="2" t="s">
        <v>1069</v>
      </c>
      <c r="E397" s="2">
        <v>100</v>
      </c>
      <c r="F397" s="2" t="s">
        <v>768</v>
      </c>
      <c r="G397" s="2" t="s">
        <v>720</v>
      </c>
      <c r="H397" s="2" t="s">
        <v>34</v>
      </c>
      <c r="I397" s="2" t="s">
        <v>31</v>
      </c>
      <c r="J397" s="2">
        <v>0</v>
      </c>
    </row>
    <row r="398" spans="1:10">
      <c r="A398" s="2" t="s">
        <v>26</v>
      </c>
      <c r="B398" s="2" t="s">
        <v>370</v>
      </c>
      <c r="C398" s="2" t="s">
        <v>361</v>
      </c>
      <c r="D398" s="2" t="s">
        <v>1073</v>
      </c>
      <c r="E398" s="2">
        <v>100</v>
      </c>
      <c r="F398" s="2" t="s">
        <v>928</v>
      </c>
      <c r="G398" s="2" t="s">
        <v>29</v>
      </c>
      <c r="H398" s="2" t="s">
        <v>37</v>
      </c>
      <c r="I398" s="2" t="s">
        <v>38</v>
      </c>
      <c r="J398" s="2">
        <v>0</v>
      </c>
    </row>
    <row r="399" spans="1:10">
      <c r="A399" s="2" t="s">
        <v>25</v>
      </c>
      <c r="B399" s="2" t="s">
        <v>386</v>
      </c>
      <c r="C399" s="2" t="s">
        <v>361</v>
      </c>
      <c r="D399" s="2" t="s">
        <v>1073</v>
      </c>
      <c r="E399" s="2">
        <v>100</v>
      </c>
      <c r="F399" s="2" t="s">
        <v>928</v>
      </c>
      <c r="G399" s="2" t="s">
        <v>29</v>
      </c>
      <c r="H399" s="2" t="s">
        <v>37</v>
      </c>
      <c r="I399" s="2" t="s">
        <v>38</v>
      </c>
      <c r="J399" s="2">
        <v>0</v>
      </c>
    </row>
    <row r="400" spans="1:10">
      <c r="A400" s="2" t="s">
        <v>24</v>
      </c>
      <c r="B400" s="2" t="s">
        <v>381</v>
      </c>
      <c r="C400" s="2" t="s">
        <v>361</v>
      </c>
      <c r="D400" s="2" t="s">
        <v>1073</v>
      </c>
      <c r="E400" s="2">
        <v>100</v>
      </c>
      <c r="F400" s="2" t="s">
        <v>928</v>
      </c>
      <c r="G400" s="2" t="s">
        <v>29</v>
      </c>
      <c r="H400" s="2" t="s">
        <v>37</v>
      </c>
      <c r="I400" s="2" t="s">
        <v>38</v>
      </c>
      <c r="J400" s="2">
        <v>0</v>
      </c>
    </row>
    <row r="401" spans="1:10">
      <c r="A401" s="2" t="s">
        <v>23</v>
      </c>
      <c r="B401" s="2" t="s">
        <v>388</v>
      </c>
      <c r="C401" s="2" t="s">
        <v>361</v>
      </c>
      <c r="D401" s="2" t="s">
        <v>1073</v>
      </c>
      <c r="E401" s="2">
        <v>100</v>
      </c>
      <c r="F401" s="2" t="s">
        <v>928</v>
      </c>
      <c r="G401" s="2" t="s">
        <v>29</v>
      </c>
      <c r="H401" s="2" t="s">
        <v>37</v>
      </c>
      <c r="I401" s="2" t="s">
        <v>38</v>
      </c>
      <c r="J401" s="2">
        <v>0</v>
      </c>
    </row>
    <row r="402" spans="1:10">
      <c r="A402" s="2" t="s">
        <v>21</v>
      </c>
      <c r="B402" s="2" t="s">
        <v>373</v>
      </c>
      <c r="C402" s="2" t="s">
        <v>361</v>
      </c>
      <c r="D402" s="2" t="s">
        <v>1073</v>
      </c>
      <c r="E402" s="2">
        <v>100</v>
      </c>
      <c r="F402" s="2" t="s">
        <v>928</v>
      </c>
      <c r="G402" s="2" t="s">
        <v>29</v>
      </c>
      <c r="H402" s="2" t="s">
        <v>37</v>
      </c>
      <c r="I402" s="2" t="s">
        <v>38</v>
      </c>
      <c r="J402" s="2">
        <v>0</v>
      </c>
    </row>
    <row r="403" spans="1:10">
      <c r="A403" s="2" t="s">
        <v>20</v>
      </c>
      <c r="B403" s="2" t="s">
        <v>379</v>
      </c>
      <c r="C403" s="2" t="s">
        <v>361</v>
      </c>
      <c r="D403" s="2" t="s">
        <v>1073</v>
      </c>
      <c r="E403" s="2">
        <v>100</v>
      </c>
      <c r="F403" s="2" t="s">
        <v>928</v>
      </c>
      <c r="G403" s="2" t="s">
        <v>29</v>
      </c>
      <c r="H403" s="2" t="s">
        <v>37</v>
      </c>
      <c r="I403" s="2" t="s">
        <v>38</v>
      </c>
      <c r="J403" s="2">
        <v>0</v>
      </c>
    </row>
    <row r="404" spans="1:10">
      <c r="A404" s="2" t="s">
        <v>19</v>
      </c>
      <c r="B404" s="2" t="s">
        <v>375</v>
      </c>
      <c r="C404" s="2" t="s">
        <v>361</v>
      </c>
      <c r="D404" s="2" t="s">
        <v>1073</v>
      </c>
      <c r="E404" s="2">
        <v>100</v>
      </c>
      <c r="F404" s="2" t="s">
        <v>928</v>
      </c>
      <c r="G404" s="2" t="s">
        <v>29</v>
      </c>
      <c r="H404" s="2" t="s">
        <v>37</v>
      </c>
      <c r="I404" s="2" t="s">
        <v>38</v>
      </c>
      <c r="J404" s="2">
        <v>0</v>
      </c>
    </row>
    <row r="405" spans="1:10">
      <c r="A405" s="2" t="s">
        <v>18</v>
      </c>
      <c r="B405" s="2" t="s">
        <v>369</v>
      </c>
      <c r="C405" s="2" t="s">
        <v>361</v>
      </c>
      <c r="D405" s="2" t="s">
        <v>1073</v>
      </c>
      <c r="E405" s="2">
        <v>100</v>
      </c>
      <c r="F405" s="2" t="s">
        <v>928</v>
      </c>
      <c r="G405" s="2" t="s">
        <v>29</v>
      </c>
      <c r="H405" s="2" t="s">
        <v>37</v>
      </c>
      <c r="I405" s="2" t="s">
        <v>38</v>
      </c>
      <c r="J405" s="2">
        <v>0</v>
      </c>
    </row>
    <row r="406" spans="1:10">
      <c r="A406" s="2" t="s">
        <v>17</v>
      </c>
      <c r="B406" s="2" t="s">
        <v>372</v>
      </c>
      <c r="C406" s="2" t="s">
        <v>361</v>
      </c>
      <c r="D406" s="2" t="s">
        <v>1073</v>
      </c>
      <c r="E406" s="2">
        <v>100</v>
      </c>
      <c r="F406" s="2" t="s">
        <v>928</v>
      </c>
      <c r="G406" s="2" t="s">
        <v>29</v>
      </c>
      <c r="H406" s="2" t="s">
        <v>37</v>
      </c>
      <c r="I406" s="2" t="s">
        <v>38</v>
      </c>
      <c r="J406" s="2">
        <v>0</v>
      </c>
    </row>
    <row r="407" spans="1:10">
      <c r="A407" s="2" t="s">
        <v>16</v>
      </c>
      <c r="B407" s="2" t="s">
        <v>384</v>
      </c>
      <c r="C407" s="2" t="s">
        <v>361</v>
      </c>
      <c r="D407" s="2" t="s">
        <v>1073</v>
      </c>
      <c r="E407" s="2">
        <v>100</v>
      </c>
      <c r="F407" s="2" t="s">
        <v>928</v>
      </c>
      <c r="G407" s="2" t="s">
        <v>29</v>
      </c>
      <c r="H407" s="2" t="s">
        <v>37</v>
      </c>
      <c r="I407" s="2" t="s">
        <v>38</v>
      </c>
      <c r="J407" s="2">
        <v>0</v>
      </c>
    </row>
    <row r="408" spans="1:10">
      <c r="A408" s="2" t="s">
        <v>14</v>
      </c>
      <c r="B408" s="2" t="s">
        <v>367</v>
      </c>
      <c r="C408" s="2" t="s">
        <v>361</v>
      </c>
      <c r="D408" s="2" t="s">
        <v>1073</v>
      </c>
      <c r="E408" s="2">
        <v>100</v>
      </c>
      <c r="F408" s="2" t="s">
        <v>928</v>
      </c>
      <c r="G408" s="2" t="s">
        <v>29</v>
      </c>
      <c r="H408" s="2" t="s">
        <v>37</v>
      </c>
      <c r="I408" s="2" t="s">
        <v>38</v>
      </c>
      <c r="J408" s="2">
        <v>0</v>
      </c>
    </row>
    <row r="409" spans="1:10">
      <c r="A409" s="2" t="s">
        <v>13</v>
      </c>
      <c r="B409" s="2" t="s">
        <v>380</v>
      </c>
      <c r="C409" s="2" t="s">
        <v>361</v>
      </c>
      <c r="D409" s="2" t="s">
        <v>1073</v>
      </c>
      <c r="E409" s="2">
        <v>100</v>
      </c>
      <c r="F409" s="2" t="s">
        <v>928</v>
      </c>
      <c r="G409" s="2" t="s">
        <v>29</v>
      </c>
      <c r="H409" s="2" t="s">
        <v>37</v>
      </c>
      <c r="I409" s="2" t="s">
        <v>38</v>
      </c>
      <c r="J409" s="2">
        <v>8.8999999999999996E-2</v>
      </c>
    </row>
    <row r="410" spans="1:10">
      <c r="A410" s="2" t="s">
        <v>12</v>
      </c>
      <c r="B410" s="2" t="s">
        <v>378</v>
      </c>
      <c r="C410" s="2" t="s">
        <v>361</v>
      </c>
      <c r="D410" s="2" t="s">
        <v>1073</v>
      </c>
      <c r="E410" s="2">
        <v>100</v>
      </c>
      <c r="F410" s="2" t="s">
        <v>928</v>
      </c>
      <c r="G410" s="2" t="s">
        <v>29</v>
      </c>
      <c r="H410" s="2" t="s">
        <v>37</v>
      </c>
      <c r="I410" s="2" t="s">
        <v>38</v>
      </c>
      <c r="J410" s="2">
        <v>0</v>
      </c>
    </row>
    <row r="411" spans="1:10">
      <c r="A411" s="2" t="s">
        <v>11</v>
      </c>
      <c r="B411" s="2" t="s">
        <v>377</v>
      </c>
      <c r="C411" s="2" t="s">
        <v>361</v>
      </c>
      <c r="D411" s="2" t="s">
        <v>1073</v>
      </c>
      <c r="E411" s="2">
        <v>100</v>
      </c>
      <c r="F411" s="2" t="s">
        <v>928</v>
      </c>
      <c r="G411" s="2" t="s">
        <v>29</v>
      </c>
      <c r="H411" s="2" t="s">
        <v>37</v>
      </c>
      <c r="I411" s="2" t="s">
        <v>38</v>
      </c>
      <c r="J411" s="2">
        <v>0</v>
      </c>
    </row>
    <row r="412" spans="1:10">
      <c r="A412" s="2" t="s">
        <v>10</v>
      </c>
      <c r="B412" s="2" t="s">
        <v>385</v>
      </c>
      <c r="C412" s="2" t="s">
        <v>361</v>
      </c>
      <c r="D412" s="2" t="s">
        <v>1073</v>
      </c>
      <c r="E412" s="2">
        <v>100</v>
      </c>
      <c r="F412" s="2" t="s">
        <v>928</v>
      </c>
      <c r="G412" s="2" t="s">
        <v>29</v>
      </c>
      <c r="H412" s="2" t="s">
        <v>37</v>
      </c>
      <c r="I412" s="2" t="s">
        <v>38</v>
      </c>
      <c r="J412" s="2">
        <v>0</v>
      </c>
    </row>
    <row r="413" spans="1:10">
      <c r="A413" s="2" t="s">
        <v>9</v>
      </c>
      <c r="B413" s="2" t="s">
        <v>371</v>
      </c>
      <c r="C413" s="2" t="s">
        <v>361</v>
      </c>
      <c r="D413" s="2" t="s">
        <v>1073</v>
      </c>
      <c r="E413" s="2">
        <v>100</v>
      </c>
      <c r="F413" s="2" t="s">
        <v>928</v>
      </c>
      <c r="G413" s="2" t="s">
        <v>29</v>
      </c>
      <c r="H413" s="2" t="s">
        <v>37</v>
      </c>
      <c r="I413" s="2" t="s">
        <v>38</v>
      </c>
      <c r="J413" s="2">
        <v>0</v>
      </c>
    </row>
    <row r="414" spans="1:10">
      <c r="A414" s="2" t="s">
        <v>8</v>
      </c>
      <c r="B414" s="2" t="s">
        <v>376</v>
      </c>
      <c r="C414" s="2" t="s">
        <v>361</v>
      </c>
      <c r="D414" s="2" t="s">
        <v>1073</v>
      </c>
      <c r="E414" s="2">
        <v>100</v>
      </c>
      <c r="F414" s="2" t="s">
        <v>928</v>
      </c>
      <c r="G414" s="2" t="s">
        <v>29</v>
      </c>
      <c r="H414" s="2" t="s">
        <v>37</v>
      </c>
      <c r="I414" s="2" t="s">
        <v>38</v>
      </c>
      <c r="J414" s="2">
        <v>0</v>
      </c>
    </row>
    <row r="415" spans="1:10">
      <c r="A415" s="2" t="s">
        <v>7</v>
      </c>
      <c r="B415" s="2" t="s">
        <v>364</v>
      </c>
      <c r="C415" s="2" t="s">
        <v>361</v>
      </c>
      <c r="D415" s="2" t="s">
        <v>1073</v>
      </c>
      <c r="E415" s="2">
        <v>100</v>
      </c>
      <c r="F415" s="2" t="s">
        <v>928</v>
      </c>
      <c r="G415" s="2" t="s">
        <v>29</v>
      </c>
      <c r="H415" s="2" t="s">
        <v>37</v>
      </c>
      <c r="I415" s="2" t="s">
        <v>38</v>
      </c>
      <c r="J415" s="2">
        <v>0</v>
      </c>
    </row>
    <row r="416" spans="1:10">
      <c r="A416" s="2" t="s">
        <v>6</v>
      </c>
      <c r="B416" s="2" t="s">
        <v>387</v>
      </c>
      <c r="C416" s="2" t="s">
        <v>361</v>
      </c>
      <c r="D416" s="2" t="s">
        <v>1073</v>
      </c>
      <c r="E416" s="2">
        <v>100</v>
      </c>
      <c r="F416" s="2" t="s">
        <v>928</v>
      </c>
      <c r="G416" s="2" t="s">
        <v>29</v>
      </c>
      <c r="H416" s="2" t="s">
        <v>37</v>
      </c>
      <c r="I416" s="2" t="s">
        <v>38</v>
      </c>
      <c r="J416" s="2">
        <v>0</v>
      </c>
    </row>
    <row r="417" spans="1:10">
      <c r="A417" s="2" t="s">
        <v>3</v>
      </c>
      <c r="B417" s="2" t="s">
        <v>365</v>
      </c>
      <c r="C417" s="2" t="s">
        <v>361</v>
      </c>
      <c r="D417" s="2" t="s">
        <v>1073</v>
      </c>
      <c r="E417" s="2">
        <v>100</v>
      </c>
      <c r="F417" s="2" t="s">
        <v>928</v>
      </c>
      <c r="G417" s="2" t="s">
        <v>29</v>
      </c>
      <c r="H417" s="2" t="s">
        <v>37</v>
      </c>
      <c r="I417" s="2" t="s">
        <v>38</v>
      </c>
      <c r="J417" s="2">
        <v>0</v>
      </c>
    </row>
    <row r="418" spans="1:10">
      <c r="A418" s="2" t="s">
        <v>2</v>
      </c>
      <c r="B418" s="2" t="s">
        <v>374</v>
      </c>
      <c r="C418" s="2" t="s">
        <v>361</v>
      </c>
      <c r="D418" s="2" t="s">
        <v>1073</v>
      </c>
      <c r="E418" s="2">
        <v>100</v>
      </c>
      <c r="F418" s="2" t="s">
        <v>928</v>
      </c>
      <c r="G418" s="2" t="s">
        <v>29</v>
      </c>
      <c r="H418" s="2" t="s">
        <v>37</v>
      </c>
      <c r="I418" s="2" t="s">
        <v>38</v>
      </c>
      <c r="J418" s="2">
        <v>0</v>
      </c>
    </row>
    <row r="419" spans="1:10">
      <c r="A419" s="2" t="s">
        <v>1</v>
      </c>
      <c r="B419" s="2" t="s">
        <v>366</v>
      </c>
      <c r="C419" s="2" t="s">
        <v>361</v>
      </c>
      <c r="D419" s="2" t="s">
        <v>1073</v>
      </c>
      <c r="E419" s="2">
        <v>100</v>
      </c>
      <c r="F419" s="2" t="s">
        <v>928</v>
      </c>
      <c r="G419" s="2" t="s">
        <v>29</v>
      </c>
      <c r="H419" s="2" t="s">
        <v>37</v>
      </c>
      <c r="I419" s="2" t="s">
        <v>38</v>
      </c>
      <c r="J419" s="2">
        <v>0</v>
      </c>
    </row>
    <row r="420" spans="1:10">
      <c r="A420" s="2" t="s">
        <v>26</v>
      </c>
      <c r="B420" s="2" t="s">
        <v>370</v>
      </c>
      <c r="C420" s="2" t="s">
        <v>361</v>
      </c>
      <c r="D420" s="2" t="s">
        <v>1073</v>
      </c>
      <c r="E420" s="2">
        <v>100</v>
      </c>
      <c r="F420" s="2" t="s">
        <v>928</v>
      </c>
      <c r="G420" s="2" t="s">
        <v>28</v>
      </c>
      <c r="H420" s="2" t="s">
        <v>37</v>
      </c>
      <c r="I420" s="2" t="s">
        <v>38</v>
      </c>
      <c r="J420" s="2">
        <v>0</v>
      </c>
    </row>
    <row r="421" spans="1:10">
      <c r="A421" s="2" t="s">
        <v>25</v>
      </c>
      <c r="B421" s="2" t="s">
        <v>386</v>
      </c>
      <c r="C421" s="2" t="s">
        <v>361</v>
      </c>
      <c r="D421" s="2" t="s">
        <v>1073</v>
      </c>
      <c r="E421" s="2">
        <v>100</v>
      </c>
      <c r="F421" s="2" t="s">
        <v>928</v>
      </c>
      <c r="G421" s="2" t="s">
        <v>28</v>
      </c>
      <c r="H421" s="2" t="s">
        <v>37</v>
      </c>
      <c r="I421" s="2" t="s">
        <v>38</v>
      </c>
      <c r="J421" s="2">
        <v>0</v>
      </c>
    </row>
    <row r="422" spans="1:10">
      <c r="A422" s="2" t="s">
        <v>24</v>
      </c>
      <c r="B422" s="2" t="s">
        <v>381</v>
      </c>
      <c r="C422" s="2" t="s">
        <v>361</v>
      </c>
      <c r="D422" s="2" t="s">
        <v>1073</v>
      </c>
      <c r="E422" s="2">
        <v>100</v>
      </c>
      <c r="F422" s="2" t="s">
        <v>928</v>
      </c>
      <c r="G422" s="2" t="s">
        <v>28</v>
      </c>
      <c r="H422" s="2" t="s">
        <v>37</v>
      </c>
      <c r="I422" s="2" t="s">
        <v>38</v>
      </c>
      <c r="J422" s="2">
        <v>6.0000000000000001E-3</v>
      </c>
    </row>
    <row r="423" spans="1:10">
      <c r="A423" s="2" t="s">
        <v>23</v>
      </c>
      <c r="B423" s="2" t="s">
        <v>388</v>
      </c>
      <c r="C423" s="2" t="s">
        <v>361</v>
      </c>
      <c r="D423" s="2" t="s">
        <v>1073</v>
      </c>
      <c r="E423" s="2">
        <v>100</v>
      </c>
      <c r="F423" s="2" t="s">
        <v>928</v>
      </c>
      <c r="G423" s="2" t="s">
        <v>28</v>
      </c>
      <c r="H423" s="2" t="s">
        <v>37</v>
      </c>
      <c r="I423" s="2" t="s">
        <v>38</v>
      </c>
      <c r="J423" s="2">
        <v>0</v>
      </c>
    </row>
    <row r="424" spans="1:10">
      <c r="A424" s="2" t="s">
        <v>21</v>
      </c>
      <c r="B424" s="2" t="s">
        <v>373</v>
      </c>
      <c r="C424" s="2" t="s">
        <v>361</v>
      </c>
      <c r="D424" s="2" t="s">
        <v>1073</v>
      </c>
      <c r="E424" s="2">
        <v>100</v>
      </c>
      <c r="F424" s="2" t="s">
        <v>928</v>
      </c>
      <c r="G424" s="2" t="s">
        <v>28</v>
      </c>
      <c r="H424" s="2" t="s">
        <v>37</v>
      </c>
      <c r="I424" s="2" t="s">
        <v>38</v>
      </c>
      <c r="J424" s="2">
        <v>0</v>
      </c>
    </row>
    <row r="425" spans="1:10">
      <c r="A425" s="2" t="s">
        <v>20</v>
      </c>
      <c r="B425" s="2" t="s">
        <v>379</v>
      </c>
      <c r="C425" s="2" t="s">
        <v>361</v>
      </c>
      <c r="D425" s="2" t="s">
        <v>1073</v>
      </c>
      <c r="E425" s="2">
        <v>100</v>
      </c>
      <c r="F425" s="2" t="s">
        <v>928</v>
      </c>
      <c r="G425" s="2" t="s">
        <v>28</v>
      </c>
      <c r="H425" s="2" t="s">
        <v>37</v>
      </c>
      <c r="I425" s="2" t="s">
        <v>38</v>
      </c>
      <c r="J425" s="2">
        <v>0</v>
      </c>
    </row>
    <row r="426" spans="1:10">
      <c r="A426" s="2" t="s">
        <v>19</v>
      </c>
      <c r="B426" s="2" t="s">
        <v>375</v>
      </c>
      <c r="C426" s="2" t="s">
        <v>361</v>
      </c>
      <c r="D426" s="2" t="s">
        <v>1073</v>
      </c>
      <c r="E426" s="2">
        <v>100</v>
      </c>
      <c r="F426" s="2" t="s">
        <v>928</v>
      </c>
      <c r="G426" s="2" t="s">
        <v>28</v>
      </c>
      <c r="H426" s="2" t="s">
        <v>37</v>
      </c>
      <c r="I426" s="2" t="s">
        <v>38</v>
      </c>
      <c r="J426" s="2">
        <v>0</v>
      </c>
    </row>
    <row r="427" spans="1:10">
      <c r="A427" s="2" t="s">
        <v>18</v>
      </c>
      <c r="B427" s="2" t="s">
        <v>369</v>
      </c>
      <c r="C427" s="2" t="s">
        <v>361</v>
      </c>
      <c r="D427" s="2" t="s">
        <v>1073</v>
      </c>
      <c r="E427" s="2">
        <v>100</v>
      </c>
      <c r="F427" s="2" t="s">
        <v>928</v>
      </c>
      <c r="G427" s="2" t="s">
        <v>28</v>
      </c>
      <c r="H427" s="2" t="s">
        <v>37</v>
      </c>
      <c r="I427" s="2" t="s">
        <v>38</v>
      </c>
      <c r="J427" s="2">
        <v>0</v>
      </c>
    </row>
    <row r="428" spans="1:10">
      <c r="A428" s="2" t="s">
        <v>17</v>
      </c>
      <c r="B428" s="2" t="s">
        <v>372</v>
      </c>
      <c r="C428" s="2" t="s">
        <v>361</v>
      </c>
      <c r="D428" s="2" t="s">
        <v>1073</v>
      </c>
      <c r="E428" s="2">
        <v>100</v>
      </c>
      <c r="F428" s="2" t="s">
        <v>928</v>
      </c>
      <c r="G428" s="2" t="s">
        <v>28</v>
      </c>
      <c r="H428" s="2" t="s">
        <v>37</v>
      </c>
      <c r="I428" s="2" t="s">
        <v>38</v>
      </c>
      <c r="J428" s="2">
        <v>0</v>
      </c>
    </row>
    <row r="429" spans="1:10">
      <c r="A429" s="2" t="s">
        <v>16</v>
      </c>
      <c r="B429" s="2" t="s">
        <v>384</v>
      </c>
      <c r="C429" s="2" t="s">
        <v>361</v>
      </c>
      <c r="D429" s="2" t="s">
        <v>1073</v>
      </c>
      <c r="E429" s="2">
        <v>100</v>
      </c>
      <c r="F429" s="2" t="s">
        <v>928</v>
      </c>
      <c r="G429" s="2" t="s">
        <v>28</v>
      </c>
      <c r="H429" s="2" t="s">
        <v>37</v>
      </c>
      <c r="I429" s="2" t="s">
        <v>38</v>
      </c>
      <c r="J429" s="2">
        <v>4.0000000000000001E-3</v>
      </c>
    </row>
    <row r="430" spans="1:10">
      <c r="A430" s="2" t="s">
        <v>14</v>
      </c>
      <c r="B430" s="2" t="s">
        <v>367</v>
      </c>
      <c r="C430" s="2" t="s">
        <v>361</v>
      </c>
      <c r="D430" s="2" t="s">
        <v>1073</v>
      </c>
      <c r="E430" s="2">
        <v>100</v>
      </c>
      <c r="F430" s="2" t="s">
        <v>928</v>
      </c>
      <c r="G430" s="2" t="s">
        <v>28</v>
      </c>
      <c r="H430" s="2" t="s">
        <v>37</v>
      </c>
      <c r="I430" s="2" t="s">
        <v>38</v>
      </c>
      <c r="J430" s="2">
        <v>0</v>
      </c>
    </row>
    <row r="431" spans="1:10">
      <c r="A431" s="2" t="s">
        <v>13</v>
      </c>
      <c r="B431" s="2" t="s">
        <v>380</v>
      </c>
      <c r="C431" s="2" t="s">
        <v>361</v>
      </c>
      <c r="D431" s="2" t="s">
        <v>1073</v>
      </c>
      <c r="E431" s="2">
        <v>100</v>
      </c>
      <c r="F431" s="2" t="s">
        <v>928</v>
      </c>
      <c r="G431" s="2" t="s">
        <v>28</v>
      </c>
      <c r="H431" s="2" t="s">
        <v>37</v>
      </c>
      <c r="I431" s="2" t="s">
        <v>38</v>
      </c>
      <c r="J431" s="2">
        <v>0.23699999999999999</v>
      </c>
    </row>
    <row r="432" spans="1:10">
      <c r="A432" s="2" t="s">
        <v>12</v>
      </c>
      <c r="B432" s="2" t="s">
        <v>378</v>
      </c>
      <c r="C432" s="2" t="s">
        <v>361</v>
      </c>
      <c r="D432" s="2" t="s">
        <v>1073</v>
      </c>
      <c r="E432" s="2">
        <v>100</v>
      </c>
      <c r="F432" s="2" t="s">
        <v>928</v>
      </c>
      <c r="G432" s="2" t="s">
        <v>28</v>
      </c>
      <c r="H432" s="2" t="s">
        <v>37</v>
      </c>
      <c r="I432" s="2" t="s">
        <v>38</v>
      </c>
      <c r="J432" s="2">
        <v>0</v>
      </c>
    </row>
    <row r="433" spans="1:10">
      <c r="A433" s="2" t="s">
        <v>11</v>
      </c>
      <c r="B433" s="2" t="s">
        <v>377</v>
      </c>
      <c r="C433" s="2" t="s">
        <v>361</v>
      </c>
      <c r="D433" s="2" t="s">
        <v>1073</v>
      </c>
      <c r="E433" s="2">
        <v>100</v>
      </c>
      <c r="F433" s="2" t="s">
        <v>928</v>
      </c>
      <c r="G433" s="2" t="s">
        <v>28</v>
      </c>
      <c r="H433" s="2" t="s">
        <v>37</v>
      </c>
      <c r="I433" s="2" t="s">
        <v>38</v>
      </c>
      <c r="J433" s="2">
        <v>0</v>
      </c>
    </row>
    <row r="434" spans="1:10">
      <c r="A434" s="2" t="s">
        <v>10</v>
      </c>
      <c r="B434" s="2" t="s">
        <v>385</v>
      </c>
      <c r="C434" s="2" t="s">
        <v>361</v>
      </c>
      <c r="D434" s="2" t="s">
        <v>1073</v>
      </c>
      <c r="E434" s="2">
        <v>100</v>
      </c>
      <c r="F434" s="2" t="s">
        <v>928</v>
      </c>
      <c r="G434" s="2" t="s">
        <v>28</v>
      </c>
      <c r="H434" s="2" t="s">
        <v>37</v>
      </c>
      <c r="I434" s="2" t="s">
        <v>38</v>
      </c>
      <c r="J434" s="2">
        <v>0</v>
      </c>
    </row>
    <row r="435" spans="1:10">
      <c r="A435" s="2" t="s">
        <v>9</v>
      </c>
      <c r="B435" s="2" t="s">
        <v>371</v>
      </c>
      <c r="C435" s="2" t="s">
        <v>361</v>
      </c>
      <c r="D435" s="2" t="s">
        <v>1073</v>
      </c>
      <c r="E435" s="2">
        <v>100</v>
      </c>
      <c r="F435" s="2" t="s">
        <v>928</v>
      </c>
      <c r="G435" s="2" t="s">
        <v>28</v>
      </c>
      <c r="H435" s="2" t="s">
        <v>37</v>
      </c>
      <c r="I435" s="2" t="s">
        <v>38</v>
      </c>
      <c r="J435" s="2">
        <v>0</v>
      </c>
    </row>
    <row r="436" spans="1:10">
      <c r="A436" s="2" t="s">
        <v>8</v>
      </c>
      <c r="B436" s="2" t="s">
        <v>376</v>
      </c>
      <c r="C436" s="2" t="s">
        <v>361</v>
      </c>
      <c r="D436" s="2" t="s">
        <v>1073</v>
      </c>
      <c r="E436" s="2">
        <v>100</v>
      </c>
      <c r="F436" s="2" t="s">
        <v>928</v>
      </c>
      <c r="G436" s="2" t="s">
        <v>28</v>
      </c>
      <c r="H436" s="2" t="s">
        <v>37</v>
      </c>
      <c r="I436" s="2" t="s">
        <v>38</v>
      </c>
      <c r="J436" s="2">
        <v>0</v>
      </c>
    </row>
    <row r="437" spans="1:10">
      <c r="A437" s="2" t="s">
        <v>7</v>
      </c>
      <c r="B437" s="2" t="s">
        <v>364</v>
      </c>
      <c r="C437" s="2" t="s">
        <v>361</v>
      </c>
      <c r="D437" s="2" t="s">
        <v>1073</v>
      </c>
      <c r="E437" s="2">
        <v>100</v>
      </c>
      <c r="F437" s="2" t="s">
        <v>928</v>
      </c>
      <c r="G437" s="2" t="s">
        <v>28</v>
      </c>
      <c r="H437" s="2" t="s">
        <v>37</v>
      </c>
      <c r="I437" s="2" t="s">
        <v>38</v>
      </c>
      <c r="J437" s="2">
        <v>0</v>
      </c>
    </row>
    <row r="438" spans="1:10">
      <c r="A438" s="2" t="s">
        <v>6</v>
      </c>
      <c r="B438" s="2" t="s">
        <v>387</v>
      </c>
      <c r="C438" s="2" t="s">
        <v>361</v>
      </c>
      <c r="D438" s="2" t="s">
        <v>1073</v>
      </c>
      <c r="E438" s="2">
        <v>100</v>
      </c>
      <c r="F438" s="2" t="s">
        <v>928</v>
      </c>
      <c r="G438" s="2" t="s">
        <v>28</v>
      </c>
      <c r="H438" s="2" t="s">
        <v>37</v>
      </c>
      <c r="I438" s="2" t="s">
        <v>38</v>
      </c>
      <c r="J438" s="2">
        <v>0</v>
      </c>
    </row>
    <row r="439" spans="1:10">
      <c r="A439" s="2" t="s">
        <v>3</v>
      </c>
      <c r="B439" s="2" t="s">
        <v>365</v>
      </c>
      <c r="C439" s="2" t="s">
        <v>361</v>
      </c>
      <c r="D439" s="2" t="s">
        <v>1073</v>
      </c>
      <c r="E439" s="2">
        <v>100</v>
      </c>
      <c r="F439" s="2" t="s">
        <v>928</v>
      </c>
      <c r="G439" s="2" t="s">
        <v>28</v>
      </c>
      <c r="H439" s="2" t="s">
        <v>37</v>
      </c>
      <c r="I439" s="2" t="s">
        <v>38</v>
      </c>
      <c r="J439" s="2">
        <v>0.02</v>
      </c>
    </row>
    <row r="440" spans="1:10">
      <c r="A440" s="2" t="s">
        <v>2</v>
      </c>
      <c r="B440" s="2" t="s">
        <v>374</v>
      </c>
      <c r="C440" s="2" t="s">
        <v>361</v>
      </c>
      <c r="D440" s="2" t="s">
        <v>1073</v>
      </c>
      <c r="E440" s="2">
        <v>100</v>
      </c>
      <c r="F440" s="2" t="s">
        <v>928</v>
      </c>
      <c r="G440" s="2" t="s">
        <v>28</v>
      </c>
      <c r="H440" s="2" t="s">
        <v>37</v>
      </c>
      <c r="I440" s="2" t="s">
        <v>38</v>
      </c>
      <c r="J440" s="2">
        <v>0</v>
      </c>
    </row>
    <row r="441" spans="1:10">
      <c r="A441" s="2" t="s">
        <v>1</v>
      </c>
      <c r="B441" s="2" t="s">
        <v>366</v>
      </c>
      <c r="C441" s="2" t="s">
        <v>361</v>
      </c>
      <c r="D441" s="2" t="s">
        <v>1073</v>
      </c>
      <c r="E441" s="2">
        <v>100</v>
      </c>
      <c r="F441" s="2" t="s">
        <v>928</v>
      </c>
      <c r="G441" s="2" t="s">
        <v>28</v>
      </c>
      <c r="H441" s="2" t="s">
        <v>37</v>
      </c>
      <c r="I441" s="2" t="s">
        <v>38</v>
      </c>
      <c r="J441" s="2">
        <v>0</v>
      </c>
    </row>
    <row r="442" spans="1:10">
      <c r="A442" s="2" t="s">
        <v>26</v>
      </c>
      <c r="B442" s="2" t="s">
        <v>370</v>
      </c>
      <c r="C442" s="2" t="s">
        <v>361</v>
      </c>
      <c r="D442" s="2" t="s">
        <v>1073</v>
      </c>
      <c r="E442" s="2">
        <v>100</v>
      </c>
      <c r="F442" s="2" t="s">
        <v>928</v>
      </c>
      <c r="G442" s="2" t="s">
        <v>720</v>
      </c>
      <c r="H442" s="2" t="s">
        <v>37</v>
      </c>
      <c r="I442" s="2" t="s">
        <v>38</v>
      </c>
      <c r="J442" s="2">
        <v>1.7050000000000001</v>
      </c>
    </row>
    <row r="443" spans="1:10">
      <c r="A443" s="2" t="s">
        <v>25</v>
      </c>
      <c r="B443" s="2" t="s">
        <v>386</v>
      </c>
      <c r="C443" s="2" t="s">
        <v>361</v>
      </c>
      <c r="D443" s="2" t="s">
        <v>1073</v>
      </c>
      <c r="E443" s="2">
        <v>100</v>
      </c>
      <c r="F443" s="2" t="s">
        <v>928</v>
      </c>
      <c r="G443" s="2" t="s">
        <v>720</v>
      </c>
      <c r="H443" s="2" t="s">
        <v>37</v>
      </c>
      <c r="I443" s="2" t="s">
        <v>38</v>
      </c>
      <c r="J443" s="2">
        <v>0.01</v>
      </c>
    </row>
    <row r="444" spans="1:10">
      <c r="A444" s="2" t="s">
        <v>24</v>
      </c>
      <c r="B444" s="2" t="s">
        <v>381</v>
      </c>
      <c r="C444" s="2" t="s">
        <v>361</v>
      </c>
      <c r="D444" s="2" t="s">
        <v>1073</v>
      </c>
      <c r="E444" s="2">
        <v>100</v>
      </c>
      <c r="F444" s="2" t="s">
        <v>928</v>
      </c>
      <c r="G444" s="2" t="s">
        <v>720</v>
      </c>
      <c r="H444" s="2" t="s">
        <v>37</v>
      </c>
      <c r="I444" s="2" t="s">
        <v>38</v>
      </c>
      <c r="J444" s="2">
        <v>4.0000000000000001E-3</v>
      </c>
    </row>
    <row r="445" spans="1:10">
      <c r="A445" s="2" t="s">
        <v>23</v>
      </c>
      <c r="B445" s="2" t="s">
        <v>388</v>
      </c>
      <c r="C445" s="2" t="s">
        <v>361</v>
      </c>
      <c r="D445" s="2" t="s">
        <v>1073</v>
      </c>
      <c r="E445" s="2">
        <v>100</v>
      </c>
      <c r="F445" s="2" t="s">
        <v>928</v>
      </c>
      <c r="G445" s="2" t="s">
        <v>720</v>
      </c>
      <c r="H445" s="2" t="s">
        <v>37</v>
      </c>
      <c r="I445" s="2" t="s">
        <v>38</v>
      </c>
      <c r="J445" s="2">
        <v>0</v>
      </c>
    </row>
    <row r="446" spans="1:10">
      <c r="A446" s="2" t="s">
        <v>21</v>
      </c>
      <c r="B446" s="2" t="s">
        <v>373</v>
      </c>
      <c r="C446" s="2" t="s">
        <v>361</v>
      </c>
      <c r="D446" s="2" t="s">
        <v>1073</v>
      </c>
      <c r="E446" s="2">
        <v>100</v>
      </c>
      <c r="F446" s="2" t="s">
        <v>928</v>
      </c>
      <c r="G446" s="2" t="s">
        <v>720</v>
      </c>
      <c r="H446" s="2" t="s">
        <v>37</v>
      </c>
      <c r="I446" s="2" t="s">
        <v>38</v>
      </c>
      <c r="J446" s="2">
        <v>4.9800000000000004</v>
      </c>
    </row>
    <row r="447" spans="1:10">
      <c r="A447" s="2" t="s">
        <v>20</v>
      </c>
      <c r="B447" s="2" t="s">
        <v>379</v>
      </c>
      <c r="C447" s="2" t="s">
        <v>361</v>
      </c>
      <c r="D447" s="2" t="s">
        <v>1073</v>
      </c>
      <c r="E447" s="2">
        <v>100</v>
      </c>
      <c r="F447" s="2" t="s">
        <v>928</v>
      </c>
      <c r="G447" s="2" t="s">
        <v>720</v>
      </c>
      <c r="H447" s="2" t="s">
        <v>37</v>
      </c>
      <c r="I447" s="2" t="s">
        <v>38</v>
      </c>
      <c r="J447" s="2">
        <v>0.08</v>
      </c>
    </row>
    <row r="448" spans="1:10">
      <c r="A448" s="2" t="s">
        <v>19</v>
      </c>
      <c r="B448" s="2" t="s">
        <v>375</v>
      </c>
      <c r="C448" s="2" t="s">
        <v>361</v>
      </c>
      <c r="D448" s="2" t="s">
        <v>1073</v>
      </c>
      <c r="E448" s="2">
        <v>100</v>
      </c>
      <c r="F448" s="2" t="s">
        <v>928</v>
      </c>
      <c r="G448" s="2" t="s">
        <v>720</v>
      </c>
      <c r="H448" s="2" t="s">
        <v>37</v>
      </c>
      <c r="I448" s="2" t="s">
        <v>38</v>
      </c>
      <c r="J448" s="2">
        <v>6.2</v>
      </c>
    </row>
    <row r="449" spans="1:10">
      <c r="A449" s="2" t="s">
        <v>18</v>
      </c>
      <c r="B449" s="2" t="s">
        <v>369</v>
      </c>
      <c r="C449" s="2" t="s">
        <v>361</v>
      </c>
      <c r="D449" s="2" t="s">
        <v>1073</v>
      </c>
      <c r="E449" s="2">
        <v>100</v>
      </c>
      <c r="F449" s="2" t="s">
        <v>928</v>
      </c>
      <c r="G449" s="2" t="s">
        <v>720</v>
      </c>
      <c r="H449" s="2" t="s">
        <v>37</v>
      </c>
      <c r="I449" s="2" t="s">
        <v>38</v>
      </c>
      <c r="J449" s="2">
        <v>1.7450000000000001</v>
      </c>
    </row>
    <row r="450" spans="1:10">
      <c r="A450" s="2" t="s">
        <v>17</v>
      </c>
      <c r="B450" s="2" t="s">
        <v>372</v>
      </c>
      <c r="C450" s="2" t="s">
        <v>361</v>
      </c>
      <c r="D450" s="2" t="s">
        <v>1073</v>
      </c>
      <c r="E450" s="2">
        <v>100</v>
      </c>
      <c r="F450" s="2" t="s">
        <v>928</v>
      </c>
      <c r="G450" s="2" t="s">
        <v>720</v>
      </c>
      <c r="H450" s="2" t="s">
        <v>37</v>
      </c>
      <c r="I450" s="2" t="s">
        <v>38</v>
      </c>
      <c r="J450" s="2">
        <v>10.29</v>
      </c>
    </row>
    <row r="451" spans="1:10">
      <c r="A451" s="2" t="s">
        <v>16</v>
      </c>
      <c r="B451" s="2" t="s">
        <v>384</v>
      </c>
      <c r="C451" s="2" t="s">
        <v>361</v>
      </c>
      <c r="D451" s="2" t="s">
        <v>1073</v>
      </c>
      <c r="E451" s="2">
        <v>100</v>
      </c>
      <c r="F451" s="2" t="s">
        <v>928</v>
      </c>
      <c r="G451" s="2" t="s">
        <v>720</v>
      </c>
      <c r="H451" s="2" t="s">
        <v>37</v>
      </c>
      <c r="I451" s="2" t="s">
        <v>38</v>
      </c>
      <c r="J451" s="2">
        <v>1.0999999999999999E-2</v>
      </c>
    </row>
    <row r="452" spans="1:10">
      <c r="A452" s="2" t="s">
        <v>14</v>
      </c>
      <c r="B452" s="2" t="s">
        <v>367</v>
      </c>
      <c r="C452" s="2" t="s">
        <v>361</v>
      </c>
      <c r="D452" s="2" t="s">
        <v>1073</v>
      </c>
      <c r="E452" s="2">
        <v>100</v>
      </c>
      <c r="F452" s="2" t="s">
        <v>928</v>
      </c>
      <c r="G452" s="2" t="s">
        <v>720</v>
      </c>
      <c r="H452" s="2" t="s">
        <v>37</v>
      </c>
      <c r="I452" s="2" t="s">
        <v>38</v>
      </c>
      <c r="J452" s="2">
        <v>0</v>
      </c>
    </row>
    <row r="453" spans="1:10">
      <c r="A453" s="2" t="s">
        <v>13</v>
      </c>
      <c r="B453" s="2" t="s">
        <v>380</v>
      </c>
      <c r="C453" s="2" t="s">
        <v>361</v>
      </c>
      <c r="D453" s="2" t="s">
        <v>1073</v>
      </c>
      <c r="E453" s="2">
        <v>100</v>
      </c>
      <c r="F453" s="2" t="s">
        <v>928</v>
      </c>
      <c r="G453" s="2" t="s">
        <v>720</v>
      </c>
      <c r="H453" s="2" t="s">
        <v>37</v>
      </c>
      <c r="I453" s="2" t="s">
        <v>38</v>
      </c>
      <c r="J453" s="2">
        <v>0.41399999999999998</v>
      </c>
    </row>
    <row r="454" spans="1:10">
      <c r="A454" s="2" t="s">
        <v>12</v>
      </c>
      <c r="B454" s="2" t="s">
        <v>378</v>
      </c>
      <c r="C454" s="2" t="s">
        <v>361</v>
      </c>
      <c r="D454" s="2" t="s">
        <v>1073</v>
      </c>
      <c r="E454" s="2">
        <v>100</v>
      </c>
      <c r="F454" s="2" t="s">
        <v>928</v>
      </c>
      <c r="G454" s="2" t="s">
        <v>720</v>
      </c>
      <c r="H454" s="2" t="s">
        <v>37</v>
      </c>
      <c r="I454" s="2" t="s">
        <v>38</v>
      </c>
      <c r="J454" s="2">
        <v>2.2000000000000002</v>
      </c>
    </row>
    <row r="455" spans="1:10">
      <c r="A455" s="2" t="s">
        <v>11</v>
      </c>
      <c r="B455" s="2" t="s">
        <v>377</v>
      </c>
      <c r="C455" s="2" t="s">
        <v>361</v>
      </c>
      <c r="D455" s="2" t="s">
        <v>1073</v>
      </c>
      <c r="E455" s="2">
        <v>100</v>
      </c>
      <c r="F455" s="2" t="s">
        <v>928</v>
      </c>
      <c r="G455" s="2" t="s">
        <v>720</v>
      </c>
      <c r="H455" s="2" t="s">
        <v>37</v>
      </c>
      <c r="I455" s="2" t="s">
        <v>38</v>
      </c>
      <c r="J455" s="2">
        <v>0.38500000000000001</v>
      </c>
    </row>
    <row r="456" spans="1:10">
      <c r="A456" s="2" t="s">
        <v>10</v>
      </c>
      <c r="B456" s="2" t="s">
        <v>385</v>
      </c>
      <c r="C456" s="2" t="s">
        <v>361</v>
      </c>
      <c r="D456" s="2" t="s">
        <v>1073</v>
      </c>
      <c r="E456" s="2">
        <v>100</v>
      </c>
      <c r="F456" s="2" t="s">
        <v>928</v>
      </c>
      <c r="G456" s="2" t="s">
        <v>720</v>
      </c>
      <c r="H456" s="2" t="s">
        <v>37</v>
      </c>
      <c r="I456" s="2" t="s">
        <v>38</v>
      </c>
      <c r="J456" s="2">
        <v>0</v>
      </c>
    </row>
    <row r="457" spans="1:10">
      <c r="A457" s="2" t="s">
        <v>9</v>
      </c>
      <c r="B457" s="2" t="s">
        <v>371</v>
      </c>
      <c r="C457" s="2" t="s">
        <v>361</v>
      </c>
      <c r="D457" s="2" t="s">
        <v>1073</v>
      </c>
      <c r="E457" s="2">
        <v>100</v>
      </c>
      <c r="F457" s="2" t="s">
        <v>928</v>
      </c>
      <c r="G457" s="2" t="s">
        <v>720</v>
      </c>
      <c r="H457" s="2" t="s">
        <v>37</v>
      </c>
      <c r="I457" s="2" t="s">
        <v>38</v>
      </c>
      <c r="J457" s="2">
        <v>6.07</v>
      </c>
    </row>
    <row r="458" spans="1:10">
      <c r="A458" s="2" t="s">
        <v>8</v>
      </c>
      <c r="B458" s="2" t="s">
        <v>376</v>
      </c>
      <c r="C458" s="2" t="s">
        <v>361</v>
      </c>
      <c r="D458" s="2" t="s">
        <v>1073</v>
      </c>
      <c r="E458" s="2">
        <v>100</v>
      </c>
      <c r="F458" s="2" t="s">
        <v>928</v>
      </c>
      <c r="G458" s="2" t="s">
        <v>720</v>
      </c>
      <c r="H458" s="2" t="s">
        <v>37</v>
      </c>
      <c r="I458" s="2" t="s">
        <v>38</v>
      </c>
      <c r="J458" s="2">
        <v>5.74</v>
      </c>
    </row>
    <row r="459" spans="1:10">
      <c r="A459" s="2" t="s">
        <v>7</v>
      </c>
      <c r="B459" s="2" t="s">
        <v>364</v>
      </c>
      <c r="C459" s="2" t="s">
        <v>361</v>
      </c>
      <c r="D459" s="2" t="s">
        <v>1073</v>
      </c>
      <c r="E459" s="2">
        <v>100</v>
      </c>
      <c r="F459" s="2" t="s">
        <v>928</v>
      </c>
      <c r="G459" s="2" t="s">
        <v>720</v>
      </c>
      <c r="H459" s="2" t="s">
        <v>37</v>
      </c>
      <c r="I459" s="2" t="s">
        <v>38</v>
      </c>
      <c r="J459" s="2">
        <v>5.0000000000000001E-3</v>
      </c>
    </row>
    <row r="460" spans="1:10">
      <c r="A460" s="2" t="s">
        <v>6</v>
      </c>
      <c r="B460" s="2" t="s">
        <v>387</v>
      </c>
      <c r="C460" s="2" t="s">
        <v>361</v>
      </c>
      <c r="D460" s="2" t="s">
        <v>1073</v>
      </c>
      <c r="E460" s="2">
        <v>100</v>
      </c>
      <c r="F460" s="2" t="s">
        <v>928</v>
      </c>
      <c r="G460" s="2" t="s">
        <v>720</v>
      </c>
      <c r="H460" s="2" t="s">
        <v>37</v>
      </c>
      <c r="I460" s="2" t="s">
        <v>38</v>
      </c>
      <c r="J460" s="2">
        <v>1.4999999999999999E-2</v>
      </c>
    </row>
    <row r="461" spans="1:10">
      <c r="A461" s="2" t="s">
        <v>3</v>
      </c>
      <c r="B461" s="2" t="s">
        <v>365</v>
      </c>
      <c r="C461" s="2" t="s">
        <v>361</v>
      </c>
      <c r="D461" s="2" t="s">
        <v>1073</v>
      </c>
      <c r="E461" s="2">
        <v>100</v>
      </c>
      <c r="F461" s="2" t="s">
        <v>928</v>
      </c>
      <c r="G461" s="2" t="s">
        <v>720</v>
      </c>
      <c r="H461" s="2" t="s">
        <v>37</v>
      </c>
      <c r="I461" s="2" t="s">
        <v>38</v>
      </c>
      <c r="J461" s="2">
        <v>0.105</v>
      </c>
    </row>
    <row r="462" spans="1:10">
      <c r="A462" s="2" t="s">
        <v>2</v>
      </c>
      <c r="B462" s="2" t="s">
        <v>374</v>
      </c>
      <c r="C462" s="2" t="s">
        <v>361</v>
      </c>
      <c r="D462" s="2" t="s">
        <v>1073</v>
      </c>
      <c r="E462" s="2">
        <v>100</v>
      </c>
      <c r="F462" s="2" t="s">
        <v>928</v>
      </c>
      <c r="G462" s="2" t="s">
        <v>720</v>
      </c>
      <c r="H462" s="2" t="s">
        <v>37</v>
      </c>
      <c r="I462" s="2" t="s">
        <v>38</v>
      </c>
      <c r="J462" s="2">
        <v>9.9849999999999994</v>
      </c>
    </row>
    <row r="463" spans="1:10">
      <c r="A463" s="2" t="s">
        <v>1</v>
      </c>
      <c r="B463" s="2" t="s">
        <v>366</v>
      </c>
      <c r="C463" s="2" t="s">
        <v>361</v>
      </c>
      <c r="D463" s="2" t="s">
        <v>1073</v>
      </c>
      <c r="E463" s="2">
        <v>100</v>
      </c>
      <c r="F463" s="2" t="s">
        <v>928</v>
      </c>
      <c r="G463" s="2" t="s">
        <v>720</v>
      </c>
      <c r="H463" s="2" t="s">
        <v>37</v>
      </c>
      <c r="I463" s="2" t="s">
        <v>38</v>
      </c>
      <c r="J463" s="2">
        <v>46.66</v>
      </c>
    </row>
    <row r="464" spans="1:10">
      <c r="A464" s="2" t="s">
        <v>26</v>
      </c>
      <c r="B464" s="2" t="s">
        <v>370</v>
      </c>
      <c r="C464" s="2" t="s">
        <v>361</v>
      </c>
      <c r="D464" s="2" t="s">
        <v>1073</v>
      </c>
      <c r="E464" s="2">
        <v>100</v>
      </c>
      <c r="F464" s="2" t="s">
        <v>928</v>
      </c>
      <c r="G464" s="2" t="s">
        <v>29</v>
      </c>
      <c r="H464" s="2" t="s">
        <v>34</v>
      </c>
      <c r="I464" s="2" t="s">
        <v>31</v>
      </c>
      <c r="J464" s="2">
        <v>0</v>
      </c>
    </row>
    <row r="465" spans="1:10">
      <c r="A465" s="2" t="s">
        <v>25</v>
      </c>
      <c r="B465" s="2" t="s">
        <v>386</v>
      </c>
      <c r="C465" s="2" t="s">
        <v>361</v>
      </c>
      <c r="D465" s="2" t="s">
        <v>1073</v>
      </c>
      <c r="E465" s="2">
        <v>100</v>
      </c>
      <c r="F465" s="2" t="s">
        <v>928</v>
      </c>
      <c r="G465" s="2" t="s">
        <v>29</v>
      </c>
      <c r="H465" s="2" t="s">
        <v>34</v>
      </c>
      <c r="I465" s="2" t="s">
        <v>31</v>
      </c>
      <c r="J465" s="2">
        <v>0</v>
      </c>
    </row>
    <row r="466" spans="1:10">
      <c r="A466" s="2" t="s">
        <v>24</v>
      </c>
      <c r="B466" s="2" t="s">
        <v>381</v>
      </c>
      <c r="C466" s="2" t="s">
        <v>361</v>
      </c>
      <c r="D466" s="2" t="s">
        <v>1073</v>
      </c>
      <c r="E466" s="2">
        <v>100</v>
      </c>
      <c r="F466" s="2" t="s">
        <v>928</v>
      </c>
      <c r="G466" s="2" t="s">
        <v>29</v>
      </c>
      <c r="H466" s="2" t="s">
        <v>34</v>
      </c>
      <c r="I466" s="2" t="s">
        <v>31</v>
      </c>
      <c r="J466" s="2">
        <v>0</v>
      </c>
    </row>
    <row r="467" spans="1:10">
      <c r="A467" s="2" t="s">
        <v>23</v>
      </c>
      <c r="B467" s="2" t="s">
        <v>388</v>
      </c>
      <c r="C467" s="2" t="s">
        <v>361</v>
      </c>
      <c r="D467" s="2" t="s">
        <v>1073</v>
      </c>
      <c r="E467" s="2">
        <v>100</v>
      </c>
      <c r="F467" s="2" t="s">
        <v>928</v>
      </c>
      <c r="G467" s="2" t="s">
        <v>29</v>
      </c>
      <c r="H467" s="2" t="s">
        <v>34</v>
      </c>
      <c r="I467" s="2" t="s">
        <v>31</v>
      </c>
      <c r="J467" s="2">
        <v>0</v>
      </c>
    </row>
    <row r="468" spans="1:10">
      <c r="A468" s="2" t="s">
        <v>21</v>
      </c>
      <c r="B468" s="2" t="s">
        <v>373</v>
      </c>
      <c r="C468" s="2" t="s">
        <v>361</v>
      </c>
      <c r="D468" s="2" t="s">
        <v>1073</v>
      </c>
      <c r="E468" s="2">
        <v>100</v>
      </c>
      <c r="F468" s="2" t="s">
        <v>928</v>
      </c>
      <c r="G468" s="2" t="s">
        <v>29</v>
      </c>
      <c r="H468" s="2" t="s">
        <v>34</v>
      </c>
      <c r="I468" s="2" t="s">
        <v>31</v>
      </c>
      <c r="J468" s="2">
        <v>0</v>
      </c>
    </row>
    <row r="469" spans="1:10">
      <c r="A469" s="2" t="s">
        <v>20</v>
      </c>
      <c r="B469" s="2" t="s">
        <v>379</v>
      </c>
      <c r="C469" s="2" t="s">
        <v>361</v>
      </c>
      <c r="D469" s="2" t="s">
        <v>1073</v>
      </c>
      <c r="E469" s="2">
        <v>100</v>
      </c>
      <c r="F469" s="2" t="s">
        <v>928</v>
      </c>
      <c r="G469" s="2" t="s">
        <v>29</v>
      </c>
      <c r="H469" s="2" t="s">
        <v>34</v>
      </c>
      <c r="I469" s="2" t="s">
        <v>31</v>
      </c>
      <c r="J469" s="2">
        <v>0</v>
      </c>
    </row>
    <row r="470" spans="1:10">
      <c r="A470" s="2" t="s">
        <v>19</v>
      </c>
      <c r="B470" s="2" t="s">
        <v>375</v>
      </c>
      <c r="C470" s="2" t="s">
        <v>361</v>
      </c>
      <c r="D470" s="2" t="s">
        <v>1073</v>
      </c>
      <c r="E470" s="2">
        <v>100</v>
      </c>
      <c r="F470" s="2" t="s">
        <v>928</v>
      </c>
      <c r="G470" s="2" t="s">
        <v>29</v>
      </c>
      <c r="H470" s="2" t="s">
        <v>34</v>
      </c>
      <c r="I470" s="2" t="s">
        <v>31</v>
      </c>
      <c r="J470" s="2">
        <v>0</v>
      </c>
    </row>
    <row r="471" spans="1:10">
      <c r="A471" s="2" t="s">
        <v>18</v>
      </c>
      <c r="B471" s="2" t="s">
        <v>369</v>
      </c>
      <c r="C471" s="2" t="s">
        <v>361</v>
      </c>
      <c r="D471" s="2" t="s">
        <v>1073</v>
      </c>
      <c r="E471" s="2">
        <v>100</v>
      </c>
      <c r="F471" s="2" t="s">
        <v>928</v>
      </c>
      <c r="G471" s="2" t="s">
        <v>29</v>
      </c>
      <c r="H471" s="2" t="s">
        <v>34</v>
      </c>
      <c r="I471" s="2" t="s">
        <v>31</v>
      </c>
      <c r="J471" s="2">
        <v>0</v>
      </c>
    </row>
    <row r="472" spans="1:10">
      <c r="A472" s="2" t="s">
        <v>17</v>
      </c>
      <c r="B472" s="2" t="s">
        <v>372</v>
      </c>
      <c r="C472" s="2" t="s">
        <v>361</v>
      </c>
      <c r="D472" s="2" t="s">
        <v>1073</v>
      </c>
      <c r="E472" s="2">
        <v>100</v>
      </c>
      <c r="F472" s="2" t="s">
        <v>928</v>
      </c>
      <c r="G472" s="2" t="s">
        <v>29</v>
      </c>
      <c r="H472" s="2" t="s">
        <v>34</v>
      </c>
      <c r="I472" s="2" t="s">
        <v>31</v>
      </c>
      <c r="J472" s="2">
        <v>0</v>
      </c>
    </row>
    <row r="473" spans="1:10">
      <c r="A473" s="2" t="s">
        <v>16</v>
      </c>
      <c r="B473" s="2" t="s">
        <v>384</v>
      </c>
      <c r="C473" s="2" t="s">
        <v>361</v>
      </c>
      <c r="D473" s="2" t="s">
        <v>1073</v>
      </c>
      <c r="E473" s="2">
        <v>100</v>
      </c>
      <c r="F473" s="2" t="s">
        <v>928</v>
      </c>
      <c r="G473" s="2" t="s">
        <v>29</v>
      </c>
      <c r="H473" s="2" t="s">
        <v>34</v>
      </c>
      <c r="I473" s="2" t="s">
        <v>31</v>
      </c>
      <c r="J473" s="2">
        <v>0</v>
      </c>
    </row>
    <row r="474" spans="1:10">
      <c r="A474" s="2" t="s">
        <v>14</v>
      </c>
      <c r="B474" s="2" t="s">
        <v>367</v>
      </c>
      <c r="C474" s="2" t="s">
        <v>361</v>
      </c>
      <c r="D474" s="2" t="s">
        <v>1073</v>
      </c>
      <c r="E474" s="2">
        <v>100</v>
      </c>
      <c r="F474" s="2" t="s">
        <v>928</v>
      </c>
      <c r="G474" s="2" t="s">
        <v>29</v>
      </c>
      <c r="H474" s="2" t="s">
        <v>34</v>
      </c>
      <c r="I474" s="2" t="s">
        <v>31</v>
      </c>
      <c r="J474" s="2">
        <v>0</v>
      </c>
    </row>
    <row r="475" spans="1:10">
      <c r="A475" s="2" t="s">
        <v>13</v>
      </c>
      <c r="B475" s="2" t="s">
        <v>380</v>
      </c>
      <c r="C475" s="2" t="s">
        <v>361</v>
      </c>
      <c r="D475" s="2" t="s">
        <v>1073</v>
      </c>
      <c r="E475" s="2">
        <v>100</v>
      </c>
      <c r="F475" s="2" t="s">
        <v>928</v>
      </c>
      <c r="G475" s="2" t="s">
        <v>29</v>
      </c>
      <c r="H475" s="2" t="s">
        <v>34</v>
      </c>
      <c r="I475" s="2" t="s">
        <v>31</v>
      </c>
      <c r="J475" s="2">
        <v>0.13600000000000001</v>
      </c>
    </row>
    <row r="476" spans="1:10">
      <c r="A476" s="2" t="s">
        <v>12</v>
      </c>
      <c r="B476" s="2" t="s">
        <v>378</v>
      </c>
      <c r="C476" s="2" t="s">
        <v>361</v>
      </c>
      <c r="D476" s="2" t="s">
        <v>1073</v>
      </c>
      <c r="E476" s="2">
        <v>100</v>
      </c>
      <c r="F476" s="2" t="s">
        <v>928</v>
      </c>
      <c r="G476" s="2" t="s">
        <v>29</v>
      </c>
      <c r="H476" s="2" t="s">
        <v>34</v>
      </c>
      <c r="I476" s="2" t="s">
        <v>31</v>
      </c>
      <c r="J476" s="2">
        <v>0</v>
      </c>
    </row>
    <row r="477" spans="1:10">
      <c r="A477" s="2" t="s">
        <v>11</v>
      </c>
      <c r="B477" s="2" t="s">
        <v>377</v>
      </c>
      <c r="C477" s="2" t="s">
        <v>361</v>
      </c>
      <c r="D477" s="2" t="s">
        <v>1073</v>
      </c>
      <c r="E477" s="2">
        <v>100</v>
      </c>
      <c r="F477" s="2" t="s">
        <v>928</v>
      </c>
      <c r="G477" s="2" t="s">
        <v>29</v>
      </c>
      <c r="H477" s="2" t="s">
        <v>34</v>
      </c>
      <c r="I477" s="2" t="s">
        <v>31</v>
      </c>
      <c r="J477" s="2">
        <v>0</v>
      </c>
    </row>
    <row r="478" spans="1:10">
      <c r="A478" s="2" t="s">
        <v>10</v>
      </c>
      <c r="B478" s="2" t="s">
        <v>385</v>
      </c>
      <c r="C478" s="2" t="s">
        <v>361</v>
      </c>
      <c r="D478" s="2" t="s">
        <v>1073</v>
      </c>
      <c r="E478" s="2">
        <v>100</v>
      </c>
      <c r="F478" s="2" t="s">
        <v>928</v>
      </c>
      <c r="G478" s="2" t="s">
        <v>29</v>
      </c>
      <c r="H478" s="2" t="s">
        <v>34</v>
      </c>
      <c r="I478" s="2" t="s">
        <v>31</v>
      </c>
      <c r="J478" s="2">
        <v>0</v>
      </c>
    </row>
    <row r="479" spans="1:10">
      <c r="A479" s="2" t="s">
        <v>9</v>
      </c>
      <c r="B479" s="2" t="s">
        <v>371</v>
      </c>
      <c r="C479" s="2" t="s">
        <v>361</v>
      </c>
      <c r="D479" s="2" t="s">
        <v>1073</v>
      </c>
      <c r="E479" s="2">
        <v>100</v>
      </c>
      <c r="F479" s="2" t="s">
        <v>928</v>
      </c>
      <c r="G479" s="2" t="s">
        <v>29</v>
      </c>
      <c r="H479" s="2" t="s">
        <v>34</v>
      </c>
      <c r="I479" s="2" t="s">
        <v>31</v>
      </c>
      <c r="J479" s="2">
        <v>0</v>
      </c>
    </row>
    <row r="480" spans="1:10">
      <c r="A480" s="2" t="s">
        <v>8</v>
      </c>
      <c r="B480" s="2" t="s">
        <v>376</v>
      </c>
      <c r="C480" s="2" t="s">
        <v>361</v>
      </c>
      <c r="D480" s="2" t="s">
        <v>1073</v>
      </c>
      <c r="E480" s="2">
        <v>100</v>
      </c>
      <c r="F480" s="2" t="s">
        <v>928</v>
      </c>
      <c r="G480" s="2" t="s">
        <v>29</v>
      </c>
      <c r="H480" s="2" t="s">
        <v>34</v>
      </c>
      <c r="I480" s="2" t="s">
        <v>31</v>
      </c>
      <c r="J480" s="2">
        <v>0</v>
      </c>
    </row>
    <row r="481" spans="1:10">
      <c r="A481" s="2" t="s">
        <v>7</v>
      </c>
      <c r="B481" s="2" t="s">
        <v>364</v>
      </c>
      <c r="C481" s="2" t="s">
        <v>361</v>
      </c>
      <c r="D481" s="2" t="s">
        <v>1073</v>
      </c>
      <c r="E481" s="2">
        <v>100</v>
      </c>
      <c r="F481" s="2" t="s">
        <v>928</v>
      </c>
      <c r="G481" s="2" t="s">
        <v>29</v>
      </c>
      <c r="H481" s="2" t="s">
        <v>34</v>
      </c>
      <c r="I481" s="2" t="s">
        <v>31</v>
      </c>
      <c r="J481" s="2">
        <v>0</v>
      </c>
    </row>
    <row r="482" spans="1:10">
      <c r="A482" s="2" t="s">
        <v>6</v>
      </c>
      <c r="B482" s="2" t="s">
        <v>387</v>
      </c>
      <c r="C482" s="2" t="s">
        <v>361</v>
      </c>
      <c r="D482" s="2" t="s">
        <v>1073</v>
      </c>
      <c r="E482" s="2">
        <v>100</v>
      </c>
      <c r="F482" s="2" t="s">
        <v>928</v>
      </c>
      <c r="G482" s="2" t="s">
        <v>29</v>
      </c>
      <c r="H482" s="2" t="s">
        <v>34</v>
      </c>
      <c r="I482" s="2" t="s">
        <v>31</v>
      </c>
      <c r="J482" s="2">
        <v>0</v>
      </c>
    </row>
    <row r="483" spans="1:10">
      <c r="A483" s="2" t="s">
        <v>3</v>
      </c>
      <c r="B483" s="2" t="s">
        <v>365</v>
      </c>
      <c r="C483" s="2" t="s">
        <v>361</v>
      </c>
      <c r="D483" s="2" t="s">
        <v>1073</v>
      </c>
      <c r="E483" s="2">
        <v>100</v>
      </c>
      <c r="F483" s="2" t="s">
        <v>928</v>
      </c>
      <c r="G483" s="2" t="s">
        <v>29</v>
      </c>
      <c r="H483" s="2" t="s">
        <v>34</v>
      </c>
      <c r="I483" s="2" t="s">
        <v>31</v>
      </c>
      <c r="J483" s="2">
        <v>0</v>
      </c>
    </row>
    <row r="484" spans="1:10">
      <c r="A484" s="2" t="s">
        <v>2</v>
      </c>
      <c r="B484" s="2" t="s">
        <v>374</v>
      </c>
      <c r="C484" s="2" t="s">
        <v>361</v>
      </c>
      <c r="D484" s="2" t="s">
        <v>1073</v>
      </c>
      <c r="E484" s="2">
        <v>100</v>
      </c>
      <c r="F484" s="2" t="s">
        <v>928</v>
      </c>
      <c r="G484" s="2" t="s">
        <v>29</v>
      </c>
      <c r="H484" s="2" t="s">
        <v>34</v>
      </c>
      <c r="I484" s="2" t="s">
        <v>31</v>
      </c>
      <c r="J484" s="2">
        <v>0</v>
      </c>
    </row>
    <row r="485" spans="1:10">
      <c r="A485" s="2" t="s">
        <v>1</v>
      </c>
      <c r="B485" s="2" t="s">
        <v>366</v>
      </c>
      <c r="C485" s="2" t="s">
        <v>361</v>
      </c>
      <c r="D485" s="2" t="s">
        <v>1073</v>
      </c>
      <c r="E485" s="2">
        <v>100</v>
      </c>
      <c r="F485" s="2" t="s">
        <v>928</v>
      </c>
      <c r="G485" s="2" t="s">
        <v>29</v>
      </c>
      <c r="H485" s="2" t="s">
        <v>34</v>
      </c>
      <c r="I485" s="2" t="s">
        <v>31</v>
      </c>
      <c r="J485" s="2">
        <v>0</v>
      </c>
    </row>
    <row r="486" spans="1:10">
      <c r="A486" s="2" t="s">
        <v>26</v>
      </c>
      <c r="B486" s="2" t="s">
        <v>370</v>
      </c>
      <c r="C486" s="2" t="s">
        <v>361</v>
      </c>
      <c r="D486" s="2" t="s">
        <v>1073</v>
      </c>
      <c r="E486" s="2">
        <v>100</v>
      </c>
      <c r="F486" s="2" t="s">
        <v>928</v>
      </c>
      <c r="G486" s="2" t="s">
        <v>28</v>
      </c>
      <c r="H486" s="2" t="s">
        <v>34</v>
      </c>
      <c r="I486" s="2" t="s">
        <v>31</v>
      </c>
      <c r="J486" s="2">
        <v>0</v>
      </c>
    </row>
    <row r="487" spans="1:10">
      <c r="A487" s="2" t="s">
        <v>25</v>
      </c>
      <c r="B487" s="2" t="s">
        <v>386</v>
      </c>
      <c r="C487" s="2" t="s">
        <v>361</v>
      </c>
      <c r="D487" s="2" t="s">
        <v>1073</v>
      </c>
      <c r="E487" s="2">
        <v>100</v>
      </c>
      <c r="F487" s="2" t="s">
        <v>928</v>
      </c>
      <c r="G487" s="2" t="s">
        <v>28</v>
      </c>
      <c r="H487" s="2" t="s">
        <v>34</v>
      </c>
      <c r="I487" s="2" t="s">
        <v>31</v>
      </c>
      <c r="J487" s="2">
        <v>0</v>
      </c>
    </row>
    <row r="488" spans="1:10">
      <c r="A488" s="2" t="s">
        <v>24</v>
      </c>
      <c r="B488" s="2" t="s">
        <v>381</v>
      </c>
      <c r="C488" s="2" t="s">
        <v>361</v>
      </c>
      <c r="D488" s="2" t="s">
        <v>1073</v>
      </c>
      <c r="E488" s="2">
        <v>100</v>
      </c>
      <c r="F488" s="2" t="s">
        <v>928</v>
      </c>
      <c r="G488" s="2" t="s">
        <v>28</v>
      </c>
      <c r="H488" s="2" t="s">
        <v>34</v>
      </c>
      <c r="I488" s="2" t="s">
        <v>31</v>
      </c>
      <c r="J488" s="2">
        <v>1.2E-2</v>
      </c>
    </row>
    <row r="489" spans="1:10">
      <c r="A489" s="2" t="s">
        <v>23</v>
      </c>
      <c r="B489" s="2" t="s">
        <v>388</v>
      </c>
      <c r="C489" s="2" t="s">
        <v>361</v>
      </c>
      <c r="D489" s="2" t="s">
        <v>1073</v>
      </c>
      <c r="E489" s="2">
        <v>100</v>
      </c>
      <c r="F489" s="2" t="s">
        <v>928</v>
      </c>
      <c r="G489" s="2" t="s">
        <v>28</v>
      </c>
      <c r="H489" s="2" t="s">
        <v>34</v>
      </c>
      <c r="I489" s="2" t="s">
        <v>31</v>
      </c>
      <c r="J489" s="2">
        <v>0</v>
      </c>
    </row>
    <row r="490" spans="1:10">
      <c r="A490" s="2" t="s">
        <v>21</v>
      </c>
      <c r="B490" s="2" t="s">
        <v>373</v>
      </c>
      <c r="C490" s="2" t="s">
        <v>361</v>
      </c>
      <c r="D490" s="2" t="s">
        <v>1073</v>
      </c>
      <c r="E490" s="2">
        <v>100</v>
      </c>
      <c r="F490" s="2" t="s">
        <v>928</v>
      </c>
      <c r="G490" s="2" t="s">
        <v>28</v>
      </c>
      <c r="H490" s="2" t="s">
        <v>34</v>
      </c>
      <c r="I490" s="2" t="s">
        <v>31</v>
      </c>
      <c r="J490" s="2">
        <v>0</v>
      </c>
    </row>
    <row r="491" spans="1:10">
      <c r="A491" s="2" t="s">
        <v>20</v>
      </c>
      <c r="B491" s="2" t="s">
        <v>379</v>
      </c>
      <c r="C491" s="2" t="s">
        <v>361</v>
      </c>
      <c r="D491" s="2" t="s">
        <v>1073</v>
      </c>
      <c r="E491" s="2">
        <v>100</v>
      </c>
      <c r="F491" s="2" t="s">
        <v>928</v>
      </c>
      <c r="G491" s="2" t="s">
        <v>28</v>
      </c>
      <c r="H491" s="2" t="s">
        <v>34</v>
      </c>
      <c r="I491" s="2" t="s">
        <v>31</v>
      </c>
      <c r="J491" s="2">
        <v>0</v>
      </c>
    </row>
    <row r="492" spans="1:10">
      <c r="A492" s="2" t="s">
        <v>19</v>
      </c>
      <c r="B492" s="2" t="s">
        <v>375</v>
      </c>
      <c r="C492" s="2" t="s">
        <v>361</v>
      </c>
      <c r="D492" s="2" t="s">
        <v>1073</v>
      </c>
      <c r="E492" s="2">
        <v>100</v>
      </c>
      <c r="F492" s="2" t="s">
        <v>928</v>
      </c>
      <c r="G492" s="2" t="s">
        <v>28</v>
      </c>
      <c r="H492" s="2" t="s">
        <v>34</v>
      </c>
      <c r="I492" s="2" t="s">
        <v>31</v>
      </c>
      <c r="J492" s="2">
        <v>0</v>
      </c>
    </row>
    <row r="493" spans="1:10">
      <c r="A493" s="2" t="s">
        <v>18</v>
      </c>
      <c r="B493" s="2" t="s">
        <v>369</v>
      </c>
      <c r="C493" s="2" t="s">
        <v>361</v>
      </c>
      <c r="D493" s="2" t="s">
        <v>1073</v>
      </c>
      <c r="E493" s="2">
        <v>100</v>
      </c>
      <c r="F493" s="2" t="s">
        <v>928</v>
      </c>
      <c r="G493" s="2" t="s">
        <v>28</v>
      </c>
      <c r="H493" s="2" t="s">
        <v>34</v>
      </c>
      <c r="I493" s="2" t="s">
        <v>31</v>
      </c>
      <c r="J493" s="2">
        <v>0</v>
      </c>
    </row>
    <row r="494" spans="1:10">
      <c r="A494" s="2" t="s">
        <v>17</v>
      </c>
      <c r="B494" s="2" t="s">
        <v>372</v>
      </c>
      <c r="C494" s="2" t="s">
        <v>361</v>
      </c>
      <c r="D494" s="2" t="s">
        <v>1073</v>
      </c>
      <c r="E494" s="2">
        <v>100</v>
      </c>
      <c r="F494" s="2" t="s">
        <v>928</v>
      </c>
      <c r="G494" s="2" t="s">
        <v>28</v>
      </c>
      <c r="H494" s="2" t="s">
        <v>34</v>
      </c>
      <c r="I494" s="2" t="s">
        <v>31</v>
      </c>
      <c r="J494" s="2">
        <v>0</v>
      </c>
    </row>
    <row r="495" spans="1:10">
      <c r="A495" s="2" t="s">
        <v>16</v>
      </c>
      <c r="B495" s="2" t="s">
        <v>384</v>
      </c>
      <c r="C495" s="2" t="s">
        <v>361</v>
      </c>
      <c r="D495" s="2" t="s">
        <v>1073</v>
      </c>
      <c r="E495" s="2">
        <v>100</v>
      </c>
      <c r="F495" s="2" t="s">
        <v>928</v>
      </c>
      <c r="G495" s="2" t="s">
        <v>28</v>
      </c>
      <c r="H495" s="2" t="s">
        <v>34</v>
      </c>
      <c r="I495" s="2" t="s">
        <v>31</v>
      </c>
      <c r="J495" s="2">
        <v>8.0000000000000002E-3</v>
      </c>
    </row>
    <row r="496" spans="1:10">
      <c r="A496" s="2" t="s">
        <v>14</v>
      </c>
      <c r="B496" s="2" t="s">
        <v>367</v>
      </c>
      <c r="C496" s="2" t="s">
        <v>361</v>
      </c>
      <c r="D496" s="2" t="s">
        <v>1073</v>
      </c>
      <c r="E496" s="2">
        <v>100</v>
      </c>
      <c r="F496" s="2" t="s">
        <v>928</v>
      </c>
      <c r="G496" s="2" t="s">
        <v>28</v>
      </c>
      <c r="H496" s="2" t="s">
        <v>34</v>
      </c>
      <c r="I496" s="2" t="s">
        <v>31</v>
      </c>
      <c r="J496" s="2">
        <v>0</v>
      </c>
    </row>
    <row r="497" spans="1:10">
      <c r="A497" s="2" t="s">
        <v>13</v>
      </c>
      <c r="B497" s="2" t="s">
        <v>380</v>
      </c>
      <c r="C497" s="2" t="s">
        <v>361</v>
      </c>
      <c r="D497" s="2" t="s">
        <v>1073</v>
      </c>
      <c r="E497" s="2">
        <v>100</v>
      </c>
      <c r="F497" s="2" t="s">
        <v>928</v>
      </c>
      <c r="G497" s="2" t="s">
        <v>28</v>
      </c>
      <c r="H497" s="2" t="s">
        <v>34</v>
      </c>
      <c r="I497" s="2" t="s">
        <v>31</v>
      </c>
      <c r="J497" s="2">
        <v>0.46800000000000003</v>
      </c>
    </row>
    <row r="498" spans="1:10">
      <c r="A498" s="2" t="s">
        <v>12</v>
      </c>
      <c r="B498" s="2" t="s">
        <v>378</v>
      </c>
      <c r="C498" s="2" t="s">
        <v>361</v>
      </c>
      <c r="D498" s="2" t="s">
        <v>1073</v>
      </c>
      <c r="E498" s="2">
        <v>100</v>
      </c>
      <c r="F498" s="2" t="s">
        <v>928</v>
      </c>
      <c r="G498" s="2" t="s">
        <v>28</v>
      </c>
      <c r="H498" s="2" t="s">
        <v>34</v>
      </c>
      <c r="I498" s="2" t="s">
        <v>31</v>
      </c>
      <c r="J498" s="2">
        <v>0</v>
      </c>
    </row>
    <row r="499" spans="1:10">
      <c r="A499" s="2" t="s">
        <v>11</v>
      </c>
      <c r="B499" s="2" t="s">
        <v>377</v>
      </c>
      <c r="C499" s="2" t="s">
        <v>361</v>
      </c>
      <c r="D499" s="2" t="s">
        <v>1073</v>
      </c>
      <c r="E499" s="2">
        <v>100</v>
      </c>
      <c r="F499" s="2" t="s">
        <v>928</v>
      </c>
      <c r="G499" s="2" t="s">
        <v>28</v>
      </c>
      <c r="H499" s="2" t="s">
        <v>34</v>
      </c>
      <c r="I499" s="2" t="s">
        <v>31</v>
      </c>
      <c r="J499" s="2">
        <v>0</v>
      </c>
    </row>
    <row r="500" spans="1:10">
      <c r="A500" s="2" t="s">
        <v>10</v>
      </c>
      <c r="B500" s="2" t="s">
        <v>385</v>
      </c>
      <c r="C500" s="2" t="s">
        <v>361</v>
      </c>
      <c r="D500" s="2" t="s">
        <v>1073</v>
      </c>
      <c r="E500" s="2">
        <v>100</v>
      </c>
      <c r="F500" s="2" t="s">
        <v>928</v>
      </c>
      <c r="G500" s="2" t="s">
        <v>28</v>
      </c>
      <c r="H500" s="2" t="s">
        <v>34</v>
      </c>
      <c r="I500" s="2" t="s">
        <v>31</v>
      </c>
      <c r="J500" s="2">
        <v>0</v>
      </c>
    </row>
    <row r="501" spans="1:10">
      <c r="A501" s="2" t="s">
        <v>9</v>
      </c>
      <c r="B501" s="2" t="s">
        <v>371</v>
      </c>
      <c r="C501" s="2" t="s">
        <v>361</v>
      </c>
      <c r="D501" s="2" t="s">
        <v>1073</v>
      </c>
      <c r="E501" s="2">
        <v>100</v>
      </c>
      <c r="F501" s="2" t="s">
        <v>928</v>
      </c>
      <c r="G501" s="2" t="s">
        <v>28</v>
      </c>
      <c r="H501" s="2" t="s">
        <v>34</v>
      </c>
      <c r="I501" s="2" t="s">
        <v>31</v>
      </c>
      <c r="J501" s="2">
        <v>0</v>
      </c>
    </row>
    <row r="502" spans="1:10">
      <c r="A502" s="2" t="s">
        <v>8</v>
      </c>
      <c r="B502" s="2" t="s">
        <v>376</v>
      </c>
      <c r="C502" s="2" t="s">
        <v>361</v>
      </c>
      <c r="D502" s="2" t="s">
        <v>1073</v>
      </c>
      <c r="E502" s="2">
        <v>100</v>
      </c>
      <c r="F502" s="2" t="s">
        <v>928</v>
      </c>
      <c r="G502" s="2" t="s">
        <v>28</v>
      </c>
      <c r="H502" s="2" t="s">
        <v>34</v>
      </c>
      <c r="I502" s="2" t="s">
        <v>31</v>
      </c>
      <c r="J502" s="2">
        <v>0</v>
      </c>
    </row>
    <row r="503" spans="1:10">
      <c r="A503" s="2" t="s">
        <v>7</v>
      </c>
      <c r="B503" s="2" t="s">
        <v>364</v>
      </c>
      <c r="C503" s="2" t="s">
        <v>361</v>
      </c>
      <c r="D503" s="2" t="s">
        <v>1073</v>
      </c>
      <c r="E503" s="2">
        <v>100</v>
      </c>
      <c r="F503" s="2" t="s">
        <v>928</v>
      </c>
      <c r="G503" s="2" t="s">
        <v>28</v>
      </c>
      <c r="H503" s="2" t="s">
        <v>34</v>
      </c>
      <c r="I503" s="2" t="s">
        <v>31</v>
      </c>
      <c r="J503" s="2">
        <v>0</v>
      </c>
    </row>
    <row r="504" spans="1:10">
      <c r="A504" s="2" t="s">
        <v>6</v>
      </c>
      <c r="B504" s="2" t="s">
        <v>387</v>
      </c>
      <c r="C504" s="2" t="s">
        <v>361</v>
      </c>
      <c r="D504" s="2" t="s">
        <v>1073</v>
      </c>
      <c r="E504" s="2">
        <v>100</v>
      </c>
      <c r="F504" s="2" t="s">
        <v>928</v>
      </c>
      <c r="G504" s="2" t="s">
        <v>28</v>
      </c>
      <c r="H504" s="2" t="s">
        <v>34</v>
      </c>
      <c r="I504" s="2" t="s">
        <v>31</v>
      </c>
      <c r="J504" s="2">
        <v>0</v>
      </c>
    </row>
    <row r="505" spans="1:10">
      <c r="A505" s="2" t="s">
        <v>3</v>
      </c>
      <c r="B505" s="2" t="s">
        <v>365</v>
      </c>
      <c r="C505" s="2" t="s">
        <v>361</v>
      </c>
      <c r="D505" s="2" t="s">
        <v>1073</v>
      </c>
      <c r="E505" s="2">
        <v>100</v>
      </c>
      <c r="F505" s="2" t="s">
        <v>928</v>
      </c>
      <c r="G505" s="2" t="s">
        <v>28</v>
      </c>
      <c r="H505" s="2" t="s">
        <v>34</v>
      </c>
      <c r="I505" s="2" t="s">
        <v>31</v>
      </c>
      <c r="J505" s="2">
        <v>0.04</v>
      </c>
    </row>
    <row r="506" spans="1:10">
      <c r="A506" s="2" t="s">
        <v>2</v>
      </c>
      <c r="B506" s="2" t="s">
        <v>374</v>
      </c>
      <c r="C506" s="2" t="s">
        <v>361</v>
      </c>
      <c r="D506" s="2" t="s">
        <v>1073</v>
      </c>
      <c r="E506" s="2">
        <v>100</v>
      </c>
      <c r="F506" s="2" t="s">
        <v>928</v>
      </c>
      <c r="G506" s="2" t="s">
        <v>28</v>
      </c>
      <c r="H506" s="2" t="s">
        <v>34</v>
      </c>
      <c r="I506" s="2" t="s">
        <v>31</v>
      </c>
      <c r="J506" s="2">
        <v>0</v>
      </c>
    </row>
    <row r="507" spans="1:10">
      <c r="A507" s="2" t="s">
        <v>1</v>
      </c>
      <c r="B507" s="2" t="s">
        <v>366</v>
      </c>
      <c r="C507" s="2" t="s">
        <v>361</v>
      </c>
      <c r="D507" s="2" t="s">
        <v>1073</v>
      </c>
      <c r="E507" s="2">
        <v>100</v>
      </c>
      <c r="F507" s="2" t="s">
        <v>928</v>
      </c>
      <c r="G507" s="2" t="s">
        <v>28</v>
      </c>
      <c r="H507" s="2" t="s">
        <v>34</v>
      </c>
      <c r="I507" s="2" t="s">
        <v>31</v>
      </c>
      <c r="J507" s="2">
        <v>0</v>
      </c>
    </row>
    <row r="508" spans="1:10">
      <c r="A508" s="2" t="s">
        <v>26</v>
      </c>
      <c r="B508" s="2" t="s">
        <v>370</v>
      </c>
      <c r="C508" s="2" t="s">
        <v>361</v>
      </c>
      <c r="D508" s="2" t="s">
        <v>1073</v>
      </c>
      <c r="E508" s="2">
        <v>100</v>
      </c>
      <c r="F508" s="2" t="s">
        <v>928</v>
      </c>
      <c r="G508" s="2" t="s">
        <v>720</v>
      </c>
      <c r="H508" s="2" t="s">
        <v>34</v>
      </c>
      <c r="I508" s="2" t="s">
        <v>31</v>
      </c>
      <c r="J508" s="2">
        <v>6.9980000000000002</v>
      </c>
    </row>
    <row r="509" spans="1:10">
      <c r="A509" s="2" t="s">
        <v>25</v>
      </c>
      <c r="B509" s="2" t="s">
        <v>386</v>
      </c>
      <c r="C509" s="2" t="s">
        <v>361</v>
      </c>
      <c r="D509" s="2" t="s">
        <v>1073</v>
      </c>
      <c r="E509" s="2">
        <v>100</v>
      </c>
      <c r="F509" s="2" t="s">
        <v>928</v>
      </c>
      <c r="G509" s="2" t="s">
        <v>720</v>
      </c>
      <c r="H509" s="2" t="s">
        <v>34</v>
      </c>
      <c r="I509" s="2" t="s">
        <v>31</v>
      </c>
      <c r="J509" s="2">
        <v>0.03</v>
      </c>
    </row>
    <row r="510" spans="1:10">
      <c r="A510" s="2" t="s">
        <v>24</v>
      </c>
      <c r="B510" s="2" t="s">
        <v>381</v>
      </c>
      <c r="C510" s="2" t="s">
        <v>361</v>
      </c>
      <c r="D510" s="2" t="s">
        <v>1073</v>
      </c>
      <c r="E510" s="2">
        <v>100</v>
      </c>
      <c r="F510" s="2" t="s">
        <v>928</v>
      </c>
      <c r="G510" s="2" t="s">
        <v>720</v>
      </c>
      <c r="H510" s="2" t="s">
        <v>34</v>
      </c>
      <c r="I510" s="2" t="s">
        <v>31</v>
      </c>
      <c r="J510" s="2">
        <v>8.9999999999999993E-3</v>
      </c>
    </row>
    <row r="511" spans="1:10">
      <c r="A511" s="2" t="s">
        <v>23</v>
      </c>
      <c r="B511" s="2" t="s">
        <v>388</v>
      </c>
      <c r="C511" s="2" t="s">
        <v>361</v>
      </c>
      <c r="D511" s="2" t="s">
        <v>1073</v>
      </c>
      <c r="E511" s="2">
        <v>100</v>
      </c>
      <c r="F511" s="2" t="s">
        <v>928</v>
      </c>
      <c r="G511" s="2" t="s">
        <v>720</v>
      </c>
      <c r="H511" s="2" t="s">
        <v>34</v>
      </c>
      <c r="I511" s="2" t="s">
        <v>31</v>
      </c>
      <c r="J511" s="2">
        <v>0</v>
      </c>
    </row>
    <row r="512" spans="1:10">
      <c r="A512" s="2" t="s">
        <v>21</v>
      </c>
      <c r="B512" s="2" t="s">
        <v>373</v>
      </c>
      <c r="C512" s="2" t="s">
        <v>361</v>
      </c>
      <c r="D512" s="2" t="s">
        <v>1073</v>
      </c>
      <c r="E512" s="2">
        <v>100</v>
      </c>
      <c r="F512" s="2" t="s">
        <v>928</v>
      </c>
      <c r="G512" s="2" t="s">
        <v>720</v>
      </c>
      <c r="H512" s="2" t="s">
        <v>34</v>
      </c>
      <c r="I512" s="2" t="s">
        <v>31</v>
      </c>
      <c r="J512" s="2">
        <v>20.533999999999999</v>
      </c>
    </row>
    <row r="513" spans="1:10">
      <c r="A513" s="2" t="s">
        <v>20</v>
      </c>
      <c r="B513" s="2" t="s">
        <v>379</v>
      </c>
      <c r="C513" s="2" t="s">
        <v>361</v>
      </c>
      <c r="D513" s="2" t="s">
        <v>1073</v>
      </c>
      <c r="E513" s="2">
        <v>100</v>
      </c>
      <c r="F513" s="2" t="s">
        <v>928</v>
      </c>
      <c r="G513" s="2" t="s">
        <v>720</v>
      </c>
      <c r="H513" s="2" t="s">
        <v>34</v>
      </c>
      <c r="I513" s="2" t="s">
        <v>31</v>
      </c>
      <c r="J513" s="2">
        <v>0.32100000000000001</v>
      </c>
    </row>
    <row r="514" spans="1:10">
      <c r="A514" s="2" t="s">
        <v>19</v>
      </c>
      <c r="B514" s="2" t="s">
        <v>375</v>
      </c>
      <c r="C514" s="2" t="s">
        <v>361</v>
      </c>
      <c r="D514" s="2" t="s">
        <v>1073</v>
      </c>
      <c r="E514" s="2">
        <v>100</v>
      </c>
      <c r="F514" s="2" t="s">
        <v>928</v>
      </c>
      <c r="G514" s="2" t="s">
        <v>720</v>
      </c>
      <c r="H514" s="2" t="s">
        <v>34</v>
      </c>
      <c r="I514" s="2" t="s">
        <v>31</v>
      </c>
      <c r="J514" s="2">
        <v>24.675000000000001</v>
      </c>
    </row>
    <row r="515" spans="1:10">
      <c r="A515" s="2" t="s">
        <v>18</v>
      </c>
      <c r="B515" s="2" t="s">
        <v>369</v>
      </c>
      <c r="C515" s="2" t="s">
        <v>361</v>
      </c>
      <c r="D515" s="2" t="s">
        <v>1073</v>
      </c>
      <c r="E515" s="2">
        <v>100</v>
      </c>
      <c r="F515" s="2" t="s">
        <v>928</v>
      </c>
      <c r="G515" s="2" t="s">
        <v>720</v>
      </c>
      <c r="H515" s="2" t="s">
        <v>34</v>
      </c>
      <c r="I515" s="2" t="s">
        <v>31</v>
      </c>
      <c r="J515" s="2">
        <v>6.383</v>
      </c>
    </row>
    <row r="516" spans="1:10">
      <c r="A516" s="2" t="s">
        <v>17</v>
      </c>
      <c r="B516" s="2" t="s">
        <v>372</v>
      </c>
      <c r="C516" s="2" t="s">
        <v>361</v>
      </c>
      <c r="D516" s="2" t="s">
        <v>1073</v>
      </c>
      <c r="E516" s="2">
        <v>100</v>
      </c>
      <c r="F516" s="2" t="s">
        <v>928</v>
      </c>
      <c r="G516" s="2" t="s">
        <v>720</v>
      </c>
      <c r="H516" s="2" t="s">
        <v>34</v>
      </c>
      <c r="I516" s="2" t="s">
        <v>31</v>
      </c>
      <c r="J516" s="2">
        <v>39.372999999999998</v>
      </c>
    </row>
    <row r="517" spans="1:10">
      <c r="A517" s="2" t="s">
        <v>16</v>
      </c>
      <c r="B517" s="2" t="s">
        <v>384</v>
      </c>
      <c r="C517" s="2" t="s">
        <v>361</v>
      </c>
      <c r="D517" s="2" t="s">
        <v>1073</v>
      </c>
      <c r="E517" s="2">
        <v>100</v>
      </c>
      <c r="F517" s="2" t="s">
        <v>928</v>
      </c>
      <c r="G517" s="2" t="s">
        <v>720</v>
      </c>
      <c r="H517" s="2" t="s">
        <v>34</v>
      </c>
      <c r="I517" s="2" t="s">
        <v>31</v>
      </c>
      <c r="J517" s="2">
        <v>3.1E-2</v>
      </c>
    </row>
    <row r="518" spans="1:10">
      <c r="A518" s="2" t="s">
        <v>14</v>
      </c>
      <c r="B518" s="2" t="s">
        <v>367</v>
      </c>
      <c r="C518" s="2" t="s">
        <v>361</v>
      </c>
      <c r="D518" s="2" t="s">
        <v>1073</v>
      </c>
      <c r="E518" s="2">
        <v>100</v>
      </c>
      <c r="F518" s="2" t="s">
        <v>928</v>
      </c>
      <c r="G518" s="2" t="s">
        <v>720</v>
      </c>
      <c r="H518" s="2" t="s">
        <v>34</v>
      </c>
      <c r="I518" s="2" t="s">
        <v>31</v>
      </c>
      <c r="J518" s="2">
        <v>0</v>
      </c>
    </row>
    <row r="519" spans="1:10">
      <c r="A519" s="2" t="s">
        <v>13</v>
      </c>
      <c r="B519" s="2" t="s">
        <v>380</v>
      </c>
      <c r="C519" s="2" t="s">
        <v>361</v>
      </c>
      <c r="D519" s="2" t="s">
        <v>1073</v>
      </c>
      <c r="E519" s="2">
        <v>100</v>
      </c>
      <c r="F519" s="2" t="s">
        <v>928</v>
      </c>
      <c r="G519" s="2" t="s">
        <v>720</v>
      </c>
      <c r="H519" s="2" t="s">
        <v>34</v>
      </c>
      <c r="I519" s="2" t="s">
        <v>31</v>
      </c>
      <c r="J519" s="2">
        <v>1.056</v>
      </c>
    </row>
    <row r="520" spans="1:10">
      <c r="A520" s="2" t="s">
        <v>12</v>
      </c>
      <c r="B520" s="2" t="s">
        <v>378</v>
      </c>
      <c r="C520" s="2" t="s">
        <v>361</v>
      </c>
      <c r="D520" s="2" t="s">
        <v>1073</v>
      </c>
      <c r="E520" s="2">
        <v>100</v>
      </c>
      <c r="F520" s="2" t="s">
        <v>928</v>
      </c>
      <c r="G520" s="2" t="s">
        <v>720</v>
      </c>
      <c r="H520" s="2" t="s">
        <v>34</v>
      </c>
      <c r="I520" s="2" t="s">
        <v>31</v>
      </c>
      <c r="J520" s="2">
        <v>8.9480000000000004</v>
      </c>
    </row>
    <row r="521" spans="1:10">
      <c r="A521" s="2" t="s">
        <v>11</v>
      </c>
      <c r="B521" s="2" t="s">
        <v>377</v>
      </c>
      <c r="C521" s="2" t="s">
        <v>361</v>
      </c>
      <c r="D521" s="2" t="s">
        <v>1073</v>
      </c>
      <c r="E521" s="2">
        <v>100</v>
      </c>
      <c r="F521" s="2" t="s">
        <v>928</v>
      </c>
      <c r="G521" s="2" t="s">
        <v>720</v>
      </c>
      <c r="H521" s="2" t="s">
        <v>34</v>
      </c>
      <c r="I521" s="2" t="s">
        <v>31</v>
      </c>
      <c r="J521" s="2">
        <v>1.5409999999999999</v>
      </c>
    </row>
    <row r="522" spans="1:10">
      <c r="A522" s="2" t="s">
        <v>10</v>
      </c>
      <c r="B522" s="2" t="s">
        <v>385</v>
      </c>
      <c r="C522" s="2" t="s">
        <v>361</v>
      </c>
      <c r="D522" s="2" t="s">
        <v>1073</v>
      </c>
      <c r="E522" s="2">
        <v>100</v>
      </c>
      <c r="F522" s="2" t="s">
        <v>928</v>
      </c>
      <c r="G522" s="2" t="s">
        <v>720</v>
      </c>
      <c r="H522" s="2" t="s">
        <v>34</v>
      </c>
      <c r="I522" s="2" t="s">
        <v>31</v>
      </c>
      <c r="J522" s="2">
        <v>0</v>
      </c>
    </row>
    <row r="523" spans="1:10">
      <c r="A523" s="2" t="s">
        <v>9</v>
      </c>
      <c r="B523" s="2" t="s">
        <v>371</v>
      </c>
      <c r="C523" s="2" t="s">
        <v>361</v>
      </c>
      <c r="D523" s="2" t="s">
        <v>1073</v>
      </c>
      <c r="E523" s="2">
        <v>100</v>
      </c>
      <c r="F523" s="2" t="s">
        <v>928</v>
      </c>
      <c r="G523" s="2" t="s">
        <v>720</v>
      </c>
      <c r="H523" s="2" t="s">
        <v>34</v>
      </c>
      <c r="I523" s="2" t="s">
        <v>31</v>
      </c>
      <c r="J523" s="2">
        <v>24.914999999999999</v>
      </c>
    </row>
    <row r="524" spans="1:10">
      <c r="A524" s="2" t="s">
        <v>8</v>
      </c>
      <c r="B524" s="2" t="s">
        <v>376</v>
      </c>
      <c r="C524" s="2" t="s">
        <v>361</v>
      </c>
      <c r="D524" s="2" t="s">
        <v>1073</v>
      </c>
      <c r="E524" s="2">
        <v>100</v>
      </c>
      <c r="F524" s="2" t="s">
        <v>928</v>
      </c>
      <c r="G524" s="2" t="s">
        <v>720</v>
      </c>
      <c r="H524" s="2" t="s">
        <v>34</v>
      </c>
      <c r="I524" s="2" t="s">
        <v>31</v>
      </c>
      <c r="J524" s="2">
        <v>22.706</v>
      </c>
    </row>
    <row r="525" spans="1:10">
      <c r="A525" s="2" t="s">
        <v>7</v>
      </c>
      <c r="B525" s="2" t="s">
        <v>364</v>
      </c>
      <c r="C525" s="2" t="s">
        <v>361</v>
      </c>
      <c r="D525" s="2" t="s">
        <v>1073</v>
      </c>
      <c r="E525" s="2">
        <v>100</v>
      </c>
      <c r="F525" s="2" t="s">
        <v>928</v>
      </c>
      <c r="G525" s="2" t="s">
        <v>720</v>
      </c>
      <c r="H525" s="2" t="s">
        <v>34</v>
      </c>
      <c r="I525" s="2" t="s">
        <v>31</v>
      </c>
      <c r="J525" s="2">
        <v>1.4999999999999999E-2</v>
      </c>
    </row>
    <row r="526" spans="1:10">
      <c r="A526" s="2" t="s">
        <v>6</v>
      </c>
      <c r="B526" s="2" t="s">
        <v>387</v>
      </c>
      <c r="C526" s="2" t="s">
        <v>361</v>
      </c>
      <c r="D526" s="2" t="s">
        <v>1073</v>
      </c>
      <c r="E526" s="2">
        <v>100</v>
      </c>
      <c r="F526" s="2" t="s">
        <v>928</v>
      </c>
      <c r="G526" s="2" t="s">
        <v>720</v>
      </c>
      <c r="H526" s="2" t="s">
        <v>34</v>
      </c>
      <c r="I526" s="2" t="s">
        <v>31</v>
      </c>
      <c r="J526" s="2">
        <v>4.7E-2</v>
      </c>
    </row>
    <row r="527" spans="1:10">
      <c r="A527" s="2" t="s">
        <v>3</v>
      </c>
      <c r="B527" s="2" t="s">
        <v>365</v>
      </c>
      <c r="C527" s="2" t="s">
        <v>361</v>
      </c>
      <c r="D527" s="2" t="s">
        <v>1073</v>
      </c>
      <c r="E527" s="2">
        <v>100</v>
      </c>
      <c r="F527" s="2" t="s">
        <v>928</v>
      </c>
      <c r="G527" s="2" t="s">
        <v>720</v>
      </c>
      <c r="H527" s="2" t="s">
        <v>34</v>
      </c>
      <c r="I527" s="2" t="s">
        <v>31</v>
      </c>
      <c r="J527" s="2">
        <v>0.29799999999999999</v>
      </c>
    </row>
    <row r="528" spans="1:10">
      <c r="A528" s="2" t="s">
        <v>2</v>
      </c>
      <c r="B528" s="2" t="s">
        <v>374</v>
      </c>
      <c r="C528" s="2" t="s">
        <v>361</v>
      </c>
      <c r="D528" s="2" t="s">
        <v>1073</v>
      </c>
      <c r="E528" s="2">
        <v>100</v>
      </c>
      <c r="F528" s="2" t="s">
        <v>928</v>
      </c>
      <c r="G528" s="2" t="s">
        <v>720</v>
      </c>
      <c r="H528" s="2" t="s">
        <v>34</v>
      </c>
      <c r="I528" s="2" t="s">
        <v>31</v>
      </c>
      <c r="J528" s="2">
        <v>38.512</v>
      </c>
    </row>
    <row r="529" spans="1:10">
      <c r="A529" s="2" t="s">
        <v>1</v>
      </c>
      <c r="B529" s="2" t="s">
        <v>366</v>
      </c>
      <c r="C529" s="2" t="s">
        <v>361</v>
      </c>
      <c r="D529" s="2" t="s">
        <v>1073</v>
      </c>
      <c r="E529" s="2">
        <v>100</v>
      </c>
      <c r="F529" s="2" t="s">
        <v>928</v>
      </c>
      <c r="G529" s="2" t="s">
        <v>720</v>
      </c>
      <c r="H529" s="2" t="s">
        <v>34</v>
      </c>
      <c r="I529" s="2" t="s">
        <v>31</v>
      </c>
      <c r="J529" s="2">
        <v>198.68700000000001</v>
      </c>
    </row>
    <row r="530" spans="1:10">
      <c r="A530" s="2" t="s">
        <v>26</v>
      </c>
      <c r="B530" s="2" t="s">
        <v>370</v>
      </c>
      <c r="C530" s="2" t="s">
        <v>361</v>
      </c>
      <c r="D530" s="2" t="s">
        <v>718</v>
      </c>
      <c r="E530" s="2">
        <v>100</v>
      </c>
      <c r="F530" s="2" t="s">
        <v>928</v>
      </c>
      <c r="G530" s="2" t="s">
        <v>29</v>
      </c>
      <c r="H530" s="2" t="s">
        <v>37</v>
      </c>
      <c r="I530" s="2" t="s">
        <v>38</v>
      </c>
      <c r="J530" s="2">
        <v>0</v>
      </c>
    </row>
    <row r="531" spans="1:10">
      <c r="A531" s="2" t="s">
        <v>25</v>
      </c>
      <c r="B531" s="2" t="s">
        <v>386</v>
      </c>
      <c r="C531" s="2" t="s">
        <v>361</v>
      </c>
      <c r="D531" s="2" t="s">
        <v>718</v>
      </c>
      <c r="E531" s="2">
        <v>100</v>
      </c>
      <c r="F531" s="2" t="s">
        <v>928</v>
      </c>
      <c r="G531" s="2" t="s">
        <v>29</v>
      </c>
      <c r="H531" s="2" t="s">
        <v>37</v>
      </c>
      <c r="I531" s="2" t="s">
        <v>38</v>
      </c>
      <c r="J531" s="2">
        <v>0</v>
      </c>
    </row>
    <row r="532" spans="1:10">
      <c r="A532" s="2" t="s">
        <v>24</v>
      </c>
      <c r="B532" s="2" t="s">
        <v>381</v>
      </c>
      <c r="C532" s="2" t="s">
        <v>361</v>
      </c>
      <c r="D532" s="2" t="s">
        <v>718</v>
      </c>
      <c r="E532" s="2">
        <v>100</v>
      </c>
      <c r="F532" s="2" t="s">
        <v>928</v>
      </c>
      <c r="G532" s="2" t="s">
        <v>29</v>
      </c>
      <c r="H532" s="2" t="s">
        <v>37</v>
      </c>
      <c r="I532" s="2" t="s">
        <v>38</v>
      </c>
      <c r="J532" s="2">
        <v>0</v>
      </c>
    </row>
    <row r="533" spans="1:10">
      <c r="A533" s="2" t="s">
        <v>23</v>
      </c>
      <c r="B533" s="2" t="s">
        <v>388</v>
      </c>
      <c r="C533" s="2" t="s">
        <v>361</v>
      </c>
      <c r="D533" s="2" t="s">
        <v>718</v>
      </c>
      <c r="E533" s="2">
        <v>100</v>
      </c>
      <c r="F533" s="2" t="s">
        <v>928</v>
      </c>
      <c r="G533" s="2" t="s">
        <v>29</v>
      </c>
      <c r="H533" s="2" t="s">
        <v>37</v>
      </c>
      <c r="I533" s="2" t="s">
        <v>38</v>
      </c>
      <c r="J533" s="2">
        <v>0</v>
      </c>
    </row>
    <row r="534" spans="1:10">
      <c r="A534" s="2" t="s">
        <v>21</v>
      </c>
      <c r="B534" s="2" t="s">
        <v>373</v>
      </c>
      <c r="C534" s="2" t="s">
        <v>361</v>
      </c>
      <c r="D534" s="2" t="s">
        <v>718</v>
      </c>
      <c r="E534" s="2">
        <v>100</v>
      </c>
      <c r="F534" s="2" t="s">
        <v>928</v>
      </c>
      <c r="G534" s="2" t="s">
        <v>29</v>
      </c>
      <c r="H534" s="2" t="s">
        <v>37</v>
      </c>
      <c r="I534" s="2" t="s">
        <v>38</v>
      </c>
      <c r="J534" s="2">
        <v>0</v>
      </c>
    </row>
    <row r="535" spans="1:10">
      <c r="A535" s="2" t="s">
        <v>20</v>
      </c>
      <c r="B535" s="2" t="s">
        <v>379</v>
      </c>
      <c r="C535" s="2" t="s">
        <v>361</v>
      </c>
      <c r="D535" s="2" t="s">
        <v>718</v>
      </c>
      <c r="E535" s="2">
        <v>100</v>
      </c>
      <c r="F535" s="2" t="s">
        <v>928</v>
      </c>
      <c r="G535" s="2" t="s">
        <v>29</v>
      </c>
      <c r="H535" s="2" t="s">
        <v>37</v>
      </c>
      <c r="I535" s="2" t="s">
        <v>38</v>
      </c>
      <c r="J535" s="2">
        <v>0</v>
      </c>
    </row>
    <row r="536" spans="1:10">
      <c r="A536" s="2" t="s">
        <v>19</v>
      </c>
      <c r="B536" s="2" t="s">
        <v>375</v>
      </c>
      <c r="C536" s="2" t="s">
        <v>361</v>
      </c>
      <c r="D536" s="2" t="s">
        <v>718</v>
      </c>
      <c r="E536" s="2">
        <v>100</v>
      </c>
      <c r="F536" s="2" t="s">
        <v>928</v>
      </c>
      <c r="G536" s="2" t="s">
        <v>29</v>
      </c>
      <c r="H536" s="2" t="s">
        <v>37</v>
      </c>
      <c r="I536" s="2" t="s">
        <v>38</v>
      </c>
      <c r="J536" s="2">
        <v>0</v>
      </c>
    </row>
    <row r="537" spans="1:10">
      <c r="A537" s="2" t="s">
        <v>18</v>
      </c>
      <c r="B537" s="2" t="s">
        <v>369</v>
      </c>
      <c r="C537" s="2" t="s">
        <v>361</v>
      </c>
      <c r="D537" s="2" t="s">
        <v>718</v>
      </c>
      <c r="E537" s="2">
        <v>100</v>
      </c>
      <c r="F537" s="2" t="s">
        <v>928</v>
      </c>
      <c r="G537" s="2" t="s">
        <v>29</v>
      </c>
      <c r="H537" s="2" t="s">
        <v>37</v>
      </c>
      <c r="I537" s="2" t="s">
        <v>38</v>
      </c>
      <c r="J537" s="2">
        <v>0</v>
      </c>
    </row>
    <row r="538" spans="1:10">
      <c r="A538" s="2" t="s">
        <v>17</v>
      </c>
      <c r="B538" s="2" t="s">
        <v>372</v>
      </c>
      <c r="C538" s="2" t="s">
        <v>361</v>
      </c>
      <c r="D538" s="2" t="s">
        <v>718</v>
      </c>
      <c r="E538" s="2">
        <v>100</v>
      </c>
      <c r="F538" s="2" t="s">
        <v>928</v>
      </c>
      <c r="G538" s="2" t="s">
        <v>29</v>
      </c>
      <c r="H538" s="2" t="s">
        <v>37</v>
      </c>
      <c r="I538" s="2" t="s">
        <v>38</v>
      </c>
      <c r="J538" s="2">
        <v>0</v>
      </c>
    </row>
    <row r="539" spans="1:10">
      <c r="A539" s="2" t="s">
        <v>16</v>
      </c>
      <c r="B539" s="2" t="s">
        <v>384</v>
      </c>
      <c r="C539" s="2" t="s">
        <v>361</v>
      </c>
      <c r="D539" s="2" t="s">
        <v>718</v>
      </c>
      <c r="E539" s="2">
        <v>100</v>
      </c>
      <c r="F539" s="2" t="s">
        <v>928</v>
      </c>
      <c r="G539" s="2" t="s">
        <v>29</v>
      </c>
      <c r="H539" s="2" t="s">
        <v>37</v>
      </c>
      <c r="I539" s="2" t="s">
        <v>38</v>
      </c>
      <c r="J539" s="2">
        <v>0</v>
      </c>
    </row>
    <row r="540" spans="1:10">
      <c r="A540" s="2" t="s">
        <v>14</v>
      </c>
      <c r="B540" s="2" t="s">
        <v>367</v>
      </c>
      <c r="C540" s="2" t="s">
        <v>361</v>
      </c>
      <c r="D540" s="2" t="s">
        <v>718</v>
      </c>
      <c r="E540" s="2">
        <v>100</v>
      </c>
      <c r="F540" s="2" t="s">
        <v>928</v>
      </c>
      <c r="G540" s="2" t="s">
        <v>29</v>
      </c>
      <c r="H540" s="2" t="s">
        <v>37</v>
      </c>
      <c r="I540" s="2" t="s">
        <v>38</v>
      </c>
      <c r="J540" s="2">
        <v>0</v>
      </c>
    </row>
    <row r="541" spans="1:10">
      <c r="A541" s="2" t="s">
        <v>13</v>
      </c>
      <c r="B541" s="2" t="s">
        <v>380</v>
      </c>
      <c r="C541" s="2" t="s">
        <v>361</v>
      </c>
      <c r="D541" s="2" t="s">
        <v>718</v>
      </c>
      <c r="E541" s="2">
        <v>100</v>
      </c>
      <c r="F541" s="2" t="s">
        <v>928</v>
      </c>
      <c r="G541" s="2" t="s">
        <v>29</v>
      </c>
      <c r="H541" s="2" t="s">
        <v>37</v>
      </c>
      <c r="I541" s="2" t="s">
        <v>38</v>
      </c>
      <c r="J541" s="2">
        <v>0.64100000000000001</v>
      </c>
    </row>
    <row r="542" spans="1:10">
      <c r="A542" s="2" t="s">
        <v>12</v>
      </c>
      <c r="B542" s="2" t="s">
        <v>378</v>
      </c>
      <c r="C542" s="2" t="s">
        <v>361</v>
      </c>
      <c r="D542" s="2" t="s">
        <v>718</v>
      </c>
      <c r="E542" s="2">
        <v>100</v>
      </c>
      <c r="F542" s="2" t="s">
        <v>928</v>
      </c>
      <c r="G542" s="2" t="s">
        <v>29</v>
      </c>
      <c r="H542" s="2" t="s">
        <v>37</v>
      </c>
      <c r="I542" s="2" t="s">
        <v>38</v>
      </c>
      <c r="J542" s="2">
        <v>0</v>
      </c>
    </row>
    <row r="543" spans="1:10">
      <c r="A543" s="2" t="s">
        <v>11</v>
      </c>
      <c r="B543" s="2" t="s">
        <v>377</v>
      </c>
      <c r="C543" s="2" t="s">
        <v>361</v>
      </c>
      <c r="D543" s="2" t="s">
        <v>718</v>
      </c>
      <c r="E543" s="2">
        <v>100</v>
      </c>
      <c r="F543" s="2" t="s">
        <v>928</v>
      </c>
      <c r="G543" s="2" t="s">
        <v>29</v>
      </c>
      <c r="H543" s="2" t="s">
        <v>37</v>
      </c>
      <c r="I543" s="2" t="s">
        <v>38</v>
      </c>
      <c r="J543" s="2">
        <v>0</v>
      </c>
    </row>
    <row r="544" spans="1:10">
      <c r="A544" s="2" t="s">
        <v>10</v>
      </c>
      <c r="B544" s="2" t="s">
        <v>385</v>
      </c>
      <c r="C544" s="2" t="s">
        <v>361</v>
      </c>
      <c r="D544" s="2" t="s">
        <v>718</v>
      </c>
      <c r="E544" s="2">
        <v>100</v>
      </c>
      <c r="F544" s="2" t="s">
        <v>928</v>
      </c>
      <c r="G544" s="2" t="s">
        <v>29</v>
      </c>
      <c r="H544" s="2" t="s">
        <v>37</v>
      </c>
      <c r="I544" s="2" t="s">
        <v>38</v>
      </c>
      <c r="J544" s="2">
        <v>0</v>
      </c>
    </row>
    <row r="545" spans="1:10">
      <c r="A545" s="2" t="s">
        <v>9</v>
      </c>
      <c r="B545" s="2" t="s">
        <v>371</v>
      </c>
      <c r="C545" s="2" t="s">
        <v>361</v>
      </c>
      <c r="D545" s="2" t="s">
        <v>718</v>
      </c>
      <c r="E545" s="2">
        <v>100</v>
      </c>
      <c r="F545" s="2" t="s">
        <v>928</v>
      </c>
      <c r="G545" s="2" t="s">
        <v>29</v>
      </c>
      <c r="H545" s="2" t="s">
        <v>37</v>
      </c>
      <c r="I545" s="2" t="s">
        <v>38</v>
      </c>
      <c r="J545" s="2">
        <v>0</v>
      </c>
    </row>
    <row r="546" spans="1:10">
      <c r="A546" s="2" t="s">
        <v>8</v>
      </c>
      <c r="B546" s="2" t="s">
        <v>376</v>
      </c>
      <c r="C546" s="2" t="s">
        <v>361</v>
      </c>
      <c r="D546" s="2" t="s">
        <v>718</v>
      </c>
      <c r="E546" s="2">
        <v>100</v>
      </c>
      <c r="F546" s="2" t="s">
        <v>928</v>
      </c>
      <c r="G546" s="2" t="s">
        <v>29</v>
      </c>
      <c r="H546" s="2" t="s">
        <v>37</v>
      </c>
      <c r="I546" s="2" t="s">
        <v>38</v>
      </c>
      <c r="J546" s="2">
        <v>0</v>
      </c>
    </row>
    <row r="547" spans="1:10">
      <c r="A547" s="2" t="s">
        <v>7</v>
      </c>
      <c r="B547" s="2" t="s">
        <v>364</v>
      </c>
      <c r="C547" s="2" t="s">
        <v>361</v>
      </c>
      <c r="D547" s="2" t="s">
        <v>718</v>
      </c>
      <c r="E547" s="2">
        <v>100</v>
      </c>
      <c r="F547" s="2" t="s">
        <v>928</v>
      </c>
      <c r="G547" s="2" t="s">
        <v>29</v>
      </c>
      <c r="H547" s="2" t="s">
        <v>37</v>
      </c>
      <c r="I547" s="2" t="s">
        <v>38</v>
      </c>
      <c r="J547" s="2">
        <v>0</v>
      </c>
    </row>
    <row r="548" spans="1:10">
      <c r="A548" s="2" t="s">
        <v>6</v>
      </c>
      <c r="B548" s="2" t="s">
        <v>387</v>
      </c>
      <c r="C548" s="2" t="s">
        <v>361</v>
      </c>
      <c r="D548" s="2" t="s">
        <v>718</v>
      </c>
      <c r="E548" s="2">
        <v>100</v>
      </c>
      <c r="F548" s="2" t="s">
        <v>928</v>
      </c>
      <c r="G548" s="2" t="s">
        <v>29</v>
      </c>
      <c r="H548" s="2" t="s">
        <v>37</v>
      </c>
      <c r="I548" s="2" t="s">
        <v>38</v>
      </c>
      <c r="J548" s="2">
        <v>0</v>
      </c>
    </row>
    <row r="549" spans="1:10">
      <c r="A549" s="2" t="s">
        <v>3</v>
      </c>
      <c r="B549" s="2" t="s">
        <v>365</v>
      </c>
      <c r="C549" s="2" t="s">
        <v>361</v>
      </c>
      <c r="D549" s="2" t="s">
        <v>718</v>
      </c>
      <c r="E549" s="2">
        <v>100</v>
      </c>
      <c r="F549" s="2" t="s">
        <v>928</v>
      </c>
      <c r="G549" s="2" t="s">
        <v>29</v>
      </c>
      <c r="H549" s="2" t="s">
        <v>37</v>
      </c>
      <c r="I549" s="2" t="s">
        <v>38</v>
      </c>
      <c r="J549" s="2">
        <v>0</v>
      </c>
    </row>
    <row r="550" spans="1:10">
      <c r="A550" s="2" t="s">
        <v>2</v>
      </c>
      <c r="B550" s="2" t="s">
        <v>374</v>
      </c>
      <c r="C550" s="2" t="s">
        <v>361</v>
      </c>
      <c r="D550" s="2" t="s">
        <v>718</v>
      </c>
      <c r="E550" s="2">
        <v>100</v>
      </c>
      <c r="F550" s="2" t="s">
        <v>928</v>
      </c>
      <c r="G550" s="2" t="s">
        <v>29</v>
      </c>
      <c r="H550" s="2" t="s">
        <v>37</v>
      </c>
      <c r="I550" s="2" t="s">
        <v>38</v>
      </c>
      <c r="J550" s="2">
        <v>0</v>
      </c>
    </row>
    <row r="551" spans="1:10">
      <c r="A551" s="2" t="s">
        <v>1</v>
      </c>
      <c r="B551" s="2" t="s">
        <v>366</v>
      </c>
      <c r="C551" s="2" t="s">
        <v>361</v>
      </c>
      <c r="D551" s="2" t="s">
        <v>718</v>
      </c>
      <c r="E551" s="2">
        <v>100</v>
      </c>
      <c r="F551" s="2" t="s">
        <v>928</v>
      </c>
      <c r="G551" s="2" t="s">
        <v>29</v>
      </c>
      <c r="H551" s="2" t="s">
        <v>37</v>
      </c>
      <c r="I551" s="2" t="s">
        <v>38</v>
      </c>
      <c r="J551" s="2">
        <v>0</v>
      </c>
    </row>
    <row r="552" spans="1:10">
      <c r="A552" s="2" t="s">
        <v>26</v>
      </c>
      <c r="B552" s="2" t="s">
        <v>370</v>
      </c>
      <c r="C552" s="2" t="s">
        <v>361</v>
      </c>
      <c r="D552" s="2" t="s">
        <v>718</v>
      </c>
      <c r="E552" s="2">
        <v>100</v>
      </c>
      <c r="F552" s="2" t="s">
        <v>928</v>
      </c>
      <c r="G552" s="2" t="s">
        <v>28</v>
      </c>
      <c r="H552" s="2" t="s">
        <v>37</v>
      </c>
      <c r="I552" s="2" t="s">
        <v>38</v>
      </c>
      <c r="J552" s="2">
        <v>0</v>
      </c>
    </row>
    <row r="553" spans="1:10">
      <c r="A553" s="2" t="s">
        <v>25</v>
      </c>
      <c r="B553" s="2" t="s">
        <v>386</v>
      </c>
      <c r="C553" s="2" t="s">
        <v>361</v>
      </c>
      <c r="D553" s="2" t="s">
        <v>718</v>
      </c>
      <c r="E553" s="2">
        <v>100</v>
      </c>
      <c r="F553" s="2" t="s">
        <v>928</v>
      </c>
      <c r="G553" s="2" t="s">
        <v>28</v>
      </c>
      <c r="H553" s="2" t="s">
        <v>37</v>
      </c>
      <c r="I553" s="2" t="s">
        <v>38</v>
      </c>
      <c r="J553" s="2">
        <v>0</v>
      </c>
    </row>
    <row r="554" spans="1:10">
      <c r="A554" s="2" t="s">
        <v>24</v>
      </c>
      <c r="B554" s="2" t="s">
        <v>381</v>
      </c>
      <c r="C554" s="2" t="s">
        <v>361</v>
      </c>
      <c r="D554" s="2" t="s">
        <v>718</v>
      </c>
      <c r="E554" s="2">
        <v>100</v>
      </c>
      <c r="F554" s="2" t="s">
        <v>928</v>
      </c>
      <c r="G554" s="2" t="s">
        <v>28</v>
      </c>
      <c r="H554" s="2" t="s">
        <v>37</v>
      </c>
      <c r="I554" s="2" t="s">
        <v>38</v>
      </c>
      <c r="J554" s="2">
        <v>3.3780000000000001</v>
      </c>
    </row>
    <row r="555" spans="1:10">
      <c r="A555" s="2" t="s">
        <v>23</v>
      </c>
      <c r="B555" s="2" t="s">
        <v>388</v>
      </c>
      <c r="C555" s="2" t="s">
        <v>361</v>
      </c>
      <c r="D555" s="2" t="s">
        <v>718</v>
      </c>
      <c r="E555" s="2">
        <v>100</v>
      </c>
      <c r="F555" s="2" t="s">
        <v>928</v>
      </c>
      <c r="G555" s="2" t="s">
        <v>28</v>
      </c>
      <c r="H555" s="2" t="s">
        <v>37</v>
      </c>
      <c r="I555" s="2" t="s">
        <v>38</v>
      </c>
      <c r="J555" s="2">
        <v>0</v>
      </c>
    </row>
    <row r="556" spans="1:10">
      <c r="A556" s="2" t="s">
        <v>21</v>
      </c>
      <c r="B556" s="2" t="s">
        <v>373</v>
      </c>
      <c r="C556" s="2" t="s">
        <v>361</v>
      </c>
      <c r="D556" s="2" t="s">
        <v>718</v>
      </c>
      <c r="E556" s="2">
        <v>100</v>
      </c>
      <c r="F556" s="2" t="s">
        <v>928</v>
      </c>
      <c r="G556" s="2" t="s">
        <v>28</v>
      </c>
      <c r="H556" s="2" t="s">
        <v>37</v>
      </c>
      <c r="I556" s="2" t="s">
        <v>38</v>
      </c>
      <c r="J556" s="2">
        <v>0</v>
      </c>
    </row>
    <row r="557" spans="1:10">
      <c r="A557" s="2" t="s">
        <v>20</v>
      </c>
      <c r="B557" s="2" t="s">
        <v>379</v>
      </c>
      <c r="C557" s="2" t="s">
        <v>361</v>
      </c>
      <c r="D557" s="2" t="s">
        <v>718</v>
      </c>
      <c r="E557" s="2">
        <v>100</v>
      </c>
      <c r="F557" s="2" t="s">
        <v>928</v>
      </c>
      <c r="G557" s="2" t="s">
        <v>28</v>
      </c>
      <c r="H557" s="2" t="s">
        <v>37</v>
      </c>
      <c r="I557" s="2" t="s">
        <v>38</v>
      </c>
      <c r="J557" s="2">
        <v>0</v>
      </c>
    </row>
    <row r="558" spans="1:10">
      <c r="A558" s="2" t="s">
        <v>19</v>
      </c>
      <c r="B558" s="2" t="s">
        <v>375</v>
      </c>
      <c r="C558" s="2" t="s">
        <v>361</v>
      </c>
      <c r="D558" s="2" t="s">
        <v>718</v>
      </c>
      <c r="E558" s="2">
        <v>100</v>
      </c>
      <c r="F558" s="2" t="s">
        <v>928</v>
      </c>
      <c r="G558" s="2" t="s">
        <v>28</v>
      </c>
      <c r="H558" s="2" t="s">
        <v>37</v>
      </c>
      <c r="I558" s="2" t="s">
        <v>38</v>
      </c>
      <c r="J558" s="2">
        <v>0</v>
      </c>
    </row>
    <row r="559" spans="1:10">
      <c r="A559" s="2" t="s">
        <v>18</v>
      </c>
      <c r="B559" s="2" t="s">
        <v>369</v>
      </c>
      <c r="C559" s="2" t="s">
        <v>361</v>
      </c>
      <c r="D559" s="2" t="s">
        <v>718</v>
      </c>
      <c r="E559" s="2">
        <v>100</v>
      </c>
      <c r="F559" s="2" t="s">
        <v>928</v>
      </c>
      <c r="G559" s="2" t="s">
        <v>28</v>
      </c>
      <c r="H559" s="2" t="s">
        <v>37</v>
      </c>
      <c r="I559" s="2" t="s">
        <v>38</v>
      </c>
      <c r="J559" s="2">
        <v>0</v>
      </c>
    </row>
    <row r="560" spans="1:10">
      <c r="A560" s="2" t="s">
        <v>17</v>
      </c>
      <c r="B560" s="2" t="s">
        <v>372</v>
      </c>
      <c r="C560" s="2" t="s">
        <v>361</v>
      </c>
      <c r="D560" s="2" t="s">
        <v>718</v>
      </c>
      <c r="E560" s="2">
        <v>100</v>
      </c>
      <c r="F560" s="2" t="s">
        <v>928</v>
      </c>
      <c r="G560" s="2" t="s">
        <v>28</v>
      </c>
      <c r="H560" s="2" t="s">
        <v>37</v>
      </c>
      <c r="I560" s="2" t="s">
        <v>38</v>
      </c>
      <c r="J560" s="2">
        <v>0</v>
      </c>
    </row>
    <row r="561" spans="1:10">
      <c r="A561" s="2" t="s">
        <v>16</v>
      </c>
      <c r="B561" s="2" t="s">
        <v>384</v>
      </c>
      <c r="C561" s="2" t="s">
        <v>361</v>
      </c>
      <c r="D561" s="2" t="s">
        <v>718</v>
      </c>
      <c r="E561" s="2">
        <v>100</v>
      </c>
      <c r="F561" s="2" t="s">
        <v>928</v>
      </c>
      <c r="G561" s="2" t="s">
        <v>28</v>
      </c>
      <c r="H561" s="2" t="s">
        <v>37</v>
      </c>
      <c r="I561" s="2" t="s">
        <v>38</v>
      </c>
      <c r="J561" s="2">
        <v>3.0000000000000001E-3</v>
      </c>
    </row>
    <row r="562" spans="1:10">
      <c r="A562" s="2" t="s">
        <v>14</v>
      </c>
      <c r="B562" s="2" t="s">
        <v>367</v>
      </c>
      <c r="C562" s="2" t="s">
        <v>361</v>
      </c>
      <c r="D562" s="2" t="s">
        <v>718</v>
      </c>
      <c r="E562" s="2">
        <v>100</v>
      </c>
      <c r="F562" s="2" t="s">
        <v>928</v>
      </c>
      <c r="G562" s="2" t="s">
        <v>28</v>
      </c>
      <c r="H562" s="2" t="s">
        <v>37</v>
      </c>
      <c r="I562" s="2" t="s">
        <v>38</v>
      </c>
      <c r="J562" s="2">
        <v>0</v>
      </c>
    </row>
    <row r="563" spans="1:10">
      <c r="A563" s="2" t="s">
        <v>13</v>
      </c>
      <c r="B563" s="2" t="s">
        <v>380</v>
      </c>
      <c r="C563" s="2" t="s">
        <v>361</v>
      </c>
      <c r="D563" s="2" t="s">
        <v>718</v>
      </c>
      <c r="E563" s="2">
        <v>100</v>
      </c>
      <c r="F563" s="2" t="s">
        <v>928</v>
      </c>
      <c r="G563" s="2" t="s">
        <v>28</v>
      </c>
      <c r="H563" s="2" t="s">
        <v>37</v>
      </c>
      <c r="I563" s="2" t="s">
        <v>38</v>
      </c>
      <c r="J563" s="2">
        <v>1.718</v>
      </c>
    </row>
    <row r="564" spans="1:10">
      <c r="A564" s="2" t="s">
        <v>12</v>
      </c>
      <c r="B564" s="2" t="s">
        <v>378</v>
      </c>
      <c r="C564" s="2" t="s">
        <v>361</v>
      </c>
      <c r="D564" s="2" t="s">
        <v>718</v>
      </c>
      <c r="E564" s="2">
        <v>100</v>
      </c>
      <c r="F564" s="2" t="s">
        <v>928</v>
      </c>
      <c r="G564" s="2" t="s">
        <v>28</v>
      </c>
      <c r="H564" s="2" t="s">
        <v>37</v>
      </c>
      <c r="I564" s="2" t="s">
        <v>38</v>
      </c>
      <c r="J564" s="2">
        <v>0</v>
      </c>
    </row>
    <row r="565" spans="1:10">
      <c r="A565" s="2" t="s">
        <v>11</v>
      </c>
      <c r="B565" s="2" t="s">
        <v>377</v>
      </c>
      <c r="C565" s="2" t="s">
        <v>361</v>
      </c>
      <c r="D565" s="2" t="s">
        <v>718</v>
      </c>
      <c r="E565" s="2">
        <v>100</v>
      </c>
      <c r="F565" s="2" t="s">
        <v>928</v>
      </c>
      <c r="G565" s="2" t="s">
        <v>28</v>
      </c>
      <c r="H565" s="2" t="s">
        <v>37</v>
      </c>
      <c r="I565" s="2" t="s">
        <v>38</v>
      </c>
      <c r="J565" s="2">
        <v>0</v>
      </c>
    </row>
    <row r="566" spans="1:10">
      <c r="A566" s="2" t="s">
        <v>10</v>
      </c>
      <c r="B566" s="2" t="s">
        <v>385</v>
      </c>
      <c r="C566" s="2" t="s">
        <v>361</v>
      </c>
      <c r="D566" s="2" t="s">
        <v>718</v>
      </c>
      <c r="E566" s="2">
        <v>100</v>
      </c>
      <c r="F566" s="2" t="s">
        <v>928</v>
      </c>
      <c r="G566" s="2" t="s">
        <v>28</v>
      </c>
      <c r="H566" s="2" t="s">
        <v>37</v>
      </c>
      <c r="I566" s="2" t="s">
        <v>38</v>
      </c>
      <c r="J566" s="2">
        <v>0</v>
      </c>
    </row>
    <row r="567" spans="1:10">
      <c r="A567" s="2" t="s">
        <v>9</v>
      </c>
      <c r="B567" s="2" t="s">
        <v>371</v>
      </c>
      <c r="C567" s="2" t="s">
        <v>361</v>
      </c>
      <c r="D567" s="2" t="s">
        <v>718</v>
      </c>
      <c r="E567" s="2">
        <v>100</v>
      </c>
      <c r="F567" s="2" t="s">
        <v>928</v>
      </c>
      <c r="G567" s="2" t="s">
        <v>28</v>
      </c>
      <c r="H567" s="2" t="s">
        <v>37</v>
      </c>
      <c r="I567" s="2" t="s">
        <v>38</v>
      </c>
      <c r="J567" s="2">
        <v>0</v>
      </c>
    </row>
    <row r="568" spans="1:10">
      <c r="A568" s="2" t="s">
        <v>8</v>
      </c>
      <c r="B568" s="2" t="s">
        <v>376</v>
      </c>
      <c r="C568" s="2" t="s">
        <v>361</v>
      </c>
      <c r="D568" s="2" t="s">
        <v>718</v>
      </c>
      <c r="E568" s="2">
        <v>100</v>
      </c>
      <c r="F568" s="2" t="s">
        <v>928</v>
      </c>
      <c r="G568" s="2" t="s">
        <v>28</v>
      </c>
      <c r="H568" s="2" t="s">
        <v>37</v>
      </c>
      <c r="I568" s="2" t="s">
        <v>38</v>
      </c>
      <c r="J568" s="2">
        <v>0</v>
      </c>
    </row>
    <row r="569" spans="1:10">
      <c r="A569" s="2" t="s">
        <v>7</v>
      </c>
      <c r="B569" s="2" t="s">
        <v>364</v>
      </c>
      <c r="C569" s="2" t="s">
        <v>361</v>
      </c>
      <c r="D569" s="2" t="s">
        <v>718</v>
      </c>
      <c r="E569" s="2">
        <v>100</v>
      </c>
      <c r="F569" s="2" t="s">
        <v>928</v>
      </c>
      <c r="G569" s="2" t="s">
        <v>28</v>
      </c>
      <c r="H569" s="2" t="s">
        <v>37</v>
      </c>
      <c r="I569" s="2" t="s">
        <v>38</v>
      </c>
      <c r="J569" s="2">
        <v>0</v>
      </c>
    </row>
    <row r="570" spans="1:10">
      <c r="A570" s="2" t="s">
        <v>6</v>
      </c>
      <c r="B570" s="2" t="s">
        <v>387</v>
      </c>
      <c r="C570" s="2" t="s">
        <v>361</v>
      </c>
      <c r="D570" s="2" t="s">
        <v>718</v>
      </c>
      <c r="E570" s="2">
        <v>100</v>
      </c>
      <c r="F570" s="2" t="s">
        <v>928</v>
      </c>
      <c r="G570" s="2" t="s">
        <v>28</v>
      </c>
      <c r="H570" s="2" t="s">
        <v>37</v>
      </c>
      <c r="I570" s="2" t="s">
        <v>38</v>
      </c>
      <c r="J570" s="2">
        <v>0</v>
      </c>
    </row>
    <row r="571" spans="1:10">
      <c r="A571" s="2" t="s">
        <v>3</v>
      </c>
      <c r="B571" s="2" t="s">
        <v>365</v>
      </c>
      <c r="C571" s="2" t="s">
        <v>361</v>
      </c>
      <c r="D571" s="2" t="s">
        <v>718</v>
      </c>
      <c r="E571" s="2">
        <v>100</v>
      </c>
      <c r="F571" s="2" t="s">
        <v>928</v>
      </c>
      <c r="G571" s="2" t="s">
        <v>28</v>
      </c>
      <c r="H571" s="2" t="s">
        <v>37</v>
      </c>
      <c r="I571" s="2" t="s">
        <v>38</v>
      </c>
      <c r="J571" s="2">
        <v>0.107</v>
      </c>
    </row>
    <row r="572" spans="1:10">
      <c r="A572" s="2" t="s">
        <v>2</v>
      </c>
      <c r="B572" s="2" t="s">
        <v>374</v>
      </c>
      <c r="C572" s="2" t="s">
        <v>361</v>
      </c>
      <c r="D572" s="2" t="s">
        <v>718</v>
      </c>
      <c r="E572" s="2">
        <v>100</v>
      </c>
      <c r="F572" s="2" t="s">
        <v>928</v>
      </c>
      <c r="G572" s="2" t="s">
        <v>28</v>
      </c>
      <c r="H572" s="2" t="s">
        <v>37</v>
      </c>
      <c r="I572" s="2" t="s">
        <v>38</v>
      </c>
      <c r="J572" s="2">
        <v>0</v>
      </c>
    </row>
    <row r="573" spans="1:10">
      <c r="A573" s="2" t="s">
        <v>1</v>
      </c>
      <c r="B573" s="2" t="s">
        <v>366</v>
      </c>
      <c r="C573" s="2" t="s">
        <v>361</v>
      </c>
      <c r="D573" s="2" t="s">
        <v>718</v>
      </c>
      <c r="E573" s="2">
        <v>100</v>
      </c>
      <c r="F573" s="2" t="s">
        <v>928</v>
      </c>
      <c r="G573" s="2" t="s">
        <v>28</v>
      </c>
      <c r="H573" s="2" t="s">
        <v>37</v>
      </c>
      <c r="I573" s="2" t="s">
        <v>38</v>
      </c>
      <c r="J573" s="2">
        <v>0</v>
      </c>
    </row>
    <row r="574" spans="1:10">
      <c r="A574" s="2" t="s">
        <v>26</v>
      </c>
      <c r="B574" s="2" t="s">
        <v>370</v>
      </c>
      <c r="C574" s="2" t="s">
        <v>361</v>
      </c>
      <c r="D574" s="2" t="s">
        <v>718</v>
      </c>
      <c r="E574" s="2">
        <v>100</v>
      </c>
      <c r="F574" s="2" t="s">
        <v>928</v>
      </c>
      <c r="G574" s="2" t="s">
        <v>720</v>
      </c>
      <c r="H574" s="2" t="s">
        <v>37</v>
      </c>
      <c r="I574" s="2" t="s">
        <v>38</v>
      </c>
      <c r="J574" s="2">
        <v>0.14499999999999999</v>
      </c>
    </row>
    <row r="575" spans="1:10">
      <c r="A575" s="2" t="s">
        <v>25</v>
      </c>
      <c r="B575" s="2" t="s">
        <v>386</v>
      </c>
      <c r="C575" s="2" t="s">
        <v>361</v>
      </c>
      <c r="D575" s="2" t="s">
        <v>718</v>
      </c>
      <c r="E575" s="2">
        <v>100</v>
      </c>
      <c r="F575" s="2" t="s">
        <v>928</v>
      </c>
      <c r="G575" s="2" t="s">
        <v>720</v>
      </c>
      <c r="H575" s="2" t="s">
        <v>37</v>
      </c>
      <c r="I575" s="2" t="s">
        <v>38</v>
      </c>
      <c r="J575" s="2">
        <v>0.435</v>
      </c>
    </row>
    <row r="576" spans="1:10">
      <c r="A576" s="2" t="s">
        <v>24</v>
      </c>
      <c r="B576" s="2" t="s">
        <v>381</v>
      </c>
      <c r="C576" s="2" t="s">
        <v>361</v>
      </c>
      <c r="D576" s="2" t="s">
        <v>718</v>
      </c>
      <c r="E576" s="2">
        <v>100</v>
      </c>
      <c r="F576" s="2" t="s">
        <v>928</v>
      </c>
      <c r="G576" s="2" t="s">
        <v>720</v>
      </c>
      <c r="H576" s="2" t="s">
        <v>37</v>
      </c>
      <c r="I576" s="2" t="s">
        <v>38</v>
      </c>
      <c r="J576" s="2">
        <v>2.0819999999999999</v>
      </c>
    </row>
    <row r="577" spans="1:10">
      <c r="A577" s="2" t="s">
        <v>23</v>
      </c>
      <c r="B577" s="2" t="s">
        <v>388</v>
      </c>
      <c r="C577" s="2" t="s">
        <v>361</v>
      </c>
      <c r="D577" s="2" t="s">
        <v>718</v>
      </c>
      <c r="E577" s="2">
        <v>100</v>
      </c>
      <c r="F577" s="2" t="s">
        <v>928</v>
      </c>
      <c r="G577" s="2" t="s">
        <v>720</v>
      </c>
      <c r="H577" s="2" t="s">
        <v>37</v>
      </c>
      <c r="I577" s="2" t="s">
        <v>38</v>
      </c>
      <c r="J577" s="2">
        <v>0</v>
      </c>
    </row>
    <row r="578" spans="1:10">
      <c r="A578" s="2" t="s">
        <v>21</v>
      </c>
      <c r="B578" s="2" t="s">
        <v>373</v>
      </c>
      <c r="C578" s="2" t="s">
        <v>361</v>
      </c>
      <c r="D578" s="2" t="s">
        <v>718</v>
      </c>
      <c r="E578" s="2">
        <v>100</v>
      </c>
      <c r="F578" s="2" t="s">
        <v>928</v>
      </c>
      <c r="G578" s="2" t="s">
        <v>720</v>
      </c>
      <c r="H578" s="2" t="s">
        <v>37</v>
      </c>
      <c r="I578" s="2" t="s">
        <v>38</v>
      </c>
      <c r="J578" s="2">
        <v>22.33</v>
      </c>
    </row>
    <row r="579" spans="1:10">
      <c r="A579" s="2" t="s">
        <v>20</v>
      </c>
      <c r="B579" s="2" t="s">
        <v>379</v>
      </c>
      <c r="C579" s="2" t="s">
        <v>361</v>
      </c>
      <c r="D579" s="2" t="s">
        <v>718</v>
      </c>
      <c r="E579" s="2">
        <v>100</v>
      </c>
      <c r="F579" s="2" t="s">
        <v>928</v>
      </c>
      <c r="G579" s="2" t="s">
        <v>720</v>
      </c>
      <c r="H579" s="2" t="s">
        <v>37</v>
      </c>
      <c r="I579" s="2" t="s">
        <v>38</v>
      </c>
      <c r="J579" s="2">
        <v>1.2</v>
      </c>
    </row>
    <row r="580" spans="1:10">
      <c r="A580" s="2" t="s">
        <v>19</v>
      </c>
      <c r="B580" s="2" t="s">
        <v>375</v>
      </c>
      <c r="C580" s="2" t="s">
        <v>361</v>
      </c>
      <c r="D580" s="2" t="s">
        <v>718</v>
      </c>
      <c r="E580" s="2">
        <v>100</v>
      </c>
      <c r="F580" s="2" t="s">
        <v>928</v>
      </c>
      <c r="G580" s="2" t="s">
        <v>720</v>
      </c>
      <c r="H580" s="2" t="s">
        <v>37</v>
      </c>
      <c r="I580" s="2" t="s">
        <v>38</v>
      </c>
      <c r="J580" s="2">
        <v>15.065</v>
      </c>
    </row>
    <row r="581" spans="1:10">
      <c r="A581" s="2" t="s">
        <v>18</v>
      </c>
      <c r="B581" s="2" t="s">
        <v>369</v>
      </c>
      <c r="C581" s="2" t="s">
        <v>361</v>
      </c>
      <c r="D581" s="2" t="s">
        <v>718</v>
      </c>
      <c r="E581" s="2">
        <v>100</v>
      </c>
      <c r="F581" s="2" t="s">
        <v>928</v>
      </c>
      <c r="G581" s="2" t="s">
        <v>720</v>
      </c>
      <c r="H581" s="2" t="s">
        <v>37</v>
      </c>
      <c r="I581" s="2" t="s">
        <v>38</v>
      </c>
      <c r="J581" s="2">
        <v>13.9</v>
      </c>
    </row>
    <row r="582" spans="1:10">
      <c r="A582" s="2" t="s">
        <v>17</v>
      </c>
      <c r="B582" s="2" t="s">
        <v>372</v>
      </c>
      <c r="C582" s="2" t="s">
        <v>361</v>
      </c>
      <c r="D582" s="2" t="s">
        <v>718</v>
      </c>
      <c r="E582" s="2">
        <v>100</v>
      </c>
      <c r="F582" s="2" t="s">
        <v>928</v>
      </c>
      <c r="G582" s="2" t="s">
        <v>720</v>
      </c>
      <c r="H582" s="2" t="s">
        <v>37</v>
      </c>
      <c r="I582" s="2" t="s">
        <v>38</v>
      </c>
      <c r="J582" s="2">
        <v>17.55</v>
      </c>
    </row>
    <row r="583" spans="1:10">
      <c r="A583" s="2" t="s">
        <v>16</v>
      </c>
      <c r="B583" s="2" t="s">
        <v>384</v>
      </c>
      <c r="C583" s="2" t="s">
        <v>361</v>
      </c>
      <c r="D583" s="2" t="s">
        <v>718</v>
      </c>
      <c r="E583" s="2">
        <v>100</v>
      </c>
      <c r="F583" s="2" t="s">
        <v>928</v>
      </c>
      <c r="G583" s="2" t="s">
        <v>720</v>
      </c>
      <c r="H583" s="2" t="s">
        <v>37</v>
      </c>
      <c r="I583" s="2" t="s">
        <v>38</v>
      </c>
      <c r="J583" s="2">
        <v>7.0000000000000001E-3</v>
      </c>
    </row>
    <row r="584" spans="1:10">
      <c r="A584" s="2" t="s">
        <v>14</v>
      </c>
      <c r="B584" s="2" t="s">
        <v>367</v>
      </c>
      <c r="C584" s="2" t="s">
        <v>361</v>
      </c>
      <c r="D584" s="2" t="s">
        <v>718</v>
      </c>
      <c r="E584" s="2">
        <v>100</v>
      </c>
      <c r="F584" s="2" t="s">
        <v>928</v>
      </c>
      <c r="G584" s="2" t="s">
        <v>720</v>
      </c>
      <c r="H584" s="2" t="s">
        <v>37</v>
      </c>
      <c r="I584" s="2" t="s">
        <v>38</v>
      </c>
      <c r="J584" s="2">
        <v>0.99</v>
      </c>
    </row>
    <row r="585" spans="1:10">
      <c r="A585" s="2" t="s">
        <v>13</v>
      </c>
      <c r="B585" s="2" t="s">
        <v>380</v>
      </c>
      <c r="C585" s="2" t="s">
        <v>361</v>
      </c>
      <c r="D585" s="2" t="s">
        <v>718</v>
      </c>
      <c r="E585" s="2">
        <v>100</v>
      </c>
      <c r="F585" s="2" t="s">
        <v>928</v>
      </c>
      <c r="G585" s="2" t="s">
        <v>720</v>
      </c>
      <c r="H585" s="2" t="s">
        <v>37</v>
      </c>
      <c r="I585" s="2" t="s">
        <v>38</v>
      </c>
      <c r="J585" s="2">
        <v>2.9950000000000001</v>
      </c>
    </row>
    <row r="586" spans="1:10">
      <c r="A586" s="2" t="s">
        <v>12</v>
      </c>
      <c r="B586" s="2" t="s">
        <v>378</v>
      </c>
      <c r="C586" s="2" t="s">
        <v>361</v>
      </c>
      <c r="D586" s="2" t="s">
        <v>718</v>
      </c>
      <c r="E586" s="2">
        <v>100</v>
      </c>
      <c r="F586" s="2" t="s">
        <v>928</v>
      </c>
      <c r="G586" s="2" t="s">
        <v>720</v>
      </c>
      <c r="H586" s="2" t="s">
        <v>37</v>
      </c>
      <c r="I586" s="2" t="s">
        <v>38</v>
      </c>
      <c r="J586" s="2">
        <v>12.77</v>
      </c>
    </row>
    <row r="587" spans="1:10">
      <c r="A587" s="2" t="s">
        <v>11</v>
      </c>
      <c r="B587" s="2" t="s">
        <v>377</v>
      </c>
      <c r="C587" s="2" t="s">
        <v>361</v>
      </c>
      <c r="D587" s="2" t="s">
        <v>718</v>
      </c>
      <c r="E587" s="2">
        <v>100</v>
      </c>
      <c r="F587" s="2" t="s">
        <v>928</v>
      </c>
      <c r="G587" s="2" t="s">
        <v>720</v>
      </c>
      <c r="H587" s="2" t="s">
        <v>37</v>
      </c>
      <c r="I587" s="2" t="s">
        <v>38</v>
      </c>
      <c r="J587" s="2">
        <v>2.5550000000000002</v>
      </c>
    </row>
    <row r="588" spans="1:10">
      <c r="A588" s="2" t="s">
        <v>10</v>
      </c>
      <c r="B588" s="2" t="s">
        <v>385</v>
      </c>
      <c r="C588" s="2" t="s">
        <v>361</v>
      </c>
      <c r="D588" s="2" t="s">
        <v>718</v>
      </c>
      <c r="E588" s="2">
        <v>100</v>
      </c>
      <c r="F588" s="2" t="s">
        <v>928</v>
      </c>
      <c r="G588" s="2" t="s">
        <v>720</v>
      </c>
      <c r="H588" s="2" t="s">
        <v>37</v>
      </c>
      <c r="I588" s="2" t="s">
        <v>38</v>
      </c>
      <c r="J588" s="2">
        <v>0</v>
      </c>
    </row>
    <row r="589" spans="1:10">
      <c r="A589" s="2" t="s">
        <v>9</v>
      </c>
      <c r="B589" s="2" t="s">
        <v>371</v>
      </c>
      <c r="C589" s="2" t="s">
        <v>361</v>
      </c>
      <c r="D589" s="2" t="s">
        <v>718</v>
      </c>
      <c r="E589" s="2">
        <v>100</v>
      </c>
      <c r="F589" s="2" t="s">
        <v>928</v>
      </c>
      <c r="G589" s="2" t="s">
        <v>720</v>
      </c>
      <c r="H589" s="2" t="s">
        <v>37</v>
      </c>
      <c r="I589" s="2" t="s">
        <v>38</v>
      </c>
      <c r="J589" s="2">
        <v>41.674999999999997</v>
      </c>
    </row>
    <row r="590" spans="1:10">
      <c r="A590" s="2" t="s">
        <v>8</v>
      </c>
      <c r="B590" s="2" t="s">
        <v>376</v>
      </c>
      <c r="C590" s="2" t="s">
        <v>361</v>
      </c>
      <c r="D590" s="2" t="s">
        <v>718</v>
      </c>
      <c r="E590" s="2">
        <v>100</v>
      </c>
      <c r="F590" s="2" t="s">
        <v>928</v>
      </c>
      <c r="G590" s="2" t="s">
        <v>720</v>
      </c>
      <c r="H590" s="2" t="s">
        <v>37</v>
      </c>
      <c r="I590" s="2" t="s">
        <v>38</v>
      </c>
      <c r="J590" s="2">
        <v>6.57</v>
      </c>
    </row>
    <row r="591" spans="1:10">
      <c r="A591" s="2" t="s">
        <v>7</v>
      </c>
      <c r="B591" s="2" t="s">
        <v>364</v>
      </c>
      <c r="C591" s="2" t="s">
        <v>361</v>
      </c>
      <c r="D591" s="2" t="s">
        <v>718</v>
      </c>
      <c r="E591" s="2">
        <v>100</v>
      </c>
      <c r="F591" s="2" t="s">
        <v>928</v>
      </c>
      <c r="G591" s="2" t="s">
        <v>720</v>
      </c>
      <c r="H591" s="2" t="s">
        <v>37</v>
      </c>
      <c r="I591" s="2" t="s">
        <v>38</v>
      </c>
      <c r="J591" s="2">
        <v>0</v>
      </c>
    </row>
    <row r="592" spans="1:10">
      <c r="A592" s="2" t="s">
        <v>6</v>
      </c>
      <c r="B592" s="2" t="s">
        <v>387</v>
      </c>
      <c r="C592" s="2" t="s">
        <v>361</v>
      </c>
      <c r="D592" s="2" t="s">
        <v>718</v>
      </c>
      <c r="E592" s="2">
        <v>100</v>
      </c>
      <c r="F592" s="2" t="s">
        <v>928</v>
      </c>
      <c r="G592" s="2" t="s">
        <v>720</v>
      </c>
      <c r="H592" s="2" t="s">
        <v>37</v>
      </c>
      <c r="I592" s="2" t="s">
        <v>38</v>
      </c>
      <c r="J592" s="2">
        <v>8.75</v>
      </c>
    </row>
    <row r="593" spans="1:10">
      <c r="A593" s="2" t="s">
        <v>3</v>
      </c>
      <c r="B593" s="2" t="s">
        <v>365</v>
      </c>
      <c r="C593" s="2" t="s">
        <v>361</v>
      </c>
      <c r="D593" s="2" t="s">
        <v>718</v>
      </c>
      <c r="E593" s="2">
        <v>100</v>
      </c>
      <c r="F593" s="2" t="s">
        <v>928</v>
      </c>
      <c r="G593" s="2" t="s">
        <v>720</v>
      </c>
      <c r="H593" s="2" t="s">
        <v>37</v>
      </c>
      <c r="I593" s="2" t="s">
        <v>38</v>
      </c>
      <c r="J593" s="2">
        <v>0.55300000000000005</v>
      </c>
    </row>
    <row r="594" spans="1:10">
      <c r="A594" s="2" t="s">
        <v>2</v>
      </c>
      <c r="B594" s="2" t="s">
        <v>374</v>
      </c>
      <c r="C594" s="2" t="s">
        <v>361</v>
      </c>
      <c r="D594" s="2" t="s">
        <v>718</v>
      </c>
      <c r="E594" s="2">
        <v>100</v>
      </c>
      <c r="F594" s="2" t="s">
        <v>928</v>
      </c>
      <c r="G594" s="2" t="s">
        <v>720</v>
      </c>
      <c r="H594" s="2" t="s">
        <v>37</v>
      </c>
      <c r="I594" s="2" t="s">
        <v>38</v>
      </c>
      <c r="J594" s="2">
        <v>21.05</v>
      </c>
    </row>
    <row r="595" spans="1:10">
      <c r="A595" s="2" t="s">
        <v>1</v>
      </c>
      <c r="B595" s="2" t="s">
        <v>366</v>
      </c>
      <c r="C595" s="2" t="s">
        <v>361</v>
      </c>
      <c r="D595" s="2" t="s">
        <v>718</v>
      </c>
      <c r="E595" s="2">
        <v>100</v>
      </c>
      <c r="F595" s="2" t="s">
        <v>928</v>
      </c>
      <c r="G595" s="2" t="s">
        <v>720</v>
      </c>
      <c r="H595" s="2" t="s">
        <v>37</v>
      </c>
      <c r="I595" s="2" t="s">
        <v>38</v>
      </c>
      <c r="J595" s="2">
        <v>56.945</v>
      </c>
    </row>
    <row r="596" spans="1:10">
      <c r="A596" s="2" t="s">
        <v>26</v>
      </c>
      <c r="B596" s="2" t="s">
        <v>370</v>
      </c>
      <c r="C596" s="2" t="s">
        <v>361</v>
      </c>
      <c r="D596" s="2" t="s">
        <v>718</v>
      </c>
      <c r="E596" s="2">
        <v>100</v>
      </c>
      <c r="F596" s="2" t="s">
        <v>928</v>
      </c>
      <c r="G596" s="2" t="s">
        <v>29</v>
      </c>
      <c r="H596" s="2" t="s">
        <v>34</v>
      </c>
      <c r="I596" s="2" t="s">
        <v>31</v>
      </c>
      <c r="J596" s="2">
        <v>0</v>
      </c>
    </row>
    <row r="597" spans="1:10">
      <c r="A597" s="2" t="s">
        <v>25</v>
      </c>
      <c r="B597" s="2" t="s">
        <v>386</v>
      </c>
      <c r="C597" s="2" t="s">
        <v>361</v>
      </c>
      <c r="D597" s="2" t="s">
        <v>718</v>
      </c>
      <c r="E597" s="2">
        <v>100</v>
      </c>
      <c r="F597" s="2" t="s">
        <v>928</v>
      </c>
      <c r="G597" s="2" t="s">
        <v>29</v>
      </c>
      <c r="H597" s="2" t="s">
        <v>34</v>
      </c>
      <c r="I597" s="2" t="s">
        <v>31</v>
      </c>
      <c r="J597" s="2">
        <v>0</v>
      </c>
    </row>
    <row r="598" spans="1:10">
      <c r="A598" s="2" t="s">
        <v>24</v>
      </c>
      <c r="B598" s="2" t="s">
        <v>381</v>
      </c>
      <c r="C598" s="2" t="s">
        <v>361</v>
      </c>
      <c r="D598" s="2" t="s">
        <v>718</v>
      </c>
      <c r="E598" s="2">
        <v>100</v>
      </c>
      <c r="F598" s="2" t="s">
        <v>928</v>
      </c>
      <c r="G598" s="2" t="s">
        <v>29</v>
      </c>
      <c r="H598" s="2" t="s">
        <v>34</v>
      </c>
      <c r="I598" s="2" t="s">
        <v>31</v>
      </c>
      <c r="J598" s="2">
        <v>0</v>
      </c>
    </row>
    <row r="599" spans="1:10">
      <c r="A599" s="2" t="s">
        <v>23</v>
      </c>
      <c r="B599" s="2" t="s">
        <v>388</v>
      </c>
      <c r="C599" s="2" t="s">
        <v>361</v>
      </c>
      <c r="D599" s="2" t="s">
        <v>718</v>
      </c>
      <c r="E599" s="2">
        <v>100</v>
      </c>
      <c r="F599" s="2" t="s">
        <v>928</v>
      </c>
      <c r="G599" s="2" t="s">
        <v>29</v>
      </c>
      <c r="H599" s="2" t="s">
        <v>34</v>
      </c>
      <c r="I599" s="2" t="s">
        <v>31</v>
      </c>
      <c r="J599" s="2">
        <v>0</v>
      </c>
    </row>
    <row r="600" spans="1:10">
      <c r="A600" s="2" t="s">
        <v>21</v>
      </c>
      <c r="B600" s="2" t="s">
        <v>373</v>
      </c>
      <c r="C600" s="2" t="s">
        <v>361</v>
      </c>
      <c r="D600" s="2" t="s">
        <v>718</v>
      </c>
      <c r="E600" s="2">
        <v>100</v>
      </c>
      <c r="F600" s="2" t="s">
        <v>928</v>
      </c>
      <c r="G600" s="2" t="s">
        <v>29</v>
      </c>
      <c r="H600" s="2" t="s">
        <v>34</v>
      </c>
      <c r="I600" s="2" t="s">
        <v>31</v>
      </c>
      <c r="J600" s="2">
        <v>0</v>
      </c>
    </row>
    <row r="601" spans="1:10">
      <c r="A601" s="2" t="s">
        <v>20</v>
      </c>
      <c r="B601" s="2" t="s">
        <v>379</v>
      </c>
      <c r="C601" s="2" t="s">
        <v>361</v>
      </c>
      <c r="D601" s="2" t="s">
        <v>718</v>
      </c>
      <c r="E601" s="2">
        <v>100</v>
      </c>
      <c r="F601" s="2" t="s">
        <v>928</v>
      </c>
      <c r="G601" s="2" t="s">
        <v>29</v>
      </c>
      <c r="H601" s="2" t="s">
        <v>34</v>
      </c>
      <c r="I601" s="2" t="s">
        <v>31</v>
      </c>
      <c r="J601" s="2">
        <v>0</v>
      </c>
    </row>
    <row r="602" spans="1:10">
      <c r="A602" s="2" t="s">
        <v>19</v>
      </c>
      <c r="B602" s="2" t="s">
        <v>375</v>
      </c>
      <c r="C602" s="2" t="s">
        <v>361</v>
      </c>
      <c r="D602" s="2" t="s">
        <v>718</v>
      </c>
      <c r="E602" s="2">
        <v>100</v>
      </c>
      <c r="F602" s="2" t="s">
        <v>928</v>
      </c>
      <c r="G602" s="2" t="s">
        <v>29</v>
      </c>
      <c r="H602" s="2" t="s">
        <v>34</v>
      </c>
      <c r="I602" s="2" t="s">
        <v>31</v>
      </c>
      <c r="J602" s="2">
        <v>0</v>
      </c>
    </row>
    <row r="603" spans="1:10">
      <c r="A603" s="2" t="s">
        <v>18</v>
      </c>
      <c r="B603" s="2" t="s">
        <v>369</v>
      </c>
      <c r="C603" s="2" t="s">
        <v>361</v>
      </c>
      <c r="D603" s="2" t="s">
        <v>718</v>
      </c>
      <c r="E603" s="2">
        <v>100</v>
      </c>
      <c r="F603" s="2" t="s">
        <v>928</v>
      </c>
      <c r="G603" s="2" t="s">
        <v>29</v>
      </c>
      <c r="H603" s="2" t="s">
        <v>34</v>
      </c>
      <c r="I603" s="2" t="s">
        <v>31</v>
      </c>
      <c r="J603" s="2">
        <v>0</v>
      </c>
    </row>
    <row r="604" spans="1:10">
      <c r="A604" s="2" t="s">
        <v>17</v>
      </c>
      <c r="B604" s="2" t="s">
        <v>372</v>
      </c>
      <c r="C604" s="2" t="s">
        <v>361</v>
      </c>
      <c r="D604" s="2" t="s">
        <v>718</v>
      </c>
      <c r="E604" s="2">
        <v>100</v>
      </c>
      <c r="F604" s="2" t="s">
        <v>928</v>
      </c>
      <c r="G604" s="2" t="s">
        <v>29</v>
      </c>
      <c r="H604" s="2" t="s">
        <v>34</v>
      </c>
      <c r="I604" s="2" t="s">
        <v>31</v>
      </c>
      <c r="J604" s="2">
        <v>0</v>
      </c>
    </row>
    <row r="605" spans="1:10">
      <c r="A605" s="2" t="s">
        <v>16</v>
      </c>
      <c r="B605" s="2" t="s">
        <v>384</v>
      </c>
      <c r="C605" s="2" t="s">
        <v>361</v>
      </c>
      <c r="D605" s="2" t="s">
        <v>718</v>
      </c>
      <c r="E605" s="2">
        <v>100</v>
      </c>
      <c r="F605" s="2" t="s">
        <v>928</v>
      </c>
      <c r="G605" s="2" t="s">
        <v>29</v>
      </c>
      <c r="H605" s="2" t="s">
        <v>34</v>
      </c>
      <c r="I605" s="2" t="s">
        <v>31</v>
      </c>
      <c r="J605" s="2">
        <v>0</v>
      </c>
    </row>
    <row r="606" spans="1:10">
      <c r="A606" s="2" t="s">
        <v>14</v>
      </c>
      <c r="B606" s="2" t="s">
        <v>367</v>
      </c>
      <c r="C606" s="2" t="s">
        <v>361</v>
      </c>
      <c r="D606" s="2" t="s">
        <v>718</v>
      </c>
      <c r="E606" s="2">
        <v>100</v>
      </c>
      <c r="F606" s="2" t="s">
        <v>928</v>
      </c>
      <c r="G606" s="2" t="s">
        <v>29</v>
      </c>
      <c r="H606" s="2" t="s">
        <v>34</v>
      </c>
      <c r="I606" s="2" t="s">
        <v>31</v>
      </c>
      <c r="J606" s="2">
        <v>0</v>
      </c>
    </row>
    <row r="607" spans="1:10">
      <c r="A607" s="2" t="s">
        <v>13</v>
      </c>
      <c r="B607" s="2" t="s">
        <v>380</v>
      </c>
      <c r="C607" s="2" t="s">
        <v>361</v>
      </c>
      <c r="D607" s="2" t="s">
        <v>718</v>
      </c>
      <c r="E607" s="2">
        <v>100</v>
      </c>
      <c r="F607" s="2" t="s">
        <v>928</v>
      </c>
      <c r="G607" s="2" t="s">
        <v>29</v>
      </c>
      <c r="H607" s="2" t="s">
        <v>34</v>
      </c>
      <c r="I607" s="2" t="s">
        <v>31</v>
      </c>
      <c r="J607" s="2">
        <v>0.98299999999999998</v>
      </c>
    </row>
    <row r="608" spans="1:10">
      <c r="A608" s="2" t="s">
        <v>12</v>
      </c>
      <c r="B608" s="2" t="s">
        <v>378</v>
      </c>
      <c r="C608" s="2" t="s">
        <v>361</v>
      </c>
      <c r="D608" s="2" t="s">
        <v>718</v>
      </c>
      <c r="E608" s="2">
        <v>100</v>
      </c>
      <c r="F608" s="2" t="s">
        <v>928</v>
      </c>
      <c r="G608" s="2" t="s">
        <v>29</v>
      </c>
      <c r="H608" s="2" t="s">
        <v>34</v>
      </c>
      <c r="I608" s="2" t="s">
        <v>31</v>
      </c>
      <c r="J608" s="2">
        <v>0</v>
      </c>
    </row>
    <row r="609" spans="1:10">
      <c r="A609" s="2" t="s">
        <v>11</v>
      </c>
      <c r="B609" s="2" t="s">
        <v>377</v>
      </c>
      <c r="C609" s="2" t="s">
        <v>361</v>
      </c>
      <c r="D609" s="2" t="s">
        <v>718</v>
      </c>
      <c r="E609" s="2">
        <v>100</v>
      </c>
      <c r="F609" s="2" t="s">
        <v>928</v>
      </c>
      <c r="G609" s="2" t="s">
        <v>29</v>
      </c>
      <c r="H609" s="2" t="s">
        <v>34</v>
      </c>
      <c r="I609" s="2" t="s">
        <v>31</v>
      </c>
      <c r="J609" s="2">
        <v>0</v>
      </c>
    </row>
    <row r="610" spans="1:10">
      <c r="A610" s="2" t="s">
        <v>10</v>
      </c>
      <c r="B610" s="2" t="s">
        <v>385</v>
      </c>
      <c r="C610" s="2" t="s">
        <v>361</v>
      </c>
      <c r="D610" s="2" t="s">
        <v>718</v>
      </c>
      <c r="E610" s="2">
        <v>100</v>
      </c>
      <c r="F610" s="2" t="s">
        <v>928</v>
      </c>
      <c r="G610" s="2" t="s">
        <v>29</v>
      </c>
      <c r="H610" s="2" t="s">
        <v>34</v>
      </c>
      <c r="I610" s="2" t="s">
        <v>31</v>
      </c>
      <c r="J610" s="2">
        <v>0</v>
      </c>
    </row>
    <row r="611" spans="1:10">
      <c r="A611" s="2" t="s">
        <v>9</v>
      </c>
      <c r="B611" s="2" t="s">
        <v>371</v>
      </c>
      <c r="C611" s="2" t="s">
        <v>361</v>
      </c>
      <c r="D611" s="2" t="s">
        <v>718</v>
      </c>
      <c r="E611" s="2">
        <v>100</v>
      </c>
      <c r="F611" s="2" t="s">
        <v>928</v>
      </c>
      <c r="G611" s="2" t="s">
        <v>29</v>
      </c>
      <c r="H611" s="2" t="s">
        <v>34</v>
      </c>
      <c r="I611" s="2" t="s">
        <v>31</v>
      </c>
      <c r="J611" s="2">
        <v>0</v>
      </c>
    </row>
    <row r="612" spans="1:10">
      <c r="A612" s="2" t="s">
        <v>8</v>
      </c>
      <c r="B612" s="2" t="s">
        <v>376</v>
      </c>
      <c r="C612" s="2" t="s">
        <v>361</v>
      </c>
      <c r="D612" s="2" t="s">
        <v>718</v>
      </c>
      <c r="E612" s="2">
        <v>100</v>
      </c>
      <c r="F612" s="2" t="s">
        <v>928</v>
      </c>
      <c r="G612" s="2" t="s">
        <v>29</v>
      </c>
      <c r="H612" s="2" t="s">
        <v>34</v>
      </c>
      <c r="I612" s="2" t="s">
        <v>31</v>
      </c>
      <c r="J612" s="2">
        <v>0</v>
      </c>
    </row>
    <row r="613" spans="1:10">
      <c r="A613" s="2" t="s">
        <v>7</v>
      </c>
      <c r="B613" s="2" t="s">
        <v>364</v>
      </c>
      <c r="C613" s="2" t="s">
        <v>361</v>
      </c>
      <c r="D613" s="2" t="s">
        <v>718</v>
      </c>
      <c r="E613" s="2">
        <v>100</v>
      </c>
      <c r="F613" s="2" t="s">
        <v>928</v>
      </c>
      <c r="G613" s="2" t="s">
        <v>29</v>
      </c>
      <c r="H613" s="2" t="s">
        <v>34</v>
      </c>
      <c r="I613" s="2" t="s">
        <v>31</v>
      </c>
      <c r="J613" s="2">
        <v>0</v>
      </c>
    </row>
    <row r="614" spans="1:10">
      <c r="A614" s="2" t="s">
        <v>6</v>
      </c>
      <c r="B614" s="2" t="s">
        <v>387</v>
      </c>
      <c r="C614" s="2" t="s">
        <v>361</v>
      </c>
      <c r="D614" s="2" t="s">
        <v>718</v>
      </c>
      <c r="E614" s="2">
        <v>100</v>
      </c>
      <c r="F614" s="2" t="s">
        <v>928</v>
      </c>
      <c r="G614" s="2" t="s">
        <v>29</v>
      </c>
      <c r="H614" s="2" t="s">
        <v>34</v>
      </c>
      <c r="I614" s="2" t="s">
        <v>31</v>
      </c>
      <c r="J614" s="2">
        <v>0</v>
      </c>
    </row>
    <row r="615" spans="1:10">
      <c r="A615" s="2" t="s">
        <v>3</v>
      </c>
      <c r="B615" s="2" t="s">
        <v>365</v>
      </c>
      <c r="C615" s="2" t="s">
        <v>361</v>
      </c>
      <c r="D615" s="2" t="s">
        <v>718</v>
      </c>
      <c r="E615" s="2">
        <v>100</v>
      </c>
      <c r="F615" s="2" t="s">
        <v>928</v>
      </c>
      <c r="G615" s="2" t="s">
        <v>29</v>
      </c>
      <c r="H615" s="2" t="s">
        <v>34</v>
      </c>
      <c r="I615" s="2" t="s">
        <v>31</v>
      </c>
      <c r="J615" s="2">
        <v>0</v>
      </c>
    </row>
    <row r="616" spans="1:10">
      <c r="A616" s="2" t="s">
        <v>2</v>
      </c>
      <c r="B616" s="2" t="s">
        <v>374</v>
      </c>
      <c r="C616" s="2" t="s">
        <v>361</v>
      </c>
      <c r="D616" s="2" t="s">
        <v>718</v>
      </c>
      <c r="E616" s="2">
        <v>100</v>
      </c>
      <c r="F616" s="2" t="s">
        <v>928</v>
      </c>
      <c r="G616" s="2" t="s">
        <v>29</v>
      </c>
      <c r="H616" s="2" t="s">
        <v>34</v>
      </c>
      <c r="I616" s="2" t="s">
        <v>31</v>
      </c>
      <c r="J616" s="2">
        <v>0</v>
      </c>
    </row>
    <row r="617" spans="1:10">
      <c r="A617" s="2" t="s">
        <v>1</v>
      </c>
      <c r="B617" s="2" t="s">
        <v>366</v>
      </c>
      <c r="C617" s="2" t="s">
        <v>361</v>
      </c>
      <c r="D617" s="2" t="s">
        <v>718</v>
      </c>
      <c r="E617" s="2">
        <v>100</v>
      </c>
      <c r="F617" s="2" t="s">
        <v>928</v>
      </c>
      <c r="G617" s="2" t="s">
        <v>29</v>
      </c>
      <c r="H617" s="2" t="s">
        <v>34</v>
      </c>
      <c r="I617" s="2" t="s">
        <v>31</v>
      </c>
      <c r="J617" s="2">
        <v>0</v>
      </c>
    </row>
    <row r="618" spans="1:10">
      <c r="A618" s="2" t="s">
        <v>26</v>
      </c>
      <c r="B618" s="2" t="s">
        <v>370</v>
      </c>
      <c r="C618" s="2" t="s">
        <v>361</v>
      </c>
      <c r="D618" s="2" t="s">
        <v>718</v>
      </c>
      <c r="E618" s="2">
        <v>100</v>
      </c>
      <c r="F618" s="2" t="s">
        <v>928</v>
      </c>
      <c r="G618" s="2" t="s">
        <v>28</v>
      </c>
      <c r="H618" s="2" t="s">
        <v>34</v>
      </c>
      <c r="I618" s="2" t="s">
        <v>31</v>
      </c>
      <c r="J618" s="2">
        <v>0</v>
      </c>
    </row>
    <row r="619" spans="1:10">
      <c r="A619" s="2" t="s">
        <v>25</v>
      </c>
      <c r="B619" s="2" t="s">
        <v>386</v>
      </c>
      <c r="C619" s="2" t="s">
        <v>361</v>
      </c>
      <c r="D619" s="2" t="s">
        <v>718</v>
      </c>
      <c r="E619" s="2">
        <v>100</v>
      </c>
      <c r="F619" s="2" t="s">
        <v>928</v>
      </c>
      <c r="G619" s="2" t="s">
        <v>28</v>
      </c>
      <c r="H619" s="2" t="s">
        <v>34</v>
      </c>
      <c r="I619" s="2" t="s">
        <v>31</v>
      </c>
      <c r="J619" s="2">
        <v>0</v>
      </c>
    </row>
    <row r="620" spans="1:10">
      <c r="A620" s="2" t="s">
        <v>24</v>
      </c>
      <c r="B620" s="2" t="s">
        <v>381</v>
      </c>
      <c r="C620" s="2" t="s">
        <v>361</v>
      </c>
      <c r="D620" s="2" t="s">
        <v>718</v>
      </c>
      <c r="E620" s="2">
        <v>100</v>
      </c>
      <c r="F620" s="2" t="s">
        <v>928</v>
      </c>
      <c r="G620" s="2" t="s">
        <v>28</v>
      </c>
      <c r="H620" s="2" t="s">
        <v>34</v>
      </c>
      <c r="I620" s="2" t="s">
        <v>31</v>
      </c>
      <c r="J620" s="2">
        <v>6.657</v>
      </c>
    </row>
    <row r="621" spans="1:10">
      <c r="A621" s="2" t="s">
        <v>23</v>
      </c>
      <c r="B621" s="2" t="s">
        <v>388</v>
      </c>
      <c r="C621" s="2" t="s">
        <v>361</v>
      </c>
      <c r="D621" s="2" t="s">
        <v>718</v>
      </c>
      <c r="E621" s="2">
        <v>100</v>
      </c>
      <c r="F621" s="2" t="s">
        <v>928</v>
      </c>
      <c r="G621" s="2" t="s">
        <v>28</v>
      </c>
      <c r="H621" s="2" t="s">
        <v>34</v>
      </c>
      <c r="I621" s="2" t="s">
        <v>31</v>
      </c>
      <c r="J621" s="2">
        <v>0</v>
      </c>
    </row>
    <row r="622" spans="1:10">
      <c r="A622" s="2" t="s">
        <v>21</v>
      </c>
      <c r="B622" s="2" t="s">
        <v>373</v>
      </c>
      <c r="C622" s="2" t="s">
        <v>361</v>
      </c>
      <c r="D622" s="2" t="s">
        <v>718</v>
      </c>
      <c r="E622" s="2">
        <v>100</v>
      </c>
      <c r="F622" s="2" t="s">
        <v>928</v>
      </c>
      <c r="G622" s="2" t="s">
        <v>28</v>
      </c>
      <c r="H622" s="2" t="s">
        <v>34</v>
      </c>
      <c r="I622" s="2" t="s">
        <v>31</v>
      </c>
      <c r="J622" s="2">
        <v>0</v>
      </c>
    </row>
    <row r="623" spans="1:10">
      <c r="A623" s="2" t="s">
        <v>20</v>
      </c>
      <c r="B623" s="2" t="s">
        <v>379</v>
      </c>
      <c r="C623" s="2" t="s">
        <v>361</v>
      </c>
      <c r="D623" s="2" t="s">
        <v>718</v>
      </c>
      <c r="E623" s="2">
        <v>100</v>
      </c>
      <c r="F623" s="2" t="s">
        <v>928</v>
      </c>
      <c r="G623" s="2" t="s">
        <v>28</v>
      </c>
      <c r="H623" s="2" t="s">
        <v>34</v>
      </c>
      <c r="I623" s="2" t="s">
        <v>31</v>
      </c>
      <c r="J623" s="2">
        <v>0</v>
      </c>
    </row>
    <row r="624" spans="1:10">
      <c r="A624" s="2" t="s">
        <v>19</v>
      </c>
      <c r="B624" s="2" t="s">
        <v>375</v>
      </c>
      <c r="C624" s="2" t="s">
        <v>361</v>
      </c>
      <c r="D624" s="2" t="s">
        <v>718</v>
      </c>
      <c r="E624" s="2">
        <v>100</v>
      </c>
      <c r="F624" s="2" t="s">
        <v>928</v>
      </c>
      <c r="G624" s="2" t="s">
        <v>28</v>
      </c>
      <c r="H624" s="2" t="s">
        <v>34</v>
      </c>
      <c r="I624" s="2" t="s">
        <v>31</v>
      </c>
      <c r="J624" s="2">
        <v>0</v>
      </c>
    </row>
    <row r="625" spans="1:10">
      <c r="A625" s="2" t="s">
        <v>18</v>
      </c>
      <c r="B625" s="2" t="s">
        <v>369</v>
      </c>
      <c r="C625" s="2" t="s">
        <v>361</v>
      </c>
      <c r="D625" s="2" t="s">
        <v>718</v>
      </c>
      <c r="E625" s="2">
        <v>100</v>
      </c>
      <c r="F625" s="2" t="s">
        <v>928</v>
      </c>
      <c r="G625" s="2" t="s">
        <v>28</v>
      </c>
      <c r="H625" s="2" t="s">
        <v>34</v>
      </c>
      <c r="I625" s="2" t="s">
        <v>31</v>
      </c>
      <c r="J625" s="2">
        <v>0</v>
      </c>
    </row>
    <row r="626" spans="1:10">
      <c r="A626" s="2" t="s">
        <v>17</v>
      </c>
      <c r="B626" s="2" t="s">
        <v>372</v>
      </c>
      <c r="C626" s="2" t="s">
        <v>361</v>
      </c>
      <c r="D626" s="2" t="s">
        <v>718</v>
      </c>
      <c r="E626" s="2">
        <v>100</v>
      </c>
      <c r="F626" s="2" t="s">
        <v>928</v>
      </c>
      <c r="G626" s="2" t="s">
        <v>28</v>
      </c>
      <c r="H626" s="2" t="s">
        <v>34</v>
      </c>
      <c r="I626" s="2" t="s">
        <v>31</v>
      </c>
      <c r="J626" s="2">
        <v>0</v>
      </c>
    </row>
    <row r="627" spans="1:10">
      <c r="A627" s="2" t="s">
        <v>16</v>
      </c>
      <c r="B627" s="2" t="s">
        <v>384</v>
      </c>
      <c r="C627" s="2" t="s">
        <v>361</v>
      </c>
      <c r="D627" s="2" t="s">
        <v>718</v>
      </c>
      <c r="E627" s="2">
        <v>100</v>
      </c>
      <c r="F627" s="2" t="s">
        <v>928</v>
      </c>
      <c r="G627" s="2" t="s">
        <v>28</v>
      </c>
      <c r="H627" s="2" t="s">
        <v>34</v>
      </c>
      <c r="I627" s="2" t="s">
        <v>31</v>
      </c>
      <c r="J627" s="2">
        <v>5.0000000000000001E-3</v>
      </c>
    </row>
    <row r="628" spans="1:10">
      <c r="A628" s="2" t="s">
        <v>14</v>
      </c>
      <c r="B628" s="2" t="s">
        <v>367</v>
      </c>
      <c r="C628" s="2" t="s">
        <v>361</v>
      </c>
      <c r="D628" s="2" t="s">
        <v>718</v>
      </c>
      <c r="E628" s="2">
        <v>100</v>
      </c>
      <c r="F628" s="2" t="s">
        <v>928</v>
      </c>
      <c r="G628" s="2" t="s">
        <v>28</v>
      </c>
      <c r="H628" s="2" t="s">
        <v>34</v>
      </c>
      <c r="I628" s="2" t="s">
        <v>31</v>
      </c>
      <c r="J628" s="2">
        <v>0</v>
      </c>
    </row>
    <row r="629" spans="1:10">
      <c r="A629" s="2" t="s">
        <v>13</v>
      </c>
      <c r="B629" s="2" t="s">
        <v>380</v>
      </c>
      <c r="C629" s="2" t="s">
        <v>361</v>
      </c>
      <c r="D629" s="2" t="s">
        <v>718</v>
      </c>
      <c r="E629" s="2">
        <v>100</v>
      </c>
      <c r="F629" s="2" t="s">
        <v>928</v>
      </c>
      <c r="G629" s="2" t="s">
        <v>28</v>
      </c>
      <c r="H629" s="2" t="s">
        <v>34</v>
      </c>
      <c r="I629" s="2" t="s">
        <v>31</v>
      </c>
      <c r="J629" s="2">
        <v>3.387</v>
      </c>
    </row>
    <row r="630" spans="1:10">
      <c r="A630" s="2" t="s">
        <v>12</v>
      </c>
      <c r="B630" s="2" t="s">
        <v>378</v>
      </c>
      <c r="C630" s="2" t="s">
        <v>361</v>
      </c>
      <c r="D630" s="2" t="s">
        <v>718</v>
      </c>
      <c r="E630" s="2">
        <v>100</v>
      </c>
      <c r="F630" s="2" t="s">
        <v>928</v>
      </c>
      <c r="G630" s="2" t="s">
        <v>28</v>
      </c>
      <c r="H630" s="2" t="s">
        <v>34</v>
      </c>
      <c r="I630" s="2" t="s">
        <v>31</v>
      </c>
      <c r="J630" s="2">
        <v>0</v>
      </c>
    </row>
    <row r="631" spans="1:10">
      <c r="A631" s="2" t="s">
        <v>11</v>
      </c>
      <c r="B631" s="2" t="s">
        <v>377</v>
      </c>
      <c r="C631" s="2" t="s">
        <v>361</v>
      </c>
      <c r="D631" s="2" t="s">
        <v>718</v>
      </c>
      <c r="E631" s="2">
        <v>100</v>
      </c>
      <c r="F631" s="2" t="s">
        <v>928</v>
      </c>
      <c r="G631" s="2" t="s">
        <v>28</v>
      </c>
      <c r="H631" s="2" t="s">
        <v>34</v>
      </c>
      <c r="I631" s="2" t="s">
        <v>31</v>
      </c>
      <c r="J631" s="2">
        <v>0</v>
      </c>
    </row>
    <row r="632" spans="1:10">
      <c r="A632" s="2" t="s">
        <v>10</v>
      </c>
      <c r="B632" s="2" t="s">
        <v>385</v>
      </c>
      <c r="C632" s="2" t="s">
        <v>361</v>
      </c>
      <c r="D632" s="2" t="s">
        <v>718</v>
      </c>
      <c r="E632" s="2">
        <v>100</v>
      </c>
      <c r="F632" s="2" t="s">
        <v>928</v>
      </c>
      <c r="G632" s="2" t="s">
        <v>28</v>
      </c>
      <c r="H632" s="2" t="s">
        <v>34</v>
      </c>
      <c r="I632" s="2" t="s">
        <v>31</v>
      </c>
      <c r="J632" s="2">
        <v>0</v>
      </c>
    </row>
    <row r="633" spans="1:10">
      <c r="A633" s="2" t="s">
        <v>9</v>
      </c>
      <c r="B633" s="2" t="s">
        <v>371</v>
      </c>
      <c r="C633" s="2" t="s">
        <v>361</v>
      </c>
      <c r="D633" s="2" t="s">
        <v>718</v>
      </c>
      <c r="E633" s="2">
        <v>100</v>
      </c>
      <c r="F633" s="2" t="s">
        <v>928</v>
      </c>
      <c r="G633" s="2" t="s">
        <v>28</v>
      </c>
      <c r="H633" s="2" t="s">
        <v>34</v>
      </c>
      <c r="I633" s="2" t="s">
        <v>31</v>
      </c>
      <c r="J633" s="2">
        <v>0</v>
      </c>
    </row>
    <row r="634" spans="1:10">
      <c r="A634" s="2" t="s">
        <v>8</v>
      </c>
      <c r="B634" s="2" t="s">
        <v>376</v>
      </c>
      <c r="C634" s="2" t="s">
        <v>361</v>
      </c>
      <c r="D634" s="2" t="s">
        <v>718</v>
      </c>
      <c r="E634" s="2">
        <v>100</v>
      </c>
      <c r="F634" s="2" t="s">
        <v>928</v>
      </c>
      <c r="G634" s="2" t="s">
        <v>28</v>
      </c>
      <c r="H634" s="2" t="s">
        <v>34</v>
      </c>
      <c r="I634" s="2" t="s">
        <v>31</v>
      </c>
      <c r="J634" s="2">
        <v>0</v>
      </c>
    </row>
    <row r="635" spans="1:10">
      <c r="A635" s="2" t="s">
        <v>7</v>
      </c>
      <c r="B635" s="2" t="s">
        <v>364</v>
      </c>
      <c r="C635" s="2" t="s">
        <v>361</v>
      </c>
      <c r="D635" s="2" t="s">
        <v>718</v>
      </c>
      <c r="E635" s="2">
        <v>100</v>
      </c>
      <c r="F635" s="2" t="s">
        <v>928</v>
      </c>
      <c r="G635" s="2" t="s">
        <v>28</v>
      </c>
      <c r="H635" s="2" t="s">
        <v>34</v>
      </c>
      <c r="I635" s="2" t="s">
        <v>31</v>
      </c>
      <c r="J635" s="2">
        <v>0</v>
      </c>
    </row>
    <row r="636" spans="1:10">
      <c r="A636" s="2" t="s">
        <v>6</v>
      </c>
      <c r="B636" s="2" t="s">
        <v>387</v>
      </c>
      <c r="C636" s="2" t="s">
        <v>361</v>
      </c>
      <c r="D636" s="2" t="s">
        <v>718</v>
      </c>
      <c r="E636" s="2">
        <v>100</v>
      </c>
      <c r="F636" s="2" t="s">
        <v>928</v>
      </c>
      <c r="G636" s="2" t="s">
        <v>28</v>
      </c>
      <c r="H636" s="2" t="s">
        <v>34</v>
      </c>
      <c r="I636" s="2" t="s">
        <v>31</v>
      </c>
      <c r="J636" s="2">
        <v>0</v>
      </c>
    </row>
    <row r="637" spans="1:10">
      <c r="A637" s="2" t="s">
        <v>3</v>
      </c>
      <c r="B637" s="2" t="s">
        <v>365</v>
      </c>
      <c r="C637" s="2" t="s">
        <v>361</v>
      </c>
      <c r="D637" s="2" t="s">
        <v>718</v>
      </c>
      <c r="E637" s="2">
        <v>100</v>
      </c>
      <c r="F637" s="2" t="s">
        <v>928</v>
      </c>
      <c r="G637" s="2" t="s">
        <v>28</v>
      </c>
      <c r="H637" s="2" t="s">
        <v>34</v>
      </c>
      <c r="I637" s="2" t="s">
        <v>31</v>
      </c>
      <c r="J637" s="2">
        <v>0.21099999999999999</v>
      </c>
    </row>
    <row r="638" spans="1:10">
      <c r="A638" s="2" t="s">
        <v>2</v>
      </c>
      <c r="B638" s="2" t="s">
        <v>374</v>
      </c>
      <c r="C638" s="2" t="s">
        <v>361</v>
      </c>
      <c r="D638" s="2" t="s">
        <v>718</v>
      </c>
      <c r="E638" s="2">
        <v>100</v>
      </c>
      <c r="F638" s="2" t="s">
        <v>928</v>
      </c>
      <c r="G638" s="2" t="s">
        <v>28</v>
      </c>
      <c r="H638" s="2" t="s">
        <v>34</v>
      </c>
      <c r="I638" s="2" t="s">
        <v>31</v>
      </c>
      <c r="J638" s="2">
        <v>0</v>
      </c>
    </row>
    <row r="639" spans="1:10">
      <c r="A639" s="2" t="s">
        <v>1</v>
      </c>
      <c r="B639" s="2" t="s">
        <v>366</v>
      </c>
      <c r="C639" s="2" t="s">
        <v>361</v>
      </c>
      <c r="D639" s="2" t="s">
        <v>718</v>
      </c>
      <c r="E639" s="2">
        <v>100</v>
      </c>
      <c r="F639" s="2" t="s">
        <v>928</v>
      </c>
      <c r="G639" s="2" t="s">
        <v>28</v>
      </c>
      <c r="H639" s="2" t="s">
        <v>34</v>
      </c>
      <c r="I639" s="2" t="s">
        <v>31</v>
      </c>
      <c r="J639" s="2">
        <v>0</v>
      </c>
    </row>
    <row r="640" spans="1:10">
      <c r="A640" s="2" t="s">
        <v>26</v>
      </c>
      <c r="B640" s="2" t="s">
        <v>370</v>
      </c>
      <c r="C640" s="2" t="s">
        <v>361</v>
      </c>
      <c r="D640" s="2" t="s">
        <v>718</v>
      </c>
      <c r="E640" s="2">
        <v>100</v>
      </c>
      <c r="F640" s="2" t="s">
        <v>928</v>
      </c>
      <c r="G640" s="2" t="s">
        <v>720</v>
      </c>
      <c r="H640" s="2" t="s">
        <v>34</v>
      </c>
      <c r="I640" s="2" t="s">
        <v>31</v>
      </c>
      <c r="J640" s="2">
        <v>0.59499999999999997</v>
      </c>
    </row>
    <row r="641" spans="1:10">
      <c r="A641" s="2" t="s">
        <v>25</v>
      </c>
      <c r="B641" s="2" t="s">
        <v>386</v>
      </c>
      <c r="C641" s="2" t="s">
        <v>361</v>
      </c>
      <c r="D641" s="2" t="s">
        <v>718</v>
      </c>
      <c r="E641" s="2">
        <v>100</v>
      </c>
      <c r="F641" s="2" t="s">
        <v>928</v>
      </c>
      <c r="G641" s="2" t="s">
        <v>720</v>
      </c>
      <c r="H641" s="2" t="s">
        <v>34</v>
      </c>
      <c r="I641" s="2" t="s">
        <v>31</v>
      </c>
      <c r="J641" s="2">
        <v>1.284</v>
      </c>
    </row>
    <row r="642" spans="1:10">
      <c r="A642" s="2" t="s">
        <v>24</v>
      </c>
      <c r="B642" s="2" t="s">
        <v>381</v>
      </c>
      <c r="C642" s="2" t="s">
        <v>361</v>
      </c>
      <c r="D642" s="2" t="s">
        <v>718</v>
      </c>
      <c r="E642" s="2">
        <v>100</v>
      </c>
      <c r="F642" s="2" t="s">
        <v>928</v>
      </c>
      <c r="G642" s="2" t="s">
        <v>720</v>
      </c>
      <c r="H642" s="2" t="s">
        <v>34</v>
      </c>
      <c r="I642" s="2" t="s">
        <v>31</v>
      </c>
      <c r="J642" s="2">
        <v>5.01</v>
      </c>
    </row>
    <row r="643" spans="1:10">
      <c r="A643" s="2" t="s">
        <v>23</v>
      </c>
      <c r="B643" s="2" t="s">
        <v>388</v>
      </c>
      <c r="C643" s="2" t="s">
        <v>361</v>
      </c>
      <c r="D643" s="2" t="s">
        <v>718</v>
      </c>
      <c r="E643" s="2">
        <v>100</v>
      </c>
      <c r="F643" s="2" t="s">
        <v>928</v>
      </c>
      <c r="G643" s="2" t="s">
        <v>720</v>
      </c>
      <c r="H643" s="2" t="s">
        <v>34</v>
      </c>
      <c r="I643" s="2" t="s">
        <v>31</v>
      </c>
      <c r="J643" s="2">
        <v>0</v>
      </c>
    </row>
    <row r="644" spans="1:10">
      <c r="A644" s="2" t="s">
        <v>21</v>
      </c>
      <c r="B644" s="2" t="s">
        <v>373</v>
      </c>
      <c r="C644" s="2" t="s">
        <v>361</v>
      </c>
      <c r="D644" s="2" t="s">
        <v>718</v>
      </c>
      <c r="E644" s="2">
        <v>100</v>
      </c>
      <c r="F644" s="2" t="s">
        <v>928</v>
      </c>
      <c r="G644" s="2" t="s">
        <v>720</v>
      </c>
      <c r="H644" s="2" t="s">
        <v>34</v>
      </c>
      <c r="I644" s="2" t="s">
        <v>31</v>
      </c>
      <c r="J644" s="2">
        <v>92.072000000000003</v>
      </c>
    </row>
    <row r="645" spans="1:10">
      <c r="A645" s="2" t="s">
        <v>20</v>
      </c>
      <c r="B645" s="2" t="s">
        <v>379</v>
      </c>
      <c r="C645" s="2" t="s">
        <v>361</v>
      </c>
      <c r="D645" s="2" t="s">
        <v>718</v>
      </c>
      <c r="E645" s="2">
        <v>100</v>
      </c>
      <c r="F645" s="2" t="s">
        <v>928</v>
      </c>
      <c r="G645" s="2" t="s">
        <v>720</v>
      </c>
      <c r="H645" s="2" t="s">
        <v>34</v>
      </c>
      <c r="I645" s="2" t="s">
        <v>31</v>
      </c>
      <c r="J645" s="2">
        <v>4.8099999999999996</v>
      </c>
    </row>
    <row r="646" spans="1:10">
      <c r="A646" s="2" t="s">
        <v>19</v>
      </c>
      <c r="B646" s="2" t="s">
        <v>375</v>
      </c>
      <c r="C646" s="2" t="s">
        <v>361</v>
      </c>
      <c r="D646" s="2" t="s">
        <v>718</v>
      </c>
      <c r="E646" s="2">
        <v>100</v>
      </c>
      <c r="F646" s="2" t="s">
        <v>928</v>
      </c>
      <c r="G646" s="2" t="s">
        <v>720</v>
      </c>
      <c r="H646" s="2" t="s">
        <v>34</v>
      </c>
      <c r="I646" s="2" t="s">
        <v>31</v>
      </c>
      <c r="J646" s="2">
        <v>59.957000000000001</v>
      </c>
    </row>
    <row r="647" spans="1:10">
      <c r="A647" s="2" t="s">
        <v>18</v>
      </c>
      <c r="B647" s="2" t="s">
        <v>369</v>
      </c>
      <c r="C647" s="2" t="s">
        <v>361</v>
      </c>
      <c r="D647" s="2" t="s">
        <v>718</v>
      </c>
      <c r="E647" s="2">
        <v>100</v>
      </c>
      <c r="F647" s="2" t="s">
        <v>928</v>
      </c>
      <c r="G647" s="2" t="s">
        <v>720</v>
      </c>
      <c r="H647" s="2" t="s">
        <v>34</v>
      </c>
      <c r="I647" s="2" t="s">
        <v>31</v>
      </c>
      <c r="J647" s="2">
        <v>50.844000000000001</v>
      </c>
    </row>
    <row r="648" spans="1:10">
      <c r="A648" s="2" t="s">
        <v>17</v>
      </c>
      <c r="B648" s="2" t="s">
        <v>372</v>
      </c>
      <c r="C648" s="2" t="s">
        <v>361</v>
      </c>
      <c r="D648" s="2" t="s">
        <v>718</v>
      </c>
      <c r="E648" s="2">
        <v>100</v>
      </c>
      <c r="F648" s="2" t="s">
        <v>928</v>
      </c>
      <c r="G648" s="2" t="s">
        <v>720</v>
      </c>
      <c r="H648" s="2" t="s">
        <v>34</v>
      </c>
      <c r="I648" s="2" t="s">
        <v>31</v>
      </c>
      <c r="J648" s="2">
        <v>67.152000000000001</v>
      </c>
    </row>
    <row r="649" spans="1:10">
      <c r="A649" s="2" t="s">
        <v>16</v>
      </c>
      <c r="B649" s="2" t="s">
        <v>384</v>
      </c>
      <c r="C649" s="2" t="s">
        <v>361</v>
      </c>
      <c r="D649" s="2" t="s">
        <v>718</v>
      </c>
      <c r="E649" s="2">
        <v>100</v>
      </c>
      <c r="F649" s="2" t="s">
        <v>928</v>
      </c>
      <c r="G649" s="2" t="s">
        <v>720</v>
      </c>
      <c r="H649" s="2" t="s">
        <v>34</v>
      </c>
      <c r="I649" s="2" t="s">
        <v>31</v>
      </c>
      <c r="J649" s="2">
        <v>2.1000000000000001E-2</v>
      </c>
    </row>
    <row r="650" spans="1:10">
      <c r="A650" s="2" t="s">
        <v>14</v>
      </c>
      <c r="B650" s="2" t="s">
        <v>367</v>
      </c>
      <c r="C650" s="2" t="s">
        <v>361</v>
      </c>
      <c r="D650" s="2" t="s">
        <v>718</v>
      </c>
      <c r="E650" s="2">
        <v>100</v>
      </c>
      <c r="F650" s="2" t="s">
        <v>928</v>
      </c>
      <c r="G650" s="2" t="s">
        <v>720</v>
      </c>
      <c r="H650" s="2" t="s">
        <v>34</v>
      </c>
      <c r="I650" s="2" t="s">
        <v>31</v>
      </c>
      <c r="J650" s="2">
        <v>4.57</v>
      </c>
    </row>
    <row r="651" spans="1:10">
      <c r="A651" s="2" t="s">
        <v>13</v>
      </c>
      <c r="B651" s="2" t="s">
        <v>380</v>
      </c>
      <c r="C651" s="2" t="s">
        <v>361</v>
      </c>
      <c r="D651" s="2" t="s">
        <v>718</v>
      </c>
      <c r="E651" s="2">
        <v>100</v>
      </c>
      <c r="F651" s="2" t="s">
        <v>928</v>
      </c>
      <c r="G651" s="2" t="s">
        <v>720</v>
      </c>
      <c r="H651" s="2" t="s">
        <v>34</v>
      </c>
      <c r="I651" s="2" t="s">
        <v>31</v>
      </c>
      <c r="J651" s="2">
        <v>7.6390000000000002</v>
      </c>
    </row>
    <row r="652" spans="1:10">
      <c r="A652" s="2" t="s">
        <v>12</v>
      </c>
      <c r="B652" s="2" t="s">
        <v>378</v>
      </c>
      <c r="C652" s="2" t="s">
        <v>361</v>
      </c>
      <c r="D652" s="2" t="s">
        <v>718</v>
      </c>
      <c r="E652" s="2">
        <v>100</v>
      </c>
      <c r="F652" s="2" t="s">
        <v>928</v>
      </c>
      <c r="G652" s="2" t="s">
        <v>720</v>
      </c>
      <c r="H652" s="2" t="s">
        <v>34</v>
      </c>
      <c r="I652" s="2" t="s">
        <v>31</v>
      </c>
      <c r="J652" s="2">
        <v>51.94</v>
      </c>
    </row>
    <row r="653" spans="1:10">
      <c r="A653" s="2" t="s">
        <v>11</v>
      </c>
      <c r="B653" s="2" t="s">
        <v>377</v>
      </c>
      <c r="C653" s="2" t="s">
        <v>361</v>
      </c>
      <c r="D653" s="2" t="s">
        <v>718</v>
      </c>
      <c r="E653" s="2">
        <v>100</v>
      </c>
      <c r="F653" s="2" t="s">
        <v>928</v>
      </c>
      <c r="G653" s="2" t="s">
        <v>720</v>
      </c>
      <c r="H653" s="2" t="s">
        <v>34</v>
      </c>
      <c r="I653" s="2" t="s">
        <v>31</v>
      </c>
      <c r="J653" s="2">
        <v>10.227</v>
      </c>
    </row>
    <row r="654" spans="1:10">
      <c r="A654" s="2" t="s">
        <v>10</v>
      </c>
      <c r="B654" s="2" t="s">
        <v>385</v>
      </c>
      <c r="C654" s="2" t="s">
        <v>361</v>
      </c>
      <c r="D654" s="2" t="s">
        <v>718</v>
      </c>
      <c r="E654" s="2">
        <v>100</v>
      </c>
      <c r="F654" s="2" t="s">
        <v>928</v>
      </c>
      <c r="G654" s="2" t="s">
        <v>720</v>
      </c>
      <c r="H654" s="2" t="s">
        <v>34</v>
      </c>
      <c r="I654" s="2" t="s">
        <v>31</v>
      </c>
      <c r="J654" s="2">
        <v>0</v>
      </c>
    </row>
    <row r="655" spans="1:10">
      <c r="A655" s="2" t="s">
        <v>9</v>
      </c>
      <c r="B655" s="2" t="s">
        <v>371</v>
      </c>
      <c r="C655" s="2" t="s">
        <v>361</v>
      </c>
      <c r="D655" s="2" t="s">
        <v>718</v>
      </c>
      <c r="E655" s="2">
        <v>100</v>
      </c>
      <c r="F655" s="2" t="s">
        <v>928</v>
      </c>
      <c r="G655" s="2" t="s">
        <v>720</v>
      </c>
      <c r="H655" s="2" t="s">
        <v>34</v>
      </c>
      <c r="I655" s="2" t="s">
        <v>31</v>
      </c>
      <c r="J655" s="2">
        <v>171.06</v>
      </c>
    </row>
    <row r="656" spans="1:10">
      <c r="A656" s="2" t="s">
        <v>8</v>
      </c>
      <c r="B656" s="2" t="s">
        <v>376</v>
      </c>
      <c r="C656" s="2" t="s">
        <v>361</v>
      </c>
      <c r="D656" s="2" t="s">
        <v>718</v>
      </c>
      <c r="E656" s="2">
        <v>100</v>
      </c>
      <c r="F656" s="2" t="s">
        <v>928</v>
      </c>
      <c r="G656" s="2" t="s">
        <v>720</v>
      </c>
      <c r="H656" s="2" t="s">
        <v>34</v>
      </c>
      <c r="I656" s="2" t="s">
        <v>31</v>
      </c>
      <c r="J656" s="2">
        <v>25.989000000000001</v>
      </c>
    </row>
    <row r="657" spans="1:10">
      <c r="A657" s="2" t="s">
        <v>7</v>
      </c>
      <c r="B657" s="2" t="s">
        <v>364</v>
      </c>
      <c r="C657" s="2" t="s">
        <v>361</v>
      </c>
      <c r="D657" s="2" t="s">
        <v>718</v>
      </c>
      <c r="E657" s="2">
        <v>100</v>
      </c>
      <c r="F657" s="2" t="s">
        <v>928</v>
      </c>
      <c r="G657" s="2" t="s">
        <v>720</v>
      </c>
      <c r="H657" s="2" t="s">
        <v>34</v>
      </c>
      <c r="I657" s="2" t="s">
        <v>31</v>
      </c>
      <c r="J657" s="2">
        <v>0</v>
      </c>
    </row>
    <row r="658" spans="1:10">
      <c r="A658" s="2" t="s">
        <v>6</v>
      </c>
      <c r="B658" s="2" t="s">
        <v>387</v>
      </c>
      <c r="C658" s="2" t="s">
        <v>361</v>
      </c>
      <c r="D658" s="2" t="s">
        <v>718</v>
      </c>
      <c r="E658" s="2">
        <v>100</v>
      </c>
      <c r="F658" s="2" t="s">
        <v>928</v>
      </c>
      <c r="G658" s="2" t="s">
        <v>720</v>
      </c>
      <c r="H658" s="2" t="s">
        <v>34</v>
      </c>
      <c r="I658" s="2" t="s">
        <v>31</v>
      </c>
      <c r="J658" s="2">
        <v>27.364000000000001</v>
      </c>
    </row>
    <row r="659" spans="1:10">
      <c r="A659" s="2" t="s">
        <v>3</v>
      </c>
      <c r="B659" s="2" t="s">
        <v>365</v>
      </c>
      <c r="C659" s="2" t="s">
        <v>361</v>
      </c>
      <c r="D659" s="2" t="s">
        <v>718</v>
      </c>
      <c r="E659" s="2">
        <v>100</v>
      </c>
      <c r="F659" s="2" t="s">
        <v>928</v>
      </c>
      <c r="G659" s="2" t="s">
        <v>720</v>
      </c>
      <c r="H659" s="2" t="s">
        <v>34</v>
      </c>
      <c r="I659" s="2" t="s">
        <v>31</v>
      </c>
      <c r="J659" s="2">
        <v>1.5720000000000001</v>
      </c>
    </row>
    <row r="660" spans="1:10">
      <c r="A660" s="2" t="s">
        <v>2</v>
      </c>
      <c r="B660" s="2" t="s">
        <v>374</v>
      </c>
      <c r="C660" s="2" t="s">
        <v>361</v>
      </c>
      <c r="D660" s="2" t="s">
        <v>718</v>
      </c>
      <c r="E660" s="2">
        <v>100</v>
      </c>
      <c r="F660" s="2" t="s">
        <v>928</v>
      </c>
      <c r="G660" s="2" t="s">
        <v>720</v>
      </c>
      <c r="H660" s="2" t="s">
        <v>34</v>
      </c>
      <c r="I660" s="2" t="s">
        <v>31</v>
      </c>
      <c r="J660" s="2">
        <v>81.19</v>
      </c>
    </row>
    <row r="661" spans="1:10">
      <c r="A661" s="2" t="s">
        <v>1</v>
      </c>
      <c r="B661" s="2" t="s">
        <v>366</v>
      </c>
      <c r="C661" s="2" t="s">
        <v>361</v>
      </c>
      <c r="D661" s="2" t="s">
        <v>718</v>
      </c>
      <c r="E661" s="2">
        <v>100</v>
      </c>
      <c r="F661" s="2" t="s">
        <v>928</v>
      </c>
      <c r="G661" s="2" t="s">
        <v>720</v>
      </c>
      <c r="H661" s="2" t="s">
        <v>34</v>
      </c>
      <c r="I661" s="2" t="s">
        <v>31</v>
      </c>
      <c r="J661" s="2">
        <v>242.482</v>
      </c>
    </row>
    <row r="662" spans="1:10">
      <c r="A662" s="2" t="s">
        <v>26</v>
      </c>
      <c r="B662" s="2" t="s">
        <v>370</v>
      </c>
      <c r="C662" s="2" t="s">
        <v>361</v>
      </c>
      <c r="D662" s="2" t="s">
        <v>1069</v>
      </c>
      <c r="E662" s="2">
        <v>100</v>
      </c>
      <c r="F662" s="2" t="s">
        <v>928</v>
      </c>
      <c r="G662" s="2" t="s">
        <v>29</v>
      </c>
      <c r="H662" s="2" t="s">
        <v>37</v>
      </c>
      <c r="I662" s="2" t="s">
        <v>38</v>
      </c>
      <c r="J662" s="2">
        <v>0</v>
      </c>
    </row>
    <row r="663" spans="1:10">
      <c r="A663" s="2" t="s">
        <v>25</v>
      </c>
      <c r="B663" s="2" t="s">
        <v>386</v>
      </c>
      <c r="C663" s="2" t="s">
        <v>361</v>
      </c>
      <c r="D663" s="2" t="s">
        <v>1069</v>
      </c>
      <c r="E663" s="2">
        <v>100</v>
      </c>
      <c r="F663" s="2" t="s">
        <v>928</v>
      </c>
      <c r="G663" s="2" t="s">
        <v>29</v>
      </c>
      <c r="H663" s="2" t="s">
        <v>37</v>
      </c>
      <c r="I663" s="2" t="s">
        <v>38</v>
      </c>
      <c r="J663" s="2">
        <v>0</v>
      </c>
    </row>
    <row r="664" spans="1:10">
      <c r="A664" s="2" t="s">
        <v>24</v>
      </c>
      <c r="B664" s="2" t="s">
        <v>381</v>
      </c>
      <c r="C664" s="2" t="s">
        <v>361</v>
      </c>
      <c r="D664" s="2" t="s">
        <v>1069</v>
      </c>
      <c r="E664" s="2">
        <v>100</v>
      </c>
      <c r="F664" s="2" t="s">
        <v>928</v>
      </c>
      <c r="G664" s="2" t="s">
        <v>29</v>
      </c>
      <c r="H664" s="2" t="s">
        <v>37</v>
      </c>
      <c r="I664" s="2" t="s">
        <v>38</v>
      </c>
      <c r="J664" s="2">
        <v>0</v>
      </c>
    </row>
    <row r="665" spans="1:10">
      <c r="A665" s="2" t="s">
        <v>23</v>
      </c>
      <c r="B665" s="2" t="s">
        <v>388</v>
      </c>
      <c r="C665" s="2" t="s">
        <v>361</v>
      </c>
      <c r="D665" s="2" t="s">
        <v>1069</v>
      </c>
      <c r="E665" s="2">
        <v>100</v>
      </c>
      <c r="F665" s="2" t="s">
        <v>928</v>
      </c>
      <c r="G665" s="2" t="s">
        <v>29</v>
      </c>
      <c r="H665" s="2" t="s">
        <v>37</v>
      </c>
      <c r="I665" s="2" t="s">
        <v>38</v>
      </c>
      <c r="J665" s="2">
        <v>0</v>
      </c>
    </row>
    <row r="666" spans="1:10">
      <c r="A666" s="2" t="s">
        <v>21</v>
      </c>
      <c r="B666" s="2" t="s">
        <v>373</v>
      </c>
      <c r="C666" s="2" t="s">
        <v>361</v>
      </c>
      <c r="D666" s="2" t="s">
        <v>1069</v>
      </c>
      <c r="E666" s="2">
        <v>100</v>
      </c>
      <c r="F666" s="2" t="s">
        <v>928</v>
      </c>
      <c r="G666" s="2" t="s">
        <v>29</v>
      </c>
      <c r="H666" s="2" t="s">
        <v>37</v>
      </c>
      <c r="I666" s="2" t="s">
        <v>38</v>
      </c>
      <c r="J666" s="2">
        <v>0</v>
      </c>
    </row>
    <row r="667" spans="1:10">
      <c r="A667" s="2" t="s">
        <v>20</v>
      </c>
      <c r="B667" s="2" t="s">
        <v>379</v>
      </c>
      <c r="C667" s="2" t="s">
        <v>361</v>
      </c>
      <c r="D667" s="2" t="s">
        <v>1069</v>
      </c>
      <c r="E667" s="2">
        <v>100</v>
      </c>
      <c r="F667" s="2" t="s">
        <v>928</v>
      </c>
      <c r="G667" s="2" t="s">
        <v>29</v>
      </c>
      <c r="H667" s="2" t="s">
        <v>37</v>
      </c>
      <c r="I667" s="2" t="s">
        <v>38</v>
      </c>
      <c r="J667" s="2">
        <v>0</v>
      </c>
    </row>
    <row r="668" spans="1:10">
      <c r="A668" s="2" t="s">
        <v>19</v>
      </c>
      <c r="B668" s="2" t="s">
        <v>375</v>
      </c>
      <c r="C668" s="2" t="s">
        <v>361</v>
      </c>
      <c r="D668" s="2" t="s">
        <v>1069</v>
      </c>
      <c r="E668" s="2">
        <v>100</v>
      </c>
      <c r="F668" s="2" t="s">
        <v>928</v>
      </c>
      <c r="G668" s="2" t="s">
        <v>29</v>
      </c>
      <c r="H668" s="2" t="s">
        <v>37</v>
      </c>
      <c r="I668" s="2" t="s">
        <v>38</v>
      </c>
      <c r="J668" s="2">
        <v>0</v>
      </c>
    </row>
    <row r="669" spans="1:10">
      <c r="A669" s="2" t="s">
        <v>18</v>
      </c>
      <c r="B669" s="2" t="s">
        <v>369</v>
      </c>
      <c r="C669" s="2" t="s">
        <v>361</v>
      </c>
      <c r="D669" s="2" t="s">
        <v>1069</v>
      </c>
      <c r="E669" s="2">
        <v>100</v>
      </c>
      <c r="F669" s="2" t="s">
        <v>928</v>
      </c>
      <c r="G669" s="2" t="s">
        <v>29</v>
      </c>
      <c r="H669" s="2" t="s">
        <v>37</v>
      </c>
      <c r="I669" s="2" t="s">
        <v>38</v>
      </c>
      <c r="J669" s="2">
        <v>0</v>
      </c>
    </row>
    <row r="670" spans="1:10">
      <c r="A670" s="2" t="s">
        <v>17</v>
      </c>
      <c r="B670" s="2" t="s">
        <v>372</v>
      </c>
      <c r="C670" s="2" t="s">
        <v>361</v>
      </c>
      <c r="D670" s="2" t="s">
        <v>1069</v>
      </c>
      <c r="E670" s="2">
        <v>100</v>
      </c>
      <c r="F670" s="2" t="s">
        <v>928</v>
      </c>
      <c r="G670" s="2" t="s">
        <v>29</v>
      </c>
      <c r="H670" s="2" t="s">
        <v>37</v>
      </c>
      <c r="I670" s="2" t="s">
        <v>38</v>
      </c>
      <c r="J670" s="2">
        <v>0</v>
      </c>
    </row>
    <row r="671" spans="1:10">
      <c r="A671" s="2" t="s">
        <v>16</v>
      </c>
      <c r="B671" s="2" t="s">
        <v>384</v>
      </c>
      <c r="C671" s="2" t="s">
        <v>361</v>
      </c>
      <c r="D671" s="2" t="s">
        <v>1069</v>
      </c>
      <c r="E671" s="2">
        <v>100</v>
      </c>
      <c r="F671" s="2" t="s">
        <v>928</v>
      </c>
      <c r="G671" s="2" t="s">
        <v>29</v>
      </c>
      <c r="H671" s="2" t="s">
        <v>37</v>
      </c>
      <c r="I671" s="2" t="s">
        <v>38</v>
      </c>
      <c r="J671" s="2">
        <v>0</v>
      </c>
    </row>
    <row r="672" spans="1:10">
      <c r="A672" s="2" t="s">
        <v>14</v>
      </c>
      <c r="B672" s="2" t="s">
        <v>367</v>
      </c>
      <c r="C672" s="2" t="s">
        <v>361</v>
      </c>
      <c r="D672" s="2" t="s">
        <v>1069</v>
      </c>
      <c r="E672" s="2">
        <v>100</v>
      </c>
      <c r="F672" s="2" t="s">
        <v>928</v>
      </c>
      <c r="G672" s="2" t="s">
        <v>29</v>
      </c>
      <c r="H672" s="2" t="s">
        <v>37</v>
      </c>
      <c r="I672" s="2" t="s">
        <v>38</v>
      </c>
      <c r="J672" s="2">
        <v>0</v>
      </c>
    </row>
    <row r="673" spans="1:10">
      <c r="A673" s="2" t="s">
        <v>13</v>
      </c>
      <c r="B673" s="2" t="s">
        <v>380</v>
      </c>
      <c r="C673" s="2" t="s">
        <v>361</v>
      </c>
      <c r="D673" s="2" t="s">
        <v>1069</v>
      </c>
      <c r="E673" s="2">
        <v>100</v>
      </c>
      <c r="F673" s="2" t="s">
        <v>928</v>
      </c>
      <c r="G673" s="2" t="s">
        <v>29</v>
      </c>
      <c r="H673" s="2" t="s">
        <v>37</v>
      </c>
      <c r="I673" s="2" t="s">
        <v>38</v>
      </c>
      <c r="J673" s="2">
        <v>0</v>
      </c>
    </row>
    <row r="674" spans="1:10">
      <c r="A674" s="2" t="s">
        <v>12</v>
      </c>
      <c r="B674" s="2" t="s">
        <v>378</v>
      </c>
      <c r="C674" s="2" t="s">
        <v>361</v>
      </c>
      <c r="D674" s="2" t="s">
        <v>1069</v>
      </c>
      <c r="E674" s="2">
        <v>100</v>
      </c>
      <c r="F674" s="2" t="s">
        <v>928</v>
      </c>
      <c r="G674" s="2" t="s">
        <v>29</v>
      </c>
      <c r="H674" s="2" t="s">
        <v>37</v>
      </c>
      <c r="I674" s="2" t="s">
        <v>38</v>
      </c>
      <c r="J674" s="2">
        <v>0</v>
      </c>
    </row>
    <row r="675" spans="1:10">
      <c r="A675" s="2" t="s">
        <v>11</v>
      </c>
      <c r="B675" s="2" t="s">
        <v>377</v>
      </c>
      <c r="C675" s="2" t="s">
        <v>361</v>
      </c>
      <c r="D675" s="2" t="s">
        <v>1069</v>
      </c>
      <c r="E675" s="2">
        <v>100</v>
      </c>
      <c r="F675" s="2" t="s">
        <v>928</v>
      </c>
      <c r="G675" s="2" t="s">
        <v>29</v>
      </c>
      <c r="H675" s="2" t="s">
        <v>37</v>
      </c>
      <c r="I675" s="2" t="s">
        <v>38</v>
      </c>
      <c r="J675" s="2">
        <v>0</v>
      </c>
    </row>
    <row r="676" spans="1:10">
      <c r="A676" s="2" t="s">
        <v>10</v>
      </c>
      <c r="B676" s="2" t="s">
        <v>385</v>
      </c>
      <c r="C676" s="2" t="s">
        <v>361</v>
      </c>
      <c r="D676" s="2" t="s">
        <v>1069</v>
      </c>
      <c r="E676" s="2">
        <v>100</v>
      </c>
      <c r="F676" s="2" t="s">
        <v>928</v>
      </c>
      <c r="G676" s="2" t="s">
        <v>29</v>
      </c>
      <c r="H676" s="2" t="s">
        <v>37</v>
      </c>
      <c r="I676" s="2" t="s">
        <v>38</v>
      </c>
      <c r="J676" s="2">
        <v>0</v>
      </c>
    </row>
    <row r="677" spans="1:10">
      <c r="A677" s="2" t="s">
        <v>9</v>
      </c>
      <c r="B677" s="2" t="s">
        <v>371</v>
      </c>
      <c r="C677" s="2" t="s">
        <v>361</v>
      </c>
      <c r="D677" s="2" t="s">
        <v>1069</v>
      </c>
      <c r="E677" s="2">
        <v>100</v>
      </c>
      <c r="F677" s="2" t="s">
        <v>928</v>
      </c>
      <c r="G677" s="2" t="s">
        <v>29</v>
      </c>
      <c r="H677" s="2" t="s">
        <v>37</v>
      </c>
      <c r="I677" s="2" t="s">
        <v>38</v>
      </c>
      <c r="J677" s="2">
        <v>0</v>
      </c>
    </row>
    <row r="678" spans="1:10">
      <c r="A678" s="2" t="s">
        <v>8</v>
      </c>
      <c r="B678" s="2" t="s">
        <v>376</v>
      </c>
      <c r="C678" s="2" t="s">
        <v>361</v>
      </c>
      <c r="D678" s="2" t="s">
        <v>1069</v>
      </c>
      <c r="E678" s="2">
        <v>100</v>
      </c>
      <c r="F678" s="2" t="s">
        <v>928</v>
      </c>
      <c r="G678" s="2" t="s">
        <v>29</v>
      </c>
      <c r="H678" s="2" t="s">
        <v>37</v>
      </c>
      <c r="I678" s="2" t="s">
        <v>38</v>
      </c>
      <c r="J678" s="2">
        <v>0</v>
      </c>
    </row>
    <row r="679" spans="1:10">
      <c r="A679" s="2" t="s">
        <v>7</v>
      </c>
      <c r="B679" s="2" t="s">
        <v>364</v>
      </c>
      <c r="C679" s="2" t="s">
        <v>361</v>
      </c>
      <c r="D679" s="2" t="s">
        <v>1069</v>
      </c>
      <c r="E679" s="2">
        <v>100</v>
      </c>
      <c r="F679" s="2" t="s">
        <v>928</v>
      </c>
      <c r="G679" s="2" t="s">
        <v>29</v>
      </c>
      <c r="H679" s="2" t="s">
        <v>37</v>
      </c>
      <c r="I679" s="2" t="s">
        <v>38</v>
      </c>
      <c r="J679" s="2">
        <v>0</v>
      </c>
    </row>
    <row r="680" spans="1:10">
      <c r="A680" s="2" t="s">
        <v>6</v>
      </c>
      <c r="B680" s="2" t="s">
        <v>387</v>
      </c>
      <c r="C680" s="2" t="s">
        <v>361</v>
      </c>
      <c r="D680" s="2" t="s">
        <v>1069</v>
      </c>
      <c r="E680" s="2">
        <v>100</v>
      </c>
      <c r="F680" s="2" t="s">
        <v>928</v>
      </c>
      <c r="G680" s="2" t="s">
        <v>29</v>
      </c>
      <c r="H680" s="2" t="s">
        <v>37</v>
      </c>
      <c r="I680" s="2" t="s">
        <v>38</v>
      </c>
      <c r="J680" s="2">
        <v>0</v>
      </c>
    </row>
    <row r="681" spans="1:10">
      <c r="A681" s="2" t="s">
        <v>3</v>
      </c>
      <c r="B681" s="2" t="s">
        <v>365</v>
      </c>
      <c r="C681" s="2" t="s">
        <v>361</v>
      </c>
      <c r="D681" s="2" t="s">
        <v>1069</v>
      </c>
      <c r="E681" s="2">
        <v>100</v>
      </c>
      <c r="F681" s="2" t="s">
        <v>928</v>
      </c>
      <c r="G681" s="2" t="s">
        <v>29</v>
      </c>
      <c r="H681" s="2" t="s">
        <v>37</v>
      </c>
      <c r="I681" s="2" t="s">
        <v>38</v>
      </c>
      <c r="J681" s="2">
        <v>0</v>
      </c>
    </row>
    <row r="682" spans="1:10">
      <c r="A682" s="2" t="s">
        <v>2</v>
      </c>
      <c r="B682" s="2" t="s">
        <v>374</v>
      </c>
      <c r="C682" s="2" t="s">
        <v>361</v>
      </c>
      <c r="D682" s="2" t="s">
        <v>1069</v>
      </c>
      <c r="E682" s="2">
        <v>100</v>
      </c>
      <c r="F682" s="2" t="s">
        <v>928</v>
      </c>
      <c r="G682" s="2" t="s">
        <v>29</v>
      </c>
      <c r="H682" s="2" t="s">
        <v>37</v>
      </c>
      <c r="I682" s="2" t="s">
        <v>38</v>
      </c>
      <c r="J682" s="2">
        <v>0</v>
      </c>
    </row>
    <row r="683" spans="1:10">
      <c r="A683" s="2" t="s">
        <v>1</v>
      </c>
      <c r="B683" s="2" t="s">
        <v>366</v>
      </c>
      <c r="C683" s="2" t="s">
        <v>361</v>
      </c>
      <c r="D683" s="2" t="s">
        <v>1069</v>
      </c>
      <c r="E683" s="2">
        <v>100</v>
      </c>
      <c r="F683" s="2" t="s">
        <v>928</v>
      </c>
      <c r="G683" s="2" t="s">
        <v>29</v>
      </c>
      <c r="H683" s="2" t="s">
        <v>37</v>
      </c>
      <c r="I683" s="2" t="s">
        <v>38</v>
      </c>
      <c r="J683" s="2">
        <v>0</v>
      </c>
    </row>
    <row r="684" spans="1:10">
      <c r="A684" s="2" t="s">
        <v>26</v>
      </c>
      <c r="B684" s="2" t="s">
        <v>370</v>
      </c>
      <c r="C684" s="2" t="s">
        <v>361</v>
      </c>
      <c r="D684" s="2" t="s">
        <v>1069</v>
      </c>
      <c r="E684" s="2">
        <v>100</v>
      </c>
      <c r="F684" s="2" t="s">
        <v>928</v>
      </c>
      <c r="G684" s="2" t="s">
        <v>28</v>
      </c>
      <c r="H684" s="2" t="s">
        <v>37</v>
      </c>
      <c r="I684" s="2" t="s">
        <v>38</v>
      </c>
      <c r="J684" s="2">
        <v>0</v>
      </c>
    </row>
    <row r="685" spans="1:10">
      <c r="A685" s="2" t="s">
        <v>25</v>
      </c>
      <c r="B685" s="2" t="s">
        <v>386</v>
      </c>
      <c r="C685" s="2" t="s">
        <v>361</v>
      </c>
      <c r="D685" s="2" t="s">
        <v>1069</v>
      </c>
      <c r="E685" s="2">
        <v>100</v>
      </c>
      <c r="F685" s="2" t="s">
        <v>928</v>
      </c>
      <c r="G685" s="2" t="s">
        <v>28</v>
      </c>
      <c r="H685" s="2" t="s">
        <v>37</v>
      </c>
      <c r="I685" s="2" t="s">
        <v>38</v>
      </c>
      <c r="J685" s="2">
        <v>0</v>
      </c>
    </row>
    <row r="686" spans="1:10">
      <c r="A686" s="2" t="s">
        <v>24</v>
      </c>
      <c r="B686" s="2" t="s">
        <v>381</v>
      </c>
      <c r="C686" s="2" t="s">
        <v>361</v>
      </c>
      <c r="D686" s="2" t="s">
        <v>1069</v>
      </c>
      <c r="E686" s="2">
        <v>100</v>
      </c>
      <c r="F686" s="2" t="s">
        <v>928</v>
      </c>
      <c r="G686" s="2" t="s">
        <v>28</v>
      </c>
      <c r="H686" s="2" t="s">
        <v>37</v>
      </c>
      <c r="I686" s="2" t="s">
        <v>38</v>
      </c>
      <c r="J686" s="2">
        <v>0</v>
      </c>
    </row>
    <row r="687" spans="1:10">
      <c r="A687" s="2" t="s">
        <v>23</v>
      </c>
      <c r="B687" s="2" t="s">
        <v>388</v>
      </c>
      <c r="C687" s="2" t="s">
        <v>361</v>
      </c>
      <c r="D687" s="2" t="s">
        <v>1069</v>
      </c>
      <c r="E687" s="2">
        <v>100</v>
      </c>
      <c r="F687" s="2" t="s">
        <v>928</v>
      </c>
      <c r="G687" s="2" t="s">
        <v>28</v>
      </c>
      <c r="H687" s="2" t="s">
        <v>37</v>
      </c>
      <c r="I687" s="2" t="s">
        <v>38</v>
      </c>
      <c r="J687" s="2">
        <v>0</v>
      </c>
    </row>
    <row r="688" spans="1:10">
      <c r="A688" s="2" t="s">
        <v>21</v>
      </c>
      <c r="B688" s="2" t="s">
        <v>373</v>
      </c>
      <c r="C688" s="2" t="s">
        <v>361</v>
      </c>
      <c r="D688" s="2" t="s">
        <v>1069</v>
      </c>
      <c r="E688" s="2">
        <v>100</v>
      </c>
      <c r="F688" s="2" t="s">
        <v>928</v>
      </c>
      <c r="G688" s="2" t="s">
        <v>28</v>
      </c>
      <c r="H688" s="2" t="s">
        <v>37</v>
      </c>
      <c r="I688" s="2" t="s">
        <v>38</v>
      </c>
      <c r="J688" s="2">
        <v>0</v>
      </c>
    </row>
    <row r="689" spans="1:10">
      <c r="A689" s="2" t="s">
        <v>20</v>
      </c>
      <c r="B689" s="2" t="s">
        <v>379</v>
      </c>
      <c r="C689" s="2" t="s">
        <v>361</v>
      </c>
      <c r="D689" s="2" t="s">
        <v>1069</v>
      </c>
      <c r="E689" s="2">
        <v>100</v>
      </c>
      <c r="F689" s="2" t="s">
        <v>928</v>
      </c>
      <c r="G689" s="2" t="s">
        <v>28</v>
      </c>
      <c r="H689" s="2" t="s">
        <v>37</v>
      </c>
      <c r="I689" s="2" t="s">
        <v>38</v>
      </c>
      <c r="J689" s="2">
        <v>0</v>
      </c>
    </row>
    <row r="690" spans="1:10">
      <c r="A690" s="2" t="s">
        <v>19</v>
      </c>
      <c r="B690" s="2" t="s">
        <v>375</v>
      </c>
      <c r="C690" s="2" t="s">
        <v>361</v>
      </c>
      <c r="D690" s="2" t="s">
        <v>1069</v>
      </c>
      <c r="E690" s="2">
        <v>100</v>
      </c>
      <c r="F690" s="2" t="s">
        <v>928</v>
      </c>
      <c r="G690" s="2" t="s">
        <v>28</v>
      </c>
      <c r="H690" s="2" t="s">
        <v>37</v>
      </c>
      <c r="I690" s="2" t="s">
        <v>38</v>
      </c>
      <c r="J690" s="2">
        <v>0</v>
      </c>
    </row>
    <row r="691" spans="1:10">
      <c r="A691" s="2" t="s">
        <v>18</v>
      </c>
      <c r="B691" s="2" t="s">
        <v>369</v>
      </c>
      <c r="C691" s="2" t="s">
        <v>361</v>
      </c>
      <c r="D691" s="2" t="s">
        <v>1069</v>
      </c>
      <c r="E691" s="2">
        <v>100</v>
      </c>
      <c r="F691" s="2" t="s">
        <v>928</v>
      </c>
      <c r="G691" s="2" t="s">
        <v>28</v>
      </c>
      <c r="H691" s="2" t="s">
        <v>37</v>
      </c>
      <c r="I691" s="2" t="s">
        <v>38</v>
      </c>
      <c r="J691" s="2">
        <v>0</v>
      </c>
    </row>
    <row r="692" spans="1:10">
      <c r="A692" s="2" t="s">
        <v>17</v>
      </c>
      <c r="B692" s="2" t="s">
        <v>372</v>
      </c>
      <c r="C692" s="2" t="s">
        <v>361</v>
      </c>
      <c r="D692" s="2" t="s">
        <v>1069</v>
      </c>
      <c r="E692" s="2">
        <v>100</v>
      </c>
      <c r="F692" s="2" t="s">
        <v>928</v>
      </c>
      <c r="G692" s="2" t="s">
        <v>28</v>
      </c>
      <c r="H692" s="2" t="s">
        <v>37</v>
      </c>
      <c r="I692" s="2" t="s">
        <v>38</v>
      </c>
      <c r="J692" s="2">
        <v>0</v>
      </c>
    </row>
    <row r="693" spans="1:10">
      <c r="A693" s="2" t="s">
        <v>16</v>
      </c>
      <c r="B693" s="2" t="s">
        <v>384</v>
      </c>
      <c r="C693" s="2" t="s">
        <v>361</v>
      </c>
      <c r="D693" s="2" t="s">
        <v>1069</v>
      </c>
      <c r="E693" s="2">
        <v>100</v>
      </c>
      <c r="F693" s="2" t="s">
        <v>928</v>
      </c>
      <c r="G693" s="2" t="s">
        <v>28</v>
      </c>
      <c r="H693" s="2" t="s">
        <v>37</v>
      </c>
      <c r="I693" s="2" t="s">
        <v>38</v>
      </c>
      <c r="J693" s="2">
        <v>0</v>
      </c>
    </row>
    <row r="694" spans="1:10">
      <c r="A694" s="2" t="s">
        <v>14</v>
      </c>
      <c r="B694" s="2" t="s">
        <v>367</v>
      </c>
      <c r="C694" s="2" t="s">
        <v>361</v>
      </c>
      <c r="D694" s="2" t="s">
        <v>1069</v>
      </c>
      <c r="E694" s="2">
        <v>100</v>
      </c>
      <c r="F694" s="2" t="s">
        <v>928</v>
      </c>
      <c r="G694" s="2" t="s">
        <v>28</v>
      </c>
      <c r="H694" s="2" t="s">
        <v>37</v>
      </c>
      <c r="I694" s="2" t="s">
        <v>38</v>
      </c>
      <c r="J694" s="2">
        <v>0</v>
      </c>
    </row>
    <row r="695" spans="1:10">
      <c r="A695" s="2" t="s">
        <v>13</v>
      </c>
      <c r="B695" s="2" t="s">
        <v>380</v>
      </c>
      <c r="C695" s="2" t="s">
        <v>361</v>
      </c>
      <c r="D695" s="2" t="s">
        <v>1069</v>
      </c>
      <c r="E695" s="2">
        <v>100</v>
      </c>
      <c r="F695" s="2" t="s">
        <v>928</v>
      </c>
      <c r="G695" s="2" t="s">
        <v>28</v>
      </c>
      <c r="H695" s="2" t="s">
        <v>37</v>
      </c>
      <c r="I695" s="2" t="s">
        <v>38</v>
      </c>
      <c r="J695" s="2">
        <v>0</v>
      </c>
    </row>
    <row r="696" spans="1:10">
      <c r="A696" s="2" t="s">
        <v>12</v>
      </c>
      <c r="B696" s="2" t="s">
        <v>378</v>
      </c>
      <c r="C696" s="2" t="s">
        <v>361</v>
      </c>
      <c r="D696" s="2" t="s">
        <v>1069</v>
      </c>
      <c r="E696" s="2">
        <v>100</v>
      </c>
      <c r="F696" s="2" t="s">
        <v>928</v>
      </c>
      <c r="G696" s="2" t="s">
        <v>28</v>
      </c>
      <c r="H696" s="2" t="s">
        <v>37</v>
      </c>
      <c r="I696" s="2" t="s">
        <v>38</v>
      </c>
      <c r="J696" s="2">
        <v>0</v>
      </c>
    </row>
    <row r="697" spans="1:10">
      <c r="A697" s="2" t="s">
        <v>11</v>
      </c>
      <c r="B697" s="2" t="s">
        <v>377</v>
      </c>
      <c r="C697" s="2" t="s">
        <v>361</v>
      </c>
      <c r="D697" s="2" t="s">
        <v>1069</v>
      </c>
      <c r="E697" s="2">
        <v>100</v>
      </c>
      <c r="F697" s="2" t="s">
        <v>928</v>
      </c>
      <c r="G697" s="2" t="s">
        <v>28</v>
      </c>
      <c r="H697" s="2" t="s">
        <v>37</v>
      </c>
      <c r="I697" s="2" t="s">
        <v>38</v>
      </c>
      <c r="J697" s="2">
        <v>0</v>
      </c>
    </row>
    <row r="698" spans="1:10">
      <c r="A698" s="2" t="s">
        <v>10</v>
      </c>
      <c r="B698" s="2" t="s">
        <v>385</v>
      </c>
      <c r="C698" s="2" t="s">
        <v>361</v>
      </c>
      <c r="D698" s="2" t="s">
        <v>1069</v>
      </c>
      <c r="E698" s="2">
        <v>100</v>
      </c>
      <c r="F698" s="2" t="s">
        <v>928</v>
      </c>
      <c r="G698" s="2" t="s">
        <v>28</v>
      </c>
      <c r="H698" s="2" t="s">
        <v>37</v>
      </c>
      <c r="I698" s="2" t="s">
        <v>38</v>
      </c>
      <c r="J698" s="2">
        <v>0</v>
      </c>
    </row>
    <row r="699" spans="1:10">
      <c r="A699" s="2" t="s">
        <v>9</v>
      </c>
      <c r="B699" s="2" t="s">
        <v>371</v>
      </c>
      <c r="C699" s="2" t="s">
        <v>361</v>
      </c>
      <c r="D699" s="2" t="s">
        <v>1069</v>
      </c>
      <c r="E699" s="2">
        <v>100</v>
      </c>
      <c r="F699" s="2" t="s">
        <v>928</v>
      </c>
      <c r="G699" s="2" t="s">
        <v>28</v>
      </c>
      <c r="H699" s="2" t="s">
        <v>37</v>
      </c>
      <c r="I699" s="2" t="s">
        <v>38</v>
      </c>
      <c r="J699" s="2">
        <v>0</v>
      </c>
    </row>
    <row r="700" spans="1:10">
      <c r="A700" s="2" t="s">
        <v>8</v>
      </c>
      <c r="B700" s="2" t="s">
        <v>376</v>
      </c>
      <c r="C700" s="2" t="s">
        <v>361</v>
      </c>
      <c r="D700" s="2" t="s">
        <v>1069</v>
      </c>
      <c r="E700" s="2">
        <v>100</v>
      </c>
      <c r="F700" s="2" t="s">
        <v>928</v>
      </c>
      <c r="G700" s="2" t="s">
        <v>28</v>
      </c>
      <c r="H700" s="2" t="s">
        <v>37</v>
      </c>
      <c r="I700" s="2" t="s">
        <v>38</v>
      </c>
      <c r="J700" s="2">
        <v>0</v>
      </c>
    </row>
    <row r="701" spans="1:10">
      <c r="A701" s="2" t="s">
        <v>7</v>
      </c>
      <c r="B701" s="2" t="s">
        <v>364</v>
      </c>
      <c r="C701" s="2" t="s">
        <v>361</v>
      </c>
      <c r="D701" s="2" t="s">
        <v>1069</v>
      </c>
      <c r="E701" s="2">
        <v>100</v>
      </c>
      <c r="F701" s="2" t="s">
        <v>928</v>
      </c>
      <c r="G701" s="2" t="s">
        <v>28</v>
      </c>
      <c r="H701" s="2" t="s">
        <v>37</v>
      </c>
      <c r="I701" s="2" t="s">
        <v>38</v>
      </c>
      <c r="J701" s="2">
        <v>0</v>
      </c>
    </row>
    <row r="702" spans="1:10">
      <c r="A702" s="2" t="s">
        <v>6</v>
      </c>
      <c r="B702" s="2" t="s">
        <v>387</v>
      </c>
      <c r="C702" s="2" t="s">
        <v>361</v>
      </c>
      <c r="D702" s="2" t="s">
        <v>1069</v>
      </c>
      <c r="E702" s="2">
        <v>100</v>
      </c>
      <c r="F702" s="2" t="s">
        <v>928</v>
      </c>
      <c r="G702" s="2" t="s">
        <v>28</v>
      </c>
      <c r="H702" s="2" t="s">
        <v>37</v>
      </c>
      <c r="I702" s="2" t="s">
        <v>38</v>
      </c>
      <c r="J702" s="2">
        <v>0</v>
      </c>
    </row>
    <row r="703" spans="1:10">
      <c r="A703" s="2" t="s">
        <v>3</v>
      </c>
      <c r="B703" s="2" t="s">
        <v>365</v>
      </c>
      <c r="C703" s="2" t="s">
        <v>361</v>
      </c>
      <c r="D703" s="2" t="s">
        <v>1069</v>
      </c>
      <c r="E703" s="2">
        <v>100</v>
      </c>
      <c r="F703" s="2" t="s">
        <v>928</v>
      </c>
      <c r="G703" s="2" t="s">
        <v>28</v>
      </c>
      <c r="H703" s="2" t="s">
        <v>37</v>
      </c>
      <c r="I703" s="2" t="s">
        <v>38</v>
      </c>
      <c r="J703" s="2">
        <v>0</v>
      </c>
    </row>
    <row r="704" spans="1:10">
      <c r="A704" s="2" t="s">
        <v>2</v>
      </c>
      <c r="B704" s="2" t="s">
        <v>374</v>
      </c>
      <c r="C704" s="2" t="s">
        <v>361</v>
      </c>
      <c r="D704" s="2" t="s">
        <v>1069</v>
      </c>
      <c r="E704" s="2">
        <v>100</v>
      </c>
      <c r="F704" s="2" t="s">
        <v>928</v>
      </c>
      <c r="G704" s="2" t="s">
        <v>28</v>
      </c>
      <c r="H704" s="2" t="s">
        <v>37</v>
      </c>
      <c r="I704" s="2" t="s">
        <v>38</v>
      </c>
      <c r="J704" s="2">
        <v>0</v>
      </c>
    </row>
    <row r="705" spans="1:10">
      <c r="A705" s="2" t="s">
        <v>1</v>
      </c>
      <c r="B705" s="2" t="s">
        <v>366</v>
      </c>
      <c r="C705" s="2" t="s">
        <v>361</v>
      </c>
      <c r="D705" s="2" t="s">
        <v>1069</v>
      </c>
      <c r="E705" s="2">
        <v>100</v>
      </c>
      <c r="F705" s="2" t="s">
        <v>928</v>
      </c>
      <c r="G705" s="2" t="s">
        <v>28</v>
      </c>
      <c r="H705" s="2" t="s">
        <v>37</v>
      </c>
      <c r="I705" s="2" t="s">
        <v>38</v>
      </c>
      <c r="J705" s="2">
        <v>0</v>
      </c>
    </row>
    <row r="706" spans="1:10">
      <c r="A706" s="2" t="s">
        <v>26</v>
      </c>
      <c r="B706" s="2" t="s">
        <v>370</v>
      </c>
      <c r="C706" s="2" t="s">
        <v>361</v>
      </c>
      <c r="D706" s="2" t="s">
        <v>1069</v>
      </c>
      <c r="E706" s="2">
        <v>100</v>
      </c>
      <c r="F706" s="2" t="s">
        <v>928</v>
      </c>
      <c r="G706" s="2" t="s">
        <v>720</v>
      </c>
      <c r="H706" s="2" t="s">
        <v>37</v>
      </c>
      <c r="I706" s="2" t="s">
        <v>38</v>
      </c>
      <c r="J706" s="2">
        <v>0</v>
      </c>
    </row>
    <row r="707" spans="1:10">
      <c r="A707" s="2" t="s">
        <v>25</v>
      </c>
      <c r="B707" s="2" t="s">
        <v>386</v>
      </c>
      <c r="C707" s="2" t="s">
        <v>361</v>
      </c>
      <c r="D707" s="2" t="s">
        <v>1069</v>
      </c>
      <c r="E707" s="2">
        <v>100</v>
      </c>
      <c r="F707" s="2" t="s">
        <v>928</v>
      </c>
      <c r="G707" s="2" t="s">
        <v>720</v>
      </c>
      <c r="H707" s="2" t="s">
        <v>37</v>
      </c>
      <c r="I707" s="2" t="s">
        <v>38</v>
      </c>
      <c r="J707" s="2">
        <v>0</v>
      </c>
    </row>
    <row r="708" spans="1:10">
      <c r="A708" s="2" t="s">
        <v>24</v>
      </c>
      <c r="B708" s="2" t="s">
        <v>381</v>
      </c>
      <c r="C708" s="2" t="s">
        <v>361</v>
      </c>
      <c r="D708" s="2" t="s">
        <v>1069</v>
      </c>
      <c r="E708" s="2">
        <v>100</v>
      </c>
      <c r="F708" s="2" t="s">
        <v>928</v>
      </c>
      <c r="G708" s="2" t="s">
        <v>720</v>
      </c>
      <c r="H708" s="2" t="s">
        <v>37</v>
      </c>
      <c r="I708" s="2" t="s">
        <v>38</v>
      </c>
      <c r="J708" s="2">
        <v>0</v>
      </c>
    </row>
    <row r="709" spans="1:10">
      <c r="A709" s="2" t="s">
        <v>23</v>
      </c>
      <c r="B709" s="2" t="s">
        <v>388</v>
      </c>
      <c r="C709" s="2" t="s">
        <v>361</v>
      </c>
      <c r="D709" s="2" t="s">
        <v>1069</v>
      </c>
      <c r="E709" s="2">
        <v>100</v>
      </c>
      <c r="F709" s="2" t="s">
        <v>928</v>
      </c>
      <c r="G709" s="2" t="s">
        <v>720</v>
      </c>
      <c r="H709" s="2" t="s">
        <v>37</v>
      </c>
      <c r="I709" s="2" t="s">
        <v>38</v>
      </c>
      <c r="J709" s="2">
        <v>0</v>
      </c>
    </row>
    <row r="710" spans="1:10">
      <c r="A710" s="2" t="s">
        <v>21</v>
      </c>
      <c r="B710" s="2" t="s">
        <v>373</v>
      </c>
      <c r="C710" s="2" t="s">
        <v>361</v>
      </c>
      <c r="D710" s="2" t="s">
        <v>1069</v>
      </c>
      <c r="E710" s="2">
        <v>100</v>
      </c>
      <c r="F710" s="2" t="s">
        <v>928</v>
      </c>
      <c r="G710" s="2" t="s">
        <v>720</v>
      </c>
      <c r="H710" s="2" t="s">
        <v>37</v>
      </c>
      <c r="I710" s="2" t="s">
        <v>38</v>
      </c>
      <c r="J710" s="2">
        <v>0</v>
      </c>
    </row>
    <row r="711" spans="1:10">
      <c r="A711" s="2" t="s">
        <v>20</v>
      </c>
      <c r="B711" s="2" t="s">
        <v>379</v>
      </c>
      <c r="C711" s="2" t="s">
        <v>361</v>
      </c>
      <c r="D711" s="2" t="s">
        <v>1069</v>
      </c>
      <c r="E711" s="2">
        <v>100</v>
      </c>
      <c r="F711" s="2" t="s">
        <v>928</v>
      </c>
      <c r="G711" s="2" t="s">
        <v>720</v>
      </c>
      <c r="H711" s="2" t="s">
        <v>37</v>
      </c>
      <c r="I711" s="2" t="s">
        <v>38</v>
      </c>
      <c r="J711" s="2">
        <v>0</v>
      </c>
    </row>
    <row r="712" spans="1:10">
      <c r="A712" s="2" t="s">
        <v>19</v>
      </c>
      <c r="B712" s="2" t="s">
        <v>375</v>
      </c>
      <c r="C712" s="2" t="s">
        <v>361</v>
      </c>
      <c r="D712" s="2" t="s">
        <v>1069</v>
      </c>
      <c r="E712" s="2">
        <v>100</v>
      </c>
      <c r="F712" s="2" t="s">
        <v>928</v>
      </c>
      <c r="G712" s="2" t="s">
        <v>720</v>
      </c>
      <c r="H712" s="2" t="s">
        <v>37</v>
      </c>
      <c r="I712" s="2" t="s">
        <v>38</v>
      </c>
      <c r="J712" s="2">
        <v>0</v>
      </c>
    </row>
    <row r="713" spans="1:10">
      <c r="A713" s="2" t="s">
        <v>18</v>
      </c>
      <c r="B713" s="2" t="s">
        <v>369</v>
      </c>
      <c r="C713" s="2" t="s">
        <v>361</v>
      </c>
      <c r="D713" s="2" t="s">
        <v>1069</v>
      </c>
      <c r="E713" s="2">
        <v>100</v>
      </c>
      <c r="F713" s="2" t="s">
        <v>928</v>
      </c>
      <c r="G713" s="2" t="s">
        <v>720</v>
      </c>
      <c r="H713" s="2" t="s">
        <v>37</v>
      </c>
      <c r="I713" s="2" t="s">
        <v>38</v>
      </c>
      <c r="J713" s="2">
        <v>0</v>
      </c>
    </row>
    <row r="714" spans="1:10">
      <c r="A714" s="2" t="s">
        <v>17</v>
      </c>
      <c r="B714" s="2" t="s">
        <v>372</v>
      </c>
      <c r="C714" s="2" t="s">
        <v>361</v>
      </c>
      <c r="D714" s="2" t="s">
        <v>1069</v>
      </c>
      <c r="E714" s="2">
        <v>100</v>
      </c>
      <c r="F714" s="2" t="s">
        <v>928</v>
      </c>
      <c r="G714" s="2" t="s">
        <v>720</v>
      </c>
      <c r="H714" s="2" t="s">
        <v>37</v>
      </c>
      <c r="I714" s="2" t="s">
        <v>38</v>
      </c>
      <c r="J714" s="2">
        <v>0</v>
      </c>
    </row>
    <row r="715" spans="1:10">
      <c r="A715" s="2" t="s">
        <v>16</v>
      </c>
      <c r="B715" s="2" t="s">
        <v>384</v>
      </c>
      <c r="C715" s="2" t="s">
        <v>361</v>
      </c>
      <c r="D715" s="2" t="s">
        <v>1069</v>
      </c>
      <c r="E715" s="2">
        <v>100</v>
      </c>
      <c r="F715" s="2" t="s">
        <v>928</v>
      </c>
      <c r="G715" s="2" t="s">
        <v>720</v>
      </c>
      <c r="H715" s="2" t="s">
        <v>37</v>
      </c>
      <c r="I715" s="2" t="s">
        <v>38</v>
      </c>
      <c r="J715" s="2">
        <v>0</v>
      </c>
    </row>
    <row r="716" spans="1:10">
      <c r="A716" s="2" t="s">
        <v>14</v>
      </c>
      <c r="B716" s="2" t="s">
        <v>367</v>
      </c>
      <c r="C716" s="2" t="s">
        <v>361</v>
      </c>
      <c r="D716" s="2" t="s">
        <v>1069</v>
      </c>
      <c r="E716" s="2">
        <v>100</v>
      </c>
      <c r="F716" s="2" t="s">
        <v>928</v>
      </c>
      <c r="G716" s="2" t="s">
        <v>720</v>
      </c>
      <c r="H716" s="2" t="s">
        <v>37</v>
      </c>
      <c r="I716" s="2" t="s">
        <v>38</v>
      </c>
      <c r="J716" s="2">
        <v>0</v>
      </c>
    </row>
    <row r="717" spans="1:10">
      <c r="A717" s="2" t="s">
        <v>13</v>
      </c>
      <c r="B717" s="2" t="s">
        <v>380</v>
      </c>
      <c r="C717" s="2" t="s">
        <v>361</v>
      </c>
      <c r="D717" s="2" t="s">
        <v>1069</v>
      </c>
      <c r="E717" s="2">
        <v>100</v>
      </c>
      <c r="F717" s="2" t="s">
        <v>928</v>
      </c>
      <c r="G717" s="2" t="s">
        <v>720</v>
      </c>
      <c r="H717" s="2" t="s">
        <v>37</v>
      </c>
      <c r="I717" s="2" t="s">
        <v>38</v>
      </c>
      <c r="J717" s="2">
        <v>0</v>
      </c>
    </row>
    <row r="718" spans="1:10">
      <c r="A718" s="2" t="s">
        <v>12</v>
      </c>
      <c r="B718" s="2" t="s">
        <v>378</v>
      </c>
      <c r="C718" s="2" t="s">
        <v>361</v>
      </c>
      <c r="D718" s="2" t="s">
        <v>1069</v>
      </c>
      <c r="E718" s="2">
        <v>100</v>
      </c>
      <c r="F718" s="2" t="s">
        <v>928</v>
      </c>
      <c r="G718" s="2" t="s">
        <v>720</v>
      </c>
      <c r="H718" s="2" t="s">
        <v>37</v>
      </c>
      <c r="I718" s="2" t="s">
        <v>38</v>
      </c>
      <c r="J718" s="2">
        <v>0</v>
      </c>
    </row>
    <row r="719" spans="1:10">
      <c r="A719" s="2" t="s">
        <v>11</v>
      </c>
      <c r="B719" s="2" t="s">
        <v>377</v>
      </c>
      <c r="C719" s="2" t="s">
        <v>361</v>
      </c>
      <c r="D719" s="2" t="s">
        <v>1069</v>
      </c>
      <c r="E719" s="2">
        <v>100</v>
      </c>
      <c r="F719" s="2" t="s">
        <v>928</v>
      </c>
      <c r="G719" s="2" t="s">
        <v>720</v>
      </c>
      <c r="H719" s="2" t="s">
        <v>37</v>
      </c>
      <c r="I719" s="2" t="s">
        <v>38</v>
      </c>
      <c r="J719" s="2">
        <v>0</v>
      </c>
    </row>
    <row r="720" spans="1:10">
      <c r="A720" s="2" t="s">
        <v>10</v>
      </c>
      <c r="B720" s="2" t="s">
        <v>385</v>
      </c>
      <c r="C720" s="2" t="s">
        <v>361</v>
      </c>
      <c r="D720" s="2" t="s">
        <v>1069</v>
      </c>
      <c r="E720" s="2">
        <v>100</v>
      </c>
      <c r="F720" s="2" t="s">
        <v>928</v>
      </c>
      <c r="G720" s="2" t="s">
        <v>720</v>
      </c>
      <c r="H720" s="2" t="s">
        <v>37</v>
      </c>
      <c r="I720" s="2" t="s">
        <v>38</v>
      </c>
      <c r="J720" s="2">
        <v>0</v>
      </c>
    </row>
    <row r="721" spans="1:10">
      <c r="A721" s="2" t="s">
        <v>9</v>
      </c>
      <c r="B721" s="2" t="s">
        <v>371</v>
      </c>
      <c r="C721" s="2" t="s">
        <v>361</v>
      </c>
      <c r="D721" s="2" t="s">
        <v>1069</v>
      </c>
      <c r="E721" s="2">
        <v>100</v>
      </c>
      <c r="F721" s="2" t="s">
        <v>928</v>
      </c>
      <c r="G721" s="2" t="s">
        <v>720</v>
      </c>
      <c r="H721" s="2" t="s">
        <v>37</v>
      </c>
      <c r="I721" s="2" t="s">
        <v>38</v>
      </c>
      <c r="J721" s="2">
        <v>0</v>
      </c>
    </row>
    <row r="722" spans="1:10">
      <c r="A722" s="2" t="s">
        <v>8</v>
      </c>
      <c r="B722" s="2" t="s">
        <v>376</v>
      </c>
      <c r="C722" s="2" t="s">
        <v>361</v>
      </c>
      <c r="D722" s="2" t="s">
        <v>1069</v>
      </c>
      <c r="E722" s="2">
        <v>100</v>
      </c>
      <c r="F722" s="2" t="s">
        <v>928</v>
      </c>
      <c r="G722" s="2" t="s">
        <v>720</v>
      </c>
      <c r="H722" s="2" t="s">
        <v>37</v>
      </c>
      <c r="I722" s="2" t="s">
        <v>38</v>
      </c>
      <c r="J722" s="2">
        <v>0</v>
      </c>
    </row>
    <row r="723" spans="1:10">
      <c r="A723" s="2" t="s">
        <v>7</v>
      </c>
      <c r="B723" s="2" t="s">
        <v>364</v>
      </c>
      <c r="C723" s="2" t="s">
        <v>361</v>
      </c>
      <c r="D723" s="2" t="s">
        <v>1069</v>
      </c>
      <c r="E723" s="2">
        <v>100</v>
      </c>
      <c r="F723" s="2" t="s">
        <v>928</v>
      </c>
      <c r="G723" s="2" t="s">
        <v>720</v>
      </c>
      <c r="H723" s="2" t="s">
        <v>37</v>
      </c>
      <c r="I723" s="2" t="s">
        <v>38</v>
      </c>
      <c r="J723" s="2">
        <v>0</v>
      </c>
    </row>
    <row r="724" spans="1:10">
      <c r="A724" s="2" t="s">
        <v>6</v>
      </c>
      <c r="B724" s="2" t="s">
        <v>387</v>
      </c>
      <c r="C724" s="2" t="s">
        <v>361</v>
      </c>
      <c r="D724" s="2" t="s">
        <v>1069</v>
      </c>
      <c r="E724" s="2">
        <v>100</v>
      </c>
      <c r="F724" s="2" t="s">
        <v>928</v>
      </c>
      <c r="G724" s="2" t="s">
        <v>720</v>
      </c>
      <c r="H724" s="2" t="s">
        <v>37</v>
      </c>
      <c r="I724" s="2" t="s">
        <v>38</v>
      </c>
      <c r="J724" s="2">
        <v>0</v>
      </c>
    </row>
    <row r="725" spans="1:10">
      <c r="A725" s="2" t="s">
        <v>3</v>
      </c>
      <c r="B725" s="2" t="s">
        <v>365</v>
      </c>
      <c r="C725" s="2" t="s">
        <v>361</v>
      </c>
      <c r="D725" s="2" t="s">
        <v>1069</v>
      </c>
      <c r="E725" s="2">
        <v>100</v>
      </c>
      <c r="F725" s="2" t="s">
        <v>928</v>
      </c>
      <c r="G725" s="2" t="s">
        <v>720</v>
      </c>
      <c r="H725" s="2" t="s">
        <v>37</v>
      </c>
      <c r="I725" s="2" t="s">
        <v>38</v>
      </c>
      <c r="J725" s="2">
        <v>0</v>
      </c>
    </row>
    <row r="726" spans="1:10">
      <c r="A726" s="2" t="s">
        <v>2</v>
      </c>
      <c r="B726" s="2" t="s">
        <v>374</v>
      </c>
      <c r="C726" s="2" t="s">
        <v>361</v>
      </c>
      <c r="D726" s="2" t="s">
        <v>1069</v>
      </c>
      <c r="E726" s="2">
        <v>100</v>
      </c>
      <c r="F726" s="2" t="s">
        <v>928</v>
      </c>
      <c r="G726" s="2" t="s">
        <v>720</v>
      </c>
      <c r="H726" s="2" t="s">
        <v>37</v>
      </c>
      <c r="I726" s="2" t="s">
        <v>38</v>
      </c>
      <c r="J726" s="2">
        <v>0</v>
      </c>
    </row>
    <row r="727" spans="1:10">
      <c r="A727" s="2" t="s">
        <v>1</v>
      </c>
      <c r="B727" s="2" t="s">
        <v>366</v>
      </c>
      <c r="C727" s="2" t="s">
        <v>361</v>
      </c>
      <c r="D727" s="2" t="s">
        <v>1069</v>
      </c>
      <c r="E727" s="2">
        <v>100</v>
      </c>
      <c r="F727" s="2" t="s">
        <v>928</v>
      </c>
      <c r="G727" s="2" t="s">
        <v>720</v>
      </c>
      <c r="H727" s="2" t="s">
        <v>37</v>
      </c>
      <c r="I727" s="2" t="s">
        <v>38</v>
      </c>
      <c r="J727" s="2">
        <v>0</v>
      </c>
    </row>
    <row r="728" spans="1:10">
      <c r="A728" s="2" t="s">
        <v>26</v>
      </c>
      <c r="B728" s="2" t="s">
        <v>370</v>
      </c>
      <c r="C728" s="2" t="s">
        <v>361</v>
      </c>
      <c r="D728" s="2" t="s">
        <v>1069</v>
      </c>
      <c r="E728" s="2">
        <v>100</v>
      </c>
      <c r="F728" s="2" t="s">
        <v>928</v>
      </c>
      <c r="G728" s="2" t="s">
        <v>29</v>
      </c>
      <c r="H728" s="2" t="s">
        <v>34</v>
      </c>
      <c r="I728" s="2" t="s">
        <v>31</v>
      </c>
      <c r="J728" s="2">
        <v>0</v>
      </c>
    </row>
    <row r="729" spans="1:10">
      <c r="A729" s="2" t="s">
        <v>25</v>
      </c>
      <c r="B729" s="2" t="s">
        <v>386</v>
      </c>
      <c r="C729" s="2" t="s">
        <v>361</v>
      </c>
      <c r="D729" s="2" t="s">
        <v>1069</v>
      </c>
      <c r="E729" s="2">
        <v>100</v>
      </c>
      <c r="F729" s="2" t="s">
        <v>928</v>
      </c>
      <c r="G729" s="2" t="s">
        <v>29</v>
      </c>
      <c r="H729" s="2" t="s">
        <v>34</v>
      </c>
      <c r="I729" s="2" t="s">
        <v>31</v>
      </c>
      <c r="J729" s="2">
        <v>0</v>
      </c>
    </row>
    <row r="730" spans="1:10">
      <c r="A730" s="2" t="s">
        <v>24</v>
      </c>
      <c r="B730" s="2" t="s">
        <v>381</v>
      </c>
      <c r="C730" s="2" t="s">
        <v>361</v>
      </c>
      <c r="D730" s="2" t="s">
        <v>1069</v>
      </c>
      <c r="E730" s="2">
        <v>100</v>
      </c>
      <c r="F730" s="2" t="s">
        <v>928</v>
      </c>
      <c r="G730" s="2" t="s">
        <v>29</v>
      </c>
      <c r="H730" s="2" t="s">
        <v>34</v>
      </c>
      <c r="I730" s="2" t="s">
        <v>31</v>
      </c>
      <c r="J730" s="2">
        <v>0</v>
      </c>
    </row>
    <row r="731" spans="1:10">
      <c r="A731" s="2" t="s">
        <v>23</v>
      </c>
      <c r="B731" s="2" t="s">
        <v>388</v>
      </c>
      <c r="C731" s="2" t="s">
        <v>361</v>
      </c>
      <c r="D731" s="2" t="s">
        <v>1069</v>
      </c>
      <c r="E731" s="2">
        <v>100</v>
      </c>
      <c r="F731" s="2" t="s">
        <v>928</v>
      </c>
      <c r="G731" s="2" t="s">
        <v>29</v>
      </c>
      <c r="H731" s="2" t="s">
        <v>34</v>
      </c>
      <c r="I731" s="2" t="s">
        <v>31</v>
      </c>
      <c r="J731" s="2">
        <v>0</v>
      </c>
    </row>
    <row r="732" spans="1:10">
      <c r="A732" s="2" t="s">
        <v>21</v>
      </c>
      <c r="B732" s="2" t="s">
        <v>373</v>
      </c>
      <c r="C732" s="2" t="s">
        <v>361</v>
      </c>
      <c r="D732" s="2" t="s">
        <v>1069</v>
      </c>
      <c r="E732" s="2">
        <v>100</v>
      </c>
      <c r="F732" s="2" t="s">
        <v>928</v>
      </c>
      <c r="G732" s="2" t="s">
        <v>29</v>
      </c>
      <c r="H732" s="2" t="s">
        <v>34</v>
      </c>
      <c r="I732" s="2" t="s">
        <v>31</v>
      </c>
      <c r="J732" s="2">
        <v>0</v>
      </c>
    </row>
    <row r="733" spans="1:10">
      <c r="A733" s="2" t="s">
        <v>20</v>
      </c>
      <c r="B733" s="2" t="s">
        <v>379</v>
      </c>
      <c r="C733" s="2" t="s">
        <v>361</v>
      </c>
      <c r="D733" s="2" t="s">
        <v>1069</v>
      </c>
      <c r="E733" s="2">
        <v>100</v>
      </c>
      <c r="F733" s="2" t="s">
        <v>928</v>
      </c>
      <c r="G733" s="2" t="s">
        <v>29</v>
      </c>
      <c r="H733" s="2" t="s">
        <v>34</v>
      </c>
      <c r="I733" s="2" t="s">
        <v>31</v>
      </c>
      <c r="J733" s="2">
        <v>0</v>
      </c>
    </row>
    <row r="734" spans="1:10">
      <c r="A734" s="2" t="s">
        <v>19</v>
      </c>
      <c r="B734" s="2" t="s">
        <v>375</v>
      </c>
      <c r="C734" s="2" t="s">
        <v>361</v>
      </c>
      <c r="D734" s="2" t="s">
        <v>1069</v>
      </c>
      <c r="E734" s="2">
        <v>100</v>
      </c>
      <c r="F734" s="2" t="s">
        <v>928</v>
      </c>
      <c r="G734" s="2" t="s">
        <v>29</v>
      </c>
      <c r="H734" s="2" t="s">
        <v>34</v>
      </c>
      <c r="I734" s="2" t="s">
        <v>31</v>
      </c>
      <c r="J734" s="2">
        <v>0</v>
      </c>
    </row>
    <row r="735" spans="1:10">
      <c r="A735" s="2" t="s">
        <v>18</v>
      </c>
      <c r="B735" s="2" t="s">
        <v>369</v>
      </c>
      <c r="C735" s="2" t="s">
        <v>361</v>
      </c>
      <c r="D735" s="2" t="s">
        <v>1069</v>
      </c>
      <c r="E735" s="2">
        <v>100</v>
      </c>
      <c r="F735" s="2" t="s">
        <v>928</v>
      </c>
      <c r="G735" s="2" t="s">
        <v>29</v>
      </c>
      <c r="H735" s="2" t="s">
        <v>34</v>
      </c>
      <c r="I735" s="2" t="s">
        <v>31</v>
      </c>
      <c r="J735" s="2">
        <v>0</v>
      </c>
    </row>
    <row r="736" spans="1:10">
      <c r="A736" s="2" t="s">
        <v>17</v>
      </c>
      <c r="B736" s="2" t="s">
        <v>372</v>
      </c>
      <c r="C736" s="2" t="s">
        <v>361</v>
      </c>
      <c r="D736" s="2" t="s">
        <v>1069</v>
      </c>
      <c r="E736" s="2">
        <v>100</v>
      </c>
      <c r="F736" s="2" t="s">
        <v>928</v>
      </c>
      <c r="G736" s="2" t="s">
        <v>29</v>
      </c>
      <c r="H736" s="2" t="s">
        <v>34</v>
      </c>
      <c r="I736" s="2" t="s">
        <v>31</v>
      </c>
      <c r="J736" s="2">
        <v>0</v>
      </c>
    </row>
    <row r="737" spans="1:10">
      <c r="A737" s="2" t="s">
        <v>16</v>
      </c>
      <c r="B737" s="2" t="s">
        <v>384</v>
      </c>
      <c r="C737" s="2" t="s">
        <v>361</v>
      </c>
      <c r="D737" s="2" t="s">
        <v>1069</v>
      </c>
      <c r="E737" s="2">
        <v>100</v>
      </c>
      <c r="F737" s="2" t="s">
        <v>928</v>
      </c>
      <c r="G737" s="2" t="s">
        <v>29</v>
      </c>
      <c r="H737" s="2" t="s">
        <v>34</v>
      </c>
      <c r="I737" s="2" t="s">
        <v>31</v>
      </c>
      <c r="J737" s="2">
        <v>0</v>
      </c>
    </row>
    <row r="738" spans="1:10">
      <c r="A738" s="2" t="s">
        <v>14</v>
      </c>
      <c r="B738" s="2" t="s">
        <v>367</v>
      </c>
      <c r="C738" s="2" t="s">
        <v>361</v>
      </c>
      <c r="D738" s="2" t="s">
        <v>1069</v>
      </c>
      <c r="E738" s="2">
        <v>100</v>
      </c>
      <c r="F738" s="2" t="s">
        <v>928</v>
      </c>
      <c r="G738" s="2" t="s">
        <v>29</v>
      </c>
      <c r="H738" s="2" t="s">
        <v>34</v>
      </c>
      <c r="I738" s="2" t="s">
        <v>31</v>
      </c>
      <c r="J738" s="2">
        <v>0</v>
      </c>
    </row>
    <row r="739" spans="1:10">
      <c r="A739" s="2" t="s">
        <v>13</v>
      </c>
      <c r="B739" s="2" t="s">
        <v>380</v>
      </c>
      <c r="C739" s="2" t="s">
        <v>361</v>
      </c>
      <c r="D739" s="2" t="s">
        <v>1069</v>
      </c>
      <c r="E739" s="2">
        <v>100</v>
      </c>
      <c r="F739" s="2" t="s">
        <v>928</v>
      </c>
      <c r="G739" s="2" t="s">
        <v>29</v>
      </c>
      <c r="H739" s="2" t="s">
        <v>34</v>
      </c>
      <c r="I739" s="2" t="s">
        <v>31</v>
      </c>
      <c r="J739" s="2">
        <v>0</v>
      </c>
    </row>
    <row r="740" spans="1:10">
      <c r="A740" s="2" t="s">
        <v>12</v>
      </c>
      <c r="B740" s="2" t="s">
        <v>378</v>
      </c>
      <c r="C740" s="2" t="s">
        <v>361</v>
      </c>
      <c r="D740" s="2" t="s">
        <v>1069</v>
      </c>
      <c r="E740" s="2">
        <v>100</v>
      </c>
      <c r="F740" s="2" t="s">
        <v>928</v>
      </c>
      <c r="G740" s="2" t="s">
        <v>29</v>
      </c>
      <c r="H740" s="2" t="s">
        <v>34</v>
      </c>
      <c r="I740" s="2" t="s">
        <v>31</v>
      </c>
      <c r="J740" s="2">
        <v>0</v>
      </c>
    </row>
    <row r="741" spans="1:10">
      <c r="A741" s="2" t="s">
        <v>11</v>
      </c>
      <c r="B741" s="2" t="s">
        <v>377</v>
      </c>
      <c r="C741" s="2" t="s">
        <v>361</v>
      </c>
      <c r="D741" s="2" t="s">
        <v>1069</v>
      </c>
      <c r="E741" s="2">
        <v>100</v>
      </c>
      <c r="F741" s="2" t="s">
        <v>928</v>
      </c>
      <c r="G741" s="2" t="s">
        <v>29</v>
      </c>
      <c r="H741" s="2" t="s">
        <v>34</v>
      </c>
      <c r="I741" s="2" t="s">
        <v>31</v>
      </c>
      <c r="J741" s="2">
        <v>0</v>
      </c>
    </row>
    <row r="742" spans="1:10">
      <c r="A742" s="2" t="s">
        <v>10</v>
      </c>
      <c r="B742" s="2" t="s">
        <v>385</v>
      </c>
      <c r="C742" s="2" t="s">
        <v>361</v>
      </c>
      <c r="D742" s="2" t="s">
        <v>1069</v>
      </c>
      <c r="E742" s="2">
        <v>100</v>
      </c>
      <c r="F742" s="2" t="s">
        <v>928</v>
      </c>
      <c r="G742" s="2" t="s">
        <v>29</v>
      </c>
      <c r="H742" s="2" t="s">
        <v>34</v>
      </c>
      <c r="I742" s="2" t="s">
        <v>31</v>
      </c>
      <c r="J742" s="2">
        <v>0</v>
      </c>
    </row>
    <row r="743" spans="1:10">
      <c r="A743" s="2" t="s">
        <v>9</v>
      </c>
      <c r="B743" s="2" t="s">
        <v>371</v>
      </c>
      <c r="C743" s="2" t="s">
        <v>361</v>
      </c>
      <c r="D743" s="2" t="s">
        <v>1069</v>
      </c>
      <c r="E743" s="2">
        <v>100</v>
      </c>
      <c r="F743" s="2" t="s">
        <v>928</v>
      </c>
      <c r="G743" s="2" t="s">
        <v>29</v>
      </c>
      <c r="H743" s="2" t="s">
        <v>34</v>
      </c>
      <c r="I743" s="2" t="s">
        <v>31</v>
      </c>
      <c r="J743" s="2">
        <v>0</v>
      </c>
    </row>
    <row r="744" spans="1:10">
      <c r="A744" s="2" t="s">
        <v>8</v>
      </c>
      <c r="B744" s="2" t="s">
        <v>376</v>
      </c>
      <c r="C744" s="2" t="s">
        <v>361</v>
      </c>
      <c r="D744" s="2" t="s">
        <v>1069</v>
      </c>
      <c r="E744" s="2">
        <v>100</v>
      </c>
      <c r="F744" s="2" t="s">
        <v>928</v>
      </c>
      <c r="G744" s="2" t="s">
        <v>29</v>
      </c>
      <c r="H744" s="2" t="s">
        <v>34</v>
      </c>
      <c r="I744" s="2" t="s">
        <v>31</v>
      </c>
      <c r="J744" s="2">
        <v>0</v>
      </c>
    </row>
    <row r="745" spans="1:10">
      <c r="A745" s="2" t="s">
        <v>7</v>
      </c>
      <c r="B745" s="2" t="s">
        <v>364</v>
      </c>
      <c r="C745" s="2" t="s">
        <v>361</v>
      </c>
      <c r="D745" s="2" t="s">
        <v>1069</v>
      </c>
      <c r="E745" s="2">
        <v>100</v>
      </c>
      <c r="F745" s="2" t="s">
        <v>928</v>
      </c>
      <c r="G745" s="2" t="s">
        <v>29</v>
      </c>
      <c r="H745" s="2" t="s">
        <v>34</v>
      </c>
      <c r="I745" s="2" t="s">
        <v>31</v>
      </c>
      <c r="J745" s="2">
        <v>0</v>
      </c>
    </row>
    <row r="746" spans="1:10">
      <c r="A746" s="2" t="s">
        <v>6</v>
      </c>
      <c r="B746" s="2" t="s">
        <v>387</v>
      </c>
      <c r="C746" s="2" t="s">
        <v>361</v>
      </c>
      <c r="D746" s="2" t="s">
        <v>1069</v>
      </c>
      <c r="E746" s="2">
        <v>100</v>
      </c>
      <c r="F746" s="2" t="s">
        <v>928</v>
      </c>
      <c r="G746" s="2" t="s">
        <v>29</v>
      </c>
      <c r="H746" s="2" t="s">
        <v>34</v>
      </c>
      <c r="I746" s="2" t="s">
        <v>31</v>
      </c>
      <c r="J746" s="2">
        <v>0</v>
      </c>
    </row>
    <row r="747" spans="1:10">
      <c r="A747" s="2" t="s">
        <v>3</v>
      </c>
      <c r="B747" s="2" t="s">
        <v>365</v>
      </c>
      <c r="C747" s="2" t="s">
        <v>361</v>
      </c>
      <c r="D747" s="2" t="s">
        <v>1069</v>
      </c>
      <c r="E747" s="2">
        <v>100</v>
      </c>
      <c r="F747" s="2" t="s">
        <v>928</v>
      </c>
      <c r="G747" s="2" t="s">
        <v>29</v>
      </c>
      <c r="H747" s="2" t="s">
        <v>34</v>
      </c>
      <c r="I747" s="2" t="s">
        <v>31</v>
      </c>
      <c r="J747" s="2">
        <v>0</v>
      </c>
    </row>
    <row r="748" spans="1:10">
      <c r="A748" s="2" t="s">
        <v>2</v>
      </c>
      <c r="B748" s="2" t="s">
        <v>374</v>
      </c>
      <c r="C748" s="2" t="s">
        <v>361</v>
      </c>
      <c r="D748" s="2" t="s">
        <v>1069</v>
      </c>
      <c r="E748" s="2">
        <v>100</v>
      </c>
      <c r="F748" s="2" t="s">
        <v>928</v>
      </c>
      <c r="G748" s="2" t="s">
        <v>29</v>
      </c>
      <c r="H748" s="2" t="s">
        <v>34</v>
      </c>
      <c r="I748" s="2" t="s">
        <v>31</v>
      </c>
      <c r="J748" s="2">
        <v>0</v>
      </c>
    </row>
    <row r="749" spans="1:10">
      <c r="A749" s="2" t="s">
        <v>1</v>
      </c>
      <c r="B749" s="2" t="s">
        <v>366</v>
      </c>
      <c r="C749" s="2" t="s">
        <v>361</v>
      </c>
      <c r="D749" s="2" t="s">
        <v>1069</v>
      </c>
      <c r="E749" s="2">
        <v>100</v>
      </c>
      <c r="F749" s="2" t="s">
        <v>928</v>
      </c>
      <c r="G749" s="2" t="s">
        <v>29</v>
      </c>
      <c r="H749" s="2" t="s">
        <v>34</v>
      </c>
      <c r="I749" s="2" t="s">
        <v>31</v>
      </c>
      <c r="J749" s="2">
        <v>0</v>
      </c>
    </row>
    <row r="750" spans="1:10">
      <c r="A750" s="2" t="s">
        <v>26</v>
      </c>
      <c r="B750" s="2" t="s">
        <v>370</v>
      </c>
      <c r="C750" s="2" t="s">
        <v>361</v>
      </c>
      <c r="D750" s="2" t="s">
        <v>1069</v>
      </c>
      <c r="E750" s="2">
        <v>100</v>
      </c>
      <c r="F750" s="2" t="s">
        <v>928</v>
      </c>
      <c r="G750" s="2" t="s">
        <v>28</v>
      </c>
      <c r="H750" s="2" t="s">
        <v>34</v>
      </c>
      <c r="I750" s="2" t="s">
        <v>31</v>
      </c>
      <c r="J750" s="2">
        <v>0</v>
      </c>
    </row>
    <row r="751" spans="1:10">
      <c r="A751" s="2" t="s">
        <v>25</v>
      </c>
      <c r="B751" s="2" t="s">
        <v>386</v>
      </c>
      <c r="C751" s="2" t="s">
        <v>361</v>
      </c>
      <c r="D751" s="2" t="s">
        <v>1069</v>
      </c>
      <c r="E751" s="2">
        <v>100</v>
      </c>
      <c r="F751" s="2" t="s">
        <v>928</v>
      </c>
      <c r="G751" s="2" t="s">
        <v>28</v>
      </c>
      <c r="H751" s="2" t="s">
        <v>34</v>
      </c>
      <c r="I751" s="2" t="s">
        <v>31</v>
      </c>
      <c r="J751" s="2">
        <v>0</v>
      </c>
    </row>
    <row r="752" spans="1:10">
      <c r="A752" s="2" t="s">
        <v>24</v>
      </c>
      <c r="B752" s="2" t="s">
        <v>381</v>
      </c>
      <c r="C752" s="2" t="s">
        <v>361</v>
      </c>
      <c r="D752" s="2" t="s">
        <v>1069</v>
      </c>
      <c r="E752" s="2">
        <v>100</v>
      </c>
      <c r="F752" s="2" t="s">
        <v>928</v>
      </c>
      <c r="G752" s="2" t="s">
        <v>28</v>
      </c>
      <c r="H752" s="2" t="s">
        <v>34</v>
      </c>
      <c r="I752" s="2" t="s">
        <v>31</v>
      </c>
      <c r="J752" s="2">
        <v>0</v>
      </c>
    </row>
    <row r="753" spans="1:10">
      <c r="A753" s="2" t="s">
        <v>23</v>
      </c>
      <c r="B753" s="2" t="s">
        <v>388</v>
      </c>
      <c r="C753" s="2" t="s">
        <v>361</v>
      </c>
      <c r="D753" s="2" t="s">
        <v>1069</v>
      </c>
      <c r="E753" s="2">
        <v>100</v>
      </c>
      <c r="F753" s="2" t="s">
        <v>928</v>
      </c>
      <c r="G753" s="2" t="s">
        <v>28</v>
      </c>
      <c r="H753" s="2" t="s">
        <v>34</v>
      </c>
      <c r="I753" s="2" t="s">
        <v>31</v>
      </c>
      <c r="J753" s="2">
        <v>0</v>
      </c>
    </row>
    <row r="754" spans="1:10">
      <c r="A754" s="2" t="s">
        <v>21</v>
      </c>
      <c r="B754" s="2" t="s">
        <v>373</v>
      </c>
      <c r="C754" s="2" t="s">
        <v>361</v>
      </c>
      <c r="D754" s="2" t="s">
        <v>1069</v>
      </c>
      <c r="E754" s="2">
        <v>100</v>
      </c>
      <c r="F754" s="2" t="s">
        <v>928</v>
      </c>
      <c r="G754" s="2" t="s">
        <v>28</v>
      </c>
      <c r="H754" s="2" t="s">
        <v>34</v>
      </c>
      <c r="I754" s="2" t="s">
        <v>31</v>
      </c>
      <c r="J754" s="2">
        <v>0</v>
      </c>
    </row>
    <row r="755" spans="1:10">
      <c r="A755" s="2" t="s">
        <v>20</v>
      </c>
      <c r="B755" s="2" t="s">
        <v>379</v>
      </c>
      <c r="C755" s="2" t="s">
        <v>361</v>
      </c>
      <c r="D755" s="2" t="s">
        <v>1069</v>
      </c>
      <c r="E755" s="2">
        <v>100</v>
      </c>
      <c r="F755" s="2" t="s">
        <v>928</v>
      </c>
      <c r="G755" s="2" t="s">
        <v>28</v>
      </c>
      <c r="H755" s="2" t="s">
        <v>34</v>
      </c>
      <c r="I755" s="2" t="s">
        <v>31</v>
      </c>
      <c r="J755" s="2">
        <v>0</v>
      </c>
    </row>
    <row r="756" spans="1:10">
      <c r="A756" s="2" t="s">
        <v>19</v>
      </c>
      <c r="B756" s="2" t="s">
        <v>375</v>
      </c>
      <c r="C756" s="2" t="s">
        <v>361</v>
      </c>
      <c r="D756" s="2" t="s">
        <v>1069</v>
      </c>
      <c r="E756" s="2">
        <v>100</v>
      </c>
      <c r="F756" s="2" t="s">
        <v>928</v>
      </c>
      <c r="G756" s="2" t="s">
        <v>28</v>
      </c>
      <c r="H756" s="2" t="s">
        <v>34</v>
      </c>
      <c r="I756" s="2" t="s">
        <v>31</v>
      </c>
      <c r="J756" s="2">
        <v>0</v>
      </c>
    </row>
    <row r="757" spans="1:10">
      <c r="A757" s="2" t="s">
        <v>18</v>
      </c>
      <c r="B757" s="2" t="s">
        <v>369</v>
      </c>
      <c r="C757" s="2" t="s">
        <v>361</v>
      </c>
      <c r="D757" s="2" t="s">
        <v>1069</v>
      </c>
      <c r="E757" s="2">
        <v>100</v>
      </c>
      <c r="F757" s="2" t="s">
        <v>928</v>
      </c>
      <c r="G757" s="2" t="s">
        <v>28</v>
      </c>
      <c r="H757" s="2" t="s">
        <v>34</v>
      </c>
      <c r="I757" s="2" t="s">
        <v>31</v>
      </c>
      <c r="J757" s="2">
        <v>0</v>
      </c>
    </row>
    <row r="758" spans="1:10">
      <c r="A758" s="2" t="s">
        <v>17</v>
      </c>
      <c r="B758" s="2" t="s">
        <v>372</v>
      </c>
      <c r="C758" s="2" t="s">
        <v>361</v>
      </c>
      <c r="D758" s="2" t="s">
        <v>1069</v>
      </c>
      <c r="E758" s="2">
        <v>100</v>
      </c>
      <c r="F758" s="2" t="s">
        <v>928</v>
      </c>
      <c r="G758" s="2" t="s">
        <v>28</v>
      </c>
      <c r="H758" s="2" t="s">
        <v>34</v>
      </c>
      <c r="I758" s="2" t="s">
        <v>31</v>
      </c>
      <c r="J758" s="2">
        <v>0</v>
      </c>
    </row>
    <row r="759" spans="1:10">
      <c r="A759" s="2" t="s">
        <v>16</v>
      </c>
      <c r="B759" s="2" t="s">
        <v>384</v>
      </c>
      <c r="C759" s="2" t="s">
        <v>361</v>
      </c>
      <c r="D759" s="2" t="s">
        <v>1069</v>
      </c>
      <c r="E759" s="2">
        <v>100</v>
      </c>
      <c r="F759" s="2" t="s">
        <v>928</v>
      </c>
      <c r="G759" s="2" t="s">
        <v>28</v>
      </c>
      <c r="H759" s="2" t="s">
        <v>34</v>
      </c>
      <c r="I759" s="2" t="s">
        <v>31</v>
      </c>
      <c r="J759" s="2">
        <v>0</v>
      </c>
    </row>
    <row r="760" spans="1:10">
      <c r="A760" s="2" t="s">
        <v>14</v>
      </c>
      <c r="B760" s="2" t="s">
        <v>367</v>
      </c>
      <c r="C760" s="2" t="s">
        <v>361</v>
      </c>
      <c r="D760" s="2" t="s">
        <v>1069</v>
      </c>
      <c r="E760" s="2">
        <v>100</v>
      </c>
      <c r="F760" s="2" t="s">
        <v>928</v>
      </c>
      <c r="G760" s="2" t="s">
        <v>28</v>
      </c>
      <c r="H760" s="2" t="s">
        <v>34</v>
      </c>
      <c r="I760" s="2" t="s">
        <v>31</v>
      </c>
      <c r="J760" s="2">
        <v>0</v>
      </c>
    </row>
    <row r="761" spans="1:10">
      <c r="A761" s="2" t="s">
        <v>13</v>
      </c>
      <c r="B761" s="2" t="s">
        <v>380</v>
      </c>
      <c r="C761" s="2" t="s">
        <v>361</v>
      </c>
      <c r="D761" s="2" t="s">
        <v>1069</v>
      </c>
      <c r="E761" s="2">
        <v>100</v>
      </c>
      <c r="F761" s="2" t="s">
        <v>928</v>
      </c>
      <c r="G761" s="2" t="s">
        <v>28</v>
      </c>
      <c r="H761" s="2" t="s">
        <v>34</v>
      </c>
      <c r="I761" s="2" t="s">
        <v>31</v>
      </c>
      <c r="J761" s="2">
        <v>0</v>
      </c>
    </row>
    <row r="762" spans="1:10">
      <c r="A762" s="2" t="s">
        <v>12</v>
      </c>
      <c r="B762" s="2" t="s">
        <v>378</v>
      </c>
      <c r="C762" s="2" t="s">
        <v>361</v>
      </c>
      <c r="D762" s="2" t="s">
        <v>1069</v>
      </c>
      <c r="E762" s="2">
        <v>100</v>
      </c>
      <c r="F762" s="2" t="s">
        <v>928</v>
      </c>
      <c r="G762" s="2" t="s">
        <v>28</v>
      </c>
      <c r="H762" s="2" t="s">
        <v>34</v>
      </c>
      <c r="I762" s="2" t="s">
        <v>31</v>
      </c>
      <c r="J762" s="2">
        <v>0</v>
      </c>
    </row>
    <row r="763" spans="1:10">
      <c r="A763" s="2" t="s">
        <v>11</v>
      </c>
      <c r="B763" s="2" t="s">
        <v>377</v>
      </c>
      <c r="C763" s="2" t="s">
        <v>361</v>
      </c>
      <c r="D763" s="2" t="s">
        <v>1069</v>
      </c>
      <c r="E763" s="2">
        <v>100</v>
      </c>
      <c r="F763" s="2" t="s">
        <v>928</v>
      </c>
      <c r="G763" s="2" t="s">
        <v>28</v>
      </c>
      <c r="H763" s="2" t="s">
        <v>34</v>
      </c>
      <c r="I763" s="2" t="s">
        <v>31</v>
      </c>
      <c r="J763" s="2">
        <v>0</v>
      </c>
    </row>
    <row r="764" spans="1:10">
      <c r="A764" s="2" t="s">
        <v>10</v>
      </c>
      <c r="B764" s="2" t="s">
        <v>385</v>
      </c>
      <c r="C764" s="2" t="s">
        <v>361</v>
      </c>
      <c r="D764" s="2" t="s">
        <v>1069</v>
      </c>
      <c r="E764" s="2">
        <v>100</v>
      </c>
      <c r="F764" s="2" t="s">
        <v>928</v>
      </c>
      <c r="G764" s="2" t="s">
        <v>28</v>
      </c>
      <c r="H764" s="2" t="s">
        <v>34</v>
      </c>
      <c r="I764" s="2" t="s">
        <v>31</v>
      </c>
      <c r="J764" s="2">
        <v>0</v>
      </c>
    </row>
    <row r="765" spans="1:10">
      <c r="A765" s="2" t="s">
        <v>9</v>
      </c>
      <c r="B765" s="2" t="s">
        <v>371</v>
      </c>
      <c r="C765" s="2" t="s">
        <v>361</v>
      </c>
      <c r="D765" s="2" t="s">
        <v>1069</v>
      </c>
      <c r="E765" s="2">
        <v>100</v>
      </c>
      <c r="F765" s="2" t="s">
        <v>928</v>
      </c>
      <c r="G765" s="2" t="s">
        <v>28</v>
      </c>
      <c r="H765" s="2" t="s">
        <v>34</v>
      </c>
      <c r="I765" s="2" t="s">
        <v>31</v>
      </c>
      <c r="J765" s="2">
        <v>0</v>
      </c>
    </row>
    <row r="766" spans="1:10">
      <c r="A766" s="2" t="s">
        <v>8</v>
      </c>
      <c r="B766" s="2" t="s">
        <v>376</v>
      </c>
      <c r="C766" s="2" t="s">
        <v>361</v>
      </c>
      <c r="D766" s="2" t="s">
        <v>1069</v>
      </c>
      <c r="E766" s="2">
        <v>100</v>
      </c>
      <c r="F766" s="2" t="s">
        <v>928</v>
      </c>
      <c r="G766" s="2" t="s">
        <v>28</v>
      </c>
      <c r="H766" s="2" t="s">
        <v>34</v>
      </c>
      <c r="I766" s="2" t="s">
        <v>31</v>
      </c>
      <c r="J766" s="2">
        <v>0</v>
      </c>
    </row>
    <row r="767" spans="1:10">
      <c r="A767" s="2" t="s">
        <v>7</v>
      </c>
      <c r="B767" s="2" t="s">
        <v>364</v>
      </c>
      <c r="C767" s="2" t="s">
        <v>361</v>
      </c>
      <c r="D767" s="2" t="s">
        <v>1069</v>
      </c>
      <c r="E767" s="2">
        <v>100</v>
      </c>
      <c r="F767" s="2" t="s">
        <v>928</v>
      </c>
      <c r="G767" s="2" t="s">
        <v>28</v>
      </c>
      <c r="H767" s="2" t="s">
        <v>34</v>
      </c>
      <c r="I767" s="2" t="s">
        <v>31</v>
      </c>
      <c r="J767" s="2">
        <v>0</v>
      </c>
    </row>
    <row r="768" spans="1:10">
      <c r="A768" s="2" t="s">
        <v>6</v>
      </c>
      <c r="B768" s="2" t="s">
        <v>387</v>
      </c>
      <c r="C768" s="2" t="s">
        <v>361</v>
      </c>
      <c r="D768" s="2" t="s">
        <v>1069</v>
      </c>
      <c r="E768" s="2">
        <v>100</v>
      </c>
      <c r="F768" s="2" t="s">
        <v>928</v>
      </c>
      <c r="G768" s="2" t="s">
        <v>28</v>
      </c>
      <c r="H768" s="2" t="s">
        <v>34</v>
      </c>
      <c r="I768" s="2" t="s">
        <v>31</v>
      </c>
      <c r="J768" s="2">
        <v>0</v>
      </c>
    </row>
    <row r="769" spans="1:10">
      <c r="A769" s="2" t="s">
        <v>3</v>
      </c>
      <c r="B769" s="2" t="s">
        <v>365</v>
      </c>
      <c r="C769" s="2" t="s">
        <v>361</v>
      </c>
      <c r="D769" s="2" t="s">
        <v>1069</v>
      </c>
      <c r="E769" s="2">
        <v>100</v>
      </c>
      <c r="F769" s="2" t="s">
        <v>928</v>
      </c>
      <c r="G769" s="2" t="s">
        <v>28</v>
      </c>
      <c r="H769" s="2" t="s">
        <v>34</v>
      </c>
      <c r="I769" s="2" t="s">
        <v>31</v>
      </c>
      <c r="J769" s="2">
        <v>0</v>
      </c>
    </row>
    <row r="770" spans="1:10">
      <c r="A770" s="2" t="s">
        <v>2</v>
      </c>
      <c r="B770" s="2" t="s">
        <v>374</v>
      </c>
      <c r="C770" s="2" t="s">
        <v>361</v>
      </c>
      <c r="D770" s="2" t="s">
        <v>1069</v>
      </c>
      <c r="E770" s="2">
        <v>100</v>
      </c>
      <c r="F770" s="2" t="s">
        <v>928</v>
      </c>
      <c r="G770" s="2" t="s">
        <v>28</v>
      </c>
      <c r="H770" s="2" t="s">
        <v>34</v>
      </c>
      <c r="I770" s="2" t="s">
        <v>31</v>
      </c>
      <c r="J770" s="2">
        <v>0</v>
      </c>
    </row>
    <row r="771" spans="1:10">
      <c r="A771" s="2" t="s">
        <v>1</v>
      </c>
      <c r="B771" s="2" t="s">
        <v>366</v>
      </c>
      <c r="C771" s="2" t="s">
        <v>361</v>
      </c>
      <c r="D771" s="2" t="s">
        <v>1069</v>
      </c>
      <c r="E771" s="2">
        <v>100</v>
      </c>
      <c r="F771" s="2" t="s">
        <v>928</v>
      </c>
      <c r="G771" s="2" t="s">
        <v>28</v>
      </c>
      <c r="H771" s="2" t="s">
        <v>34</v>
      </c>
      <c r="I771" s="2" t="s">
        <v>31</v>
      </c>
      <c r="J771" s="2">
        <v>0</v>
      </c>
    </row>
    <row r="772" spans="1:10">
      <c r="A772" s="2" t="s">
        <v>26</v>
      </c>
      <c r="B772" s="2" t="s">
        <v>370</v>
      </c>
      <c r="C772" s="2" t="s">
        <v>361</v>
      </c>
      <c r="D772" s="2" t="s">
        <v>1069</v>
      </c>
      <c r="E772" s="2">
        <v>100</v>
      </c>
      <c r="F772" s="2" t="s">
        <v>928</v>
      </c>
      <c r="G772" s="2" t="s">
        <v>720</v>
      </c>
      <c r="H772" s="2" t="s">
        <v>34</v>
      </c>
      <c r="I772" s="2" t="s">
        <v>31</v>
      </c>
      <c r="J772" s="2">
        <v>0</v>
      </c>
    </row>
    <row r="773" spans="1:10">
      <c r="A773" s="2" t="s">
        <v>25</v>
      </c>
      <c r="B773" s="2" t="s">
        <v>386</v>
      </c>
      <c r="C773" s="2" t="s">
        <v>361</v>
      </c>
      <c r="D773" s="2" t="s">
        <v>1069</v>
      </c>
      <c r="E773" s="2">
        <v>100</v>
      </c>
      <c r="F773" s="2" t="s">
        <v>928</v>
      </c>
      <c r="G773" s="2" t="s">
        <v>720</v>
      </c>
      <c r="H773" s="2" t="s">
        <v>34</v>
      </c>
      <c r="I773" s="2" t="s">
        <v>31</v>
      </c>
      <c r="J773" s="2">
        <v>0</v>
      </c>
    </row>
    <row r="774" spans="1:10">
      <c r="A774" s="2" t="s">
        <v>24</v>
      </c>
      <c r="B774" s="2" t="s">
        <v>381</v>
      </c>
      <c r="C774" s="2" t="s">
        <v>361</v>
      </c>
      <c r="D774" s="2" t="s">
        <v>1069</v>
      </c>
      <c r="E774" s="2">
        <v>100</v>
      </c>
      <c r="F774" s="2" t="s">
        <v>928</v>
      </c>
      <c r="G774" s="2" t="s">
        <v>720</v>
      </c>
      <c r="H774" s="2" t="s">
        <v>34</v>
      </c>
      <c r="I774" s="2" t="s">
        <v>31</v>
      </c>
      <c r="J774" s="2">
        <v>0</v>
      </c>
    </row>
    <row r="775" spans="1:10">
      <c r="A775" s="2" t="s">
        <v>23</v>
      </c>
      <c r="B775" s="2" t="s">
        <v>388</v>
      </c>
      <c r="C775" s="2" t="s">
        <v>361</v>
      </c>
      <c r="D775" s="2" t="s">
        <v>1069</v>
      </c>
      <c r="E775" s="2">
        <v>100</v>
      </c>
      <c r="F775" s="2" t="s">
        <v>928</v>
      </c>
      <c r="G775" s="2" t="s">
        <v>720</v>
      </c>
      <c r="H775" s="2" t="s">
        <v>34</v>
      </c>
      <c r="I775" s="2" t="s">
        <v>31</v>
      </c>
      <c r="J775" s="2">
        <v>0</v>
      </c>
    </row>
    <row r="776" spans="1:10">
      <c r="A776" s="2" t="s">
        <v>21</v>
      </c>
      <c r="B776" s="2" t="s">
        <v>373</v>
      </c>
      <c r="C776" s="2" t="s">
        <v>361</v>
      </c>
      <c r="D776" s="2" t="s">
        <v>1069</v>
      </c>
      <c r="E776" s="2">
        <v>100</v>
      </c>
      <c r="F776" s="2" t="s">
        <v>928</v>
      </c>
      <c r="G776" s="2" t="s">
        <v>720</v>
      </c>
      <c r="H776" s="2" t="s">
        <v>34</v>
      </c>
      <c r="I776" s="2" t="s">
        <v>31</v>
      </c>
      <c r="J776" s="2">
        <v>0</v>
      </c>
    </row>
    <row r="777" spans="1:10">
      <c r="A777" s="2" t="s">
        <v>20</v>
      </c>
      <c r="B777" s="2" t="s">
        <v>379</v>
      </c>
      <c r="C777" s="2" t="s">
        <v>361</v>
      </c>
      <c r="D777" s="2" t="s">
        <v>1069</v>
      </c>
      <c r="E777" s="2">
        <v>100</v>
      </c>
      <c r="F777" s="2" t="s">
        <v>928</v>
      </c>
      <c r="G777" s="2" t="s">
        <v>720</v>
      </c>
      <c r="H777" s="2" t="s">
        <v>34</v>
      </c>
      <c r="I777" s="2" t="s">
        <v>31</v>
      </c>
      <c r="J777" s="2">
        <v>0</v>
      </c>
    </row>
    <row r="778" spans="1:10">
      <c r="A778" s="2" t="s">
        <v>19</v>
      </c>
      <c r="B778" s="2" t="s">
        <v>375</v>
      </c>
      <c r="C778" s="2" t="s">
        <v>361</v>
      </c>
      <c r="D778" s="2" t="s">
        <v>1069</v>
      </c>
      <c r="E778" s="2">
        <v>100</v>
      </c>
      <c r="F778" s="2" t="s">
        <v>928</v>
      </c>
      <c r="G778" s="2" t="s">
        <v>720</v>
      </c>
      <c r="H778" s="2" t="s">
        <v>34</v>
      </c>
      <c r="I778" s="2" t="s">
        <v>31</v>
      </c>
      <c r="J778" s="2">
        <v>0</v>
      </c>
    </row>
    <row r="779" spans="1:10">
      <c r="A779" s="2" t="s">
        <v>18</v>
      </c>
      <c r="B779" s="2" t="s">
        <v>369</v>
      </c>
      <c r="C779" s="2" t="s">
        <v>361</v>
      </c>
      <c r="D779" s="2" t="s">
        <v>1069</v>
      </c>
      <c r="E779" s="2">
        <v>100</v>
      </c>
      <c r="F779" s="2" t="s">
        <v>928</v>
      </c>
      <c r="G779" s="2" t="s">
        <v>720</v>
      </c>
      <c r="H779" s="2" t="s">
        <v>34</v>
      </c>
      <c r="I779" s="2" t="s">
        <v>31</v>
      </c>
      <c r="J779" s="2">
        <v>0</v>
      </c>
    </row>
    <row r="780" spans="1:10">
      <c r="A780" s="2" t="s">
        <v>17</v>
      </c>
      <c r="B780" s="2" t="s">
        <v>372</v>
      </c>
      <c r="C780" s="2" t="s">
        <v>361</v>
      </c>
      <c r="D780" s="2" t="s">
        <v>1069</v>
      </c>
      <c r="E780" s="2">
        <v>100</v>
      </c>
      <c r="F780" s="2" t="s">
        <v>928</v>
      </c>
      <c r="G780" s="2" t="s">
        <v>720</v>
      </c>
      <c r="H780" s="2" t="s">
        <v>34</v>
      </c>
      <c r="I780" s="2" t="s">
        <v>31</v>
      </c>
      <c r="J780" s="2">
        <v>0</v>
      </c>
    </row>
    <row r="781" spans="1:10">
      <c r="A781" s="2" t="s">
        <v>16</v>
      </c>
      <c r="B781" s="2" t="s">
        <v>384</v>
      </c>
      <c r="C781" s="2" t="s">
        <v>361</v>
      </c>
      <c r="D781" s="2" t="s">
        <v>1069</v>
      </c>
      <c r="E781" s="2">
        <v>100</v>
      </c>
      <c r="F781" s="2" t="s">
        <v>928</v>
      </c>
      <c r="G781" s="2" t="s">
        <v>720</v>
      </c>
      <c r="H781" s="2" t="s">
        <v>34</v>
      </c>
      <c r="I781" s="2" t="s">
        <v>31</v>
      </c>
      <c r="J781" s="2">
        <v>0</v>
      </c>
    </row>
    <row r="782" spans="1:10">
      <c r="A782" s="2" t="s">
        <v>14</v>
      </c>
      <c r="B782" s="2" t="s">
        <v>367</v>
      </c>
      <c r="C782" s="2" t="s">
        <v>361</v>
      </c>
      <c r="D782" s="2" t="s">
        <v>1069</v>
      </c>
      <c r="E782" s="2">
        <v>100</v>
      </c>
      <c r="F782" s="2" t="s">
        <v>928</v>
      </c>
      <c r="G782" s="2" t="s">
        <v>720</v>
      </c>
      <c r="H782" s="2" t="s">
        <v>34</v>
      </c>
      <c r="I782" s="2" t="s">
        <v>31</v>
      </c>
      <c r="J782" s="2">
        <v>0</v>
      </c>
    </row>
    <row r="783" spans="1:10">
      <c r="A783" s="2" t="s">
        <v>13</v>
      </c>
      <c r="B783" s="2" t="s">
        <v>380</v>
      </c>
      <c r="C783" s="2" t="s">
        <v>361</v>
      </c>
      <c r="D783" s="2" t="s">
        <v>1069</v>
      </c>
      <c r="E783" s="2">
        <v>100</v>
      </c>
      <c r="F783" s="2" t="s">
        <v>928</v>
      </c>
      <c r="G783" s="2" t="s">
        <v>720</v>
      </c>
      <c r="H783" s="2" t="s">
        <v>34</v>
      </c>
      <c r="I783" s="2" t="s">
        <v>31</v>
      </c>
      <c r="J783" s="2">
        <v>0</v>
      </c>
    </row>
    <row r="784" spans="1:10">
      <c r="A784" s="2" t="s">
        <v>12</v>
      </c>
      <c r="B784" s="2" t="s">
        <v>378</v>
      </c>
      <c r="C784" s="2" t="s">
        <v>361</v>
      </c>
      <c r="D784" s="2" t="s">
        <v>1069</v>
      </c>
      <c r="E784" s="2">
        <v>100</v>
      </c>
      <c r="F784" s="2" t="s">
        <v>928</v>
      </c>
      <c r="G784" s="2" t="s">
        <v>720</v>
      </c>
      <c r="H784" s="2" t="s">
        <v>34</v>
      </c>
      <c r="I784" s="2" t="s">
        <v>31</v>
      </c>
      <c r="J784" s="2">
        <v>0</v>
      </c>
    </row>
    <row r="785" spans="1:10">
      <c r="A785" s="2" t="s">
        <v>11</v>
      </c>
      <c r="B785" s="2" t="s">
        <v>377</v>
      </c>
      <c r="C785" s="2" t="s">
        <v>361</v>
      </c>
      <c r="D785" s="2" t="s">
        <v>1069</v>
      </c>
      <c r="E785" s="2">
        <v>100</v>
      </c>
      <c r="F785" s="2" t="s">
        <v>928</v>
      </c>
      <c r="G785" s="2" t="s">
        <v>720</v>
      </c>
      <c r="H785" s="2" t="s">
        <v>34</v>
      </c>
      <c r="I785" s="2" t="s">
        <v>31</v>
      </c>
      <c r="J785" s="2">
        <v>0</v>
      </c>
    </row>
    <row r="786" spans="1:10">
      <c r="A786" s="2" t="s">
        <v>10</v>
      </c>
      <c r="B786" s="2" t="s">
        <v>385</v>
      </c>
      <c r="C786" s="2" t="s">
        <v>361</v>
      </c>
      <c r="D786" s="2" t="s">
        <v>1069</v>
      </c>
      <c r="E786" s="2">
        <v>100</v>
      </c>
      <c r="F786" s="2" t="s">
        <v>928</v>
      </c>
      <c r="G786" s="2" t="s">
        <v>720</v>
      </c>
      <c r="H786" s="2" t="s">
        <v>34</v>
      </c>
      <c r="I786" s="2" t="s">
        <v>31</v>
      </c>
      <c r="J786" s="2">
        <v>0</v>
      </c>
    </row>
    <row r="787" spans="1:10">
      <c r="A787" s="2" t="s">
        <v>9</v>
      </c>
      <c r="B787" s="2" t="s">
        <v>371</v>
      </c>
      <c r="C787" s="2" t="s">
        <v>361</v>
      </c>
      <c r="D787" s="2" t="s">
        <v>1069</v>
      </c>
      <c r="E787" s="2">
        <v>100</v>
      </c>
      <c r="F787" s="2" t="s">
        <v>928</v>
      </c>
      <c r="G787" s="2" t="s">
        <v>720</v>
      </c>
      <c r="H787" s="2" t="s">
        <v>34</v>
      </c>
      <c r="I787" s="2" t="s">
        <v>31</v>
      </c>
      <c r="J787" s="2">
        <v>0</v>
      </c>
    </row>
    <row r="788" spans="1:10">
      <c r="A788" s="2" t="s">
        <v>8</v>
      </c>
      <c r="B788" s="2" t="s">
        <v>376</v>
      </c>
      <c r="C788" s="2" t="s">
        <v>361</v>
      </c>
      <c r="D788" s="2" t="s">
        <v>1069</v>
      </c>
      <c r="E788" s="2">
        <v>100</v>
      </c>
      <c r="F788" s="2" t="s">
        <v>928</v>
      </c>
      <c r="G788" s="2" t="s">
        <v>720</v>
      </c>
      <c r="H788" s="2" t="s">
        <v>34</v>
      </c>
      <c r="I788" s="2" t="s">
        <v>31</v>
      </c>
      <c r="J788" s="2">
        <v>0</v>
      </c>
    </row>
    <row r="789" spans="1:10">
      <c r="A789" s="2" t="s">
        <v>7</v>
      </c>
      <c r="B789" s="2" t="s">
        <v>364</v>
      </c>
      <c r="C789" s="2" t="s">
        <v>361</v>
      </c>
      <c r="D789" s="2" t="s">
        <v>1069</v>
      </c>
      <c r="E789" s="2">
        <v>100</v>
      </c>
      <c r="F789" s="2" t="s">
        <v>928</v>
      </c>
      <c r="G789" s="2" t="s">
        <v>720</v>
      </c>
      <c r="H789" s="2" t="s">
        <v>34</v>
      </c>
      <c r="I789" s="2" t="s">
        <v>31</v>
      </c>
      <c r="J789" s="2">
        <v>0</v>
      </c>
    </row>
    <row r="790" spans="1:10">
      <c r="A790" s="2" t="s">
        <v>6</v>
      </c>
      <c r="B790" s="2" t="s">
        <v>387</v>
      </c>
      <c r="C790" s="2" t="s">
        <v>361</v>
      </c>
      <c r="D790" s="2" t="s">
        <v>1069</v>
      </c>
      <c r="E790" s="2">
        <v>100</v>
      </c>
      <c r="F790" s="2" t="s">
        <v>928</v>
      </c>
      <c r="G790" s="2" t="s">
        <v>720</v>
      </c>
      <c r="H790" s="2" t="s">
        <v>34</v>
      </c>
      <c r="I790" s="2" t="s">
        <v>31</v>
      </c>
      <c r="J790" s="2">
        <v>0</v>
      </c>
    </row>
    <row r="791" spans="1:10">
      <c r="A791" s="2" t="s">
        <v>3</v>
      </c>
      <c r="B791" s="2" t="s">
        <v>365</v>
      </c>
      <c r="C791" s="2" t="s">
        <v>361</v>
      </c>
      <c r="D791" s="2" t="s">
        <v>1069</v>
      </c>
      <c r="E791" s="2">
        <v>100</v>
      </c>
      <c r="F791" s="2" t="s">
        <v>928</v>
      </c>
      <c r="G791" s="2" t="s">
        <v>720</v>
      </c>
      <c r="H791" s="2" t="s">
        <v>34</v>
      </c>
      <c r="I791" s="2" t="s">
        <v>31</v>
      </c>
      <c r="J791" s="2">
        <v>0</v>
      </c>
    </row>
    <row r="792" spans="1:10">
      <c r="A792" s="2" t="s">
        <v>2</v>
      </c>
      <c r="B792" s="2" t="s">
        <v>374</v>
      </c>
      <c r="C792" s="2" t="s">
        <v>361</v>
      </c>
      <c r="D792" s="2" t="s">
        <v>1069</v>
      </c>
      <c r="E792" s="2">
        <v>100</v>
      </c>
      <c r="F792" s="2" t="s">
        <v>928</v>
      </c>
      <c r="G792" s="2" t="s">
        <v>720</v>
      </c>
      <c r="H792" s="2" t="s">
        <v>34</v>
      </c>
      <c r="I792" s="2" t="s">
        <v>31</v>
      </c>
      <c r="J792" s="2">
        <v>0</v>
      </c>
    </row>
    <row r="793" spans="1:10">
      <c r="A793" s="2" t="s">
        <v>1</v>
      </c>
      <c r="B793" s="2" t="s">
        <v>366</v>
      </c>
      <c r="C793" s="2" t="s">
        <v>361</v>
      </c>
      <c r="D793" s="2" t="s">
        <v>1069</v>
      </c>
      <c r="E793" s="2">
        <v>100</v>
      </c>
      <c r="F793" s="2" t="s">
        <v>928</v>
      </c>
      <c r="G793" s="2" t="s">
        <v>720</v>
      </c>
      <c r="H793" s="2" t="s">
        <v>34</v>
      </c>
      <c r="I793" s="2" t="s">
        <v>31</v>
      </c>
      <c r="J793" s="2">
        <v>0</v>
      </c>
    </row>
    <row r="794" spans="1:10">
      <c r="A794" s="2" t="s">
        <v>27</v>
      </c>
      <c r="B794" s="2" t="s">
        <v>66</v>
      </c>
      <c r="C794" s="2" t="s">
        <v>64</v>
      </c>
      <c r="E794" s="2">
        <v>100</v>
      </c>
      <c r="F794" s="2" t="s">
        <v>768</v>
      </c>
      <c r="G794" s="2" t="s">
        <v>29</v>
      </c>
      <c r="H794" s="2" t="s">
        <v>37</v>
      </c>
      <c r="I794" s="2" t="s">
        <v>38</v>
      </c>
      <c r="J794" s="38">
        <v>0.25171254199999998</v>
      </c>
    </row>
    <row r="795" spans="1:10">
      <c r="A795" s="2" t="s">
        <v>27</v>
      </c>
      <c r="B795" s="2" t="s">
        <v>67</v>
      </c>
      <c r="C795" s="2" t="s">
        <v>64</v>
      </c>
      <c r="E795" s="2">
        <v>100</v>
      </c>
      <c r="F795" s="2" t="s">
        <v>768</v>
      </c>
      <c r="G795" s="2" t="s">
        <v>29</v>
      </c>
      <c r="H795" s="2" t="s">
        <v>37</v>
      </c>
      <c r="I795" s="2" t="s">
        <v>38</v>
      </c>
      <c r="J795" s="38">
        <v>0</v>
      </c>
    </row>
    <row r="796" spans="1:10">
      <c r="A796" s="2" t="s">
        <v>27</v>
      </c>
      <c r="B796" s="2" t="s">
        <v>346</v>
      </c>
      <c r="C796" s="2" t="s">
        <v>64</v>
      </c>
      <c r="E796" s="2">
        <v>100</v>
      </c>
      <c r="F796" s="2" t="s">
        <v>768</v>
      </c>
      <c r="G796" s="2" t="s">
        <v>29</v>
      </c>
      <c r="H796" s="2" t="s">
        <v>37</v>
      </c>
      <c r="I796" s="2" t="s">
        <v>38</v>
      </c>
      <c r="J796" s="38">
        <v>0</v>
      </c>
    </row>
    <row r="797" spans="1:10">
      <c r="A797" s="2" t="s">
        <v>27</v>
      </c>
      <c r="B797" s="2" t="s">
        <v>68</v>
      </c>
      <c r="C797" s="2" t="s">
        <v>64</v>
      </c>
      <c r="E797" s="2">
        <v>100</v>
      </c>
      <c r="F797" s="2" t="s">
        <v>768</v>
      </c>
      <c r="G797" s="2" t="s">
        <v>29</v>
      </c>
      <c r="H797" s="2" t="s">
        <v>37</v>
      </c>
      <c r="I797" s="2" t="s">
        <v>38</v>
      </c>
      <c r="J797" s="38">
        <v>0.57769406599999995</v>
      </c>
    </row>
    <row r="798" spans="1:10">
      <c r="A798" s="2" t="s">
        <v>27</v>
      </c>
      <c r="B798" s="2" t="s">
        <v>69</v>
      </c>
      <c r="C798" s="2" t="s">
        <v>64</v>
      </c>
      <c r="E798" s="2">
        <v>100</v>
      </c>
      <c r="F798" s="2" t="s">
        <v>768</v>
      </c>
      <c r="G798" s="2" t="s">
        <v>29</v>
      </c>
      <c r="H798" s="2" t="s">
        <v>37</v>
      </c>
      <c r="I798" s="2" t="s">
        <v>38</v>
      </c>
      <c r="J798" s="38">
        <v>1.152961304</v>
      </c>
    </row>
    <row r="799" spans="1:10">
      <c r="A799" s="2" t="s">
        <v>27</v>
      </c>
      <c r="B799" s="2" t="s">
        <v>70</v>
      </c>
      <c r="C799" s="2" t="s">
        <v>64</v>
      </c>
      <c r="E799" s="2">
        <v>100</v>
      </c>
      <c r="F799" s="2" t="s">
        <v>768</v>
      </c>
      <c r="G799" s="2" t="s">
        <v>29</v>
      </c>
      <c r="H799" s="2" t="s">
        <v>37</v>
      </c>
      <c r="I799" s="2" t="s">
        <v>38</v>
      </c>
      <c r="J799" s="38">
        <v>1.2568192039999999</v>
      </c>
    </row>
    <row r="800" spans="1:10">
      <c r="A800" s="2" t="s">
        <v>27</v>
      </c>
      <c r="B800" s="2" t="s">
        <v>71</v>
      </c>
      <c r="C800" s="2" t="s">
        <v>64</v>
      </c>
      <c r="E800" s="2">
        <v>100</v>
      </c>
      <c r="F800" s="2" t="s">
        <v>768</v>
      </c>
      <c r="G800" s="2" t="s">
        <v>29</v>
      </c>
      <c r="H800" s="2" t="s">
        <v>37</v>
      </c>
      <c r="I800" s="2" t="s">
        <v>38</v>
      </c>
      <c r="J800" s="38">
        <v>0.51280276800000002</v>
      </c>
    </row>
    <row r="801" spans="1:10">
      <c r="A801" s="2" t="s">
        <v>27</v>
      </c>
      <c r="B801" s="2" t="s">
        <v>72</v>
      </c>
      <c r="C801" s="2" t="s">
        <v>64</v>
      </c>
      <c r="E801" s="2">
        <v>100</v>
      </c>
      <c r="F801" s="2" t="s">
        <v>768</v>
      </c>
      <c r="G801" s="2" t="s">
        <v>29</v>
      </c>
      <c r="H801" s="2" t="s">
        <v>37</v>
      </c>
      <c r="I801" s="2" t="s">
        <v>38</v>
      </c>
      <c r="J801" s="38">
        <v>1.3101120449999999</v>
      </c>
    </row>
    <row r="802" spans="1:10">
      <c r="A802" s="2" t="s">
        <v>27</v>
      </c>
      <c r="B802" s="2" t="s">
        <v>73</v>
      </c>
      <c r="C802" s="2" t="s">
        <v>64</v>
      </c>
      <c r="E802" s="2">
        <v>100</v>
      </c>
      <c r="F802" s="2" t="s">
        <v>768</v>
      </c>
      <c r="G802" s="2" t="s">
        <v>29</v>
      </c>
      <c r="H802" s="2" t="s">
        <v>37</v>
      </c>
      <c r="I802" s="2" t="s">
        <v>38</v>
      </c>
      <c r="J802" s="38">
        <v>0.31689612</v>
      </c>
    </row>
    <row r="803" spans="1:10">
      <c r="A803" s="2" t="s">
        <v>26</v>
      </c>
      <c r="B803" s="2" t="s">
        <v>347</v>
      </c>
      <c r="C803" s="2" t="s">
        <v>64</v>
      </c>
      <c r="E803" s="2">
        <v>100</v>
      </c>
      <c r="F803" s="2" t="s">
        <v>768</v>
      </c>
      <c r="G803" s="2" t="s">
        <v>29</v>
      </c>
      <c r="H803" s="2" t="s">
        <v>37</v>
      </c>
      <c r="I803" s="2" t="s">
        <v>38</v>
      </c>
      <c r="J803" s="38">
        <v>0</v>
      </c>
    </row>
    <row r="804" spans="1:10">
      <c r="A804" s="2" t="s">
        <v>26</v>
      </c>
      <c r="B804" s="2" t="s">
        <v>74</v>
      </c>
      <c r="C804" s="2" t="s">
        <v>64</v>
      </c>
      <c r="E804" s="2">
        <v>100</v>
      </c>
      <c r="F804" s="2" t="s">
        <v>768</v>
      </c>
      <c r="G804" s="2" t="s">
        <v>29</v>
      </c>
      <c r="H804" s="2" t="s">
        <v>37</v>
      </c>
      <c r="I804" s="2" t="s">
        <v>38</v>
      </c>
      <c r="J804" s="38">
        <v>0</v>
      </c>
    </row>
    <row r="805" spans="1:10">
      <c r="A805" s="2" t="s">
        <v>26</v>
      </c>
      <c r="B805" s="2" t="s">
        <v>75</v>
      </c>
      <c r="C805" s="2" t="s">
        <v>64</v>
      </c>
      <c r="E805" s="2">
        <v>100</v>
      </c>
      <c r="F805" s="2" t="s">
        <v>768</v>
      </c>
      <c r="G805" s="2" t="s">
        <v>29</v>
      </c>
      <c r="H805" s="2" t="s">
        <v>37</v>
      </c>
      <c r="I805" s="2" t="s">
        <v>38</v>
      </c>
      <c r="J805" s="38">
        <v>0</v>
      </c>
    </row>
    <row r="806" spans="1:10">
      <c r="A806" s="2" t="s">
        <v>26</v>
      </c>
      <c r="B806" s="2" t="s">
        <v>76</v>
      </c>
      <c r="C806" s="2" t="s">
        <v>64</v>
      </c>
      <c r="E806" s="2">
        <v>100</v>
      </c>
      <c r="F806" s="2" t="s">
        <v>768</v>
      </c>
      <c r="G806" s="2" t="s">
        <v>29</v>
      </c>
      <c r="H806" s="2" t="s">
        <v>37</v>
      </c>
      <c r="I806" s="2" t="s">
        <v>38</v>
      </c>
      <c r="J806" s="38">
        <v>0</v>
      </c>
    </row>
    <row r="807" spans="1:10">
      <c r="A807" s="2" t="s">
        <v>26</v>
      </c>
      <c r="B807" s="2" t="s">
        <v>77</v>
      </c>
      <c r="C807" s="2" t="s">
        <v>64</v>
      </c>
      <c r="E807" s="2">
        <v>100</v>
      </c>
      <c r="F807" s="2" t="s">
        <v>768</v>
      </c>
      <c r="G807" s="2" t="s">
        <v>29</v>
      </c>
      <c r="H807" s="2" t="s">
        <v>37</v>
      </c>
      <c r="I807" s="2" t="s">
        <v>38</v>
      </c>
      <c r="J807" s="38">
        <v>3.5427060000000001E-3</v>
      </c>
    </row>
    <row r="808" spans="1:10">
      <c r="A808" s="2" t="s">
        <v>26</v>
      </c>
      <c r="B808" s="2" t="s">
        <v>78</v>
      </c>
      <c r="C808" s="2" t="s">
        <v>64</v>
      </c>
      <c r="E808" s="2">
        <v>100</v>
      </c>
      <c r="F808" s="2" t="s">
        <v>768</v>
      </c>
      <c r="G808" s="2" t="s">
        <v>29</v>
      </c>
      <c r="H808" s="2" t="s">
        <v>37</v>
      </c>
      <c r="I808" s="2" t="s">
        <v>38</v>
      </c>
      <c r="J808" s="38">
        <v>0</v>
      </c>
    </row>
    <row r="809" spans="1:10">
      <c r="A809" s="2" t="s">
        <v>26</v>
      </c>
      <c r="B809" s="2" t="s">
        <v>79</v>
      </c>
      <c r="C809" s="2" t="s">
        <v>64</v>
      </c>
      <c r="E809" s="2">
        <v>100</v>
      </c>
      <c r="F809" s="2" t="s">
        <v>768</v>
      </c>
      <c r="G809" s="2" t="s">
        <v>29</v>
      </c>
      <c r="H809" s="2" t="s">
        <v>37</v>
      </c>
      <c r="I809" s="2" t="s">
        <v>38</v>
      </c>
      <c r="J809" s="38">
        <v>7.0854129999999996E-3</v>
      </c>
    </row>
    <row r="810" spans="1:10">
      <c r="A810" s="2" t="s">
        <v>26</v>
      </c>
      <c r="B810" s="2" t="s">
        <v>80</v>
      </c>
      <c r="C810" s="2" t="s">
        <v>64</v>
      </c>
      <c r="E810" s="2">
        <v>100</v>
      </c>
      <c r="F810" s="2" t="s">
        <v>768</v>
      </c>
      <c r="G810" s="2" t="s">
        <v>29</v>
      </c>
      <c r="H810" s="2" t="s">
        <v>37</v>
      </c>
      <c r="I810" s="2" t="s">
        <v>38</v>
      </c>
      <c r="J810" s="38">
        <v>7.1328272999999998E-2</v>
      </c>
    </row>
    <row r="811" spans="1:10">
      <c r="A811" s="2" t="s">
        <v>26</v>
      </c>
      <c r="B811" s="2" t="s">
        <v>81</v>
      </c>
      <c r="C811" s="2" t="s">
        <v>64</v>
      </c>
      <c r="E811" s="2">
        <v>100</v>
      </c>
      <c r="F811" s="2" t="s">
        <v>768</v>
      </c>
      <c r="G811" s="2" t="s">
        <v>29</v>
      </c>
      <c r="H811" s="2" t="s">
        <v>37</v>
      </c>
      <c r="I811" s="2" t="s">
        <v>38</v>
      </c>
      <c r="J811" s="38">
        <v>0.106281194</v>
      </c>
    </row>
    <row r="812" spans="1:10">
      <c r="A812" s="2" t="s">
        <v>26</v>
      </c>
      <c r="B812" s="2" t="s">
        <v>82</v>
      </c>
      <c r="C812" s="2" t="s">
        <v>64</v>
      </c>
      <c r="E812" s="2">
        <v>100</v>
      </c>
      <c r="F812" s="2" t="s">
        <v>768</v>
      </c>
      <c r="G812" s="2" t="s">
        <v>29</v>
      </c>
      <c r="H812" s="2" t="s">
        <v>37</v>
      </c>
      <c r="I812" s="2" t="s">
        <v>38</v>
      </c>
      <c r="J812" s="38">
        <v>0.251503268</v>
      </c>
    </row>
    <row r="813" spans="1:10">
      <c r="A813" s="2" t="s">
        <v>26</v>
      </c>
      <c r="B813" s="2" t="s">
        <v>83</v>
      </c>
      <c r="C813" s="2" t="s">
        <v>64</v>
      </c>
      <c r="E813" s="2">
        <v>100</v>
      </c>
      <c r="F813" s="2" t="s">
        <v>768</v>
      </c>
      <c r="G813" s="2" t="s">
        <v>29</v>
      </c>
      <c r="H813" s="2" t="s">
        <v>37</v>
      </c>
      <c r="I813" s="2" t="s">
        <v>38</v>
      </c>
      <c r="J813" s="38">
        <v>0.156264706</v>
      </c>
    </row>
    <row r="814" spans="1:10">
      <c r="A814" s="2" t="s">
        <v>25</v>
      </c>
      <c r="B814" s="2" t="s">
        <v>84</v>
      </c>
      <c r="C814" s="2" t="s">
        <v>64</v>
      </c>
      <c r="E814" s="2">
        <v>100</v>
      </c>
      <c r="F814" s="2" t="s">
        <v>768</v>
      </c>
      <c r="G814" s="2" t="s">
        <v>29</v>
      </c>
      <c r="H814" s="2" t="s">
        <v>37</v>
      </c>
      <c r="I814" s="2" t="s">
        <v>38</v>
      </c>
      <c r="J814" s="38">
        <v>21.716895657999999</v>
      </c>
    </row>
    <row r="815" spans="1:10">
      <c r="A815" s="2" t="s">
        <v>25</v>
      </c>
      <c r="B815" s="2" t="s">
        <v>85</v>
      </c>
      <c r="C815" s="2" t="s">
        <v>64</v>
      </c>
      <c r="E815" s="2">
        <v>100</v>
      </c>
      <c r="F815" s="2" t="s">
        <v>768</v>
      </c>
      <c r="G815" s="2" t="s">
        <v>29</v>
      </c>
      <c r="H815" s="2" t="s">
        <v>37</v>
      </c>
      <c r="I815" s="2" t="s">
        <v>38</v>
      </c>
      <c r="J815" s="38">
        <v>11.915368449000001</v>
      </c>
    </row>
    <row r="816" spans="1:10">
      <c r="A816" s="2" t="s">
        <v>25</v>
      </c>
      <c r="B816" s="2" t="s">
        <v>86</v>
      </c>
      <c r="C816" s="2" t="s">
        <v>64</v>
      </c>
      <c r="E816" s="2">
        <v>100</v>
      </c>
      <c r="F816" s="2" t="s">
        <v>768</v>
      </c>
      <c r="G816" s="2" t="s">
        <v>29</v>
      </c>
      <c r="H816" s="2" t="s">
        <v>37</v>
      </c>
      <c r="I816" s="2" t="s">
        <v>38</v>
      </c>
      <c r="J816" s="38">
        <v>6.6388155800000002</v>
      </c>
    </row>
    <row r="817" spans="1:10">
      <c r="A817" s="2" t="s">
        <v>25</v>
      </c>
      <c r="B817" s="2" t="s">
        <v>87</v>
      </c>
      <c r="C817" s="2" t="s">
        <v>64</v>
      </c>
      <c r="E817" s="2">
        <v>100</v>
      </c>
      <c r="F817" s="2" t="s">
        <v>768</v>
      </c>
      <c r="G817" s="2" t="s">
        <v>29</v>
      </c>
      <c r="H817" s="2" t="s">
        <v>37</v>
      </c>
      <c r="I817" s="2" t="s">
        <v>38</v>
      </c>
      <c r="J817" s="38">
        <v>11.363305252</v>
      </c>
    </row>
    <row r="818" spans="1:10">
      <c r="A818" s="2" t="s">
        <v>25</v>
      </c>
      <c r="B818" s="2" t="s">
        <v>88</v>
      </c>
      <c r="C818" s="2" t="s">
        <v>64</v>
      </c>
      <c r="E818" s="2">
        <v>100</v>
      </c>
      <c r="F818" s="2" t="s">
        <v>768</v>
      </c>
      <c r="G818" s="2" t="s">
        <v>29</v>
      </c>
      <c r="H818" s="2" t="s">
        <v>37</v>
      </c>
      <c r="I818" s="2" t="s">
        <v>38</v>
      </c>
      <c r="J818" s="38">
        <v>1.1075294120000001</v>
      </c>
    </row>
    <row r="819" spans="1:10">
      <c r="A819" s="2" t="s">
        <v>25</v>
      </c>
      <c r="B819" s="2" t="s">
        <v>89</v>
      </c>
      <c r="C819" s="2" t="s">
        <v>64</v>
      </c>
      <c r="E819" s="2">
        <v>100</v>
      </c>
      <c r="F819" s="2" t="s">
        <v>768</v>
      </c>
      <c r="G819" s="2" t="s">
        <v>29</v>
      </c>
      <c r="H819" s="2" t="s">
        <v>37</v>
      </c>
      <c r="I819" s="2" t="s">
        <v>38</v>
      </c>
      <c r="J819" s="38">
        <v>6.0091716890000004</v>
      </c>
    </row>
    <row r="820" spans="1:10">
      <c r="A820" s="2" t="s">
        <v>24</v>
      </c>
      <c r="B820" s="2" t="s">
        <v>186</v>
      </c>
      <c r="C820" s="2" t="s">
        <v>64</v>
      </c>
      <c r="E820" s="2">
        <v>100</v>
      </c>
      <c r="F820" s="2" t="s">
        <v>768</v>
      </c>
      <c r="G820" s="2" t="s">
        <v>29</v>
      </c>
      <c r="H820" s="2" t="s">
        <v>37</v>
      </c>
      <c r="I820" s="2" t="s">
        <v>38</v>
      </c>
      <c r="J820" s="38">
        <v>2.9016806719999999</v>
      </c>
    </row>
    <row r="821" spans="1:10">
      <c r="A821" s="2" t="s">
        <v>24</v>
      </c>
      <c r="B821" s="2" t="s">
        <v>333</v>
      </c>
      <c r="C821" s="2" t="s">
        <v>64</v>
      </c>
      <c r="E821" s="2">
        <v>100</v>
      </c>
      <c r="F821" s="2" t="s">
        <v>768</v>
      </c>
      <c r="G821" s="2" t="s">
        <v>29</v>
      </c>
      <c r="H821" s="2" t="s">
        <v>37</v>
      </c>
      <c r="I821" s="2" t="s">
        <v>38</v>
      </c>
      <c r="J821" s="38">
        <v>8.6316998730000005</v>
      </c>
    </row>
    <row r="822" spans="1:10">
      <c r="A822" s="2" t="s">
        <v>23</v>
      </c>
      <c r="B822" s="2" t="s">
        <v>90</v>
      </c>
      <c r="C822" s="2" t="s">
        <v>64</v>
      </c>
      <c r="E822" s="2">
        <v>100</v>
      </c>
      <c r="F822" s="2" t="s">
        <v>768</v>
      </c>
      <c r="G822" s="2" t="s">
        <v>29</v>
      </c>
      <c r="H822" s="2" t="s">
        <v>37</v>
      </c>
      <c r="I822" s="2" t="s">
        <v>38</v>
      </c>
      <c r="J822" s="38">
        <v>2.8766974310000002</v>
      </c>
    </row>
    <row r="823" spans="1:10">
      <c r="A823" s="2" t="s">
        <v>22</v>
      </c>
      <c r="B823" s="2" t="s">
        <v>91</v>
      </c>
      <c r="C823" s="2" t="s">
        <v>64</v>
      </c>
      <c r="E823" s="2">
        <v>100</v>
      </c>
      <c r="F823" s="2" t="s">
        <v>768</v>
      </c>
      <c r="G823" s="2" t="s">
        <v>29</v>
      </c>
      <c r="H823" s="2" t="s">
        <v>37</v>
      </c>
      <c r="I823" s="2" t="s">
        <v>38</v>
      </c>
      <c r="J823" s="38">
        <v>0</v>
      </c>
    </row>
    <row r="824" spans="1:10">
      <c r="A824" s="2" t="s">
        <v>22</v>
      </c>
      <c r="B824" s="2" t="s">
        <v>92</v>
      </c>
      <c r="C824" s="2" t="s">
        <v>64</v>
      </c>
      <c r="E824" s="2">
        <v>100</v>
      </c>
      <c r="F824" s="2" t="s">
        <v>768</v>
      </c>
      <c r="G824" s="2" t="s">
        <v>29</v>
      </c>
      <c r="H824" s="2" t="s">
        <v>37</v>
      </c>
      <c r="I824" s="2" t="s">
        <v>38</v>
      </c>
      <c r="J824" s="38">
        <v>0</v>
      </c>
    </row>
    <row r="825" spans="1:10">
      <c r="A825" s="2" t="s">
        <v>22</v>
      </c>
      <c r="B825" s="2" t="s">
        <v>93</v>
      </c>
      <c r="C825" s="2" t="s">
        <v>64</v>
      </c>
      <c r="E825" s="2">
        <v>100</v>
      </c>
      <c r="F825" s="2" t="s">
        <v>768</v>
      </c>
      <c r="G825" s="2" t="s">
        <v>29</v>
      </c>
      <c r="H825" s="2" t="s">
        <v>37</v>
      </c>
      <c r="I825" s="2" t="s">
        <v>38</v>
      </c>
      <c r="J825" s="38">
        <v>1.0573216910000001</v>
      </c>
    </row>
    <row r="826" spans="1:10">
      <c r="A826" s="2" t="s">
        <v>22</v>
      </c>
      <c r="B826" s="2" t="s">
        <v>94</v>
      </c>
      <c r="C826" s="2" t="s">
        <v>64</v>
      </c>
      <c r="E826" s="2">
        <v>100</v>
      </c>
      <c r="F826" s="2" t="s">
        <v>768</v>
      </c>
      <c r="G826" s="2" t="s">
        <v>29</v>
      </c>
      <c r="H826" s="2" t="s">
        <v>37</v>
      </c>
      <c r="I826" s="2" t="s">
        <v>38</v>
      </c>
      <c r="J826" s="38">
        <v>0.95539184099999996</v>
      </c>
    </row>
    <row r="827" spans="1:10">
      <c r="A827" s="2" t="s">
        <v>22</v>
      </c>
      <c r="B827" s="2" t="s">
        <v>95</v>
      </c>
      <c r="C827" s="2" t="s">
        <v>64</v>
      </c>
      <c r="E827" s="2">
        <v>100</v>
      </c>
      <c r="F827" s="2" t="s">
        <v>768</v>
      </c>
      <c r="G827" s="2" t="s">
        <v>29</v>
      </c>
      <c r="H827" s="2" t="s">
        <v>37</v>
      </c>
      <c r="I827" s="2" t="s">
        <v>38</v>
      </c>
      <c r="J827" s="38">
        <v>0.33485294100000002</v>
      </c>
    </row>
    <row r="828" spans="1:10">
      <c r="A828" s="2" t="s">
        <v>22</v>
      </c>
      <c r="B828" s="2" t="s">
        <v>96</v>
      </c>
      <c r="C828" s="2" t="s">
        <v>64</v>
      </c>
      <c r="E828" s="2">
        <v>100</v>
      </c>
      <c r="F828" s="2" t="s">
        <v>768</v>
      </c>
      <c r="G828" s="2" t="s">
        <v>29</v>
      </c>
      <c r="H828" s="2" t="s">
        <v>37</v>
      </c>
      <c r="I828" s="2" t="s">
        <v>38</v>
      </c>
      <c r="J828" s="38">
        <v>0</v>
      </c>
    </row>
    <row r="829" spans="1:10">
      <c r="A829" s="2" t="s">
        <v>22</v>
      </c>
      <c r="B829" s="2" t="s">
        <v>97</v>
      </c>
      <c r="C829" s="2" t="s">
        <v>64</v>
      </c>
      <c r="E829" s="2">
        <v>100</v>
      </c>
      <c r="F829" s="2" t="s">
        <v>768</v>
      </c>
      <c r="G829" s="2" t="s">
        <v>29</v>
      </c>
      <c r="H829" s="2" t="s">
        <v>37</v>
      </c>
      <c r="I829" s="2" t="s">
        <v>38</v>
      </c>
      <c r="J829" s="38">
        <v>0.23601810000000001</v>
      </c>
    </row>
    <row r="830" spans="1:10">
      <c r="A830" s="2" t="s">
        <v>22</v>
      </c>
      <c r="B830" s="2" t="s">
        <v>98</v>
      </c>
      <c r="C830" s="2" t="s">
        <v>64</v>
      </c>
      <c r="E830" s="2">
        <v>100</v>
      </c>
      <c r="F830" s="2" t="s">
        <v>768</v>
      </c>
      <c r="G830" s="2" t="s">
        <v>29</v>
      </c>
      <c r="H830" s="2" t="s">
        <v>37</v>
      </c>
      <c r="I830" s="2" t="s">
        <v>38</v>
      </c>
      <c r="J830" s="38">
        <v>8.3074865999999997E-2</v>
      </c>
    </row>
    <row r="831" spans="1:10">
      <c r="A831" s="2" t="s">
        <v>21</v>
      </c>
      <c r="B831" s="2" t="s">
        <v>133</v>
      </c>
      <c r="C831" s="2" t="s">
        <v>64</v>
      </c>
      <c r="E831" s="2">
        <v>100</v>
      </c>
      <c r="F831" s="2" t="s">
        <v>768</v>
      </c>
      <c r="G831" s="2" t="s">
        <v>29</v>
      </c>
      <c r="H831" s="2" t="s">
        <v>37</v>
      </c>
      <c r="I831" s="2" t="s">
        <v>38</v>
      </c>
      <c r="J831" s="38">
        <v>0</v>
      </c>
    </row>
    <row r="832" spans="1:10">
      <c r="A832" s="2" t="s">
        <v>21</v>
      </c>
      <c r="B832" s="2" t="s">
        <v>134</v>
      </c>
      <c r="C832" s="2" t="s">
        <v>64</v>
      </c>
      <c r="E832" s="2">
        <v>100</v>
      </c>
      <c r="F832" s="2" t="s">
        <v>768</v>
      </c>
      <c r="G832" s="2" t="s">
        <v>29</v>
      </c>
      <c r="H832" s="2" t="s">
        <v>37</v>
      </c>
      <c r="I832" s="2" t="s">
        <v>38</v>
      </c>
      <c r="J832" s="38">
        <v>0</v>
      </c>
    </row>
    <row r="833" spans="1:10">
      <c r="A833" s="2" t="s">
        <v>21</v>
      </c>
      <c r="B833" s="2" t="s">
        <v>135</v>
      </c>
      <c r="C833" s="2" t="s">
        <v>64</v>
      </c>
      <c r="E833" s="2">
        <v>100</v>
      </c>
      <c r="F833" s="2" t="s">
        <v>768</v>
      </c>
      <c r="G833" s="2" t="s">
        <v>29</v>
      </c>
      <c r="H833" s="2" t="s">
        <v>37</v>
      </c>
      <c r="I833" s="2" t="s">
        <v>38</v>
      </c>
      <c r="J833" s="38">
        <v>0</v>
      </c>
    </row>
    <row r="834" spans="1:10">
      <c r="A834" s="2" t="s">
        <v>21</v>
      </c>
      <c r="B834" s="2" t="s">
        <v>136</v>
      </c>
      <c r="C834" s="2" t="s">
        <v>64</v>
      </c>
      <c r="E834" s="2">
        <v>100</v>
      </c>
      <c r="F834" s="2" t="s">
        <v>768</v>
      </c>
      <c r="G834" s="2" t="s">
        <v>29</v>
      </c>
      <c r="H834" s="2" t="s">
        <v>37</v>
      </c>
      <c r="I834" s="2" t="s">
        <v>38</v>
      </c>
      <c r="J834" s="38">
        <v>0</v>
      </c>
    </row>
    <row r="835" spans="1:10">
      <c r="A835" s="2" t="s">
        <v>21</v>
      </c>
      <c r="B835" s="2" t="s">
        <v>137</v>
      </c>
      <c r="C835" s="2" t="s">
        <v>64</v>
      </c>
      <c r="E835" s="2">
        <v>100</v>
      </c>
      <c r="F835" s="2" t="s">
        <v>768</v>
      </c>
      <c r="G835" s="2" t="s">
        <v>29</v>
      </c>
      <c r="H835" s="2" t="s">
        <v>37</v>
      </c>
      <c r="I835" s="2" t="s">
        <v>38</v>
      </c>
      <c r="J835" s="38">
        <v>0</v>
      </c>
    </row>
    <row r="836" spans="1:10">
      <c r="A836" s="2" t="s">
        <v>20</v>
      </c>
      <c r="B836" s="2" t="s">
        <v>138</v>
      </c>
      <c r="C836" s="2" t="s">
        <v>64</v>
      </c>
      <c r="E836" s="2">
        <v>100</v>
      </c>
      <c r="F836" s="2" t="s">
        <v>768</v>
      </c>
      <c r="G836" s="2" t="s">
        <v>29</v>
      </c>
      <c r="H836" s="2" t="s">
        <v>37</v>
      </c>
      <c r="I836" s="2" t="s">
        <v>38</v>
      </c>
      <c r="J836" s="38">
        <v>0</v>
      </c>
    </row>
    <row r="837" spans="1:10">
      <c r="A837" s="2" t="s">
        <v>19</v>
      </c>
      <c r="B837" s="2" t="s">
        <v>159</v>
      </c>
      <c r="C837" s="2" t="s">
        <v>64</v>
      </c>
      <c r="E837" s="2">
        <v>100</v>
      </c>
      <c r="F837" s="2" t="s">
        <v>768</v>
      </c>
      <c r="G837" s="2" t="s">
        <v>29</v>
      </c>
      <c r="H837" s="2" t="s">
        <v>37</v>
      </c>
      <c r="I837" s="2" t="s">
        <v>38</v>
      </c>
      <c r="J837" s="38">
        <v>0</v>
      </c>
    </row>
    <row r="838" spans="1:10">
      <c r="A838" s="2" t="s">
        <v>19</v>
      </c>
      <c r="B838" s="2" t="s">
        <v>160</v>
      </c>
      <c r="C838" s="2" t="s">
        <v>64</v>
      </c>
      <c r="E838" s="2">
        <v>100</v>
      </c>
      <c r="F838" s="2" t="s">
        <v>768</v>
      </c>
      <c r="G838" s="2" t="s">
        <v>29</v>
      </c>
      <c r="H838" s="2" t="s">
        <v>37</v>
      </c>
      <c r="I838" s="2" t="s">
        <v>38</v>
      </c>
      <c r="J838" s="38">
        <v>0</v>
      </c>
    </row>
    <row r="839" spans="1:10">
      <c r="A839" s="2" t="s">
        <v>19</v>
      </c>
      <c r="B839" s="2" t="s">
        <v>161</v>
      </c>
      <c r="C839" s="2" t="s">
        <v>64</v>
      </c>
      <c r="E839" s="2">
        <v>100</v>
      </c>
      <c r="F839" s="2" t="s">
        <v>768</v>
      </c>
      <c r="G839" s="2" t="s">
        <v>29</v>
      </c>
      <c r="H839" s="2" t="s">
        <v>37</v>
      </c>
      <c r="I839" s="2" t="s">
        <v>38</v>
      </c>
      <c r="J839" s="38">
        <v>0</v>
      </c>
    </row>
    <row r="840" spans="1:10">
      <c r="A840" s="2" t="s">
        <v>19</v>
      </c>
      <c r="B840" s="2" t="s">
        <v>162</v>
      </c>
      <c r="C840" s="2" t="s">
        <v>64</v>
      </c>
      <c r="E840" s="2">
        <v>100</v>
      </c>
      <c r="F840" s="2" t="s">
        <v>768</v>
      </c>
      <c r="G840" s="2" t="s">
        <v>29</v>
      </c>
      <c r="H840" s="2" t="s">
        <v>37</v>
      </c>
      <c r="I840" s="2" t="s">
        <v>38</v>
      </c>
      <c r="J840" s="38">
        <v>0.45103676500000001</v>
      </c>
    </row>
    <row r="841" spans="1:10">
      <c r="A841" s="2" t="s">
        <v>19</v>
      </c>
      <c r="B841" s="2" t="s">
        <v>163</v>
      </c>
      <c r="C841" s="2" t="s">
        <v>64</v>
      </c>
      <c r="E841" s="2">
        <v>100</v>
      </c>
      <c r="F841" s="2" t="s">
        <v>768</v>
      </c>
      <c r="G841" s="2" t="s">
        <v>29</v>
      </c>
      <c r="H841" s="2" t="s">
        <v>37</v>
      </c>
      <c r="I841" s="2" t="s">
        <v>38</v>
      </c>
      <c r="J841" s="38">
        <v>0</v>
      </c>
    </row>
    <row r="842" spans="1:10">
      <c r="A842" s="2" t="s">
        <v>18</v>
      </c>
      <c r="B842" s="2" t="s">
        <v>164</v>
      </c>
      <c r="C842" s="2" t="s">
        <v>64</v>
      </c>
      <c r="E842" s="2">
        <v>100</v>
      </c>
      <c r="F842" s="2" t="s">
        <v>768</v>
      </c>
      <c r="G842" s="2" t="s">
        <v>29</v>
      </c>
      <c r="H842" s="2" t="s">
        <v>37</v>
      </c>
      <c r="I842" s="2" t="s">
        <v>38</v>
      </c>
      <c r="J842" s="38">
        <v>0</v>
      </c>
    </row>
    <row r="843" spans="1:10">
      <c r="A843" s="2" t="s">
        <v>18</v>
      </c>
      <c r="B843" s="2" t="s">
        <v>165</v>
      </c>
      <c r="C843" s="2" t="s">
        <v>64</v>
      </c>
      <c r="E843" s="2">
        <v>100</v>
      </c>
      <c r="F843" s="2" t="s">
        <v>768</v>
      </c>
      <c r="G843" s="2" t="s">
        <v>29</v>
      </c>
      <c r="H843" s="2" t="s">
        <v>37</v>
      </c>
      <c r="I843" s="2" t="s">
        <v>38</v>
      </c>
      <c r="J843" s="38">
        <v>0</v>
      </c>
    </row>
    <row r="844" spans="1:10">
      <c r="A844" s="2" t="s">
        <v>18</v>
      </c>
      <c r="B844" s="2" t="s">
        <v>166</v>
      </c>
      <c r="C844" s="2" t="s">
        <v>64</v>
      </c>
      <c r="E844" s="2">
        <v>100</v>
      </c>
      <c r="F844" s="2" t="s">
        <v>768</v>
      </c>
      <c r="G844" s="2" t="s">
        <v>29</v>
      </c>
      <c r="H844" s="2" t="s">
        <v>37</v>
      </c>
      <c r="I844" s="2" t="s">
        <v>38</v>
      </c>
      <c r="J844" s="38">
        <v>0</v>
      </c>
    </row>
    <row r="845" spans="1:10">
      <c r="A845" s="2" t="s">
        <v>18</v>
      </c>
      <c r="B845" s="2" t="s">
        <v>167</v>
      </c>
      <c r="C845" s="2" t="s">
        <v>64</v>
      </c>
      <c r="E845" s="2">
        <v>100</v>
      </c>
      <c r="F845" s="2" t="s">
        <v>768</v>
      </c>
      <c r="G845" s="2" t="s">
        <v>29</v>
      </c>
      <c r="H845" s="2" t="s">
        <v>37</v>
      </c>
      <c r="I845" s="2" t="s">
        <v>38</v>
      </c>
      <c r="J845" s="38">
        <v>0</v>
      </c>
    </row>
    <row r="846" spans="1:10">
      <c r="A846" s="2" t="s">
        <v>18</v>
      </c>
      <c r="B846" s="2" t="s">
        <v>168</v>
      </c>
      <c r="C846" s="2" t="s">
        <v>64</v>
      </c>
      <c r="E846" s="2">
        <v>100</v>
      </c>
      <c r="F846" s="2" t="s">
        <v>768</v>
      </c>
      <c r="G846" s="2" t="s">
        <v>29</v>
      </c>
      <c r="H846" s="2" t="s">
        <v>37</v>
      </c>
      <c r="I846" s="2" t="s">
        <v>38</v>
      </c>
      <c r="J846" s="38">
        <v>0</v>
      </c>
    </row>
    <row r="847" spans="1:10">
      <c r="A847" s="2" t="s">
        <v>18</v>
      </c>
      <c r="B847" s="2" t="s">
        <v>169</v>
      </c>
      <c r="C847" s="2" t="s">
        <v>64</v>
      </c>
      <c r="E847" s="2">
        <v>100</v>
      </c>
      <c r="F847" s="2" t="s">
        <v>768</v>
      </c>
      <c r="G847" s="2" t="s">
        <v>29</v>
      </c>
      <c r="H847" s="2" t="s">
        <v>37</v>
      </c>
      <c r="I847" s="2" t="s">
        <v>38</v>
      </c>
      <c r="J847" s="38">
        <v>0</v>
      </c>
    </row>
    <row r="848" spans="1:10">
      <c r="A848" s="2" t="s">
        <v>18</v>
      </c>
      <c r="B848" s="2" t="s">
        <v>170</v>
      </c>
      <c r="C848" s="2" t="s">
        <v>64</v>
      </c>
      <c r="E848" s="2">
        <v>100</v>
      </c>
      <c r="F848" s="2" t="s">
        <v>768</v>
      </c>
      <c r="G848" s="2" t="s">
        <v>29</v>
      </c>
      <c r="H848" s="2" t="s">
        <v>37</v>
      </c>
      <c r="I848" s="2" t="s">
        <v>38</v>
      </c>
      <c r="J848" s="38">
        <v>0</v>
      </c>
    </row>
    <row r="849" spans="1:10">
      <c r="A849" s="2" t="s">
        <v>18</v>
      </c>
      <c r="B849" s="2" t="s">
        <v>171</v>
      </c>
      <c r="C849" s="2" t="s">
        <v>64</v>
      </c>
      <c r="E849" s="2">
        <v>100</v>
      </c>
      <c r="F849" s="2" t="s">
        <v>768</v>
      </c>
      <c r="G849" s="2" t="s">
        <v>29</v>
      </c>
      <c r="H849" s="2" t="s">
        <v>37</v>
      </c>
      <c r="I849" s="2" t="s">
        <v>38</v>
      </c>
      <c r="J849" s="38">
        <v>0</v>
      </c>
    </row>
    <row r="850" spans="1:10">
      <c r="A850" s="2" t="s">
        <v>18</v>
      </c>
      <c r="B850" s="2" t="s">
        <v>172</v>
      </c>
      <c r="C850" s="2" t="s">
        <v>64</v>
      </c>
      <c r="E850" s="2">
        <v>100</v>
      </c>
      <c r="F850" s="2" t="s">
        <v>768</v>
      </c>
      <c r="G850" s="2" t="s">
        <v>29</v>
      </c>
      <c r="H850" s="2" t="s">
        <v>37</v>
      </c>
      <c r="I850" s="2" t="s">
        <v>38</v>
      </c>
      <c r="J850" s="38">
        <v>4.3429791020000001</v>
      </c>
    </row>
    <row r="851" spans="1:10">
      <c r="A851" s="2" t="s">
        <v>18</v>
      </c>
      <c r="B851" s="2" t="s">
        <v>173</v>
      </c>
      <c r="C851" s="2" t="s">
        <v>64</v>
      </c>
      <c r="E851" s="2">
        <v>100</v>
      </c>
      <c r="F851" s="2" t="s">
        <v>768</v>
      </c>
      <c r="G851" s="2" t="s">
        <v>29</v>
      </c>
      <c r="H851" s="2" t="s">
        <v>37</v>
      </c>
      <c r="I851" s="2" t="s">
        <v>38</v>
      </c>
      <c r="J851" s="38">
        <v>1.133764706</v>
      </c>
    </row>
    <row r="852" spans="1:10">
      <c r="A852" s="2" t="s">
        <v>18</v>
      </c>
      <c r="B852" s="2" t="s">
        <v>174</v>
      </c>
      <c r="C852" s="2" t="s">
        <v>64</v>
      </c>
      <c r="E852" s="2">
        <v>100</v>
      </c>
      <c r="F852" s="2" t="s">
        <v>768</v>
      </c>
      <c r="G852" s="2" t="s">
        <v>29</v>
      </c>
      <c r="H852" s="2" t="s">
        <v>37</v>
      </c>
      <c r="I852" s="2" t="s">
        <v>38</v>
      </c>
      <c r="J852" s="38">
        <v>1.4850324539999999</v>
      </c>
    </row>
    <row r="853" spans="1:10">
      <c r="A853" s="2" t="s">
        <v>18</v>
      </c>
      <c r="B853" s="2" t="s">
        <v>175</v>
      </c>
      <c r="C853" s="2" t="s">
        <v>64</v>
      </c>
      <c r="E853" s="2">
        <v>100</v>
      </c>
      <c r="F853" s="2" t="s">
        <v>768</v>
      </c>
      <c r="G853" s="2" t="s">
        <v>29</v>
      </c>
      <c r="H853" s="2" t="s">
        <v>37</v>
      </c>
      <c r="I853" s="2" t="s">
        <v>38</v>
      </c>
      <c r="J853" s="38">
        <v>0</v>
      </c>
    </row>
    <row r="854" spans="1:10">
      <c r="A854" s="2" t="s">
        <v>18</v>
      </c>
      <c r="B854" s="2" t="s">
        <v>176</v>
      </c>
      <c r="C854" s="2" t="s">
        <v>64</v>
      </c>
      <c r="E854" s="2">
        <v>100</v>
      </c>
      <c r="F854" s="2" t="s">
        <v>768</v>
      </c>
      <c r="G854" s="2" t="s">
        <v>29</v>
      </c>
      <c r="H854" s="2" t="s">
        <v>37</v>
      </c>
      <c r="I854" s="2" t="s">
        <v>38</v>
      </c>
      <c r="J854" s="38">
        <v>0</v>
      </c>
    </row>
    <row r="855" spans="1:10">
      <c r="A855" s="2" t="s">
        <v>18</v>
      </c>
      <c r="B855" s="2" t="s">
        <v>177</v>
      </c>
      <c r="C855" s="2" t="s">
        <v>64</v>
      </c>
      <c r="E855" s="2">
        <v>100</v>
      </c>
      <c r="F855" s="2" t="s">
        <v>768</v>
      </c>
      <c r="G855" s="2" t="s">
        <v>29</v>
      </c>
      <c r="H855" s="2" t="s">
        <v>37</v>
      </c>
      <c r="I855" s="2" t="s">
        <v>38</v>
      </c>
      <c r="J855" s="38">
        <v>0</v>
      </c>
    </row>
    <row r="856" spans="1:10">
      <c r="A856" s="2" t="s">
        <v>18</v>
      </c>
      <c r="B856" s="2" t="s">
        <v>178</v>
      </c>
      <c r="C856" s="2" t="s">
        <v>64</v>
      </c>
      <c r="E856" s="2">
        <v>100</v>
      </c>
      <c r="F856" s="2" t="s">
        <v>768</v>
      </c>
      <c r="G856" s="2" t="s">
        <v>29</v>
      </c>
      <c r="H856" s="2" t="s">
        <v>37</v>
      </c>
      <c r="I856" s="2" t="s">
        <v>38</v>
      </c>
      <c r="J856" s="38">
        <v>12.536818627000001</v>
      </c>
    </row>
    <row r="857" spans="1:10">
      <c r="A857" s="2" t="s">
        <v>18</v>
      </c>
      <c r="B857" s="2" t="s">
        <v>179</v>
      </c>
      <c r="C857" s="2" t="s">
        <v>64</v>
      </c>
      <c r="E857" s="2">
        <v>100</v>
      </c>
      <c r="F857" s="2" t="s">
        <v>768</v>
      </c>
      <c r="G857" s="2" t="s">
        <v>29</v>
      </c>
      <c r="H857" s="2" t="s">
        <v>37</v>
      </c>
      <c r="I857" s="2" t="s">
        <v>38</v>
      </c>
      <c r="J857" s="38">
        <v>8.2033884080000004</v>
      </c>
    </row>
    <row r="858" spans="1:10">
      <c r="A858" s="2" t="s">
        <v>18</v>
      </c>
      <c r="B858" s="2" t="s">
        <v>180</v>
      </c>
      <c r="C858" s="2" t="s">
        <v>64</v>
      </c>
      <c r="E858" s="2">
        <v>100</v>
      </c>
      <c r="F858" s="2" t="s">
        <v>768</v>
      </c>
      <c r="G858" s="2" t="s">
        <v>29</v>
      </c>
      <c r="H858" s="2" t="s">
        <v>37</v>
      </c>
      <c r="I858" s="2" t="s">
        <v>38</v>
      </c>
      <c r="J858" s="38">
        <v>1.4298713240000001</v>
      </c>
    </row>
    <row r="859" spans="1:10">
      <c r="A859" s="2" t="s">
        <v>18</v>
      </c>
      <c r="B859" s="2" t="s">
        <v>181</v>
      </c>
      <c r="C859" s="2" t="s">
        <v>64</v>
      </c>
      <c r="E859" s="2">
        <v>100</v>
      </c>
      <c r="F859" s="2" t="s">
        <v>768</v>
      </c>
      <c r="G859" s="2" t="s">
        <v>29</v>
      </c>
      <c r="H859" s="2" t="s">
        <v>37</v>
      </c>
      <c r="I859" s="2" t="s">
        <v>38</v>
      </c>
      <c r="J859" s="38">
        <v>1.9726027399999999</v>
      </c>
    </row>
    <row r="860" spans="1:10">
      <c r="A860" s="2" t="s">
        <v>18</v>
      </c>
      <c r="B860" s="2" t="s">
        <v>182</v>
      </c>
      <c r="C860" s="2" t="s">
        <v>64</v>
      </c>
      <c r="E860" s="2">
        <v>100</v>
      </c>
      <c r="F860" s="2" t="s">
        <v>768</v>
      </c>
      <c r="G860" s="2" t="s">
        <v>29</v>
      </c>
      <c r="H860" s="2" t="s">
        <v>37</v>
      </c>
      <c r="I860" s="2" t="s">
        <v>38</v>
      </c>
      <c r="J860" s="38">
        <v>0</v>
      </c>
    </row>
    <row r="861" spans="1:10">
      <c r="A861" s="2" t="s">
        <v>18</v>
      </c>
      <c r="B861" s="2" t="s">
        <v>183</v>
      </c>
      <c r="C861" s="2" t="s">
        <v>64</v>
      </c>
      <c r="E861" s="2">
        <v>100</v>
      </c>
      <c r="F861" s="2" t="s">
        <v>768</v>
      </c>
      <c r="G861" s="2" t="s">
        <v>29</v>
      </c>
      <c r="H861" s="2" t="s">
        <v>37</v>
      </c>
      <c r="I861" s="2" t="s">
        <v>38</v>
      </c>
      <c r="J861" s="38">
        <v>0</v>
      </c>
    </row>
    <row r="862" spans="1:10">
      <c r="A862" s="2" t="s">
        <v>18</v>
      </c>
      <c r="B862" s="2" t="s">
        <v>184</v>
      </c>
      <c r="C862" s="2" t="s">
        <v>64</v>
      </c>
      <c r="E862" s="2">
        <v>100</v>
      </c>
      <c r="F862" s="2" t="s">
        <v>768</v>
      </c>
      <c r="G862" s="2" t="s">
        <v>29</v>
      </c>
      <c r="H862" s="2" t="s">
        <v>37</v>
      </c>
      <c r="I862" s="2" t="s">
        <v>38</v>
      </c>
      <c r="J862" s="38">
        <v>2.6983957219999999</v>
      </c>
    </row>
    <row r="863" spans="1:10">
      <c r="A863" s="2" t="s">
        <v>18</v>
      </c>
      <c r="B863" s="2" t="s">
        <v>185</v>
      </c>
      <c r="C863" s="2" t="s">
        <v>64</v>
      </c>
      <c r="E863" s="2">
        <v>100</v>
      </c>
      <c r="F863" s="2" t="s">
        <v>768</v>
      </c>
      <c r="G863" s="2" t="s">
        <v>29</v>
      </c>
      <c r="H863" s="2" t="s">
        <v>37</v>
      </c>
      <c r="I863" s="2" t="s">
        <v>38</v>
      </c>
      <c r="J863" s="38">
        <v>1.0563232410000001</v>
      </c>
    </row>
    <row r="864" spans="1:10">
      <c r="A864" s="2" t="s">
        <v>17</v>
      </c>
      <c r="B864" s="2" t="s">
        <v>127</v>
      </c>
      <c r="C864" s="2" t="s">
        <v>64</v>
      </c>
      <c r="E864" s="2">
        <v>100</v>
      </c>
      <c r="F864" s="2" t="s">
        <v>768</v>
      </c>
      <c r="G864" s="2" t="s">
        <v>29</v>
      </c>
      <c r="H864" s="2" t="s">
        <v>37</v>
      </c>
      <c r="I864" s="2" t="s">
        <v>38</v>
      </c>
      <c r="J864" s="38">
        <v>0.14305668399999999</v>
      </c>
    </row>
    <row r="865" spans="1:10">
      <c r="A865" s="2" t="s">
        <v>17</v>
      </c>
      <c r="B865" s="2" t="s">
        <v>99</v>
      </c>
      <c r="C865" s="2" t="s">
        <v>64</v>
      </c>
      <c r="E865" s="2">
        <v>100</v>
      </c>
      <c r="F865" s="2" t="s">
        <v>768</v>
      </c>
      <c r="G865" s="2" t="s">
        <v>29</v>
      </c>
      <c r="H865" s="2" t="s">
        <v>37</v>
      </c>
      <c r="I865" s="2" t="s">
        <v>38</v>
      </c>
      <c r="J865" s="38">
        <v>0.93666176499999998</v>
      </c>
    </row>
    <row r="866" spans="1:10">
      <c r="A866" s="2" t="s">
        <v>17</v>
      </c>
      <c r="B866" s="2" t="s">
        <v>100</v>
      </c>
      <c r="C866" s="2" t="s">
        <v>64</v>
      </c>
      <c r="E866" s="2">
        <v>100</v>
      </c>
      <c r="F866" s="2" t="s">
        <v>768</v>
      </c>
      <c r="G866" s="2" t="s">
        <v>29</v>
      </c>
      <c r="H866" s="2" t="s">
        <v>37</v>
      </c>
      <c r="I866" s="2" t="s">
        <v>38</v>
      </c>
      <c r="J866" s="38">
        <v>0.32817956700000001</v>
      </c>
    </row>
    <row r="867" spans="1:10">
      <c r="A867" s="2" t="s">
        <v>17</v>
      </c>
      <c r="B867" s="2" t="s">
        <v>101</v>
      </c>
      <c r="C867" s="2" t="s">
        <v>64</v>
      </c>
      <c r="E867" s="2">
        <v>100</v>
      </c>
      <c r="F867" s="2" t="s">
        <v>768</v>
      </c>
      <c r="G867" s="2" t="s">
        <v>29</v>
      </c>
      <c r="H867" s="2" t="s">
        <v>37</v>
      </c>
      <c r="I867" s="2" t="s">
        <v>38</v>
      </c>
      <c r="J867" s="38">
        <v>0.82185597600000004</v>
      </c>
    </row>
    <row r="868" spans="1:10">
      <c r="A868" s="2" t="s">
        <v>17</v>
      </c>
      <c r="B868" s="2" t="s">
        <v>102</v>
      </c>
      <c r="C868" s="2" t="s">
        <v>64</v>
      </c>
      <c r="E868" s="2">
        <v>100</v>
      </c>
      <c r="F868" s="2" t="s">
        <v>768</v>
      </c>
      <c r="G868" s="2" t="s">
        <v>29</v>
      </c>
      <c r="H868" s="2" t="s">
        <v>37</v>
      </c>
      <c r="I868" s="2" t="s">
        <v>38</v>
      </c>
      <c r="J868" s="38">
        <v>1.2889700230000001</v>
      </c>
    </row>
    <row r="869" spans="1:10">
      <c r="A869" s="2" t="s">
        <v>17</v>
      </c>
      <c r="B869" s="2" t="s">
        <v>103</v>
      </c>
      <c r="C869" s="2" t="s">
        <v>64</v>
      </c>
      <c r="E869" s="2">
        <v>100</v>
      </c>
      <c r="F869" s="2" t="s">
        <v>768</v>
      </c>
      <c r="G869" s="2" t="s">
        <v>29</v>
      </c>
      <c r="H869" s="2" t="s">
        <v>37</v>
      </c>
      <c r="I869" s="2" t="s">
        <v>38</v>
      </c>
      <c r="J869" s="38">
        <v>0.67025000000000001</v>
      </c>
    </row>
    <row r="870" spans="1:10">
      <c r="A870" s="2" t="s">
        <v>17</v>
      </c>
      <c r="B870" s="2" t="s">
        <v>104</v>
      </c>
      <c r="C870" s="2" t="s">
        <v>64</v>
      </c>
      <c r="E870" s="2">
        <v>100</v>
      </c>
      <c r="F870" s="2" t="s">
        <v>768</v>
      </c>
      <c r="G870" s="2" t="s">
        <v>29</v>
      </c>
      <c r="H870" s="2" t="s">
        <v>37</v>
      </c>
      <c r="I870" s="2" t="s">
        <v>38</v>
      </c>
      <c r="J870" s="38">
        <v>0.32709558799999999</v>
      </c>
    </row>
    <row r="871" spans="1:10">
      <c r="A871" s="2" t="s">
        <v>17</v>
      </c>
      <c r="B871" s="2" t="s">
        <v>105</v>
      </c>
      <c r="C871" s="2" t="s">
        <v>64</v>
      </c>
      <c r="E871" s="2">
        <v>100</v>
      </c>
      <c r="F871" s="2" t="s">
        <v>768</v>
      </c>
      <c r="G871" s="2" t="s">
        <v>29</v>
      </c>
      <c r="H871" s="2" t="s">
        <v>37</v>
      </c>
      <c r="I871" s="2" t="s">
        <v>38</v>
      </c>
      <c r="J871" s="38">
        <v>0.87767092400000002</v>
      </c>
    </row>
    <row r="872" spans="1:10">
      <c r="A872" s="2" t="s">
        <v>17</v>
      </c>
      <c r="B872" s="2" t="s">
        <v>106</v>
      </c>
      <c r="C872" s="2" t="s">
        <v>64</v>
      </c>
      <c r="E872" s="2">
        <v>100</v>
      </c>
      <c r="F872" s="2" t="s">
        <v>768</v>
      </c>
      <c r="G872" s="2" t="s">
        <v>29</v>
      </c>
      <c r="H872" s="2" t="s">
        <v>37</v>
      </c>
      <c r="I872" s="2" t="s">
        <v>38</v>
      </c>
      <c r="J872" s="38">
        <v>0.256269301</v>
      </c>
    </row>
    <row r="873" spans="1:10">
      <c r="A873" s="2" t="s">
        <v>17</v>
      </c>
      <c r="B873" s="2" t="s">
        <v>107</v>
      </c>
      <c r="C873" s="2" t="s">
        <v>64</v>
      </c>
      <c r="E873" s="2">
        <v>100</v>
      </c>
      <c r="F873" s="2" t="s">
        <v>768</v>
      </c>
      <c r="G873" s="2" t="s">
        <v>29</v>
      </c>
      <c r="H873" s="2" t="s">
        <v>37</v>
      </c>
      <c r="I873" s="2" t="s">
        <v>38</v>
      </c>
      <c r="J873" s="38">
        <v>0.46944585599999999</v>
      </c>
    </row>
    <row r="874" spans="1:10">
      <c r="A874" s="2" t="s">
        <v>17</v>
      </c>
      <c r="B874" s="2" t="s">
        <v>108</v>
      </c>
      <c r="C874" s="2" t="s">
        <v>64</v>
      </c>
      <c r="E874" s="2">
        <v>100</v>
      </c>
      <c r="F874" s="2" t="s">
        <v>768</v>
      </c>
      <c r="G874" s="2" t="s">
        <v>29</v>
      </c>
      <c r="H874" s="2" t="s">
        <v>37</v>
      </c>
      <c r="I874" s="2" t="s">
        <v>38</v>
      </c>
      <c r="J874" s="38">
        <v>1.0929756859999999</v>
      </c>
    </row>
    <row r="875" spans="1:10">
      <c r="A875" s="2" t="s">
        <v>17</v>
      </c>
      <c r="B875" s="2" t="s">
        <v>109</v>
      </c>
      <c r="C875" s="2" t="s">
        <v>64</v>
      </c>
      <c r="E875" s="2">
        <v>100</v>
      </c>
      <c r="F875" s="2" t="s">
        <v>768</v>
      </c>
      <c r="G875" s="2" t="s">
        <v>29</v>
      </c>
      <c r="H875" s="2" t="s">
        <v>37</v>
      </c>
      <c r="I875" s="2" t="s">
        <v>38</v>
      </c>
      <c r="J875" s="38">
        <v>1.450581933</v>
      </c>
    </row>
    <row r="876" spans="1:10">
      <c r="A876" s="2" t="s">
        <v>17</v>
      </c>
      <c r="B876" s="2" t="s">
        <v>355</v>
      </c>
      <c r="C876" s="2" t="s">
        <v>64</v>
      </c>
      <c r="E876" s="2">
        <v>100</v>
      </c>
      <c r="F876" s="2" t="s">
        <v>768</v>
      </c>
      <c r="G876" s="2" t="s">
        <v>29</v>
      </c>
      <c r="H876" s="2" t="s">
        <v>37</v>
      </c>
      <c r="I876" s="2" t="s">
        <v>38</v>
      </c>
      <c r="J876" s="38">
        <v>0</v>
      </c>
    </row>
    <row r="877" spans="1:10">
      <c r="A877" s="2" t="s">
        <v>17</v>
      </c>
      <c r="B877" s="2" t="s">
        <v>110</v>
      </c>
      <c r="C877" s="2" t="s">
        <v>64</v>
      </c>
      <c r="E877" s="2">
        <v>100</v>
      </c>
      <c r="F877" s="2" t="s">
        <v>768</v>
      </c>
      <c r="G877" s="2" t="s">
        <v>29</v>
      </c>
      <c r="H877" s="2" t="s">
        <v>37</v>
      </c>
      <c r="I877" s="2" t="s">
        <v>38</v>
      </c>
      <c r="J877" s="38">
        <v>2.6355033940000001</v>
      </c>
    </row>
    <row r="878" spans="1:10">
      <c r="A878" s="2" t="s">
        <v>17</v>
      </c>
      <c r="B878" s="2" t="s">
        <v>356</v>
      </c>
      <c r="C878" s="2" t="s">
        <v>64</v>
      </c>
      <c r="E878" s="2">
        <v>100</v>
      </c>
      <c r="F878" s="2" t="s">
        <v>768</v>
      </c>
      <c r="G878" s="2" t="s">
        <v>29</v>
      </c>
      <c r="H878" s="2" t="s">
        <v>37</v>
      </c>
      <c r="I878" s="2" t="s">
        <v>38</v>
      </c>
      <c r="J878" s="38">
        <v>0</v>
      </c>
    </row>
    <row r="879" spans="1:10">
      <c r="A879" s="2" t="s">
        <v>17</v>
      </c>
      <c r="B879" s="2" t="s">
        <v>357</v>
      </c>
      <c r="C879" s="2" t="s">
        <v>64</v>
      </c>
      <c r="E879" s="2">
        <v>100</v>
      </c>
      <c r="F879" s="2" t="s">
        <v>768</v>
      </c>
      <c r="G879" s="2" t="s">
        <v>29</v>
      </c>
      <c r="H879" s="2" t="s">
        <v>37</v>
      </c>
      <c r="I879" s="2" t="s">
        <v>38</v>
      </c>
      <c r="J879" s="38">
        <v>0</v>
      </c>
    </row>
    <row r="880" spans="1:10">
      <c r="A880" s="2" t="s">
        <v>17</v>
      </c>
      <c r="B880" s="2" t="s">
        <v>111</v>
      </c>
      <c r="C880" s="2" t="s">
        <v>64</v>
      </c>
      <c r="E880" s="2">
        <v>100</v>
      </c>
      <c r="F880" s="2" t="s">
        <v>768</v>
      </c>
      <c r="G880" s="2" t="s">
        <v>29</v>
      </c>
      <c r="H880" s="2" t="s">
        <v>37</v>
      </c>
      <c r="I880" s="2" t="s">
        <v>38</v>
      </c>
      <c r="J880" s="38">
        <v>0.12568575900000001</v>
      </c>
    </row>
    <row r="881" spans="1:10">
      <c r="A881" s="2" t="s">
        <v>17</v>
      </c>
      <c r="B881" s="2" t="s">
        <v>112</v>
      </c>
      <c r="C881" s="2" t="s">
        <v>64</v>
      </c>
      <c r="E881" s="2">
        <v>100</v>
      </c>
      <c r="F881" s="2" t="s">
        <v>768</v>
      </c>
      <c r="G881" s="2" t="s">
        <v>29</v>
      </c>
      <c r="H881" s="2" t="s">
        <v>37</v>
      </c>
      <c r="I881" s="2" t="s">
        <v>38</v>
      </c>
      <c r="J881" s="38">
        <v>0.38368823499999999</v>
      </c>
    </row>
    <row r="882" spans="1:10">
      <c r="A882" s="2" t="s">
        <v>17</v>
      </c>
      <c r="B882" s="2" t="s">
        <v>113</v>
      </c>
      <c r="C882" s="2" t="s">
        <v>64</v>
      </c>
      <c r="E882" s="2">
        <v>100</v>
      </c>
      <c r="F882" s="2" t="s">
        <v>768</v>
      </c>
      <c r="G882" s="2" t="s">
        <v>29</v>
      </c>
      <c r="H882" s="2" t="s">
        <v>37</v>
      </c>
      <c r="I882" s="2" t="s">
        <v>38</v>
      </c>
      <c r="J882" s="38">
        <v>0.67628793899999995</v>
      </c>
    </row>
    <row r="883" spans="1:10">
      <c r="A883" s="2" t="s">
        <v>17</v>
      </c>
      <c r="B883" s="2" t="s">
        <v>114</v>
      </c>
      <c r="C883" s="2" t="s">
        <v>64</v>
      </c>
      <c r="E883" s="2">
        <v>100</v>
      </c>
      <c r="F883" s="2" t="s">
        <v>768</v>
      </c>
      <c r="G883" s="2" t="s">
        <v>29</v>
      </c>
      <c r="H883" s="2" t="s">
        <v>37</v>
      </c>
      <c r="I883" s="2" t="s">
        <v>38</v>
      </c>
      <c r="J883" s="38">
        <v>0</v>
      </c>
    </row>
    <row r="884" spans="1:10">
      <c r="A884" s="2" t="s">
        <v>17</v>
      </c>
      <c r="B884" s="2" t="s">
        <v>115</v>
      </c>
      <c r="C884" s="2" t="s">
        <v>64</v>
      </c>
      <c r="E884" s="2">
        <v>100</v>
      </c>
      <c r="F884" s="2" t="s">
        <v>768</v>
      </c>
      <c r="G884" s="2" t="s">
        <v>29</v>
      </c>
      <c r="H884" s="2" t="s">
        <v>37</v>
      </c>
      <c r="I884" s="2" t="s">
        <v>38</v>
      </c>
      <c r="J884" s="38">
        <v>0.80796588199999997</v>
      </c>
    </row>
    <row r="885" spans="1:10">
      <c r="A885" s="2" t="s">
        <v>17</v>
      </c>
      <c r="B885" s="2" t="s">
        <v>116</v>
      </c>
      <c r="C885" s="2" t="s">
        <v>64</v>
      </c>
      <c r="E885" s="2">
        <v>100</v>
      </c>
      <c r="F885" s="2" t="s">
        <v>768</v>
      </c>
      <c r="G885" s="2" t="s">
        <v>29</v>
      </c>
      <c r="H885" s="2" t="s">
        <v>37</v>
      </c>
      <c r="I885" s="2" t="s">
        <v>38</v>
      </c>
      <c r="J885" s="38">
        <v>0.19830203599999999</v>
      </c>
    </row>
    <row r="886" spans="1:10">
      <c r="A886" s="2" t="s">
        <v>17</v>
      </c>
      <c r="B886" s="2" t="s">
        <v>117</v>
      </c>
      <c r="C886" s="2" t="s">
        <v>64</v>
      </c>
      <c r="E886" s="2">
        <v>100</v>
      </c>
      <c r="F886" s="2" t="s">
        <v>768</v>
      </c>
      <c r="G886" s="2" t="s">
        <v>29</v>
      </c>
      <c r="H886" s="2" t="s">
        <v>37</v>
      </c>
      <c r="I886" s="2" t="s">
        <v>38</v>
      </c>
      <c r="J886" s="38">
        <v>0.69169730399999996</v>
      </c>
    </row>
    <row r="887" spans="1:10">
      <c r="A887" s="2" t="s">
        <v>17</v>
      </c>
      <c r="B887" s="2" t="s">
        <v>118</v>
      </c>
      <c r="C887" s="2" t="s">
        <v>64</v>
      </c>
      <c r="E887" s="2">
        <v>100</v>
      </c>
      <c r="F887" s="2" t="s">
        <v>768</v>
      </c>
      <c r="G887" s="2" t="s">
        <v>29</v>
      </c>
      <c r="H887" s="2" t="s">
        <v>37</v>
      </c>
      <c r="I887" s="2" t="s">
        <v>38</v>
      </c>
      <c r="J887" s="38">
        <v>0</v>
      </c>
    </row>
    <row r="888" spans="1:10">
      <c r="A888" s="2" t="s">
        <v>17</v>
      </c>
      <c r="B888" s="2" t="s">
        <v>119</v>
      </c>
      <c r="C888" s="2" t="s">
        <v>64</v>
      </c>
      <c r="E888" s="2">
        <v>100</v>
      </c>
      <c r="F888" s="2" t="s">
        <v>768</v>
      </c>
      <c r="G888" s="2" t="s">
        <v>29</v>
      </c>
      <c r="H888" s="2" t="s">
        <v>37</v>
      </c>
      <c r="I888" s="2" t="s">
        <v>38</v>
      </c>
      <c r="J888" s="38">
        <v>0</v>
      </c>
    </row>
    <row r="889" spans="1:10">
      <c r="A889" s="2" t="s">
        <v>17</v>
      </c>
      <c r="B889" s="2" t="s">
        <v>120</v>
      </c>
      <c r="C889" s="2" t="s">
        <v>64</v>
      </c>
      <c r="E889" s="2">
        <v>100</v>
      </c>
      <c r="F889" s="2" t="s">
        <v>768</v>
      </c>
      <c r="G889" s="2" t="s">
        <v>29</v>
      </c>
      <c r="H889" s="2" t="s">
        <v>37</v>
      </c>
      <c r="I889" s="2" t="s">
        <v>38</v>
      </c>
      <c r="J889" s="38">
        <v>5.8102940999999998E-2</v>
      </c>
    </row>
    <row r="890" spans="1:10">
      <c r="A890" s="2" t="s">
        <v>17</v>
      </c>
      <c r="B890" s="2" t="s">
        <v>121</v>
      </c>
      <c r="C890" s="2" t="s">
        <v>64</v>
      </c>
      <c r="E890" s="2">
        <v>100</v>
      </c>
      <c r="F890" s="2" t="s">
        <v>768</v>
      </c>
      <c r="G890" s="2" t="s">
        <v>29</v>
      </c>
      <c r="H890" s="2" t="s">
        <v>37</v>
      </c>
      <c r="I890" s="2" t="s">
        <v>38</v>
      </c>
      <c r="J890" s="38">
        <v>0</v>
      </c>
    </row>
    <row r="891" spans="1:10">
      <c r="A891" s="2" t="s">
        <v>17</v>
      </c>
      <c r="B891" s="2" t="s">
        <v>122</v>
      </c>
      <c r="C891" s="2" t="s">
        <v>64</v>
      </c>
      <c r="E891" s="2">
        <v>100</v>
      </c>
      <c r="F891" s="2" t="s">
        <v>768</v>
      </c>
      <c r="G891" s="2" t="s">
        <v>29</v>
      </c>
      <c r="H891" s="2" t="s">
        <v>37</v>
      </c>
      <c r="I891" s="2" t="s">
        <v>38</v>
      </c>
      <c r="J891" s="38">
        <v>0.44580882399999999</v>
      </c>
    </row>
    <row r="892" spans="1:10">
      <c r="A892" s="2" t="s">
        <v>17</v>
      </c>
      <c r="B892" s="2" t="s">
        <v>123</v>
      </c>
      <c r="C892" s="2" t="s">
        <v>64</v>
      </c>
      <c r="E892" s="2">
        <v>100</v>
      </c>
      <c r="F892" s="2" t="s">
        <v>768</v>
      </c>
      <c r="G892" s="2" t="s">
        <v>29</v>
      </c>
      <c r="H892" s="2" t="s">
        <v>37</v>
      </c>
      <c r="I892" s="2" t="s">
        <v>38</v>
      </c>
      <c r="J892" s="38">
        <v>0.20416289600000001</v>
      </c>
    </row>
    <row r="893" spans="1:10">
      <c r="A893" s="2" t="s">
        <v>17</v>
      </c>
      <c r="B893" s="2" t="s">
        <v>124</v>
      </c>
      <c r="C893" s="2" t="s">
        <v>64</v>
      </c>
      <c r="E893" s="2">
        <v>100</v>
      </c>
      <c r="F893" s="2" t="s">
        <v>768</v>
      </c>
      <c r="G893" s="2" t="s">
        <v>29</v>
      </c>
      <c r="H893" s="2" t="s">
        <v>37</v>
      </c>
      <c r="I893" s="2" t="s">
        <v>38</v>
      </c>
      <c r="J893" s="38">
        <v>0.37149264700000001</v>
      </c>
    </row>
    <row r="894" spans="1:10">
      <c r="A894" s="2" t="s">
        <v>17</v>
      </c>
      <c r="B894" s="2" t="s">
        <v>125</v>
      </c>
      <c r="C894" s="2" t="s">
        <v>64</v>
      </c>
      <c r="E894" s="2">
        <v>100</v>
      </c>
      <c r="F894" s="2" t="s">
        <v>768</v>
      </c>
      <c r="G894" s="2" t="s">
        <v>29</v>
      </c>
      <c r="H894" s="2" t="s">
        <v>37</v>
      </c>
      <c r="I894" s="2" t="s">
        <v>38</v>
      </c>
      <c r="J894" s="38">
        <v>0.20316910799999999</v>
      </c>
    </row>
    <row r="895" spans="1:10">
      <c r="A895" s="2" t="s">
        <v>17</v>
      </c>
      <c r="B895" s="2" t="s">
        <v>126</v>
      </c>
      <c r="C895" s="2" t="s">
        <v>64</v>
      </c>
      <c r="E895" s="2">
        <v>100</v>
      </c>
      <c r="F895" s="2" t="s">
        <v>768</v>
      </c>
      <c r="G895" s="2" t="s">
        <v>29</v>
      </c>
      <c r="H895" s="2" t="s">
        <v>37</v>
      </c>
      <c r="I895" s="2" t="s">
        <v>38</v>
      </c>
      <c r="J895" s="38">
        <v>0.72985706800000005</v>
      </c>
    </row>
    <row r="896" spans="1:10">
      <c r="A896" s="2" t="s">
        <v>17</v>
      </c>
      <c r="B896" s="2" t="s">
        <v>128</v>
      </c>
      <c r="C896" s="2" t="s">
        <v>64</v>
      </c>
      <c r="E896" s="2">
        <v>100</v>
      </c>
      <c r="F896" s="2" t="s">
        <v>768</v>
      </c>
      <c r="G896" s="2" t="s">
        <v>29</v>
      </c>
      <c r="H896" s="2" t="s">
        <v>37</v>
      </c>
      <c r="I896" s="2" t="s">
        <v>38</v>
      </c>
      <c r="J896" s="38">
        <v>0.71024331600000001</v>
      </c>
    </row>
    <row r="897" spans="1:10">
      <c r="A897" s="2" t="s">
        <v>17</v>
      </c>
      <c r="B897" s="2" t="s">
        <v>129</v>
      </c>
      <c r="C897" s="2" t="s">
        <v>64</v>
      </c>
      <c r="E897" s="2">
        <v>100</v>
      </c>
      <c r="F897" s="2" t="s">
        <v>768</v>
      </c>
      <c r="G897" s="2" t="s">
        <v>29</v>
      </c>
      <c r="H897" s="2" t="s">
        <v>37</v>
      </c>
      <c r="I897" s="2" t="s">
        <v>38</v>
      </c>
      <c r="J897" s="38">
        <v>1.482762868</v>
      </c>
    </row>
    <row r="898" spans="1:10">
      <c r="A898" s="2" t="s">
        <v>17</v>
      </c>
      <c r="B898" s="2" t="s">
        <v>130</v>
      </c>
      <c r="C898" s="2" t="s">
        <v>64</v>
      </c>
      <c r="E898" s="2">
        <v>100</v>
      </c>
      <c r="F898" s="2" t="s">
        <v>768</v>
      </c>
      <c r="G898" s="2" t="s">
        <v>29</v>
      </c>
      <c r="H898" s="2" t="s">
        <v>37</v>
      </c>
      <c r="I898" s="2" t="s">
        <v>38</v>
      </c>
      <c r="J898" s="38">
        <v>0.130653979</v>
      </c>
    </row>
    <row r="899" spans="1:10">
      <c r="A899" s="2" t="s">
        <v>17</v>
      </c>
      <c r="B899" s="2" t="s">
        <v>358</v>
      </c>
      <c r="C899" s="2" t="s">
        <v>64</v>
      </c>
      <c r="E899" s="2">
        <v>100</v>
      </c>
      <c r="F899" s="2" t="s">
        <v>768</v>
      </c>
      <c r="G899" s="2" t="s">
        <v>29</v>
      </c>
      <c r="H899" s="2" t="s">
        <v>37</v>
      </c>
      <c r="I899" s="2" t="s">
        <v>38</v>
      </c>
      <c r="J899" s="38">
        <v>3.0498941180000001</v>
      </c>
    </row>
    <row r="900" spans="1:10">
      <c r="A900" s="2" t="s">
        <v>17</v>
      </c>
      <c r="B900" s="2" t="s">
        <v>131</v>
      </c>
      <c r="C900" s="2" t="s">
        <v>64</v>
      </c>
      <c r="E900" s="2">
        <v>100</v>
      </c>
      <c r="F900" s="2" t="s">
        <v>768</v>
      </c>
      <c r="G900" s="2" t="s">
        <v>29</v>
      </c>
      <c r="H900" s="2" t="s">
        <v>37</v>
      </c>
      <c r="I900" s="2" t="s">
        <v>38</v>
      </c>
      <c r="J900" s="38">
        <v>0</v>
      </c>
    </row>
    <row r="901" spans="1:10">
      <c r="A901" s="2" t="s">
        <v>17</v>
      </c>
      <c r="B901" s="2" t="s">
        <v>132</v>
      </c>
      <c r="C901" s="2" t="s">
        <v>64</v>
      </c>
      <c r="E901" s="2">
        <v>100</v>
      </c>
      <c r="F901" s="2" t="s">
        <v>768</v>
      </c>
      <c r="G901" s="2" t="s">
        <v>29</v>
      </c>
      <c r="H901" s="2" t="s">
        <v>37</v>
      </c>
      <c r="I901" s="2" t="s">
        <v>38</v>
      </c>
      <c r="J901" s="38">
        <v>2.9241071430000001</v>
      </c>
    </row>
    <row r="902" spans="1:10">
      <c r="A902" s="2" t="s">
        <v>16</v>
      </c>
      <c r="B902" s="2" t="s">
        <v>139</v>
      </c>
      <c r="C902" s="2" t="s">
        <v>64</v>
      </c>
      <c r="E902" s="2">
        <v>100</v>
      </c>
      <c r="F902" s="2" t="s">
        <v>768</v>
      </c>
      <c r="G902" s="2" t="s">
        <v>29</v>
      </c>
      <c r="H902" s="2" t="s">
        <v>37</v>
      </c>
      <c r="I902" s="2" t="s">
        <v>38</v>
      </c>
      <c r="J902" s="38">
        <v>1.252941176</v>
      </c>
    </row>
    <row r="903" spans="1:10">
      <c r="A903" s="2" t="s">
        <v>16</v>
      </c>
      <c r="B903" s="2" t="s">
        <v>140</v>
      </c>
      <c r="C903" s="2" t="s">
        <v>64</v>
      </c>
      <c r="E903" s="2">
        <v>100</v>
      </c>
      <c r="F903" s="2" t="s">
        <v>768</v>
      </c>
      <c r="G903" s="2" t="s">
        <v>29</v>
      </c>
      <c r="H903" s="2" t="s">
        <v>37</v>
      </c>
      <c r="I903" s="2" t="s">
        <v>38</v>
      </c>
      <c r="J903" s="38">
        <v>0</v>
      </c>
    </row>
    <row r="904" spans="1:10">
      <c r="A904" s="2" t="s">
        <v>16</v>
      </c>
      <c r="B904" s="2" t="s">
        <v>141</v>
      </c>
      <c r="C904" s="2" t="s">
        <v>64</v>
      </c>
      <c r="E904" s="2">
        <v>100</v>
      </c>
      <c r="F904" s="2" t="s">
        <v>768</v>
      </c>
      <c r="G904" s="2" t="s">
        <v>29</v>
      </c>
      <c r="H904" s="2" t="s">
        <v>37</v>
      </c>
      <c r="I904" s="2" t="s">
        <v>38</v>
      </c>
      <c r="J904" s="38">
        <v>0</v>
      </c>
    </row>
    <row r="905" spans="1:10">
      <c r="A905" s="2" t="s">
        <v>16</v>
      </c>
      <c r="B905" s="2" t="s">
        <v>142</v>
      </c>
      <c r="C905" s="2" t="s">
        <v>64</v>
      </c>
      <c r="E905" s="2">
        <v>100</v>
      </c>
      <c r="F905" s="2" t="s">
        <v>768</v>
      </c>
      <c r="G905" s="2" t="s">
        <v>29</v>
      </c>
      <c r="H905" s="2" t="s">
        <v>37</v>
      </c>
      <c r="I905" s="2" t="s">
        <v>38</v>
      </c>
      <c r="J905" s="38">
        <v>5.908951407</v>
      </c>
    </row>
    <row r="906" spans="1:10">
      <c r="A906" s="2" t="s">
        <v>16</v>
      </c>
      <c r="B906" s="2" t="s">
        <v>422</v>
      </c>
      <c r="C906" s="2" t="s">
        <v>64</v>
      </c>
      <c r="E906" s="2">
        <v>100</v>
      </c>
      <c r="F906" s="2" t="s">
        <v>768</v>
      </c>
      <c r="G906" s="2" t="s">
        <v>29</v>
      </c>
      <c r="H906" s="2" t="s">
        <v>37</v>
      </c>
      <c r="I906" s="2" t="s">
        <v>38</v>
      </c>
      <c r="J906" s="38">
        <v>5.8296918770000001</v>
      </c>
    </row>
    <row r="907" spans="1:10">
      <c r="A907" s="2" t="s">
        <v>16</v>
      </c>
      <c r="B907" s="2" t="s">
        <v>423</v>
      </c>
      <c r="C907" s="2" t="s">
        <v>64</v>
      </c>
      <c r="E907" s="2">
        <v>100</v>
      </c>
      <c r="F907" s="2" t="s">
        <v>768</v>
      </c>
      <c r="G907" s="2" t="s">
        <v>29</v>
      </c>
      <c r="H907" s="2" t="s">
        <v>37</v>
      </c>
      <c r="I907" s="2" t="s">
        <v>38</v>
      </c>
      <c r="J907" s="38">
        <v>12.478392157</v>
      </c>
    </row>
    <row r="908" spans="1:10">
      <c r="A908" s="2" t="s">
        <v>16</v>
      </c>
      <c r="B908" s="2" t="s">
        <v>424</v>
      </c>
      <c r="C908" s="2" t="s">
        <v>64</v>
      </c>
      <c r="E908" s="2">
        <v>100</v>
      </c>
      <c r="F908" s="2" t="s">
        <v>768</v>
      </c>
      <c r="G908" s="2" t="s">
        <v>29</v>
      </c>
      <c r="H908" s="2" t="s">
        <v>37</v>
      </c>
      <c r="I908" s="2" t="s">
        <v>38</v>
      </c>
      <c r="J908" s="38">
        <v>6.296723021</v>
      </c>
    </row>
    <row r="909" spans="1:10">
      <c r="A909" s="2" t="s">
        <v>16</v>
      </c>
      <c r="B909" s="2" t="s">
        <v>425</v>
      </c>
      <c r="C909" s="2" t="s">
        <v>64</v>
      </c>
      <c r="E909" s="2">
        <v>100</v>
      </c>
      <c r="F909" s="2" t="s">
        <v>768</v>
      </c>
      <c r="G909" s="2" t="s">
        <v>29</v>
      </c>
      <c r="H909" s="2" t="s">
        <v>37</v>
      </c>
      <c r="I909" s="2" t="s">
        <v>38</v>
      </c>
      <c r="J909" s="38">
        <v>2.5694695379999999</v>
      </c>
    </row>
    <row r="910" spans="1:10">
      <c r="A910" s="2" t="s">
        <v>16</v>
      </c>
      <c r="B910" s="2" t="s">
        <v>426</v>
      </c>
      <c r="C910" s="2" t="s">
        <v>64</v>
      </c>
      <c r="E910" s="2">
        <v>100</v>
      </c>
      <c r="F910" s="2" t="s">
        <v>768</v>
      </c>
      <c r="G910" s="2" t="s">
        <v>29</v>
      </c>
      <c r="H910" s="2" t="s">
        <v>37</v>
      </c>
      <c r="I910" s="2" t="s">
        <v>38</v>
      </c>
      <c r="J910" s="38">
        <v>13.917869359000001</v>
      </c>
    </row>
    <row r="911" spans="1:10">
      <c r="A911" s="2" t="s">
        <v>16</v>
      </c>
      <c r="B911" s="2" t="s">
        <v>427</v>
      </c>
      <c r="C911" s="2" t="s">
        <v>64</v>
      </c>
      <c r="E911" s="2">
        <v>100</v>
      </c>
      <c r="F911" s="2" t="s">
        <v>768</v>
      </c>
      <c r="G911" s="2" t="s">
        <v>29</v>
      </c>
      <c r="H911" s="2" t="s">
        <v>37</v>
      </c>
      <c r="I911" s="2" t="s">
        <v>38</v>
      </c>
      <c r="J911" s="38">
        <v>1.3795847750000001</v>
      </c>
    </row>
    <row r="912" spans="1:10">
      <c r="A912" s="2" t="s">
        <v>16</v>
      </c>
      <c r="B912" s="2" t="s">
        <v>428</v>
      </c>
      <c r="C912" s="2" t="s">
        <v>64</v>
      </c>
      <c r="E912" s="2">
        <v>100</v>
      </c>
      <c r="F912" s="2" t="s">
        <v>768</v>
      </c>
      <c r="G912" s="2" t="s">
        <v>29</v>
      </c>
      <c r="H912" s="2" t="s">
        <v>37</v>
      </c>
      <c r="I912" s="2" t="s">
        <v>38</v>
      </c>
      <c r="J912" s="38">
        <v>7.9643277230000002</v>
      </c>
    </row>
    <row r="913" spans="1:10">
      <c r="A913" s="2" t="s">
        <v>16</v>
      </c>
      <c r="B913" s="2" t="s">
        <v>429</v>
      </c>
      <c r="C913" s="2" t="s">
        <v>64</v>
      </c>
      <c r="E913" s="2">
        <v>100</v>
      </c>
      <c r="F913" s="2" t="s">
        <v>768</v>
      </c>
      <c r="G913" s="2" t="s">
        <v>29</v>
      </c>
      <c r="H913" s="2" t="s">
        <v>37</v>
      </c>
      <c r="I913" s="2" t="s">
        <v>38</v>
      </c>
      <c r="J913" s="38">
        <v>10.247883463000001</v>
      </c>
    </row>
    <row r="914" spans="1:10">
      <c r="A914" s="2" t="s">
        <v>16</v>
      </c>
      <c r="B914" s="2" t="s">
        <v>430</v>
      </c>
      <c r="C914" s="2" t="s">
        <v>64</v>
      </c>
      <c r="E914" s="2">
        <v>100</v>
      </c>
      <c r="F914" s="2" t="s">
        <v>768</v>
      </c>
      <c r="G914" s="2" t="s">
        <v>29</v>
      </c>
      <c r="H914" s="2" t="s">
        <v>37</v>
      </c>
      <c r="I914" s="2" t="s">
        <v>38</v>
      </c>
      <c r="J914" s="38">
        <v>11.815294118000001</v>
      </c>
    </row>
    <row r="915" spans="1:10">
      <c r="A915" s="2" t="s">
        <v>15</v>
      </c>
      <c r="B915" s="2" t="s">
        <v>187</v>
      </c>
      <c r="C915" s="2" t="s">
        <v>64</v>
      </c>
      <c r="E915" s="2">
        <v>100</v>
      </c>
      <c r="F915" s="2" t="s">
        <v>768</v>
      </c>
      <c r="G915" s="2" t="s">
        <v>29</v>
      </c>
      <c r="H915" s="2" t="s">
        <v>37</v>
      </c>
      <c r="I915" s="2" t="s">
        <v>38</v>
      </c>
      <c r="J915" s="38">
        <v>3.966823529</v>
      </c>
    </row>
    <row r="916" spans="1:10">
      <c r="A916" s="2" t="s">
        <v>15</v>
      </c>
      <c r="B916" s="2" t="s">
        <v>188</v>
      </c>
      <c r="C916" s="2" t="s">
        <v>64</v>
      </c>
      <c r="E916" s="2">
        <v>100</v>
      </c>
      <c r="F916" s="2" t="s">
        <v>768</v>
      </c>
      <c r="G916" s="2" t="s">
        <v>29</v>
      </c>
      <c r="H916" s="2" t="s">
        <v>37</v>
      </c>
      <c r="I916" s="2" t="s">
        <v>38</v>
      </c>
      <c r="J916" s="38">
        <v>0</v>
      </c>
    </row>
    <row r="917" spans="1:10">
      <c r="A917" s="2" t="s">
        <v>15</v>
      </c>
      <c r="B917" s="2" t="s">
        <v>189</v>
      </c>
      <c r="C917" s="2" t="s">
        <v>64</v>
      </c>
      <c r="E917" s="2">
        <v>100</v>
      </c>
      <c r="F917" s="2" t="s">
        <v>768</v>
      </c>
      <c r="G917" s="2" t="s">
        <v>29</v>
      </c>
      <c r="H917" s="2" t="s">
        <v>37</v>
      </c>
      <c r="I917" s="2" t="s">
        <v>38</v>
      </c>
      <c r="J917" s="38">
        <v>0.12829844300000001</v>
      </c>
    </row>
    <row r="918" spans="1:10">
      <c r="A918" s="2" t="s">
        <v>15</v>
      </c>
      <c r="B918" s="2" t="s">
        <v>190</v>
      </c>
      <c r="C918" s="2" t="s">
        <v>64</v>
      </c>
      <c r="E918" s="2">
        <v>100</v>
      </c>
      <c r="F918" s="2" t="s">
        <v>768</v>
      </c>
      <c r="G918" s="2" t="s">
        <v>29</v>
      </c>
      <c r="H918" s="2" t="s">
        <v>37</v>
      </c>
      <c r="I918" s="2" t="s">
        <v>38</v>
      </c>
      <c r="J918" s="38">
        <v>1.743776738</v>
      </c>
    </row>
    <row r="919" spans="1:10">
      <c r="A919" s="2" t="s">
        <v>15</v>
      </c>
      <c r="B919" s="2" t="s">
        <v>191</v>
      </c>
      <c r="C919" s="2" t="s">
        <v>64</v>
      </c>
      <c r="E919" s="2">
        <v>100</v>
      </c>
      <c r="F919" s="2" t="s">
        <v>768</v>
      </c>
      <c r="G919" s="2" t="s">
        <v>29</v>
      </c>
      <c r="H919" s="2" t="s">
        <v>37</v>
      </c>
      <c r="I919" s="2" t="s">
        <v>38</v>
      </c>
      <c r="J919" s="38">
        <v>7.453267157</v>
      </c>
    </row>
    <row r="920" spans="1:10">
      <c r="A920" s="2" t="s">
        <v>15</v>
      </c>
      <c r="B920" s="2" t="s">
        <v>192</v>
      </c>
      <c r="C920" s="2" t="s">
        <v>64</v>
      </c>
      <c r="E920" s="2">
        <v>100</v>
      </c>
      <c r="F920" s="2" t="s">
        <v>768</v>
      </c>
      <c r="G920" s="2" t="s">
        <v>29</v>
      </c>
      <c r="H920" s="2" t="s">
        <v>37</v>
      </c>
      <c r="I920" s="2" t="s">
        <v>38</v>
      </c>
      <c r="J920" s="38">
        <v>28.763764706</v>
      </c>
    </row>
    <row r="921" spans="1:10">
      <c r="A921" s="2" t="s">
        <v>15</v>
      </c>
      <c r="B921" s="2" t="s">
        <v>193</v>
      </c>
      <c r="C921" s="2" t="s">
        <v>64</v>
      </c>
      <c r="E921" s="2">
        <v>100</v>
      </c>
      <c r="F921" s="2" t="s">
        <v>768</v>
      </c>
      <c r="G921" s="2" t="s">
        <v>29</v>
      </c>
      <c r="H921" s="2" t="s">
        <v>37</v>
      </c>
      <c r="I921" s="2" t="s">
        <v>38</v>
      </c>
      <c r="J921" s="38">
        <v>26.781918552</v>
      </c>
    </row>
    <row r="922" spans="1:10">
      <c r="A922" s="2" t="s">
        <v>14</v>
      </c>
      <c r="B922" s="2" t="s">
        <v>194</v>
      </c>
      <c r="C922" s="2" t="s">
        <v>64</v>
      </c>
      <c r="E922" s="2">
        <v>100</v>
      </c>
      <c r="F922" s="2" t="s">
        <v>768</v>
      </c>
      <c r="G922" s="2" t="s">
        <v>29</v>
      </c>
      <c r="H922" s="2" t="s">
        <v>37</v>
      </c>
      <c r="I922" s="2" t="s">
        <v>38</v>
      </c>
      <c r="J922" s="38">
        <v>0</v>
      </c>
    </row>
    <row r="923" spans="1:10">
      <c r="A923" s="2" t="s">
        <v>14</v>
      </c>
      <c r="B923" s="2" t="s">
        <v>195</v>
      </c>
      <c r="C923" s="2" t="s">
        <v>64</v>
      </c>
      <c r="E923" s="2">
        <v>100</v>
      </c>
      <c r="F923" s="2" t="s">
        <v>768</v>
      </c>
      <c r="G923" s="2" t="s">
        <v>29</v>
      </c>
      <c r="H923" s="2" t="s">
        <v>37</v>
      </c>
      <c r="I923" s="2" t="s">
        <v>38</v>
      </c>
      <c r="J923" s="38">
        <v>0</v>
      </c>
    </row>
    <row r="924" spans="1:10">
      <c r="A924" s="2" t="s">
        <v>13</v>
      </c>
      <c r="B924" s="2" t="s">
        <v>196</v>
      </c>
      <c r="C924" s="2" t="s">
        <v>64</v>
      </c>
      <c r="E924" s="2">
        <v>100</v>
      </c>
      <c r="F924" s="2" t="s">
        <v>768</v>
      </c>
      <c r="G924" s="2" t="s">
        <v>29</v>
      </c>
      <c r="H924" s="2" t="s">
        <v>37</v>
      </c>
      <c r="I924" s="2" t="s">
        <v>38</v>
      </c>
      <c r="J924" s="38">
        <v>1.418934844</v>
      </c>
    </row>
    <row r="925" spans="1:10">
      <c r="A925" s="2" t="s">
        <v>13</v>
      </c>
      <c r="B925" s="2" t="s">
        <v>197</v>
      </c>
      <c r="C925" s="2" t="s">
        <v>64</v>
      </c>
      <c r="E925" s="2">
        <v>100</v>
      </c>
      <c r="F925" s="2" t="s">
        <v>768</v>
      </c>
      <c r="G925" s="2" t="s">
        <v>29</v>
      </c>
      <c r="H925" s="2" t="s">
        <v>37</v>
      </c>
      <c r="I925" s="2" t="s">
        <v>38</v>
      </c>
      <c r="J925" s="38">
        <v>0.42340384599999997</v>
      </c>
    </row>
    <row r="926" spans="1:10">
      <c r="A926" s="2" t="s">
        <v>13</v>
      </c>
      <c r="B926" s="2" t="s">
        <v>198</v>
      </c>
      <c r="C926" s="2" t="s">
        <v>64</v>
      </c>
      <c r="E926" s="2">
        <v>100</v>
      </c>
      <c r="F926" s="2" t="s">
        <v>768</v>
      </c>
      <c r="G926" s="2" t="s">
        <v>29</v>
      </c>
      <c r="H926" s="2" t="s">
        <v>37</v>
      </c>
      <c r="I926" s="2" t="s">
        <v>38</v>
      </c>
      <c r="J926" s="38">
        <v>0.13205902</v>
      </c>
    </row>
    <row r="927" spans="1:10">
      <c r="A927" s="2" t="s">
        <v>13</v>
      </c>
      <c r="B927" s="2" t="s">
        <v>199</v>
      </c>
      <c r="C927" s="2" t="s">
        <v>64</v>
      </c>
      <c r="E927" s="2">
        <v>100</v>
      </c>
      <c r="F927" s="2" t="s">
        <v>768</v>
      </c>
      <c r="G927" s="2" t="s">
        <v>29</v>
      </c>
      <c r="H927" s="2" t="s">
        <v>37</v>
      </c>
      <c r="I927" s="2" t="s">
        <v>38</v>
      </c>
      <c r="J927" s="38">
        <v>0.52235294099999996</v>
      </c>
    </row>
    <row r="928" spans="1:10">
      <c r="A928" s="2" t="s">
        <v>13</v>
      </c>
      <c r="B928" s="2" t="s">
        <v>200</v>
      </c>
      <c r="C928" s="2" t="s">
        <v>64</v>
      </c>
      <c r="E928" s="2">
        <v>100</v>
      </c>
      <c r="F928" s="2" t="s">
        <v>768</v>
      </c>
      <c r="G928" s="2" t="s">
        <v>29</v>
      </c>
      <c r="H928" s="2" t="s">
        <v>37</v>
      </c>
      <c r="I928" s="2" t="s">
        <v>38</v>
      </c>
      <c r="J928" s="38">
        <v>1.57076109</v>
      </c>
    </row>
    <row r="929" spans="1:10">
      <c r="A929" s="2" t="s">
        <v>13</v>
      </c>
      <c r="B929" s="2" t="s">
        <v>201</v>
      </c>
      <c r="C929" s="2" t="s">
        <v>64</v>
      </c>
      <c r="E929" s="2">
        <v>100</v>
      </c>
      <c r="F929" s="2" t="s">
        <v>768</v>
      </c>
      <c r="G929" s="2" t="s">
        <v>29</v>
      </c>
      <c r="H929" s="2" t="s">
        <v>37</v>
      </c>
      <c r="I929" s="2" t="s">
        <v>38</v>
      </c>
      <c r="J929" s="38">
        <v>1.657207506</v>
      </c>
    </row>
    <row r="930" spans="1:10">
      <c r="A930" s="2" t="s">
        <v>13</v>
      </c>
      <c r="B930" s="2" t="s">
        <v>202</v>
      </c>
      <c r="C930" s="2" t="s">
        <v>64</v>
      </c>
      <c r="E930" s="2">
        <v>100</v>
      </c>
      <c r="F930" s="2" t="s">
        <v>768</v>
      </c>
      <c r="G930" s="2" t="s">
        <v>29</v>
      </c>
      <c r="H930" s="2" t="s">
        <v>37</v>
      </c>
      <c r="I930" s="2" t="s">
        <v>38</v>
      </c>
      <c r="J930" s="38">
        <v>2.4215085969999999</v>
      </c>
    </row>
    <row r="931" spans="1:10">
      <c r="A931" s="2" t="s">
        <v>13</v>
      </c>
      <c r="B931" s="2" t="s">
        <v>203</v>
      </c>
      <c r="C931" s="2" t="s">
        <v>64</v>
      </c>
      <c r="E931" s="2">
        <v>100</v>
      </c>
      <c r="F931" s="2" t="s">
        <v>768</v>
      </c>
      <c r="G931" s="2" t="s">
        <v>29</v>
      </c>
      <c r="H931" s="2" t="s">
        <v>37</v>
      </c>
      <c r="I931" s="2" t="s">
        <v>38</v>
      </c>
      <c r="J931" s="38">
        <v>4.0522279409999999</v>
      </c>
    </row>
    <row r="932" spans="1:10">
      <c r="A932" s="2" t="s">
        <v>13</v>
      </c>
      <c r="B932" s="2" t="s">
        <v>204</v>
      </c>
      <c r="C932" s="2" t="s">
        <v>64</v>
      </c>
      <c r="E932" s="2">
        <v>100</v>
      </c>
      <c r="F932" s="2" t="s">
        <v>768</v>
      </c>
      <c r="G932" s="2" t="s">
        <v>29</v>
      </c>
      <c r="H932" s="2" t="s">
        <v>37</v>
      </c>
      <c r="I932" s="2" t="s">
        <v>38</v>
      </c>
      <c r="J932" s="38">
        <v>5.905882353</v>
      </c>
    </row>
    <row r="933" spans="1:10">
      <c r="A933" s="2" t="s">
        <v>13</v>
      </c>
      <c r="B933" s="2" t="s">
        <v>205</v>
      </c>
      <c r="C933" s="2" t="s">
        <v>64</v>
      </c>
      <c r="E933" s="2">
        <v>100</v>
      </c>
      <c r="F933" s="2" t="s">
        <v>768</v>
      </c>
      <c r="G933" s="2" t="s">
        <v>29</v>
      </c>
      <c r="H933" s="2" t="s">
        <v>37</v>
      </c>
      <c r="I933" s="2" t="s">
        <v>38</v>
      </c>
      <c r="J933" s="38">
        <v>4.8328319329999996</v>
      </c>
    </row>
    <row r="934" spans="1:10">
      <c r="A934" s="2" t="s">
        <v>13</v>
      </c>
      <c r="B934" s="2" t="s">
        <v>206</v>
      </c>
      <c r="C934" s="2" t="s">
        <v>64</v>
      </c>
      <c r="E934" s="2">
        <v>100</v>
      </c>
      <c r="F934" s="2" t="s">
        <v>768</v>
      </c>
      <c r="G934" s="2" t="s">
        <v>29</v>
      </c>
      <c r="H934" s="2" t="s">
        <v>37</v>
      </c>
      <c r="I934" s="2" t="s">
        <v>38</v>
      </c>
      <c r="J934" s="38">
        <v>20.491021671999999</v>
      </c>
    </row>
    <row r="935" spans="1:10">
      <c r="A935" s="2" t="s">
        <v>13</v>
      </c>
      <c r="B935" s="2" t="s">
        <v>207</v>
      </c>
      <c r="C935" s="2" t="s">
        <v>64</v>
      </c>
      <c r="E935" s="2">
        <v>100</v>
      </c>
      <c r="F935" s="2" t="s">
        <v>768</v>
      </c>
      <c r="G935" s="2" t="s">
        <v>29</v>
      </c>
      <c r="H935" s="2" t="s">
        <v>37</v>
      </c>
      <c r="I935" s="2" t="s">
        <v>38</v>
      </c>
      <c r="J935" s="38">
        <v>14.329058824000001</v>
      </c>
    </row>
    <row r="936" spans="1:10">
      <c r="A936" s="2" t="s">
        <v>13</v>
      </c>
      <c r="B936" s="2" t="s">
        <v>208</v>
      </c>
      <c r="C936" s="2" t="s">
        <v>64</v>
      </c>
      <c r="E936" s="2">
        <v>100</v>
      </c>
      <c r="F936" s="2" t="s">
        <v>768</v>
      </c>
      <c r="G936" s="2" t="s">
        <v>29</v>
      </c>
      <c r="H936" s="2" t="s">
        <v>37</v>
      </c>
      <c r="I936" s="2" t="s">
        <v>38</v>
      </c>
      <c r="J936" s="38">
        <v>0.41394288600000001</v>
      </c>
    </row>
    <row r="937" spans="1:10">
      <c r="A937" s="2" t="s">
        <v>13</v>
      </c>
      <c r="B937" s="2" t="s">
        <v>209</v>
      </c>
      <c r="C937" s="2" t="s">
        <v>64</v>
      </c>
      <c r="E937" s="2">
        <v>100</v>
      </c>
      <c r="F937" s="2" t="s">
        <v>768</v>
      </c>
      <c r="G937" s="2" t="s">
        <v>29</v>
      </c>
      <c r="H937" s="2" t="s">
        <v>37</v>
      </c>
      <c r="I937" s="2" t="s">
        <v>38</v>
      </c>
      <c r="J937" s="38">
        <v>0.34445615600000001</v>
      </c>
    </row>
    <row r="938" spans="1:10">
      <c r="A938" s="2" t="s">
        <v>13</v>
      </c>
      <c r="B938" s="2" t="s">
        <v>210</v>
      </c>
      <c r="C938" s="2" t="s">
        <v>64</v>
      </c>
      <c r="E938" s="2">
        <v>100</v>
      </c>
      <c r="F938" s="2" t="s">
        <v>768</v>
      </c>
      <c r="G938" s="2" t="s">
        <v>29</v>
      </c>
      <c r="H938" s="2" t="s">
        <v>37</v>
      </c>
      <c r="I938" s="2" t="s">
        <v>38</v>
      </c>
      <c r="J938" s="38">
        <v>1.7254662839999999</v>
      </c>
    </row>
    <row r="939" spans="1:10">
      <c r="A939" s="2" t="s">
        <v>13</v>
      </c>
      <c r="B939" s="2" t="s">
        <v>211</v>
      </c>
      <c r="C939" s="2" t="s">
        <v>64</v>
      </c>
      <c r="E939" s="2">
        <v>100</v>
      </c>
      <c r="F939" s="2" t="s">
        <v>768</v>
      </c>
      <c r="G939" s="2" t="s">
        <v>29</v>
      </c>
      <c r="H939" s="2" t="s">
        <v>37</v>
      </c>
      <c r="I939" s="2" t="s">
        <v>38</v>
      </c>
      <c r="J939" s="38">
        <v>0.173843518</v>
      </c>
    </row>
    <row r="940" spans="1:10">
      <c r="A940" s="2" t="s">
        <v>13</v>
      </c>
      <c r="B940" s="2" t="s">
        <v>212</v>
      </c>
      <c r="C940" s="2" t="s">
        <v>64</v>
      </c>
      <c r="E940" s="2">
        <v>100</v>
      </c>
      <c r="F940" s="2" t="s">
        <v>768</v>
      </c>
      <c r="G940" s="2" t="s">
        <v>29</v>
      </c>
      <c r="H940" s="2" t="s">
        <v>37</v>
      </c>
      <c r="I940" s="2" t="s">
        <v>38</v>
      </c>
      <c r="J940" s="38">
        <v>2.5908623529999999</v>
      </c>
    </row>
    <row r="941" spans="1:10">
      <c r="A941" s="2" t="s">
        <v>13</v>
      </c>
      <c r="B941" s="2" t="s">
        <v>213</v>
      </c>
      <c r="C941" s="2" t="s">
        <v>64</v>
      </c>
      <c r="E941" s="2">
        <v>100</v>
      </c>
      <c r="F941" s="2" t="s">
        <v>768</v>
      </c>
      <c r="G941" s="2" t="s">
        <v>29</v>
      </c>
      <c r="H941" s="2" t="s">
        <v>37</v>
      </c>
      <c r="I941" s="2" t="s">
        <v>38</v>
      </c>
      <c r="J941" s="38">
        <v>7.4222114389999998</v>
      </c>
    </row>
    <row r="942" spans="1:10">
      <c r="A942" s="2" t="s">
        <v>13</v>
      </c>
      <c r="B942" s="2" t="s">
        <v>214</v>
      </c>
      <c r="C942" s="2" t="s">
        <v>64</v>
      </c>
      <c r="E942" s="2">
        <v>100</v>
      </c>
      <c r="F942" s="2" t="s">
        <v>768</v>
      </c>
      <c r="G942" s="2" t="s">
        <v>29</v>
      </c>
      <c r="H942" s="2" t="s">
        <v>37</v>
      </c>
      <c r="I942" s="2" t="s">
        <v>38</v>
      </c>
      <c r="J942" s="38">
        <v>2.9168558820000001</v>
      </c>
    </row>
    <row r="943" spans="1:10">
      <c r="A943" s="2" t="s">
        <v>13</v>
      </c>
      <c r="B943" s="2" t="s">
        <v>215</v>
      </c>
      <c r="C943" s="2" t="s">
        <v>64</v>
      </c>
      <c r="E943" s="2">
        <v>100</v>
      </c>
      <c r="F943" s="2" t="s">
        <v>768</v>
      </c>
      <c r="G943" s="2" t="s">
        <v>29</v>
      </c>
      <c r="H943" s="2" t="s">
        <v>37</v>
      </c>
      <c r="I943" s="2" t="s">
        <v>38</v>
      </c>
      <c r="J943" s="38">
        <v>3.0338430999999999</v>
      </c>
    </row>
    <row r="944" spans="1:10">
      <c r="A944" s="2" t="s">
        <v>13</v>
      </c>
      <c r="B944" s="2" t="s">
        <v>216</v>
      </c>
      <c r="C944" s="2" t="s">
        <v>64</v>
      </c>
      <c r="E944" s="2">
        <v>100</v>
      </c>
      <c r="F944" s="2" t="s">
        <v>768</v>
      </c>
      <c r="G944" s="2" t="s">
        <v>29</v>
      </c>
      <c r="H944" s="2" t="s">
        <v>37</v>
      </c>
      <c r="I944" s="2" t="s">
        <v>38</v>
      </c>
      <c r="J944" s="38">
        <v>3.683563854</v>
      </c>
    </row>
    <row r="945" spans="1:10">
      <c r="A945" s="2" t="s">
        <v>13</v>
      </c>
      <c r="B945" s="2" t="s">
        <v>363</v>
      </c>
      <c r="C945" s="2" t="s">
        <v>64</v>
      </c>
      <c r="E945" s="2">
        <v>100</v>
      </c>
      <c r="F945" s="2" t="s">
        <v>768</v>
      </c>
      <c r="G945" s="2" t="s">
        <v>29</v>
      </c>
      <c r="H945" s="2" t="s">
        <v>37</v>
      </c>
      <c r="I945" s="2" t="s">
        <v>38</v>
      </c>
      <c r="J945" s="38">
        <v>4.3530882E-2</v>
      </c>
    </row>
    <row r="946" spans="1:10">
      <c r="A946" s="2" t="s">
        <v>12</v>
      </c>
      <c r="B946" s="2" t="s">
        <v>219</v>
      </c>
      <c r="C946" s="2" t="s">
        <v>64</v>
      </c>
      <c r="E946" s="2">
        <v>100</v>
      </c>
      <c r="F946" s="2" t="s">
        <v>768</v>
      </c>
      <c r="G946" s="2" t="s">
        <v>29</v>
      </c>
      <c r="H946" s="2" t="s">
        <v>37</v>
      </c>
      <c r="I946" s="2" t="s">
        <v>38</v>
      </c>
      <c r="J946" s="38">
        <v>0</v>
      </c>
    </row>
    <row r="947" spans="1:10">
      <c r="A947" s="2" t="s">
        <v>11</v>
      </c>
      <c r="B947" s="2" t="s">
        <v>217</v>
      </c>
      <c r="C947" s="2" t="s">
        <v>64</v>
      </c>
      <c r="E947" s="2">
        <v>100</v>
      </c>
      <c r="F947" s="2" t="s">
        <v>768</v>
      </c>
      <c r="G947" s="2" t="s">
        <v>29</v>
      </c>
      <c r="H947" s="2" t="s">
        <v>37</v>
      </c>
      <c r="I947" s="2" t="s">
        <v>38</v>
      </c>
      <c r="J947" s="38">
        <v>0</v>
      </c>
    </row>
    <row r="948" spans="1:10">
      <c r="A948" s="2" t="s">
        <v>534</v>
      </c>
      <c r="B948" s="2" t="s">
        <v>218</v>
      </c>
      <c r="C948" s="2" t="s">
        <v>64</v>
      </c>
      <c r="E948" s="2">
        <v>100</v>
      </c>
      <c r="F948" s="2" t="s">
        <v>768</v>
      </c>
      <c r="G948" s="2" t="s">
        <v>29</v>
      </c>
      <c r="H948" s="2" t="s">
        <v>37</v>
      </c>
      <c r="I948" s="2" t="s">
        <v>38</v>
      </c>
      <c r="J948" s="38">
        <v>0.11374789915966392</v>
      </c>
    </row>
    <row r="949" spans="1:10">
      <c r="A949" s="2" t="s">
        <v>10</v>
      </c>
      <c r="B949" s="2" t="s">
        <v>220</v>
      </c>
      <c r="C949" s="2" t="s">
        <v>64</v>
      </c>
      <c r="E949" s="2">
        <v>100</v>
      </c>
      <c r="F949" s="2" t="s">
        <v>768</v>
      </c>
      <c r="G949" s="2" t="s">
        <v>29</v>
      </c>
      <c r="H949" s="2" t="s">
        <v>37</v>
      </c>
      <c r="I949" s="2" t="s">
        <v>38</v>
      </c>
      <c r="J949" s="38">
        <v>0</v>
      </c>
    </row>
    <row r="950" spans="1:10">
      <c r="A950" s="2" t="s">
        <v>9</v>
      </c>
      <c r="B950" s="2" t="s">
        <v>221</v>
      </c>
      <c r="C950" s="2" t="s">
        <v>64</v>
      </c>
      <c r="E950" s="2">
        <v>100</v>
      </c>
      <c r="F950" s="2" t="s">
        <v>768</v>
      </c>
      <c r="G950" s="2" t="s">
        <v>29</v>
      </c>
      <c r="H950" s="2" t="s">
        <v>37</v>
      </c>
      <c r="I950" s="2" t="s">
        <v>38</v>
      </c>
      <c r="J950" s="38">
        <v>0</v>
      </c>
    </row>
    <row r="951" spans="1:10">
      <c r="A951" s="2" t="s">
        <v>9</v>
      </c>
      <c r="B951" s="2" t="s">
        <v>222</v>
      </c>
      <c r="C951" s="2" t="s">
        <v>64</v>
      </c>
      <c r="E951" s="2">
        <v>100</v>
      </c>
      <c r="F951" s="2" t="s">
        <v>768</v>
      </c>
      <c r="G951" s="2" t="s">
        <v>29</v>
      </c>
      <c r="H951" s="2" t="s">
        <v>37</v>
      </c>
      <c r="I951" s="2" t="s">
        <v>38</v>
      </c>
      <c r="J951" s="38">
        <v>0</v>
      </c>
    </row>
    <row r="952" spans="1:10">
      <c r="A952" s="2" t="s">
        <v>9</v>
      </c>
      <c r="B952" s="2" t="s">
        <v>223</v>
      </c>
      <c r="C952" s="2" t="s">
        <v>64</v>
      </c>
      <c r="E952" s="2">
        <v>100</v>
      </c>
      <c r="F952" s="2" t="s">
        <v>768</v>
      </c>
      <c r="G952" s="2" t="s">
        <v>29</v>
      </c>
      <c r="H952" s="2" t="s">
        <v>37</v>
      </c>
      <c r="I952" s="2" t="s">
        <v>38</v>
      </c>
      <c r="J952" s="38">
        <v>0</v>
      </c>
    </row>
    <row r="953" spans="1:10">
      <c r="A953" s="2" t="s">
        <v>9</v>
      </c>
      <c r="B953" s="2" t="s">
        <v>224</v>
      </c>
      <c r="C953" s="2" t="s">
        <v>64</v>
      </c>
      <c r="E953" s="2">
        <v>100</v>
      </c>
      <c r="F953" s="2" t="s">
        <v>768</v>
      </c>
      <c r="G953" s="2" t="s">
        <v>29</v>
      </c>
      <c r="H953" s="2" t="s">
        <v>37</v>
      </c>
      <c r="I953" s="2" t="s">
        <v>38</v>
      </c>
      <c r="J953" s="38">
        <v>0</v>
      </c>
    </row>
    <row r="954" spans="1:10">
      <c r="A954" s="2" t="s">
        <v>9</v>
      </c>
      <c r="B954" s="2" t="s">
        <v>225</v>
      </c>
      <c r="C954" s="2" t="s">
        <v>64</v>
      </c>
      <c r="E954" s="2">
        <v>100</v>
      </c>
      <c r="F954" s="2" t="s">
        <v>768</v>
      </c>
      <c r="G954" s="2" t="s">
        <v>29</v>
      </c>
      <c r="H954" s="2" t="s">
        <v>37</v>
      </c>
      <c r="I954" s="2" t="s">
        <v>38</v>
      </c>
      <c r="J954" s="38">
        <v>0</v>
      </c>
    </row>
    <row r="955" spans="1:10">
      <c r="A955" s="2" t="s">
        <v>9</v>
      </c>
      <c r="B955" s="2" t="s">
        <v>226</v>
      </c>
      <c r="C955" s="2" t="s">
        <v>64</v>
      </c>
      <c r="E955" s="2">
        <v>100</v>
      </c>
      <c r="F955" s="2" t="s">
        <v>768</v>
      </c>
      <c r="G955" s="2" t="s">
        <v>29</v>
      </c>
      <c r="H955" s="2" t="s">
        <v>37</v>
      </c>
      <c r="I955" s="2" t="s">
        <v>38</v>
      </c>
      <c r="J955" s="38">
        <v>0</v>
      </c>
    </row>
    <row r="956" spans="1:10">
      <c r="A956" s="2" t="s">
        <v>9</v>
      </c>
      <c r="B956" s="2" t="s">
        <v>227</v>
      </c>
      <c r="C956" s="2" t="s">
        <v>64</v>
      </c>
      <c r="E956" s="2">
        <v>100</v>
      </c>
      <c r="F956" s="2" t="s">
        <v>768</v>
      </c>
      <c r="G956" s="2" t="s">
        <v>29</v>
      </c>
      <c r="H956" s="2" t="s">
        <v>37</v>
      </c>
      <c r="I956" s="2" t="s">
        <v>38</v>
      </c>
      <c r="J956" s="38">
        <v>0</v>
      </c>
    </row>
    <row r="957" spans="1:10">
      <c r="A957" s="2" t="s">
        <v>9</v>
      </c>
      <c r="B957" s="2" t="s">
        <v>228</v>
      </c>
      <c r="C957" s="2" t="s">
        <v>64</v>
      </c>
      <c r="E957" s="2">
        <v>100</v>
      </c>
      <c r="F957" s="2" t="s">
        <v>768</v>
      </c>
      <c r="G957" s="2" t="s">
        <v>29</v>
      </c>
      <c r="H957" s="2" t="s">
        <v>37</v>
      </c>
      <c r="I957" s="2" t="s">
        <v>38</v>
      </c>
      <c r="J957" s="38">
        <v>0</v>
      </c>
    </row>
    <row r="958" spans="1:10">
      <c r="A958" s="2" t="s">
        <v>9</v>
      </c>
      <c r="B958" s="2" t="s">
        <v>229</v>
      </c>
      <c r="C958" s="2" t="s">
        <v>64</v>
      </c>
      <c r="E958" s="2">
        <v>100</v>
      </c>
      <c r="F958" s="2" t="s">
        <v>768</v>
      </c>
      <c r="G958" s="2" t="s">
        <v>29</v>
      </c>
      <c r="H958" s="2" t="s">
        <v>37</v>
      </c>
      <c r="I958" s="2" t="s">
        <v>38</v>
      </c>
      <c r="J958" s="38">
        <v>0</v>
      </c>
    </row>
    <row r="959" spans="1:10">
      <c r="A959" s="2" t="s">
        <v>9</v>
      </c>
      <c r="B959" s="2" t="s">
        <v>230</v>
      </c>
      <c r="C959" s="2" t="s">
        <v>64</v>
      </c>
      <c r="E959" s="2">
        <v>100</v>
      </c>
      <c r="F959" s="2" t="s">
        <v>768</v>
      </c>
      <c r="G959" s="2" t="s">
        <v>29</v>
      </c>
      <c r="H959" s="2" t="s">
        <v>37</v>
      </c>
      <c r="I959" s="2" t="s">
        <v>38</v>
      </c>
      <c r="J959" s="38">
        <v>0</v>
      </c>
    </row>
    <row r="960" spans="1:10">
      <c r="A960" s="2" t="s">
        <v>9</v>
      </c>
      <c r="B960" s="2" t="s">
        <v>231</v>
      </c>
      <c r="C960" s="2" t="s">
        <v>64</v>
      </c>
      <c r="E960" s="2">
        <v>100</v>
      </c>
      <c r="F960" s="2" t="s">
        <v>768</v>
      </c>
      <c r="G960" s="2" t="s">
        <v>29</v>
      </c>
      <c r="H960" s="2" t="s">
        <v>37</v>
      </c>
      <c r="I960" s="2" t="s">
        <v>38</v>
      </c>
      <c r="J960" s="38">
        <v>0</v>
      </c>
    </row>
    <row r="961" spans="1:10">
      <c r="A961" s="2" t="s">
        <v>9</v>
      </c>
      <c r="B961" s="2" t="s">
        <v>232</v>
      </c>
      <c r="C961" s="2" t="s">
        <v>64</v>
      </c>
      <c r="E961" s="2">
        <v>100</v>
      </c>
      <c r="F961" s="2" t="s">
        <v>768</v>
      </c>
      <c r="G961" s="2" t="s">
        <v>29</v>
      </c>
      <c r="H961" s="2" t="s">
        <v>37</v>
      </c>
      <c r="I961" s="2" t="s">
        <v>38</v>
      </c>
      <c r="J961" s="38">
        <v>0</v>
      </c>
    </row>
    <row r="962" spans="1:10">
      <c r="A962" s="2" t="s">
        <v>8</v>
      </c>
      <c r="B962" s="2" t="s">
        <v>233</v>
      </c>
      <c r="C962" s="2" t="s">
        <v>64</v>
      </c>
      <c r="E962" s="2">
        <v>100</v>
      </c>
      <c r="F962" s="2" t="s">
        <v>768</v>
      </c>
      <c r="G962" s="2" t="s">
        <v>29</v>
      </c>
      <c r="H962" s="2" t="s">
        <v>37</v>
      </c>
      <c r="I962" s="2" t="s">
        <v>38</v>
      </c>
      <c r="J962" s="38">
        <v>0</v>
      </c>
    </row>
    <row r="963" spans="1:10">
      <c r="A963" s="2" t="s">
        <v>8</v>
      </c>
      <c r="B963" s="2" t="s">
        <v>234</v>
      </c>
      <c r="C963" s="2" t="s">
        <v>64</v>
      </c>
      <c r="E963" s="2">
        <v>100</v>
      </c>
      <c r="F963" s="2" t="s">
        <v>768</v>
      </c>
      <c r="G963" s="2" t="s">
        <v>29</v>
      </c>
      <c r="H963" s="2" t="s">
        <v>37</v>
      </c>
      <c r="I963" s="2" t="s">
        <v>38</v>
      </c>
      <c r="J963" s="38">
        <v>0</v>
      </c>
    </row>
    <row r="964" spans="1:10">
      <c r="A964" s="2" t="s">
        <v>8</v>
      </c>
      <c r="B964" s="2" t="s">
        <v>235</v>
      </c>
      <c r="C964" s="2" t="s">
        <v>64</v>
      </c>
      <c r="E964" s="2">
        <v>100</v>
      </c>
      <c r="F964" s="2" t="s">
        <v>768</v>
      </c>
      <c r="G964" s="2" t="s">
        <v>29</v>
      </c>
      <c r="H964" s="2" t="s">
        <v>37</v>
      </c>
      <c r="I964" s="2" t="s">
        <v>38</v>
      </c>
      <c r="J964" s="38">
        <v>0.820588235</v>
      </c>
    </row>
    <row r="965" spans="1:10">
      <c r="A965" s="2" t="s">
        <v>8</v>
      </c>
      <c r="B965" s="2" t="s">
        <v>236</v>
      </c>
      <c r="C965" s="2" t="s">
        <v>64</v>
      </c>
      <c r="E965" s="2">
        <v>100</v>
      </c>
      <c r="F965" s="2" t="s">
        <v>768</v>
      </c>
      <c r="G965" s="2" t="s">
        <v>29</v>
      </c>
      <c r="H965" s="2" t="s">
        <v>37</v>
      </c>
      <c r="I965" s="2" t="s">
        <v>38</v>
      </c>
      <c r="J965" s="38">
        <v>0.109296218</v>
      </c>
    </row>
    <row r="966" spans="1:10">
      <c r="A966" s="2" t="s">
        <v>8</v>
      </c>
      <c r="B966" s="2" t="s">
        <v>237</v>
      </c>
      <c r="C966" s="2" t="s">
        <v>64</v>
      </c>
      <c r="E966" s="2">
        <v>100</v>
      </c>
      <c r="F966" s="2" t="s">
        <v>768</v>
      </c>
      <c r="G966" s="2" t="s">
        <v>29</v>
      </c>
      <c r="H966" s="2" t="s">
        <v>37</v>
      </c>
      <c r="I966" s="2" t="s">
        <v>38</v>
      </c>
      <c r="J966" s="38">
        <v>0</v>
      </c>
    </row>
    <row r="967" spans="1:10">
      <c r="A967" s="2" t="s">
        <v>8</v>
      </c>
      <c r="B967" s="2" t="s">
        <v>238</v>
      </c>
      <c r="C967" s="2" t="s">
        <v>64</v>
      </c>
      <c r="E967" s="2">
        <v>100</v>
      </c>
      <c r="F967" s="2" t="s">
        <v>768</v>
      </c>
      <c r="G967" s="2" t="s">
        <v>29</v>
      </c>
      <c r="H967" s="2" t="s">
        <v>37</v>
      </c>
      <c r="I967" s="2" t="s">
        <v>38</v>
      </c>
      <c r="J967" s="38">
        <v>1.50191629</v>
      </c>
    </row>
    <row r="968" spans="1:10">
      <c r="A968" s="2" t="s">
        <v>8</v>
      </c>
      <c r="B968" s="2" t="s">
        <v>239</v>
      </c>
      <c r="C968" s="2" t="s">
        <v>64</v>
      </c>
      <c r="E968" s="2">
        <v>100</v>
      </c>
      <c r="F968" s="2" t="s">
        <v>768</v>
      </c>
      <c r="G968" s="2" t="s">
        <v>29</v>
      </c>
      <c r="H968" s="2" t="s">
        <v>37</v>
      </c>
      <c r="I968" s="2" t="s">
        <v>38</v>
      </c>
      <c r="J968" s="38">
        <v>0.20361764700000001</v>
      </c>
    </row>
    <row r="969" spans="1:10">
      <c r="A969" s="2" t="s">
        <v>8</v>
      </c>
      <c r="B969" s="2" t="s">
        <v>240</v>
      </c>
      <c r="C969" s="2" t="s">
        <v>64</v>
      </c>
      <c r="E969" s="2">
        <v>100</v>
      </c>
      <c r="F969" s="2" t="s">
        <v>768</v>
      </c>
      <c r="G969" s="2" t="s">
        <v>29</v>
      </c>
      <c r="H969" s="2" t="s">
        <v>37</v>
      </c>
      <c r="I969" s="2" t="s">
        <v>38</v>
      </c>
      <c r="J969" s="38">
        <v>0</v>
      </c>
    </row>
    <row r="970" spans="1:10">
      <c r="A970" s="2" t="s">
        <v>8</v>
      </c>
      <c r="B970" s="2" t="s">
        <v>241</v>
      </c>
      <c r="C970" s="2" t="s">
        <v>64</v>
      </c>
      <c r="E970" s="2">
        <v>100</v>
      </c>
      <c r="F970" s="2" t="s">
        <v>768</v>
      </c>
      <c r="G970" s="2" t="s">
        <v>29</v>
      </c>
      <c r="H970" s="2" t="s">
        <v>37</v>
      </c>
      <c r="I970" s="2" t="s">
        <v>38</v>
      </c>
      <c r="J970" s="38">
        <v>0</v>
      </c>
    </row>
    <row r="971" spans="1:10">
      <c r="A971" s="2" t="s">
        <v>8</v>
      </c>
      <c r="B971" s="2" t="s">
        <v>242</v>
      </c>
      <c r="C971" s="2" t="s">
        <v>64</v>
      </c>
      <c r="E971" s="2">
        <v>100</v>
      </c>
      <c r="F971" s="2" t="s">
        <v>768</v>
      </c>
      <c r="G971" s="2" t="s">
        <v>29</v>
      </c>
      <c r="H971" s="2" t="s">
        <v>37</v>
      </c>
      <c r="I971" s="2" t="s">
        <v>38</v>
      </c>
      <c r="J971" s="38">
        <v>0</v>
      </c>
    </row>
    <row r="972" spans="1:10">
      <c r="A972" s="2" t="s">
        <v>8</v>
      </c>
      <c r="B972" s="2" t="s">
        <v>243</v>
      </c>
      <c r="C972" s="2" t="s">
        <v>64</v>
      </c>
      <c r="E972" s="2">
        <v>100</v>
      </c>
      <c r="F972" s="2" t="s">
        <v>768</v>
      </c>
      <c r="G972" s="2" t="s">
        <v>29</v>
      </c>
      <c r="H972" s="2" t="s">
        <v>37</v>
      </c>
      <c r="I972" s="2" t="s">
        <v>38</v>
      </c>
      <c r="J972" s="38">
        <v>1.650235294</v>
      </c>
    </row>
    <row r="973" spans="1:10">
      <c r="A973" s="2" t="s">
        <v>8</v>
      </c>
      <c r="B973" s="2" t="s">
        <v>244</v>
      </c>
      <c r="C973" s="2" t="s">
        <v>64</v>
      </c>
      <c r="E973" s="2">
        <v>100</v>
      </c>
      <c r="F973" s="2" t="s">
        <v>768</v>
      </c>
      <c r="G973" s="2" t="s">
        <v>29</v>
      </c>
      <c r="H973" s="2" t="s">
        <v>37</v>
      </c>
      <c r="I973" s="2" t="s">
        <v>38</v>
      </c>
      <c r="J973" s="38">
        <v>0</v>
      </c>
    </row>
    <row r="974" spans="1:10">
      <c r="A974" s="2" t="s">
        <v>8</v>
      </c>
      <c r="B974" s="2" t="s">
        <v>245</v>
      </c>
      <c r="C974" s="2" t="s">
        <v>64</v>
      </c>
      <c r="E974" s="2">
        <v>100</v>
      </c>
      <c r="F974" s="2" t="s">
        <v>768</v>
      </c>
      <c r="G974" s="2" t="s">
        <v>29</v>
      </c>
      <c r="H974" s="2" t="s">
        <v>37</v>
      </c>
      <c r="I974" s="2" t="s">
        <v>38</v>
      </c>
      <c r="J974" s="38">
        <v>0</v>
      </c>
    </row>
    <row r="975" spans="1:10">
      <c r="A975" s="2" t="s">
        <v>8</v>
      </c>
      <c r="B975" s="2" t="s">
        <v>246</v>
      </c>
      <c r="C975" s="2" t="s">
        <v>64</v>
      </c>
      <c r="E975" s="2">
        <v>100</v>
      </c>
      <c r="F975" s="2" t="s">
        <v>768</v>
      </c>
      <c r="G975" s="2" t="s">
        <v>29</v>
      </c>
      <c r="H975" s="2" t="s">
        <v>37</v>
      </c>
      <c r="I975" s="2" t="s">
        <v>38</v>
      </c>
      <c r="J975" s="38">
        <v>0</v>
      </c>
    </row>
    <row r="976" spans="1:10">
      <c r="A976" s="2" t="s">
        <v>8</v>
      </c>
      <c r="B976" s="2" t="s">
        <v>247</v>
      </c>
      <c r="C976" s="2" t="s">
        <v>64</v>
      </c>
      <c r="E976" s="2">
        <v>100</v>
      </c>
      <c r="F976" s="2" t="s">
        <v>768</v>
      </c>
      <c r="G976" s="2" t="s">
        <v>29</v>
      </c>
      <c r="H976" s="2" t="s">
        <v>37</v>
      </c>
      <c r="I976" s="2" t="s">
        <v>38</v>
      </c>
      <c r="J976" s="38">
        <v>0</v>
      </c>
    </row>
    <row r="977" spans="1:10">
      <c r="A977" s="2" t="s">
        <v>8</v>
      </c>
      <c r="B977" s="2" t="s">
        <v>248</v>
      </c>
      <c r="C977" s="2" t="s">
        <v>64</v>
      </c>
      <c r="E977" s="2">
        <v>100</v>
      </c>
      <c r="F977" s="2" t="s">
        <v>768</v>
      </c>
      <c r="G977" s="2" t="s">
        <v>29</v>
      </c>
      <c r="H977" s="2" t="s">
        <v>37</v>
      </c>
      <c r="I977" s="2" t="s">
        <v>38</v>
      </c>
      <c r="J977" s="38">
        <v>0</v>
      </c>
    </row>
    <row r="978" spans="1:10">
      <c r="A978" s="2" t="s">
        <v>7</v>
      </c>
      <c r="B978" s="2" t="s">
        <v>249</v>
      </c>
      <c r="C978" s="2" t="s">
        <v>64</v>
      </c>
      <c r="E978" s="2">
        <v>100</v>
      </c>
      <c r="F978" s="2" t="s">
        <v>768</v>
      </c>
      <c r="G978" s="2" t="s">
        <v>29</v>
      </c>
      <c r="H978" s="2" t="s">
        <v>37</v>
      </c>
      <c r="I978" s="2" t="s">
        <v>38</v>
      </c>
      <c r="J978" s="38">
        <v>3.6310588240000001</v>
      </c>
    </row>
    <row r="979" spans="1:10">
      <c r="A979" s="2" t="s">
        <v>7</v>
      </c>
      <c r="B979" s="2" t="s">
        <v>250</v>
      </c>
      <c r="C979" s="2" t="s">
        <v>64</v>
      </c>
      <c r="E979" s="2">
        <v>100</v>
      </c>
      <c r="F979" s="2" t="s">
        <v>768</v>
      </c>
      <c r="G979" s="2" t="s">
        <v>29</v>
      </c>
      <c r="H979" s="2" t="s">
        <v>37</v>
      </c>
      <c r="I979" s="2" t="s">
        <v>38</v>
      </c>
      <c r="J979" s="38">
        <v>0.50839839600000003</v>
      </c>
    </row>
    <row r="980" spans="1:10">
      <c r="A980" s="2" t="s">
        <v>7</v>
      </c>
      <c r="B980" s="2" t="s">
        <v>251</v>
      </c>
      <c r="C980" s="2" t="s">
        <v>64</v>
      </c>
      <c r="E980" s="2">
        <v>100</v>
      </c>
      <c r="F980" s="2" t="s">
        <v>768</v>
      </c>
      <c r="G980" s="2" t="s">
        <v>29</v>
      </c>
      <c r="H980" s="2" t="s">
        <v>37</v>
      </c>
      <c r="I980" s="2" t="s">
        <v>38</v>
      </c>
      <c r="J980" s="38">
        <v>5.0980701359999996</v>
      </c>
    </row>
    <row r="981" spans="1:10">
      <c r="A981" s="2" t="s">
        <v>7</v>
      </c>
      <c r="B981" s="2" t="s">
        <v>252</v>
      </c>
      <c r="C981" s="2" t="s">
        <v>64</v>
      </c>
      <c r="E981" s="2">
        <v>100</v>
      </c>
      <c r="F981" s="2" t="s">
        <v>768</v>
      </c>
      <c r="G981" s="2" t="s">
        <v>29</v>
      </c>
      <c r="H981" s="2" t="s">
        <v>37</v>
      </c>
      <c r="I981" s="2" t="s">
        <v>38</v>
      </c>
      <c r="J981" s="38">
        <v>4.9240949999999999E-2</v>
      </c>
    </row>
    <row r="982" spans="1:10">
      <c r="A982" s="2" t="s">
        <v>7</v>
      </c>
      <c r="B982" s="2" t="s">
        <v>253</v>
      </c>
      <c r="C982" s="2" t="s">
        <v>64</v>
      </c>
      <c r="E982" s="2">
        <v>100</v>
      </c>
      <c r="F982" s="2" t="s">
        <v>768</v>
      </c>
      <c r="G982" s="2" t="s">
        <v>29</v>
      </c>
      <c r="H982" s="2" t="s">
        <v>37</v>
      </c>
      <c r="I982" s="2" t="s">
        <v>38</v>
      </c>
      <c r="J982" s="38">
        <v>31.150543417000002</v>
      </c>
    </row>
    <row r="983" spans="1:10">
      <c r="A983" s="2" t="s">
        <v>6</v>
      </c>
      <c r="B983" s="2" t="s">
        <v>254</v>
      </c>
      <c r="C983" s="2" t="s">
        <v>64</v>
      </c>
      <c r="E983" s="2">
        <v>100</v>
      </c>
      <c r="F983" s="2" t="s">
        <v>768</v>
      </c>
      <c r="G983" s="2" t="s">
        <v>29</v>
      </c>
      <c r="H983" s="2" t="s">
        <v>37</v>
      </c>
      <c r="I983" s="2" t="s">
        <v>38</v>
      </c>
      <c r="J983" s="38">
        <v>11.474986242</v>
      </c>
    </row>
    <row r="984" spans="1:10">
      <c r="A984" s="2" t="s">
        <v>6</v>
      </c>
      <c r="B984" s="2" t="s">
        <v>255</v>
      </c>
      <c r="C984" s="2" t="s">
        <v>64</v>
      </c>
      <c r="E984" s="2">
        <v>100</v>
      </c>
      <c r="F984" s="2" t="s">
        <v>768</v>
      </c>
      <c r="G984" s="2" t="s">
        <v>29</v>
      </c>
      <c r="H984" s="2" t="s">
        <v>37</v>
      </c>
      <c r="I984" s="2" t="s">
        <v>38</v>
      </c>
      <c r="J984" s="38">
        <v>8.6492911459999995</v>
      </c>
    </row>
    <row r="985" spans="1:10">
      <c r="A985" s="2" t="s">
        <v>6</v>
      </c>
      <c r="B985" s="2" t="s">
        <v>256</v>
      </c>
      <c r="C985" s="2" t="s">
        <v>64</v>
      </c>
      <c r="E985" s="2">
        <v>100</v>
      </c>
      <c r="F985" s="2" t="s">
        <v>768</v>
      </c>
      <c r="G985" s="2" t="s">
        <v>29</v>
      </c>
      <c r="H985" s="2" t="s">
        <v>37</v>
      </c>
      <c r="I985" s="2" t="s">
        <v>38</v>
      </c>
      <c r="J985" s="38">
        <v>12.931546712999999</v>
      </c>
    </row>
    <row r="986" spans="1:10">
      <c r="A986" s="2" t="s">
        <v>6</v>
      </c>
      <c r="B986" s="2" t="s">
        <v>257</v>
      </c>
      <c r="C986" s="2" t="s">
        <v>64</v>
      </c>
      <c r="E986" s="2">
        <v>100</v>
      </c>
      <c r="F986" s="2" t="s">
        <v>768</v>
      </c>
      <c r="G986" s="2" t="s">
        <v>29</v>
      </c>
      <c r="H986" s="2" t="s">
        <v>37</v>
      </c>
      <c r="I986" s="2" t="s">
        <v>38</v>
      </c>
      <c r="J986" s="38">
        <v>16.922787059000001</v>
      </c>
    </row>
    <row r="987" spans="1:10">
      <c r="A987" s="2" t="s">
        <v>6</v>
      </c>
      <c r="B987" s="2" t="s">
        <v>258</v>
      </c>
      <c r="C987" s="2" t="s">
        <v>64</v>
      </c>
      <c r="E987" s="2">
        <v>100</v>
      </c>
      <c r="F987" s="2" t="s">
        <v>768</v>
      </c>
      <c r="G987" s="2" t="s">
        <v>29</v>
      </c>
      <c r="H987" s="2" t="s">
        <v>37</v>
      </c>
      <c r="I987" s="2" t="s">
        <v>38</v>
      </c>
      <c r="J987" s="38">
        <v>35.948687307</v>
      </c>
    </row>
    <row r="988" spans="1:10">
      <c r="A988" s="2" t="s">
        <v>6</v>
      </c>
      <c r="B988" s="2" t="s">
        <v>259</v>
      </c>
      <c r="C988" s="2" t="s">
        <v>64</v>
      </c>
      <c r="E988" s="2">
        <v>100</v>
      </c>
      <c r="F988" s="2" t="s">
        <v>768</v>
      </c>
      <c r="G988" s="2" t="s">
        <v>29</v>
      </c>
      <c r="H988" s="2" t="s">
        <v>37</v>
      </c>
      <c r="I988" s="2" t="s">
        <v>38</v>
      </c>
      <c r="J988" s="38">
        <v>1.3121875000000001</v>
      </c>
    </row>
    <row r="989" spans="1:10">
      <c r="A989" s="2" t="s">
        <v>6</v>
      </c>
      <c r="B989" s="2" t="s">
        <v>260</v>
      </c>
      <c r="C989" s="2" t="s">
        <v>64</v>
      </c>
      <c r="E989" s="2">
        <v>100</v>
      </c>
      <c r="F989" s="2" t="s">
        <v>768</v>
      </c>
      <c r="G989" s="2" t="s">
        <v>29</v>
      </c>
      <c r="H989" s="2" t="s">
        <v>37</v>
      </c>
      <c r="I989" s="2" t="s">
        <v>38</v>
      </c>
      <c r="J989" s="38">
        <v>21.543607378000001</v>
      </c>
    </row>
    <row r="990" spans="1:10">
      <c r="A990" s="2" t="s">
        <v>6</v>
      </c>
      <c r="B990" s="2" t="s">
        <v>261</v>
      </c>
      <c r="C990" s="2" t="s">
        <v>64</v>
      </c>
      <c r="E990" s="2">
        <v>100</v>
      </c>
      <c r="F990" s="2" t="s">
        <v>768</v>
      </c>
      <c r="G990" s="2" t="s">
        <v>29</v>
      </c>
      <c r="H990" s="2" t="s">
        <v>37</v>
      </c>
      <c r="I990" s="2" t="s">
        <v>38</v>
      </c>
      <c r="J990" s="38">
        <v>19.260355881999999</v>
      </c>
    </row>
    <row r="991" spans="1:10">
      <c r="A991" s="2" t="s">
        <v>5</v>
      </c>
      <c r="B991" s="2" t="s">
        <v>270</v>
      </c>
      <c r="C991" s="2" t="s">
        <v>64</v>
      </c>
      <c r="E991" s="2">
        <v>100</v>
      </c>
      <c r="F991" s="2" t="s">
        <v>768</v>
      </c>
      <c r="G991" s="2" t="s">
        <v>29</v>
      </c>
      <c r="H991" s="2" t="s">
        <v>37</v>
      </c>
      <c r="I991" s="2" t="s">
        <v>38</v>
      </c>
      <c r="J991" s="38">
        <v>0</v>
      </c>
    </row>
    <row r="992" spans="1:10">
      <c r="A992" s="2" t="s">
        <v>5</v>
      </c>
      <c r="B992" s="2" t="s">
        <v>271</v>
      </c>
      <c r="C992" s="2" t="s">
        <v>64</v>
      </c>
      <c r="E992" s="2">
        <v>100</v>
      </c>
      <c r="F992" s="2" t="s">
        <v>768</v>
      </c>
      <c r="G992" s="2" t="s">
        <v>29</v>
      </c>
      <c r="H992" s="2" t="s">
        <v>37</v>
      </c>
      <c r="I992" s="2" t="s">
        <v>38</v>
      </c>
      <c r="J992" s="38">
        <v>1.165858289</v>
      </c>
    </row>
    <row r="993" spans="1:10">
      <c r="A993" s="2" t="s">
        <v>5</v>
      </c>
      <c r="B993" s="2" t="s">
        <v>272</v>
      </c>
      <c r="C993" s="2" t="s">
        <v>64</v>
      </c>
      <c r="E993" s="2">
        <v>100</v>
      </c>
      <c r="F993" s="2" t="s">
        <v>768</v>
      </c>
      <c r="G993" s="2" t="s">
        <v>29</v>
      </c>
      <c r="H993" s="2" t="s">
        <v>37</v>
      </c>
      <c r="I993" s="2" t="s">
        <v>38</v>
      </c>
      <c r="J993" s="38">
        <v>1.360870588</v>
      </c>
    </row>
    <row r="994" spans="1:10">
      <c r="A994" s="2" t="s">
        <v>5</v>
      </c>
      <c r="B994" s="2" t="s">
        <v>273</v>
      </c>
      <c r="C994" s="2" t="s">
        <v>64</v>
      </c>
      <c r="E994" s="2">
        <v>100</v>
      </c>
      <c r="F994" s="2" t="s">
        <v>768</v>
      </c>
      <c r="G994" s="2" t="s">
        <v>29</v>
      </c>
      <c r="H994" s="2" t="s">
        <v>37</v>
      </c>
      <c r="I994" s="2" t="s">
        <v>38</v>
      </c>
      <c r="J994" s="38">
        <v>1.8751764710000001</v>
      </c>
    </row>
    <row r="995" spans="1:10">
      <c r="A995" s="2" t="s">
        <v>4</v>
      </c>
      <c r="B995" s="2" t="s">
        <v>445</v>
      </c>
      <c r="C995" s="2" t="s">
        <v>64</v>
      </c>
      <c r="E995" s="2">
        <v>100</v>
      </c>
      <c r="F995" s="2" t="s">
        <v>768</v>
      </c>
      <c r="G995" s="2" t="s">
        <v>29</v>
      </c>
      <c r="H995" s="2" t="s">
        <v>37</v>
      </c>
      <c r="I995" s="2" t="s">
        <v>38</v>
      </c>
      <c r="J995" s="38">
        <v>1.5932733269999999</v>
      </c>
    </row>
    <row r="996" spans="1:10">
      <c r="A996" s="2" t="s">
        <v>4</v>
      </c>
      <c r="B996" s="2" t="s">
        <v>446</v>
      </c>
      <c r="C996" s="2" t="s">
        <v>64</v>
      </c>
      <c r="E996" s="2">
        <v>100</v>
      </c>
      <c r="F996" s="2" t="s">
        <v>768</v>
      </c>
      <c r="G996" s="2" t="s">
        <v>29</v>
      </c>
      <c r="H996" s="2" t="s">
        <v>37</v>
      </c>
      <c r="I996" s="2" t="s">
        <v>38</v>
      </c>
      <c r="J996" s="38">
        <v>8.9849354000000006E-2</v>
      </c>
    </row>
    <row r="997" spans="1:10">
      <c r="A997" s="2" t="s">
        <v>3</v>
      </c>
      <c r="B997" s="2" t="s">
        <v>362</v>
      </c>
      <c r="C997" s="2" t="s">
        <v>64</v>
      </c>
      <c r="E997" s="2">
        <v>100</v>
      </c>
      <c r="F997" s="2" t="s">
        <v>768</v>
      </c>
      <c r="G997" s="2" t="s">
        <v>29</v>
      </c>
      <c r="H997" s="2" t="s">
        <v>37</v>
      </c>
      <c r="I997" s="2" t="s">
        <v>38</v>
      </c>
      <c r="J997" s="38">
        <v>0.10325717099999999</v>
      </c>
    </row>
    <row r="998" spans="1:10">
      <c r="A998" s="2" t="s">
        <v>3</v>
      </c>
      <c r="B998" s="2" t="s">
        <v>143</v>
      </c>
      <c r="C998" s="2" t="s">
        <v>64</v>
      </c>
      <c r="E998" s="2">
        <v>100</v>
      </c>
      <c r="F998" s="2" t="s">
        <v>768</v>
      </c>
      <c r="G998" s="2" t="s">
        <v>29</v>
      </c>
      <c r="H998" s="2" t="s">
        <v>37</v>
      </c>
      <c r="I998" s="2" t="s">
        <v>38</v>
      </c>
      <c r="J998" s="38">
        <v>3.1411764710000001</v>
      </c>
    </row>
    <row r="999" spans="1:10">
      <c r="A999" s="2" t="s">
        <v>3</v>
      </c>
      <c r="B999" s="2" t="s">
        <v>144</v>
      </c>
      <c r="C999" s="2" t="s">
        <v>64</v>
      </c>
      <c r="E999" s="2">
        <v>100</v>
      </c>
      <c r="F999" s="2" t="s">
        <v>768</v>
      </c>
      <c r="G999" s="2" t="s">
        <v>29</v>
      </c>
      <c r="H999" s="2" t="s">
        <v>37</v>
      </c>
      <c r="I999" s="2" t="s">
        <v>38</v>
      </c>
      <c r="J999" s="38">
        <v>1.3001897529999999</v>
      </c>
    </row>
    <row r="1000" spans="1:10">
      <c r="A1000" s="2" t="s">
        <v>3</v>
      </c>
      <c r="B1000" s="2" t="s">
        <v>145</v>
      </c>
      <c r="C1000" s="2" t="s">
        <v>64</v>
      </c>
      <c r="E1000" s="2">
        <v>100</v>
      </c>
      <c r="F1000" s="2" t="s">
        <v>768</v>
      </c>
      <c r="G1000" s="2" t="s">
        <v>29</v>
      </c>
      <c r="H1000" s="2" t="s">
        <v>37</v>
      </c>
      <c r="I1000" s="2" t="s">
        <v>38</v>
      </c>
      <c r="J1000" s="38">
        <v>0.57698209700000003</v>
      </c>
    </row>
    <row r="1001" spans="1:10">
      <c r="A1001" s="2" t="s">
        <v>3</v>
      </c>
      <c r="B1001" s="2" t="s">
        <v>146</v>
      </c>
      <c r="C1001" s="2" t="s">
        <v>64</v>
      </c>
      <c r="E1001" s="2">
        <v>100</v>
      </c>
      <c r="F1001" s="2" t="s">
        <v>768</v>
      </c>
      <c r="G1001" s="2" t="s">
        <v>29</v>
      </c>
      <c r="H1001" s="2" t="s">
        <v>37</v>
      </c>
      <c r="I1001" s="2" t="s">
        <v>38</v>
      </c>
      <c r="J1001" s="38">
        <v>0.60365111599999999</v>
      </c>
    </row>
    <row r="1002" spans="1:10">
      <c r="A1002" s="2" t="s">
        <v>3</v>
      </c>
      <c r="B1002" s="2" t="s">
        <v>147</v>
      </c>
      <c r="C1002" s="2" t="s">
        <v>64</v>
      </c>
      <c r="E1002" s="2">
        <v>100</v>
      </c>
      <c r="F1002" s="2" t="s">
        <v>768</v>
      </c>
      <c r="G1002" s="2" t="s">
        <v>29</v>
      </c>
      <c r="H1002" s="2" t="s">
        <v>37</v>
      </c>
      <c r="I1002" s="2" t="s">
        <v>38</v>
      </c>
      <c r="J1002" s="38">
        <v>1.9835972850000001</v>
      </c>
    </row>
    <row r="1003" spans="1:10">
      <c r="A1003" s="2" t="s">
        <v>3</v>
      </c>
      <c r="B1003" s="2" t="s">
        <v>148</v>
      </c>
      <c r="C1003" s="2" t="s">
        <v>64</v>
      </c>
      <c r="E1003" s="2">
        <v>100</v>
      </c>
      <c r="F1003" s="2" t="s">
        <v>768</v>
      </c>
      <c r="G1003" s="2" t="s">
        <v>29</v>
      </c>
      <c r="H1003" s="2" t="s">
        <v>37</v>
      </c>
      <c r="I1003" s="2" t="s">
        <v>38</v>
      </c>
      <c r="J1003" s="38">
        <v>1.0692631850000001</v>
      </c>
    </row>
    <row r="1004" spans="1:10">
      <c r="A1004" s="2" t="s">
        <v>3</v>
      </c>
      <c r="B1004" s="2" t="s">
        <v>149</v>
      </c>
      <c r="C1004" s="2" t="s">
        <v>64</v>
      </c>
      <c r="E1004" s="2">
        <v>100</v>
      </c>
      <c r="F1004" s="2" t="s">
        <v>768</v>
      </c>
      <c r="G1004" s="2" t="s">
        <v>29</v>
      </c>
      <c r="H1004" s="2" t="s">
        <v>37</v>
      </c>
      <c r="I1004" s="2" t="s">
        <v>38</v>
      </c>
      <c r="J1004" s="38">
        <v>14.832256937</v>
      </c>
    </row>
    <row r="1005" spans="1:10">
      <c r="A1005" s="2" t="s">
        <v>3</v>
      </c>
      <c r="B1005" s="2" t="s">
        <v>150</v>
      </c>
      <c r="C1005" s="2" t="s">
        <v>64</v>
      </c>
      <c r="E1005" s="2">
        <v>100</v>
      </c>
      <c r="F1005" s="2" t="s">
        <v>768</v>
      </c>
      <c r="G1005" s="2" t="s">
        <v>29</v>
      </c>
      <c r="H1005" s="2" t="s">
        <v>37</v>
      </c>
      <c r="I1005" s="2" t="s">
        <v>38</v>
      </c>
      <c r="J1005" s="38">
        <v>1.7304279789999999</v>
      </c>
    </row>
    <row r="1006" spans="1:10">
      <c r="A1006" s="2" t="s">
        <v>3</v>
      </c>
      <c r="B1006" s="2" t="s">
        <v>151</v>
      </c>
      <c r="C1006" s="2" t="s">
        <v>64</v>
      </c>
      <c r="E1006" s="2">
        <v>100</v>
      </c>
      <c r="F1006" s="2" t="s">
        <v>768</v>
      </c>
      <c r="G1006" s="2" t="s">
        <v>29</v>
      </c>
      <c r="H1006" s="2" t="s">
        <v>37</v>
      </c>
      <c r="I1006" s="2" t="s">
        <v>38</v>
      </c>
      <c r="J1006" s="38">
        <v>35.145613865999998</v>
      </c>
    </row>
    <row r="1007" spans="1:10">
      <c r="A1007" s="2" t="s">
        <v>3</v>
      </c>
      <c r="B1007" s="2" t="s">
        <v>152</v>
      </c>
      <c r="C1007" s="2" t="s">
        <v>64</v>
      </c>
      <c r="E1007" s="2">
        <v>100</v>
      </c>
      <c r="F1007" s="2" t="s">
        <v>768</v>
      </c>
      <c r="G1007" s="2" t="s">
        <v>29</v>
      </c>
      <c r="H1007" s="2" t="s">
        <v>37</v>
      </c>
      <c r="I1007" s="2" t="s">
        <v>38</v>
      </c>
      <c r="J1007" s="38">
        <v>66.831713554999993</v>
      </c>
    </row>
    <row r="1008" spans="1:10">
      <c r="A1008" s="2" t="s">
        <v>3</v>
      </c>
      <c r="B1008" s="2" t="s">
        <v>153</v>
      </c>
      <c r="C1008" s="2" t="s">
        <v>64</v>
      </c>
      <c r="E1008" s="2">
        <v>100</v>
      </c>
      <c r="F1008" s="2" t="s">
        <v>768</v>
      </c>
      <c r="G1008" s="2" t="s">
        <v>29</v>
      </c>
      <c r="H1008" s="2" t="s">
        <v>37</v>
      </c>
      <c r="I1008" s="2" t="s">
        <v>38</v>
      </c>
      <c r="J1008" s="38">
        <v>62.300826125</v>
      </c>
    </row>
    <row r="1009" spans="1:10">
      <c r="A1009" s="2" t="s">
        <v>3</v>
      </c>
      <c r="B1009" s="2" t="s">
        <v>154</v>
      </c>
      <c r="C1009" s="2" t="s">
        <v>64</v>
      </c>
      <c r="E1009" s="2">
        <v>100</v>
      </c>
      <c r="F1009" s="2" t="s">
        <v>768</v>
      </c>
      <c r="G1009" s="2" t="s">
        <v>29</v>
      </c>
      <c r="H1009" s="2" t="s">
        <v>37</v>
      </c>
      <c r="I1009" s="2" t="s">
        <v>38</v>
      </c>
      <c r="J1009" s="38">
        <v>13.435749414</v>
      </c>
    </row>
    <row r="1010" spans="1:10">
      <c r="A1010" s="2" t="s">
        <v>3</v>
      </c>
      <c r="B1010" s="2" t="s">
        <v>155</v>
      </c>
      <c r="C1010" s="2" t="s">
        <v>64</v>
      </c>
      <c r="E1010" s="2">
        <v>100</v>
      </c>
      <c r="F1010" s="2" t="s">
        <v>768</v>
      </c>
      <c r="G1010" s="2" t="s">
        <v>29</v>
      </c>
      <c r="H1010" s="2" t="s">
        <v>37</v>
      </c>
      <c r="I1010" s="2" t="s">
        <v>38</v>
      </c>
      <c r="J1010" s="38">
        <v>12.368067226999999</v>
      </c>
    </row>
    <row r="1011" spans="1:10">
      <c r="A1011" s="2" t="s">
        <v>3</v>
      </c>
      <c r="B1011" s="2" t="s">
        <v>156</v>
      </c>
      <c r="C1011" s="2" t="s">
        <v>64</v>
      </c>
      <c r="E1011" s="2">
        <v>100</v>
      </c>
      <c r="F1011" s="2" t="s">
        <v>768</v>
      </c>
      <c r="G1011" s="2" t="s">
        <v>29</v>
      </c>
      <c r="H1011" s="2" t="s">
        <v>37</v>
      </c>
      <c r="I1011" s="2" t="s">
        <v>38</v>
      </c>
      <c r="J1011" s="38">
        <v>1.899208145</v>
      </c>
    </row>
    <row r="1012" spans="1:10">
      <c r="A1012" s="2" t="s">
        <v>3</v>
      </c>
      <c r="B1012" s="2" t="s">
        <v>157</v>
      </c>
      <c r="C1012" s="2" t="s">
        <v>64</v>
      </c>
      <c r="E1012" s="2">
        <v>100</v>
      </c>
      <c r="F1012" s="2" t="s">
        <v>768</v>
      </c>
      <c r="G1012" s="2" t="s">
        <v>29</v>
      </c>
      <c r="H1012" s="2" t="s">
        <v>37</v>
      </c>
      <c r="I1012" s="2" t="s">
        <v>38</v>
      </c>
      <c r="J1012" s="38">
        <v>72.016575000000003</v>
      </c>
    </row>
    <row r="1013" spans="1:10">
      <c r="A1013" s="2" t="s">
        <v>3</v>
      </c>
      <c r="B1013" s="2" t="s">
        <v>158</v>
      </c>
      <c r="C1013" s="2" t="s">
        <v>64</v>
      </c>
      <c r="E1013" s="2">
        <v>100</v>
      </c>
      <c r="F1013" s="2" t="s">
        <v>768</v>
      </c>
      <c r="G1013" s="2" t="s">
        <v>29</v>
      </c>
      <c r="H1013" s="2" t="s">
        <v>37</v>
      </c>
      <c r="I1013" s="2" t="s">
        <v>38</v>
      </c>
      <c r="J1013" s="38">
        <v>13.081167421</v>
      </c>
    </row>
    <row r="1014" spans="1:10">
      <c r="A1014" s="2" t="s">
        <v>2</v>
      </c>
      <c r="B1014" s="2" t="s">
        <v>262</v>
      </c>
      <c r="C1014" s="2" t="s">
        <v>64</v>
      </c>
      <c r="E1014" s="2">
        <v>100</v>
      </c>
      <c r="F1014" s="2" t="s">
        <v>768</v>
      </c>
      <c r="G1014" s="2" t="s">
        <v>29</v>
      </c>
      <c r="H1014" s="2" t="s">
        <v>37</v>
      </c>
      <c r="I1014" s="2" t="s">
        <v>38</v>
      </c>
      <c r="J1014" s="38">
        <v>0</v>
      </c>
    </row>
    <row r="1015" spans="1:10">
      <c r="A1015" s="2" t="s">
        <v>2</v>
      </c>
      <c r="B1015" s="2" t="s">
        <v>263</v>
      </c>
      <c r="C1015" s="2" t="s">
        <v>64</v>
      </c>
      <c r="E1015" s="2">
        <v>100</v>
      </c>
      <c r="F1015" s="2" t="s">
        <v>768</v>
      </c>
      <c r="G1015" s="2" t="s">
        <v>29</v>
      </c>
      <c r="H1015" s="2" t="s">
        <v>37</v>
      </c>
      <c r="I1015" s="2" t="s">
        <v>38</v>
      </c>
      <c r="J1015" s="38">
        <v>0</v>
      </c>
    </row>
    <row r="1016" spans="1:10">
      <c r="A1016" s="2" t="s">
        <v>2</v>
      </c>
      <c r="B1016" s="2" t="s">
        <v>264</v>
      </c>
      <c r="C1016" s="2" t="s">
        <v>64</v>
      </c>
      <c r="E1016" s="2">
        <v>100</v>
      </c>
      <c r="F1016" s="2" t="s">
        <v>768</v>
      </c>
      <c r="G1016" s="2" t="s">
        <v>29</v>
      </c>
      <c r="H1016" s="2" t="s">
        <v>37</v>
      </c>
      <c r="I1016" s="2" t="s">
        <v>38</v>
      </c>
      <c r="J1016" s="38">
        <v>0.88819678800000001</v>
      </c>
    </row>
    <row r="1017" spans="1:10">
      <c r="A1017" s="2" t="s">
        <v>2</v>
      </c>
      <c r="B1017" s="2" t="s">
        <v>265</v>
      </c>
      <c r="C1017" s="2" t="s">
        <v>64</v>
      </c>
      <c r="E1017" s="2">
        <v>100</v>
      </c>
      <c r="F1017" s="2" t="s">
        <v>768</v>
      </c>
      <c r="G1017" s="2" t="s">
        <v>29</v>
      </c>
      <c r="H1017" s="2" t="s">
        <v>37</v>
      </c>
      <c r="I1017" s="2" t="s">
        <v>38</v>
      </c>
      <c r="J1017" s="38">
        <v>0</v>
      </c>
    </row>
    <row r="1018" spans="1:10">
      <c r="A1018" s="2" t="s">
        <v>2</v>
      </c>
      <c r="B1018" s="2" t="s">
        <v>266</v>
      </c>
      <c r="C1018" s="2" t="s">
        <v>64</v>
      </c>
      <c r="E1018" s="2">
        <v>100</v>
      </c>
      <c r="F1018" s="2" t="s">
        <v>768</v>
      </c>
      <c r="G1018" s="2" t="s">
        <v>29</v>
      </c>
      <c r="H1018" s="2" t="s">
        <v>37</v>
      </c>
      <c r="I1018" s="2" t="s">
        <v>38</v>
      </c>
      <c r="J1018" s="38">
        <v>0</v>
      </c>
    </row>
    <row r="1019" spans="1:10">
      <c r="A1019" s="2" t="s">
        <v>2</v>
      </c>
      <c r="B1019" s="2" t="s">
        <v>267</v>
      </c>
      <c r="C1019" s="2" t="s">
        <v>64</v>
      </c>
      <c r="E1019" s="2">
        <v>100</v>
      </c>
      <c r="F1019" s="2" t="s">
        <v>768</v>
      </c>
      <c r="G1019" s="2" t="s">
        <v>29</v>
      </c>
      <c r="H1019" s="2" t="s">
        <v>37</v>
      </c>
      <c r="I1019" s="2" t="s">
        <v>38</v>
      </c>
      <c r="J1019" s="38">
        <v>2.463205882</v>
      </c>
    </row>
    <row r="1020" spans="1:10">
      <c r="A1020" s="2" t="s">
        <v>2</v>
      </c>
      <c r="B1020" s="2" t="s">
        <v>268</v>
      </c>
      <c r="C1020" s="2" t="s">
        <v>64</v>
      </c>
      <c r="E1020" s="2">
        <v>100</v>
      </c>
      <c r="F1020" s="2" t="s">
        <v>768</v>
      </c>
      <c r="G1020" s="2" t="s">
        <v>29</v>
      </c>
      <c r="H1020" s="2" t="s">
        <v>37</v>
      </c>
      <c r="I1020" s="2" t="s">
        <v>38</v>
      </c>
      <c r="J1020" s="38">
        <v>0</v>
      </c>
    </row>
    <row r="1021" spans="1:10">
      <c r="A1021" s="2" t="s">
        <v>2</v>
      </c>
      <c r="B1021" s="2" t="s">
        <v>269</v>
      </c>
      <c r="C1021" s="2" t="s">
        <v>64</v>
      </c>
      <c r="E1021" s="2">
        <v>100</v>
      </c>
      <c r="F1021" s="2" t="s">
        <v>768</v>
      </c>
      <c r="G1021" s="2" t="s">
        <v>29</v>
      </c>
      <c r="H1021" s="2" t="s">
        <v>37</v>
      </c>
      <c r="I1021" s="2" t="s">
        <v>38</v>
      </c>
      <c r="J1021" s="38">
        <v>0</v>
      </c>
    </row>
    <row r="1022" spans="1:10">
      <c r="A1022" s="2" t="s">
        <v>1</v>
      </c>
      <c r="B1022" s="2" t="s">
        <v>298</v>
      </c>
      <c r="C1022" s="2" t="s">
        <v>64</v>
      </c>
      <c r="E1022" s="2">
        <v>100</v>
      </c>
      <c r="F1022" s="2" t="s">
        <v>768</v>
      </c>
      <c r="G1022" s="2" t="s">
        <v>29</v>
      </c>
      <c r="H1022" s="2" t="s">
        <v>37</v>
      </c>
      <c r="I1022" s="2" t="s">
        <v>38</v>
      </c>
      <c r="J1022" s="38">
        <v>0</v>
      </c>
    </row>
    <row r="1023" spans="1:10">
      <c r="A1023" s="2" t="s">
        <v>1</v>
      </c>
      <c r="B1023" s="2" t="s">
        <v>299</v>
      </c>
      <c r="C1023" s="2" t="s">
        <v>64</v>
      </c>
      <c r="E1023" s="2">
        <v>100</v>
      </c>
      <c r="F1023" s="2" t="s">
        <v>768</v>
      </c>
      <c r="G1023" s="2" t="s">
        <v>29</v>
      </c>
      <c r="H1023" s="2" t="s">
        <v>37</v>
      </c>
      <c r="I1023" s="2" t="s">
        <v>38</v>
      </c>
      <c r="J1023" s="38">
        <v>0</v>
      </c>
    </row>
    <row r="1024" spans="1:10">
      <c r="A1024" s="2" t="s">
        <v>1</v>
      </c>
      <c r="B1024" s="2" t="s">
        <v>300</v>
      </c>
      <c r="C1024" s="2" t="s">
        <v>64</v>
      </c>
      <c r="E1024" s="2">
        <v>100</v>
      </c>
      <c r="F1024" s="2" t="s">
        <v>768</v>
      </c>
      <c r="G1024" s="2" t="s">
        <v>29</v>
      </c>
      <c r="H1024" s="2" t="s">
        <v>37</v>
      </c>
      <c r="I1024" s="2" t="s">
        <v>38</v>
      </c>
      <c r="J1024" s="38">
        <v>0</v>
      </c>
    </row>
    <row r="1025" spans="1:10">
      <c r="A1025" s="2" t="s">
        <v>1</v>
      </c>
      <c r="B1025" s="2" t="s">
        <v>301</v>
      </c>
      <c r="C1025" s="2" t="s">
        <v>64</v>
      </c>
      <c r="E1025" s="2">
        <v>100</v>
      </c>
      <c r="F1025" s="2" t="s">
        <v>768</v>
      </c>
      <c r="G1025" s="2" t="s">
        <v>29</v>
      </c>
      <c r="H1025" s="2" t="s">
        <v>37</v>
      </c>
      <c r="I1025" s="2" t="s">
        <v>38</v>
      </c>
      <c r="J1025" s="38">
        <v>0</v>
      </c>
    </row>
    <row r="1026" spans="1:10">
      <c r="A1026" s="2" t="s">
        <v>1</v>
      </c>
      <c r="B1026" s="2" t="s">
        <v>302</v>
      </c>
      <c r="C1026" s="2" t="s">
        <v>64</v>
      </c>
      <c r="E1026" s="2">
        <v>100</v>
      </c>
      <c r="F1026" s="2" t="s">
        <v>768</v>
      </c>
      <c r="G1026" s="2" t="s">
        <v>29</v>
      </c>
      <c r="H1026" s="2" t="s">
        <v>37</v>
      </c>
      <c r="I1026" s="2" t="s">
        <v>38</v>
      </c>
      <c r="J1026" s="38">
        <v>0</v>
      </c>
    </row>
    <row r="1027" spans="1:10">
      <c r="A1027" s="2" t="s">
        <v>1</v>
      </c>
      <c r="B1027" s="2" t="s">
        <v>303</v>
      </c>
      <c r="C1027" s="2" t="s">
        <v>64</v>
      </c>
      <c r="E1027" s="2">
        <v>100</v>
      </c>
      <c r="F1027" s="2" t="s">
        <v>768</v>
      </c>
      <c r="G1027" s="2" t="s">
        <v>29</v>
      </c>
      <c r="H1027" s="2" t="s">
        <v>37</v>
      </c>
      <c r="I1027" s="2" t="s">
        <v>38</v>
      </c>
      <c r="J1027" s="38">
        <v>0</v>
      </c>
    </row>
    <row r="1028" spans="1:10">
      <c r="A1028" s="2" t="s">
        <v>1</v>
      </c>
      <c r="B1028" s="2" t="s">
        <v>304</v>
      </c>
      <c r="C1028" s="2" t="s">
        <v>64</v>
      </c>
      <c r="E1028" s="2">
        <v>100</v>
      </c>
      <c r="F1028" s="2" t="s">
        <v>768</v>
      </c>
      <c r="G1028" s="2" t="s">
        <v>29</v>
      </c>
      <c r="H1028" s="2" t="s">
        <v>37</v>
      </c>
      <c r="I1028" s="2" t="s">
        <v>38</v>
      </c>
      <c r="J1028" s="38">
        <v>0</v>
      </c>
    </row>
    <row r="1029" spans="1:10">
      <c r="A1029" s="2" t="s">
        <v>1</v>
      </c>
      <c r="B1029" s="2" t="s">
        <v>305</v>
      </c>
      <c r="C1029" s="2" t="s">
        <v>64</v>
      </c>
      <c r="E1029" s="2">
        <v>100</v>
      </c>
      <c r="F1029" s="2" t="s">
        <v>768</v>
      </c>
      <c r="G1029" s="2" t="s">
        <v>29</v>
      </c>
      <c r="H1029" s="2" t="s">
        <v>37</v>
      </c>
      <c r="I1029" s="2" t="s">
        <v>38</v>
      </c>
      <c r="J1029" s="38">
        <v>0</v>
      </c>
    </row>
    <row r="1030" spans="1:10">
      <c r="A1030" s="2" t="s">
        <v>1</v>
      </c>
      <c r="B1030" s="2" t="s">
        <v>306</v>
      </c>
      <c r="C1030" s="2" t="s">
        <v>64</v>
      </c>
      <c r="E1030" s="2">
        <v>100</v>
      </c>
      <c r="F1030" s="2" t="s">
        <v>768</v>
      </c>
      <c r="G1030" s="2" t="s">
        <v>29</v>
      </c>
      <c r="H1030" s="2" t="s">
        <v>37</v>
      </c>
      <c r="I1030" s="2" t="s">
        <v>38</v>
      </c>
      <c r="J1030" s="38">
        <v>0</v>
      </c>
    </row>
    <row r="1031" spans="1:10">
      <c r="A1031" s="2" t="s">
        <v>1</v>
      </c>
      <c r="B1031" s="2" t="s">
        <v>307</v>
      </c>
      <c r="C1031" s="2" t="s">
        <v>64</v>
      </c>
      <c r="E1031" s="2">
        <v>100</v>
      </c>
      <c r="F1031" s="2" t="s">
        <v>768</v>
      </c>
      <c r="G1031" s="2" t="s">
        <v>29</v>
      </c>
      <c r="H1031" s="2" t="s">
        <v>37</v>
      </c>
      <c r="I1031" s="2" t="s">
        <v>38</v>
      </c>
      <c r="J1031" s="38">
        <v>0</v>
      </c>
    </row>
    <row r="1032" spans="1:10">
      <c r="A1032" s="2" t="s">
        <v>1</v>
      </c>
      <c r="B1032" s="2" t="s">
        <v>308</v>
      </c>
      <c r="C1032" s="2" t="s">
        <v>64</v>
      </c>
      <c r="E1032" s="2">
        <v>100</v>
      </c>
      <c r="F1032" s="2" t="s">
        <v>768</v>
      </c>
      <c r="G1032" s="2" t="s">
        <v>29</v>
      </c>
      <c r="H1032" s="2" t="s">
        <v>37</v>
      </c>
      <c r="I1032" s="2" t="s">
        <v>38</v>
      </c>
      <c r="J1032" s="38">
        <v>0</v>
      </c>
    </row>
    <row r="1033" spans="1:10">
      <c r="A1033" s="2" t="s">
        <v>1</v>
      </c>
      <c r="B1033" s="2" t="s">
        <v>309</v>
      </c>
      <c r="C1033" s="2" t="s">
        <v>64</v>
      </c>
      <c r="E1033" s="2">
        <v>100</v>
      </c>
      <c r="F1033" s="2" t="s">
        <v>768</v>
      </c>
      <c r="G1033" s="2" t="s">
        <v>29</v>
      </c>
      <c r="H1033" s="2" t="s">
        <v>37</v>
      </c>
      <c r="I1033" s="2" t="s">
        <v>38</v>
      </c>
      <c r="J1033" s="38">
        <v>0</v>
      </c>
    </row>
    <row r="1034" spans="1:10">
      <c r="A1034" s="2" t="s">
        <v>1</v>
      </c>
      <c r="B1034" s="2" t="s">
        <v>310</v>
      </c>
      <c r="C1034" s="2" t="s">
        <v>64</v>
      </c>
      <c r="E1034" s="2">
        <v>100</v>
      </c>
      <c r="F1034" s="2" t="s">
        <v>768</v>
      </c>
      <c r="G1034" s="2" t="s">
        <v>29</v>
      </c>
      <c r="H1034" s="2" t="s">
        <v>37</v>
      </c>
      <c r="I1034" s="2" t="s">
        <v>38</v>
      </c>
      <c r="J1034" s="38">
        <v>0</v>
      </c>
    </row>
    <row r="1035" spans="1:10">
      <c r="A1035" s="2" t="s">
        <v>1</v>
      </c>
      <c r="B1035" s="2" t="s">
        <v>311</v>
      </c>
      <c r="C1035" s="2" t="s">
        <v>64</v>
      </c>
      <c r="E1035" s="2">
        <v>100</v>
      </c>
      <c r="F1035" s="2" t="s">
        <v>768</v>
      </c>
      <c r="G1035" s="2" t="s">
        <v>29</v>
      </c>
      <c r="H1035" s="2" t="s">
        <v>37</v>
      </c>
      <c r="I1035" s="2" t="s">
        <v>38</v>
      </c>
      <c r="J1035" s="38">
        <v>0</v>
      </c>
    </row>
    <row r="1036" spans="1:10">
      <c r="A1036" s="2" t="s">
        <v>1</v>
      </c>
      <c r="B1036" s="2" t="s">
        <v>312</v>
      </c>
      <c r="C1036" s="2" t="s">
        <v>64</v>
      </c>
      <c r="E1036" s="2">
        <v>100</v>
      </c>
      <c r="F1036" s="2" t="s">
        <v>768</v>
      </c>
      <c r="G1036" s="2" t="s">
        <v>29</v>
      </c>
      <c r="H1036" s="2" t="s">
        <v>37</v>
      </c>
      <c r="I1036" s="2" t="s">
        <v>38</v>
      </c>
      <c r="J1036" s="38">
        <v>0</v>
      </c>
    </row>
    <row r="1037" spans="1:10">
      <c r="A1037" s="2" t="s">
        <v>1</v>
      </c>
      <c r="B1037" s="2" t="s">
        <v>313</v>
      </c>
      <c r="C1037" s="2" t="s">
        <v>64</v>
      </c>
      <c r="E1037" s="2">
        <v>100</v>
      </c>
      <c r="F1037" s="2" t="s">
        <v>768</v>
      </c>
      <c r="G1037" s="2" t="s">
        <v>29</v>
      </c>
      <c r="H1037" s="2" t="s">
        <v>37</v>
      </c>
      <c r="I1037" s="2" t="s">
        <v>38</v>
      </c>
      <c r="J1037" s="38">
        <v>0</v>
      </c>
    </row>
    <row r="1038" spans="1:10">
      <c r="A1038" s="2" t="s">
        <v>1</v>
      </c>
      <c r="B1038" s="2" t="s">
        <v>314</v>
      </c>
      <c r="C1038" s="2" t="s">
        <v>64</v>
      </c>
      <c r="E1038" s="2">
        <v>100</v>
      </c>
      <c r="F1038" s="2" t="s">
        <v>768</v>
      </c>
      <c r="G1038" s="2" t="s">
        <v>29</v>
      </c>
      <c r="H1038" s="2" t="s">
        <v>37</v>
      </c>
      <c r="I1038" s="2" t="s">
        <v>38</v>
      </c>
      <c r="J1038" s="38">
        <v>0</v>
      </c>
    </row>
    <row r="1039" spans="1:10">
      <c r="A1039" s="2" t="s">
        <v>1</v>
      </c>
      <c r="B1039" s="2" t="s">
        <v>315</v>
      </c>
      <c r="C1039" s="2" t="s">
        <v>64</v>
      </c>
      <c r="E1039" s="2">
        <v>100</v>
      </c>
      <c r="F1039" s="2" t="s">
        <v>768</v>
      </c>
      <c r="G1039" s="2" t="s">
        <v>29</v>
      </c>
      <c r="H1039" s="2" t="s">
        <v>37</v>
      </c>
      <c r="I1039" s="2" t="s">
        <v>38</v>
      </c>
      <c r="J1039" s="38">
        <v>0</v>
      </c>
    </row>
    <row r="1040" spans="1:10">
      <c r="A1040" s="2" t="s">
        <v>1</v>
      </c>
      <c r="B1040" s="2" t="s">
        <v>316</v>
      </c>
      <c r="C1040" s="2" t="s">
        <v>64</v>
      </c>
      <c r="E1040" s="2">
        <v>100</v>
      </c>
      <c r="F1040" s="2" t="s">
        <v>768</v>
      </c>
      <c r="G1040" s="2" t="s">
        <v>29</v>
      </c>
      <c r="H1040" s="2" t="s">
        <v>37</v>
      </c>
      <c r="I1040" s="2" t="s">
        <v>38</v>
      </c>
      <c r="J1040" s="38">
        <v>0</v>
      </c>
    </row>
    <row r="1041" spans="1:10">
      <c r="A1041" s="2" t="s">
        <v>1</v>
      </c>
      <c r="B1041" s="2" t="s">
        <v>317</v>
      </c>
      <c r="C1041" s="2" t="s">
        <v>64</v>
      </c>
      <c r="E1041" s="2">
        <v>100</v>
      </c>
      <c r="F1041" s="2" t="s">
        <v>768</v>
      </c>
      <c r="G1041" s="2" t="s">
        <v>29</v>
      </c>
      <c r="H1041" s="2" t="s">
        <v>37</v>
      </c>
      <c r="I1041" s="2" t="s">
        <v>38</v>
      </c>
      <c r="J1041" s="38">
        <v>0</v>
      </c>
    </row>
    <row r="1042" spans="1:10">
      <c r="A1042" s="2" t="s">
        <v>1</v>
      </c>
      <c r="B1042" s="2" t="s">
        <v>449</v>
      </c>
      <c r="C1042" s="2" t="s">
        <v>64</v>
      </c>
      <c r="E1042" s="2">
        <v>100</v>
      </c>
      <c r="F1042" s="2" t="s">
        <v>768</v>
      </c>
      <c r="G1042" s="2" t="s">
        <v>29</v>
      </c>
      <c r="H1042" s="2" t="s">
        <v>37</v>
      </c>
      <c r="I1042" s="2" t="s">
        <v>38</v>
      </c>
      <c r="J1042" s="38">
        <v>0</v>
      </c>
    </row>
    <row r="1043" spans="1:10">
      <c r="A1043" s="2" t="s">
        <v>1</v>
      </c>
      <c r="B1043" s="2" t="s">
        <v>450</v>
      </c>
      <c r="C1043" s="2" t="s">
        <v>64</v>
      </c>
      <c r="E1043" s="2">
        <v>100</v>
      </c>
      <c r="F1043" s="2" t="s">
        <v>768</v>
      </c>
      <c r="G1043" s="2" t="s">
        <v>29</v>
      </c>
      <c r="H1043" s="2" t="s">
        <v>37</v>
      </c>
      <c r="I1043" s="2" t="s">
        <v>38</v>
      </c>
      <c r="J1043" s="38">
        <v>0</v>
      </c>
    </row>
    <row r="1044" spans="1:10">
      <c r="A1044" s="2" t="s">
        <v>1</v>
      </c>
      <c r="B1044" s="2" t="s">
        <v>451</v>
      </c>
      <c r="C1044" s="2" t="s">
        <v>64</v>
      </c>
      <c r="E1044" s="2">
        <v>100</v>
      </c>
      <c r="F1044" s="2" t="s">
        <v>768</v>
      </c>
      <c r="G1044" s="2" t="s">
        <v>29</v>
      </c>
      <c r="H1044" s="2" t="s">
        <v>37</v>
      </c>
      <c r="I1044" s="2" t="s">
        <v>38</v>
      </c>
      <c r="J1044" s="38">
        <v>0</v>
      </c>
    </row>
    <row r="1045" spans="1:10">
      <c r="A1045" s="2" t="s">
        <v>1</v>
      </c>
      <c r="B1045" s="2" t="s">
        <v>452</v>
      </c>
      <c r="C1045" s="2" t="s">
        <v>64</v>
      </c>
      <c r="E1045" s="2">
        <v>100</v>
      </c>
      <c r="F1045" s="2" t="s">
        <v>768</v>
      </c>
      <c r="G1045" s="2" t="s">
        <v>29</v>
      </c>
      <c r="H1045" s="2" t="s">
        <v>37</v>
      </c>
      <c r="I1045" s="2" t="s">
        <v>38</v>
      </c>
      <c r="J1045" s="38">
        <v>0</v>
      </c>
    </row>
    <row r="1046" spans="1:10">
      <c r="A1046" s="2" t="s">
        <v>1</v>
      </c>
      <c r="B1046" s="2" t="s">
        <v>453</v>
      </c>
      <c r="C1046" s="2" t="s">
        <v>64</v>
      </c>
      <c r="E1046" s="2">
        <v>100</v>
      </c>
      <c r="F1046" s="2" t="s">
        <v>768</v>
      </c>
      <c r="G1046" s="2" t="s">
        <v>29</v>
      </c>
      <c r="H1046" s="2" t="s">
        <v>37</v>
      </c>
      <c r="I1046" s="2" t="s">
        <v>38</v>
      </c>
      <c r="J1046" s="38">
        <v>0</v>
      </c>
    </row>
    <row r="1047" spans="1:10">
      <c r="A1047" s="2" t="s">
        <v>1</v>
      </c>
      <c r="B1047" s="2" t="s">
        <v>318</v>
      </c>
      <c r="C1047" s="2" t="s">
        <v>64</v>
      </c>
      <c r="E1047" s="2">
        <v>100</v>
      </c>
      <c r="F1047" s="2" t="s">
        <v>768</v>
      </c>
      <c r="G1047" s="2" t="s">
        <v>29</v>
      </c>
      <c r="H1047" s="2" t="s">
        <v>37</v>
      </c>
      <c r="I1047" s="2" t="s">
        <v>38</v>
      </c>
      <c r="J1047" s="38">
        <v>0</v>
      </c>
    </row>
    <row r="1048" spans="1:10">
      <c r="A1048" s="2" t="s">
        <v>1</v>
      </c>
      <c r="B1048" s="2" t="s">
        <v>319</v>
      </c>
      <c r="C1048" s="2" t="s">
        <v>64</v>
      </c>
      <c r="E1048" s="2">
        <v>100</v>
      </c>
      <c r="F1048" s="2" t="s">
        <v>768</v>
      </c>
      <c r="G1048" s="2" t="s">
        <v>29</v>
      </c>
      <c r="H1048" s="2" t="s">
        <v>37</v>
      </c>
      <c r="I1048" s="2" t="s">
        <v>38</v>
      </c>
      <c r="J1048" s="38">
        <v>0</v>
      </c>
    </row>
    <row r="1049" spans="1:10">
      <c r="A1049" s="2" t="s">
        <v>1</v>
      </c>
      <c r="B1049" s="2" t="s">
        <v>320</v>
      </c>
      <c r="C1049" s="2" t="s">
        <v>64</v>
      </c>
      <c r="E1049" s="2">
        <v>100</v>
      </c>
      <c r="F1049" s="2" t="s">
        <v>768</v>
      </c>
      <c r="G1049" s="2" t="s">
        <v>29</v>
      </c>
      <c r="H1049" s="2" t="s">
        <v>37</v>
      </c>
      <c r="I1049" s="2" t="s">
        <v>38</v>
      </c>
      <c r="J1049" s="38">
        <v>0</v>
      </c>
    </row>
    <row r="1050" spans="1:10">
      <c r="A1050" s="2" t="s">
        <v>1</v>
      </c>
      <c r="B1050" s="2" t="s">
        <v>321</v>
      </c>
      <c r="C1050" s="2" t="s">
        <v>64</v>
      </c>
      <c r="E1050" s="2">
        <v>100</v>
      </c>
      <c r="F1050" s="2" t="s">
        <v>768</v>
      </c>
      <c r="G1050" s="2" t="s">
        <v>29</v>
      </c>
      <c r="H1050" s="2" t="s">
        <v>37</v>
      </c>
      <c r="I1050" s="2" t="s">
        <v>38</v>
      </c>
      <c r="J1050" s="38">
        <v>0</v>
      </c>
    </row>
    <row r="1051" spans="1:10">
      <c r="A1051" s="2" t="s">
        <v>1</v>
      </c>
      <c r="B1051" s="2" t="s">
        <v>322</v>
      </c>
      <c r="C1051" s="2" t="s">
        <v>64</v>
      </c>
      <c r="E1051" s="2">
        <v>100</v>
      </c>
      <c r="F1051" s="2" t="s">
        <v>768</v>
      </c>
      <c r="G1051" s="2" t="s">
        <v>29</v>
      </c>
      <c r="H1051" s="2" t="s">
        <v>37</v>
      </c>
      <c r="I1051" s="2" t="s">
        <v>38</v>
      </c>
      <c r="J1051" s="38">
        <v>0</v>
      </c>
    </row>
    <row r="1052" spans="1:10">
      <c r="A1052" s="2" t="s">
        <v>1</v>
      </c>
      <c r="B1052" s="2" t="s">
        <v>323</v>
      </c>
      <c r="C1052" s="2" t="s">
        <v>64</v>
      </c>
      <c r="E1052" s="2">
        <v>100</v>
      </c>
      <c r="F1052" s="2" t="s">
        <v>768</v>
      </c>
      <c r="G1052" s="2" t="s">
        <v>29</v>
      </c>
      <c r="H1052" s="2" t="s">
        <v>37</v>
      </c>
      <c r="I1052" s="2" t="s">
        <v>38</v>
      </c>
      <c r="J1052" s="38">
        <v>0</v>
      </c>
    </row>
    <row r="1053" spans="1:10">
      <c r="A1053" s="2" t="s">
        <v>1</v>
      </c>
      <c r="B1053" s="2" t="s">
        <v>324</v>
      </c>
      <c r="C1053" s="2" t="s">
        <v>64</v>
      </c>
      <c r="E1053" s="2">
        <v>100</v>
      </c>
      <c r="F1053" s="2" t="s">
        <v>768</v>
      </c>
      <c r="G1053" s="2" t="s">
        <v>29</v>
      </c>
      <c r="H1053" s="2" t="s">
        <v>37</v>
      </c>
      <c r="I1053" s="2" t="s">
        <v>38</v>
      </c>
      <c r="J1053" s="38">
        <v>0</v>
      </c>
    </row>
    <row r="1054" spans="1:10">
      <c r="A1054" s="2" t="s">
        <v>1</v>
      </c>
      <c r="B1054" s="2" t="s">
        <v>325</v>
      </c>
      <c r="C1054" s="2" t="s">
        <v>64</v>
      </c>
      <c r="E1054" s="2">
        <v>100</v>
      </c>
      <c r="F1054" s="2" t="s">
        <v>768</v>
      </c>
      <c r="G1054" s="2" t="s">
        <v>29</v>
      </c>
      <c r="H1054" s="2" t="s">
        <v>37</v>
      </c>
      <c r="I1054" s="2" t="s">
        <v>38</v>
      </c>
      <c r="J1054" s="38">
        <v>0</v>
      </c>
    </row>
    <row r="1055" spans="1:10">
      <c r="A1055" s="2" t="s">
        <v>1</v>
      </c>
      <c r="B1055" s="2" t="s">
        <v>326</v>
      </c>
      <c r="C1055" s="2" t="s">
        <v>64</v>
      </c>
      <c r="E1055" s="2">
        <v>100</v>
      </c>
      <c r="F1055" s="2" t="s">
        <v>768</v>
      </c>
      <c r="G1055" s="2" t="s">
        <v>29</v>
      </c>
      <c r="H1055" s="2" t="s">
        <v>37</v>
      </c>
      <c r="I1055" s="2" t="s">
        <v>38</v>
      </c>
      <c r="J1055" s="38">
        <v>0</v>
      </c>
    </row>
    <row r="1056" spans="1:10">
      <c r="A1056" s="2" t="s">
        <v>1</v>
      </c>
      <c r="B1056" s="2" t="s">
        <v>327</v>
      </c>
      <c r="C1056" s="2" t="s">
        <v>64</v>
      </c>
      <c r="E1056" s="2">
        <v>100</v>
      </c>
      <c r="F1056" s="2" t="s">
        <v>768</v>
      </c>
      <c r="G1056" s="2" t="s">
        <v>29</v>
      </c>
      <c r="H1056" s="2" t="s">
        <v>37</v>
      </c>
      <c r="I1056" s="2" t="s">
        <v>38</v>
      </c>
      <c r="J1056" s="38">
        <v>0</v>
      </c>
    </row>
    <row r="1057" spans="1:10">
      <c r="A1057" s="2" t="s">
        <v>1</v>
      </c>
      <c r="B1057" s="2" t="s">
        <v>328</v>
      </c>
      <c r="C1057" s="2" t="s">
        <v>64</v>
      </c>
      <c r="E1057" s="2">
        <v>100</v>
      </c>
      <c r="F1057" s="2" t="s">
        <v>768</v>
      </c>
      <c r="G1057" s="2" t="s">
        <v>29</v>
      </c>
      <c r="H1057" s="2" t="s">
        <v>37</v>
      </c>
      <c r="I1057" s="2" t="s">
        <v>38</v>
      </c>
      <c r="J1057" s="38">
        <v>0</v>
      </c>
    </row>
    <row r="1058" spans="1:10">
      <c r="A1058" s="2" t="s">
        <v>1</v>
      </c>
      <c r="B1058" s="2" t="s">
        <v>329</v>
      </c>
      <c r="C1058" s="2" t="s">
        <v>64</v>
      </c>
      <c r="E1058" s="2">
        <v>100</v>
      </c>
      <c r="F1058" s="2" t="s">
        <v>768</v>
      </c>
      <c r="G1058" s="2" t="s">
        <v>29</v>
      </c>
      <c r="H1058" s="2" t="s">
        <v>37</v>
      </c>
      <c r="I1058" s="2" t="s">
        <v>38</v>
      </c>
      <c r="J1058" s="38">
        <v>0</v>
      </c>
    </row>
    <row r="1059" spans="1:10">
      <c r="A1059" s="2" t="s">
        <v>1</v>
      </c>
      <c r="B1059" s="2" t="s">
        <v>330</v>
      </c>
      <c r="C1059" s="2" t="s">
        <v>64</v>
      </c>
      <c r="E1059" s="2">
        <v>100</v>
      </c>
      <c r="F1059" s="2" t="s">
        <v>768</v>
      </c>
      <c r="G1059" s="2" t="s">
        <v>29</v>
      </c>
      <c r="H1059" s="2" t="s">
        <v>37</v>
      </c>
      <c r="I1059" s="2" t="s">
        <v>38</v>
      </c>
      <c r="J1059" s="38">
        <v>0</v>
      </c>
    </row>
    <row r="1060" spans="1:10">
      <c r="A1060" s="2" t="s">
        <v>1</v>
      </c>
      <c r="B1060" s="2" t="s">
        <v>331</v>
      </c>
      <c r="C1060" s="2" t="s">
        <v>64</v>
      </c>
      <c r="E1060" s="2">
        <v>100</v>
      </c>
      <c r="F1060" s="2" t="s">
        <v>768</v>
      </c>
      <c r="G1060" s="2" t="s">
        <v>29</v>
      </c>
      <c r="H1060" s="2" t="s">
        <v>37</v>
      </c>
      <c r="I1060" s="2" t="s">
        <v>38</v>
      </c>
      <c r="J1060" s="38">
        <v>0</v>
      </c>
    </row>
    <row r="1061" spans="1:10">
      <c r="A1061" s="2" t="s">
        <v>1</v>
      </c>
      <c r="B1061" s="2" t="s">
        <v>332</v>
      </c>
      <c r="C1061" s="2" t="s">
        <v>64</v>
      </c>
      <c r="E1061" s="2">
        <v>100</v>
      </c>
      <c r="F1061" s="2" t="s">
        <v>768</v>
      </c>
      <c r="G1061" s="2" t="s">
        <v>29</v>
      </c>
      <c r="H1061" s="2" t="s">
        <v>37</v>
      </c>
      <c r="I1061" s="2" t="s">
        <v>38</v>
      </c>
      <c r="J1061" s="38">
        <v>0</v>
      </c>
    </row>
    <row r="1062" spans="1:10">
      <c r="A1062" s="2" t="s">
        <v>27</v>
      </c>
      <c r="B1062" s="2" t="s">
        <v>66</v>
      </c>
      <c r="C1062" s="2" t="s">
        <v>64</v>
      </c>
      <c r="E1062" s="2">
        <v>100</v>
      </c>
      <c r="F1062" s="2" t="s">
        <v>768</v>
      </c>
      <c r="G1062" s="2" t="s">
        <v>28</v>
      </c>
      <c r="H1062" s="2" t="s">
        <v>37</v>
      </c>
      <c r="I1062" s="2" t="s">
        <v>38</v>
      </c>
      <c r="J1062" s="38">
        <v>0.48213096599999999</v>
      </c>
    </row>
    <row r="1063" spans="1:10">
      <c r="A1063" s="2" t="s">
        <v>27</v>
      </c>
      <c r="B1063" s="2" t="s">
        <v>67</v>
      </c>
      <c r="C1063" s="2" t="s">
        <v>64</v>
      </c>
      <c r="E1063" s="2">
        <v>100</v>
      </c>
      <c r="F1063" s="2" t="s">
        <v>768</v>
      </c>
      <c r="G1063" s="2" t="s">
        <v>28</v>
      </c>
      <c r="H1063" s="2" t="s">
        <v>37</v>
      </c>
      <c r="I1063" s="2" t="s">
        <v>38</v>
      </c>
      <c r="J1063" s="38">
        <v>1.2873970589999999</v>
      </c>
    </row>
    <row r="1064" spans="1:10">
      <c r="A1064" s="2" t="s">
        <v>27</v>
      </c>
      <c r="B1064" s="2" t="s">
        <v>346</v>
      </c>
      <c r="C1064" s="2" t="s">
        <v>64</v>
      </c>
      <c r="E1064" s="2">
        <v>100</v>
      </c>
      <c r="F1064" s="2" t="s">
        <v>768</v>
      </c>
      <c r="G1064" s="2" t="s">
        <v>28</v>
      </c>
      <c r="H1064" s="2" t="s">
        <v>37</v>
      </c>
      <c r="I1064" s="2" t="s">
        <v>38</v>
      </c>
      <c r="J1064" s="38">
        <v>0</v>
      </c>
    </row>
    <row r="1065" spans="1:10">
      <c r="A1065" s="2" t="s">
        <v>27</v>
      </c>
      <c r="B1065" s="2" t="s">
        <v>68</v>
      </c>
      <c r="C1065" s="2" t="s">
        <v>64</v>
      </c>
      <c r="E1065" s="2">
        <v>100</v>
      </c>
      <c r="F1065" s="2" t="s">
        <v>768</v>
      </c>
      <c r="G1065" s="2" t="s">
        <v>28</v>
      </c>
      <c r="H1065" s="2" t="s">
        <v>37</v>
      </c>
      <c r="I1065" s="2" t="s">
        <v>38</v>
      </c>
      <c r="J1065" s="38">
        <v>0.58370250000000001</v>
      </c>
    </row>
    <row r="1066" spans="1:10">
      <c r="A1066" s="2" t="s">
        <v>27</v>
      </c>
      <c r="B1066" s="2" t="s">
        <v>69</v>
      </c>
      <c r="C1066" s="2" t="s">
        <v>64</v>
      </c>
      <c r="E1066" s="2">
        <v>100</v>
      </c>
      <c r="F1066" s="2" t="s">
        <v>768</v>
      </c>
      <c r="G1066" s="2" t="s">
        <v>28</v>
      </c>
      <c r="H1066" s="2" t="s">
        <v>37</v>
      </c>
      <c r="I1066" s="2" t="s">
        <v>38</v>
      </c>
      <c r="J1066" s="38">
        <v>0.50692889399999996</v>
      </c>
    </row>
    <row r="1067" spans="1:10">
      <c r="A1067" s="2" t="s">
        <v>27</v>
      </c>
      <c r="B1067" s="2" t="s">
        <v>70</v>
      </c>
      <c r="C1067" s="2" t="s">
        <v>64</v>
      </c>
      <c r="E1067" s="2">
        <v>100</v>
      </c>
      <c r="F1067" s="2" t="s">
        <v>768</v>
      </c>
      <c r="G1067" s="2" t="s">
        <v>28</v>
      </c>
      <c r="H1067" s="2" t="s">
        <v>37</v>
      </c>
      <c r="I1067" s="2" t="s">
        <v>38</v>
      </c>
      <c r="J1067" s="38">
        <v>2.106474913</v>
      </c>
    </row>
    <row r="1068" spans="1:10">
      <c r="A1068" s="2" t="s">
        <v>27</v>
      </c>
      <c r="B1068" s="2" t="s">
        <v>71</v>
      </c>
      <c r="C1068" s="2" t="s">
        <v>64</v>
      </c>
      <c r="E1068" s="2">
        <v>100</v>
      </c>
      <c r="F1068" s="2" t="s">
        <v>768</v>
      </c>
      <c r="G1068" s="2" t="s">
        <v>28</v>
      </c>
      <c r="H1068" s="2" t="s">
        <v>37</v>
      </c>
      <c r="I1068" s="2" t="s">
        <v>38</v>
      </c>
      <c r="J1068" s="38">
        <v>0.56940486400000001</v>
      </c>
    </row>
    <row r="1069" spans="1:10">
      <c r="A1069" s="2" t="s">
        <v>27</v>
      </c>
      <c r="B1069" s="2" t="s">
        <v>72</v>
      </c>
      <c r="C1069" s="2" t="s">
        <v>64</v>
      </c>
      <c r="E1069" s="2">
        <v>100</v>
      </c>
      <c r="F1069" s="2" t="s">
        <v>768</v>
      </c>
      <c r="G1069" s="2" t="s">
        <v>28</v>
      </c>
      <c r="H1069" s="2" t="s">
        <v>37</v>
      </c>
      <c r="I1069" s="2" t="s">
        <v>38</v>
      </c>
      <c r="J1069" s="38">
        <v>1.327394958</v>
      </c>
    </row>
    <row r="1070" spans="1:10">
      <c r="A1070" s="2" t="s">
        <v>27</v>
      </c>
      <c r="B1070" s="2" t="s">
        <v>73</v>
      </c>
      <c r="C1070" s="2" t="s">
        <v>64</v>
      </c>
      <c r="E1070" s="2">
        <v>100</v>
      </c>
      <c r="F1070" s="2" t="s">
        <v>768</v>
      </c>
      <c r="G1070" s="2" t="s">
        <v>28</v>
      </c>
      <c r="H1070" s="2" t="s">
        <v>37</v>
      </c>
      <c r="I1070" s="2" t="s">
        <v>38</v>
      </c>
      <c r="J1070" s="38">
        <v>0.37261702099999999</v>
      </c>
    </row>
    <row r="1071" spans="1:10">
      <c r="A1071" s="2" t="s">
        <v>26</v>
      </c>
      <c r="B1071" s="2" t="s">
        <v>347</v>
      </c>
      <c r="C1071" s="2" t="s">
        <v>64</v>
      </c>
      <c r="E1071" s="2">
        <v>100</v>
      </c>
      <c r="F1071" s="2" t="s">
        <v>768</v>
      </c>
      <c r="G1071" s="2" t="s">
        <v>28</v>
      </c>
      <c r="H1071" s="2" t="s">
        <v>37</v>
      </c>
      <c r="I1071" s="2" t="s">
        <v>38</v>
      </c>
      <c r="J1071" s="38">
        <v>0</v>
      </c>
    </row>
    <row r="1072" spans="1:10">
      <c r="A1072" s="2" t="s">
        <v>26</v>
      </c>
      <c r="B1072" s="2" t="s">
        <v>74</v>
      </c>
      <c r="C1072" s="2" t="s">
        <v>64</v>
      </c>
      <c r="E1072" s="2">
        <v>100</v>
      </c>
      <c r="F1072" s="2" t="s">
        <v>768</v>
      </c>
      <c r="G1072" s="2" t="s">
        <v>28</v>
      </c>
      <c r="H1072" s="2" t="s">
        <v>37</v>
      </c>
      <c r="I1072" s="2" t="s">
        <v>38</v>
      </c>
      <c r="J1072" s="38">
        <v>0.03</v>
      </c>
    </row>
    <row r="1073" spans="1:10">
      <c r="A1073" s="2" t="s">
        <v>26</v>
      </c>
      <c r="B1073" s="2" t="s">
        <v>75</v>
      </c>
      <c r="C1073" s="2" t="s">
        <v>64</v>
      </c>
      <c r="E1073" s="2">
        <v>100</v>
      </c>
      <c r="F1073" s="2" t="s">
        <v>768</v>
      </c>
      <c r="G1073" s="2" t="s">
        <v>28</v>
      </c>
      <c r="H1073" s="2" t="s">
        <v>37</v>
      </c>
      <c r="I1073" s="2" t="s">
        <v>38</v>
      </c>
      <c r="J1073" s="38">
        <v>0.04</v>
      </c>
    </row>
    <row r="1074" spans="1:10">
      <c r="A1074" s="2" t="s">
        <v>26</v>
      </c>
      <c r="B1074" s="2" t="s">
        <v>76</v>
      </c>
      <c r="C1074" s="2" t="s">
        <v>64</v>
      </c>
      <c r="E1074" s="2">
        <v>100</v>
      </c>
      <c r="F1074" s="2" t="s">
        <v>768</v>
      </c>
      <c r="G1074" s="2" t="s">
        <v>28</v>
      </c>
      <c r="H1074" s="2" t="s">
        <v>37</v>
      </c>
      <c r="I1074" s="2" t="s">
        <v>38</v>
      </c>
      <c r="J1074" s="38">
        <v>0</v>
      </c>
    </row>
    <row r="1075" spans="1:10">
      <c r="A1075" s="2" t="s">
        <v>26</v>
      </c>
      <c r="B1075" s="2" t="s">
        <v>77</v>
      </c>
      <c r="C1075" s="2" t="s">
        <v>64</v>
      </c>
      <c r="E1075" s="2">
        <v>100</v>
      </c>
      <c r="F1075" s="2" t="s">
        <v>768</v>
      </c>
      <c r="G1075" s="2" t="s">
        <v>28</v>
      </c>
      <c r="H1075" s="2" t="s">
        <v>37</v>
      </c>
      <c r="I1075" s="2" t="s">
        <v>38</v>
      </c>
      <c r="J1075" s="38">
        <v>8.2026099999999997E-4</v>
      </c>
    </row>
    <row r="1076" spans="1:10">
      <c r="A1076" s="2" t="s">
        <v>26</v>
      </c>
      <c r="B1076" s="2" t="s">
        <v>78</v>
      </c>
      <c r="C1076" s="2" t="s">
        <v>64</v>
      </c>
      <c r="E1076" s="2">
        <v>100</v>
      </c>
      <c r="F1076" s="2" t="s">
        <v>768</v>
      </c>
      <c r="G1076" s="2" t="s">
        <v>28</v>
      </c>
      <c r="H1076" s="2" t="s">
        <v>37</v>
      </c>
      <c r="I1076" s="2" t="s">
        <v>38</v>
      </c>
      <c r="J1076" s="38">
        <v>2.1312768999999999E-2</v>
      </c>
    </row>
    <row r="1077" spans="1:10">
      <c r="A1077" s="2" t="s">
        <v>26</v>
      </c>
      <c r="B1077" s="2" t="s">
        <v>79</v>
      </c>
      <c r="C1077" s="2" t="s">
        <v>64</v>
      </c>
      <c r="E1077" s="2">
        <v>100</v>
      </c>
      <c r="F1077" s="2" t="s">
        <v>768</v>
      </c>
      <c r="G1077" s="2" t="s">
        <v>28</v>
      </c>
      <c r="H1077" s="2" t="s">
        <v>37</v>
      </c>
      <c r="I1077" s="2" t="s">
        <v>38</v>
      </c>
      <c r="J1077" s="38">
        <v>1.6405230000000001E-3</v>
      </c>
    </row>
    <row r="1078" spans="1:10">
      <c r="A1078" s="2" t="s">
        <v>26</v>
      </c>
      <c r="B1078" s="2" t="s">
        <v>80</v>
      </c>
      <c r="C1078" s="2" t="s">
        <v>64</v>
      </c>
      <c r="E1078" s="2">
        <v>100</v>
      </c>
      <c r="F1078" s="2" t="s">
        <v>768</v>
      </c>
      <c r="G1078" s="2" t="s">
        <v>28</v>
      </c>
      <c r="H1078" s="2" t="s">
        <v>37</v>
      </c>
      <c r="I1078" s="2" t="s">
        <v>38</v>
      </c>
      <c r="J1078" s="38">
        <v>7.8671726999999997E-2</v>
      </c>
    </row>
    <row r="1079" spans="1:10">
      <c r="A1079" s="2" t="s">
        <v>26</v>
      </c>
      <c r="B1079" s="2" t="s">
        <v>81</v>
      </c>
      <c r="C1079" s="2" t="s">
        <v>64</v>
      </c>
      <c r="E1079" s="2">
        <v>100</v>
      </c>
      <c r="F1079" s="2" t="s">
        <v>768</v>
      </c>
      <c r="G1079" s="2" t="s">
        <v>28</v>
      </c>
      <c r="H1079" s="2" t="s">
        <v>37</v>
      </c>
      <c r="I1079" s="2" t="s">
        <v>38</v>
      </c>
      <c r="J1079" s="38">
        <v>2.4607843000000001E-2</v>
      </c>
    </row>
    <row r="1080" spans="1:10">
      <c r="A1080" s="2" t="s">
        <v>26</v>
      </c>
      <c r="B1080" s="2" t="s">
        <v>82</v>
      </c>
      <c r="C1080" s="2" t="s">
        <v>64</v>
      </c>
      <c r="E1080" s="2">
        <v>100</v>
      </c>
      <c r="F1080" s="2" t="s">
        <v>768</v>
      </c>
      <c r="G1080" s="2" t="s">
        <v>28</v>
      </c>
      <c r="H1080" s="2" t="s">
        <v>37</v>
      </c>
      <c r="I1080" s="2" t="s">
        <v>38</v>
      </c>
      <c r="J1080" s="38">
        <v>6.8496732000000005E-2</v>
      </c>
    </row>
    <row r="1081" spans="1:10">
      <c r="A1081" s="2" t="s">
        <v>26</v>
      </c>
      <c r="B1081" s="2" t="s">
        <v>83</v>
      </c>
      <c r="C1081" s="2" t="s">
        <v>64</v>
      </c>
      <c r="E1081" s="2">
        <v>100</v>
      </c>
      <c r="F1081" s="2" t="s">
        <v>768</v>
      </c>
      <c r="G1081" s="2" t="s">
        <v>28</v>
      </c>
      <c r="H1081" s="2" t="s">
        <v>37</v>
      </c>
      <c r="I1081" s="2" t="s">
        <v>38</v>
      </c>
      <c r="J1081" s="38">
        <v>4.3970587999999998E-2</v>
      </c>
    </row>
    <row r="1082" spans="1:10">
      <c r="A1082" s="2" t="s">
        <v>25</v>
      </c>
      <c r="B1082" s="2" t="s">
        <v>84</v>
      </c>
      <c r="C1082" s="2" t="s">
        <v>64</v>
      </c>
      <c r="E1082" s="2">
        <v>100</v>
      </c>
      <c r="F1082" s="2" t="s">
        <v>768</v>
      </c>
      <c r="G1082" s="2" t="s">
        <v>28</v>
      </c>
      <c r="H1082" s="2" t="s">
        <v>37</v>
      </c>
      <c r="I1082" s="2" t="s">
        <v>38</v>
      </c>
      <c r="J1082" s="38">
        <v>4.8835014010000002</v>
      </c>
    </row>
    <row r="1083" spans="1:10">
      <c r="A1083" s="2" t="s">
        <v>25</v>
      </c>
      <c r="B1083" s="2" t="s">
        <v>85</v>
      </c>
      <c r="C1083" s="2" t="s">
        <v>64</v>
      </c>
      <c r="E1083" s="2">
        <v>100</v>
      </c>
      <c r="F1083" s="2" t="s">
        <v>768</v>
      </c>
      <c r="G1083" s="2" t="s">
        <v>28</v>
      </c>
      <c r="H1083" s="2" t="s">
        <v>37</v>
      </c>
      <c r="I1083" s="2" t="s">
        <v>38</v>
      </c>
      <c r="J1083" s="38">
        <v>4.0281529410000001</v>
      </c>
    </row>
    <row r="1084" spans="1:10">
      <c r="A1084" s="2" t="s">
        <v>25</v>
      </c>
      <c r="B1084" s="2" t="s">
        <v>86</v>
      </c>
      <c r="C1084" s="2" t="s">
        <v>64</v>
      </c>
      <c r="E1084" s="2">
        <v>100</v>
      </c>
      <c r="F1084" s="2" t="s">
        <v>768</v>
      </c>
      <c r="G1084" s="2" t="s">
        <v>28</v>
      </c>
      <c r="H1084" s="2" t="s">
        <v>37</v>
      </c>
      <c r="I1084" s="2" t="s">
        <v>38</v>
      </c>
      <c r="J1084" s="38">
        <v>8.3051082170000008</v>
      </c>
    </row>
    <row r="1085" spans="1:10">
      <c r="A1085" s="2" t="s">
        <v>25</v>
      </c>
      <c r="B1085" s="2" t="s">
        <v>87</v>
      </c>
      <c r="C1085" s="2" t="s">
        <v>64</v>
      </c>
      <c r="E1085" s="2">
        <v>100</v>
      </c>
      <c r="F1085" s="2" t="s">
        <v>768</v>
      </c>
      <c r="G1085" s="2" t="s">
        <v>28</v>
      </c>
      <c r="H1085" s="2" t="s">
        <v>37</v>
      </c>
      <c r="I1085" s="2" t="s">
        <v>38</v>
      </c>
      <c r="J1085" s="38">
        <v>3.909788866</v>
      </c>
    </row>
    <row r="1086" spans="1:10">
      <c r="A1086" s="2" t="s">
        <v>25</v>
      </c>
      <c r="B1086" s="2" t="s">
        <v>88</v>
      </c>
      <c r="C1086" s="2" t="s">
        <v>64</v>
      </c>
      <c r="E1086" s="2">
        <v>100</v>
      </c>
      <c r="F1086" s="2" t="s">
        <v>768</v>
      </c>
      <c r="G1086" s="2" t="s">
        <v>28</v>
      </c>
      <c r="H1086" s="2" t="s">
        <v>37</v>
      </c>
      <c r="I1086" s="2" t="s">
        <v>38</v>
      </c>
      <c r="J1086" s="38">
        <v>1.615764706</v>
      </c>
    </row>
    <row r="1087" spans="1:10">
      <c r="A1087" s="2" t="s">
        <v>25</v>
      </c>
      <c r="B1087" s="2" t="s">
        <v>89</v>
      </c>
      <c r="C1087" s="2" t="s">
        <v>64</v>
      </c>
      <c r="E1087" s="2">
        <v>100</v>
      </c>
      <c r="F1087" s="2" t="s">
        <v>768</v>
      </c>
      <c r="G1087" s="2" t="s">
        <v>28</v>
      </c>
      <c r="H1087" s="2" t="s">
        <v>37</v>
      </c>
      <c r="I1087" s="2" t="s">
        <v>38</v>
      </c>
      <c r="J1087" s="38">
        <v>3.0167778900000002</v>
      </c>
    </row>
    <row r="1088" spans="1:10">
      <c r="A1088" s="2" t="s">
        <v>24</v>
      </c>
      <c r="B1088" s="2" t="s">
        <v>186</v>
      </c>
      <c r="C1088" s="2" t="s">
        <v>64</v>
      </c>
      <c r="E1088" s="2">
        <v>100</v>
      </c>
      <c r="F1088" s="2" t="s">
        <v>768</v>
      </c>
      <c r="G1088" s="2" t="s">
        <v>28</v>
      </c>
      <c r="H1088" s="2" t="s">
        <v>37</v>
      </c>
      <c r="I1088" s="2" t="s">
        <v>38</v>
      </c>
      <c r="J1088" s="38">
        <v>3.6452681610000002</v>
      </c>
    </row>
    <row r="1089" spans="1:10">
      <c r="A1089" s="2" t="s">
        <v>24</v>
      </c>
      <c r="B1089" s="2" t="s">
        <v>333</v>
      </c>
      <c r="C1089" s="2" t="s">
        <v>64</v>
      </c>
      <c r="E1089" s="2">
        <v>100</v>
      </c>
      <c r="F1089" s="2" t="s">
        <v>768</v>
      </c>
      <c r="G1089" s="2" t="s">
        <v>28</v>
      </c>
      <c r="H1089" s="2" t="s">
        <v>37</v>
      </c>
      <c r="I1089" s="2" t="s">
        <v>38</v>
      </c>
      <c r="J1089" s="38">
        <v>3.6850245099999999</v>
      </c>
    </row>
    <row r="1090" spans="1:10">
      <c r="A1090" s="2" t="s">
        <v>23</v>
      </c>
      <c r="B1090" s="2" t="s">
        <v>90</v>
      </c>
      <c r="C1090" s="2" t="s">
        <v>64</v>
      </c>
      <c r="E1090" s="2">
        <v>100</v>
      </c>
      <c r="F1090" s="2" t="s">
        <v>768</v>
      </c>
      <c r="G1090" s="2" t="s">
        <v>28</v>
      </c>
      <c r="H1090" s="2" t="s">
        <v>37</v>
      </c>
      <c r="I1090" s="2" t="s">
        <v>38</v>
      </c>
      <c r="J1090" s="38">
        <v>1.2379019609999999</v>
      </c>
    </row>
    <row r="1091" spans="1:10">
      <c r="A1091" s="2" t="s">
        <v>22</v>
      </c>
      <c r="B1091" s="2" t="s">
        <v>91</v>
      </c>
      <c r="C1091" s="2" t="s">
        <v>64</v>
      </c>
      <c r="E1091" s="2">
        <v>100</v>
      </c>
      <c r="F1091" s="2" t="s">
        <v>768</v>
      </c>
      <c r="G1091" s="2" t="s">
        <v>28</v>
      </c>
      <c r="H1091" s="2" t="s">
        <v>37</v>
      </c>
      <c r="I1091" s="2" t="s">
        <v>38</v>
      </c>
      <c r="J1091" s="38">
        <v>0</v>
      </c>
    </row>
    <row r="1092" spans="1:10">
      <c r="A1092" s="2" t="s">
        <v>22</v>
      </c>
      <c r="B1092" s="2" t="s">
        <v>92</v>
      </c>
      <c r="C1092" s="2" t="s">
        <v>64</v>
      </c>
      <c r="E1092" s="2">
        <v>100</v>
      </c>
      <c r="F1092" s="2" t="s">
        <v>768</v>
      </c>
      <c r="G1092" s="2" t="s">
        <v>28</v>
      </c>
      <c r="H1092" s="2" t="s">
        <v>37</v>
      </c>
      <c r="I1092" s="2" t="s">
        <v>38</v>
      </c>
      <c r="J1092" s="38">
        <v>0.55551724099999999</v>
      </c>
    </row>
    <row r="1093" spans="1:10">
      <c r="A1093" s="2" t="s">
        <v>22</v>
      </c>
      <c r="B1093" s="2" t="s">
        <v>93</v>
      </c>
      <c r="C1093" s="2" t="s">
        <v>64</v>
      </c>
      <c r="E1093" s="2">
        <v>100</v>
      </c>
      <c r="F1093" s="2" t="s">
        <v>768</v>
      </c>
      <c r="G1093" s="2" t="s">
        <v>28</v>
      </c>
      <c r="H1093" s="2" t="s">
        <v>37</v>
      </c>
      <c r="I1093" s="2" t="s">
        <v>38</v>
      </c>
      <c r="J1093" s="38">
        <v>1.37595562</v>
      </c>
    </row>
    <row r="1094" spans="1:10">
      <c r="A1094" s="2" t="s">
        <v>22</v>
      </c>
      <c r="B1094" s="2" t="s">
        <v>94</v>
      </c>
      <c r="C1094" s="2" t="s">
        <v>64</v>
      </c>
      <c r="E1094" s="2">
        <v>100</v>
      </c>
      <c r="F1094" s="2" t="s">
        <v>768</v>
      </c>
      <c r="G1094" s="2" t="s">
        <v>28</v>
      </c>
      <c r="H1094" s="2" t="s">
        <v>37</v>
      </c>
      <c r="I1094" s="2" t="s">
        <v>38</v>
      </c>
      <c r="J1094" s="38">
        <v>0.94960815899999995</v>
      </c>
    </row>
    <row r="1095" spans="1:10">
      <c r="A1095" s="2" t="s">
        <v>22</v>
      </c>
      <c r="B1095" s="2" t="s">
        <v>95</v>
      </c>
      <c r="C1095" s="2" t="s">
        <v>64</v>
      </c>
      <c r="E1095" s="2">
        <v>100</v>
      </c>
      <c r="F1095" s="2" t="s">
        <v>768</v>
      </c>
      <c r="G1095" s="2" t="s">
        <v>28</v>
      </c>
      <c r="H1095" s="2" t="s">
        <v>37</v>
      </c>
      <c r="I1095" s="2" t="s">
        <v>38</v>
      </c>
      <c r="J1095" s="38">
        <v>0.60882352900000003</v>
      </c>
    </row>
    <row r="1096" spans="1:10">
      <c r="A1096" s="2" t="s">
        <v>22</v>
      </c>
      <c r="B1096" s="2" t="s">
        <v>96</v>
      </c>
      <c r="C1096" s="2" t="s">
        <v>64</v>
      </c>
      <c r="E1096" s="2">
        <v>100</v>
      </c>
      <c r="F1096" s="2" t="s">
        <v>768</v>
      </c>
      <c r="G1096" s="2" t="s">
        <v>28</v>
      </c>
      <c r="H1096" s="2" t="s">
        <v>37</v>
      </c>
      <c r="I1096" s="2" t="s">
        <v>38</v>
      </c>
      <c r="J1096" s="38">
        <v>0.90374558800000004</v>
      </c>
    </row>
    <row r="1097" spans="1:10">
      <c r="A1097" s="2" t="s">
        <v>22</v>
      </c>
      <c r="B1097" s="2" t="s">
        <v>97</v>
      </c>
      <c r="C1097" s="2" t="s">
        <v>64</v>
      </c>
      <c r="E1097" s="2">
        <v>100</v>
      </c>
      <c r="F1097" s="2" t="s">
        <v>768</v>
      </c>
      <c r="G1097" s="2" t="s">
        <v>28</v>
      </c>
      <c r="H1097" s="2" t="s">
        <v>37</v>
      </c>
      <c r="I1097" s="2" t="s">
        <v>38</v>
      </c>
      <c r="J1097" s="38">
        <v>0.43438914000000001</v>
      </c>
    </row>
    <row r="1098" spans="1:10">
      <c r="A1098" s="2" t="s">
        <v>22</v>
      </c>
      <c r="B1098" s="2" t="s">
        <v>98</v>
      </c>
      <c r="C1098" s="2" t="s">
        <v>64</v>
      </c>
      <c r="E1098" s="2">
        <v>100</v>
      </c>
      <c r="F1098" s="2" t="s">
        <v>768</v>
      </c>
      <c r="G1098" s="2" t="s">
        <v>28</v>
      </c>
      <c r="H1098" s="2" t="s">
        <v>37</v>
      </c>
      <c r="I1098" s="2" t="s">
        <v>38</v>
      </c>
      <c r="J1098" s="38">
        <v>0.23834988500000001</v>
      </c>
    </row>
    <row r="1099" spans="1:10">
      <c r="A1099" s="2" t="s">
        <v>21</v>
      </c>
      <c r="B1099" s="2" t="s">
        <v>133</v>
      </c>
      <c r="C1099" s="2" t="s">
        <v>64</v>
      </c>
      <c r="E1099" s="2">
        <v>100</v>
      </c>
      <c r="F1099" s="2" t="s">
        <v>768</v>
      </c>
      <c r="G1099" s="2" t="s">
        <v>28</v>
      </c>
      <c r="H1099" s="2" t="s">
        <v>37</v>
      </c>
      <c r="I1099" s="2" t="s">
        <v>38</v>
      </c>
      <c r="J1099" s="38">
        <v>0</v>
      </c>
    </row>
    <row r="1100" spans="1:10">
      <c r="A1100" s="2" t="s">
        <v>21</v>
      </c>
      <c r="B1100" s="2" t="s">
        <v>134</v>
      </c>
      <c r="C1100" s="2" t="s">
        <v>64</v>
      </c>
      <c r="E1100" s="2">
        <v>100</v>
      </c>
      <c r="F1100" s="2" t="s">
        <v>768</v>
      </c>
      <c r="G1100" s="2" t="s">
        <v>28</v>
      </c>
      <c r="H1100" s="2" t="s">
        <v>37</v>
      </c>
      <c r="I1100" s="2" t="s">
        <v>38</v>
      </c>
      <c r="J1100" s="38">
        <v>0</v>
      </c>
    </row>
    <row r="1101" spans="1:10">
      <c r="A1101" s="2" t="s">
        <v>21</v>
      </c>
      <c r="B1101" s="2" t="s">
        <v>135</v>
      </c>
      <c r="C1101" s="2" t="s">
        <v>64</v>
      </c>
      <c r="E1101" s="2">
        <v>100</v>
      </c>
      <c r="F1101" s="2" t="s">
        <v>768</v>
      </c>
      <c r="G1101" s="2" t="s">
        <v>28</v>
      </c>
      <c r="H1101" s="2" t="s">
        <v>37</v>
      </c>
      <c r="I1101" s="2" t="s">
        <v>38</v>
      </c>
      <c r="J1101" s="38">
        <v>0</v>
      </c>
    </row>
    <row r="1102" spans="1:10">
      <c r="A1102" s="2" t="s">
        <v>21</v>
      </c>
      <c r="B1102" s="2" t="s">
        <v>136</v>
      </c>
      <c r="C1102" s="2" t="s">
        <v>64</v>
      </c>
      <c r="E1102" s="2">
        <v>100</v>
      </c>
      <c r="F1102" s="2" t="s">
        <v>768</v>
      </c>
      <c r="G1102" s="2" t="s">
        <v>28</v>
      </c>
      <c r="H1102" s="2" t="s">
        <v>37</v>
      </c>
      <c r="I1102" s="2" t="s">
        <v>38</v>
      </c>
      <c r="J1102" s="38">
        <v>0</v>
      </c>
    </row>
    <row r="1103" spans="1:10">
      <c r="A1103" s="2" t="s">
        <v>21</v>
      </c>
      <c r="B1103" s="2" t="s">
        <v>137</v>
      </c>
      <c r="C1103" s="2" t="s">
        <v>64</v>
      </c>
      <c r="E1103" s="2">
        <v>100</v>
      </c>
      <c r="F1103" s="2" t="s">
        <v>768</v>
      </c>
      <c r="G1103" s="2" t="s">
        <v>28</v>
      </c>
      <c r="H1103" s="2" t="s">
        <v>37</v>
      </c>
      <c r="I1103" s="2" t="s">
        <v>38</v>
      </c>
      <c r="J1103" s="38">
        <v>0</v>
      </c>
    </row>
    <row r="1104" spans="1:10">
      <c r="A1104" s="2" t="s">
        <v>20</v>
      </c>
      <c r="B1104" s="2" t="s">
        <v>138</v>
      </c>
      <c r="C1104" s="2" t="s">
        <v>64</v>
      </c>
      <c r="E1104" s="2">
        <v>100</v>
      </c>
      <c r="F1104" s="2" t="s">
        <v>768</v>
      </c>
      <c r="G1104" s="2" t="s">
        <v>28</v>
      </c>
      <c r="H1104" s="2" t="s">
        <v>37</v>
      </c>
      <c r="I1104" s="2" t="s">
        <v>38</v>
      </c>
      <c r="J1104" s="38">
        <v>5.7048169929999997</v>
      </c>
    </row>
    <row r="1105" spans="1:10">
      <c r="A1105" s="2" t="s">
        <v>19</v>
      </c>
      <c r="B1105" s="2" t="s">
        <v>159</v>
      </c>
      <c r="C1105" s="2" t="s">
        <v>64</v>
      </c>
      <c r="E1105" s="2">
        <v>100</v>
      </c>
      <c r="F1105" s="2" t="s">
        <v>768</v>
      </c>
      <c r="G1105" s="2" t="s">
        <v>28</v>
      </c>
      <c r="H1105" s="2" t="s">
        <v>37</v>
      </c>
      <c r="I1105" s="2" t="s">
        <v>38</v>
      </c>
      <c r="J1105" s="38">
        <v>1.934705882</v>
      </c>
    </row>
    <row r="1106" spans="1:10">
      <c r="A1106" s="2" t="s">
        <v>19</v>
      </c>
      <c r="B1106" s="2" t="s">
        <v>160</v>
      </c>
      <c r="C1106" s="2" t="s">
        <v>64</v>
      </c>
      <c r="E1106" s="2">
        <v>100</v>
      </c>
      <c r="F1106" s="2" t="s">
        <v>768</v>
      </c>
      <c r="G1106" s="2" t="s">
        <v>28</v>
      </c>
      <c r="H1106" s="2" t="s">
        <v>37</v>
      </c>
      <c r="I1106" s="2" t="s">
        <v>38</v>
      </c>
      <c r="J1106" s="38">
        <v>0.66783999999999999</v>
      </c>
    </row>
    <row r="1107" spans="1:10">
      <c r="A1107" s="2" t="s">
        <v>19</v>
      </c>
      <c r="B1107" s="2" t="s">
        <v>161</v>
      </c>
      <c r="C1107" s="2" t="s">
        <v>64</v>
      </c>
      <c r="E1107" s="2">
        <v>100</v>
      </c>
      <c r="F1107" s="2" t="s">
        <v>768</v>
      </c>
      <c r="G1107" s="2" t="s">
        <v>28</v>
      </c>
      <c r="H1107" s="2" t="s">
        <v>37</v>
      </c>
      <c r="I1107" s="2" t="s">
        <v>38</v>
      </c>
      <c r="J1107" s="38">
        <v>2.3947205880000002</v>
      </c>
    </row>
    <row r="1108" spans="1:10">
      <c r="A1108" s="2" t="s">
        <v>19</v>
      </c>
      <c r="B1108" s="2" t="s">
        <v>162</v>
      </c>
      <c r="C1108" s="2" t="s">
        <v>64</v>
      </c>
      <c r="E1108" s="2">
        <v>100</v>
      </c>
      <c r="F1108" s="2" t="s">
        <v>768</v>
      </c>
      <c r="G1108" s="2" t="s">
        <v>28</v>
      </c>
      <c r="H1108" s="2" t="s">
        <v>37</v>
      </c>
      <c r="I1108" s="2" t="s">
        <v>38</v>
      </c>
      <c r="J1108" s="38">
        <v>4.5555913869999998</v>
      </c>
    </row>
    <row r="1109" spans="1:10">
      <c r="A1109" s="2" t="s">
        <v>19</v>
      </c>
      <c r="B1109" s="2" t="s">
        <v>163</v>
      </c>
      <c r="C1109" s="2" t="s">
        <v>64</v>
      </c>
      <c r="E1109" s="2">
        <v>100</v>
      </c>
      <c r="F1109" s="2" t="s">
        <v>768</v>
      </c>
      <c r="G1109" s="2" t="s">
        <v>28</v>
      </c>
      <c r="H1109" s="2" t="s">
        <v>37</v>
      </c>
      <c r="I1109" s="2" t="s">
        <v>38</v>
      </c>
      <c r="J1109" s="38">
        <v>0</v>
      </c>
    </row>
    <row r="1110" spans="1:10">
      <c r="A1110" s="2" t="s">
        <v>18</v>
      </c>
      <c r="B1110" s="2" t="s">
        <v>164</v>
      </c>
      <c r="C1110" s="2" t="s">
        <v>64</v>
      </c>
      <c r="E1110" s="2">
        <v>100</v>
      </c>
      <c r="F1110" s="2" t="s">
        <v>768</v>
      </c>
      <c r="G1110" s="2" t="s">
        <v>28</v>
      </c>
      <c r="H1110" s="2" t="s">
        <v>37</v>
      </c>
      <c r="I1110" s="2" t="s">
        <v>38</v>
      </c>
      <c r="J1110" s="38">
        <v>0.44617647100000002</v>
      </c>
    </row>
    <row r="1111" spans="1:10">
      <c r="A1111" s="2" t="s">
        <v>18</v>
      </c>
      <c r="B1111" s="2" t="s">
        <v>165</v>
      </c>
      <c r="C1111" s="2" t="s">
        <v>64</v>
      </c>
      <c r="E1111" s="2">
        <v>100</v>
      </c>
      <c r="F1111" s="2" t="s">
        <v>768</v>
      </c>
      <c r="G1111" s="2" t="s">
        <v>28</v>
      </c>
      <c r="H1111" s="2" t="s">
        <v>37</v>
      </c>
      <c r="I1111" s="2" t="s">
        <v>38</v>
      </c>
      <c r="J1111" s="38">
        <v>13.266276738</v>
      </c>
    </row>
    <row r="1112" spans="1:10">
      <c r="A1112" s="2" t="s">
        <v>18</v>
      </c>
      <c r="B1112" s="2" t="s">
        <v>166</v>
      </c>
      <c r="C1112" s="2" t="s">
        <v>64</v>
      </c>
      <c r="E1112" s="2">
        <v>100</v>
      </c>
      <c r="F1112" s="2" t="s">
        <v>768</v>
      </c>
      <c r="G1112" s="2" t="s">
        <v>28</v>
      </c>
      <c r="H1112" s="2" t="s">
        <v>37</v>
      </c>
      <c r="I1112" s="2" t="s">
        <v>38</v>
      </c>
      <c r="J1112" s="38">
        <v>2.1002901070000002</v>
      </c>
    </row>
    <row r="1113" spans="1:10">
      <c r="A1113" s="2" t="s">
        <v>18</v>
      </c>
      <c r="B1113" s="2" t="s">
        <v>167</v>
      </c>
      <c r="C1113" s="2" t="s">
        <v>64</v>
      </c>
      <c r="E1113" s="2">
        <v>100</v>
      </c>
      <c r="F1113" s="2" t="s">
        <v>768</v>
      </c>
      <c r="G1113" s="2" t="s">
        <v>28</v>
      </c>
      <c r="H1113" s="2" t="s">
        <v>37</v>
      </c>
      <c r="I1113" s="2" t="s">
        <v>38</v>
      </c>
      <c r="J1113" s="38">
        <v>0</v>
      </c>
    </row>
    <row r="1114" spans="1:10">
      <c r="A1114" s="2" t="s">
        <v>18</v>
      </c>
      <c r="B1114" s="2" t="s">
        <v>168</v>
      </c>
      <c r="C1114" s="2" t="s">
        <v>64</v>
      </c>
      <c r="E1114" s="2">
        <v>100</v>
      </c>
      <c r="F1114" s="2" t="s">
        <v>768</v>
      </c>
      <c r="G1114" s="2" t="s">
        <v>28</v>
      </c>
      <c r="H1114" s="2" t="s">
        <v>37</v>
      </c>
      <c r="I1114" s="2" t="s">
        <v>38</v>
      </c>
      <c r="J1114" s="38">
        <v>13.01207563</v>
      </c>
    </row>
    <row r="1115" spans="1:10">
      <c r="A1115" s="2" t="s">
        <v>18</v>
      </c>
      <c r="B1115" s="2" t="s">
        <v>169</v>
      </c>
      <c r="C1115" s="2" t="s">
        <v>64</v>
      </c>
      <c r="E1115" s="2">
        <v>100</v>
      </c>
      <c r="F1115" s="2" t="s">
        <v>768</v>
      </c>
      <c r="G1115" s="2" t="s">
        <v>28</v>
      </c>
      <c r="H1115" s="2" t="s">
        <v>37</v>
      </c>
      <c r="I1115" s="2" t="s">
        <v>38</v>
      </c>
      <c r="J1115" s="38">
        <v>0</v>
      </c>
    </row>
    <row r="1116" spans="1:10">
      <c r="A1116" s="2" t="s">
        <v>18</v>
      </c>
      <c r="B1116" s="2" t="s">
        <v>170</v>
      </c>
      <c r="C1116" s="2" t="s">
        <v>64</v>
      </c>
      <c r="E1116" s="2">
        <v>100</v>
      </c>
      <c r="F1116" s="2" t="s">
        <v>768</v>
      </c>
      <c r="G1116" s="2" t="s">
        <v>28</v>
      </c>
      <c r="H1116" s="2" t="s">
        <v>37</v>
      </c>
      <c r="I1116" s="2" t="s">
        <v>38</v>
      </c>
      <c r="J1116" s="38">
        <v>13.07950774</v>
      </c>
    </row>
    <row r="1117" spans="1:10">
      <c r="A1117" s="2" t="s">
        <v>18</v>
      </c>
      <c r="B1117" s="2" t="s">
        <v>171</v>
      </c>
      <c r="C1117" s="2" t="s">
        <v>64</v>
      </c>
      <c r="E1117" s="2">
        <v>100</v>
      </c>
      <c r="F1117" s="2" t="s">
        <v>768</v>
      </c>
      <c r="G1117" s="2" t="s">
        <v>28</v>
      </c>
      <c r="H1117" s="2" t="s">
        <v>37</v>
      </c>
      <c r="I1117" s="2" t="s">
        <v>38</v>
      </c>
      <c r="J1117" s="38">
        <v>0.68200860799999996</v>
      </c>
    </row>
    <row r="1118" spans="1:10">
      <c r="A1118" s="2" t="s">
        <v>18</v>
      </c>
      <c r="B1118" s="2" t="s">
        <v>172</v>
      </c>
      <c r="C1118" s="2" t="s">
        <v>64</v>
      </c>
      <c r="E1118" s="2">
        <v>100</v>
      </c>
      <c r="F1118" s="2" t="s">
        <v>768</v>
      </c>
      <c r="G1118" s="2" t="s">
        <v>28</v>
      </c>
      <c r="H1118" s="2" t="s">
        <v>37</v>
      </c>
      <c r="I1118" s="2" t="s">
        <v>38</v>
      </c>
      <c r="J1118" s="38">
        <v>5.0120208980000003</v>
      </c>
    </row>
    <row r="1119" spans="1:10">
      <c r="A1119" s="2" t="s">
        <v>18</v>
      </c>
      <c r="B1119" s="2" t="s">
        <v>173</v>
      </c>
      <c r="C1119" s="2" t="s">
        <v>64</v>
      </c>
      <c r="E1119" s="2">
        <v>100</v>
      </c>
      <c r="F1119" s="2" t="s">
        <v>768</v>
      </c>
      <c r="G1119" s="2" t="s">
        <v>28</v>
      </c>
      <c r="H1119" s="2" t="s">
        <v>37</v>
      </c>
      <c r="I1119" s="2" t="s">
        <v>38</v>
      </c>
      <c r="J1119" s="38">
        <v>0.24623529399999999</v>
      </c>
    </row>
    <row r="1120" spans="1:10">
      <c r="A1120" s="2" t="s">
        <v>18</v>
      </c>
      <c r="B1120" s="2" t="s">
        <v>174</v>
      </c>
      <c r="C1120" s="2" t="s">
        <v>64</v>
      </c>
      <c r="E1120" s="2">
        <v>100</v>
      </c>
      <c r="F1120" s="2" t="s">
        <v>768</v>
      </c>
      <c r="G1120" s="2" t="s">
        <v>28</v>
      </c>
      <c r="H1120" s="2" t="s">
        <v>37</v>
      </c>
      <c r="I1120" s="2" t="s">
        <v>38</v>
      </c>
      <c r="J1120" s="38">
        <v>2.0132704870000002</v>
      </c>
    </row>
    <row r="1121" spans="1:10">
      <c r="A1121" s="2" t="s">
        <v>18</v>
      </c>
      <c r="B1121" s="2" t="s">
        <v>175</v>
      </c>
      <c r="C1121" s="2" t="s">
        <v>64</v>
      </c>
      <c r="E1121" s="2">
        <v>100</v>
      </c>
      <c r="F1121" s="2" t="s">
        <v>768</v>
      </c>
      <c r="G1121" s="2" t="s">
        <v>28</v>
      </c>
      <c r="H1121" s="2" t="s">
        <v>37</v>
      </c>
      <c r="I1121" s="2" t="s">
        <v>38</v>
      </c>
      <c r="J1121" s="38">
        <v>0</v>
      </c>
    </row>
    <row r="1122" spans="1:10">
      <c r="A1122" s="2" t="s">
        <v>18</v>
      </c>
      <c r="B1122" s="2" t="s">
        <v>176</v>
      </c>
      <c r="C1122" s="2" t="s">
        <v>64</v>
      </c>
      <c r="E1122" s="2">
        <v>100</v>
      </c>
      <c r="F1122" s="2" t="s">
        <v>768</v>
      </c>
      <c r="G1122" s="2" t="s">
        <v>28</v>
      </c>
      <c r="H1122" s="2" t="s">
        <v>37</v>
      </c>
      <c r="I1122" s="2" t="s">
        <v>38</v>
      </c>
      <c r="J1122" s="38">
        <v>0</v>
      </c>
    </row>
    <row r="1123" spans="1:10">
      <c r="A1123" s="2" t="s">
        <v>18</v>
      </c>
      <c r="B1123" s="2" t="s">
        <v>177</v>
      </c>
      <c r="C1123" s="2" t="s">
        <v>64</v>
      </c>
      <c r="E1123" s="2">
        <v>100</v>
      </c>
      <c r="F1123" s="2" t="s">
        <v>768</v>
      </c>
      <c r="G1123" s="2" t="s">
        <v>28</v>
      </c>
      <c r="H1123" s="2" t="s">
        <v>37</v>
      </c>
      <c r="I1123" s="2" t="s">
        <v>38</v>
      </c>
      <c r="J1123" s="38">
        <v>0</v>
      </c>
    </row>
    <row r="1124" spans="1:10">
      <c r="A1124" s="2" t="s">
        <v>18</v>
      </c>
      <c r="B1124" s="2" t="s">
        <v>178</v>
      </c>
      <c r="C1124" s="2" t="s">
        <v>64</v>
      </c>
      <c r="E1124" s="2">
        <v>100</v>
      </c>
      <c r="F1124" s="2" t="s">
        <v>768</v>
      </c>
      <c r="G1124" s="2" t="s">
        <v>28</v>
      </c>
      <c r="H1124" s="2" t="s">
        <v>37</v>
      </c>
      <c r="I1124" s="2" t="s">
        <v>38</v>
      </c>
      <c r="J1124" s="38">
        <v>9.8946983999999993</v>
      </c>
    </row>
    <row r="1125" spans="1:10">
      <c r="A1125" s="2" t="s">
        <v>18</v>
      </c>
      <c r="B1125" s="2" t="s">
        <v>179</v>
      </c>
      <c r="C1125" s="2" t="s">
        <v>64</v>
      </c>
      <c r="E1125" s="2">
        <v>100</v>
      </c>
      <c r="F1125" s="2" t="s">
        <v>768</v>
      </c>
      <c r="G1125" s="2" t="s">
        <v>28</v>
      </c>
      <c r="H1125" s="2" t="s">
        <v>37</v>
      </c>
      <c r="I1125" s="2" t="s">
        <v>38</v>
      </c>
      <c r="J1125" s="38">
        <v>18.095096886</v>
      </c>
    </row>
    <row r="1126" spans="1:10">
      <c r="A1126" s="2" t="s">
        <v>18</v>
      </c>
      <c r="B1126" s="2" t="s">
        <v>180</v>
      </c>
      <c r="C1126" s="2" t="s">
        <v>64</v>
      </c>
      <c r="E1126" s="2">
        <v>100</v>
      </c>
      <c r="F1126" s="2" t="s">
        <v>768</v>
      </c>
      <c r="G1126" s="2" t="s">
        <v>28</v>
      </c>
      <c r="H1126" s="2" t="s">
        <v>37</v>
      </c>
      <c r="I1126" s="2" t="s">
        <v>38</v>
      </c>
      <c r="J1126" s="38">
        <v>5.6058985730000002</v>
      </c>
    </row>
    <row r="1127" spans="1:10">
      <c r="A1127" s="2" t="s">
        <v>18</v>
      </c>
      <c r="B1127" s="2" t="s">
        <v>181</v>
      </c>
      <c r="C1127" s="2" t="s">
        <v>64</v>
      </c>
      <c r="E1127" s="2">
        <v>100</v>
      </c>
      <c r="F1127" s="2" t="s">
        <v>768</v>
      </c>
      <c r="G1127" s="2" t="s">
        <v>28</v>
      </c>
      <c r="H1127" s="2" t="s">
        <v>37</v>
      </c>
      <c r="I1127" s="2" t="s">
        <v>38</v>
      </c>
      <c r="J1127" s="38">
        <v>1.9726027399999999</v>
      </c>
    </row>
    <row r="1128" spans="1:10">
      <c r="A1128" s="2" t="s">
        <v>18</v>
      </c>
      <c r="B1128" s="2" t="s">
        <v>182</v>
      </c>
      <c r="C1128" s="2" t="s">
        <v>64</v>
      </c>
      <c r="E1128" s="2">
        <v>100</v>
      </c>
      <c r="F1128" s="2" t="s">
        <v>768</v>
      </c>
      <c r="G1128" s="2" t="s">
        <v>28</v>
      </c>
      <c r="H1128" s="2" t="s">
        <v>37</v>
      </c>
      <c r="I1128" s="2" t="s">
        <v>38</v>
      </c>
      <c r="J1128" s="38">
        <v>5.9347438329999997</v>
      </c>
    </row>
    <row r="1129" spans="1:10">
      <c r="A1129" s="2" t="s">
        <v>18</v>
      </c>
      <c r="B1129" s="2" t="s">
        <v>183</v>
      </c>
      <c r="C1129" s="2" t="s">
        <v>64</v>
      </c>
      <c r="E1129" s="2">
        <v>100</v>
      </c>
      <c r="F1129" s="2" t="s">
        <v>768</v>
      </c>
      <c r="G1129" s="2" t="s">
        <v>28</v>
      </c>
      <c r="H1129" s="2" t="s">
        <v>37</v>
      </c>
      <c r="I1129" s="2" t="s">
        <v>38</v>
      </c>
      <c r="J1129" s="38">
        <v>2.0463943009999999</v>
      </c>
    </row>
    <row r="1130" spans="1:10">
      <c r="A1130" s="2" t="s">
        <v>18</v>
      </c>
      <c r="B1130" s="2" t="s">
        <v>184</v>
      </c>
      <c r="C1130" s="2" t="s">
        <v>64</v>
      </c>
      <c r="E1130" s="2">
        <v>100</v>
      </c>
      <c r="F1130" s="2" t="s">
        <v>768</v>
      </c>
      <c r="G1130" s="2" t="s">
        <v>28</v>
      </c>
      <c r="H1130" s="2" t="s">
        <v>37</v>
      </c>
      <c r="I1130" s="2" t="s">
        <v>38</v>
      </c>
      <c r="J1130" s="38">
        <v>2.6676550699999999</v>
      </c>
    </row>
    <row r="1131" spans="1:10">
      <c r="A1131" s="2" t="s">
        <v>18</v>
      </c>
      <c r="B1131" s="2" t="s">
        <v>185</v>
      </c>
      <c r="C1131" s="2" t="s">
        <v>64</v>
      </c>
      <c r="E1131" s="2">
        <v>100</v>
      </c>
      <c r="F1131" s="2" t="s">
        <v>768</v>
      </c>
      <c r="G1131" s="2" t="s">
        <v>28</v>
      </c>
      <c r="H1131" s="2" t="s">
        <v>37</v>
      </c>
      <c r="I1131" s="2" t="s">
        <v>38</v>
      </c>
      <c r="J1131" s="38">
        <v>0.53107304399999999</v>
      </c>
    </row>
    <row r="1132" spans="1:10">
      <c r="A1132" s="2" t="s">
        <v>17</v>
      </c>
      <c r="B1132" s="2" t="s">
        <v>127</v>
      </c>
      <c r="C1132" s="2" t="s">
        <v>64</v>
      </c>
      <c r="E1132" s="2">
        <v>100</v>
      </c>
      <c r="F1132" s="2" t="s">
        <v>768</v>
      </c>
      <c r="G1132" s="2" t="s">
        <v>28</v>
      </c>
      <c r="H1132" s="2" t="s">
        <v>37</v>
      </c>
      <c r="I1132" s="2" t="s">
        <v>38</v>
      </c>
      <c r="J1132" s="38">
        <v>7.4964706000000006E-2</v>
      </c>
    </row>
    <row r="1133" spans="1:10">
      <c r="A1133" s="2" t="s">
        <v>17</v>
      </c>
      <c r="B1133" s="2" t="s">
        <v>99</v>
      </c>
      <c r="C1133" s="2" t="s">
        <v>64</v>
      </c>
      <c r="E1133" s="2">
        <v>100</v>
      </c>
      <c r="F1133" s="2" t="s">
        <v>768</v>
      </c>
      <c r="G1133" s="2" t="s">
        <v>28</v>
      </c>
      <c r="H1133" s="2" t="s">
        <v>37</v>
      </c>
      <c r="I1133" s="2" t="s">
        <v>38</v>
      </c>
      <c r="J1133" s="38">
        <v>0.20051470599999999</v>
      </c>
    </row>
    <row r="1134" spans="1:10">
      <c r="A1134" s="2" t="s">
        <v>17</v>
      </c>
      <c r="B1134" s="2" t="s">
        <v>100</v>
      </c>
      <c r="C1134" s="2" t="s">
        <v>64</v>
      </c>
      <c r="E1134" s="2">
        <v>100</v>
      </c>
      <c r="F1134" s="2" t="s">
        <v>768</v>
      </c>
      <c r="G1134" s="2" t="s">
        <v>28</v>
      </c>
      <c r="H1134" s="2" t="s">
        <v>37</v>
      </c>
      <c r="I1134" s="2" t="s">
        <v>38</v>
      </c>
      <c r="J1134" s="38">
        <v>0</v>
      </c>
    </row>
    <row r="1135" spans="1:10">
      <c r="A1135" s="2" t="s">
        <v>17</v>
      </c>
      <c r="B1135" s="2" t="s">
        <v>101</v>
      </c>
      <c r="C1135" s="2" t="s">
        <v>64</v>
      </c>
      <c r="E1135" s="2">
        <v>100</v>
      </c>
      <c r="F1135" s="2" t="s">
        <v>768</v>
      </c>
      <c r="G1135" s="2" t="s">
        <v>28</v>
      </c>
      <c r="H1135" s="2" t="s">
        <v>37</v>
      </c>
      <c r="I1135" s="2" t="s">
        <v>38</v>
      </c>
      <c r="J1135" s="38">
        <v>0.23985620899999999</v>
      </c>
    </row>
    <row r="1136" spans="1:10">
      <c r="A1136" s="2" t="s">
        <v>17</v>
      </c>
      <c r="B1136" s="2" t="s">
        <v>102</v>
      </c>
      <c r="C1136" s="2" t="s">
        <v>64</v>
      </c>
      <c r="E1136" s="2">
        <v>100</v>
      </c>
      <c r="F1136" s="2" t="s">
        <v>768</v>
      </c>
      <c r="G1136" s="2" t="s">
        <v>28</v>
      </c>
      <c r="H1136" s="2" t="s">
        <v>37</v>
      </c>
      <c r="I1136" s="2" t="s">
        <v>38</v>
      </c>
      <c r="J1136" s="38">
        <v>0.34861086000000002</v>
      </c>
    </row>
    <row r="1137" spans="1:10">
      <c r="A1137" s="2" t="s">
        <v>17</v>
      </c>
      <c r="B1137" s="2" t="s">
        <v>103</v>
      </c>
      <c r="C1137" s="2" t="s">
        <v>64</v>
      </c>
      <c r="E1137" s="2">
        <v>100</v>
      </c>
      <c r="F1137" s="2" t="s">
        <v>768</v>
      </c>
      <c r="G1137" s="2" t="s">
        <v>28</v>
      </c>
      <c r="H1137" s="2" t="s">
        <v>37</v>
      </c>
      <c r="I1137" s="2" t="s">
        <v>38</v>
      </c>
      <c r="J1137" s="38">
        <v>0.457625</v>
      </c>
    </row>
    <row r="1138" spans="1:10">
      <c r="A1138" s="2" t="s">
        <v>17</v>
      </c>
      <c r="B1138" s="2" t="s">
        <v>104</v>
      </c>
      <c r="C1138" s="2" t="s">
        <v>64</v>
      </c>
      <c r="E1138" s="2">
        <v>100</v>
      </c>
      <c r="F1138" s="2" t="s">
        <v>768</v>
      </c>
      <c r="G1138" s="2" t="s">
        <v>28</v>
      </c>
      <c r="H1138" s="2" t="s">
        <v>37</v>
      </c>
      <c r="I1138" s="2" t="s">
        <v>38</v>
      </c>
      <c r="J1138" s="38">
        <v>0.287904412</v>
      </c>
    </row>
    <row r="1139" spans="1:10">
      <c r="A1139" s="2" t="s">
        <v>17</v>
      </c>
      <c r="B1139" s="2" t="s">
        <v>105</v>
      </c>
      <c r="C1139" s="2" t="s">
        <v>64</v>
      </c>
      <c r="E1139" s="2">
        <v>100</v>
      </c>
      <c r="F1139" s="2" t="s">
        <v>768</v>
      </c>
      <c r="G1139" s="2" t="s">
        <v>28</v>
      </c>
      <c r="H1139" s="2" t="s">
        <v>37</v>
      </c>
      <c r="I1139" s="2" t="s">
        <v>38</v>
      </c>
      <c r="J1139" s="38">
        <v>0.25879656899999998</v>
      </c>
    </row>
    <row r="1140" spans="1:10">
      <c r="A1140" s="2" t="s">
        <v>17</v>
      </c>
      <c r="B1140" s="2" t="s">
        <v>106</v>
      </c>
      <c r="C1140" s="2" t="s">
        <v>64</v>
      </c>
      <c r="E1140" s="2">
        <v>100</v>
      </c>
      <c r="F1140" s="2" t="s">
        <v>768</v>
      </c>
      <c r="G1140" s="2" t="s">
        <v>28</v>
      </c>
      <c r="H1140" s="2" t="s">
        <v>37</v>
      </c>
      <c r="I1140" s="2" t="s">
        <v>38</v>
      </c>
      <c r="J1140" s="38">
        <v>5.8789521999999997E-2</v>
      </c>
    </row>
    <row r="1141" spans="1:10">
      <c r="A1141" s="2" t="s">
        <v>17</v>
      </c>
      <c r="B1141" s="2" t="s">
        <v>107</v>
      </c>
      <c r="C1141" s="2" t="s">
        <v>64</v>
      </c>
      <c r="E1141" s="2">
        <v>100</v>
      </c>
      <c r="F1141" s="2" t="s">
        <v>768</v>
      </c>
      <c r="G1141" s="2" t="s">
        <v>28</v>
      </c>
      <c r="H1141" s="2" t="s">
        <v>37</v>
      </c>
      <c r="I1141" s="2" t="s">
        <v>38</v>
      </c>
      <c r="J1141" s="38">
        <v>0.102102941</v>
      </c>
    </row>
    <row r="1142" spans="1:10">
      <c r="A1142" s="2" t="s">
        <v>17</v>
      </c>
      <c r="B1142" s="2" t="s">
        <v>108</v>
      </c>
      <c r="C1142" s="2" t="s">
        <v>64</v>
      </c>
      <c r="E1142" s="2">
        <v>100</v>
      </c>
      <c r="F1142" s="2" t="s">
        <v>768</v>
      </c>
      <c r="G1142" s="2" t="s">
        <v>28</v>
      </c>
      <c r="H1142" s="2" t="s">
        <v>37</v>
      </c>
      <c r="I1142" s="2" t="s">
        <v>38</v>
      </c>
      <c r="J1142" s="38">
        <v>0.238101961</v>
      </c>
    </row>
    <row r="1143" spans="1:10">
      <c r="A1143" s="2" t="s">
        <v>17</v>
      </c>
      <c r="B1143" s="2" t="s">
        <v>109</v>
      </c>
      <c r="C1143" s="2" t="s">
        <v>64</v>
      </c>
      <c r="E1143" s="2">
        <v>100</v>
      </c>
      <c r="F1143" s="2" t="s">
        <v>768</v>
      </c>
      <c r="G1143" s="2" t="s">
        <v>28</v>
      </c>
      <c r="H1143" s="2" t="s">
        <v>37</v>
      </c>
      <c r="I1143" s="2" t="s">
        <v>38</v>
      </c>
      <c r="J1143" s="38">
        <v>0.71246218500000003</v>
      </c>
    </row>
    <row r="1144" spans="1:10">
      <c r="A1144" s="2" t="s">
        <v>17</v>
      </c>
      <c r="B1144" s="2" t="s">
        <v>355</v>
      </c>
      <c r="C1144" s="2" t="s">
        <v>64</v>
      </c>
      <c r="E1144" s="2">
        <v>100</v>
      </c>
      <c r="F1144" s="2" t="s">
        <v>768</v>
      </c>
      <c r="G1144" s="2" t="s">
        <v>28</v>
      </c>
      <c r="H1144" s="2" t="s">
        <v>37</v>
      </c>
      <c r="I1144" s="2" t="s">
        <v>38</v>
      </c>
      <c r="J1144" s="38">
        <v>0</v>
      </c>
    </row>
    <row r="1145" spans="1:10">
      <c r="A1145" s="2" t="s">
        <v>17</v>
      </c>
      <c r="B1145" s="2" t="s">
        <v>110</v>
      </c>
      <c r="C1145" s="2" t="s">
        <v>64</v>
      </c>
      <c r="E1145" s="2">
        <v>100</v>
      </c>
      <c r="F1145" s="2" t="s">
        <v>768</v>
      </c>
      <c r="G1145" s="2" t="s">
        <v>28</v>
      </c>
      <c r="H1145" s="2" t="s">
        <v>37</v>
      </c>
      <c r="I1145" s="2" t="s">
        <v>38</v>
      </c>
      <c r="J1145" s="38">
        <v>5.5446495479999998</v>
      </c>
    </row>
    <row r="1146" spans="1:10">
      <c r="A1146" s="2" t="s">
        <v>17</v>
      </c>
      <c r="B1146" s="2" t="s">
        <v>356</v>
      </c>
      <c r="C1146" s="2" t="s">
        <v>64</v>
      </c>
      <c r="E1146" s="2">
        <v>100</v>
      </c>
      <c r="F1146" s="2" t="s">
        <v>768</v>
      </c>
      <c r="G1146" s="2" t="s">
        <v>28</v>
      </c>
      <c r="H1146" s="2" t="s">
        <v>37</v>
      </c>
      <c r="I1146" s="2" t="s">
        <v>38</v>
      </c>
      <c r="J1146" s="38">
        <v>1.954248E-3</v>
      </c>
    </row>
    <row r="1147" spans="1:10">
      <c r="A1147" s="2" t="s">
        <v>17</v>
      </c>
      <c r="B1147" s="2" t="s">
        <v>357</v>
      </c>
      <c r="C1147" s="2" t="s">
        <v>64</v>
      </c>
      <c r="E1147" s="2">
        <v>100</v>
      </c>
      <c r="F1147" s="2" t="s">
        <v>768</v>
      </c>
      <c r="G1147" s="2" t="s">
        <v>28</v>
      </c>
      <c r="H1147" s="2" t="s">
        <v>37</v>
      </c>
      <c r="I1147" s="2" t="s">
        <v>38</v>
      </c>
      <c r="J1147" s="38">
        <v>1.1890756000000001E-2</v>
      </c>
    </row>
    <row r="1148" spans="1:10">
      <c r="A1148" s="2" t="s">
        <v>17</v>
      </c>
      <c r="B1148" s="2" t="s">
        <v>111</v>
      </c>
      <c r="C1148" s="2" t="s">
        <v>64</v>
      </c>
      <c r="E1148" s="2">
        <v>100</v>
      </c>
      <c r="F1148" s="2" t="s">
        <v>768</v>
      </c>
      <c r="G1148" s="2" t="s">
        <v>28</v>
      </c>
      <c r="H1148" s="2" t="s">
        <v>37</v>
      </c>
      <c r="I1148" s="2" t="s">
        <v>38</v>
      </c>
      <c r="J1148" s="38">
        <v>0</v>
      </c>
    </row>
    <row r="1149" spans="1:10">
      <c r="A1149" s="2" t="s">
        <v>17</v>
      </c>
      <c r="B1149" s="2" t="s">
        <v>112</v>
      </c>
      <c r="C1149" s="2" t="s">
        <v>64</v>
      </c>
      <c r="E1149" s="2">
        <v>100</v>
      </c>
      <c r="F1149" s="2" t="s">
        <v>768</v>
      </c>
      <c r="G1149" s="2" t="s">
        <v>28</v>
      </c>
      <c r="H1149" s="2" t="s">
        <v>37</v>
      </c>
      <c r="I1149" s="2" t="s">
        <v>38</v>
      </c>
      <c r="J1149" s="38">
        <v>0</v>
      </c>
    </row>
    <row r="1150" spans="1:10">
      <c r="A1150" s="2" t="s">
        <v>17</v>
      </c>
      <c r="B1150" s="2" t="s">
        <v>113</v>
      </c>
      <c r="C1150" s="2" t="s">
        <v>64</v>
      </c>
      <c r="E1150" s="2">
        <v>100</v>
      </c>
      <c r="F1150" s="2" t="s">
        <v>768</v>
      </c>
      <c r="G1150" s="2" t="s">
        <v>28</v>
      </c>
      <c r="H1150" s="2" t="s">
        <v>37</v>
      </c>
      <c r="I1150" s="2" t="s">
        <v>38</v>
      </c>
      <c r="J1150" s="38">
        <v>0.25912802800000001</v>
      </c>
    </row>
    <row r="1151" spans="1:10">
      <c r="A1151" s="2" t="s">
        <v>17</v>
      </c>
      <c r="B1151" s="2" t="s">
        <v>114</v>
      </c>
      <c r="C1151" s="2" t="s">
        <v>64</v>
      </c>
      <c r="E1151" s="2">
        <v>100</v>
      </c>
      <c r="F1151" s="2" t="s">
        <v>768</v>
      </c>
      <c r="G1151" s="2" t="s">
        <v>28</v>
      </c>
      <c r="H1151" s="2" t="s">
        <v>37</v>
      </c>
      <c r="I1151" s="2" t="s">
        <v>38</v>
      </c>
      <c r="J1151" s="38">
        <v>2.9918193280000001</v>
      </c>
    </row>
    <row r="1152" spans="1:10">
      <c r="A1152" s="2" t="s">
        <v>17</v>
      </c>
      <c r="B1152" s="2" t="s">
        <v>115</v>
      </c>
      <c r="C1152" s="2" t="s">
        <v>64</v>
      </c>
      <c r="E1152" s="2">
        <v>100</v>
      </c>
      <c r="F1152" s="2" t="s">
        <v>768</v>
      </c>
      <c r="G1152" s="2" t="s">
        <v>28</v>
      </c>
      <c r="H1152" s="2" t="s">
        <v>37</v>
      </c>
      <c r="I1152" s="2" t="s">
        <v>38</v>
      </c>
      <c r="J1152" s="38">
        <v>1.4820341180000001</v>
      </c>
    </row>
    <row r="1153" spans="1:10">
      <c r="A1153" s="2" t="s">
        <v>17</v>
      </c>
      <c r="B1153" s="2" t="s">
        <v>116</v>
      </c>
      <c r="C1153" s="2" t="s">
        <v>64</v>
      </c>
      <c r="E1153" s="2">
        <v>100</v>
      </c>
      <c r="F1153" s="2" t="s">
        <v>768</v>
      </c>
      <c r="G1153" s="2" t="s">
        <v>28</v>
      </c>
      <c r="H1153" s="2" t="s">
        <v>37</v>
      </c>
      <c r="I1153" s="2" t="s">
        <v>38</v>
      </c>
      <c r="J1153" s="38">
        <v>1.22747132</v>
      </c>
    </row>
    <row r="1154" spans="1:10">
      <c r="A1154" s="2" t="s">
        <v>17</v>
      </c>
      <c r="B1154" s="2" t="s">
        <v>117</v>
      </c>
      <c r="C1154" s="2" t="s">
        <v>64</v>
      </c>
      <c r="E1154" s="2">
        <v>100</v>
      </c>
      <c r="F1154" s="2" t="s">
        <v>768</v>
      </c>
      <c r="G1154" s="2" t="s">
        <v>28</v>
      </c>
      <c r="H1154" s="2" t="s">
        <v>37</v>
      </c>
      <c r="I1154" s="2" t="s">
        <v>38</v>
      </c>
      <c r="J1154" s="38">
        <v>2.5469975489999999</v>
      </c>
    </row>
    <row r="1155" spans="1:10">
      <c r="A1155" s="2" t="s">
        <v>17</v>
      </c>
      <c r="B1155" s="2" t="s">
        <v>118</v>
      </c>
      <c r="C1155" s="2" t="s">
        <v>64</v>
      </c>
      <c r="E1155" s="2">
        <v>100</v>
      </c>
      <c r="F1155" s="2" t="s">
        <v>768</v>
      </c>
      <c r="G1155" s="2" t="s">
        <v>28</v>
      </c>
      <c r="H1155" s="2" t="s">
        <v>37</v>
      </c>
      <c r="I1155" s="2" t="s">
        <v>38</v>
      </c>
      <c r="J1155" s="38">
        <v>1.207627005</v>
      </c>
    </row>
    <row r="1156" spans="1:10">
      <c r="A1156" s="2" t="s">
        <v>17</v>
      </c>
      <c r="B1156" s="2" t="s">
        <v>119</v>
      </c>
      <c r="C1156" s="2" t="s">
        <v>64</v>
      </c>
      <c r="E1156" s="2">
        <v>100</v>
      </c>
      <c r="F1156" s="2" t="s">
        <v>768</v>
      </c>
      <c r="G1156" s="2" t="s">
        <v>28</v>
      </c>
      <c r="H1156" s="2" t="s">
        <v>37</v>
      </c>
      <c r="I1156" s="2" t="s">
        <v>38</v>
      </c>
      <c r="J1156" s="38">
        <v>5.1272059000000002E-2</v>
      </c>
    </row>
    <row r="1157" spans="1:10">
      <c r="A1157" s="2" t="s">
        <v>17</v>
      </c>
      <c r="B1157" s="2" t="s">
        <v>120</v>
      </c>
      <c r="C1157" s="2" t="s">
        <v>64</v>
      </c>
      <c r="E1157" s="2">
        <v>100</v>
      </c>
      <c r="F1157" s="2" t="s">
        <v>768</v>
      </c>
      <c r="G1157" s="2" t="s">
        <v>28</v>
      </c>
      <c r="H1157" s="2" t="s">
        <v>37</v>
      </c>
      <c r="I1157" s="2" t="s">
        <v>38</v>
      </c>
      <c r="J1157" s="38">
        <v>0.108908824</v>
      </c>
    </row>
    <row r="1158" spans="1:10">
      <c r="A1158" s="2" t="s">
        <v>17</v>
      </c>
      <c r="B1158" s="2" t="s">
        <v>121</v>
      </c>
      <c r="C1158" s="2" t="s">
        <v>64</v>
      </c>
      <c r="E1158" s="2">
        <v>100</v>
      </c>
      <c r="F1158" s="2" t="s">
        <v>768</v>
      </c>
      <c r="G1158" s="2" t="s">
        <v>28</v>
      </c>
      <c r="H1158" s="2" t="s">
        <v>37</v>
      </c>
      <c r="I1158" s="2" t="s">
        <v>38</v>
      </c>
      <c r="J1158" s="38">
        <v>1.3843088240000001</v>
      </c>
    </row>
    <row r="1159" spans="1:10">
      <c r="A1159" s="2" t="s">
        <v>17</v>
      </c>
      <c r="B1159" s="2" t="s">
        <v>122</v>
      </c>
      <c r="C1159" s="2" t="s">
        <v>64</v>
      </c>
      <c r="E1159" s="2">
        <v>100</v>
      </c>
      <c r="F1159" s="2" t="s">
        <v>768</v>
      </c>
      <c r="G1159" s="2" t="s">
        <v>28</v>
      </c>
      <c r="H1159" s="2" t="s">
        <v>37</v>
      </c>
      <c r="I1159" s="2" t="s">
        <v>38</v>
      </c>
      <c r="J1159" s="38">
        <v>0.97377488700000003</v>
      </c>
    </row>
    <row r="1160" spans="1:10">
      <c r="A1160" s="2" t="s">
        <v>17</v>
      </c>
      <c r="B1160" s="2" t="s">
        <v>123</v>
      </c>
      <c r="C1160" s="2" t="s">
        <v>64</v>
      </c>
      <c r="E1160" s="2">
        <v>100</v>
      </c>
      <c r="F1160" s="2" t="s">
        <v>768</v>
      </c>
      <c r="G1160" s="2" t="s">
        <v>28</v>
      </c>
      <c r="H1160" s="2" t="s">
        <v>37</v>
      </c>
      <c r="I1160" s="2" t="s">
        <v>38</v>
      </c>
      <c r="J1160" s="38">
        <v>0.43671010599999999</v>
      </c>
    </row>
    <row r="1161" spans="1:10">
      <c r="A1161" s="2" t="s">
        <v>17</v>
      </c>
      <c r="B1161" s="2" t="s">
        <v>124</v>
      </c>
      <c r="C1161" s="2" t="s">
        <v>64</v>
      </c>
      <c r="E1161" s="2">
        <v>100</v>
      </c>
      <c r="F1161" s="2" t="s">
        <v>768</v>
      </c>
      <c r="G1161" s="2" t="s">
        <v>28</v>
      </c>
      <c r="H1161" s="2" t="s">
        <v>37</v>
      </c>
      <c r="I1161" s="2" t="s">
        <v>38</v>
      </c>
      <c r="J1161" s="38">
        <v>0.10312499999999999</v>
      </c>
    </row>
    <row r="1162" spans="1:10">
      <c r="A1162" s="2" t="s">
        <v>17</v>
      </c>
      <c r="B1162" s="2" t="s">
        <v>125</v>
      </c>
      <c r="C1162" s="2" t="s">
        <v>64</v>
      </c>
      <c r="E1162" s="2">
        <v>100</v>
      </c>
      <c r="F1162" s="2" t="s">
        <v>768</v>
      </c>
      <c r="G1162" s="2" t="s">
        <v>28</v>
      </c>
      <c r="H1162" s="2" t="s">
        <v>37</v>
      </c>
      <c r="I1162" s="2" t="s">
        <v>38</v>
      </c>
      <c r="J1162" s="38">
        <v>0.11193028300000001</v>
      </c>
    </row>
    <row r="1163" spans="1:10">
      <c r="A1163" s="2" t="s">
        <v>17</v>
      </c>
      <c r="B1163" s="2" t="s">
        <v>126</v>
      </c>
      <c r="C1163" s="2" t="s">
        <v>64</v>
      </c>
      <c r="E1163" s="2">
        <v>100</v>
      </c>
      <c r="F1163" s="2" t="s">
        <v>768</v>
      </c>
      <c r="G1163" s="2" t="s">
        <v>28</v>
      </c>
      <c r="H1163" s="2" t="s">
        <v>37</v>
      </c>
      <c r="I1163" s="2" t="s">
        <v>38</v>
      </c>
      <c r="J1163" s="38">
        <v>0.21047861000000001</v>
      </c>
    </row>
    <row r="1164" spans="1:10">
      <c r="A1164" s="2" t="s">
        <v>17</v>
      </c>
      <c r="B1164" s="2" t="s">
        <v>128</v>
      </c>
      <c r="C1164" s="2" t="s">
        <v>64</v>
      </c>
      <c r="E1164" s="2">
        <v>100</v>
      </c>
      <c r="F1164" s="2" t="s">
        <v>768</v>
      </c>
      <c r="G1164" s="2" t="s">
        <v>28</v>
      </c>
      <c r="H1164" s="2" t="s">
        <v>37</v>
      </c>
      <c r="I1164" s="2" t="s">
        <v>38</v>
      </c>
      <c r="J1164" s="38">
        <v>1.6429930290000001</v>
      </c>
    </row>
    <row r="1165" spans="1:10">
      <c r="A1165" s="2" t="s">
        <v>17</v>
      </c>
      <c r="B1165" s="2" t="s">
        <v>129</v>
      </c>
      <c r="C1165" s="2" t="s">
        <v>64</v>
      </c>
      <c r="E1165" s="2">
        <v>100</v>
      </c>
      <c r="F1165" s="2" t="s">
        <v>768</v>
      </c>
      <c r="G1165" s="2" t="s">
        <v>28</v>
      </c>
      <c r="H1165" s="2" t="s">
        <v>37</v>
      </c>
      <c r="I1165" s="2" t="s">
        <v>38</v>
      </c>
      <c r="J1165" s="38">
        <v>1.932237132</v>
      </c>
    </row>
    <row r="1166" spans="1:10">
      <c r="A1166" s="2" t="s">
        <v>17</v>
      </c>
      <c r="B1166" s="2" t="s">
        <v>130</v>
      </c>
      <c r="C1166" s="2" t="s">
        <v>64</v>
      </c>
      <c r="E1166" s="2">
        <v>100</v>
      </c>
      <c r="F1166" s="2" t="s">
        <v>768</v>
      </c>
      <c r="G1166" s="2" t="s">
        <v>28</v>
      </c>
      <c r="H1166" s="2" t="s">
        <v>37</v>
      </c>
      <c r="I1166" s="2" t="s">
        <v>38</v>
      </c>
      <c r="J1166" s="38">
        <v>1.0893460210000001</v>
      </c>
    </row>
    <row r="1167" spans="1:10">
      <c r="A1167" s="2" t="s">
        <v>17</v>
      </c>
      <c r="B1167" s="2" t="s">
        <v>358</v>
      </c>
      <c r="C1167" s="2" t="s">
        <v>64</v>
      </c>
      <c r="E1167" s="2">
        <v>100</v>
      </c>
      <c r="F1167" s="2" t="s">
        <v>768</v>
      </c>
      <c r="G1167" s="2" t="s">
        <v>28</v>
      </c>
      <c r="H1167" s="2" t="s">
        <v>37</v>
      </c>
      <c r="I1167" s="2" t="s">
        <v>38</v>
      </c>
      <c r="J1167" s="38">
        <v>10.010105882</v>
      </c>
    </row>
    <row r="1168" spans="1:10">
      <c r="A1168" s="2" t="s">
        <v>17</v>
      </c>
      <c r="B1168" s="2" t="s">
        <v>131</v>
      </c>
      <c r="C1168" s="2" t="s">
        <v>64</v>
      </c>
      <c r="E1168" s="2">
        <v>100</v>
      </c>
      <c r="F1168" s="2" t="s">
        <v>768</v>
      </c>
      <c r="G1168" s="2" t="s">
        <v>28</v>
      </c>
      <c r="H1168" s="2" t="s">
        <v>37</v>
      </c>
      <c r="I1168" s="2" t="s">
        <v>38</v>
      </c>
      <c r="J1168" s="38">
        <v>0.14971008399999999</v>
      </c>
    </row>
    <row r="1169" spans="1:10">
      <c r="A1169" s="2" t="s">
        <v>17</v>
      </c>
      <c r="B1169" s="2" t="s">
        <v>132</v>
      </c>
      <c r="C1169" s="2" t="s">
        <v>64</v>
      </c>
      <c r="E1169" s="2">
        <v>100</v>
      </c>
      <c r="F1169" s="2" t="s">
        <v>768</v>
      </c>
      <c r="G1169" s="2" t="s">
        <v>28</v>
      </c>
      <c r="H1169" s="2" t="s">
        <v>37</v>
      </c>
      <c r="I1169" s="2" t="s">
        <v>38</v>
      </c>
      <c r="J1169" s="38">
        <v>2.7836134449999999</v>
      </c>
    </row>
    <row r="1170" spans="1:10">
      <c r="A1170" s="2" t="s">
        <v>16</v>
      </c>
      <c r="B1170" s="2" t="s">
        <v>139</v>
      </c>
      <c r="C1170" s="2" t="s">
        <v>64</v>
      </c>
      <c r="E1170" s="2">
        <v>100</v>
      </c>
      <c r="F1170" s="2" t="s">
        <v>768</v>
      </c>
      <c r="G1170" s="2" t="s">
        <v>28</v>
      </c>
      <c r="H1170" s="2" t="s">
        <v>37</v>
      </c>
      <c r="I1170" s="2" t="s">
        <v>38</v>
      </c>
      <c r="J1170" s="38">
        <v>1.1360907929999999</v>
      </c>
    </row>
    <row r="1171" spans="1:10">
      <c r="A1171" s="2" t="s">
        <v>16</v>
      </c>
      <c r="B1171" s="2" t="s">
        <v>140</v>
      </c>
      <c r="C1171" s="2" t="s">
        <v>64</v>
      </c>
      <c r="E1171" s="2">
        <v>100</v>
      </c>
      <c r="F1171" s="2" t="s">
        <v>768</v>
      </c>
      <c r="G1171" s="2" t="s">
        <v>28</v>
      </c>
      <c r="H1171" s="2" t="s">
        <v>37</v>
      </c>
      <c r="I1171" s="2" t="s">
        <v>38</v>
      </c>
      <c r="J1171" s="38">
        <v>1.1820358580000001</v>
      </c>
    </row>
    <row r="1172" spans="1:10">
      <c r="A1172" s="2" t="s">
        <v>16</v>
      </c>
      <c r="B1172" s="2" t="s">
        <v>141</v>
      </c>
      <c r="C1172" s="2" t="s">
        <v>64</v>
      </c>
      <c r="E1172" s="2">
        <v>100</v>
      </c>
      <c r="F1172" s="2" t="s">
        <v>768</v>
      </c>
      <c r="G1172" s="2" t="s">
        <v>28</v>
      </c>
      <c r="H1172" s="2" t="s">
        <v>37</v>
      </c>
      <c r="I1172" s="2" t="s">
        <v>38</v>
      </c>
      <c r="J1172" s="38">
        <v>1.2312674290000001</v>
      </c>
    </row>
    <row r="1173" spans="1:10">
      <c r="A1173" s="2" t="s">
        <v>16</v>
      </c>
      <c r="B1173" s="2" t="s">
        <v>142</v>
      </c>
      <c r="C1173" s="2" t="s">
        <v>64</v>
      </c>
      <c r="E1173" s="2">
        <v>100</v>
      </c>
      <c r="F1173" s="2" t="s">
        <v>768</v>
      </c>
      <c r="G1173" s="2" t="s">
        <v>28</v>
      </c>
      <c r="H1173" s="2" t="s">
        <v>37</v>
      </c>
      <c r="I1173" s="2" t="s">
        <v>38</v>
      </c>
      <c r="J1173" s="38">
        <v>5.908951407</v>
      </c>
    </row>
    <row r="1174" spans="1:10">
      <c r="A1174" s="2" t="s">
        <v>16</v>
      </c>
      <c r="B1174" s="2" t="s">
        <v>422</v>
      </c>
      <c r="C1174" s="2" t="s">
        <v>64</v>
      </c>
      <c r="E1174" s="2">
        <v>100</v>
      </c>
      <c r="F1174" s="2" t="s">
        <v>768</v>
      </c>
      <c r="G1174" s="2" t="s">
        <v>28</v>
      </c>
      <c r="H1174" s="2" t="s">
        <v>37</v>
      </c>
      <c r="I1174" s="2" t="s">
        <v>38</v>
      </c>
      <c r="J1174" s="38">
        <v>8.1449123649999997</v>
      </c>
    </row>
    <row r="1175" spans="1:10">
      <c r="A1175" s="2" t="s">
        <v>16</v>
      </c>
      <c r="B1175" s="2" t="s">
        <v>423</v>
      </c>
      <c r="C1175" s="2" t="s">
        <v>64</v>
      </c>
      <c r="E1175" s="2">
        <v>100</v>
      </c>
      <c r="F1175" s="2" t="s">
        <v>768</v>
      </c>
      <c r="G1175" s="2" t="s">
        <v>28</v>
      </c>
      <c r="H1175" s="2" t="s">
        <v>37</v>
      </c>
      <c r="I1175" s="2" t="s">
        <v>38</v>
      </c>
      <c r="J1175" s="38">
        <v>4.7827843139999997</v>
      </c>
    </row>
    <row r="1176" spans="1:10">
      <c r="A1176" s="2" t="s">
        <v>16</v>
      </c>
      <c r="B1176" s="2" t="s">
        <v>424</v>
      </c>
      <c r="C1176" s="2" t="s">
        <v>64</v>
      </c>
      <c r="E1176" s="2">
        <v>100</v>
      </c>
      <c r="F1176" s="2" t="s">
        <v>768</v>
      </c>
      <c r="G1176" s="2" t="s">
        <v>28</v>
      </c>
      <c r="H1176" s="2" t="s">
        <v>37</v>
      </c>
      <c r="I1176" s="2" t="s">
        <v>38</v>
      </c>
      <c r="J1176" s="38">
        <v>1.891402123</v>
      </c>
    </row>
    <row r="1177" spans="1:10">
      <c r="A1177" s="2" t="s">
        <v>16</v>
      </c>
      <c r="B1177" s="2" t="s">
        <v>425</v>
      </c>
      <c r="C1177" s="2" t="s">
        <v>64</v>
      </c>
      <c r="E1177" s="2">
        <v>100</v>
      </c>
      <c r="F1177" s="2" t="s">
        <v>768</v>
      </c>
      <c r="G1177" s="2" t="s">
        <v>28</v>
      </c>
      <c r="H1177" s="2" t="s">
        <v>37</v>
      </c>
      <c r="I1177" s="2" t="s">
        <v>38</v>
      </c>
      <c r="J1177" s="38">
        <v>2.2072721899999999</v>
      </c>
    </row>
    <row r="1178" spans="1:10">
      <c r="A1178" s="2" t="s">
        <v>16</v>
      </c>
      <c r="B1178" s="2" t="s">
        <v>426</v>
      </c>
      <c r="C1178" s="2" t="s">
        <v>64</v>
      </c>
      <c r="E1178" s="2">
        <v>100</v>
      </c>
      <c r="F1178" s="2" t="s">
        <v>768</v>
      </c>
      <c r="G1178" s="2" t="s">
        <v>28</v>
      </c>
      <c r="H1178" s="2" t="s">
        <v>37</v>
      </c>
      <c r="I1178" s="2" t="s">
        <v>38</v>
      </c>
      <c r="J1178" s="38">
        <v>2.5383786260000001</v>
      </c>
    </row>
    <row r="1179" spans="1:10">
      <c r="A1179" s="2" t="s">
        <v>16</v>
      </c>
      <c r="B1179" s="2" t="s">
        <v>427</v>
      </c>
      <c r="C1179" s="2" t="s">
        <v>64</v>
      </c>
      <c r="E1179" s="2">
        <v>100</v>
      </c>
      <c r="F1179" s="2" t="s">
        <v>768</v>
      </c>
      <c r="G1179" s="2" t="s">
        <v>28</v>
      </c>
      <c r="H1179" s="2" t="s">
        <v>37</v>
      </c>
      <c r="I1179" s="2" t="s">
        <v>38</v>
      </c>
      <c r="J1179" s="38">
        <v>1.3795847750000001</v>
      </c>
    </row>
    <row r="1180" spans="1:10">
      <c r="A1180" s="2" t="s">
        <v>16</v>
      </c>
      <c r="B1180" s="2" t="s">
        <v>428</v>
      </c>
      <c r="C1180" s="2" t="s">
        <v>64</v>
      </c>
      <c r="E1180" s="2">
        <v>100</v>
      </c>
      <c r="F1180" s="2" t="s">
        <v>768</v>
      </c>
      <c r="G1180" s="2" t="s">
        <v>28</v>
      </c>
      <c r="H1180" s="2" t="s">
        <v>37</v>
      </c>
      <c r="I1180" s="2" t="s">
        <v>38</v>
      </c>
      <c r="J1180" s="38">
        <v>6.9340536330000004</v>
      </c>
    </row>
    <row r="1181" spans="1:10">
      <c r="A1181" s="2" t="s">
        <v>16</v>
      </c>
      <c r="B1181" s="2" t="s">
        <v>429</v>
      </c>
      <c r="C1181" s="2" t="s">
        <v>64</v>
      </c>
      <c r="E1181" s="2">
        <v>100</v>
      </c>
      <c r="F1181" s="2" t="s">
        <v>768</v>
      </c>
      <c r="G1181" s="2" t="s">
        <v>28</v>
      </c>
      <c r="H1181" s="2" t="s">
        <v>37</v>
      </c>
      <c r="I1181" s="2" t="s">
        <v>38</v>
      </c>
      <c r="J1181" s="38">
        <v>6.3014117650000001</v>
      </c>
    </row>
    <row r="1182" spans="1:10">
      <c r="A1182" s="2" t="s">
        <v>16</v>
      </c>
      <c r="B1182" s="2" t="s">
        <v>430</v>
      </c>
      <c r="C1182" s="2" t="s">
        <v>64</v>
      </c>
      <c r="E1182" s="2">
        <v>100</v>
      </c>
      <c r="F1182" s="2" t="s">
        <v>768</v>
      </c>
      <c r="G1182" s="2" t="s">
        <v>28</v>
      </c>
      <c r="H1182" s="2" t="s">
        <v>37</v>
      </c>
      <c r="I1182" s="2" t="s">
        <v>38</v>
      </c>
      <c r="J1182" s="38">
        <v>12.482589706000001</v>
      </c>
    </row>
    <row r="1183" spans="1:10">
      <c r="A1183" s="2" t="s">
        <v>15</v>
      </c>
      <c r="B1183" s="2" t="s">
        <v>187</v>
      </c>
      <c r="C1183" s="2" t="s">
        <v>64</v>
      </c>
      <c r="E1183" s="2">
        <v>100</v>
      </c>
      <c r="F1183" s="2" t="s">
        <v>768</v>
      </c>
      <c r="G1183" s="2" t="s">
        <v>28</v>
      </c>
      <c r="H1183" s="2" t="s">
        <v>37</v>
      </c>
      <c r="I1183" s="2" t="s">
        <v>38</v>
      </c>
      <c r="J1183" s="38">
        <v>1.553176471</v>
      </c>
    </row>
    <row r="1184" spans="1:10">
      <c r="A1184" s="2" t="s">
        <v>15</v>
      </c>
      <c r="B1184" s="2" t="s">
        <v>188</v>
      </c>
      <c r="C1184" s="2" t="s">
        <v>64</v>
      </c>
      <c r="E1184" s="2">
        <v>100</v>
      </c>
      <c r="F1184" s="2" t="s">
        <v>768</v>
      </c>
      <c r="G1184" s="2" t="s">
        <v>28</v>
      </c>
      <c r="H1184" s="2" t="s">
        <v>37</v>
      </c>
      <c r="I1184" s="2" t="s">
        <v>38</v>
      </c>
      <c r="J1184" s="38">
        <v>7.2801283420000003</v>
      </c>
    </row>
    <row r="1185" spans="1:10">
      <c r="A1185" s="2" t="s">
        <v>15</v>
      </c>
      <c r="B1185" s="2" t="s">
        <v>189</v>
      </c>
      <c r="C1185" s="2" t="s">
        <v>64</v>
      </c>
      <c r="E1185" s="2">
        <v>100</v>
      </c>
      <c r="F1185" s="2" t="s">
        <v>768</v>
      </c>
      <c r="G1185" s="2" t="s">
        <v>28</v>
      </c>
      <c r="H1185" s="2" t="s">
        <v>37</v>
      </c>
      <c r="I1185" s="2" t="s">
        <v>38</v>
      </c>
      <c r="J1185" s="38">
        <v>3.1743944640000001</v>
      </c>
    </row>
    <row r="1186" spans="1:10">
      <c r="A1186" s="2" t="s">
        <v>15</v>
      </c>
      <c r="B1186" s="2" t="s">
        <v>190</v>
      </c>
      <c r="C1186" s="2" t="s">
        <v>64</v>
      </c>
      <c r="E1186" s="2">
        <v>100</v>
      </c>
      <c r="F1186" s="2" t="s">
        <v>768</v>
      </c>
      <c r="G1186" s="2" t="s">
        <v>28</v>
      </c>
      <c r="H1186" s="2" t="s">
        <v>37</v>
      </c>
      <c r="I1186" s="2" t="s">
        <v>38</v>
      </c>
      <c r="J1186" s="38">
        <v>11.593751755</v>
      </c>
    </row>
    <row r="1187" spans="1:10">
      <c r="A1187" s="2" t="s">
        <v>15</v>
      </c>
      <c r="B1187" s="2" t="s">
        <v>191</v>
      </c>
      <c r="C1187" s="2" t="s">
        <v>64</v>
      </c>
      <c r="E1187" s="2">
        <v>100</v>
      </c>
      <c r="F1187" s="2" t="s">
        <v>768</v>
      </c>
      <c r="G1187" s="2" t="s">
        <v>28</v>
      </c>
      <c r="H1187" s="2" t="s">
        <v>37</v>
      </c>
      <c r="I1187" s="2" t="s">
        <v>38</v>
      </c>
      <c r="J1187" s="38">
        <v>0</v>
      </c>
    </row>
    <row r="1188" spans="1:10">
      <c r="A1188" s="2" t="s">
        <v>15</v>
      </c>
      <c r="B1188" s="2" t="s">
        <v>192</v>
      </c>
      <c r="C1188" s="2" t="s">
        <v>64</v>
      </c>
      <c r="E1188" s="2">
        <v>100</v>
      </c>
      <c r="F1188" s="2" t="s">
        <v>768</v>
      </c>
      <c r="G1188" s="2" t="s">
        <v>28</v>
      </c>
      <c r="H1188" s="2" t="s">
        <v>37</v>
      </c>
      <c r="I1188" s="2" t="s">
        <v>38</v>
      </c>
      <c r="J1188" s="38">
        <v>0</v>
      </c>
    </row>
    <row r="1189" spans="1:10">
      <c r="A1189" s="2" t="s">
        <v>15</v>
      </c>
      <c r="B1189" s="2" t="s">
        <v>193</v>
      </c>
      <c r="C1189" s="2" t="s">
        <v>64</v>
      </c>
      <c r="E1189" s="2">
        <v>100</v>
      </c>
      <c r="F1189" s="2" t="s">
        <v>768</v>
      </c>
      <c r="G1189" s="2" t="s">
        <v>28</v>
      </c>
      <c r="H1189" s="2" t="s">
        <v>37</v>
      </c>
      <c r="I1189" s="2" t="s">
        <v>38</v>
      </c>
      <c r="J1189" s="38">
        <v>8.9380814480000002</v>
      </c>
    </row>
    <row r="1190" spans="1:10">
      <c r="A1190" s="2" t="s">
        <v>14</v>
      </c>
      <c r="B1190" s="2" t="s">
        <v>194</v>
      </c>
      <c r="C1190" s="2" t="s">
        <v>64</v>
      </c>
      <c r="E1190" s="2">
        <v>100</v>
      </c>
      <c r="F1190" s="2" t="s">
        <v>768</v>
      </c>
      <c r="G1190" s="2" t="s">
        <v>28</v>
      </c>
      <c r="H1190" s="2" t="s">
        <v>37</v>
      </c>
      <c r="I1190" s="2" t="s">
        <v>38</v>
      </c>
      <c r="J1190" s="38">
        <v>0</v>
      </c>
    </row>
    <row r="1191" spans="1:10">
      <c r="A1191" s="2" t="s">
        <v>14</v>
      </c>
      <c r="B1191" s="2" t="s">
        <v>195</v>
      </c>
      <c r="C1191" s="2" t="s">
        <v>64</v>
      </c>
      <c r="E1191" s="2">
        <v>100</v>
      </c>
      <c r="F1191" s="2" t="s">
        <v>768</v>
      </c>
      <c r="G1191" s="2" t="s">
        <v>28</v>
      </c>
      <c r="H1191" s="2" t="s">
        <v>37</v>
      </c>
      <c r="I1191" s="2" t="s">
        <v>38</v>
      </c>
      <c r="J1191" s="38">
        <v>0</v>
      </c>
    </row>
    <row r="1192" spans="1:10">
      <c r="A1192" s="2" t="s">
        <v>13</v>
      </c>
      <c r="B1192" s="2" t="s">
        <v>196</v>
      </c>
      <c r="C1192" s="2" t="s">
        <v>64</v>
      </c>
      <c r="E1192" s="2">
        <v>100</v>
      </c>
      <c r="F1192" s="2" t="s">
        <v>768</v>
      </c>
      <c r="G1192" s="2" t="s">
        <v>28</v>
      </c>
      <c r="H1192" s="2" t="s">
        <v>37</v>
      </c>
      <c r="I1192" s="2" t="s">
        <v>38</v>
      </c>
      <c r="J1192" s="38">
        <v>0.68479467299999996</v>
      </c>
    </row>
    <row r="1193" spans="1:10">
      <c r="A1193" s="2" t="s">
        <v>13</v>
      </c>
      <c r="B1193" s="2" t="s">
        <v>197</v>
      </c>
      <c r="C1193" s="2" t="s">
        <v>64</v>
      </c>
      <c r="E1193" s="2">
        <v>100</v>
      </c>
      <c r="F1193" s="2" t="s">
        <v>768</v>
      </c>
      <c r="G1193" s="2" t="s">
        <v>28</v>
      </c>
      <c r="H1193" s="2" t="s">
        <v>37</v>
      </c>
      <c r="I1193" s="2" t="s">
        <v>38</v>
      </c>
      <c r="J1193" s="38">
        <v>0.39643846199999999</v>
      </c>
    </row>
    <row r="1194" spans="1:10">
      <c r="A1194" s="2" t="s">
        <v>13</v>
      </c>
      <c r="B1194" s="2" t="s">
        <v>198</v>
      </c>
      <c r="C1194" s="2" t="s">
        <v>64</v>
      </c>
      <c r="E1194" s="2">
        <v>100</v>
      </c>
      <c r="F1194" s="2" t="s">
        <v>768</v>
      </c>
      <c r="G1194" s="2" t="s">
        <v>28</v>
      </c>
      <c r="H1194" s="2" t="s">
        <v>37</v>
      </c>
      <c r="I1194" s="2" t="s">
        <v>38</v>
      </c>
      <c r="J1194" s="38">
        <v>7.0535152000000004E-2</v>
      </c>
    </row>
    <row r="1195" spans="1:10">
      <c r="A1195" s="2" t="s">
        <v>13</v>
      </c>
      <c r="B1195" s="2" t="s">
        <v>199</v>
      </c>
      <c r="C1195" s="2" t="s">
        <v>64</v>
      </c>
      <c r="E1195" s="2">
        <v>100</v>
      </c>
      <c r="F1195" s="2" t="s">
        <v>768</v>
      </c>
      <c r="G1195" s="2" t="s">
        <v>28</v>
      </c>
      <c r="H1195" s="2" t="s">
        <v>37</v>
      </c>
      <c r="I1195" s="2" t="s">
        <v>38</v>
      </c>
      <c r="J1195" s="38">
        <v>0.79103823500000003</v>
      </c>
    </row>
    <row r="1196" spans="1:10">
      <c r="A1196" s="2" t="s">
        <v>13</v>
      </c>
      <c r="B1196" s="2" t="s">
        <v>200</v>
      </c>
      <c r="C1196" s="2" t="s">
        <v>64</v>
      </c>
      <c r="E1196" s="2">
        <v>100</v>
      </c>
      <c r="F1196" s="2" t="s">
        <v>768</v>
      </c>
      <c r="G1196" s="2" t="s">
        <v>28</v>
      </c>
      <c r="H1196" s="2" t="s">
        <v>37</v>
      </c>
      <c r="I1196" s="2" t="s">
        <v>38</v>
      </c>
      <c r="J1196" s="38">
        <v>0.53233304400000003</v>
      </c>
    </row>
    <row r="1197" spans="1:10">
      <c r="A1197" s="2" t="s">
        <v>13</v>
      </c>
      <c r="B1197" s="2" t="s">
        <v>201</v>
      </c>
      <c r="C1197" s="2" t="s">
        <v>64</v>
      </c>
      <c r="E1197" s="2">
        <v>100</v>
      </c>
      <c r="F1197" s="2" t="s">
        <v>768</v>
      </c>
      <c r="G1197" s="2" t="s">
        <v>28</v>
      </c>
      <c r="H1197" s="2" t="s">
        <v>37</v>
      </c>
      <c r="I1197" s="2" t="s">
        <v>38</v>
      </c>
      <c r="J1197" s="38">
        <v>1.5386407559999999</v>
      </c>
    </row>
    <row r="1198" spans="1:10">
      <c r="A1198" s="2" t="s">
        <v>13</v>
      </c>
      <c r="B1198" s="2" t="s">
        <v>202</v>
      </c>
      <c r="C1198" s="2" t="s">
        <v>64</v>
      </c>
      <c r="E1198" s="2">
        <v>100</v>
      </c>
      <c r="F1198" s="2" t="s">
        <v>768</v>
      </c>
      <c r="G1198" s="2" t="s">
        <v>28</v>
      </c>
      <c r="H1198" s="2" t="s">
        <v>37</v>
      </c>
      <c r="I1198" s="2" t="s">
        <v>38</v>
      </c>
      <c r="J1198" s="38">
        <v>1.5405959890000001</v>
      </c>
    </row>
    <row r="1199" spans="1:10">
      <c r="A1199" s="2" t="s">
        <v>13</v>
      </c>
      <c r="B1199" s="2" t="s">
        <v>203</v>
      </c>
      <c r="C1199" s="2" t="s">
        <v>64</v>
      </c>
      <c r="E1199" s="2">
        <v>100</v>
      </c>
      <c r="F1199" s="2" t="s">
        <v>768</v>
      </c>
      <c r="G1199" s="2" t="s">
        <v>28</v>
      </c>
      <c r="H1199" s="2" t="s">
        <v>37</v>
      </c>
      <c r="I1199" s="2" t="s">
        <v>38</v>
      </c>
      <c r="J1199" s="38">
        <v>23.896435742000001</v>
      </c>
    </row>
    <row r="1200" spans="1:10">
      <c r="A1200" s="2" t="s">
        <v>13</v>
      </c>
      <c r="B1200" s="2" t="s">
        <v>204</v>
      </c>
      <c r="C1200" s="2" t="s">
        <v>64</v>
      </c>
      <c r="E1200" s="2">
        <v>100</v>
      </c>
      <c r="F1200" s="2" t="s">
        <v>768</v>
      </c>
      <c r="G1200" s="2" t="s">
        <v>28</v>
      </c>
      <c r="H1200" s="2" t="s">
        <v>37</v>
      </c>
      <c r="I1200" s="2" t="s">
        <v>38</v>
      </c>
      <c r="J1200" s="38">
        <v>7.0759852939999996</v>
      </c>
    </row>
    <row r="1201" spans="1:10">
      <c r="A1201" s="2" t="s">
        <v>13</v>
      </c>
      <c r="B1201" s="2" t="s">
        <v>205</v>
      </c>
      <c r="C1201" s="2" t="s">
        <v>64</v>
      </c>
      <c r="E1201" s="2">
        <v>100</v>
      </c>
      <c r="F1201" s="2" t="s">
        <v>768</v>
      </c>
      <c r="G1201" s="2" t="s">
        <v>28</v>
      </c>
      <c r="H1201" s="2" t="s">
        <v>37</v>
      </c>
      <c r="I1201" s="2" t="s">
        <v>38</v>
      </c>
      <c r="J1201" s="38">
        <v>4.1486970699999999</v>
      </c>
    </row>
    <row r="1202" spans="1:10">
      <c r="A1202" s="2" t="s">
        <v>13</v>
      </c>
      <c r="B1202" s="2" t="s">
        <v>206</v>
      </c>
      <c r="C1202" s="2" t="s">
        <v>64</v>
      </c>
      <c r="E1202" s="2">
        <v>100</v>
      </c>
      <c r="F1202" s="2" t="s">
        <v>768</v>
      </c>
      <c r="G1202" s="2" t="s">
        <v>28</v>
      </c>
      <c r="H1202" s="2" t="s">
        <v>37</v>
      </c>
      <c r="I1202" s="2" t="s">
        <v>38</v>
      </c>
      <c r="J1202" s="38">
        <v>18.340413054999999</v>
      </c>
    </row>
    <row r="1203" spans="1:10">
      <c r="A1203" s="2" t="s">
        <v>13</v>
      </c>
      <c r="B1203" s="2" t="s">
        <v>207</v>
      </c>
      <c r="C1203" s="2" t="s">
        <v>64</v>
      </c>
      <c r="E1203" s="2">
        <v>100</v>
      </c>
      <c r="F1203" s="2" t="s">
        <v>768</v>
      </c>
      <c r="G1203" s="2" t="s">
        <v>28</v>
      </c>
      <c r="H1203" s="2" t="s">
        <v>37</v>
      </c>
      <c r="I1203" s="2" t="s">
        <v>38</v>
      </c>
      <c r="J1203" s="38">
        <v>17.02791436</v>
      </c>
    </row>
    <row r="1204" spans="1:10">
      <c r="A1204" s="2" t="s">
        <v>13</v>
      </c>
      <c r="B1204" s="2" t="s">
        <v>208</v>
      </c>
      <c r="C1204" s="2" t="s">
        <v>64</v>
      </c>
      <c r="E1204" s="2">
        <v>100</v>
      </c>
      <c r="F1204" s="2" t="s">
        <v>768</v>
      </c>
      <c r="G1204" s="2" t="s">
        <v>28</v>
      </c>
      <c r="H1204" s="2" t="s">
        <v>37</v>
      </c>
      <c r="I1204" s="2" t="s">
        <v>38</v>
      </c>
      <c r="J1204" s="38">
        <v>0.47361176700000002</v>
      </c>
    </row>
    <row r="1205" spans="1:10">
      <c r="A1205" s="2" t="s">
        <v>13</v>
      </c>
      <c r="B1205" s="2" t="s">
        <v>209</v>
      </c>
      <c r="C1205" s="2" t="s">
        <v>64</v>
      </c>
      <c r="E1205" s="2">
        <v>100</v>
      </c>
      <c r="F1205" s="2" t="s">
        <v>768</v>
      </c>
      <c r="G1205" s="2" t="s">
        <v>28</v>
      </c>
      <c r="H1205" s="2" t="s">
        <v>37</v>
      </c>
      <c r="I1205" s="2" t="s">
        <v>38</v>
      </c>
      <c r="J1205" s="38">
        <v>0.22408426100000001</v>
      </c>
    </row>
    <row r="1206" spans="1:10">
      <c r="A1206" s="2" t="s">
        <v>13</v>
      </c>
      <c r="B1206" s="2" t="s">
        <v>210</v>
      </c>
      <c r="C1206" s="2" t="s">
        <v>64</v>
      </c>
      <c r="E1206" s="2">
        <v>100</v>
      </c>
      <c r="F1206" s="2" t="s">
        <v>768</v>
      </c>
      <c r="G1206" s="2" t="s">
        <v>28</v>
      </c>
      <c r="H1206" s="2" t="s">
        <v>37</v>
      </c>
      <c r="I1206" s="2" t="s">
        <v>38</v>
      </c>
      <c r="J1206" s="38">
        <v>0</v>
      </c>
    </row>
    <row r="1207" spans="1:10">
      <c r="A1207" s="2" t="s">
        <v>13</v>
      </c>
      <c r="B1207" s="2" t="s">
        <v>211</v>
      </c>
      <c r="C1207" s="2" t="s">
        <v>64</v>
      </c>
      <c r="E1207" s="2">
        <v>100</v>
      </c>
      <c r="F1207" s="2" t="s">
        <v>768</v>
      </c>
      <c r="G1207" s="2" t="s">
        <v>28</v>
      </c>
      <c r="H1207" s="2" t="s">
        <v>37</v>
      </c>
      <c r="I1207" s="2" t="s">
        <v>38</v>
      </c>
      <c r="J1207" s="38">
        <v>0.173843518</v>
      </c>
    </row>
    <row r="1208" spans="1:10">
      <c r="A1208" s="2" t="s">
        <v>13</v>
      </c>
      <c r="B1208" s="2" t="s">
        <v>212</v>
      </c>
      <c r="C1208" s="2" t="s">
        <v>64</v>
      </c>
      <c r="E1208" s="2">
        <v>100</v>
      </c>
      <c r="F1208" s="2" t="s">
        <v>768</v>
      </c>
      <c r="G1208" s="2" t="s">
        <v>28</v>
      </c>
      <c r="H1208" s="2" t="s">
        <v>37</v>
      </c>
      <c r="I1208" s="2" t="s">
        <v>38</v>
      </c>
      <c r="J1208" s="38">
        <v>0</v>
      </c>
    </row>
    <row r="1209" spans="1:10">
      <c r="A1209" s="2" t="s">
        <v>13</v>
      </c>
      <c r="B1209" s="2" t="s">
        <v>213</v>
      </c>
      <c r="C1209" s="2" t="s">
        <v>64</v>
      </c>
      <c r="E1209" s="2">
        <v>100</v>
      </c>
      <c r="F1209" s="2" t="s">
        <v>768</v>
      </c>
      <c r="G1209" s="2" t="s">
        <v>28</v>
      </c>
      <c r="H1209" s="2" t="s">
        <v>37</v>
      </c>
      <c r="I1209" s="2" t="s">
        <v>38</v>
      </c>
      <c r="J1209" s="38">
        <v>2.72373814</v>
      </c>
    </row>
    <row r="1210" spans="1:10">
      <c r="A1210" s="2" t="s">
        <v>13</v>
      </c>
      <c r="B1210" s="2" t="s">
        <v>214</v>
      </c>
      <c r="C1210" s="2" t="s">
        <v>64</v>
      </c>
      <c r="E1210" s="2">
        <v>100</v>
      </c>
      <c r="F1210" s="2" t="s">
        <v>768</v>
      </c>
      <c r="G1210" s="2" t="s">
        <v>28</v>
      </c>
      <c r="H1210" s="2" t="s">
        <v>37</v>
      </c>
      <c r="I1210" s="2" t="s">
        <v>38</v>
      </c>
      <c r="J1210" s="38">
        <v>0.86478382399999998</v>
      </c>
    </row>
    <row r="1211" spans="1:10">
      <c r="A1211" s="2" t="s">
        <v>13</v>
      </c>
      <c r="B1211" s="2" t="s">
        <v>215</v>
      </c>
      <c r="C1211" s="2" t="s">
        <v>64</v>
      </c>
      <c r="E1211" s="2">
        <v>100</v>
      </c>
      <c r="F1211" s="2" t="s">
        <v>768</v>
      </c>
      <c r="G1211" s="2" t="s">
        <v>28</v>
      </c>
      <c r="H1211" s="2" t="s">
        <v>37</v>
      </c>
      <c r="I1211" s="2" t="s">
        <v>38</v>
      </c>
      <c r="J1211" s="38">
        <v>1.509057353</v>
      </c>
    </row>
    <row r="1212" spans="1:10">
      <c r="A1212" s="2" t="s">
        <v>13</v>
      </c>
      <c r="B1212" s="2" t="s">
        <v>216</v>
      </c>
      <c r="C1212" s="2" t="s">
        <v>64</v>
      </c>
      <c r="E1212" s="2">
        <v>100</v>
      </c>
      <c r="F1212" s="2" t="s">
        <v>768</v>
      </c>
      <c r="G1212" s="2" t="s">
        <v>28</v>
      </c>
      <c r="H1212" s="2" t="s">
        <v>37</v>
      </c>
      <c r="I1212" s="2" t="s">
        <v>38</v>
      </c>
      <c r="J1212" s="38">
        <v>1.5642941180000001</v>
      </c>
    </row>
    <row r="1213" spans="1:10">
      <c r="A1213" s="2" t="s">
        <v>13</v>
      </c>
      <c r="B1213" s="2" t="s">
        <v>363</v>
      </c>
      <c r="C1213" s="2" t="s">
        <v>64</v>
      </c>
      <c r="E1213" s="2">
        <v>100</v>
      </c>
      <c r="F1213" s="2" t="s">
        <v>768</v>
      </c>
      <c r="G1213" s="2" t="s">
        <v>28</v>
      </c>
      <c r="H1213" s="2" t="s">
        <v>37</v>
      </c>
      <c r="I1213" s="2" t="s">
        <v>38</v>
      </c>
      <c r="J1213" s="38">
        <v>1.3461765000000001E-2</v>
      </c>
    </row>
    <row r="1214" spans="1:10">
      <c r="A1214" s="2" t="s">
        <v>12</v>
      </c>
      <c r="B1214" s="2" t="s">
        <v>219</v>
      </c>
      <c r="C1214" s="2" t="s">
        <v>64</v>
      </c>
      <c r="E1214" s="2">
        <v>100</v>
      </c>
      <c r="F1214" s="2" t="s">
        <v>768</v>
      </c>
      <c r="G1214" s="2" t="s">
        <v>28</v>
      </c>
      <c r="H1214" s="2" t="s">
        <v>37</v>
      </c>
      <c r="I1214" s="2" t="s">
        <v>38</v>
      </c>
      <c r="J1214" s="38">
        <v>12.420705882</v>
      </c>
    </row>
    <row r="1215" spans="1:10">
      <c r="A1215" s="2" t="s">
        <v>11</v>
      </c>
      <c r="B1215" s="2" t="s">
        <v>217</v>
      </c>
      <c r="C1215" s="2" t="s">
        <v>64</v>
      </c>
      <c r="E1215" s="2">
        <v>100</v>
      </c>
      <c r="F1215" s="2" t="s">
        <v>768</v>
      </c>
      <c r="G1215" s="2" t="s">
        <v>28</v>
      </c>
      <c r="H1215" s="2" t="s">
        <v>37</v>
      </c>
      <c r="I1215" s="2" t="s">
        <v>38</v>
      </c>
      <c r="J1215" s="38">
        <v>7.62112532</v>
      </c>
    </row>
    <row r="1216" spans="1:10">
      <c r="A1216" s="2" t="s">
        <v>534</v>
      </c>
      <c r="B1216" s="2" t="s">
        <v>218</v>
      </c>
      <c r="C1216" s="2" t="s">
        <v>64</v>
      </c>
      <c r="E1216" s="2">
        <v>100</v>
      </c>
      <c r="F1216" s="2" t="s">
        <v>768</v>
      </c>
      <c r="G1216" s="2" t="s">
        <v>28</v>
      </c>
      <c r="H1216" s="2" t="s">
        <v>37</v>
      </c>
      <c r="I1216" s="2" t="s">
        <v>38</v>
      </c>
      <c r="J1216" s="38">
        <v>6.6252100840336087E-2</v>
      </c>
    </row>
    <row r="1217" spans="1:10">
      <c r="A1217" s="2" t="s">
        <v>10</v>
      </c>
      <c r="B1217" s="2" t="s">
        <v>220</v>
      </c>
      <c r="C1217" s="2" t="s">
        <v>64</v>
      </c>
      <c r="E1217" s="2">
        <v>100</v>
      </c>
      <c r="F1217" s="2" t="s">
        <v>768</v>
      </c>
      <c r="G1217" s="2" t="s">
        <v>28</v>
      </c>
      <c r="H1217" s="2" t="s">
        <v>37</v>
      </c>
      <c r="I1217" s="2" t="s">
        <v>38</v>
      </c>
      <c r="J1217" s="38">
        <v>0</v>
      </c>
    </row>
    <row r="1218" spans="1:10">
      <c r="A1218" s="2" t="s">
        <v>9</v>
      </c>
      <c r="B1218" s="2" t="s">
        <v>221</v>
      </c>
      <c r="C1218" s="2" t="s">
        <v>64</v>
      </c>
      <c r="E1218" s="2">
        <v>100</v>
      </c>
      <c r="F1218" s="2" t="s">
        <v>768</v>
      </c>
      <c r="G1218" s="2" t="s">
        <v>28</v>
      </c>
      <c r="H1218" s="2" t="s">
        <v>37</v>
      </c>
      <c r="I1218" s="2" t="s">
        <v>38</v>
      </c>
      <c r="J1218" s="38">
        <v>0</v>
      </c>
    </row>
    <row r="1219" spans="1:10">
      <c r="A1219" s="2" t="s">
        <v>9</v>
      </c>
      <c r="B1219" s="2" t="s">
        <v>222</v>
      </c>
      <c r="C1219" s="2" t="s">
        <v>64</v>
      </c>
      <c r="E1219" s="2">
        <v>100</v>
      </c>
      <c r="F1219" s="2" t="s">
        <v>768</v>
      </c>
      <c r="G1219" s="2" t="s">
        <v>28</v>
      </c>
      <c r="H1219" s="2" t="s">
        <v>37</v>
      </c>
      <c r="I1219" s="2" t="s">
        <v>38</v>
      </c>
      <c r="J1219" s="38">
        <v>0</v>
      </c>
    </row>
    <row r="1220" spans="1:10">
      <c r="A1220" s="2" t="s">
        <v>9</v>
      </c>
      <c r="B1220" s="2" t="s">
        <v>223</v>
      </c>
      <c r="C1220" s="2" t="s">
        <v>64</v>
      </c>
      <c r="E1220" s="2">
        <v>100</v>
      </c>
      <c r="F1220" s="2" t="s">
        <v>768</v>
      </c>
      <c r="G1220" s="2" t="s">
        <v>28</v>
      </c>
      <c r="H1220" s="2" t="s">
        <v>37</v>
      </c>
      <c r="I1220" s="2" t="s">
        <v>38</v>
      </c>
      <c r="J1220" s="38">
        <v>0</v>
      </c>
    </row>
    <row r="1221" spans="1:10">
      <c r="A1221" s="2" t="s">
        <v>9</v>
      </c>
      <c r="B1221" s="2" t="s">
        <v>224</v>
      </c>
      <c r="C1221" s="2" t="s">
        <v>64</v>
      </c>
      <c r="E1221" s="2">
        <v>100</v>
      </c>
      <c r="F1221" s="2" t="s">
        <v>768</v>
      </c>
      <c r="G1221" s="2" t="s">
        <v>28</v>
      </c>
      <c r="H1221" s="2" t="s">
        <v>37</v>
      </c>
      <c r="I1221" s="2" t="s">
        <v>38</v>
      </c>
      <c r="J1221" s="38">
        <v>8.1699448999999993E-2</v>
      </c>
    </row>
    <row r="1222" spans="1:10">
      <c r="A1222" s="2" t="s">
        <v>9</v>
      </c>
      <c r="B1222" s="2" t="s">
        <v>225</v>
      </c>
      <c r="C1222" s="2" t="s">
        <v>64</v>
      </c>
      <c r="E1222" s="2">
        <v>100</v>
      </c>
      <c r="F1222" s="2" t="s">
        <v>768</v>
      </c>
      <c r="G1222" s="2" t="s">
        <v>28</v>
      </c>
      <c r="H1222" s="2" t="s">
        <v>37</v>
      </c>
      <c r="I1222" s="2" t="s">
        <v>38</v>
      </c>
      <c r="J1222" s="38">
        <v>0.222352941</v>
      </c>
    </row>
    <row r="1223" spans="1:10">
      <c r="A1223" s="2" t="s">
        <v>9</v>
      </c>
      <c r="B1223" s="2" t="s">
        <v>226</v>
      </c>
      <c r="C1223" s="2" t="s">
        <v>64</v>
      </c>
      <c r="E1223" s="2">
        <v>100</v>
      </c>
      <c r="F1223" s="2" t="s">
        <v>768</v>
      </c>
      <c r="G1223" s="2" t="s">
        <v>28</v>
      </c>
      <c r="H1223" s="2" t="s">
        <v>37</v>
      </c>
      <c r="I1223" s="2" t="s">
        <v>38</v>
      </c>
      <c r="J1223" s="38">
        <v>0</v>
      </c>
    </row>
    <row r="1224" spans="1:10">
      <c r="A1224" s="2" t="s">
        <v>9</v>
      </c>
      <c r="B1224" s="2" t="s">
        <v>227</v>
      </c>
      <c r="C1224" s="2" t="s">
        <v>64</v>
      </c>
      <c r="E1224" s="2">
        <v>100</v>
      </c>
      <c r="F1224" s="2" t="s">
        <v>768</v>
      </c>
      <c r="G1224" s="2" t="s">
        <v>28</v>
      </c>
      <c r="H1224" s="2" t="s">
        <v>37</v>
      </c>
      <c r="I1224" s="2" t="s">
        <v>38</v>
      </c>
      <c r="J1224" s="38">
        <v>0</v>
      </c>
    </row>
    <row r="1225" spans="1:10">
      <c r="A1225" s="2" t="s">
        <v>9</v>
      </c>
      <c r="B1225" s="2" t="s">
        <v>228</v>
      </c>
      <c r="C1225" s="2" t="s">
        <v>64</v>
      </c>
      <c r="E1225" s="2">
        <v>100</v>
      </c>
      <c r="F1225" s="2" t="s">
        <v>768</v>
      </c>
      <c r="G1225" s="2" t="s">
        <v>28</v>
      </c>
      <c r="H1225" s="2" t="s">
        <v>37</v>
      </c>
      <c r="I1225" s="2" t="s">
        <v>38</v>
      </c>
      <c r="J1225" s="38">
        <v>0</v>
      </c>
    </row>
    <row r="1226" spans="1:10">
      <c r="A1226" s="2" t="s">
        <v>9</v>
      </c>
      <c r="B1226" s="2" t="s">
        <v>229</v>
      </c>
      <c r="C1226" s="2" t="s">
        <v>64</v>
      </c>
      <c r="E1226" s="2">
        <v>100</v>
      </c>
      <c r="F1226" s="2" t="s">
        <v>768</v>
      </c>
      <c r="G1226" s="2" t="s">
        <v>28</v>
      </c>
      <c r="H1226" s="2" t="s">
        <v>37</v>
      </c>
      <c r="I1226" s="2" t="s">
        <v>38</v>
      </c>
      <c r="J1226" s="38">
        <v>0</v>
      </c>
    </row>
    <row r="1227" spans="1:10">
      <c r="A1227" s="2" t="s">
        <v>9</v>
      </c>
      <c r="B1227" s="2" t="s">
        <v>230</v>
      </c>
      <c r="C1227" s="2" t="s">
        <v>64</v>
      </c>
      <c r="E1227" s="2">
        <v>100</v>
      </c>
      <c r="F1227" s="2" t="s">
        <v>768</v>
      </c>
      <c r="G1227" s="2" t="s">
        <v>28</v>
      </c>
      <c r="H1227" s="2" t="s">
        <v>37</v>
      </c>
      <c r="I1227" s="2" t="s">
        <v>38</v>
      </c>
      <c r="J1227" s="38">
        <v>0</v>
      </c>
    </row>
    <row r="1228" spans="1:10">
      <c r="A1228" s="2" t="s">
        <v>9</v>
      </c>
      <c r="B1228" s="2" t="s">
        <v>231</v>
      </c>
      <c r="C1228" s="2" t="s">
        <v>64</v>
      </c>
      <c r="E1228" s="2">
        <v>100</v>
      </c>
      <c r="F1228" s="2" t="s">
        <v>768</v>
      </c>
      <c r="G1228" s="2" t="s">
        <v>28</v>
      </c>
      <c r="H1228" s="2" t="s">
        <v>37</v>
      </c>
      <c r="I1228" s="2" t="s">
        <v>38</v>
      </c>
      <c r="J1228" s="38">
        <v>0</v>
      </c>
    </row>
    <row r="1229" spans="1:10">
      <c r="A1229" s="2" t="s">
        <v>9</v>
      </c>
      <c r="B1229" s="2" t="s">
        <v>232</v>
      </c>
      <c r="C1229" s="2" t="s">
        <v>64</v>
      </c>
      <c r="E1229" s="2">
        <v>100</v>
      </c>
      <c r="F1229" s="2" t="s">
        <v>768</v>
      </c>
      <c r="G1229" s="2" t="s">
        <v>28</v>
      </c>
      <c r="H1229" s="2" t="s">
        <v>37</v>
      </c>
      <c r="I1229" s="2" t="s">
        <v>38</v>
      </c>
      <c r="J1229" s="38">
        <v>0.04</v>
      </c>
    </row>
    <row r="1230" spans="1:10">
      <c r="A1230" s="2" t="s">
        <v>8</v>
      </c>
      <c r="B1230" s="2" t="s">
        <v>233</v>
      </c>
      <c r="C1230" s="2" t="s">
        <v>64</v>
      </c>
      <c r="E1230" s="2">
        <v>100</v>
      </c>
      <c r="F1230" s="2" t="s">
        <v>768</v>
      </c>
      <c r="G1230" s="2" t="s">
        <v>28</v>
      </c>
      <c r="H1230" s="2" t="s">
        <v>37</v>
      </c>
      <c r="I1230" s="2" t="s">
        <v>38</v>
      </c>
      <c r="J1230" s="38">
        <v>3.2655479879999998</v>
      </c>
    </row>
    <row r="1231" spans="1:10">
      <c r="A1231" s="2" t="s">
        <v>8</v>
      </c>
      <c r="B1231" s="2" t="s">
        <v>234</v>
      </c>
      <c r="C1231" s="2" t="s">
        <v>64</v>
      </c>
      <c r="E1231" s="2">
        <v>100</v>
      </c>
      <c r="F1231" s="2" t="s">
        <v>768</v>
      </c>
      <c r="G1231" s="2" t="s">
        <v>28</v>
      </c>
      <c r="H1231" s="2" t="s">
        <v>37</v>
      </c>
      <c r="I1231" s="2" t="s">
        <v>38</v>
      </c>
      <c r="J1231" s="38">
        <v>3.3016756969999999</v>
      </c>
    </row>
    <row r="1232" spans="1:10">
      <c r="A1232" s="2" t="s">
        <v>8</v>
      </c>
      <c r="B1232" s="2" t="s">
        <v>235</v>
      </c>
      <c r="C1232" s="2" t="s">
        <v>64</v>
      </c>
      <c r="E1232" s="2">
        <v>100</v>
      </c>
      <c r="F1232" s="2" t="s">
        <v>768</v>
      </c>
      <c r="G1232" s="2" t="s">
        <v>28</v>
      </c>
      <c r="H1232" s="2" t="s">
        <v>37</v>
      </c>
      <c r="I1232" s="2" t="s">
        <v>38</v>
      </c>
      <c r="J1232" s="38">
        <v>1.0469248259999999</v>
      </c>
    </row>
    <row r="1233" spans="1:10">
      <c r="A1233" s="2" t="s">
        <v>8</v>
      </c>
      <c r="B1233" s="2" t="s">
        <v>236</v>
      </c>
      <c r="C1233" s="2" t="s">
        <v>64</v>
      </c>
      <c r="E1233" s="2">
        <v>100</v>
      </c>
      <c r="F1233" s="2" t="s">
        <v>768</v>
      </c>
      <c r="G1233" s="2" t="s">
        <v>28</v>
      </c>
      <c r="H1233" s="2" t="s">
        <v>37</v>
      </c>
      <c r="I1233" s="2" t="s">
        <v>38</v>
      </c>
      <c r="J1233" s="38">
        <v>0.298465219</v>
      </c>
    </row>
    <row r="1234" spans="1:10">
      <c r="A1234" s="2" t="s">
        <v>8</v>
      </c>
      <c r="B1234" s="2" t="s">
        <v>237</v>
      </c>
      <c r="C1234" s="2" t="s">
        <v>64</v>
      </c>
      <c r="E1234" s="2">
        <v>100</v>
      </c>
      <c r="F1234" s="2" t="s">
        <v>768</v>
      </c>
      <c r="G1234" s="2" t="s">
        <v>28</v>
      </c>
      <c r="H1234" s="2" t="s">
        <v>37</v>
      </c>
      <c r="I1234" s="2" t="s">
        <v>38</v>
      </c>
      <c r="J1234" s="38">
        <v>1.729455017</v>
      </c>
    </row>
    <row r="1235" spans="1:10">
      <c r="A1235" s="2" t="s">
        <v>8</v>
      </c>
      <c r="B1235" s="2" t="s">
        <v>238</v>
      </c>
      <c r="C1235" s="2" t="s">
        <v>64</v>
      </c>
      <c r="E1235" s="2">
        <v>100</v>
      </c>
      <c r="F1235" s="2" t="s">
        <v>768</v>
      </c>
      <c r="G1235" s="2" t="s">
        <v>28</v>
      </c>
      <c r="H1235" s="2" t="s">
        <v>37</v>
      </c>
      <c r="I1235" s="2" t="s">
        <v>38</v>
      </c>
      <c r="J1235" s="38">
        <v>2.1746719460000001</v>
      </c>
    </row>
    <row r="1236" spans="1:10">
      <c r="A1236" s="2" t="s">
        <v>8</v>
      </c>
      <c r="B1236" s="2" t="s">
        <v>239</v>
      </c>
      <c r="C1236" s="2" t="s">
        <v>64</v>
      </c>
      <c r="E1236" s="2">
        <v>100</v>
      </c>
      <c r="F1236" s="2" t="s">
        <v>768</v>
      </c>
      <c r="G1236" s="2" t="s">
        <v>28</v>
      </c>
      <c r="H1236" s="2" t="s">
        <v>37</v>
      </c>
      <c r="I1236" s="2" t="s">
        <v>38</v>
      </c>
      <c r="J1236" s="38">
        <v>1.543405229</v>
      </c>
    </row>
    <row r="1237" spans="1:10">
      <c r="A1237" s="2" t="s">
        <v>8</v>
      </c>
      <c r="B1237" s="2" t="s">
        <v>240</v>
      </c>
      <c r="C1237" s="2" t="s">
        <v>64</v>
      </c>
      <c r="E1237" s="2">
        <v>100</v>
      </c>
      <c r="F1237" s="2" t="s">
        <v>768</v>
      </c>
      <c r="G1237" s="2" t="s">
        <v>28</v>
      </c>
      <c r="H1237" s="2" t="s">
        <v>37</v>
      </c>
      <c r="I1237" s="2" t="s">
        <v>38</v>
      </c>
      <c r="J1237" s="38">
        <v>0</v>
      </c>
    </row>
    <row r="1238" spans="1:10">
      <c r="A1238" s="2" t="s">
        <v>8</v>
      </c>
      <c r="B1238" s="2" t="s">
        <v>241</v>
      </c>
      <c r="C1238" s="2" t="s">
        <v>64</v>
      </c>
      <c r="E1238" s="2">
        <v>100</v>
      </c>
      <c r="F1238" s="2" t="s">
        <v>768</v>
      </c>
      <c r="G1238" s="2" t="s">
        <v>28</v>
      </c>
      <c r="H1238" s="2" t="s">
        <v>37</v>
      </c>
      <c r="I1238" s="2" t="s">
        <v>38</v>
      </c>
      <c r="J1238" s="38">
        <v>3.3431617650000001</v>
      </c>
    </row>
    <row r="1239" spans="1:10">
      <c r="A1239" s="2" t="s">
        <v>8</v>
      </c>
      <c r="B1239" s="2" t="s">
        <v>242</v>
      </c>
      <c r="C1239" s="2" t="s">
        <v>64</v>
      </c>
      <c r="E1239" s="2">
        <v>100</v>
      </c>
      <c r="F1239" s="2" t="s">
        <v>768</v>
      </c>
      <c r="G1239" s="2" t="s">
        <v>28</v>
      </c>
      <c r="H1239" s="2" t="s">
        <v>37</v>
      </c>
      <c r="I1239" s="2" t="s">
        <v>38</v>
      </c>
      <c r="J1239" s="38">
        <v>2.887899816</v>
      </c>
    </row>
    <row r="1240" spans="1:10">
      <c r="A1240" s="2" t="s">
        <v>8</v>
      </c>
      <c r="B1240" s="2" t="s">
        <v>243</v>
      </c>
      <c r="C1240" s="2" t="s">
        <v>64</v>
      </c>
      <c r="E1240" s="2">
        <v>100</v>
      </c>
      <c r="F1240" s="2" t="s">
        <v>768</v>
      </c>
      <c r="G1240" s="2" t="s">
        <v>28</v>
      </c>
      <c r="H1240" s="2" t="s">
        <v>37</v>
      </c>
      <c r="I1240" s="2" t="s">
        <v>38</v>
      </c>
      <c r="J1240" s="38">
        <v>2.865510381</v>
      </c>
    </row>
    <row r="1241" spans="1:10">
      <c r="A1241" s="2" t="s">
        <v>8</v>
      </c>
      <c r="B1241" s="2" t="s">
        <v>244</v>
      </c>
      <c r="C1241" s="2" t="s">
        <v>64</v>
      </c>
      <c r="E1241" s="2">
        <v>100</v>
      </c>
      <c r="F1241" s="2" t="s">
        <v>768</v>
      </c>
      <c r="G1241" s="2" t="s">
        <v>28</v>
      </c>
      <c r="H1241" s="2" t="s">
        <v>37</v>
      </c>
      <c r="I1241" s="2" t="s">
        <v>38</v>
      </c>
      <c r="J1241" s="38">
        <v>3.0366078430000001</v>
      </c>
    </row>
    <row r="1242" spans="1:10">
      <c r="A1242" s="2" t="s">
        <v>8</v>
      </c>
      <c r="B1242" s="2" t="s">
        <v>245</v>
      </c>
      <c r="C1242" s="2" t="s">
        <v>64</v>
      </c>
      <c r="E1242" s="2">
        <v>100</v>
      </c>
      <c r="F1242" s="2" t="s">
        <v>768</v>
      </c>
      <c r="G1242" s="2" t="s">
        <v>28</v>
      </c>
      <c r="H1242" s="2" t="s">
        <v>37</v>
      </c>
      <c r="I1242" s="2" t="s">
        <v>38</v>
      </c>
      <c r="J1242" s="38">
        <v>0.892168301</v>
      </c>
    </row>
    <row r="1243" spans="1:10">
      <c r="A1243" s="2" t="s">
        <v>8</v>
      </c>
      <c r="B1243" s="2" t="s">
        <v>246</v>
      </c>
      <c r="C1243" s="2" t="s">
        <v>64</v>
      </c>
      <c r="E1243" s="2">
        <v>100</v>
      </c>
      <c r="F1243" s="2" t="s">
        <v>768</v>
      </c>
      <c r="G1243" s="2" t="s">
        <v>28</v>
      </c>
      <c r="H1243" s="2" t="s">
        <v>37</v>
      </c>
      <c r="I1243" s="2" t="s">
        <v>38</v>
      </c>
      <c r="J1243" s="38">
        <v>0</v>
      </c>
    </row>
    <row r="1244" spans="1:10">
      <c r="A1244" s="2" t="s">
        <v>8</v>
      </c>
      <c r="B1244" s="2" t="s">
        <v>247</v>
      </c>
      <c r="C1244" s="2" t="s">
        <v>64</v>
      </c>
      <c r="E1244" s="2">
        <v>100</v>
      </c>
      <c r="F1244" s="2" t="s">
        <v>768</v>
      </c>
      <c r="G1244" s="2" t="s">
        <v>28</v>
      </c>
      <c r="H1244" s="2" t="s">
        <v>37</v>
      </c>
      <c r="I1244" s="2" t="s">
        <v>38</v>
      </c>
      <c r="J1244" s="38">
        <v>0</v>
      </c>
    </row>
    <row r="1245" spans="1:10">
      <c r="A1245" s="2" t="s">
        <v>8</v>
      </c>
      <c r="B1245" s="2" t="s">
        <v>248</v>
      </c>
      <c r="C1245" s="2" t="s">
        <v>64</v>
      </c>
      <c r="E1245" s="2">
        <v>100</v>
      </c>
      <c r="F1245" s="2" t="s">
        <v>768</v>
      </c>
      <c r="G1245" s="2" t="s">
        <v>28</v>
      </c>
      <c r="H1245" s="2" t="s">
        <v>37</v>
      </c>
      <c r="I1245" s="2" t="s">
        <v>38</v>
      </c>
      <c r="J1245" s="38">
        <v>0</v>
      </c>
    </row>
    <row r="1246" spans="1:10">
      <c r="A1246" s="2" t="s">
        <v>7</v>
      </c>
      <c r="B1246" s="2" t="s">
        <v>249</v>
      </c>
      <c r="C1246" s="2" t="s">
        <v>64</v>
      </c>
      <c r="E1246" s="2">
        <v>100</v>
      </c>
      <c r="F1246" s="2" t="s">
        <v>768</v>
      </c>
      <c r="G1246" s="2" t="s">
        <v>28</v>
      </c>
      <c r="H1246" s="2" t="s">
        <v>37</v>
      </c>
      <c r="I1246" s="2" t="s">
        <v>38</v>
      </c>
      <c r="J1246" s="38">
        <v>4.52864778</v>
      </c>
    </row>
    <row r="1247" spans="1:10">
      <c r="A1247" s="2" t="s">
        <v>7</v>
      </c>
      <c r="B1247" s="2" t="s">
        <v>250</v>
      </c>
      <c r="C1247" s="2" t="s">
        <v>64</v>
      </c>
      <c r="E1247" s="2">
        <v>100</v>
      </c>
      <c r="F1247" s="2" t="s">
        <v>768</v>
      </c>
      <c r="G1247" s="2" t="s">
        <v>28</v>
      </c>
      <c r="H1247" s="2" t="s">
        <v>37</v>
      </c>
      <c r="I1247" s="2" t="s">
        <v>38</v>
      </c>
      <c r="J1247" s="38">
        <v>0.79999979399999999</v>
      </c>
    </row>
    <row r="1248" spans="1:10">
      <c r="A1248" s="2" t="s">
        <v>7</v>
      </c>
      <c r="B1248" s="2" t="s">
        <v>251</v>
      </c>
      <c r="C1248" s="2" t="s">
        <v>64</v>
      </c>
      <c r="E1248" s="2">
        <v>100</v>
      </c>
      <c r="F1248" s="2" t="s">
        <v>768</v>
      </c>
      <c r="G1248" s="2" t="s">
        <v>28</v>
      </c>
      <c r="H1248" s="2" t="s">
        <v>37</v>
      </c>
      <c r="I1248" s="2" t="s">
        <v>38</v>
      </c>
      <c r="J1248" s="38">
        <v>2.3422941179999999</v>
      </c>
    </row>
    <row r="1249" spans="1:10">
      <c r="A1249" s="2" t="s">
        <v>7</v>
      </c>
      <c r="B1249" s="2" t="s">
        <v>252</v>
      </c>
      <c r="C1249" s="2" t="s">
        <v>64</v>
      </c>
      <c r="E1249" s="2">
        <v>100</v>
      </c>
      <c r="F1249" s="2" t="s">
        <v>768</v>
      </c>
      <c r="G1249" s="2" t="s">
        <v>28</v>
      </c>
      <c r="H1249" s="2" t="s">
        <v>37</v>
      </c>
      <c r="I1249" s="2" t="s">
        <v>38</v>
      </c>
      <c r="J1249" s="38">
        <v>0.34575905000000001</v>
      </c>
    </row>
    <row r="1250" spans="1:10">
      <c r="A1250" s="2" t="s">
        <v>7</v>
      </c>
      <c r="B1250" s="2" t="s">
        <v>253</v>
      </c>
      <c r="C1250" s="2" t="s">
        <v>64</v>
      </c>
      <c r="E1250" s="2">
        <v>100</v>
      </c>
      <c r="F1250" s="2" t="s">
        <v>768</v>
      </c>
      <c r="G1250" s="2" t="s">
        <v>28</v>
      </c>
      <c r="H1250" s="2" t="s">
        <v>37</v>
      </c>
      <c r="I1250" s="2" t="s">
        <v>38</v>
      </c>
      <c r="J1250" s="38">
        <v>12.909456583000001</v>
      </c>
    </row>
    <row r="1251" spans="1:10">
      <c r="A1251" s="2" t="s">
        <v>6</v>
      </c>
      <c r="B1251" s="2" t="s">
        <v>254</v>
      </c>
      <c r="C1251" s="2" t="s">
        <v>64</v>
      </c>
      <c r="E1251" s="2">
        <v>100</v>
      </c>
      <c r="F1251" s="2" t="s">
        <v>768</v>
      </c>
      <c r="G1251" s="2" t="s">
        <v>28</v>
      </c>
      <c r="H1251" s="2" t="s">
        <v>37</v>
      </c>
      <c r="I1251" s="2" t="s">
        <v>38</v>
      </c>
      <c r="J1251" s="38">
        <v>4.6148484160000001</v>
      </c>
    </row>
    <row r="1252" spans="1:10">
      <c r="A1252" s="2" t="s">
        <v>6</v>
      </c>
      <c r="B1252" s="2" t="s">
        <v>255</v>
      </c>
      <c r="C1252" s="2" t="s">
        <v>64</v>
      </c>
      <c r="E1252" s="2">
        <v>100</v>
      </c>
      <c r="F1252" s="2" t="s">
        <v>768</v>
      </c>
      <c r="G1252" s="2" t="s">
        <v>28</v>
      </c>
      <c r="H1252" s="2" t="s">
        <v>37</v>
      </c>
      <c r="I1252" s="2" t="s">
        <v>38</v>
      </c>
      <c r="J1252" s="38">
        <v>5.8671542319999999</v>
      </c>
    </row>
    <row r="1253" spans="1:10">
      <c r="A1253" s="2" t="s">
        <v>6</v>
      </c>
      <c r="B1253" s="2" t="s">
        <v>256</v>
      </c>
      <c r="C1253" s="2" t="s">
        <v>64</v>
      </c>
      <c r="E1253" s="2">
        <v>100</v>
      </c>
      <c r="F1253" s="2" t="s">
        <v>768</v>
      </c>
      <c r="G1253" s="2" t="s">
        <v>28</v>
      </c>
      <c r="H1253" s="2" t="s">
        <v>37</v>
      </c>
      <c r="I1253" s="2" t="s">
        <v>38</v>
      </c>
      <c r="J1253" s="38">
        <v>13.635471190000001</v>
      </c>
    </row>
    <row r="1254" spans="1:10">
      <c r="A1254" s="2" t="s">
        <v>6</v>
      </c>
      <c r="B1254" s="2" t="s">
        <v>257</v>
      </c>
      <c r="C1254" s="2" t="s">
        <v>64</v>
      </c>
      <c r="E1254" s="2">
        <v>100</v>
      </c>
      <c r="F1254" s="2" t="s">
        <v>768</v>
      </c>
      <c r="G1254" s="2" t="s">
        <v>28</v>
      </c>
      <c r="H1254" s="2" t="s">
        <v>37</v>
      </c>
      <c r="I1254" s="2" t="s">
        <v>38</v>
      </c>
      <c r="J1254" s="38">
        <v>26.521120293999999</v>
      </c>
    </row>
    <row r="1255" spans="1:10">
      <c r="A1255" s="2" t="s">
        <v>6</v>
      </c>
      <c r="B1255" s="2" t="s">
        <v>258</v>
      </c>
      <c r="C1255" s="2" t="s">
        <v>64</v>
      </c>
      <c r="E1255" s="2">
        <v>100</v>
      </c>
      <c r="F1255" s="2" t="s">
        <v>768</v>
      </c>
      <c r="G1255" s="2" t="s">
        <v>28</v>
      </c>
      <c r="H1255" s="2" t="s">
        <v>37</v>
      </c>
      <c r="I1255" s="2" t="s">
        <v>38</v>
      </c>
      <c r="J1255" s="38">
        <v>19.895705882000001</v>
      </c>
    </row>
    <row r="1256" spans="1:10">
      <c r="A1256" s="2" t="s">
        <v>6</v>
      </c>
      <c r="B1256" s="2" t="s">
        <v>259</v>
      </c>
      <c r="C1256" s="2" t="s">
        <v>64</v>
      </c>
      <c r="E1256" s="2">
        <v>100</v>
      </c>
      <c r="F1256" s="2" t="s">
        <v>768</v>
      </c>
      <c r="G1256" s="2" t="s">
        <v>28</v>
      </c>
      <c r="H1256" s="2" t="s">
        <v>37</v>
      </c>
      <c r="I1256" s="2" t="s">
        <v>38</v>
      </c>
      <c r="J1256" s="38">
        <v>0</v>
      </c>
    </row>
    <row r="1257" spans="1:10">
      <c r="A1257" s="2" t="s">
        <v>6</v>
      </c>
      <c r="B1257" s="2" t="s">
        <v>260</v>
      </c>
      <c r="C1257" s="2" t="s">
        <v>64</v>
      </c>
      <c r="E1257" s="2">
        <v>100</v>
      </c>
      <c r="F1257" s="2" t="s">
        <v>768</v>
      </c>
      <c r="G1257" s="2" t="s">
        <v>28</v>
      </c>
      <c r="H1257" s="2" t="s">
        <v>37</v>
      </c>
      <c r="I1257" s="2" t="s">
        <v>38</v>
      </c>
      <c r="J1257" s="38">
        <v>6.5351360290000002</v>
      </c>
    </row>
    <row r="1258" spans="1:10">
      <c r="A1258" s="2" t="s">
        <v>6</v>
      </c>
      <c r="B1258" s="2" t="s">
        <v>261</v>
      </c>
      <c r="C1258" s="2" t="s">
        <v>64</v>
      </c>
      <c r="E1258" s="2">
        <v>100</v>
      </c>
      <c r="F1258" s="2" t="s">
        <v>768</v>
      </c>
      <c r="G1258" s="2" t="s">
        <v>28</v>
      </c>
      <c r="H1258" s="2" t="s">
        <v>37</v>
      </c>
      <c r="I1258" s="2" t="s">
        <v>38</v>
      </c>
      <c r="J1258" s="38">
        <v>5.3943235290000002</v>
      </c>
    </row>
    <row r="1259" spans="1:10">
      <c r="A1259" s="2" t="s">
        <v>5</v>
      </c>
      <c r="B1259" s="2" t="s">
        <v>270</v>
      </c>
      <c r="C1259" s="2" t="s">
        <v>64</v>
      </c>
      <c r="E1259" s="2">
        <v>100</v>
      </c>
      <c r="F1259" s="2" t="s">
        <v>768</v>
      </c>
      <c r="G1259" s="2" t="s">
        <v>28</v>
      </c>
      <c r="H1259" s="2" t="s">
        <v>37</v>
      </c>
      <c r="I1259" s="2" t="s">
        <v>38</v>
      </c>
      <c r="J1259" s="38">
        <v>0.14633484199999999</v>
      </c>
    </row>
    <row r="1260" spans="1:10">
      <c r="A1260" s="2" t="s">
        <v>5</v>
      </c>
      <c r="B1260" s="2" t="s">
        <v>271</v>
      </c>
      <c r="C1260" s="2" t="s">
        <v>64</v>
      </c>
      <c r="E1260" s="2">
        <v>100</v>
      </c>
      <c r="F1260" s="2" t="s">
        <v>768</v>
      </c>
      <c r="G1260" s="2" t="s">
        <v>28</v>
      </c>
      <c r="H1260" s="2" t="s">
        <v>37</v>
      </c>
      <c r="I1260" s="2" t="s">
        <v>38</v>
      </c>
      <c r="J1260" s="38">
        <v>4.4055502080000002</v>
      </c>
    </row>
    <row r="1261" spans="1:10">
      <c r="A1261" s="2" t="s">
        <v>5</v>
      </c>
      <c r="B1261" s="2" t="s">
        <v>272</v>
      </c>
      <c r="C1261" s="2" t="s">
        <v>64</v>
      </c>
      <c r="E1261" s="2">
        <v>100</v>
      </c>
      <c r="F1261" s="2" t="s">
        <v>768</v>
      </c>
      <c r="G1261" s="2" t="s">
        <v>28</v>
      </c>
      <c r="H1261" s="2" t="s">
        <v>37</v>
      </c>
      <c r="I1261" s="2" t="s">
        <v>38</v>
      </c>
      <c r="J1261" s="38">
        <v>0.51673725500000001</v>
      </c>
    </row>
    <row r="1262" spans="1:10">
      <c r="A1262" s="2" t="s">
        <v>5</v>
      </c>
      <c r="B1262" s="2" t="s">
        <v>273</v>
      </c>
      <c r="C1262" s="2" t="s">
        <v>64</v>
      </c>
      <c r="E1262" s="2">
        <v>100</v>
      </c>
      <c r="F1262" s="2" t="s">
        <v>768</v>
      </c>
      <c r="G1262" s="2" t="s">
        <v>28</v>
      </c>
      <c r="H1262" s="2" t="s">
        <v>37</v>
      </c>
      <c r="I1262" s="2" t="s">
        <v>38</v>
      </c>
      <c r="J1262" s="38">
        <v>0</v>
      </c>
    </row>
    <row r="1263" spans="1:10">
      <c r="A1263" s="2" t="s">
        <v>4</v>
      </c>
      <c r="B1263" s="2" t="s">
        <v>445</v>
      </c>
      <c r="C1263" s="2" t="s">
        <v>64</v>
      </c>
      <c r="E1263" s="2">
        <v>100</v>
      </c>
      <c r="F1263" s="2" t="s">
        <v>768</v>
      </c>
      <c r="G1263" s="2" t="s">
        <v>28</v>
      </c>
      <c r="H1263" s="2" t="s">
        <v>37</v>
      </c>
      <c r="I1263" s="2" t="s">
        <v>38</v>
      </c>
      <c r="J1263" s="38">
        <v>0.74959432000000004</v>
      </c>
    </row>
    <row r="1264" spans="1:10">
      <c r="A1264" s="2" t="s">
        <v>4</v>
      </c>
      <c r="B1264" s="2" t="s">
        <v>446</v>
      </c>
      <c r="C1264" s="2" t="s">
        <v>64</v>
      </c>
      <c r="E1264" s="2">
        <v>100</v>
      </c>
      <c r="F1264" s="2" t="s">
        <v>768</v>
      </c>
      <c r="G1264" s="2" t="s">
        <v>28</v>
      </c>
      <c r="H1264" s="2" t="s">
        <v>37</v>
      </c>
      <c r="I1264" s="2" t="s">
        <v>38</v>
      </c>
      <c r="J1264" s="38">
        <v>5.2315394000000001E-2</v>
      </c>
    </row>
    <row r="1265" spans="1:10">
      <c r="A1265" s="2" t="s">
        <v>3</v>
      </c>
      <c r="B1265" s="2" t="s">
        <v>362</v>
      </c>
      <c r="C1265" s="2" t="s">
        <v>64</v>
      </c>
      <c r="E1265" s="2">
        <v>100</v>
      </c>
      <c r="F1265" s="2" t="s">
        <v>768</v>
      </c>
      <c r="G1265" s="2" t="s">
        <v>28</v>
      </c>
      <c r="H1265" s="2" t="s">
        <v>37</v>
      </c>
      <c r="I1265" s="2" t="s">
        <v>38</v>
      </c>
      <c r="J1265" s="38">
        <v>0.10325717099999999</v>
      </c>
    </row>
    <row r="1266" spans="1:10">
      <c r="A1266" s="2" t="s">
        <v>3</v>
      </c>
      <c r="B1266" s="2" t="s">
        <v>143</v>
      </c>
      <c r="C1266" s="2" t="s">
        <v>64</v>
      </c>
      <c r="E1266" s="2">
        <v>100</v>
      </c>
      <c r="F1266" s="2" t="s">
        <v>768</v>
      </c>
      <c r="G1266" s="2" t="s">
        <v>28</v>
      </c>
      <c r="H1266" s="2" t="s">
        <v>37</v>
      </c>
      <c r="I1266" s="2" t="s">
        <v>38</v>
      </c>
      <c r="J1266" s="38">
        <v>4.2757600949999999</v>
      </c>
    </row>
    <row r="1267" spans="1:10">
      <c r="A1267" s="2" t="s">
        <v>3</v>
      </c>
      <c r="B1267" s="2" t="s">
        <v>144</v>
      </c>
      <c r="C1267" s="2" t="s">
        <v>64</v>
      </c>
      <c r="E1267" s="2">
        <v>100</v>
      </c>
      <c r="F1267" s="2" t="s">
        <v>768</v>
      </c>
      <c r="G1267" s="2" t="s">
        <v>28</v>
      </c>
      <c r="H1267" s="2" t="s">
        <v>37</v>
      </c>
      <c r="I1267" s="2" t="s">
        <v>38</v>
      </c>
      <c r="J1267" s="38">
        <v>1.9466278459999999</v>
      </c>
    </row>
    <row r="1268" spans="1:10">
      <c r="A1268" s="2" t="s">
        <v>3</v>
      </c>
      <c r="B1268" s="2" t="s">
        <v>145</v>
      </c>
      <c r="C1268" s="2" t="s">
        <v>64</v>
      </c>
      <c r="E1268" s="2">
        <v>100</v>
      </c>
      <c r="F1268" s="2" t="s">
        <v>768</v>
      </c>
      <c r="G1268" s="2" t="s">
        <v>28</v>
      </c>
      <c r="H1268" s="2" t="s">
        <v>37</v>
      </c>
      <c r="I1268" s="2" t="s">
        <v>38</v>
      </c>
      <c r="J1268" s="38">
        <v>0.72411253200000003</v>
      </c>
    </row>
    <row r="1269" spans="1:10">
      <c r="A1269" s="2" t="s">
        <v>3</v>
      </c>
      <c r="B1269" s="2" t="s">
        <v>146</v>
      </c>
      <c r="C1269" s="2" t="s">
        <v>64</v>
      </c>
      <c r="E1269" s="2">
        <v>100</v>
      </c>
      <c r="F1269" s="2" t="s">
        <v>768</v>
      </c>
      <c r="G1269" s="2" t="s">
        <v>28</v>
      </c>
      <c r="H1269" s="2" t="s">
        <v>37</v>
      </c>
      <c r="I1269" s="2" t="s">
        <v>38</v>
      </c>
      <c r="J1269" s="38">
        <v>0.88308708599999997</v>
      </c>
    </row>
    <row r="1270" spans="1:10">
      <c r="A1270" s="2" t="s">
        <v>3</v>
      </c>
      <c r="B1270" s="2" t="s">
        <v>147</v>
      </c>
      <c r="C1270" s="2" t="s">
        <v>64</v>
      </c>
      <c r="E1270" s="2">
        <v>100</v>
      </c>
      <c r="F1270" s="2" t="s">
        <v>768</v>
      </c>
      <c r="G1270" s="2" t="s">
        <v>28</v>
      </c>
      <c r="H1270" s="2" t="s">
        <v>37</v>
      </c>
      <c r="I1270" s="2" t="s">
        <v>38</v>
      </c>
      <c r="J1270" s="38">
        <v>4.2815030610000004</v>
      </c>
    </row>
    <row r="1271" spans="1:10">
      <c r="A1271" s="2" t="s">
        <v>3</v>
      </c>
      <c r="B1271" s="2" t="s">
        <v>148</v>
      </c>
      <c r="C1271" s="2" t="s">
        <v>64</v>
      </c>
      <c r="E1271" s="2">
        <v>100</v>
      </c>
      <c r="F1271" s="2" t="s">
        <v>768</v>
      </c>
      <c r="G1271" s="2" t="s">
        <v>28</v>
      </c>
      <c r="H1271" s="2" t="s">
        <v>37</v>
      </c>
      <c r="I1271" s="2" t="s">
        <v>38</v>
      </c>
      <c r="J1271" s="38">
        <v>1.933252502</v>
      </c>
    </row>
    <row r="1272" spans="1:10">
      <c r="A1272" s="2" t="s">
        <v>3</v>
      </c>
      <c r="B1272" s="2" t="s">
        <v>149</v>
      </c>
      <c r="C1272" s="2" t="s">
        <v>64</v>
      </c>
      <c r="E1272" s="2">
        <v>100</v>
      </c>
      <c r="F1272" s="2" t="s">
        <v>768</v>
      </c>
      <c r="G1272" s="2" t="s">
        <v>28</v>
      </c>
      <c r="H1272" s="2" t="s">
        <v>37</v>
      </c>
      <c r="I1272" s="2" t="s">
        <v>38</v>
      </c>
      <c r="J1272" s="38">
        <v>30.257047725</v>
      </c>
    </row>
    <row r="1273" spans="1:10">
      <c r="A1273" s="2" t="s">
        <v>3</v>
      </c>
      <c r="B1273" s="2" t="s">
        <v>150</v>
      </c>
      <c r="C1273" s="2" t="s">
        <v>64</v>
      </c>
      <c r="E1273" s="2">
        <v>100</v>
      </c>
      <c r="F1273" s="2" t="s">
        <v>768</v>
      </c>
      <c r="G1273" s="2" t="s">
        <v>28</v>
      </c>
      <c r="H1273" s="2" t="s">
        <v>37</v>
      </c>
      <c r="I1273" s="2" t="s">
        <v>38</v>
      </c>
      <c r="J1273" s="38">
        <v>0.48778280499999999</v>
      </c>
    </row>
    <row r="1274" spans="1:10">
      <c r="A1274" s="2" t="s">
        <v>3</v>
      </c>
      <c r="B1274" s="2" t="s">
        <v>151</v>
      </c>
      <c r="C1274" s="2" t="s">
        <v>64</v>
      </c>
      <c r="E1274" s="2">
        <v>100</v>
      </c>
      <c r="F1274" s="2" t="s">
        <v>768</v>
      </c>
      <c r="G1274" s="2" t="s">
        <v>28</v>
      </c>
      <c r="H1274" s="2" t="s">
        <v>37</v>
      </c>
      <c r="I1274" s="2" t="s">
        <v>38</v>
      </c>
      <c r="J1274" s="38">
        <v>89.332012184999996</v>
      </c>
    </row>
    <row r="1275" spans="1:10">
      <c r="A1275" s="2" t="s">
        <v>3</v>
      </c>
      <c r="B1275" s="2" t="s">
        <v>152</v>
      </c>
      <c r="C1275" s="2" t="s">
        <v>64</v>
      </c>
      <c r="E1275" s="2">
        <v>100</v>
      </c>
      <c r="F1275" s="2" t="s">
        <v>768</v>
      </c>
      <c r="G1275" s="2" t="s">
        <v>28</v>
      </c>
      <c r="H1275" s="2" t="s">
        <v>37</v>
      </c>
      <c r="I1275" s="2" t="s">
        <v>38</v>
      </c>
      <c r="J1275" s="38">
        <v>89.126671936999998</v>
      </c>
    </row>
    <row r="1276" spans="1:10">
      <c r="A1276" s="2" t="s">
        <v>3</v>
      </c>
      <c r="B1276" s="2" t="s">
        <v>153</v>
      </c>
      <c r="C1276" s="2" t="s">
        <v>64</v>
      </c>
      <c r="E1276" s="2">
        <v>100</v>
      </c>
      <c r="F1276" s="2" t="s">
        <v>768</v>
      </c>
      <c r="G1276" s="2" t="s">
        <v>28</v>
      </c>
      <c r="H1276" s="2" t="s">
        <v>37</v>
      </c>
      <c r="I1276" s="2" t="s">
        <v>38</v>
      </c>
      <c r="J1276" s="38">
        <v>13.990955882</v>
      </c>
    </row>
    <row r="1277" spans="1:10">
      <c r="A1277" s="2" t="s">
        <v>3</v>
      </c>
      <c r="B1277" s="2" t="s">
        <v>154</v>
      </c>
      <c r="C1277" s="2" t="s">
        <v>64</v>
      </c>
      <c r="E1277" s="2">
        <v>100</v>
      </c>
      <c r="F1277" s="2" t="s">
        <v>768</v>
      </c>
      <c r="G1277" s="2" t="s">
        <v>28</v>
      </c>
      <c r="H1277" s="2" t="s">
        <v>37</v>
      </c>
      <c r="I1277" s="2" t="s">
        <v>38</v>
      </c>
      <c r="J1277" s="38">
        <v>9.7769068299999997</v>
      </c>
    </row>
    <row r="1278" spans="1:10">
      <c r="A1278" s="2" t="s">
        <v>3</v>
      </c>
      <c r="B1278" s="2" t="s">
        <v>155</v>
      </c>
      <c r="C1278" s="2" t="s">
        <v>64</v>
      </c>
      <c r="E1278" s="2">
        <v>100</v>
      </c>
      <c r="F1278" s="2" t="s">
        <v>768</v>
      </c>
      <c r="G1278" s="2" t="s">
        <v>28</v>
      </c>
      <c r="H1278" s="2" t="s">
        <v>37</v>
      </c>
      <c r="I1278" s="2" t="s">
        <v>38</v>
      </c>
      <c r="J1278" s="38">
        <v>12.554260413</v>
      </c>
    </row>
    <row r="1279" spans="1:10">
      <c r="A1279" s="2" t="s">
        <v>3</v>
      </c>
      <c r="B1279" s="2" t="s">
        <v>156</v>
      </c>
      <c r="C1279" s="2" t="s">
        <v>64</v>
      </c>
      <c r="E1279" s="2">
        <v>100</v>
      </c>
      <c r="F1279" s="2" t="s">
        <v>768</v>
      </c>
      <c r="G1279" s="2" t="s">
        <v>28</v>
      </c>
      <c r="H1279" s="2" t="s">
        <v>37</v>
      </c>
      <c r="I1279" s="2" t="s">
        <v>38</v>
      </c>
      <c r="J1279" s="38">
        <v>0.71688192900000003</v>
      </c>
    </row>
    <row r="1280" spans="1:10">
      <c r="A1280" s="2" t="s">
        <v>3</v>
      </c>
      <c r="B1280" s="2" t="s">
        <v>157</v>
      </c>
      <c r="C1280" s="2" t="s">
        <v>64</v>
      </c>
      <c r="E1280" s="2">
        <v>100</v>
      </c>
      <c r="F1280" s="2" t="s">
        <v>768</v>
      </c>
      <c r="G1280" s="2" t="s">
        <v>28</v>
      </c>
      <c r="H1280" s="2" t="s">
        <v>37</v>
      </c>
      <c r="I1280" s="2" t="s">
        <v>38</v>
      </c>
      <c r="J1280" s="38">
        <v>25.13805</v>
      </c>
    </row>
    <row r="1281" spans="1:10">
      <c r="A1281" s="2" t="s">
        <v>3</v>
      </c>
      <c r="B1281" s="2" t="s">
        <v>158</v>
      </c>
      <c r="C1281" s="2" t="s">
        <v>64</v>
      </c>
      <c r="E1281" s="2">
        <v>100</v>
      </c>
      <c r="F1281" s="2" t="s">
        <v>768</v>
      </c>
      <c r="G1281" s="2" t="s">
        <v>28</v>
      </c>
      <c r="H1281" s="2" t="s">
        <v>37</v>
      </c>
      <c r="I1281" s="2" t="s">
        <v>38</v>
      </c>
      <c r="J1281" s="38">
        <v>5.5076997969999999</v>
      </c>
    </row>
    <row r="1282" spans="1:10">
      <c r="A1282" s="2" t="s">
        <v>2</v>
      </c>
      <c r="B1282" s="2" t="s">
        <v>262</v>
      </c>
      <c r="C1282" s="2" t="s">
        <v>64</v>
      </c>
      <c r="E1282" s="2">
        <v>100</v>
      </c>
      <c r="F1282" s="2" t="s">
        <v>768</v>
      </c>
      <c r="G1282" s="2" t="s">
        <v>28</v>
      </c>
      <c r="H1282" s="2" t="s">
        <v>37</v>
      </c>
      <c r="I1282" s="2" t="s">
        <v>38</v>
      </c>
      <c r="J1282" s="38">
        <v>8.048375E-3</v>
      </c>
    </row>
    <row r="1283" spans="1:10">
      <c r="A1283" s="2" t="s">
        <v>2</v>
      </c>
      <c r="B1283" s="2" t="s">
        <v>263</v>
      </c>
      <c r="C1283" s="2" t="s">
        <v>64</v>
      </c>
      <c r="E1283" s="2">
        <v>100</v>
      </c>
      <c r="F1283" s="2" t="s">
        <v>768</v>
      </c>
      <c r="G1283" s="2" t="s">
        <v>28</v>
      </c>
      <c r="H1283" s="2" t="s">
        <v>37</v>
      </c>
      <c r="I1283" s="2" t="s">
        <v>38</v>
      </c>
      <c r="J1283" s="38">
        <v>2.8140210080000001</v>
      </c>
    </row>
    <row r="1284" spans="1:10">
      <c r="A1284" s="2" t="s">
        <v>2</v>
      </c>
      <c r="B1284" s="2" t="s">
        <v>264</v>
      </c>
      <c r="C1284" s="2" t="s">
        <v>64</v>
      </c>
      <c r="E1284" s="2">
        <v>100</v>
      </c>
      <c r="F1284" s="2" t="s">
        <v>768</v>
      </c>
      <c r="G1284" s="2" t="s">
        <v>28</v>
      </c>
      <c r="H1284" s="2" t="s">
        <v>37</v>
      </c>
      <c r="I1284" s="2" t="s">
        <v>38</v>
      </c>
      <c r="J1284" s="38">
        <v>1.7860681110000001</v>
      </c>
    </row>
    <row r="1285" spans="1:10">
      <c r="A1285" s="2" t="s">
        <v>2</v>
      </c>
      <c r="B1285" s="2" t="s">
        <v>265</v>
      </c>
      <c r="C1285" s="2" t="s">
        <v>64</v>
      </c>
      <c r="E1285" s="2">
        <v>100</v>
      </c>
      <c r="F1285" s="2" t="s">
        <v>768</v>
      </c>
      <c r="G1285" s="2" t="s">
        <v>28</v>
      </c>
      <c r="H1285" s="2" t="s">
        <v>37</v>
      </c>
      <c r="I1285" s="2" t="s">
        <v>38</v>
      </c>
      <c r="J1285" s="38">
        <v>0.50130481299999996</v>
      </c>
    </row>
    <row r="1286" spans="1:10">
      <c r="A1286" s="2" t="s">
        <v>2</v>
      </c>
      <c r="B1286" s="2" t="s">
        <v>266</v>
      </c>
      <c r="C1286" s="2" t="s">
        <v>64</v>
      </c>
      <c r="E1286" s="2">
        <v>100</v>
      </c>
      <c r="F1286" s="2" t="s">
        <v>768</v>
      </c>
      <c r="G1286" s="2" t="s">
        <v>28</v>
      </c>
      <c r="H1286" s="2" t="s">
        <v>37</v>
      </c>
      <c r="I1286" s="2" t="s">
        <v>38</v>
      </c>
      <c r="J1286" s="38">
        <v>3.1268878679999998</v>
      </c>
    </row>
    <row r="1287" spans="1:10">
      <c r="A1287" s="2" t="s">
        <v>2</v>
      </c>
      <c r="B1287" s="2" t="s">
        <v>267</v>
      </c>
      <c r="C1287" s="2" t="s">
        <v>64</v>
      </c>
      <c r="E1287" s="2">
        <v>100</v>
      </c>
      <c r="F1287" s="2" t="s">
        <v>768</v>
      </c>
      <c r="G1287" s="2" t="s">
        <v>28</v>
      </c>
      <c r="H1287" s="2" t="s">
        <v>37</v>
      </c>
      <c r="I1287" s="2" t="s">
        <v>38</v>
      </c>
      <c r="J1287" s="38">
        <v>3.1287426470000002</v>
      </c>
    </row>
    <row r="1288" spans="1:10">
      <c r="A1288" s="2" t="s">
        <v>2</v>
      </c>
      <c r="B1288" s="2" t="s">
        <v>268</v>
      </c>
      <c r="C1288" s="2" t="s">
        <v>64</v>
      </c>
      <c r="E1288" s="2">
        <v>100</v>
      </c>
      <c r="F1288" s="2" t="s">
        <v>768</v>
      </c>
      <c r="G1288" s="2" t="s">
        <v>28</v>
      </c>
      <c r="H1288" s="2" t="s">
        <v>37</v>
      </c>
      <c r="I1288" s="2" t="s">
        <v>38</v>
      </c>
      <c r="J1288" s="38">
        <v>3.7626754679999999</v>
      </c>
    </row>
    <row r="1289" spans="1:10">
      <c r="A1289" s="2" t="s">
        <v>2</v>
      </c>
      <c r="B1289" s="2" t="s">
        <v>269</v>
      </c>
      <c r="C1289" s="2" t="s">
        <v>64</v>
      </c>
      <c r="E1289" s="2">
        <v>100</v>
      </c>
      <c r="F1289" s="2" t="s">
        <v>768</v>
      </c>
      <c r="G1289" s="2" t="s">
        <v>28</v>
      </c>
      <c r="H1289" s="2" t="s">
        <v>37</v>
      </c>
      <c r="I1289" s="2" t="s">
        <v>38</v>
      </c>
      <c r="J1289" s="38">
        <v>6.1026994490000002</v>
      </c>
    </row>
    <row r="1290" spans="1:10">
      <c r="A1290" s="2" t="s">
        <v>1</v>
      </c>
      <c r="B1290" s="2" t="s">
        <v>298</v>
      </c>
      <c r="C1290" s="2" t="s">
        <v>64</v>
      </c>
      <c r="E1290" s="2">
        <v>100</v>
      </c>
      <c r="F1290" s="2" t="s">
        <v>768</v>
      </c>
      <c r="G1290" s="2" t="s">
        <v>28</v>
      </c>
      <c r="H1290" s="2" t="s">
        <v>37</v>
      </c>
      <c r="I1290" s="2" t="s">
        <v>38</v>
      </c>
      <c r="J1290" s="38">
        <v>0</v>
      </c>
    </row>
    <row r="1291" spans="1:10">
      <c r="A1291" s="2" t="s">
        <v>1</v>
      </c>
      <c r="B1291" s="2" t="s">
        <v>299</v>
      </c>
      <c r="C1291" s="2" t="s">
        <v>64</v>
      </c>
      <c r="E1291" s="2">
        <v>100</v>
      </c>
      <c r="F1291" s="2" t="s">
        <v>768</v>
      </c>
      <c r="G1291" s="2" t="s">
        <v>28</v>
      </c>
      <c r="H1291" s="2" t="s">
        <v>37</v>
      </c>
      <c r="I1291" s="2" t="s">
        <v>38</v>
      </c>
      <c r="J1291" s="38">
        <v>0</v>
      </c>
    </row>
    <row r="1292" spans="1:10">
      <c r="A1292" s="2" t="s">
        <v>1</v>
      </c>
      <c r="B1292" s="2" t="s">
        <v>300</v>
      </c>
      <c r="C1292" s="2" t="s">
        <v>64</v>
      </c>
      <c r="E1292" s="2">
        <v>100</v>
      </c>
      <c r="F1292" s="2" t="s">
        <v>768</v>
      </c>
      <c r="G1292" s="2" t="s">
        <v>28</v>
      </c>
      <c r="H1292" s="2" t="s">
        <v>37</v>
      </c>
      <c r="I1292" s="2" t="s">
        <v>38</v>
      </c>
      <c r="J1292" s="38">
        <v>0</v>
      </c>
    </row>
    <row r="1293" spans="1:10">
      <c r="A1293" s="2" t="s">
        <v>1</v>
      </c>
      <c r="B1293" s="2" t="s">
        <v>301</v>
      </c>
      <c r="C1293" s="2" t="s">
        <v>64</v>
      </c>
      <c r="E1293" s="2">
        <v>100</v>
      </c>
      <c r="F1293" s="2" t="s">
        <v>768</v>
      </c>
      <c r="G1293" s="2" t="s">
        <v>28</v>
      </c>
      <c r="H1293" s="2" t="s">
        <v>37</v>
      </c>
      <c r="I1293" s="2" t="s">
        <v>38</v>
      </c>
      <c r="J1293" s="38">
        <v>3.0821080000000001E-3</v>
      </c>
    </row>
    <row r="1294" spans="1:10">
      <c r="A1294" s="2" t="s">
        <v>1</v>
      </c>
      <c r="B1294" s="2" t="s">
        <v>302</v>
      </c>
      <c r="C1294" s="2" t="s">
        <v>64</v>
      </c>
      <c r="E1294" s="2">
        <v>100</v>
      </c>
      <c r="F1294" s="2" t="s">
        <v>768</v>
      </c>
      <c r="G1294" s="2" t="s">
        <v>28</v>
      </c>
      <c r="H1294" s="2" t="s">
        <v>37</v>
      </c>
      <c r="I1294" s="2" t="s">
        <v>38</v>
      </c>
      <c r="J1294" s="38">
        <v>0</v>
      </c>
    </row>
    <row r="1295" spans="1:10">
      <c r="A1295" s="2" t="s">
        <v>1</v>
      </c>
      <c r="B1295" s="2" t="s">
        <v>303</v>
      </c>
      <c r="C1295" s="2" t="s">
        <v>64</v>
      </c>
      <c r="E1295" s="2">
        <v>100</v>
      </c>
      <c r="F1295" s="2" t="s">
        <v>768</v>
      </c>
      <c r="G1295" s="2" t="s">
        <v>28</v>
      </c>
      <c r="H1295" s="2" t="s">
        <v>37</v>
      </c>
      <c r="I1295" s="2" t="s">
        <v>38</v>
      </c>
      <c r="J1295" s="38">
        <v>0</v>
      </c>
    </row>
    <row r="1296" spans="1:10">
      <c r="A1296" s="2" t="s">
        <v>1</v>
      </c>
      <c r="B1296" s="2" t="s">
        <v>304</v>
      </c>
      <c r="C1296" s="2" t="s">
        <v>64</v>
      </c>
      <c r="E1296" s="2">
        <v>100</v>
      </c>
      <c r="F1296" s="2" t="s">
        <v>768</v>
      </c>
      <c r="G1296" s="2" t="s">
        <v>28</v>
      </c>
      <c r="H1296" s="2" t="s">
        <v>37</v>
      </c>
      <c r="I1296" s="2" t="s">
        <v>38</v>
      </c>
      <c r="J1296" s="38">
        <v>0</v>
      </c>
    </row>
    <row r="1297" spans="1:10">
      <c r="A1297" s="2" t="s">
        <v>1</v>
      </c>
      <c r="B1297" s="2" t="s">
        <v>305</v>
      </c>
      <c r="C1297" s="2" t="s">
        <v>64</v>
      </c>
      <c r="E1297" s="2">
        <v>100</v>
      </c>
      <c r="F1297" s="2" t="s">
        <v>768</v>
      </c>
      <c r="G1297" s="2" t="s">
        <v>28</v>
      </c>
      <c r="H1297" s="2" t="s">
        <v>37</v>
      </c>
      <c r="I1297" s="2" t="s">
        <v>38</v>
      </c>
      <c r="J1297" s="38">
        <v>0</v>
      </c>
    </row>
    <row r="1298" spans="1:10">
      <c r="A1298" s="2" t="s">
        <v>1</v>
      </c>
      <c r="B1298" s="2" t="s">
        <v>306</v>
      </c>
      <c r="C1298" s="2" t="s">
        <v>64</v>
      </c>
      <c r="E1298" s="2">
        <v>100</v>
      </c>
      <c r="F1298" s="2" t="s">
        <v>768</v>
      </c>
      <c r="G1298" s="2" t="s">
        <v>28</v>
      </c>
      <c r="H1298" s="2" t="s">
        <v>37</v>
      </c>
      <c r="I1298" s="2" t="s">
        <v>38</v>
      </c>
      <c r="J1298" s="38">
        <v>0</v>
      </c>
    </row>
    <row r="1299" spans="1:10">
      <c r="A1299" s="2" t="s">
        <v>1</v>
      </c>
      <c r="B1299" s="2" t="s">
        <v>307</v>
      </c>
      <c r="C1299" s="2" t="s">
        <v>64</v>
      </c>
      <c r="E1299" s="2">
        <v>100</v>
      </c>
      <c r="F1299" s="2" t="s">
        <v>768</v>
      </c>
      <c r="G1299" s="2" t="s">
        <v>28</v>
      </c>
      <c r="H1299" s="2" t="s">
        <v>37</v>
      </c>
      <c r="I1299" s="2" t="s">
        <v>38</v>
      </c>
      <c r="J1299" s="38">
        <v>0</v>
      </c>
    </row>
    <row r="1300" spans="1:10">
      <c r="A1300" s="2" t="s">
        <v>1</v>
      </c>
      <c r="B1300" s="2" t="s">
        <v>308</v>
      </c>
      <c r="C1300" s="2" t="s">
        <v>64</v>
      </c>
      <c r="E1300" s="2">
        <v>100</v>
      </c>
      <c r="F1300" s="2" t="s">
        <v>768</v>
      </c>
      <c r="G1300" s="2" t="s">
        <v>28</v>
      </c>
      <c r="H1300" s="2" t="s">
        <v>37</v>
      </c>
      <c r="I1300" s="2" t="s">
        <v>38</v>
      </c>
      <c r="J1300" s="38">
        <v>0</v>
      </c>
    </row>
    <row r="1301" spans="1:10">
      <c r="A1301" s="2" t="s">
        <v>1</v>
      </c>
      <c r="B1301" s="2" t="s">
        <v>309</v>
      </c>
      <c r="C1301" s="2" t="s">
        <v>64</v>
      </c>
      <c r="E1301" s="2">
        <v>100</v>
      </c>
      <c r="F1301" s="2" t="s">
        <v>768</v>
      </c>
      <c r="G1301" s="2" t="s">
        <v>28</v>
      </c>
      <c r="H1301" s="2" t="s">
        <v>37</v>
      </c>
      <c r="I1301" s="2" t="s">
        <v>38</v>
      </c>
      <c r="J1301" s="38">
        <v>0</v>
      </c>
    </row>
    <row r="1302" spans="1:10">
      <c r="A1302" s="2" t="s">
        <v>1</v>
      </c>
      <c r="B1302" s="2" t="s">
        <v>310</v>
      </c>
      <c r="C1302" s="2" t="s">
        <v>64</v>
      </c>
      <c r="E1302" s="2">
        <v>100</v>
      </c>
      <c r="F1302" s="2" t="s">
        <v>768</v>
      </c>
      <c r="G1302" s="2" t="s">
        <v>28</v>
      </c>
      <c r="H1302" s="2" t="s">
        <v>37</v>
      </c>
      <c r="I1302" s="2" t="s">
        <v>38</v>
      </c>
      <c r="J1302" s="38">
        <v>0</v>
      </c>
    </row>
    <row r="1303" spans="1:10">
      <c r="A1303" s="2" t="s">
        <v>1</v>
      </c>
      <c r="B1303" s="2" t="s">
        <v>311</v>
      </c>
      <c r="C1303" s="2" t="s">
        <v>64</v>
      </c>
      <c r="E1303" s="2">
        <v>100</v>
      </c>
      <c r="F1303" s="2" t="s">
        <v>768</v>
      </c>
      <c r="G1303" s="2" t="s">
        <v>28</v>
      </c>
      <c r="H1303" s="2" t="s">
        <v>37</v>
      </c>
      <c r="I1303" s="2" t="s">
        <v>38</v>
      </c>
      <c r="J1303" s="38">
        <v>0</v>
      </c>
    </row>
    <row r="1304" spans="1:10">
      <c r="A1304" s="2" t="s">
        <v>1</v>
      </c>
      <c r="B1304" s="2" t="s">
        <v>312</v>
      </c>
      <c r="C1304" s="2" t="s">
        <v>64</v>
      </c>
      <c r="E1304" s="2">
        <v>100</v>
      </c>
      <c r="F1304" s="2" t="s">
        <v>768</v>
      </c>
      <c r="G1304" s="2" t="s">
        <v>28</v>
      </c>
      <c r="H1304" s="2" t="s">
        <v>37</v>
      </c>
      <c r="I1304" s="2" t="s">
        <v>38</v>
      </c>
      <c r="J1304" s="38">
        <v>0</v>
      </c>
    </row>
    <row r="1305" spans="1:10">
      <c r="A1305" s="2" t="s">
        <v>1</v>
      </c>
      <c r="B1305" s="2" t="s">
        <v>313</v>
      </c>
      <c r="C1305" s="2" t="s">
        <v>64</v>
      </c>
      <c r="E1305" s="2">
        <v>100</v>
      </c>
      <c r="F1305" s="2" t="s">
        <v>768</v>
      </c>
      <c r="G1305" s="2" t="s">
        <v>28</v>
      </c>
      <c r="H1305" s="2" t="s">
        <v>37</v>
      </c>
      <c r="I1305" s="2" t="s">
        <v>38</v>
      </c>
      <c r="J1305" s="38">
        <v>0</v>
      </c>
    </row>
    <row r="1306" spans="1:10">
      <c r="A1306" s="2" t="s">
        <v>1</v>
      </c>
      <c r="B1306" s="2" t="s">
        <v>314</v>
      </c>
      <c r="C1306" s="2" t="s">
        <v>64</v>
      </c>
      <c r="E1306" s="2">
        <v>100</v>
      </c>
      <c r="F1306" s="2" t="s">
        <v>768</v>
      </c>
      <c r="G1306" s="2" t="s">
        <v>28</v>
      </c>
      <c r="H1306" s="2" t="s">
        <v>37</v>
      </c>
      <c r="I1306" s="2" t="s">
        <v>38</v>
      </c>
      <c r="J1306" s="38">
        <v>0</v>
      </c>
    </row>
    <row r="1307" spans="1:10">
      <c r="A1307" s="2" t="s">
        <v>1</v>
      </c>
      <c r="B1307" s="2" t="s">
        <v>315</v>
      </c>
      <c r="C1307" s="2" t="s">
        <v>64</v>
      </c>
      <c r="E1307" s="2">
        <v>100</v>
      </c>
      <c r="F1307" s="2" t="s">
        <v>768</v>
      </c>
      <c r="G1307" s="2" t="s">
        <v>28</v>
      </c>
      <c r="H1307" s="2" t="s">
        <v>37</v>
      </c>
      <c r="I1307" s="2" t="s">
        <v>38</v>
      </c>
      <c r="J1307" s="38">
        <v>0</v>
      </c>
    </row>
    <row r="1308" spans="1:10">
      <c r="A1308" s="2" t="s">
        <v>1</v>
      </c>
      <c r="B1308" s="2" t="s">
        <v>316</v>
      </c>
      <c r="C1308" s="2" t="s">
        <v>64</v>
      </c>
      <c r="E1308" s="2">
        <v>100</v>
      </c>
      <c r="F1308" s="2" t="s">
        <v>768</v>
      </c>
      <c r="G1308" s="2" t="s">
        <v>28</v>
      </c>
      <c r="H1308" s="2" t="s">
        <v>37</v>
      </c>
      <c r="I1308" s="2" t="s">
        <v>38</v>
      </c>
      <c r="J1308" s="38">
        <v>0</v>
      </c>
    </row>
    <row r="1309" spans="1:10">
      <c r="A1309" s="2" t="s">
        <v>1</v>
      </c>
      <c r="B1309" s="2" t="s">
        <v>317</v>
      </c>
      <c r="C1309" s="2" t="s">
        <v>64</v>
      </c>
      <c r="E1309" s="2">
        <v>100</v>
      </c>
      <c r="F1309" s="2" t="s">
        <v>768</v>
      </c>
      <c r="G1309" s="2" t="s">
        <v>28</v>
      </c>
      <c r="H1309" s="2" t="s">
        <v>37</v>
      </c>
      <c r="I1309" s="2" t="s">
        <v>38</v>
      </c>
      <c r="J1309" s="38">
        <v>0</v>
      </c>
    </row>
    <row r="1310" spans="1:10">
      <c r="A1310" s="2" t="s">
        <v>1</v>
      </c>
      <c r="B1310" s="2" t="s">
        <v>449</v>
      </c>
      <c r="C1310" s="2" t="s">
        <v>64</v>
      </c>
      <c r="E1310" s="2">
        <v>100</v>
      </c>
      <c r="F1310" s="2" t="s">
        <v>768</v>
      </c>
      <c r="G1310" s="2" t="s">
        <v>28</v>
      </c>
      <c r="H1310" s="2" t="s">
        <v>37</v>
      </c>
      <c r="I1310" s="2" t="s">
        <v>38</v>
      </c>
      <c r="J1310" s="38">
        <v>0</v>
      </c>
    </row>
    <row r="1311" spans="1:10">
      <c r="A1311" s="2" t="s">
        <v>1</v>
      </c>
      <c r="B1311" s="2" t="s">
        <v>450</v>
      </c>
      <c r="C1311" s="2" t="s">
        <v>64</v>
      </c>
      <c r="E1311" s="2">
        <v>100</v>
      </c>
      <c r="F1311" s="2" t="s">
        <v>768</v>
      </c>
      <c r="G1311" s="2" t="s">
        <v>28</v>
      </c>
      <c r="H1311" s="2" t="s">
        <v>37</v>
      </c>
      <c r="I1311" s="2" t="s">
        <v>38</v>
      </c>
      <c r="J1311" s="38">
        <v>0</v>
      </c>
    </row>
    <row r="1312" spans="1:10">
      <c r="A1312" s="2" t="s">
        <v>1</v>
      </c>
      <c r="B1312" s="2" t="s">
        <v>451</v>
      </c>
      <c r="C1312" s="2" t="s">
        <v>64</v>
      </c>
      <c r="E1312" s="2">
        <v>100</v>
      </c>
      <c r="F1312" s="2" t="s">
        <v>768</v>
      </c>
      <c r="G1312" s="2" t="s">
        <v>28</v>
      </c>
      <c r="H1312" s="2" t="s">
        <v>37</v>
      </c>
      <c r="I1312" s="2" t="s">
        <v>38</v>
      </c>
      <c r="J1312" s="38">
        <v>0</v>
      </c>
    </row>
    <row r="1313" spans="1:10">
      <c r="A1313" s="2" t="s">
        <v>1</v>
      </c>
      <c r="B1313" s="2" t="s">
        <v>452</v>
      </c>
      <c r="C1313" s="2" t="s">
        <v>64</v>
      </c>
      <c r="E1313" s="2">
        <v>100</v>
      </c>
      <c r="F1313" s="2" t="s">
        <v>768</v>
      </c>
      <c r="G1313" s="2" t="s">
        <v>28</v>
      </c>
      <c r="H1313" s="2" t="s">
        <v>37</v>
      </c>
      <c r="I1313" s="2" t="s">
        <v>38</v>
      </c>
      <c r="J1313" s="38">
        <v>0</v>
      </c>
    </row>
    <row r="1314" spans="1:10">
      <c r="A1314" s="2" t="s">
        <v>1</v>
      </c>
      <c r="B1314" s="2" t="s">
        <v>453</v>
      </c>
      <c r="C1314" s="2" t="s">
        <v>64</v>
      </c>
      <c r="E1314" s="2">
        <v>100</v>
      </c>
      <c r="F1314" s="2" t="s">
        <v>768</v>
      </c>
      <c r="G1314" s="2" t="s">
        <v>28</v>
      </c>
      <c r="H1314" s="2" t="s">
        <v>37</v>
      </c>
      <c r="I1314" s="2" t="s">
        <v>38</v>
      </c>
      <c r="J1314" s="38">
        <v>0</v>
      </c>
    </row>
    <row r="1315" spans="1:10">
      <c r="A1315" s="2" t="s">
        <v>1</v>
      </c>
      <c r="B1315" s="2" t="s">
        <v>318</v>
      </c>
      <c r="C1315" s="2" t="s">
        <v>64</v>
      </c>
      <c r="E1315" s="2">
        <v>100</v>
      </c>
      <c r="F1315" s="2" t="s">
        <v>768</v>
      </c>
      <c r="G1315" s="2" t="s">
        <v>28</v>
      </c>
      <c r="H1315" s="2" t="s">
        <v>37</v>
      </c>
      <c r="I1315" s="2" t="s">
        <v>38</v>
      </c>
      <c r="J1315" s="38">
        <v>0</v>
      </c>
    </row>
    <row r="1316" spans="1:10">
      <c r="A1316" s="2" t="s">
        <v>1</v>
      </c>
      <c r="B1316" s="2" t="s">
        <v>319</v>
      </c>
      <c r="C1316" s="2" t="s">
        <v>64</v>
      </c>
      <c r="E1316" s="2">
        <v>100</v>
      </c>
      <c r="F1316" s="2" t="s">
        <v>768</v>
      </c>
      <c r="G1316" s="2" t="s">
        <v>28</v>
      </c>
      <c r="H1316" s="2" t="s">
        <v>37</v>
      </c>
      <c r="I1316" s="2" t="s">
        <v>38</v>
      </c>
      <c r="J1316" s="38">
        <v>0</v>
      </c>
    </row>
    <row r="1317" spans="1:10">
      <c r="A1317" s="2" t="s">
        <v>1</v>
      </c>
      <c r="B1317" s="2" t="s">
        <v>320</v>
      </c>
      <c r="C1317" s="2" t="s">
        <v>64</v>
      </c>
      <c r="E1317" s="2">
        <v>100</v>
      </c>
      <c r="F1317" s="2" t="s">
        <v>768</v>
      </c>
      <c r="G1317" s="2" t="s">
        <v>28</v>
      </c>
      <c r="H1317" s="2" t="s">
        <v>37</v>
      </c>
      <c r="I1317" s="2" t="s">
        <v>38</v>
      </c>
      <c r="J1317" s="38">
        <v>0</v>
      </c>
    </row>
    <row r="1318" spans="1:10">
      <c r="A1318" s="2" t="s">
        <v>1</v>
      </c>
      <c r="B1318" s="2" t="s">
        <v>321</v>
      </c>
      <c r="C1318" s="2" t="s">
        <v>64</v>
      </c>
      <c r="E1318" s="2">
        <v>100</v>
      </c>
      <c r="F1318" s="2" t="s">
        <v>768</v>
      </c>
      <c r="G1318" s="2" t="s">
        <v>28</v>
      </c>
      <c r="H1318" s="2" t="s">
        <v>37</v>
      </c>
      <c r="I1318" s="2" t="s">
        <v>38</v>
      </c>
      <c r="J1318" s="38">
        <v>0</v>
      </c>
    </row>
    <row r="1319" spans="1:10">
      <c r="A1319" s="2" t="s">
        <v>1</v>
      </c>
      <c r="B1319" s="2" t="s">
        <v>322</v>
      </c>
      <c r="C1319" s="2" t="s">
        <v>64</v>
      </c>
      <c r="E1319" s="2">
        <v>100</v>
      </c>
      <c r="F1319" s="2" t="s">
        <v>768</v>
      </c>
      <c r="G1319" s="2" t="s">
        <v>28</v>
      </c>
      <c r="H1319" s="2" t="s">
        <v>37</v>
      </c>
      <c r="I1319" s="2" t="s">
        <v>38</v>
      </c>
      <c r="J1319" s="38">
        <v>0</v>
      </c>
    </row>
    <row r="1320" spans="1:10">
      <c r="A1320" s="2" t="s">
        <v>1</v>
      </c>
      <c r="B1320" s="2" t="s">
        <v>323</v>
      </c>
      <c r="C1320" s="2" t="s">
        <v>64</v>
      </c>
      <c r="E1320" s="2">
        <v>100</v>
      </c>
      <c r="F1320" s="2" t="s">
        <v>768</v>
      </c>
      <c r="G1320" s="2" t="s">
        <v>28</v>
      </c>
      <c r="H1320" s="2" t="s">
        <v>37</v>
      </c>
      <c r="I1320" s="2" t="s">
        <v>38</v>
      </c>
      <c r="J1320" s="38">
        <v>0</v>
      </c>
    </row>
    <row r="1321" spans="1:10">
      <c r="A1321" s="2" t="s">
        <v>1</v>
      </c>
      <c r="B1321" s="2" t="s">
        <v>324</v>
      </c>
      <c r="C1321" s="2" t="s">
        <v>64</v>
      </c>
      <c r="E1321" s="2">
        <v>100</v>
      </c>
      <c r="F1321" s="2" t="s">
        <v>768</v>
      </c>
      <c r="G1321" s="2" t="s">
        <v>28</v>
      </c>
      <c r="H1321" s="2" t="s">
        <v>37</v>
      </c>
      <c r="I1321" s="2" t="s">
        <v>38</v>
      </c>
      <c r="J1321" s="38">
        <v>0</v>
      </c>
    </row>
    <row r="1322" spans="1:10">
      <c r="A1322" s="2" t="s">
        <v>1</v>
      </c>
      <c r="B1322" s="2" t="s">
        <v>325</v>
      </c>
      <c r="C1322" s="2" t="s">
        <v>64</v>
      </c>
      <c r="E1322" s="2">
        <v>100</v>
      </c>
      <c r="F1322" s="2" t="s">
        <v>768</v>
      </c>
      <c r="G1322" s="2" t="s">
        <v>28</v>
      </c>
      <c r="H1322" s="2" t="s">
        <v>37</v>
      </c>
      <c r="I1322" s="2" t="s">
        <v>38</v>
      </c>
      <c r="J1322" s="38">
        <v>0</v>
      </c>
    </row>
    <row r="1323" spans="1:10">
      <c r="A1323" s="2" t="s">
        <v>1</v>
      </c>
      <c r="B1323" s="2" t="s">
        <v>326</v>
      </c>
      <c r="C1323" s="2" t="s">
        <v>64</v>
      </c>
      <c r="E1323" s="2">
        <v>100</v>
      </c>
      <c r="F1323" s="2" t="s">
        <v>768</v>
      </c>
      <c r="G1323" s="2" t="s">
        <v>28</v>
      </c>
      <c r="H1323" s="2" t="s">
        <v>37</v>
      </c>
      <c r="I1323" s="2" t="s">
        <v>38</v>
      </c>
      <c r="J1323" s="38">
        <v>0</v>
      </c>
    </row>
    <row r="1324" spans="1:10">
      <c r="A1324" s="2" t="s">
        <v>1</v>
      </c>
      <c r="B1324" s="2" t="s">
        <v>327</v>
      </c>
      <c r="C1324" s="2" t="s">
        <v>64</v>
      </c>
      <c r="E1324" s="2">
        <v>100</v>
      </c>
      <c r="F1324" s="2" t="s">
        <v>768</v>
      </c>
      <c r="G1324" s="2" t="s">
        <v>28</v>
      </c>
      <c r="H1324" s="2" t="s">
        <v>37</v>
      </c>
      <c r="I1324" s="2" t="s">
        <v>38</v>
      </c>
      <c r="J1324" s="38">
        <v>0</v>
      </c>
    </row>
    <row r="1325" spans="1:10">
      <c r="A1325" s="2" t="s">
        <v>1</v>
      </c>
      <c r="B1325" s="2" t="s">
        <v>328</v>
      </c>
      <c r="C1325" s="2" t="s">
        <v>64</v>
      </c>
      <c r="E1325" s="2">
        <v>100</v>
      </c>
      <c r="F1325" s="2" t="s">
        <v>768</v>
      </c>
      <c r="G1325" s="2" t="s">
        <v>28</v>
      </c>
      <c r="H1325" s="2" t="s">
        <v>37</v>
      </c>
      <c r="I1325" s="2" t="s">
        <v>38</v>
      </c>
      <c r="J1325" s="38">
        <v>3.5268190979999998</v>
      </c>
    </row>
    <row r="1326" spans="1:10">
      <c r="A1326" s="2" t="s">
        <v>1</v>
      </c>
      <c r="B1326" s="2" t="s">
        <v>329</v>
      </c>
      <c r="C1326" s="2" t="s">
        <v>64</v>
      </c>
      <c r="E1326" s="2">
        <v>100</v>
      </c>
      <c r="F1326" s="2" t="s">
        <v>768</v>
      </c>
      <c r="G1326" s="2" t="s">
        <v>28</v>
      </c>
      <c r="H1326" s="2" t="s">
        <v>37</v>
      </c>
      <c r="I1326" s="2" t="s">
        <v>38</v>
      </c>
      <c r="J1326" s="38">
        <v>0</v>
      </c>
    </row>
    <row r="1327" spans="1:10">
      <c r="A1327" s="2" t="s">
        <v>1</v>
      </c>
      <c r="B1327" s="2" t="s">
        <v>330</v>
      </c>
      <c r="C1327" s="2" t="s">
        <v>64</v>
      </c>
      <c r="E1327" s="2">
        <v>100</v>
      </c>
      <c r="F1327" s="2" t="s">
        <v>768</v>
      </c>
      <c r="G1327" s="2" t="s">
        <v>28</v>
      </c>
      <c r="H1327" s="2" t="s">
        <v>37</v>
      </c>
      <c r="I1327" s="2" t="s">
        <v>38</v>
      </c>
      <c r="J1327" s="38">
        <v>4.3482353000000001E-2</v>
      </c>
    </row>
    <row r="1328" spans="1:10">
      <c r="A1328" s="2" t="s">
        <v>1</v>
      </c>
      <c r="B1328" s="2" t="s">
        <v>331</v>
      </c>
      <c r="C1328" s="2" t="s">
        <v>64</v>
      </c>
      <c r="E1328" s="2">
        <v>100</v>
      </c>
      <c r="F1328" s="2" t="s">
        <v>768</v>
      </c>
      <c r="G1328" s="2" t="s">
        <v>28</v>
      </c>
      <c r="H1328" s="2" t="s">
        <v>37</v>
      </c>
      <c r="I1328" s="2" t="s">
        <v>38</v>
      </c>
      <c r="J1328" s="38">
        <v>8.6633796170000004</v>
      </c>
    </row>
    <row r="1329" spans="1:10">
      <c r="A1329" s="2" t="s">
        <v>1</v>
      </c>
      <c r="B1329" s="2" t="s">
        <v>332</v>
      </c>
      <c r="C1329" s="2" t="s">
        <v>64</v>
      </c>
      <c r="E1329" s="2">
        <v>100</v>
      </c>
      <c r="F1329" s="2" t="s">
        <v>768</v>
      </c>
      <c r="G1329" s="2" t="s">
        <v>28</v>
      </c>
      <c r="H1329" s="2" t="s">
        <v>37</v>
      </c>
      <c r="I1329" s="2" t="s">
        <v>38</v>
      </c>
      <c r="J1329" s="38">
        <v>0</v>
      </c>
    </row>
    <row r="1330" spans="1:10">
      <c r="A1330" s="2" t="s">
        <v>27</v>
      </c>
      <c r="B1330" s="2" t="s">
        <v>66</v>
      </c>
      <c r="C1330" s="2" t="s">
        <v>64</v>
      </c>
      <c r="E1330" s="2">
        <v>100</v>
      </c>
      <c r="F1330" s="2" t="s">
        <v>768</v>
      </c>
      <c r="G1330" s="2" t="s">
        <v>720</v>
      </c>
      <c r="H1330" s="2" t="s">
        <v>37</v>
      </c>
      <c r="I1330" s="2" t="s">
        <v>38</v>
      </c>
      <c r="J1330" s="38">
        <v>1.076156493</v>
      </c>
    </row>
    <row r="1331" spans="1:10">
      <c r="A1331" s="2" t="s">
        <v>27</v>
      </c>
      <c r="B1331" s="2" t="s">
        <v>67</v>
      </c>
      <c r="C1331" s="2" t="s">
        <v>64</v>
      </c>
      <c r="E1331" s="2">
        <v>100</v>
      </c>
      <c r="F1331" s="2" t="s">
        <v>768</v>
      </c>
      <c r="G1331" s="2" t="s">
        <v>720</v>
      </c>
      <c r="H1331" s="2" t="s">
        <v>37</v>
      </c>
      <c r="I1331" s="2" t="s">
        <v>38</v>
      </c>
      <c r="J1331" s="38">
        <v>6.9326029409999999</v>
      </c>
    </row>
    <row r="1332" spans="1:10">
      <c r="A1332" s="2" t="s">
        <v>27</v>
      </c>
      <c r="B1332" s="2" t="s">
        <v>346</v>
      </c>
      <c r="C1332" s="2" t="s">
        <v>64</v>
      </c>
      <c r="E1332" s="2">
        <v>100</v>
      </c>
      <c r="F1332" s="2" t="s">
        <v>768</v>
      </c>
      <c r="G1332" s="2" t="s">
        <v>720</v>
      </c>
      <c r="H1332" s="2" t="s">
        <v>37</v>
      </c>
      <c r="I1332" s="2" t="s">
        <v>38</v>
      </c>
      <c r="J1332" s="38">
        <v>0</v>
      </c>
    </row>
    <row r="1333" spans="1:10">
      <c r="A1333" s="2" t="s">
        <v>27</v>
      </c>
      <c r="B1333" s="2" t="s">
        <v>68</v>
      </c>
      <c r="C1333" s="2" t="s">
        <v>64</v>
      </c>
      <c r="E1333" s="2">
        <v>100</v>
      </c>
      <c r="F1333" s="2" t="s">
        <v>768</v>
      </c>
      <c r="G1333" s="2" t="s">
        <v>720</v>
      </c>
      <c r="H1333" s="2" t="s">
        <v>37</v>
      </c>
      <c r="I1333" s="2" t="s">
        <v>38</v>
      </c>
      <c r="J1333" s="38">
        <v>1.4417805880000001</v>
      </c>
    </row>
    <row r="1334" spans="1:10">
      <c r="A1334" s="2" t="s">
        <v>27</v>
      </c>
      <c r="B1334" s="2" t="s">
        <v>69</v>
      </c>
      <c r="C1334" s="2" t="s">
        <v>64</v>
      </c>
      <c r="E1334" s="2">
        <v>100</v>
      </c>
      <c r="F1334" s="2" t="s">
        <v>768</v>
      </c>
      <c r="G1334" s="2" t="s">
        <v>720</v>
      </c>
      <c r="H1334" s="2" t="s">
        <v>37</v>
      </c>
      <c r="I1334" s="2" t="s">
        <v>38</v>
      </c>
      <c r="J1334" s="38">
        <v>1.1000984890000001</v>
      </c>
    </row>
    <row r="1335" spans="1:10">
      <c r="A1335" s="2" t="s">
        <v>27</v>
      </c>
      <c r="B1335" s="2" t="s">
        <v>70</v>
      </c>
      <c r="C1335" s="2" t="s">
        <v>64</v>
      </c>
      <c r="E1335" s="2">
        <v>100</v>
      </c>
      <c r="F1335" s="2" t="s">
        <v>768</v>
      </c>
      <c r="G1335" s="2" t="s">
        <v>720</v>
      </c>
      <c r="H1335" s="2" t="s">
        <v>37</v>
      </c>
      <c r="I1335" s="2" t="s">
        <v>38</v>
      </c>
      <c r="J1335" s="38">
        <v>1.741705882</v>
      </c>
    </row>
    <row r="1336" spans="1:10">
      <c r="A1336" s="2" t="s">
        <v>27</v>
      </c>
      <c r="B1336" s="2" t="s">
        <v>71</v>
      </c>
      <c r="C1336" s="2" t="s">
        <v>64</v>
      </c>
      <c r="E1336" s="2">
        <v>100</v>
      </c>
      <c r="F1336" s="2" t="s">
        <v>768</v>
      </c>
      <c r="G1336" s="2" t="s">
        <v>720</v>
      </c>
      <c r="H1336" s="2" t="s">
        <v>37</v>
      </c>
      <c r="I1336" s="2" t="s">
        <v>38</v>
      </c>
      <c r="J1336" s="38">
        <v>1.3459134749999999</v>
      </c>
    </row>
    <row r="1337" spans="1:10">
      <c r="A1337" s="2" t="s">
        <v>27</v>
      </c>
      <c r="B1337" s="2" t="s">
        <v>72</v>
      </c>
      <c r="C1337" s="2" t="s">
        <v>64</v>
      </c>
      <c r="E1337" s="2">
        <v>100</v>
      </c>
      <c r="F1337" s="2" t="s">
        <v>768</v>
      </c>
      <c r="G1337" s="2" t="s">
        <v>720</v>
      </c>
      <c r="H1337" s="2" t="s">
        <v>37</v>
      </c>
      <c r="I1337" s="2" t="s">
        <v>38</v>
      </c>
      <c r="J1337" s="38">
        <v>2.8371988799999999</v>
      </c>
    </row>
    <row r="1338" spans="1:10">
      <c r="A1338" s="2" t="s">
        <v>27</v>
      </c>
      <c r="B1338" s="2" t="s">
        <v>73</v>
      </c>
      <c r="C1338" s="2" t="s">
        <v>64</v>
      </c>
      <c r="E1338" s="2">
        <v>100</v>
      </c>
      <c r="F1338" s="2" t="s">
        <v>768</v>
      </c>
      <c r="G1338" s="2" t="s">
        <v>720</v>
      </c>
      <c r="H1338" s="2" t="s">
        <v>37</v>
      </c>
      <c r="I1338" s="2" t="s">
        <v>38</v>
      </c>
      <c r="J1338" s="38">
        <v>0.70436764699999999</v>
      </c>
    </row>
    <row r="1339" spans="1:10">
      <c r="A1339" s="2" t="s">
        <v>26</v>
      </c>
      <c r="B1339" s="2" t="s">
        <v>347</v>
      </c>
      <c r="C1339" s="2" t="s">
        <v>64</v>
      </c>
      <c r="E1339" s="2">
        <v>100</v>
      </c>
      <c r="F1339" s="2" t="s">
        <v>768</v>
      </c>
      <c r="G1339" s="2" t="s">
        <v>720</v>
      </c>
      <c r="H1339" s="2" t="s">
        <v>37</v>
      </c>
      <c r="I1339" s="2" t="s">
        <v>38</v>
      </c>
      <c r="J1339" s="38">
        <v>0</v>
      </c>
    </row>
    <row r="1340" spans="1:10">
      <c r="A1340" s="2" t="s">
        <v>26</v>
      </c>
      <c r="B1340" s="2" t="s">
        <v>74</v>
      </c>
      <c r="C1340" s="2" t="s">
        <v>64</v>
      </c>
      <c r="E1340" s="2">
        <v>100</v>
      </c>
      <c r="F1340" s="2" t="s">
        <v>768</v>
      </c>
      <c r="G1340" s="2" t="s">
        <v>720</v>
      </c>
      <c r="H1340" s="2" t="s">
        <v>37</v>
      </c>
      <c r="I1340" s="2" t="s">
        <v>38</v>
      </c>
      <c r="J1340" s="38">
        <v>0</v>
      </c>
    </row>
    <row r="1341" spans="1:10">
      <c r="A1341" s="2" t="s">
        <v>26</v>
      </c>
      <c r="B1341" s="2" t="s">
        <v>75</v>
      </c>
      <c r="C1341" s="2" t="s">
        <v>64</v>
      </c>
      <c r="E1341" s="2">
        <v>100</v>
      </c>
      <c r="F1341" s="2" t="s">
        <v>768</v>
      </c>
      <c r="G1341" s="2" t="s">
        <v>720</v>
      </c>
      <c r="H1341" s="2" t="s">
        <v>37</v>
      </c>
      <c r="I1341" s="2" t="s">
        <v>38</v>
      </c>
      <c r="J1341" s="38">
        <v>0</v>
      </c>
    </row>
    <row r="1342" spans="1:10">
      <c r="A1342" s="2" t="s">
        <v>26</v>
      </c>
      <c r="B1342" s="2" t="s">
        <v>76</v>
      </c>
      <c r="C1342" s="2" t="s">
        <v>64</v>
      </c>
      <c r="E1342" s="2">
        <v>100</v>
      </c>
      <c r="F1342" s="2" t="s">
        <v>768</v>
      </c>
      <c r="G1342" s="2" t="s">
        <v>720</v>
      </c>
      <c r="H1342" s="2" t="s">
        <v>37</v>
      </c>
      <c r="I1342" s="2" t="s">
        <v>38</v>
      </c>
      <c r="J1342" s="38">
        <v>3.5000000000000003E-2</v>
      </c>
    </row>
    <row r="1343" spans="1:10">
      <c r="A1343" s="2" t="s">
        <v>26</v>
      </c>
      <c r="B1343" s="2" t="s">
        <v>77</v>
      </c>
      <c r="C1343" s="2" t="s">
        <v>64</v>
      </c>
      <c r="E1343" s="2">
        <v>100</v>
      </c>
      <c r="F1343" s="2" t="s">
        <v>768</v>
      </c>
      <c r="G1343" s="2" t="s">
        <v>720</v>
      </c>
      <c r="H1343" s="2" t="s">
        <v>37</v>
      </c>
      <c r="I1343" s="2" t="s">
        <v>38</v>
      </c>
      <c r="J1343" s="38">
        <v>0</v>
      </c>
    </row>
    <row r="1344" spans="1:10">
      <c r="A1344" s="2" t="s">
        <v>26</v>
      </c>
      <c r="B1344" s="2" t="s">
        <v>78</v>
      </c>
      <c r="C1344" s="2" t="s">
        <v>64</v>
      </c>
      <c r="E1344" s="2">
        <v>100</v>
      </c>
      <c r="F1344" s="2" t="s">
        <v>768</v>
      </c>
      <c r="G1344" s="2" t="s">
        <v>720</v>
      </c>
      <c r="H1344" s="2" t="s">
        <v>37</v>
      </c>
      <c r="I1344" s="2" t="s">
        <v>38</v>
      </c>
      <c r="J1344" s="38">
        <v>7.8687230999999996E-2</v>
      </c>
    </row>
    <row r="1345" spans="1:10">
      <c r="A1345" s="2" t="s">
        <v>26</v>
      </c>
      <c r="B1345" s="2" t="s">
        <v>79</v>
      </c>
      <c r="C1345" s="2" t="s">
        <v>64</v>
      </c>
      <c r="E1345" s="2">
        <v>100</v>
      </c>
      <c r="F1345" s="2" t="s">
        <v>768</v>
      </c>
      <c r="G1345" s="2" t="s">
        <v>720</v>
      </c>
      <c r="H1345" s="2" t="s">
        <v>37</v>
      </c>
      <c r="I1345" s="2" t="s">
        <v>38</v>
      </c>
      <c r="J1345" s="38">
        <v>0</v>
      </c>
    </row>
    <row r="1346" spans="1:10">
      <c r="A1346" s="2" t="s">
        <v>26</v>
      </c>
      <c r="B1346" s="2" t="s">
        <v>80</v>
      </c>
      <c r="C1346" s="2" t="s">
        <v>64</v>
      </c>
      <c r="E1346" s="2">
        <v>100</v>
      </c>
      <c r="F1346" s="2" t="s">
        <v>768</v>
      </c>
      <c r="G1346" s="2" t="s">
        <v>720</v>
      </c>
      <c r="H1346" s="2" t="s">
        <v>37</v>
      </c>
      <c r="I1346" s="2" t="s">
        <v>38</v>
      </c>
      <c r="J1346" s="38">
        <v>0</v>
      </c>
    </row>
    <row r="1347" spans="1:10">
      <c r="A1347" s="2" t="s">
        <v>26</v>
      </c>
      <c r="B1347" s="2" t="s">
        <v>81</v>
      </c>
      <c r="C1347" s="2" t="s">
        <v>64</v>
      </c>
      <c r="E1347" s="2">
        <v>100</v>
      </c>
      <c r="F1347" s="2" t="s">
        <v>768</v>
      </c>
      <c r="G1347" s="2" t="s">
        <v>720</v>
      </c>
      <c r="H1347" s="2" t="s">
        <v>37</v>
      </c>
      <c r="I1347" s="2" t="s">
        <v>38</v>
      </c>
      <c r="J1347" s="38">
        <v>0</v>
      </c>
    </row>
    <row r="1348" spans="1:10">
      <c r="A1348" s="2" t="s">
        <v>26</v>
      </c>
      <c r="B1348" s="2" t="s">
        <v>82</v>
      </c>
      <c r="C1348" s="2" t="s">
        <v>64</v>
      </c>
      <c r="E1348" s="2">
        <v>100</v>
      </c>
      <c r="F1348" s="2" t="s">
        <v>768</v>
      </c>
      <c r="G1348" s="2" t="s">
        <v>720</v>
      </c>
      <c r="H1348" s="2" t="s">
        <v>37</v>
      </c>
      <c r="I1348" s="2" t="s">
        <v>38</v>
      </c>
      <c r="J1348" s="38">
        <v>0</v>
      </c>
    </row>
    <row r="1349" spans="1:10">
      <c r="A1349" s="2" t="s">
        <v>26</v>
      </c>
      <c r="B1349" s="2" t="s">
        <v>83</v>
      </c>
      <c r="C1349" s="2" t="s">
        <v>64</v>
      </c>
      <c r="E1349" s="2">
        <v>100</v>
      </c>
      <c r="F1349" s="2" t="s">
        <v>768</v>
      </c>
      <c r="G1349" s="2" t="s">
        <v>720</v>
      </c>
      <c r="H1349" s="2" t="s">
        <v>37</v>
      </c>
      <c r="I1349" s="2" t="s">
        <v>38</v>
      </c>
      <c r="J1349" s="38">
        <v>0</v>
      </c>
    </row>
    <row r="1350" spans="1:10">
      <c r="A1350" s="2" t="s">
        <v>25</v>
      </c>
      <c r="B1350" s="2" t="s">
        <v>84</v>
      </c>
      <c r="C1350" s="2" t="s">
        <v>64</v>
      </c>
      <c r="E1350" s="2">
        <v>100</v>
      </c>
      <c r="F1350" s="2" t="s">
        <v>768</v>
      </c>
      <c r="G1350" s="2" t="s">
        <v>720</v>
      </c>
      <c r="H1350" s="2" t="s">
        <v>37</v>
      </c>
      <c r="I1350" s="2" t="s">
        <v>38</v>
      </c>
      <c r="J1350" s="38">
        <v>0</v>
      </c>
    </row>
    <row r="1351" spans="1:10">
      <c r="A1351" s="2" t="s">
        <v>25</v>
      </c>
      <c r="B1351" s="2" t="s">
        <v>85</v>
      </c>
      <c r="C1351" s="2" t="s">
        <v>64</v>
      </c>
      <c r="E1351" s="2">
        <v>100</v>
      </c>
      <c r="F1351" s="2" t="s">
        <v>768</v>
      </c>
      <c r="G1351" s="2" t="s">
        <v>720</v>
      </c>
      <c r="H1351" s="2" t="s">
        <v>37</v>
      </c>
      <c r="I1351" s="2" t="s">
        <v>38</v>
      </c>
      <c r="J1351" s="38">
        <v>0</v>
      </c>
    </row>
    <row r="1352" spans="1:10">
      <c r="A1352" s="2" t="s">
        <v>25</v>
      </c>
      <c r="B1352" s="2" t="s">
        <v>86</v>
      </c>
      <c r="C1352" s="2" t="s">
        <v>64</v>
      </c>
      <c r="E1352" s="2">
        <v>100</v>
      </c>
      <c r="F1352" s="2" t="s">
        <v>768</v>
      </c>
      <c r="G1352" s="2" t="s">
        <v>720</v>
      </c>
      <c r="H1352" s="2" t="s">
        <v>37</v>
      </c>
      <c r="I1352" s="2" t="s">
        <v>38</v>
      </c>
      <c r="J1352" s="38">
        <v>3.2910762029999998</v>
      </c>
    </row>
    <row r="1353" spans="1:10">
      <c r="A1353" s="2" t="s">
        <v>25</v>
      </c>
      <c r="B1353" s="2" t="s">
        <v>87</v>
      </c>
      <c r="C1353" s="2" t="s">
        <v>64</v>
      </c>
      <c r="E1353" s="2">
        <v>100</v>
      </c>
      <c r="F1353" s="2" t="s">
        <v>768</v>
      </c>
      <c r="G1353" s="2" t="s">
        <v>720</v>
      </c>
      <c r="H1353" s="2" t="s">
        <v>37</v>
      </c>
      <c r="I1353" s="2" t="s">
        <v>38</v>
      </c>
      <c r="J1353" s="38">
        <v>0</v>
      </c>
    </row>
    <row r="1354" spans="1:10">
      <c r="A1354" s="2" t="s">
        <v>25</v>
      </c>
      <c r="B1354" s="2" t="s">
        <v>88</v>
      </c>
      <c r="C1354" s="2" t="s">
        <v>64</v>
      </c>
      <c r="E1354" s="2">
        <v>100</v>
      </c>
      <c r="F1354" s="2" t="s">
        <v>768</v>
      </c>
      <c r="G1354" s="2" t="s">
        <v>720</v>
      </c>
      <c r="H1354" s="2" t="s">
        <v>37</v>
      </c>
      <c r="I1354" s="2" t="s">
        <v>38</v>
      </c>
      <c r="J1354" s="38">
        <v>0</v>
      </c>
    </row>
    <row r="1355" spans="1:10">
      <c r="A1355" s="2" t="s">
        <v>25</v>
      </c>
      <c r="B1355" s="2" t="s">
        <v>89</v>
      </c>
      <c r="C1355" s="2" t="s">
        <v>64</v>
      </c>
      <c r="E1355" s="2">
        <v>100</v>
      </c>
      <c r="F1355" s="2" t="s">
        <v>768</v>
      </c>
      <c r="G1355" s="2" t="s">
        <v>720</v>
      </c>
      <c r="H1355" s="2" t="s">
        <v>37</v>
      </c>
      <c r="I1355" s="2" t="s">
        <v>38</v>
      </c>
      <c r="J1355" s="38">
        <v>0</v>
      </c>
    </row>
    <row r="1356" spans="1:10">
      <c r="A1356" s="2" t="s">
        <v>24</v>
      </c>
      <c r="B1356" s="2" t="s">
        <v>186</v>
      </c>
      <c r="C1356" s="2" t="s">
        <v>64</v>
      </c>
      <c r="E1356" s="2">
        <v>100</v>
      </c>
      <c r="F1356" s="2" t="s">
        <v>768</v>
      </c>
      <c r="G1356" s="2" t="s">
        <v>720</v>
      </c>
      <c r="H1356" s="2" t="s">
        <v>37</v>
      </c>
      <c r="I1356" s="2" t="s">
        <v>38</v>
      </c>
      <c r="J1356" s="38">
        <v>3.4209287929999999</v>
      </c>
    </row>
    <row r="1357" spans="1:10">
      <c r="A1357" s="2" t="s">
        <v>24</v>
      </c>
      <c r="B1357" s="2" t="s">
        <v>333</v>
      </c>
      <c r="C1357" s="2" t="s">
        <v>64</v>
      </c>
      <c r="E1357" s="2">
        <v>100</v>
      </c>
      <c r="F1357" s="2" t="s">
        <v>768</v>
      </c>
      <c r="G1357" s="2" t="s">
        <v>720</v>
      </c>
      <c r="H1357" s="2" t="s">
        <v>37</v>
      </c>
      <c r="I1357" s="2" t="s">
        <v>38</v>
      </c>
      <c r="J1357" s="38">
        <v>0</v>
      </c>
    </row>
    <row r="1358" spans="1:10">
      <c r="A1358" s="2" t="s">
        <v>23</v>
      </c>
      <c r="B1358" s="2" t="s">
        <v>90</v>
      </c>
      <c r="C1358" s="2" t="s">
        <v>64</v>
      </c>
      <c r="E1358" s="2">
        <v>100</v>
      </c>
      <c r="F1358" s="2" t="s">
        <v>768</v>
      </c>
      <c r="G1358" s="2" t="s">
        <v>720</v>
      </c>
      <c r="H1358" s="2" t="s">
        <v>37</v>
      </c>
      <c r="I1358" s="2" t="s">
        <v>38</v>
      </c>
      <c r="J1358" s="38">
        <v>0</v>
      </c>
    </row>
    <row r="1359" spans="1:10">
      <c r="A1359" s="2" t="s">
        <v>22</v>
      </c>
      <c r="B1359" s="2" t="s">
        <v>91</v>
      </c>
      <c r="C1359" s="2" t="s">
        <v>64</v>
      </c>
      <c r="E1359" s="2">
        <v>100</v>
      </c>
      <c r="F1359" s="2" t="s">
        <v>768</v>
      </c>
      <c r="G1359" s="2" t="s">
        <v>720</v>
      </c>
      <c r="H1359" s="2" t="s">
        <v>37</v>
      </c>
      <c r="I1359" s="2" t="s">
        <v>38</v>
      </c>
      <c r="J1359" s="38">
        <v>0</v>
      </c>
    </row>
    <row r="1360" spans="1:10">
      <c r="A1360" s="2" t="s">
        <v>22</v>
      </c>
      <c r="B1360" s="2" t="s">
        <v>92</v>
      </c>
      <c r="C1360" s="2" t="s">
        <v>64</v>
      </c>
      <c r="E1360" s="2">
        <v>100</v>
      </c>
      <c r="F1360" s="2" t="s">
        <v>768</v>
      </c>
      <c r="G1360" s="2" t="s">
        <v>720</v>
      </c>
      <c r="H1360" s="2" t="s">
        <v>37</v>
      </c>
      <c r="I1360" s="2" t="s">
        <v>38</v>
      </c>
      <c r="J1360" s="38">
        <v>0.20948275899999999</v>
      </c>
    </row>
    <row r="1361" spans="1:10">
      <c r="A1361" s="2" t="s">
        <v>22</v>
      </c>
      <c r="B1361" s="2" t="s">
        <v>93</v>
      </c>
      <c r="C1361" s="2" t="s">
        <v>64</v>
      </c>
      <c r="E1361" s="2">
        <v>100</v>
      </c>
      <c r="F1361" s="2" t="s">
        <v>768</v>
      </c>
      <c r="G1361" s="2" t="s">
        <v>720</v>
      </c>
      <c r="H1361" s="2" t="s">
        <v>37</v>
      </c>
      <c r="I1361" s="2" t="s">
        <v>38</v>
      </c>
      <c r="J1361" s="38">
        <v>0.74172268900000005</v>
      </c>
    </row>
    <row r="1362" spans="1:10">
      <c r="A1362" s="2" t="s">
        <v>22</v>
      </c>
      <c r="B1362" s="2" t="s">
        <v>94</v>
      </c>
      <c r="C1362" s="2" t="s">
        <v>64</v>
      </c>
      <c r="E1362" s="2">
        <v>100</v>
      </c>
      <c r="F1362" s="2" t="s">
        <v>768</v>
      </c>
      <c r="G1362" s="2" t="s">
        <v>720</v>
      </c>
      <c r="H1362" s="2" t="s">
        <v>37</v>
      </c>
      <c r="I1362" s="2" t="s">
        <v>38</v>
      </c>
      <c r="J1362" s="38">
        <v>0</v>
      </c>
    </row>
    <row r="1363" spans="1:10">
      <c r="A1363" s="2" t="s">
        <v>22</v>
      </c>
      <c r="B1363" s="2" t="s">
        <v>95</v>
      </c>
      <c r="C1363" s="2" t="s">
        <v>64</v>
      </c>
      <c r="E1363" s="2">
        <v>100</v>
      </c>
      <c r="F1363" s="2" t="s">
        <v>768</v>
      </c>
      <c r="G1363" s="2" t="s">
        <v>720</v>
      </c>
      <c r="H1363" s="2" t="s">
        <v>37</v>
      </c>
      <c r="I1363" s="2" t="s">
        <v>38</v>
      </c>
      <c r="J1363" s="38">
        <v>0.78132352900000002</v>
      </c>
    </row>
    <row r="1364" spans="1:10">
      <c r="A1364" s="2" t="s">
        <v>22</v>
      </c>
      <c r="B1364" s="2" t="s">
        <v>96</v>
      </c>
      <c r="C1364" s="2" t="s">
        <v>64</v>
      </c>
      <c r="E1364" s="2">
        <v>100</v>
      </c>
      <c r="F1364" s="2" t="s">
        <v>768</v>
      </c>
      <c r="G1364" s="2" t="s">
        <v>720</v>
      </c>
      <c r="H1364" s="2" t="s">
        <v>37</v>
      </c>
      <c r="I1364" s="2" t="s">
        <v>38</v>
      </c>
      <c r="J1364" s="38">
        <v>2.741254412</v>
      </c>
    </row>
    <row r="1365" spans="1:10">
      <c r="A1365" s="2" t="s">
        <v>22</v>
      </c>
      <c r="B1365" s="2" t="s">
        <v>97</v>
      </c>
      <c r="C1365" s="2" t="s">
        <v>64</v>
      </c>
      <c r="E1365" s="2">
        <v>100</v>
      </c>
      <c r="F1365" s="2" t="s">
        <v>768</v>
      </c>
      <c r="G1365" s="2" t="s">
        <v>720</v>
      </c>
      <c r="H1365" s="2" t="s">
        <v>37</v>
      </c>
      <c r="I1365" s="2" t="s">
        <v>38</v>
      </c>
      <c r="J1365" s="38">
        <v>0.72959275999999995</v>
      </c>
    </row>
    <row r="1366" spans="1:10">
      <c r="A1366" s="2" t="s">
        <v>22</v>
      </c>
      <c r="B1366" s="2" t="s">
        <v>98</v>
      </c>
      <c r="C1366" s="2" t="s">
        <v>64</v>
      </c>
      <c r="E1366" s="2">
        <v>100</v>
      </c>
      <c r="F1366" s="2" t="s">
        <v>768</v>
      </c>
      <c r="G1366" s="2" t="s">
        <v>720</v>
      </c>
      <c r="H1366" s="2" t="s">
        <v>37</v>
      </c>
      <c r="I1366" s="2" t="s">
        <v>38</v>
      </c>
      <c r="J1366" s="38">
        <v>0.32857524799999999</v>
      </c>
    </row>
    <row r="1367" spans="1:10">
      <c r="A1367" s="2" t="s">
        <v>21</v>
      </c>
      <c r="B1367" s="2" t="s">
        <v>133</v>
      </c>
      <c r="C1367" s="2" t="s">
        <v>64</v>
      </c>
      <c r="E1367" s="2">
        <v>100</v>
      </c>
      <c r="F1367" s="2" t="s">
        <v>768</v>
      </c>
      <c r="G1367" s="2" t="s">
        <v>720</v>
      </c>
      <c r="H1367" s="2" t="s">
        <v>37</v>
      </c>
      <c r="I1367" s="2" t="s">
        <v>38</v>
      </c>
      <c r="J1367" s="38">
        <v>0.17499999999999999</v>
      </c>
    </row>
    <row r="1368" spans="1:10">
      <c r="A1368" s="2" t="s">
        <v>21</v>
      </c>
      <c r="B1368" s="2" t="s">
        <v>134</v>
      </c>
      <c r="C1368" s="2" t="s">
        <v>64</v>
      </c>
      <c r="E1368" s="2">
        <v>100</v>
      </c>
      <c r="F1368" s="2" t="s">
        <v>768</v>
      </c>
      <c r="G1368" s="2" t="s">
        <v>720</v>
      </c>
      <c r="H1368" s="2" t="s">
        <v>37</v>
      </c>
      <c r="I1368" s="2" t="s">
        <v>38</v>
      </c>
      <c r="J1368" s="38">
        <v>1.2749999999999999</v>
      </c>
    </row>
    <row r="1369" spans="1:10">
      <c r="A1369" s="2" t="s">
        <v>21</v>
      </c>
      <c r="B1369" s="2" t="s">
        <v>135</v>
      </c>
      <c r="C1369" s="2" t="s">
        <v>64</v>
      </c>
      <c r="E1369" s="2">
        <v>100</v>
      </c>
      <c r="F1369" s="2" t="s">
        <v>768</v>
      </c>
      <c r="G1369" s="2" t="s">
        <v>720</v>
      </c>
      <c r="H1369" s="2" t="s">
        <v>37</v>
      </c>
      <c r="I1369" s="2" t="s">
        <v>38</v>
      </c>
      <c r="J1369" s="38">
        <v>4.875</v>
      </c>
    </row>
    <row r="1370" spans="1:10">
      <c r="A1370" s="2" t="s">
        <v>21</v>
      </c>
      <c r="B1370" s="2" t="s">
        <v>136</v>
      </c>
      <c r="C1370" s="2" t="s">
        <v>64</v>
      </c>
      <c r="E1370" s="2">
        <v>100</v>
      </c>
      <c r="F1370" s="2" t="s">
        <v>768</v>
      </c>
      <c r="G1370" s="2" t="s">
        <v>720</v>
      </c>
      <c r="H1370" s="2" t="s">
        <v>37</v>
      </c>
      <c r="I1370" s="2" t="s">
        <v>38</v>
      </c>
      <c r="J1370" s="38">
        <v>3.1</v>
      </c>
    </row>
    <row r="1371" spans="1:10">
      <c r="A1371" s="2" t="s">
        <v>21</v>
      </c>
      <c r="B1371" s="2" t="s">
        <v>137</v>
      </c>
      <c r="C1371" s="2" t="s">
        <v>64</v>
      </c>
      <c r="E1371" s="2">
        <v>100</v>
      </c>
      <c r="F1371" s="2" t="s">
        <v>768</v>
      </c>
      <c r="G1371" s="2" t="s">
        <v>720</v>
      </c>
      <c r="H1371" s="2" t="s">
        <v>37</v>
      </c>
      <c r="I1371" s="2" t="s">
        <v>38</v>
      </c>
      <c r="J1371" s="38">
        <v>3.18</v>
      </c>
    </row>
    <row r="1372" spans="1:10">
      <c r="A1372" s="2" t="s">
        <v>20</v>
      </c>
      <c r="B1372" s="2" t="s">
        <v>138</v>
      </c>
      <c r="C1372" s="2" t="s">
        <v>64</v>
      </c>
      <c r="E1372" s="2">
        <v>100</v>
      </c>
      <c r="F1372" s="2" t="s">
        <v>768</v>
      </c>
      <c r="G1372" s="2" t="s">
        <v>720</v>
      </c>
      <c r="H1372" s="2" t="s">
        <v>37</v>
      </c>
      <c r="I1372" s="2" t="s">
        <v>38</v>
      </c>
      <c r="J1372" s="38">
        <v>17.325183007</v>
      </c>
    </row>
    <row r="1373" spans="1:10">
      <c r="A1373" s="2" t="s">
        <v>19</v>
      </c>
      <c r="B1373" s="2" t="s">
        <v>159</v>
      </c>
      <c r="C1373" s="2" t="s">
        <v>64</v>
      </c>
      <c r="E1373" s="2">
        <v>100</v>
      </c>
      <c r="F1373" s="2" t="s">
        <v>768</v>
      </c>
      <c r="G1373" s="2" t="s">
        <v>720</v>
      </c>
      <c r="H1373" s="2" t="s">
        <v>37</v>
      </c>
      <c r="I1373" s="2" t="s">
        <v>38</v>
      </c>
      <c r="J1373" s="38">
        <v>4.3902941179999999</v>
      </c>
    </row>
    <row r="1374" spans="1:10">
      <c r="A1374" s="2" t="s">
        <v>19</v>
      </c>
      <c r="B1374" s="2" t="s">
        <v>160</v>
      </c>
      <c r="C1374" s="2" t="s">
        <v>64</v>
      </c>
      <c r="E1374" s="2">
        <v>100</v>
      </c>
      <c r="F1374" s="2" t="s">
        <v>768</v>
      </c>
      <c r="G1374" s="2" t="s">
        <v>720</v>
      </c>
      <c r="H1374" s="2" t="s">
        <v>37</v>
      </c>
      <c r="I1374" s="2" t="s">
        <v>38</v>
      </c>
      <c r="J1374" s="38">
        <v>2.0521600000000002</v>
      </c>
    </row>
    <row r="1375" spans="1:10">
      <c r="A1375" s="2" t="s">
        <v>19</v>
      </c>
      <c r="B1375" s="2" t="s">
        <v>161</v>
      </c>
      <c r="C1375" s="2" t="s">
        <v>64</v>
      </c>
      <c r="E1375" s="2">
        <v>100</v>
      </c>
      <c r="F1375" s="2" t="s">
        <v>768</v>
      </c>
      <c r="G1375" s="2" t="s">
        <v>720</v>
      </c>
      <c r="H1375" s="2" t="s">
        <v>37</v>
      </c>
      <c r="I1375" s="2" t="s">
        <v>38</v>
      </c>
      <c r="J1375" s="38">
        <v>5.7752794119999997</v>
      </c>
    </row>
    <row r="1376" spans="1:10">
      <c r="A1376" s="2" t="s">
        <v>19</v>
      </c>
      <c r="B1376" s="2" t="s">
        <v>162</v>
      </c>
      <c r="C1376" s="2" t="s">
        <v>64</v>
      </c>
      <c r="E1376" s="2">
        <v>100</v>
      </c>
      <c r="F1376" s="2" t="s">
        <v>768</v>
      </c>
      <c r="G1376" s="2" t="s">
        <v>720</v>
      </c>
      <c r="H1376" s="2" t="s">
        <v>37</v>
      </c>
      <c r="I1376" s="2" t="s">
        <v>38</v>
      </c>
      <c r="J1376" s="38">
        <v>4.5183718490000002</v>
      </c>
    </row>
    <row r="1377" spans="1:10">
      <c r="A1377" s="2" t="s">
        <v>19</v>
      </c>
      <c r="B1377" s="2" t="s">
        <v>163</v>
      </c>
      <c r="C1377" s="2" t="s">
        <v>64</v>
      </c>
      <c r="E1377" s="2">
        <v>100</v>
      </c>
      <c r="F1377" s="2" t="s">
        <v>768</v>
      </c>
      <c r="G1377" s="2" t="s">
        <v>720</v>
      </c>
      <c r="H1377" s="2" t="s">
        <v>37</v>
      </c>
      <c r="I1377" s="2" t="s">
        <v>38</v>
      </c>
      <c r="J1377" s="38">
        <v>1.4999999999999999E-2</v>
      </c>
    </row>
    <row r="1378" spans="1:10">
      <c r="A1378" s="2" t="s">
        <v>18</v>
      </c>
      <c r="B1378" s="2" t="s">
        <v>164</v>
      </c>
      <c r="C1378" s="2" t="s">
        <v>64</v>
      </c>
      <c r="E1378" s="2">
        <v>100</v>
      </c>
      <c r="F1378" s="2" t="s">
        <v>768</v>
      </c>
      <c r="G1378" s="2" t="s">
        <v>720</v>
      </c>
      <c r="H1378" s="2" t="s">
        <v>37</v>
      </c>
      <c r="I1378" s="2" t="s">
        <v>38</v>
      </c>
      <c r="J1378" s="38">
        <v>0.578823529</v>
      </c>
    </row>
    <row r="1379" spans="1:10">
      <c r="A1379" s="2" t="s">
        <v>18</v>
      </c>
      <c r="B1379" s="2" t="s">
        <v>165</v>
      </c>
      <c r="C1379" s="2" t="s">
        <v>64</v>
      </c>
      <c r="E1379" s="2">
        <v>100</v>
      </c>
      <c r="F1379" s="2" t="s">
        <v>768</v>
      </c>
      <c r="G1379" s="2" t="s">
        <v>720</v>
      </c>
      <c r="H1379" s="2" t="s">
        <v>37</v>
      </c>
      <c r="I1379" s="2" t="s">
        <v>38</v>
      </c>
      <c r="J1379" s="38">
        <v>9.6087232619999998</v>
      </c>
    </row>
    <row r="1380" spans="1:10">
      <c r="A1380" s="2" t="s">
        <v>18</v>
      </c>
      <c r="B1380" s="2" t="s">
        <v>166</v>
      </c>
      <c r="C1380" s="2" t="s">
        <v>64</v>
      </c>
      <c r="E1380" s="2">
        <v>100</v>
      </c>
      <c r="F1380" s="2" t="s">
        <v>768</v>
      </c>
      <c r="G1380" s="2" t="s">
        <v>720</v>
      </c>
      <c r="H1380" s="2" t="s">
        <v>37</v>
      </c>
      <c r="I1380" s="2" t="s">
        <v>38</v>
      </c>
      <c r="J1380" s="38">
        <v>8.1947098930000006</v>
      </c>
    </row>
    <row r="1381" spans="1:10">
      <c r="A1381" s="2" t="s">
        <v>18</v>
      </c>
      <c r="B1381" s="2" t="s">
        <v>167</v>
      </c>
      <c r="C1381" s="2" t="s">
        <v>64</v>
      </c>
      <c r="E1381" s="2">
        <v>100</v>
      </c>
      <c r="F1381" s="2" t="s">
        <v>768</v>
      </c>
      <c r="G1381" s="2" t="s">
        <v>720</v>
      </c>
      <c r="H1381" s="2" t="s">
        <v>37</v>
      </c>
      <c r="I1381" s="2" t="s">
        <v>38</v>
      </c>
      <c r="J1381" s="38">
        <v>3.3149999999999999</v>
      </c>
    </row>
    <row r="1382" spans="1:10">
      <c r="A1382" s="2" t="s">
        <v>18</v>
      </c>
      <c r="B1382" s="2" t="s">
        <v>168</v>
      </c>
      <c r="C1382" s="2" t="s">
        <v>64</v>
      </c>
      <c r="E1382" s="2">
        <v>100</v>
      </c>
      <c r="F1382" s="2" t="s">
        <v>768</v>
      </c>
      <c r="G1382" s="2" t="s">
        <v>720</v>
      </c>
      <c r="H1382" s="2" t="s">
        <v>37</v>
      </c>
      <c r="I1382" s="2" t="s">
        <v>38</v>
      </c>
      <c r="J1382" s="38">
        <v>27.522924369999998</v>
      </c>
    </row>
    <row r="1383" spans="1:10">
      <c r="A1383" s="2" t="s">
        <v>18</v>
      </c>
      <c r="B1383" s="2" t="s">
        <v>169</v>
      </c>
      <c r="C1383" s="2" t="s">
        <v>64</v>
      </c>
      <c r="E1383" s="2">
        <v>100</v>
      </c>
      <c r="F1383" s="2" t="s">
        <v>768</v>
      </c>
      <c r="G1383" s="2" t="s">
        <v>720</v>
      </c>
      <c r="H1383" s="2" t="s">
        <v>37</v>
      </c>
      <c r="I1383" s="2" t="s">
        <v>38</v>
      </c>
      <c r="J1383" s="38">
        <v>9.9149999999999991</v>
      </c>
    </row>
    <row r="1384" spans="1:10">
      <c r="A1384" s="2" t="s">
        <v>18</v>
      </c>
      <c r="B1384" s="2" t="s">
        <v>170</v>
      </c>
      <c r="C1384" s="2" t="s">
        <v>64</v>
      </c>
      <c r="E1384" s="2">
        <v>100</v>
      </c>
      <c r="F1384" s="2" t="s">
        <v>768</v>
      </c>
      <c r="G1384" s="2" t="s">
        <v>720</v>
      </c>
      <c r="H1384" s="2" t="s">
        <v>37</v>
      </c>
      <c r="I1384" s="2" t="s">
        <v>38</v>
      </c>
      <c r="J1384" s="38">
        <v>8.8554922600000001</v>
      </c>
    </row>
    <row r="1385" spans="1:10">
      <c r="A1385" s="2" t="s">
        <v>18</v>
      </c>
      <c r="B1385" s="2" t="s">
        <v>171</v>
      </c>
      <c r="C1385" s="2" t="s">
        <v>64</v>
      </c>
      <c r="E1385" s="2">
        <v>100</v>
      </c>
      <c r="F1385" s="2" t="s">
        <v>768</v>
      </c>
      <c r="G1385" s="2" t="s">
        <v>720</v>
      </c>
      <c r="H1385" s="2" t="s">
        <v>37</v>
      </c>
      <c r="I1385" s="2" t="s">
        <v>38</v>
      </c>
      <c r="J1385" s="38">
        <v>2.5179913919999999</v>
      </c>
    </row>
    <row r="1386" spans="1:10">
      <c r="A1386" s="2" t="s">
        <v>18</v>
      </c>
      <c r="B1386" s="2" t="s">
        <v>172</v>
      </c>
      <c r="C1386" s="2" t="s">
        <v>64</v>
      </c>
      <c r="E1386" s="2">
        <v>100</v>
      </c>
      <c r="F1386" s="2" t="s">
        <v>768</v>
      </c>
      <c r="G1386" s="2" t="s">
        <v>720</v>
      </c>
      <c r="H1386" s="2" t="s">
        <v>37</v>
      </c>
      <c r="I1386" s="2" t="s">
        <v>38</v>
      </c>
      <c r="J1386" s="38">
        <v>0</v>
      </c>
    </row>
    <row r="1387" spans="1:10">
      <c r="A1387" s="2" t="s">
        <v>18</v>
      </c>
      <c r="B1387" s="2" t="s">
        <v>173</v>
      </c>
      <c r="C1387" s="2" t="s">
        <v>64</v>
      </c>
      <c r="E1387" s="2">
        <v>100</v>
      </c>
      <c r="F1387" s="2" t="s">
        <v>768</v>
      </c>
      <c r="G1387" s="2" t="s">
        <v>720</v>
      </c>
      <c r="H1387" s="2" t="s">
        <v>37</v>
      </c>
      <c r="I1387" s="2" t="s">
        <v>38</v>
      </c>
      <c r="J1387" s="38">
        <v>0</v>
      </c>
    </row>
    <row r="1388" spans="1:10">
      <c r="A1388" s="2" t="s">
        <v>18</v>
      </c>
      <c r="B1388" s="2" t="s">
        <v>174</v>
      </c>
      <c r="C1388" s="2" t="s">
        <v>64</v>
      </c>
      <c r="E1388" s="2">
        <v>100</v>
      </c>
      <c r="F1388" s="2" t="s">
        <v>768</v>
      </c>
      <c r="G1388" s="2" t="s">
        <v>720</v>
      </c>
      <c r="H1388" s="2" t="s">
        <v>37</v>
      </c>
      <c r="I1388" s="2" t="s">
        <v>38</v>
      </c>
      <c r="J1388" s="38">
        <v>0.48169705899999998</v>
      </c>
    </row>
    <row r="1389" spans="1:10">
      <c r="A1389" s="2" t="s">
        <v>18</v>
      </c>
      <c r="B1389" s="2" t="s">
        <v>175</v>
      </c>
      <c r="C1389" s="2" t="s">
        <v>64</v>
      </c>
      <c r="E1389" s="2">
        <v>100</v>
      </c>
      <c r="F1389" s="2" t="s">
        <v>768</v>
      </c>
      <c r="G1389" s="2" t="s">
        <v>720</v>
      </c>
      <c r="H1389" s="2" t="s">
        <v>37</v>
      </c>
      <c r="I1389" s="2" t="s">
        <v>38</v>
      </c>
      <c r="J1389" s="38">
        <v>8.4499999999999993</v>
      </c>
    </row>
    <row r="1390" spans="1:10">
      <c r="A1390" s="2" t="s">
        <v>18</v>
      </c>
      <c r="B1390" s="2" t="s">
        <v>176</v>
      </c>
      <c r="C1390" s="2" t="s">
        <v>64</v>
      </c>
      <c r="E1390" s="2">
        <v>100</v>
      </c>
      <c r="F1390" s="2" t="s">
        <v>768</v>
      </c>
      <c r="G1390" s="2" t="s">
        <v>720</v>
      </c>
      <c r="H1390" s="2" t="s">
        <v>37</v>
      </c>
      <c r="I1390" s="2" t="s">
        <v>38</v>
      </c>
      <c r="J1390" s="38">
        <v>5.0949999999999998</v>
      </c>
    </row>
    <row r="1391" spans="1:10">
      <c r="A1391" s="2" t="s">
        <v>18</v>
      </c>
      <c r="B1391" s="2" t="s">
        <v>177</v>
      </c>
      <c r="C1391" s="2" t="s">
        <v>64</v>
      </c>
      <c r="E1391" s="2">
        <v>100</v>
      </c>
      <c r="F1391" s="2" t="s">
        <v>768</v>
      </c>
      <c r="G1391" s="2" t="s">
        <v>720</v>
      </c>
      <c r="H1391" s="2" t="s">
        <v>37</v>
      </c>
      <c r="I1391" s="2" t="s">
        <v>38</v>
      </c>
      <c r="J1391" s="38">
        <v>13.045</v>
      </c>
    </row>
    <row r="1392" spans="1:10">
      <c r="A1392" s="2" t="s">
        <v>18</v>
      </c>
      <c r="B1392" s="2" t="s">
        <v>178</v>
      </c>
      <c r="C1392" s="2" t="s">
        <v>64</v>
      </c>
      <c r="E1392" s="2">
        <v>100</v>
      </c>
      <c r="F1392" s="2" t="s">
        <v>768</v>
      </c>
      <c r="G1392" s="2" t="s">
        <v>720</v>
      </c>
      <c r="H1392" s="2" t="s">
        <v>37</v>
      </c>
      <c r="I1392" s="2" t="s">
        <v>38</v>
      </c>
      <c r="J1392" s="38">
        <v>4.6034829720000001</v>
      </c>
    </row>
    <row r="1393" spans="1:10">
      <c r="A1393" s="2" t="s">
        <v>18</v>
      </c>
      <c r="B1393" s="2" t="s">
        <v>179</v>
      </c>
      <c r="C1393" s="2" t="s">
        <v>64</v>
      </c>
      <c r="E1393" s="2">
        <v>100</v>
      </c>
      <c r="F1393" s="2" t="s">
        <v>768</v>
      </c>
      <c r="G1393" s="2" t="s">
        <v>720</v>
      </c>
      <c r="H1393" s="2" t="s">
        <v>37</v>
      </c>
      <c r="I1393" s="2" t="s">
        <v>38</v>
      </c>
      <c r="J1393" s="38">
        <v>19.271514706000001</v>
      </c>
    </row>
    <row r="1394" spans="1:10">
      <c r="A1394" s="2" t="s">
        <v>18</v>
      </c>
      <c r="B1394" s="2" t="s">
        <v>180</v>
      </c>
      <c r="C1394" s="2" t="s">
        <v>64</v>
      </c>
      <c r="E1394" s="2">
        <v>100</v>
      </c>
      <c r="F1394" s="2" t="s">
        <v>768</v>
      </c>
      <c r="G1394" s="2" t="s">
        <v>720</v>
      </c>
      <c r="H1394" s="2" t="s">
        <v>37</v>
      </c>
      <c r="I1394" s="2" t="s">
        <v>38</v>
      </c>
      <c r="J1394" s="38">
        <v>4.7142301040000003</v>
      </c>
    </row>
    <row r="1395" spans="1:10">
      <c r="A1395" s="2" t="s">
        <v>18</v>
      </c>
      <c r="B1395" s="2" t="s">
        <v>181</v>
      </c>
      <c r="C1395" s="2" t="s">
        <v>64</v>
      </c>
      <c r="E1395" s="2">
        <v>100</v>
      </c>
      <c r="F1395" s="2" t="s">
        <v>768</v>
      </c>
      <c r="G1395" s="2" t="s">
        <v>720</v>
      </c>
      <c r="H1395" s="2" t="s">
        <v>37</v>
      </c>
      <c r="I1395" s="2" t="s">
        <v>38</v>
      </c>
      <c r="J1395" s="38">
        <v>5.4858904109999997</v>
      </c>
    </row>
    <row r="1396" spans="1:10">
      <c r="A1396" s="2" t="s">
        <v>18</v>
      </c>
      <c r="B1396" s="2" t="s">
        <v>182</v>
      </c>
      <c r="C1396" s="2" t="s">
        <v>64</v>
      </c>
      <c r="E1396" s="2">
        <v>100</v>
      </c>
      <c r="F1396" s="2" t="s">
        <v>768</v>
      </c>
      <c r="G1396" s="2" t="s">
        <v>720</v>
      </c>
      <c r="H1396" s="2" t="s">
        <v>37</v>
      </c>
      <c r="I1396" s="2" t="s">
        <v>38</v>
      </c>
      <c r="J1396" s="38">
        <v>8.6802561669999996</v>
      </c>
    </row>
    <row r="1397" spans="1:10">
      <c r="A1397" s="2" t="s">
        <v>18</v>
      </c>
      <c r="B1397" s="2" t="s">
        <v>183</v>
      </c>
      <c r="C1397" s="2" t="s">
        <v>64</v>
      </c>
      <c r="E1397" s="2">
        <v>100</v>
      </c>
      <c r="F1397" s="2" t="s">
        <v>768</v>
      </c>
      <c r="G1397" s="2" t="s">
        <v>720</v>
      </c>
      <c r="H1397" s="2" t="s">
        <v>37</v>
      </c>
      <c r="I1397" s="2" t="s">
        <v>38</v>
      </c>
      <c r="J1397" s="38">
        <v>15.443605699000001</v>
      </c>
    </row>
    <row r="1398" spans="1:10">
      <c r="A1398" s="2" t="s">
        <v>18</v>
      </c>
      <c r="B1398" s="2" t="s">
        <v>184</v>
      </c>
      <c r="C1398" s="2" t="s">
        <v>64</v>
      </c>
      <c r="E1398" s="2">
        <v>100</v>
      </c>
      <c r="F1398" s="2" t="s">
        <v>768</v>
      </c>
      <c r="G1398" s="2" t="s">
        <v>720</v>
      </c>
      <c r="H1398" s="2" t="s">
        <v>37</v>
      </c>
      <c r="I1398" s="2" t="s">
        <v>38</v>
      </c>
      <c r="J1398" s="38">
        <v>7.9938188610000003</v>
      </c>
    </row>
    <row r="1399" spans="1:10">
      <c r="A1399" s="2" t="s">
        <v>18</v>
      </c>
      <c r="B1399" s="2" t="s">
        <v>185</v>
      </c>
      <c r="C1399" s="2" t="s">
        <v>64</v>
      </c>
      <c r="E1399" s="2">
        <v>100</v>
      </c>
      <c r="F1399" s="2" t="s">
        <v>768</v>
      </c>
      <c r="G1399" s="2" t="s">
        <v>720</v>
      </c>
      <c r="H1399" s="2" t="s">
        <v>37</v>
      </c>
      <c r="I1399" s="2" t="s">
        <v>38</v>
      </c>
      <c r="J1399" s="38">
        <v>0.72267724499999997</v>
      </c>
    </row>
    <row r="1400" spans="1:10">
      <c r="A1400" s="2" t="s">
        <v>17</v>
      </c>
      <c r="B1400" s="2" t="s">
        <v>127</v>
      </c>
      <c r="C1400" s="2" t="s">
        <v>64</v>
      </c>
      <c r="E1400" s="2">
        <v>100</v>
      </c>
      <c r="F1400" s="2" t="s">
        <v>768</v>
      </c>
      <c r="G1400" s="2" t="s">
        <v>720</v>
      </c>
      <c r="H1400" s="2" t="s">
        <v>37</v>
      </c>
      <c r="I1400" s="2" t="s">
        <v>38</v>
      </c>
      <c r="J1400" s="38">
        <v>0</v>
      </c>
    </row>
    <row r="1401" spans="1:10">
      <c r="A1401" s="2" t="s">
        <v>17</v>
      </c>
      <c r="B1401" s="2" t="s">
        <v>99</v>
      </c>
      <c r="C1401" s="2" t="s">
        <v>64</v>
      </c>
      <c r="E1401" s="2">
        <v>100</v>
      </c>
      <c r="F1401" s="2" t="s">
        <v>768</v>
      </c>
      <c r="G1401" s="2" t="s">
        <v>720</v>
      </c>
      <c r="H1401" s="2" t="s">
        <v>37</v>
      </c>
      <c r="I1401" s="2" t="s">
        <v>38</v>
      </c>
      <c r="J1401" s="38">
        <v>0</v>
      </c>
    </row>
    <row r="1402" spans="1:10">
      <c r="A1402" s="2" t="s">
        <v>17</v>
      </c>
      <c r="B1402" s="2" t="s">
        <v>100</v>
      </c>
      <c r="C1402" s="2" t="s">
        <v>64</v>
      </c>
      <c r="E1402" s="2">
        <v>100</v>
      </c>
      <c r="F1402" s="2" t="s">
        <v>768</v>
      </c>
      <c r="G1402" s="2" t="s">
        <v>720</v>
      </c>
      <c r="H1402" s="2" t="s">
        <v>37</v>
      </c>
      <c r="I1402" s="2" t="s">
        <v>38</v>
      </c>
      <c r="J1402" s="38">
        <v>0</v>
      </c>
    </row>
    <row r="1403" spans="1:10">
      <c r="A1403" s="2" t="s">
        <v>17</v>
      </c>
      <c r="B1403" s="2" t="s">
        <v>101</v>
      </c>
      <c r="C1403" s="2" t="s">
        <v>64</v>
      </c>
      <c r="E1403" s="2">
        <v>100</v>
      </c>
      <c r="F1403" s="2" t="s">
        <v>768</v>
      </c>
      <c r="G1403" s="2" t="s">
        <v>720</v>
      </c>
      <c r="H1403" s="2" t="s">
        <v>37</v>
      </c>
      <c r="I1403" s="2" t="s">
        <v>38</v>
      </c>
      <c r="J1403" s="38">
        <v>0</v>
      </c>
    </row>
    <row r="1404" spans="1:10">
      <c r="A1404" s="2" t="s">
        <v>17</v>
      </c>
      <c r="B1404" s="2" t="s">
        <v>102</v>
      </c>
      <c r="C1404" s="2" t="s">
        <v>64</v>
      </c>
      <c r="E1404" s="2">
        <v>100</v>
      </c>
      <c r="F1404" s="2" t="s">
        <v>768</v>
      </c>
      <c r="G1404" s="2" t="s">
        <v>720</v>
      </c>
      <c r="H1404" s="2" t="s">
        <v>37</v>
      </c>
      <c r="I1404" s="2" t="s">
        <v>38</v>
      </c>
      <c r="J1404" s="38">
        <v>0</v>
      </c>
    </row>
    <row r="1405" spans="1:10">
      <c r="A1405" s="2" t="s">
        <v>17</v>
      </c>
      <c r="B1405" s="2" t="s">
        <v>103</v>
      </c>
      <c r="C1405" s="2" t="s">
        <v>64</v>
      </c>
      <c r="E1405" s="2">
        <v>100</v>
      </c>
      <c r="F1405" s="2" t="s">
        <v>768</v>
      </c>
      <c r="G1405" s="2" t="s">
        <v>720</v>
      </c>
      <c r="H1405" s="2" t="s">
        <v>37</v>
      </c>
      <c r="I1405" s="2" t="s">
        <v>38</v>
      </c>
      <c r="J1405" s="38">
        <v>0</v>
      </c>
    </row>
    <row r="1406" spans="1:10">
      <c r="A1406" s="2" t="s">
        <v>17</v>
      </c>
      <c r="B1406" s="2" t="s">
        <v>104</v>
      </c>
      <c r="C1406" s="2" t="s">
        <v>64</v>
      </c>
      <c r="E1406" s="2">
        <v>100</v>
      </c>
      <c r="F1406" s="2" t="s">
        <v>768</v>
      </c>
      <c r="G1406" s="2" t="s">
        <v>720</v>
      </c>
      <c r="H1406" s="2" t="s">
        <v>37</v>
      </c>
      <c r="I1406" s="2" t="s">
        <v>38</v>
      </c>
      <c r="J1406" s="38">
        <v>0</v>
      </c>
    </row>
    <row r="1407" spans="1:10">
      <c r="A1407" s="2" t="s">
        <v>17</v>
      </c>
      <c r="B1407" s="2" t="s">
        <v>105</v>
      </c>
      <c r="C1407" s="2" t="s">
        <v>64</v>
      </c>
      <c r="E1407" s="2">
        <v>100</v>
      </c>
      <c r="F1407" s="2" t="s">
        <v>768</v>
      </c>
      <c r="G1407" s="2" t="s">
        <v>720</v>
      </c>
      <c r="H1407" s="2" t="s">
        <v>37</v>
      </c>
      <c r="I1407" s="2" t="s">
        <v>38</v>
      </c>
      <c r="J1407" s="38">
        <v>0</v>
      </c>
    </row>
    <row r="1408" spans="1:10">
      <c r="A1408" s="2" t="s">
        <v>17</v>
      </c>
      <c r="B1408" s="2" t="s">
        <v>106</v>
      </c>
      <c r="C1408" s="2" t="s">
        <v>64</v>
      </c>
      <c r="E1408" s="2">
        <v>100</v>
      </c>
      <c r="F1408" s="2" t="s">
        <v>768</v>
      </c>
      <c r="G1408" s="2" t="s">
        <v>720</v>
      </c>
      <c r="H1408" s="2" t="s">
        <v>37</v>
      </c>
      <c r="I1408" s="2" t="s">
        <v>38</v>
      </c>
      <c r="J1408" s="38">
        <v>0</v>
      </c>
    </row>
    <row r="1409" spans="1:10">
      <c r="A1409" s="2" t="s">
        <v>17</v>
      </c>
      <c r="B1409" s="2" t="s">
        <v>107</v>
      </c>
      <c r="C1409" s="2" t="s">
        <v>64</v>
      </c>
      <c r="E1409" s="2">
        <v>100</v>
      </c>
      <c r="F1409" s="2" t="s">
        <v>768</v>
      </c>
      <c r="G1409" s="2" t="s">
        <v>720</v>
      </c>
      <c r="H1409" s="2" t="s">
        <v>37</v>
      </c>
      <c r="I1409" s="2" t="s">
        <v>38</v>
      </c>
      <c r="J1409" s="38">
        <v>0</v>
      </c>
    </row>
    <row r="1410" spans="1:10">
      <c r="A1410" s="2" t="s">
        <v>17</v>
      </c>
      <c r="B1410" s="2" t="s">
        <v>108</v>
      </c>
      <c r="C1410" s="2" t="s">
        <v>64</v>
      </c>
      <c r="E1410" s="2">
        <v>100</v>
      </c>
      <c r="F1410" s="2" t="s">
        <v>768</v>
      </c>
      <c r="G1410" s="2" t="s">
        <v>720</v>
      </c>
      <c r="H1410" s="2" t="s">
        <v>37</v>
      </c>
      <c r="I1410" s="2" t="s">
        <v>38</v>
      </c>
      <c r="J1410" s="38">
        <v>0</v>
      </c>
    </row>
    <row r="1411" spans="1:10">
      <c r="A1411" s="2" t="s">
        <v>17</v>
      </c>
      <c r="B1411" s="2" t="s">
        <v>109</v>
      </c>
      <c r="C1411" s="2" t="s">
        <v>64</v>
      </c>
      <c r="E1411" s="2">
        <v>100</v>
      </c>
      <c r="F1411" s="2" t="s">
        <v>768</v>
      </c>
      <c r="G1411" s="2" t="s">
        <v>720</v>
      </c>
      <c r="H1411" s="2" t="s">
        <v>37</v>
      </c>
      <c r="I1411" s="2" t="s">
        <v>38</v>
      </c>
      <c r="J1411" s="38">
        <v>0</v>
      </c>
    </row>
    <row r="1412" spans="1:10">
      <c r="A1412" s="2" t="s">
        <v>17</v>
      </c>
      <c r="B1412" s="2" t="s">
        <v>355</v>
      </c>
      <c r="C1412" s="2" t="s">
        <v>64</v>
      </c>
      <c r="E1412" s="2">
        <v>100</v>
      </c>
      <c r="F1412" s="2" t="s">
        <v>768</v>
      </c>
      <c r="G1412" s="2" t="s">
        <v>720</v>
      </c>
      <c r="H1412" s="2" t="s">
        <v>37</v>
      </c>
      <c r="I1412" s="2" t="s">
        <v>38</v>
      </c>
      <c r="J1412" s="38">
        <v>0</v>
      </c>
    </row>
    <row r="1413" spans="1:10">
      <c r="A1413" s="2" t="s">
        <v>17</v>
      </c>
      <c r="B1413" s="2" t="s">
        <v>110</v>
      </c>
      <c r="C1413" s="2" t="s">
        <v>64</v>
      </c>
      <c r="E1413" s="2">
        <v>100</v>
      </c>
      <c r="F1413" s="2" t="s">
        <v>768</v>
      </c>
      <c r="G1413" s="2" t="s">
        <v>720</v>
      </c>
      <c r="H1413" s="2" t="s">
        <v>37</v>
      </c>
      <c r="I1413" s="2" t="s">
        <v>38</v>
      </c>
      <c r="J1413" s="38">
        <v>2.1698470589999999</v>
      </c>
    </row>
    <row r="1414" spans="1:10">
      <c r="A1414" s="2" t="s">
        <v>17</v>
      </c>
      <c r="B1414" s="2" t="s">
        <v>356</v>
      </c>
      <c r="C1414" s="2" t="s">
        <v>64</v>
      </c>
      <c r="E1414" s="2">
        <v>100</v>
      </c>
      <c r="F1414" s="2" t="s">
        <v>768</v>
      </c>
      <c r="G1414" s="2" t="s">
        <v>720</v>
      </c>
      <c r="H1414" s="2" t="s">
        <v>37</v>
      </c>
      <c r="I1414" s="2" t="s">
        <v>38</v>
      </c>
      <c r="J1414" s="38">
        <v>1.8045752000000002E-2</v>
      </c>
    </row>
    <row r="1415" spans="1:10">
      <c r="A1415" s="2" t="s">
        <v>17</v>
      </c>
      <c r="B1415" s="2" t="s">
        <v>357</v>
      </c>
      <c r="C1415" s="2" t="s">
        <v>64</v>
      </c>
      <c r="E1415" s="2">
        <v>100</v>
      </c>
      <c r="F1415" s="2" t="s">
        <v>768</v>
      </c>
      <c r="G1415" s="2" t="s">
        <v>720</v>
      </c>
      <c r="H1415" s="2" t="s">
        <v>37</v>
      </c>
      <c r="I1415" s="2" t="s">
        <v>38</v>
      </c>
      <c r="J1415" s="38">
        <v>1.3109244000000001E-2</v>
      </c>
    </row>
    <row r="1416" spans="1:10">
      <c r="A1416" s="2" t="s">
        <v>17</v>
      </c>
      <c r="B1416" s="2" t="s">
        <v>111</v>
      </c>
      <c r="C1416" s="2" t="s">
        <v>64</v>
      </c>
      <c r="E1416" s="2">
        <v>100</v>
      </c>
      <c r="F1416" s="2" t="s">
        <v>768</v>
      </c>
      <c r="G1416" s="2" t="s">
        <v>720</v>
      </c>
      <c r="H1416" s="2" t="s">
        <v>37</v>
      </c>
      <c r="I1416" s="2" t="s">
        <v>38</v>
      </c>
      <c r="J1416" s="38">
        <v>0</v>
      </c>
    </row>
    <row r="1417" spans="1:10">
      <c r="A1417" s="2" t="s">
        <v>17</v>
      </c>
      <c r="B1417" s="2" t="s">
        <v>112</v>
      </c>
      <c r="C1417" s="2" t="s">
        <v>64</v>
      </c>
      <c r="E1417" s="2">
        <v>100</v>
      </c>
      <c r="F1417" s="2" t="s">
        <v>768</v>
      </c>
      <c r="G1417" s="2" t="s">
        <v>720</v>
      </c>
      <c r="H1417" s="2" t="s">
        <v>37</v>
      </c>
      <c r="I1417" s="2" t="s">
        <v>38</v>
      </c>
      <c r="J1417" s="38">
        <v>0</v>
      </c>
    </row>
    <row r="1418" spans="1:10">
      <c r="A1418" s="2" t="s">
        <v>17</v>
      </c>
      <c r="B1418" s="2" t="s">
        <v>113</v>
      </c>
      <c r="C1418" s="2" t="s">
        <v>64</v>
      </c>
      <c r="E1418" s="2">
        <v>100</v>
      </c>
      <c r="F1418" s="2" t="s">
        <v>768</v>
      </c>
      <c r="G1418" s="2" t="s">
        <v>720</v>
      </c>
      <c r="H1418" s="2" t="s">
        <v>37</v>
      </c>
      <c r="I1418" s="2" t="s">
        <v>38</v>
      </c>
      <c r="J1418" s="38">
        <v>0</v>
      </c>
    </row>
    <row r="1419" spans="1:10">
      <c r="A1419" s="2" t="s">
        <v>17</v>
      </c>
      <c r="B1419" s="2" t="s">
        <v>114</v>
      </c>
      <c r="C1419" s="2" t="s">
        <v>64</v>
      </c>
      <c r="E1419" s="2">
        <v>100</v>
      </c>
      <c r="F1419" s="2" t="s">
        <v>768</v>
      </c>
      <c r="G1419" s="2" t="s">
        <v>720</v>
      </c>
      <c r="H1419" s="2" t="s">
        <v>37</v>
      </c>
      <c r="I1419" s="2" t="s">
        <v>38</v>
      </c>
      <c r="J1419" s="38">
        <v>9.9781806720000006</v>
      </c>
    </row>
    <row r="1420" spans="1:10">
      <c r="A1420" s="2" t="s">
        <v>17</v>
      </c>
      <c r="B1420" s="2" t="s">
        <v>115</v>
      </c>
      <c r="C1420" s="2" t="s">
        <v>64</v>
      </c>
      <c r="E1420" s="2">
        <v>100</v>
      </c>
      <c r="F1420" s="2" t="s">
        <v>768</v>
      </c>
      <c r="G1420" s="2" t="s">
        <v>720</v>
      </c>
      <c r="H1420" s="2" t="s">
        <v>37</v>
      </c>
      <c r="I1420" s="2" t="s">
        <v>38</v>
      </c>
      <c r="J1420" s="38">
        <v>0</v>
      </c>
    </row>
    <row r="1421" spans="1:10">
      <c r="A1421" s="2" t="s">
        <v>17</v>
      </c>
      <c r="B1421" s="2" t="s">
        <v>116</v>
      </c>
      <c r="C1421" s="2" t="s">
        <v>64</v>
      </c>
      <c r="E1421" s="2">
        <v>100</v>
      </c>
      <c r="F1421" s="2" t="s">
        <v>768</v>
      </c>
      <c r="G1421" s="2" t="s">
        <v>720</v>
      </c>
      <c r="H1421" s="2" t="s">
        <v>37</v>
      </c>
      <c r="I1421" s="2" t="s">
        <v>38</v>
      </c>
      <c r="J1421" s="38">
        <v>0.70422664400000001</v>
      </c>
    </row>
    <row r="1422" spans="1:10">
      <c r="A1422" s="2" t="s">
        <v>17</v>
      </c>
      <c r="B1422" s="2" t="s">
        <v>117</v>
      </c>
      <c r="C1422" s="2" t="s">
        <v>64</v>
      </c>
      <c r="E1422" s="2">
        <v>100</v>
      </c>
      <c r="F1422" s="2" t="s">
        <v>768</v>
      </c>
      <c r="G1422" s="2" t="s">
        <v>720</v>
      </c>
      <c r="H1422" s="2" t="s">
        <v>37</v>
      </c>
      <c r="I1422" s="2" t="s">
        <v>38</v>
      </c>
      <c r="J1422" s="38">
        <v>2.0363051470000002</v>
      </c>
    </row>
    <row r="1423" spans="1:10">
      <c r="A1423" s="2" t="s">
        <v>17</v>
      </c>
      <c r="B1423" s="2" t="s">
        <v>118</v>
      </c>
      <c r="C1423" s="2" t="s">
        <v>64</v>
      </c>
      <c r="E1423" s="2">
        <v>100</v>
      </c>
      <c r="F1423" s="2" t="s">
        <v>768</v>
      </c>
      <c r="G1423" s="2" t="s">
        <v>720</v>
      </c>
      <c r="H1423" s="2" t="s">
        <v>37</v>
      </c>
      <c r="I1423" s="2" t="s">
        <v>38</v>
      </c>
      <c r="J1423" s="38">
        <v>3.0173729950000001</v>
      </c>
    </row>
    <row r="1424" spans="1:10">
      <c r="A1424" s="2" t="s">
        <v>17</v>
      </c>
      <c r="B1424" s="2" t="s">
        <v>119</v>
      </c>
      <c r="C1424" s="2" t="s">
        <v>64</v>
      </c>
      <c r="E1424" s="2">
        <v>100</v>
      </c>
      <c r="F1424" s="2" t="s">
        <v>768</v>
      </c>
      <c r="G1424" s="2" t="s">
        <v>720</v>
      </c>
      <c r="H1424" s="2" t="s">
        <v>37</v>
      </c>
      <c r="I1424" s="2" t="s">
        <v>38</v>
      </c>
      <c r="J1424" s="38">
        <v>4.3727940999999999E-2</v>
      </c>
    </row>
    <row r="1425" spans="1:10">
      <c r="A1425" s="2" t="s">
        <v>17</v>
      </c>
      <c r="B1425" s="2" t="s">
        <v>120</v>
      </c>
      <c r="C1425" s="2" t="s">
        <v>64</v>
      </c>
      <c r="E1425" s="2">
        <v>100</v>
      </c>
      <c r="F1425" s="2" t="s">
        <v>768</v>
      </c>
      <c r="G1425" s="2" t="s">
        <v>720</v>
      </c>
      <c r="H1425" s="2" t="s">
        <v>37</v>
      </c>
      <c r="I1425" s="2" t="s">
        <v>38</v>
      </c>
      <c r="J1425" s="38">
        <v>7.2988234999999999E-2</v>
      </c>
    </row>
    <row r="1426" spans="1:10">
      <c r="A1426" s="2" t="s">
        <v>17</v>
      </c>
      <c r="B1426" s="2" t="s">
        <v>121</v>
      </c>
      <c r="C1426" s="2" t="s">
        <v>64</v>
      </c>
      <c r="E1426" s="2">
        <v>100</v>
      </c>
      <c r="F1426" s="2" t="s">
        <v>768</v>
      </c>
      <c r="G1426" s="2" t="s">
        <v>720</v>
      </c>
      <c r="H1426" s="2" t="s">
        <v>37</v>
      </c>
      <c r="I1426" s="2" t="s">
        <v>38</v>
      </c>
      <c r="J1426" s="38">
        <v>0.30569117600000001</v>
      </c>
    </row>
    <row r="1427" spans="1:10">
      <c r="A1427" s="2" t="s">
        <v>17</v>
      </c>
      <c r="B1427" s="2" t="s">
        <v>122</v>
      </c>
      <c r="C1427" s="2" t="s">
        <v>64</v>
      </c>
      <c r="E1427" s="2">
        <v>100</v>
      </c>
      <c r="F1427" s="2" t="s">
        <v>768</v>
      </c>
      <c r="G1427" s="2" t="s">
        <v>720</v>
      </c>
      <c r="H1427" s="2" t="s">
        <v>37</v>
      </c>
      <c r="I1427" s="2" t="s">
        <v>38</v>
      </c>
      <c r="J1427" s="38">
        <v>0.30041628999999997</v>
      </c>
    </row>
    <row r="1428" spans="1:10">
      <c r="A1428" s="2" t="s">
        <v>17</v>
      </c>
      <c r="B1428" s="2" t="s">
        <v>123</v>
      </c>
      <c r="C1428" s="2" t="s">
        <v>64</v>
      </c>
      <c r="E1428" s="2">
        <v>100</v>
      </c>
      <c r="F1428" s="2" t="s">
        <v>768</v>
      </c>
      <c r="G1428" s="2" t="s">
        <v>720</v>
      </c>
      <c r="H1428" s="2" t="s">
        <v>37</v>
      </c>
      <c r="I1428" s="2" t="s">
        <v>38</v>
      </c>
      <c r="J1428" s="38">
        <v>0.13639215700000001</v>
      </c>
    </row>
    <row r="1429" spans="1:10">
      <c r="A1429" s="2" t="s">
        <v>17</v>
      </c>
      <c r="B1429" s="2" t="s">
        <v>124</v>
      </c>
      <c r="C1429" s="2" t="s">
        <v>64</v>
      </c>
      <c r="E1429" s="2">
        <v>100</v>
      </c>
      <c r="F1429" s="2" t="s">
        <v>768</v>
      </c>
      <c r="G1429" s="2" t="s">
        <v>720</v>
      </c>
      <c r="H1429" s="2" t="s">
        <v>37</v>
      </c>
      <c r="I1429" s="2" t="s">
        <v>38</v>
      </c>
      <c r="J1429" s="38">
        <v>0</v>
      </c>
    </row>
    <row r="1430" spans="1:10">
      <c r="A1430" s="2" t="s">
        <v>17</v>
      </c>
      <c r="B1430" s="2" t="s">
        <v>125</v>
      </c>
      <c r="C1430" s="2" t="s">
        <v>64</v>
      </c>
      <c r="E1430" s="2">
        <v>100</v>
      </c>
      <c r="F1430" s="2" t="s">
        <v>768</v>
      </c>
      <c r="G1430" s="2" t="s">
        <v>720</v>
      </c>
      <c r="H1430" s="2" t="s">
        <v>37</v>
      </c>
      <c r="I1430" s="2" t="s">
        <v>38</v>
      </c>
      <c r="J1430" s="38">
        <v>0</v>
      </c>
    </row>
    <row r="1431" spans="1:10">
      <c r="A1431" s="2" t="s">
        <v>17</v>
      </c>
      <c r="B1431" s="2" t="s">
        <v>126</v>
      </c>
      <c r="C1431" s="2" t="s">
        <v>64</v>
      </c>
      <c r="E1431" s="2">
        <v>100</v>
      </c>
      <c r="F1431" s="2" t="s">
        <v>768</v>
      </c>
      <c r="G1431" s="2" t="s">
        <v>720</v>
      </c>
      <c r="H1431" s="2" t="s">
        <v>37</v>
      </c>
      <c r="I1431" s="2" t="s">
        <v>38</v>
      </c>
      <c r="J1431" s="38">
        <v>0</v>
      </c>
    </row>
    <row r="1432" spans="1:10">
      <c r="A1432" s="2" t="s">
        <v>17</v>
      </c>
      <c r="B1432" s="2" t="s">
        <v>128</v>
      </c>
      <c r="C1432" s="2" t="s">
        <v>64</v>
      </c>
      <c r="E1432" s="2">
        <v>100</v>
      </c>
      <c r="F1432" s="2" t="s">
        <v>768</v>
      </c>
      <c r="G1432" s="2" t="s">
        <v>720</v>
      </c>
      <c r="H1432" s="2" t="s">
        <v>37</v>
      </c>
      <c r="I1432" s="2" t="s">
        <v>38</v>
      </c>
      <c r="J1432" s="38">
        <v>0.35176365500000001</v>
      </c>
    </row>
    <row r="1433" spans="1:10">
      <c r="A1433" s="2" t="s">
        <v>17</v>
      </c>
      <c r="B1433" s="2" t="s">
        <v>129</v>
      </c>
      <c r="C1433" s="2" t="s">
        <v>64</v>
      </c>
      <c r="E1433" s="2">
        <v>100</v>
      </c>
      <c r="F1433" s="2" t="s">
        <v>768</v>
      </c>
      <c r="G1433" s="2" t="s">
        <v>720</v>
      </c>
      <c r="H1433" s="2" t="s">
        <v>37</v>
      </c>
      <c r="I1433" s="2" t="s">
        <v>38</v>
      </c>
      <c r="J1433" s="38">
        <v>0</v>
      </c>
    </row>
    <row r="1434" spans="1:10">
      <c r="A1434" s="2" t="s">
        <v>17</v>
      </c>
      <c r="B1434" s="2" t="s">
        <v>130</v>
      </c>
      <c r="C1434" s="2" t="s">
        <v>64</v>
      </c>
      <c r="E1434" s="2">
        <v>100</v>
      </c>
      <c r="F1434" s="2" t="s">
        <v>768</v>
      </c>
      <c r="G1434" s="2" t="s">
        <v>720</v>
      </c>
      <c r="H1434" s="2" t="s">
        <v>37</v>
      </c>
      <c r="I1434" s="2" t="s">
        <v>38</v>
      </c>
      <c r="J1434" s="38">
        <v>0</v>
      </c>
    </row>
    <row r="1435" spans="1:10">
      <c r="A1435" s="2" t="s">
        <v>17</v>
      </c>
      <c r="B1435" s="2" t="s">
        <v>358</v>
      </c>
      <c r="C1435" s="2" t="s">
        <v>64</v>
      </c>
      <c r="E1435" s="2">
        <v>100</v>
      </c>
      <c r="F1435" s="2" t="s">
        <v>768</v>
      </c>
      <c r="G1435" s="2" t="s">
        <v>720</v>
      </c>
      <c r="H1435" s="2" t="s">
        <v>37</v>
      </c>
      <c r="I1435" s="2" t="s">
        <v>38</v>
      </c>
      <c r="J1435" s="38">
        <v>0</v>
      </c>
    </row>
    <row r="1436" spans="1:10">
      <c r="A1436" s="2" t="s">
        <v>17</v>
      </c>
      <c r="B1436" s="2" t="s">
        <v>131</v>
      </c>
      <c r="C1436" s="2" t="s">
        <v>64</v>
      </c>
      <c r="E1436" s="2">
        <v>100</v>
      </c>
      <c r="F1436" s="2" t="s">
        <v>768</v>
      </c>
      <c r="G1436" s="2" t="s">
        <v>720</v>
      </c>
      <c r="H1436" s="2" t="s">
        <v>37</v>
      </c>
      <c r="I1436" s="2" t="s">
        <v>38</v>
      </c>
      <c r="J1436" s="38">
        <v>3.180289916</v>
      </c>
    </row>
    <row r="1437" spans="1:10">
      <c r="A1437" s="2" t="s">
        <v>17</v>
      </c>
      <c r="B1437" s="2" t="s">
        <v>132</v>
      </c>
      <c r="C1437" s="2" t="s">
        <v>64</v>
      </c>
      <c r="E1437" s="2">
        <v>100</v>
      </c>
      <c r="F1437" s="2" t="s">
        <v>768</v>
      </c>
      <c r="G1437" s="2" t="s">
        <v>720</v>
      </c>
      <c r="H1437" s="2" t="s">
        <v>37</v>
      </c>
      <c r="I1437" s="2" t="s">
        <v>38</v>
      </c>
      <c r="J1437" s="38">
        <v>0</v>
      </c>
    </row>
    <row r="1438" spans="1:10">
      <c r="A1438" s="2" t="s">
        <v>16</v>
      </c>
      <c r="B1438" s="2" t="s">
        <v>139</v>
      </c>
      <c r="C1438" s="2" t="s">
        <v>64</v>
      </c>
      <c r="E1438" s="2">
        <v>100</v>
      </c>
      <c r="F1438" s="2" t="s">
        <v>768</v>
      </c>
      <c r="G1438" s="2" t="s">
        <v>720</v>
      </c>
      <c r="H1438" s="2" t="s">
        <v>37</v>
      </c>
      <c r="I1438" s="2" t="s">
        <v>38</v>
      </c>
      <c r="J1438" s="38">
        <v>1.9816445009999999</v>
      </c>
    </row>
    <row r="1439" spans="1:10">
      <c r="A1439" s="2" t="s">
        <v>16</v>
      </c>
      <c r="B1439" s="2" t="s">
        <v>140</v>
      </c>
      <c r="C1439" s="2" t="s">
        <v>64</v>
      </c>
      <c r="E1439" s="2">
        <v>100</v>
      </c>
      <c r="F1439" s="2" t="s">
        <v>768</v>
      </c>
      <c r="G1439" s="2" t="s">
        <v>720</v>
      </c>
      <c r="H1439" s="2" t="s">
        <v>37</v>
      </c>
      <c r="I1439" s="2" t="s">
        <v>38</v>
      </c>
      <c r="J1439" s="38">
        <v>9.6879641420000002</v>
      </c>
    </row>
    <row r="1440" spans="1:10">
      <c r="A1440" s="2" t="s">
        <v>16</v>
      </c>
      <c r="B1440" s="2" t="s">
        <v>141</v>
      </c>
      <c r="C1440" s="2" t="s">
        <v>64</v>
      </c>
      <c r="E1440" s="2">
        <v>100</v>
      </c>
      <c r="F1440" s="2" t="s">
        <v>768</v>
      </c>
      <c r="G1440" s="2" t="s">
        <v>720</v>
      </c>
      <c r="H1440" s="2" t="s">
        <v>37</v>
      </c>
      <c r="I1440" s="2" t="s">
        <v>38</v>
      </c>
      <c r="J1440" s="38">
        <v>15.563732570999999</v>
      </c>
    </row>
    <row r="1441" spans="1:10">
      <c r="A1441" s="2" t="s">
        <v>16</v>
      </c>
      <c r="B1441" s="2" t="s">
        <v>142</v>
      </c>
      <c r="C1441" s="2" t="s">
        <v>64</v>
      </c>
      <c r="E1441" s="2">
        <v>100</v>
      </c>
      <c r="F1441" s="2" t="s">
        <v>768</v>
      </c>
      <c r="G1441" s="2" t="s">
        <v>720</v>
      </c>
      <c r="H1441" s="2" t="s">
        <v>37</v>
      </c>
      <c r="I1441" s="2" t="s">
        <v>38</v>
      </c>
      <c r="J1441" s="38">
        <v>15.030895141</v>
      </c>
    </row>
    <row r="1442" spans="1:10">
      <c r="A1442" s="2" t="s">
        <v>16</v>
      </c>
      <c r="B1442" s="2" t="s">
        <v>422</v>
      </c>
      <c r="C1442" s="2" t="s">
        <v>64</v>
      </c>
      <c r="E1442" s="2">
        <v>100</v>
      </c>
      <c r="F1442" s="2" t="s">
        <v>768</v>
      </c>
      <c r="G1442" s="2" t="s">
        <v>720</v>
      </c>
      <c r="H1442" s="2" t="s">
        <v>37</v>
      </c>
      <c r="I1442" s="2" t="s">
        <v>38</v>
      </c>
      <c r="J1442" s="38">
        <v>5.0812010799999996</v>
      </c>
    </row>
    <row r="1443" spans="1:10">
      <c r="A1443" s="2" t="s">
        <v>16</v>
      </c>
      <c r="B1443" s="2" t="s">
        <v>423</v>
      </c>
      <c r="C1443" s="2" t="s">
        <v>64</v>
      </c>
      <c r="E1443" s="2">
        <v>100</v>
      </c>
      <c r="F1443" s="2" t="s">
        <v>768</v>
      </c>
      <c r="G1443" s="2" t="s">
        <v>720</v>
      </c>
      <c r="H1443" s="2" t="s">
        <v>37</v>
      </c>
      <c r="I1443" s="2" t="s">
        <v>38</v>
      </c>
      <c r="J1443" s="38">
        <v>0</v>
      </c>
    </row>
    <row r="1444" spans="1:10">
      <c r="A1444" s="2" t="s">
        <v>16</v>
      </c>
      <c r="B1444" s="2" t="s">
        <v>424</v>
      </c>
      <c r="C1444" s="2" t="s">
        <v>64</v>
      </c>
      <c r="E1444" s="2">
        <v>100</v>
      </c>
      <c r="F1444" s="2" t="s">
        <v>768</v>
      </c>
      <c r="G1444" s="2" t="s">
        <v>720</v>
      </c>
      <c r="H1444" s="2" t="s">
        <v>37</v>
      </c>
      <c r="I1444" s="2" t="s">
        <v>38</v>
      </c>
      <c r="J1444" s="38">
        <v>2.9070398480000001</v>
      </c>
    </row>
    <row r="1445" spans="1:10">
      <c r="A1445" s="2" t="s">
        <v>16</v>
      </c>
      <c r="B1445" s="2" t="s">
        <v>425</v>
      </c>
      <c r="C1445" s="2" t="s">
        <v>64</v>
      </c>
      <c r="E1445" s="2">
        <v>100</v>
      </c>
      <c r="F1445" s="2" t="s">
        <v>768</v>
      </c>
      <c r="G1445" s="2" t="s">
        <v>720</v>
      </c>
      <c r="H1445" s="2" t="s">
        <v>37</v>
      </c>
      <c r="I1445" s="2" t="s">
        <v>38</v>
      </c>
      <c r="J1445" s="38">
        <v>3.408000919</v>
      </c>
    </row>
    <row r="1446" spans="1:10">
      <c r="A1446" s="2" t="s">
        <v>16</v>
      </c>
      <c r="B1446" s="2" t="s">
        <v>426</v>
      </c>
      <c r="C1446" s="2" t="s">
        <v>64</v>
      </c>
      <c r="E1446" s="2">
        <v>100</v>
      </c>
      <c r="F1446" s="2" t="s">
        <v>768</v>
      </c>
      <c r="G1446" s="2" t="s">
        <v>720</v>
      </c>
      <c r="H1446" s="2" t="s">
        <v>37</v>
      </c>
      <c r="I1446" s="2" t="s">
        <v>38</v>
      </c>
      <c r="J1446" s="38">
        <v>4.6225110799999998</v>
      </c>
    </row>
    <row r="1447" spans="1:10">
      <c r="A1447" s="2" t="s">
        <v>16</v>
      </c>
      <c r="B1447" s="2" t="s">
        <v>427</v>
      </c>
      <c r="C1447" s="2" t="s">
        <v>64</v>
      </c>
      <c r="E1447" s="2">
        <v>100</v>
      </c>
      <c r="F1447" s="2" t="s">
        <v>768</v>
      </c>
      <c r="G1447" s="2" t="s">
        <v>720</v>
      </c>
      <c r="H1447" s="2" t="s">
        <v>37</v>
      </c>
      <c r="I1447" s="2" t="s">
        <v>38</v>
      </c>
      <c r="J1447" s="38">
        <v>3.5190908300000001</v>
      </c>
    </row>
    <row r="1448" spans="1:10">
      <c r="A1448" s="2" t="s">
        <v>16</v>
      </c>
      <c r="B1448" s="2" t="s">
        <v>428</v>
      </c>
      <c r="C1448" s="2" t="s">
        <v>64</v>
      </c>
      <c r="E1448" s="2">
        <v>100</v>
      </c>
      <c r="F1448" s="2" t="s">
        <v>768</v>
      </c>
      <c r="G1448" s="2" t="s">
        <v>720</v>
      </c>
      <c r="H1448" s="2" t="s">
        <v>37</v>
      </c>
      <c r="I1448" s="2" t="s">
        <v>38</v>
      </c>
      <c r="J1448" s="38">
        <v>5.7973235289999998</v>
      </c>
    </row>
    <row r="1449" spans="1:10">
      <c r="A1449" s="2" t="s">
        <v>16</v>
      </c>
      <c r="B1449" s="2" t="s">
        <v>429</v>
      </c>
      <c r="C1449" s="2" t="s">
        <v>64</v>
      </c>
      <c r="E1449" s="2">
        <v>100</v>
      </c>
      <c r="F1449" s="2" t="s">
        <v>768</v>
      </c>
      <c r="G1449" s="2" t="s">
        <v>720</v>
      </c>
      <c r="H1449" s="2" t="s">
        <v>37</v>
      </c>
      <c r="I1449" s="2" t="s">
        <v>38</v>
      </c>
      <c r="J1449" s="38">
        <v>9.0067647060000002</v>
      </c>
    </row>
    <row r="1450" spans="1:10">
      <c r="A1450" s="2" t="s">
        <v>16</v>
      </c>
      <c r="B1450" s="2" t="s">
        <v>430</v>
      </c>
      <c r="C1450" s="2" t="s">
        <v>64</v>
      </c>
      <c r="E1450" s="2">
        <v>100</v>
      </c>
      <c r="F1450" s="2" t="s">
        <v>768</v>
      </c>
      <c r="G1450" s="2" t="s">
        <v>720</v>
      </c>
      <c r="H1450" s="2" t="s">
        <v>37</v>
      </c>
      <c r="I1450" s="2" t="s">
        <v>38</v>
      </c>
      <c r="J1450" s="38">
        <v>12.691371324</v>
      </c>
    </row>
    <row r="1451" spans="1:10">
      <c r="A1451" s="2" t="s">
        <v>15</v>
      </c>
      <c r="B1451" s="2" t="s">
        <v>187</v>
      </c>
      <c r="C1451" s="2" t="s">
        <v>64</v>
      </c>
      <c r="E1451" s="2">
        <v>100</v>
      </c>
      <c r="F1451" s="2" t="s">
        <v>768</v>
      </c>
      <c r="G1451" s="2" t="s">
        <v>720</v>
      </c>
      <c r="H1451" s="2" t="s">
        <v>37</v>
      </c>
      <c r="I1451" s="2" t="s">
        <v>38</v>
      </c>
      <c r="J1451" s="38">
        <v>0</v>
      </c>
    </row>
    <row r="1452" spans="1:10">
      <c r="A1452" s="2" t="s">
        <v>15</v>
      </c>
      <c r="B1452" s="2" t="s">
        <v>188</v>
      </c>
      <c r="C1452" s="2" t="s">
        <v>64</v>
      </c>
      <c r="E1452" s="2">
        <v>100</v>
      </c>
      <c r="F1452" s="2" t="s">
        <v>768</v>
      </c>
      <c r="G1452" s="2" t="s">
        <v>720</v>
      </c>
      <c r="H1452" s="2" t="s">
        <v>37</v>
      </c>
      <c r="I1452" s="2" t="s">
        <v>38</v>
      </c>
      <c r="J1452" s="38">
        <v>2.9098716580000001</v>
      </c>
    </row>
    <row r="1453" spans="1:10">
      <c r="A1453" s="2" t="s">
        <v>15</v>
      </c>
      <c r="B1453" s="2" t="s">
        <v>189</v>
      </c>
      <c r="C1453" s="2" t="s">
        <v>64</v>
      </c>
      <c r="E1453" s="2">
        <v>100</v>
      </c>
      <c r="F1453" s="2" t="s">
        <v>768</v>
      </c>
      <c r="G1453" s="2" t="s">
        <v>720</v>
      </c>
      <c r="H1453" s="2" t="s">
        <v>37</v>
      </c>
      <c r="I1453" s="2" t="s">
        <v>38</v>
      </c>
      <c r="J1453" s="38">
        <v>4.3423070929999996</v>
      </c>
    </row>
    <row r="1454" spans="1:10">
      <c r="A1454" s="2" t="s">
        <v>15</v>
      </c>
      <c r="B1454" s="2" t="s">
        <v>190</v>
      </c>
      <c r="C1454" s="2" t="s">
        <v>64</v>
      </c>
      <c r="E1454" s="2">
        <v>100</v>
      </c>
      <c r="F1454" s="2" t="s">
        <v>768</v>
      </c>
      <c r="G1454" s="2" t="s">
        <v>720</v>
      </c>
      <c r="H1454" s="2" t="s">
        <v>37</v>
      </c>
      <c r="I1454" s="2" t="s">
        <v>38</v>
      </c>
      <c r="J1454" s="38">
        <v>2.3774715070000001</v>
      </c>
    </row>
    <row r="1455" spans="1:10">
      <c r="A1455" s="2" t="s">
        <v>15</v>
      </c>
      <c r="B1455" s="2" t="s">
        <v>191</v>
      </c>
      <c r="C1455" s="2" t="s">
        <v>64</v>
      </c>
      <c r="E1455" s="2">
        <v>100</v>
      </c>
      <c r="F1455" s="2" t="s">
        <v>768</v>
      </c>
      <c r="G1455" s="2" t="s">
        <v>720</v>
      </c>
      <c r="H1455" s="2" t="s">
        <v>37</v>
      </c>
      <c r="I1455" s="2" t="s">
        <v>38</v>
      </c>
      <c r="J1455" s="38">
        <v>0</v>
      </c>
    </row>
    <row r="1456" spans="1:10">
      <c r="A1456" s="2" t="s">
        <v>15</v>
      </c>
      <c r="B1456" s="2" t="s">
        <v>192</v>
      </c>
      <c r="C1456" s="2" t="s">
        <v>64</v>
      </c>
      <c r="E1456" s="2">
        <v>100</v>
      </c>
      <c r="F1456" s="2" t="s">
        <v>768</v>
      </c>
      <c r="G1456" s="2" t="s">
        <v>720</v>
      </c>
      <c r="H1456" s="2" t="s">
        <v>37</v>
      </c>
      <c r="I1456" s="2" t="s">
        <v>38</v>
      </c>
      <c r="J1456" s="38">
        <v>0</v>
      </c>
    </row>
    <row r="1457" spans="1:10">
      <c r="A1457" s="2" t="s">
        <v>15</v>
      </c>
      <c r="B1457" s="2" t="s">
        <v>193</v>
      </c>
      <c r="C1457" s="2" t="s">
        <v>64</v>
      </c>
      <c r="E1457" s="2">
        <v>100</v>
      </c>
      <c r="F1457" s="2" t="s">
        <v>768</v>
      </c>
      <c r="G1457" s="2" t="s">
        <v>720</v>
      </c>
      <c r="H1457" s="2" t="s">
        <v>37</v>
      </c>
      <c r="I1457" s="2" t="s">
        <v>38</v>
      </c>
      <c r="J1457" s="38">
        <v>0</v>
      </c>
    </row>
    <row r="1458" spans="1:10">
      <c r="A1458" s="2" t="s">
        <v>14</v>
      </c>
      <c r="B1458" s="2" t="s">
        <v>194</v>
      </c>
      <c r="C1458" s="2" t="s">
        <v>64</v>
      </c>
      <c r="E1458" s="2">
        <v>100</v>
      </c>
      <c r="F1458" s="2" t="s">
        <v>768</v>
      </c>
      <c r="G1458" s="2" t="s">
        <v>720</v>
      </c>
      <c r="H1458" s="2" t="s">
        <v>37</v>
      </c>
      <c r="I1458" s="2" t="s">
        <v>38</v>
      </c>
      <c r="J1458" s="38">
        <v>35.185000000000002</v>
      </c>
    </row>
    <row r="1459" spans="1:10">
      <c r="A1459" s="2" t="s">
        <v>14</v>
      </c>
      <c r="B1459" s="2" t="s">
        <v>195</v>
      </c>
      <c r="C1459" s="2" t="s">
        <v>64</v>
      </c>
      <c r="E1459" s="2">
        <v>100</v>
      </c>
      <c r="F1459" s="2" t="s">
        <v>768</v>
      </c>
      <c r="G1459" s="2" t="s">
        <v>720</v>
      </c>
      <c r="H1459" s="2" t="s">
        <v>37</v>
      </c>
      <c r="I1459" s="2" t="s">
        <v>38</v>
      </c>
      <c r="J1459" s="38">
        <v>35.715000000000003</v>
      </c>
    </row>
    <row r="1460" spans="1:10">
      <c r="A1460" s="2" t="s">
        <v>13</v>
      </c>
      <c r="B1460" s="2" t="s">
        <v>196</v>
      </c>
      <c r="C1460" s="2" t="s">
        <v>64</v>
      </c>
      <c r="E1460" s="2">
        <v>100</v>
      </c>
      <c r="F1460" s="2" t="s">
        <v>768</v>
      </c>
      <c r="G1460" s="2" t="s">
        <v>720</v>
      </c>
      <c r="H1460" s="2" t="s">
        <v>37</v>
      </c>
      <c r="I1460" s="2" t="s">
        <v>38</v>
      </c>
      <c r="J1460" s="38">
        <v>2.0620879580000002</v>
      </c>
    </row>
    <row r="1461" spans="1:10">
      <c r="A1461" s="2" t="s">
        <v>13</v>
      </c>
      <c r="B1461" s="2" t="s">
        <v>197</v>
      </c>
      <c r="C1461" s="2" t="s">
        <v>64</v>
      </c>
      <c r="E1461" s="2">
        <v>100</v>
      </c>
      <c r="F1461" s="2" t="s">
        <v>768</v>
      </c>
      <c r="G1461" s="2" t="s">
        <v>720</v>
      </c>
      <c r="H1461" s="2" t="s">
        <v>37</v>
      </c>
      <c r="I1461" s="2" t="s">
        <v>38</v>
      </c>
      <c r="J1461" s="38">
        <v>0.69414298600000002</v>
      </c>
    </row>
    <row r="1462" spans="1:10">
      <c r="A1462" s="2" t="s">
        <v>13</v>
      </c>
      <c r="B1462" s="2" t="s">
        <v>198</v>
      </c>
      <c r="C1462" s="2" t="s">
        <v>64</v>
      </c>
      <c r="E1462" s="2">
        <v>100</v>
      </c>
      <c r="F1462" s="2" t="s">
        <v>768</v>
      </c>
      <c r="G1462" s="2" t="s">
        <v>720</v>
      </c>
      <c r="H1462" s="2" t="s">
        <v>37</v>
      </c>
      <c r="I1462" s="2" t="s">
        <v>38</v>
      </c>
      <c r="J1462" s="38">
        <v>0.124377005</v>
      </c>
    </row>
    <row r="1463" spans="1:10">
      <c r="A1463" s="2" t="s">
        <v>13</v>
      </c>
      <c r="B1463" s="2" t="s">
        <v>199</v>
      </c>
      <c r="C1463" s="2" t="s">
        <v>64</v>
      </c>
      <c r="E1463" s="2">
        <v>100</v>
      </c>
      <c r="F1463" s="2" t="s">
        <v>768</v>
      </c>
      <c r="G1463" s="2" t="s">
        <v>720</v>
      </c>
      <c r="H1463" s="2" t="s">
        <v>37</v>
      </c>
      <c r="I1463" s="2" t="s">
        <v>38</v>
      </c>
      <c r="J1463" s="38">
        <v>0</v>
      </c>
    </row>
    <row r="1464" spans="1:10">
      <c r="A1464" s="2" t="s">
        <v>13</v>
      </c>
      <c r="B1464" s="2" t="s">
        <v>200</v>
      </c>
      <c r="C1464" s="2" t="s">
        <v>64</v>
      </c>
      <c r="E1464" s="2">
        <v>100</v>
      </c>
      <c r="F1464" s="2" t="s">
        <v>768</v>
      </c>
      <c r="G1464" s="2" t="s">
        <v>720</v>
      </c>
      <c r="H1464" s="2" t="s">
        <v>37</v>
      </c>
      <c r="I1464" s="2" t="s">
        <v>38</v>
      </c>
      <c r="J1464" s="38">
        <v>0.59836925100000005</v>
      </c>
    </row>
    <row r="1465" spans="1:10">
      <c r="A1465" s="2" t="s">
        <v>13</v>
      </c>
      <c r="B1465" s="2" t="s">
        <v>201</v>
      </c>
      <c r="C1465" s="2" t="s">
        <v>64</v>
      </c>
      <c r="E1465" s="2">
        <v>100</v>
      </c>
      <c r="F1465" s="2" t="s">
        <v>768</v>
      </c>
      <c r="G1465" s="2" t="s">
        <v>720</v>
      </c>
      <c r="H1465" s="2" t="s">
        <v>37</v>
      </c>
      <c r="I1465" s="2" t="s">
        <v>38</v>
      </c>
      <c r="J1465" s="38">
        <v>0.77955882399999998</v>
      </c>
    </row>
    <row r="1466" spans="1:10">
      <c r="A1466" s="2" t="s">
        <v>13</v>
      </c>
      <c r="B1466" s="2" t="s">
        <v>202</v>
      </c>
      <c r="C1466" s="2" t="s">
        <v>64</v>
      </c>
      <c r="E1466" s="2">
        <v>100</v>
      </c>
      <c r="F1466" s="2" t="s">
        <v>768</v>
      </c>
      <c r="G1466" s="2" t="s">
        <v>720</v>
      </c>
      <c r="H1466" s="2" t="s">
        <v>37</v>
      </c>
      <c r="I1466" s="2" t="s">
        <v>38</v>
      </c>
      <c r="J1466" s="38">
        <v>1.2562245990000001</v>
      </c>
    </row>
    <row r="1467" spans="1:10">
      <c r="A1467" s="2" t="s">
        <v>13</v>
      </c>
      <c r="B1467" s="2" t="s">
        <v>203</v>
      </c>
      <c r="C1467" s="2" t="s">
        <v>64</v>
      </c>
      <c r="E1467" s="2">
        <v>100</v>
      </c>
      <c r="F1467" s="2" t="s">
        <v>768</v>
      </c>
      <c r="G1467" s="2" t="s">
        <v>720</v>
      </c>
      <c r="H1467" s="2" t="s">
        <v>37</v>
      </c>
      <c r="I1467" s="2" t="s">
        <v>38</v>
      </c>
      <c r="J1467" s="38">
        <v>6.2813363170000001</v>
      </c>
    </row>
    <row r="1468" spans="1:10">
      <c r="A1468" s="2" t="s">
        <v>13</v>
      </c>
      <c r="B1468" s="2" t="s">
        <v>204</v>
      </c>
      <c r="C1468" s="2" t="s">
        <v>64</v>
      </c>
      <c r="E1468" s="2">
        <v>100</v>
      </c>
      <c r="F1468" s="2" t="s">
        <v>768</v>
      </c>
      <c r="G1468" s="2" t="s">
        <v>720</v>
      </c>
      <c r="H1468" s="2" t="s">
        <v>37</v>
      </c>
      <c r="I1468" s="2" t="s">
        <v>38</v>
      </c>
      <c r="J1468" s="38">
        <v>3.8757352940000001</v>
      </c>
    </row>
    <row r="1469" spans="1:10">
      <c r="A1469" s="2" t="s">
        <v>13</v>
      </c>
      <c r="B1469" s="2" t="s">
        <v>205</v>
      </c>
      <c r="C1469" s="2" t="s">
        <v>64</v>
      </c>
      <c r="E1469" s="2">
        <v>100</v>
      </c>
      <c r="F1469" s="2" t="s">
        <v>768</v>
      </c>
      <c r="G1469" s="2" t="s">
        <v>720</v>
      </c>
      <c r="H1469" s="2" t="s">
        <v>37</v>
      </c>
      <c r="I1469" s="2" t="s">
        <v>38</v>
      </c>
      <c r="J1469" s="38">
        <v>3.1291474670000001</v>
      </c>
    </row>
    <row r="1470" spans="1:10">
      <c r="A1470" s="2" t="s">
        <v>13</v>
      </c>
      <c r="B1470" s="2" t="s">
        <v>206</v>
      </c>
      <c r="C1470" s="2" t="s">
        <v>64</v>
      </c>
      <c r="E1470" s="2">
        <v>100</v>
      </c>
      <c r="F1470" s="2" t="s">
        <v>768</v>
      </c>
      <c r="G1470" s="2" t="s">
        <v>720</v>
      </c>
      <c r="H1470" s="2" t="s">
        <v>37</v>
      </c>
      <c r="I1470" s="2" t="s">
        <v>38</v>
      </c>
      <c r="J1470" s="38">
        <v>11.094085784000001</v>
      </c>
    </row>
    <row r="1471" spans="1:10">
      <c r="A1471" s="2" t="s">
        <v>13</v>
      </c>
      <c r="B1471" s="2" t="s">
        <v>207</v>
      </c>
      <c r="C1471" s="2" t="s">
        <v>64</v>
      </c>
      <c r="E1471" s="2">
        <v>100</v>
      </c>
      <c r="F1471" s="2" t="s">
        <v>768</v>
      </c>
      <c r="G1471" s="2" t="s">
        <v>720</v>
      </c>
      <c r="H1471" s="2" t="s">
        <v>37</v>
      </c>
      <c r="I1471" s="2" t="s">
        <v>38</v>
      </c>
      <c r="J1471" s="38">
        <v>15.488026817</v>
      </c>
    </row>
    <row r="1472" spans="1:10">
      <c r="A1472" s="2" t="s">
        <v>13</v>
      </c>
      <c r="B1472" s="2" t="s">
        <v>208</v>
      </c>
      <c r="C1472" s="2" t="s">
        <v>64</v>
      </c>
      <c r="E1472" s="2">
        <v>100</v>
      </c>
      <c r="F1472" s="2" t="s">
        <v>768</v>
      </c>
      <c r="G1472" s="2" t="s">
        <v>720</v>
      </c>
      <c r="H1472" s="2" t="s">
        <v>37</v>
      </c>
      <c r="I1472" s="2" t="s">
        <v>38</v>
      </c>
      <c r="J1472" s="38">
        <v>0.80071681699999997</v>
      </c>
    </row>
    <row r="1473" spans="1:10">
      <c r="A1473" s="2" t="s">
        <v>13</v>
      </c>
      <c r="B1473" s="2" t="s">
        <v>209</v>
      </c>
      <c r="C1473" s="2" t="s">
        <v>64</v>
      </c>
      <c r="E1473" s="2">
        <v>100</v>
      </c>
      <c r="F1473" s="2" t="s">
        <v>768</v>
      </c>
      <c r="G1473" s="2" t="s">
        <v>720</v>
      </c>
      <c r="H1473" s="2" t="s">
        <v>37</v>
      </c>
      <c r="I1473" s="2" t="s">
        <v>38</v>
      </c>
      <c r="J1473" s="38">
        <v>0.34670726099999999</v>
      </c>
    </row>
    <row r="1474" spans="1:10">
      <c r="A1474" s="2" t="s">
        <v>13</v>
      </c>
      <c r="B1474" s="2" t="s">
        <v>210</v>
      </c>
      <c r="C1474" s="2" t="s">
        <v>64</v>
      </c>
      <c r="E1474" s="2">
        <v>100</v>
      </c>
      <c r="F1474" s="2" t="s">
        <v>768</v>
      </c>
      <c r="G1474" s="2" t="s">
        <v>720</v>
      </c>
      <c r="H1474" s="2" t="s">
        <v>37</v>
      </c>
      <c r="I1474" s="2" t="s">
        <v>38</v>
      </c>
      <c r="J1474" s="38">
        <v>0</v>
      </c>
    </row>
    <row r="1475" spans="1:10">
      <c r="A1475" s="2" t="s">
        <v>13</v>
      </c>
      <c r="B1475" s="2" t="s">
        <v>211</v>
      </c>
      <c r="C1475" s="2" t="s">
        <v>64</v>
      </c>
      <c r="E1475" s="2">
        <v>100</v>
      </c>
      <c r="F1475" s="2" t="s">
        <v>768</v>
      </c>
      <c r="G1475" s="2" t="s">
        <v>720</v>
      </c>
      <c r="H1475" s="2" t="s">
        <v>37</v>
      </c>
      <c r="I1475" s="2" t="s">
        <v>38</v>
      </c>
      <c r="J1475" s="38">
        <v>0.40896687599999998</v>
      </c>
    </row>
    <row r="1476" spans="1:10">
      <c r="A1476" s="2" t="s">
        <v>13</v>
      </c>
      <c r="B1476" s="2" t="s">
        <v>212</v>
      </c>
      <c r="C1476" s="2" t="s">
        <v>64</v>
      </c>
      <c r="E1476" s="2">
        <v>100</v>
      </c>
      <c r="F1476" s="2" t="s">
        <v>768</v>
      </c>
      <c r="G1476" s="2" t="s">
        <v>720</v>
      </c>
      <c r="H1476" s="2" t="s">
        <v>37</v>
      </c>
      <c r="I1476" s="2" t="s">
        <v>38</v>
      </c>
      <c r="J1476" s="38">
        <v>0</v>
      </c>
    </row>
    <row r="1477" spans="1:10">
      <c r="A1477" s="2" t="s">
        <v>13</v>
      </c>
      <c r="B1477" s="2" t="s">
        <v>213</v>
      </c>
      <c r="C1477" s="2" t="s">
        <v>64</v>
      </c>
      <c r="E1477" s="2">
        <v>100</v>
      </c>
      <c r="F1477" s="2" t="s">
        <v>768</v>
      </c>
      <c r="G1477" s="2" t="s">
        <v>720</v>
      </c>
      <c r="H1477" s="2" t="s">
        <v>37</v>
      </c>
      <c r="I1477" s="2" t="s">
        <v>38</v>
      </c>
      <c r="J1477" s="38">
        <v>0</v>
      </c>
    </row>
    <row r="1478" spans="1:10">
      <c r="A1478" s="2" t="s">
        <v>13</v>
      </c>
      <c r="B1478" s="2" t="s">
        <v>214</v>
      </c>
      <c r="C1478" s="2" t="s">
        <v>64</v>
      </c>
      <c r="E1478" s="2">
        <v>100</v>
      </c>
      <c r="F1478" s="2" t="s">
        <v>768</v>
      </c>
      <c r="G1478" s="2" t="s">
        <v>720</v>
      </c>
      <c r="H1478" s="2" t="s">
        <v>37</v>
      </c>
      <c r="I1478" s="2" t="s">
        <v>38</v>
      </c>
      <c r="J1478" s="38">
        <v>1.020786765</v>
      </c>
    </row>
    <row r="1479" spans="1:10">
      <c r="A1479" s="2" t="s">
        <v>13</v>
      </c>
      <c r="B1479" s="2" t="s">
        <v>215</v>
      </c>
      <c r="C1479" s="2" t="s">
        <v>64</v>
      </c>
      <c r="E1479" s="2">
        <v>100</v>
      </c>
      <c r="F1479" s="2" t="s">
        <v>768</v>
      </c>
      <c r="G1479" s="2" t="s">
        <v>720</v>
      </c>
      <c r="H1479" s="2" t="s">
        <v>37</v>
      </c>
      <c r="I1479" s="2" t="s">
        <v>38</v>
      </c>
      <c r="J1479" s="38">
        <v>0</v>
      </c>
    </row>
    <row r="1480" spans="1:10">
      <c r="A1480" s="2" t="s">
        <v>13</v>
      </c>
      <c r="B1480" s="2" t="s">
        <v>216</v>
      </c>
      <c r="C1480" s="2" t="s">
        <v>64</v>
      </c>
      <c r="E1480" s="2">
        <v>100</v>
      </c>
      <c r="F1480" s="2" t="s">
        <v>768</v>
      </c>
      <c r="G1480" s="2" t="s">
        <v>720</v>
      </c>
      <c r="H1480" s="2" t="s">
        <v>37</v>
      </c>
      <c r="I1480" s="2" t="s">
        <v>38</v>
      </c>
      <c r="J1480" s="38">
        <v>0</v>
      </c>
    </row>
    <row r="1481" spans="1:10">
      <c r="A1481" s="2" t="s">
        <v>13</v>
      </c>
      <c r="B1481" s="2" t="s">
        <v>363</v>
      </c>
      <c r="C1481" s="2" t="s">
        <v>64</v>
      </c>
      <c r="E1481" s="2">
        <v>100</v>
      </c>
      <c r="F1481" s="2" t="s">
        <v>768</v>
      </c>
      <c r="G1481" s="2" t="s">
        <v>720</v>
      </c>
      <c r="H1481" s="2" t="s">
        <v>37</v>
      </c>
      <c r="I1481" s="2" t="s">
        <v>38</v>
      </c>
      <c r="J1481" s="38">
        <v>0</v>
      </c>
    </row>
    <row r="1482" spans="1:10">
      <c r="A1482" s="2" t="s">
        <v>12</v>
      </c>
      <c r="B1482" s="2" t="s">
        <v>219</v>
      </c>
      <c r="C1482" s="2" t="s">
        <v>64</v>
      </c>
      <c r="E1482" s="2">
        <v>100</v>
      </c>
      <c r="F1482" s="2" t="s">
        <v>768</v>
      </c>
      <c r="G1482" s="2" t="s">
        <v>720</v>
      </c>
      <c r="H1482" s="2" t="s">
        <v>37</v>
      </c>
      <c r="I1482" s="2" t="s">
        <v>38</v>
      </c>
      <c r="J1482" s="38">
        <v>38.459294118000003</v>
      </c>
    </row>
    <row r="1483" spans="1:10">
      <c r="A1483" s="2" t="s">
        <v>11</v>
      </c>
      <c r="B1483" s="2" t="s">
        <v>217</v>
      </c>
      <c r="C1483" s="2" t="s">
        <v>64</v>
      </c>
      <c r="E1483" s="2">
        <v>100</v>
      </c>
      <c r="F1483" s="2" t="s">
        <v>768</v>
      </c>
      <c r="G1483" s="2" t="s">
        <v>720</v>
      </c>
      <c r="H1483" s="2" t="s">
        <v>37</v>
      </c>
      <c r="I1483" s="2" t="s">
        <v>38</v>
      </c>
      <c r="J1483" s="38">
        <v>49.683874680000002</v>
      </c>
    </row>
    <row r="1484" spans="1:10">
      <c r="A1484" s="2" t="s">
        <v>534</v>
      </c>
      <c r="B1484" s="2" t="s">
        <v>218</v>
      </c>
      <c r="C1484" s="2" t="s">
        <v>64</v>
      </c>
      <c r="E1484" s="2">
        <v>100</v>
      </c>
      <c r="F1484" s="2" t="s">
        <v>768</v>
      </c>
      <c r="G1484" s="2" t="s">
        <v>720</v>
      </c>
      <c r="H1484" s="2" t="s">
        <v>37</v>
      </c>
      <c r="I1484" s="2" t="s">
        <v>38</v>
      </c>
      <c r="J1484" s="38">
        <v>0</v>
      </c>
    </row>
    <row r="1485" spans="1:10">
      <c r="A1485" s="2" t="s">
        <v>10</v>
      </c>
      <c r="B1485" s="2" t="s">
        <v>220</v>
      </c>
      <c r="C1485" s="2" t="s">
        <v>64</v>
      </c>
      <c r="E1485" s="2">
        <v>100</v>
      </c>
      <c r="F1485" s="2" t="s">
        <v>768</v>
      </c>
      <c r="G1485" s="2" t="s">
        <v>720</v>
      </c>
      <c r="H1485" s="2" t="s">
        <v>37</v>
      </c>
      <c r="I1485" s="2" t="s">
        <v>38</v>
      </c>
      <c r="J1485" s="38">
        <v>0</v>
      </c>
    </row>
    <row r="1486" spans="1:10">
      <c r="A1486" s="2" t="s">
        <v>9</v>
      </c>
      <c r="B1486" s="2" t="s">
        <v>221</v>
      </c>
      <c r="C1486" s="2" t="s">
        <v>64</v>
      </c>
      <c r="E1486" s="2">
        <v>100</v>
      </c>
      <c r="F1486" s="2" t="s">
        <v>768</v>
      </c>
      <c r="G1486" s="2" t="s">
        <v>720</v>
      </c>
      <c r="H1486" s="2" t="s">
        <v>37</v>
      </c>
      <c r="I1486" s="2" t="s">
        <v>38</v>
      </c>
      <c r="J1486" s="38">
        <v>0.46</v>
      </c>
    </row>
    <row r="1487" spans="1:10">
      <c r="A1487" s="2" t="s">
        <v>9</v>
      </c>
      <c r="B1487" s="2" t="s">
        <v>222</v>
      </c>
      <c r="C1487" s="2" t="s">
        <v>64</v>
      </c>
      <c r="E1487" s="2">
        <v>100</v>
      </c>
      <c r="F1487" s="2" t="s">
        <v>768</v>
      </c>
      <c r="G1487" s="2" t="s">
        <v>720</v>
      </c>
      <c r="H1487" s="2" t="s">
        <v>37</v>
      </c>
      <c r="I1487" s="2" t="s">
        <v>38</v>
      </c>
      <c r="J1487" s="38">
        <v>0.40500000000000003</v>
      </c>
    </row>
    <row r="1488" spans="1:10">
      <c r="A1488" s="2" t="s">
        <v>9</v>
      </c>
      <c r="B1488" s="2" t="s">
        <v>223</v>
      </c>
      <c r="C1488" s="2" t="s">
        <v>64</v>
      </c>
      <c r="E1488" s="2">
        <v>100</v>
      </c>
      <c r="F1488" s="2" t="s">
        <v>768</v>
      </c>
      <c r="G1488" s="2" t="s">
        <v>720</v>
      </c>
      <c r="H1488" s="2" t="s">
        <v>37</v>
      </c>
      <c r="I1488" s="2" t="s">
        <v>38</v>
      </c>
      <c r="J1488" s="38">
        <v>0.505</v>
      </c>
    </row>
    <row r="1489" spans="1:10">
      <c r="A1489" s="2" t="s">
        <v>9</v>
      </c>
      <c r="B1489" s="2" t="s">
        <v>224</v>
      </c>
      <c r="C1489" s="2" t="s">
        <v>64</v>
      </c>
      <c r="E1489" s="2">
        <v>100</v>
      </c>
      <c r="F1489" s="2" t="s">
        <v>768</v>
      </c>
      <c r="G1489" s="2" t="s">
        <v>720</v>
      </c>
      <c r="H1489" s="2" t="s">
        <v>37</v>
      </c>
      <c r="I1489" s="2" t="s">
        <v>38</v>
      </c>
      <c r="J1489" s="38">
        <v>0.43330055099999998</v>
      </c>
    </row>
    <row r="1490" spans="1:10">
      <c r="A1490" s="2" t="s">
        <v>9</v>
      </c>
      <c r="B1490" s="2" t="s">
        <v>225</v>
      </c>
      <c r="C1490" s="2" t="s">
        <v>64</v>
      </c>
      <c r="E1490" s="2">
        <v>100</v>
      </c>
      <c r="F1490" s="2" t="s">
        <v>768</v>
      </c>
      <c r="G1490" s="2" t="s">
        <v>720</v>
      </c>
      <c r="H1490" s="2" t="s">
        <v>37</v>
      </c>
      <c r="I1490" s="2" t="s">
        <v>38</v>
      </c>
      <c r="J1490" s="38">
        <v>0.33764705900000003</v>
      </c>
    </row>
    <row r="1491" spans="1:10">
      <c r="A1491" s="2" t="s">
        <v>9</v>
      </c>
      <c r="B1491" s="2" t="s">
        <v>226</v>
      </c>
      <c r="C1491" s="2" t="s">
        <v>64</v>
      </c>
      <c r="E1491" s="2">
        <v>100</v>
      </c>
      <c r="F1491" s="2" t="s">
        <v>768</v>
      </c>
      <c r="G1491" s="2" t="s">
        <v>720</v>
      </c>
      <c r="H1491" s="2" t="s">
        <v>37</v>
      </c>
      <c r="I1491" s="2" t="s">
        <v>38</v>
      </c>
      <c r="J1491" s="38">
        <v>0.31</v>
      </c>
    </row>
    <row r="1492" spans="1:10">
      <c r="A1492" s="2" t="s">
        <v>9</v>
      </c>
      <c r="B1492" s="2" t="s">
        <v>227</v>
      </c>
      <c r="C1492" s="2" t="s">
        <v>64</v>
      </c>
      <c r="E1492" s="2">
        <v>100</v>
      </c>
      <c r="F1492" s="2" t="s">
        <v>768</v>
      </c>
      <c r="G1492" s="2" t="s">
        <v>720</v>
      </c>
      <c r="H1492" s="2" t="s">
        <v>37</v>
      </c>
      <c r="I1492" s="2" t="s">
        <v>38</v>
      </c>
      <c r="J1492" s="38">
        <v>7.0000000000000007E-2</v>
      </c>
    </row>
    <row r="1493" spans="1:10">
      <c r="A1493" s="2" t="s">
        <v>9</v>
      </c>
      <c r="B1493" s="2" t="s">
        <v>228</v>
      </c>
      <c r="C1493" s="2" t="s">
        <v>64</v>
      </c>
      <c r="E1493" s="2">
        <v>100</v>
      </c>
      <c r="F1493" s="2" t="s">
        <v>768</v>
      </c>
      <c r="G1493" s="2" t="s">
        <v>720</v>
      </c>
      <c r="H1493" s="2" t="s">
        <v>37</v>
      </c>
      <c r="I1493" s="2" t="s">
        <v>38</v>
      </c>
      <c r="J1493" s="38">
        <v>0.12</v>
      </c>
    </row>
    <row r="1494" spans="1:10">
      <c r="A1494" s="2" t="s">
        <v>9</v>
      </c>
      <c r="B1494" s="2" t="s">
        <v>229</v>
      </c>
      <c r="C1494" s="2" t="s">
        <v>64</v>
      </c>
      <c r="E1494" s="2">
        <v>100</v>
      </c>
      <c r="F1494" s="2" t="s">
        <v>768</v>
      </c>
      <c r="G1494" s="2" t="s">
        <v>720</v>
      </c>
      <c r="H1494" s="2" t="s">
        <v>37</v>
      </c>
      <c r="I1494" s="2" t="s">
        <v>38</v>
      </c>
      <c r="J1494" s="38">
        <v>0.25</v>
      </c>
    </row>
    <row r="1495" spans="1:10">
      <c r="A1495" s="2" t="s">
        <v>9</v>
      </c>
      <c r="B1495" s="2" t="s">
        <v>230</v>
      </c>
      <c r="C1495" s="2" t="s">
        <v>64</v>
      </c>
      <c r="E1495" s="2">
        <v>100</v>
      </c>
      <c r="F1495" s="2" t="s">
        <v>768</v>
      </c>
      <c r="G1495" s="2" t="s">
        <v>720</v>
      </c>
      <c r="H1495" s="2" t="s">
        <v>37</v>
      </c>
      <c r="I1495" s="2" t="s">
        <v>38</v>
      </c>
      <c r="J1495" s="38">
        <v>0.43</v>
      </c>
    </row>
    <row r="1496" spans="1:10">
      <c r="A1496" s="2" t="s">
        <v>9</v>
      </c>
      <c r="B1496" s="2" t="s">
        <v>231</v>
      </c>
      <c r="C1496" s="2" t="s">
        <v>64</v>
      </c>
      <c r="E1496" s="2">
        <v>100</v>
      </c>
      <c r="F1496" s="2" t="s">
        <v>768</v>
      </c>
      <c r="G1496" s="2" t="s">
        <v>720</v>
      </c>
      <c r="H1496" s="2" t="s">
        <v>37</v>
      </c>
      <c r="I1496" s="2" t="s">
        <v>38</v>
      </c>
      <c r="J1496" s="38">
        <v>0.20499999999999999</v>
      </c>
    </row>
    <row r="1497" spans="1:10">
      <c r="A1497" s="2" t="s">
        <v>9</v>
      </c>
      <c r="B1497" s="2" t="s">
        <v>232</v>
      </c>
      <c r="C1497" s="2" t="s">
        <v>64</v>
      </c>
      <c r="E1497" s="2">
        <v>100</v>
      </c>
      <c r="F1497" s="2" t="s">
        <v>768</v>
      </c>
      <c r="G1497" s="2" t="s">
        <v>720</v>
      </c>
      <c r="H1497" s="2" t="s">
        <v>37</v>
      </c>
      <c r="I1497" s="2" t="s">
        <v>38</v>
      </c>
      <c r="J1497" s="38">
        <v>0</v>
      </c>
    </row>
    <row r="1498" spans="1:10">
      <c r="A1498" s="2" t="s">
        <v>8</v>
      </c>
      <c r="B1498" s="2" t="s">
        <v>233</v>
      </c>
      <c r="C1498" s="2" t="s">
        <v>64</v>
      </c>
      <c r="E1498" s="2">
        <v>100</v>
      </c>
      <c r="F1498" s="2" t="s">
        <v>768</v>
      </c>
      <c r="G1498" s="2" t="s">
        <v>720</v>
      </c>
      <c r="H1498" s="2" t="s">
        <v>37</v>
      </c>
      <c r="I1498" s="2" t="s">
        <v>38</v>
      </c>
      <c r="J1498" s="38">
        <v>3.4144520119999999</v>
      </c>
    </row>
    <row r="1499" spans="1:10">
      <c r="A1499" s="2" t="s">
        <v>8</v>
      </c>
      <c r="B1499" s="2" t="s">
        <v>234</v>
      </c>
      <c r="C1499" s="2" t="s">
        <v>64</v>
      </c>
      <c r="E1499" s="2">
        <v>100</v>
      </c>
      <c r="F1499" s="2" t="s">
        <v>768</v>
      </c>
      <c r="G1499" s="2" t="s">
        <v>720</v>
      </c>
      <c r="H1499" s="2" t="s">
        <v>37</v>
      </c>
      <c r="I1499" s="2" t="s">
        <v>38</v>
      </c>
      <c r="J1499" s="38">
        <v>7.4433243029999998</v>
      </c>
    </row>
    <row r="1500" spans="1:10">
      <c r="A1500" s="2" t="s">
        <v>8</v>
      </c>
      <c r="B1500" s="2" t="s">
        <v>235</v>
      </c>
      <c r="C1500" s="2" t="s">
        <v>64</v>
      </c>
      <c r="E1500" s="2">
        <v>100</v>
      </c>
      <c r="F1500" s="2" t="s">
        <v>768</v>
      </c>
      <c r="G1500" s="2" t="s">
        <v>720</v>
      </c>
      <c r="H1500" s="2" t="s">
        <v>37</v>
      </c>
      <c r="I1500" s="2" t="s">
        <v>38</v>
      </c>
      <c r="J1500" s="38">
        <v>0.37012848300000001</v>
      </c>
    </row>
    <row r="1501" spans="1:10">
      <c r="A1501" s="2" t="s">
        <v>8</v>
      </c>
      <c r="B1501" s="2" t="s">
        <v>236</v>
      </c>
      <c r="C1501" s="2" t="s">
        <v>64</v>
      </c>
      <c r="E1501" s="2">
        <v>100</v>
      </c>
      <c r="F1501" s="2" t="s">
        <v>768</v>
      </c>
      <c r="G1501" s="2" t="s">
        <v>720</v>
      </c>
      <c r="H1501" s="2" t="s">
        <v>37</v>
      </c>
      <c r="I1501" s="2" t="s">
        <v>38</v>
      </c>
      <c r="J1501" s="38">
        <v>9.2238561999999996E-2</v>
      </c>
    </row>
    <row r="1502" spans="1:10">
      <c r="A1502" s="2" t="s">
        <v>8</v>
      </c>
      <c r="B1502" s="2" t="s">
        <v>237</v>
      </c>
      <c r="C1502" s="2" t="s">
        <v>64</v>
      </c>
      <c r="E1502" s="2">
        <v>100</v>
      </c>
      <c r="F1502" s="2" t="s">
        <v>768</v>
      </c>
      <c r="G1502" s="2" t="s">
        <v>720</v>
      </c>
      <c r="H1502" s="2" t="s">
        <v>37</v>
      </c>
      <c r="I1502" s="2" t="s">
        <v>38</v>
      </c>
      <c r="J1502" s="38">
        <v>12.020544983000001</v>
      </c>
    </row>
    <row r="1503" spans="1:10">
      <c r="A1503" s="2" t="s">
        <v>8</v>
      </c>
      <c r="B1503" s="2" t="s">
        <v>238</v>
      </c>
      <c r="C1503" s="2" t="s">
        <v>64</v>
      </c>
      <c r="E1503" s="2">
        <v>100</v>
      </c>
      <c r="F1503" s="2" t="s">
        <v>768</v>
      </c>
      <c r="G1503" s="2" t="s">
        <v>720</v>
      </c>
      <c r="H1503" s="2" t="s">
        <v>37</v>
      </c>
      <c r="I1503" s="2" t="s">
        <v>38</v>
      </c>
      <c r="J1503" s="38">
        <v>1.058411765</v>
      </c>
    </row>
    <row r="1504" spans="1:10">
      <c r="A1504" s="2" t="s">
        <v>8</v>
      </c>
      <c r="B1504" s="2" t="s">
        <v>239</v>
      </c>
      <c r="C1504" s="2" t="s">
        <v>64</v>
      </c>
      <c r="E1504" s="2">
        <v>100</v>
      </c>
      <c r="F1504" s="2" t="s">
        <v>768</v>
      </c>
      <c r="G1504" s="2" t="s">
        <v>720</v>
      </c>
      <c r="H1504" s="2" t="s">
        <v>37</v>
      </c>
      <c r="I1504" s="2" t="s">
        <v>38</v>
      </c>
      <c r="J1504" s="38">
        <v>0.78297712399999997</v>
      </c>
    </row>
    <row r="1505" spans="1:10">
      <c r="A1505" s="2" t="s">
        <v>8</v>
      </c>
      <c r="B1505" s="2" t="s">
        <v>240</v>
      </c>
      <c r="C1505" s="2" t="s">
        <v>64</v>
      </c>
      <c r="E1505" s="2">
        <v>100</v>
      </c>
      <c r="F1505" s="2" t="s">
        <v>768</v>
      </c>
      <c r="G1505" s="2" t="s">
        <v>720</v>
      </c>
      <c r="H1505" s="2" t="s">
        <v>37</v>
      </c>
      <c r="I1505" s="2" t="s">
        <v>38</v>
      </c>
      <c r="J1505" s="38">
        <v>8.6349999999999998</v>
      </c>
    </row>
    <row r="1506" spans="1:10">
      <c r="A1506" s="2" t="s">
        <v>8</v>
      </c>
      <c r="B1506" s="2" t="s">
        <v>241</v>
      </c>
      <c r="C1506" s="2" t="s">
        <v>64</v>
      </c>
      <c r="E1506" s="2">
        <v>100</v>
      </c>
      <c r="F1506" s="2" t="s">
        <v>768</v>
      </c>
      <c r="G1506" s="2" t="s">
        <v>720</v>
      </c>
      <c r="H1506" s="2" t="s">
        <v>37</v>
      </c>
      <c r="I1506" s="2" t="s">
        <v>38</v>
      </c>
      <c r="J1506" s="38">
        <v>8.6218382350000002</v>
      </c>
    </row>
    <row r="1507" spans="1:10">
      <c r="A1507" s="2" t="s">
        <v>8</v>
      </c>
      <c r="B1507" s="2" t="s">
        <v>242</v>
      </c>
      <c r="C1507" s="2" t="s">
        <v>64</v>
      </c>
      <c r="E1507" s="2">
        <v>100</v>
      </c>
      <c r="F1507" s="2" t="s">
        <v>768</v>
      </c>
      <c r="G1507" s="2" t="s">
        <v>720</v>
      </c>
      <c r="H1507" s="2" t="s">
        <v>37</v>
      </c>
      <c r="I1507" s="2" t="s">
        <v>38</v>
      </c>
      <c r="J1507" s="38">
        <v>8.902100184</v>
      </c>
    </row>
    <row r="1508" spans="1:10">
      <c r="A1508" s="2" t="s">
        <v>8</v>
      </c>
      <c r="B1508" s="2" t="s">
        <v>243</v>
      </c>
      <c r="C1508" s="2" t="s">
        <v>64</v>
      </c>
      <c r="E1508" s="2">
        <v>100</v>
      </c>
      <c r="F1508" s="2" t="s">
        <v>768</v>
      </c>
      <c r="G1508" s="2" t="s">
        <v>720</v>
      </c>
      <c r="H1508" s="2" t="s">
        <v>37</v>
      </c>
      <c r="I1508" s="2" t="s">
        <v>38</v>
      </c>
      <c r="J1508" s="38">
        <v>0.879254325</v>
      </c>
    </row>
    <row r="1509" spans="1:10">
      <c r="A1509" s="2" t="s">
        <v>8</v>
      </c>
      <c r="B1509" s="2" t="s">
        <v>244</v>
      </c>
      <c r="C1509" s="2" t="s">
        <v>64</v>
      </c>
      <c r="E1509" s="2">
        <v>100</v>
      </c>
      <c r="F1509" s="2" t="s">
        <v>768</v>
      </c>
      <c r="G1509" s="2" t="s">
        <v>720</v>
      </c>
      <c r="H1509" s="2" t="s">
        <v>37</v>
      </c>
      <c r="I1509" s="2" t="s">
        <v>38</v>
      </c>
      <c r="J1509" s="38">
        <v>3.1333921569999998</v>
      </c>
    </row>
    <row r="1510" spans="1:10">
      <c r="A1510" s="2" t="s">
        <v>8</v>
      </c>
      <c r="B1510" s="2" t="s">
        <v>245</v>
      </c>
      <c r="C1510" s="2" t="s">
        <v>64</v>
      </c>
      <c r="E1510" s="2">
        <v>100</v>
      </c>
      <c r="F1510" s="2" t="s">
        <v>768</v>
      </c>
      <c r="G1510" s="2" t="s">
        <v>720</v>
      </c>
      <c r="H1510" s="2" t="s">
        <v>37</v>
      </c>
      <c r="I1510" s="2" t="s">
        <v>38</v>
      </c>
      <c r="J1510" s="38">
        <v>1.802831699</v>
      </c>
    </row>
    <row r="1511" spans="1:10">
      <c r="A1511" s="2" t="s">
        <v>8</v>
      </c>
      <c r="B1511" s="2" t="s">
        <v>246</v>
      </c>
      <c r="C1511" s="2" t="s">
        <v>64</v>
      </c>
      <c r="E1511" s="2">
        <v>100</v>
      </c>
      <c r="F1511" s="2" t="s">
        <v>768</v>
      </c>
      <c r="G1511" s="2" t="s">
        <v>720</v>
      </c>
      <c r="H1511" s="2" t="s">
        <v>37</v>
      </c>
      <c r="I1511" s="2" t="s">
        <v>38</v>
      </c>
      <c r="J1511" s="38">
        <v>9.35</v>
      </c>
    </row>
    <row r="1512" spans="1:10">
      <c r="A1512" s="2" t="s">
        <v>8</v>
      </c>
      <c r="B1512" s="2" t="s">
        <v>247</v>
      </c>
      <c r="C1512" s="2" t="s">
        <v>64</v>
      </c>
      <c r="E1512" s="2">
        <v>100</v>
      </c>
      <c r="F1512" s="2" t="s">
        <v>768</v>
      </c>
      <c r="G1512" s="2" t="s">
        <v>720</v>
      </c>
      <c r="H1512" s="2" t="s">
        <v>37</v>
      </c>
      <c r="I1512" s="2" t="s">
        <v>38</v>
      </c>
      <c r="J1512" s="38">
        <v>15.1</v>
      </c>
    </row>
    <row r="1513" spans="1:10">
      <c r="A1513" s="2" t="s">
        <v>8</v>
      </c>
      <c r="B1513" s="2" t="s">
        <v>248</v>
      </c>
      <c r="C1513" s="2" t="s">
        <v>64</v>
      </c>
      <c r="E1513" s="2">
        <v>100</v>
      </c>
      <c r="F1513" s="2" t="s">
        <v>768</v>
      </c>
      <c r="G1513" s="2" t="s">
        <v>720</v>
      </c>
      <c r="H1513" s="2" t="s">
        <v>37</v>
      </c>
      <c r="I1513" s="2" t="s">
        <v>38</v>
      </c>
      <c r="J1513" s="38">
        <v>8.4450000000000003</v>
      </c>
    </row>
    <row r="1514" spans="1:10">
      <c r="A1514" s="2" t="s">
        <v>7</v>
      </c>
      <c r="B1514" s="2" t="s">
        <v>249</v>
      </c>
      <c r="C1514" s="2" t="s">
        <v>64</v>
      </c>
      <c r="E1514" s="2">
        <v>100</v>
      </c>
      <c r="F1514" s="2" t="s">
        <v>768</v>
      </c>
      <c r="G1514" s="2" t="s">
        <v>720</v>
      </c>
      <c r="H1514" s="2" t="s">
        <v>37</v>
      </c>
      <c r="I1514" s="2" t="s">
        <v>38</v>
      </c>
      <c r="J1514" s="38">
        <v>2.5390569260000002</v>
      </c>
    </row>
    <row r="1515" spans="1:10">
      <c r="A1515" s="2" t="s">
        <v>7</v>
      </c>
      <c r="B1515" s="2" t="s">
        <v>250</v>
      </c>
      <c r="C1515" s="2" t="s">
        <v>64</v>
      </c>
      <c r="E1515" s="2">
        <v>100</v>
      </c>
      <c r="F1515" s="2" t="s">
        <v>768</v>
      </c>
      <c r="G1515" s="2" t="s">
        <v>720</v>
      </c>
      <c r="H1515" s="2" t="s">
        <v>37</v>
      </c>
      <c r="I1515" s="2" t="s">
        <v>38</v>
      </c>
      <c r="J1515" s="38">
        <v>0.30160181000000003</v>
      </c>
    </row>
    <row r="1516" spans="1:10">
      <c r="A1516" s="2" t="s">
        <v>7</v>
      </c>
      <c r="B1516" s="2" t="s">
        <v>251</v>
      </c>
      <c r="C1516" s="2" t="s">
        <v>64</v>
      </c>
      <c r="E1516" s="2">
        <v>100</v>
      </c>
      <c r="F1516" s="2" t="s">
        <v>768</v>
      </c>
      <c r="G1516" s="2" t="s">
        <v>720</v>
      </c>
      <c r="H1516" s="2" t="s">
        <v>37</v>
      </c>
      <c r="I1516" s="2" t="s">
        <v>38</v>
      </c>
      <c r="J1516" s="38">
        <v>0</v>
      </c>
    </row>
    <row r="1517" spans="1:10">
      <c r="A1517" s="2" t="s">
        <v>7</v>
      </c>
      <c r="B1517" s="2" t="s">
        <v>252</v>
      </c>
      <c r="C1517" s="2" t="s">
        <v>64</v>
      </c>
      <c r="E1517" s="2">
        <v>100</v>
      </c>
      <c r="F1517" s="2" t="s">
        <v>768</v>
      </c>
      <c r="G1517" s="2" t="s">
        <v>720</v>
      </c>
      <c r="H1517" s="2" t="s">
        <v>37</v>
      </c>
      <c r="I1517" s="2" t="s">
        <v>38</v>
      </c>
      <c r="J1517" s="38">
        <v>0</v>
      </c>
    </row>
    <row r="1518" spans="1:10">
      <c r="A1518" s="2" t="s">
        <v>7</v>
      </c>
      <c r="B1518" s="2" t="s">
        <v>253</v>
      </c>
      <c r="C1518" s="2" t="s">
        <v>64</v>
      </c>
      <c r="E1518" s="2">
        <v>100</v>
      </c>
      <c r="F1518" s="2" t="s">
        <v>768</v>
      </c>
      <c r="G1518" s="2" t="s">
        <v>720</v>
      </c>
      <c r="H1518" s="2" t="s">
        <v>37</v>
      </c>
      <c r="I1518" s="2" t="s">
        <v>38</v>
      </c>
      <c r="J1518" s="38">
        <v>0</v>
      </c>
    </row>
    <row r="1519" spans="1:10">
      <c r="A1519" s="2" t="s">
        <v>6</v>
      </c>
      <c r="B1519" s="2" t="s">
        <v>254</v>
      </c>
      <c r="C1519" s="2" t="s">
        <v>64</v>
      </c>
      <c r="E1519" s="2">
        <v>100</v>
      </c>
      <c r="F1519" s="2" t="s">
        <v>768</v>
      </c>
      <c r="G1519" s="2" t="s">
        <v>720</v>
      </c>
      <c r="H1519" s="2" t="s">
        <v>37</v>
      </c>
      <c r="I1519" s="2" t="s">
        <v>38</v>
      </c>
      <c r="J1519" s="38">
        <v>0</v>
      </c>
    </row>
    <row r="1520" spans="1:10">
      <c r="A1520" s="2" t="s">
        <v>6</v>
      </c>
      <c r="B1520" s="2" t="s">
        <v>255</v>
      </c>
      <c r="C1520" s="2" t="s">
        <v>64</v>
      </c>
      <c r="E1520" s="2">
        <v>100</v>
      </c>
      <c r="F1520" s="2" t="s">
        <v>768</v>
      </c>
      <c r="G1520" s="2" t="s">
        <v>720</v>
      </c>
      <c r="H1520" s="2" t="s">
        <v>37</v>
      </c>
      <c r="I1520" s="2" t="s">
        <v>38</v>
      </c>
      <c r="J1520" s="38">
        <v>0</v>
      </c>
    </row>
    <row r="1521" spans="1:10">
      <c r="A1521" s="2" t="s">
        <v>6</v>
      </c>
      <c r="B1521" s="2" t="s">
        <v>256</v>
      </c>
      <c r="C1521" s="2" t="s">
        <v>64</v>
      </c>
      <c r="E1521" s="2">
        <v>100</v>
      </c>
      <c r="F1521" s="2" t="s">
        <v>768</v>
      </c>
      <c r="G1521" s="2" t="s">
        <v>720</v>
      </c>
      <c r="H1521" s="2" t="s">
        <v>37</v>
      </c>
      <c r="I1521" s="2" t="s">
        <v>38</v>
      </c>
      <c r="J1521" s="38">
        <v>5.7129820970000003</v>
      </c>
    </row>
    <row r="1522" spans="1:10">
      <c r="A1522" s="2" t="s">
        <v>6</v>
      </c>
      <c r="B1522" s="2" t="s">
        <v>257</v>
      </c>
      <c r="C1522" s="2" t="s">
        <v>64</v>
      </c>
      <c r="E1522" s="2">
        <v>100</v>
      </c>
      <c r="F1522" s="2" t="s">
        <v>768</v>
      </c>
      <c r="G1522" s="2" t="s">
        <v>720</v>
      </c>
      <c r="H1522" s="2" t="s">
        <v>37</v>
      </c>
      <c r="I1522" s="2" t="s">
        <v>38</v>
      </c>
      <c r="J1522" s="38">
        <v>11.001092647</v>
      </c>
    </row>
    <row r="1523" spans="1:10">
      <c r="A1523" s="2" t="s">
        <v>6</v>
      </c>
      <c r="B1523" s="2" t="s">
        <v>258</v>
      </c>
      <c r="C1523" s="2" t="s">
        <v>64</v>
      </c>
      <c r="E1523" s="2">
        <v>100</v>
      </c>
      <c r="F1523" s="2" t="s">
        <v>768</v>
      </c>
      <c r="G1523" s="2" t="s">
        <v>720</v>
      </c>
      <c r="H1523" s="2" t="s">
        <v>37</v>
      </c>
      <c r="I1523" s="2" t="s">
        <v>38</v>
      </c>
      <c r="J1523" s="38">
        <v>0</v>
      </c>
    </row>
    <row r="1524" spans="1:10">
      <c r="A1524" s="2" t="s">
        <v>6</v>
      </c>
      <c r="B1524" s="2" t="s">
        <v>259</v>
      </c>
      <c r="C1524" s="2" t="s">
        <v>64</v>
      </c>
      <c r="E1524" s="2">
        <v>100</v>
      </c>
      <c r="F1524" s="2" t="s">
        <v>768</v>
      </c>
      <c r="G1524" s="2" t="s">
        <v>720</v>
      </c>
      <c r="H1524" s="2" t="s">
        <v>37</v>
      </c>
      <c r="I1524" s="2" t="s">
        <v>38</v>
      </c>
      <c r="J1524" s="38">
        <v>0</v>
      </c>
    </row>
    <row r="1525" spans="1:10">
      <c r="A1525" s="2" t="s">
        <v>6</v>
      </c>
      <c r="B1525" s="2" t="s">
        <v>260</v>
      </c>
      <c r="C1525" s="2" t="s">
        <v>64</v>
      </c>
      <c r="E1525" s="2">
        <v>100</v>
      </c>
      <c r="F1525" s="2" t="s">
        <v>768</v>
      </c>
      <c r="G1525" s="2" t="s">
        <v>720</v>
      </c>
      <c r="H1525" s="2" t="s">
        <v>37</v>
      </c>
      <c r="I1525" s="2" t="s">
        <v>38</v>
      </c>
      <c r="J1525" s="38">
        <v>0</v>
      </c>
    </row>
    <row r="1526" spans="1:10">
      <c r="A1526" s="2" t="s">
        <v>6</v>
      </c>
      <c r="B1526" s="2" t="s">
        <v>261</v>
      </c>
      <c r="C1526" s="2" t="s">
        <v>64</v>
      </c>
      <c r="E1526" s="2">
        <v>100</v>
      </c>
      <c r="F1526" s="2" t="s">
        <v>768</v>
      </c>
      <c r="G1526" s="2" t="s">
        <v>720</v>
      </c>
      <c r="H1526" s="2" t="s">
        <v>37</v>
      </c>
      <c r="I1526" s="2" t="s">
        <v>38</v>
      </c>
      <c r="J1526" s="38">
        <v>0</v>
      </c>
    </row>
    <row r="1527" spans="1:10">
      <c r="A1527" s="2" t="s">
        <v>5</v>
      </c>
      <c r="B1527" s="2" t="s">
        <v>270</v>
      </c>
      <c r="C1527" s="2" t="s">
        <v>64</v>
      </c>
      <c r="E1527" s="2">
        <v>100</v>
      </c>
      <c r="F1527" s="2" t="s">
        <v>768</v>
      </c>
      <c r="G1527" s="2" t="s">
        <v>720</v>
      </c>
      <c r="H1527" s="2" t="s">
        <v>37</v>
      </c>
      <c r="I1527" s="2" t="s">
        <v>38</v>
      </c>
      <c r="J1527" s="38">
        <v>0.27366515800000002</v>
      </c>
    </row>
    <row r="1528" spans="1:10">
      <c r="A1528" s="2" t="s">
        <v>5</v>
      </c>
      <c r="B1528" s="2" t="s">
        <v>271</v>
      </c>
      <c r="C1528" s="2" t="s">
        <v>64</v>
      </c>
      <c r="E1528" s="2">
        <v>100</v>
      </c>
      <c r="F1528" s="2" t="s">
        <v>768</v>
      </c>
      <c r="G1528" s="2" t="s">
        <v>720</v>
      </c>
      <c r="H1528" s="2" t="s">
        <v>37</v>
      </c>
      <c r="I1528" s="2" t="s">
        <v>38</v>
      </c>
      <c r="J1528" s="38">
        <v>4.4985915030000001</v>
      </c>
    </row>
    <row r="1529" spans="1:10">
      <c r="A1529" s="2" t="s">
        <v>5</v>
      </c>
      <c r="B1529" s="2" t="s">
        <v>272</v>
      </c>
      <c r="C1529" s="2" t="s">
        <v>64</v>
      </c>
      <c r="E1529" s="2">
        <v>100</v>
      </c>
      <c r="F1529" s="2" t="s">
        <v>768</v>
      </c>
      <c r="G1529" s="2" t="s">
        <v>720</v>
      </c>
      <c r="H1529" s="2" t="s">
        <v>37</v>
      </c>
      <c r="I1529" s="2" t="s">
        <v>38</v>
      </c>
      <c r="J1529" s="38">
        <v>0</v>
      </c>
    </row>
    <row r="1530" spans="1:10">
      <c r="A1530" s="2" t="s">
        <v>5</v>
      </c>
      <c r="B1530" s="2" t="s">
        <v>273</v>
      </c>
      <c r="C1530" s="2" t="s">
        <v>64</v>
      </c>
      <c r="E1530" s="2">
        <v>100</v>
      </c>
      <c r="F1530" s="2" t="s">
        <v>768</v>
      </c>
      <c r="G1530" s="2" t="s">
        <v>720</v>
      </c>
      <c r="H1530" s="2" t="s">
        <v>37</v>
      </c>
      <c r="I1530" s="2" t="s">
        <v>38</v>
      </c>
      <c r="J1530" s="38">
        <v>0</v>
      </c>
    </row>
    <row r="1531" spans="1:10">
      <c r="A1531" s="2" t="s">
        <v>4</v>
      </c>
      <c r="B1531" s="2" t="s">
        <v>445</v>
      </c>
      <c r="C1531" s="2" t="s">
        <v>64</v>
      </c>
      <c r="E1531" s="2">
        <v>100</v>
      </c>
      <c r="F1531" s="2" t="s">
        <v>768</v>
      </c>
      <c r="G1531" s="2" t="s">
        <v>720</v>
      </c>
      <c r="H1531" s="2" t="s">
        <v>37</v>
      </c>
      <c r="I1531" s="2" t="s">
        <v>38</v>
      </c>
      <c r="J1531" s="38">
        <v>0</v>
      </c>
    </row>
    <row r="1532" spans="1:10">
      <c r="A1532" s="2" t="s">
        <v>4</v>
      </c>
      <c r="B1532" s="2" t="s">
        <v>446</v>
      </c>
      <c r="C1532" s="2" t="s">
        <v>64</v>
      </c>
      <c r="E1532" s="2">
        <v>100</v>
      </c>
      <c r="F1532" s="2" t="s">
        <v>768</v>
      </c>
      <c r="G1532" s="2" t="s">
        <v>720</v>
      </c>
      <c r="H1532" s="2" t="s">
        <v>37</v>
      </c>
      <c r="I1532" s="2" t="s">
        <v>38</v>
      </c>
      <c r="J1532" s="38">
        <v>0.12029271</v>
      </c>
    </row>
    <row r="1533" spans="1:10">
      <c r="A1533" s="2" t="s">
        <v>3</v>
      </c>
      <c r="B1533" s="2" t="s">
        <v>362</v>
      </c>
      <c r="C1533" s="2" t="s">
        <v>64</v>
      </c>
      <c r="E1533" s="2">
        <v>100</v>
      </c>
      <c r="F1533" s="2" t="s">
        <v>768</v>
      </c>
      <c r="G1533" s="2" t="s">
        <v>720</v>
      </c>
      <c r="H1533" s="2" t="s">
        <v>37</v>
      </c>
      <c r="I1533" s="2" t="s">
        <v>38</v>
      </c>
      <c r="J1533" s="38">
        <v>0.55924513899999995</v>
      </c>
    </row>
    <row r="1534" spans="1:10">
      <c r="A1534" s="2" t="s">
        <v>3</v>
      </c>
      <c r="B1534" s="2" t="s">
        <v>143</v>
      </c>
      <c r="C1534" s="2" t="s">
        <v>64</v>
      </c>
      <c r="E1534" s="2">
        <v>100</v>
      </c>
      <c r="F1534" s="2" t="s">
        <v>768</v>
      </c>
      <c r="G1534" s="2" t="s">
        <v>720</v>
      </c>
      <c r="H1534" s="2" t="s">
        <v>37</v>
      </c>
      <c r="I1534" s="2" t="s">
        <v>38</v>
      </c>
      <c r="J1534" s="38">
        <v>3.5961590229999998</v>
      </c>
    </row>
    <row r="1535" spans="1:10">
      <c r="A1535" s="2" t="s">
        <v>3</v>
      </c>
      <c r="B1535" s="2" t="s">
        <v>144</v>
      </c>
      <c r="C1535" s="2" t="s">
        <v>64</v>
      </c>
      <c r="E1535" s="2">
        <v>100</v>
      </c>
      <c r="F1535" s="2" t="s">
        <v>768</v>
      </c>
      <c r="G1535" s="2" t="s">
        <v>720</v>
      </c>
      <c r="H1535" s="2" t="s">
        <v>37</v>
      </c>
      <c r="I1535" s="2" t="s">
        <v>38</v>
      </c>
      <c r="J1535" s="38">
        <v>3.337830882</v>
      </c>
    </row>
    <row r="1536" spans="1:10">
      <c r="A1536" s="2" t="s">
        <v>3</v>
      </c>
      <c r="B1536" s="2" t="s">
        <v>145</v>
      </c>
      <c r="C1536" s="2" t="s">
        <v>64</v>
      </c>
      <c r="E1536" s="2">
        <v>100</v>
      </c>
      <c r="F1536" s="2" t="s">
        <v>768</v>
      </c>
      <c r="G1536" s="2" t="s">
        <v>720</v>
      </c>
      <c r="H1536" s="2" t="s">
        <v>37</v>
      </c>
      <c r="I1536" s="2" t="s">
        <v>38</v>
      </c>
      <c r="J1536" s="38">
        <v>0.77495907900000005</v>
      </c>
    </row>
    <row r="1537" spans="1:10">
      <c r="A1537" s="2" t="s">
        <v>3</v>
      </c>
      <c r="B1537" s="2" t="s">
        <v>146</v>
      </c>
      <c r="C1537" s="2" t="s">
        <v>64</v>
      </c>
      <c r="E1537" s="2">
        <v>100</v>
      </c>
      <c r="F1537" s="2" t="s">
        <v>768</v>
      </c>
      <c r="G1537" s="2" t="s">
        <v>720</v>
      </c>
      <c r="H1537" s="2" t="s">
        <v>37</v>
      </c>
      <c r="I1537" s="2" t="s">
        <v>38</v>
      </c>
      <c r="J1537" s="38">
        <v>0.48858431400000002</v>
      </c>
    </row>
    <row r="1538" spans="1:10">
      <c r="A1538" s="2" t="s">
        <v>3</v>
      </c>
      <c r="B1538" s="2" t="s">
        <v>147</v>
      </c>
      <c r="C1538" s="2" t="s">
        <v>64</v>
      </c>
      <c r="E1538" s="2">
        <v>100</v>
      </c>
      <c r="F1538" s="2" t="s">
        <v>768</v>
      </c>
      <c r="G1538" s="2" t="s">
        <v>720</v>
      </c>
      <c r="H1538" s="2" t="s">
        <v>37</v>
      </c>
      <c r="I1538" s="2" t="s">
        <v>38</v>
      </c>
      <c r="J1538" s="38">
        <v>3.7548996539999999</v>
      </c>
    </row>
    <row r="1539" spans="1:10">
      <c r="A1539" s="2" t="s">
        <v>3</v>
      </c>
      <c r="B1539" s="2" t="s">
        <v>148</v>
      </c>
      <c r="C1539" s="2" t="s">
        <v>64</v>
      </c>
      <c r="E1539" s="2">
        <v>100</v>
      </c>
      <c r="F1539" s="2" t="s">
        <v>768</v>
      </c>
      <c r="G1539" s="2" t="s">
        <v>720</v>
      </c>
      <c r="H1539" s="2" t="s">
        <v>37</v>
      </c>
      <c r="I1539" s="2" t="s">
        <v>38</v>
      </c>
      <c r="J1539" s="38">
        <v>0.96248431400000001</v>
      </c>
    </row>
    <row r="1540" spans="1:10">
      <c r="A1540" s="2" t="s">
        <v>3</v>
      </c>
      <c r="B1540" s="2" t="s">
        <v>149</v>
      </c>
      <c r="C1540" s="2" t="s">
        <v>64</v>
      </c>
      <c r="E1540" s="2">
        <v>100</v>
      </c>
      <c r="F1540" s="2" t="s">
        <v>768</v>
      </c>
      <c r="G1540" s="2" t="s">
        <v>720</v>
      </c>
      <c r="H1540" s="2" t="s">
        <v>37</v>
      </c>
      <c r="I1540" s="2" t="s">
        <v>38</v>
      </c>
      <c r="J1540" s="38">
        <v>68.500695339000004</v>
      </c>
    </row>
    <row r="1541" spans="1:10">
      <c r="A1541" s="2" t="s">
        <v>3</v>
      </c>
      <c r="B1541" s="2" t="s">
        <v>150</v>
      </c>
      <c r="C1541" s="2" t="s">
        <v>64</v>
      </c>
      <c r="E1541" s="2">
        <v>100</v>
      </c>
      <c r="F1541" s="2" t="s">
        <v>768</v>
      </c>
      <c r="G1541" s="2" t="s">
        <v>720</v>
      </c>
      <c r="H1541" s="2" t="s">
        <v>37</v>
      </c>
      <c r="I1541" s="2" t="s">
        <v>38</v>
      </c>
      <c r="J1541" s="38">
        <v>0</v>
      </c>
    </row>
    <row r="1542" spans="1:10">
      <c r="A1542" s="2" t="s">
        <v>3</v>
      </c>
      <c r="B1542" s="2" t="s">
        <v>151</v>
      </c>
      <c r="C1542" s="2" t="s">
        <v>64</v>
      </c>
      <c r="E1542" s="2">
        <v>100</v>
      </c>
      <c r="F1542" s="2" t="s">
        <v>768</v>
      </c>
      <c r="G1542" s="2" t="s">
        <v>720</v>
      </c>
      <c r="H1542" s="2" t="s">
        <v>37</v>
      </c>
      <c r="I1542" s="2" t="s">
        <v>38</v>
      </c>
      <c r="J1542" s="38">
        <v>79.83737395</v>
      </c>
    </row>
    <row r="1543" spans="1:10">
      <c r="A1543" s="2" t="s">
        <v>3</v>
      </c>
      <c r="B1543" s="2" t="s">
        <v>152</v>
      </c>
      <c r="C1543" s="2" t="s">
        <v>64</v>
      </c>
      <c r="E1543" s="2">
        <v>100</v>
      </c>
      <c r="F1543" s="2" t="s">
        <v>768</v>
      </c>
      <c r="G1543" s="2" t="s">
        <v>720</v>
      </c>
      <c r="H1543" s="2" t="s">
        <v>37</v>
      </c>
      <c r="I1543" s="2" t="s">
        <v>38</v>
      </c>
      <c r="J1543" s="38">
        <v>39.301604277999999</v>
      </c>
    </row>
    <row r="1544" spans="1:10">
      <c r="A1544" s="2" t="s">
        <v>3</v>
      </c>
      <c r="B1544" s="2" t="s">
        <v>153</v>
      </c>
      <c r="C1544" s="2" t="s">
        <v>64</v>
      </c>
      <c r="E1544" s="2">
        <v>100</v>
      </c>
      <c r="F1544" s="2" t="s">
        <v>768</v>
      </c>
      <c r="G1544" s="2" t="s">
        <v>720</v>
      </c>
      <c r="H1544" s="2" t="s">
        <v>37</v>
      </c>
      <c r="I1544" s="2" t="s">
        <v>38</v>
      </c>
      <c r="J1544" s="38">
        <v>0</v>
      </c>
    </row>
    <row r="1545" spans="1:10">
      <c r="A1545" s="2" t="s">
        <v>3</v>
      </c>
      <c r="B1545" s="2" t="s">
        <v>154</v>
      </c>
      <c r="C1545" s="2" t="s">
        <v>64</v>
      </c>
      <c r="E1545" s="2">
        <v>100</v>
      </c>
      <c r="F1545" s="2" t="s">
        <v>768</v>
      </c>
      <c r="G1545" s="2" t="s">
        <v>720</v>
      </c>
      <c r="H1545" s="2" t="s">
        <v>37</v>
      </c>
      <c r="I1545" s="2" t="s">
        <v>38</v>
      </c>
      <c r="J1545" s="38">
        <v>8.1748801330000003</v>
      </c>
    </row>
    <row r="1546" spans="1:10">
      <c r="A1546" s="2" t="s">
        <v>3</v>
      </c>
      <c r="B1546" s="2" t="s">
        <v>155</v>
      </c>
      <c r="C1546" s="2" t="s">
        <v>64</v>
      </c>
      <c r="E1546" s="2">
        <v>100</v>
      </c>
      <c r="F1546" s="2" t="s">
        <v>768</v>
      </c>
      <c r="G1546" s="2" t="s">
        <v>720</v>
      </c>
      <c r="H1546" s="2" t="s">
        <v>37</v>
      </c>
      <c r="I1546" s="2" t="s">
        <v>38</v>
      </c>
      <c r="J1546" s="38">
        <v>7.095506394</v>
      </c>
    </row>
    <row r="1547" spans="1:10">
      <c r="A1547" s="2" t="s">
        <v>3</v>
      </c>
      <c r="B1547" s="2" t="s">
        <v>156</v>
      </c>
      <c r="C1547" s="2" t="s">
        <v>64</v>
      </c>
      <c r="E1547" s="2">
        <v>100</v>
      </c>
      <c r="F1547" s="2" t="s">
        <v>768</v>
      </c>
      <c r="G1547" s="2" t="s">
        <v>720</v>
      </c>
      <c r="H1547" s="2" t="s">
        <v>37</v>
      </c>
      <c r="I1547" s="2" t="s">
        <v>38</v>
      </c>
      <c r="J1547" s="38">
        <v>0.64390992599999997</v>
      </c>
    </row>
    <row r="1548" spans="1:10">
      <c r="A1548" s="2" t="s">
        <v>3</v>
      </c>
      <c r="B1548" s="2" t="s">
        <v>157</v>
      </c>
      <c r="C1548" s="2" t="s">
        <v>64</v>
      </c>
      <c r="E1548" s="2">
        <v>100</v>
      </c>
      <c r="F1548" s="2" t="s">
        <v>768</v>
      </c>
      <c r="G1548" s="2" t="s">
        <v>720</v>
      </c>
      <c r="H1548" s="2" t="s">
        <v>37</v>
      </c>
      <c r="I1548" s="2" t="s">
        <v>38</v>
      </c>
      <c r="J1548" s="38">
        <v>24.530625000000001</v>
      </c>
    </row>
    <row r="1549" spans="1:10">
      <c r="A1549" s="2" t="s">
        <v>3</v>
      </c>
      <c r="B1549" s="2" t="s">
        <v>158</v>
      </c>
      <c r="C1549" s="2" t="s">
        <v>64</v>
      </c>
      <c r="E1549" s="2">
        <v>100</v>
      </c>
      <c r="F1549" s="2" t="s">
        <v>768</v>
      </c>
      <c r="G1549" s="2" t="s">
        <v>720</v>
      </c>
      <c r="H1549" s="2" t="s">
        <v>37</v>
      </c>
      <c r="I1549" s="2" t="s">
        <v>38</v>
      </c>
      <c r="J1549" s="38">
        <v>2.7104178499999998</v>
      </c>
    </row>
    <row r="1550" spans="1:10">
      <c r="A1550" s="2" t="s">
        <v>2</v>
      </c>
      <c r="B1550" s="2" t="s">
        <v>262</v>
      </c>
      <c r="C1550" s="2" t="s">
        <v>64</v>
      </c>
      <c r="E1550" s="2">
        <v>100</v>
      </c>
      <c r="F1550" s="2" t="s">
        <v>768</v>
      </c>
      <c r="G1550" s="2" t="s">
        <v>720</v>
      </c>
      <c r="H1550" s="2" t="s">
        <v>37</v>
      </c>
      <c r="I1550" s="2" t="s">
        <v>38</v>
      </c>
      <c r="J1550" s="38">
        <v>2.6951625E-2</v>
      </c>
    </row>
    <row r="1551" spans="1:10">
      <c r="A1551" s="2" t="s">
        <v>2</v>
      </c>
      <c r="B1551" s="2" t="s">
        <v>263</v>
      </c>
      <c r="C1551" s="2" t="s">
        <v>64</v>
      </c>
      <c r="E1551" s="2">
        <v>100</v>
      </c>
      <c r="F1551" s="2" t="s">
        <v>768</v>
      </c>
      <c r="G1551" s="2" t="s">
        <v>720</v>
      </c>
      <c r="H1551" s="2" t="s">
        <v>37</v>
      </c>
      <c r="I1551" s="2" t="s">
        <v>38</v>
      </c>
      <c r="J1551" s="38">
        <v>5.6959789919999997</v>
      </c>
    </row>
    <row r="1552" spans="1:10">
      <c r="A1552" s="2" t="s">
        <v>2</v>
      </c>
      <c r="B1552" s="2" t="s">
        <v>264</v>
      </c>
      <c r="C1552" s="2" t="s">
        <v>64</v>
      </c>
      <c r="E1552" s="2">
        <v>100</v>
      </c>
      <c r="F1552" s="2" t="s">
        <v>768</v>
      </c>
      <c r="G1552" s="2" t="s">
        <v>720</v>
      </c>
      <c r="H1552" s="2" t="s">
        <v>37</v>
      </c>
      <c r="I1552" s="2" t="s">
        <v>38</v>
      </c>
      <c r="J1552" s="38">
        <v>6.9407351009999996</v>
      </c>
    </row>
    <row r="1553" spans="1:10">
      <c r="A1553" s="2" t="s">
        <v>2</v>
      </c>
      <c r="B1553" s="2" t="s">
        <v>265</v>
      </c>
      <c r="C1553" s="2" t="s">
        <v>64</v>
      </c>
      <c r="E1553" s="2">
        <v>100</v>
      </c>
      <c r="F1553" s="2" t="s">
        <v>768</v>
      </c>
      <c r="G1553" s="2" t="s">
        <v>720</v>
      </c>
      <c r="H1553" s="2" t="s">
        <v>37</v>
      </c>
      <c r="I1553" s="2" t="s">
        <v>38</v>
      </c>
      <c r="J1553" s="38">
        <v>3.6836951870000001</v>
      </c>
    </row>
    <row r="1554" spans="1:10">
      <c r="A1554" s="2" t="s">
        <v>2</v>
      </c>
      <c r="B1554" s="2" t="s">
        <v>266</v>
      </c>
      <c r="C1554" s="2" t="s">
        <v>64</v>
      </c>
      <c r="E1554" s="2">
        <v>100</v>
      </c>
      <c r="F1554" s="2" t="s">
        <v>768</v>
      </c>
      <c r="G1554" s="2" t="s">
        <v>720</v>
      </c>
      <c r="H1554" s="2" t="s">
        <v>37</v>
      </c>
      <c r="I1554" s="2" t="s">
        <v>38</v>
      </c>
      <c r="J1554" s="38">
        <v>8.1681121319999992</v>
      </c>
    </row>
    <row r="1555" spans="1:10">
      <c r="A1555" s="2" t="s">
        <v>2</v>
      </c>
      <c r="B1555" s="2" t="s">
        <v>267</v>
      </c>
      <c r="C1555" s="2" t="s">
        <v>64</v>
      </c>
      <c r="E1555" s="2">
        <v>100</v>
      </c>
      <c r="F1555" s="2" t="s">
        <v>768</v>
      </c>
      <c r="G1555" s="2" t="s">
        <v>720</v>
      </c>
      <c r="H1555" s="2" t="s">
        <v>37</v>
      </c>
      <c r="I1555" s="2" t="s">
        <v>38</v>
      </c>
      <c r="J1555" s="38">
        <v>3.3080514710000002</v>
      </c>
    </row>
    <row r="1556" spans="1:10">
      <c r="A1556" s="2" t="s">
        <v>2</v>
      </c>
      <c r="B1556" s="2" t="s">
        <v>268</v>
      </c>
      <c r="C1556" s="2" t="s">
        <v>64</v>
      </c>
      <c r="E1556" s="2">
        <v>100</v>
      </c>
      <c r="F1556" s="2" t="s">
        <v>768</v>
      </c>
      <c r="G1556" s="2" t="s">
        <v>720</v>
      </c>
      <c r="H1556" s="2" t="s">
        <v>37</v>
      </c>
      <c r="I1556" s="2" t="s">
        <v>38</v>
      </c>
      <c r="J1556" s="38">
        <v>24.207324532000001</v>
      </c>
    </row>
    <row r="1557" spans="1:10">
      <c r="A1557" s="2" t="s">
        <v>2</v>
      </c>
      <c r="B1557" s="2" t="s">
        <v>269</v>
      </c>
      <c r="C1557" s="2" t="s">
        <v>64</v>
      </c>
      <c r="E1557" s="2">
        <v>100</v>
      </c>
      <c r="F1557" s="2" t="s">
        <v>768</v>
      </c>
      <c r="G1557" s="2" t="s">
        <v>720</v>
      </c>
      <c r="H1557" s="2" t="s">
        <v>37</v>
      </c>
      <c r="I1557" s="2" t="s">
        <v>38</v>
      </c>
      <c r="J1557" s="38">
        <v>48.232300551000002</v>
      </c>
    </row>
    <row r="1558" spans="1:10">
      <c r="A1558" s="2" t="s">
        <v>1</v>
      </c>
      <c r="B1558" s="2" t="s">
        <v>298</v>
      </c>
      <c r="C1558" s="2" t="s">
        <v>64</v>
      </c>
      <c r="E1558" s="2">
        <v>100</v>
      </c>
      <c r="F1558" s="2" t="s">
        <v>768</v>
      </c>
      <c r="G1558" s="2" t="s">
        <v>720</v>
      </c>
      <c r="H1558" s="2" t="s">
        <v>37</v>
      </c>
      <c r="I1558" s="2" t="s">
        <v>38</v>
      </c>
      <c r="J1558" s="38">
        <v>0.61499999999999999</v>
      </c>
    </row>
    <row r="1559" spans="1:10">
      <c r="A1559" s="2" t="s">
        <v>1</v>
      </c>
      <c r="B1559" s="2" t="s">
        <v>299</v>
      </c>
      <c r="C1559" s="2" t="s">
        <v>64</v>
      </c>
      <c r="E1559" s="2">
        <v>100</v>
      </c>
      <c r="F1559" s="2" t="s">
        <v>768</v>
      </c>
      <c r="G1559" s="2" t="s">
        <v>720</v>
      </c>
      <c r="H1559" s="2" t="s">
        <v>37</v>
      </c>
      <c r="I1559" s="2" t="s">
        <v>38</v>
      </c>
      <c r="J1559" s="38">
        <v>3.5049999999999999</v>
      </c>
    </row>
    <row r="1560" spans="1:10">
      <c r="A1560" s="2" t="s">
        <v>1</v>
      </c>
      <c r="B1560" s="2" t="s">
        <v>300</v>
      </c>
      <c r="C1560" s="2" t="s">
        <v>64</v>
      </c>
      <c r="E1560" s="2">
        <v>100</v>
      </c>
      <c r="F1560" s="2" t="s">
        <v>768</v>
      </c>
      <c r="G1560" s="2" t="s">
        <v>720</v>
      </c>
      <c r="H1560" s="2" t="s">
        <v>37</v>
      </c>
      <c r="I1560" s="2" t="s">
        <v>38</v>
      </c>
      <c r="J1560" s="38">
        <v>2.7850000000000001</v>
      </c>
    </row>
    <row r="1561" spans="1:10">
      <c r="A1561" s="2" t="s">
        <v>1</v>
      </c>
      <c r="B1561" s="2" t="s">
        <v>301</v>
      </c>
      <c r="C1561" s="2" t="s">
        <v>64</v>
      </c>
      <c r="E1561" s="2">
        <v>100</v>
      </c>
      <c r="F1561" s="2" t="s">
        <v>768</v>
      </c>
      <c r="G1561" s="2" t="s">
        <v>720</v>
      </c>
      <c r="H1561" s="2" t="s">
        <v>37</v>
      </c>
      <c r="I1561" s="2" t="s">
        <v>38</v>
      </c>
      <c r="J1561" s="38">
        <v>2.1917892000000001E-2</v>
      </c>
    </row>
    <row r="1562" spans="1:10">
      <c r="A1562" s="2" t="s">
        <v>1</v>
      </c>
      <c r="B1562" s="2" t="s">
        <v>302</v>
      </c>
      <c r="C1562" s="2" t="s">
        <v>64</v>
      </c>
      <c r="E1562" s="2">
        <v>100</v>
      </c>
      <c r="F1562" s="2" t="s">
        <v>768</v>
      </c>
      <c r="G1562" s="2" t="s">
        <v>720</v>
      </c>
      <c r="H1562" s="2" t="s">
        <v>37</v>
      </c>
      <c r="I1562" s="2" t="s">
        <v>38</v>
      </c>
      <c r="J1562" s="38">
        <v>0.2</v>
      </c>
    </row>
    <row r="1563" spans="1:10">
      <c r="A1563" s="2" t="s">
        <v>1</v>
      </c>
      <c r="B1563" s="2" t="s">
        <v>303</v>
      </c>
      <c r="C1563" s="2" t="s">
        <v>64</v>
      </c>
      <c r="E1563" s="2">
        <v>100</v>
      </c>
      <c r="F1563" s="2" t="s">
        <v>768</v>
      </c>
      <c r="G1563" s="2" t="s">
        <v>720</v>
      </c>
      <c r="H1563" s="2" t="s">
        <v>37</v>
      </c>
      <c r="I1563" s="2" t="s">
        <v>38</v>
      </c>
      <c r="J1563" s="38">
        <v>0.13</v>
      </c>
    </row>
    <row r="1564" spans="1:10">
      <c r="A1564" s="2" t="s">
        <v>1</v>
      </c>
      <c r="B1564" s="2" t="s">
        <v>304</v>
      </c>
      <c r="C1564" s="2" t="s">
        <v>64</v>
      </c>
      <c r="E1564" s="2">
        <v>100</v>
      </c>
      <c r="F1564" s="2" t="s">
        <v>768</v>
      </c>
      <c r="G1564" s="2" t="s">
        <v>720</v>
      </c>
      <c r="H1564" s="2" t="s">
        <v>37</v>
      </c>
      <c r="I1564" s="2" t="s">
        <v>38</v>
      </c>
      <c r="J1564" s="38">
        <v>0</v>
      </c>
    </row>
    <row r="1565" spans="1:10">
      <c r="A1565" s="2" t="s">
        <v>1</v>
      </c>
      <c r="B1565" s="2" t="s">
        <v>305</v>
      </c>
      <c r="C1565" s="2" t="s">
        <v>64</v>
      </c>
      <c r="E1565" s="2">
        <v>100</v>
      </c>
      <c r="F1565" s="2" t="s">
        <v>768</v>
      </c>
      <c r="G1565" s="2" t="s">
        <v>720</v>
      </c>
      <c r="H1565" s="2" t="s">
        <v>37</v>
      </c>
      <c r="I1565" s="2" t="s">
        <v>38</v>
      </c>
      <c r="J1565" s="38">
        <v>2.1949999999999998</v>
      </c>
    </row>
    <row r="1566" spans="1:10">
      <c r="A1566" s="2" t="s">
        <v>1</v>
      </c>
      <c r="B1566" s="2" t="s">
        <v>306</v>
      </c>
      <c r="C1566" s="2" t="s">
        <v>64</v>
      </c>
      <c r="E1566" s="2">
        <v>100</v>
      </c>
      <c r="F1566" s="2" t="s">
        <v>768</v>
      </c>
      <c r="G1566" s="2" t="s">
        <v>720</v>
      </c>
      <c r="H1566" s="2" t="s">
        <v>37</v>
      </c>
      <c r="I1566" s="2" t="s">
        <v>38</v>
      </c>
      <c r="J1566" s="38">
        <v>2.52</v>
      </c>
    </row>
    <row r="1567" spans="1:10">
      <c r="A1567" s="2" t="s">
        <v>1</v>
      </c>
      <c r="B1567" s="2" t="s">
        <v>307</v>
      </c>
      <c r="C1567" s="2" t="s">
        <v>64</v>
      </c>
      <c r="E1567" s="2">
        <v>100</v>
      </c>
      <c r="F1567" s="2" t="s">
        <v>768</v>
      </c>
      <c r="G1567" s="2" t="s">
        <v>720</v>
      </c>
      <c r="H1567" s="2" t="s">
        <v>37</v>
      </c>
      <c r="I1567" s="2" t="s">
        <v>38</v>
      </c>
      <c r="J1567" s="38">
        <v>7.4999999999999997E-2</v>
      </c>
    </row>
    <row r="1568" spans="1:10">
      <c r="A1568" s="2" t="s">
        <v>1</v>
      </c>
      <c r="B1568" s="2" t="s">
        <v>308</v>
      </c>
      <c r="C1568" s="2" t="s">
        <v>64</v>
      </c>
      <c r="E1568" s="2">
        <v>100</v>
      </c>
      <c r="F1568" s="2" t="s">
        <v>768</v>
      </c>
      <c r="G1568" s="2" t="s">
        <v>720</v>
      </c>
      <c r="H1568" s="2" t="s">
        <v>37</v>
      </c>
      <c r="I1568" s="2" t="s">
        <v>38</v>
      </c>
      <c r="J1568" s="38">
        <v>3.5000000000000003E-2</v>
      </c>
    </row>
    <row r="1569" spans="1:10">
      <c r="A1569" s="2" t="s">
        <v>1</v>
      </c>
      <c r="B1569" s="2" t="s">
        <v>309</v>
      </c>
      <c r="C1569" s="2" t="s">
        <v>64</v>
      </c>
      <c r="E1569" s="2">
        <v>100</v>
      </c>
      <c r="F1569" s="2" t="s">
        <v>768</v>
      </c>
      <c r="G1569" s="2" t="s">
        <v>720</v>
      </c>
      <c r="H1569" s="2" t="s">
        <v>37</v>
      </c>
      <c r="I1569" s="2" t="s">
        <v>38</v>
      </c>
      <c r="J1569" s="38">
        <v>0.42</v>
      </c>
    </row>
    <row r="1570" spans="1:10">
      <c r="A1570" s="2" t="s">
        <v>1</v>
      </c>
      <c r="B1570" s="2" t="s">
        <v>310</v>
      </c>
      <c r="C1570" s="2" t="s">
        <v>64</v>
      </c>
      <c r="E1570" s="2">
        <v>100</v>
      </c>
      <c r="F1570" s="2" t="s">
        <v>768</v>
      </c>
      <c r="G1570" s="2" t="s">
        <v>720</v>
      </c>
      <c r="H1570" s="2" t="s">
        <v>37</v>
      </c>
      <c r="I1570" s="2" t="s">
        <v>38</v>
      </c>
      <c r="J1570" s="38">
        <v>1.26</v>
      </c>
    </row>
    <row r="1571" spans="1:10">
      <c r="A1571" s="2" t="s">
        <v>1</v>
      </c>
      <c r="B1571" s="2" t="s">
        <v>311</v>
      </c>
      <c r="C1571" s="2" t="s">
        <v>64</v>
      </c>
      <c r="E1571" s="2">
        <v>100</v>
      </c>
      <c r="F1571" s="2" t="s">
        <v>768</v>
      </c>
      <c r="G1571" s="2" t="s">
        <v>720</v>
      </c>
      <c r="H1571" s="2" t="s">
        <v>37</v>
      </c>
      <c r="I1571" s="2" t="s">
        <v>38</v>
      </c>
      <c r="J1571" s="38">
        <v>4.5</v>
      </c>
    </row>
    <row r="1572" spans="1:10">
      <c r="A1572" s="2" t="s">
        <v>1</v>
      </c>
      <c r="B1572" s="2" t="s">
        <v>312</v>
      </c>
      <c r="C1572" s="2" t="s">
        <v>64</v>
      </c>
      <c r="E1572" s="2">
        <v>100</v>
      </c>
      <c r="F1572" s="2" t="s">
        <v>768</v>
      </c>
      <c r="G1572" s="2" t="s">
        <v>720</v>
      </c>
      <c r="H1572" s="2" t="s">
        <v>37</v>
      </c>
      <c r="I1572" s="2" t="s">
        <v>38</v>
      </c>
      <c r="J1572" s="38">
        <v>1.135</v>
      </c>
    </row>
    <row r="1573" spans="1:10">
      <c r="A1573" s="2" t="s">
        <v>1</v>
      </c>
      <c r="B1573" s="2" t="s">
        <v>313</v>
      </c>
      <c r="C1573" s="2" t="s">
        <v>64</v>
      </c>
      <c r="E1573" s="2">
        <v>100</v>
      </c>
      <c r="F1573" s="2" t="s">
        <v>768</v>
      </c>
      <c r="G1573" s="2" t="s">
        <v>720</v>
      </c>
      <c r="H1573" s="2" t="s">
        <v>37</v>
      </c>
      <c r="I1573" s="2" t="s">
        <v>38</v>
      </c>
      <c r="J1573" s="38">
        <v>1.2849999999999999</v>
      </c>
    </row>
    <row r="1574" spans="1:10">
      <c r="A1574" s="2" t="s">
        <v>1</v>
      </c>
      <c r="B1574" s="2" t="s">
        <v>314</v>
      </c>
      <c r="C1574" s="2" t="s">
        <v>64</v>
      </c>
      <c r="E1574" s="2">
        <v>100</v>
      </c>
      <c r="F1574" s="2" t="s">
        <v>768</v>
      </c>
      <c r="G1574" s="2" t="s">
        <v>720</v>
      </c>
      <c r="H1574" s="2" t="s">
        <v>37</v>
      </c>
      <c r="I1574" s="2" t="s">
        <v>38</v>
      </c>
      <c r="J1574" s="38">
        <v>0</v>
      </c>
    </row>
    <row r="1575" spans="1:10">
      <c r="A1575" s="2" t="s">
        <v>1</v>
      </c>
      <c r="B1575" s="2" t="s">
        <v>315</v>
      </c>
      <c r="C1575" s="2" t="s">
        <v>64</v>
      </c>
      <c r="E1575" s="2">
        <v>100</v>
      </c>
      <c r="F1575" s="2" t="s">
        <v>768</v>
      </c>
      <c r="G1575" s="2" t="s">
        <v>720</v>
      </c>
      <c r="H1575" s="2" t="s">
        <v>37</v>
      </c>
      <c r="I1575" s="2" t="s">
        <v>38</v>
      </c>
      <c r="J1575" s="38">
        <v>7.05</v>
      </c>
    </row>
    <row r="1576" spans="1:10">
      <c r="A1576" s="2" t="s">
        <v>1</v>
      </c>
      <c r="B1576" s="2" t="s">
        <v>316</v>
      </c>
      <c r="C1576" s="2" t="s">
        <v>64</v>
      </c>
      <c r="E1576" s="2">
        <v>100</v>
      </c>
      <c r="F1576" s="2" t="s">
        <v>768</v>
      </c>
      <c r="G1576" s="2" t="s">
        <v>720</v>
      </c>
      <c r="H1576" s="2" t="s">
        <v>37</v>
      </c>
      <c r="I1576" s="2" t="s">
        <v>38</v>
      </c>
      <c r="J1576" s="38">
        <v>0.255</v>
      </c>
    </row>
    <row r="1577" spans="1:10">
      <c r="A1577" s="2" t="s">
        <v>1</v>
      </c>
      <c r="B1577" s="2" t="s">
        <v>317</v>
      </c>
      <c r="C1577" s="2" t="s">
        <v>64</v>
      </c>
      <c r="E1577" s="2">
        <v>100</v>
      </c>
      <c r="F1577" s="2" t="s">
        <v>768</v>
      </c>
      <c r="G1577" s="2" t="s">
        <v>720</v>
      </c>
      <c r="H1577" s="2" t="s">
        <v>37</v>
      </c>
      <c r="I1577" s="2" t="s">
        <v>38</v>
      </c>
      <c r="J1577" s="38">
        <v>0.17</v>
      </c>
    </row>
    <row r="1578" spans="1:10">
      <c r="A1578" s="2" t="s">
        <v>1</v>
      </c>
      <c r="B1578" s="2" t="s">
        <v>449</v>
      </c>
      <c r="C1578" s="2" t="s">
        <v>64</v>
      </c>
      <c r="E1578" s="2">
        <v>100</v>
      </c>
      <c r="F1578" s="2" t="s">
        <v>768</v>
      </c>
      <c r="G1578" s="2" t="s">
        <v>720</v>
      </c>
      <c r="H1578" s="2" t="s">
        <v>37</v>
      </c>
      <c r="I1578" s="2" t="s">
        <v>38</v>
      </c>
      <c r="J1578" s="38">
        <v>0</v>
      </c>
    </row>
    <row r="1579" spans="1:10">
      <c r="A1579" s="2" t="s">
        <v>1</v>
      </c>
      <c r="B1579" s="2" t="s">
        <v>450</v>
      </c>
      <c r="C1579" s="2" t="s">
        <v>64</v>
      </c>
      <c r="E1579" s="2">
        <v>100</v>
      </c>
      <c r="F1579" s="2" t="s">
        <v>768</v>
      </c>
      <c r="G1579" s="2" t="s">
        <v>720</v>
      </c>
      <c r="H1579" s="2" t="s">
        <v>37</v>
      </c>
      <c r="I1579" s="2" t="s">
        <v>38</v>
      </c>
      <c r="J1579" s="38">
        <v>0</v>
      </c>
    </row>
    <row r="1580" spans="1:10">
      <c r="A1580" s="2" t="s">
        <v>1</v>
      </c>
      <c r="B1580" s="2" t="s">
        <v>451</v>
      </c>
      <c r="C1580" s="2" t="s">
        <v>64</v>
      </c>
      <c r="E1580" s="2">
        <v>100</v>
      </c>
      <c r="F1580" s="2" t="s">
        <v>768</v>
      </c>
      <c r="G1580" s="2" t="s">
        <v>720</v>
      </c>
      <c r="H1580" s="2" t="s">
        <v>37</v>
      </c>
      <c r="I1580" s="2" t="s">
        <v>38</v>
      </c>
      <c r="J1580" s="38">
        <v>0</v>
      </c>
    </row>
    <row r="1581" spans="1:10">
      <c r="A1581" s="2" t="s">
        <v>1</v>
      </c>
      <c r="B1581" s="2" t="s">
        <v>452</v>
      </c>
      <c r="C1581" s="2" t="s">
        <v>64</v>
      </c>
      <c r="E1581" s="2">
        <v>100</v>
      </c>
      <c r="F1581" s="2" t="s">
        <v>768</v>
      </c>
      <c r="G1581" s="2" t="s">
        <v>720</v>
      </c>
      <c r="H1581" s="2" t="s">
        <v>37</v>
      </c>
      <c r="I1581" s="2" t="s">
        <v>38</v>
      </c>
      <c r="J1581" s="38">
        <v>0</v>
      </c>
    </row>
    <row r="1582" spans="1:10">
      <c r="A1582" s="2" t="s">
        <v>1</v>
      </c>
      <c r="B1582" s="2" t="s">
        <v>453</v>
      </c>
      <c r="C1582" s="2" t="s">
        <v>64</v>
      </c>
      <c r="E1582" s="2">
        <v>100</v>
      </c>
      <c r="F1582" s="2" t="s">
        <v>768</v>
      </c>
      <c r="G1582" s="2" t="s">
        <v>720</v>
      </c>
      <c r="H1582" s="2" t="s">
        <v>37</v>
      </c>
      <c r="I1582" s="2" t="s">
        <v>38</v>
      </c>
      <c r="J1582" s="38">
        <v>0</v>
      </c>
    </row>
    <row r="1583" spans="1:10">
      <c r="A1583" s="2" t="s">
        <v>1</v>
      </c>
      <c r="B1583" s="2" t="s">
        <v>318</v>
      </c>
      <c r="C1583" s="2" t="s">
        <v>64</v>
      </c>
      <c r="E1583" s="2">
        <v>100</v>
      </c>
      <c r="F1583" s="2" t="s">
        <v>768</v>
      </c>
      <c r="G1583" s="2" t="s">
        <v>720</v>
      </c>
      <c r="H1583" s="2" t="s">
        <v>37</v>
      </c>
      <c r="I1583" s="2" t="s">
        <v>38</v>
      </c>
      <c r="J1583" s="38">
        <v>0.68500000000000005</v>
      </c>
    </row>
    <row r="1584" spans="1:10">
      <c r="A1584" s="2" t="s">
        <v>1</v>
      </c>
      <c r="B1584" s="2" t="s">
        <v>319</v>
      </c>
      <c r="C1584" s="2" t="s">
        <v>64</v>
      </c>
      <c r="E1584" s="2">
        <v>100</v>
      </c>
      <c r="F1584" s="2" t="s">
        <v>768</v>
      </c>
      <c r="G1584" s="2" t="s">
        <v>720</v>
      </c>
      <c r="H1584" s="2" t="s">
        <v>37</v>
      </c>
      <c r="I1584" s="2" t="s">
        <v>38</v>
      </c>
      <c r="J1584" s="38">
        <v>0.12</v>
      </c>
    </row>
    <row r="1585" spans="1:10">
      <c r="A1585" s="2" t="s">
        <v>1</v>
      </c>
      <c r="B1585" s="2" t="s">
        <v>320</v>
      </c>
      <c r="C1585" s="2" t="s">
        <v>64</v>
      </c>
      <c r="E1585" s="2">
        <v>100</v>
      </c>
      <c r="F1585" s="2" t="s">
        <v>768</v>
      </c>
      <c r="G1585" s="2" t="s">
        <v>720</v>
      </c>
      <c r="H1585" s="2" t="s">
        <v>37</v>
      </c>
      <c r="I1585" s="2" t="s">
        <v>38</v>
      </c>
      <c r="J1585" s="38">
        <v>0.59499999999999997</v>
      </c>
    </row>
    <row r="1586" spans="1:10">
      <c r="A1586" s="2" t="s">
        <v>1</v>
      </c>
      <c r="B1586" s="2" t="s">
        <v>321</v>
      </c>
      <c r="C1586" s="2" t="s">
        <v>64</v>
      </c>
      <c r="E1586" s="2">
        <v>100</v>
      </c>
      <c r="F1586" s="2" t="s">
        <v>768</v>
      </c>
      <c r="G1586" s="2" t="s">
        <v>720</v>
      </c>
      <c r="H1586" s="2" t="s">
        <v>37</v>
      </c>
      <c r="I1586" s="2" t="s">
        <v>38</v>
      </c>
      <c r="J1586" s="38">
        <v>0.32500000000000001</v>
      </c>
    </row>
    <row r="1587" spans="1:10">
      <c r="A1587" s="2" t="s">
        <v>1</v>
      </c>
      <c r="B1587" s="2" t="s">
        <v>322</v>
      </c>
      <c r="C1587" s="2" t="s">
        <v>64</v>
      </c>
      <c r="E1587" s="2">
        <v>100</v>
      </c>
      <c r="F1587" s="2" t="s">
        <v>768</v>
      </c>
      <c r="G1587" s="2" t="s">
        <v>720</v>
      </c>
      <c r="H1587" s="2" t="s">
        <v>37</v>
      </c>
      <c r="I1587" s="2" t="s">
        <v>38</v>
      </c>
      <c r="J1587" s="38">
        <v>0.62</v>
      </c>
    </row>
    <row r="1588" spans="1:10">
      <c r="A1588" s="2" t="s">
        <v>1</v>
      </c>
      <c r="B1588" s="2" t="s">
        <v>323</v>
      </c>
      <c r="C1588" s="2" t="s">
        <v>64</v>
      </c>
      <c r="E1588" s="2">
        <v>100</v>
      </c>
      <c r="F1588" s="2" t="s">
        <v>768</v>
      </c>
      <c r="G1588" s="2" t="s">
        <v>720</v>
      </c>
      <c r="H1588" s="2" t="s">
        <v>37</v>
      </c>
      <c r="I1588" s="2" t="s">
        <v>38</v>
      </c>
      <c r="J1588" s="38">
        <v>1.0900000000000001</v>
      </c>
    </row>
    <row r="1589" spans="1:10">
      <c r="A1589" s="2" t="s">
        <v>1</v>
      </c>
      <c r="B1589" s="2" t="s">
        <v>324</v>
      </c>
      <c r="C1589" s="2" t="s">
        <v>64</v>
      </c>
      <c r="E1589" s="2">
        <v>100</v>
      </c>
      <c r="F1589" s="2" t="s">
        <v>768</v>
      </c>
      <c r="G1589" s="2" t="s">
        <v>720</v>
      </c>
      <c r="H1589" s="2" t="s">
        <v>37</v>
      </c>
      <c r="I1589" s="2" t="s">
        <v>38</v>
      </c>
      <c r="J1589" s="38">
        <v>0.49</v>
      </c>
    </row>
    <row r="1590" spans="1:10">
      <c r="A1590" s="2" t="s">
        <v>1</v>
      </c>
      <c r="B1590" s="2" t="s">
        <v>325</v>
      </c>
      <c r="C1590" s="2" t="s">
        <v>64</v>
      </c>
      <c r="E1590" s="2">
        <v>100</v>
      </c>
      <c r="F1590" s="2" t="s">
        <v>768</v>
      </c>
      <c r="G1590" s="2" t="s">
        <v>720</v>
      </c>
      <c r="H1590" s="2" t="s">
        <v>37</v>
      </c>
      <c r="I1590" s="2" t="s">
        <v>38</v>
      </c>
      <c r="J1590" s="38">
        <v>2.7549999999999999</v>
      </c>
    </row>
    <row r="1591" spans="1:10">
      <c r="A1591" s="2" t="s">
        <v>1</v>
      </c>
      <c r="B1591" s="2" t="s">
        <v>326</v>
      </c>
      <c r="C1591" s="2" t="s">
        <v>64</v>
      </c>
      <c r="E1591" s="2">
        <v>100</v>
      </c>
      <c r="F1591" s="2" t="s">
        <v>768</v>
      </c>
      <c r="G1591" s="2" t="s">
        <v>720</v>
      </c>
      <c r="H1591" s="2" t="s">
        <v>37</v>
      </c>
      <c r="I1591" s="2" t="s">
        <v>38</v>
      </c>
      <c r="J1591" s="38">
        <v>8.41</v>
      </c>
    </row>
    <row r="1592" spans="1:10">
      <c r="A1592" s="2" t="s">
        <v>1</v>
      </c>
      <c r="B1592" s="2" t="s">
        <v>327</v>
      </c>
      <c r="C1592" s="2" t="s">
        <v>64</v>
      </c>
      <c r="E1592" s="2">
        <v>100</v>
      </c>
      <c r="F1592" s="2" t="s">
        <v>768</v>
      </c>
      <c r="G1592" s="2" t="s">
        <v>720</v>
      </c>
      <c r="H1592" s="2" t="s">
        <v>37</v>
      </c>
      <c r="I1592" s="2" t="s">
        <v>38</v>
      </c>
      <c r="J1592" s="38">
        <v>7.19</v>
      </c>
    </row>
    <row r="1593" spans="1:10">
      <c r="A1593" s="2" t="s">
        <v>1</v>
      </c>
      <c r="B1593" s="2" t="s">
        <v>328</v>
      </c>
      <c r="C1593" s="2" t="s">
        <v>64</v>
      </c>
      <c r="E1593" s="2">
        <v>100</v>
      </c>
      <c r="F1593" s="2" t="s">
        <v>768</v>
      </c>
      <c r="G1593" s="2" t="s">
        <v>720</v>
      </c>
      <c r="H1593" s="2" t="s">
        <v>37</v>
      </c>
      <c r="I1593" s="2" t="s">
        <v>38</v>
      </c>
      <c r="J1593" s="38">
        <v>25.603180901999998</v>
      </c>
    </row>
    <row r="1594" spans="1:10">
      <c r="A1594" s="2" t="s">
        <v>1</v>
      </c>
      <c r="B1594" s="2" t="s">
        <v>329</v>
      </c>
      <c r="C1594" s="2" t="s">
        <v>64</v>
      </c>
      <c r="E1594" s="2">
        <v>100</v>
      </c>
      <c r="F1594" s="2" t="s">
        <v>768</v>
      </c>
      <c r="G1594" s="2" t="s">
        <v>720</v>
      </c>
      <c r="H1594" s="2" t="s">
        <v>37</v>
      </c>
      <c r="I1594" s="2" t="s">
        <v>38</v>
      </c>
      <c r="J1594" s="38">
        <v>14.71</v>
      </c>
    </row>
    <row r="1595" spans="1:10">
      <c r="A1595" s="2" t="s">
        <v>1</v>
      </c>
      <c r="B1595" s="2" t="s">
        <v>330</v>
      </c>
      <c r="C1595" s="2" t="s">
        <v>64</v>
      </c>
      <c r="E1595" s="2">
        <v>100</v>
      </c>
      <c r="F1595" s="2" t="s">
        <v>768</v>
      </c>
      <c r="G1595" s="2" t="s">
        <v>720</v>
      </c>
      <c r="H1595" s="2" t="s">
        <v>37</v>
      </c>
      <c r="I1595" s="2" t="s">
        <v>38</v>
      </c>
      <c r="J1595" s="38">
        <v>8.3565176470000004</v>
      </c>
    </row>
    <row r="1596" spans="1:10">
      <c r="A1596" s="2" t="s">
        <v>1</v>
      </c>
      <c r="B1596" s="2" t="s">
        <v>331</v>
      </c>
      <c r="C1596" s="2" t="s">
        <v>64</v>
      </c>
      <c r="E1596" s="2">
        <v>100</v>
      </c>
      <c r="F1596" s="2" t="s">
        <v>768</v>
      </c>
      <c r="G1596" s="2" t="s">
        <v>720</v>
      </c>
      <c r="H1596" s="2" t="s">
        <v>37</v>
      </c>
      <c r="I1596" s="2" t="s">
        <v>38</v>
      </c>
      <c r="J1596" s="38">
        <v>45.766620383000003</v>
      </c>
    </row>
    <row r="1597" spans="1:10">
      <c r="A1597" s="2" t="s">
        <v>1</v>
      </c>
      <c r="B1597" s="2" t="s">
        <v>332</v>
      </c>
      <c r="C1597" s="2" t="s">
        <v>64</v>
      </c>
      <c r="E1597" s="2">
        <v>100</v>
      </c>
      <c r="F1597" s="2" t="s">
        <v>768</v>
      </c>
      <c r="G1597" s="2" t="s">
        <v>720</v>
      </c>
      <c r="H1597" s="2" t="s">
        <v>37</v>
      </c>
      <c r="I1597" s="2" t="s">
        <v>38</v>
      </c>
      <c r="J1597" s="38">
        <v>8.7899999999999991</v>
      </c>
    </row>
    <row r="1598" spans="1:10">
      <c r="A1598" s="2" t="s">
        <v>27</v>
      </c>
      <c r="B1598" s="2" t="s">
        <v>66</v>
      </c>
      <c r="C1598" s="2" t="s">
        <v>64</v>
      </c>
      <c r="E1598" s="2">
        <v>100</v>
      </c>
      <c r="F1598" s="2" t="s">
        <v>768</v>
      </c>
      <c r="G1598" s="2" t="s">
        <v>29</v>
      </c>
      <c r="H1598" s="2" t="s">
        <v>34</v>
      </c>
      <c r="I1598" s="2" t="s">
        <v>31</v>
      </c>
      <c r="J1598" s="38">
        <v>0.38587532600000002</v>
      </c>
    </row>
    <row r="1599" spans="1:10">
      <c r="A1599" s="2" t="s">
        <v>27</v>
      </c>
      <c r="B1599" s="2" t="s">
        <v>67</v>
      </c>
      <c r="C1599" s="2" t="s">
        <v>64</v>
      </c>
      <c r="E1599" s="2">
        <v>100</v>
      </c>
      <c r="F1599" s="2" t="s">
        <v>768</v>
      </c>
      <c r="G1599" s="2" t="s">
        <v>29</v>
      </c>
      <c r="H1599" s="2" t="s">
        <v>34</v>
      </c>
      <c r="I1599" s="2" t="s">
        <v>31</v>
      </c>
      <c r="J1599" s="38">
        <v>0</v>
      </c>
    </row>
    <row r="1600" spans="1:10">
      <c r="A1600" s="2" t="s">
        <v>27</v>
      </c>
      <c r="B1600" s="2" t="s">
        <v>346</v>
      </c>
      <c r="C1600" s="2" t="s">
        <v>64</v>
      </c>
      <c r="E1600" s="2">
        <v>100</v>
      </c>
      <c r="F1600" s="2" t="s">
        <v>768</v>
      </c>
      <c r="G1600" s="2" t="s">
        <v>29</v>
      </c>
      <c r="H1600" s="2" t="s">
        <v>34</v>
      </c>
      <c r="I1600" s="2" t="s">
        <v>31</v>
      </c>
      <c r="J1600" s="38">
        <v>0</v>
      </c>
    </row>
    <row r="1601" spans="1:10">
      <c r="A1601" s="2" t="s">
        <v>27</v>
      </c>
      <c r="B1601" s="2" t="s">
        <v>68</v>
      </c>
      <c r="C1601" s="2" t="s">
        <v>64</v>
      </c>
      <c r="E1601" s="2">
        <v>100</v>
      </c>
      <c r="F1601" s="2" t="s">
        <v>768</v>
      </c>
      <c r="G1601" s="2" t="s">
        <v>29</v>
      </c>
      <c r="H1601" s="2" t="s">
        <v>34</v>
      </c>
      <c r="I1601" s="2" t="s">
        <v>31</v>
      </c>
      <c r="J1601" s="38">
        <v>0.88560500399999997</v>
      </c>
    </row>
    <row r="1602" spans="1:10">
      <c r="A1602" s="2" t="s">
        <v>27</v>
      </c>
      <c r="B1602" s="2" t="s">
        <v>69</v>
      </c>
      <c r="C1602" s="2" t="s">
        <v>64</v>
      </c>
      <c r="E1602" s="2">
        <v>100</v>
      </c>
      <c r="F1602" s="2" t="s">
        <v>768</v>
      </c>
      <c r="G1602" s="2" t="s">
        <v>29</v>
      </c>
      <c r="H1602" s="2" t="s">
        <v>34</v>
      </c>
      <c r="I1602" s="2" t="s">
        <v>31</v>
      </c>
      <c r="J1602" s="38">
        <v>1.76748968</v>
      </c>
    </row>
    <row r="1603" spans="1:10">
      <c r="A1603" s="2" t="s">
        <v>27</v>
      </c>
      <c r="B1603" s="2" t="s">
        <v>70</v>
      </c>
      <c r="C1603" s="2" t="s">
        <v>64</v>
      </c>
      <c r="E1603" s="2">
        <v>100</v>
      </c>
      <c r="F1603" s="2" t="s">
        <v>768</v>
      </c>
      <c r="G1603" s="2" t="s">
        <v>29</v>
      </c>
      <c r="H1603" s="2" t="s">
        <v>34</v>
      </c>
      <c r="I1603" s="2" t="s">
        <v>31</v>
      </c>
      <c r="J1603" s="38">
        <v>1.9267038400000001</v>
      </c>
    </row>
    <row r="1604" spans="1:10">
      <c r="A1604" s="2" t="s">
        <v>27</v>
      </c>
      <c r="B1604" s="2" t="s">
        <v>71</v>
      </c>
      <c r="C1604" s="2" t="s">
        <v>64</v>
      </c>
      <c r="E1604" s="2">
        <v>100</v>
      </c>
      <c r="F1604" s="2" t="s">
        <v>768</v>
      </c>
      <c r="G1604" s="2" t="s">
        <v>29</v>
      </c>
      <c r="H1604" s="2" t="s">
        <v>34</v>
      </c>
      <c r="I1604" s="2" t="s">
        <v>31</v>
      </c>
      <c r="J1604" s="38">
        <v>0.78612664399999999</v>
      </c>
    </row>
    <row r="1605" spans="1:10">
      <c r="A1605" s="2" t="s">
        <v>27</v>
      </c>
      <c r="B1605" s="2" t="s">
        <v>72</v>
      </c>
      <c r="C1605" s="2" t="s">
        <v>64</v>
      </c>
      <c r="E1605" s="2">
        <v>100</v>
      </c>
      <c r="F1605" s="2" t="s">
        <v>768</v>
      </c>
      <c r="G1605" s="2" t="s">
        <v>29</v>
      </c>
      <c r="H1605" s="2" t="s">
        <v>34</v>
      </c>
      <c r="I1605" s="2" t="s">
        <v>31</v>
      </c>
      <c r="J1605" s="38">
        <v>2.0084017649999999</v>
      </c>
    </row>
    <row r="1606" spans="1:10">
      <c r="A1606" s="2" t="s">
        <v>27</v>
      </c>
      <c r="B1606" s="2" t="s">
        <v>73</v>
      </c>
      <c r="C1606" s="2" t="s">
        <v>64</v>
      </c>
      <c r="E1606" s="2">
        <v>100</v>
      </c>
      <c r="F1606" s="2" t="s">
        <v>768</v>
      </c>
      <c r="G1606" s="2" t="s">
        <v>29</v>
      </c>
      <c r="H1606" s="2" t="s">
        <v>34</v>
      </c>
      <c r="I1606" s="2" t="s">
        <v>31</v>
      </c>
      <c r="J1606" s="38">
        <v>0.48580175199999998</v>
      </c>
    </row>
    <row r="1607" spans="1:10">
      <c r="A1607" s="2" t="s">
        <v>26</v>
      </c>
      <c r="B1607" s="2" t="s">
        <v>347</v>
      </c>
      <c r="C1607" s="2" t="s">
        <v>64</v>
      </c>
      <c r="E1607" s="2">
        <v>100</v>
      </c>
      <c r="F1607" s="2" t="s">
        <v>768</v>
      </c>
      <c r="G1607" s="2" t="s">
        <v>29</v>
      </c>
      <c r="H1607" s="2" t="s">
        <v>34</v>
      </c>
      <c r="I1607" s="2" t="s">
        <v>31</v>
      </c>
      <c r="J1607" s="38">
        <v>0</v>
      </c>
    </row>
    <row r="1608" spans="1:10">
      <c r="A1608" s="2" t="s">
        <v>26</v>
      </c>
      <c r="B1608" s="2" t="s">
        <v>74</v>
      </c>
      <c r="C1608" s="2" t="s">
        <v>64</v>
      </c>
      <c r="E1608" s="2">
        <v>100</v>
      </c>
      <c r="F1608" s="2" t="s">
        <v>768</v>
      </c>
      <c r="G1608" s="2" t="s">
        <v>29</v>
      </c>
      <c r="H1608" s="2" t="s">
        <v>34</v>
      </c>
      <c r="I1608" s="2" t="s">
        <v>31</v>
      </c>
      <c r="J1608" s="38">
        <v>0</v>
      </c>
    </row>
    <row r="1609" spans="1:10">
      <c r="A1609" s="2" t="s">
        <v>26</v>
      </c>
      <c r="B1609" s="2" t="s">
        <v>75</v>
      </c>
      <c r="C1609" s="2" t="s">
        <v>64</v>
      </c>
      <c r="E1609" s="2">
        <v>100</v>
      </c>
      <c r="F1609" s="2" t="s">
        <v>768</v>
      </c>
      <c r="G1609" s="2" t="s">
        <v>29</v>
      </c>
      <c r="H1609" s="2" t="s">
        <v>34</v>
      </c>
      <c r="I1609" s="2" t="s">
        <v>31</v>
      </c>
      <c r="J1609" s="38">
        <v>0</v>
      </c>
    </row>
    <row r="1610" spans="1:10">
      <c r="A1610" s="2" t="s">
        <v>26</v>
      </c>
      <c r="B1610" s="2" t="s">
        <v>76</v>
      </c>
      <c r="C1610" s="2" t="s">
        <v>64</v>
      </c>
      <c r="E1610" s="2">
        <v>100</v>
      </c>
      <c r="F1610" s="2" t="s">
        <v>768</v>
      </c>
      <c r="G1610" s="2" t="s">
        <v>29</v>
      </c>
      <c r="H1610" s="2" t="s">
        <v>34</v>
      </c>
      <c r="I1610" s="2" t="s">
        <v>31</v>
      </c>
      <c r="J1610" s="38">
        <v>0</v>
      </c>
    </row>
    <row r="1611" spans="1:10">
      <c r="A1611" s="2" t="s">
        <v>26</v>
      </c>
      <c r="B1611" s="2" t="s">
        <v>77</v>
      </c>
      <c r="C1611" s="2" t="s">
        <v>64</v>
      </c>
      <c r="E1611" s="2">
        <v>100</v>
      </c>
      <c r="F1611" s="2" t="s">
        <v>768</v>
      </c>
      <c r="G1611" s="2" t="s">
        <v>29</v>
      </c>
      <c r="H1611" s="2" t="s">
        <v>34</v>
      </c>
      <c r="I1611" s="2" t="s">
        <v>31</v>
      </c>
      <c r="J1611" s="38">
        <v>5.4309689999999999E-3</v>
      </c>
    </row>
    <row r="1612" spans="1:10">
      <c r="A1612" s="2" t="s">
        <v>26</v>
      </c>
      <c r="B1612" s="2" t="s">
        <v>78</v>
      </c>
      <c r="C1612" s="2" t="s">
        <v>64</v>
      </c>
      <c r="E1612" s="2">
        <v>100</v>
      </c>
      <c r="F1612" s="2" t="s">
        <v>768</v>
      </c>
      <c r="G1612" s="2" t="s">
        <v>29</v>
      </c>
      <c r="H1612" s="2" t="s">
        <v>34</v>
      </c>
      <c r="I1612" s="2" t="s">
        <v>31</v>
      </c>
      <c r="J1612" s="38">
        <v>0</v>
      </c>
    </row>
    <row r="1613" spans="1:10">
      <c r="A1613" s="2" t="s">
        <v>26</v>
      </c>
      <c r="B1613" s="2" t="s">
        <v>79</v>
      </c>
      <c r="C1613" s="2" t="s">
        <v>64</v>
      </c>
      <c r="E1613" s="2">
        <v>100</v>
      </c>
      <c r="F1613" s="2" t="s">
        <v>768</v>
      </c>
      <c r="G1613" s="2" t="s">
        <v>29</v>
      </c>
      <c r="H1613" s="2" t="s">
        <v>34</v>
      </c>
      <c r="I1613" s="2" t="s">
        <v>31</v>
      </c>
      <c r="J1613" s="38">
        <v>1.0861938E-2</v>
      </c>
    </row>
    <row r="1614" spans="1:10">
      <c r="A1614" s="2" t="s">
        <v>26</v>
      </c>
      <c r="B1614" s="2" t="s">
        <v>80</v>
      </c>
      <c r="C1614" s="2" t="s">
        <v>64</v>
      </c>
      <c r="E1614" s="2">
        <v>100</v>
      </c>
      <c r="F1614" s="2" t="s">
        <v>768</v>
      </c>
      <c r="G1614" s="2" t="s">
        <v>29</v>
      </c>
      <c r="H1614" s="2" t="s">
        <v>34</v>
      </c>
      <c r="I1614" s="2" t="s">
        <v>31</v>
      </c>
      <c r="J1614" s="38">
        <v>0.109346243</v>
      </c>
    </row>
    <row r="1615" spans="1:10">
      <c r="A1615" s="2" t="s">
        <v>26</v>
      </c>
      <c r="B1615" s="2" t="s">
        <v>81</v>
      </c>
      <c r="C1615" s="2" t="s">
        <v>64</v>
      </c>
      <c r="E1615" s="2">
        <v>100</v>
      </c>
      <c r="F1615" s="2" t="s">
        <v>768</v>
      </c>
      <c r="G1615" s="2" t="s">
        <v>29</v>
      </c>
      <c r="H1615" s="2" t="s">
        <v>34</v>
      </c>
      <c r="I1615" s="2" t="s">
        <v>31</v>
      </c>
      <c r="J1615" s="38">
        <v>0.16292907100000001</v>
      </c>
    </row>
    <row r="1616" spans="1:10">
      <c r="A1616" s="2" t="s">
        <v>26</v>
      </c>
      <c r="B1616" s="2" t="s">
        <v>82</v>
      </c>
      <c r="C1616" s="2" t="s">
        <v>64</v>
      </c>
      <c r="E1616" s="2">
        <v>100</v>
      </c>
      <c r="F1616" s="2" t="s">
        <v>768</v>
      </c>
      <c r="G1616" s="2" t="s">
        <v>29</v>
      </c>
      <c r="H1616" s="2" t="s">
        <v>34</v>
      </c>
      <c r="I1616" s="2" t="s">
        <v>31</v>
      </c>
      <c r="J1616" s="38">
        <v>0.38555451000000002</v>
      </c>
    </row>
    <row r="1617" spans="1:10">
      <c r="A1617" s="2" t="s">
        <v>26</v>
      </c>
      <c r="B1617" s="2" t="s">
        <v>83</v>
      </c>
      <c r="C1617" s="2" t="s">
        <v>64</v>
      </c>
      <c r="E1617" s="2">
        <v>100</v>
      </c>
      <c r="F1617" s="2" t="s">
        <v>768</v>
      </c>
      <c r="G1617" s="2" t="s">
        <v>29</v>
      </c>
      <c r="H1617" s="2" t="s">
        <v>34</v>
      </c>
      <c r="I1617" s="2" t="s">
        <v>31</v>
      </c>
      <c r="J1617" s="38">
        <v>0.23955379399999999</v>
      </c>
    </row>
    <row r="1618" spans="1:10">
      <c r="A1618" s="2" t="s">
        <v>25</v>
      </c>
      <c r="B1618" s="2" t="s">
        <v>84</v>
      </c>
      <c r="C1618" s="2" t="s">
        <v>64</v>
      </c>
      <c r="E1618" s="2">
        <v>100</v>
      </c>
      <c r="F1618" s="2" t="s">
        <v>768</v>
      </c>
      <c r="G1618" s="2" t="s">
        <v>29</v>
      </c>
      <c r="H1618" s="2" t="s">
        <v>34</v>
      </c>
      <c r="I1618" s="2" t="s">
        <v>31</v>
      </c>
      <c r="J1618" s="38">
        <v>33.292001044000003</v>
      </c>
    </row>
    <row r="1619" spans="1:10">
      <c r="A1619" s="2" t="s">
        <v>25</v>
      </c>
      <c r="B1619" s="2" t="s">
        <v>85</v>
      </c>
      <c r="C1619" s="2" t="s">
        <v>64</v>
      </c>
      <c r="E1619" s="2">
        <v>100</v>
      </c>
      <c r="F1619" s="2" t="s">
        <v>768</v>
      </c>
      <c r="G1619" s="2" t="s">
        <v>29</v>
      </c>
      <c r="H1619" s="2" t="s">
        <v>34</v>
      </c>
      <c r="I1619" s="2" t="s">
        <v>31</v>
      </c>
      <c r="J1619" s="38">
        <v>18.266259832999999</v>
      </c>
    </row>
    <row r="1620" spans="1:10">
      <c r="A1620" s="2" t="s">
        <v>25</v>
      </c>
      <c r="B1620" s="2" t="s">
        <v>86</v>
      </c>
      <c r="C1620" s="2" t="s">
        <v>64</v>
      </c>
      <c r="E1620" s="2">
        <v>100</v>
      </c>
      <c r="F1620" s="2" t="s">
        <v>768</v>
      </c>
      <c r="G1620" s="2" t="s">
        <v>29</v>
      </c>
      <c r="H1620" s="2" t="s">
        <v>34</v>
      </c>
      <c r="I1620" s="2" t="s">
        <v>31</v>
      </c>
      <c r="J1620" s="38">
        <v>10.177304285</v>
      </c>
    </row>
    <row r="1621" spans="1:10">
      <c r="A1621" s="2" t="s">
        <v>25</v>
      </c>
      <c r="B1621" s="2" t="s">
        <v>87</v>
      </c>
      <c r="C1621" s="2" t="s">
        <v>64</v>
      </c>
      <c r="E1621" s="2">
        <v>100</v>
      </c>
      <c r="F1621" s="2" t="s">
        <v>768</v>
      </c>
      <c r="G1621" s="2" t="s">
        <v>29</v>
      </c>
      <c r="H1621" s="2" t="s">
        <v>34</v>
      </c>
      <c r="I1621" s="2" t="s">
        <v>31</v>
      </c>
      <c r="J1621" s="38">
        <v>17.419946951</v>
      </c>
    </row>
    <row r="1622" spans="1:10">
      <c r="A1622" s="2" t="s">
        <v>25</v>
      </c>
      <c r="B1622" s="2" t="s">
        <v>88</v>
      </c>
      <c r="C1622" s="2" t="s">
        <v>64</v>
      </c>
      <c r="E1622" s="2">
        <v>100</v>
      </c>
      <c r="F1622" s="2" t="s">
        <v>768</v>
      </c>
      <c r="G1622" s="2" t="s">
        <v>29</v>
      </c>
      <c r="H1622" s="2" t="s">
        <v>34</v>
      </c>
      <c r="I1622" s="2" t="s">
        <v>31</v>
      </c>
      <c r="J1622" s="38">
        <v>1.6978425880000001</v>
      </c>
    </row>
    <row r="1623" spans="1:10">
      <c r="A1623" s="2" t="s">
        <v>25</v>
      </c>
      <c r="B1623" s="2" t="s">
        <v>89</v>
      </c>
      <c r="C1623" s="2" t="s">
        <v>64</v>
      </c>
      <c r="E1623" s="2">
        <v>100</v>
      </c>
      <c r="F1623" s="2" t="s">
        <v>768</v>
      </c>
      <c r="G1623" s="2" t="s">
        <v>29</v>
      </c>
      <c r="H1623" s="2" t="s">
        <v>34</v>
      </c>
      <c r="I1623" s="2" t="s">
        <v>31</v>
      </c>
      <c r="J1623" s="38">
        <v>9.2120601999999998</v>
      </c>
    </row>
    <row r="1624" spans="1:10">
      <c r="A1624" s="2" t="s">
        <v>24</v>
      </c>
      <c r="B1624" s="2" t="s">
        <v>186</v>
      </c>
      <c r="C1624" s="2" t="s">
        <v>64</v>
      </c>
      <c r="E1624" s="2">
        <v>100</v>
      </c>
      <c r="F1624" s="2" t="s">
        <v>768</v>
      </c>
      <c r="G1624" s="2" t="s">
        <v>29</v>
      </c>
      <c r="H1624" s="2" t="s">
        <v>34</v>
      </c>
      <c r="I1624" s="2" t="s">
        <v>31</v>
      </c>
      <c r="J1624" s="38">
        <v>4.4482764709999998</v>
      </c>
    </row>
    <row r="1625" spans="1:10">
      <c r="A1625" s="2" t="s">
        <v>24</v>
      </c>
      <c r="B1625" s="2" t="s">
        <v>333</v>
      </c>
      <c r="C1625" s="2" t="s">
        <v>64</v>
      </c>
      <c r="E1625" s="2">
        <v>100</v>
      </c>
      <c r="F1625" s="2" t="s">
        <v>768</v>
      </c>
      <c r="G1625" s="2" t="s">
        <v>29</v>
      </c>
      <c r="H1625" s="2" t="s">
        <v>34</v>
      </c>
      <c r="I1625" s="2" t="s">
        <v>31</v>
      </c>
      <c r="J1625" s="38">
        <v>13.232395906000001</v>
      </c>
    </row>
    <row r="1626" spans="1:10">
      <c r="A1626" s="2" t="s">
        <v>23</v>
      </c>
      <c r="B1626" s="2" t="s">
        <v>90</v>
      </c>
      <c r="C1626" s="2" t="s">
        <v>64</v>
      </c>
      <c r="E1626" s="2">
        <v>100</v>
      </c>
      <c r="F1626" s="2" t="s">
        <v>768</v>
      </c>
      <c r="G1626" s="2" t="s">
        <v>29</v>
      </c>
      <c r="H1626" s="2" t="s">
        <v>34</v>
      </c>
      <c r="I1626" s="2" t="s">
        <v>31</v>
      </c>
      <c r="J1626" s="38">
        <v>4.4099771609999996</v>
      </c>
    </row>
    <row r="1627" spans="1:10">
      <c r="A1627" s="2" t="s">
        <v>22</v>
      </c>
      <c r="B1627" s="2" t="s">
        <v>91</v>
      </c>
      <c r="C1627" s="2" t="s">
        <v>64</v>
      </c>
      <c r="E1627" s="2">
        <v>100</v>
      </c>
      <c r="F1627" s="2" t="s">
        <v>768</v>
      </c>
      <c r="G1627" s="2" t="s">
        <v>29</v>
      </c>
      <c r="H1627" s="2" t="s">
        <v>34</v>
      </c>
      <c r="I1627" s="2" t="s">
        <v>31</v>
      </c>
      <c r="J1627" s="38">
        <v>0</v>
      </c>
    </row>
    <row r="1628" spans="1:10">
      <c r="A1628" s="2" t="s">
        <v>22</v>
      </c>
      <c r="B1628" s="2" t="s">
        <v>92</v>
      </c>
      <c r="C1628" s="2" t="s">
        <v>64</v>
      </c>
      <c r="E1628" s="2">
        <v>100</v>
      </c>
      <c r="F1628" s="2" t="s">
        <v>768</v>
      </c>
      <c r="G1628" s="2" t="s">
        <v>29</v>
      </c>
      <c r="H1628" s="2" t="s">
        <v>34</v>
      </c>
      <c r="I1628" s="2" t="s">
        <v>31</v>
      </c>
      <c r="J1628" s="38">
        <v>0</v>
      </c>
    </row>
    <row r="1629" spans="1:10">
      <c r="A1629" s="2" t="s">
        <v>22</v>
      </c>
      <c r="B1629" s="2" t="s">
        <v>93</v>
      </c>
      <c r="C1629" s="2" t="s">
        <v>64</v>
      </c>
      <c r="E1629" s="2">
        <v>100</v>
      </c>
      <c r="F1629" s="2" t="s">
        <v>768</v>
      </c>
      <c r="G1629" s="2" t="s">
        <v>29</v>
      </c>
      <c r="H1629" s="2" t="s">
        <v>34</v>
      </c>
      <c r="I1629" s="2" t="s">
        <v>31</v>
      </c>
      <c r="J1629" s="38">
        <v>1.6208741529999999</v>
      </c>
    </row>
    <row r="1630" spans="1:10">
      <c r="A1630" s="2" t="s">
        <v>22</v>
      </c>
      <c r="B1630" s="2" t="s">
        <v>94</v>
      </c>
      <c r="C1630" s="2" t="s">
        <v>64</v>
      </c>
      <c r="E1630" s="2">
        <v>100</v>
      </c>
      <c r="F1630" s="2" t="s">
        <v>768</v>
      </c>
      <c r="G1630" s="2" t="s">
        <v>29</v>
      </c>
      <c r="H1630" s="2" t="s">
        <v>34</v>
      </c>
      <c r="I1630" s="2" t="s">
        <v>31</v>
      </c>
      <c r="J1630" s="38">
        <v>1.464615692</v>
      </c>
    </row>
    <row r="1631" spans="1:10">
      <c r="A1631" s="2" t="s">
        <v>22</v>
      </c>
      <c r="B1631" s="2" t="s">
        <v>95</v>
      </c>
      <c r="C1631" s="2" t="s">
        <v>64</v>
      </c>
      <c r="E1631" s="2">
        <v>100</v>
      </c>
      <c r="F1631" s="2" t="s">
        <v>768</v>
      </c>
      <c r="G1631" s="2" t="s">
        <v>29</v>
      </c>
      <c r="H1631" s="2" t="s">
        <v>34</v>
      </c>
      <c r="I1631" s="2" t="s">
        <v>31</v>
      </c>
      <c r="J1631" s="38">
        <v>0.51332955899999999</v>
      </c>
    </row>
    <row r="1632" spans="1:10">
      <c r="A1632" s="2" t="s">
        <v>22</v>
      </c>
      <c r="B1632" s="2" t="s">
        <v>96</v>
      </c>
      <c r="C1632" s="2" t="s">
        <v>64</v>
      </c>
      <c r="E1632" s="2">
        <v>100</v>
      </c>
      <c r="F1632" s="2" t="s">
        <v>768</v>
      </c>
      <c r="G1632" s="2" t="s">
        <v>29</v>
      </c>
      <c r="H1632" s="2" t="s">
        <v>34</v>
      </c>
      <c r="I1632" s="2" t="s">
        <v>31</v>
      </c>
      <c r="J1632" s="38">
        <v>0</v>
      </c>
    </row>
    <row r="1633" spans="1:10">
      <c r="A1633" s="2" t="s">
        <v>22</v>
      </c>
      <c r="B1633" s="2" t="s">
        <v>97</v>
      </c>
      <c r="C1633" s="2" t="s">
        <v>64</v>
      </c>
      <c r="E1633" s="2">
        <v>100</v>
      </c>
      <c r="F1633" s="2" t="s">
        <v>768</v>
      </c>
      <c r="G1633" s="2" t="s">
        <v>29</v>
      </c>
      <c r="H1633" s="2" t="s">
        <v>34</v>
      </c>
      <c r="I1633" s="2" t="s">
        <v>31</v>
      </c>
      <c r="J1633" s="38">
        <v>0.36181574700000002</v>
      </c>
    </row>
    <row r="1634" spans="1:10">
      <c r="A1634" s="2" t="s">
        <v>22</v>
      </c>
      <c r="B1634" s="2" t="s">
        <v>98</v>
      </c>
      <c r="C1634" s="2" t="s">
        <v>64</v>
      </c>
      <c r="E1634" s="2">
        <v>100</v>
      </c>
      <c r="F1634" s="2" t="s">
        <v>768</v>
      </c>
      <c r="G1634" s="2" t="s">
        <v>29</v>
      </c>
      <c r="H1634" s="2" t="s">
        <v>34</v>
      </c>
      <c r="I1634" s="2" t="s">
        <v>31</v>
      </c>
      <c r="J1634" s="38">
        <v>0.12735377000000001</v>
      </c>
    </row>
    <row r="1635" spans="1:10">
      <c r="A1635" s="2" t="s">
        <v>21</v>
      </c>
      <c r="B1635" s="2" t="s">
        <v>133</v>
      </c>
      <c r="C1635" s="2" t="s">
        <v>64</v>
      </c>
      <c r="E1635" s="2">
        <v>100</v>
      </c>
      <c r="F1635" s="2" t="s">
        <v>768</v>
      </c>
      <c r="G1635" s="2" t="s">
        <v>29</v>
      </c>
      <c r="H1635" s="2" t="s">
        <v>34</v>
      </c>
      <c r="I1635" s="2" t="s">
        <v>31</v>
      </c>
      <c r="J1635" s="38">
        <v>0</v>
      </c>
    </row>
    <row r="1636" spans="1:10">
      <c r="A1636" s="2" t="s">
        <v>21</v>
      </c>
      <c r="B1636" s="2" t="s">
        <v>134</v>
      </c>
      <c r="C1636" s="2" t="s">
        <v>64</v>
      </c>
      <c r="E1636" s="2">
        <v>100</v>
      </c>
      <c r="F1636" s="2" t="s">
        <v>768</v>
      </c>
      <c r="G1636" s="2" t="s">
        <v>29</v>
      </c>
      <c r="H1636" s="2" t="s">
        <v>34</v>
      </c>
      <c r="I1636" s="2" t="s">
        <v>31</v>
      </c>
      <c r="J1636" s="38">
        <v>0</v>
      </c>
    </row>
    <row r="1637" spans="1:10">
      <c r="A1637" s="2" t="s">
        <v>21</v>
      </c>
      <c r="B1637" s="2" t="s">
        <v>135</v>
      </c>
      <c r="C1637" s="2" t="s">
        <v>64</v>
      </c>
      <c r="E1637" s="2">
        <v>100</v>
      </c>
      <c r="F1637" s="2" t="s">
        <v>768</v>
      </c>
      <c r="G1637" s="2" t="s">
        <v>29</v>
      </c>
      <c r="H1637" s="2" t="s">
        <v>34</v>
      </c>
      <c r="I1637" s="2" t="s">
        <v>31</v>
      </c>
      <c r="J1637" s="38">
        <v>0</v>
      </c>
    </row>
    <row r="1638" spans="1:10">
      <c r="A1638" s="2" t="s">
        <v>21</v>
      </c>
      <c r="B1638" s="2" t="s">
        <v>136</v>
      </c>
      <c r="C1638" s="2" t="s">
        <v>64</v>
      </c>
      <c r="E1638" s="2">
        <v>100</v>
      </c>
      <c r="F1638" s="2" t="s">
        <v>768</v>
      </c>
      <c r="G1638" s="2" t="s">
        <v>29</v>
      </c>
      <c r="H1638" s="2" t="s">
        <v>34</v>
      </c>
      <c r="I1638" s="2" t="s">
        <v>31</v>
      </c>
      <c r="J1638" s="38">
        <v>0</v>
      </c>
    </row>
    <row r="1639" spans="1:10">
      <c r="A1639" s="2" t="s">
        <v>21</v>
      </c>
      <c r="B1639" s="2" t="s">
        <v>137</v>
      </c>
      <c r="C1639" s="2" t="s">
        <v>64</v>
      </c>
      <c r="E1639" s="2">
        <v>100</v>
      </c>
      <c r="F1639" s="2" t="s">
        <v>768</v>
      </c>
      <c r="G1639" s="2" t="s">
        <v>29</v>
      </c>
      <c r="H1639" s="2" t="s">
        <v>34</v>
      </c>
      <c r="I1639" s="2" t="s">
        <v>31</v>
      </c>
      <c r="J1639" s="38">
        <v>0</v>
      </c>
    </row>
    <row r="1640" spans="1:10">
      <c r="A1640" s="2" t="s">
        <v>20</v>
      </c>
      <c r="B1640" s="2" t="s">
        <v>138</v>
      </c>
      <c r="C1640" s="2" t="s">
        <v>64</v>
      </c>
      <c r="E1640" s="2">
        <v>100</v>
      </c>
      <c r="F1640" s="2" t="s">
        <v>768</v>
      </c>
      <c r="G1640" s="2" t="s">
        <v>29</v>
      </c>
      <c r="H1640" s="2" t="s">
        <v>34</v>
      </c>
      <c r="I1640" s="2" t="s">
        <v>31</v>
      </c>
      <c r="J1640" s="38">
        <v>0</v>
      </c>
    </row>
    <row r="1641" spans="1:10">
      <c r="A1641" s="2" t="s">
        <v>19</v>
      </c>
      <c r="B1641" s="2" t="s">
        <v>159</v>
      </c>
      <c r="C1641" s="2" t="s">
        <v>64</v>
      </c>
      <c r="E1641" s="2">
        <v>100</v>
      </c>
      <c r="F1641" s="2" t="s">
        <v>768</v>
      </c>
      <c r="G1641" s="2" t="s">
        <v>29</v>
      </c>
      <c r="H1641" s="2" t="s">
        <v>34</v>
      </c>
      <c r="I1641" s="2" t="s">
        <v>31</v>
      </c>
      <c r="J1641" s="38">
        <v>0</v>
      </c>
    </row>
    <row r="1642" spans="1:10">
      <c r="A1642" s="2" t="s">
        <v>19</v>
      </c>
      <c r="B1642" s="2" t="s">
        <v>160</v>
      </c>
      <c r="C1642" s="2" t="s">
        <v>64</v>
      </c>
      <c r="E1642" s="2">
        <v>100</v>
      </c>
      <c r="F1642" s="2" t="s">
        <v>768</v>
      </c>
      <c r="G1642" s="2" t="s">
        <v>29</v>
      </c>
      <c r="H1642" s="2" t="s">
        <v>34</v>
      </c>
      <c r="I1642" s="2" t="s">
        <v>31</v>
      </c>
      <c r="J1642" s="38">
        <v>0</v>
      </c>
    </row>
    <row r="1643" spans="1:10">
      <c r="A1643" s="2" t="s">
        <v>19</v>
      </c>
      <c r="B1643" s="2" t="s">
        <v>161</v>
      </c>
      <c r="C1643" s="2" t="s">
        <v>64</v>
      </c>
      <c r="E1643" s="2">
        <v>100</v>
      </c>
      <c r="F1643" s="2" t="s">
        <v>768</v>
      </c>
      <c r="G1643" s="2" t="s">
        <v>29</v>
      </c>
      <c r="H1643" s="2" t="s">
        <v>34</v>
      </c>
      <c r="I1643" s="2" t="s">
        <v>31</v>
      </c>
      <c r="J1643" s="38">
        <v>0</v>
      </c>
    </row>
    <row r="1644" spans="1:10">
      <c r="A1644" s="2" t="s">
        <v>19</v>
      </c>
      <c r="B1644" s="2" t="s">
        <v>162</v>
      </c>
      <c r="C1644" s="2" t="s">
        <v>64</v>
      </c>
      <c r="E1644" s="2">
        <v>100</v>
      </c>
      <c r="F1644" s="2" t="s">
        <v>768</v>
      </c>
      <c r="G1644" s="2" t="s">
        <v>29</v>
      </c>
      <c r="H1644" s="2" t="s">
        <v>34</v>
      </c>
      <c r="I1644" s="2" t="s">
        <v>31</v>
      </c>
      <c r="J1644" s="38">
        <v>0.69143935999999995</v>
      </c>
    </row>
    <row r="1645" spans="1:10">
      <c r="A1645" s="2" t="s">
        <v>19</v>
      </c>
      <c r="B1645" s="2" t="s">
        <v>163</v>
      </c>
      <c r="C1645" s="2" t="s">
        <v>64</v>
      </c>
      <c r="E1645" s="2">
        <v>100</v>
      </c>
      <c r="F1645" s="2" t="s">
        <v>768</v>
      </c>
      <c r="G1645" s="2" t="s">
        <v>29</v>
      </c>
      <c r="H1645" s="2" t="s">
        <v>34</v>
      </c>
      <c r="I1645" s="2" t="s">
        <v>31</v>
      </c>
      <c r="J1645" s="38">
        <v>0</v>
      </c>
    </row>
    <row r="1646" spans="1:10">
      <c r="A1646" s="2" t="s">
        <v>18</v>
      </c>
      <c r="B1646" s="2" t="s">
        <v>164</v>
      </c>
      <c r="C1646" s="2" t="s">
        <v>64</v>
      </c>
      <c r="E1646" s="2">
        <v>100</v>
      </c>
      <c r="F1646" s="2" t="s">
        <v>768</v>
      </c>
      <c r="G1646" s="2" t="s">
        <v>29</v>
      </c>
      <c r="H1646" s="2" t="s">
        <v>34</v>
      </c>
      <c r="I1646" s="2" t="s">
        <v>31</v>
      </c>
      <c r="J1646" s="38">
        <v>0</v>
      </c>
    </row>
    <row r="1647" spans="1:10">
      <c r="A1647" s="2" t="s">
        <v>18</v>
      </c>
      <c r="B1647" s="2" t="s">
        <v>165</v>
      </c>
      <c r="C1647" s="2" t="s">
        <v>64</v>
      </c>
      <c r="E1647" s="2">
        <v>100</v>
      </c>
      <c r="F1647" s="2" t="s">
        <v>768</v>
      </c>
      <c r="G1647" s="2" t="s">
        <v>29</v>
      </c>
      <c r="H1647" s="2" t="s">
        <v>34</v>
      </c>
      <c r="I1647" s="2" t="s">
        <v>31</v>
      </c>
      <c r="J1647" s="38">
        <v>0</v>
      </c>
    </row>
    <row r="1648" spans="1:10">
      <c r="A1648" s="2" t="s">
        <v>18</v>
      </c>
      <c r="B1648" s="2" t="s">
        <v>166</v>
      </c>
      <c r="C1648" s="2" t="s">
        <v>64</v>
      </c>
      <c r="E1648" s="2">
        <v>100</v>
      </c>
      <c r="F1648" s="2" t="s">
        <v>768</v>
      </c>
      <c r="G1648" s="2" t="s">
        <v>29</v>
      </c>
      <c r="H1648" s="2" t="s">
        <v>34</v>
      </c>
      <c r="I1648" s="2" t="s">
        <v>31</v>
      </c>
      <c r="J1648" s="38">
        <v>0</v>
      </c>
    </row>
    <row r="1649" spans="1:10">
      <c r="A1649" s="2" t="s">
        <v>18</v>
      </c>
      <c r="B1649" s="2" t="s">
        <v>167</v>
      </c>
      <c r="C1649" s="2" t="s">
        <v>64</v>
      </c>
      <c r="E1649" s="2">
        <v>100</v>
      </c>
      <c r="F1649" s="2" t="s">
        <v>768</v>
      </c>
      <c r="G1649" s="2" t="s">
        <v>29</v>
      </c>
      <c r="H1649" s="2" t="s">
        <v>34</v>
      </c>
      <c r="I1649" s="2" t="s">
        <v>31</v>
      </c>
      <c r="J1649" s="38">
        <v>0</v>
      </c>
    </row>
    <row r="1650" spans="1:10">
      <c r="A1650" s="2" t="s">
        <v>18</v>
      </c>
      <c r="B1650" s="2" t="s">
        <v>168</v>
      </c>
      <c r="C1650" s="2" t="s">
        <v>64</v>
      </c>
      <c r="E1650" s="2">
        <v>100</v>
      </c>
      <c r="F1650" s="2" t="s">
        <v>768</v>
      </c>
      <c r="G1650" s="2" t="s">
        <v>29</v>
      </c>
      <c r="H1650" s="2" t="s">
        <v>34</v>
      </c>
      <c r="I1650" s="2" t="s">
        <v>31</v>
      </c>
      <c r="J1650" s="38">
        <v>0</v>
      </c>
    </row>
    <row r="1651" spans="1:10">
      <c r="A1651" s="2" t="s">
        <v>18</v>
      </c>
      <c r="B1651" s="2" t="s">
        <v>169</v>
      </c>
      <c r="C1651" s="2" t="s">
        <v>64</v>
      </c>
      <c r="E1651" s="2">
        <v>100</v>
      </c>
      <c r="F1651" s="2" t="s">
        <v>768</v>
      </c>
      <c r="G1651" s="2" t="s">
        <v>29</v>
      </c>
      <c r="H1651" s="2" t="s">
        <v>34</v>
      </c>
      <c r="I1651" s="2" t="s">
        <v>31</v>
      </c>
      <c r="J1651" s="38">
        <v>0</v>
      </c>
    </row>
    <row r="1652" spans="1:10">
      <c r="A1652" s="2" t="s">
        <v>18</v>
      </c>
      <c r="B1652" s="2" t="s">
        <v>170</v>
      </c>
      <c r="C1652" s="2" t="s">
        <v>64</v>
      </c>
      <c r="E1652" s="2">
        <v>100</v>
      </c>
      <c r="F1652" s="2" t="s">
        <v>768</v>
      </c>
      <c r="G1652" s="2" t="s">
        <v>29</v>
      </c>
      <c r="H1652" s="2" t="s">
        <v>34</v>
      </c>
      <c r="I1652" s="2" t="s">
        <v>31</v>
      </c>
      <c r="J1652" s="38">
        <v>0</v>
      </c>
    </row>
    <row r="1653" spans="1:10">
      <c r="A1653" s="2" t="s">
        <v>18</v>
      </c>
      <c r="B1653" s="2" t="s">
        <v>171</v>
      </c>
      <c r="C1653" s="2" t="s">
        <v>64</v>
      </c>
      <c r="E1653" s="2">
        <v>100</v>
      </c>
      <c r="F1653" s="2" t="s">
        <v>768</v>
      </c>
      <c r="G1653" s="2" t="s">
        <v>29</v>
      </c>
      <c r="H1653" s="2" t="s">
        <v>34</v>
      </c>
      <c r="I1653" s="2" t="s">
        <v>31</v>
      </c>
      <c r="J1653" s="38">
        <v>0</v>
      </c>
    </row>
    <row r="1654" spans="1:10">
      <c r="A1654" s="2" t="s">
        <v>18</v>
      </c>
      <c r="B1654" s="2" t="s">
        <v>172</v>
      </c>
      <c r="C1654" s="2" t="s">
        <v>64</v>
      </c>
      <c r="E1654" s="2">
        <v>100</v>
      </c>
      <c r="F1654" s="2" t="s">
        <v>768</v>
      </c>
      <c r="G1654" s="2" t="s">
        <v>29</v>
      </c>
      <c r="H1654" s="2" t="s">
        <v>34</v>
      </c>
      <c r="I1654" s="2" t="s">
        <v>31</v>
      </c>
      <c r="J1654" s="38">
        <v>6.6577869639999996</v>
      </c>
    </row>
    <row r="1655" spans="1:10">
      <c r="A1655" s="2" t="s">
        <v>18</v>
      </c>
      <c r="B1655" s="2" t="s">
        <v>173</v>
      </c>
      <c r="C1655" s="2" t="s">
        <v>64</v>
      </c>
      <c r="E1655" s="2">
        <v>100</v>
      </c>
      <c r="F1655" s="2" t="s">
        <v>768</v>
      </c>
      <c r="G1655" s="2" t="s">
        <v>29</v>
      </c>
      <c r="H1655" s="2" t="s">
        <v>34</v>
      </c>
      <c r="I1655" s="2" t="s">
        <v>31</v>
      </c>
      <c r="J1655" s="38">
        <v>1.738061294</v>
      </c>
    </row>
    <row r="1656" spans="1:10">
      <c r="A1656" s="2" t="s">
        <v>18</v>
      </c>
      <c r="B1656" s="2" t="s">
        <v>174</v>
      </c>
      <c r="C1656" s="2" t="s">
        <v>64</v>
      </c>
      <c r="E1656" s="2">
        <v>100</v>
      </c>
      <c r="F1656" s="2" t="s">
        <v>768</v>
      </c>
      <c r="G1656" s="2" t="s">
        <v>29</v>
      </c>
      <c r="H1656" s="2" t="s">
        <v>34</v>
      </c>
      <c r="I1656" s="2" t="s">
        <v>31</v>
      </c>
      <c r="J1656" s="38">
        <v>2.2765547530000001</v>
      </c>
    </row>
    <row r="1657" spans="1:10">
      <c r="A1657" s="2" t="s">
        <v>18</v>
      </c>
      <c r="B1657" s="2" t="s">
        <v>175</v>
      </c>
      <c r="C1657" s="2" t="s">
        <v>64</v>
      </c>
      <c r="E1657" s="2">
        <v>100</v>
      </c>
      <c r="F1657" s="2" t="s">
        <v>768</v>
      </c>
      <c r="G1657" s="2" t="s">
        <v>29</v>
      </c>
      <c r="H1657" s="2" t="s">
        <v>34</v>
      </c>
      <c r="I1657" s="2" t="s">
        <v>31</v>
      </c>
      <c r="J1657" s="38">
        <v>0</v>
      </c>
    </row>
    <row r="1658" spans="1:10">
      <c r="A1658" s="2" t="s">
        <v>18</v>
      </c>
      <c r="B1658" s="2" t="s">
        <v>176</v>
      </c>
      <c r="C1658" s="2" t="s">
        <v>64</v>
      </c>
      <c r="E1658" s="2">
        <v>100</v>
      </c>
      <c r="F1658" s="2" t="s">
        <v>768</v>
      </c>
      <c r="G1658" s="2" t="s">
        <v>29</v>
      </c>
      <c r="H1658" s="2" t="s">
        <v>34</v>
      </c>
      <c r="I1658" s="2" t="s">
        <v>31</v>
      </c>
      <c r="J1658" s="38">
        <v>0</v>
      </c>
    </row>
    <row r="1659" spans="1:10">
      <c r="A1659" s="2" t="s">
        <v>18</v>
      </c>
      <c r="B1659" s="2" t="s">
        <v>177</v>
      </c>
      <c r="C1659" s="2" t="s">
        <v>64</v>
      </c>
      <c r="E1659" s="2">
        <v>100</v>
      </c>
      <c r="F1659" s="2" t="s">
        <v>768</v>
      </c>
      <c r="G1659" s="2" t="s">
        <v>29</v>
      </c>
      <c r="H1659" s="2" t="s">
        <v>34</v>
      </c>
      <c r="I1659" s="2" t="s">
        <v>31</v>
      </c>
      <c r="J1659" s="38">
        <v>0</v>
      </c>
    </row>
    <row r="1660" spans="1:10">
      <c r="A1660" s="2" t="s">
        <v>18</v>
      </c>
      <c r="B1660" s="2" t="s">
        <v>178</v>
      </c>
      <c r="C1660" s="2" t="s">
        <v>64</v>
      </c>
      <c r="E1660" s="2">
        <v>100</v>
      </c>
      <c r="F1660" s="2" t="s">
        <v>768</v>
      </c>
      <c r="G1660" s="2" t="s">
        <v>29</v>
      </c>
      <c r="H1660" s="2" t="s">
        <v>34</v>
      </c>
      <c r="I1660" s="2" t="s">
        <v>31</v>
      </c>
      <c r="J1660" s="38">
        <v>19.218942955999999</v>
      </c>
    </row>
    <row r="1661" spans="1:10">
      <c r="A1661" s="2" t="s">
        <v>18</v>
      </c>
      <c r="B1661" s="2" t="s">
        <v>179</v>
      </c>
      <c r="C1661" s="2" t="s">
        <v>64</v>
      </c>
      <c r="E1661" s="2">
        <v>100</v>
      </c>
      <c r="F1661" s="2" t="s">
        <v>768</v>
      </c>
      <c r="G1661" s="2" t="s">
        <v>29</v>
      </c>
      <c r="H1661" s="2" t="s">
        <v>34</v>
      </c>
      <c r="I1661" s="2" t="s">
        <v>31</v>
      </c>
      <c r="J1661" s="38">
        <v>12.57579443</v>
      </c>
    </row>
    <row r="1662" spans="1:10">
      <c r="A1662" s="2" t="s">
        <v>18</v>
      </c>
      <c r="B1662" s="2" t="s">
        <v>180</v>
      </c>
      <c r="C1662" s="2" t="s">
        <v>64</v>
      </c>
      <c r="E1662" s="2">
        <v>100</v>
      </c>
      <c r="F1662" s="2" t="s">
        <v>768</v>
      </c>
      <c r="G1662" s="2" t="s">
        <v>29</v>
      </c>
      <c r="H1662" s="2" t="s">
        <v>34</v>
      </c>
      <c r="I1662" s="2" t="s">
        <v>31</v>
      </c>
      <c r="J1662" s="38">
        <v>2.1919927389999998</v>
      </c>
    </row>
    <row r="1663" spans="1:10">
      <c r="A1663" s="2" t="s">
        <v>18</v>
      </c>
      <c r="B1663" s="2" t="s">
        <v>181</v>
      </c>
      <c r="C1663" s="2" t="s">
        <v>64</v>
      </c>
      <c r="E1663" s="2">
        <v>100</v>
      </c>
      <c r="F1663" s="2" t="s">
        <v>768</v>
      </c>
      <c r="G1663" s="2" t="s">
        <v>29</v>
      </c>
      <c r="H1663" s="2" t="s">
        <v>34</v>
      </c>
      <c r="I1663" s="2" t="s">
        <v>31</v>
      </c>
      <c r="J1663" s="38">
        <v>3.024</v>
      </c>
    </row>
    <row r="1664" spans="1:10">
      <c r="A1664" s="2" t="s">
        <v>18</v>
      </c>
      <c r="B1664" s="2" t="s">
        <v>182</v>
      </c>
      <c r="C1664" s="2" t="s">
        <v>64</v>
      </c>
      <c r="E1664" s="2">
        <v>100</v>
      </c>
      <c r="F1664" s="2" t="s">
        <v>768</v>
      </c>
      <c r="G1664" s="2" t="s">
        <v>29</v>
      </c>
      <c r="H1664" s="2" t="s">
        <v>34</v>
      </c>
      <c r="I1664" s="2" t="s">
        <v>31</v>
      </c>
      <c r="J1664" s="38">
        <v>0</v>
      </c>
    </row>
    <row r="1665" spans="1:10">
      <c r="A1665" s="2" t="s">
        <v>18</v>
      </c>
      <c r="B1665" s="2" t="s">
        <v>183</v>
      </c>
      <c r="C1665" s="2" t="s">
        <v>64</v>
      </c>
      <c r="E1665" s="2">
        <v>100</v>
      </c>
      <c r="F1665" s="2" t="s">
        <v>768</v>
      </c>
      <c r="G1665" s="2" t="s">
        <v>29</v>
      </c>
      <c r="H1665" s="2" t="s">
        <v>34</v>
      </c>
      <c r="I1665" s="2" t="s">
        <v>31</v>
      </c>
      <c r="J1665" s="38">
        <v>0</v>
      </c>
    </row>
    <row r="1666" spans="1:10">
      <c r="A1666" s="2" t="s">
        <v>18</v>
      </c>
      <c r="B1666" s="2" t="s">
        <v>184</v>
      </c>
      <c r="C1666" s="2" t="s">
        <v>64</v>
      </c>
      <c r="E1666" s="2">
        <v>100</v>
      </c>
      <c r="F1666" s="2" t="s">
        <v>768</v>
      </c>
      <c r="G1666" s="2" t="s">
        <v>29</v>
      </c>
      <c r="H1666" s="2" t="s">
        <v>34</v>
      </c>
      <c r="I1666" s="2" t="s">
        <v>31</v>
      </c>
      <c r="J1666" s="38">
        <v>4.1366406419999997</v>
      </c>
    </row>
    <row r="1667" spans="1:10">
      <c r="A1667" s="2" t="s">
        <v>18</v>
      </c>
      <c r="B1667" s="2" t="s">
        <v>185</v>
      </c>
      <c r="C1667" s="2" t="s">
        <v>64</v>
      </c>
      <c r="E1667" s="2">
        <v>100</v>
      </c>
      <c r="F1667" s="2" t="s">
        <v>768</v>
      </c>
      <c r="G1667" s="2" t="s">
        <v>29</v>
      </c>
      <c r="H1667" s="2" t="s">
        <v>34</v>
      </c>
      <c r="I1667" s="2" t="s">
        <v>31</v>
      </c>
      <c r="J1667" s="38">
        <v>1.619343529</v>
      </c>
    </row>
    <row r="1668" spans="1:10">
      <c r="A1668" s="2" t="s">
        <v>17</v>
      </c>
      <c r="B1668" s="2" t="s">
        <v>127</v>
      </c>
      <c r="C1668" s="2" t="s">
        <v>64</v>
      </c>
      <c r="E1668" s="2">
        <v>100</v>
      </c>
      <c r="F1668" s="2" t="s">
        <v>768</v>
      </c>
      <c r="G1668" s="2" t="s">
        <v>29</v>
      </c>
      <c r="H1668" s="2" t="s">
        <v>34</v>
      </c>
      <c r="I1668" s="2" t="s">
        <v>31</v>
      </c>
      <c r="J1668" s="38">
        <v>0.219305897</v>
      </c>
    </row>
    <row r="1669" spans="1:10">
      <c r="A1669" s="2" t="s">
        <v>17</v>
      </c>
      <c r="B1669" s="2" t="s">
        <v>99</v>
      </c>
      <c r="C1669" s="2" t="s">
        <v>64</v>
      </c>
      <c r="E1669" s="2">
        <v>100</v>
      </c>
      <c r="F1669" s="2" t="s">
        <v>768</v>
      </c>
      <c r="G1669" s="2" t="s">
        <v>29</v>
      </c>
      <c r="H1669" s="2" t="s">
        <v>34</v>
      </c>
      <c r="I1669" s="2" t="s">
        <v>31</v>
      </c>
      <c r="J1669" s="38">
        <v>1.435902485</v>
      </c>
    </row>
    <row r="1670" spans="1:10">
      <c r="A1670" s="2" t="s">
        <v>17</v>
      </c>
      <c r="B1670" s="2" t="s">
        <v>100</v>
      </c>
      <c r="C1670" s="2" t="s">
        <v>64</v>
      </c>
      <c r="E1670" s="2">
        <v>100</v>
      </c>
      <c r="F1670" s="2" t="s">
        <v>768</v>
      </c>
      <c r="G1670" s="2" t="s">
        <v>29</v>
      </c>
      <c r="H1670" s="2" t="s">
        <v>34</v>
      </c>
      <c r="I1670" s="2" t="s">
        <v>31</v>
      </c>
      <c r="J1670" s="38">
        <v>0.50309927600000004</v>
      </c>
    </row>
    <row r="1671" spans="1:10">
      <c r="A1671" s="2" t="s">
        <v>17</v>
      </c>
      <c r="B1671" s="2" t="s">
        <v>101</v>
      </c>
      <c r="C1671" s="2" t="s">
        <v>64</v>
      </c>
      <c r="E1671" s="2">
        <v>100</v>
      </c>
      <c r="F1671" s="2" t="s">
        <v>768</v>
      </c>
      <c r="G1671" s="2" t="s">
        <v>29</v>
      </c>
      <c r="H1671" s="2" t="s">
        <v>34</v>
      </c>
      <c r="I1671" s="2" t="s">
        <v>31</v>
      </c>
      <c r="J1671" s="38">
        <v>1.259905211</v>
      </c>
    </row>
    <row r="1672" spans="1:10">
      <c r="A1672" s="2" t="s">
        <v>17</v>
      </c>
      <c r="B1672" s="2" t="s">
        <v>102</v>
      </c>
      <c r="C1672" s="2" t="s">
        <v>64</v>
      </c>
      <c r="E1672" s="2">
        <v>100</v>
      </c>
      <c r="F1672" s="2" t="s">
        <v>768</v>
      </c>
      <c r="G1672" s="2" t="s">
        <v>29</v>
      </c>
      <c r="H1672" s="2" t="s">
        <v>34</v>
      </c>
      <c r="I1672" s="2" t="s">
        <v>31</v>
      </c>
      <c r="J1672" s="38">
        <v>1.975991045</v>
      </c>
    </row>
    <row r="1673" spans="1:10">
      <c r="A1673" s="2" t="s">
        <v>17</v>
      </c>
      <c r="B1673" s="2" t="s">
        <v>103</v>
      </c>
      <c r="C1673" s="2" t="s">
        <v>64</v>
      </c>
      <c r="E1673" s="2">
        <v>100</v>
      </c>
      <c r="F1673" s="2" t="s">
        <v>768</v>
      </c>
      <c r="G1673" s="2" t="s">
        <v>29</v>
      </c>
      <c r="H1673" s="2" t="s">
        <v>34</v>
      </c>
      <c r="I1673" s="2" t="s">
        <v>31</v>
      </c>
      <c r="J1673" s="38">
        <v>1.02749325</v>
      </c>
    </row>
    <row r="1674" spans="1:10">
      <c r="A1674" s="2" t="s">
        <v>17</v>
      </c>
      <c r="B1674" s="2" t="s">
        <v>104</v>
      </c>
      <c r="C1674" s="2" t="s">
        <v>64</v>
      </c>
      <c r="E1674" s="2">
        <v>100</v>
      </c>
      <c r="F1674" s="2" t="s">
        <v>768</v>
      </c>
      <c r="G1674" s="2" t="s">
        <v>29</v>
      </c>
      <c r="H1674" s="2" t="s">
        <v>34</v>
      </c>
      <c r="I1674" s="2" t="s">
        <v>31</v>
      </c>
      <c r="J1674" s="38">
        <v>0.50143753700000004</v>
      </c>
    </row>
    <row r="1675" spans="1:10">
      <c r="A1675" s="2" t="s">
        <v>17</v>
      </c>
      <c r="B1675" s="2" t="s">
        <v>105</v>
      </c>
      <c r="C1675" s="2" t="s">
        <v>64</v>
      </c>
      <c r="E1675" s="2">
        <v>100</v>
      </c>
      <c r="F1675" s="2" t="s">
        <v>768</v>
      </c>
      <c r="G1675" s="2" t="s">
        <v>29</v>
      </c>
      <c r="H1675" s="2" t="s">
        <v>34</v>
      </c>
      <c r="I1675" s="2" t="s">
        <v>31</v>
      </c>
      <c r="J1675" s="38">
        <v>1.345469526</v>
      </c>
    </row>
    <row r="1676" spans="1:10">
      <c r="A1676" s="2" t="s">
        <v>17</v>
      </c>
      <c r="B1676" s="2" t="s">
        <v>106</v>
      </c>
      <c r="C1676" s="2" t="s">
        <v>64</v>
      </c>
      <c r="E1676" s="2">
        <v>100</v>
      </c>
      <c r="F1676" s="2" t="s">
        <v>768</v>
      </c>
      <c r="G1676" s="2" t="s">
        <v>29</v>
      </c>
      <c r="H1676" s="2" t="s">
        <v>34</v>
      </c>
      <c r="I1676" s="2" t="s">
        <v>31</v>
      </c>
      <c r="J1676" s="38">
        <v>0.39286083900000002</v>
      </c>
    </row>
    <row r="1677" spans="1:10">
      <c r="A1677" s="2" t="s">
        <v>17</v>
      </c>
      <c r="B1677" s="2" t="s">
        <v>107</v>
      </c>
      <c r="C1677" s="2" t="s">
        <v>64</v>
      </c>
      <c r="E1677" s="2">
        <v>100</v>
      </c>
      <c r="F1677" s="2" t="s">
        <v>768</v>
      </c>
      <c r="G1677" s="2" t="s">
        <v>29</v>
      </c>
      <c r="H1677" s="2" t="s">
        <v>34</v>
      </c>
      <c r="I1677" s="2" t="s">
        <v>31</v>
      </c>
      <c r="J1677" s="38">
        <v>0.71966049700000001</v>
      </c>
    </row>
    <row r="1678" spans="1:10">
      <c r="A1678" s="2" t="s">
        <v>17</v>
      </c>
      <c r="B1678" s="2" t="s">
        <v>108</v>
      </c>
      <c r="C1678" s="2" t="s">
        <v>64</v>
      </c>
      <c r="E1678" s="2">
        <v>100</v>
      </c>
      <c r="F1678" s="2" t="s">
        <v>768</v>
      </c>
      <c r="G1678" s="2" t="s">
        <v>29</v>
      </c>
      <c r="H1678" s="2" t="s">
        <v>34</v>
      </c>
      <c r="I1678" s="2" t="s">
        <v>31</v>
      </c>
      <c r="J1678" s="38">
        <v>1.6755317270000001</v>
      </c>
    </row>
    <row r="1679" spans="1:10">
      <c r="A1679" s="2" t="s">
        <v>17</v>
      </c>
      <c r="B1679" s="2" t="s">
        <v>109</v>
      </c>
      <c r="C1679" s="2" t="s">
        <v>64</v>
      </c>
      <c r="E1679" s="2">
        <v>100</v>
      </c>
      <c r="F1679" s="2" t="s">
        <v>768</v>
      </c>
      <c r="G1679" s="2" t="s">
        <v>29</v>
      </c>
      <c r="H1679" s="2" t="s">
        <v>34</v>
      </c>
      <c r="I1679" s="2" t="s">
        <v>31</v>
      </c>
      <c r="J1679" s="38">
        <v>2.2237421030000002</v>
      </c>
    </row>
    <row r="1680" spans="1:10">
      <c r="A1680" s="2" t="s">
        <v>17</v>
      </c>
      <c r="B1680" s="2" t="s">
        <v>355</v>
      </c>
      <c r="C1680" s="2" t="s">
        <v>64</v>
      </c>
      <c r="E1680" s="2">
        <v>100</v>
      </c>
      <c r="F1680" s="2" t="s">
        <v>768</v>
      </c>
      <c r="G1680" s="2" t="s">
        <v>29</v>
      </c>
      <c r="H1680" s="2" t="s">
        <v>34</v>
      </c>
      <c r="I1680" s="2" t="s">
        <v>31</v>
      </c>
      <c r="J1680" s="38">
        <v>0</v>
      </c>
    </row>
    <row r="1681" spans="1:10">
      <c r="A1681" s="2" t="s">
        <v>17</v>
      </c>
      <c r="B1681" s="2" t="s">
        <v>110</v>
      </c>
      <c r="C1681" s="2" t="s">
        <v>64</v>
      </c>
      <c r="E1681" s="2">
        <v>100</v>
      </c>
      <c r="F1681" s="2" t="s">
        <v>768</v>
      </c>
      <c r="G1681" s="2" t="s">
        <v>29</v>
      </c>
      <c r="H1681" s="2" t="s">
        <v>34</v>
      </c>
      <c r="I1681" s="2" t="s">
        <v>31</v>
      </c>
      <c r="J1681" s="38">
        <v>4.040226702</v>
      </c>
    </row>
    <row r="1682" spans="1:10">
      <c r="A1682" s="2" t="s">
        <v>17</v>
      </c>
      <c r="B1682" s="2" t="s">
        <v>356</v>
      </c>
      <c r="C1682" s="2" t="s">
        <v>64</v>
      </c>
      <c r="E1682" s="2">
        <v>100</v>
      </c>
      <c r="F1682" s="2" t="s">
        <v>768</v>
      </c>
      <c r="G1682" s="2" t="s">
        <v>29</v>
      </c>
      <c r="H1682" s="2" t="s">
        <v>34</v>
      </c>
      <c r="I1682" s="2" t="s">
        <v>31</v>
      </c>
      <c r="J1682" s="38">
        <v>0</v>
      </c>
    </row>
    <row r="1683" spans="1:10">
      <c r="A1683" s="2" t="s">
        <v>17</v>
      </c>
      <c r="B1683" s="2" t="s">
        <v>357</v>
      </c>
      <c r="C1683" s="2" t="s">
        <v>64</v>
      </c>
      <c r="E1683" s="2">
        <v>100</v>
      </c>
      <c r="F1683" s="2" t="s">
        <v>768</v>
      </c>
      <c r="G1683" s="2" t="s">
        <v>29</v>
      </c>
      <c r="H1683" s="2" t="s">
        <v>34</v>
      </c>
      <c r="I1683" s="2" t="s">
        <v>31</v>
      </c>
      <c r="J1683" s="38">
        <v>0</v>
      </c>
    </row>
    <row r="1684" spans="1:10">
      <c r="A1684" s="2" t="s">
        <v>17</v>
      </c>
      <c r="B1684" s="2" t="s">
        <v>111</v>
      </c>
      <c r="C1684" s="2" t="s">
        <v>64</v>
      </c>
      <c r="E1684" s="2">
        <v>100</v>
      </c>
      <c r="F1684" s="2" t="s">
        <v>768</v>
      </c>
      <c r="G1684" s="2" t="s">
        <v>29</v>
      </c>
      <c r="H1684" s="2" t="s">
        <v>34</v>
      </c>
      <c r="I1684" s="2" t="s">
        <v>31</v>
      </c>
      <c r="J1684" s="38">
        <v>0.19267626800000001</v>
      </c>
    </row>
    <row r="1685" spans="1:10">
      <c r="A1685" s="2" t="s">
        <v>17</v>
      </c>
      <c r="B1685" s="2" t="s">
        <v>112</v>
      </c>
      <c r="C1685" s="2" t="s">
        <v>64</v>
      </c>
      <c r="E1685" s="2">
        <v>100</v>
      </c>
      <c r="F1685" s="2" t="s">
        <v>768</v>
      </c>
      <c r="G1685" s="2" t="s">
        <v>29</v>
      </c>
      <c r="H1685" s="2" t="s">
        <v>34</v>
      </c>
      <c r="I1685" s="2" t="s">
        <v>31</v>
      </c>
      <c r="J1685" s="38">
        <v>0.58819406500000004</v>
      </c>
    </row>
    <row r="1686" spans="1:10">
      <c r="A1686" s="2" t="s">
        <v>17</v>
      </c>
      <c r="B1686" s="2" t="s">
        <v>113</v>
      </c>
      <c r="C1686" s="2" t="s">
        <v>64</v>
      </c>
      <c r="E1686" s="2">
        <v>100</v>
      </c>
      <c r="F1686" s="2" t="s">
        <v>768</v>
      </c>
      <c r="G1686" s="2" t="s">
        <v>29</v>
      </c>
      <c r="H1686" s="2" t="s">
        <v>34</v>
      </c>
      <c r="I1686" s="2" t="s">
        <v>31</v>
      </c>
      <c r="J1686" s="38">
        <v>1.0367494100000001</v>
      </c>
    </row>
    <row r="1687" spans="1:10">
      <c r="A1687" s="2" t="s">
        <v>17</v>
      </c>
      <c r="B1687" s="2" t="s">
        <v>114</v>
      </c>
      <c r="C1687" s="2" t="s">
        <v>64</v>
      </c>
      <c r="E1687" s="2">
        <v>100</v>
      </c>
      <c r="F1687" s="2" t="s">
        <v>768</v>
      </c>
      <c r="G1687" s="2" t="s">
        <v>29</v>
      </c>
      <c r="H1687" s="2" t="s">
        <v>34</v>
      </c>
      <c r="I1687" s="2" t="s">
        <v>31</v>
      </c>
      <c r="J1687" s="38">
        <v>0</v>
      </c>
    </row>
    <row r="1688" spans="1:10">
      <c r="A1688" s="2" t="s">
        <v>17</v>
      </c>
      <c r="B1688" s="2" t="s">
        <v>115</v>
      </c>
      <c r="C1688" s="2" t="s">
        <v>64</v>
      </c>
      <c r="E1688" s="2">
        <v>100</v>
      </c>
      <c r="F1688" s="2" t="s">
        <v>768</v>
      </c>
      <c r="G1688" s="2" t="s">
        <v>29</v>
      </c>
      <c r="H1688" s="2" t="s">
        <v>34</v>
      </c>
      <c r="I1688" s="2" t="s">
        <v>31</v>
      </c>
      <c r="J1688" s="38">
        <v>1.2386116979999999</v>
      </c>
    </row>
    <row r="1689" spans="1:10">
      <c r="A1689" s="2" t="s">
        <v>17</v>
      </c>
      <c r="B1689" s="2" t="s">
        <v>116</v>
      </c>
      <c r="C1689" s="2" t="s">
        <v>64</v>
      </c>
      <c r="E1689" s="2">
        <v>100</v>
      </c>
      <c r="F1689" s="2" t="s">
        <v>768</v>
      </c>
      <c r="G1689" s="2" t="s">
        <v>29</v>
      </c>
      <c r="H1689" s="2" t="s">
        <v>34</v>
      </c>
      <c r="I1689" s="2" t="s">
        <v>31</v>
      </c>
      <c r="J1689" s="38">
        <v>0.30399702099999998</v>
      </c>
    </row>
    <row r="1690" spans="1:10">
      <c r="A1690" s="2" t="s">
        <v>17</v>
      </c>
      <c r="B1690" s="2" t="s">
        <v>117</v>
      </c>
      <c r="C1690" s="2" t="s">
        <v>64</v>
      </c>
      <c r="E1690" s="2">
        <v>100</v>
      </c>
      <c r="F1690" s="2" t="s">
        <v>768</v>
      </c>
      <c r="G1690" s="2" t="s">
        <v>29</v>
      </c>
      <c r="H1690" s="2" t="s">
        <v>34</v>
      </c>
      <c r="I1690" s="2" t="s">
        <v>31</v>
      </c>
      <c r="J1690" s="38">
        <v>1.060371967</v>
      </c>
    </row>
    <row r="1691" spans="1:10">
      <c r="A1691" s="2" t="s">
        <v>17</v>
      </c>
      <c r="B1691" s="2" t="s">
        <v>118</v>
      </c>
      <c r="C1691" s="2" t="s">
        <v>64</v>
      </c>
      <c r="E1691" s="2">
        <v>100</v>
      </c>
      <c r="F1691" s="2" t="s">
        <v>768</v>
      </c>
      <c r="G1691" s="2" t="s">
        <v>29</v>
      </c>
      <c r="H1691" s="2" t="s">
        <v>34</v>
      </c>
      <c r="I1691" s="2" t="s">
        <v>31</v>
      </c>
      <c r="J1691" s="38">
        <v>0</v>
      </c>
    </row>
    <row r="1692" spans="1:10">
      <c r="A1692" s="2" t="s">
        <v>17</v>
      </c>
      <c r="B1692" s="2" t="s">
        <v>119</v>
      </c>
      <c r="C1692" s="2" t="s">
        <v>64</v>
      </c>
      <c r="E1692" s="2">
        <v>100</v>
      </c>
      <c r="F1692" s="2" t="s">
        <v>768</v>
      </c>
      <c r="G1692" s="2" t="s">
        <v>29</v>
      </c>
      <c r="H1692" s="2" t="s">
        <v>34</v>
      </c>
      <c r="I1692" s="2" t="s">
        <v>31</v>
      </c>
      <c r="J1692" s="38">
        <v>0</v>
      </c>
    </row>
    <row r="1693" spans="1:10">
      <c r="A1693" s="2" t="s">
        <v>17</v>
      </c>
      <c r="B1693" s="2" t="s">
        <v>120</v>
      </c>
      <c r="C1693" s="2" t="s">
        <v>64</v>
      </c>
      <c r="E1693" s="2">
        <v>100</v>
      </c>
      <c r="F1693" s="2" t="s">
        <v>768</v>
      </c>
      <c r="G1693" s="2" t="s">
        <v>29</v>
      </c>
      <c r="H1693" s="2" t="s">
        <v>34</v>
      </c>
      <c r="I1693" s="2" t="s">
        <v>31</v>
      </c>
      <c r="J1693" s="38">
        <v>8.9071809000000002E-2</v>
      </c>
    </row>
    <row r="1694" spans="1:10">
      <c r="A1694" s="2" t="s">
        <v>17</v>
      </c>
      <c r="B1694" s="2" t="s">
        <v>121</v>
      </c>
      <c r="C1694" s="2" t="s">
        <v>64</v>
      </c>
      <c r="E1694" s="2">
        <v>100</v>
      </c>
      <c r="F1694" s="2" t="s">
        <v>768</v>
      </c>
      <c r="G1694" s="2" t="s">
        <v>29</v>
      </c>
      <c r="H1694" s="2" t="s">
        <v>34</v>
      </c>
      <c r="I1694" s="2" t="s">
        <v>31</v>
      </c>
      <c r="J1694" s="38">
        <v>0</v>
      </c>
    </row>
    <row r="1695" spans="1:10">
      <c r="A1695" s="2" t="s">
        <v>17</v>
      </c>
      <c r="B1695" s="2" t="s">
        <v>122</v>
      </c>
      <c r="C1695" s="2" t="s">
        <v>64</v>
      </c>
      <c r="E1695" s="2">
        <v>100</v>
      </c>
      <c r="F1695" s="2" t="s">
        <v>768</v>
      </c>
      <c r="G1695" s="2" t="s">
        <v>29</v>
      </c>
      <c r="H1695" s="2" t="s">
        <v>34</v>
      </c>
      <c r="I1695" s="2" t="s">
        <v>31</v>
      </c>
      <c r="J1695" s="38">
        <v>0.68342492600000004</v>
      </c>
    </row>
    <row r="1696" spans="1:10">
      <c r="A1696" s="2" t="s">
        <v>17</v>
      </c>
      <c r="B1696" s="2" t="s">
        <v>123</v>
      </c>
      <c r="C1696" s="2" t="s">
        <v>64</v>
      </c>
      <c r="E1696" s="2">
        <v>100</v>
      </c>
      <c r="F1696" s="2" t="s">
        <v>768</v>
      </c>
      <c r="G1696" s="2" t="s">
        <v>29</v>
      </c>
      <c r="H1696" s="2" t="s">
        <v>34</v>
      </c>
      <c r="I1696" s="2" t="s">
        <v>31</v>
      </c>
      <c r="J1696" s="38">
        <v>0.31298171899999999</v>
      </c>
    </row>
    <row r="1697" spans="1:10">
      <c r="A1697" s="2" t="s">
        <v>17</v>
      </c>
      <c r="B1697" s="2" t="s">
        <v>124</v>
      </c>
      <c r="C1697" s="2" t="s">
        <v>64</v>
      </c>
      <c r="E1697" s="2">
        <v>100</v>
      </c>
      <c r="F1697" s="2" t="s">
        <v>768</v>
      </c>
      <c r="G1697" s="2" t="s">
        <v>29</v>
      </c>
      <c r="H1697" s="2" t="s">
        <v>34</v>
      </c>
      <c r="I1697" s="2" t="s">
        <v>31</v>
      </c>
      <c r="J1697" s="38">
        <v>0.56949822800000005</v>
      </c>
    </row>
    <row r="1698" spans="1:10">
      <c r="A1698" s="2" t="s">
        <v>17</v>
      </c>
      <c r="B1698" s="2" t="s">
        <v>125</v>
      </c>
      <c r="C1698" s="2" t="s">
        <v>64</v>
      </c>
      <c r="E1698" s="2">
        <v>100</v>
      </c>
      <c r="F1698" s="2" t="s">
        <v>768</v>
      </c>
      <c r="G1698" s="2" t="s">
        <v>29</v>
      </c>
      <c r="H1698" s="2" t="s">
        <v>34</v>
      </c>
      <c r="I1698" s="2" t="s">
        <v>31</v>
      </c>
      <c r="J1698" s="38">
        <v>0.31145824300000002</v>
      </c>
    </row>
    <row r="1699" spans="1:10">
      <c r="A1699" s="2" t="s">
        <v>17</v>
      </c>
      <c r="B1699" s="2" t="s">
        <v>126</v>
      </c>
      <c r="C1699" s="2" t="s">
        <v>64</v>
      </c>
      <c r="E1699" s="2">
        <v>100</v>
      </c>
      <c r="F1699" s="2" t="s">
        <v>768</v>
      </c>
      <c r="G1699" s="2" t="s">
        <v>29</v>
      </c>
      <c r="H1699" s="2" t="s">
        <v>34</v>
      </c>
      <c r="I1699" s="2" t="s">
        <v>31</v>
      </c>
      <c r="J1699" s="38">
        <v>1.118870885</v>
      </c>
    </row>
    <row r="1700" spans="1:10">
      <c r="A1700" s="2" t="s">
        <v>17</v>
      </c>
      <c r="B1700" s="2" t="s">
        <v>128</v>
      </c>
      <c r="C1700" s="2" t="s">
        <v>64</v>
      </c>
      <c r="E1700" s="2">
        <v>100</v>
      </c>
      <c r="F1700" s="2" t="s">
        <v>768</v>
      </c>
      <c r="G1700" s="2" t="s">
        <v>29</v>
      </c>
      <c r="H1700" s="2" t="s">
        <v>34</v>
      </c>
      <c r="I1700" s="2" t="s">
        <v>31</v>
      </c>
      <c r="J1700" s="38">
        <v>1.088803003</v>
      </c>
    </row>
    <row r="1701" spans="1:10">
      <c r="A1701" s="2" t="s">
        <v>17</v>
      </c>
      <c r="B1701" s="2" t="s">
        <v>129</v>
      </c>
      <c r="C1701" s="2" t="s">
        <v>64</v>
      </c>
      <c r="E1701" s="2">
        <v>100</v>
      </c>
      <c r="F1701" s="2" t="s">
        <v>768</v>
      </c>
      <c r="G1701" s="2" t="s">
        <v>29</v>
      </c>
      <c r="H1701" s="2" t="s">
        <v>34</v>
      </c>
      <c r="I1701" s="2" t="s">
        <v>31</v>
      </c>
      <c r="J1701" s="38">
        <v>2.2730754759999998</v>
      </c>
    </row>
    <row r="1702" spans="1:10">
      <c r="A1702" s="2" t="s">
        <v>17</v>
      </c>
      <c r="B1702" s="2" t="s">
        <v>130</v>
      </c>
      <c r="C1702" s="2" t="s">
        <v>64</v>
      </c>
      <c r="E1702" s="2">
        <v>100</v>
      </c>
      <c r="F1702" s="2" t="s">
        <v>768</v>
      </c>
      <c r="G1702" s="2" t="s">
        <v>29</v>
      </c>
      <c r="H1702" s="2" t="s">
        <v>34</v>
      </c>
      <c r="I1702" s="2" t="s">
        <v>31</v>
      </c>
      <c r="J1702" s="38">
        <v>0.20029255000000001</v>
      </c>
    </row>
    <row r="1703" spans="1:10">
      <c r="A1703" s="2" t="s">
        <v>17</v>
      </c>
      <c r="B1703" s="2" t="s">
        <v>358</v>
      </c>
      <c r="C1703" s="2" t="s">
        <v>64</v>
      </c>
      <c r="E1703" s="2">
        <v>100</v>
      </c>
      <c r="F1703" s="2" t="s">
        <v>768</v>
      </c>
      <c r="G1703" s="2" t="s">
        <v>29</v>
      </c>
      <c r="H1703" s="2" t="s">
        <v>34</v>
      </c>
      <c r="I1703" s="2" t="s">
        <v>31</v>
      </c>
      <c r="J1703" s="38">
        <v>4.675487682</v>
      </c>
    </row>
    <row r="1704" spans="1:10">
      <c r="A1704" s="2" t="s">
        <v>17</v>
      </c>
      <c r="B1704" s="2" t="s">
        <v>131</v>
      </c>
      <c r="C1704" s="2" t="s">
        <v>64</v>
      </c>
      <c r="E1704" s="2">
        <v>100</v>
      </c>
      <c r="F1704" s="2" t="s">
        <v>768</v>
      </c>
      <c r="G1704" s="2" t="s">
        <v>29</v>
      </c>
      <c r="H1704" s="2" t="s">
        <v>34</v>
      </c>
      <c r="I1704" s="2" t="s">
        <v>31</v>
      </c>
      <c r="J1704" s="38">
        <v>0</v>
      </c>
    </row>
    <row r="1705" spans="1:10">
      <c r="A1705" s="2" t="s">
        <v>17</v>
      </c>
      <c r="B1705" s="2" t="s">
        <v>132</v>
      </c>
      <c r="C1705" s="2" t="s">
        <v>64</v>
      </c>
      <c r="E1705" s="2">
        <v>100</v>
      </c>
      <c r="F1705" s="2" t="s">
        <v>768</v>
      </c>
      <c r="G1705" s="2" t="s">
        <v>29</v>
      </c>
      <c r="H1705" s="2" t="s">
        <v>34</v>
      </c>
      <c r="I1705" s="2" t="s">
        <v>31</v>
      </c>
      <c r="J1705" s="38">
        <v>4.4826562499999998</v>
      </c>
    </row>
    <row r="1706" spans="1:10">
      <c r="A1706" s="2" t="s">
        <v>16</v>
      </c>
      <c r="B1706" s="2" t="s">
        <v>139</v>
      </c>
      <c r="C1706" s="2" t="s">
        <v>64</v>
      </c>
      <c r="E1706" s="2">
        <v>100</v>
      </c>
      <c r="F1706" s="2" t="s">
        <v>768</v>
      </c>
      <c r="G1706" s="2" t="s">
        <v>29</v>
      </c>
      <c r="H1706" s="2" t="s">
        <v>34</v>
      </c>
      <c r="I1706" s="2" t="s">
        <v>31</v>
      </c>
      <c r="J1706" s="38">
        <v>1.920758824</v>
      </c>
    </row>
    <row r="1707" spans="1:10">
      <c r="A1707" s="2" t="s">
        <v>16</v>
      </c>
      <c r="B1707" s="2" t="s">
        <v>140</v>
      </c>
      <c r="C1707" s="2" t="s">
        <v>64</v>
      </c>
      <c r="E1707" s="2">
        <v>100</v>
      </c>
      <c r="F1707" s="2" t="s">
        <v>768</v>
      </c>
      <c r="G1707" s="2" t="s">
        <v>29</v>
      </c>
      <c r="H1707" s="2" t="s">
        <v>34</v>
      </c>
      <c r="I1707" s="2" t="s">
        <v>31</v>
      </c>
      <c r="J1707" s="38">
        <v>0</v>
      </c>
    </row>
    <row r="1708" spans="1:10">
      <c r="A1708" s="2" t="s">
        <v>16</v>
      </c>
      <c r="B1708" s="2" t="s">
        <v>141</v>
      </c>
      <c r="C1708" s="2" t="s">
        <v>64</v>
      </c>
      <c r="E1708" s="2">
        <v>100</v>
      </c>
      <c r="F1708" s="2" t="s">
        <v>768</v>
      </c>
      <c r="G1708" s="2" t="s">
        <v>29</v>
      </c>
      <c r="H1708" s="2" t="s">
        <v>34</v>
      </c>
      <c r="I1708" s="2" t="s">
        <v>31</v>
      </c>
      <c r="J1708" s="38">
        <v>0</v>
      </c>
    </row>
    <row r="1709" spans="1:10">
      <c r="A1709" s="2" t="s">
        <v>16</v>
      </c>
      <c r="B1709" s="2" t="s">
        <v>142</v>
      </c>
      <c r="C1709" s="2" t="s">
        <v>64</v>
      </c>
      <c r="E1709" s="2">
        <v>100</v>
      </c>
      <c r="F1709" s="2" t="s">
        <v>768</v>
      </c>
      <c r="G1709" s="2" t="s">
        <v>29</v>
      </c>
      <c r="H1709" s="2" t="s">
        <v>34</v>
      </c>
      <c r="I1709" s="2" t="s">
        <v>31</v>
      </c>
      <c r="J1709" s="38">
        <v>9.0584225059999994</v>
      </c>
    </row>
    <row r="1710" spans="1:10">
      <c r="A1710" s="2" t="s">
        <v>16</v>
      </c>
      <c r="B1710" s="2" t="s">
        <v>422</v>
      </c>
      <c r="C1710" s="2" t="s">
        <v>64</v>
      </c>
      <c r="E1710" s="2">
        <v>100</v>
      </c>
      <c r="F1710" s="2" t="s">
        <v>768</v>
      </c>
      <c r="G1710" s="2" t="s">
        <v>29</v>
      </c>
      <c r="H1710" s="2" t="s">
        <v>34</v>
      </c>
      <c r="I1710" s="2" t="s">
        <v>31</v>
      </c>
      <c r="J1710" s="38">
        <v>8.9369176469999996</v>
      </c>
    </row>
    <row r="1711" spans="1:10">
      <c r="A1711" s="2" t="s">
        <v>16</v>
      </c>
      <c r="B1711" s="2" t="s">
        <v>423</v>
      </c>
      <c r="C1711" s="2" t="s">
        <v>64</v>
      </c>
      <c r="E1711" s="2">
        <v>100</v>
      </c>
      <c r="F1711" s="2" t="s">
        <v>768</v>
      </c>
      <c r="G1711" s="2" t="s">
        <v>29</v>
      </c>
      <c r="H1711" s="2" t="s">
        <v>34</v>
      </c>
      <c r="I1711" s="2" t="s">
        <v>31</v>
      </c>
      <c r="J1711" s="38">
        <v>19.129375176</v>
      </c>
    </row>
    <row r="1712" spans="1:10">
      <c r="A1712" s="2" t="s">
        <v>16</v>
      </c>
      <c r="B1712" s="2" t="s">
        <v>424</v>
      </c>
      <c r="C1712" s="2" t="s">
        <v>64</v>
      </c>
      <c r="E1712" s="2">
        <v>100</v>
      </c>
      <c r="F1712" s="2" t="s">
        <v>768</v>
      </c>
      <c r="G1712" s="2" t="s">
        <v>29</v>
      </c>
      <c r="H1712" s="2" t="s">
        <v>34</v>
      </c>
      <c r="I1712" s="2" t="s">
        <v>31</v>
      </c>
      <c r="J1712" s="38">
        <v>9.6528763919999996</v>
      </c>
    </row>
    <row r="1713" spans="1:10">
      <c r="A1713" s="2" t="s">
        <v>16</v>
      </c>
      <c r="B1713" s="2" t="s">
        <v>425</v>
      </c>
      <c r="C1713" s="2" t="s">
        <v>64</v>
      </c>
      <c r="E1713" s="2">
        <v>100</v>
      </c>
      <c r="F1713" s="2" t="s">
        <v>768</v>
      </c>
      <c r="G1713" s="2" t="s">
        <v>29</v>
      </c>
      <c r="H1713" s="2" t="s">
        <v>34</v>
      </c>
      <c r="I1713" s="2" t="s">
        <v>31</v>
      </c>
      <c r="J1713" s="38">
        <v>3.938996801</v>
      </c>
    </row>
    <row r="1714" spans="1:10">
      <c r="A1714" s="2" t="s">
        <v>16</v>
      </c>
      <c r="B1714" s="2" t="s">
        <v>426</v>
      </c>
      <c r="C1714" s="2" t="s">
        <v>64</v>
      </c>
      <c r="E1714" s="2">
        <v>100</v>
      </c>
      <c r="F1714" s="2" t="s">
        <v>768</v>
      </c>
      <c r="G1714" s="2" t="s">
        <v>29</v>
      </c>
      <c r="H1714" s="2" t="s">
        <v>34</v>
      </c>
      <c r="I1714" s="2" t="s">
        <v>31</v>
      </c>
      <c r="J1714" s="38">
        <v>21.336093728000002</v>
      </c>
    </row>
    <row r="1715" spans="1:10">
      <c r="A1715" s="2" t="s">
        <v>16</v>
      </c>
      <c r="B1715" s="2" t="s">
        <v>427</v>
      </c>
      <c r="C1715" s="2" t="s">
        <v>64</v>
      </c>
      <c r="E1715" s="2">
        <v>100</v>
      </c>
      <c r="F1715" s="2" t="s">
        <v>768</v>
      </c>
      <c r="G1715" s="2" t="s">
        <v>29</v>
      </c>
      <c r="H1715" s="2" t="s">
        <v>34</v>
      </c>
      <c r="I1715" s="2" t="s">
        <v>31</v>
      </c>
      <c r="J1715" s="38">
        <v>2.1149034599999998</v>
      </c>
    </row>
    <row r="1716" spans="1:10">
      <c r="A1716" s="2" t="s">
        <v>16</v>
      </c>
      <c r="B1716" s="2" t="s">
        <v>428</v>
      </c>
      <c r="C1716" s="2" t="s">
        <v>64</v>
      </c>
      <c r="E1716" s="2">
        <v>100</v>
      </c>
      <c r="F1716" s="2" t="s">
        <v>768</v>
      </c>
      <c r="G1716" s="2" t="s">
        <v>29</v>
      </c>
      <c r="H1716" s="2" t="s">
        <v>34</v>
      </c>
      <c r="I1716" s="2" t="s">
        <v>31</v>
      </c>
      <c r="J1716" s="38">
        <v>12.209314399</v>
      </c>
    </row>
    <row r="1717" spans="1:10">
      <c r="A1717" s="2" t="s">
        <v>16</v>
      </c>
      <c r="B1717" s="2" t="s">
        <v>429</v>
      </c>
      <c r="C1717" s="2" t="s">
        <v>64</v>
      </c>
      <c r="E1717" s="2">
        <v>100</v>
      </c>
      <c r="F1717" s="2" t="s">
        <v>768</v>
      </c>
      <c r="G1717" s="2" t="s">
        <v>29</v>
      </c>
      <c r="H1717" s="2" t="s">
        <v>34</v>
      </c>
      <c r="I1717" s="2" t="s">
        <v>31</v>
      </c>
      <c r="J1717" s="38">
        <v>15.710005348999999</v>
      </c>
    </row>
    <row r="1718" spans="1:10">
      <c r="A1718" s="2" t="s">
        <v>16</v>
      </c>
      <c r="B1718" s="2" t="s">
        <v>430</v>
      </c>
      <c r="C1718" s="2" t="s">
        <v>64</v>
      </c>
      <c r="E1718" s="2">
        <v>100</v>
      </c>
      <c r="F1718" s="2" t="s">
        <v>768</v>
      </c>
      <c r="G1718" s="2" t="s">
        <v>29</v>
      </c>
      <c r="H1718" s="2" t="s">
        <v>34</v>
      </c>
      <c r="I1718" s="2" t="s">
        <v>31</v>
      </c>
      <c r="J1718" s="38">
        <v>18.112845881999998</v>
      </c>
    </row>
    <row r="1719" spans="1:10">
      <c r="A1719" s="2" t="s">
        <v>15</v>
      </c>
      <c r="B1719" s="2" t="s">
        <v>187</v>
      </c>
      <c r="C1719" s="2" t="s">
        <v>64</v>
      </c>
      <c r="E1719" s="2">
        <v>100</v>
      </c>
      <c r="F1719" s="2" t="s">
        <v>768</v>
      </c>
      <c r="G1719" s="2" t="s">
        <v>29</v>
      </c>
      <c r="H1719" s="2" t="s">
        <v>34</v>
      </c>
      <c r="I1719" s="2" t="s">
        <v>31</v>
      </c>
      <c r="J1719" s="38">
        <v>6.0811404710000003</v>
      </c>
    </row>
    <row r="1720" spans="1:10">
      <c r="A1720" s="2" t="s">
        <v>15</v>
      </c>
      <c r="B1720" s="2" t="s">
        <v>188</v>
      </c>
      <c r="C1720" s="2" t="s">
        <v>64</v>
      </c>
      <c r="E1720" s="2">
        <v>100</v>
      </c>
      <c r="F1720" s="2" t="s">
        <v>768</v>
      </c>
      <c r="G1720" s="2" t="s">
        <v>29</v>
      </c>
      <c r="H1720" s="2" t="s">
        <v>34</v>
      </c>
      <c r="I1720" s="2" t="s">
        <v>31</v>
      </c>
      <c r="J1720" s="38">
        <v>0</v>
      </c>
    </row>
    <row r="1721" spans="1:10">
      <c r="A1721" s="2" t="s">
        <v>15</v>
      </c>
      <c r="B1721" s="2" t="s">
        <v>189</v>
      </c>
      <c r="C1721" s="2" t="s">
        <v>64</v>
      </c>
      <c r="E1721" s="2">
        <v>100</v>
      </c>
      <c r="F1721" s="2" t="s">
        <v>768</v>
      </c>
      <c r="G1721" s="2" t="s">
        <v>29</v>
      </c>
      <c r="H1721" s="2" t="s">
        <v>34</v>
      </c>
      <c r="I1721" s="2" t="s">
        <v>31</v>
      </c>
      <c r="J1721" s="38">
        <v>0.196681513</v>
      </c>
    </row>
    <row r="1722" spans="1:10">
      <c r="A1722" s="2" t="s">
        <v>15</v>
      </c>
      <c r="B1722" s="2" t="s">
        <v>190</v>
      </c>
      <c r="C1722" s="2" t="s">
        <v>64</v>
      </c>
      <c r="E1722" s="2">
        <v>100</v>
      </c>
      <c r="F1722" s="2" t="s">
        <v>768</v>
      </c>
      <c r="G1722" s="2" t="s">
        <v>29</v>
      </c>
      <c r="H1722" s="2" t="s">
        <v>34</v>
      </c>
      <c r="I1722" s="2" t="s">
        <v>31</v>
      </c>
      <c r="J1722" s="38">
        <v>2.6732097389999998</v>
      </c>
    </row>
    <row r="1723" spans="1:10">
      <c r="A1723" s="2" t="s">
        <v>15</v>
      </c>
      <c r="B1723" s="2" t="s">
        <v>191</v>
      </c>
      <c r="C1723" s="2" t="s">
        <v>64</v>
      </c>
      <c r="E1723" s="2">
        <v>100</v>
      </c>
      <c r="F1723" s="2" t="s">
        <v>768</v>
      </c>
      <c r="G1723" s="2" t="s">
        <v>29</v>
      </c>
      <c r="H1723" s="2" t="s">
        <v>34</v>
      </c>
      <c r="I1723" s="2" t="s">
        <v>31</v>
      </c>
      <c r="J1723" s="38">
        <v>11.425858550999999</v>
      </c>
    </row>
    <row r="1724" spans="1:10">
      <c r="A1724" s="2" t="s">
        <v>15</v>
      </c>
      <c r="B1724" s="2" t="s">
        <v>192</v>
      </c>
      <c r="C1724" s="2" t="s">
        <v>64</v>
      </c>
      <c r="E1724" s="2">
        <v>100</v>
      </c>
      <c r="F1724" s="2" t="s">
        <v>768</v>
      </c>
      <c r="G1724" s="2" t="s">
        <v>29</v>
      </c>
      <c r="H1724" s="2" t="s">
        <v>34</v>
      </c>
      <c r="I1724" s="2" t="s">
        <v>31</v>
      </c>
      <c r="J1724" s="38">
        <v>44.094851294000001</v>
      </c>
    </row>
    <row r="1725" spans="1:10">
      <c r="A1725" s="2" t="s">
        <v>15</v>
      </c>
      <c r="B1725" s="2" t="s">
        <v>193</v>
      </c>
      <c r="C1725" s="2" t="s">
        <v>64</v>
      </c>
      <c r="E1725" s="2">
        <v>100</v>
      </c>
      <c r="F1725" s="2" t="s">
        <v>768</v>
      </c>
      <c r="G1725" s="2" t="s">
        <v>29</v>
      </c>
      <c r="H1725" s="2" t="s">
        <v>34</v>
      </c>
      <c r="I1725" s="2" t="s">
        <v>31</v>
      </c>
      <c r="J1725" s="38">
        <v>41.056681140000002</v>
      </c>
    </row>
    <row r="1726" spans="1:10">
      <c r="A1726" s="2" t="s">
        <v>14</v>
      </c>
      <c r="B1726" s="2" t="s">
        <v>194</v>
      </c>
      <c r="C1726" s="2" t="s">
        <v>64</v>
      </c>
      <c r="E1726" s="2">
        <v>100</v>
      </c>
      <c r="F1726" s="2" t="s">
        <v>768</v>
      </c>
      <c r="G1726" s="2" t="s">
        <v>29</v>
      </c>
      <c r="H1726" s="2" t="s">
        <v>34</v>
      </c>
      <c r="I1726" s="2" t="s">
        <v>31</v>
      </c>
      <c r="J1726" s="38">
        <v>0</v>
      </c>
    </row>
    <row r="1727" spans="1:10">
      <c r="A1727" s="2" t="s">
        <v>14</v>
      </c>
      <c r="B1727" s="2" t="s">
        <v>195</v>
      </c>
      <c r="C1727" s="2" t="s">
        <v>64</v>
      </c>
      <c r="E1727" s="2">
        <v>100</v>
      </c>
      <c r="F1727" s="2" t="s">
        <v>768</v>
      </c>
      <c r="G1727" s="2" t="s">
        <v>29</v>
      </c>
      <c r="H1727" s="2" t="s">
        <v>34</v>
      </c>
      <c r="I1727" s="2" t="s">
        <v>31</v>
      </c>
      <c r="J1727" s="38">
        <v>0</v>
      </c>
    </row>
    <row r="1728" spans="1:10">
      <c r="A1728" s="2" t="s">
        <v>13</v>
      </c>
      <c r="B1728" s="2" t="s">
        <v>196</v>
      </c>
      <c r="C1728" s="2" t="s">
        <v>64</v>
      </c>
      <c r="E1728" s="2">
        <v>100</v>
      </c>
      <c r="F1728" s="2" t="s">
        <v>768</v>
      </c>
      <c r="G1728" s="2" t="s">
        <v>29</v>
      </c>
      <c r="H1728" s="2" t="s">
        <v>34</v>
      </c>
      <c r="I1728" s="2" t="s">
        <v>31</v>
      </c>
      <c r="J1728" s="38">
        <v>2.1752271150000002</v>
      </c>
    </row>
    <row r="1729" spans="1:10">
      <c r="A1729" s="2" t="s">
        <v>13</v>
      </c>
      <c r="B1729" s="2" t="s">
        <v>197</v>
      </c>
      <c r="C1729" s="2" t="s">
        <v>64</v>
      </c>
      <c r="E1729" s="2">
        <v>100</v>
      </c>
      <c r="F1729" s="2" t="s">
        <v>768</v>
      </c>
      <c r="G1729" s="2" t="s">
        <v>29</v>
      </c>
      <c r="H1729" s="2" t="s">
        <v>34</v>
      </c>
      <c r="I1729" s="2" t="s">
        <v>31</v>
      </c>
      <c r="J1729" s="38">
        <v>0.64907809599999999</v>
      </c>
    </row>
    <row r="1730" spans="1:10">
      <c r="A1730" s="2" t="s">
        <v>13</v>
      </c>
      <c r="B1730" s="2" t="s">
        <v>198</v>
      </c>
      <c r="C1730" s="2" t="s">
        <v>64</v>
      </c>
      <c r="E1730" s="2">
        <v>100</v>
      </c>
      <c r="F1730" s="2" t="s">
        <v>768</v>
      </c>
      <c r="G1730" s="2" t="s">
        <v>29</v>
      </c>
      <c r="H1730" s="2" t="s">
        <v>34</v>
      </c>
      <c r="I1730" s="2" t="s">
        <v>31</v>
      </c>
      <c r="J1730" s="38">
        <v>0.20244647700000001</v>
      </c>
    </row>
    <row r="1731" spans="1:10">
      <c r="A1731" s="2" t="s">
        <v>13</v>
      </c>
      <c r="B1731" s="2" t="s">
        <v>199</v>
      </c>
      <c r="C1731" s="2" t="s">
        <v>64</v>
      </c>
      <c r="E1731" s="2">
        <v>100</v>
      </c>
      <c r="F1731" s="2" t="s">
        <v>768</v>
      </c>
      <c r="G1731" s="2" t="s">
        <v>29</v>
      </c>
      <c r="H1731" s="2" t="s">
        <v>34</v>
      </c>
      <c r="I1731" s="2" t="s">
        <v>31</v>
      </c>
      <c r="J1731" s="38">
        <v>0.800767059</v>
      </c>
    </row>
    <row r="1732" spans="1:10">
      <c r="A1732" s="2" t="s">
        <v>13</v>
      </c>
      <c r="B1732" s="2" t="s">
        <v>200</v>
      </c>
      <c r="C1732" s="2" t="s">
        <v>64</v>
      </c>
      <c r="E1732" s="2">
        <v>100</v>
      </c>
      <c r="F1732" s="2" t="s">
        <v>768</v>
      </c>
      <c r="G1732" s="2" t="s">
        <v>29</v>
      </c>
      <c r="H1732" s="2" t="s">
        <v>34</v>
      </c>
      <c r="I1732" s="2" t="s">
        <v>31</v>
      </c>
      <c r="J1732" s="38">
        <v>2.4079767510000001</v>
      </c>
    </row>
    <row r="1733" spans="1:10">
      <c r="A1733" s="2" t="s">
        <v>13</v>
      </c>
      <c r="B1733" s="2" t="s">
        <v>201</v>
      </c>
      <c r="C1733" s="2" t="s">
        <v>64</v>
      </c>
      <c r="E1733" s="2">
        <v>100</v>
      </c>
      <c r="F1733" s="2" t="s">
        <v>768</v>
      </c>
      <c r="G1733" s="2" t="s">
        <v>29</v>
      </c>
      <c r="H1733" s="2" t="s">
        <v>34</v>
      </c>
      <c r="I1733" s="2" t="s">
        <v>31</v>
      </c>
      <c r="J1733" s="38">
        <v>2.540499106</v>
      </c>
    </row>
    <row r="1734" spans="1:10">
      <c r="A1734" s="2" t="s">
        <v>13</v>
      </c>
      <c r="B1734" s="2" t="s">
        <v>202</v>
      </c>
      <c r="C1734" s="2" t="s">
        <v>64</v>
      </c>
      <c r="E1734" s="2">
        <v>100</v>
      </c>
      <c r="F1734" s="2" t="s">
        <v>768</v>
      </c>
      <c r="G1734" s="2" t="s">
        <v>29</v>
      </c>
      <c r="H1734" s="2" t="s">
        <v>34</v>
      </c>
      <c r="I1734" s="2" t="s">
        <v>31</v>
      </c>
      <c r="J1734" s="38">
        <v>3.7121726800000001</v>
      </c>
    </row>
    <row r="1735" spans="1:10">
      <c r="A1735" s="2" t="s">
        <v>13</v>
      </c>
      <c r="B1735" s="2" t="s">
        <v>203</v>
      </c>
      <c r="C1735" s="2" t="s">
        <v>64</v>
      </c>
      <c r="E1735" s="2">
        <v>100</v>
      </c>
      <c r="F1735" s="2" t="s">
        <v>768</v>
      </c>
      <c r="G1735" s="2" t="s">
        <v>29</v>
      </c>
      <c r="H1735" s="2" t="s">
        <v>34</v>
      </c>
      <c r="I1735" s="2" t="s">
        <v>31</v>
      </c>
      <c r="J1735" s="38">
        <v>6.2120654340000003</v>
      </c>
    </row>
    <row r="1736" spans="1:10">
      <c r="A1736" s="2" t="s">
        <v>13</v>
      </c>
      <c r="B1736" s="2" t="s">
        <v>204</v>
      </c>
      <c r="C1736" s="2" t="s">
        <v>64</v>
      </c>
      <c r="E1736" s="2">
        <v>100</v>
      </c>
      <c r="F1736" s="2" t="s">
        <v>768</v>
      </c>
      <c r="G1736" s="2" t="s">
        <v>29</v>
      </c>
      <c r="H1736" s="2" t="s">
        <v>34</v>
      </c>
      <c r="I1736" s="2" t="s">
        <v>31</v>
      </c>
      <c r="J1736" s="38">
        <v>9.0537176469999991</v>
      </c>
    </row>
    <row r="1737" spans="1:10">
      <c r="A1737" s="2" t="s">
        <v>13</v>
      </c>
      <c r="B1737" s="2" t="s">
        <v>205</v>
      </c>
      <c r="C1737" s="2" t="s">
        <v>64</v>
      </c>
      <c r="E1737" s="2">
        <v>100</v>
      </c>
      <c r="F1737" s="2" t="s">
        <v>768</v>
      </c>
      <c r="G1737" s="2" t="s">
        <v>29</v>
      </c>
      <c r="H1737" s="2" t="s">
        <v>34</v>
      </c>
      <c r="I1737" s="2" t="s">
        <v>31</v>
      </c>
      <c r="J1737" s="38">
        <v>7.4087313530000003</v>
      </c>
    </row>
    <row r="1738" spans="1:10">
      <c r="A1738" s="2" t="s">
        <v>13</v>
      </c>
      <c r="B1738" s="2" t="s">
        <v>206</v>
      </c>
      <c r="C1738" s="2" t="s">
        <v>64</v>
      </c>
      <c r="E1738" s="2">
        <v>100</v>
      </c>
      <c r="F1738" s="2" t="s">
        <v>768</v>
      </c>
      <c r="G1738" s="2" t="s">
        <v>29</v>
      </c>
      <c r="H1738" s="2" t="s">
        <v>34</v>
      </c>
      <c r="I1738" s="2" t="s">
        <v>31</v>
      </c>
      <c r="J1738" s="38">
        <v>31.412736223</v>
      </c>
    </row>
    <row r="1739" spans="1:10">
      <c r="A1739" s="2" t="s">
        <v>13</v>
      </c>
      <c r="B1739" s="2" t="s">
        <v>207</v>
      </c>
      <c r="C1739" s="2" t="s">
        <v>64</v>
      </c>
      <c r="E1739" s="2">
        <v>100</v>
      </c>
      <c r="F1739" s="2" t="s">
        <v>768</v>
      </c>
      <c r="G1739" s="2" t="s">
        <v>29</v>
      </c>
      <c r="H1739" s="2" t="s">
        <v>34</v>
      </c>
      <c r="I1739" s="2" t="s">
        <v>31</v>
      </c>
      <c r="J1739" s="38">
        <v>21.966447175999999</v>
      </c>
    </row>
    <row r="1740" spans="1:10">
      <c r="A1740" s="2" t="s">
        <v>13</v>
      </c>
      <c r="B1740" s="2" t="s">
        <v>208</v>
      </c>
      <c r="C1740" s="2" t="s">
        <v>64</v>
      </c>
      <c r="E1740" s="2">
        <v>100</v>
      </c>
      <c r="F1740" s="2" t="s">
        <v>768</v>
      </c>
      <c r="G1740" s="2" t="s">
        <v>29</v>
      </c>
      <c r="H1740" s="2" t="s">
        <v>34</v>
      </c>
      <c r="I1740" s="2" t="s">
        <v>31</v>
      </c>
      <c r="J1740" s="38">
        <v>0.63457444399999996</v>
      </c>
    </row>
    <row r="1741" spans="1:10">
      <c r="A1741" s="2" t="s">
        <v>13</v>
      </c>
      <c r="B1741" s="2" t="s">
        <v>209</v>
      </c>
      <c r="C1741" s="2" t="s">
        <v>64</v>
      </c>
      <c r="E1741" s="2">
        <v>100</v>
      </c>
      <c r="F1741" s="2" t="s">
        <v>768</v>
      </c>
      <c r="G1741" s="2" t="s">
        <v>29</v>
      </c>
      <c r="H1741" s="2" t="s">
        <v>34</v>
      </c>
      <c r="I1741" s="2" t="s">
        <v>31</v>
      </c>
      <c r="J1741" s="38">
        <v>0.52805128599999995</v>
      </c>
    </row>
    <row r="1742" spans="1:10">
      <c r="A1742" s="2" t="s">
        <v>13</v>
      </c>
      <c r="B1742" s="2" t="s">
        <v>210</v>
      </c>
      <c r="C1742" s="2" t="s">
        <v>64</v>
      </c>
      <c r="E1742" s="2">
        <v>100</v>
      </c>
      <c r="F1742" s="2" t="s">
        <v>768</v>
      </c>
      <c r="G1742" s="2" t="s">
        <v>29</v>
      </c>
      <c r="H1742" s="2" t="s">
        <v>34</v>
      </c>
      <c r="I1742" s="2" t="s">
        <v>31</v>
      </c>
      <c r="J1742" s="38">
        <v>2.6451398130000001</v>
      </c>
    </row>
    <row r="1743" spans="1:10">
      <c r="A1743" s="2" t="s">
        <v>13</v>
      </c>
      <c r="B1743" s="2" t="s">
        <v>211</v>
      </c>
      <c r="C1743" s="2" t="s">
        <v>64</v>
      </c>
      <c r="E1743" s="2">
        <v>100</v>
      </c>
      <c r="F1743" s="2" t="s">
        <v>768</v>
      </c>
      <c r="G1743" s="2" t="s">
        <v>29</v>
      </c>
      <c r="H1743" s="2" t="s">
        <v>34</v>
      </c>
      <c r="I1743" s="2" t="s">
        <v>31</v>
      </c>
      <c r="J1743" s="38">
        <v>0.26650211299999998</v>
      </c>
    </row>
    <row r="1744" spans="1:10">
      <c r="A1744" s="2" t="s">
        <v>13</v>
      </c>
      <c r="B1744" s="2" t="s">
        <v>212</v>
      </c>
      <c r="C1744" s="2" t="s">
        <v>64</v>
      </c>
      <c r="E1744" s="2">
        <v>100</v>
      </c>
      <c r="F1744" s="2" t="s">
        <v>768</v>
      </c>
      <c r="G1744" s="2" t="s">
        <v>29</v>
      </c>
      <c r="H1744" s="2" t="s">
        <v>34</v>
      </c>
      <c r="I1744" s="2" t="s">
        <v>31</v>
      </c>
      <c r="J1744" s="38">
        <v>3.971791987</v>
      </c>
    </row>
    <row r="1745" spans="1:10">
      <c r="A1745" s="2" t="s">
        <v>13</v>
      </c>
      <c r="B1745" s="2" t="s">
        <v>213</v>
      </c>
      <c r="C1745" s="2" t="s">
        <v>64</v>
      </c>
      <c r="E1745" s="2">
        <v>100</v>
      </c>
      <c r="F1745" s="2" t="s">
        <v>768</v>
      </c>
      <c r="G1745" s="2" t="s">
        <v>29</v>
      </c>
      <c r="H1745" s="2" t="s">
        <v>34</v>
      </c>
      <c r="I1745" s="2" t="s">
        <v>31</v>
      </c>
      <c r="J1745" s="38">
        <v>11.378250137</v>
      </c>
    </row>
    <row r="1746" spans="1:10">
      <c r="A1746" s="2" t="s">
        <v>13</v>
      </c>
      <c r="B1746" s="2" t="s">
        <v>214</v>
      </c>
      <c r="C1746" s="2" t="s">
        <v>64</v>
      </c>
      <c r="E1746" s="2">
        <v>100</v>
      </c>
      <c r="F1746" s="2" t="s">
        <v>768</v>
      </c>
      <c r="G1746" s="2" t="s">
        <v>29</v>
      </c>
      <c r="H1746" s="2" t="s">
        <v>34</v>
      </c>
      <c r="I1746" s="2" t="s">
        <v>31</v>
      </c>
      <c r="J1746" s="38">
        <v>4.4715400680000004</v>
      </c>
    </row>
    <row r="1747" spans="1:10">
      <c r="A1747" s="2" t="s">
        <v>13</v>
      </c>
      <c r="B1747" s="2" t="s">
        <v>215</v>
      </c>
      <c r="C1747" s="2" t="s">
        <v>64</v>
      </c>
      <c r="E1747" s="2">
        <v>100</v>
      </c>
      <c r="F1747" s="2" t="s">
        <v>768</v>
      </c>
      <c r="G1747" s="2" t="s">
        <v>29</v>
      </c>
      <c r="H1747" s="2" t="s">
        <v>34</v>
      </c>
      <c r="I1747" s="2" t="s">
        <v>31</v>
      </c>
      <c r="J1747" s="38">
        <v>4.650881472</v>
      </c>
    </row>
    <row r="1748" spans="1:10">
      <c r="A1748" s="2" t="s">
        <v>13</v>
      </c>
      <c r="B1748" s="2" t="s">
        <v>216</v>
      </c>
      <c r="C1748" s="2" t="s">
        <v>64</v>
      </c>
      <c r="E1748" s="2">
        <v>100</v>
      </c>
      <c r="F1748" s="2" t="s">
        <v>768</v>
      </c>
      <c r="G1748" s="2" t="s">
        <v>29</v>
      </c>
      <c r="H1748" s="2" t="s">
        <v>34</v>
      </c>
      <c r="I1748" s="2" t="s">
        <v>31</v>
      </c>
      <c r="J1748" s="38">
        <v>5.6469033890000002</v>
      </c>
    </row>
    <row r="1749" spans="1:10">
      <c r="A1749" s="2" t="s">
        <v>13</v>
      </c>
      <c r="B1749" s="2" t="s">
        <v>363</v>
      </c>
      <c r="C1749" s="2" t="s">
        <v>64</v>
      </c>
      <c r="E1749" s="2">
        <v>100</v>
      </c>
      <c r="F1749" s="2" t="s">
        <v>768</v>
      </c>
      <c r="G1749" s="2" t="s">
        <v>29</v>
      </c>
      <c r="H1749" s="2" t="s">
        <v>34</v>
      </c>
      <c r="I1749" s="2" t="s">
        <v>31</v>
      </c>
      <c r="J1749" s="38">
        <v>6.6732843E-2</v>
      </c>
    </row>
    <row r="1750" spans="1:10">
      <c r="A1750" s="2" t="s">
        <v>12</v>
      </c>
      <c r="B1750" s="2" t="s">
        <v>219</v>
      </c>
      <c r="C1750" s="2" t="s">
        <v>64</v>
      </c>
      <c r="E1750" s="2">
        <v>100</v>
      </c>
      <c r="F1750" s="2" t="s">
        <v>768</v>
      </c>
      <c r="G1750" s="2" t="s">
        <v>29</v>
      </c>
      <c r="H1750" s="2" t="s">
        <v>34</v>
      </c>
      <c r="I1750" s="2" t="s">
        <v>31</v>
      </c>
      <c r="J1750" s="38">
        <v>0</v>
      </c>
    </row>
    <row r="1751" spans="1:10">
      <c r="A1751" s="2" t="s">
        <v>11</v>
      </c>
      <c r="B1751" s="2" t="s">
        <v>217</v>
      </c>
      <c r="C1751" s="2" t="s">
        <v>64</v>
      </c>
      <c r="E1751" s="2">
        <v>100</v>
      </c>
      <c r="F1751" s="2" t="s">
        <v>768</v>
      </c>
      <c r="G1751" s="2" t="s">
        <v>29</v>
      </c>
      <c r="H1751" s="2" t="s">
        <v>34</v>
      </c>
      <c r="I1751" s="2" t="s">
        <v>31</v>
      </c>
      <c r="J1751" s="38">
        <v>0</v>
      </c>
    </row>
    <row r="1752" spans="1:10">
      <c r="A1752" s="2" t="s">
        <v>534</v>
      </c>
      <c r="B1752" s="2" t="s">
        <v>218</v>
      </c>
      <c r="C1752" s="2" t="s">
        <v>64</v>
      </c>
      <c r="E1752" s="2">
        <v>100</v>
      </c>
      <c r="F1752" s="2" t="s">
        <v>768</v>
      </c>
      <c r="G1752" s="2" t="s">
        <v>29</v>
      </c>
      <c r="H1752" s="2" t="s">
        <v>34</v>
      </c>
      <c r="I1752" s="2" t="s">
        <v>31</v>
      </c>
      <c r="J1752" s="38">
        <v>0.17437552941176479</v>
      </c>
    </row>
    <row r="1753" spans="1:10">
      <c r="A1753" s="2" t="s">
        <v>10</v>
      </c>
      <c r="B1753" s="2" t="s">
        <v>220</v>
      </c>
      <c r="C1753" s="2" t="s">
        <v>64</v>
      </c>
      <c r="E1753" s="2">
        <v>100</v>
      </c>
      <c r="F1753" s="2" t="s">
        <v>768</v>
      </c>
      <c r="G1753" s="2" t="s">
        <v>29</v>
      </c>
      <c r="H1753" s="2" t="s">
        <v>34</v>
      </c>
      <c r="I1753" s="2" t="s">
        <v>31</v>
      </c>
      <c r="J1753" s="38">
        <v>0</v>
      </c>
    </row>
    <row r="1754" spans="1:10">
      <c r="A1754" s="2" t="s">
        <v>9</v>
      </c>
      <c r="B1754" s="2" t="s">
        <v>221</v>
      </c>
      <c r="C1754" s="2" t="s">
        <v>64</v>
      </c>
      <c r="E1754" s="2">
        <v>100</v>
      </c>
      <c r="F1754" s="2" t="s">
        <v>768</v>
      </c>
      <c r="G1754" s="2" t="s">
        <v>29</v>
      </c>
      <c r="H1754" s="2" t="s">
        <v>34</v>
      </c>
      <c r="I1754" s="2" t="s">
        <v>31</v>
      </c>
      <c r="J1754" s="38">
        <v>0</v>
      </c>
    </row>
    <row r="1755" spans="1:10">
      <c r="A1755" s="2" t="s">
        <v>9</v>
      </c>
      <c r="B1755" s="2" t="s">
        <v>222</v>
      </c>
      <c r="C1755" s="2" t="s">
        <v>64</v>
      </c>
      <c r="E1755" s="2">
        <v>100</v>
      </c>
      <c r="F1755" s="2" t="s">
        <v>768</v>
      </c>
      <c r="G1755" s="2" t="s">
        <v>29</v>
      </c>
      <c r="H1755" s="2" t="s">
        <v>34</v>
      </c>
      <c r="I1755" s="2" t="s">
        <v>31</v>
      </c>
      <c r="J1755" s="38">
        <v>0</v>
      </c>
    </row>
    <row r="1756" spans="1:10">
      <c r="A1756" s="2" t="s">
        <v>9</v>
      </c>
      <c r="B1756" s="2" t="s">
        <v>223</v>
      </c>
      <c r="C1756" s="2" t="s">
        <v>64</v>
      </c>
      <c r="E1756" s="2">
        <v>100</v>
      </c>
      <c r="F1756" s="2" t="s">
        <v>768</v>
      </c>
      <c r="G1756" s="2" t="s">
        <v>29</v>
      </c>
      <c r="H1756" s="2" t="s">
        <v>34</v>
      </c>
      <c r="I1756" s="2" t="s">
        <v>31</v>
      </c>
      <c r="J1756" s="38">
        <v>0</v>
      </c>
    </row>
    <row r="1757" spans="1:10">
      <c r="A1757" s="2" t="s">
        <v>9</v>
      </c>
      <c r="B1757" s="2" t="s">
        <v>224</v>
      </c>
      <c r="C1757" s="2" t="s">
        <v>64</v>
      </c>
      <c r="E1757" s="2">
        <v>100</v>
      </c>
      <c r="F1757" s="2" t="s">
        <v>768</v>
      </c>
      <c r="G1757" s="2" t="s">
        <v>29</v>
      </c>
      <c r="H1757" s="2" t="s">
        <v>34</v>
      </c>
      <c r="I1757" s="2" t="s">
        <v>31</v>
      </c>
      <c r="J1757" s="38">
        <v>0</v>
      </c>
    </row>
    <row r="1758" spans="1:10">
      <c r="A1758" s="2" t="s">
        <v>9</v>
      </c>
      <c r="B1758" s="2" t="s">
        <v>225</v>
      </c>
      <c r="C1758" s="2" t="s">
        <v>64</v>
      </c>
      <c r="E1758" s="2">
        <v>100</v>
      </c>
      <c r="F1758" s="2" t="s">
        <v>768</v>
      </c>
      <c r="G1758" s="2" t="s">
        <v>29</v>
      </c>
      <c r="H1758" s="2" t="s">
        <v>34</v>
      </c>
      <c r="I1758" s="2" t="s">
        <v>31</v>
      </c>
      <c r="J1758" s="38">
        <v>0</v>
      </c>
    </row>
    <row r="1759" spans="1:10">
      <c r="A1759" s="2" t="s">
        <v>9</v>
      </c>
      <c r="B1759" s="2" t="s">
        <v>226</v>
      </c>
      <c r="C1759" s="2" t="s">
        <v>64</v>
      </c>
      <c r="E1759" s="2">
        <v>100</v>
      </c>
      <c r="F1759" s="2" t="s">
        <v>768</v>
      </c>
      <c r="G1759" s="2" t="s">
        <v>29</v>
      </c>
      <c r="H1759" s="2" t="s">
        <v>34</v>
      </c>
      <c r="I1759" s="2" t="s">
        <v>31</v>
      </c>
      <c r="J1759" s="38">
        <v>0</v>
      </c>
    </row>
    <row r="1760" spans="1:10">
      <c r="A1760" s="2" t="s">
        <v>9</v>
      </c>
      <c r="B1760" s="2" t="s">
        <v>227</v>
      </c>
      <c r="C1760" s="2" t="s">
        <v>64</v>
      </c>
      <c r="E1760" s="2">
        <v>100</v>
      </c>
      <c r="F1760" s="2" t="s">
        <v>768</v>
      </c>
      <c r="G1760" s="2" t="s">
        <v>29</v>
      </c>
      <c r="H1760" s="2" t="s">
        <v>34</v>
      </c>
      <c r="I1760" s="2" t="s">
        <v>31</v>
      </c>
      <c r="J1760" s="38">
        <v>0</v>
      </c>
    </row>
    <row r="1761" spans="1:10">
      <c r="A1761" s="2" t="s">
        <v>9</v>
      </c>
      <c r="B1761" s="2" t="s">
        <v>228</v>
      </c>
      <c r="C1761" s="2" t="s">
        <v>64</v>
      </c>
      <c r="E1761" s="2">
        <v>100</v>
      </c>
      <c r="F1761" s="2" t="s">
        <v>768</v>
      </c>
      <c r="G1761" s="2" t="s">
        <v>29</v>
      </c>
      <c r="H1761" s="2" t="s">
        <v>34</v>
      </c>
      <c r="I1761" s="2" t="s">
        <v>31</v>
      </c>
      <c r="J1761" s="38">
        <v>0</v>
      </c>
    </row>
    <row r="1762" spans="1:10">
      <c r="A1762" s="2" t="s">
        <v>9</v>
      </c>
      <c r="B1762" s="2" t="s">
        <v>229</v>
      </c>
      <c r="C1762" s="2" t="s">
        <v>64</v>
      </c>
      <c r="E1762" s="2">
        <v>100</v>
      </c>
      <c r="F1762" s="2" t="s">
        <v>768</v>
      </c>
      <c r="G1762" s="2" t="s">
        <v>29</v>
      </c>
      <c r="H1762" s="2" t="s">
        <v>34</v>
      </c>
      <c r="I1762" s="2" t="s">
        <v>31</v>
      </c>
      <c r="J1762" s="38">
        <v>0</v>
      </c>
    </row>
    <row r="1763" spans="1:10">
      <c r="A1763" s="2" t="s">
        <v>9</v>
      </c>
      <c r="B1763" s="2" t="s">
        <v>230</v>
      </c>
      <c r="C1763" s="2" t="s">
        <v>64</v>
      </c>
      <c r="E1763" s="2">
        <v>100</v>
      </c>
      <c r="F1763" s="2" t="s">
        <v>768</v>
      </c>
      <c r="G1763" s="2" t="s">
        <v>29</v>
      </c>
      <c r="H1763" s="2" t="s">
        <v>34</v>
      </c>
      <c r="I1763" s="2" t="s">
        <v>31</v>
      </c>
      <c r="J1763" s="38">
        <v>0</v>
      </c>
    </row>
    <row r="1764" spans="1:10">
      <c r="A1764" s="2" t="s">
        <v>9</v>
      </c>
      <c r="B1764" s="2" t="s">
        <v>231</v>
      </c>
      <c r="C1764" s="2" t="s">
        <v>64</v>
      </c>
      <c r="E1764" s="2">
        <v>100</v>
      </c>
      <c r="F1764" s="2" t="s">
        <v>768</v>
      </c>
      <c r="G1764" s="2" t="s">
        <v>29</v>
      </c>
      <c r="H1764" s="2" t="s">
        <v>34</v>
      </c>
      <c r="I1764" s="2" t="s">
        <v>31</v>
      </c>
      <c r="J1764" s="38">
        <v>0</v>
      </c>
    </row>
    <row r="1765" spans="1:10">
      <c r="A1765" s="2" t="s">
        <v>9</v>
      </c>
      <c r="B1765" s="2" t="s">
        <v>232</v>
      </c>
      <c r="C1765" s="2" t="s">
        <v>64</v>
      </c>
      <c r="E1765" s="2">
        <v>100</v>
      </c>
      <c r="F1765" s="2" t="s">
        <v>768</v>
      </c>
      <c r="G1765" s="2" t="s">
        <v>29</v>
      </c>
      <c r="H1765" s="2" t="s">
        <v>34</v>
      </c>
      <c r="I1765" s="2" t="s">
        <v>31</v>
      </c>
      <c r="J1765" s="38">
        <v>0</v>
      </c>
    </row>
    <row r="1766" spans="1:10">
      <c r="A1766" s="2" t="s">
        <v>8</v>
      </c>
      <c r="B1766" s="2" t="s">
        <v>233</v>
      </c>
      <c r="C1766" s="2" t="s">
        <v>64</v>
      </c>
      <c r="E1766" s="2">
        <v>100</v>
      </c>
      <c r="F1766" s="2" t="s">
        <v>768</v>
      </c>
      <c r="G1766" s="2" t="s">
        <v>29</v>
      </c>
      <c r="H1766" s="2" t="s">
        <v>34</v>
      </c>
      <c r="I1766" s="2" t="s">
        <v>31</v>
      </c>
      <c r="J1766" s="38">
        <v>0</v>
      </c>
    </row>
    <row r="1767" spans="1:10">
      <c r="A1767" s="2" t="s">
        <v>8</v>
      </c>
      <c r="B1767" s="2" t="s">
        <v>234</v>
      </c>
      <c r="C1767" s="2" t="s">
        <v>64</v>
      </c>
      <c r="E1767" s="2">
        <v>100</v>
      </c>
      <c r="F1767" s="2" t="s">
        <v>768</v>
      </c>
      <c r="G1767" s="2" t="s">
        <v>29</v>
      </c>
      <c r="H1767" s="2" t="s">
        <v>34</v>
      </c>
      <c r="I1767" s="2" t="s">
        <v>31</v>
      </c>
      <c r="J1767" s="38">
        <v>0</v>
      </c>
    </row>
    <row r="1768" spans="1:10">
      <c r="A1768" s="2" t="s">
        <v>8</v>
      </c>
      <c r="B1768" s="2" t="s">
        <v>235</v>
      </c>
      <c r="C1768" s="2" t="s">
        <v>64</v>
      </c>
      <c r="E1768" s="2">
        <v>100</v>
      </c>
      <c r="F1768" s="2" t="s">
        <v>768</v>
      </c>
      <c r="G1768" s="2" t="s">
        <v>29</v>
      </c>
      <c r="H1768" s="2" t="s">
        <v>34</v>
      </c>
      <c r="I1768" s="2" t="s">
        <v>31</v>
      </c>
      <c r="J1768" s="38">
        <v>1.2579617649999999</v>
      </c>
    </row>
    <row r="1769" spans="1:10">
      <c r="A1769" s="2" t="s">
        <v>8</v>
      </c>
      <c r="B1769" s="2" t="s">
        <v>236</v>
      </c>
      <c r="C1769" s="2" t="s">
        <v>64</v>
      </c>
      <c r="E1769" s="2">
        <v>100</v>
      </c>
      <c r="F1769" s="2" t="s">
        <v>768</v>
      </c>
      <c r="G1769" s="2" t="s">
        <v>29</v>
      </c>
      <c r="H1769" s="2" t="s">
        <v>34</v>
      </c>
      <c r="I1769" s="2" t="s">
        <v>31</v>
      </c>
      <c r="J1769" s="38">
        <v>0.16755110300000001</v>
      </c>
    </row>
    <row r="1770" spans="1:10">
      <c r="A1770" s="2" t="s">
        <v>8</v>
      </c>
      <c r="B1770" s="2" t="s">
        <v>237</v>
      </c>
      <c r="C1770" s="2" t="s">
        <v>64</v>
      </c>
      <c r="E1770" s="2">
        <v>100</v>
      </c>
      <c r="F1770" s="2" t="s">
        <v>768</v>
      </c>
      <c r="G1770" s="2" t="s">
        <v>29</v>
      </c>
      <c r="H1770" s="2" t="s">
        <v>34</v>
      </c>
      <c r="I1770" s="2" t="s">
        <v>31</v>
      </c>
      <c r="J1770" s="38">
        <v>0</v>
      </c>
    </row>
    <row r="1771" spans="1:10">
      <c r="A1771" s="2" t="s">
        <v>8</v>
      </c>
      <c r="B1771" s="2" t="s">
        <v>238</v>
      </c>
      <c r="C1771" s="2" t="s">
        <v>64</v>
      </c>
      <c r="E1771" s="2">
        <v>100</v>
      </c>
      <c r="F1771" s="2" t="s">
        <v>768</v>
      </c>
      <c r="G1771" s="2" t="s">
        <v>29</v>
      </c>
      <c r="H1771" s="2" t="s">
        <v>34</v>
      </c>
      <c r="I1771" s="2" t="s">
        <v>31</v>
      </c>
      <c r="J1771" s="38">
        <v>2.3024376719999999</v>
      </c>
    </row>
    <row r="1772" spans="1:10">
      <c r="A1772" s="2" t="s">
        <v>8</v>
      </c>
      <c r="B1772" s="2" t="s">
        <v>239</v>
      </c>
      <c r="C1772" s="2" t="s">
        <v>64</v>
      </c>
      <c r="E1772" s="2">
        <v>100</v>
      </c>
      <c r="F1772" s="2" t="s">
        <v>768</v>
      </c>
      <c r="G1772" s="2" t="s">
        <v>29</v>
      </c>
      <c r="H1772" s="2" t="s">
        <v>34</v>
      </c>
      <c r="I1772" s="2" t="s">
        <v>31</v>
      </c>
      <c r="J1772" s="38">
        <v>0.31214585299999997</v>
      </c>
    </row>
    <row r="1773" spans="1:10">
      <c r="A1773" s="2" t="s">
        <v>8</v>
      </c>
      <c r="B1773" s="2" t="s">
        <v>240</v>
      </c>
      <c r="C1773" s="2" t="s">
        <v>64</v>
      </c>
      <c r="E1773" s="2">
        <v>100</v>
      </c>
      <c r="F1773" s="2" t="s">
        <v>768</v>
      </c>
      <c r="G1773" s="2" t="s">
        <v>29</v>
      </c>
      <c r="H1773" s="2" t="s">
        <v>34</v>
      </c>
      <c r="I1773" s="2" t="s">
        <v>31</v>
      </c>
      <c r="J1773" s="38">
        <v>0</v>
      </c>
    </row>
    <row r="1774" spans="1:10">
      <c r="A1774" s="2" t="s">
        <v>8</v>
      </c>
      <c r="B1774" s="2" t="s">
        <v>241</v>
      </c>
      <c r="C1774" s="2" t="s">
        <v>64</v>
      </c>
      <c r="E1774" s="2">
        <v>100</v>
      </c>
      <c r="F1774" s="2" t="s">
        <v>768</v>
      </c>
      <c r="G1774" s="2" t="s">
        <v>29</v>
      </c>
      <c r="H1774" s="2" t="s">
        <v>34</v>
      </c>
      <c r="I1774" s="2" t="s">
        <v>31</v>
      </c>
      <c r="J1774" s="38">
        <v>0</v>
      </c>
    </row>
    <row r="1775" spans="1:10">
      <c r="A1775" s="2" t="s">
        <v>8</v>
      </c>
      <c r="B1775" s="2" t="s">
        <v>242</v>
      </c>
      <c r="C1775" s="2" t="s">
        <v>64</v>
      </c>
      <c r="E1775" s="2">
        <v>100</v>
      </c>
      <c r="F1775" s="2" t="s">
        <v>768</v>
      </c>
      <c r="G1775" s="2" t="s">
        <v>29</v>
      </c>
      <c r="H1775" s="2" t="s">
        <v>34</v>
      </c>
      <c r="I1775" s="2" t="s">
        <v>31</v>
      </c>
      <c r="J1775" s="38">
        <v>0</v>
      </c>
    </row>
    <row r="1776" spans="1:10">
      <c r="A1776" s="2" t="s">
        <v>8</v>
      </c>
      <c r="B1776" s="2" t="s">
        <v>243</v>
      </c>
      <c r="C1776" s="2" t="s">
        <v>64</v>
      </c>
      <c r="E1776" s="2">
        <v>100</v>
      </c>
      <c r="F1776" s="2" t="s">
        <v>768</v>
      </c>
      <c r="G1776" s="2" t="s">
        <v>29</v>
      </c>
      <c r="H1776" s="2" t="s">
        <v>34</v>
      </c>
      <c r="I1776" s="2" t="s">
        <v>31</v>
      </c>
      <c r="J1776" s="38">
        <v>2.5298107060000001</v>
      </c>
    </row>
    <row r="1777" spans="1:10">
      <c r="A1777" s="2" t="s">
        <v>8</v>
      </c>
      <c r="B1777" s="2" t="s">
        <v>244</v>
      </c>
      <c r="C1777" s="2" t="s">
        <v>64</v>
      </c>
      <c r="E1777" s="2">
        <v>100</v>
      </c>
      <c r="F1777" s="2" t="s">
        <v>768</v>
      </c>
      <c r="G1777" s="2" t="s">
        <v>29</v>
      </c>
      <c r="H1777" s="2" t="s">
        <v>34</v>
      </c>
      <c r="I1777" s="2" t="s">
        <v>31</v>
      </c>
      <c r="J1777" s="38">
        <v>0</v>
      </c>
    </row>
    <row r="1778" spans="1:10">
      <c r="A1778" s="2" t="s">
        <v>8</v>
      </c>
      <c r="B1778" s="2" t="s">
        <v>245</v>
      </c>
      <c r="C1778" s="2" t="s">
        <v>64</v>
      </c>
      <c r="E1778" s="2">
        <v>100</v>
      </c>
      <c r="F1778" s="2" t="s">
        <v>768</v>
      </c>
      <c r="G1778" s="2" t="s">
        <v>29</v>
      </c>
      <c r="H1778" s="2" t="s">
        <v>34</v>
      </c>
      <c r="I1778" s="2" t="s">
        <v>31</v>
      </c>
      <c r="J1778" s="38">
        <v>0</v>
      </c>
    </row>
    <row r="1779" spans="1:10">
      <c r="A1779" s="2" t="s">
        <v>8</v>
      </c>
      <c r="B1779" s="2" t="s">
        <v>246</v>
      </c>
      <c r="C1779" s="2" t="s">
        <v>64</v>
      </c>
      <c r="E1779" s="2">
        <v>100</v>
      </c>
      <c r="F1779" s="2" t="s">
        <v>768</v>
      </c>
      <c r="G1779" s="2" t="s">
        <v>29</v>
      </c>
      <c r="H1779" s="2" t="s">
        <v>34</v>
      </c>
      <c r="I1779" s="2" t="s">
        <v>31</v>
      </c>
      <c r="J1779" s="38">
        <v>0</v>
      </c>
    </row>
    <row r="1780" spans="1:10">
      <c r="A1780" s="2" t="s">
        <v>8</v>
      </c>
      <c r="B1780" s="2" t="s">
        <v>247</v>
      </c>
      <c r="C1780" s="2" t="s">
        <v>64</v>
      </c>
      <c r="E1780" s="2">
        <v>100</v>
      </c>
      <c r="F1780" s="2" t="s">
        <v>768</v>
      </c>
      <c r="G1780" s="2" t="s">
        <v>29</v>
      </c>
      <c r="H1780" s="2" t="s">
        <v>34</v>
      </c>
      <c r="I1780" s="2" t="s">
        <v>31</v>
      </c>
      <c r="J1780" s="38">
        <v>0</v>
      </c>
    </row>
    <row r="1781" spans="1:10">
      <c r="A1781" s="2" t="s">
        <v>8</v>
      </c>
      <c r="B1781" s="2" t="s">
        <v>248</v>
      </c>
      <c r="C1781" s="2" t="s">
        <v>64</v>
      </c>
      <c r="E1781" s="2">
        <v>100</v>
      </c>
      <c r="F1781" s="2" t="s">
        <v>768</v>
      </c>
      <c r="G1781" s="2" t="s">
        <v>29</v>
      </c>
      <c r="H1781" s="2" t="s">
        <v>34</v>
      </c>
      <c r="I1781" s="2" t="s">
        <v>31</v>
      </c>
      <c r="J1781" s="38">
        <v>0</v>
      </c>
    </row>
    <row r="1782" spans="1:10">
      <c r="A1782" s="2" t="s">
        <v>7</v>
      </c>
      <c r="B1782" s="2" t="s">
        <v>249</v>
      </c>
      <c r="C1782" s="2" t="s">
        <v>64</v>
      </c>
      <c r="E1782" s="2">
        <v>100</v>
      </c>
      <c r="F1782" s="2" t="s">
        <v>768</v>
      </c>
      <c r="G1782" s="2" t="s">
        <v>29</v>
      </c>
      <c r="H1782" s="2" t="s">
        <v>34</v>
      </c>
      <c r="I1782" s="2" t="s">
        <v>31</v>
      </c>
      <c r="J1782" s="38">
        <v>5.5664131760000002</v>
      </c>
    </row>
    <row r="1783" spans="1:10">
      <c r="A1783" s="2" t="s">
        <v>7</v>
      </c>
      <c r="B1783" s="2" t="s">
        <v>250</v>
      </c>
      <c r="C1783" s="2" t="s">
        <v>64</v>
      </c>
      <c r="E1783" s="2">
        <v>100</v>
      </c>
      <c r="F1783" s="2" t="s">
        <v>768</v>
      </c>
      <c r="G1783" s="2" t="s">
        <v>29</v>
      </c>
      <c r="H1783" s="2" t="s">
        <v>34</v>
      </c>
      <c r="I1783" s="2" t="s">
        <v>31</v>
      </c>
      <c r="J1783" s="38">
        <v>0.77937474100000004</v>
      </c>
    </row>
    <row r="1784" spans="1:10">
      <c r="A1784" s="2" t="s">
        <v>7</v>
      </c>
      <c r="B1784" s="2" t="s">
        <v>251</v>
      </c>
      <c r="C1784" s="2" t="s">
        <v>64</v>
      </c>
      <c r="E1784" s="2">
        <v>100</v>
      </c>
      <c r="F1784" s="2" t="s">
        <v>768</v>
      </c>
      <c r="G1784" s="2" t="s">
        <v>29</v>
      </c>
      <c r="H1784" s="2" t="s">
        <v>34</v>
      </c>
      <c r="I1784" s="2" t="s">
        <v>31</v>
      </c>
      <c r="J1784" s="38">
        <v>7.8153415180000003</v>
      </c>
    </row>
    <row r="1785" spans="1:10">
      <c r="A1785" s="2" t="s">
        <v>7</v>
      </c>
      <c r="B1785" s="2" t="s">
        <v>252</v>
      </c>
      <c r="C1785" s="2" t="s">
        <v>64</v>
      </c>
      <c r="E1785" s="2">
        <v>100</v>
      </c>
      <c r="F1785" s="2" t="s">
        <v>768</v>
      </c>
      <c r="G1785" s="2" t="s">
        <v>29</v>
      </c>
      <c r="H1785" s="2" t="s">
        <v>34</v>
      </c>
      <c r="I1785" s="2" t="s">
        <v>31</v>
      </c>
      <c r="J1785" s="38">
        <v>7.5486376999999993E-2</v>
      </c>
    </row>
    <row r="1786" spans="1:10">
      <c r="A1786" s="2" t="s">
        <v>7</v>
      </c>
      <c r="B1786" s="2" t="s">
        <v>253</v>
      </c>
      <c r="C1786" s="2" t="s">
        <v>64</v>
      </c>
      <c r="E1786" s="2">
        <v>100</v>
      </c>
      <c r="F1786" s="2" t="s">
        <v>768</v>
      </c>
      <c r="G1786" s="2" t="s">
        <v>29</v>
      </c>
      <c r="H1786" s="2" t="s">
        <v>34</v>
      </c>
      <c r="I1786" s="2" t="s">
        <v>31</v>
      </c>
      <c r="J1786" s="38">
        <v>47.753783059</v>
      </c>
    </row>
    <row r="1787" spans="1:10">
      <c r="A1787" s="2" t="s">
        <v>6</v>
      </c>
      <c r="B1787" s="2" t="s">
        <v>254</v>
      </c>
      <c r="C1787" s="2" t="s">
        <v>64</v>
      </c>
      <c r="E1787" s="2">
        <v>100</v>
      </c>
      <c r="F1787" s="2" t="s">
        <v>768</v>
      </c>
      <c r="G1787" s="2" t="s">
        <v>29</v>
      </c>
      <c r="H1787" s="2" t="s">
        <v>34</v>
      </c>
      <c r="I1787" s="2" t="s">
        <v>31</v>
      </c>
      <c r="J1787" s="38">
        <v>17.591153908999999</v>
      </c>
    </row>
    <row r="1788" spans="1:10">
      <c r="A1788" s="2" t="s">
        <v>6</v>
      </c>
      <c r="B1788" s="2" t="s">
        <v>255</v>
      </c>
      <c r="C1788" s="2" t="s">
        <v>64</v>
      </c>
      <c r="E1788" s="2">
        <v>100</v>
      </c>
      <c r="F1788" s="2" t="s">
        <v>768</v>
      </c>
      <c r="G1788" s="2" t="s">
        <v>29</v>
      </c>
      <c r="H1788" s="2" t="s">
        <v>34</v>
      </c>
      <c r="I1788" s="2" t="s">
        <v>31</v>
      </c>
      <c r="J1788" s="38">
        <v>13.259363326000001</v>
      </c>
    </row>
    <row r="1789" spans="1:10">
      <c r="A1789" s="2" t="s">
        <v>6</v>
      </c>
      <c r="B1789" s="2" t="s">
        <v>256</v>
      </c>
      <c r="C1789" s="2" t="s">
        <v>64</v>
      </c>
      <c r="E1789" s="2">
        <v>100</v>
      </c>
      <c r="F1789" s="2" t="s">
        <v>768</v>
      </c>
      <c r="G1789" s="2" t="s">
        <v>29</v>
      </c>
      <c r="H1789" s="2" t="s">
        <v>34</v>
      </c>
      <c r="I1789" s="2" t="s">
        <v>31</v>
      </c>
      <c r="J1789" s="38">
        <v>19.824061110999999</v>
      </c>
    </row>
    <row r="1790" spans="1:10">
      <c r="A1790" s="2" t="s">
        <v>6</v>
      </c>
      <c r="B1790" s="2" t="s">
        <v>257</v>
      </c>
      <c r="C1790" s="2" t="s">
        <v>64</v>
      </c>
      <c r="E1790" s="2">
        <v>100</v>
      </c>
      <c r="F1790" s="2" t="s">
        <v>768</v>
      </c>
      <c r="G1790" s="2" t="s">
        <v>29</v>
      </c>
      <c r="H1790" s="2" t="s">
        <v>34</v>
      </c>
      <c r="I1790" s="2" t="s">
        <v>31</v>
      </c>
      <c r="J1790" s="38">
        <v>25.942632561</v>
      </c>
    </row>
    <row r="1791" spans="1:10">
      <c r="A1791" s="2" t="s">
        <v>6</v>
      </c>
      <c r="B1791" s="2" t="s">
        <v>258</v>
      </c>
      <c r="C1791" s="2" t="s">
        <v>64</v>
      </c>
      <c r="E1791" s="2">
        <v>100</v>
      </c>
      <c r="F1791" s="2" t="s">
        <v>768</v>
      </c>
      <c r="G1791" s="2" t="s">
        <v>29</v>
      </c>
      <c r="H1791" s="2" t="s">
        <v>34</v>
      </c>
      <c r="I1791" s="2" t="s">
        <v>31</v>
      </c>
      <c r="J1791" s="38">
        <v>55.109337641000003</v>
      </c>
    </row>
    <row r="1792" spans="1:10">
      <c r="A1792" s="2" t="s">
        <v>6</v>
      </c>
      <c r="B1792" s="2" t="s">
        <v>259</v>
      </c>
      <c r="C1792" s="2" t="s">
        <v>64</v>
      </c>
      <c r="E1792" s="2">
        <v>100</v>
      </c>
      <c r="F1792" s="2" t="s">
        <v>768</v>
      </c>
      <c r="G1792" s="2" t="s">
        <v>29</v>
      </c>
      <c r="H1792" s="2" t="s">
        <v>34</v>
      </c>
      <c r="I1792" s="2" t="s">
        <v>31</v>
      </c>
      <c r="J1792" s="38">
        <v>2.0115834370000001</v>
      </c>
    </row>
    <row r="1793" spans="1:10">
      <c r="A1793" s="2" t="s">
        <v>6</v>
      </c>
      <c r="B1793" s="2" t="s">
        <v>260</v>
      </c>
      <c r="C1793" s="2" t="s">
        <v>64</v>
      </c>
      <c r="E1793" s="2">
        <v>100</v>
      </c>
      <c r="F1793" s="2" t="s">
        <v>768</v>
      </c>
      <c r="G1793" s="2" t="s">
        <v>29</v>
      </c>
      <c r="H1793" s="2" t="s">
        <v>34</v>
      </c>
      <c r="I1793" s="2" t="s">
        <v>31</v>
      </c>
      <c r="J1793" s="38">
        <v>33.026350110999999</v>
      </c>
    </row>
    <row r="1794" spans="1:10">
      <c r="A1794" s="2" t="s">
        <v>6</v>
      </c>
      <c r="B1794" s="2" t="s">
        <v>261</v>
      </c>
      <c r="C1794" s="2" t="s">
        <v>64</v>
      </c>
      <c r="E1794" s="2">
        <v>100</v>
      </c>
      <c r="F1794" s="2" t="s">
        <v>768</v>
      </c>
      <c r="G1794" s="2" t="s">
        <v>29</v>
      </c>
      <c r="H1794" s="2" t="s">
        <v>34</v>
      </c>
      <c r="I1794" s="2" t="s">
        <v>31</v>
      </c>
      <c r="J1794" s="38">
        <v>29.526125568000001</v>
      </c>
    </row>
    <row r="1795" spans="1:10">
      <c r="A1795" s="2" t="s">
        <v>5</v>
      </c>
      <c r="B1795" s="2" t="s">
        <v>270</v>
      </c>
      <c r="C1795" s="2" t="s">
        <v>64</v>
      </c>
      <c r="E1795" s="2">
        <v>100</v>
      </c>
      <c r="F1795" s="2" t="s">
        <v>768</v>
      </c>
      <c r="G1795" s="2" t="s">
        <v>29</v>
      </c>
      <c r="H1795" s="2" t="s">
        <v>34</v>
      </c>
      <c r="I1795" s="2" t="s">
        <v>31</v>
      </c>
      <c r="J1795" s="38">
        <v>0</v>
      </c>
    </row>
    <row r="1796" spans="1:10">
      <c r="A1796" s="2" t="s">
        <v>5</v>
      </c>
      <c r="B1796" s="2" t="s">
        <v>271</v>
      </c>
      <c r="C1796" s="2" t="s">
        <v>64</v>
      </c>
      <c r="E1796" s="2">
        <v>100</v>
      </c>
      <c r="F1796" s="2" t="s">
        <v>768</v>
      </c>
      <c r="G1796" s="2" t="s">
        <v>29</v>
      </c>
      <c r="H1796" s="2" t="s">
        <v>34</v>
      </c>
      <c r="I1796" s="2" t="s">
        <v>31</v>
      </c>
      <c r="J1796" s="38">
        <v>1.7872607570000001</v>
      </c>
    </row>
    <row r="1797" spans="1:10">
      <c r="A1797" s="2" t="s">
        <v>5</v>
      </c>
      <c r="B1797" s="2" t="s">
        <v>272</v>
      </c>
      <c r="C1797" s="2" t="s">
        <v>64</v>
      </c>
      <c r="E1797" s="2">
        <v>100</v>
      </c>
      <c r="F1797" s="2" t="s">
        <v>768</v>
      </c>
      <c r="G1797" s="2" t="s">
        <v>29</v>
      </c>
      <c r="H1797" s="2" t="s">
        <v>34</v>
      </c>
      <c r="I1797" s="2" t="s">
        <v>31</v>
      </c>
      <c r="J1797" s="38">
        <v>2.086214612</v>
      </c>
    </row>
    <row r="1798" spans="1:10">
      <c r="A1798" s="2" t="s">
        <v>5</v>
      </c>
      <c r="B1798" s="2" t="s">
        <v>273</v>
      </c>
      <c r="C1798" s="2" t="s">
        <v>64</v>
      </c>
      <c r="E1798" s="2">
        <v>100</v>
      </c>
      <c r="F1798" s="2" t="s">
        <v>768</v>
      </c>
      <c r="G1798" s="2" t="s">
        <v>29</v>
      </c>
      <c r="H1798" s="2" t="s">
        <v>34</v>
      </c>
      <c r="I1798" s="2" t="s">
        <v>31</v>
      </c>
      <c r="J1798" s="38">
        <v>2.8746455289999999</v>
      </c>
    </row>
    <row r="1799" spans="1:10">
      <c r="A1799" s="2" t="s">
        <v>4</v>
      </c>
      <c r="B1799" s="2" t="s">
        <v>445</v>
      </c>
      <c r="C1799" s="2" t="s">
        <v>64</v>
      </c>
      <c r="E1799" s="2">
        <v>100</v>
      </c>
      <c r="F1799" s="2" t="s">
        <v>768</v>
      </c>
      <c r="G1799" s="2" t="s">
        <v>29</v>
      </c>
      <c r="H1799" s="2" t="s">
        <v>34</v>
      </c>
      <c r="I1799" s="2" t="s">
        <v>31</v>
      </c>
      <c r="J1799" s="38">
        <v>2.4424880099999999</v>
      </c>
    </row>
    <row r="1800" spans="1:10">
      <c r="A1800" s="2" t="s">
        <v>4</v>
      </c>
      <c r="B1800" s="2" t="s">
        <v>446</v>
      </c>
      <c r="C1800" s="2" t="s">
        <v>64</v>
      </c>
      <c r="E1800" s="2">
        <v>100</v>
      </c>
      <c r="F1800" s="2" t="s">
        <v>768</v>
      </c>
      <c r="G1800" s="2" t="s">
        <v>29</v>
      </c>
      <c r="H1800" s="2" t="s">
        <v>34</v>
      </c>
      <c r="I1800" s="2" t="s">
        <v>31</v>
      </c>
      <c r="J1800" s="38">
        <v>0.13773906</v>
      </c>
    </row>
    <row r="1801" spans="1:10">
      <c r="A1801" s="2" t="s">
        <v>3</v>
      </c>
      <c r="B1801" s="2" t="s">
        <v>362</v>
      </c>
      <c r="C1801" s="2" t="s">
        <v>64</v>
      </c>
      <c r="E1801" s="2">
        <v>100</v>
      </c>
      <c r="F1801" s="2" t="s">
        <v>768</v>
      </c>
      <c r="G1801" s="2" t="s">
        <v>29</v>
      </c>
      <c r="H1801" s="2" t="s">
        <v>34</v>
      </c>
      <c r="I1801" s="2" t="s">
        <v>31</v>
      </c>
      <c r="J1801" s="38">
        <v>0.158293243</v>
      </c>
    </row>
    <row r="1802" spans="1:10">
      <c r="A1802" s="2" t="s">
        <v>3</v>
      </c>
      <c r="B1802" s="2" t="s">
        <v>143</v>
      </c>
      <c r="C1802" s="2" t="s">
        <v>64</v>
      </c>
      <c r="E1802" s="2">
        <v>100</v>
      </c>
      <c r="F1802" s="2" t="s">
        <v>768</v>
      </c>
      <c r="G1802" s="2" t="s">
        <v>29</v>
      </c>
      <c r="H1802" s="2" t="s">
        <v>34</v>
      </c>
      <c r="I1802" s="2" t="s">
        <v>31</v>
      </c>
      <c r="J1802" s="38">
        <v>4.8154235290000003</v>
      </c>
    </row>
    <row r="1803" spans="1:10">
      <c r="A1803" s="2" t="s">
        <v>3</v>
      </c>
      <c r="B1803" s="2" t="s">
        <v>144</v>
      </c>
      <c r="C1803" s="2" t="s">
        <v>64</v>
      </c>
      <c r="E1803" s="2">
        <v>100</v>
      </c>
      <c r="F1803" s="2" t="s">
        <v>768</v>
      </c>
      <c r="G1803" s="2" t="s">
        <v>29</v>
      </c>
      <c r="H1803" s="2" t="s">
        <v>34</v>
      </c>
      <c r="I1803" s="2" t="s">
        <v>31</v>
      </c>
      <c r="J1803" s="38">
        <v>1.9931908920000001</v>
      </c>
    </row>
    <row r="1804" spans="1:10">
      <c r="A1804" s="2" t="s">
        <v>3</v>
      </c>
      <c r="B1804" s="2" t="s">
        <v>145</v>
      </c>
      <c r="C1804" s="2" t="s">
        <v>64</v>
      </c>
      <c r="E1804" s="2">
        <v>100</v>
      </c>
      <c r="F1804" s="2" t="s">
        <v>768</v>
      </c>
      <c r="G1804" s="2" t="s">
        <v>29</v>
      </c>
      <c r="H1804" s="2" t="s">
        <v>34</v>
      </c>
      <c r="I1804" s="2" t="s">
        <v>31</v>
      </c>
      <c r="J1804" s="38">
        <v>0.88451355499999995</v>
      </c>
    </row>
    <row r="1805" spans="1:10">
      <c r="A1805" s="2" t="s">
        <v>3</v>
      </c>
      <c r="B1805" s="2" t="s">
        <v>146</v>
      </c>
      <c r="C1805" s="2" t="s">
        <v>64</v>
      </c>
      <c r="E1805" s="2">
        <v>100</v>
      </c>
      <c r="F1805" s="2" t="s">
        <v>768</v>
      </c>
      <c r="G1805" s="2" t="s">
        <v>29</v>
      </c>
      <c r="H1805" s="2" t="s">
        <v>34</v>
      </c>
      <c r="I1805" s="2" t="s">
        <v>31</v>
      </c>
      <c r="J1805" s="38">
        <v>0.92539716000000005</v>
      </c>
    </row>
    <row r="1806" spans="1:10">
      <c r="A1806" s="2" t="s">
        <v>3</v>
      </c>
      <c r="B1806" s="2" t="s">
        <v>147</v>
      </c>
      <c r="C1806" s="2" t="s">
        <v>64</v>
      </c>
      <c r="E1806" s="2">
        <v>100</v>
      </c>
      <c r="F1806" s="2" t="s">
        <v>768</v>
      </c>
      <c r="G1806" s="2" t="s">
        <v>29</v>
      </c>
      <c r="H1806" s="2" t="s">
        <v>34</v>
      </c>
      <c r="I1806" s="2" t="s">
        <v>31</v>
      </c>
      <c r="J1806" s="38">
        <v>3.0408546379999999</v>
      </c>
    </row>
    <row r="1807" spans="1:10">
      <c r="A1807" s="2" t="s">
        <v>3</v>
      </c>
      <c r="B1807" s="2" t="s">
        <v>148</v>
      </c>
      <c r="C1807" s="2" t="s">
        <v>64</v>
      </c>
      <c r="E1807" s="2">
        <v>100</v>
      </c>
      <c r="F1807" s="2" t="s">
        <v>768</v>
      </c>
      <c r="G1807" s="2" t="s">
        <v>29</v>
      </c>
      <c r="H1807" s="2" t="s">
        <v>34</v>
      </c>
      <c r="I1807" s="2" t="s">
        <v>31</v>
      </c>
      <c r="J1807" s="38">
        <v>1.6391804619999999</v>
      </c>
    </row>
    <row r="1808" spans="1:10">
      <c r="A1808" s="2" t="s">
        <v>3</v>
      </c>
      <c r="B1808" s="2" t="s">
        <v>149</v>
      </c>
      <c r="C1808" s="2" t="s">
        <v>64</v>
      </c>
      <c r="E1808" s="2">
        <v>100</v>
      </c>
      <c r="F1808" s="2" t="s">
        <v>768</v>
      </c>
      <c r="G1808" s="2" t="s">
        <v>29</v>
      </c>
      <c r="H1808" s="2" t="s">
        <v>34</v>
      </c>
      <c r="I1808" s="2" t="s">
        <v>31</v>
      </c>
      <c r="J1808" s="38">
        <v>22.737849883999999</v>
      </c>
    </row>
    <row r="1809" spans="1:10">
      <c r="A1809" s="2" t="s">
        <v>3</v>
      </c>
      <c r="B1809" s="2" t="s">
        <v>150</v>
      </c>
      <c r="C1809" s="2" t="s">
        <v>64</v>
      </c>
      <c r="E1809" s="2">
        <v>100</v>
      </c>
      <c r="F1809" s="2" t="s">
        <v>768</v>
      </c>
      <c r="G1809" s="2" t="s">
        <v>29</v>
      </c>
      <c r="H1809" s="2" t="s">
        <v>34</v>
      </c>
      <c r="I1809" s="2" t="s">
        <v>31</v>
      </c>
      <c r="J1809" s="38">
        <v>2.6527460920000001</v>
      </c>
    </row>
    <row r="1810" spans="1:10">
      <c r="A1810" s="2" t="s">
        <v>3</v>
      </c>
      <c r="B1810" s="2" t="s">
        <v>151</v>
      </c>
      <c r="C1810" s="2" t="s">
        <v>64</v>
      </c>
      <c r="E1810" s="2">
        <v>100</v>
      </c>
      <c r="F1810" s="2" t="s">
        <v>768</v>
      </c>
      <c r="G1810" s="2" t="s">
        <v>29</v>
      </c>
      <c r="H1810" s="2" t="s">
        <v>34</v>
      </c>
      <c r="I1810" s="2" t="s">
        <v>31</v>
      </c>
      <c r="J1810" s="38">
        <v>53.878226056000003</v>
      </c>
    </row>
    <row r="1811" spans="1:10">
      <c r="A1811" s="2" t="s">
        <v>3</v>
      </c>
      <c r="B1811" s="2" t="s">
        <v>152</v>
      </c>
      <c r="C1811" s="2" t="s">
        <v>64</v>
      </c>
      <c r="E1811" s="2">
        <v>100</v>
      </c>
      <c r="F1811" s="2" t="s">
        <v>768</v>
      </c>
      <c r="G1811" s="2" t="s">
        <v>29</v>
      </c>
      <c r="H1811" s="2" t="s">
        <v>34</v>
      </c>
      <c r="I1811" s="2" t="s">
        <v>31</v>
      </c>
      <c r="J1811" s="38">
        <v>102.45301688000001</v>
      </c>
    </row>
    <row r="1812" spans="1:10">
      <c r="A1812" s="2" t="s">
        <v>3</v>
      </c>
      <c r="B1812" s="2" t="s">
        <v>153</v>
      </c>
      <c r="C1812" s="2" t="s">
        <v>64</v>
      </c>
      <c r="E1812" s="2">
        <v>100</v>
      </c>
      <c r="F1812" s="2" t="s">
        <v>768</v>
      </c>
      <c r="G1812" s="2" t="s">
        <v>29</v>
      </c>
      <c r="H1812" s="2" t="s">
        <v>34</v>
      </c>
      <c r="I1812" s="2" t="s">
        <v>31</v>
      </c>
      <c r="J1812" s="38">
        <v>95.507166448999996</v>
      </c>
    </row>
    <row r="1813" spans="1:10">
      <c r="A1813" s="2" t="s">
        <v>3</v>
      </c>
      <c r="B1813" s="2" t="s">
        <v>154</v>
      </c>
      <c r="C1813" s="2" t="s">
        <v>64</v>
      </c>
      <c r="E1813" s="2">
        <v>100</v>
      </c>
      <c r="F1813" s="2" t="s">
        <v>768</v>
      </c>
      <c r="G1813" s="2" t="s">
        <v>29</v>
      </c>
      <c r="H1813" s="2" t="s">
        <v>34</v>
      </c>
      <c r="I1813" s="2" t="s">
        <v>31</v>
      </c>
      <c r="J1813" s="38">
        <v>20.597003852</v>
      </c>
    </row>
    <row r="1814" spans="1:10">
      <c r="A1814" s="2" t="s">
        <v>3</v>
      </c>
      <c r="B1814" s="2" t="s">
        <v>155</v>
      </c>
      <c r="C1814" s="2" t="s">
        <v>64</v>
      </c>
      <c r="E1814" s="2">
        <v>100</v>
      </c>
      <c r="F1814" s="2" t="s">
        <v>768</v>
      </c>
      <c r="G1814" s="2" t="s">
        <v>29</v>
      </c>
      <c r="H1814" s="2" t="s">
        <v>34</v>
      </c>
      <c r="I1814" s="2" t="s">
        <v>31</v>
      </c>
      <c r="J1814" s="38">
        <v>18.960247059</v>
      </c>
    </row>
    <row r="1815" spans="1:10">
      <c r="A1815" s="2" t="s">
        <v>3</v>
      </c>
      <c r="B1815" s="2" t="s">
        <v>156</v>
      </c>
      <c r="C1815" s="2" t="s">
        <v>64</v>
      </c>
      <c r="E1815" s="2">
        <v>100</v>
      </c>
      <c r="F1815" s="2" t="s">
        <v>768</v>
      </c>
      <c r="G1815" s="2" t="s">
        <v>29</v>
      </c>
      <c r="H1815" s="2" t="s">
        <v>34</v>
      </c>
      <c r="I1815" s="2" t="s">
        <v>31</v>
      </c>
      <c r="J1815" s="38">
        <v>2.911486086</v>
      </c>
    </row>
    <row r="1816" spans="1:10">
      <c r="A1816" s="2" t="s">
        <v>3</v>
      </c>
      <c r="B1816" s="2" t="s">
        <v>157</v>
      </c>
      <c r="C1816" s="2" t="s">
        <v>64</v>
      </c>
      <c r="E1816" s="2">
        <v>100</v>
      </c>
      <c r="F1816" s="2" t="s">
        <v>768</v>
      </c>
      <c r="G1816" s="2" t="s">
        <v>29</v>
      </c>
      <c r="H1816" s="2" t="s">
        <v>34</v>
      </c>
      <c r="I1816" s="2" t="s">
        <v>31</v>
      </c>
      <c r="J1816" s="38">
        <v>110.40140947499999</v>
      </c>
    </row>
    <row r="1817" spans="1:10">
      <c r="A1817" s="2" t="s">
        <v>3</v>
      </c>
      <c r="B1817" s="2" t="s">
        <v>158</v>
      </c>
      <c r="C1817" s="2" t="s">
        <v>64</v>
      </c>
      <c r="E1817" s="2">
        <v>100</v>
      </c>
      <c r="F1817" s="2" t="s">
        <v>768</v>
      </c>
      <c r="G1817" s="2" t="s">
        <v>29</v>
      </c>
      <c r="H1817" s="2" t="s">
        <v>34</v>
      </c>
      <c r="I1817" s="2" t="s">
        <v>31</v>
      </c>
      <c r="J1817" s="38">
        <v>20.053429655999999</v>
      </c>
    </row>
    <row r="1818" spans="1:10">
      <c r="A1818" s="2" t="s">
        <v>2</v>
      </c>
      <c r="B1818" s="2" t="s">
        <v>262</v>
      </c>
      <c r="C1818" s="2" t="s">
        <v>64</v>
      </c>
      <c r="E1818" s="2">
        <v>100</v>
      </c>
      <c r="F1818" s="2" t="s">
        <v>768</v>
      </c>
      <c r="G1818" s="2" t="s">
        <v>29</v>
      </c>
      <c r="H1818" s="2" t="s">
        <v>34</v>
      </c>
      <c r="I1818" s="2" t="s">
        <v>31</v>
      </c>
      <c r="J1818" s="38">
        <v>0</v>
      </c>
    </row>
    <row r="1819" spans="1:10">
      <c r="A1819" s="2" t="s">
        <v>2</v>
      </c>
      <c r="B1819" s="2" t="s">
        <v>263</v>
      </c>
      <c r="C1819" s="2" t="s">
        <v>64</v>
      </c>
      <c r="E1819" s="2">
        <v>100</v>
      </c>
      <c r="F1819" s="2" t="s">
        <v>768</v>
      </c>
      <c r="G1819" s="2" t="s">
        <v>29</v>
      </c>
      <c r="H1819" s="2" t="s">
        <v>34</v>
      </c>
      <c r="I1819" s="2" t="s">
        <v>31</v>
      </c>
      <c r="J1819" s="38">
        <v>0</v>
      </c>
    </row>
    <row r="1820" spans="1:10">
      <c r="A1820" s="2" t="s">
        <v>2</v>
      </c>
      <c r="B1820" s="2" t="s">
        <v>264</v>
      </c>
      <c r="C1820" s="2" t="s">
        <v>64</v>
      </c>
      <c r="E1820" s="2">
        <v>100</v>
      </c>
      <c r="F1820" s="2" t="s">
        <v>768</v>
      </c>
      <c r="G1820" s="2" t="s">
        <v>29</v>
      </c>
      <c r="H1820" s="2" t="s">
        <v>34</v>
      </c>
      <c r="I1820" s="2" t="s">
        <v>31</v>
      </c>
      <c r="J1820" s="38">
        <v>1.3616056759999999</v>
      </c>
    </row>
    <row r="1821" spans="1:10">
      <c r="A1821" s="2" t="s">
        <v>2</v>
      </c>
      <c r="B1821" s="2" t="s">
        <v>265</v>
      </c>
      <c r="C1821" s="2" t="s">
        <v>64</v>
      </c>
      <c r="E1821" s="2">
        <v>100</v>
      </c>
      <c r="F1821" s="2" t="s">
        <v>768</v>
      </c>
      <c r="G1821" s="2" t="s">
        <v>29</v>
      </c>
      <c r="H1821" s="2" t="s">
        <v>34</v>
      </c>
      <c r="I1821" s="2" t="s">
        <v>31</v>
      </c>
      <c r="J1821" s="38">
        <v>0</v>
      </c>
    </row>
    <row r="1822" spans="1:10">
      <c r="A1822" s="2" t="s">
        <v>2</v>
      </c>
      <c r="B1822" s="2" t="s">
        <v>266</v>
      </c>
      <c r="C1822" s="2" t="s">
        <v>64</v>
      </c>
      <c r="E1822" s="2">
        <v>100</v>
      </c>
      <c r="F1822" s="2" t="s">
        <v>768</v>
      </c>
      <c r="G1822" s="2" t="s">
        <v>29</v>
      </c>
      <c r="H1822" s="2" t="s">
        <v>34</v>
      </c>
      <c r="I1822" s="2" t="s">
        <v>31</v>
      </c>
      <c r="J1822" s="38">
        <v>0</v>
      </c>
    </row>
    <row r="1823" spans="1:10">
      <c r="A1823" s="2" t="s">
        <v>2</v>
      </c>
      <c r="B1823" s="2" t="s">
        <v>267</v>
      </c>
      <c r="C1823" s="2" t="s">
        <v>64</v>
      </c>
      <c r="E1823" s="2">
        <v>100</v>
      </c>
      <c r="F1823" s="2" t="s">
        <v>768</v>
      </c>
      <c r="G1823" s="2" t="s">
        <v>29</v>
      </c>
      <c r="H1823" s="2" t="s">
        <v>34</v>
      </c>
      <c r="I1823" s="2" t="s">
        <v>31</v>
      </c>
      <c r="J1823" s="38">
        <v>3.7760946180000001</v>
      </c>
    </row>
    <row r="1824" spans="1:10">
      <c r="A1824" s="2" t="s">
        <v>2</v>
      </c>
      <c r="B1824" s="2" t="s">
        <v>268</v>
      </c>
      <c r="C1824" s="2" t="s">
        <v>64</v>
      </c>
      <c r="E1824" s="2">
        <v>100</v>
      </c>
      <c r="F1824" s="2" t="s">
        <v>768</v>
      </c>
      <c r="G1824" s="2" t="s">
        <v>29</v>
      </c>
      <c r="H1824" s="2" t="s">
        <v>34</v>
      </c>
      <c r="I1824" s="2" t="s">
        <v>31</v>
      </c>
      <c r="J1824" s="38">
        <v>0</v>
      </c>
    </row>
    <row r="1825" spans="1:10">
      <c r="A1825" s="2" t="s">
        <v>2</v>
      </c>
      <c r="B1825" s="2" t="s">
        <v>269</v>
      </c>
      <c r="C1825" s="2" t="s">
        <v>64</v>
      </c>
      <c r="E1825" s="2">
        <v>100</v>
      </c>
      <c r="F1825" s="2" t="s">
        <v>768</v>
      </c>
      <c r="G1825" s="2" t="s">
        <v>29</v>
      </c>
      <c r="H1825" s="2" t="s">
        <v>34</v>
      </c>
      <c r="I1825" s="2" t="s">
        <v>31</v>
      </c>
      <c r="J1825" s="38">
        <v>0</v>
      </c>
    </row>
    <row r="1826" spans="1:10">
      <c r="A1826" s="2" t="s">
        <v>1</v>
      </c>
      <c r="B1826" s="2" t="s">
        <v>298</v>
      </c>
      <c r="C1826" s="2" t="s">
        <v>64</v>
      </c>
      <c r="E1826" s="2">
        <v>100</v>
      </c>
      <c r="F1826" s="2" t="s">
        <v>768</v>
      </c>
      <c r="G1826" s="2" t="s">
        <v>29</v>
      </c>
      <c r="H1826" s="2" t="s">
        <v>34</v>
      </c>
      <c r="I1826" s="2" t="s">
        <v>31</v>
      </c>
      <c r="J1826" s="38">
        <v>0</v>
      </c>
    </row>
    <row r="1827" spans="1:10">
      <c r="A1827" s="2" t="s">
        <v>1</v>
      </c>
      <c r="B1827" s="2" t="s">
        <v>299</v>
      </c>
      <c r="C1827" s="2" t="s">
        <v>64</v>
      </c>
      <c r="E1827" s="2">
        <v>100</v>
      </c>
      <c r="F1827" s="2" t="s">
        <v>768</v>
      </c>
      <c r="G1827" s="2" t="s">
        <v>29</v>
      </c>
      <c r="H1827" s="2" t="s">
        <v>34</v>
      </c>
      <c r="I1827" s="2" t="s">
        <v>31</v>
      </c>
      <c r="J1827" s="38">
        <v>0</v>
      </c>
    </row>
    <row r="1828" spans="1:10">
      <c r="A1828" s="2" t="s">
        <v>1</v>
      </c>
      <c r="B1828" s="2" t="s">
        <v>300</v>
      </c>
      <c r="C1828" s="2" t="s">
        <v>64</v>
      </c>
      <c r="E1828" s="2">
        <v>100</v>
      </c>
      <c r="F1828" s="2" t="s">
        <v>768</v>
      </c>
      <c r="G1828" s="2" t="s">
        <v>29</v>
      </c>
      <c r="H1828" s="2" t="s">
        <v>34</v>
      </c>
      <c r="I1828" s="2" t="s">
        <v>31</v>
      </c>
      <c r="J1828" s="38">
        <v>0</v>
      </c>
    </row>
    <row r="1829" spans="1:10">
      <c r="A1829" s="2" t="s">
        <v>1</v>
      </c>
      <c r="B1829" s="2" t="s">
        <v>301</v>
      </c>
      <c r="C1829" s="2" t="s">
        <v>64</v>
      </c>
      <c r="E1829" s="2">
        <v>100</v>
      </c>
      <c r="F1829" s="2" t="s">
        <v>768</v>
      </c>
      <c r="G1829" s="2" t="s">
        <v>29</v>
      </c>
      <c r="H1829" s="2" t="s">
        <v>34</v>
      </c>
      <c r="I1829" s="2" t="s">
        <v>31</v>
      </c>
      <c r="J1829" s="38">
        <v>0</v>
      </c>
    </row>
    <row r="1830" spans="1:10">
      <c r="A1830" s="2" t="s">
        <v>1</v>
      </c>
      <c r="B1830" s="2" t="s">
        <v>302</v>
      </c>
      <c r="C1830" s="2" t="s">
        <v>64</v>
      </c>
      <c r="E1830" s="2">
        <v>100</v>
      </c>
      <c r="F1830" s="2" t="s">
        <v>768</v>
      </c>
      <c r="G1830" s="2" t="s">
        <v>29</v>
      </c>
      <c r="H1830" s="2" t="s">
        <v>34</v>
      </c>
      <c r="I1830" s="2" t="s">
        <v>31</v>
      </c>
      <c r="J1830" s="38">
        <v>0</v>
      </c>
    </row>
    <row r="1831" spans="1:10">
      <c r="A1831" s="2" t="s">
        <v>1</v>
      </c>
      <c r="B1831" s="2" t="s">
        <v>303</v>
      </c>
      <c r="C1831" s="2" t="s">
        <v>64</v>
      </c>
      <c r="E1831" s="2">
        <v>100</v>
      </c>
      <c r="F1831" s="2" t="s">
        <v>768</v>
      </c>
      <c r="G1831" s="2" t="s">
        <v>29</v>
      </c>
      <c r="H1831" s="2" t="s">
        <v>34</v>
      </c>
      <c r="I1831" s="2" t="s">
        <v>31</v>
      </c>
      <c r="J1831" s="38">
        <v>0</v>
      </c>
    </row>
    <row r="1832" spans="1:10">
      <c r="A1832" s="2" t="s">
        <v>1</v>
      </c>
      <c r="B1832" s="2" t="s">
        <v>304</v>
      </c>
      <c r="C1832" s="2" t="s">
        <v>64</v>
      </c>
      <c r="E1832" s="2">
        <v>100</v>
      </c>
      <c r="F1832" s="2" t="s">
        <v>768</v>
      </c>
      <c r="G1832" s="2" t="s">
        <v>29</v>
      </c>
      <c r="H1832" s="2" t="s">
        <v>34</v>
      </c>
      <c r="I1832" s="2" t="s">
        <v>31</v>
      </c>
      <c r="J1832" s="38">
        <v>0</v>
      </c>
    </row>
    <row r="1833" spans="1:10">
      <c r="A1833" s="2" t="s">
        <v>1</v>
      </c>
      <c r="B1833" s="2" t="s">
        <v>305</v>
      </c>
      <c r="C1833" s="2" t="s">
        <v>64</v>
      </c>
      <c r="E1833" s="2">
        <v>100</v>
      </c>
      <c r="F1833" s="2" t="s">
        <v>768</v>
      </c>
      <c r="G1833" s="2" t="s">
        <v>29</v>
      </c>
      <c r="H1833" s="2" t="s">
        <v>34</v>
      </c>
      <c r="I1833" s="2" t="s">
        <v>31</v>
      </c>
      <c r="J1833" s="38">
        <v>0</v>
      </c>
    </row>
    <row r="1834" spans="1:10">
      <c r="A1834" s="2" t="s">
        <v>1</v>
      </c>
      <c r="B1834" s="2" t="s">
        <v>306</v>
      </c>
      <c r="C1834" s="2" t="s">
        <v>64</v>
      </c>
      <c r="E1834" s="2">
        <v>100</v>
      </c>
      <c r="F1834" s="2" t="s">
        <v>768</v>
      </c>
      <c r="G1834" s="2" t="s">
        <v>29</v>
      </c>
      <c r="H1834" s="2" t="s">
        <v>34</v>
      </c>
      <c r="I1834" s="2" t="s">
        <v>31</v>
      </c>
      <c r="J1834" s="38">
        <v>0</v>
      </c>
    </row>
    <row r="1835" spans="1:10">
      <c r="A1835" s="2" t="s">
        <v>1</v>
      </c>
      <c r="B1835" s="2" t="s">
        <v>307</v>
      </c>
      <c r="C1835" s="2" t="s">
        <v>64</v>
      </c>
      <c r="E1835" s="2">
        <v>100</v>
      </c>
      <c r="F1835" s="2" t="s">
        <v>768</v>
      </c>
      <c r="G1835" s="2" t="s">
        <v>29</v>
      </c>
      <c r="H1835" s="2" t="s">
        <v>34</v>
      </c>
      <c r="I1835" s="2" t="s">
        <v>31</v>
      </c>
      <c r="J1835" s="38">
        <v>0</v>
      </c>
    </row>
    <row r="1836" spans="1:10">
      <c r="A1836" s="2" t="s">
        <v>1</v>
      </c>
      <c r="B1836" s="2" t="s">
        <v>308</v>
      </c>
      <c r="C1836" s="2" t="s">
        <v>64</v>
      </c>
      <c r="E1836" s="2">
        <v>100</v>
      </c>
      <c r="F1836" s="2" t="s">
        <v>768</v>
      </c>
      <c r="G1836" s="2" t="s">
        <v>29</v>
      </c>
      <c r="H1836" s="2" t="s">
        <v>34</v>
      </c>
      <c r="I1836" s="2" t="s">
        <v>31</v>
      </c>
      <c r="J1836" s="38">
        <v>0</v>
      </c>
    </row>
    <row r="1837" spans="1:10">
      <c r="A1837" s="2" t="s">
        <v>1</v>
      </c>
      <c r="B1837" s="2" t="s">
        <v>309</v>
      </c>
      <c r="C1837" s="2" t="s">
        <v>64</v>
      </c>
      <c r="E1837" s="2">
        <v>100</v>
      </c>
      <c r="F1837" s="2" t="s">
        <v>768</v>
      </c>
      <c r="G1837" s="2" t="s">
        <v>29</v>
      </c>
      <c r="H1837" s="2" t="s">
        <v>34</v>
      </c>
      <c r="I1837" s="2" t="s">
        <v>31</v>
      </c>
      <c r="J1837" s="38">
        <v>0</v>
      </c>
    </row>
    <row r="1838" spans="1:10">
      <c r="A1838" s="2" t="s">
        <v>1</v>
      </c>
      <c r="B1838" s="2" t="s">
        <v>310</v>
      </c>
      <c r="C1838" s="2" t="s">
        <v>64</v>
      </c>
      <c r="E1838" s="2">
        <v>100</v>
      </c>
      <c r="F1838" s="2" t="s">
        <v>768</v>
      </c>
      <c r="G1838" s="2" t="s">
        <v>29</v>
      </c>
      <c r="H1838" s="2" t="s">
        <v>34</v>
      </c>
      <c r="I1838" s="2" t="s">
        <v>31</v>
      </c>
      <c r="J1838" s="38">
        <v>0</v>
      </c>
    </row>
    <row r="1839" spans="1:10">
      <c r="A1839" s="2" t="s">
        <v>1</v>
      </c>
      <c r="B1839" s="2" t="s">
        <v>311</v>
      </c>
      <c r="C1839" s="2" t="s">
        <v>64</v>
      </c>
      <c r="E1839" s="2">
        <v>100</v>
      </c>
      <c r="F1839" s="2" t="s">
        <v>768</v>
      </c>
      <c r="G1839" s="2" t="s">
        <v>29</v>
      </c>
      <c r="H1839" s="2" t="s">
        <v>34</v>
      </c>
      <c r="I1839" s="2" t="s">
        <v>31</v>
      </c>
      <c r="J1839" s="38">
        <v>0</v>
      </c>
    </row>
    <row r="1840" spans="1:10">
      <c r="A1840" s="2" t="s">
        <v>1</v>
      </c>
      <c r="B1840" s="2" t="s">
        <v>312</v>
      </c>
      <c r="C1840" s="2" t="s">
        <v>64</v>
      </c>
      <c r="E1840" s="2">
        <v>100</v>
      </c>
      <c r="F1840" s="2" t="s">
        <v>768</v>
      </c>
      <c r="G1840" s="2" t="s">
        <v>29</v>
      </c>
      <c r="H1840" s="2" t="s">
        <v>34</v>
      </c>
      <c r="I1840" s="2" t="s">
        <v>31</v>
      </c>
      <c r="J1840" s="38">
        <v>0</v>
      </c>
    </row>
    <row r="1841" spans="1:10">
      <c r="A1841" s="2" t="s">
        <v>1</v>
      </c>
      <c r="B1841" s="2" t="s">
        <v>313</v>
      </c>
      <c r="C1841" s="2" t="s">
        <v>64</v>
      </c>
      <c r="E1841" s="2">
        <v>100</v>
      </c>
      <c r="F1841" s="2" t="s">
        <v>768</v>
      </c>
      <c r="G1841" s="2" t="s">
        <v>29</v>
      </c>
      <c r="H1841" s="2" t="s">
        <v>34</v>
      </c>
      <c r="I1841" s="2" t="s">
        <v>31</v>
      </c>
      <c r="J1841" s="38">
        <v>0</v>
      </c>
    </row>
    <row r="1842" spans="1:10">
      <c r="A1842" s="2" t="s">
        <v>1</v>
      </c>
      <c r="B1842" s="2" t="s">
        <v>314</v>
      </c>
      <c r="C1842" s="2" t="s">
        <v>64</v>
      </c>
      <c r="E1842" s="2">
        <v>100</v>
      </c>
      <c r="F1842" s="2" t="s">
        <v>768</v>
      </c>
      <c r="G1842" s="2" t="s">
        <v>29</v>
      </c>
      <c r="H1842" s="2" t="s">
        <v>34</v>
      </c>
      <c r="I1842" s="2" t="s">
        <v>31</v>
      </c>
      <c r="J1842" s="38">
        <v>0</v>
      </c>
    </row>
    <row r="1843" spans="1:10">
      <c r="A1843" s="2" t="s">
        <v>1</v>
      </c>
      <c r="B1843" s="2" t="s">
        <v>315</v>
      </c>
      <c r="C1843" s="2" t="s">
        <v>64</v>
      </c>
      <c r="E1843" s="2">
        <v>100</v>
      </c>
      <c r="F1843" s="2" t="s">
        <v>768</v>
      </c>
      <c r="G1843" s="2" t="s">
        <v>29</v>
      </c>
      <c r="H1843" s="2" t="s">
        <v>34</v>
      </c>
      <c r="I1843" s="2" t="s">
        <v>31</v>
      </c>
      <c r="J1843" s="38">
        <v>0</v>
      </c>
    </row>
    <row r="1844" spans="1:10">
      <c r="A1844" s="2" t="s">
        <v>1</v>
      </c>
      <c r="B1844" s="2" t="s">
        <v>316</v>
      </c>
      <c r="C1844" s="2" t="s">
        <v>64</v>
      </c>
      <c r="E1844" s="2">
        <v>100</v>
      </c>
      <c r="F1844" s="2" t="s">
        <v>768</v>
      </c>
      <c r="G1844" s="2" t="s">
        <v>29</v>
      </c>
      <c r="H1844" s="2" t="s">
        <v>34</v>
      </c>
      <c r="I1844" s="2" t="s">
        <v>31</v>
      </c>
      <c r="J1844" s="38">
        <v>0</v>
      </c>
    </row>
    <row r="1845" spans="1:10">
      <c r="A1845" s="2" t="s">
        <v>1</v>
      </c>
      <c r="B1845" s="2" t="s">
        <v>317</v>
      </c>
      <c r="C1845" s="2" t="s">
        <v>64</v>
      </c>
      <c r="E1845" s="2">
        <v>100</v>
      </c>
      <c r="F1845" s="2" t="s">
        <v>768</v>
      </c>
      <c r="G1845" s="2" t="s">
        <v>29</v>
      </c>
      <c r="H1845" s="2" t="s">
        <v>34</v>
      </c>
      <c r="I1845" s="2" t="s">
        <v>31</v>
      </c>
      <c r="J1845" s="38">
        <v>0</v>
      </c>
    </row>
    <row r="1846" spans="1:10">
      <c r="A1846" s="2" t="s">
        <v>1</v>
      </c>
      <c r="B1846" s="2" t="s">
        <v>449</v>
      </c>
      <c r="C1846" s="2" t="s">
        <v>64</v>
      </c>
      <c r="E1846" s="2">
        <v>100</v>
      </c>
      <c r="F1846" s="2" t="s">
        <v>768</v>
      </c>
      <c r="G1846" s="2" t="s">
        <v>29</v>
      </c>
      <c r="H1846" s="2" t="s">
        <v>34</v>
      </c>
      <c r="I1846" s="2" t="s">
        <v>31</v>
      </c>
      <c r="J1846" s="38">
        <v>0</v>
      </c>
    </row>
    <row r="1847" spans="1:10">
      <c r="A1847" s="2" t="s">
        <v>1</v>
      </c>
      <c r="B1847" s="2" t="s">
        <v>450</v>
      </c>
      <c r="C1847" s="2" t="s">
        <v>64</v>
      </c>
      <c r="E1847" s="2">
        <v>100</v>
      </c>
      <c r="F1847" s="2" t="s">
        <v>768</v>
      </c>
      <c r="G1847" s="2" t="s">
        <v>29</v>
      </c>
      <c r="H1847" s="2" t="s">
        <v>34</v>
      </c>
      <c r="I1847" s="2" t="s">
        <v>31</v>
      </c>
      <c r="J1847" s="38">
        <v>0</v>
      </c>
    </row>
    <row r="1848" spans="1:10">
      <c r="A1848" s="2" t="s">
        <v>1</v>
      </c>
      <c r="B1848" s="2" t="s">
        <v>451</v>
      </c>
      <c r="C1848" s="2" t="s">
        <v>64</v>
      </c>
      <c r="E1848" s="2">
        <v>100</v>
      </c>
      <c r="F1848" s="2" t="s">
        <v>768</v>
      </c>
      <c r="G1848" s="2" t="s">
        <v>29</v>
      </c>
      <c r="H1848" s="2" t="s">
        <v>34</v>
      </c>
      <c r="I1848" s="2" t="s">
        <v>31</v>
      </c>
      <c r="J1848" s="38">
        <v>0</v>
      </c>
    </row>
    <row r="1849" spans="1:10">
      <c r="A1849" s="2" t="s">
        <v>1</v>
      </c>
      <c r="B1849" s="2" t="s">
        <v>452</v>
      </c>
      <c r="C1849" s="2" t="s">
        <v>64</v>
      </c>
      <c r="E1849" s="2">
        <v>100</v>
      </c>
      <c r="F1849" s="2" t="s">
        <v>768</v>
      </c>
      <c r="G1849" s="2" t="s">
        <v>29</v>
      </c>
      <c r="H1849" s="2" t="s">
        <v>34</v>
      </c>
      <c r="I1849" s="2" t="s">
        <v>31</v>
      </c>
      <c r="J1849" s="38">
        <v>0</v>
      </c>
    </row>
    <row r="1850" spans="1:10">
      <c r="A1850" s="2" t="s">
        <v>1</v>
      </c>
      <c r="B1850" s="2" t="s">
        <v>453</v>
      </c>
      <c r="C1850" s="2" t="s">
        <v>64</v>
      </c>
      <c r="E1850" s="2">
        <v>100</v>
      </c>
      <c r="F1850" s="2" t="s">
        <v>768</v>
      </c>
      <c r="G1850" s="2" t="s">
        <v>29</v>
      </c>
      <c r="H1850" s="2" t="s">
        <v>34</v>
      </c>
      <c r="I1850" s="2" t="s">
        <v>31</v>
      </c>
      <c r="J1850" s="38">
        <v>0</v>
      </c>
    </row>
    <row r="1851" spans="1:10">
      <c r="A1851" s="2" t="s">
        <v>1</v>
      </c>
      <c r="B1851" s="2" t="s">
        <v>318</v>
      </c>
      <c r="C1851" s="2" t="s">
        <v>64</v>
      </c>
      <c r="E1851" s="2">
        <v>100</v>
      </c>
      <c r="F1851" s="2" t="s">
        <v>768</v>
      </c>
      <c r="G1851" s="2" t="s">
        <v>29</v>
      </c>
      <c r="H1851" s="2" t="s">
        <v>34</v>
      </c>
      <c r="I1851" s="2" t="s">
        <v>31</v>
      </c>
      <c r="J1851" s="38">
        <v>0</v>
      </c>
    </row>
    <row r="1852" spans="1:10">
      <c r="A1852" s="2" t="s">
        <v>1</v>
      </c>
      <c r="B1852" s="2" t="s">
        <v>319</v>
      </c>
      <c r="C1852" s="2" t="s">
        <v>64</v>
      </c>
      <c r="E1852" s="2">
        <v>100</v>
      </c>
      <c r="F1852" s="2" t="s">
        <v>768</v>
      </c>
      <c r="G1852" s="2" t="s">
        <v>29</v>
      </c>
      <c r="H1852" s="2" t="s">
        <v>34</v>
      </c>
      <c r="I1852" s="2" t="s">
        <v>31</v>
      </c>
      <c r="J1852" s="38">
        <v>0</v>
      </c>
    </row>
    <row r="1853" spans="1:10">
      <c r="A1853" s="2" t="s">
        <v>1</v>
      </c>
      <c r="B1853" s="2" t="s">
        <v>320</v>
      </c>
      <c r="C1853" s="2" t="s">
        <v>64</v>
      </c>
      <c r="E1853" s="2">
        <v>100</v>
      </c>
      <c r="F1853" s="2" t="s">
        <v>768</v>
      </c>
      <c r="G1853" s="2" t="s">
        <v>29</v>
      </c>
      <c r="H1853" s="2" t="s">
        <v>34</v>
      </c>
      <c r="I1853" s="2" t="s">
        <v>31</v>
      </c>
      <c r="J1853" s="38">
        <v>0</v>
      </c>
    </row>
    <row r="1854" spans="1:10">
      <c r="A1854" s="2" t="s">
        <v>1</v>
      </c>
      <c r="B1854" s="2" t="s">
        <v>321</v>
      </c>
      <c r="C1854" s="2" t="s">
        <v>64</v>
      </c>
      <c r="E1854" s="2">
        <v>100</v>
      </c>
      <c r="F1854" s="2" t="s">
        <v>768</v>
      </c>
      <c r="G1854" s="2" t="s">
        <v>29</v>
      </c>
      <c r="H1854" s="2" t="s">
        <v>34</v>
      </c>
      <c r="I1854" s="2" t="s">
        <v>31</v>
      </c>
      <c r="J1854" s="38">
        <v>0</v>
      </c>
    </row>
    <row r="1855" spans="1:10">
      <c r="A1855" s="2" t="s">
        <v>1</v>
      </c>
      <c r="B1855" s="2" t="s">
        <v>322</v>
      </c>
      <c r="C1855" s="2" t="s">
        <v>64</v>
      </c>
      <c r="E1855" s="2">
        <v>100</v>
      </c>
      <c r="F1855" s="2" t="s">
        <v>768</v>
      </c>
      <c r="G1855" s="2" t="s">
        <v>29</v>
      </c>
      <c r="H1855" s="2" t="s">
        <v>34</v>
      </c>
      <c r="I1855" s="2" t="s">
        <v>31</v>
      </c>
      <c r="J1855" s="38">
        <v>0</v>
      </c>
    </row>
    <row r="1856" spans="1:10">
      <c r="A1856" s="2" t="s">
        <v>1</v>
      </c>
      <c r="B1856" s="2" t="s">
        <v>323</v>
      </c>
      <c r="C1856" s="2" t="s">
        <v>64</v>
      </c>
      <c r="E1856" s="2">
        <v>100</v>
      </c>
      <c r="F1856" s="2" t="s">
        <v>768</v>
      </c>
      <c r="G1856" s="2" t="s">
        <v>29</v>
      </c>
      <c r="H1856" s="2" t="s">
        <v>34</v>
      </c>
      <c r="I1856" s="2" t="s">
        <v>31</v>
      </c>
      <c r="J1856" s="38">
        <v>0</v>
      </c>
    </row>
    <row r="1857" spans="1:10">
      <c r="A1857" s="2" t="s">
        <v>1</v>
      </c>
      <c r="B1857" s="2" t="s">
        <v>324</v>
      </c>
      <c r="C1857" s="2" t="s">
        <v>64</v>
      </c>
      <c r="E1857" s="2">
        <v>100</v>
      </c>
      <c r="F1857" s="2" t="s">
        <v>768</v>
      </c>
      <c r="G1857" s="2" t="s">
        <v>29</v>
      </c>
      <c r="H1857" s="2" t="s">
        <v>34</v>
      </c>
      <c r="I1857" s="2" t="s">
        <v>31</v>
      </c>
      <c r="J1857" s="38">
        <v>0</v>
      </c>
    </row>
    <row r="1858" spans="1:10">
      <c r="A1858" s="2" t="s">
        <v>1</v>
      </c>
      <c r="B1858" s="2" t="s">
        <v>325</v>
      </c>
      <c r="C1858" s="2" t="s">
        <v>64</v>
      </c>
      <c r="E1858" s="2">
        <v>100</v>
      </c>
      <c r="F1858" s="2" t="s">
        <v>768</v>
      </c>
      <c r="G1858" s="2" t="s">
        <v>29</v>
      </c>
      <c r="H1858" s="2" t="s">
        <v>34</v>
      </c>
      <c r="I1858" s="2" t="s">
        <v>31</v>
      </c>
      <c r="J1858" s="38">
        <v>0</v>
      </c>
    </row>
    <row r="1859" spans="1:10">
      <c r="A1859" s="2" t="s">
        <v>1</v>
      </c>
      <c r="B1859" s="2" t="s">
        <v>326</v>
      </c>
      <c r="C1859" s="2" t="s">
        <v>64</v>
      </c>
      <c r="E1859" s="2">
        <v>100</v>
      </c>
      <c r="F1859" s="2" t="s">
        <v>768</v>
      </c>
      <c r="G1859" s="2" t="s">
        <v>29</v>
      </c>
      <c r="H1859" s="2" t="s">
        <v>34</v>
      </c>
      <c r="I1859" s="2" t="s">
        <v>31</v>
      </c>
      <c r="J1859" s="38">
        <v>0</v>
      </c>
    </row>
    <row r="1860" spans="1:10">
      <c r="A1860" s="2" t="s">
        <v>1</v>
      </c>
      <c r="B1860" s="2" t="s">
        <v>327</v>
      </c>
      <c r="C1860" s="2" t="s">
        <v>64</v>
      </c>
      <c r="E1860" s="2">
        <v>100</v>
      </c>
      <c r="F1860" s="2" t="s">
        <v>768</v>
      </c>
      <c r="G1860" s="2" t="s">
        <v>29</v>
      </c>
      <c r="H1860" s="2" t="s">
        <v>34</v>
      </c>
      <c r="I1860" s="2" t="s">
        <v>31</v>
      </c>
      <c r="J1860" s="38">
        <v>0</v>
      </c>
    </row>
    <row r="1861" spans="1:10">
      <c r="A1861" s="2" t="s">
        <v>1</v>
      </c>
      <c r="B1861" s="2" t="s">
        <v>328</v>
      </c>
      <c r="C1861" s="2" t="s">
        <v>64</v>
      </c>
      <c r="E1861" s="2">
        <v>100</v>
      </c>
      <c r="F1861" s="2" t="s">
        <v>768</v>
      </c>
      <c r="G1861" s="2" t="s">
        <v>29</v>
      </c>
      <c r="H1861" s="2" t="s">
        <v>34</v>
      </c>
      <c r="I1861" s="2" t="s">
        <v>31</v>
      </c>
      <c r="J1861" s="38">
        <v>0</v>
      </c>
    </row>
    <row r="1862" spans="1:10">
      <c r="A1862" s="2" t="s">
        <v>1</v>
      </c>
      <c r="B1862" s="2" t="s">
        <v>329</v>
      </c>
      <c r="C1862" s="2" t="s">
        <v>64</v>
      </c>
      <c r="E1862" s="2">
        <v>100</v>
      </c>
      <c r="F1862" s="2" t="s">
        <v>768</v>
      </c>
      <c r="G1862" s="2" t="s">
        <v>29</v>
      </c>
      <c r="H1862" s="2" t="s">
        <v>34</v>
      </c>
      <c r="I1862" s="2" t="s">
        <v>31</v>
      </c>
      <c r="J1862" s="38">
        <v>0</v>
      </c>
    </row>
    <row r="1863" spans="1:10">
      <c r="A1863" s="2" t="s">
        <v>1</v>
      </c>
      <c r="B1863" s="2" t="s">
        <v>330</v>
      </c>
      <c r="C1863" s="2" t="s">
        <v>64</v>
      </c>
      <c r="E1863" s="2">
        <v>100</v>
      </c>
      <c r="F1863" s="2" t="s">
        <v>768</v>
      </c>
      <c r="G1863" s="2" t="s">
        <v>29</v>
      </c>
      <c r="H1863" s="2" t="s">
        <v>34</v>
      </c>
      <c r="I1863" s="2" t="s">
        <v>31</v>
      </c>
      <c r="J1863" s="38">
        <v>0</v>
      </c>
    </row>
    <row r="1864" spans="1:10">
      <c r="A1864" s="2" t="s">
        <v>1</v>
      </c>
      <c r="B1864" s="2" t="s">
        <v>331</v>
      </c>
      <c r="C1864" s="2" t="s">
        <v>64</v>
      </c>
      <c r="E1864" s="2">
        <v>100</v>
      </c>
      <c r="F1864" s="2" t="s">
        <v>768</v>
      </c>
      <c r="G1864" s="2" t="s">
        <v>29</v>
      </c>
      <c r="H1864" s="2" t="s">
        <v>34</v>
      </c>
      <c r="I1864" s="2" t="s">
        <v>31</v>
      </c>
      <c r="J1864" s="38">
        <v>0</v>
      </c>
    </row>
    <row r="1865" spans="1:10">
      <c r="A1865" s="2" t="s">
        <v>1</v>
      </c>
      <c r="B1865" s="2" t="s">
        <v>332</v>
      </c>
      <c r="C1865" s="2" t="s">
        <v>64</v>
      </c>
      <c r="E1865" s="2">
        <v>100</v>
      </c>
      <c r="F1865" s="2" t="s">
        <v>768</v>
      </c>
      <c r="G1865" s="2" t="s">
        <v>29</v>
      </c>
      <c r="H1865" s="2" t="s">
        <v>34</v>
      </c>
      <c r="I1865" s="2" t="s">
        <v>31</v>
      </c>
      <c r="J1865" s="38">
        <v>0</v>
      </c>
    </row>
    <row r="1866" spans="1:10">
      <c r="A1866" s="2" t="s">
        <v>27</v>
      </c>
      <c r="B1866" s="2" t="s">
        <v>66</v>
      </c>
      <c r="C1866" s="2" t="s">
        <v>64</v>
      </c>
      <c r="E1866" s="2">
        <v>100</v>
      </c>
      <c r="F1866" s="2" t="s">
        <v>768</v>
      </c>
      <c r="G1866" s="2" t="s">
        <v>28</v>
      </c>
      <c r="H1866" s="2" t="s">
        <v>34</v>
      </c>
      <c r="I1866" s="2" t="s">
        <v>31</v>
      </c>
      <c r="J1866" s="38">
        <v>0.95028013300000003</v>
      </c>
    </row>
    <row r="1867" spans="1:10">
      <c r="A1867" s="2" t="s">
        <v>27</v>
      </c>
      <c r="B1867" s="2" t="s">
        <v>67</v>
      </c>
      <c r="C1867" s="2" t="s">
        <v>64</v>
      </c>
      <c r="E1867" s="2">
        <v>100</v>
      </c>
      <c r="F1867" s="2" t="s">
        <v>768</v>
      </c>
      <c r="G1867" s="2" t="s">
        <v>28</v>
      </c>
      <c r="H1867" s="2" t="s">
        <v>34</v>
      </c>
      <c r="I1867" s="2" t="s">
        <v>31</v>
      </c>
      <c r="J1867" s="38">
        <v>2.5374596029999998</v>
      </c>
    </row>
    <row r="1868" spans="1:10">
      <c r="A1868" s="2" t="s">
        <v>27</v>
      </c>
      <c r="B1868" s="2" t="s">
        <v>346</v>
      </c>
      <c r="C1868" s="2" t="s">
        <v>64</v>
      </c>
      <c r="E1868" s="2">
        <v>100</v>
      </c>
      <c r="F1868" s="2" t="s">
        <v>768</v>
      </c>
      <c r="G1868" s="2" t="s">
        <v>28</v>
      </c>
      <c r="H1868" s="2" t="s">
        <v>34</v>
      </c>
      <c r="I1868" s="2" t="s">
        <v>31</v>
      </c>
      <c r="J1868" s="38">
        <v>0</v>
      </c>
    </row>
    <row r="1869" spans="1:10">
      <c r="A1869" s="2" t="s">
        <v>27</v>
      </c>
      <c r="B1869" s="2" t="s">
        <v>68</v>
      </c>
      <c r="C1869" s="2" t="s">
        <v>64</v>
      </c>
      <c r="E1869" s="2">
        <v>100</v>
      </c>
      <c r="F1869" s="2" t="s">
        <v>768</v>
      </c>
      <c r="G1869" s="2" t="s">
        <v>28</v>
      </c>
      <c r="H1869" s="2" t="s">
        <v>34</v>
      </c>
      <c r="I1869" s="2" t="s">
        <v>31</v>
      </c>
      <c r="J1869" s="38">
        <v>1.150477628</v>
      </c>
    </row>
    <row r="1870" spans="1:10">
      <c r="A1870" s="2" t="s">
        <v>27</v>
      </c>
      <c r="B1870" s="2" t="s">
        <v>69</v>
      </c>
      <c r="C1870" s="2" t="s">
        <v>64</v>
      </c>
      <c r="E1870" s="2">
        <v>100</v>
      </c>
      <c r="F1870" s="2" t="s">
        <v>768</v>
      </c>
      <c r="G1870" s="2" t="s">
        <v>28</v>
      </c>
      <c r="H1870" s="2" t="s">
        <v>34</v>
      </c>
      <c r="I1870" s="2" t="s">
        <v>31</v>
      </c>
      <c r="J1870" s="38">
        <v>0.99915685099999996</v>
      </c>
    </row>
    <row r="1871" spans="1:10">
      <c r="A1871" s="2" t="s">
        <v>27</v>
      </c>
      <c r="B1871" s="2" t="s">
        <v>70</v>
      </c>
      <c r="C1871" s="2" t="s">
        <v>64</v>
      </c>
      <c r="E1871" s="2">
        <v>100</v>
      </c>
      <c r="F1871" s="2" t="s">
        <v>768</v>
      </c>
      <c r="G1871" s="2" t="s">
        <v>28</v>
      </c>
      <c r="H1871" s="2" t="s">
        <v>34</v>
      </c>
      <c r="I1871" s="2" t="s">
        <v>31</v>
      </c>
      <c r="J1871" s="38">
        <v>4.1518620540000004</v>
      </c>
    </row>
    <row r="1872" spans="1:10">
      <c r="A1872" s="2" t="s">
        <v>27</v>
      </c>
      <c r="B1872" s="2" t="s">
        <v>71</v>
      </c>
      <c r="C1872" s="2" t="s">
        <v>64</v>
      </c>
      <c r="E1872" s="2">
        <v>100</v>
      </c>
      <c r="F1872" s="2" t="s">
        <v>768</v>
      </c>
      <c r="G1872" s="2" t="s">
        <v>28</v>
      </c>
      <c r="H1872" s="2" t="s">
        <v>34</v>
      </c>
      <c r="I1872" s="2" t="s">
        <v>31</v>
      </c>
      <c r="J1872" s="38">
        <v>1.122296988</v>
      </c>
    </row>
    <row r="1873" spans="1:10">
      <c r="A1873" s="2" t="s">
        <v>27</v>
      </c>
      <c r="B1873" s="2" t="s">
        <v>72</v>
      </c>
      <c r="C1873" s="2" t="s">
        <v>64</v>
      </c>
      <c r="E1873" s="2">
        <v>100</v>
      </c>
      <c r="F1873" s="2" t="s">
        <v>768</v>
      </c>
      <c r="G1873" s="2" t="s">
        <v>28</v>
      </c>
      <c r="H1873" s="2" t="s">
        <v>34</v>
      </c>
      <c r="I1873" s="2" t="s">
        <v>31</v>
      </c>
      <c r="J1873" s="38">
        <v>2.6162954620000001</v>
      </c>
    </row>
    <row r="1874" spans="1:10">
      <c r="A1874" s="2" t="s">
        <v>27</v>
      </c>
      <c r="B1874" s="2" t="s">
        <v>73</v>
      </c>
      <c r="C1874" s="2" t="s">
        <v>64</v>
      </c>
      <c r="E1874" s="2">
        <v>100</v>
      </c>
      <c r="F1874" s="2" t="s">
        <v>768</v>
      </c>
      <c r="G1874" s="2" t="s">
        <v>28</v>
      </c>
      <c r="H1874" s="2" t="s">
        <v>34</v>
      </c>
      <c r="I1874" s="2" t="s">
        <v>31</v>
      </c>
      <c r="J1874" s="38">
        <v>0.73442814899999997</v>
      </c>
    </row>
    <row r="1875" spans="1:10">
      <c r="A1875" s="2" t="s">
        <v>26</v>
      </c>
      <c r="B1875" s="2" t="s">
        <v>347</v>
      </c>
      <c r="C1875" s="2" t="s">
        <v>64</v>
      </c>
      <c r="E1875" s="2">
        <v>100</v>
      </c>
      <c r="F1875" s="2" t="s">
        <v>768</v>
      </c>
      <c r="G1875" s="2" t="s">
        <v>28</v>
      </c>
      <c r="H1875" s="2" t="s">
        <v>34</v>
      </c>
      <c r="I1875" s="2" t="s">
        <v>31</v>
      </c>
      <c r="J1875" s="38">
        <v>0</v>
      </c>
    </row>
    <row r="1876" spans="1:10">
      <c r="A1876" s="2" t="s">
        <v>26</v>
      </c>
      <c r="B1876" s="2" t="s">
        <v>74</v>
      </c>
      <c r="C1876" s="2" t="s">
        <v>64</v>
      </c>
      <c r="E1876" s="2">
        <v>100</v>
      </c>
      <c r="F1876" s="2" t="s">
        <v>768</v>
      </c>
      <c r="G1876" s="2" t="s">
        <v>28</v>
      </c>
      <c r="H1876" s="2" t="s">
        <v>34</v>
      </c>
      <c r="I1876" s="2" t="s">
        <v>31</v>
      </c>
      <c r="J1876" s="38">
        <v>5.9130000000000002E-2</v>
      </c>
    </row>
    <row r="1877" spans="1:10">
      <c r="A1877" s="2" t="s">
        <v>26</v>
      </c>
      <c r="B1877" s="2" t="s">
        <v>75</v>
      </c>
      <c r="C1877" s="2" t="s">
        <v>64</v>
      </c>
      <c r="E1877" s="2">
        <v>100</v>
      </c>
      <c r="F1877" s="2" t="s">
        <v>768</v>
      </c>
      <c r="G1877" s="2" t="s">
        <v>28</v>
      </c>
      <c r="H1877" s="2" t="s">
        <v>34</v>
      </c>
      <c r="I1877" s="2" t="s">
        <v>31</v>
      </c>
      <c r="J1877" s="38">
        <v>7.8839999999999993E-2</v>
      </c>
    </row>
    <row r="1878" spans="1:10">
      <c r="A1878" s="2" t="s">
        <v>26</v>
      </c>
      <c r="B1878" s="2" t="s">
        <v>76</v>
      </c>
      <c r="C1878" s="2" t="s">
        <v>64</v>
      </c>
      <c r="E1878" s="2">
        <v>100</v>
      </c>
      <c r="F1878" s="2" t="s">
        <v>768</v>
      </c>
      <c r="G1878" s="2" t="s">
        <v>28</v>
      </c>
      <c r="H1878" s="2" t="s">
        <v>34</v>
      </c>
      <c r="I1878" s="2" t="s">
        <v>31</v>
      </c>
      <c r="J1878" s="38">
        <v>0</v>
      </c>
    </row>
    <row r="1879" spans="1:10">
      <c r="A1879" s="2" t="s">
        <v>26</v>
      </c>
      <c r="B1879" s="2" t="s">
        <v>77</v>
      </c>
      <c r="C1879" s="2" t="s">
        <v>64</v>
      </c>
      <c r="E1879" s="2">
        <v>100</v>
      </c>
      <c r="F1879" s="2" t="s">
        <v>768</v>
      </c>
      <c r="G1879" s="2" t="s">
        <v>28</v>
      </c>
      <c r="H1879" s="2" t="s">
        <v>34</v>
      </c>
      <c r="I1879" s="2" t="s">
        <v>31</v>
      </c>
      <c r="J1879" s="38">
        <v>1.616735E-3</v>
      </c>
    </row>
    <row r="1880" spans="1:10">
      <c r="A1880" s="2" t="s">
        <v>26</v>
      </c>
      <c r="B1880" s="2" t="s">
        <v>78</v>
      </c>
      <c r="C1880" s="2" t="s">
        <v>64</v>
      </c>
      <c r="E1880" s="2">
        <v>100</v>
      </c>
      <c r="F1880" s="2" t="s">
        <v>768</v>
      </c>
      <c r="G1880" s="2" t="s">
        <v>28</v>
      </c>
      <c r="H1880" s="2" t="s">
        <v>34</v>
      </c>
      <c r="I1880" s="2" t="s">
        <v>31</v>
      </c>
      <c r="J1880" s="38">
        <v>4.2007467999999999E-2</v>
      </c>
    </row>
    <row r="1881" spans="1:10">
      <c r="A1881" s="2" t="s">
        <v>26</v>
      </c>
      <c r="B1881" s="2" t="s">
        <v>79</v>
      </c>
      <c r="C1881" s="2" t="s">
        <v>64</v>
      </c>
      <c r="E1881" s="2">
        <v>100</v>
      </c>
      <c r="F1881" s="2" t="s">
        <v>768</v>
      </c>
      <c r="G1881" s="2" t="s">
        <v>28</v>
      </c>
      <c r="H1881" s="2" t="s">
        <v>34</v>
      </c>
      <c r="I1881" s="2" t="s">
        <v>31</v>
      </c>
      <c r="J1881" s="38">
        <v>3.2334709999999999E-3</v>
      </c>
    </row>
    <row r="1882" spans="1:10">
      <c r="A1882" s="2" t="s">
        <v>26</v>
      </c>
      <c r="B1882" s="2" t="s">
        <v>80</v>
      </c>
      <c r="C1882" s="2" t="s">
        <v>64</v>
      </c>
      <c r="E1882" s="2">
        <v>100</v>
      </c>
      <c r="F1882" s="2" t="s">
        <v>768</v>
      </c>
      <c r="G1882" s="2" t="s">
        <v>28</v>
      </c>
      <c r="H1882" s="2" t="s">
        <v>34</v>
      </c>
      <c r="I1882" s="2" t="s">
        <v>31</v>
      </c>
      <c r="J1882" s="38">
        <v>0.15506197299999999</v>
      </c>
    </row>
    <row r="1883" spans="1:10">
      <c r="A1883" s="2" t="s">
        <v>26</v>
      </c>
      <c r="B1883" s="2" t="s">
        <v>81</v>
      </c>
      <c r="C1883" s="2" t="s">
        <v>64</v>
      </c>
      <c r="E1883" s="2">
        <v>100</v>
      </c>
      <c r="F1883" s="2" t="s">
        <v>768</v>
      </c>
      <c r="G1883" s="2" t="s">
        <v>28</v>
      </c>
      <c r="H1883" s="2" t="s">
        <v>34</v>
      </c>
      <c r="I1883" s="2" t="s">
        <v>31</v>
      </c>
      <c r="J1883" s="38">
        <v>4.8502059E-2</v>
      </c>
    </row>
    <row r="1884" spans="1:10">
      <c r="A1884" s="2" t="s">
        <v>26</v>
      </c>
      <c r="B1884" s="2" t="s">
        <v>82</v>
      </c>
      <c r="C1884" s="2" t="s">
        <v>64</v>
      </c>
      <c r="E1884" s="2">
        <v>100</v>
      </c>
      <c r="F1884" s="2" t="s">
        <v>768</v>
      </c>
      <c r="G1884" s="2" t="s">
        <v>28</v>
      </c>
      <c r="H1884" s="2" t="s">
        <v>34</v>
      </c>
      <c r="I1884" s="2" t="s">
        <v>31</v>
      </c>
      <c r="J1884" s="38">
        <v>0.13500705900000001</v>
      </c>
    </row>
    <row r="1885" spans="1:10">
      <c r="A1885" s="2" t="s">
        <v>26</v>
      </c>
      <c r="B1885" s="2" t="s">
        <v>83</v>
      </c>
      <c r="C1885" s="2" t="s">
        <v>64</v>
      </c>
      <c r="E1885" s="2">
        <v>100</v>
      </c>
      <c r="F1885" s="2" t="s">
        <v>768</v>
      </c>
      <c r="G1885" s="2" t="s">
        <v>28</v>
      </c>
      <c r="H1885" s="2" t="s">
        <v>34</v>
      </c>
      <c r="I1885" s="2" t="s">
        <v>31</v>
      </c>
      <c r="J1885" s="38">
        <v>8.6666029000000006E-2</v>
      </c>
    </row>
    <row r="1886" spans="1:10">
      <c r="A1886" s="2" t="s">
        <v>25</v>
      </c>
      <c r="B1886" s="2" t="s">
        <v>84</v>
      </c>
      <c r="C1886" s="2" t="s">
        <v>64</v>
      </c>
      <c r="E1886" s="2">
        <v>100</v>
      </c>
      <c r="F1886" s="2" t="s">
        <v>768</v>
      </c>
      <c r="G1886" s="2" t="s">
        <v>28</v>
      </c>
      <c r="H1886" s="2" t="s">
        <v>34</v>
      </c>
      <c r="I1886" s="2" t="s">
        <v>31</v>
      </c>
      <c r="J1886" s="38">
        <v>9.6253812609999994</v>
      </c>
    </row>
    <row r="1887" spans="1:10">
      <c r="A1887" s="2" t="s">
        <v>25</v>
      </c>
      <c r="B1887" s="2" t="s">
        <v>85</v>
      </c>
      <c r="C1887" s="2" t="s">
        <v>64</v>
      </c>
      <c r="E1887" s="2">
        <v>100</v>
      </c>
      <c r="F1887" s="2" t="s">
        <v>768</v>
      </c>
      <c r="G1887" s="2" t="s">
        <v>28</v>
      </c>
      <c r="H1887" s="2" t="s">
        <v>34</v>
      </c>
      <c r="I1887" s="2" t="s">
        <v>31</v>
      </c>
      <c r="J1887" s="38">
        <v>7.9394894469999997</v>
      </c>
    </row>
    <row r="1888" spans="1:10">
      <c r="A1888" s="2" t="s">
        <v>25</v>
      </c>
      <c r="B1888" s="2" t="s">
        <v>86</v>
      </c>
      <c r="C1888" s="2" t="s">
        <v>64</v>
      </c>
      <c r="E1888" s="2">
        <v>100</v>
      </c>
      <c r="F1888" s="2" t="s">
        <v>768</v>
      </c>
      <c r="G1888" s="2" t="s">
        <v>28</v>
      </c>
      <c r="H1888" s="2" t="s">
        <v>34</v>
      </c>
      <c r="I1888" s="2" t="s">
        <v>31</v>
      </c>
      <c r="J1888" s="38">
        <v>16.369368295000001</v>
      </c>
    </row>
    <row r="1889" spans="1:10">
      <c r="A1889" s="2" t="s">
        <v>25</v>
      </c>
      <c r="B1889" s="2" t="s">
        <v>87</v>
      </c>
      <c r="C1889" s="2" t="s">
        <v>64</v>
      </c>
      <c r="E1889" s="2">
        <v>100</v>
      </c>
      <c r="F1889" s="2" t="s">
        <v>768</v>
      </c>
      <c r="G1889" s="2" t="s">
        <v>28</v>
      </c>
      <c r="H1889" s="2" t="s">
        <v>34</v>
      </c>
      <c r="I1889" s="2" t="s">
        <v>31</v>
      </c>
      <c r="J1889" s="38">
        <v>7.7061938540000003</v>
      </c>
    </row>
    <row r="1890" spans="1:10">
      <c r="A1890" s="2" t="s">
        <v>25</v>
      </c>
      <c r="B1890" s="2" t="s">
        <v>88</v>
      </c>
      <c r="C1890" s="2" t="s">
        <v>64</v>
      </c>
      <c r="E1890" s="2">
        <v>100</v>
      </c>
      <c r="F1890" s="2" t="s">
        <v>768</v>
      </c>
      <c r="G1890" s="2" t="s">
        <v>28</v>
      </c>
      <c r="H1890" s="2" t="s">
        <v>34</v>
      </c>
      <c r="I1890" s="2" t="s">
        <v>31</v>
      </c>
      <c r="J1890" s="38">
        <v>3.1846722349999999</v>
      </c>
    </row>
    <row r="1891" spans="1:10">
      <c r="A1891" s="2" t="s">
        <v>25</v>
      </c>
      <c r="B1891" s="2" t="s">
        <v>89</v>
      </c>
      <c r="C1891" s="2" t="s">
        <v>64</v>
      </c>
      <c r="E1891" s="2">
        <v>100</v>
      </c>
      <c r="F1891" s="2" t="s">
        <v>768</v>
      </c>
      <c r="G1891" s="2" t="s">
        <v>28</v>
      </c>
      <c r="H1891" s="2" t="s">
        <v>34</v>
      </c>
      <c r="I1891" s="2" t="s">
        <v>31</v>
      </c>
      <c r="J1891" s="38">
        <v>5.9460692220000002</v>
      </c>
    </row>
    <row r="1892" spans="1:10">
      <c r="A1892" s="2" t="s">
        <v>24</v>
      </c>
      <c r="B1892" s="2" t="s">
        <v>186</v>
      </c>
      <c r="C1892" s="2" t="s">
        <v>64</v>
      </c>
      <c r="E1892" s="2">
        <v>100</v>
      </c>
      <c r="F1892" s="2" t="s">
        <v>768</v>
      </c>
      <c r="G1892" s="2" t="s">
        <v>28</v>
      </c>
      <c r="H1892" s="2" t="s">
        <v>34</v>
      </c>
      <c r="I1892" s="2" t="s">
        <v>31</v>
      </c>
      <c r="J1892" s="38">
        <v>7.1848235459999996</v>
      </c>
    </row>
    <row r="1893" spans="1:10">
      <c r="A1893" s="2" t="s">
        <v>24</v>
      </c>
      <c r="B1893" s="2" t="s">
        <v>333</v>
      </c>
      <c r="C1893" s="2" t="s">
        <v>64</v>
      </c>
      <c r="E1893" s="2">
        <v>100</v>
      </c>
      <c r="F1893" s="2" t="s">
        <v>768</v>
      </c>
      <c r="G1893" s="2" t="s">
        <v>28</v>
      </c>
      <c r="H1893" s="2" t="s">
        <v>34</v>
      </c>
      <c r="I1893" s="2" t="s">
        <v>31</v>
      </c>
      <c r="J1893" s="38">
        <v>7.2631833090000004</v>
      </c>
    </row>
    <row r="1894" spans="1:10">
      <c r="A1894" s="2" t="s">
        <v>23</v>
      </c>
      <c r="B1894" s="2" t="s">
        <v>90</v>
      </c>
      <c r="C1894" s="2" t="s">
        <v>64</v>
      </c>
      <c r="E1894" s="2">
        <v>100</v>
      </c>
      <c r="F1894" s="2" t="s">
        <v>768</v>
      </c>
      <c r="G1894" s="2" t="s">
        <v>28</v>
      </c>
      <c r="H1894" s="2" t="s">
        <v>34</v>
      </c>
      <c r="I1894" s="2" t="s">
        <v>31</v>
      </c>
      <c r="J1894" s="38">
        <v>2.4399047650000001</v>
      </c>
    </row>
    <row r="1895" spans="1:10">
      <c r="A1895" s="2" t="s">
        <v>22</v>
      </c>
      <c r="B1895" s="2" t="s">
        <v>91</v>
      </c>
      <c r="C1895" s="2" t="s">
        <v>64</v>
      </c>
      <c r="E1895" s="2">
        <v>100</v>
      </c>
      <c r="F1895" s="2" t="s">
        <v>768</v>
      </c>
      <c r="G1895" s="2" t="s">
        <v>28</v>
      </c>
      <c r="H1895" s="2" t="s">
        <v>34</v>
      </c>
      <c r="I1895" s="2" t="s">
        <v>31</v>
      </c>
      <c r="J1895" s="38">
        <v>0</v>
      </c>
    </row>
    <row r="1896" spans="1:10">
      <c r="A1896" s="2" t="s">
        <v>22</v>
      </c>
      <c r="B1896" s="2" t="s">
        <v>92</v>
      </c>
      <c r="C1896" s="2" t="s">
        <v>64</v>
      </c>
      <c r="E1896" s="2">
        <v>100</v>
      </c>
      <c r="F1896" s="2" t="s">
        <v>768</v>
      </c>
      <c r="G1896" s="2" t="s">
        <v>28</v>
      </c>
      <c r="H1896" s="2" t="s">
        <v>34</v>
      </c>
      <c r="I1896" s="2" t="s">
        <v>31</v>
      </c>
      <c r="J1896" s="38">
        <v>1.094924483</v>
      </c>
    </row>
    <row r="1897" spans="1:10">
      <c r="A1897" s="2" t="s">
        <v>22</v>
      </c>
      <c r="B1897" s="2" t="s">
        <v>93</v>
      </c>
      <c r="C1897" s="2" t="s">
        <v>64</v>
      </c>
      <c r="E1897" s="2">
        <v>100</v>
      </c>
      <c r="F1897" s="2" t="s">
        <v>768</v>
      </c>
      <c r="G1897" s="2" t="s">
        <v>28</v>
      </c>
      <c r="H1897" s="2" t="s">
        <v>34</v>
      </c>
      <c r="I1897" s="2" t="s">
        <v>31</v>
      </c>
      <c r="J1897" s="38">
        <v>2.7120085270000001</v>
      </c>
    </row>
    <row r="1898" spans="1:10">
      <c r="A1898" s="2" t="s">
        <v>22</v>
      </c>
      <c r="B1898" s="2" t="s">
        <v>94</v>
      </c>
      <c r="C1898" s="2" t="s">
        <v>64</v>
      </c>
      <c r="E1898" s="2">
        <v>100</v>
      </c>
      <c r="F1898" s="2" t="s">
        <v>768</v>
      </c>
      <c r="G1898" s="2" t="s">
        <v>28</v>
      </c>
      <c r="H1898" s="2" t="s">
        <v>34</v>
      </c>
      <c r="I1898" s="2" t="s">
        <v>31</v>
      </c>
      <c r="J1898" s="38">
        <v>1.8716776820000001</v>
      </c>
    </row>
    <row r="1899" spans="1:10">
      <c r="A1899" s="2" t="s">
        <v>22</v>
      </c>
      <c r="B1899" s="2" t="s">
        <v>95</v>
      </c>
      <c r="C1899" s="2" t="s">
        <v>64</v>
      </c>
      <c r="E1899" s="2">
        <v>100</v>
      </c>
      <c r="F1899" s="2" t="s">
        <v>768</v>
      </c>
      <c r="G1899" s="2" t="s">
        <v>28</v>
      </c>
      <c r="H1899" s="2" t="s">
        <v>34</v>
      </c>
      <c r="I1899" s="2" t="s">
        <v>31</v>
      </c>
      <c r="J1899" s="38">
        <v>1.1999911759999999</v>
      </c>
    </row>
    <row r="1900" spans="1:10">
      <c r="A1900" s="2" t="s">
        <v>22</v>
      </c>
      <c r="B1900" s="2" t="s">
        <v>96</v>
      </c>
      <c r="C1900" s="2" t="s">
        <v>64</v>
      </c>
      <c r="E1900" s="2">
        <v>100</v>
      </c>
      <c r="F1900" s="2" t="s">
        <v>768</v>
      </c>
      <c r="G1900" s="2" t="s">
        <v>28</v>
      </c>
      <c r="H1900" s="2" t="s">
        <v>34</v>
      </c>
      <c r="I1900" s="2" t="s">
        <v>31</v>
      </c>
      <c r="J1900" s="38">
        <v>1.7812825539999999</v>
      </c>
    </row>
    <row r="1901" spans="1:10">
      <c r="A1901" s="2" t="s">
        <v>22</v>
      </c>
      <c r="B1901" s="2" t="s">
        <v>97</v>
      </c>
      <c r="C1901" s="2" t="s">
        <v>64</v>
      </c>
      <c r="E1901" s="2">
        <v>100</v>
      </c>
      <c r="F1901" s="2" t="s">
        <v>768</v>
      </c>
      <c r="G1901" s="2" t="s">
        <v>28</v>
      </c>
      <c r="H1901" s="2" t="s">
        <v>34</v>
      </c>
      <c r="I1901" s="2" t="s">
        <v>31</v>
      </c>
      <c r="J1901" s="38">
        <v>0.856180995</v>
      </c>
    </row>
    <row r="1902" spans="1:10">
      <c r="A1902" s="2" t="s">
        <v>22</v>
      </c>
      <c r="B1902" s="2" t="s">
        <v>98</v>
      </c>
      <c r="C1902" s="2" t="s">
        <v>64</v>
      </c>
      <c r="E1902" s="2">
        <v>100</v>
      </c>
      <c r="F1902" s="2" t="s">
        <v>768</v>
      </c>
      <c r="G1902" s="2" t="s">
        <v>28</v>
      </c>
      <c r="H1902" s="2" t="s">
        <v>34</v>
      </c>
      <c r="I1902" s="2" t="s">
        <v>31</v>
      </c>
      <c r="J1902" s="38">
        <v>0.46978762400000001</v>
      </c>
    </row>
    <row r="1903" spans="1:10">
      <c r="A1903" s="2" t="s">
        <v>21</v>
      </c>
      <c r="B1903" s="2" t="s">
        <v>133</v>
      </c>
      <c r="C1903" s="2" t="s">
        <v>64</v>
      </c>
      <c r="E1903" s="2">
        <v>100</v>
      </c>
      <c r="F1903" s="2" t="s">
        <v>768</v>
      </c>
      <c r="G1903" s="2" t="s">
        <v>28</v>
      </c>
      <c r="H1903" s="2" t="s">
        <v>34</v>
      </c>
      <c r="I1903" s="2" t="s">
        <v>31</v>
      </c>
      <c r="J1903" s="38">
        <v>0</v>
      </c>
    </row>
    <row r="1904" spans="1:10">
      <c r="A1904" s="2" t="s">
        <v>21</v>
      </c>
      <c r="B1904" s="2" t="s">
        <v>134</v>
      </c>
      <c r="C1904" s="2" t="s">
        <v>64</v>
      </c>
      <c r="E1904" s="2">
        <v>100</v>
      </c>
      <c r="F1904" s="2" t="s">
        <v>768</v>
      </c>
      <c r="G1904" s="2" t="s">
        <v>28</v>
      </c>
      <c r="H1904" s="2" t="s">
        <v>34</v>
      </c>
      <c r="I1904" s="2" t="s">
        <v>31</v>
      </c>
      <c r="J1904" s="38">
        <v>0</v>
      </c>
    </row>
    <row r="1905" spans="1:10">
      <c r="A1905" s="2" t="s">
        <v>21</v>
      </c>
      <c r="B1905" s="2" t="s">
        <v>135</v>
      </c>
      <c r="C1905" s="2" t="s">
        <v>64</v>
      </c>
      <c r="E1905" s="2">
        <v>100</v>
      </c>
      <c r="F1905" s="2" t="s">
        <v>768</v>
      </c>
      <c r="G1905" s="2" t="s">
        <v>28</v>
      </c>
      <c r="H1905" s="2" t="s">
        <v>34</v>
      </c>
      <c r="I1905" s="2" t="s">
        <v>31</v>
      </c>
      <c r="J1905" s="38">
        <v>0</v>
      </c>
    </row>
    <row r="1906" spans="1:10">
      <c r="A1906" s="2" t="s">
        <v>21</v>
      </c>
      <c r="B1906" s="2" t="s">
        <v>136</v>
      </c>
      <c r="C1906" s="2" t="s">
        <v>64</v>
      </c>
      <c r="E1906" s="2">
        <v>100</v>
      </c>
      <c r="F1906" s="2" t="s">
        <v>768</v>
      </c>
      <c r="G1906" s="2" t="s">
        <v>28</v>
      </c>
      <c r="H1906" s="2" t="s">
        <v>34</v>
      </c>
      <c r="I1906" s="2" t="s">
        <v>31</v>
      </c>
      <c r="J1906" s="38">
        <v>0</v>
      </c>
    </row>
    <row r="1907" spans="1:10">
      <c r="A1907" s="2" t="s">
        <v>21</v>
      </c>
      <c r="B1907" s="2" t="s">
        <v>137</v>
      </c>
      <c r="C1907" s="2" t="s">
        <v>64</v>
      </c>
      <c r="E1907" s="2">
        <v>100</v>
      </c>
      <c r="F1907" s="2" t="s">
        <v>768</v>
      </c>
      <c r="G1907" s="2" t="s">
        <v>28</v>
      </c>
      <c r="H1907" s="2" t="s">
        <v>34</v>
      </c>
      <c r="I1907" s="2" t="s">
        <v>31</v>
      </c>
      <c r="J1907" s="38">
        <v>0</v>
      </c>
    </row>
    <row r="1908" spans="1:10">
      <c r="A1908" s="2" t="s">
        <v>20</v>
      </c>
      <c r="B1908" s="2" t="s">
        <v>138</v>
      </c>
      <c r="C1908" s="2" t="s">
        <v>64</v>
      </c>
      <c r="E1908" s="2">
        <v>100</v>
      </c>
      <c r="F1908" s="2" t="s">
        <v>768</v>
      </c>
      <c r="G1908" s="2" t="s">
        <v>28</v>
      </c>
      <c r="H1908" s="2" t="s">
        <v>34</v>
      </c>
      <c r="I1908" s="2" t="s">
        <v>31</v>
      </c>
      <c r="J1908" s="38">
        <v>11.244194294</v>
      </c>
    </row>
    <row r="1909" spans="1:10">
      <c r="A1909" s="2" t="s">
        <v>19</v>
      </c>
      <c r="B1909" s="2" t="s">
        <v>159</v>
      </c>
      <c r="C1909" s="2" t="s">
        <v>64</v>
      </c>
      <c r="E1909" s="2">
        <v>100</v>
      </c>
      <c r="F1909" s="2" t="s">
        <v>768</v>
      </c>
      <c r="G1909" s="2" t="s">
        <v>28</v>
      </c>
      <c r="H1909" s="2" t="s">
        <v>34</v>
      </c>
      <c r="I1909" s="2" t="s">
        <v>31</v>
      </c>
      <c r="J1909" s="38">
        <v>3.8133052940000001</v>
      </c>
    </row>
    <row r="1910" spans="1:10">
      <c r="A1910" s="2" t="s">
        <v>19</v>
      </c>
      <c r="B1910" s="2" t="s">
        <v>160</v>
      </c>
      <c r="C1910" s="2" t="s">
        <v>64</v>
      </c>
      <c r="E1910" s="2">
        <v>100</v>
      </c>
      <c r="F1910" s="2" t="s">
        <v>768</v>
      </c>
      <c r="G1910" s="2" t="s">
        <v>28</v>
      </c>
      <c r="H1910" s="2" t="s">
        <v>34</v>
      </c>
      <c r="I1910" s="2" t="s">
        <v>31</v>
      </c>
      <c r="J1910" s="38">
        <v>1.31631264</v>
      </c>
    </row>
    <row r="1911" spans="1:10">
      <c r="A1911" s="2" t="s">
        <v>19</v>
      </c>
      <c r="B1911" s="2" t="s">
        <v>161</v>
      </c>
      <c r="C1911" s="2" t="s">
        <v>64</v>
      </c>
      <c r="E1911" s="2">
        <v>100</v>
      </c>
      <c r="F1911" s="2" t="s">
        <v>768</v>
      </c>
      <c r="G1911" s="2" t="s">
        <v>28</v>
      </c>
      <c r="H1911" s="2" t="s">
        <v>34</v>
      </c>
      <c r="I1911" s="2" t="s">
        <v>31</v>
      </c>
      <c r="J1911" s="38">
        <v>4.7199942789999998</v>
      </c>
    </row>
    <row r="1912" spans="1:10">
      <c r="A1912" s="2" t="s">
        <v>19</v>
      </c>
      <c r="B1912" s="2" t="s">
        <v>162</v>
      </c>
      <c r="C1912" s="2" t="s">
        <v>64</v>
      </c>
      <c r="E1912" s="2">
        <v>100</v>
      </c>
      <c r="F1912" s="2" t="s">
        <v>768</v>
      </c>
      <c r="G1912" s="2" t="s">
        <v>28</v>
      </c>
      <c r="H1912" s="2" t="s">
        <v>34</v>
      </c>
      <c r="I1912" s="2" t="s">
        <v>31</v>
      </c>
      <c r="J1912" s="38">
        <v>8.9790706230000001</v>
      </c>
    </row>
    <row r="1913" spans="1:10">
      <c r="A1913" s="2" t="s">
        <v>19</v>
      </c>
      <c r="B1913" s="2" t="s">
        <v>163</v>
      </c>
      <c r="C1913" s="2" t="s">
        <v>64</v>
      </c>
      <c r="E1913" s="2">
        <v>100</v>
      </c>
      <c r="F1913" s="2" t="s">
        <v>768</v>
      </c>
      <c r="G1913" s="2" t="s">
        <v>28</v>
      </c>
      <c r="H1913" s="2" t="s">
        <v>34</v>
      </c>
      <c r="I1913" s="2" t="s">
        <v>31</v>
      </c>
      <c r="J1913" s="38">
        <v>0</v>
      </c>
    </row>
    <row r="1914" spans="1:10">
      <c r="A1914" s="2" t="s">
        <v>18</v>
      </c>
      <c r="B1914" s="2" t="s">
        <v>164</v>
      </c>
      <c r="C1914" s="2" t="s">
        <v>64</v>
      </c>
      <c r="E1914" s="2">
        <v>100</v>
      </c>
      <c r="F1914" s="2" t="s">
        <v>768</v>
      </c>
      <c r="G1914" s="2" t="s">
        <v>28</v>
      </c>
      <c r="H1914" s="2" t="s">
        <v>34</v>
      </c>
      <c r="I1914" s="2" t="s">
        <v>31</v>
      </c>
      <c r="J1914" s="38">
        <v>0.87941382400000001</v>
      </c>
    </row>
    <row r="1915" spans="1:10">
      <c r="A1915" s="2" t="s">
        <v>18</v>
      </c>
      <c r="B1915" s="2" t="s">
        <v>165</v>
      </c>
      <c r="C1915" s="2" t="s">
        <v>64</v>
      </c>
      <c r="E1915" s="2">
        <v>100</v>
      </c>
      <c r="F1915" s="2" t="s">
        <v>768</v>
      </c>
      <c r="G1915" s="2" t="s">
        <v>28</v>
      </c>
      <c r="H1915" s="2" t="s">
        <v>34</v>
      </c>
      <c r="I1915" s="2" t="s">
        <v>31</v>
      </c>
      <c r="J1915" s="38">
        <v>26.147831450999998</v>
      </c>
    </row>
    <row r="1916" spans="1:10">
      <c r="A1916" s="2" t="s">
        <v>18</v>
      </c>
      <c r="B1916" s="2" t="s">
        <v>166</v>
      </c>
      <c r="C1916" s="2" t="s">
        <v>64</v>
      </c>
      <c r="E1916" s="2">
        <v>100</v>
      </c>
      <c r="F1916" s="2" t="s">
        <v>768</v>
      </c>
      <c r="G1916" s="2" t="s">
        <v>28</v>
      </c>
      <c r="H1916" s="2" t="s">
        <v>34</v>
      </c>
      <c r="I1916" s="2" t="s">
        <v>31</v>
      </c>
      <c r="J1916" s="38">
        <v>4.1396718010000004</v>
      </c>
    </row>
    <row r="1917" spans="1:10">
      <c r="A1917" s="2" t="s">
        <v>18</v>
      </c>
      <c r="B1917" s="2" t="s">
        <v>167</v>
      </c>
      <c r="C1917" s="2" t="s">
        <v>64</v>
      </c>
      <c r="E1917" s="2">
        <v>100</v>
      </c>
      <c r="F1917" s="2" t="s">
        <v>768</v>
      </c>
      <c r="G1917" s="2" t="s">
        <v>28</v>
      </c>
      <c r="H1917" s="2" t="s">
        <v>34</v>
      </c>
      <c r="I1917" s="2" t="s">
        <v>31</v>
      </c>
      <c r="J1917" s="38">
        <v>0</v>
      </c>
    </row>
    <row r="1918" spans="1:10">
      <c r="A1918" s="2" t="s">
        <v>18</v>
      </c>
      <c r="B1918" s="2" t="s">
        <v>168</v>
      </c>
      <c r="C1918" s="2" t="s">
        <v>64</v>
      </c>
      <c r="E1918" s="2">
        <v>100</v>
      </c>
      <c r="F1918" s="2" t="s">
        <v>768</v>
      </c>
      <c r="G1918" s="2" t="s">
        <v>28</v>
      </c>
      <c r="H1918" s="2" t="s">
        <v>34</v>
      </c>
      <c r="I1918" s="2" t="s">
        <v>31</v>
      </c>
      <c r="J1918" s="38">
        <v>25.646801066999998</v>
      </c>
    </row>
    <row r="1919" spans="1:10">
      <c r="A1919" s="2" t="s">
        <v>18</v>
      </c>
      <c r="B1919" s="2" t="s">
        <v>169</v>
      </c>
      <c r="C1919" s="2" t="s">
        <v>64</v>
      </c>
      <c r="E1919" s="2">
        <v>100</v>
      </c>
      <c r="F1919" s="2" t="s">
        <v>768</v>
      </c>
      <c r="G1919" s="2" t="s">
        <v>28</v>
      </c>
      <c r="H1919" s="2" t="s">
        <v>34</v>
      </c>
      <c r="I1919" s="2" t="s">
        <v>31</v>
      </c>
      <c r="J1919" s="38">
        <v>0</v>
      </c>
    </row>
    <row r="1920" spans="1:10">
      <c r="A1920" s="2" t="s">
        <v>18</v>
      </c>
      <c r="B1920" s="2" t="s">
        <v>170</v>
      </c>
      <c r="C1920" s="2" t="s">
        <v>64</v>
      </c>
      <c r="E1920" s="2">
        <v>100</v>
      </c>
      <c r="F1920" s="2" t="s">
        <v>768</v>
      </c>
      <c r="G1920" s="2" t="s">
        <v>28</v>
      </c>
      <c r="H1920" s="2" t="s">
        <v>34</v>
      </c>
      <c r="I1920" s="2" t="s">
        <v>31</v>
      </c>
      <c r="J1920" s="38">
        <v>25.779709754999999</v>
      </c>
    </row>
    <row r="1921" spans="1:10">
      <c r="A1921" s="2" t="s">
        <v>18</v>
      </c>
      <c r="B1921" s="2" t="s">
        <v>171</v>
      </c>
      <c r="C1921" s="2" t="s">
        <v>64</v>
      </c>
      <c r="E1921" s="2">
        <v>100</v>
      </c>
      <c r="F1921" s="2" t="s">
        <v>768</v>
      </c>
      <c r="G1921" s="2" t="s">
        <v>28</v>
      </c>
      <c r="H1921" s="2" t="s">
        <v>34</v>
      </c>
      <c r="I1921" s="2" t="s">
        <v>31</v>
      </c>
      <c r="J1921" s="38">
        <v>1.3442389669999999</v>
      </c>
    </row>
    <row r="1922" spans="1:10">
      <c r="A1922" s="2" t="s">
        <v>18</v>
      </c>
      <c r="B1922" s="2" t="s">
        <v>172</v>
      </c>
      <c r="C1922" s="2" t="s">
        <v>64</v>
      </c>
      <c r="E1922" s="2">
        <v>100</v>
      </c>
      <c r="F1922" s="2" t="s">
        <v>768</v>
      </c>
      <c r="G1922" s="2" t="s">
        <v>28</v>
      </c>
      <c r="H1922" s="2" t="s">
        <v>34</v>
      </c>
      <c r="I1922" s="2" t="s">
        <v>31</v>
      </c>
      <c r="J1922" s="38">
        <v>9.8786931899999999</v>
      </c>
    </row>
    <row r="1923" spans="1:10">
      <c r="A1923" s="2" t="s">
        <v>18</v>
      </c>
      <c r="B1923" s="2" t="s">
        <v>173</v>
      </c>
      <c r="C1923" s="2" t="s">
        <v>64</v>
      </c>
      <c r="E1923" s="2">
        <v>100</v>
      </c>
      <c r="F1923" s="2" t="s">
        <v>768</v>
      </c>
      <c r="G1923" s="2" t="s">
        <v>28</v>
      </c>
      <c r="H1923" s="2" t="s">
        <v>34</v>
      </c>
      <c r="I1923" s="2" t="s">
        <v>31</v>
      </c>
      <c r="J1923" s="38">
        <v>0.48532976500000002</v>
      </c>
    </row>
    <row r="1924" spans="1:10">
      <c r="A1924" s="2" t="s">
        <v>18</v>
      </c>
      <c r="B1924" s="2" t="s">
        <v>174</v>
      </c>
      <c r="C1924" s="2" t="s">
        <v>64</v>
      </c>
      <c r="E1924" s="2">
        <v>100</v>
      </c>
      <c r="F1924" s="2" t="s">
        <v>768</v>
      </c>
      <c r="G1924" s="2" t="s">
        <v>28</v>
      </c>
      <c r="H1924" s="2" t="s">
        <v>34</v>
      </c>
      <c r="I1924" s="2" t="s">
        <v>31</v>
      </c>
      <c r="J1924" s="38">
        <v>3.9681561300000001</v>
      </c>
    </row>
    <row r="1925" spans="1:10">
      <c r="A1925" s="2" t="s">
        <v>18</v>
      </c>
      <c r="B1925" s="2" t="s">
        <v>175</v>
      </c>
      <c r="C1925" s="2" t="s">
        <v>64</v>
      </c>
      <c r="E1925" s="2">
        <v>100</v>
      </c>
      <c r="F1925" s="2" t="s">
        <v>768</v>
      </c>
      <c r="G1925" s="2" t="s">
        <v>28</v>
      </c>
      <c r="H1925" s="2" t="s">
        <v>34</v>
      </c>
      <c r="I1925" s="2" t="s">
        <v>31</v>
      </c>
      <c r="J1925" s="38">
        <v>0</v>
      </c>
    </row>
    <row r="1926" spans="1:10">
      <c r="A1926" s="2" t="s">
        <v>18</v>
      </c>
      <c r="B1926" s="2" t="s">
        <v>176</v>
      </c>
      <c r="C1926" s="2" t="s">
        <v>64</v>
      </c>
      <c r="E1926" s="2">
        <v>100</v>
      </c>
      <c r="F1926" s="2" t="s">
        <v>768</v>
      </c>
      <c r="G1926" s="2" t="s">
        <v>28</v>
      </c>
      <c r="H1926" s="2" t="s">
        <v>34</v>
      </c>
      <c r="I1926" s="2" t="s">
        <v>31</v>
      </c>
      <c r="J1926" s="38">
        <v>0</v>
      </c>
    </row>
    <row r="1927" spans="1:10">
      <c r="A1927" s="2" t="s">
        <v>18</v>
      </c>
      <c r="B1927" s="2" t="s">
        <v>177</v>
      </c>
      <c r="C1927" s="2" t="s">
        <v>64</v>
      </c>
      <c r="E1927" s="2">
        <v>100</v>
      </c>
      <c r="F1927" s="2" t="s">
        <v>768</v>
      </c>
      <c r="G1927" s="2" t="s">
        <v>28</v>
      </c>
      <c r="H1927" s="2" t="s">
        <v>34</v>
      </c>
      <c r="I1927" s="2" t="s">
        <v>31</v>
      </c>
      <c r="J1927" s="38">
        <v>0</v>
      </c>
    </row>
    <row r="1928" spans="1:10">
      <c r="A1928" s="2" t="s">
        <v>18</v>
      </c>
      <c r="B1928" s="2" t="s">
        <v>178</v>
      </c>
      <c r="C1928" s="2" t="s">
        <v>64</v>
      </c>
      <c r="E1928" s="2">
        <v>100</v>
      </c>
      <c r="F1928" s="2" t="s">
        <v>768</v>
      </c>
      <c r="G1928" s="2" t="s">
        <v>28</v>
      </c>
      <c r="H1928" s="2" t="s">
        <v>34</v>
      </c>
      <c r="I1928" s="2" t="s">
        <v>31</v>
      </c>
      <c r="J1928" s="38">
        <v>19.502450546999999</v>
      </c>
    </row>
    <row r="1929" spans="1:10">
      <c r="A1929" s="2" t="s">
        <v>18</v>
      </c>
      <c r="B1929" s="2" t="s">
        <v>179</v>
      </c>
      <c r="C1929" s="2" t="s">
        <v>64</v>
      </c>
      <c r="E1929" s="2">
        <v>100</v>
      </c>
      <c r="F1929" s="2" t="s">
        <v>768</v>
      </c>
      <c r="G1929" s="2" t="s">
        <v>28</v>
      </c>
      <c r="H1929" s="2" t="s">
        <v>34</v>
      </c>
      <c r="I1929" s="2" t="s">
        <v>31</v>
      </c>
      <c r="J1929" s="38">
        <v>35.665435961999997</v>
      </c>
    </row>
    <row r="1930" spans="1:10">
      <c r="A1930" s="2" t="s">
        <v>18</v>
      </c>
      <c r="B1930" s="2" t="s">
        <v>180</v>
      </c>
      <c r="C1930" s="2" t="s">
        <v>64</v>
      </c>
      <c r="E1930" s="2">
        <v>100</v>
      </c>
      <c r="F1930" s="2" t="s">
        <v>768</v>
      </c>
      <c r="G1930" s="2" t="s">
        <v>28</v>
      </c>
      <c r="H1930" s="2" t="s">
        <v>34</v>
      </c>
      <c r="I1930" s="2" t="s">
        <v>31</v>
      </c>
      <c r="J1930" s="38">
        <v>11.049226086999999</v>
      </c>
    </row>
    <row r="1931" spans="1:10">
      <c r="A1931" s="2" t="s">
        <v>18</v>
      </c>
      <c r="B1931" s="2" t="s">
        <v>181</v>
      </c>
      <c r="C1931" s="2" t="s">
        <v>64</v>
      </c>
      <c r="E1931" s="2">
        <v>100</v>
      </c>
      <c r="F1931" s="2" t="s">
        <v>768</v>
      </c>
      <c r="G1931" s="2" t="s">
        <v>28</v>
      </c>
      <c r="H1931" s="2" t="s">
        <v>34</v>
      </c>
      <c r="I1931" s="2" t="s">
        <v>31</v>
      </c>
      <c r="J1931" s="38">
        <v>3.8879999999999999</v>
      </c>
    </row>
    <row r="1932" spans="1:10">
      <c r="A1932" s="2" t="s">
        <v>18</v>
      </c>
      <c r="B1932" s="2" t="s">
        <v>182</v>
      </c>
      <c r="C1932" s="2" t="s">
        <v>64</v>
      </c>
      <c r="E1932" s="2">
        <v>100</v>
      </c>
      <c r="F1932" s="2" t="s">
        <v>768</v>
      </c>
      <c r="G1932" s="2" t="s">
        <v>28</v>
      </c>
      <c r="H1932" s="2" t="s">
        <v>34</v>
      </c>
      <c r="I1932" s="2" t="s">
        <v>31</v>
      </c>
      <c r="J1932" s="38">
        <v>11.697380095</v>
      </c>
    </row>
    <row r="1933" spans="1:10">
      <c r="A1933" s="2" t="s">
        <v>18</v>
      </c>
      <c r="B1933" s="2" t="s">
        <v>183</v>
      </c>
      <c r="C1933" s="2" t="s">
        <v>64</v>
      </c>
      <c r="E1933" s="2">
        <v>100</v>
      </c>
      <c r="F1933" s="2" t="s">
        <v>768</v>
      </c>
      <c r="G1933" s="2" t="s">
        <v>28</v>
      </c>
      <c r="H1933" s="2" t="s">
        <v>34</v>
      </c>
      <c r="I1933" s="2" t="s">
        <v>31</v>
      </c>
      <c r="J1933" s="38">
        <v>4.0334431679999998</v>
      </c>
    </row>
    <row r="1934" spans="1:10">
      <c r="A1934" s="2" t="s">
        <v>18</v>
      </c>
      <c r="B1934" s="2" t="s">
        <v>184</v>
      </c>
      <c r="C1934" s="2" t="s">
        <v>64</v>
      </c>
      <c r="E1934" s="2">
        <v>100</v>
      </c>
      <c r="F1934" s="2" t="s">
        <v>768</v>
      </c>
      <c r="G1934" s="2" t="s">
        <v>28</v>
      </c>
      <c r="H1934" s="2" t="s">
        <v>34</v>
      </c>
      <c r="I1934" s="2" t="s">
        <v>31</v>
      </c>
      <c r="J1934" s="38">
        <v>5.257948142</v>
      </c>
    </row>
    <row r="1935" spans="1:10">
      <c r="A1935" s="2" t="s">
        <v>18</v>
      </c>
      <c r="B1935" s="2" t="s">
        <v>185</v>
      </c>
      <c r="C1935" s="2" t="s">
        <v>64</v>
      </c>
      <c r="E1935" s="2">
        <v>100</v>
      </c>
      <c r="F1935" s="2" t="s">
        <v>768</v>
      </c>
      <c r="G1935" s="2" t="s">
        <v>28</v>
      </c>
      <c r="H1935" s="2" t="s">
        <v>34</v>
      </c>
      <c r="I1935" s="2" t="s">
        <v>31</v>
      </c>
      <c r="J1935" s="38">
        <v>1.0467449689999999</v>
      </c>
    </row>
    <row r="1936" spans="1:10">
      <c r="A1936" s="2" t="s">
        <v>17</v>
      </c>
      <c r="B1936" s="2" t="s">
        <v>127</v>
      </c>
      <c r="C1936" s="2" t="s">
        <v>64</v>
      </c>
      <c r="E1936" s="2">
        <v>100</v>
      </c>
      <c r="F1936" s="2" t="s">
        <v>768</v>
      </c>
      <c r="G1936" s="2" t="s">
        <v>28</v>
      </c>
      <c r="H1936" s="2" t="s">
        <v>34</v>
      </c>
      <c r="I1936" s="2" t="s">
        <v>31</v>
      </c>
      <c r="J1936" s="38">
        <v>0.14775543499999999</v>
      </c>
    </row>
    <row r="1937" spans="1:10">
      <c r="A1937" s="2" t="s">
        <v>17</v>
      </c>
      <c r="B1937" s="2" t="s">
        <v>99</v>
      </c>
      <c r="C1937" s="2" t="s">
        <v>64</v>
      </c>
      <c r="E1937" s="2">
        <v>100</v>
      </c>
      <c r="F1937" s="2" t="s">
        <v>768</v>
      </c>
      <c r="G1937" s="2" t="s">
        <v>28</v>
      </c>
      <c r="H1937" s="2" t="s">
        <v>34</v>
      </c>
      <c r="I1937" s="2" t="s">
        <v>31</v>
      </c>
      <c r="J1937" s="38">
        <v>0.395214485</v>
      </c>
    </row>
    <row r="1938" spans="1:10">
      <c r="A1938" s="2" t="s">
        <v>17</v>
      </c>
      <c r="B1938" s="2" t="s">
        <v>100</v>
      </c>
      <c r="C1938" s="2" t="s">
        <v>64</v>
      </c>
      <c r="E1938" s="2">
        <v>100</v>
      </c>
      <c r="F1938" s="2" t="s">
        <v>768</v>
      </c>
      <c r="G1938" s="2" t="s">
        <v>28</v>
      </c>
      <c r="H1938" s="2" t="s">
        <v>34</v>
      </c>
      <c r="I1938" s="2" t="s">
        <v>31</v>
      </c>
      <c r="J1938" s="38">
        <v>0</v>
      </c>
    </row>
    <row r="1939" spans="1:10">
      <c r="A1939" s="2" t="s">
        <v>17</v>
      </c>
      <c r="B1939" s="2" t="s">
        <v>101</v>
      </c>
      <c r="C1939" s="2" t="s">
        <v>64</v>
      </c>
      <c r="E1939" s="2">
        <v>100</v>
      </c>
      <c r="F1939" s="2" t="s">
        <v>768</v>
      </c>
      <c r="G1939" s="2" t="s">
        <v>28</v>
      </c>
      <c r="H1939" s="2" t="s">
        <v>34</v>
      </c>
      <c r="I1939" s="2" t="s">
        <v>31</v>
      </c>
      <c r="J1939" s="38">
        <v>0.47275658799999998</v>
      </c>
    </row>
    <row r="1940" spans="1:10">
      <c r="A1940" s="2" t="s">
        <v>17</v>
      </c>
      <c r="B1940" s="2" t="s">
        <v>102</v>
      </c>
      <c r="C1940" s="2" t="s">
        <v>64</v>
      </c>
      <c r="E1940" s="2">
        <v>100</v>
      </c>
      <c r="F1940" s="2" t="s">
        <v>768</v>
      </c>
      <c r="G1940" s="2" t="s">
        <v>28</v>
      </c>
      <c r="H1940" s="2" t="s">
        <v>34</v>
      </c>
      <c r="I1940" s="2" t="s">
        <v>31</v>
      </c>
      <c r="J1940" s="38">
        <v>0.68711200500000003</v>
      </c>
    </row>
    <row r="1941" spans="1:10">
      <c r="A1941" s="2" t="s">
        <v>17</v>
      </c>
      <c r="B1941" s="2" t="s">
        <v>103</v>
      </c>
      <c r="C1941" s="2" t="s">
        <v>64</v>
      </c>
      <c r="E1941" s="2">
        <v>100</v>
      </c>
      <c r="F1941" s="2" t="s">
        <v>768</v>
      </c>
      <c r="G1941" s="2" t="s">
        <v>28</v>
      </c>
      <c r="H1941" s="2" t="s">
        <v>34</v>
      </c>
      <c r="I1941" s="2" t="s">
        <v>31</v>
      </c>
      <c r="J1941" s="38">
        <v>0.90197887499999996</v>
      </c>
    </row>
    <row r="1942" spans="1:10">
      <c r="A1942" s="2" t="s">
        <v>17</v>
      </c>
      <c r="B1942" s="2" t="s">
        <v>104</v>
      </c>
      <c r="C1942" s="2" t="s">
        <v>64</v>
      </c>
      <c r="E1942" s="2">
        <v>100</v>
      </c>
      <c r="F1942" s="2" t="s">
        <v>768</v>
      </c>
      <c r="G1942" s="2" t="s">
        <v>28</v>
      </c>
      <c r="H1942" s="2" t="s">
        <v>34</v>
      </c>
      <c r="I1942" s="2" t="s">
        <v>31</v>
      </c>
      <c r="J1942" s="38">
        <v>0.56745959599999996</v>
      </c>
    </row>
    <row r="1943" spans="1:10">
      <c r="A1943" s="2" t="s">
        <v>17</v>
      </c>
      <c r="B1943" s="2" t="s">
        <v>105</v>
      </c>
      <c r="C1943" s="2" t="s">
        <v>64</v>
      </c>
      <c r="E1943" s="2">
        <v>100</v>
      </c>
      <c r="F1943" s="2" t="s">
        <v>768</v>
      </c>
      <c r="G1943" s="2" t="s">
        <v>28</v>
      </c>
      <c r="H1943" s="2" t="s">
        <v>34</v>
      </c>
      <c r="I1943" s="2" t="s">
        <v>31</v>
      </c>
      <c r="J1943" s="38">
        <v>0.51008803700000005</v>
      </c>
    </row>
    <row r="1944" spans="1:10">
      <c r="A1944" s="2" t="s">
        <v>17</v>
      </c>
      <c r="B1944" s="2" t="s">
        <v>106</v>
      </c>
      <c r="C1944" s="2" t="s">
        <v>64</v>
      </c>
      <c r="E1944" s="2">
        <v>100</v>
      </c>
      <c r="F1944" s="2" t="s">
        <v>768</v>
      </c>
      <c r="G1944" s="2" t="s">
        <v>28</v>
      </c>
      <c r="H1944" s="2" t="s">
        <v>34</v>
      </c>
      <c r="I1944" s="2" t="s">
        <v>31</v>
      </c>
      <c r="J1944" s="38">
        <v>0.115874148</v>
      </c>
    </row>
    <row r="1945" spans="1:10">
      <c r="A1945" s="2" t="s">
        <v>17</v>
      </c>
      <c r="B1945" s="2" t="s">
        <v>107</v>
      </c>
      <c r="C1945" s="2" t="s">
        <v>64</v>
      </c>
      <c r="E1945" s="2">
        <v>100</v>
      </c>
      <c r="F1945" s="2" t="s">
        <v>768</v>
      </c>
      <c r="G1945" s="2" t="s">
        <v>28</v>
      </c>
      <c r="H1945" s="2" t="s">
        <v>34</v>
      </c>
      <c r="I1945" s="2" t="s">
        <v>31</v>
      </c>
      <c r="J1945" s="38">
        <v>0.20124489700000001</v>
      </c>
    </row>
    <row r="1946" spans="1:10">
      <c r="A1946" s="2" t="s">
        <v>17</v>
      </c>
      <c r="B1946" s="2" t="s">
        <v>108</v>
      </c>
      <c r="C1946" s="2" t="s">
        <v>64</v>
      </c>
      <c r="E1946" s="2">
        <v>100</v>
      </c>
      <c r="F1946" s="2" t="s">
        <v>768</v>
      </c>
      <c r="G1946" s="2" t="s">
        <v>28</v>
      </c>
      <c r="H1946" s="2" t="s">
        <v>34</v>
      </c>
      <c r="I1946" s="2" t="s">
        <v>31</v>
      </c>
      <c r="J1946" s="38">
        <v>0.46929896500000001</v>
      </c>
    </row>
    <row r="1947" spans="1:10">
      <c r="A1947" s="2" t="s">
        <v>17</v>
      </c>
      <c r="B1947" s="2" t="s">
        <v>109</v>
      </c>
      <c r="C1947" s="2" t="s">
        <v>64</v>
      </c>
      <c r="E1947" s="2">
        <v>100</v>
      </c>
      <c r="F1947" s="2" t="s">
        <v>768</v>
      </c>
      <c r="G1947" s="2" t="s">
        <v>28</v>
      </c>
      <c r="H1947" s="2" t="s">
        <v>34</v>
      </c>
      <c r="I1947" s="2" t="s">
        <v>31</v>
      </c>
      <c r="J1947" s="38">
        <v>1.4042629659999999</v>
      </c>
    </row>
    <row r="1948" spans="1:10">
      <c r="A1948" s="2" t="s">
        <v>17</v>
      </c>
      <c r="B1948" s="2" t="s">
        <v>355</v>
      </c>
      <c r="C1948" s="2" t="s">
        <v>64</v>
      </c>
      <c r="E1948" s="2">
        <v>100</v>
      </c>
      <c r="F1948" s="2" t="s">
        <v>768</v>
      </c>
      <c r="G1948" s="2" t="s">
        <v>28</v>
      </c>
      <c r="H1948" s="2" t="s">
        <v>34</v>
      </c>
      <c r="I1948" s="2" t="s">
        <v>31</v>
      </c>
      <c r="J1948" s="38">
        <v>0</v>
      </c>
    </row>
    <row r="1949" spans="1:10">
      <c r="A1949" s="2" t="s">
        <v>17</v>
      </c>
      <c r="B1949" s="2" t="s">
        <v>110</v>
      </c>
      <c r="C1949" s="2" t="s">
        <v>64</v>
      </c>
      <c r="E1949" s="2">
        <v>100</v>
      </c>
      <c r="F1949" s="2" t="s">
        <v>768</v>
      </c>
      <c r="G1949" s="2" t="s">
        <v>28</v>
      </c>
      <c r="H1949" s="2" t="s">
        <v>34</v>
      </c>
      <c r="I1949" s="2" t="s">
        <v>31</v>
      </c>
      <c r="J1949" s="38">
        <v>10.928504258</v>
      </c>
    </row>
    <row r="1950" spans="1:10">
      <c r="A1950" s="2" t="s">
        <v>17</v>
      </c>
      <c r="B1950" s="2" t="s">
        <v>356</v>
      </c>
      <c r="C1950" s="2" t="s">
        <v>64</v>
      </c>
      <c r="E1950" s="2">
        <v>100</v>
      </c>
      <c r="F1950" s="2" t="s">
        <v>768</v>
      </c>
      <c r="G1950" s="2" t="s">
        <v>28</v>
      </c>
      <c r="H1950" s="2" t="s">
        <v>34</v>
      </c>
      <c r="I1950" s="2" t="s">
        <v>31</v>
      </c>
      <c r="J1950" s="38">
        <v>3.8518239999999998E-3</v>
      </c>
    </row>
    <row r="1951" spans="1:10">
      <c r="A1951" s="2" t="s">
        <v>17</v>
      </c>
      <c r="B1951" s="2" t="s">
        <v>357</v>
      </c>
      <c r="C1951" s="2" t="s">
        <v>64</v>
      </c>
      <c r="E1951" s="2">
        <v>100</v>
      </c>
      <c r="F1951" s="2" t="s">
        <v>768</v>
      </c>
      <c r="G1951" s="2" t="s">
        <v>28</v>
      </c>
      <c r="H1951" s="2" t="s">
        <v>34</v>
      </c>
      <c r="I1951" s="2" t="s">
        <v>31</v>
      </c>
      <c r="J1951" s="38">
        <v>2.3436681000000001E-2</v>
      </c>
    </row>
    <row r="1952" spans="1:10">
      <c r="A1952" s="2" t="s">
        <v>17</v>
      </c>
      <c r="B1952" s="2" t="s">
        <v>111</v>
      </c>
      <c r="C1952" s="2" t="s">
        <v>64</v>
      </c>
      <c r="E1952" s="2">
        <v>100</v>
      </c>
      <c r="F1952" s="2" t="s">
        <v>768</v>
      </c>
      <c r="G1952" s="2" t="s">
        <v>28</v>
      </c>
      <c r="H1952" s="2" t="s">
        <v>34</v>
      </c>
      <c r="I1952" s="2" t="s">
        <v>31</v>
      </c>
      <c r="J1952" s="38">
        <v>0</v>
      </c>
    </row>
    <row r="1953" spans="1:10">
      <c r="A1953" s="2" t="s">
        <v>17</v>
      </c>
      <c r="B1953" s="2" t="s">
        <v>112</v>
      </c>
      <c r="C1953" s="2" t="s">
        <v>64</v>
      </c>
      <c r="E1953" s="2">
        <v>100</v>
      </c>
      <c r="F1953" s="2" t="s">
        <v>768</v>
      </c>
      <c r="G1953" s="2" t="s">
        <v>28</v>
      </c>
      <c r="H1953" s="2" t="s">
        <v>34</v>
      </c>
      <c r="I1953" s="2" t="s">
        <v>31</v>
      </c>
      <c r="J1953" s="38">
        <v>0</v>
      </c>
    </row>
    <row r="1954" spans="1:10">
      <c r="A1954" s="2" t="s">
        <v>17</v>
      </c>
      <c r="B1954" s="2" t="s">
        <v>113</v>
      </c>
      <c r="C1954" s="2" t="s">
        <v>64</v>
      </c>
      <c r="E1954" s="2">
        <v>100</v>
      </c>
      <c r="F1954" s="2" t="s">
        <v>768</v>
      </c>
      <c r="G1954" s="2" t="s">
        <v>28</v>
      </c>
      <c r="H1954" s="2" t="s">
        <v>34</v>
      </c>
      <c r="I1954" s="2" t="s">
        <v>31</v>
      </c>
      <c r="J1954" s="38">
        <v>0.51074134299999996</v>
      </c>
    </row>
    <row r="1955" spans="1:10">
      <c r="A1955" s="2" t="s">
        <v>17</v>
      </c>
      <c r="B1955" s="2" t="s">
        <v>114</v>
      </c>
      <c r="C1955" s="2" t="s">
        <v>64</v>
      </c>
      <c r="E1955" s="2">
        <v>100</v>
      </c>
      <c r="F1955" s="2" t="s">
        <v>768</v>
      </c>
      <c r="G1955" s="2" t="s">
        <v>28</v>
      </c>
      <c r="H1955" s="2" t="s">
        <v>34</v>
      </c>
      <c r="I1955" s="2" t="s">
        <v>31</v>
      </c>
      <c r="J1955" s="38">
        <v>5.896875895</v>
      </c>
    </row>
    <row r="1956" spans="1:10">
      <c r="A1956" s="2" t="s">
        <v>17</v>
      </c>
      <c r="B1956" s="2" t="s">
        <v>115</v>
      </c>
      <c r="C1956" s="2" t="s">
        <v>64</v>
      </c>
      <c r="E1956" s="2">
        <v>100</v>
      </c>
      <c r="F1956" s="2" t="s">
        <v>768</v>
      </c>
      <c r="G1956" s="2" t="s">
        <v>28</v>
      </c>
      <c r="H1956" s="2" t="s">
        <v>34</v>
      </c>
      <c r="I1956" s="2" t="s">
        <v>31</v>
      </c>
      <c r="J1956" s="38">
        <v>2.9210892460000002</v>
      </c>
    </row>
    <row r="1957" spans="1:10">
      <c r="A1957" s="2" t="s">
        <v>17</v>
      </c>
      <c r="B1957" s="2" t="s">
        <v>116</v>
      </c>
      <c r="C1957" s="2" t="s">
        <v>64</v>
      </c>
      <c r="E1957" s="2">
        <v>100</v>
      </c>
      <c r="F1957" s="2" t="s">
        <v>768</v>
      </c>
      <c r="G1957" s="2" t="s">
        <v>28</v>
      </c>
      <c r="H1957" s="2" t="s">
        <v>34</v>
      </c>
      <c r="I1957" s="2" t="s">
        <v>31</v>
      </c>
      <c r="J1957" s="38">
        <v>2.4193459719999999</v>
      </c>
    </row>
    <row r="1958" spans="1:10">
      <c r="A1958" s="2" t="s">
        <v>17</v>
      </c>
      <c r="B1958" s="2" t="s">
        <v>117</v>
      </c>
      <c r="C1958" s="2" t="s">
        <v>64</v>
      </c>
      <c r="E1958" s="2">
        <v>100</v>
      </c>
      <c r="F1958" s="2" t="s">
        <v>768</v>
      </c>
      <c r="G1958" s="2" t="s">
        <v>28</v>
      </c>
      <c r="H1958" s="2" t="s">
        <v>34</v>
      </c>
      <c r="I1958" s="2" t="s">
        <v>31</v>
      </c>
      <c r="J1958" s="38">
        <v>5.020132169</v>
      </c>
    </row>
    <row r="1959" spans="1:10">
      <c r="A1959" s="2" t="s">
        <v>17</v>
      </c>
      <c r="B1959" s="2" t="s">
        <v>118</v>
      </c>
      <c r="C1959" s="2" t="s">
        <v>64</v>
      </c>
      <c r="E1959" s="2">
        <v>100</v>
      </c>
      <c r="F1959" s="2" t="s">
        <v>768</v>
      </c>
      <c r="G1959" s="2" t="s">
        <v>28</v>
      </c>
      <c r="H1959" s="2" t="s">
        <v>34</v>
      </c>
      <c r="I1959" s="2" t="s">
        <v>31</v>
      </c>
      <c r="J1959" s="38">
        <v>2.380232828</v>
      </c>
    </row>
    <row r="1960" spans="1:10">
      <c r="A1960" s="2" t="s">
        <v>17</v>
      </c>
      <c r="B1960" s="2" t="s">
        <v>119</v>
      </c>
      <c r="C1960" s="2" t="s">
        <v>64</v>
      </c>
      <c r="E1960" s="2">
        <v>100</v>
      </c>
      <c r="F1960" s="2" t="s">
        <v>768</v>
      </c>
      <c r="G1960" s="2" t="s">
        <v>28</v>
      </c>
      <c r="H1960" s="2" t="s">
        <v>34</v>
      </c>
      <c r="I1960" s="2" t="s">
        <v>31</v>
      </c>
      <c r="J1960" s="38">
        <v>0.101057228</v>
      </c>
    </row>
    <row r="1961" spans="1:10">
      <c r="A1961" s="2" t="s">
        <v>17</v>
      </c>
      <c r="B1961" s="2" t="s">
        <v>120</v>
      </c>
      <c r="C1961" s="2" t="s">
        <v>64</v>
      </c>
      <c r="E1961" s="2">
        <v>100</v>
      </c>
      <c r="F1961" s="2" t="s">
        <v>768</v>
      </c>
      <c r="G1961" s="2" t="s">
        <v>28</v>
      </c>
      <c r="H1961" s="2" t="s">
        <v>34</v>
      </c>
      <c r="I1961" s="2" t="s">
        <v>31</v>
      </c>
      <c r="J1961" s="38">
        <v>0.214659291</v>
      </c>
    </row>
    <row r="1962" spans="1:10">
      <c r="A1962" s="2" t="s">
        <v>17</v>
      </c>
      <c r="B1962" s="2" t="s">
        <v>121</v>
      </c>
      <c r="C1962" s="2" t="s">
        <v>64</v>
      </c>
      <c r="E1962" s="2">
        <v>100</v>
      </c>
      <c r="F1962" s="2" t="s">
        <v>768</v>
      </c>
      <c r="G1962" s="2" t="s">
        <v>28</v>
      </c>
      <c r="H1962" s="2" t="s">
        <v>34</v>
      </c>
      <c r="I1962" s="2" t="s">
        <v>31</v>
      </c>
      <c r="J1962" s="38">
        <v>2.7284726909999999</v>
      </c>
    </row>
    <row r="1963" spans="1:10">
      <c r="A1963" s="2" t="s">
        <v>17</v>
      </c>
      <c r="B1963" s="2" t="s">
        <v>122</v>
      </c>
      <c r="C1963" s="2" t="s">
        <v>64</v>
      </c>
      <c r="E1963" s="2">
        <v>100</v>
      </c>
      <c r="F1963" s="2" t="s">
        <v>768</v>
      </c>
      <c r="G1963" s="2" t="s">
        <v>28</v>
      </c>
      <c r="H1963" s="2" t="s">
        <v>34</v>
      </c>
      <c r="I1963" s="2" t="s">
        <v>31</v>
      </c>
      <c r="J1963" s="38">
        <v>1.919310302</v>
      </c>
    </row>
    <row r="1964" spans="1:10">
      <c r="A1964" s="2" t="s">
        <v>17</v>
      </c>
      <c r="B1964" s="2" t="s">
        <v>123</v>
      </c>
      <c r="C1964" s="2" t="s">
        <v>64</v>
      </c>
      <c r="E1964" s="2">
        <v>100</v>
      </c>
      <c r="F1964" s="2" t="s">
        <v>768</v>
      </c>
      <c r="G1964" s="2" t="s">
        <v>28</v>
      </c>
      <c r="H1964" s="2" t="s">
        <v>34</v>
      </c>
      <c r="I1964" s="2" t="s">
        <v>31</v>
      </c>
      <c r="J1964" s="38">
        <v>0.860755618</v>
      </c>
    </row>
    <row r="1965" spans="1:10">
      <c r="A1965" s="2" t="s">
        <v>17</v>
      </c>
      <c r="B1965" s="2" t="s">
        <v>124</v>
      </c>
      <c r="C1965" s="2" t="s">
        <v>64</v>
      </c>
      <c r="E1965" s="2">
        <v>100</v>
      </c>
      <c r="F1965" s="2" t="s">
        <v>768</v>
      </c>
      <c r="G1965" s="2" t="s">
        <v>28</v>
      </c>
      <c r="H1965" s="2" t="s">
        <v>34</v>
      </c>
      <c r="I1965" s="2" t="s">
        <v>31</v>
      </c>
      <c r="J1965" s="38">
        <v>0.20325937499999999</v>
      </c>
    </row>
    <row r="1966" spans="1:10">
      <c r="A1966" s="2" t="s">
        <v>17</v>
      </c>
      <c r="B1966" s="2" t="s">
        <v>125</v>
      </c>
      <c r="C1966" s="2" t="s">
        <v>64</v>
      </c>
      <c r="E1966" s="2">
        <v>100</v>
      </c>
      <c r="F1966" s="2" t="s">
        <v>768</v>
      </c>
      <c r="G1966" s="2" t="s">
        <v>28</v>
      </c>
      <c r="H1966" s="2" t="s">
        <v>34</v>
      </c>
      <c r="I1966" s="2" t="s">
        <v>31</v>
      </c>
      <c r="J1966" s="38">
        <v>0.220614588</v>
      </c>
    </row>
    <row r="1967" spans="1:10">
      <c r="A1967" s="2" t="s">
        <v>17</v>
      </c>
      <c r="B1967" s="2" t="s">
        <v>126</v>
      </c>
      <c r="C1967" s="2" t="s">
        <v>64</v>
      </c>
      <c r="E1967" s="2">
        <v>100</v>
      </c>
      <c r="F1967" s="2" t="s">
        <v>768</v>
      </c>
      <c r="G1967" s="2" t="s">
        <v>28</v>
      </c>
      <c r="H1967" s="2" t="s">
        <v>34</v>
      </c>
      <c r="I1967" s="2" t="s">
        <v>31</v>
      </c>
      <c r="J1967" s="38">
        <v>0.41485334000000001</v>
      </c>
    </row>
    <row r="1968" spans="1:10">
      <c r="A1968" s="2" t="s">
        <v>17</v>
      </c>
      <c r="B1968" s="2" t="s">
        <v>128</v>
      </c>
      <c r="C1968" s="2" t="s">
        <v>64</v>
      </c>
      <c r="E1968" s="2">
        <v>100</v>
      </c>
      <c r="F1968" s="2" t="s">
        <v>768</v>
      </c>
      <c r="G1968" s="2" t="s">
        <v>28</v>
      </c>
      <c r="H1968" s="2" t="s">
        <v>34</v>
      </c>
      <c r="I1968" s="2" t="s">
        <v>31</v>
      </c>
      <c r="J1968" s="38">
        <v>3.2383392600000001</v>
      </c>
    </row>
    <row r="1969" spans="1:10">
      <c r="A1969" s="2" t="s">
        <v>17</v>
      </c>
      <c r="B1969" s="2" t="s">
        <v>129</v>
      </c>
      <c r="C1969" s="2" t="s">
        <v>64</v>
      </c>
      <c r="E1969" s="2">
        <v>100</v>
      </c>
      <c r="F1969" s="2" t="s">
        <v>768</v>
      </c>
      <c r="G1969" s="2" t="s">
        <v>28</v>
      </c>
      <c r="H1969" s="2" t="s">
        <v>34</v>
      </c>
      <c r="I1969" s="2" t="s">
        <v>31</v>
      </c>
      <c r="J1969" s="38">
        <v>3.808439388</v>
      </c>
    </row>
    <row r="1970" spans="1:10">
      <c r="A1970" s="2" t="s">
        <v>17</v>
      </c>
      <c r="B1970" s="2" t="s">
        <v>130</v>
      </c>
      <c r="C1970" s="2" t="s">
        <v>64</v>
      </c>
      <c r="E1970" s="2">
        <v>100</v>
      </c>
      <c r="F1970" s="2" t="s">
        <v>768</v>
      </c>
      <c r="G1970" s="2" t="s">
        <v>28</v>
      </c>
      <c r="H1970" s="2" t="s">
        <v>34</v>
      </c>
      <c r="I1970" s="2" t="s">
        <v>31</v>
      </c>
      <c r="J1970" s="38">
        <v>2.1471010069999998</v>
      </c>
    </row>
    <row r="1971" spans="1:10">
      <c r="A1971" s="2" t="s">
        <v>17</v>
      </c>
      <c r="B1971" s="2" t="s">
        <v>358</v>
      </c>
      <c r="C1971" s="2" t="s">
        <v>64</v>
      </c>
      <c r="E1971" s="2">
        <v>100</v>
      </c>
      <c r="F1971" s="2" t="s">
        <v>768</v>
      </c>
      <c r="G1971" s="2" t="s">
        <v>28</v>
      </c>
      <c r="H1971" s="2" t="s">
        <v>34</v>
      </c>
      <c r="I1971" s="2" t="s">
        <v>31</v>
      </c>
      <c r="J1971" s="38">
        <v>19.729918693999998</v>
      </c>
    </row>
    <row r="1972" spans="1:10">
      <c r="A1972" s="2" t="s">
        <v>17</v>
      </c>
      <c r="B1972" s="2" t="s">
        <v>131</v>
      </c>
      <c r="C1972" s="2" t="s">
        <v>64</v>
      </c>
      <c r="E1972" s="2">
        <v>100</v>
      </c>
      <c r="F1972" s="2" t="s">
        <v>768</v>
      </c>
      <c r="G1972" s="2" t="s">
        <v>28</v>
      </c>
      <c r="H1972" s="2" t="s">
        <v>34</v>
      </c>
      <c r="I1972" s="2" t="s">
        <v>31</v>
      </c>
      <c r="J1972" s="38">
        <v>0.29507857599999998</v>
      </c>
    </row>
    <row r="1973" spans="1:10">
      <c r="A1973" s="2" t="s">
        <v>17</v>
      </c>
      <c r="B1973" s="2" t="s">
        <v>132</v>
      </c>
      <c r="C1973" s="2" t="s">
        <v>64</v>
      </c>
      <c r="E1973" s="2">
        <v>100</v>
      </c>
      <c r="F1973" s="2" t="s">
        <v>768</v>
      </c>
      <c r="G1973" s="2" t="s">
        <v>28</v>
      </c>
      <c r="H1973" s="2" t="s">
        <v>34</v>
      </c>
      <c r="I1973" s="2" t="s">
        <v>31</v>
      </c>
      <c r="J1973" s="38">
        <v>5.4865021010000001</v>
      </c>
    </row>
    <row r="1974" spans="1:10">
      <c r="A1974" s="2" t="s">
        <v>16</v>
      </c>
      <c r="B1974" s="2" t="s">
        <v>139</v>
      </c>
      <c r="C1974" s="2" t="s">
        <v>64</v>
      </c>
      <c r="E1974" s="2">
        <v>100</v>
      </c>
      <c r="F1974" s="2" t="s">
        <v>768</v>
      </c>
      <c r="G1974" s="2" t="s">
        <v>28</v>
      </c>
      <c r="H1974" s="2" t="s">
        <v>34</v>
      </c>
      <c r="I1974" s="2" t="s">
        <v>31</v>
      </c>
      <c r="J1974" s="38">
        <v>2.239234953</v>
      </c>
    </row>
    <row r="1975" spans="1:10">
      <c r="A1975" s="2" t="s">
        <v>16</v>
      </c>
      <c r="B1975" s="2" t="s">
        <v>140</v>
      </c>
      <c r="C1975" s="2" t="s">
        <v>64</v>
      </c>
      <c r="E1975" s="2">
        <v>100</v>
      </c>
      <c r="F1975" s="2" t="s">
        <v>768</v>
      </c>
      <c r="G1975" s="2" t="s">
        <v>28</v>
      </c>
      <c r="H1975" s="2" t="s">
        <v>34</v>
      </c>
      <c r="I1975" s="2" t="s">
        <v>31</v>
      </c>
      <c r="J1975" s="38">
        <v>2.3297926759999998</v>
      </c>
    </row>
    <row r="1976" spans="1:10">
      <c r="A1976" s="2" t="s">
        <v>16</v>
      </c>
      <c r="B1976" s="2" t="s">
        <v>141</v>
      </c>
      <c r="C1976" s="2" t="s">
        <v>64</v>
      </c>
      <c r="E1976" s="2">
        <v>100</v>
      </c>
      <c r="F1976" s="2" t="s">
        <v>768</v>
      </c>
      <c r="G1976" s="2" t="s">
        <v>28</v>
      </c>
      <c r="H1976" s="2" t="s">
        <v>34</v>
      </c>
      <c r="I1976" s="2" t="s">
        <v>31</v>
      </c>
      <c r="J1976" s="38">
        <v>2.4268281030000001</v>
      </c>
    </row>
    <row r="1977" spans="1:10">
      <c r="A1977" s="2" t="s">
        <v>16</v>
      </c>
      <c r="B1977" s="2" t="s">
        <v>142</v>
      </c>
      <c r="C1977" s="2" t="s">
        <v>64</v>
      </c>
      <c r="E1977" s="2">
        <v>100</v>
      </c>
      <c r="F1977" s="2" t="s">
        <v>768</v>
      </c>
      <c r="G1977" s="2" t="s">
        <v>28</v>
      </c>
      <c r="H1977" s="2" t="s">
        <v>34</v>
      </c>
      <c r="I1977" s="2" t="s">
        <v>31</v>
      </c>
      <c r="J1977" s="38">
        <v>11.646543223</v>
      </c>
    </row>
    <row r="1978" spans="1:10">
      <c r="A1978" s="2" t="s">
        <v>16</v>
      </c>
      <c r="B1978" s="2" t="s">
        <v>422</v>
      </c>
      <c r="C1978" s="2" t="s">
        <v>64</v>
      </c>
      <c r="E1978" s="2">
        <v>100</v>
      </c>
      <c r="F1978" s="2" t="s">
        <v>768</v>
      </c>
      <c r="G1978" s="2" t="s">
        <v>28</v>
      </c>
      <c r="H1978" s="2" t="s">
        <v>34</v>
      </c>
      <c r="I1978" s="2" t="s">
        <v>31</v>
      </c>
      <c r="J1978" s="38">
        <v>16.053622270999998</v>
      </c>
    </row>
    <row r="1979" spans="1:10">
      <c r="A1979" s="2" t="s">
        <v>16</v>
      </c>
      <c r="B1979" s="2" t="s">
        <v>423</v>
      </c>
      <c r="C1979" s="2" t="s">
        <v>64</v>
      </c>
      <c r="E1979" s="2">
        <v>100</v>
      </c>
      <c r="F1979" s="2" t="s">
        <v>768</v>
      </c>
      <c r="G1979" s="2" t="s">
        <v>28</v>
      </c>
      <c r="H1979" s="2" t="s">
        <v>34</v>
      </c>
      <c r="I1979" s="2" t="s">
        <v>31</v>
      </c>
      <c r="J1979" s="38">
        <v>9.4268678819999998</v>
      </c>
    </row>
    <row r="1980" spans="1:10">
      <c r="A1980" s="2" t="s">
        <v>16</v>
      </c>
      <c r="B1980" s="2" t="s">
        <v>424</v>
      </c>
      <c r="C1980" s="2" t="s">
        <v>64</v>
      </c>
      <c r="E1980" s="2">
        <v>100</v>
      </c>
      <c r="F1980" s="2" t="s">
        <v>768</v>
      </c>
      <c r="G1980" s="2" t="s">
        <v>28</v>
      </c>
      <c r="H1980" s="2" t="s">
        <v>34</v>
      </c>
      <c r="I1980" s="2" t="s">
        <v>31</v>
      </c>
      <c r="J1980" s="38">
        <v>3.7279535849999998</v>
      </c>
    </row>
    <row r="1981" spans="1:10">
      <c r="A1981" s="2" t="s">
        <v>16</v>
      </c>
      <c r="B1981" s="2" t="s">
        <v>425</v>
      </c>
      <c r="C1981" s="2" t="s">
        <v>64</v>
      </c>
      <c r="E1981" s="2">
        <v>100</v>
      </c>
      <c r="F1981" s="2" t="s">
        <v>768</v>
      </c>
      <c r="G1981" s="2" t="s">
        <v>28</v>
      </c>
      <c r="H1981" s="2" t="s">
        <v>34</v>
      </c>
      <c r="I1981" s="2" t="s">
        <v>31</v>
      </c>
      <c r="J1981" s="38">
        <v>4.3505334869999999</v>
      </c>
    </row>
    <row r="1982" spans="1:10">
      <c r="A1982" s="2" t="s">
        <v>16</v>
      </c>
      <c r="B1982" s="2" t="s">
        <v>426</v>
      </c>
      <c r="C1982" s="2" t="s">
        <v>64</v>
      </c>
      <c r="E1982" s="2">
        <v>100</v>
      </c>
      <c r="F1982" s="2" t="s">
        <v>768</v>
      </c>
      <c r="G1982" s="2" t="s">
        <v>28</v>
      </c>
      <c r="H1982" s="2" t="s">
        <v>34</v>
      </c>
      <c r="I1982" s="2" t="s">
        <v>31</v>
      </c>
      <c r="J1982" s="38">
        <v>5.0031442720000001</v>
      </c>
    </row>
    <row r="1983" spans="1:10">
      <c r="A1983" s="2" t="s">
        <v>16</v>
      </c>
      <c r="B1983" s="2" t="s">
        <v>427</v>
      </c>
      <c r="C1983" s="2" t="s">
        <v>64</v>
      </c>
      <c r="E1983" s="2">
        <v>100</v>
      </c>
      <c r="F1983" s="2" t="s">
        <v>768</v>
      </c>
      <c r="G1983" s="2" t="s">
        <v>28</v>
      </c>
      <c r="H1983" s="2" t="s">
        <v>34</v>
      </c>
      <c r="I1983" s="2" t="s">
        <v>31</v>
      </c>
      <c r="J1983" s="38">
        <v>2.7191615919999998</v>
      </c>
    </row>
    <row r="1984" spans="1:10">
      <c r="A1984" s="2" t="s">
        <v>16</v>
      </c>
      <c r="B1984" s="2" t="s">
        <v>428</v>
      </c>
      <c r="C1984" s="2" t="s">
        <v>64</v>
      </c>
      <c r="E1984" s="2">
        <v>100</v>
      </c>
      <c r="F1984" s="2" t="s">
        <v>768</v>
      </c>
      <c r="G1984" s="2" t="s">
        <v>28</v>
      </c>
      <c r="H1984" s="2" t="s">
        <v>34</v>
      </c>
      <c r="I1984" s="2" t="s">
        <v>31</v>
      </c>
      <c r="J1984" s="38">
        <v>13.667019711</v>
      </c>
    </row>
    <row r="1985" spans="1:10">
      <c r="A1985" s="2" t="s">
        <v>16</v>
      </c>
      <c r="B1985" s="2" t="s">
        <v>429</v>
      </c>
      <c r="C1985" s="2" t="s">
        <v>64</v>
      </c>
      <c r="E1985" s="2">
        <v>100</v>
      </c>
      <c r="F1985" s="2" t="s">
        <v>768</v>
      </c>
      <c r="G1985" s="2" t="s">
        <v>28</v>
      </c>
      <c r="H1985" s="2" t="s">
        <v>34</v>
      </c>
      <c r="I1985" s="2" t="s">
        <v>31</v>
      </c>
      <c r="J1985" s="38">
        <v>12.420082588</v>
      </c>
    </row>
    <row r="1986" spans="1:10">
      <c r="A1986" s="2" t="s">
        <v>16</v>
      </c>
      <c r="B1986" s="2" t="s">
        <v>430</v>
      </c>
      <c r="C1986" s="2" t="s">
        <v>64</v>
      </c>
      <c r="E1986" s="2">
        <v>100</v>
      </c>
      <c r="F1986" s="2" t="s">
        <v>768</v>
      </c>
      <c r="G1986" s="2" t="s">
        <v>28</v>
      </c>
      <c r="H1986" s="2" t="s">
        <v>34</v>
      </c>
      <c r="I1986" s="2" t="s">
        <v>31</v>
      </c>
      <c r="J1986" s="38">
        <v>24.60318431</v>
      </c>
    </row>
    <row r="1987" spans="1:10">
      <c r="A1987" s="2" t="s">
        <v>15</v>
      </c>
      <c r="B1987" s="2" t="s">
        <v>187</v>
      </c>
      <c r="C1987" s="2" t="s">
        <v>64</v>
      </c>
      <c r="E1987" s="2">
        <v>100</v>
      </c>
      <c r="F1987" s="2" t="s">
        <v>768</v>
      </c>
      <c r="G1987" s="2" t="s">
        <v>28</v>
      </c>
      <c r="H1987" s="2" t="s">
        <v>34</v>
      </c>
      <c r="I1987" s="2" t="s">
        <v>31</v>
      </c>
      <c r="J1987" s="38">
        <v>3.061310824</v>
      </c>
    </row>
    <row r="1988" spans="1:10">
      <c r="A1988" s="2" t="s">
        <v>15</v>
      </c>
      <c r="B1988" s="2" t="s">
        <v>188</v>
      </c>
      <c r="C1988" s="2" t="s">
        <v>64</v>
      </c>
      <c r="E1988" s="2">
        <v>100</v>
      </c>
      <c r="F1988" s="2" t="s">
        <v>768</v>
      </c>
      <c r="G1988" s="2" t="s">
        <v>28</v>
      </c>
      <c r="H1988" s="2" t="s">
        <v>34</v>
      </c>
      <c r="I1988" s="2" t="s">
        <v>31</v>
      </c>
      <c r="J1988" s="38">
        <v>14.349132963000001</v>
      </c>
    </row>
    <row r="1989" spans="1:10">
      <c r="A1989" s="2" t="s">
        <v>15</v>
      </c>
      <c r="B1989" s="2" t="s">
        <v>189</v>
      </c>
      <c r="C1989" s="2" t="s">
        <v>64</v>
      </c>
      <c r="E1989" s="2">
        <v>100</v>
      </c>
      <c r="F1989" s="2" t="s">
        <v>768</v>
      </c>
      <c r="G1989" s="2" t="s">
        <v>28</v>
      </c>
      <c r="H1989" s="2" t="s">
        <v>34</v>
      </c>
      <c r="I1989" s="2" t="s">
        <v>31</v>
      </c>
      <c r="J1989" s="38">
        <v>6.2567314879999998</v>
      </c>
    </row>
    <row r="1990" spans="1:10">
      <c r="A1990" s="2" t="s">
        <v>15</v>
      </c>
      <c r="B1990" s="2" t="s">
        <v>190</v>
      </c>
      <c r="C1990" s="2" t="s">
        <v>64</v>
      </c>
      <c r="E1990" s="2">
        <v>100</v>
      </c>
      <c r="F1990" s="2" t="s">
        <v>768</v>
      </c>
      <c r="G1990" s="2" t="s">
        <v>28</v>
      </c>
      <c r="H1990" s="2" t="s">
        <v>34</v>
      </c>
      <c r="I1990" s="2" t="s">
        <v>31</v>
      </c>
      <c r="J1990" s="38">
        <v>22.851284708000001</v>
      </c>
    </row>
    <row r="1991" spans="1:10">
      <c r="A1991" s="2" t="s">
        <v>15</v>
      </c>
      <c r="B1991" s="2" t="s">
        <v>191</v>
      </c>
      <c r="C1991" s="2" t="s">
        <v>64</v>
      </c>
      <c r="E1991" s="2">
        <v>100</v>
      </c>
      <c r="F1991" s="2" t="s">
        <v>768</v>
      </c>
      <c r="G1991" s="2" t="s">
        <v>28</v>
      </c>
      <c r="H1991" s="2" t="s">
        <v>34</v>
      </c>
      <c r="I1991" s="2" t="s">
        <v>31</v>
      </c>
      <c r="J1991" s="38">
        <v>0</v>
      </c>
    </row>
    <row r="1992" spans="1:10">
      <c r="A1992" s="2" t="s">
        <v>15</v>
      </c>
      <c r="B1992" s="2" t="s">
        <v>192</v>
      </c>
      <c r="C1992" s="2" t="s">
        <v>64</v>
      </c>
      <c r="E1992" s="2">
        <v>100</v>
      </c>
      <c r="F1992" s="2" t="s">
        <v>768</v>
      </c>
      <c r="G1992" s="2" t="s">
        <v>28</v>
      </c>
      <c r="H1992" s="2" t="s">
        <v>34</v>
      </c>
      <c r="I1992" s="2" t="s">
        <v>31</v>
      </c>
      <c r="J1992" s="38">
        <v>0</v>
      </c>
    </row>
    <row r="1993" spans="1:10">
      <c r="A1993" s="2" t="s">
        <v>15</v>
      </c>
      <c r="B1993" s="2" t="s">
        <v>193</v>
      </c>
      <c r="C1993" s="2" t="s">
        <v>64</v>
      </c>
      <c r="E1993" s="2">
        <v>100</v>
      </c>
      <c r="F1993" s="2" t="s">
        <v>768</v>
      </c>
      <c r="G1993" s="2" t="s">
        <v>28</v>
      </c>
      <c r="H1993" s="2" t="s">
        <v>34</v>
      </c>
      <c r="I1993" s="2" t="s">
        <v>31</v>
      </c>
      <c r="J1993" s="38">
        <v>17.616958533999998</v>
      </c>
    </row>
    <row r="1994" spans="1:10">
      <c r="A1994" s="2" t="s">
        <v>14</v>
      </c>
      <c r="B1994" s="2" t="s">
        <v>194</v>
      </c>
      <c r="C1994" s="2" t="s">
        <v>64</v>
      </c>
      <c r="E1994" s="2">
        <v>100</v>
      </c>
      <c r="F1994" s="2" t="s">
        <v>768</v>
      </c>
      <c r="G1994" s="2" t="s">
        <v>28</v>
      </c>
      <c r="H1994" s="2" t="s">
        <v>34</v>
      </c>
      <c r="I1994" s="2" t="s">
        <v>31</v>
      </c>
      <c r="J1994" s="38">
        <v>0</v>
      </c>
    </row>
    <row r="1995" spans="1:10">
      <c r="A1995" s="2" t="s">
        <v>14</v>
      </c>
      <c r="B1995" s="2" t="s">
        <v>195</v>
      </c>
      <c r="C1995" s="2" t="s">
        <v>64</v>
      </c>
      <c r="E1995" s="2">
        <v>100</v>
      </c>
      <c r="F1995" s="2" t="s">
        <v>768</v>
      </c>
      <c r="G1995" s="2" t="s">
        <v>28</v>
      </c>
      <c r="H1995" s="2" t="s">
        <v>34</v>
      </c>
      <c r="I1995" s="2" t="s">
        <v>31</v>
      </c>
      <c r="J1995" s="38">
        <v>0</v>
      </c>
    </row>
    <row r="1996" spans="1:10">
      <c r="A1996" s="2" t="s">
        <v>13</v>
      </c>
      <c r="B1996" s="2" t="s">
        <v>196</v>
      </c>
      <c r="C1996" s="2" t="s">
        <v>64</v>
      </c>
      <c r="E1996" s="2">
        <v>100</v>
      </c>
      <c r="F1996" s="2" t="s">
        <v>768</v>
      </c>
      <c r="G1996" s="2" t="s">
        <v>28</v>
      </c>
      <c r="H1996" s="2" t="s">
        <v>34</v>
      </c>
      <c r="I1996" s="2" t="s">
        <v>31</v>
      </c>
      <c r="J1996" s="38">
        <v>1.3497303</v>
      </c>
    </row>
    <row r="1997" spans="1:10">
      <c r="A1997" s="2" t="s">
        <v>13</v>
      </c>
      <c r="B1997" s="2" t="s">
        <v>197</v>
      </c>
      <c r="C1997" s="2" t="s">
        <v>64</v>
      </c>
      <c r="E1997" s="2">
        <v>100</v>
      </c>
      <c r="F1997" s="2" t="s">
        <v>768</v>
      </c>
      <c r="G1997" s="2" t="s">
        <v>28</v>
      </c>
      <c r="H1997" s="2" t="s">
        <v>34</v>
      </c>
      <c r="I1997" s="2" t="s">
        <v>31</v>
      </c>
      <c r="J1997" s="38">
        <v>0.78138020799999997</v>
      </c>
    </row>
    <row r="1998" spans="1:10">
      <c r="A1998" s="2" t="s">
        <v>13</v>
      </c>
      <c r="B1998" s="2" t="s">
        <v>198</v>
      </c>
      <c r="C1998" s="2" t="s">
        <v>64</v>
      </c>
      <c r="E1998" s="2">
        <v>100</v>
      </c>
      <c r="F1998" s="2" t="s">
        <v>768</v>
      </c>
      <c r="G1998" s="2" t="s">
        <v>28</v>
      </c>
      <c r="H1998" s="2" t="s">
        <v>34</v>
      </c>
      <c r="I1998" s="2" t="s">
        <v>31</v>
      </c>
      <c r="J1998" s="38">
        <v>0.13902478400000001</v>
      </c>
    </row>
    <row r="1999" spans="1:10">
      <c r="A1999" s="2" t="s">
        <v>13</v>
      </c>
      <c r="B1999" s="2" t="s">
        <v>199</v>
      </c>
      <c r="C1999" s="2" t="s">
        <v>64</v>
      </c>
      <c r="E1999" s="2">
        <v>100</v>
      </c>
      <c r="F1999" s="2" t="s">
        <v>768</v>
      </c>
      <c r="G1999" s="2" t="s">
        <v>28</v>
      </c>
      <c r="H1999" s="2" t="s">
        <v>34</v>
      </c>
      <c r="I1999" s="2" t="s">
        <v>31</v>
      </c>
      <c r="J1999" s="38">
        <v>1.5591363620000001</v>
      </c>
    </row>
    <row r="2000" spans="1:10">
      <c r="A2000" s="2" t="s">
        <v>13</v>
      </c>
      <c r="B2000" s="2" t="s">
        <v>200</v>
      </c>
      <c r="C2000" s="2" t="s">
        <v>64</v>
      </c>
      <c r="E2000" s="2">
        <v>100</v>
      </c>
      <c r="F2000" s="2" t="s">
        <v>768</v>
      </c>
      <c r="G2000" s="2" t="s">
        <v>28</v>
      </c>
      <c r="H2000" s="2" t="s">
        <v>34</v>
      </c>
      <c r="I2000" s="2" t="s">
        <v>31</v>
      </c>
      <c r="J2000" s="38">
        <v>1.0492284300000001</v>
      </c>
    </row>
    <row r="2001" spans="1:10">
      <c r="A2001" s="2" t="s">
        <v>13</v>
      </c>
      <c r="B2001" s="2" t="s">
        <v>201</v>
      </c>
      <c r="C2001" s="2" t="s">
        <v>64</v>
      </c>
      <c r="E2001" s="2">
        <v>100</v>
      </c>
      <c r="F2001" s="2" t="s">
        <v>768</v>
      </c>
      <c r="G2001" s="2" t="s">
        <v>28</v>
      </c>
      <c r="H2001" s="2" t="s">
        <v>34</v>
      </c>
      <c r="I2001" s="2" t="s">
        <v>31</v>
      </c>
      <c r="J2001" s="38">
        <v>3.0326609310000001</v>
      </c>
    </row>
    <row r="2002" spans="1:10">
      <c r="A2002" s="2" t="s">
        <v>13</v>
      </c>
      <c r="B2002" s="2" t="s">
        <v>202</v>
      </c>
      <c r="C2002" s="2" t="s">
        <v>64</v>
      </c>
      <c r="E2002" s="2">
        <v>100</v>
      </c>
      <c r="F2002" s="2" t="s">
        <v>768</v>
      </c>
      <c r="G2002" s="2" t="s">
        <v>28</v>
      </c>
      <c r="H2002" s="2" t="s">
        <v>34</v>
      </c>
      <c r="I2002" s="2" t="s">
        <v>31</v>
      </c>
      <c r="J2002" s="38">
        <v>3.0365146950000002</v>
      </c>
    </row>
    <row r="2003" spans="1:10">
      <c r="A2003" s="2" t="s">
        <v>13</v>
      </c>
      <c r="B2003" s="2" t="s">
        <v>203</v>
      </c>
      <c r="C2003" s="2" t="s">
        <v>64</v>
      </c>
      <c r="E2003" s="2">
        <v>100</v>
      </c>
      <c r="F2003" s="2" t="s">
        <v>768</v>
      </c>
      <c r="G2003" s="2" t="s">
        <v>28</v>
      </c>
      <c r="H2003" s="2" t="s">
        <v>34</v>
      </c>
      <c r="I2003" s="2" t="s">
        <v>31</v>
      </c>
      <c r="J2003" s="38">
        <v>47.099874847000002</v>
      </c>
    </row>
    <row r="2004" spans="1:10">
      <c r="A2004" s="2" t="s">
        <v>13</v>
      </c>
      <c r="B2004" s="2" t="s">
        <v>204</v>
      </c>
      <c r="C2004" s="2" t="s">
        <v>64</v>
      </c>
      <c r="E2004" s="2">
        <v>100</v>
      </c>
      <c r="F2004" s="2" t="s">
        <v>768</v>
      </c>
      <c r="G2004" s="2" t="s">
        <v>28</v>
      </c>
      <c r="H2004" s="2" t="s">
        <v>34</v>
      </c>
      <c r="I2004" s="2" t="s">
        <v>31</v>
      </c>
      <c r="J2004" s="38">
        <v>13.946767015000001</v>
      </c>
    </row>
    <row r="2005" spans="1:10">
      <c r="A2005" s="2" t="s">
        <v>13</v>
      </c>
      <c r="B2005" s="2" t="s">
        <v>205</v>
      </c>
      <c r="C2005" s="2" t="s">
        <v>64</v>
      </c>
      <c r="E2005" s="2">
        <v>100</v>
      </c>
      <c r="F2005" s="2" t="s">
        <v>768</v>
      </c>
      <c r="G2005" s="2" t="s">
        <v>28</v>
      </c>
      <c r="H2005" s="2" t="s">
        <v>34</v>
      </c>
      <c r="I2005" s="2" t="s">
        <v>31</v>
      </c>
      <c r="J2005" s="38">
        <v>8.1770819259999996</v>
      </c>
    </row>
    <row r="2006" spans="1:10">
      <c r="A2006" s="2" t="s">
        <v>13</v>
      </c>
      <c r="B2006" s="2" t="s">
        <v>206</v>
      </c>
      <c r="C2006" s="2" t="s">
        <v>64</v>
      </c>
      <c r="E2006" s="2">
        <v>100</v>
      </c>
      <c r="F2006" s="2" t="s">
        <v>768</v>
      </c>
      <c r="G2006" s="2" t="s">
        <v>28</v>
      </c>
      <c r="H2006" s="2" t="s">
        <v>34</v>
      </c>
      <c r="I2006" s="2" t="s">
        <v>31</v>
      </c>
      <c r="J2006" s="38">
        <v>36.148954131000004</v>
      </c>
    </row>
    <row r="2007" spans="1:10">
      <c r="A2007" s="2" t="s">
        <v>13</v>
      </c>
      <c r="B2007" s="2" t="s">
        <v>207</v>
      </c>
      <c r="C2007" s="2" t="s">
        <v>64</v>
      </c>
      <c r="E2007" s="2">
        <v>100</v>
      </c>
      <c r="F2007" s="2" t="s">
        <v>768</v>
      </c>
      <c r="G2007" s="2" t="s">
        <v>28</v>
      </c>
      <c r="H2007" s="2" t="s">
        <v>34</v>
      </c>
      <c r="I2007" s="2" t="s">
        <v>31</v>
      </c>
      <c r="J2007" s="38">
        <v>33.562019202999998</v>
      </c>
    </row>
    <row r="2008" spans="1:10">
      <c r="A2008" s="2" t="s">
        <v>13</v>
      </c>
      <c r="B2008" s="2" t="s">
        <v>208</v>
      </c>
      <c r="C2008" s="2" t="s">
        <v>64</v>
      </c>
      <c r="E2008" s="2">
        <v>100</v>
      </c>
      <c r="F2008" s="2" t="s">
        <v>768</v>
      </c>
      <c r="G2008" s="2" t="s">
        <v>28</v>
      </c>
      <c r="H2008" s="2" t="s">
        <v>34</v>
      </c>
      <c r="I2008" s="2" t="s">
        <v>31</v>
      </c>
      <c r="J2008" s="38">
        <v>0.93348879299999998</v>
      </c>
    </row>
    <row r="2009" spans="1:10">
      <c r="A2009" s="2" t="s">
        <v>13</v>
      </c>
      <c r="B2009" s="2" t="s">
        <v>209</v>
      </c>
      <c r="C2009" s="2" t="s">
        <v>64</v>
      </c>
      <c r="E2009" s="2">
        <v>100</v>
      </c>
      <c r="F2009" s="2" t="s">
        <v>768</v>
      </c>
      <c r="G2009" s="2" t="s">
        <v>28</v>
      </c>
      <c r="H2009" s="2" t="s">
        <v>34</v>
      </c>
      <c r="I2009" s="2" t="s">
        <v>31</v>
      </c>
      <c r="J2009" s="38">
        <v>0.44167007899999999</v>
      </c>
    </row>
    <row r="2010" spans="1:10">
      <c r="A2010" s="2" t="s">
        <v>13</v>
      </c>
      <c r="B2010" s="2" t="s">
        <v>210</v>
      </c>
      <c r="C2010" s="2" t="s">
        <v>64</v>
      </c>
      <c r="E2010" s="2">
        <v>100</v>
      </c>
      <c r="F2010" s="2" t="s">
        <v>768</v>
      </c>
      <c r="G2010" s="2" t="s">
        <v>28</v>
      </c>
      <c r="H2010" s="2" t="s">
        <v>34</v>
      </c>
      <c r="I2010" s="2" t="s">
        <v>31</v>
      </c>
      <c r="J2010" s="38">
        <v>0</v>
      </c>
    </row>
    <row r="2011" spans="1:10">
      <c r="A2011" s="2" t="s">
        <v>13</v>
      </c>
      <c r="B2011" s="2" t="s">
        <v>211</v>
      </c>
      <c r="C2011" s="2" t="s">
        <v>64</v>
      </c>
      <c r="E2011" s="2">
        <v>100</v>
      </c>
      <c r="F2011" s="2" t="s">
        <v>768</v>
      </c>
      <c r="G2011" s="2" t="s">
        <v>28</v>
      </c>
      <c r="H2011" s="2" t="s">
        <v>34</v>
      </c>
      <c r="I2011" s="2" t="s">
        <v>31</v>
      </c>
      <c r="J2011" s="38">
        <v>0.34264557400000001</v>
      </c>
    </row>
    <row r="2012" spans="1:10">
      <c r="A2012" s="2" t="s">
        <v>13</v>
      </c>
      <c r="B2012" s="2" t="s">
        <v>212</v>
      </c>
      <c r="C2012" s="2" t="s">
        <v>64</v>
      </c>
      <c r="E2012" s="2">
        <v>100</v>
      </c>
      <c r="F2012" s="2" t="s">
        <v>768</v>
      </c>
      <c r="G2012" s="2" t="s">
        <v>28</v>
      </c>
      <c r="H2012" s="2" t="s">
        <v>34</v>
      </c>
      <c r="I2012" s="2" t="s">
        <v>31</v>
      </c>
      <c r="J2012" s="38">
        <v>0</v>
      </c>
    </row>
    <row r="2013" spans="1:10">
      <c r="A2013" s="2" t="s">
        <v>13</v>
      </c>
      <c r="B2013" s="2" t="s">
        <v>213</v>
      </c>
      <c r="C2013" s="2" t="s">
        <v>64</v>
      </c>
      <c r="E2013" s="2">
        <v>100</v>
      </c>
      <c r="F2013" s="2" t="s">
        <v>768</v>
      </c>
      <c r="G2013" s="2" t="s">
        <v>28</v>
      </c>
      <c r="H2013" s="2" t="s">
        <v>34</v>
      </c>
      <c r="I2013" s="2" t="s">
        <v>31</v>
      </c>
      <c r="J2013" s="38">
        <v>5.3684878749999996</v>
      </c>
    </row>
    <row r="2014" spans="1:10">
      <c r="A2014" s="2" t="s">
        <v>13</v>
      </c>
      <c r="B2014" s="2" t="s">
        <v>214</v>
      </c>
      <c r="C2014" s="2" t="s">
        <v>64</v>
      </c>
      <c r="E2014" s="2">
        <v>100</v>
      </c>
      <c r="F2014" s="2" t="s">
        <v>768</v>
      </c>
      <c r="G2014" s="2" t="s">
        <v>28</v>
      </c>
      <c r="H2014" s="2" t="s">
        <v>34</v>
      </c>
      <c r="I2014" s="2" t="s">
        <v>31</v>
      </c>
      <c r="J2014" s="38">
        <v>1.7044889160000001</v>
      </c>
    </row>
    <row r="2015" spans="1:10">
      <c r="A2015" s="2" t="s">
        <v>13</v>
      </c>
      <c r="B2015" s="2" t="s">
        <v>215</v>
      </c>
      <c r="C2015" s="2" t="s">
        <v>64</v>
      </c>
      <c r="E2015" s="2">
        <v>100</v>
      </c>
      <c r="F2015" s="2" t="s">
        <v>768</v>
      </c>
      <c r="G2015" s="2" t="s">
        <v>28</v>
      </c>
      <c r="H2015" s="2" t="s">
        <v>34</v>
      </c>
      <c r="I2015" s="2" t="s">
        <v>31</v>
      </c>
      <c r="J2015" s="38">
        <v>2.9743520430000001</v>
      </c>
    </row>
    <row r="2016" spans="1:10">
      <c r="A2016" s="2" t="s">
        <v>13</v>
      </c>
      <c r="B2016" s="2" t="s">
        <v>216</v>
      </c>
      <c r="C2016" s="2" t="s">
        <v>64</v>
      </c>
      <c r="E2016" s="2">
        <v>100</v>
      </c>
      <c r="F2016" s="2" t="s">
        <v>768</v>
      </c>
      <c r="G2016" s="2" t="s">
        <v>28</v>
      </c>
      <c r="H2016" s="2" t="s">
        <v>34</v>
      </c>
      <c r="I2016" s="2" t="s">
        <v>31</v>
      </c>
      <c r="J2016" s="38">
        <v>3.0832237060000001</v>
      </c>
    </row>
    <row r="2017" spans="1:10">
      <c r="A2017" s="2" t="s">
        <v>13</v>
      </c>
      <c r="B2017" s="2" t="s">
        <v>363</v>
      </c>
      <c r="C2017" s="2" t="s">
        <v>64</v>
      </c>
      <c r="E2017" s="2">
        <v>100</v>
      </c>
      <c r="F2017" s="2" t="s">
        <v>768</v>
      </c>
      <c r="G2017" s="2" t="s">
        <v>28</v>
      </c>
      <c r="H2017" s="2" t="s">
        <v>34</v>
      </c>
      <c r="I2017" s="2" t="s">
        <v>31</v>
      </c>
      <c r="J2017" s="38">
        <v>2.6533138000000001E-2</v>
      </c>
    </row>
    <row r="2018" spans="1:10">
      <c r="A2018" s="2" t="s">
        <v>12</v>
      </c>
      <c r="B2018" s="2" t="s">
        <v>219</v>
      </c>
      <c r="C2018" s="2" t="s">
        <v>64</v>
      </c>
      <c r="E2018" s="2">
        <v>100</v>
      </c>
      <c r="F2018" s="2" t="s">
        <v>768</v>
      </c>
      <c r="G2018" s="2" t="s">
        <v>28</v>
      </c>
      <c r="H2018" s="2" t="s">
        <v>34</v>
      </c>
      <c r="I2018" s="2" t="s">
        <v>31</v>
      </c>
      <c r="J2018" s="38">
        <v>24.481211294000001</v>
      </c>
    </row>
    <row r="2019" spans="1:10">
      <c r="A2019" s="2" t="s">
        <v>11</v>
      </c>
      <c r="B2019" s="2" t="s">
        <v>217</v>
      </c>
      <c r="C2019" s="2" t="s">
        <v>64</v>
      </c>
      <c r="E2019" s="2">
        <v>100</v>
      </c>
      <c r="F2019" s="2" t="s">
        <v>768</v>
      </c>
      <c r="G2019" s="2" t="s">
        <v>28</v>
      </c>
      <c r="H2019" s="2" t="s">
        <v>34</v>
      </c>
      <c r="I2019" s="2" t="s">
        <v>31</v>
      </c>
      <c r="J2019" s="38">
        <v>15.021238005000001</v>
      </c>
    </row>
    <row r="2020" spans="1:10">
      <c r="A2020" s="2" t="s">
        <v>534</v>
      </c>
      <c r="B2020" s="2" t="s">
        <v>218</v>
      </c>
      <c r="C2020" s="2" t="s">
        <v>64</v>
      </c>
      <c r="E2020" s="2">
        <v>100</v>
      </c>
      <c r="F2020" s="2" t="s">
        <v>768</v>
      </c>
      <c r="G2020" s="2" t="s">
        <v>28</v>
      </c>
      <c r="H2020" s="2" t="s">
        <v>34</v>
      </c>
      <c r="I2020" s="2" t="s">
        <v>31</v>
      </c>
      <c r="J2020" s="38">
        <v>0.13058289075630242</v>
      </c>
    </row>
    <row r="2021" spans="1:10">
      <c r="A2021" s="2" t="s">
        <v>10</v>
      </c>
      <c r="B2021" s="2" t="s">
        <v>220</v>
      </c>
      <c r="C2021" s="2" t="s">
        <v>64</v>
      </c>
      <c r="E2021" s="2">
        <v>100</v>
      </c>
      <c r="F2021" s="2" t="s">
        <v>768</v>
      </c>
      <c r="G2021" s="2" t="s">
        <v>28</v>
      </c>
      <c r="H2021" s="2" t="s">
        <v>34</v>
      </c>
      <c r="I2021" s="2" t="s">
        <v>31</v>
      </c>
      <c r="J2021" s="38">
        <v>0</v>
      </c>
    </row>
    <row r="2022" spans="1:10">
      <c r="A2022" s="2" t="s">
        <v>9</v>
      </c>
      <c r="B2022" s="2" t="s">
        <v>221</v>
      </c>
      <c r="C2022" s="2" t="s">
        <v>64</v>
      </c>
      <c r="E2022" s="2">
        <v>100</v>
      </c>
      <c r="F2022" s="2" t="s">
        <v>768</v>
      </c>
      <c r="G2022" s="2" t="s">
        <v>28</v>
      </c>
      <c r="H2022" s="2" t="s">
        <v>34</v>
      </c>
      <c r="I2022" s="2" t="s">
        <v>31</v>
      </c>
      <c r="J2022" s="38">
        <v>0</v>
      </c>
    </row>
    <row r="2023" spans="1:10">
      <c r="A2023" s="2" t="s">
        <v>9</v>
      </c>
      <c r="B2023" s="2" t="s">
        <v>222</v>
      </c>
      <c r="C2023" s="2" t="s">
        <v>64</v>
      </c>
      <c r="E2023" s="2">
        <v>100</v>
      </c>
      <c r="F2023" s="2" t="s">
        <v>768</v>
      </c>
      <c r="G2023" s="2" t="s">
        <v>28</v>
      </c>
      <c r="H2023" s="2" t="s">
        <v>34</v>
      </c>
      <c r="I2023" s="2" t="s">
        <v>31</v>
      </c>
      <c r="J2023" s="38">
        <v>0</v>
      </c>
    </row>
    <row r="2024" spans="1:10">
      <c r="A2024" s="2" t="s">
        <v>9</v>
      </c>
      <c r="B2024" s="2" t="s">
        <v>223</v>
      </c>
      <c r="C2024" s="2" t="s">
        <v>64</v>
      </c>
      <c r="E2024" s="2">
        <v>100</v>
      </c>
      <c r="F2024" s="2" t="s">
        <v>768</v>
      </c>
      <c r="G2024" s="2" t="s">
        <v>28</v>
      </c>
      <c r="H2024" s="2" t="s">
        <v>34</v>
      </c>
      <c r="I2024" s="2" t="s">
        <v>31</v>
      </c>
      <c r="J2024" s="38">
        <v>0</v>
      </c>
    </row>
    <row r="2025" spans="1:10">
      <c r="A2025" s="2" t="s">
        <v>9</v>
      </c>
      <c r="B2025" s="2" t="s">
        <v>224</v>
      </c>
      <c r="C2025" s="2" t="s">
        <v>64</v>
      </c>
      <c r="E2025" s="2">
        <v>100</v>
      </c>
      <c r="F2025" s="2" t="s">
        <v>768</v>
      </c>
      <c r="G2025" s="2" t="s">
        <v>28</v>
      </c>
      <c r="H2025" s="2" t="s">
        <v>34</v>
      </c>
      <c r="I2025" s="2" t="s">
        <v>31</v>
      </c>
      <c r="J2025" s="38">
        <v>0.16102961299999999</v>
      </c>
    </row>
    <row r="2026" spans="1:10">
      <c r="A2026" s="2" t="s">
        <v>9</v>
      </c>
      <c r="B2026" s="2" t="s">
        <v>225</v>
      </c>
      <c r="C2026" s="2" t="s">
        <v>64</v>
      </c>
      <c r="E2026" s="2">
        <v>100</v>
      </c>
      <c r="F2026" s="2" t="s">
        <v>768</v>
      </c>
      <c r="G2026" s="2" t="s">
        <v>28</v>
      </c>
      <c r="H2026" s="2" t="s">
        <v>34</v>
      </c>
      <c r="I2026" s="2" t="s">
        <v>31</v>
      </c>
      <c r="J2026" s="38">
        <v>0.43825764699999997</v>
      </c>
    </row>
    <row r="2027" spans="1:10">
      <c r="A2027" s="2" t="s">
        <v>9</v>
      </c>
      <c r="B2027" s="2" t="s">
        <v>226</v>
      </c>
      <c r="C2027" s="2" t="s">
        <v>64</v>
      </c>
      <c r="E2027" s="2">
        <v>100</v>
      </c>
      <c r="F2027" s="2" t="s">
        <v>768</v>
      </c>
      <c r="G2027" s="2" t="s">
        <v>28</v>
      </c>
      <c r="H2027" s="2" t="s">
        <v>34</v>
      </c>
      <c r="I2027" s="2" t="s">
        <v>31</v>
      </c>
      <c r="J2027" s="38">
        <v>0</v>
      </c>
    </row>
    <row r="2028" spans="1:10">
      <c r="A2028" s="2" t="s">
        <v>9</v>
      </c>
      <c r="B2028" s="2" t="s">
        <v>227</v>
      </c>
      <c r="C2028" s="2" t="s">
        <v>64</v>
      </c>
      <c r="E2028" s="2">
        <v>100</v>
      </c>
      <c r="F2028" s="2" t="s">
        <v>768</v>
      </c>
      <c r="G2028" s="2" t="s">
        <v>28</v>
      </c>
      <c r="H2028" s="2" t="s">
        <v>34</v>
      </c>
      <c r="I2028" s="2" t="s">
        <v>31</v>
      </c>
      <c r="J2028" s="38">
        <v>0</v>
      </c>
    </row>
    <row r="2029" spans="1:10">
      <c r="A2029" s="2" t="s">
        <v>9</v>
      </c>
      <c r="B2029" s="2" t="s">
        <v>228</v>
      </c>
      <c r="C2029" s="2" t="s">
        <v>64</v>
      </c>
      <c r="E2029" s="2">
        <v>100</v>
      </c>
      <c r="F2029" s="2" t="s">
        <v>768</v>
      </c>
      <c r="G2029" s="2" t="s">
        <v>28</v>
      </c>
      <c r="H2029" s="2" t="s">
        <v>34</v>
      </c>
      <c r="I2029" s="2" t="s">
        <v>31</v>
      </c>
      <c r="J2029" s="38">
        <v>0</v>
      </c>
    </row>
    <row r="2030" spans="1:10">
      <c r="A2030" s="2" t="s">
        <v>9</v>
      </c>
      <c r="B2030" s="2" t="s">
        <v>229</v>
      </c>
      <c r="C2030" s="2" t="s">
        <v>64</v>
      </c>
      <c r="E2030" s="2">
        <v>100</v>
      </c>
      <c r="F2030" s="2" t="s">
        <v>768</v>
      </c>
      <c r="G2030" s="2" t="s">
        <v>28</v>
      </c>
      <c r="H2030" s="2" t="s">
        <v>34</v>
      </c>
      <c r="I2030" s="2" t="s">
        <v>31</v>
      </c>
      <c r="J2030" s="38">
        <v>0</v>
      </c>
    </row>
    <row r="2031" spans="1:10">
      <c r="A2031" s="2" t="s">
        <v>9</v>
      </c>
      <c r="B2031" s="2" t="s">
        <v>230</v>
      </c>
      <c r="C2031" s="2" t="s">
        <v>64</v>
      </c>
      <c r="E2031" s="2">
        <v>100</v>
      </c>
      <c r="F2031" s="2" t="s">
        <v>768</v>
      </c>
      <c r="G2031" s="2" t="s">
        <v>28</v>
      </c>
      <c r="H2031" s="2" t="s">
        <v>34</v>
      </c>
      <c r="I2031" s="2" t="s">
        <v>31</v>
      </c>
      <c r="J2031" s="38">
        <v>0</v>
      </c>
    </row>
    <row r="2032" spans="1:10">
      <c r="A2032" s="2" t="s">
        <v>9</v>
      </c>
      <c r="B2032" s="2" t="s">
        <v>231</v>
      </c>
      <c r="C2032" s="2" t="s">
        <v>64</v>
      </c>
      <c r="E2032" s="2">
        <v>100</v>
      </c>
      <c r="F2032" s="2" t="s">
        <v>768</v>
      </c>
      <c r="G2032" s="2" t="s">
        <v>28</v>
      </c>
      <c r="H2032" s="2" t="s">
        <v>34</v>
      </c>
      <c r="I2032" s="2" t="s">
        <v>31</v>
      </c>
      <c r="J2032" s="38">
        <v>0</v>
      </c>
    </row>
    <row r="2033" spans="1:10">
      <c r="A2033" s="2" t="s">
        <v>9</v>
      </c>
      <c r="B2033" s="2" t="s">
        <v>232</v>
      </c>
      <c r="C2033" s="2" t="s">
        <v>64</v>
      </c>
      <c r="E2033" s="2">
        <v>100</v>
      </c>
      <c r="F2033" s="2" t="s">
        <v>768</v>
      </c>
      <c r="G2033" s="2" t="s">
        <v>28</v>
      </c>
      <c r="H2033" s="2" t="s">
        <v>34</v>
      </c>
      <c r="I2033" s="2" t="s">
        <v>31</v>
      </c>
      <c r="J2033" s="38">
        <v>7.8839999999999993E-2</v>
      </c>
    </row>
    <row r="2034" spans="1:10">
      <c r="A2034" s="2" t="s">
        <v>8</v>
      </c>
      <c r="B2034" s="2" t="s">
        <v>233</v>
      </c>
      <c r="C2034" s="2" t="s">
        <v>64</v>
      </c>
      <c r="E2034" s="2">
        <v>100</v>
      </c>
      <c r="F2034" s="2" t="s">
        <v>768</v>
      </c>
      <c r="G2034" s="2" t="s">
        <v>28</v>
      </c>
      <c r="H2034" s="2" t="s">
        <v>34</v>
      </c>
      <c r="I2034" s="2" t="s">
        <v>31</v>
      </c>
      <c r="J2034" s="38">
        <v>6.4363950839999999</v>
      </c>
    </row>
    <row r="2035" spans="1:10">
      <c r="A2035" s="2" t="s">
        <v>8</v>
      </c>
      <c r="B2035" s="2" t="s">
        <v>234</v>
      </c>
      <c r="C2035" s="2" t="s">
        <v>64</v>
      </c>
      <c r="E2035" s="2">
        <v>100</v>
      </c>
      <c r="F2035" s="2" t="s">
        <v>768</v>
      </c>
      <c r="G2035" s="2" t="s">
        <v>28</v>
      </c>
      <c r="H2035" s="2" t="s">
        <v>34</v>
      </c>
      <c r="I2035" s="2" t="s">
        <v>31</v>
      </c>
      <c r="J2035" s="38">
        <v>6.5076027979999997</v>
      </c>
    </row>
    <row r="2036" spans="1:10">
      <c r="A2036" s="2" t="s">
        <v>8</v>
      </c>
      <c r="B2036" s="2" t="s">
        <v>235</v>
      </c>
      <c r="C2036" s="2" t="s">
        <v>64</v>
      </c>
      <c r="E2036" s="2">
        <v>100</v>
      </c>
      <c r="F2036" s="2" t="s">
        <v>768</v>
      </c>
      <c r="G2036" s="2" t="s">
        <v>28</v>
      </c>
      <c r="H2036" s="2" t="s">
        <v>34</v>
      </c>
      <c r="I2036" s="2" t="s">
        <v>31</v>
      </c>
      <c r="J2036" s="38">
        <v>2.063488832</v>
      </c>
    </row>
    <row r="2037" spans="1:10">
      <c r="A2037" s="2" t="s">
        <v>8</v>
      </c>
      <c r="B2037" s="2" t="s">
        <v>236</v>
      </c>
      <c r="C2037" s="2" t="s">
        <v>64</v>
      </c>
      <c r="E2037" s="2">
        <v>100</v>
      </c>
      <c r="F2037" s="2" t="s">
        <v>768</v>
      </c>
      <c r="G2037" s="2" t="s">
        <v>28</v>
      </c>
      <c r="H2037" s="2" t="s">
        <v>34</v>
      </c>
      <c r="I2037" s="2" t="s">
        <v>31</v>
      </c>
      <c r="J2037" s="38">
        <v>0.58827494700000005</v>
      </c>
    </row>
    <row r="2038" spans="1:10">
      <c r="A2038" s="2" t="s">
        <v>8</v>
      </c>
      <c r="B2038" s="2" t="s">
        <v>237</v>
      </c>
      <c r="C2038" s="2" t="s">
        <v>64</v>
      </c>
      <c r="E2038" s="2">
        <v>100</v>
      </c>
      <c r="F2038" s="2" t="s">
        <v>768</v>
      </c>
      <c r="G2038" s="2" t="s">
        <v>28</v>
      </c>
      <c r="H2038" s="2" t="s">
        <v>34</v>
      </c>
      <c r="I2038" s="2" t="s">
        <v>31</v>
      </c>
      <c r="J2038" s="38">
        <v>3.4087558389999999</v>
      </c>
    </row>
    <row r="2039" spans="1:10">
      <c r="A2039" s="2" t="s">
        <v>8</v>
      </c>
      <c r="B2039" s="2" t="s">
        <v>238</v>
      </c>
      <c r="C2039" s="2" t="s">
        <v>64</v>
      </c>
      <c r="E2039" s="2">
        <v>100</v>
      </c>
      <c r="F2039" s="2" t="s">
        <v>768</v>
      </c>
      <c r="G2039" s="2" t="s">
        <v>28</v>
      </c>
      <c r="H2039" s="2" t="s">
        <v>34</v>
      </c>
      <c r="I2039" s="2" t="s">
        <v>31</v>
      </c>
      <c r="J2039" s="38">
        <v>4.286278405</v>
      </c>
    </row>
    <row r="2040" spans="1:10">
      <c r="A2040" s="2" t="s">
        <v>8</v>
      </c>
      <c r="B2040" s="2" t="s">
        <v>239</v>
      </c>
      <c r="C2040" s="2" t="s">
        <v>64</v>
      </c>
      <c r="E2040" s="2">
        <v>100</v>
      </c>
      <c r="F2040" s="2" t="s">
        <v>768</v>
      </c>
      <c r="G2040" s="2" t="s">
        <v>28</v>
      </c>
      <c r="H2040" s="2" t="s">
        <v>34</v>
      </c>
      <c r="I2040" s="2" t="s">
        <v>31</v>
      </c>
      <c r="J2040" s="38">
        <v>3.0420517060000001</v>
      </c>
    </row>
    <row r="2041" spans="1:10">
      <c r="A2041" s="2" t="s">
        <v>8</v>
      </c>
      <c r="B2041" s="2" t="s">
        <v>240</v>
      </c>
      <c r="C2041" s="2" t="s">
        <v>64</v>
      </c>
      <c r="E2041" s="2">
        <v>100</v>
      </c>
      <c r="F2041" s="2" t="s">
        <v>768</v>
      </c>
      <c r="G2041" s="2" t="s">
        <v>28</v>
      </c>
      <c r="H2041" s="2" t="s">
        <v>34</v>
      </c>
      <c r="I2041" s="2" t="s">
        <v>31</v>
      </c>
      <c r="J2041" s="38">
        <v>0</v>
      </c>
    </row>
    <row r="2042" spans="1:10">
      <c r="A2042" s="2" t="s">
        <v>8</v>
      </c>
      <c r="B2042" s="2" t="s">
        <v>241</v>
      </c>
      <c r="C2042" s="2" t="s">
        <v>64</v>
      </c>
      <c r="E2042" s="2">
        <v>100</v>
      </c>
      <c r="F2042" s="2" t="s">
        <v>768</v>
      </c>
      <c r="G2042" s="2" t="s">
        <v>28</v>
      </c>
      <c r="H2042" s="2" t="s">
        <v>34</v>
      </c>
      <c r="I2042" s="2" t="s">
        <v>31</v>
      </c>
      <c r="J2042" s="38">
        <v>6.5893718379999999</v>
      </c>
    </row>
    <row r="2043" spans="1:10">
      <c r="A2043" s="2" t="s">
        <v>8</v>
      </c>
      <c r="B2043" s="2" t="s">
        <v>242</v>
      </c>
      <c r="C2043" s="2" t="s">
        <v>64</v>
      </c>
      <c r="E2043" s="2">
        <v>100</v>
      </c>
      <c r="F2043" s="2" t="s">
        <v>768</v>
      </c>
      <c r="G2043" s="2" t="s">
        <v>28</v>
      </c>
      <c r="H2043" s="2" t="s">
        <v>34</v>
      </c>
      <c r="I2043" s="2" t="s">
        <v>31</v>
      </c>
      <c r="J2043" s="38">
        <v>5.6920505380000002</v>
      </c>
    </row>
    <row r="2044" spans="1:10">
      <c r="A2044" s="2" t="s">
        <v>8</v>
      </c>
      <c r="B2044" s="2" t="s">
        <v>243</v>
      </c>
      <c r="C2044" s="2" t="s">
        <v>64</v>
      </c>
      <c r="E2044" s="2">
        <v>100</v>
      </c>
      <c r="F2044" s="2" t="s">
        <v>768</v>
      </c>
      <c r="G2044" s="2" t="s">
        <v>28</v>
      </c>
      <c r="H2044" s="2" t="s">
        <v>34</v>
      </c>
      <c r="I2044" s="2" t="s">
        <v>31</v>
      </c>
      <c r="J2044" s="38">
        <v>5.6479209600000004</v>
      </c>
    </row>
    <row r="2045" spans="1:10">
      <c r="A2045" s="2" t="s">
        <v>8</v>
      </c>
      <c r="B2045" s="2" t="s">
        <v>244</v>
      </c>
      <c r="C2045" s="2" t="s">
        <v>64</v>
      </c>
      <c r="E2045" s="2">
        <v>100</v>
      </c>
      <c r="F2045" s="2" t="s">
        <v>768</v>
      </c>
      <c r="G2045" s="2" t="s">
        <v>28</v>
      </c>
      <c r="H2045" s="2" t="s">
        <v>34</v>
      </c>
      <c r="I2045" s="2" t="s">
        <v>31</v>
      </c>
      <c r="J2045" s="38">
        <v>5.9851540590000001</v>
      </c>
    </row>
    <row r="2046" spans="1:10">
      <c r="A2046" s="2" t="s">
        <v>8</v>
      </c>
      <c r="B2046" s="2" t="s">
        <v>245</v>
      </c>
      <c r="C2046" s="2" t="s">
        <v>64</v>
      </c>
      <c r="E2046" s="2">
        <v>100</v>
      </c>
      <c r="F2046" s="2" t="s">
        <v>768</v>
      </c>
      <c r="G2046" s="2" t="s">
        <v>28</v>
      </c>
      <c r="H2046" s="2" t="s">
        <v>34</v>
      </c>
      <c r="I2046" s="2" t="s">
        <v>31</v>
      </c>
      <c r="J2046" s="38">
        <v>1.758463721</v>
      </c>
    </row>
    <row r="2047" spans="1:10">
      <c r="A2047" s="2" t="s">
        <v>8</v>
      </c>
      <c r="B2047" s="2" t="s">
        <v>246</v>
      </c>
      <c r="C2047" s="2" t="s">
        <v>64</v>
      </c>
      <c r="E2047" s="2">
        <v>100</v>
      </c>
      <c r="F2047" s="2" t="s">
        <v>768</v>
      </c>
      <c r="G2047" s="2" t="s">
        <v>28</v>
      </c>
      <c r="H2047" s="2" t="s">
        <v>34</v>
      </c>
      <c r="I2047" s="2" t="s">
        <v>31</v>
      </c>
      <c r="J2047" s="38">
        <v>0</v>
      </c>
    </row>
    <row r="2048" spans="1:10">
      <c r="A2048" s="2" t="s">
        <v>8</v>
      </c>
      <c r="B2048" s="2" t="s">
        <v>247</v>
      </c>
      <c r="C2048" s="2" t="s">
        <v>64</v>
      </c>
      <c r="E2048" s="2">
        <v>100</v>
      </c>
      <c r="F2048" s="2" t="s">
        <v>768</v>
      </c>
      <c r="G2048" s="2" t="s">
        <v>28</v>
      </c>
      <c r="H2048" s="2" t="s">
        <v>34</v>
      </c>
      <c r="I2048" s="2" t="s">
        <v>31</v>
      </c>
      <c r="J2048" s="38">
        <v>0</v>
      </c>
    </row>
    <row r="2049" spans="1:10">
      <c r="A2049" s="2" t="s">
        <v>8</v>
      </c>
      <c r="B2049" s="2" t="s">
        <v>248</v>
      </c>
      <c r="C2049" s="2" t="s">
        <v>64</v>
      </c>
      <c r="E2049" s="2">
        <v>100</v>
      </c>
      <c r="F2049" s="2" t="s">
        <v>768</v>
      </c>
      <c r="G2049" s="2" t="s">
        <v>28</v>
      </c>
      <c r="H2049" s="2" t="s">
        <v>34</v>
      </c>
      <c r="I2049" s="2" t="s">
        <v>31</v>
      </c>
      <c r="J2049" s="38">
        <v>0</v>
      </c>
    </row>
    <row r="2050" spans="1:10">
      <c r="A2050" s="2" t="s">
        <v>7</v>
      </c>
      <c r="B2050" s="2" t="s">
        <v>249</v>
      </c>
      <c r="C2050" s="2" t="s">
        <v>64</v>
      </c>
      <c r="E2050" s="2">
        <v>100</v>
      </c>
      <c r="F2050" s="2" t="s">
        <v>768</v>
      </c>
      <c r="G2050" s="2" t="s">
        <v>28</v>
      </c>
      <c r="H2050" s="2" t="s">
        <v>34</v>
      </c>
      <c r="I2050" s="2" t="s">
        <v>31</v>
      </c>
      <c r="J2050" s="38">
        <v>8.9259647740000005</v>
      </c>
    </row>
    <row r="2051" spans="1:10">
      <c r="A2051" s="2" t="s">
        <v>7</v>
      </c>
      <c r="B2051" s="2" t="s">
        <v>250</v>
      </c>
      <c r="C2051" s="2" t="s">
        <v>64</v>
      </c>
      <c r="E2051" s="2">
        <v>100</v>
      </c>
      <c r="F2051" s="2" t="s">
        <v>768</v>
      </c>
      <c r="G2051" s="2" t="s">
        <v>28</v>
      </c>
      <c r="H2051" s="2" t="s">
        <v>34</v>
      </c>
      <c r="I2051" s="2" t="s">
        <v>31</v>
      </c>
      <c r="J2051" s="38">
        <v>1.576799595</v>
      </c>
    </row>
    <row r="2052" spans="1:10">
      <c r="A2052" s="2" t="s">
        <v>7</v>
      </c>
      <c r="B2052" s="2" t="s">
        <v>251</v>
      </c>
      <c r="C2052" s="2" t="s">
        <v>64</v>
      </c>
      <c r="E2052" s="2">
        <v>100</v>
      </c>
      <c r="F2052" s="2" t="s">
        <v>768</v>
      </c>
      <c r="G2052" s="2" t="s">
        <v>28</v>
      </c>
      <c r="H2052" s="2" t="s">
        <v>34</v>
      </c>
      <c r="I2052" s="2" t="s">
        <v>31</v>
      </c>
      <c r="J2052" s="38">
        <v>4.6166617060000004</v>
      </c>
    </row>
    <row r="2053" spans="1:10">
      <c r="A2053" s="2" t="s">
        <v>7</v>
      </c>
      <c r="B2053" s="2" t="s">
        <v>252</v>
      </c>
      <c r="C2053" s="2" t="s">
        <v>64</v>
      </c>
      <c r="E2053" s="2">
        <v>100</v>
      </c>
      <c r="F2053" s="2" t="s">
        <v>768</v>
      </c>
      <c r="G2053" s="2" t="s">
        <v>28</v>
      </c>
      <c r="H2053" s="2" t="s">
        <v>34</v>
      </c>
      <c r="I2053" s="2" t="s">
        <v>31</v>
      </c>
      <c r="J2053" s="38">
        <v>0.68149108700000005</v>
      </c>
    </row>
    <row r="2054" spans="1:10">
      <c r="A2054" s="2" t="s">
        <v>7</v>
      </c>
      <c r="B2054" s="2" t="s">
        <v>253</v>
      </c>
      <c r="C2054" s="2" t="s">
        <v>64</v>
      </c>
      <c r="E2054" s="2">
        <v>100</v>
      </c>
      <c r="F2054" s="2" t="s">
        <v>768</v>
      </c>
      <c r="G2054" s="2" t="s">
        <v>28</v>
      </c>
      <c r="H2054" s="2" t="s">
        <v>34</v>
      </c>
      <c r="I2054" s="2" t="s">
        <v>31</v>
      </c>
      <c r="J2054" s="38">
        <v>25.444538924</v>
      </c>
    </row>
    <row r="2055" spans="1:10">
      <c r="A2055" s="2" t="s">
        <v>6</v>
      </c>
      <c r="B2055" s="2" t="s">
        <v>254</v>
      </c>
      <c r="C2055" s="2" t="s">
        <v>64</v>
      </c>
      <c r="E2055" s="2">
        <v>100</v>
      </c>
      <c r="F2055" s="2" t="s">
        <v>768</v>
      </c>
      <c r="G2055" s="2" t="s">
        <v>28</v>
      </c>
      <c r="H2055" s="2" t="s">
        <v>34</v>
      </c>
      <c r="I2055" s="2" t="s">
        <v>31</v>
      </c>
      <c r="J2055" s="38">
        <v>9.0958662290000003</v>
      </c>
    </row>
    <row r="2056" spans="1:10">
      <c r="A2056" s="2" t="s">
        <v>6</v>
      </c>
      <c r="B2056" s="2" t="s">
        <v>255</v>
      </c>
      <c r="C2056" s="2" t="s">
        <v>64</v>
      </c>
      <c r="E2056" s="2">
        <v>100</v>
      </c>
      <c r="F2056" s="2" t="s">
        <v>768</v>
      </c>
      <c r="G2056" s="2" t="s">
        <v>28</v>
      </c>
      <c r="H2056" s="2" t="s">
        <v>34</v>
      </c>
      <c r="I2056" s="2" t="s">
        <v>31</v>
      </c>
      <c r="J2056" s="38">
        <v>11.564160992</v>
      </c>
    </row>
    <row r="2057" spans="1:10">
      <c r="A2057" s="2" t="s">
        <v>6</v>
      </c>
      <c r="B2057" s="2" t="s">
        <v>256</v>
      </c>
      <c r="C2057" s="2" t="s">
        <v>64</v>
      </c>
      <c r="E2057" s="2">
        <v>100</v>
      </c>
      <c r="F2057" s="2" t="s">
        <v>768</v>
      </c>
      <c r="G2057" s="2" t="s">
        <v>28</v>
      </c>
      <c r="H2057" s="2" t="s">
        <v>34</v>
      </c>
      <c r="I2057" s="2" t="s">
        <v>31</v>
      </c>
      <c r="J2057" s="38">
        <v>26.875513716</v>
      </c>
    </row>
    <row r="2058" spans="1:10">
      <c r="A2058" s="2" t="s">
        <v>6</v>
      </c>
      <c r="B2058" s="2" t="s">
        <v>257</v>
      </c>
      <c r="C2058" s="2" t="s">
        <v>64</v>
      </c>
      <c r="E2058" s="2">
        <v>100</v>
      </c>
      <c r="F2058" s="2" t="s">
        <v>768</v>
      </c>
      <c r="G2058" s="2" t="s">
        <v>28</v>
      </c>
      <c r="H2058" s="2" t="s">
        <v>34</v>
      </c>
      <c r="I2058" s="2" t="s">
        <v>31</v>
      </c>
      <c r="J2058" s="38">
        <v>52.273128100000001</v>
      </c>
    </row>
    <row r="2059" spans="1:10">
      <c r="A2059" s="2" t="s">
        <v>6</v>
      </c>
      <c r="B2059" s="2" t="s">
        <v>258</v>
      </c>
      <c r="C2059" s="2" t="s">
        <v>64</v>
      </c>
      <c r="E2059" s="2">
        <v>100</v>
      </c>
      <c r="F2059" s="2" t="s">
        <v>768</v>
      </c>
      <c r="G2059" s="2" t="s">
        <v>28</v>
      </c>
      <c r="H2059" s="2" t="s">
        <v>34</v>
      </c>
      <c r="I2059" s="2" t="s">
        <v>31</v>
      </c>
      <c r="J2059" s="38">
        <v>39.214436294000002</v>
      </c>
    </row>
    <row r="2060" spans="1:10">
      <c r="A2060" s="2" t="s">
        <v>6</v>
      </c>
      <c r="B2060" s="2" t="s">
        <v>259</v>
      </c>
      <c r="C2060" s="2" t="s">
        <v>64</v>
      </c>
      <c r="E2060" s="2">
        <v>100</v>
      </c>
      <c r="F2060" s="2" t="s">
        <v>768</v>
      </c>
      <c r="G2060" s="2" t="s">
        <v>28</v>
      </c>
      <c r="H2060" s="2" t="s">
        <v>34</v>
      </c>
      <c r="I2060" s="2" t="s">
        <v>31</v>
      </c>
      <c r="J2060" s="38">
        <v>0</v>
      </c>
    </row>
    <row r="2061" spans="1:10">
      <c r="A2061" s="2" t="s">
        <v>6</v>
      </c>
      <c r="B2061" s="2" t="s">
        <v>260</v>
      </c>
      <c r="C2061" s="2" t="s">
        <v>64</v>
      </c>
      <c r="E2061" s="2">
        <v>100</v>
      </c>
      <c r="F2061" s="2" t="s">
        <v>768</v>
      </c>
      <c r="G2061" s="2" t="s">
        <v>28</v>
      </c>
      <c r="H2061" s="2" t="s">
        <v>34</v>
      </c>
      <c r="I2061" s="2" t="s">
        <v>31</v>
      </c>
      <c r="J2061" s="38">
        <v>12.880753113999999</v>
      </c>
    </row>
    <row r="2062" spans="1:10">
      <c r="A2062" s="2" t="s">
        <v>6</v>
      </c>
      <c r="B2062" s="2" t="s">
        <v>261</v>
      </c>
      <c r="C2062" s="2" t="s">
        <v>64</v>
      </c>
      <c r="E2062" s="2">
        <v>100</v>
      </c>
      <c r="F2062" s="2" t="s">
        <v>768</v>
      </c>
      <c r="G2062" s="2" t="s">
        <v>28</v>
      </c>
      <c r="H2062" s="2" t="s">
        <v>34</v>
      </c>
      <c r="I2062" s="2" t="s">
        <v>31</v>
      </c>
      <c r="J2062" s="38">
        <v>10.632211676000001</v>
      </c>
    </row>
    <row r="2063" spans="1:10">
      <c r="A2063" s="2" t="s">
        <v>5</v>
      </c>
      <c r="B2063" s="2" t="s">
        <v>270</v>
      </c>
      <c r="C2063" s="2" t="s">
        <v>64</v>
      </c>
      <c r="E2063" s="2">
        <v>100</v>
      </c>
      <c r="F2063" s="2" t="s">
        <v>768</v>
      </c>
      <c r="G2063" s="2" t="s">
        <v>28</v>
      </c>
      <c r="H2063" s="2" t="s">
        <v>34</v>
      </c>
      <c r="I2063" s="2" t="s">
        <v>31</v>
      </c>
      <c r="J2063" s="38">
        <v>0.288425973</v>
      </c>
    </row>
    <row r="2064" spans="1:10">
      <c r="A2064" s="2" t="s">
        <v>5</v>
      </c>
      <c r="B2064" s="2" t="s">
        <v>271</v>
      </c>
      <c r="C2064" s="2" t="s">
        <v>64</v>
      </c>
      <c r="E2064" s="2">
        <v>100</v>
      </c>
      <c r="F2064" s="2" t="s">
        <v>768</v>
      </c>
      <c r="G2064" s="2" t="s">
        <v>28</v>
      </c>
      <c r="H2064" s="2" t="s">
        <v>34</v>
      </c>
      <c r="I2064" s="2" t="s">
        <v>31</v>
      </c>
      <c r="J2064" s="38">
        <v>8.6833394599999991</v>
      </c>
    </row>
    <row r="2065" spans="1:10">
      <c r="A2065" s="2" t="s">
        <v>5</v>
      </c>
      <c r="B2065" s="2" t="s">
        <v>272</v>
      </c>
      <c r="C2065" s="2" t="s">
        <v>64</v>
      </c>
      <c r="E2065" s="2">
        <v>100</v>
      </c>
      <c r="F2065" s="2" t="s">
        <v>768</v>
      </c>
      <c r="G2065" s="2" t="s">
        <v>28</v>
      </c>
      <c r="H2065" s="2" t="s">
        <v>34</v>
      </c>
      <c r="I2065" s="2" t="s">
        <v>31</v>
      </c>
      <c r="J2065" s="38">
        <v>1.018489129</v>
      </c>
    </row>
    <row r="2066" spans="1:10">
      <c r="A2066" s="2" t="s">
        <v>5</v>
      </c>
      <c r="B2066" s="2" t="s">
        <v>273</v>
      </c>
      <c r="C2066" s="2" t="s">
        <v>64</v>
      </c>
      <c r="E2066" s="2">
        <v>100</v>
      </c>
      <c r="F2066" s="2" t="s">
        <v>768</v>
      </c>
      <c r="G2066" s="2" t="s">
        <v>28</v>
      </c>
      <c r="H2066" s="2" t="s">
        <v>34</v>
      </c>
      <c r="I2066" s="2" t="s">
        <v>31</v>
      </c>
      <c r="J2066" s="38">
        <v>0</v>
      </c>
    </row>
    <row r="2067" spans="1:10">
      <c r="A2067" s="2" t="s">
        <v>4</v>
      </c>
      <c r="B2067" s="2" t="s">
        <v>445</v>
      </c>
      <c r="C2067" s="2" t="s">
        <v>64</v>
      </c>
      <c r="E2067" s="2">
        <v>100</v>
      </c>
      <c r="F2067" s="2" t="s">
        <v>768</v>
      </c>
      <c r="G2067" s="2" t="s">
        <v>28</v>
      </c>
      <c r="H2067" s="2" t="s">
        <v>34</v>
      </c>
      <c r="I2067" s="2" t="s">
        <v>31</v>
      </c>
      <c r="J2067" s="38">
        <v>1.477450406</v>
      </c>
    </row>
    <row r="2068" spans="1:10">
      <c r="A2068" s="2" t="s">
        <v>4</v>
      </c>
      <c r="B2068" s="2" t="s">
        <v>446</v>
      </c>
      <c r="C2068" s="2" t="s">
        <v>64</v>
      </c>
      <c r="E2068" s="2">
        <v>100</v>
      </c>
      <c r="F2068" s="2" t="s">
        <v>768</v>
      </c>
      <c r="G2068" s="2" t="s">
        <v>28</v>
      </c>
      <c r="H2068" s="2" t="s">
        <v>34</v>
      </c>
      <c r="I2068" s="2" t="s">
        <v>31</v>
      </c>
      <c r="J2068" s="38">
        <v>0.10311364200000001</v>
      </c>
    </row>
    <row r="2069" spans="1:10">
      <c r="A2069" s="2" t="s">
        <v>3</v>
      </c>
      <c r="B2069" s="2" t="s">
        <v>362</v>
      </c>
      <c r="C2069" s="2" t="s">
        <v>64</v>
      </c>
      <c r="E2069" s="2">
        <v>100</v>
      </c>
      <c r="F2069" s="2" t="s">
        <v>768</v>
      </c>
      <c r="G2069" s="2" t="s">
        <v>28</v>
      </c>
      <c r="H2069" s="2" t="s">
        <v>34</v>
      </c>
      <c r="I2069" s="2" t="s">
        <v>31</v>
      </c>
      <c r="J2069" s="38">
        <v>0.20351988300000001</v>
      </c>
    </row>
    <row r="2070" spans="1:10">
      <c r="A2070" s="2" t="s">
        <v>3</v>
      </c>
      <c r="B2070" s="2" t="s">
        <v>143</v>
      </c>
      <c r="C2070" s="2" t="s">
        <v>64</v>
      </c>
      <c r="E2070" s="2">
        <v>100</v>
      </c>
      <c r="F2070" s="2" t="s">
        <v>768</v>
      </c>
      <c r="G2070" s="2" t="s">
        <v>28</v>
      </c>
      <c r="H2070" s="2" t="s">
        <v>34</v>
      </c>
      <c r="I2070" s="2" t="s">
        <v>31</v>
      </c>
      <c r="J2070" s="38">
        <v>8.4275231470000005</v>
      </c>
    </row>
    <row r="2071" spans="1:10">
      <c r="A2071" s="2" t="s">
        <v>3</v>
      </c>
      <c r="B2071" s="2" t="s">
        <v>144</v>
      </c>
      <c r="C2071" s="2" t="s">
        <v>64</v>
      </c>
      <c r="E2071" s="2">
        <v>100</v>
      </c>
      <c r="F2071" s="2" t="s">
        <v>768</v>
      </c>
      <c r="G2071" s="2" t="s">
        <v>28</v>
      </c>
      <c r="H2071" s="2" t="s">
        <v>34</v>
      </c>
      <c r="I2071" s="2" t="s">
        <v>31</v>
      </c>
      <c r="J2071" s="38">
        <v>3.8368034849999999</v>
      </c>
    </row>
    <row r="2072" spans="1:10">
      <c r="A2072" s="2" t="s">
        <v>3</v>
      </c>
      <c r="B2072" s="2" t="s">
        <v>145</v>
      </c>
      <c r="C2072" s="2" t="s">
        <v>64</v>
      </c>
      <c r="E2072" s="2">
        <v>100</v>
      </c>
      <c r="F2072" s="2" t="s">
        <v>768</v>
      </c>
      <c r="G2072" s="2" t="s">
        <v>28</v>
      </c>
      <c r="H2072" s="2" t="s">
        <v>34</v>
      </c>
      <c r="I2072" s="2" t="s">
        <v>31</v>
      </c>
      <c r="J2072" s="38">
        <v>1.4272258010000001</v>
      </c>
    </row>
    <row r="2073" spans="1:10">
      <c r="A2073" s="2" t="s">
        <v>3</v>
      </c>
      <c r="B2073" s="2" t="s">
        <v>146</v>
      </c>
      <c r="C2073" s="2" t="s">
        <v>64</v>
      </c>
      <c r="E2073" s="2">
        <v>100</v>
      </c>
      <c r="F2073" s="2" t="s">
        <v>768</v>
      </c>
      <c r="G2073" s="2" t="s">
        <v>28</v>
      </c>
      <c r="H2073" s="2" t="s">
        <v>34</v>
      </c>
      <c r="I2073" s="2" t="s">
        <v>31</v>
      </c>
      <c r="J2073" s="38">
        <v>1.7405646459999999</v>
      </c>
    </row>
    <row r="2074" spans="1:10">
      <c r="A2074" s="2" t="s">
        <v>3</v>
      </c>
      <c r="B2074" s="2" t="s">
        <v>147</v>
      </c>
      <c r="C2074" s="2" t="s">
        <v>64</v>
      </c>
      <c r="E2074" s="2">
        <v>100</v>
      </c>
      <c r="F2074" s="2" t="s">
        <v>768</v>
      </c>
      <c r="G2074" s="2" t="s">
        <v>28</v>
      </c>
      <c r="H2074" s="2" t="s">
        <v>34</v>
      </c>
      <c r="I2074" s="2" t="s">
        <v>31</v>
      </c>
      <c r="J2074" s="38">
        <v>8.4388425330000008</v>
      </c>
    </row>
    <row r="2075" spans="1:10">
      <c r="A2075" s="2" t="s">
        <v>3</v>
      </c>
      <c r="B2075" s="2" t="s">
        <v>148</v>
      </c>
      <c r="C2075" s="2" t="s">
        <v>64</v>
      </c>
      <c r="E2075" s="2">
        <v>100</v>
      </c>
      <c r="F2075" s="2" t="s">
        <v>768</v>
      </c>
      <c r="G2075" s="2" t="s">
        <v>28</v>
      </c>
      <c r="H2075" s="2" t="s">
        <v>34</v>
      </c>
      <c r="I2075" s="2" t="s">
        <v>31</v>
      </c>
      <c r="J2075" s="38">
        <v>3.8104406810000002</v>
      </c>
    </row>
    <row r="2076" spans="1:10">
      <c r="A2076" s="2" t="s">
        <v>3</v>
      </c>
      <c r="B2076" s="2" t="s">
        <v>149</v>
      </c>
      <c r="C2076" s="2" t="s">
        <v>64</v>
      </c>
      <c r="E2076" s="2">
        <v>100</v>
      </c>
      <c r="F2076" s="2" t="s">
        <v>768</v>
      </c>
      <c r="G2076" s="2" t="s">
        <v>28</v>
      </c>
      <c r="H2076" s="2" t="s">
        <v>34</v>
      </c>
      <c r="I2076" s="2" t="s">
        <v>31</v>
      </c>
      <c r="J2076" s="38">
        <v>59.636641064999999</v>
      </c>
    </row>
    <row r="2077" spans="1:10">
      <c r="A2077" s="2" t="s">
        <v>3</v>
      </c>
      <c r="B2077" s="2" t="s">
        <v>150</v>
      </c>
      <c r="C2077" s="2" t="s">
        <v>64</v>
      </c>
      <c r="E2077" s="2">
        <v>100</v>
      </c>
      <c r="F2077" s="2" t="s">
        <v>768</v>
      </c>
      <c r="G2077" s="2" t="s">
        <v>28</v>
      </c>
      <c r="H2077" s="2" t="s">
        <v>34</v>
      </c>
      <c r="I2077" s="2" t="s">
        <v>31</v>
      </c>
      <c r="J2077" s="38">
        <v>0.96141991000000004</v>
      </c>
    </row>
    <row r="2078" spans="1:10">
      <c r="A2078" s="2" t="s">
        <v>3</v>
      </c>
      <c r="B2078" s="2" t="s">
        <v>151</v>
      </c>
      <c r="C2078" s="2" t="s">
        <v>64</v>
      </c>
      <c r="E2078" s="2">
        <v>100</v>
      </c>
      <c r="F2078" s="2" t="s">
        <v>768</v>
      </c>
      <c r="G2078" s="2" t="s">
        <v>28</v>
      </c>
      <c r="H2078" s="2" t="s">
        <v>34</v>
      </c>
      <c r="I2078" s="2" t="s">
        <v>31</v>
      </c>
      <c r="J2078" s="38">
        <v>176.073396016</v>
      </c>
    </row>
    <row r="2079" spans="1:10">
      <c r="A2079" s="2" t="s">
        <v>3</v>
      </c>
      <c r="B2079" s="2" t="s">
        <v>152</v>
      </c>
      <c r="C2079" s="2" t="s">
        <v>64</v>
      </c>
      <c r="E2079" s="2">
        <v>100</v>
      </c>
      <c r="F2079" s="2" t="s">
        <v>768</v>
      </c>
      <c r="G2079" s="2" t="s">
        <v>28</v>
      </c>
      <c r="H2079" s="2" t="s">
        <v>34</v>
      </c>
      <c r="I2079" s="2" t="s">
        <v>31</v>
      </c>
      <c r="J2079" s="38">
        <v>175.66867038699999</v>
      </c>
    </row>
    <row r="2080" spans="1:10">
      <c r="A2080" s="2" t="s">
        <v>3</v>
      </c>
      <c r="B2080" s="2" t="s">
        <v>153</v>
      </c>
      <c r="C2080" s="2" t="s">
        <v>64</v>
      </c>
      <c r="E2080" s="2">
        <v>100</v>
      </c>
      <c r="F2080" s="2" t="s">
        <v>768</v>
      </c>
      <c r="G2080" s="2" t="s">
        <v>28</v>
      </c>
      <c r="H2080" s="2" t="s">
        <v>34</v>
      </c>
      <c r="I2080" s="2" t="s">
        <v>31</v>
      </c>
      <c r="J2080" s="38">
        <v>27.576174043999998</v>
      </c>
    </row>
    <row r="2081" spans="1:10">
      <c r="A2081" s="2" t="s">
        <v>3</v>
      </c>
      <c r="B2081" s="2" t="s">
        <v>154</v>
      </c>
      <c r="C2081" s="2" t="s">
        <v>64</v>
      </c>
      <c r="E2081" s="2">
        <v>100</v>
      </c>
      <c r="F2081" s="2" t="s">
        <v>768</v>
      </c>
      <c r="G2081" s="2" t="s">
        <v>28</v>
      </c>
      <c r="H2081" s="2" t="s">
        <v>34</v>
      </c>
      <c r="I2081" s="2" t="s">
        <v>31</v>
      </c>
      <c r="J2081" s="38">
        <v>19.270283362000001</v>
      </c>
    </row>
    <row r="2082" spans="1:10">
      <c r="A2082" s="2" t="s">
        <v>3</v>
      </c>
      <c r="B2082" s="2" t="s">
        <v>155</v>
      </c>
      <c r="C2082" s="2" t="s">
        <v>64</v>
      </c>
      <c r="E2082" s="2">
        <v>100</v>
      </c>
      <c r="F2082" s="2" t="s">
        <v>768</v>
      </c>
      <c r="G2082" s="2" t="s">
        <v>28</v>
      </c>
      <c r="H2082" s="2" t="s">
        <v>34</v>
      </c>
      <c r="I2082" s="2" t="s">
        <v>31</v>
      </c>
      <c r="J2082" s="38">
        <v>24.744447273999999</v>
      </c>
    </row>
    <row r="2083" spans="1:10">
      <c r="A2083" s="2" t="s">
        <v>3</v>
      </c>
      <c r="B2083" s="2" t="s">
        <v>156</v>
      </c>
      <c r="C2083" s="2" t="s">
        <v>64</v>
      </c>
      <c r="E2083" s="2">
        <v>100</v>
      </c>
      <c r="F2083" s="2" t="s">
        <v>768</v>
      </c>
      <c r="G2083" s="2" t="s">
        <v>28</v>
      </c>
      <c r="H2083" s="2" t="s">
        <v>34</v>
      </c>
      <c r="I2083" s="2" t="s">
        <v>31</v>
      </c>
      <c r="J2083" s="38">
        <v>1.412974282</v>
      </c>
    </row>
    <row r="2084" spans="1:10">
      <c r="A2084" s="2" t="s">
        <v>3</v>
      </c>
      <c r="B2084" s="2" t="s">
        <v>157</v>
      </c>
      <c r="C2084" s="2" t="s">
        <v>64</v>
      </c>
      <c r="E2084" s="2">
        <v>100</v>
      </c>
      <c r="F2084" s="2" t="s">
        <v>768</v>
      </c>
      <c r="G2084" s="2" t="s">
        <v>28</v>
      </c>
      <c r="H2084" s="2" t="s">
        <v>34</v>
      </c>
      <c r="I2084" s="2" t="s">
        <v>31</v>
      </c>
      <c r="J2084" s="38">
        <v>49.547096549999999</v>
      </c>
    </row>
    <row r="2085" spans="1:10">
      <c r="A2085" s="2" t="s">
        <v>3</v>
      </c>
      <c r="B2085" s="2" t="s">
        <v>158</v>
      </c>
      <c r="C2085" s="2" t="s">
        <v>64</v>
      </c>
      <c r="E2085" s="2">
        <v>100</v>
      </c>
      <c r="F2085" s="2" t="s">
        <v>768</v>
      </c>
      <c r="G2085" s="2" t="s">
        <v>28</v>
      </c>
      <c r="H2085" s="2" t="s">
        <v>34</v>
      </c>
      <c r="I2085" s="2" t="s">
        <v>31</v>
      </c>
      <c r="J2085" s="38">
        <v>10.855676300000001</v>
      </c>
    </row>
    <row r="2086" spans="1:10">
      <c r="A2086" s="2" t="s">
        <v>2</v>
      </c>
      <c r="B2086" s="2" t="s">
        <v>262</v>
      </c>
      <c r="C2086" s="2" t="s">
        <v>64</v>
      </c>
      <c r="E2086" s="2">
        <v>100</v>
      </c>
      <c r="F2086" s="2" t="s">
        <v>768</v>
      </c>
      <c r="G2086" s="2" t="s">
        <v>28</v>
      </c>
      <c r="H2086" s="2" t="s">
        <v>34</v>
      </c>
      <c r="I2086" s="2" t="s">
        <v>31</v>
      </c>
      <c r="J2086" s="38">
        <v>1.5863346E-2</v>
      </c>
    </row>
    <row r="2087" spans="1:10">
      <c r="A2087" s="2" t="s">
        <v>2</v>
      </c>
      <c r="B2087" s="2" t="s">
        <v>263</v>
      </c>
      <c r="C2087" s="2" t="s">
        <v>64</v>
      </c>
      <c r="E2087" s="2">
        <v>100</v>
      </c>
      <c r="F2087" s="2" t="s">
        <v>768</v>
      </c>
      <c r="G2087" s="2" t="s">
        <v>28</v>
      </c>
      <c r="H2087" s="2" t="s">
        <v>34</v>
      </c>
      <c r="I2087" s="2" t="s">
        <v>31</v>
      </c>
      <c r="J2087" s="38">
        <v>5.5464354079999998</v>
      </c>
    </row>
    <row r="2088" spans="1:10">
      <c r="A2088" s="2" t="s">
        <v>2</v>
      </c>
      <c r="B2088" s="2" t="s">
        <v>264</v>
      </c>
      <c r="C2088" s="2" t="s">
        <v>64</v>
      </c>
      <c r="E2088" s="2">
        <v>100</v>
      </c>
      <c r="F2088" s="2" t="s">
        <v>768</v>
      </c>
      <c r="G2088" s="2" t="s">
        <v>28</v>
      </c>
      <c r="H2088" s="2" t="s">
        <v>34</v>
      </c>
      <c r="I2088" s="2" t="s">
        <v>31</v>
      </c>
      <c r="J2088" s="38">
        <v>3.5203402480000001</v>
      </c>
    </row>
    <row r="2089" spans="1:10">
      <c r="A2089" s="2" t="s">
        <v>2</v>
      </c>
      <c r="B2089" s="2" t="s">
        <v>265</v>
      </c>
      <c r="C2089" s="2" t="s">
        <v>64</v>
      </c>
      <c r="E2089" s="2">
        <v>100</v>
      </c>
      <c r="F2089" s="2" t="s">
        <v>768</v>
      </c>
      <c r="G2089" s="2" t="s">
        <v>28</v>
      </c>
      <c r="H2089" s="2" t="s">
        <v>34</v>
      </c>
      <c r="I2089" s="2" t="s">
        <v>31</v>
      </c>
      <c r="J2089" s="38">
        <v>0.98807178600000001</v>
      </c>
    </row>
    <row r="2090" spans="1:10">
      <c r="A2090" s="2" t="s">
        <v>2</v>
      </c>
      <c r="B2090" s="2" t="s">
        <v>266</v>
      </c>
      <c r="C2090" s="2" t="s">
        <v>64</v>
      </c>
      <c r="E2090" s="2">
        <v>100</v>
      </c>
      <c r="F2090" s="2" t="s">
        <v>768</v>
      </c>
      <c r="G2090" s="2" t="s">
        <v>28</v>
      </c>
      <c r="H2090" s="2" t="s">
        <v>34</v>
      </c>
      <c r="I2090" s="2" t="s">
        <v>31</v>
      </c>
      <c r="J2090" s="38">
        <v>6.1630959870000002</v>
      </c>
    </row>
    <row r="2091" spans="1:10">
      <c r="A2091" s="2" t="s">
        <v>2</v>
      </c>
      <c r="B2091" s="2" t="s">
        <v>267</v>
      </c>
      <c r="C2091" s="2" t="s">
        <v>64</v>
      </c>
      <c r="E2091" s="2">
        <v>100</v>
      </c>
      <c r="F2091" s="2" t="s">
        <v>768</v>
      </c>
      <c r="G2091" s="2" t="s">
        <v>28</v>
      </c>
      <c r="H2091" s="2" t="s">
        <v>34</v>
      </c>
      <c r="I2091" s="2" t="s">
        <v>31</v>
      </c>
      <c r="J2091" s="38">
        <v>6.1667517570000001</v>
      </c>
    </row>
    <row r="2092" spans="1:10">
      <c r="A2092" s="2" t="s">
        <v>2</v>
      </c>
      <c r="B2092" s="2" t="s">
        <v>268</v>
      </c>
      <c r="C2092" s="2" t="s">
        <v>64</v>
      </c>
      <c r="E2092" s="2">
        <v>100</v>
      </c>
      <c r="F2092" s="2" t="s">
        <v>768</v>
      </c>
      <c r="G2092" s="2" t="s">
        <v>28</v>
      </c>
      <c r="H2092" s="2" t="s">
        <v>34</v>
      </c>
      <c r="I2092" s="2" t="s">
        <v>31</v>
      </c>
      <c r="J2092" s="38">
        <v>7.4162333470000004</v>
      </c>
    </row>
    <row r="2093" spans="1:10">
      <c r="A2093" s="2" t="s">
        <v>2</v>
      </c>
      <c r="B2093" s="2" t="s">
        <v>269</v>
      </c>
      <c r="C2093" s="2" t="s">
        <v>64</v>
      </c>
      <c r="E2093" s="2">
        <v>100</v>
      </c>
      <c r="F2093" s="2" t="s">
        <v>768</v>
      </c>
      <c r="G2093" s="2" t="s">
        <v>28</v>
      </c>
      <c r="H2093" s="2" t="s">
        <v>34</v>
      </c>
      <c r="I2093" s="2" t="s">
        <v>31</v>
      </c>
      <c r="J2093" s="38">
        <v>12.028420613</v>
      </c>
    </row>
    <row r="2094" spans="1:10">
      <c r="A2094" s="2" t="s">
        <v>1</v>
      </c>
      <c r="B2094" s="2" t="s">
        <v>298</v>
      </c>
      <c r="C2094" s="2" t="s">
        <v>64</v>
      </c>
      <c r="E2094" s="2">
        <v>100</v>
      </c>
      <c r="F2094" s="2" t="s">
        <v>768</v>
      </c>
      <c r="G2094" s="2" t="s">
        <v>28</v>
      </c>
      <c r="H2094" s="2" t="s">
        <v>34</v>
      </c>
      <c r="I2094" s="2" t="s">
        <v>31</v>
      </c>
      <c r="J2094" s="38">
        <v>0</v>
      </c>
    </row>
    <row r="2095" spans="1:10">
      <c r="A2095" s="2" t="s">
        <v>1</v>
      </c>
      <c r="B2095" s="2" t="s">
        <v>299</v>
      </c>
      <c r="C2095" s="2" t="s">
        <v>64</v>
      </c>
      <c r="E2095" s="2">
        <v>100</v>
      </c>
      <c r="F2095" s="2" t="s">
        <v>768</v>
      </c>
      <c r="G2095" s="2" t="s">
        <v>28</v>
      </c>
      <c r="H2095" s="2" t="s">
        <v>34</v>
      </c>
      <c r="I2095" s="2" t="s">
        <v>31</v>
      </c>
      <c r="J2095" s="38">
        <v>0</v>
      </c>
    </row>
    <row r="2096" spans="1:10">
      <c r="A2096" s="2" t="s">
        <v>1</v>
      </c>
      <c r="B2096" s="2" t="s">
        <v>300</v>
      </c>
      <c r="C2096" s="2" t="s">
        <v>64</v>
      </c>
      <c r="E2096" s="2">
        <v>100</v>
      </c>
      <c r="F2096" s="2" t="s">
        <v>768</v>
      </c>
      <c r="G2096" s="2" t="s">
        <v>28</v>
      </c>
      <c r="H2096" s="2" t="s">
        <v>34</v>
      </c>
      <c r="I2096" s="2" t="s">
        <v>31</v>
      </c>
      <c r="J2096" s="38">
        <v>0</v>
      </c>
    </row>
    <row r="2097" spans="1:10">
      <c r="A2097" s="2" t="s">
        <v>1</v>
      </c>
      <c r="B2097" s="2" t="s">
        <v>301</v>
      </c>
      <c r="C2097" s="2" t="s">
        <v>64</v>
      </c>
      <c r="E2097" s="2">
        <v>100</v>
      </c>
      <c r="F2097" s="2" t="s">
        <v>768</v>
      </c>
      <c r="G2097" s="2" t="s">
        <v>28</v>
      </c>
      <c r="H2097" s="2" t="s">
        <v>34</v>
      </c>
      <c r="I2097" s="2" t="s">
        <v>31</v>
      </c>
      <c r="J2097" s="38">
        <v>6.0748349999999998E-3</v>
      </c>
    </row>
    <row r="2098" spans="1:10">
      <c r="A2098" s="2" t="s">
        <v>1</v>
      </c>
      <c r="B2098" s="2" t="s">
        <v>302</v>
      </c>
      <c r="C2098" s="2" t="s">
        <v>64</v>
      </c>
      <c r="E2098" s="2">
        <v>100</v>
      </c>
      <c r="F2098" s="2" t="s">
        <v>768</v>
      </c>
      <c r="G2098" s="2" t="s">
        <v>28</v>
      </c>
      <c r="H2098" s="2" t="s">
        <v>34</v>
      </c>
      <c r="I2098" s="2" t="s">
        <v>31</v>
      </c>
      <c r="J2098" s="38">
        <v>0</v>
      </c>
    </row>
    <row r="2099" spans="1:10">
      <c r="A2099" s="2" t="s">
        <v>1</v>
      </c>
      <c r="B2099" s="2" t="s">
        <v>303</v>
      </c>
      <c r="C2099" s="2" t="s">
        <v>64</v>
      </c>
      <c r="E2099" s="2">
        <v>100</v>
      </c>
      <c r="F2099" s="2" t="s">
        <v>768</v>
      </c>
      <c r="G2099" s="2" t="s">
        <v>28</v>
      </c>
      <c r="H2099" s="2" t="s">
        <v>34</v>
      </c>
      <c r="I2099" s="2" t="s">
        <v>31</v>
      </c>
      <c r="J2099" s="38">
        <v>0</v>
      </c>
    </row>
    <row r="2100" spans="1:10">
      <c r="A2100" s="2" t="s">
        <v>1</v>
      </c>
      <c r="B2100" s="2" t="s">
        <v>304</v>
      </c>
      <c r="C2100" s="2" t="s">
        <v>64</v>
      </c>
      <c r="E2100" s="2">
        <v>100</v>
      </c>
      <c r="F2100" s="2" t="s">
        <v>768</v>
      </c>
      <c r="G2100" s="2" t="s">
        <v>28</v>
      </c>
      <c r="H2100" s="2" t="s">
        <v>34</v>
      </c>
      <c r="I2100" s="2" t="s">
        <v>31</v>
      </c>
      <c r="J2100" s="38">
        <v>0</v>
      </c>
    </row>
    <row r="2101" spans="1:10">
      <c r="A2101" s="2" t="s">
        <v>1</v>
      </c>
      <c r="B2101" s="2" t="s">
        <v>305</v>
      </c>
      <c r="C2101" s="2" t="s">
        <v>64</v>
      </c>
      <c r="E2101" s="2">
        <v>100</v>
      </c>
      <c r="F2101" s="2" t="s">
        <v>768</v>
      </c>
      <c r="G2101" s="2" t="s">
        <v>28</v>
      </c>
      <c r="H2101" s="2" t="s">
        <v>34</v>
      </c>
      <c r="I2101" s="2" t="s">
        <v>31</v>
      </c>
      <c r="J2101" s="38">
        <v>0</v>
      </c>
    </row>
    <row r="2102" spans="1:10">
      <c r="A2102" s="2" t="s">
        <v>1</v>
      </c>
      <c r="B2102" s="2" t="s">
        <v>306</v>
      </c>
      <c r="C2102" s="2" t="s">
        <v>64</v>
      </c>
      <c r="E2102" s="2">
        <v>100</v>
      </c>
      <c r="F2102" s="2" t="s">
        <v>768</v>
      </c>
      <c r="G2102" s="2" t="s">
        <v>28</v>
      </c>
      <c r="H2102" s="2" t="s">
        <v>34</v>
      </c>
      <c r="I2102" s="2" t="s">
        <v>31</v>
      </c>
      <c r="J2102" s="38">
        <v>0</v>
      </c>
    </row>
    <row r="2103" spans="1:10">
      <c r="A2103" s="2" t="s">
        <v>1</v>
      </c>
      <c r="B2103" s="2" t="s">
        <v>307</v>
      </c>
      <c r="C2103" s="2" t="s">
        <v>64</v>
      </c>
      <c r="E2103" s="2">
        <v>100</v>
      </c>
      <c r="F2103" s="2" t="s">
        <v>768</v>
      </c>
      <c r="G2103" s="2" t="s">
        <v>28</v>
      </c>
      <c r="H2103" s="2" t="s">
        <v>34</v>
      </c>
      <c r="I2103" s="2" t="s">
        <v>31</v>
      </c>
      <c r="J2103" s="38">
        <v>0</v>
      </c>
    </row>
    <row r="2104" spans="1:10">
      <c r="A2104" s="2" t="s">
        <v>1</v>
      </c>
      <c r="B2104" s="2" t="s">
        <v>308</v>
      </c>
      <c r="C2104" s="2" t="s">
        <v>64</v>
      </c>
      <c r="E2104" s="2">
        <v>100</v>
      </c>
      <c r="F2104" s="2" t="s">
        <v>768</v>
      </c>
      <c r="G2104" s="2" t="s">
        <v>28</v>
      </c>
      <c r="H2104" s="2" t="s">
        <v>34</v>
      </c>
      <c r="I2104" s="2" t="s">
        <v>31</v>
      </c>
      <c r="J2104" s="38">
        <v>0</v>
      </c>
    </row>
    <row r="2105" spans="1:10">
      <c r="A2105" s="2" t="s">
        <v>1</v>
      </c>
      <c r="B2105" s="2" t="s">
        <v>309</v>
      </c>
      <c r="C2105" s="2" t="s">
        <v>64</v>
      </c>
      <c r="E2105" s="2">
        <v>100</v>
      </c>
      <c r="F2105" s="2" t="s">
        <v>768</v>
      </c>
      <c r="G2105" s="2" t="s">
        <v>28</v>
      </c>
      <c r="H2105" s="2" t="s">
        <v>34</v>
      </c>
      <c r="I2105" s="2" t="s">
        <v>31</v>
      </c>
      <c r="J2105" s="38">
        <v>0</v>
      </c>
    </row>
    <row r="2106" spans="1:10">
      <c r="A2106" s="2" t="s">
        <v>1</v>
      </c>
      <c r="B2106" s="2" t="s">
        <v>310</v>
      </c>
      <c r="C2106" s="2" t="s">
        <v>64</v>
      </c>
      <c r="E2106" s="2">
        <v>100</v>
      </c>
      <c r="F2106" s="2" t="s">
        <v>768</v>
      </c>
      <c r="G2106" s="2" t="s">
        <v>28</v>
      </c>
      <c r="H2106" s="2" t="s">
        <v>34</v>
      </c>
      <c r="I2106" s="2" t="s">
        <v>31</v>
      </c>
      <c r="J2106" s="38">
        <v>0</v>
      </c>
    </row>
    <row r="2107" spans="1:10">
      <c r="A2107" s="2" t="s">
        <v>1</v>
      </c>
      <c r="B2107" s="2" t="s">
        <v>311</v>
      </c>
      <c r="C2107" s="2" t="s">
        <v>64</v>
      </c>
      <c r="E2107" s="2">
        <v>100</v>
      </c>
      <c r="F2107" s="2" t="s">
        <v>768</v>
      </c>
      <c r="G2107" s="2" t="s">
        <v>28</v>
      </c>
      <c r="H2107" s="2" t="s">
        <v>34</v>
      </c>
      <c r="I2107" s="2" t="s">
        <v>31</v>
      </c>
      <c r="J2107" s="38">
        <v>0</v>
      </c>
    </row>
    <row r="2108" spans="1:10">
      <c r="A2108" s="2" t="s">
        <v>1</v>
      </c>
      <c r="B2108" s="2" t="s">
        <v>312</v>
      </c>
      <c r="C2108" s="2" t="s">
        <v>64</v>
      </c>
      <c r="E2108" s="2">
        <v>100</v>
      </c>
      <c r="F2108" s="2" t="s">
        <v>768</v>
      </c>
      <c r="G2108" s="2" t="s">
        <v>28</v>
      </c>
      <c r="H2108" s="2" t="s">
        <v>34</v>
      </c>
      <c r="I2108" s="2" t="s">
        <v>31</v>
      </c>
      <c r="J2108" s="38">
        <v>0</v>
      </c>
    </row>
    <row r="2109" spans="1:10">
      <c r="A2109" s="2" t="s">
        <v>1</v>
      </c>
      <c r="B2109" s="2" t="s">
        <v>313</v>
      </c>
      <c r="C2109" s="2" t="s">
        <v>64</v>
      </c>
      <c r="E2109" s="2">
        <v>100</v>
      </c>
      <c r="F2109" s="2" t="s">
        <v>768</v>
      </c>
      <c r="G2109" s="2" t="s">
        <v>28</v>
      </c>
      <c r="H2109" s="2" t="s">
        <v>34</v>
      </c>
      <c r="I2109" s="2" t="s">
        <v>31</v>
      </c>
      <c r="J2109" s="38">
        <v>0</v>
      </c>
    </row>
    <row r="2110" spans="1:10">
      <c r="A2110" s="2" t="s">
        <v>1</v>
      </c>
      <c r="B2110" s="2" t="s">
        <v>314</v>
      </c>
      <c r="C2110" s="2" t="s">
        <v>64</v>
      </c>
      <c r="E2110" s="2">
        <v>100</v>
      </c>
      <c r="F2110" s="2" t="s">
        <v>768</v>
      </c>
      <c r="G2110" s="2" t="s">
        <v>28</v>
      </c>
      <c r="H2110" s="2" t="s">
        <v>34</v>
      </c>
      <c r="I2110" s="2" t="s">
        <v>31</v>
      </c>
      <c r="J2110" s="38">
        <v>0</v>
      </c>
    </row>
    <row r="2111" spans="1:10">
      <c r="A2111" s="2" t="s">
        <v>1</v>
      </c>
      <c r="B2111" s="2" t="s">
        <v>315</v>
      </c>
      <c r="C2111" s="2" t="s">
        <v>64</v>
      </c>
      <c r="E2111" s="2">
        <v>100</v>
      </c>
      <c r="F2111" s="2" t="s">
        <v>768</v>
      </c>
      <c r="G2111" s="2" t="s">
        <v>28</v>
      </c>
      <c r="H2111" s="2" t="s">
        <v>34</v>
      </c>
      <c r="I2111" s="2" t="s">
        <v>31</v>
      </c>
      <c r="J2111" s="38">
        <v>0</v>
      </c>
    </row>
    <row r="2112" spans="1:10">
      <c r="A2112" s="2" t="s">
        <v>1</v>
      </c>
      <c r="B2112" s="2" t="s">
        <v>316</v>
      </c>
      <c r="C2112" s="2" t="s">
        <v>64</v>
      </c>
      <c r="E2112" s="2">
        <v>100</v>
      </c>
      <c r="F2112" s="2" t="s">
        <v>768</v>
      </c>
      <c r="G2112" s="2" t="s">
        <v>28</v>
      </c>
      <c r="H2112" s="2" t="s">
        <v>34</v>
      </c>
      <c r="I2112" s="2" t="s">
        <v>31</v>
      </c>
      <c r="J2112" s="38">
        <v>0</v>
      </c>
    </row>
    <row r="2113" spans="1:10">
      <c r="A2113" s="2" t="s">
        <v>1</v>
      </c>
      <c r="B2113" s="2" t="s">
        <v>317</v>
      </c>
      <c r="C2113" s="2" t="s">
        <v>64</v>
      </c>
      <c r="E2113" s="2">
        <v>100</v>
      </c>
      <c r="F2113" s="2" t="s">
        <v>768</v>
      </c>
      <c r="G2113" s="2" t="s">
        <v>28</v>
      </c>
      <c r="H2113" s="2" t="s">
        <v>34</v>
      </c>
      <c r="I2113" s="2" t="s">
        <v>31</v>
      </c>
      <c r="J2113" s="38">
        <v>0</v>
      </c>
    </row>
    <row r="2114" spans="1:10">
      <c r="A2114" s="2" t="s">
        <v>1</v>
      </c>
      <c r="B2114" s="2" t="s">
        <v>449</v>
      </c>
      <c r="C2114" s="2" t="s">
        <v>64</v>
      </c>
      <c r="E2114" s="2">
        <v>100</v>
      </c>
      <c r="F2114" s="2" t="s">
        <v>768</v>
      </c>
      <c r="G2114" s="2" t="s">
        <v>28</v>
      </c>
      <c r="H2114" s="2" t="s">
        <v>34</v>
      </c>
      <c r="I2114" s="2" t="s">
        <v>31</v>
      </c>
      <c r="J2114" s="38">
        <v>0</v>
      </c>
    </row>
    <row r="2115" spans="1:10">
      <c r="A2115" s="2" t="s">
        <v>1</v>
      </c>
      <c r="B2115" s="2" t="s">
        <v>450</v>
      </c>
      <c r="C2115" s="2" t="s">
        <v>64</v>
      </c>
      <c r="E2115" s="2">
        <v>100</v>
      </c>
      <c r="F2115" s="2" t="s">
        <v>768</v>
      </c>
      <c r="G2115" s="2" t="s">
        <v>28</v>
      </c>
      <c r="H2115" s="2" t="s">
        <v>34</v>
      </c>
      <c r="I2115" s="2" t="s">
        <v>31</v>
      </c>
      <c r="J2115" s="38">
        <v>0</v>
      </c>
    </row>
    <row r="2116" spans="1:10">
      <c r="A2116" s="2" t="s">
        <v>1</v>
      </c>
      <c r="B2116" s="2" t="s">
        <v>451</v>
      </c>
      <c r="C2116" s="2" t="s">
        <v>64</v>
      </c>
      <c r="E2116" s="2">
        <v>100</v>
      </c>
      <c r="F2116" s="2" t="s">
        <v>768</v>
      </c>
      <c r="G2116" s="2" t="s">
        <v>28</v>
      </c>
      <c r="H2116" s="2" t="s">
        <v>34</v>
      </c>
      <c r="I2116" s="2" t="s">
        <v>31</v>
      </c>
      <c r="J2116" s="38">
        <v>0</v>
      </c>
    </row>
    <row r="2117" spans="1:10">
      <c r="A2117" s="2" t="s">
        <v>1</v>
      </c>
      <c r="B2117" s="2" t="s">
        <v>452</v>
      </c>
      <c r="C2117" s="2" t="s">
        <v>64</v>
      </c>
      <c r="E2117" s="2">
        <v>100</v>
      </c>
      <c r="F2117" s="2" t="s">
        <v>768</v>
      </c>
      <c r="G2117" s="2" t="s">
        <v>28</v>
      </c>
      <c r="H2117" s="2" t="s">
        <v>34</v>
      </c>
      <c r="I2117" s="2" t="s">
        <v>31</v>
      </c>
      <c r="J2117" s="38">
        <v>0</v>
      </c>
    </row>
    <row r="2118" spans="1:10">
      <c r="A2118" s="2" t="s">
        <v>1</v>
      </c>
      <c r="B2118" s="2" t="s">
        <v>453</v>
      </c>
      <c r="C2118" s="2" t="s">
        <v>64</v>
      </c>
      <c r="E2118" s="2">
        <v>100</v>
      </c>
      <c r="F2118" s="2" t="s">
        <v>768</v>
      </c>
      <c r="G2118" s="2" t="s">
        <v>28</v>
      </c>
      <c r="H2118" s="2" t="s">
        <v>34</v>
      </c>
      <c r="I2118" s="2" t="s">
        <v>31</v>
      </c>
      <c r="J2118" s="38">
        <v>0</v>
      </c>
    </row>
    <row r="2119" spans="1:10">
      <c r="A2119" s="2" t="s">
        <v>1</v>
      </c>
      <c r="B2119" s="2" t="s">
        <v>318</v>
      </c>
      <c r="C2119" s="2" t="s">
        <v>64</v>
      </c>
      <c r="E2119" s="2">
        <v>100</v>
      </c>
      <c r="F2119" s="2" t="s">
        <v>768</v>
      </c>
      <c r="G2119" s="2" t="s">
        <v>28</v>
      </c>
      <c r="H2119" s="2" t="s">
        <v>34</v>
      </c>
      <c r="I2119" s="2" t="s">
        <v>31</v>
      </c>
      <c r="J2119" s="38">
        <v>0</v>
      </c>
    </row>
    <row r="2120" spans="1:10">
      <c r="A2120" s="2" t="s">
        <v>1</v>
      </c>
      <c r="B2120" s="2" t="s">
        <v>319</v>
      </c>
      <c r="C2120" s="2" t="s">
        <v>64</v>
      </c>
      <c r="E2120" s="2">
        <v>100</v>
      </c>
      <c r="F2120" s="2" t="s">
        <v>768</v>
      </c>
      <c r="G2120" s="2" t="s">
        <v>28</v>
      </c>
      <c r="H2120" s="2" t="s">
        <v>34</v>
      </c>
      <c r="I2120" s="2" t="s">
        <v>31</v>
      </c>
      <c r="J2120" s="38">
        <v>0</v>
      </c>
    </row>
    <row r="2121" spans="1:10">
      <c r="A2121" s="2" t="s">
        <v>1</v>
      </c>
      <c r="B2121" s="2" t="s">
        <v>320</v>
      </c>
      <c r="C2121" s="2" t="s">
        <v>64</v>
      </c>
      <c r="E2121" s="2">
        <v>100</v>
      </c>
      <c r="F2121" s="2" t="s">
        <v>768</v>
      </c>
      <c r="G2121" s="2" t="s">
        <v>28</v>
      </c>
      <c r="H2121" s="2" t="s">
        <v>34</v>
      </c>
      <c r="I2121" s="2" t="s">
        <v>31</v>
      </c>
      <c r="J2121" s="38">
        <v>0</v>
      </c>
    </row>
    <row r="2122" spans="1:10">
      <c r="A2122" s="2" t="s">
        <v>1</v>
      </c>
      <c r="B2122" s="2" t="s">
        <v>321</v>
      </c>
      <c r="C2122" s="2" t="s">
        <v>64</v>
      </c>
      <c r="E2122" s="2">
        <v>100</v>
      </c>
      <c r="F2122" s="2" t="s">
        <v>768</v>
      </c>
      <c r="G2122" s="2" t="s">
        <v>28</v>
      </c>
      <c r="H2122" s="2" t="s">
        <v>34</v>
      </c>
      <c r="I2122" s="2" t="s">
        <v>31</v>
      </c>
      <c r="J2122" s="38">
        <v>0</v>
      </c>
    </row>
    <row r="2123" spans="1:10">
      <c r="A2123" s="2" t="s">
        <v>1</v>
      </c>
      <c r="B2123" s="2" t="s">
        <v>322</v>
      </c>
      <c r="C2123" s="2" t="s">
        <v>64</v>
      </c>
      <c r="E2123" s="2">
        <v>100</v>
      </c>
      <c r="F2123" s="2" t="s">
        <v>768</v>
      </c>
      <c r="G2123" s="2" t="s">
        <v>28</v>
      </c>
      <c r="H2123" s="2" t="s">
        <v>34</v>
      </c>
      <c r="I2123" s="2" t="s">
        <v>31</v>
      </c>
      <c r="J2123" s="38">
        <v>0</v>
      </c>
    </row>
    <row r="2124" spans="1:10">
      <c r="A2124" s="2" t="s">
        <v>1</v>
      </c>
      <c r="B2124" s="2" t="s">
        <v>323</v>
      </c>
      <c r="C2124" s="2" t="s">
        <v>64</v>
      </c>
      <c r="E2124" s="2">
        <v>100</v>
      </c>
      <c r="F2124" s="2" t="s">
        <v>768</v>
      </c>
      <c r="G2124" s="2" t="s">
        <v>28</v>
      </c>
      <c r="H2124" s="2" t="s">
        <v>34</v>
      </c>
      <c r="I2124" s="2" t="s">
        <v>31</v>
      </c>
      <c r="J2124" s="38">
        <v>0</v>
      </c>
    </row>
    <row r="2125" spans="1:10">
      <c r="A2125" s="2" t="s">
        <v>1</v>
      </c>
      <c r="B2125" s="2" t="s">
        <v>324</v>
      </c>
      <c r="C2125" s="2" t="s">
        <v>64</v>
      </c>
      <c r="E2125" s="2">
        <v>100</v>
      </c>
      <c r="F2125" s="2" t="s">
        <v>768</v>
      </c>
      <c r="G2125" s="2" t="s">
        <v>28</v>
      </c>
      <c r="H2125" s="2" t="s">
        <v>34</v>
      </c>
      <c r="I2125" s="2" t="s">
        <v>31</v>
      </c>
      <c r="J2125" s="38">
        <v>0</v>
      </c>
    </row>
    <row r="2126" spans="1:10">
      <c r="A2126" s="2" t="s">
        <v>1</v>
      </c>
      <c r="B2126" s="2" t="s">
        <v>325</v>
      </c>
      <c r="C2126" s="2" t="s">
        <v>64</v>
      </c>
      <c r="E2126" s="2">
        <v>100</v>
      </c>
      <c r="F2126" s="2" t="s">
        <v>768</v>
      </c>
      <c r="G2126" s="2" t="s">
        <v>28</v>
      </c>
      <c r="H2126" s="2" t="s">
        <v>34</v>
      </c>
      <c r="I2126" s="2" t="s">
        <v>31</v>
      </c>
      <c r="J2126" s="38">
        <v>0</v>
      </c>
    </row>
    <row r="2127" spans="1:10">
      <c r="A2127" s="2" t="s">
        <v>1</v>
      </c>
      <c r="B2127" s="2" t="s">
        <v>326</v>
      </c>
      <c r="C2127" s="2" t="s">
        <v>64</v>
      </c>
      <c r="E2127" s="2">
        <v>100</v>
      </c>
      <c r="F2127" s="2" t="s">
        <v>768</v>
      </c>
      <c r="G2127" s="2" t="s">
        <v>28</v>
      </c>
      <c r="H2127" s="2" t="s">
        <v>34</v>
      </c>
      <c r="I2127" s="2" t="s">
        <v>31</v>
      </c>
      <c r="J2127" s="38">
        <v>0</v>
      </c>
    </row>
    <row r="2128" spans="1:10">
      <c r="A2128" s="2" t="s">
        <v>1</v>
      </c>
      <c r="B2128" s="2" t="s">
        <v>327</v>
      </c>
      <c r="C2128" s="2" t="s">
        <v>64</v>
      </c>
      <c r="E2128" s="2">
        <v>100</v>
      </c>
      <c r="F2128" s="2" t="s">
        <v>768</v>
      </c>
      <c r="G2128" s="2" t="s">
        <v>28</v>
      </c>
      <c r="H2128" s="2" t="s">
        <v>34</v>
      </c>
      <c r="I2128" s="2" t="s">
        <v>31</v>
      </c>
      <c r="J2128" s="38">
        <v>0</v>
      </c>
    </row>
    <row r="2129" spans="1:10">
      <c r="A2129" s="2" t="s">
        <v>1</v>
      </c>
      <c r="B2129" s="2" t="s">
        <v>328</v>
      </c>
      <c r="C2129" s="2" t="s">
        <v>64</v>
      </c>
      <c r="E2129" s="2">
        <v>100</v>
      </c>
      <c r="F2129" s="2" t="s">
        <v>768</v>
      </c>
      <c r="G2129" s="2" t="s">
        <v>28</v>
      </c>
      <c r="H2129" s="2" t="s">
        <v>34</v>
      </c>
      <c r="I2129" s="2" t="s">
        <v>31</v>
      </c>
      <c r="J2129" s="38">
        <v>6.9513604410000003</v>
      </c>
    </row>
    <row r="2130" spans="1:10">
      <c r="A2130" s="2" t="s">
        <v>1</v>
      </c>
      <c r="B2130" s="2" t="s">
        <v>329</v>
      </c>
      <c r="C2130" s="2" t="s">
        <v>64</v>
      </c>
      <c r="E2130" s="2">
        <v>100</v>
      </c>
      <c r="F2130" s="2" t="s">
        <v>768</v>
      </c>
      <c r="G2130" s="2" t="s">
        <v>28</v>
      </c>
      <c r="H2130" s="2" t="s">
        <v>34</v>
      </c>
      <c r="I2130" s="2" t="s">
        <v>31</v>
      </c>
      <c r="J2130" s="38">
        <v>0</v>
      </c>
    </row>
    <row r="2131" spans="1:10">
      <c r="A2131" s="2" t="s">
        <v>1</v>
      </c>
      <c r="B2131" s="2" t="s">
        <v>330</v>
      </c>
      <c r="C2131" s="2" t="s">
        <v>64</v>
      </c>
      <c r="E2131" s="2">
        <v>100</v>
      </c>
      <c r="F2131" s="2" t="s">
        <v>768</v>
      </c>
      <c r="G2131" s="2" t="s">
        <v>28</v>
      </c>
      <c r="H2131" s="2" t="s">
        <v>34</v>
      </c>
      <c r="I2131" s="2" t="s">
        <v>31</v>
      </c>
      <c r="J2131" s="38">
        <v>8.5703717999999998E-2</v>
      </c>
    </row>
    <row r="2132" spans="1:10">
      <c r="A2132" s="2" t="s">
        <v>1</v>
      </c>
      <c r="B2132" s="2" t="s">
        <v>331</v>
      </c>
      <c r="C2132" s="2" t="s">
        <v>64</v>
      </c>
      <c r="E2132" s="2">
        <v>100</v>
      </c>
      <c r="F2132" s="2" t="s">
        <v>768</v>
      </c>
      <c r="G2132" s="2" t="s">
        <v>28</v>
      </c>
      <c r="H2132" s="2" t="s">
        <v>34</v>
      </c>
      <c r="I2132" s="2" t="s">
        <v>31</v>
      </c>
      <c r="J2132" s="38">
        <v>17.075521224999999</v>
      </c>
    </row>
    <row r="2133" spans="1:10">
      <c r="A2133" s="2" t="s">
        <v>1</v>
      </c>
      <c r="B2133" s="2" t="s">
        <v>332</v>
      </c>
      <c r="C2133" s="2" t="s">
        <v>64</v>
      </c>
      <c r="E2133" s="2">
        <v>100</v>
      </c>
      <c r="F2133" s="2" t="s">
        <v>768</v>
      </c>
      <c r="G2133" s="2" t="s">
        <v>28</v>
      </c>
      <c r="H2133" s="2" t="s">
        <v>34</v>
      </c>
      <c r="I2133" s="2" t="s">
        <v>31</v>
      </c>
      <c r="J2133" s="38">
        <v>0</v>
      </c>
    </row>
    <row r="2134" spans="1:10">
      <c r="A2134" s="2" t="s">
        <v>27</v>
      </c>
      <c r="B2134" s="2" t="s">
        <v>66</v>
      </c>
      <c r="C2134" s="2" t="s">
        <v>64</v>
      </c>
      <c r="E2134" s="2">
        <v>100</v>
      </c>
      <c r="F2134" s="2" t="s">
        <v>768</v>
      </c>
      <c r="G2134" s="2" t="s">
        <v>720</v>
      </c>
      <c r="H2134" s="2" t="s">
        <v>34</v>
      </c>
      <c r="I2134" s="2" t="s">
        <v>31</v>
      </c>
      <c r="J2134" s="38">
        <v>2.6843755169999999</v>
      </c>
    </row>
    <row r="2135" spans="1:10">
      <c r="A2135" s="2" t="s">
        <v>27</v>
      </c>
      <c r="B2135" s="2" t="s">
        <v>67</v>
      </c>
      <c r="C2135" s="2" t="s">
        <v>64</v>
      </c>
      <c r="E2135" s="2">
        <v>100</v>
      </c>
      <c r="F2135" s="2" t="s">
        <v>768</v>
      </c>
      <c r="G2135" s="2" t="s">
        <v>720</v>
      </c>
      <c r="H2135" s="2" t="s">
        <v>34</v>
      </c>
      <c r="I2135" s="2" t="s">
        <v>31</v>
      </c>
      <c r="J2135" s="38">
        <v>17.744430516000001</v>
      </c>
    </row>
    <row r="2136" spans="1:10">
      <c r="A2136" s="2" t="s">
        <v>27</v>
      </c>
      <c r="B2136" s="2" t="s">
        <v>346</v>
      </c>
      <c r="C2136" s="2" t="s">
        <v>64</v>
      </c>
      <c r="E2136" s="2">
        <v>100</v>
      </c>
      <c r="F2136" s="2" t="s">
        <v>768</v>
      </c>
      <c r="G2136" s="2" t="s">
        <v>720</v>
      </c>
      <c r="H2136" s="2" t="s">
        <v>34</v>
      </c>
      <c r="I2136" s="2" t="s">
        <v>31</v>
      </c>
      <c r="J2136" s="38">
        <v>0</v>
      </c>
    </row>
    <row r="2137" spans="1:10">
      <c r="A2137" s="2" t="s">
        <v>27</v>
      </c>
      <c r="B2137" s="2" t="s">
        <v>68</v>
      </c>
      <c r="C2137" s="2" t="s">
        <v>64</v>
      </c>
      <c r="E2137" s="2">
        <v>100</v>
      </c>
      <c r="F2137" s="2" t="s">
        <v>768</v>
      </c>
      <c r="G2137" s="2" t="s">
        <v>720</v>
      </c>
      <c r="H2137" s="2" t="s">
        <v>34</v>
      </c>
      <c r="I2137" s="2" t="s">
        <v>31</v>
      </c>
      <c r="J2137" s="38">
        <v>4.1197474569999999</v>
      </c>
    </row>
    <row r="2138" spans="1:10">
      <c r="A2138" s="2" t="s">
        <v>27</v>
      </c>
      <c r="B2138" s="2" t="s">
        <v>69</v>
      </c>
      <c r="C2138" s="2" t="s">
        <v>64</v>
      </c>
      <c r="E2138" s="2">
        <v>100</v>
      </c>
      <c r="F2138" s="2" t="s">
        <v>768</v>
      </c>
      <c r="G2138" s="2" t="s">
        <v>720</v>
      </c>
      <c r="H2138" s="2" t="s">
        <v>34</v>
      </c>
      <c r="I2138" s="2" t="s">
        <v>31</v>
      </c>
      <c r="J2138" s="38">
        <v>3.1792612560000002</v>
      </c>
    </row>
    <row r="2139" spans="1:10">
      <c r="A2139" s="2" t="s">
        <v>27</v>
      </c>
      <c r="B2139" s="2" t="s">
        <v>70</v>
      </c>
      <c r="C2139" s="2" t="s">
        <v>64</v>
      </c>
      <c r="E2139" s="2">
        <v>100</v>
      </c>
      <c r="F2139" s="2" t="s">
        <v>768</v>
      </c>
      <c r="G2139" s="2" t="s">
        <v>720</v>
      </c>
      <c r="H2139" s="2" t="s">
        <v>34</v>
      </c>
      <c r="I2139" s="2" t="s">
        <v>31</v>
      </c>
      <c r="J2139" s="38">
        <v>4.3121067149999996</v>
      </c>
    </row>
    <row r="2140" spans="1:10">
      <c r="A2140" s="2" t="s">
        <v>27</v>
      </c>
      <c r="B2140" s="2" t="s">
        <v>71</v>
      </c>
      <c r="C2140" s="2" t="s">
        <v>64</v>
      </c>
      <c r="E2140" s="2">
        <v>100</v>
      </c>
      <c r="F2140" s="2" t="s">
        <v>768</v>
      </c>
      <c r="G2140" s="2" t="s">
        <v>720</v>
      </c>
      <c r="H2140" s="2" t="s">
        <v>34</v>
      </c>
      <c r="I2140" s="2" t="s">
        <v>31</v>
      </c>
      <c r="J2140" s="38">
        <v>3.8270258930000001</v>
      </c>
    </row>
    <row r="2141" spans="1:10">
      <c r="A2141" s="2" t="s">
        <v>27</v>
      </c>
      <c r="B2141" s="2" t="s">
        <v>72</v>
      </c>
      <c r="C2141" s="2" t="s">
        <v>64</v>
      </c>
      <c r="E2141" s="2">
        <v>100</v>
      </c>
      <c r="F2141" s="2" t="s">
        <v>768</v>
      </c>
      <c r="G2141" s="2" t="s">
        <v>720</v>
      </c>
      <c r="H2141" s="2" t="s">
        <v>34</v>
      </c>
      <c r="I2141" s="2" t="s">
        <v>31</v>
      </c>
      <c r="J2141" s="38">
        <v>7.4732456860000003</v>
      </c>
    </row>
    <row r="2142" spans="1:10">
      <c r="A2142" s="2" t="s">
        <v>27</v>
      </c>
      <c r="B2142" s="2" t="s">
        <v>73</v>
      </c>
      <c r="C2142" s="2" t="s">
        <v>64</v>
      </c>
      <c r="E2142" s="2">
        <v>100</v>
      </c>
      <c r="F2142" s="2" t="s">
        <v>768</v>
      </c>
      <c r="G2142" s="2" t="s">
        <v>720</v>
      </c>
      <c r="H2142" s="2" t="s">
        <v>34</v>
      </c>
      <c r="I2142" s="2" t="s">
        <v>31</v>
      </c>
      <c r="J2142" s="38">
        <v>1.8979335930000001</v>
      </c>
    </row>
    <row r="2143" spans="1:10">
      <c r="A2143" s="2" t="s">
        <v>26</v>
      </c>
      <c r="B2143" s="2" t="s">
        <v>347</v>
      </c>
      <c r="C2143" s="2" t="s">
        <v>64</v>
      </c>
      <c r="E2143" s="2">
        <v>100</v>
      </c>
      <c r="F2143" s="2" t="s">
        <v>768</v>
      </c>
      <c r="G2143" s="2" t="s">
        <v>720</v>
      </c>
      <c r="H2143" s="2" t="s">
        <v>34</v>
      </c>
      <c r="I2143" s="2" t="s">
        <v>31</v>
      </c>
      <c r="J2143" s="38">
        <v>0</v>
      </c>
    </row>
    <row r="2144" spans="1:10">
      <c r="A2144" s="2" t="s">
        <v>26</v>
      </c>
      <c r="B2144" s="2" t="s">
        <v>74</v>
      </c>
      <c r="C2144" s="2" t="s">
        <v>64</v>
      </c>
      <c r="E2144" s="2">
        <v>100</v>
      </c>
      <c r="F2144" s="2" t="s">
        <v>768</v>
      </c>
      <c r="G2144" s="2" t="s">
        <v>720</v>
      </c>
      <c r="H2144" s="2" t="s">
        <v>34</v>
      </c>
      <c r="I2144" s="2" t="s">
        <v>31</v>
      </c>
      <c r="J2144" s="38">
        <v>0</v>
      </c>
    </row>
    <row r="2145" spans="1:10">
      <c r="A2145" s="2" t="s">
        <v>26</v>
      </c>
      <c r="B2145" s="2" t="s">
        <v>75</v>
      </c>
      <c r="C2145" s="2" t="s">
        <v>64</v>
      </c>
      <c r="E2145" s="2">
        <v>100</v>
      </c>
      <c r="F2145" s="2" t="s">
        <v>768</v>
      </c>
      <c r="G2145" s="2" t="s">
        <v>720</v>
      </c>
      <c r="H2145" s="2" t="s">
        <v>34</v>
      </c>
      <c r="I2145" s="2" t="s">
        <v>31</v>
      </c>
      <c r="J2145" s="38">
        <v>0</v>
      </c>
    </row>
    <row r="2146" spans="1:10">
      <c r="A2146" s="2" t="s">
        <v>26</v>
      </c>
      <c r="B2146" s="2" t="s">
        <v>76</v>
      </c>
      <c r="C2146" s="2" t="s">
        <v>64</v>
      </c>
      <c r="E2146" s="2">
        <v>100</v>
      </c>
      <c r="F2146" s="2" t="s">
        <v>768</v>
      </c>
      <c r="G2146" s="2" t="s">
        <v>720</v>
      </c>
      <c r="H2146" s="2" t="s">
        <v>34</v>
      </c>
      <c r="I2146" s="2" t="s">
        <v>31</v>
      </c>
      <c r="J2146" s="38">
        <v>0.101426154</v>
      </c>
    </row>
    <row r="2147" spans="1:10">
      <c r="A2147" s="2" t="s">
        <v>26</v>
      </c>
      <c r="B2147" s="2" t="s">
        <v>77</v>
      </c>
      <c r="C2147" s="2" t="s">
        <v>64</v>
      </c>
      <c r="E2147" s="2">
        <v>100</v>
      </c>
      <c r="F2147" s="2" t="s">
        <v>768</v>
      </c>
      <c r="G2147" s="2" t="s">
        <v>720</v>
      </c>
      <c r="H2147" s="2" t="s">
        <v>34</v>
      </c>
      <c r="I2147" s="2" t="s">
        <v>31</v>
      </c>
      <c r="J2147" s="38">
        <v>0</v>
      </c>
    </row>
    <row r="2148" spans="1:10">
      <c r="A2148" s="2" t="s">
        <v>26</v>
      </c>
      <c r="B2148" s="2" t="s">
        <v>78</v>
      </c>
      <c r="C2148" s="2" t="s">
        <v>64</v>
      </c>
      <c r="E2148" s="2">
        <v>100</v>
      </c>
      <c r="F2148" s="2" t="s">
        <v>768</v>
      </c>
      <c r="G2148" s="2" t="s">
        <v>720</v>
      </c>
      <c r="H2148" s="2" t="s">
        <v>34</v>
      </c>
      <c r="I2148" s="2" t="s">
        <v>31</v>
      </c>
      <c r="J2148" s="38">
        <v>0.20198032799999999</v>
      </c>
    </row>
    <row r="2149" spans="1:10">
      <c r="A2149" s="2" t="s">
        <v>26</v>
      </c>
      <c r="B2149" s="2" t="s">
        <v>79</v>
      </c>
      <c r="C2149" s="2" t="s">
        <v>64</v>
      </c>
      <c r="E2149" s="2">
        <v>100</v>
      </c>
      <c r="F2149" s="2" t="s">
        <v>768</v>
      </c>
      <c r="G2149" s="2" t="s">
        <v>720</v>
      </c>
      <c r="H2149" s="2" t="s">
        <v>34</v>
      </c>
      <c r="I2149" s="2" t="s">
        <v>31</v>
      </c>
      <c r="J2149" s="38">
        <v>0</v>
      </c>
    </row>
    <row r="2150" spans="1:10">
      <c r="A2150" s="2" t="s">
        <v>26</v>
      </c>
      <c r="B2150" s="2" t="s">
        <v>80</v>
      </c>
      <c r="C2150" s="2" t="s">
        <v>64</v>
      </c>
      <c r="E2150" s="2">
        <v>100</v>
      </c>
      <c r="F2150" s="2" t="s">
        <v>768</v>
      </c>
      <c r="G2150" s="2" t="s">
        <v>720</v>
      </c>
      <c r="H2150" s="2" t="s">
        <v>34</v>
      </c>
      <c r="I2150" s="2" t="s">
        <v>31</v>
      </c>
      <c r="J2150" s="38">
        <v>0</v>
      </c>
    </row>
    <row r="2151" spans="1:10">
      <c r="A2151" s="2" t="s">
        <v>26</v>
      </c>
      <c r="B2151" s="2" t="s">
        <v>81</v>
      </c>
      <c r="C2151" s="2" t="s">
        <v>64</v>
      </c>
      <c r="E2151" s="2">
        <v>100</v>
      </c>
      <c r="F2151" s="2" t="s">
        <v>768</v>
      </c>
      <c r="G2151" s="2" t="s">
        <v>720</v>
      </c>
      <c r="H2151" s="2" t="s">
        <v>34</v>
      </c>
      <c r="I2151" s="2" t="s">
        <v>31</v>
      </c>
      <c r="J2151" s="38">
        <v>0</v>
      </c>
    </row>
    <row r="2152" spans="1:10">
      <c r="A2152" s="2" t="s">
        <v>26</v>
      </c>
      <c r="B2152" s="2" t="s">
        <v>82</v>
      </c>
      <c r="C2152" s="2" t="s">
        <v>64</v>
      </c>
      <c r="E2152" s="2">
        <v>100</v>
      </c>
      <c r="F2152" s="2" t="s">
        <v>768</v>
      </c>
      <c r="G2152" s="2" t="s">
        <v>720</v>
      </c>
      <c r="H2152" s="2" t="s">
        <v>34</v>
      </c>
      <c r="I2152" s="2" t="s">
        <v>31</v>
      </c>
      <c r="J2152" s="38">
        <v>0</v>
      </c>
    </row>
    <row r="2153" spans="1:10">
      <c r="A2153" s="2" t="s">
        <v>26</v>
      </c>
      <c r="B2153" s="2" t="s">
        <v>83</v>
      </c>
      <c r="C2153" s="2" t="s">
        <v>64</v>
      </c>
      <c r="E2153" s="2">
        <v>100</v>
      </c>
      <c r="F2153" s="2" t="s">
        <v>768</v>
      </c>
      <c r="G2153" s="2" t="s">
        <v>720</v>
      </c>
      <c r="H2153" s="2" t="s">
        <v>34</v>
      </c>
      <c r="I2153" s="2" t="s">
        <v>31</v>
      </c>
      <c r="J2153" s="38">
        <v>0</v>
      </c>
    </row>
    <row r="2154" spans="1:10">
      <c r="A2154" s="2" t="s">
        <v>25</v>
      </c>
      <c r="B2154" s="2" t="s">
        <v>84</v>
      </c>
      <c r="C2154" s="2" t="s">
        <v>64</v>
      </c>
      <c r="E2154" s="2">
        <v>100</v>
      </c>
      <c r="F2154" s="2" t="s">
        <v>768</v>
      </c>
      <c r="G2154" s="2" t="s">
        <v>720</v>
      </c>
      <c r="H2154" s="2" t="s">
        <v>34</v>
      </c>
      <c r="I2154" s="2" t="s">
        <v>31</v>
      </c>
      <c r="J2154" s="38">
        <v>0</v>
      </c>
    </row>
    <row r="2155" spans="1:10">
      <c r="A2155" s="2" t="s">
        <v>25</v>
      </c>
      <c r="B2155" s="2" t="s">
        <v>85</v>
      </c>
      <c r="C2155" s="2" t="s">
        <v>64</v>
      </c>
      <c r="E2155" s="2">
        <v>100</v>
      </c>
      <c r="F2155" s="2" t="s">
        <v>768</v>
      </c>
      <c r="G2155" s="2" t="s">
        <v>720</v>
      </c>
      <c r="H2155" s="2" t="s">
        <v>34</v>
      </c>
      <c r="I2155" s="2" t="s">
        <v>31</v>
      </c>
      <c r="J2155" s="38">
        <v>0</v>
      </c>
    </row>
    <row r="2156" spans="1:10">
      <c r="A2156" s="2" t="s">
        <v>25</v>
      </c>
      <c r="B2156" s="2" t="s">
        <v>86</v>
      </c>
      <c r="C2156" s="2" t="s">
        <v>64</v>
      </c>
      <c r="E2156" s="2">
        <v>100</v>
      </c>
      <c r="F2156" s="2" t="s">
        <v>768</v>
      </c>
      <c r="G2156" s="2" t="s">
        <v>720</v>
      </c>
      <c r="H2156" s="2" t="s">
        <v>34</v>
      </c>
      <c r="I2156" s="2" t="s">
        <v>31</v>
      </c>
      <c r="J2156" s="38">
        <v>7.7498180159999999</v>
      </c>
    </row>
    <row r="2157" spans="1:10">
      <c r="A2157" s="2" t="s">
        <v>25</v>
      </c>
      <c r="B2157" s="2" t="s">
        <v>87</v>
      </c>
      <c r="C2157" s="2" t="s">
        <v>64</v>
      </c>
      <c r="E2157" s="2">
        <v>100</v>
      </c>
      <c r="F2157" s="2" t="s">
        <v>768</v>
      </c>
      <c r="G2157" s="2" t="s">
        <v>720</v>
      </c>
      <c r="H2157" s="2" t="s">
        <v>34</v>
      </c>
      <c r="I2157" s="2" t="s">
        <v>31</v>
      </c>
      <c r="J2157" s="38">
        <v>0</v>
      </c>
    </row>
    <row r="2158" spans="1:10">
      <c r="A2158" s="2" t="s">
        <v>25</v>
      </c>
      <c r="B2158" s="2" t="s">
        <v>88</v>
      </c>
      <c r="C2158" s="2" t="s">
        <v>64</v>
      </c>
      <c r="E2158" s="2">
        <v>100</v>
      </c>
      <c r="F2158" s="2" t="s">
        <v>768</v>
      </c>
      <c r="G2158" s="2" t="s">
        <v>720</v>
      </c>
      <c r="H2158" s="2" t="s">
        <v>34</v>
      </c>
      <c r="I2158" s="2" t="s">
        <v>31</v>
      </c>
      <c r="J2158" s="38">
        <v>0</v>
      </c>
    </row>
    <row r="2159" spans="1:10">
      <c r="A2159" s="2" t="s">
        <v>25</v>
      </c>
      <c r="B2159" s="2" t="s">
        <v>89</v>
      </c>
      <c r="C2159" s="2" t="s">
        <v>64</v>
      </c>
      <c r="E2159" s="2">
        <v>100</v>
      </c>
      <c r="F2159" s="2" t="s">
        <v>768</v>
      </c>
      <c r="G2159" s="2" t="s">
        <v>720</v>
      </c>
      <c r="H2159" s="2" t="s">
        <v>34</v>
      </c>
      <c r="I2159" s="2" t="s">
        <v>31</v>
      </c>
      <c r="J2159" s="38">
        <v>0</v>
      </c>
    </row>
    <row r="2160" spans="1:10">
      <c r="A2160" s="2" t="s">
        <v>24</v>
      </c>
      <c r="B2160" s="2" t="s">
        <v>186</v>
      </c>
      <c r="C2160" s="2" t="s">
        <v>64</v>
      </c>
      <c r="E2160" s="2">
        <v>100</v>
      </c>
      <c r="F2160" s="2" t="s">
        <v>768</v>
      </c>
      <c r="G2160" s="2" t="s">
        <v>720</v>
      </c>
      <c r="H2160" s="2" t="s">
        <v>34</v>
      </c>
      <c r="I2160" s="2" t="s">
        <v>31</v>
      </c>
      <c r="J2160" s="38">
        <v>9.1381645890000005</v>
      </c>
    </row>
    <row r="2161" spans="1:10">
      <c r="A2161" s="2" t="s">
        <v>24</v>
      </c>
      <c r="B2161" s="2" t="s">
        <v>333</v>
      </c>
      <c r="C2161" s="2" t="s">
        <v>64</v>
      </c>
      <c r="E2161" s="2">
        <v>100</v>
      </c>
      <c r="F2161" s="2" t="s">
        <v>768</v>
      </c>
      <c r="G2161" s="2" t="s">
        <v>720</v>
      </c>
      <c r="H2161" s="2" t="s">
        <v>34</v>
      </c>
      <c r="I2161" s="2" t="s">
        <v>31</v>
      </c>
      <c r="J2161" s="38">
        <v>0</v>
      </c>
    </row>
    <row r="2162" spans="1:10">
      <c r="A2162" s="2" t="s">
        <v>23</v>
      </c>
      <c r="B2162" s="2" t="s">
        <v>90</v>
      </c>
      <c r="C2162" s="2" t="s">
        <v>64</v>
      </c>
      <c r="E2162" s="2">
        <v>100</v>
      </c>
      <c r="F2162" s="2" t="s">
        <v>768</v>
      </c>
      <c r="G2162" s="2" t="s">
        <v>720</v>
      </c>
      <c r="H2162" s="2" t="s">
        <v>34</v>
      </c>
      <c r="I2162" s="2" t="s">
        <v>31</v>
      </c>
      <c r="J2162" s="38">
        <v>0</v>
      </c>
    </row>
    <row r="2163" spans="1:10">
      <c r="A2163" s="2" t="s">
        <v>22</v>
      </c>
      <c r="B2163" s="2" t="s">
        <v>91</v>
      </c>
      <c r="C2163" s="2" t="s">
        <v>64</v>
      </c>
      <c r="E2163" s="2">
        <v>100</v>
      </c>
      <c r="F2163" s="2" t="s">
        <v>768</v>
      </c>
      <c r="G2163" s="2" t="s">
        <v>720</v>
      </c>
      <c r="H2163" s="2" t="s">
        <v>34</v>
      </c>
      <c r="I2163" s="2" t="s">
        <v>31</v>
      </c>
      <c r="J2163" s="38">
        <v>0</v>
      </c>
    </row>
    <row r="2164" spans="1:10">
      <c r="A2164" s="2" t="s">
        <v>22</v>
      </c>
      <c r="B2164" s="2" t="s">
        <v>92</v>
      </c>
      <c r="C2164" s="2" t="s">
        <v>64</v>
      </c>
      <c r="E2164" s="2">
        <v>100</v>
      </c>
      <c r="F2164" s="2" t="s">
        <v>768</v>
      </c>
      <c r="G2164" s="2" t="s">
        <v>720</v>
      </c>
      <c r="H2164" s="2" t="s">
        <v>34</v>
      </c>
      <c r="I2164" s="2" t="s">
        <v>31</v>
      </c>
      <c r="J2164" s="38">
        <v>0.49231459599999999</v>
      </c>
    </row>
    <row r="2165" spans="1:10">
      <c r="A2165" s="2" t="s">
        <v>22</v>
      </c>
      <c r="B2165" s="2" t="s">
        <v>93</v>
      </c>
      <c r="C2165" s="2" t="s">
        <v>64</v>
      </c>
      <c r="E2165" s="2">
        <v>100</v>
      </c>
      <c r="F2165" s="2" t="s">
        <v>768</v>
      </c>
      <c r="G2165" s="2" t="s">
        <v>720</v>
      </c>
      <c r="H2165" s="2" t="s">
        <v>34</v>
      </c>
      <c r="I2165" s="2" t="s">
        <v>31</v>
      </c>
      <c r="J2165" s="38">
        <v>1.7258959819999999</v>
      </c>
    </row>
    <row r="2166" spans="1:10">
      <c r="A2166" s="2" t="s">
        <v>22</v>
      </c>
      <c r="B2166" s="2" t="s">
        <v>94</v>
      </c>
      <c r="C2166" s="2" t="s">
        <v>64</v>
      </c>
      <c r="E2166" s="2">
        <v>100</v>
      </c>
      <c r="F2166" s="2" t="s">
        <v>768</v>
      </c>
      <c r="G2166" s="2" t="s">
        <v>720</v>
      </c>
      <c r="H2166" s="2" t="s">
        <v>34</v>
      </c>
      <c r="I2166" s="2" t="s">
        <v>31</v>
      </c>
      <c r="J2166" s="38">
        <v>0</v>
      </c>
    </row>
    <row r="2167" spans="1:10">
      <c r="A2167" s="2" t="s">
        <v>22</v>
      </c>
      <c r="B2167" s="2" t="s">
        <v>95</v>
      </c>
      <c r="C2167" s="2" t="s">
        <v>64</v>
      </c>
      <c r="E2167" s="2">
        <v>100</v>
      </c>
      <c r="F2167" s="2" t="s">
        <v>768</v>
      </c>
      <c r="G2167" s="2" t="s">
        <v>720</v>
      </c>
      <c r="H2167" s="2" t="s">
        <v>34</v>
      </c>
      <c r="I2167" s="2" t="s">
        <v>31</v>
      </c>
      <c r="J2167" s="38">
        <v>1.858039116</v>
      </c>
    </row>
    <row r="2168" spans="1:10">
      <c r="A2168" s="2" t="s">
        <v>22</v>
      </c>
      <c r="B2168" s="2" t="s">
        <v>96</v>
      </c>
      <c r="C2168" s="2" t="s">
        <v>64</v>
      </c>
      <c r="E2168" s="2">
        <v>100</v>
      </c>
      <c r="F2168" s="2" t="s">
        <v>768</v>
      </c>
      <c r="G2168" s="2" t="s">
        <v>720</v>
      </c>
      <c r="H2168" s="2" t="s">
        <v>34</v>
      </c>
      <c r="I2168" s="2" t="s">
        <v>31</v>
      </c>
      <c r="J2168" s="38">
        <v>6.9015979810000001</v>
      </c>
    </row>
    <row r="2169" spans="1:10">
      <c r="A2169" s="2" t="s">
        <v>22</v>
      </c>
      <c r="B2169" s="2" t="s">
        <v>97</v>
      </c>
      <c r="C2169" s="2" t="s">
        <v>64</v>
      </c>
      <c r="E2169" s="2">
        <v>100</v>
      </c>
      <c r="F2169" s="2" t="s">
        <v>768</v>
      </c>
      <c r="G2169" s="2" t="s">
        <v>720</v>
      </c>
      <c r="H2169" s="2" t="s">
        <v>34</v>
      </c>
      <c r="I2169" s="2" t="s">
        <v>31</v>
      </c>
      <c r="J2169" s="38">
        <v>1.6929176749999999</v>
      </c>
    </row>
    <row r="2170" spans="1:10">
      <c r="A2170" s="2" t="s">
        <v>22</v>
      </c>
      <c r="B2170" s="2" t="s">
        <v>98</v>
      </c>
      <c r="C2170" s="2" t="s">
        <v>64</v>
      </c>
      <c r="E2170" s="2">
        <v>100</v>
      </c>
      <c r="F2170" s="2" t="s">
        <v>768</v>
      </c>
      <c r="G2170" s="2" t="s">
        <v>720</v>
      </c>
      <c r="H2170" s="2" t="s">
        <v>34</v>
      </c>
      <c r="I2170" s="2" t="s">
        <v>31</v>
      </c>
      <c r="J2170" s="38">
        <v>0.76210696</v>
      </c>
    </row>
    <row r="2171" spans="1:10">
      <c r="A2171" s="2" t="s">
        <v>21</v>
      </c>
      <c r="B2171" s="2" t="s">
        <v>133</v>
      </c>
      <c r="C2171" s="2" t="s">
        <v>64</v>
      </c>
      <c r="E2171" s="2">
        <v>100</v>
      </c>
      <c r="F2171" s="2" t="s">
        <v>768</v>
      </c>
      <c r="G2171" s="2" t="s">
        <v>720</v>
      </c>
      <c r="H2171" s="2" t="s">
        <v>34</v>
      </c>
      <c r="I2171" s="2" t="s">
        <v>31</v>
      </c>
      <c r="J2171" s="38">
        <v>0.59695978100000002</v>
      </c>
    </row>
    <row r="2172" spans="1:10">
      <c r="A2172" s="2" t="s">
        <v>21</v>
      </c>
      <c r="B2172" s="2" t="s">
        <v>134</v>
      </c>
      <c r="C2172" s="2" t="s">
        <v>64</v>
      </c>
      <c r="E2172" s="2">
        <v>100</v>
      </c>
      <c r="F2172" s="2" t="s">
        <v>768</v>
      </c>
      <c r="G2172" s="2" t="s">
        <v>720</v>
      </c>
      <c r="H2172" s="2" t="s">
        <v>34</v>
      </c>
      <c r="I2172" s="2" t="s">
        <v>31</v>
      </c>
      <c r="J2172" s="38">
        <v>4.0348012500000001</v>
      </c>
    </row>
    <row r="2173" spans="1:10">
      <c r="A2173" s="2" t="s">
        <v>21</v>
      </c>
      <c r="B2173" s="2" t="s">
        <v>135</v>
      </c>
      <c r="C2173" s="2" t="s">
        <v>64</v>
      </c>
      <c r="E2173" s="2">
        <v>100</v>
      </c>
      <c r="F2173" s="2" t="s">
        <v>768</v>
      </c>
      <c r="G2173" s="2" t="s">
        <v>720</v>
      </c>
      <c r="H2173" s="2" t="s">
        <v>34</v>
      </c>
      <c r="I2173" s="2" t="s">
        <v>31</v>
      </c>
      <c r="J2173" s="38">
        <v>14.882692499999999</v>
      </c>
    </row>
    <row r="2174" spans="1:10">
      <c r="A2174" s="2" t="s">
        <v>21</v>
      </c>
      <c r="B2174" s="2" t="s">
        <v>136</v>
      </c>
      <c r="C2174" s="2" t="s">
        <v>64</v>
      </c>
      <c r="E2174" s="2">
        <v>100</v>
      </c>
      <c r="F2174" s="2" t="s">
        <v>768</v>
      </c>
      <c r="G2174" s="2" t="s">
        <v>720</v>
      </c>
      <c r="H2174" s="2" t="s">
        <v>34</v>
      </c>
      <c r="I2174" s="2" t="s">
        <v>31</v>
      </c>
      <c r="J2174" s="38">
        <v>9.6658387500000007</v>
      </c>
    </row>
    <row r="2175" spans="1:10">
      <c r="A2175" s="2" t="s">
        <v>21</v>
      </c>
      <c r="B2175" s="2" t="s">
        <v>137</v>
      </c>
      <c r="C2175" s="2" t="s">
        <v>64</v>
      </c>
      <c r="E2175" s="2">
        <v>100</v>
      </c>
      <c r="F2175" s="2" t="s">
        <v>768</v>
      </c>
      <c r="G2175" s="2" t="s">
        <v>720</v>
      </c>
      <c r="H2175" s="2" t="s">
        <v>34</v>
      </c>
      <c r="I2175" s="2" t="s">
        <v>31</v>
      </c>
      <c r="J2175" s="38">
        <v>10.936405575</v>
      </c>
    </row>
    <row r="2176" spans="1:10">
      <c r="A2176" s="2" t="s">
        <v>20</v>
      </c>
      <c r="B2176" s="2" t="s">
        <v>138</v>
      </c>
      <c r="C2176" s="2" t="s">
        <v>64</v>
      </c>
      <c r="E2176" s="2">
        <v>100</v>
      </c>
      <c r="F2176" s="2" t="s">
        <v>768</v>
      </c>
      <c r="G2176" s="2" t="s">
        <v>720</v>
      </c>
      <c r="H2176" s="2" t="s">
        <v>34</v>
      </c>
      <c r="I2176" s="2" t="s">
        <v>31</v>
      </c>
      <c r="J2176" s="38">
        <v>43.054855603</v>
      </c>
    </row>
    <row r="2177" spans="1:10">
      <c r="A2177" s="2" t="s">
        <v>19</v>
      </c>
      <c r="B2177" s="2" t="s">
        <v>159</v>
      </c>
      <c r="C2177" s="2" t="s">
        <v>64</v>
      </c>
      <c r="E2177" s="2">
        <v>100</v>
      </c>
      <c r="F2177" s="2" t="s">
        <v>768</v>
      </c>
      <c r="G2177" s="2" t="s">
        <v>720</v>
      </c>
      <c r="H2177" s="2" t="s">
        <v>34</v>
      </c>
      <c r="I2177" s="2" t="s">
        <v>31</v>
      </c>
      <c r="J2177" s="38">
        <v>11.001136804</v>
      </c>
    </row>
    <row r="2178" spans="1:10">
      <c r="A2178" s="2" t="s">
        <v>19</v>
      </c>
      <c r="B2178" s="2" t="s">
        <v>160</v>
      </c>
      <c r="C2178" s="2" t="s">
        <v>64</v>
      </c>
      <c r="E2178" s="2">
        <v>100</v>
      </c>
      <c r="F2178" s="2" t="s">
        <v>768</v>
      </c>
      <c r="G2178" s="2" t="s">
        <v>720</v>
      </c>
      <c r="H2178" s="2" t="s">
        <v>34</v>
      </c>
      <c r="I2178" s="2" t="s">
        <v>31</v>
      </c>
      <c r="J2178" s="38">
        <v>5.1584937039999996</v>
      </c>
    </row>
    <row r="2179" spans="1:10">
      <c r="A2179" s="2" t="s">
        <v>19</v>
      </c>
      <c r="B2179" s="2" t="s">
        <v>161</v>
      </c>
      <c r="C2179" s="2" t="s">
        <v>64</v>
      </c>
      <c r="E2179" s="2">
        <v>100</v>
      </c>
      <c r="F2179" s="2" t="s">
        <v>768</v>
      </c>
      <c r="G2179" s="2" t="s">
        <v>720</v>
      </c>
      <c r="H2179" s="2" t="s">
        <v>34</v>
      </c>
      <c r="I2179" s="2" t="s">
        <v>31</v>
      </c>
      <c r="J2179" s="38">
        <v>14.609409781</v>
      </c>
    </row>
    <row r="2180" spans="1:10">
      <c r="A2180" s="2" t="s">
        <v>19</v>
      </c>
      <c r="B2180" s="2" t="s">
        <v>162</v>
      </c>
      <c r="C2180" s="2" t="s">
        <v>64</v>
      </c>
      <c r="E2180" s="2">
        <v>100</v>
      </c>
      <c r="F2180" s="2" t="s">
        <v>768</v>
      </c>
      <c r="G2180" s="2" t="s">
        <v>720</v>
      </c>
      <c r="H2180" s="2" t="s">
        <v>34</v>
      </c>
      <c r="I2180" s="2" t="s">
        <v>31</v>
      </c>
      <c r="J2180" s="38">
        <v>11.501973026</v>
      </c>
    </row>
    <row r="2181" spans="1:10">
      <c r="A2181" s="2" t="s">
        <v>19</v>
      </c>
      <c r="B2181" s="2" t="s">
        <v>163</v>
      </c>
      <c r="C2181" s="2" t="s">
        <v>64</v>
      </c>
      <c r="E2181" s="2">
        <v>100</v>
      </c>
      <c r="F2181" s="2" t="s">
        <v>768</v>
      </c>
      <c r="G2181" s="2" t="s">
        <v>720</v>
      </c>
      <c r="H2181" s="2" t="s">
        <v>34</v>
      </c>
      <c r="I2181" s="2" t="s">
        <v>31</v>
      </c>
      <c r="J2181" s="38">
        <v>4.8445538000000003E-2</v>
      </c>
    </row>
    <row r="2182" spans="1:10">
      <c r="A2182" s="2" t="s">
        <v>18</v>
      </c>
      <c r="B2182" s="2" t="s">
        <v>164</v>
      </c>
      <c r="C2182" s="2" t="s">
        <v>64</v>
      </c>
      <c r="E2182" s="2">
        <v>100</v>
      </c>
      <c r="F2182" s="2" t="s">
        <v>768</v>
      </c>
      <c r="G2182" s="2" t="s">
        <v>720</v>
      </c>
      <c r="H2182" s="2" t="s">
        <v>34</v>
      </c>
      <c r="I2182" s="2" t="s">
        <v>31</v>
      </c>
      <c r="J2182" s="38">
        <v>1.3355364599999999</v>
      </c>
    </row>
    <row r="2183" spans="1:10">
      <c r="A2183" s="2" t="s">
        <v>18</v>
      </c>
      <c r="B2183" s="2" t="s">
        <v>165</v>
      </c>
      <c r="C2183" s="2" t="s">
        <v>64</v>
      </c>
      <c r="E2183" s="2">
        <v>100</v>
      </c>
      <c r="F2183" s="2" t="s">
        <v>768</v>
      </c>
      <c r="G2183" s="2" t="s">
        <v>720</v>
      </c>
      <c r="H2183" s="2" t="s">
        <v>34</v>
      </c>
      <c r="I2183" s="2" t="s">
        <v>31</v>
      </c>
      <c r="J2183" s="38">
        <v>22.045281768999999</v>
      </c>
    </row>
    <row r="2184" spans="1:10">
      <c r="A2184" s="2" t="s">
        <v>18</v>
      </c>
      <c r="B2184" s="2" t="s">
        <v>166</v>
      </c>
      <c r="C2184" s="2" t="s">
        <v>64</v>
      </c>
      <c r="E2184" s="2">
        <v>100</v>
      </c>
      <c r="F2184" s="2" t="s">
        <v>768</v>
      </c>
      <c r="G2184" s="2" t="s">
        <v>720</v>
      </c>
      <c r="H2184" s="2" t="s">
        <v>34</v>
      </c>
      <c r="I2184" s="2" t="s">
        <v>31</v>
      </c>
      <c r="J2184" s="38">
        <v>20.560822717000001</v>
      </c>
    </row>
    <row r="2185" spans="1:10">
      <c r="A2185" s="2" t="s">
        <v>18</v>
      </c>
      <c r="B2185" s="2" t="s">
        <v>167</v>
      </c>
      <c r="C2185" s="2" t="s">
        <v>64</v>
      </c>
      <c r="E2185" s="2">
        <v>100</v>
      </c>
      <c r="F2185" s="2" t="s">
        <v>768</v>
      </c>
      <c r="G2185" s="2" t="s">
        <v>720</v>
      </c>
      <c r="H2185" s="2" t="s">
        <v>34</v>
      </c>
      <c r="I2185" s="2" t="s">
        <v>31</v>
      </c>
      <c r="J2185" s="38">
        <v>8.7657243860000005</v>
      </c>
    </row>
    <row r="2186" spans="1:10">
      <c r="A2186" s="2" t="s">
        <v>18</v>
      </c>
      <c r="B2186" s="2" t="s">
        <v>168</v>
      </c>
      <c r="C2186" s="2" t="s">
        <v>64</v>
      </c>
      <c r="E2186" s="2">
        <v>100</v>
      </c>
      <c r="F2186" s="2" t="s">
        <v>768</v>
      </c>
      <c r="G2186" s="2" t="s">
        <v>720</v>
      </c>
      <c r="H2186" s="2" t="s">
        <v>34</v>
      </c>
      <c r="I2186" s="2" t="s">
        <v>31</v>
      </c>
      <c r="J2186" s="38">
        <v>67.059513483999993</v>
      </c>
    </row>
    <row r="2187" spans="1:10">
      <c r="A2187" s="2" t="s">
        <v>18</v>
      </c>
      <c r="B2187" s="2" t="s">
        <v>169</v>
      </c>
      <c r="C2187" s="2" t="s">
        <v>64</v>
      </c>
      <c r="E2187" s="2">
        <v>100</v>
      </c>
      <c r="F2187" s="2" t="s">
        <v>768</v>
      </c>
      <c r="G2187" s="2" t="s">
        <v>720</v>
      </c>
      <c r="H2187" s="2" t="s">
        <v>34</v>
      </c>
      <c r="I2187" s="2" t="s">
        <v>31</v>
      </c>
      <c r="J2187" s="38">
        <v>27.754371646999999</v>
      </c>
    </row>
    <row r="2188" spans="1:10">
      <c r="A2188" s="2" t="s">
        <v>18</v>
      </c>
      <c r="B2188" s="2" t="s">
        <v>170</v>
      </c>
      <c r="C2188" s="2" t="s">
        <v>64</v>
      </c>
      <c r="E2188" s="2">
        <v>100</v>
      </c>
      <c r="F2188" s="2" t="s">
        <v>768</v>
      </c>
      <c r="G2188" s="2" t="s">
        <v>720</v>
      </c>
      <c r="H2188" s="2" t="s">
        <v>34</v>
      </c>
      <c r="I2188" s="2" t="s">
        <v>31</v>
      </c>
      <c r="J2188" s="38">
        <v>20.564412306000001</v>
      </c>
    </row>
    <row r="2189" spans="1:10">
      <c r="A2189" s="2" t="s">
        <v>18</v>
      </c>
      <c r="B2189" s="2" t="s">
        <v>171</v>
      </c>
      <c r="C2189" s="2" t="s">
        <v>64</v>
      </c>
      <c r="E2189" s="2">
        <v>100</v>
      </c>
      <c r="F2189" s="2" t="s">
        <v>768</v>
      </c>
      <c r="G2189" s="2" t="s">
        <v>720</v>
      </c>
      <c r="H2189" s="2" t="s">
        <v>34</v>
      </c>
      <c r="I2189" s="2" t="s">
        <v>31</v>
      </c>
      <c r="J2189" s="38">
        <v>6.4633705020000001</v>
      </c>
    </row>
    <row r="2190" spans="1:10">
      <c r="A2190" s="2" t="s">
        <v>18</v>
      </c>
      <c r="B2190" s="2" t="s">
        <v>172</v>
      </c>
      <c r="C2190" s="2" t="s">
        <v>64</v>
      </c>
      <c r="E2190" s="2">
        <v>100</v>
      </c>
      <c r="F2190" s="2" t="s">
        <v>768</v>
      </c>
      <c r="G2190" s="2" t="s">
        <v>720</v>
      </c>
      <c r="H2190" s="2" t="s">
        <v>34</v>
      </c>
      <c r="I2190" s="2" t="s">
        <v>31</v>
      </c>
      <c r="J2190" s="38">
        <v>0</v>
      </c>
    </row>
    <row r="2191" spans="1:10">
      <c r="A2191" s="2" t="s">
        <v>18</v>
      </c>
      <c r="B2191" s="2" t="s">
        <v>173</v>
      </c>
      <c r="C2191" s="2" t="s">
        <v>64</v>
      </c>
      <c r="E2191" s="2">
        <v>100</v>
      </c>
      <c r="F2191" s="2" t="s">
        <v>768</v>
      </c>
      <c r="G2191" s="2" t="s">
        <v>720</v>
      </c>
      <c r="H2191" s="2" t="s">
        <v>34</v>
      </c>
      <c r="I2191" s="2" t="s">
        <v>31</v>
      </c>
      <c r="J2191" s="38">
        <v>0</v>
      </c>
    </row>
    <row r="2192" spans="1:10">
      <c r="A2192" s="2" t="s">
        <v>18</v>
      </c>
      <c r="B2192" s="2" t="s">
        <v>174</v>
      </c>
      <c r="C2192" s="2" t="s">
        <v>64</v>
      </c>
      <c r="E2192" s="2">
        <v>100</v>
      </c>
      <c r="F2192" s="2" t="s">
        <v>768</v>
      </c>
      <c r="G2192" s="2" t="s">
        <v>720</v>
      </c>
      <c r="H2192" s="2" t="s">
        <v>34</v>
      </c>
      <c r="I2192" s="2" t="s">
        <v>31</v>
      </c>
      <c r="J2192" s="38">
        <v>1.073773192</v>
      </c>
    </row>
    <row r="2193" spans="1:10">
      <c r="A2193" s="2" t="s">
        <v>18</v>
      </c>
      <c r="B2193" s="2" t="s">
        <v>175</v>
      </c>
      <c r="C2193" s="2" t="s">
        <v>64</v>
      </c>
      <c r="E2193" s="2">
        <v>100</v>
      </c>
      <c r="F2193" s="2" t="s">
        <v>768</v>
      </c>
      <c r="G2193" s="2" t="s">
        <v>720</v>
      </c>
      <c r="H2193" s="2" t="s">
        <v>34</v>
      </c>
      <c r="I2193" s="2" t="s">
        <v>31</v>
      </c>
      <c r="J2193" s="38">
        <v>22.650732000000001</v>
      </c>
    </row>
    <row r="2194" spans="1:10">
      <c r="A2194" s="2" t="s">
        <v>18</v>
      </c>
      <c r="B2194" s="2" t="s">
        <v>176</v>
      </c>
      <c r="C2194" s="2" t="s">
        <v>64</v>
      </c>
      <c r="E2194" s="2">
        <v>100</v>
      </c>
      <c r="F2194" s="2" t="s">
        <v>768</v>
      </c>
      <c r="G2194" s="2" t="s">
        <v>720</v>
      </c>
      <c r="H2194" s="2" t="s">
        <v>34</v>
      </c>
      <c r="I2194" s="2" t="s">
        <v>31</v>
      </c>
      <c r="J2194" s="38">
        <v>13.870850905999999</v>
      </c>
    </row>
    <row r="2195" spans="1:10">
      <c r="A2195" s="2" t="s">
        <v>18</v>
      </c>
      <c r="B2195" s="2" t="s">
        <v>177</v>
      </c>
      <c r="C2195" s="2" t="s">
        <v>64</v>
      </c>
      <c r="E2195" s="2">
        <v>100</v>
      </c>
      <c r="F2195" s="2" t="s">
        <v>768</v>
      </c>
      <c r="G2195" s="2" t="s">
        <v>720</v>
      </c>
      <c r="H2195" s="2" t="s">
        <v>34</v>
      </c>
      <c r="I2195" s="2" t="s">
        <v>31</v>
      </c>
      <c r="J2195" s="38">
        <v>32.612428252000001</v>
      </c>
    </row>
    <row r="2196" spans="1:10">
      <c r="A2196" s="2" t="s">
        <v>18</v>
      </c>
      <c r="B2196" s="2" t="s">
        <v>178</v>
      </c>
      <c r="C2196" s="2" t="s">
        <v>64</v>
      </c>
      <c r="E2196" s="2">
        <v>100</v>
      </c>
      <c r="F2196" s="2" t="s">
        <v>768</v>
      </c>
      <c r="G2196" s="2" t="s">
        <v>720</v>
      </c>
      <c r="H2196" s="2" t="s">
        <v>34</v>
      </c>
      <c r="I2196" s="2" t="s">
        <v>31</v>
      </c>
      <c r="J2196" s="38">
        <v>11.225892454</v>
      </c>
    </row>
    <row r="2197" spans="1:10">
      <c r="A2197" s="2" t="s">
        <v>18</v>
      </c>
      <c r="B2197" s="2" t="s">
        <v>179</v>
      </c>
      <c r="C2197" s="2" t="s">
        <v>64</v>
      </c>
      <c r="E2197" s="2">
        <v>100</v>
      </c>
      <c r="F2197" s="2" t="s">
        <v>768</v>
      </c>
      <c r="G2197" s="2" t="s">
        <v>720</v>
      </c>
      <c r="H2197" s="2" t="s">
        <v>34</v>
      </c>
      <c r="I2197" s="2" t="s">
        <v>31</v>
      </c>
      <c r="J2197" s="38">
        <v>49.236961547999996</v>
      </c>
    </row>
    <row r="2198" spans="1:10">
      <c r="A2198" s="2" t="s">
        <v>18</v>
      </c>
      <c r="B2198" s="2" t="s">
        <v>180</v>
      </c>
      <c r="C2198" s="2" t="s">
        <v>64</v>
      </c>
      <c r="E2198" s="2">
        <v>100</v>
      </c>
      <c r="F2198" s="2" t="s">
        <v>768</v>
      </c>
      <c r="G2198" s="2" t="s">
        <v>720</v>
      </c>
      <c r="H2198" s="2" t="s">
        <v>34</v>
      </c>
      <c r="I2198" s="2" t="s">
        <v>31</v>
      </c>
      <c r="J2198" s="38">
        <v>10.761005114</v>
      </c>
    </row>
    <row r="2199" spans="1:10">
      <c r="A2199" s="2" t="s">
        <v>18</v>
      </c>
      <c r="B2199" s="2" t="s">
        <v>181</v>
      </c>
      <c r="C2199" s="2" t="s">
        <v>64</v>
      </c>
      <c r="E2199" s="2">
        <v>100</v>
      </c>
      <c r="F2199" s="2" t="s">
        <v>768</v>
      </c>
      <c r="G2199" s="2" t="s">
        <v>720</v>
      </c>
      <c r="H2199" s="2" t="s">
        <v>34</v>
      </c>
      <c r="I2199" s="2" t="s">
        <v>31</v>
      </c>
      <c r="J2199" s="38">
        <v>14.730788362</v>
      </c>
    </row>
    <row r="2200" spans="1:10">
      <c r="A2200" s="2" t="s">
        <v>18</v>
      </c>
      <c r="B2200" s="2" t="s">
        <v>182</v>
      </c>
      <c r="C2200" s="2" t="s">
        <v>64</v>
      </c>
      <c r="E2200" s="2">
        <v>100</v>
      </c>
      <c r="F2200" s="2" t="s">
        <v>768</v>
      </c>
      <c r="G2200" s="2" t="s">
        <v>720</v>
      </c>
      <c r="H2200" s="2" t="s">
        <v>34</v>
      </c>
      <c r="I2200" s="2" t="s">
        <v>31</v>
      </c>
      <c r="J2200" s="38">
        <v>22.056075206999999</v>
      </c>
    </row>
    <row r="2201" spans="1:10">
      <c r="A2201" s="2" t="s">
        <v>18</v>
      </c>
      <c r="B2201" s="2" t="s">
        <v>183</v>
      </c>
      <c r="C2201" s="2" t="s">
        <v>64</v>
      </c>
      <c r="E2201" s="2">
        <v>100</v>
      </c>
      <c r="F2201" s="2" t="s">
        <v>768</v>
      </c>
      <c r="G2201" s="2" t="s">
        <v>720</v>
      </c>
      <c r="H2201" s="2" t="s">
        <v>34</v>
      </c>
      <c r="I2201" s="2" t="s">
        <v>31</v>
      </c>
      <c r="J2201" s="38">
        <v>45.781623172000003</v>
      </c>
    </row>
    <row r="2202" spans="1:10">
      <c r="A2202" s="2" t="s">
        <v>18</v>
      </c>
      <c r="B2202" s="2" t="s">
        <v>184</v>
      </c>
      <c r="C2202" s="2" t="s">
        <v>64</v>
      </c>
      <c r="E2202" s="2">
        <v>100</v>
      </c>
      <c r="F2202" s="2" t="s">
        <v>768</v>
      </c>
      <c r="G2202" s="2" t="s">
        <v>720</v>
      </c>
      <c r="H2202" s="2" t="s">
        <v>34</v>
      </c>
      <c r="I2202" s="2" t="s">
        <v>31</v>
      </c>
      <c r="J2202" s="38">
        <v>23.064765404999999</v>
      </c>
    </row>
    <row r="2203" spans="1:10">
      <c r="A2203" s="2" t="s">
        <v>18</v>
      </c>
      <c r="B2203" s="2" t="s">
        <v>185</v>
      </c>
      <c r="C2203" s="2" t="s">
        <v>64</v>
      </c>
      <c r="E2203" s="2">
        <v>100</v>
      </c>
      <c r="F2203" s="2" t="s">
        <v>768</v>
      </c>
      <c r="G2203" s="2" t="s">
        <v>720</v>
      </c>
      <c r="H2203" s="2" t="s">
        <v>34</v>
      </c>
      <c r="I2203" s="2" t="s">
        <v>31</v>
      </c>
      <c r="J2203" s="38">
        <v>1.678216454</v>
      </c>
    </row>
    <row r="2204" spans="1:10">
      <c r="A2204" s="2" t="s">
        <v>17</v>
      </c>
      <c r="B2204" s="2" t="s">
        <v>127</v>
      </c>
      <c r="C2204" s="2" t="s">
        <v>64</v>
      </c>
      <c r="E2204" s="2">
        <v>100</v>
      </c>
      <c r="F2204" s="2" t="s">
        <v>768</v>
      </c>
      <c r="G2204" s="2" t="s">
        <v>720</v>
      </c>
      <c r="H2204" s="2" t="s">
        <v>34</v>
      </c>
      <c r="I2204" s="2" t="s">
        <v>31</v>
      </c>
      <c r="J2204" s="38">
        <v>0</v>
      </c>
    </row>
    <row r="2205" spans="1:10">
      <c r="A2205" s="2" t="s">
        <v>17</v>
      </c>
      <c r="B2205" s="2" t="s">
        <v>99</v>
      </c>
      <c r="C2205" s="2" t="s">
        <v>64</v>
      </c>
      <c r="E2205" s="2">
        <v>100</v>
      </c>
      <c r="F2205" s="2" t="s">
        <v>768</v>
      </c>
      <c r="G2205" s="2" t="s">
        <v>720</v>
      </c>
      <c r="H2205" s="2" t="s">
        <v>34</v>
      </c>
      <c r="I2205" s="2" t="s">
        <v>31</v>
      </c>
      <c r="J2205" s="38">
        <v>0</v>
      </c>
    </row>
    <row r="2206" spans="1:10">
      <c r="A2206" s="2" t="s">
        <v>17</v>
      </c>
      <c r="B2206" s="2" t="s">
        <v>100</v>
      </c>
      <c r="C2206" s="2" t="s">
        <v>64</v>
      </c>
      <c r="E2206" s="2">
        <v>100</v>
      </c>
      <c r="F2206" s="2" t="s">
        <v>768</v>
      </c>
      <c r="G2206" s="2" t="s">
        <v>720</v>
      </c>
      <c r="H2206" s="2" t="s">
        <v>34</v>
      </c>
      <c r="I2206" s="2" t="s">
        <v>31</v>
      </c>
      <c r="J2206" s="38">
        <v>0</v>
      </c>
    </row>
    <row r="2207" spans="1:10">
      <c r="A2207" s="2" t="s">
        <v>17</v>
      </c>
      <c r="B2207" s="2" t="s">
        <v>101</v>
      </c>
      <c r="C2207" s="2" t="s">
        <v>64</v>
      </c>
      <c r="E2207" s="2">
        <v>100</v>
      </c>
      <c r="F2207" s="2" t="s">
        <v>768</v>
      </c>
      <c r="G2207" s="2" t="s">
        <v>720</v>
      </c>
      <c r="H2207" s="2" t="s">
        <v>34</v>
      </c>
      <c r="I2207" s="2" t="s">
        <v>31</v>
      </c>
      <c r="J2207" s="38">
        <v>0</v>
      </c>
    </row>
    <row r="2208" spans="1:10">
      <c r="A2208" s="2" t="s">
        <v>17</v>
      </c>
      <c r="B2208" s="2" t="s">
        <v>102</v>
      </c>
      <c r="C2208" s="2" t="s">
        <v>64</v>
      </c>
      <c r="E2208" s="2">
        <v>100</v>
      </c>
      <c r="F2208" s="2" t="s">
        <v>768</v>
      </c>
      <c r="G2208" s="2" t="s">
        <v>720</v>
      </c>
      <c r="H2208" s="2" t="s">
        <v>34</v>
      </c>
      <c r="I2208" s="2" t="s">
        <v>31</v>
      </c>
      <c r="J2208" s="38">
        <v>0</v>
      </c>
    </row>
    <row r="2209" spans="1:10">
      <c r="A2209" s="2" t="s">
        <v>17</v>
      </c>
      <c r="B2209" s="2" t="s">
        <v>103</v>
      </c>
      <c r="C2209" s="2" t="s">
        <v>64</v>
      </c>
      <c r="E2209" s="2">
        <v>100</v>
      </c>
      <c r="F2209" s="2" t="s">
        <v>768</v>
      </c>
      <c r="G2209" s="2" t="s">
        <v>720</v>
      </c>
      <c r="H2209" s="2" t="s">
        <v>34</v>
      </c>
      <c r="I2209" s="2" t="s">
        <v>31</v>
      </c>
      <c r="J2209" s="38">
        <v>0</v>
      </c>
    </row>
    <row r="2210" spans="1:10">
      <c r="A2210" s="2" t="s">
        <v>17</v>
      </c>
      <c r="B2210" s="2" t="s">
        <v>104</v>
      </c>
      <c r="C2210" s="2" t="s">
        <v>64</v>
      </c>
      <c r="E2210" s="2">
        <v>100</v>
      </c>
      <c r="F2210" s="2" t="s">
        <v>768</v>
      </c>
      <c r="G2210" s="2" t="s">
        <v>720</v>
      </c>
      <c r="H2210" s="2" t="s">
        <v>34</v>
      </c>
      <c r="I2210" s="2" t="s">
        <v>31</v>
      </c>
      <c r="J2210" s="38">
        <v>0</v>
      </c>
    </row>
    <row r="2211" spans="1:10">
      <c r="A2211" s="2" t="s">
        <v>17</v>
      </c>
      <c r="B2211" s="2" t="s">
        <v>105</v>
      </c>
      <c r="C2211" s="2" t="s">
        <v>64</v>
      </c>
      <c r="E2211" s="2">
        <v>100</v>
      </c>
      <c r="F2211" s="2" t="s">
        <v>768</v>
      </c>
      <c r="G2211" s="2" t="s">
        <v>720</v>
      </c>
      <c r="H2211" s="2" t="s">
        <v>34</v>
      </c>
      <c r="I2211" s="2" t="s">
        <v>31</v>
      </c>
      <c r="J2211" s="38">
        <v>0</v>
      </c>
    </row>
    <row r="2212" spans="1:10">
      <c r="A2212" s="2" t="s">
        <v>17</v>
      </c>
      <c r="B2212" s="2" t="s">
        <v>106</v>
      </c>
      <c r="C2212" s="2" t="s">
        <v>64</v>
      </c>
      <c r="E2212" s="2">
        <v>100</v>
      </c>
      <c r="F2212" s="2" t="s">
        <v>768</v>
      </c>
      <c r="G2212" s="2" t="s">
        <v>720</v>
      </c>
      <c r="H2212" s="2" t="s">
        <v>34</v>
      </c>
      <c r="I2212" s="2" t="s">
        <v>31</v>
      </c>
      <c r="J2212" s="38">
        <v>0</v>
      </c>
    </row>
    <row r="2213" spans="1:10">
      <c r="A2213" s="2" t="s">
        <v>17</v>
      </c>
      <c r="B2213" s="2" t="s">
        <v>107</v>
      </c>
      <c r="C2213" s="2" t="s">
        <v>64</v>
      </c>
      <c r="E2213" s="2">
        <v>100</v>
      </c>
      <c r="F2213" s="2" t="s">
        <v>768</v>
      </c>
      <c r="G2213" s="2" t="s">
        <v>720</v>
      </c>
      <c r="H2213" s="2" t="s">
        <v>34</v>
      </c>
      <c r="I2213" s="2" t="s">
        <v>31</v>
      </c>
      <c r="J2213" s="38">
        <v>0</v>
      </c>
    </row>
    <row r="2214" spans="1:10">
      <c r="A2214" s="2" t="s">
        <v>17</v>
      </c>
      <c r="B2214" s="2" t="s">
        <v>108</v>
      </c>
      <c r="C2214" s="2" t="s">
        <v>64</v>
      </c>
      <c r="E2214" s="2">
        <v>100</v>
      </c>
      <c r="F2214" s="2" t="s">
        <v>768</v>
      </c>
      <c r="G2214" s="2" t="s">
        <v>720</v>
      </c>
      <c r="H2214" s="2" t="s">
        <v>34</v>
      </c>
      <c r="I2214" s="2" t="s">
        <v>31</v>
      </c>
      <c r="J2214" s="38">
        <v>0</v>
      </c>
    </row>
    <row r="2215" spans="1:10">
      <c r="A2215" s="2" t="s">
        <v>17</v>
      </c>
      <c r="B2215" s="2" t="s">
        <v>109</v>
      </c>
      <c r="C2215" s="2" t="s">
        <v>64</v>
      </c>
      <c r="E2215" s="2">
        <v>100</v>
      </c>
      <c r="F2215" s="2" t="s">
        <v>768</v>
      </c>
      <c r="G2215" s="2" t="s">
        <v>720</v>
      </c>
      <c r="H2215" s="2" t="s">
        <v>34</v>
      </c>
      <c r="I2215" s="2" t="s">
        <v>31</v>
      </c>
      <c r="J2215" s="38">
        <v>0</v>
      </c>
    </row>
    <row r="2216" spans="1:10">
      <c r="A2216" s="2" t="s">
        <v>17</v>
      </c>
      <c r="B2216" s="2" t="s">
        <v>355</v>
      </c>
      <c r="C2216" s="2" t="s">
        <v>64</v>
      </c>
      <c r="E2216" s="2">
        <v>100</v>
      </c>
      <c r="F2216" s="2" t="s">
        <v>768</v>
      </c>
      <c r="G2216" s="2" t="s">
        <v>720</v>
      </c>
      <c r="H2216" s="2" t="s">
        <v>34</v>
      </c>
      <c r="I2216" s="2" t="s">
        <v>31</v>
      </c>
      <c r="J2216" s="38">
        <v>0</v>
      </c>
    </row>
    <row r="2217" spans="1:10">
      <c r="A2217" s="2" t="s">
        <v>17</v>
      </c>
      <c r="B2217" s="2" t="s">
        <v>110</v>
      </c>
      <c r="C2217" s="2" t="s">
        <v>64</v>
      </c>
      <c r="E2217" s="2">
        <v>100</v>
      </c>
      <c r="F2217" s="2" t="s">
        <v>768</v>
      </c>
      <c r="G2217" s="2" t="s">
        <v>720</v>
      </c>
      <c r="H2217" s="2" t="s">
        <v>34</v>
      </c>
      <c r="I2217" s="2" t="s">
        <v>31</v>
      </c>
      <c r="J2217" s="38">
        <v>5.0388649489999997</v>
      </c>
    </row>
    <row r="2218" spans="1:10">
      <c r="A2218" s="2" t="s">
        <v>17</v>
      </c>
      <c r="B2218" s="2" t="s">
        <v>356</v>
      </c>
      <c r="C2218" s="2" t="s">
        <v>64</v>
      </c>
      <c r="E2218" s="2">
        <v>100</v>
      </c>
      <c r="F2218" s="2" t="s">
        <v>768</v>
      </c>
      <c r="G2218" s="2" t="s">
        <v>720</v>
      </c>
      <c r="H2218" s="2" t="s">
        <v>34</v>
      </c>
      <c r="I2218" s="2" t="s">
        <v>31</v>
      </c>
      <c r="J2218" s="38">
        <v>4.8027466999999997E-2</v>
      </c>
    </row>
    <row r="2219" spans="1:10">
      <c r="A2219" s="2" t="s">
        <v>17</v>
      </c>
      <c r="B2219" s="2" t="s">
        <v>357</v>
      </c>
      <c r="C2219" s="2" t="s">
        <v>64</v>
      </c>
      <c r="E2219" s="2">
        <v>100</v>
      </c>
      <c r="F2219" s="2" t="s">
        <v>768</v>
      </c>
      <c r="G2219" s="2" t="s">
        <v>720</v>
      </c>
      <c r="H2219" s="2" t="s">
        <v>34</v>
      </c>
      <c r="I2219" s="2" t="s">
        <v>31</v>
      </c>
      <c r="J2219" s="38">
        <v>2.9600666000000001E-2</v>
      </c>
    </row>
    <row r="2220" spans="1:10">
      <c r="A2220" s="2" t="s">
        <v>17</v>
      </c>
      <c r="B2220" s="2" t="s">
        <v>111</v>
      </c>
      <c r="C2220" s="2" t="s">
        <v>64</v>
      </c>
      <c r="E2220" s="2">
        <v>100</v>
      </c>
      <c r="F2220" s="2" t="s">
        <v>768</v>
      </c>
      <c r="G2220" s="2" t="s">
        <v>720</v>
      </c>
      <c r="H2220" s="2" t="s">
        <v>34</v>
      </c>
      <c r="I2220" s="2" t="s">
        <v>31</v>
      </c>
      <c r="J2220" s="38">
        <v>0</v>
      </c>
    </row>
    <row r="2221" spans="1:10">
      <c r="A2221" s="2" t="s">
        <v>17</v>
      </c>
      <c r="B2221" s="2" t="s">
        <v>112</v>
      </c>
      <c r="C2221" s="2" t="s">
        <v>64</v>
      </c>
      <c r="E2221" s="2">
        <v>100</v>
      </c>
      <c r="F2221" s="2" t="s">
        <v>768</v>
      </c>
      <c r="G2221" s="2" t="s">
        <v>720</v>
      </c>
      <c r="H2221" s="2" t="s">
        <v>34</v>
      </c>
      <c r="I2221" s="2" t="s">
        <v>31</v>
      </c>
      <c r="J2221" s="38">
        <v>0</v>
      </c>
    </row>
    <row r="2222" spans="1:10">
      <c r="A2222" s="2" t="s">
        <v>17</v>
      </c>
      <c r="B2222" s="2" t="s">
        <v>113</v>
      </c>
      <c r="C2222" s="2" t="s">
        <v>64</v>
      </c>
      <c r="E2222" s="2">
        <v>100</v>
      </c>
      <c r="F2222" s="2" t="s">
        <v>768</v>
      </c>
      <c r="G2222" s="2" t="s">
        <v>720</v>
      </c>
      <c r="H2222" s="2" t="s">
        <v>34</v>
      </c>
      <c r="I2222" s="2" t="s">
        <v>31</v>
      </c>
      <c r="J2222" s="38">
        <v>0</v>
      </c>
    </row>
    <row r="2223" spans="1:10">
      <c r="A2223" s="2" t="s">
        <v>17</v>
      </c>
      <c r="B2223" s="2" t="s">
        <v>114</v>
      </c>
      <c r="C2223" s="2" t="s">
        <v>64</v>
      </c>
      <c r="E2223" s="2">
        <v>100</v>
      </c>
      <c r="F2223" s="2" t="s">
        <v>768</v>
      </c>
      <c r="G2223" s="2" t="s">
        <v>720</v>
      </c>
      <c r="H2223" s="2" t="s">
        <v>34</v>
      </c>
      <c r="I2223" s="2" t="s">
        <v>31</v>
      </c>
      <c r="J2223" s="38">
        <v>25.725520899999999</v>
      </c>
    </row>
    <row r="2224" spans="1:10">
      <c r="A2224" s="2" t="s">
        <v>17</v>
      </c>
      <c r="B2224" s="2" t="s">
        <v>115</v>
      </c>
      <c r="C2224" s="2" t="s">
        <v>64</v>
      </c>
      <c r="E2224" s="2">
        <v>100</v>
      </c>
      <c r="F2224" s="2" t="s">
        <v>768</v>
      </c>
      <c r="G2224" s="2" t="s">
        <v>720</v>
      </c>
      <c r="H2224" s="2" t="s">
        <v>34</v>
      </c>
      <c r="I2224" s="2" t="s">
        <v>31</v>
      </c>
      <c r="J2224" s="38">
        <v>0</v>
      </c>
    </row>
    <row r="2225" spans="1:10">
      <c r="A2225" s="2" t="s">
        <v>17</v>
      </c>
      <c r="B2225" s="2" t="s">
        <v>116</v>
      </c>
      <c r="C2225" s="2" t="s">
        <v>64</v>
      </c>
      <c r="E2225" s="2">
        <v>100</v>
      </c>
      <c r="F2225" s="2" t="s">
        <v>768</v>
      </c>
      <c r="G2225" s="2" t="s">
        <v>720</v>
      </c>
      <c r="H2225" s="2" t="s">
        <v>34</v>
      </c>
      <c r="I2225" s="2" t="s">
        <v>31</v>
      </c>
      <c r="J2225" s="38">
        <v>1.609151719</v>
      </c>
    </row>
    <row r="2226" spans="1:10">
      <c r="A2226" s="2" t="s">
        <v>17</v>
      </c>
      <c r="B2226" s="2" t="s">
        <v>117</v>
      </c>
      <c r="C2226" s="2" t="s">
        <v>64</v>
      </c>
      <c r="E2226" s="2">
        <v>100</v>
      </c>
      <c r="F2226" s="2" t="s">
        <v>768</v>
      </c>
      <c r="G2226" s="2" t="s">
        <v>720</v>
      </c>
      <c r="H2226" s="2" t="s">
        <v>34</v>
      </c>
      <c r="I2226" s="2" t="s">
        <v>31</v>
      </c>
      <c r="J2226" s="38">
        <v>5.3541971190000002</v>
      </c>
    </row>
    <row r="2227" spans="1:10">
      <c r="A2227" s="2" t="s">
        <v>17</v>
      </c>
      <c r="B2227" s="2" t="s">
        <v>118</v>
      </c>
      <c r="C2227" s="2" t="s">
        <v>64</v>
      </c>
      <c r="E2227" s="2">
        <v>100</v>
      </c>
      <c r="F2227" s="2" t="s">
        <v>768</v>
      </c>
      <c r="G2227" s="2" t="s">
        <v>720</v>
      </c>
      <c r="H2227" s="2" t="s">
        <v>34</v>
      </c>
      <c r="I2227" s="2" t="s">
        <v>31</v>
      </c>
      <c r="J2227" s="38">
        <v>7.683034481</v>
      </c>
    </row>
    <row r="2228" spans="1:10">
      <c r="A2228" s="2" t="s">
        <v>17</v>
      </c>
      <c r="B2228" s="2" t="s">
        <v>119</v>
      </c>
      <c r="C2228" s="2" t="s">
        <v>64</v>
      </c>
      <c r="E2228" s="2">
        <v>100</v>
      </c>
      <c r="F2228" s="2" t="s">
        <v>768</v>
      </c>
      <c r="G2228" s="2" t="s">
        <v>720</v>
      </c>
      <c r="H2228" s="2" t="s">
        <v>34</v>
      </c>
      <c r="I2228" s="2" t="s">
        <v>31</v>
      </c>
      <c r="J2228" s="38">
        <v>0.10052846</v>
      </c>
    </row>
    <row r="2229" spans="1:10">
      <c r="A2229" s="2" t="s">
        <v>17</v>
      </c>
      <c r="B2229" s="2" t="s">
        <v>120</v>
      </c>
      <c r="C2229" s="2" t="s">
        <v>64</v>
      </c>
      <c r="E2229" s="2">
        <v>100</v>
      </c>
      <c r="F2229" s="2" t="s">
        <v>768</v>
      </c>
      <c r="G2229" s="2" t="s">
        <v>720</v>
      </c>
      <c r="H2229" s="2" t="s">
        <v>34</v>
      </c>
      <c r="I2229" s="2" t="s">
        <v>31</v>
      </c>
      <c r="J2229" s="38">
        <v>0.164739465</v>
      </c>
    </row>
    <row r="2230" spans="1:10">
      <c r="A2230" s="2" t="s">
        <v>17</v>
      </c>
      <c r="B2230" s="2" t="s">
        <v>121</v>
      </c>
      <c r="C2230" s="2" t="s">
        <v>64</v>
      </c>
      <c r="E2230" s="2">
        <v>100</v>
      </c>
      <c r="F2230" s="2" t="s">
        <v>768</v>
      </c>
      <c r="G2230" s="2" t="s">
        <v>720</v>
      </c>
      <c r="H2230" s="2" t="s">
        <v>34</v>
      </c>
      <c r="I2230" s="2" t="s">
        <v>31</v>
      </c>
      <c r="J2230" s="38">
        <v>0.69707905299999995</v>
      </c>
    </row>
    <row r="2231" spans="1:10">
      <c r="A2231" s="2" t="s">
        <v>17</v>
      </c>
      <c r="B2231" s="2" t="s">
        <v>122</v>
      </c>
      <c r="C2231" s="2" t="s">
        <v>64</v>
      </c>
      <c r="E2231" s="2">
        <v>100</v>
      </c>
      <c r="F2231" s="2" t="s">
        <v>768</v>
      </c>
      <c r="G2231" s="2" t="s">
        <v>720</v>
      </c>
      <c r="H2231" s="2" t="s">
        <v>34</v>
      </c>
      <c r="I2231" s="2" t="s">
        <v>31</v>
      </c>
      <c r="J2231" s="38">
        <v>0.68505053100000002</v>
      </c>
    </row>
    <row r="2232" spans="1:10">
      <c r="A2232" s="2" t="s">
        <v>17</v>
      </c>
      <c r="B2232" s="2" t="s">
        <v>123</v>
      </c>
      <c r="C2232" s="2" t="s">
        <v>64</v>
      </c>
      <c r="E2232" s="2">
        <v>100</v>
      </c>
      <c r="F2232" s="2" t="s">
        <v>768</v>
      </c>
      <c r="G2232" s="2" t="s">
        <v>720</v>
      </c>
      <c r="H2232" s="2" t="s">
        <v>34</v>
      </c>
      <c r="I2232" s="2" t="s">
        <v>31</v>
      </c>
      <c r="J2232" s="38">
        <v>0.30213385999999998</v>
      </c>
    </row>
    <row r="2233" spans="1:10">
      <c r="A2233" s="2" t="s">
        <v>17</v>
      </c>
      <c r="B2233" s="2" t="s">
        <v>124</v>
      </c>
      <c r="C2233" s="2" t="s">
        <v>64</v>
      </c>
      <c r="E2233" s="2">
        <v>100</v>
      </c>
      <c r="F2233" s="2" t="s">
        <v>768</v>
      </c>
      <c r="G2233" s="2" t="s">
        <v>720</v>
      </c>
      <c r="H2233" s="2" t="s">
        <v>34</v>
      </c>
      <c r="I2233" s="2" t="s">
        <v>31</v>
      </c>
      <c r="J2233" s="38">
        <v>0</v>
      </c>
    </row>
    <row r="2234" spans="1:10">
      <c r="A2234" s="2" t="s">
        <v>17</v>
      </c>
      <c r="B2234" s="2" t="s">
        <v>125</v>
      </c>
      <c r="C2234" s="2" t="s">
        <v>64</v>
      </c>
      <c r="E2234" s="2">
        <v>100</v>
      </c>
      <c r="F2234" s="2" t="s">
        <v>768</v>
      </c>
      <c r="G2234" s="2" t="s">
        <v>720</v>
      </c>
      <c r="H2234" s="2" t="s">
        <v>34</v>
      </c>
      <c r="I2234" s="2" t="s">
        <v>31</v>
      </c>
      <c r="J2234" s="38">
        <v>0</v>
      </c>
    </row>
    <row r="2235" spans="1:10">
      <c r="A2235" s="2" t="s">
        <v>17</v>
      </c>
      <c r="B2235" s="2" t="s">
        <v>126</v>
      </c>
      <c r="C2235" s="2" t="s">
        <v>64</v>
      </c>
      <c r="E2235" s="2">
        <v>100</v>
      </c>
      <c r="F2235" s="2" t="s">
        <v>768</v>
      </c>
      <c r="G2235" s="2" t="s">
        <v>720</v>
      </c>
      <c r="H2235" s="2" t="s">
        <v>34</v>
      </c>
      <c r="I2235" s="2" t="s">
        <v>31</v>
      </c>
      <c r="J2235" s="38">
        <v>0</v>
      </c>
    </row>
    <row r="2236" spans="1:10">
      <c r="A2236" s="2" t="s">
        <v>17</v>
      </c>
      <c r="B2236" s="2" t="s">
        <v>128</v>
      </c>
      <c r="C2236" s="2" t="s">
        <v>64</v>
      </c>
      <c r="E2236" s="2">
        <v>100</v>
      </c>
      <c r="F2236" s="2" t="s">
        <v>768</v>
      </c>
      <c r="G2236" s="2" t="s">
        <v>720</v>
      </c>
      <c r="H2236" s="2" t="s">
        <v>34</v>
      </c>
      <c r="I2236" s="2" t="s">
        <v>31</v>
      </c>
      <c r="J2236" s="38">
        <v>0.78413263300000002</v>
      </c>
    </row>
    <row r="2237" spans="1:10">
      <c r="A2237" s="2" t="s">
        <v>17</v>
      </c>
      <c r="B2237" s="2" t="s">
        <v>129</v>
      </c>
      <c r="C2237" s="2" t="s">
        <v>64</v>
      </c>
      <c r="E2237" s="2">
        <v>100</v>
      </c>
      <c r="F2237" s="2" t="s">
        <v>768</v>
      </c>
      <c r="G2237" s="2" t="s">
        <v>720</v>
      </c>
      <c r="H2237" s="2" t="s">
        <v>34</v>
      </c>
      <c r="I2237" s="2" t="s">
        <v>31</v>
      </c>
      <c r="J2237" s="38">
        <v>0</v>
      </c>
    </row>
    <row r="2238" spans="1:10">
      <c r="A2238" s="2" t="s">
        <v>17</v>
      </c>
      <c r="B2238" s="2" t="s">
        <v>130</v>
      </c>
      <c r="C2238" s="2" t="s">
        <v>64</v>
      </c>
      <c r="E2238" s="2">
        <v>100</v>
      </c>
      <c r="F2238" s="2" t="s">
        <v>768</v>
      </c>
      <c r="G2238" s="2" t="s">
        <v>720</v>
      </c>
      <c r="H2238" s="2" t="s">
        <v>34</v>
      </c>
      <c r="I2238" s="2" t="s">
        <v>31</v>
      </c>
      <c r="J2238" s="38">
        <v>0</v>
      </c>
    </row>
    <row r="2239" spans="1:10">
      <c r="A2239" s="2" t="s">
        <v>17</v>
      </c>
      <c r="B2239" s="2" t="s">
        <v>358</v>
      </c>
      <c r="C2239" s="2" t="s">
        <v>64</v>
      </c>
      <c r="E2239" s="2">
        <v>100</v>
      </c>
      <c r="F2239" s="2" t="s">
        <v>768</v>
      </c>
      <c r="G2239" s="2" t="s">
        <v>720</v>
      </c>
      <c r="H2239" s="2" t="s">
        <v>34</v>
      </c>
      <c r="I2239" s="2" t="s">
        <v>31</v>
      </c>
      <c r="J2239" s="38">
        <v>0</v>
      </c>
    </row>
    <row r="2240" spans="1:10">
      <c r="A2240" s="2" t="s">
        <v>17</v>
      </c>
      <c r="B2240" s="2" t="s">
        <v>131</v>
      </c>
      <c r="C2240" s="2" t="s">
        <v>64</v>
      </c>
      <c r="E2240" s="2">
        <v>100</v>
      </c>
      <c r="F2240" s="2" t="s">
        <v>768</v>
      </c>
      <c r="G2240" s="2" t="s">
        <v>720</v>
      </c>
      <c r="H2240" s="2" t="s">
        <v>34</v>
      </c>
      <c r="I2240" s="2" t="s">
        <v>31</v>
      </c>
      <c r="J2240" s="38">
        <v>8.9163429660000002</v>
      </c>
    </row>
    <row r="2241" spans="1:10">
      <c r="A2241" s="2" t="s">
        <v>17</v>
      </c>
      <c r="B2241" s="2" t="s">
        <v>132</v>
      </c>
      <c r="C2241" s="2" t="s">
        <v>64</v>
      </c>
      <c r="E2241" s="2">
        <v>100</v>
      </c>
      <c r="F2241" s="2" t="s">
        <v>768</v>
      </c>
      <c r="G2241" s="2" t="s">
        <v>720</v>
      </c>
      <c r="H2241" s="2" t="s">
        <v>34</v>
      </c>
      <c r="I2241" s="2" t="s">
        <v>31</v>
      </c>
      <c r="J2241" s="38">
        <v>0</v>
      </c>
    </row>
    <row r="2242" spans="1:10">
      <c r="A2242" s="2" t="s">
        <v>16</v>
      </c>
      <c r="B2242" s="2" t="s">
        <v>139</v>
      </c>
      <c r="C2242" s="2" t="s">
        <v>64</v>
      </c>
      <c r="E2242" s="2">
        <v>100</v>
      </c>
      <c r="F2242" s="2" t="s">
        <v>768</v>
      </c>
      <c r="G2242" s="2" t="s">
        <v>720</v>
      </c>
      <c r="H2242" s="2" t="s">
        <v>34</v>
      </c>
      <c r="I2242" s="2" t="s">
        <v>31</v>
      </c>
      <c r="J2242" s="38">
        <v>5.5516910150000003</v>
      </c>
    </row>
    <row r="2243" spans="1:10">
      <c r="A2243" s="2" t="s">
        <v>16</v>
      </c>
      <c r="B2243" s="2" t="s">
        <v>140</v>
      </c>
      <c r="C2243" s="2" t="s">
        <v>64</v>
      </c>
      <c r="E2243" s="2">
        <v>100</v>
      </c>
      <c r="F2243" s="2" t="s">
        <v>768</v>
      </c>
      <c r="G2243" s="2" t="s">
        <v>720</v>
      </c>
      <c r="H2243" s="2" t="s">
        <v>34</v>
      </c>
      <c r="I2243" s="2" t="s">
        <v>31</v>
      </c>
      <c r="J2243" s="38">
        <v>30.860931058999999</v>
      </c>
    </row>
    <row r="2244" spans="1:10">
      <c r="A2244" s="2" t="s">
        <v>16</v>
      </c>
      <c r="B2244" s="2" t="s">
        <v>141</v>
      </c>
      <c r="C2244" s="2" t="s">
        <v>64</v>
      </c>
      <c r="E2244" s="2">
        <v>100</v>
      </c>
      <c r="F2244" s="2" t="s">
        <v>768</v>
      </c>
      <c r="G2244" s="2" t="s">
        <v>720</v>
      </c>
      <c r="H2244" s="2" t="s">
        <v>34</v>
      </c>
      <c r="I2244" s="2" t="s">
        <v>31</v>
      </c>
      <c r="J2244" s="38">
        <v>50.612279102000002</v>
      </c>
    </row>
    <row r="2245" spans="1:10">
      <c r="A2245" s="2" t="s">
        <v>16</v>
      </c>
      <c r="B2245" s="2" t="s">
        <v>142</v>
      </c>
      <c r="C2245" s="2" t="s">
        <v>64</v>
      </c>
      <c r="E2245" s="2">
        <v>100</v>
      </c>
      <c r="F2245" s="2" t="s">
        <v>768</v>
      </c>
      <c r="G2245" s="2" t="s">
        <v>720</v>
      </c>
      <c r="H2245" s="2" t="s">
        <v>34</v>
      </c>
      <c r="I2245" s="2" t="s">
        <v>31</v>
      </c>
      <c r="J2245" s="38">
        <v>41.130616617000001</v>
      </c>
    </row>
    <row r="2246" spans="1:10">
      <c r="A2246" s="2" t="s">
        <v>16</v>
      </c>
      <c r="B2246" s="2" t="s">
        <v>422</v>
      </c>
      <c r="C2246" s="2" t="s">
        <v>64</v>
      </c>
      <c r="E2246" s="2">
        <v>100</v>
      </c>
      <c r="F2246" s="2" t="s">
        <v>768</v>
      </c>
      <c r="G2246" s="2" t="s">
        <v>720</v>
      </c>
      <c r="H2246" s="2" t="s">
        <v>34</v>
      </c>
      <c r="I2246" s="2" t="s">
        <v>31</v>
      </c>
      <c r="J2246" s="38">
        <v>13.336704694</v>
      </c>
    </row>
    <row r="2247" spans="1:10">
      <c r="A2247" s="2" t="s">
        <v>16</v>
      </c>
      <c r="B2247" s="2" t="s">
        <v>423</v>
      </c>
      <c r="C2247" s="2" t="s">
        <v>64</v>
      </c>
      <c r="E2247" s="2">
        <v>100</v>
      </c>
      <c r="F2247" s="2" t="s">
        <v>768</v>
      </c>
      <c r="G2247" s="2" t="s">
        <v>720</v>
      </c>
      <c r="H2247" s="2" t="s">
        <v>34</v>
      </c>
      <c r="I2247" s="2" t="s">
        <v>31</v>
      </c>
      <c r="J2247" s="38">
        <v>0</v>
      </c>
    </row>
    <row r="2248" spans="1:10">
      <c r="A2248" s="2" t="s">
        <v>16</v>
      </c>
      <c r="B2248" s="2" t="s">
        <v>424</v>
      </c>
      <c r="C2248" s="2" t="s">
        <v>64</v>
      </c>
      <c r="E2248" s="2">
        <v>100</v>
      </c>
      <c r="F2248" s="2" t="s">
        <v>768</v>
      </c>
      <c r="G2248" s="2" t="s">
        <v>720</v>
      </c>
      <c r="H2248" s="2" t="s">
        <v>34</v>
      </c>
      <c r="I2248" s="2" t="s">
        <v>31</v>
      </c>
      <c r="J2248" s="38">
        <v>6.8184328939999999</v>
      </c>
    </row>
    <row r="2249" spans="1:10">
      <c r="A2249" s="2" t="s">
        <v>16</v>
      </c>
      <c r="B2249" s="2" t="s">
        <v>425</v>
      </c>
      <c r="C2249" s="2" t="s">
        <v>64</v>
      </c>
      <c r="E2249" s="2">
        <v>100</v>
      </c>
      <c r="F2249" s="2" t="s">
        <v>768</v>
      </c>
      <c r="G2249" s="2" t="s">
        <v>720</v>
      </c>
      <c r="H2249" s="2" t="s">
        <v>34</v>
      </c>
      <c r="I2249" s="2" t="s">
        <v>31</v>
      </c>
      <c r="J2249" s="38">
        <v>9.9759301100000002</v>
      </c>
    </row>
    <row r="2250" spans="1:10">
      <c r="A2250" s="2" t="s">
        <v>16</v>
      </c>
      <c r="B2250" s="2" t="s">
        <v>426</v>
      </c>
      <c r="C2250" s="2" t="s">
        <v>64</v>
      </c>
      <c r="E2250" s="2">
        <v>100</v>
      </c>
      <c r="F2250" s="2" t="s">
        <v>768</v>
      </c>
      <c r="G2250" s="2" t="s">
        <v>720</v>
      </c>
      <c r="H2250" s="2" t="s">
        <v>34</v>
      </c>
      <c r="I2250" s="2" t="s">
        <v>31</v>
      </c>
      <c r="J2250" s="38">
        <v>11.293805742</v>
      </c>
    </row>
    <row r="2251" spans="1:10">
      <c r="A2251" s="2" t="s">
        <v>16</v>
      </c>
      <c r="B2251" s="2" t="s">
        <v>427</v>
      </c>
      <c r="C2251" s="2" t="s">
        <v>64</v>
      </c>
      <c r="E2251" s="2">
        <v>100</v>
      </c>
      <c r="F2251" s="2" t="s">
        <v>768</v>
      </c>
      <c r="G2251" s="2" t="s">
        <v>720</v>
      </c>
      <c r="H2251" s="2" t="s">
        <v>34</v>
      </c>
      <c r="I2251" s="2" t="s">
        <v>31</v>
      </c>
      <c r="J2251" s="38">
        <v>9.4331341159999997</v>
      </c>
    </row>
    <row r="2252" spans="1:10">
      <c r="A2252" s="2" t="s">
        <v>16</v>
      </c>
      <c r="B2252" s="2" t="s">
        <v>428</v>
      </c>
      <c r="C2252" s="2" t="s">
        <v>64</v>
      </c>
      <c r="E2252" s="2">
        <v>100</v>
      </c>
      <c r="F2252" s="2" t="s">
        <v>768</v>
      </c>
      <c r="G2252" s="2" t="s">
        <v>720</v>
      </c>
      <c r="H2252" s="2" t="s">
        <v>34</v>
      </c>
      <c r="I2252" s="2" t="s">
        <v>31</v>
      </c>
      <c r="J2252" s="38">
        <v>16.996955455999998</v>
      </c>
    </row>
    <row r="2253" spans="1:10">
      <c r="A2253" s="2" t="s">
        <v>16</v>
      </c>
      <c r="B2253" s="2" t="s">
        <v>429</v>
      </c>
      <c r="C2253" s="2" t="s">
        <v>64</v>
      </c>
      <c r="E2253" s="2">
        <v>100</v>
      </c>
      <c r="F2253" s="2" t="s">
        <v>768</v>
      </c>
      <c r="G2253" s="2" t="s">
        <v>720</v>
      </c>
      <c r="H2253" s="2" t="s">
        <v>34</v>
      </c>
      <c r="I2253" s="2" t="s">
        <v>31</v>
      </c>
      <c r="J2253" s="38">
        <v>24.017427506000001</v>
      </c>
    </row>
    <row r="2254" spans="1:10">
      <c r="A2254" s="2" t="s">
        <v>16</v>
      </c>
      <c r="B2254" s="2" t="s">
        <v>430</v>
      </c>
      <c r="C2254" s="2" t="s">
        <v>64</v>
      </c>
      <c r="E2254" s="2">
        <v>100</v>
      </c>
      <c r="F2254" s="2" t="s">
        <v>768</v>
      </c>
      <c r="G2254" s="2" t="s">
        <v>720</v>
      </c>
      <c r="H2254" s="2" t="s">
        <v>34</v>
      </c>
      <c r="I2254" s="2" t="s">
        <v>31</v>
      </c>
      <c r="J2254" s="38">
        <v>34.728731947</v>
      </c>
    </row>
    <row r="2255" spans="1:10">
      <c r="A2255" s="2" t="s">
        <v>15</v>
      </c>
      <c r="B2255" s="2" t="s">
        <v>187</v>
      </c>
      <c r="C2255" s="2" t="s">
        <v>64</v>
      </c>
      <c r="E2255" s="2">
        <v>100</v>
      </c>
      <c r="F2255" s="2" t="s">
        <v>768</v>
      </c>
      <c r="G2255" s="2" t="s">
        <v>720</v>
      </c>
      <c r="H2255" s="2" t="s">
        <v>34</v>
      </c>
      <c r="I2255" s="2" t="s">
        <v>31</v>
      </c>
      <c r="J2255" s="38">
        <v>0</v>
      </c>
    </row>
    <row r="2256" spans="1:10">
      <c r="A2256" s="2" t="s">
        <v>15</v>
      </c>
      <c r="B2256" s="2" t="s">
        <v>188</v>
      </c>
      <c r="C2256" s="2" t="s">
        <v>64</v>
      </c>
      <c r="E2256" s="2">
        <v>100</v>
      </c>
      <c r="F2256" s="2" t="s">
        <v>768</v>
      </c>
      <c r="G2256" s="2" t="s">
        <v>720</v>
      </c>
      <c r="H2256" s="2" t="s">
        <v>34</v>
      </c>
      <c r="I2256" s="2" t="s">
        <v>31</v>
      </c>
      <c r="J2256" s="38">
        <v>6.7167403529999996</v>
      </c>
    </row>
    <row r="2257" spans="1:10">
      <c r="A2257" s="2" t="s">
        <v>15</v>
      </c>
      <c r="B2257" s="2" t="s">
        <v>189</v>
      </c>
      <c r="C2257" s="2" t="s">
        <v>64</v>
      </c>
      <c r="E2257" s="2">
        <v>100</v>
      </c>
      <c r="F2257" s="2" t="s">
        <v>768</v>
      </c>
      <c r="G2257" s="2" t="s">
        <v>720</v>
      </c>
      <c r="H2257" s="2" t="s">
        <v>34</v>
      </c>
      <c r="I2257" s="2" t="s">
        <v>31</v>
      </c>
      <c r="J2257" s="38">
        <v>10.225253887999999</v>
      </c>
    </row>
    <row r="2258" spans="1:10">
      <c r="A2258" s="2" t="s">
        <v>15</v>
      </c>
      <c r="B2258" s="2" t="s">
        <v>190</v>
      </c>
      <c r="C2258" s="2" t="s">
        <v>64</v>
      </c>
      <c r="E2258" s="2">
        <v>100</v>
      </c>
      <c r="F2258" s="2" t="s">
        <v>768</v>
      </c>
      <c r="G2258" s="2" t="s">
        <v>720</v>
      </c>
      <c r="H2258" s="2" t="s">
        <v>34</v>
      </c>
      <c r="I2258" s="2" t="s">
        <v>31</v>
      </c>
      <c r="J2258" s="38">
        <v>5.3882449589999997</v>
      </c>
    </row>
    <row r="2259" spans="1:10">
      <c r="A2259" s="2" t="s">
        <v>15</v>
      </c>
      <c r="B2259" s="2" t="s">
        <v>191</v>
      </c>
      <c r="C2259" s="2" t="s">
        <v>64</v>
      </c>
      <c r="E2259" s="2">
        <v>100</v>
      </c>
      <c r="F2259" s="2" t="s">
        <v>768</v>
      </c>
      <c r="G2259" s="2" t="s">
        <v>720</v>
      </c>
      <c r="H2259" s="2" t="s">
        <v>34</v>
      </c>
      <c r="I2259" s="2" t="s">
        <v>31</v>
      </c>
      <c r="J2259" s="38">
        <v>0</v>
      </c>
    </row>
    <row r="2260" spans="1:10">
      <c r="A2260" s="2" t="s">
        <v>15</v>
      </c>
      <c r="B2260" s="2" t="s">
        <v>192</v>
      </c>
      <c r="C2260" s="2" t="s">
        <v>64</v>
      </c>
      <c r="E2260" s="2">
        <v>100</v>
      </c>
      <c r="F2260" s="2" t="s">
        <v>768</v>
      </c>
      <c r="G2260" s="2" t="s">
        <v>720</v>
      </c>
      <c r="H2260" s="2" t="s">
        <v>34</v>
      </c>
      <c r="I2260" s="2" t="s">
        <v>31</v>
      </c>
      <c r="J2260" s="38">
        <v>0</v>
      </c>
    </row>
    <row r="2261" spans="1:10">
      <c r="A2261" s="2" t="s">
        <v>15</v>
      </c>
      <c r="B2261" s="2" t="s">
        <v>193</v>
      </c>
      <c r="C2261" s="2" t="s">
        <v>64</v>
      </c>
      <c r="E2261" s="2">
        <v>100</v>
      </c>
      <c r="F2261" s="2" t="s">
        <v>768</v>
      </c>
      <c r="G2261" s="2" t="s">
        <v>720</v>
      </c>
      <c r="H2261" s="2" t="s">
        <v>34</v>
      </c>
      <c r="I2261" s="2" t="s">
        <v>31</v>
      </c>
      <c r="J2261" s="38">
        <v>0</v>
      </c>
    </row>
    <row r="2262" spans="1:10">
      <c r="A2262" s="2" t="s">
        <v>14</v>
      </c>
      <c r="B2262" s="2" t="s">
        <v>194</v>
      </c>
      <c r="C2262" s="2" t="s">
        <v>64</v>
      </c>
      <c r="E2262" s="2">
        <v>100</v>
      </c>
      <c r="F2262" s="2" t="s">
        <v>768</v>
      </c>
      <c r="G2262" s="2" t="s">
        <v>720</v>
      </c>
      <c r="H2262" s="2" t="s">
        <v>34</v>
      </c>
      <c r="I2262" s="2" t="s">
        <v>31</v>
      </c>
      <c r="J2262" s="38">
        <v>137.39607477600001</v>
      </c>
    </row>
    <row r="2263" spans="1:10">
      <c r="A2263" s="2" t="s">
        <v>14</v>
      </c>
      <c r="B2263" s="2" t="s">
        <v>195</v>
      </c>
      <c r="C2263" s="2" t="s">
        <v>64</v>
      </c>
      <c r="E2263" s="2">
        <v>100</v>
      </c>
      <c r="F2263" s="2" t="s">
        <v>768</v>
      </c>
      <c r="G2263" s="2" t="s">
        <v>720</v>
      </c>
      <c r="H2263" s="2" t="s">
        <v>34</v>
      </c>
      <c r="I2263" s="2" t="s">
        <v>31</v>
      </c>
      <c r="J2263" s="38">
        <v>139.947709613</v>
      </c>
    </row>
    <row r="2264" spans="1:10">
      <c r="A2264" s="2" t="s">
        <v>13</v>
      </c>
      <c r="B2264" s="2" t="s">
        <v>196</v>
      </c>
      <c r="C2264" s="2" t="s">
        <v>64</v>
      </c>
      <c r="E2264" s="2">
        <v>100</v>
      </c>
      <c r="F2264" s="2" t="s">
        <v>768</v>
      </c>
      <c r="G2264" s="2" t="s">
        <v>720</v>
      </c>
      <c r="H2264" s="2" t="s">
        <v>34</v>
      </c>
      <c r="I2264" s="2" t="s">
        <v>31</v>
      </c>
      <c r="J2264" s="38">
        <v>5.2012714740000003</v>
      </c>
    </row>
    <row r="2265" spans="1:10">
      <c r="A2265" s="2" t="s">
        <v>13</v>
      </c>
      <c r="B2265" s="2" t="s">
        <v>197</v>
      </c>
      <c r="C2265" s="2" t="s">
        <v>64</v>
      </c>
      <c r="E2265" s="2">
        <v>100</v>
      </c>
      <c r="F2265" s="2" t="s">
        <v>768</v>
      </c>
      <c r="G2265" s="2" t="s">
        <v>720</v>
      </c>
      <c r="H2265" s="2" t="s">
        <v>34</v>
      </c>
      <c r="I2265" s="2" t="s">
        <v>31</v>
      </c>
      <c r="J2265" s="38">
        <v>1.889765235</v>
      </c>
    </row>
    <row r="2266" spans="1:10">
      <c r="A2266" s="2" t="s">
        <v>13</v>
      </c>
      <c r="B2266" s="2" t="s">
        <v>198</v>
      </c>
      <c r="C2266" s="2" t="s">
        <v>64</v>
      </c>
      <c r="E2266" s="2">
        <v>100</v>
      </c>
      <c r="F2266" s="2" t="s">
        <v>768</v>
      </c>
      <c r="G2266" s="2" t="s">
        <v>720</v>
      </c>
      <c r="H2266" s="2" t="s">
        <v>34</v>
      </c>
      <c r="I2266" s="2" t="s">
        <v>31</v>
      </c>
      <c r="J2266" s="38">
        <v>0.30098613400000002</v>
      </c>
    </row>
    <row r="2267" spans="1:10">
      <c r="A2267" s="2" t="s">
        <v>13</v>
      </c>
      <c r="B2267" s="2" t="s">
        <v>199</v>
      </c>
      <c r="C2267" s="2" t="s">
        <v>64</v>
      </c>
      <c r="E2267" s="2">
        <v>100</v>
      </c>
      <c r="F2267" s="2" t="s">
        <v>768</v>
      </c>
      <c r="G2267" s="2" t="s">
        <v>720</v>
      </c>
      <c r="H2267" s="2" t="s">
        <v>34</v>
      </c>
      <c r="I2267" s="2" t="s">
        <v>31</v>
      </c>
      <c r="J2267" s="38">
        <v>0</v>
      </c>
    </row>
    <row r="2268" spans="1:10">
      <c r="A2268" s="2" t="s">
        <v>13</v>
      </c>
      <c r="B2268" s="2" t="s">
        <v>200</v>
      </c>
      <c r="C2268" s="2" t="s">
        <v>64</v>
      </c>
      <c r="E2268" s="2">
        <v>100</v>
      </c>
      <c r="F2268" s="2" t="s">
        <v>768</v>
      </c>
      <c r="G2268" s="2" t="s">
        <v>720</v>
      </c>
      <c r="H2268" s="2" t="s">
        <v>34</v>
      </c>
      <c r="I2268" s="2" t="s">
        <v>31</v>
      </c>
      <c r="J2268" s="38">
        <v>1.4173924</v>
      </c>
    </row>
    <row r="2269" spans="1:10">
      <c r="A2269" s="2" t="s">
        <v>13</v>
      </c>
      <c r="B2269" s="2" t="s">
        <v>201</v>
      </c>
      <c r="C2269" s="2" t="s">
        <v>64</v>
      </c>
      <c r="E2269" s="2">
        <v>100</v>
      </c>
      <c r="F2269" s="2" t="s">
        <v>768</v>
      </c>
      <c r="G2269" s="2" t="s">
        <v>720</v>
      </c>
      <c r="H2269" s="2" t="s">
        <v>34</v>
      </c>
      <c r="I2269" s="2" t="s">
        <v>31</v>
      </c>
      <c r="J2269" s="38">
        <v>1.8429589120000001</v>
      </c>
    </row>
    <row r="2270" spans="1:10">
      <c r="A2270" s="2" t="s">
        <v>13</v>
      </c>
      <c r="B2270" s="2" t="s">
        <v>202</v>
      </c>
      <c r="C2270" s="2" t="s">
        <v>64</v>
      </c>
      <c r="E2270" s="2">
        <v>100</v>
      </c>
      <c r="F2270" s="2" t="s">
        <v>768</v>
      </c>
      <c r="G2270" s="2" t="s">
        <v>720</v>
      </c>
      <c r="H2270" s="2" t="s">
        <v>34</v>
      </c>
      <c r="I2270" s="2" t="s">
        <v>31</v>
      </c>
      <c r="J2270" s="38">
        <v>3.0400007179999999</v>
      </c>
    </row>
    <row r="2271" spans="1:10">
      <c r="A2271" s="2" t="s">
        <v>13</v>
      </c>
      <c r="B2271" s="2" t="s">
        <v>203</v>
      </c>
      <c r="C2271" s="2" t="s">
        <v>64</v>
      </c>
      <c r="E2271" s="2">
        <v>100</v>
      </c>
      <c r="F2271" s="2" t="s">
        <v>768</v>
      </c>
      <c r="G2271" s="2" t="s">
        <v>720</v>
      </c>
      <c r="H2271" s="2" t="s">
        <v>34</v>
      </c>
      <c r="I2271" s="2" t="s">
        <v>31</v>
      </c>
      <c r="J2271" s="38">
        <v>14.878970363000001</v>
      </c>
    </row>
    <row r="2272" spans="1:10">
      <c r="A2272" s="2" t="s">
        <v>13</v>
      </c>
      <c r="B2272" s="2" t="s">
        <v>204</v>
      </c>
      <c r="C2272" s="2" t="s">
        <v>64</v>
      </c>
      <c r="E2272" s="2">
        <v>100</v>
      </c>
      <c r="F2272" s="2" t="s">
        <v>768</v>
      </c>
      <c r="G2272" s="2" t="s">
        <v>720</v>
      </c>
      <c r="H2272" s="2" t="s">
        <v>34</v>
      </c>
      <c r="I2272" s="2" t="s">
        <v>31</v>
      </c>
      <c r="J2272" s="38">
        <v>9.3249755160000003</v>
      </c>
    </row>
    <row r="2273" spans="1:10">
      <c r="A2273" s="2" t="s">
        <v>13</v>
      </c>
      <c r="B2273" s="2" t="s">
        <v>205</v>
      </c>
      <c r="C2273" s="2" t="s">
        <v>64</v>
      </c>
      <c r="E2273" s="2">
        <v>100</v>
      </c>
      <c r="F2273" s="2" t="s">
        <v>768</v>
      </c>
      <c r="G2273" s="2" t="s">
        <v>720</v>
      </c>
      <c r="H2273" s="2" t="s">
        <v>34</v>
      </c>
      <c r="I2273" s="2" t="s">
        <v>31</v>
      </c>
      <c r="J2273" s="38">
        <v>7.7325653839999999</v>
      </c>
    </row>
    <row r="2274" spans="1:10">
      <c r="A2274" s="2" t="s">
        <v>13</v>
      </c>
      <c r="B2274" s="2" t="s">
        <v>206</v>
      </c>
      <c r="C2274" s="2" t="s">
        <v>64</v>
      </c>
      <c r="E2274" s="2">
        <v>100</v>
      </c>
      <c r="F2274" s="2" t="s">
        <v>768</v>
      </c>
      <c r="G2274" s="2" t="s">
        <v>720</v>
      </c>
      <c r="H2274" s="2" t="s">
        <v>34</v>
      </c>
      <c r="I2274" s="2" t="s">
        <v>31</v>
      </c>
      <c r="J2274" s="38">
        <v>26.795503792000002</v>
      </c>
    </row>
    <row r="2275" spans="1:10">
      <c r="A2275" s="2" t="s">
        <v>13</v>
      </c>
      <c r="B2275" s="2" t="s">
        <v>207</v>
      </c>
      <c r="C2275" s="2" t="s">
        <v>64</v>
      </c>
      <c r="E2275" s="2">
        <v>100</v>
      </c>
      <c r="F2275" s="2" t="s">
        <v>768</v>
      </c>
      <c r="G2275" s="2" t="s">
        <v>720</v>
      </c>
      <c r="H2275" s="2" t="s">
        <v>34</v>
      </c>
      <c r="I2275" s="2" t="s">
        <v>31</v>
      </c>
      <c r="J2275" s="38">
        <v>38.849721185999996</v>
      </c>
    </row>
    <row r="2276" spans="1:10">
      <c r="A2276" s="2" t="s">
        <v>13</v>
      </c>
      <c r="B2276" s="2" t="s">
        <v>208</v>
      </c>
      <c r="C2276" s="2" t="s">
        <v>64</v>
      </c>
      <c r="E2276" s="2">
        <v>100</v>
      </c>
      <c r="F2276" s="2" t="s">
        <v>768</v>
      </c>
      <c r="G2276" s="2" t="s">
        <v>720</v>
      </c>
      <c r="H2276" s="2" t="s">
        <v>34</v>
      </c>
      <c r="I2276" s="2" t="s">
        <v>31</v>
      </c>
      <c r="J2276" s="38">
        <v>2.0532110750000001</v>
      </c>
    </row>
    <row r="2277" spans="1:10">
      <c r="A2277" s="2" t="s">
        <v>13</v>
      </c>
      <c r="B2277" s="2" t="s">
        <v>209</v>
      </c>
      <c r="C2277" s="2" t="s">
        <v>64</v>
      </c>
      <c r="E2277" s="2">
        <v>100</v>
      </c>
      <c r="F2277" s="2" t="s">
        <v>768</v>
      </c>
      <c r="G2277" s="2" t="s">
        <v>720</v>
      </c>
      <c r="H2277" s="2" t="s">
        <v>34</v>
      </c>
      <c r="I2277" s="2" t="s">
        <v>31</v>
      </c>
      <c r="J2277" s="38">
        <v>0.88580541499999998</v>
      </c>
    </row>
    <row r="2278" spans="1:10">
      <c r="A2278" s="2" t="s">
        <v>13</v>
      </c>
      <c r="B2278" s="2" t="s">
        <v>210</v>
      </c>
      <c r="C2278" s="2" t="s">
        <v>64</v>
      </c>
      <c r="E2278" s="2">
        <v>100</v>
      </c>
      <c r="F2278" s="2" t="s">
        <v>768</v>
      </c>
      <c r="G2278" s="2" t="s">
        <v>720</v>
      </c>
      <c r="H2278" s="2" t="s">
        <v>34</v>
      </c>
      <c r="I2278" s="2" t="s">
        <v>31</v>
      </c>
      <c r="J2278" s="38">
        <v>0</v>
      </c>
    </row>
    <row r="2279" spans="1:10">
      <c r="A2279" s="2" t="s">
        <v>13</v>
      </c>
      <c r="B2279" s="2" t="s">
        <v>211</v>
      </c>
      <c r="C2279" s="2" t="s">
        <v>64</v>
      </c>
      <c r="E2279" s="2">
        <v>100</v>
      </c>
      <c r="F2279" s="2" t="s">
        <v>768</v>
      </c>
      <c r="G2279" s="2" t="s">
        <v>720</v>
      </c>
      <c r="H2279" s="2" t="s">
        <v>34</v>
      </c>
      <c r="I2279" s="2" t="s">
        <v>31</v>
      </c>
      <c r="J2279" s="38">
        <v>0.92496958500000004</v>
      </c>
    </row>
    <row r="2280" spans="1:10">
      <c r="A2280" s="2" t="s">
        <v>13</v>
      </c>
      <c r="B2280" s="2" t="s">
        <v>212</v>
      </c>
      <c r="C2280" s="2" t="s">
        <v>64</v>
      </c>
      <c r="E2280" s="2">
        <v>100</v>
      </c>
      <c r="F2280" s="2" t="s">
        <v>768</v>
      </c>
      <c r="G2280" s="2" t="s">
        <v>720</v>
      </c>
      <c r="H2280" s="2" t="s">
        <v>34</v>
      </c>
      <c r="I2280" s="2" t="s">
        <v>31</v>
      </c>
      <c r="J2280" s="38">
        <v>0</v>
      </c>
    </row>
    <row r="2281" spans="1:10">
      <c r="A2281" s="2" t="s">
        <v>13</v>
      </c>
      <c r="B2281" s="2" t="s">
        <v>213</v>
      </c>
      <c r="C2281" s="2" t="s">
        <v>64</v>
      </c>
      <c r="E2281" s="2">
        <v>100</v>
      </c>
      <c r="F2281" s="2" t="s">
        <v>768</v>
      </c>
      <c r="G2281" s="2" t="s">
        <v>720</v>
      </c>
      <c r="H2281" s="2" t="s">
        <v>34</v>
      </c>
      <c r="I2281" s="2" t="s">
        <v>31</v>
      </c>
      <c r="J2281" s="38">
        <v>0</v>
      </c>
    </row>
    <row r="2282" spans="1:10">
      <c r="A2282" s="2" t="s">
        <v>13</v>
      </c>
      <c r="B2282" s="2" t="s">
        <v>214</v>
      </c>
      <c r="C2282" s="2" t="s">
        <v>64</v>
      </c>
      <c r="E2282" s="2">
        <v>100</v>
      </c>
      <c r="F2282" s="2" t="s">
        <v>768</v>
      </c>
      <c r="G2282" s="2" t="s">
        <v>720</v>
      </c>
      <c r="H2282" s="2" t="s">
        <v>34</v>
      </c>
      <c r="I2282" s="2" t="s">
        <v>31</v>
      </c>
      <c r="J2282" s="38">
        <v>2.3799936900000001</v>
      </c>
    </row>
    <row r="2283" spans="1:10">
      <c r="A2283" s="2" t="s">
        <v>13</v>
      </c>
      <c r="B2283" s="2" t="s">
        <v>215</v>
      </c>
      <c r="C2283" s="2" t="s">
        <v>64</v>
      </c>
      <c r="E2283" s="2">
        <v>100</v>
      </c>
      <c r="F2283" s="2" t="s">
        <v>768</v>
      </c>
      <c r="G2283" s="2" t="s">
        <v>720</v>
      </c>
      <c r="H2283" s="2" t="s">
        <v>34</v>
      </c>
      <c r="I2283" s="2" t="s">
        <v>31</v>
      </c>
      <c r="J2283" s="38">
        <v>0</v>
      </c>
    </row>
    <row r="2284" spans="1:10">
      <c r="A2284" s="2" t="s">
        <v>13</v>
      </c>
      <c r="B2284" s="2" t="s">
        <v>216</v>
      </c>
      <c r="C2284" s="2" t="s">
        <v>64</v>
      </c>
      <c r="E2284" s="2">
        <v>100</v>
      </c>
      <c r="F2284" s="2" t="s">
        <v>768</v>
      </c>
      <c r="G2284" s="2" t="s">
        <v>720</v>
      </c>
      <c r="H2284" s="2" t="s">
        <v>34</v>
      </c>
      <c r="I2284" s="2" t="s">
        <v>31</v>
      </c>
      <c r="J2284" s="38">
        <v>0</v>
      </c>
    </row>
    <row r="2285" spans="1:10">
      <c r="A2285" s="2" t="s">
        <v>13</v>
      </c>
      <c r="B2285" s="2" t="s">
        <v>363</v>
      </c>
      <c r="C2285" s="2" t="s">
        <v>64</v>
      </c>
      <c r="E2285" s="2">
        <v>100</v>
      </c>
      <c r="F2285" s="2" t="s">
        <v>768</v>
      </c>
      <c r="G2285" s="2" t="s">
        <v>720</v>
      </c>
      <c r="H2285" s="2" t="s">
        <v>34</v>
      </c>
      <c r="I2285" s="2" t="s">
        <v>31</v>
      </c>
      <c r="J2285" s="38">
        <v>0</v>
      </c>
    </row>
    <row r="2286" spans="1:10">
      <c r="A2286" s="2" t="s">
        <v>12</v>
      </c>
      <c r="B2286" s="2" t="s">
        <v>219</v>
      </c>
      <c r="C2286" s="2" t="s">
        <v>64</v>
      </c>
      <c r="E2286" s="2">
        <v>100</v>
      </c>
      <c r="F2286" s="2" t="s">
        <v>768</v>
      </c>
      <c r="G2286" s="2" t="s">
        <v>720</v>
      </c>
      <c r="H2286" s="2" t="s">
        <v>34</v>
      </c>
      <c r="I2286" s="2" t="s">
        <v>31</v>
      </c>
      <c r="J2286" s="38">
        <v>99.001475382999999</v>
      </c>
    </row>
    <row r="2287" spans="1:10">
      <c r="A2287" s="2" t="s">
        <v>11</v>
      </c>
      <c r="B2287" s="2" t="s">
        <v>217</v>
      </c>
      <c r="C2287" s="2" t="s">
        <v>64</v>
      </c>
      <c r="E2287" s="2">
        <v>100</v>
      </c>
      <c r="F2287" s="2" t="s">
        <v>768</v>
      </c>
      <c r="G2287" s="2" t="s">
        <v>720</v>
      </c>
      <c r="H2287" s="2" t="s">
        <v>34</v>
      </c>
      <c r="I2287" s="2" t="s">
        <v>31</v>
      </c>
      <c r="J2287" s="38">
        <v>129.19212539</v>
      </c>
    </row>
    <row r="2288" spans="1:10">
      <c r="A2288" s="2" t="s">
        <v>534</v>
      </c>
      <c r="B2288" s="2" t="s">
        <v>218</v>
      </c>
      <c r="C2288" s="2" t="s">
        <v>64</v>
      </c>
      <c r="E2288" s="2">
        <v>100</v>
      </c>
      <c r="F2288" s="2" t="s">
        <v>768</v>
      </c>
      <c r="G2288" s="2" t="s">
        <v>720</v>
      </c>
      <c r="H2288" s="2" t="s">
        <v>34</v>
      </c>
      <c r="I2288" s="2" t="s">
        <v>31</v>
      </c>
      <c r="J2288" s="38">
        <v>0</v>
      </c>
    </row>
    <row r="2289" spans="1:10">
      <c r="A2289" s="2" t="s">
        <v>10</v>
      </c>
      <c r="B2289" s="2" t="s">
        <v>220</v>
      </c>
      <c r="C2289" s="2" t="s">
        <v>64</v>
      </c>
      <c r="E2289" s="2">
        <v>100</v>
      </c>
      <c r="F2289" s="2" t="s">
        <v>768</v>
      </c>
      <c r="G2289" s="2" t="s">
        <v>720</v>
      </c>
      <c r="H2289" s="2" t="s">
        <v>34</v>
      </c>
      <c r="I2289" s="2" t="s">
        <v>31</v>
      </c>
      <c r="J2289" s="38">
        <v>0</v>
      </c>
    </row>
    <row r="2290" spans="1:10">
      <c r="A2290" s="2" t="s">
        <v>9</v>
      </c>
      <c r="B2290" s="2" t="s">
        <v>221</v>
      </c>
      <c r="C2290" s="2" t="s">
        <v>64</v>
      </c>
      <c r="E2290" s="2">
        <v>100</v>
      </c>
      <c r="F2290" s="2" t="s">
        <v>768</v>
      </c>
      <c r="G2290" s="2" t="s">
        <v>720</v>
      </c>
      <c r="H2290" s="2" t="s">
        <v>34</v>
      </c>
      <c r="I2290" s="2" t="s">
        <v>31</v>
      </c>
      <c r="J2290" s="38">
        <v>1.385049075</v>
      </c>
    </row>
    <row r="2291" spans="1:10">
      <c r="A2291" s="2" t="s">
        <v>9</v>
      </c>
      <c r="B2291" s="2" t="s">
        <v>222</v>
      </c>
      <c r="C2291" s="2" t="s">
        <v>64</v>
      </c>
      <c r="E2291" s="2">
        <v>100</v>
      </c>
      <c r="F2291" s="2" t="s">
        <v>768</v>
      </c>
      <c r="G2291" s="2" t="s">
        <v>720</v>
      </c>
      <c r="H2291" s="2" t="s">
        <v>34</v>
      </c>
      <c r="I2291" s="2" t="s">
        <v>31</v>
      </c>
      <c r="J2291" s="38">
        <v>1.2741036750000001</v>
      </c>
    </row>
    <row r="2292" spans="1:10">
      <c r="A2292" s="2" t="s">
        <v>9</v>
      </c>
      <c r="B2292" s="2" t="s">
        <v>223</v>
      </c>
      <c r="C2292" s="2" t="s">
        <v>64</v>
      </c>
      <c r="E2292" s="2">
        <v>100</v>
      </c>
      <c r="F2292" s="2" t="s">
        <v>768</v>
      </c>
      <c r="G2292" s="2" t="s">
        <v>720</v>
      </c>
      <c r="H2292" s="2" t="s">
        <v>34</v>
      </c>
      <c r="I2292" s="2" t="s">
        <v>31</v>
      </c>
      <c r="J2292" s="38">
        <v>1.2361756129999999</v>
      </c>
    </row>
    <row r="2293" spans="1:10">
      <c r="A2293" s="2" t="s">
        <v>9</v>
      </c>
      <c r="B2293" s="2" t="s">
        <v>224</v>
      </c>
      <c r="C2293" s="2" t="s">
        <v>64</v>
      </c>
      <c r="E2293" s="2">
        <v>100</v>
      </c>
      <c r="F2293" s="2" t="s">
        <v>768</v>
      </c>
      <c r="G2293" s="2" t="s">
        <v>720</v>
      </c>
      <c r="H2293" s="2" t="s">
        <v>34</v>
      </c>
      <c r="I2293" s="2" t="s">
        <v>31</v>
      </c>
      <c r="J2293" s="38">
        <v>1.0969610080000001</v>
      </c>
    </row>
    <row r="2294" spans="1:10">
      <c r="A2294" s="2" t="s">
        <v>9</v>
      </c>
      <c r="B2294" s="2" t="s">
        <v>225</v>
      </c>
      <c r="C2294" s="2" t="s">
        <v>64</v>
      </c>
      <c r="E2294" s="2">
        <v>100</v>
      </c>
      <c r="F2294" s="2" t="s">
        <v>768</v>
      </c>
      <c r="G2294" s="2" t="s">
        <v>720</v>
      </c>
      <c r="H2294" s="2" t="s">
        <v>34</v>
      </c>
      <c r="I2294" s="2" t="s">
        <v>31</v>
      </c>
      <c r="J2294" s="38">
        <v>0.81080370000000002</v>
      </c>
    </row>
    <row r="2295" spans="1:10">
      <c r="A2295" s="2" t="s">
        <v>9</v>
      </c>
      <c r="B2295" s="2" t="s">
        <v>226</v>
      </c>
      <c r="C2295" s="2" t="s">
        <v>64</v>
      </c>
      <c r="E2295" s="2">
        <v>100</v>
      </c>
      <c r="F2295" s="2" t="s">
        <v>768</v>
      </c>
      <c r="G2295" s="2" t="s">
        <v>720</v>
      </c>
      <c r="H2295" s="2" t="s">
        <v>34</v>
      </c>
      <c r="I2295" s="2" t="s">
        <v>31</v>
      </c>
      <c r="J2295" s="38">
        <v>0.96225588799999995</v>
      </c>
    </row>
    <row r="2296" spans="1:10">
      <c r="A2296" s="2" t="s">
        <v>9</v>
      </c>
      <c r="B2296" s="2" t="s">
        <v>227</v>
      </c>
      <c r="C2296" s="2" t="s">
        <v>64</v>
      </c>
      <c r="E2296" s="2">
        <v>100</v>
      </c>
      <c r="F2296" s="2" t="s">
        <v>768</v>
      </c>
      <c r="G2296" s="2" t="s">
        <v>720</v>
      </c>
      <c r="H2296" s="2" t="s">
        <v>34</v>
      </c>
      <c r="I2296" s="2" t="s">
        <v>31</v>
      </c>
      <c r="J2296" s="38">
        <v>0.195424924</v>
      </c>
    </row>
    <row r="2297" spans="1:10">
      <c r="A2297" s="2" t="s">
        <v>9</v>
      </c>
      <c r="B2297" s="2" t="s">
        <v>228</v>
      </c>
      <c r="C2297" s="2" t="s">
        <v>64</v>
      </c>
      <c r="E2297" s="2">
        <v>100</v>
      </c>
      <c r="F2297" s="2" t="s">
        <v>768</v>
      </c>
      <c r="G2297" s="2" t="s">
        <v>720</v>
      </c>
      <c r="H2297" s="2" t="s">
        <v>34</v>
      </c>
      <c r="I2297" s="2" t="s">
        <v>31</v>
      </c>
      <c r="J2297" s="38">
        <v>0.41046074999999999</v>
      </c>
    </row>
    <row r="2298" spans="1:10">
      <c r="A2298" s="2" t="s">
        <v>9</v>
      </c>
      <c r="B2298" s="2" t="s">
        <v>229</v>
      </c>
      <c r="C2298" s="2" t="s">
        <v>64</v>
      </c>
      <c r="E2298" s="2">
        <v>100</v>
      </c>
      <c r="F2298" s="2" t="s">
        <v>768</v>
      </c>
      <c r="G2298" s="2" t="s">
        <v>720</v>
      </c>
      <c r="H2298" s="2" t="s">
        <v>34</v>
      </c>
      <c r="I2298" s="2" t="s">
        <v>31</v>
      </c>
      <c r="J2298" s="38">
        <v>0.72447253099999998</v>
      </c>
    </row>
    <row r="2299" spans="1:10">
      <c r="A2299" s="2" t="s">
        <v>9</v>
      </c>
      <c r="B2299" s="2" t="s">
        <v>230</v>
      </c>
      <c r="C2299" s="2" t="s">
        <v>64</v>
      </c>
      <c r="E2299" s="2">
        <v>100</v>
      </c>
      <c r="F2299" s="2" t="s">
        <v>768</v>
      </c>
      <c r="G2299" s="2" t="s">
        <v>720</v>
      </c>
      <c r="H2299" s="2" t="s">
        <v>34</v>
      </c>
      <c r="I2299" s="2" t="s">
        <v>31</v>
      </c>
      <c r="J2299" s="38">
        <v>1.246092754</v>
      </c>
    </row>
    <row r="2300" spans="1:10">
      <c r="A2300" s="2" t="s">
        <v>9</v>
      </c>
      <c r="B2300" s="2" t="s">
        <v>231</v>
      </c>
      <c r="C2300" s="2" t="s">
        <v>64</v>
      </c>
      <c r="E2300" s="2">
        <v>100</v>
      </c>
      <c r="F2300" s="2" t="s">
        <v>768</v>
      </c>
      <c r="G2300" s="2" t="s">
        <v>720</v>
      </c>
      <c r="H2300" s="2" t="s">
        <v>34</v>
      </c>
      <c r="I2300" s="2" t="s">
        <v>31</v>
      </c>
      <c r="J2300" s="38">
        <v>0.57231584800000002</v>
      </c>
    </row>
    <row r="2301" spans="1:10">
      <c r="A2301" s="2" t="s">
        <v>9</v>
      </c>
      <c r="B2301" s="2" t="s">
        <v>232</v>
      </c>
      <c r="C2301" s="2" t="s">
        <v>64</v>
      </c>
      <c r="E2301" s="2">
        <v>100</v>
      </c>
      <c r="F2301" s="2" t="s">
        <v>768</v>
      </c>
      <c r="G2301" s="2" t="s">
        <v>720</v>
      </c>
      <c r="H2301" s="2" t="s">
        <v>34</v>
      </c>
      <c r="I2301" s="2" t="s">
        <v>31</v>
      </c>
      <c r="J2301" s="38">
        <v>0</v>
      </c>
    </row>
    <row r="2302" spans="1:10">
      <c r="A2302" s="2" t="s">
        <v>8</v>
      </c>
      <c r="B2302" s="2" t="s">
        <v>233</v>
      </c>
      <c r="C2302" s="2" t="s">
        <v>64</v>
      </c>
      <c r="E2302" s="2">
        <v>100</v>
      </c>
      <c r="F2302" s="2" t="s">
        <v>768</v>
      </c>
      <c r="G2302" s="2" t="s">
        <v>720</v>
      </c>
      <c r="H2302" s="2" t="s">
        <v>34</v>
      </c>
      <c r="I2302" s="2" t="s">
        <v>31</v>
      </c>
      <c r="J2302" s="38">
        <v>8.0085630509999994</v>
      </c>
    </row>
    <row r="2303" spans="1:10">
      <c r="A2303" s="2" t="s">
        <v>8</v>
      </c>
      <c r="B2303" s="2" t="s">
        <v>234</v>
      </c>
      <c r="C2303" s="2" t="s">
        <v>64</v>
      </c>
      <c r="E2303" s="2">
        <v>100</v>
      </c>
      <c r="F2303" s="2" t="s">
        <v>768</v>
      </c>
      <c r="G2303" s="2" t="s">
        <v>720</v>
      </c>
      <c r="H2303" s="2" t="s">
        <v>34</v>
      </c>
      <c r="I2303" s="2" t="s">
        <v>31</v>
      </c>
      <c r="J2303" s="38">
        <v>17.835426977000001</v>
      </c>
    </row>
    <row r="2304" spans="1:10">
      <c r="A2304" s="2" t="s">
        <v>8</v>
      </c>
      <c r="B2304" s="2" t="s">
        <v>235</v>
      </c>
      <c r="C2304" s="2" t="s">
        <v>64</v>
      </c>
      <c r="E2304" s="2">
        <v>100</v>
      </c>
      <c r="F2304" s="2" t="s">
        <v>768</v>
      </c>
      <c r="G2304" s="2" t="s">
        <v>720</v>
      </c>
      <c r="H2304" s="2" t="s">
        <v>34</v>
      </c>
      <c r="I2304" s="2" t="s">
        <v>31</v>
      </c>
      <c r="J2304" s="38">
        <v>0.83196046199999996</v>
      </c>
    </row>
    <row r="2305" spans="1:10">
      <c r="A2305" s="2" t="s">
        <v>8</v>
      </c>
      <c r="B2305" s="2" t="s">
        <v>236</v>
      </c>
      <c r="C2305" s="2" t="s">
        <v>64</v>
      </c>
      <c r="E2305" s="2">
        <v>100</v>
      </c>
      <c r="F2305" s="2" t="s">
        <v>768</v>
      </c>
      <c r="G2305" s="2" t="s">
        <v>720</v>
      </c>
      <c r="H2305" s="2" t="s">
        <v>34</v>
      </c>
      <c r="I2305" s="2" t="s">
        <v>31</v>
      </c>
      <c r="J2305" s="38">
        <v>0.21505685899999999</v>
      </c>
    </row>
    <row r="2306" spans="1:10">
      <c r="A2306" s="2" t="s">
        <v>8</v>
      </c>
      <c r="B2306" s="2" t="s">
        <v>237</v>
      </c>
      <c r="C2306" s="2" t="s">
        <v>64</v>
      </c>
      <c r="E2306" s="2">
        <v>100</v>
      </c>
      <c r="F2306" s="2" t="s">
        <v>768</v>
      </c>
      <c r="G2306" s="2" t="s">
        <v>720</v>
      </c>
      <c r="H2306" s="2" t="s">
        <v>34</v>
      </c>
      <c r="I2306" s="2" t="s">
        <v>31</v>
      </c>
      <c r="J2306" s="38">
        <v>28.921295997000001</v>
      </c>
    </row>
    <row r="2307" spans="1:10">
      <c r="A2307" s="2" t="s">
        <v>8</v>
      </c>
      <c r="B2307" s="2" t="s">
        <v>238</v>
      </c>
      <c r="C2307" s="2" t="s">
        <v>64</v>
      </c>
      <c r="E2307" s="2">
        <v>100</v>
      </c>
      <c r="F2307" s="2" t="s">
        <v>768</v>
      </c>
      <c r="G2307" s="2" t="s">
        <v>720</v>
      </c>
      <c r="H2307" s="2" t="s">
        <v>34</v>
      </c>
      <c r="I2307" s="2" t="s">
        <v>31</v>
      </c>
      <c r="J2307" s="38">
        <v>2.3938337029999999</v>
      </c>
    </row>
    <row r="2308" spans="1:10">
      <c r="A2308" s="2" t="s">
        <v>8</v>
      </c>
      <c r="B2308" s="2" t="s">
        <v>239</v>
      </c>
      <c r="C2308" s="2" t="s">
        <v>64</v>
      </c>
      <c r="E2308" s="2">
        <v>100</v>
      </c>
      <c r="F2308" s="2" t="s">
        <v>768</v>
      </c>
      <c r="G2308" s="2" t="s">
        <v>720</v>
      </c>
      <c r="H2308" s="2" t="s">
        <v>34</v>
      </c>
      <c r="I2308" s="2" t="s">
        <v>31</v>
      </c>
      <c r="J2308" s="38">
        <v>1.7708769790000001</v>
      </c>
    </row>
    <row r="2309" spans="1:10">
      <c r="A2309" s="2" t="s">
        <v>8</v>
      </c>
      <c r="B2309" s="2" t="s">
        <v>240</v>
      </c>
      <c r="C2309" s="2" t="s">
        <v>64</v>
      </c>
      <c r="E2309" s="2">
        <v>100</v>
      </c>
      <c r="F2309" s="2" t="s">
        <v>768</v>
      </c>
      <c r="G2309" s="2" t="s">
        <v>720</v>
      </c>
      <c r="H2309" s="2" t="s">
        <v>34</v>
      </c>
      <c r="I2309" s="2" t="s">
        <v>31</v>
      </c>
      <c r="J2309" s="38">
        <v>21.406619417000002</v>
      </c>
    </row>
    <row r="2310" spans="1:10">
      <c r="A2310" s="2" t="s">
        <v>8</v>
      </c>
      <c r="B2310" s="2" t="s">
        <v>241</v>
      </c>
      <c r="C2310" s="2" t="s">
        <v>64</v>
      </c>
      <c r="E2310" s="2">
        <v>100</v>
      </c>
      <c r="F2310" s="2" t="s">
        <v>768</v>
      </c>
      <c r="G2310" s="2" t="s">
        <v>720</v>
      </c>
      <c r="H2310" s="2" t="s">
        <v>34</v>
      </c>
      <c r="I2310" s="2" t="s">
        <v>31</v>
      </c>
      <c r="J2310" s="38">
        <v>20.749777780999999</v>
      </c>
    </row>
    <row r="2311" spans="1:10">
      <c r="A2311" s="2" t="s">
        <v>8</v>
      </c>
      <c r="B2311" s="2" t="s">
        <v>242</v>
      </c>
      <c r="C2311" s="2" t="s">
        <v>64</v>
      </c>
      <c r="E2311" s="2">
        <v>100</v>
      </c>
      <c r="F2311" s="2" t="s">
        <v>768</v>
      </c>
      <c r="G2311" s="2" t="s">
        <v>720</v>
      </c>
      <c r="H2311" s="2" t="s">
        <v>34</v>
      </c>
      <c r="I2311" s="2" t="s">
        <v>31</v>
      </c>
      <c r="J2311" s="38">
        <v>22.649360741999999</v>
      </c>
    </row>
    <row r="2312" spans="1:10">
      <c r="A2312" s="2" t="s">
        <v>8</v>
      </c>
      <c r="B2312" s="2" t="s">
        <v>243</v>
      </c>
      <c r="C2312" s="2" t="s">
        <v>64</v>
      </c>
      <c r="E2312" s="2">
        <v>100</v>
      </c>
      <c r="F2312" s="2" t="s">
        <v>768</v>
      </c>
      <c r="G2312" s="2" t="s">
        <v>720</v>
      </c>
      <c r="H2312" s="2" t="s">
        <v>34</v>
      </c>
      <c r="I2312" s="2" t="s">
        <v>31</v>
      </c>
      <c r="J2312" s="38">
        <v>2.0131802699999999</v>
      </c>
    </row>
    <row r="2313" spans="1:10">
      <c r="A2313" s="2" t="s">
        <v>8</v>
      </c>
      <c r="B2313" s="2" t="s">
        <v>244</v>
      </c>
      <c r="C2313" s="2" t="s">
        <v>64</v>
      </c>
      <c r="E2313" s="2">
        <v>100</v>
      </c>
      <c r="F2313" s="2" t="s">
        <v>768</v>
      </c>
      <c r="G2313" s="2" t="s">
        <v>720</v>
      </c>
      <c r="H2313" s="2" t="s">
        <v>34</v>
      </c>
      <c r="I2313" s="2" t="s">
        <v>31</v>
      </c>
      <c r="J2313" s="38">
        <v>7.4368321120000003</v>
      </c>
    </row>
    <row r="2314" spans="1:10">
      <c r="A2314" s="2" t="s">
        <v>8</v>
      </c>
      <c r="B2314" s="2" t="s">
        <v>245</v>
      </c>
      <c r="C2314" s="2" t="s">
        <v>64</v>
      </c>
      <c r="E2314" s="2">
        <v>100</v>
      </c>
      <c r="F2314" s="2" t="s">
        <v>768</v>
      </c>
      <c r="G2314" s="2" t="s">
        <v>720</v>
      </c>
      <c r="H2314" s="2" t="s">
        <v>34</v>
      </c>
      <c r="I2314" s="2" t="s">
        <v>31</v>
      </c>
      <c r="J2314" s="38">
        <v>4.3739491419999998</v>
      </c>
    </row>
    <row r="2315" spans="1:10">
      <c r="A2315" s="2" t="s">
        <v>8</v>
      </c>
      <c r="B2315" s="2" t="s">
        <v>246</v>
      </c>
      <c r="C2315" s="2" t="s">
        <v>64</v>
      </c>
      <c r="E2315" s="2">
        <v>100</v>
      </c>
      <c r="F2315" s="2" t="s">
        <v>768</v>
      </c>
      <c r="G2315" s="2" t="s">
        <v>720</v>
      </c>
      <c r="H2315" s="2" t="s">
        <v>34</v>
      </c>
      <c r="I2315" s="2" t="s">
        <v>31</v>
      </c>
      <c r="J2315" s="38">
        <v>23.414109881000002</v>
      </c>
    </row>
    <row r="2316" spans="1:10">
      <c r="A2316" s="2" t="s">
        <v>8</v>
      </c>
      <c r="B2316" s="2" t="s">
        <v>247</v>
      </c>
      <c r="C2316" s="2" t="s">
        <v>64</v>
      </c>
      <c r="E2316" s="2">
        <v>100</v>
      </c>
      <c r="F2316" s="2" t="s">
        <v>768</v>
      </c>
      <c r="G2316" s="2" t="s">
        <v>720</v>
      </c>
      <c r="H2316" s="2" t="s">
        <v>34</v>
      </c>
      <c r="I2316" s="2" t="s">
        <v>31</v>
      </c>
      <c r="J2316" s="38">
        <v>39.281838375</v>
      </c>
    </row>
    <row r="2317" spans="1:10">
      <c r="A2317" s="2" t="s">
        <v>8</v>
      </c>
      <c r="B2317" s="2" t="s">
        <v>248</v>
      </c>
      <c r="C2317" s="2" t="s">
        <v>64</v>
      </c>
      <c r="E2317" s="2">
        <v>100</v>
      </c>
      <c r="F2317" s="2" t="s">
        <v>768</v>
      </c>
      <c r="G2317" s="2" t="s">
        <v>720</v>
      </c>
      <c r="H2317" s="2" t="s">
        <v>34</v>
      </c>
      <c r="I2317" s="2" t="s">
        <v>31</v>
      </c>
      <c r="J2317" s="38">
        <v>22.708070853999999</v>
      </c>
    </row>
    <row r="2318" spans="1:10">
      <c r="A2318" s="2" t="s">
        <v>7</v>
      </c>
      <c r="B2318" s="2" t="s">
        <v>249</v>
      </c>
      <c r="C2318" s="2" t="s">
        <v>64</v>
      </c>
      <c r="E2318" s="2">
        <v>100</v>
      </c>
      <c r="F2318" s="2" t="s">
        <v>768</v>
      </c>
      <c r="G2318" s="2" t="s">
        <v>720</v>
      </c>
      <c r="H2318" s="2" t="s">
        <v>34</v>
      </c>
      <c r="I2318" s="2" t="s">
        <v>31</v>
      </c>
      <c r="J2318" s="38">
        <v>6.2743683060000004</v>
      </c>
    </row>
    <row r="2319" spans="1:10">
      <c r="A2319" s="2" t="s">
        <v>7</v>
      </c>
      <c r="B2319" s="2" t="s">
        <v>250</v>
      </c>
      <c r="C2319" s="2" t="s">
        <v>64</v>
      </c>
      <c r="E2319" s="2">
        <v>100</v>
      </c>
      <c r="F2319" s="2" t="s">
        <v>768</v>
      </c>
      <c r="G2319" s="2" t="s">
        <v>720</v>
      </c>
      <c r="H2319" s="2" t="s">
        <v>34</v>
      </c>
      <c r="I2319" s="2" t="s">
        <v>31</v>
      </c>
      <c r="J2319" s="38">
        <v>0.72424698200000004</v>
      </c>
    </row>
    <row r="2320" spans="1:10">
      <c r="A2320" s="2" t="s">
        <v>7</v>
      </c>
      <c r="B2320" s="2" t="s">
        <v>251</v>
      </c>
      <c r="C2320" s="2" t="s">
        <v>64</v>
      </c>
      <c r="E2320" s="2">
        <v>100</v>
      </c>
      <c r="F2320" s="2" t="s">
        <v>768</v>
      </c>
      <c r="G2320" s="2" t="s">
        <v>720</v>
      </c>
      <c r="H2320" s="2" t="s">
        <v>34</v>
      </c>
      <c r="I2320" s="2" t="s">
        <v>31</v>
      </c>
      <c r="J2320" s="38">
        <v>0</v>
      </c>
    </row>
    <row r="2321" spans="1:10">
      <c r="A2321" s="2" t="s">
        <v>7</v>
      </c>
      <c r="B2321" s="2" t="s">
        <v>252</v>
      </c>
      <c r="C2321" s="2" t="s">
        <v>64</v>
      </c>
      <c r="E2321" s="2">
        <v>100</v>
      </c>
      <c r="F2321" s="2" t="s">
        <v>768</v>
      </c>
      <c r="G2321" s="2" t="s">
        <v>720</v>
      </c>
      <c r="H2321" s="2" t="s">
        <v>34</v>
      </c>
      <c r="I2321" s="2" t="s">
        <v>31</v>
      </c>
      <c r="J2321" s="38">
        <v>0</v>
      </c>
    </row>
    <row r="2322" spans="1:10">
      <c r="A2322" s="2" t="s">
        <v>7</v>
      </c>
      <c r="B2322" s="2" t="s">
        <v>253</v>
      </c>
      <c r="C2322" s="2" t="s">
        <v>64</v>
      </c>
      <c r="E2322" s="2">
        <v>100</v>
      </c>
      <c r="F2322" s="2" t="s">
        <v>768</v>
      </c>
      <c r="G2322" s="2" t="s">
        <v>720</v>
      </c>
      <c r="H2322" s="2" t="s">
        <v>34</v>
      </c>
      <c r="I2322" s="2" t="s">
        <v>31</v>
      </c>
      <c r="J2322" s="38">
        <v>0</v>
      </c>
    </row>
    <row r="2323" spans="1:10">
      <c r="A2323" s="2" t="s">
        <v>6</v>
      </c>
      <c r="B2323" s="2" t="s">
        <v>254</v>
      </c>
      <c r="C2323" s="2" t="s">
        <v>64</v>
      </c>
      <c r="E2323" s="2">
        <v>100</v>
      </c>
      <c r="F2323" s="2" t="s">
        <v>768</v>
      </c>
      <c r="G2323" s="2" t="s">
        <v>720</v>
      </c>
      <c r="H2323" s="2" t="s">
        <v>34</v>
      </c>
      <c r="I2323" s="2" t="s">
        <v>31</v>
      </c>
      <c r="J2323" s="38">
        <v>0</v>
      </c>
    </row>
    <row r="2324" spans="1:10">
      <c r="A2324" s="2" t="s">
        <v>6</v>
      </c>
      <c r="B2324" s="2" t="s">
        <v>255</v>
      </c>
      <c r="C2324" s="2" t="s">
        <v>64</v>
      </c>
      <c r="E2324" s="2">
        <v>100</v>
      </c>
      <c r="F2324" s="2" t="s">
        <v>768</v>
      </c>
      <c r="G2324" s="2" t="s">
        <v>720</v>
      </c>
      <c r="H2324" s="2" t="s">
        <v>34</v>
      </c>
      <c r="I2324" s="2" t="s">
        <v>31</v>
      </c>
      <c r="J2324" s="38">
        <v>0</v>
      </c>
    </row>
    <row r="2325" spans="1:10">
      <c r="A2325" s="2" t="s">
        <v>6</v>
      </c>
      <c r="B2325" s="2" t="s">
        <v>256</v>
      </c>
      <c r="C2325" s="2" t="s">
        <v>64</v>
      </c>
      <c r="E2325" s="2">
        <v>100</v>
      </c>
      <c r="F2325" s="2" t="s">
        <v>768</v>
      </c>
      <c r="G2325" s="2" t="s">
        <v>720</v>
      </c>
      <c r="H2325" s="2" t="s">
        <v>34</v>
      </c>
      <c r="I2325" s="2" t="s">
        <v>31</v>
      </c>
      <c r="J2325" s="38">
        <v>13.45291596</v>
      </c>
    </row>
    <row r="2326" spans="1:10">
      <c r="A2326" s="2" t="s">
        <v>6</v>
      </c>
      <c r="B2326" s="2" t="s">
        <v>257</v>
      </c>
      <c r="C2326" s="2" t="s">
        <v>64</v>
      </c>
      <c r="E2326" s="2">
        <v>100</v>
      </c>
      <c r="F2326" s="2" t="s">
        <v>768</v>
      </c>
      <c r="G2326" s="2" t="s">
        <v>720</v>
      </c>
      <c r="H2326" s="2" t="s">
        <v>34</v>
      </c>
      <c r="I2326" s="2" t="s">
        <v>31</v>
      </c>
      <c r="J2326" s="38">
        <v>25.086204104</v>
      </c>
    </row>
    <row r="2327" spans="1:10">
      <c r="A2327" s="2" t="s">
        <v>6</v>
      </c>
      <c r="B2327" s="2" t="s">
        <v>258</v>
      </c>
      <c r="C2327" s="2" t="s">
        <v>64</v>
      </c>
      <c r="E2327" s="2">
        <v>100</v>
      </c>
      <c r="F2327" s="2" t="s">
        <v>768</v>
      </c>
      <c r="G2327" s="2" t="s">
        <v>720</v>
      </c>
      <c r="H2327" s="2" t="s">
        <v>34</v>
      </c>
      <c r="I2327" s="2" t="s">
        <v>31</v>
      </c>
      <c r="J2327" s="38">
        <v>0</v>
      </c>
    </row>
    <row r="2328" spans="1:10">
      <c r="A2328" s="2" t="s">
        <v>6</v>
      </c>
      <c r="B2328" s="2" t="s">
        <v>259</v>
      </c>
      <c r="C2328" s="2" t="s">
        <v>64</v>
      </c>
      <c r="E2328" s="2">
        <v>100</v>
      </c>
      <c r="F2328" s="2" t="s">
        <v>768</v>
      </c>
      <c r="G2328" s="2" t="s">
        <v>720</v>
      </c>
      <c r="H2328" s="2" t="s">
        <v>34</v>
      </c>
      <c r="I2328" s="2" t="s">
        <v>31</v>
      </c>
      <c r="J2328" s="38">
        <v>0</v>
      </c>
    </row>
    <row r="2329" spans="1:10">
      <c r="A2329" s="2" t="s">
        <v>6</v>
      </c>
      <c r="B2329" s="2" t="s">
        <v>260</v>
      </c>
      <c r="C2329" s="2" t="s">
        <v>64</v>
      </c>
      <c r="E2329" s="2">
        <v>100</v>
      </c>
      <c r="F2329" s="2" t="s">
        <v>768</v>
      </c>
      <c r="G2329" s="2" t="s">
        <v>720</v>
      </c>
      <c r="H2329" s="2" t="s">
        <v>34</v>
      </c>
      <c r="I2329" s="2" t="s">
        <v>31</v>
      </c>
      <c r="J2329" s="38">
        <v>0</v>
      </c>
    </row>
    <row r="2330" spans="1:10">
      <c r="A2330" s="2" t="s">
        <v>6</v>
      </c>
      <c r="B2330" s="2" t="s">
        <v>261</v>
      </c>
      <c r="C2330" s="2" t="s">
        <v>64</v>
      </c>
      <c r="E2330" s="2">
        <v>100</v>
      </c>
      <c r="F2330" s="2" t="s">
        <v>768</v>
      </c>
      <c r="G2330" s="2" t="s">
        <v>720</v>
      </c>
      <c r="H2330" s="2" t="s">
        <v>34</v>
      </c>
      <c r="I2330" s="2" t="s">
        <v>31</v>
      </c>
      <c r="J2330" s="38">
        <v>0</v>
      </c>
    </row>
    <row r="2331" spans="1:10">
      <c r="A2331" s="2" t="s">
        <v>5</v>
      </c>
      <c r="B2331" s="2" t="s">
        <v>270</v>
      </c>
      <c r="C2331" s="2" t="s">
        <v>64</v>
      </c>
      <c r="E2331" s="2">
        <v>100</v>
      </c>
      <c r="F2331" s="2" t="s">
        <v>768</v>
      </c>
      <c r="G2331" s="2" t="s">
        <v>720</v>
      </c>
      <c r="H2331" s="2" t="s">
        <v>34</v>
      </c>
      <c r="I2331" s="2" t="s">
        <v>31</v>
      </c>
      <c r="J2331" s="38">
        <v>0.66841158499999997</v>
      </c>
    </row>
    <row r="2332" spans="1:10">
      <c r="A2332" s="2" t="s">
        <v>5</v>
      </c>
      <c r="B2332" s="2" t="s">
        <v>271</v>
      </c>
      <c r="C2332" s="2" t="s">
        <v>64</v>
      </c>
      <c r="E2332" s="2">
        <v>100</v>
      </c>
      <c r="F2332" s="2" t="s">
        <v>768</v>
      </c>
      <c r="G2332" s="2" t="s">
        <v>720</v>
      </c>
      <c r="H2332" s="2" t="s">
        <v>34</v>
      </c>
      <c r="I2332" s="2" t="s">
        <v>31</v>
      </c>
      <c r="J2332" s="38">
        <v>10.593272024999999</v>
      </c>
    </row>
    <row r="2333" spans="1:10">
      <c r="A2333" s="2" t="s">
        <v>5</v>
      </c>
      <c r="B2333" s="2" t="s">
        <v>272</v>
      </c>
      <c r="C2333" s="2" t="s">
        <v>64</v>
      </c>
      <c r="E2333" s="2">
        <v>100</v>
      </c>
      <c r="F2333" s="2" t="s">
        <v>768</v>
      </c>
      <c r="G2333" s="2" t="s">
        <v>720</v>
      </c>
      <c r="H2333" s="2" t="s">
        <v>34</v>
      </c>
      <c r="I2333" s="2" t="s">
        <v>31</v>
      </c>
      <c r="J2333" s="38">
        <v>0</v>
      </c>
    </row>
    <row r="2334" spans="1:10">
      <c r="A2334" s="2" t="s">
        <v>5</v>
      </c>
      <c r="B2334" s="2" t="s">
        <v>273</v>
      </c>
      <c r="C2334" s="2" t="s">
        <v>64</v>
      </c>
      <c r="E2334" s="2">
        <v>100</v>
      </c>
      <c r="F2334" s="2" t="s">
        <v>768</v>
      </c>
      <c r="G2334" s="2" t="s">
        <v>720</v>
      </c>
      <c r="H2334" s="2" t="s">
        <v>34</v>
      </c>
      <c r="I2334" s="2" t="s">
        <v>31</v>
      </c>
      <c r="J2334" s="38">
        <v>0</v>
      </c>
    </row>
    <row r="2335" spans="1:10">
      <c r="A2335" s="2" t="s">
        <v>4</v>
      </c>
      <c r="B2335" s="2" t="s">
        <v>445</v>
      </c>
      <c r="C2335" s="2" t="s">
        <v>64</v>
      </c>
      <c r="E2335" s="2">
        <v>100</v>
      </c>
      <c r="F2335" s="2" t="s">
        <v>768</v>
      </c>
      <c r="G2335" s="2" t="s">
        <v>720</v>
      </c>
      <c r="H2335" s="2" t="s">
        <v>34</v>
      </c>
      <c r="I2335" s="2" t="s">
        <v>31</v>
      </c>
      <c r="J2335" s="38">
        <v>0</v>
      </c>
    </row>
    <row r="2336" spans="1:10">
      <c r="A2336" s="2" t="s">
        <v>4</v>
      </c>
      <c r="B2336" s="2" t="s">
        <v>446</v>
      </c>
      <c r="C2336" s="2" t="s">
        <v>64</v>
      </c>
      <c r="E2336" s="2">
        <v>100</v>
      </c>
      <c r="F2336" s="2" t="s">
        <v>768</v>
      </c>
      <c r="G2336" s="2" t="s">
        <v>720</v>
      </c>
      <c r="H2336" s="2" t="s">
        <v>34</v>
      </c>
      <c r="I2336" s="2" t="s">
        <v>31</v>
      </c>
      <c r="J2336" s="38">
        <v>0.27934628700000003</v>
      </c>
    </row>
    <row r="2337" spans="1:10">
      <c r="A2337" s="2" t="s">
        <v>3</v>
      </c>
      <c r="B2337" s="2" t="s">
        <v>362</v>
      </c>
      <c r="C2337" s="2" t="s">
        <v>64</v>
      </c>
      <c r="E2337" s="2">
        <v>100</v>
      </c>
      <c r="F2337" s="2" t="s">
        <v>768</v>
      </c>
      <c r="G2337" s="2" t="s">
        <v>720</v>
      </c>
      <c r="H2337" s="2" t="s">
        <v>34</v>
      </c>
      <c r="I2337" s="2" t="s">
        <v>31</v>
      </c>
      <c r="J2337" s="38">
        <v>1.7703375560000001</v>
      </c>
    </row>
    <row r="2338" spans="1:10">
      <c r="A2338" s="2" t="s">
        <v>3</v>
      </c>
      <c r="B2338" s="2" t="s">
        <v>143</v>
      </c>
      <c r="C2338" s="2" t="s">
        <v>64</v>
      </c>
      <c r="E2338" s="2">
        <v>100</v>
      </c>
      <c r="F2338" s="2" t="s">
        <v>768</v>
      </c>
      <c r="G2338" s="2" t="s">
        <v>720</v>
      </c>
      <c r="H2338" s="2" t="s">
        <v>34</v>
      </c>
      <c r="I2338" s="2" t="s">
        <v>31</v>
      </c>
      <c r="J2338" s="38">
        <v>9.6229844050000004</v>
      </c>
    </row>
    <row r="2339" spans="1:10">
      <c r="A2339" s="2" t="s">
        <v>3</v>
      </c>
      <c r="B2339" s="2" t="s">
        <v>144</v>
      </c>
      <c r="C2339" s="2" t="s">
        <v>64</v>
      </c>
      <c r="E2339" s="2">
        <v>100</v>
      </c>
      <c r="F2339" s="2" t="s">
        <v>768</v>
      </c>
      <c r="G2339" s="2" t="s">
        <v>720</v>
      </c>
      <c r="H2339" s="2" t="s">
        <v>34</v>
      </c>
      <c r="I2339" s="2" t="s">
        <v>31</v>
      </c>
      <c r="J2339" s="38">
        <v>9.3821920030000001</v>
      </c>
    </row>
    <row r="2340" spans="1:10">
      <c r="A2340" s="2" t="s">
        <v>3</v>
      </c>
      <c r="B2340" s="2" t="s">
        <v>145</v>
      </c>
      <c r="C2340" s="2" t="s">
        <v>64</v>
      </c>
      <c r="E2340" s="2">
        <v>100</v>
      </c>
      <c r="F2340" s="2" t="s">
        <v>768</v>
      </c>
      <c r="G2340" s="2" t="s">
        <v>720</v>
      </c>
      <c r="H2340" s="2" t="s">
        <v>34</v>
      </c>
      <c r="I2340" s="2" t="s">
        <v>31</v>
      </c>
      <c r="J2340" s="38">
        <v>2.001588527</v>
      </c>
    </row>
    <row r="2341" spans="1:10">
      <c r="A2341" s="2" t="s">
        <v>3</v>
      </c>
      <c r="B2341" s="2" t="s">
        <v>146</v>
      </c>
      <c r="C2341" s="2" t="s">
        <v>64</v>
      </c>
      <c r="E2341" s="2">
        <v>100</v>
      </c>
      <c r="F2341" s="2" t="s">
        <v>768</v>
      </c>
      <c r="G2341" s="2" t="s">
        <v>720</v>
      </c>
      <c r="H2341" s="2" t="s">
        <v>34</v>
      </c>
      <c r="I2341" s="2" t="s">
        <v>31</v>
      </c>
      <c r="J2341" s="38">
        <v>1.3346908099999999</v>
      </c>
    </row>
    <row r="2342" spans="1:10">
      <c r="A2342" s="2" t="s">
        <v>3</v>
      </c>
      <c r="B2342" s="2" t="s">
        <v>147</v>
      </c>
      <c r="C2342" s="2" t="s">
        <v>64</v>
      </c>
      <c r="E2342" s="2">
        <v>100</v>
      </c>
      <c r="F2342" s="2" t="s">
        <v>768</v>
      </c>
      <c r="G2342" s="2" t="s">
        <v>720</v>
      </c>
      <c r="H2342" s="2" t="s">
        <v>34</v>
      </c>
      <c r="I2342" s="2" t="s">
        <v>31</v>
      </c>
      <c r="J2342" s="38">
        <v>9.1915156029999991</v>
      </c>
    </row>
    <row r="2343" spans="1:10">
      <c r="A2343" s="2" t="s">
        <v>3</v>
      </c>
      <c r="B2343" s="2" t="s">
        <v>148</v>
      </c>
      <c r="C2343" s="2" t="s">
        <v>64</v>
      </c>
      <c r="E2343" s="2">
        <v>100</v>
      </c>
      <c r="F2343" s="2" t="s">
        <v>768</v>
      </c>
      <c r="G2343" s="2" t="s">
        <v>720</v>
      </c>
      <c r="H2343" s="2" t="s">
        <v>34</v>
      </c>
      <c r="I2343" s="2" t="s">
        <v>31</v>
      </c>
      <c r="J2343" s="38">
        <v>2.2709348170000001</v>
      </c>
    </row>
    <row r="2344" spans="1:10">
      <c r="A2344" s="2" t="s">
        <v>3</v>
      </c>
      <c r="B2344" s="2" t="s">
        <v>149</v>
      </c>
      <c r="C2344" s="2" t="s">
        <v>64</v>
      </c>
      <c r="E2344" s="2">
        <v>100</v>
      </c>
      <c r="F2344" s="2" t="s">
        <v>768</v>
      </c>
      <c r="G2344" s="2" t="s">
        <v>720</v>
      </c>
      <c r="H2344" s="2" t="s">
        <v>34</v>
      </c>
      <c r="I2344" s="2" t="s">
        <v>31</v>
      </c>
      <c r="J2344" s="38">
        <v>169.31031447300001</v>
      </c>
    </row>
    <row r="2345" spans="1:10">
      <c r="A2345" s="2" t="s">
        <v>3</v>
      </c>
      <c r="B2345" s="2" t="s">
        <v>150</v>
      </c>
      <c r="C2345" s="2" t="s">
        <v>64</v>
      </c>
      <c r="E2345" s="2">
        <v>100</v>
      </c>
      <c r="F2345" s="2" t="s">
        <v>768</v>
      </c>
      <c r="G2345" s="2" t="s">
        <v>720</v>
      </c>
      <c r="H2345" s="2" t="s">
        <v>34</v>
      </c>
      <c r="I2345" s="2" t="s">
        <v>31</v>
      </c>
      <c r="J2345" s="38">
        <v>0</v>
      </c>
    </row>
    <row r="2346" spans="1:10">
      <c r="A2346" s="2" t="s">
        <v>3</v>
      </c>
      <c r="B2346" s="2" t="s">
        <v>151</v>
      </c>
      <c r="C2346" s="2" t="s">
        <v>64</v>
      </c>
      <c r="E2346" s="2">
        <v>100</v>
      </c>
      <c r="F2346" s="2" t="s">
        <v>768</v>
      </c>
      <c r="G2346" s="2" t="s">
        <v>720</v>
      </c>
      <c r="H2346" s="2" t="s">
        <v>34</v>
      </c>
      <c r="I2346" s="2" t="s">
        <v>31</v>
      </c>
      <c r="J2346" s="38">
        <v>196.17479852100001</v>
      </c>
    </row>
    <row r="2347" spans="1:10">
      <c r="A2347" s="2" t="s">
        <v>3</v>
      </c>
      <c r="B2347" s="2" t="s">
        <v>152</v>
      </c>
      <c r="C2347" s="2" t="s">
        <v>64</v>
      </c>
      <c r="E2347" s="2">
        <v>100</v>
      </c>
      <c r="F2347" s="2" t="s">
        <v>768</v>
      </c>
      <c r="G2347" s="2" t="s">
        <v>720</v>
      </c>
      <c r="H2347" s="2" t="s">
        <v>34</v>
      </c>
      <c r="I2347" s="2" t="s">
        <v>31</v>
      </c>
      <c r="J2347" s="38">
        <v>92.5473195</v>
      </c>
    </row>
    <row r="2348" spans="1:10">
      <c r="A2348" s="2" t="s">
        <v>3</v>
      </c>
      <c r="B2348" s="2" t="s">
        <v>153</v>
      </c>
      <c r="C2348" s="2" t="s">
        <v>64</v>
      </c>
      <c r="E2348" s="2">
        <v>100</v>
      </c>
      <c r="F2348" s="2" t="s">
        <v>768</v>
      </c>
      <c r="G2348" s="2" t="s">
        <v>720</v>
      </c>
      <c r="H2348" s="2" t="s">
        <v>34</v>
      </c>
      <c r="I2348" s="2" t="s">
        <v>31</v>
      </c>
      <c r="J2348" s="38">
        <v>0</v>
      </c>
    </row>
    <row r="2349" spans="1:10">
      <c r="A2349" s="2" t="s">
        <v>3</v>
      </c>
      <c r="B2349" s="2" t="s">
        <v>154</v>
      </c>
      <c r="C2349" s="2" t="s">
        <v>64</v>
      </c>
      <c r="E2349" s="2">
        <v>100</v>
      </c>
      <c r="F2349" s="2" t="s">
        <v>768</v>
      </c>
      <c r="G2349" s="2" t="s">
        <v>720</v>
      </c>
      <c r="H2349" s="2" t="s">
        <v>34</v>
      </c>
      <c r="I2349" s="2" t="s">
        <v>31</v>
      </c>
      <c r="J2349" s="38">
        <v>21.152379720999999</v>
      </c>
    </row>
    <row r="2350" spans="1:10">
      <c r="A2350" s="2" t="s">
        <v>3</v>
      </c>
      <c r="B2350" s="2" t="s">
        <v>155</v>
      </c>
      <c r="C2350" s="2" t="s">
        <v>64</v>
      </c>
      <c r="E2350" s="2">
        <v>100</v>
      </c>
      <c r="F2350" s="2" t="s">
        <v>768</v>
      </c>
      <c r="G2350" s="2" t="s">
        <v>720</v>
      </c>
      <c r="H2350" s="2" t="s">
        <v>34</v>
      </c>
      <c r="I2350" s="2" t="s">
        <v>31</v>
      </c>
      <c r="J2350" s="38">
        <v>18.359516362000001</v>
      </c>
    </row>
    <row r="2351" spans="1:10">
      <c r="A2351" s="2" t="s">
        <v>3</v>
      </c>
      <c r="B2351" s="2" t="s">
        <v>156</v>
      </c>
      <c r="C2351" s="2" t="s">
        <v>64</v>
      </c>
      <c r="E2351" s="2">
        <v>100</v>
      </c>
      <c r="F2351" s="2" t="s">
        <v>768</v>
      </c>
      <c r="G2351" s="2" t="s">
        <v>720</v>
      </c>
      <c r="H2351" s="2" t="s">
        <v>34</v>
      </c>
      <c r="I2351" s="2" t="s">
        <v>31</v>
      </c>
      <c r="J2351" s="38">
        <v>1.5971855720000001</v>
      </c>
    </row>
    <row r="2352" spans="1:10">
      <c r="A2352" s="2" t="s">
        <v>3</v>
      </c>
      <c r="B2352" s="2" t="s">
        <v>157</v>
      </c>
      <c r="C2352" s="2" t="s">
        <v>64</v>
      </c>
      <c r="E2352" s="2">
        <v>100</v>
      </c>
      <c r="F2352" s="2" t="s">
        <v>768</v>
      </c>
      <c r="G2352" s="2" t="s">
        <v>720</v>
      </c>
      <c r="H2352" s="2" t="s">
        <v>34</v>
      </c>
      <c r="I2352" s="2" t="s">
        <v>31</v>
      </c>
      <c r="J2352" s="38">
        <v>59.933682949000001</v>
      </c>
    </row>
    <row r="2353" spans="1:10">
      <c r="A2353" s="2" t="s">
        <v>3</v>
      </c>
      <c r="B2353" s="2" t="s">
        <v>158</v>
      </c>
      <c r="C2353" s="2" t="s">
        <v>64</v>
      </c>
      <c r="E2353" s="2">
        <v>100</v>
      </c>
      <c r="F2353" s="2" t="s">
        <v>768</v>
      </c>
      <c r="G2353" s="2" t="s">
        <v>720</v>
      </c>
      <c r="H2353" s="2" t="s">
        <v>34</v>
      </c>
      <c r="I2353" s="2" t="s">
        <v>31</v>
      </c>
      <c r="J2353" s="38">
        <v>6.0545313930000004</v>
      </c>
    </row>
    <row r="2354" spans="1:10">
      <c r="A2354" s="2" t="s">
        <v>2</v>
      </c>
      <c r="B2354" s="2" t="s">
        <v>262</v>
      </c>
      <c r="C2354" s="2" t="s">
        <v>64</v>
      </c>
      <c r="E2354" s="2">
        <v>100</v>
      </c>
      <c r="F2354" s="2" t="s">
        <v>768</v>
      </c>
      <c r="G2354" s="2" t="s">
        <v>720</v>
      </c>
      <c r="H2354" s="2" t="s">
        <v>34</v>
      </c>
      <c r="I2354" s="2" t="s">
        <v>31</v>
      </c>
      <c r="J2354" s="38">
        <v>7.3410119999999995E-2</v>
      </c>
    </row>
    <row r="2355" spans="1:10">
      <c r="A2355" s="2" t="s">
        <v>2</v>
      </c>
      <c r="B2355" s="2" t="s">
        <v>263</v>
      </c>
      <c r="C2355" s="2" t="s">
        <v>64</v>
      </c>
      <c r="E2355" s="2">
        <v>100</v>
      </c>
      <c r="F2355" s="2" t="s">
        <v>768</v>
      </c>
      <c r="G2355" s="2" t="s">
        <v>720</v>
      </c>
      <c r="H2355" s="2" t="s">
        <v>34</v>
      </c>
      <c r="I2355" s="2" t="s">
        <v>31</v>
      </c>
      <c r="J2355" s="38">
        <v>15.021008598</v>
      </c>
    </row>
    <row r="2356" spans="1:10">
      <c r="A2356" s="2" t="s">
        <v>2</v>
      </c>
      <c r="B2356" s="2" t="s">
        <v>264</v>
      </c>
      <c r="C2356" s="2" t="s">
        <v>64</v>
      </c>
      <c r="E2356" s="2">
        <v>100</v>
      </c>
      <c r="F2356" s="2" t="s">
        <v>768</v>
      </c>
      <c r="G2356" s="2" t="s">
        <v>720</v>
      </c>
      <c r="H2356" s="2" t="s">
        <v>34</v>
      </c>
      <c r="I2356" s="2" t="s">
        <v>31</v>
      </c>
      <c r="J2356" s="38">
        <v>20.436953602999999</v>
      </c>
    </row>
    <row r="2357" spans="1:10">
      <c r="A2357" s="2" t="s">
        <v>2</v>
      </c>
      <c r="B2357" s="2" t="s">
        <v>265</v>
      </c>
      <c r="C2357" s="2" t="s">
        <v>64</v>
      </c>
      <c r="E2357" s="2">
        <v>100</v>
      </c>
      <c r="F2357" s="2" t="s">
        <v>768</v>
      </c>
      <c r="G2357" s="2" t="s">
        <v>720</v>
      </c>
      <c r="H2357" s="2" t="s">
        <v>34</v>
      </c>
      <c r="I2357" s="2" t="s">
        <v>31</v>
      </c>
      <c r="J2357" s="38">
        <v>10.671515307</v>
      </c>
    </row>
    <row r="2358" spans="1:10">
      <c r="A2358" s="2" t="s">
        <v>2</v>
      </c>
      <c r="B2358" s="2" t="s">
        <v>266</v>
      </c>
      <c r="C2358" s="2" t="s">
        <v>64</v>
      </c>
      <c r="E2358" s="2">
        <v>100</v>
      </c>
      <c r="F2358" s="2" t="s">
        <v>768</v>
      </c>
      <c r="G2358" s="2" t="s">
        <v>720</v>
      </c>
      <c r="H2358" s="2" t="s">
        <v>34</v>
      </c>
      <c r="I2358" s="2" t="s">
        <v>31</v>
      </c>
      <c r="J2358" s="38">
        <v>22.036303393000001</v>
      </c>
    </row>
    <row r="2359" spans="1:10">
      <c r="A2359" s="2" t="s">
        <v>2</v>
      </c>
      <c r="B2359" s="2" t="s">
        <v>267</v>
      </c>
      <c r="C2359" s="2" t="s">
        <v>64</v>
      </c>
      <c r="E2359" s="2">
        <v>100</v>
      </c>
      <c r="F2359" s="2" t="s">
        <v>768</v>
      </c>
      <c r="G2359" s="2" t="s">
        <v>720</v>
      </c>
      <c r="H2359" s="2" t="s">
        <v>34</v>
      </c>
      <c r="I2359" s="2" t="s">
        <v>31</v>
      </c>
      <c r="J2359" s="38">
        <v>8.7596665379999994</v>
      </c>
    </row>
    <row r="2360" spans="1:10">
      <c r="A2360" s="2" t="s">
        <v>2</v>
      </c>
      <c r="B2360" s="2" t="s">
        <v>268</v>
      </c>
      <c r="C2360" s="2" t="s">
        <v>64</v>
      </c>
      <c r="E2360" s="2">
        <v>100</v>
      </c>
      <c r="F2360" s="2" t="s">
        <v>768</v>
      </c>
      <c r="G2360" s="2" t="s">
        <v>720</v>
      </c>
      <c r="H2360" s="2" t="s">
        <v>34</v>
      </c>
      <c r="I2360" s="2" t="s">
        <v>31</v>
      </c>
      <c r="J2360" s="38">
        <v>78.126129141000007</v>
      </c>
    </row>
    <row r="2361" spans="1:10">
      <c r="A2361" s="2" t="s">
        <v>2</v>
      </c>
      <c r="B2361" s="2" t="s">
        <v>269</v>
      </c>
      <c r="C2361" s="2" t="s">
        <v>64</v>
      </c>
      <c r="E2361" s="2">
        <v>100</v>
      </c>
      <c r="F2361" s="2" t="s">
        <v>768</v>
      </c>
      <c r="G2361" s="2" t="s">
        <v>720</v>
      </c>
      <c r="H2361" s="2" t="s">
        <v>34</v>
      </c>
      <c r="I2361" s="2" t="s">
        <v>31</v>
      </c>
      <c r="J2361" s="38">
        <v>146.23638625199999</v>
      </c>
    </row>
    <row r="2362" spans="1:10">
      <c r="A2362" s="2" t="s">
        <v>1</v>
      </c>
      <c r="B2362" s="2" t="s">
        <v>298</v>
      </c>
      <c r="C2362" s="2" t="s">
        <v>64</v>
      </c>
      <c r="E2362" s="2">
        <v>100</v>
      </c>
      <c r="F2362" s="2" t="s">
        <v>768</v>
      </c>
      <c r="G2362" s="2" t="s">
        <v>720</v>
      </c>
      <c r="H2362" s="2" t="s">
        <v>34</v>
      </c>
      <c r="I2362" s="2" t="s">
        <v>31</v>
      </c>
      <c r="J2362" s="38">
        <v>1.946770661</v>
      </c>
    </row>
    <row r="2363" spans="1:10">
      <c r="A2363" s="2" t="s">
        <v>1</v>
      </c>
      <c r="B2363" s="2" t="s">
        <v>299</v>
      </c>
      <c r="C2363" s="2" t="s">
        <v>64</v>
      </c>
      <c r="E2363" s="2">
        <v>100</v>
      </c>
      <c r="F2363" s="2" t="s">
        <v>768</v>
      </c>
      <c r="G2363" s="2" t="s">
        <v>720</v>
      </c>
      <c r="H2363" s="2" t="s">
        <v>34</v>
      </c>
      <c r="I2363" s="2" t="s">
        <v>31</v>
      </c>
      <c r="J2363" s="38">
        <v>11.711580713</v>
      </c>
    </row>
    <row r="2364" spans="1:10">
      <c r="A2364" s="2" t="s">
        <v>1</v>
      </c>
      <c r="B2364" s="2" t="s">
        <v>300</v>
      </c>
      <c r="C2364" s="2" t="s">
        <v>64</v>
      </c>
      <c r="E2364" s="2">
        <v>100</v>
      </c>
      <c r="F2364" s="2" t="s">
        <v>768</v>
      </c>
      <c r="G2364" s="2" t="s">
        <v>720</v>
      </c>
      <c r="H2364" s="2" t="s">
        <v>34</v>
      </c>
      <c r="I2364" s="2" t="s">
        <v>31</v>
      </c>
      <c r="J2364" s="38">
        <v>8.9428786880000004</v>
      </c>
    </row>
    <row r="2365" spans="1:10">
      <c r="A2365" s="2" t="s">
        <v>1</v>
      </c>
      <c r="B2365" s="2" t="s">
        <v>301</v>
      </c>
      <c r="C2365" s="2" t="s">
        <v>64</v>
      </c>
      <c r="E2365" s="2">
        <v>100</v>
      </c>
      <c r="F2365" s="2" t="s">
        <v>768</v>
      </c>
      <c r="G2365" s="2" t="s">
        <v>720</v>
      </c>
      <c r="H2365" s="2" t="s">
        <v>34</v>
      </c>
      <c r="I2365" s="2" t="s">
        <v>31</v>
      </c>
      <c r="J2365" s="38">
        <v>5.8446223999999998E-2</v>
      </c>
    </row>
    <row r="2366" spans="1:10">
      <c r="A2366" s="2" t="s">
        <v>1</v>
      </c>
      <c r="B2366" s="2" t="s">
        <v>302</v>
      </c>
      <c r="C2366" s="2" t="s">
        <v>64</v>
      </c>
      <c r="E2366" s="2">
        <v>100</v>
      </c>
      <c r="F2366" s="2" t="s">
        <v>768</v>
      </c>
      <c r="G2366" s="2" t="s">
        <v>720</v>
      </c>
      <c r="H2366" s="2" t="s">
        <v>34</v>
      </c>
      <c r="I2366" s="2" t="s">
        <v>31</v>
      </c>
      <c r="J2366" s="38">
        <v>0.61420192500000004</v>
      </c>
    </row>
    <row r="2367" spans="1:10">
      <c r="A2367" s="2" t="s">
        <v>1</v>
      </c>
      <c r="B2367" s="2" t="s">
        <v>303</v>
      </c>
      <c r="C2367" s="2" t="s">
        <v>64</v>
      </c>
      <c r="E2367" s="2">
        <v>100</v>
      </c>
      <c r="F2367" s="2" t="s">
        <v>768</v>
      </c>
      <c r="G2367" s="2" t="s">
        <v>720</v>
      </c>
      <c r="H2367" s="2" t="s">
        <v>34</v>
      </c>
      <c r="I2367" s="2" t="s">
        <v>31</v>
      </c>
      <c r="J2367" s="38">
        <v>0.41598940499999998</v>
      </c>
    </row>
    <row r="2368" spans="1:10">
      <c r="A2368" s="2" t="s">
        <v>1</v>
      </c>
      <c r="B2368" s="2" t="s">
        <v>304</v>
      </c>
      <c r="C2368" s="2" t="s">
        <v>64</v>
      </c>
      <c r="E2368" s="2">
        <v>100</v>
      </c>
      <c r="F2368" s="2" t="s">
        <v>768</v>
      </c>
      <c r="G2368" s="2" t="s">
        <v>720</v>
      </c>
      <c r="H2368" s="2" t="s">
        <v>34</v>
      </c>
      <c r="I2368" s="2" t="s">
        <v>31</v>
      </c>
      <c r="J2368" s="38">
        <v>0</v>
      </c>
    </row>
    <row r="2369" spans="1:10">
      <c r="A2369" s="2" t="s">
        <v>1</v>
      </c>
      <c r="B2369" s="2" t="s">
        <v>305</v>
      </c>
      <c r="C2369" s="2" t="s">
        <v>64</v>
      </c>
      <c r="E2369" s="2">
        <v>100</v>
      </c>
      <c r="F2369" s="2" t="s">
        <v>768</v>
      </c>
      <c r="G2369" s="2" t="s">
        <v>720</v>
      </c>
      <c r="H2369" s="2" t="s">
        <v>34</v>
      </c>
      <c r="I2369" s="2" t="s">
        <v>31</v>
      </c>
      <c r="J2369" s="38">
        <v>7.0789820060000004</v>
      </c>
    </row>
    <row r="2370" spans="1:10">
      <c r="A2370" s="2" t="s">
        <v>1</v>
      </c>
      <c r="B2370" s="2" t="s">
        <v>306</v>
      </c>
      <c r="C2370" s="2" t="s">
        <v>64</v>
      </c>
      <c r="E2370" s="2">
        <v>100</v>
      </c>
      <c r="F2370" s="2" t="s">
        <v>768</v>
      </c>
      <c r="G2370" s="2" t="s">
        <v>720</v>
      </c>
      <c r="H2370" s="2" t="s">
        <v>34</v>
      </c>
      <c r="I2370" s="2" t="s">
        <v>31</v>
      </c>
      <c r="J2370" s="38">
        <v>7.8104817000000004</v>
      </c>
    </row>
    <row r="2371" spans="1:10">
      <c r="A2371" s="2" t="s">
        <v>1</v>
      </c>
      <c r="B2371" s="2" t="s">
        <v>307</v>
      </c>
      <c r="C2371" s="2" t="s">
        <v>64</v>
      </c>
      <c r="E2371" s="2">
        <v>100</v>
      </c>
      <c r="F2371" s="2" t="s">
        <v>768</v>
      </c>
      <c r="G2371" s="2" t="s">
        <v>720</v>
      </c>
      <c r="H2371" s="2" t="s">
        <v>34</v>
      </c>
      <c r="I2371" s="2" t="s">
        <v>31</v>
      </c>
      <c r="J2371" s="38">
        <v>0.21357222200000001</v>
      </c>
    </row>
    <row r="2372" spans="1:10">
      <c r="A2372" s="2" t="s">
        <v>1</v>
      </c>
      <c r="B2372" s="2" t="s">
        <v>308</v>
      </c>
      <c r="C2372" s="2" t="s">
        <v>64</v>
      </c>
      <c r="E2372" s="2">
        <v>100</v>
      </c>
      <c r="F2372" s="2" t="s">
        <v>768</v>
      </c>
      <c r="G2372" s="2" t="s">
        <v>720</v>
      </c>
      <c r="H2372" s="2" t="s">
        <v>34</v>
      </c>
      <c r="I2372" s="2" t="s">
        <v>31</v>
      </c>
      <c r="J2372" s="38">
        <v>9.9292409999999998E-2</v>
      </c>
    </row>
    <row r="2373" spans="1:10">
      <c r="A2373" s="2" t="s">
        <v>1</v>
      </c>
      <c r="B2373" s="2" t="s">
        <v>309</v>
      </c>
      <c r="C2373" s="2" t="s">
        <v>64</v>
      </c>
      <c r="E2373" s="2">
        <v>100</v>
      </c>
      <c r="F2373" s="2" t="s">
        <v>768</v>
      </c>
      <c r="G2373" s="2" t="s">
        <v>720</v>
      </c>
      <c r="H2373" s="2" t="s">
        <v>34</v>
      </c>
      <c r="I2373" s="2" t="s">
        <v>31</v>
      </c>
      <c r="J2373" s="38">
        <v>1.2157456499999999</v>
      </c>
    </row>
    <row r="2374" spans="1:10">
      <c r="A2374" s="2" t="s">
        <v>1</v>
      </c>
      <c r="B2374" s="2" t="s">
        <v>310</v>
      </c>
      <c r="C2374" s="2" t="s">
        <v>64</v>
      </c>
      <c r="E2374" s="2">
        <v>100</v>
      </c>
      <c r="F2374" s="2" t="s">
        <v>768</v>
      </c>
      <c r="G2374" s="2" t="s">
        <v>720</v>
      </c>
      <c r="H2374" s="2" t="s">
        <v>34</v>
      </c>
      <c r="I2374" s="2" t="s">
        <v>31</v>
      </c>
      <c r="J2374" s="38">
        <v>3.7703751749999999</v>
      </c>
    </row>
    <row r="2375" spans="1:10">
      <c r="A2375" s="2" t="s">
        <v>1</v>
      </c>
      <c r="B2375" s="2" t="s">
        <v>311</v>
      </c>
      <c r="C2375" s="2" t="s">
        <v>64</v>
      </c>
      <c r="E2375" s="2">
        <v>100</v>
      </c>
      <c r="F2375" s="2" t="s">
        <v>768</v>
      </c>
      <c r="G2375" s="2" t="s">
        <v>720</v>
      </c>
      <c r="H2375" s="2" t="s">
        <v>34</v>
      </c>
      <c r="I2375" s="2" t="s">
        <v>31</v>
      </c>
      <c r="J2375" s="38">
        <v>13.825825875</v>
      </c>
    </row>
    <row r="2376" spans="1:10">
      <c r="A2376" s="2" t="s">
        <v>1</v>
      </c>
      <c r="B2376" s="2" t="s">
        <v>312</v>
      </c>
      <c r="C2376" s="2" t="s">
        <v>64</v>
      </c>
      <c r="E2376" s="2">
        <v>100</v>
      </c>
      <c r="F2376" s="2" t="s">
        <v>768</v>
      </c>
      <c r="G2376" s="2" t="s">
        <v>720</v>
      </c>
      <c r="H2376" s="2" t="s">
        <v>34</v>
      </c>
      <c r="I2376" s="2" t="s">
        <v>31</v>
      </c>
      <c r="J2376" s="38">
        <v>3.3382279499999998</v>
      </c>
    </row>
    <row r="2377" spans="1:10">
      <c r="A2377" s="2" t="s">
        <v>1</v>
      </c>
      <c r="B2377" s="2" t="s">
        <v>313</v>
      </c>
      <c r="C2377" s="2" t="s">
        <v>64</v>
      </c>
      <c r="E2377" s="2">
        <v>100</v>
      </c>
      <c r="F2377" s="2" t="s">
        <v>768</v>
      </c>
      <c r="G2377" s="2" t="s">
        <v>720</v>
      </c>
      <c r="H2377" s="2" t="s">
        <v>34</v>
      </c>
      <c r="I2377" s="2" t="s">
        <v>31</v>
      </c>
      <c r="J2377" s="38">
        <v>3.9528254440000001</v>
      </c>
    </row>
    <row r="2378" spans="1:10">
      <c r="A2378" s="2" t="s">
        <v>1</v>
      </c>
      <c r="B2378" s="2" t="s">
        <v>314</v>
      </c>
      <c r="C2378" s="2" t="s">
        <v>64</v>
      </c>
      <c r="E2378" s="2">
        <v>100</v>
      </c>
      <c r="F2378" s="2" t="s">
        <v>768</v>
      </c>
      <c r="G2378" s="2" t="s">
        <v>720</v>
      </c>
      <c r="H2378" s="2" t="s">
        <v>34</v>
      </c>
      <c r="I2378" s="2" t="s">
        <v>31</v>
      </c>
      <c r="J2378" s="38">
        <v>0</v>
      </c>
    </row>
    <row r="2379" spans="1:10">
      <c r="A2379" s="2" t="s">
        <v>1</v>
      </c>
      <c r="B2379" s="2" t="s">
        <v>315</v>
      </c>
      <c r="C2379" s="2" t="s">
        <v>64</v>
      </c>
      <c r="E2379" s="2">
        <v>100</v>
      </c>
      <c r="F2379" s="2" t="s">
        <v>768</v>
      </c>
      <c r="G2379" s="2" t="s">
        <v>720</v>
      </c>
      <c r="H2379" s="2" t="s">
        <v>34</v>
      </c>
      <c r="I2379" s="2" t="s">
        <v>31</v>
      </c>
      <c r="J2379" s="38">
        <v>21.401269931000002</v>
      </c>
    </row>
    <row r="2380" spans="1:10">
      <c r="A2380" s="2" t="s">
        <v>1</v>
      </c>
      <c r="B2380" s="2" t="s">
        <v>316</v>
      </c>
      <c r="C2380" s="2" t="s">
        <v>64</v>
      </c>
      <c r="E2380" s="2">
        <v>100</v>
      </c>
      <c r="F2380" s="2" t="s">
        <v>768</v>
      </c>
      <c r="G2380" s="2" t="s">
        <v>720</v>
      </c>
      <c r="H2380" s="2" t="s">
        <v>34</v>
      </c>
      <c r="I2380" s="2" t="s">
        <v>31</v>
      </c>
      <c r="J2380" s="38">
        <v>0.73670723999999999</v>
      </c>
    </row>
    <row r="2381" spans="1:10">
      <c r="A2381" s="2" t="s">
        <v>1</v>
      </c>
      <c r="B2381" s="2" t="s">
        <v>317</v>
      </c>
      <c r="C2381" s="2" t="s">
        <v>64</v>
      </c>
      <c r="E2381" s="2">
        <v>100</v>
      </c>
      <c r="F2381" s="2" t="s">
        <v>768</v>
      </c>
      <c r="G2381" s="2" t="s">
        <v>720</v>
      </c>
      <c r="H2381" s="2" t="s">
        <v>34</v>
      </c>
      <c r="I2381" s="2" t="s">
        <v>31</v>
      </c>
      <c r="J2381" s="38">
        <v>0.53243553799999999</v>
      </c>
    </row>
    <row r="2382" spans="1:10">
      <c r="A2382" s="2" t="s">
        <v>1</v>
      </c>
      <c r="B2382" s="2" t="s">
        <v>449</v>
      </c>
      <c r="C2382" s="2" t="s">
        <v>64</v>
      </c>
      <c r="E2382" s="2">
        <v>100</v>
      </c>
      <c r="F2382" s="2" t="s">
        <v>768</v>
      </c>
      <c r="G2382" s="2" t="s">
        <v>720</v>
      </c>
      <c r="H2382" s="2" t="s">
        <v>34</v>
      </c>
      <c r="I2382" s="2" t="s">
        <v>31</v>
      </c>
      <c r="J2382" s="38">
        <v>0</v>
      </c>
    </row>
    <row r="2383" spans="1:10">
      <c r="A2383" s="2" t="s">
        <v>1</v>
      </c>
      <c r="B2383" s="2" t="s">
        <v>450</v>
      </c>
      <c r="C2383" s="2" t="s">
        <v>64</v>
      </c>
      <c r="E2383" s="2">
        <v>100</v>
      </c>
      <c r="F2383" s="2" t="s">
        <v>768</v>
      </c>
      <c r="G2383" s="2" t="s">
        <v>720</v>
      </c>
      <c r="H2383" s="2" t="s">
        <v>34</v>
      </c>
      <c r="I2383" s="2" t="s">
        <v>31</v>
      </c>
      <c r="J2383" s="38">
        <v>0</v>
      </c>
    </row>
    <row r="2384" spans="1:10">
      <c r="A2384" s="2" t="s">
        <v>1</v>
      </c>
      <c r="B2384" s="2" t="s">
        <v>451</v>
      </c>
      <c r="C2384" s="2" t="s">
        <v>64</v>
      </c>
      <c r="E2384" s="2">
        <v>100</v>
      </c>
      <c r="F2384" s="2" t="s">
        <v>768</v>
      </c>
      <c r="G2384" s="2" t="s">
        <v>720</v>
      </c>
      <c r="H2384" s="2" t="s">
        <v>34</v>
      </c>
      <c r="I2384" s="2" t="s">
        <v>31</v>
      </c>
      <c r="J2384" s="38">
        <v>0</v>
      </c>
    </row>
    <row r="2385" spans="1:10">
      <c r="A2385" s="2" t="s">
        <v>1</v>
      </c>
      <c r="B2385" s="2" t="s">
        <v>452</v>
      </c>
      <c r="C2385" s="2" t="s">
        <v>64</v>
      </c>
      <c r="E2385" s="2">
        <v>100</v>
      </c>
      <c r="F2385" s="2" t="s">
        <v>768</v>
      </c>
      <c r="G2385" s="2" t="s">
        <v>720</v>
      </c>
      <c r="H2385" s="2" t="s">
        <v>34</v>
      </c>
      <c r="I2385" s="2" t="s">
        <v>31</v>
      </c>
      <c r="J2385" s="38">
        <v>0</v>
      </c>
    </row>
    <row r="2386" spans="1:10">
      <c r="A2386" s="2" t="s">
        <v>1</v>
      </c>
      <c r="B2386" s="2" t="s">
        <v>453</v>
      </c>
      <c r="C2386" s="2" t="s">
        <v>64</v>
      </c>
      <c r="E2386" s="2">
        <v>100</v>
      </c>
      <c r="F2386" s="2" t="s">
        <v>768</v>
      </c>
      <c r="G2386" s="2" t="s">
        <v>720</v>
      </c>
      <c r="H2386" s="2" t="s">
        <v>34</v>
      </c>
      <c r="I2386" s="2" t="s">
        <v>31</v>
      </c>
      <c r="J2386" s="38">
        <v>0</v>
      </c>
    </row>
    <row r="2387" spans="1:10">
      <c r="A2387" s="2" t="s">
        <v>1</v>
      </c>
      <c r="B2387" s="2" t="s">
        <v>318</v>
      </c>
      <c r="C2387" s="2" t="s">
        <v>64</v>
      </c>
      <c r="E2387" s="2">
        <v>100</v>
      </c>
      <c r="F2387" s="2" t="s">
        <v>768</v>
      </c>
      <c r="G2387" s="2" t="s">
        <v>720</v>
      </c>
      <c r="H2387" s="2" t="s">
        <v>34</v>
      </c>
      <c r="I2387" s="2" t="s">
        <v>31</v>
      </c>
      <c r="J2387" s="38">
        <v>1.976447625</v>
      </c>
    </row>
    <row r="2388" spans="1:10">
      <c r="A2388" s="2" t="s">
        <v>1</v>
      </c>
      <c r="B2388" s="2" t="s">
        <v>319</v>
      </c>
      <c r="C2388" s="2" t="s">
        <v>64</v>
      </c>
      <c r="E2388" s="2">
        <v>100</v>
      </c>
      <c r="F2388" s="2" t="s">
        <v>768</v>
      </c>
      <c r="G2388" s="2" t="s">
        <v>720</v>
      </c>
      <c r="H2388" s="2" t="s">
        <v>34</v>
      </c>
      <c r="I2388" s="2" t="s">
        <v>31</v>
      </c>
      <c r="J2388" s="38">
        <v>0.33317127000000002</v>
      </c>
    </row>
    <row r="2389" spans="1:10">
      <c r="A2389" s="2" t="s">
        <v>1</v>
      </c>
      <c r="B2389" s="2" t="s">
        <v>320</v>
      </c>
      <c r="C2389" s="2" t="s">
        <v>64</v>
      </c>
      <c r="E2389" s="2">
        <v>100</v>
      </c>
      <c r="F2389" s="2" t="s">
        <v>768</v>
      </c>
      <c r="G2389" s="2" t="s">
        <v>720</v>
      </c>
      <c r="H2389" s="2" t="s">
        <v>34</v>
      </c>
      <c r="I2389" s="2" t="s">
        <v>31</v>
      </c>
      <c r="J2389" s="38">
        <v>1.7029234689999999</v>
      </c>
    </row>
    <row r="2390" spans="1:10">
      <c r="A2390" s="2" t="s">
        <v>1</v>
      </c>
      <c r="B2390" s="2" t="s">
        <v>321</v>
      </c>
      <c r="C2390" s="2" t="s">
        <v>64</v>
      </c>
      <c r="E2390" s="2">
        <v>100</v>
      </c>
      <c r="F2390" s="2" t="s">
        <v>768</v>
      </c>
      <c r="G2390" s="2" t="s">
        <v>720</v>
      </c>
      <c r="H2390" s="2" t="s">
        <v>34</v>
      </c>
      <c r="I2390" s="2" t="s">
        <v>31</v>
      </c>
      <c r="J2390" s="38">
        <v>0.90233885599999997</v>
      </c>
    </row>
    <row r="2391" spans="1:10">
      <c r="A2391" s="2" t="s">
        <v>1</v>
      </c>
      <c r="B2391" s="2" t="s">
        <v>322</v>
      </c>
      <c r="C2391" s="2" t="s">
        <v>64</v>
      </c>
      <c r="E2391" s="2">
        <v>100</v>
      </c>
      <c r="F2391" s="2" t="s">
        <v>768</v>
      </c>
      <c r="G2391" s="2" t="s">
        <v>720</v>
      </c>
      <c r="H2391" s="2" t="s">
        <v>34</v>
      </c>
      <c r="I2391" s="2" t="s">
        <v>31</v>
      </c>
      <c r="J2391" s="38">
        <v>1.8408373499999999</v>
      </c>
    </row>
    <row r="2392" spans="1:10">
      <c r="A2392" s="2" t="s">
        <v>1</v>
      </c>
      <c r="B2392" s="2" t="s">
        <v>323</v>
      </c>
      <c r="C2392" s="2" t="s">
        <v>64</v>
      </c>
      <c r="E2392" s="2">
        <v>100</v>
      </c>
      <c r="F2392" s="2" t="s">
        <v>768</v>
      </c>
      <c r="G2392" s="2" t="s">
        <v>720</v>
      </c>
      <c r="H2392" s="2" t="s">
        <v>34</v>
      </c>
      <c r="I2392" s="2" t="s">
        <v>31</v>
      </c>
      <c r="J2392" s="38">
        <v>3.5406660749999999</v>
      </c>
    </row>
    <row r="2393" spans="1:10">
      <c r="A2393" s="2" t="s">
        <v>1</v>
      </c>
      <c r="B2393" s="2" t="s">
        <v>324</v>
      </c>
      <c r="C2393" s="2" t="s">
        <v>64</v>
      </c>
      <c r="E2393" s="2">
        <v>100</v>
      </c>
      <c r="F2393" s="2" t="s">
        <v>768</v>
      </c>
      <c r="G2393" s="2" t="s">
        <v>720</v>
      </c>
      <c r="H2393" s="2" t="s">
        <v>34</v>
      </c>
      <c r="I2393" s="2" t="s">
        <v>31</v>
      </c>
      <c r="J2393" s="38">
        <v>1.9154834999999999</v>
      </c>
    </row>
    <row r="2394" spans="1:10">
      <c r="A2394" s="2" t="s">
        <v>1</v>
      </c>
      <c r="B2394" s="2" t="s">
        <v>325</v>
      </c>
      <c r="C2394" s="2" t="s">
        <v>64</v>
      </c>
      <c r="E2394" s="2">
        <v>100</v>
      </c>
      <c r="F2394" s="2" t="s">
        <v>768</v>
      </c>
      <c r="G2394" s="2" t="s">
        <v>720</v>
      </c>
      <c r="H2394" s="2" t="s">
        <v>34</v>
      </c>
      <c r="I2394" s="2" t="s">
        <v>31</v>
      </c>
      <c r="J2394" s="38">
        <v>10.051727700000001</v>
      </c>
    </row>
    <row r="2395" spans="1:10">
      <c r="A2395" s="2" t="s">
        <v>1</v>
      </c>
      <c r="B2395" s="2" t="s">
        <v>326</v>
      </c>
      <c r="C2395" s="2" t="s">
        <v>64</v>
      </c>
      <c r="E2395" s="2">
        <v>100</v>
      </c>
      <c r="F2395" s="2" t="s">
        <v>768</v>
      </c>
      <c r="G2395" s="2" t="s">
        <v>720</v>
      </c>
      <c r="H2395" s="2" t="s">
        <v>34</v>
      </c>
      <c r="I2395" s="2" t="s">
        <v>31</v>
      </c>
      <c r="J2395" s="38">
        <v>29.705770463</v>
      </c>
    </row>
    <row r="2396" spans="1:10">
      <c r="A2396" s="2" t="s">
        <v>1</v>
      </c>
      <c r="B2396" s="2" t="s">
        <v>327</v>
      </c>
      <c r="C2396" s="2" t="s">
        <v>64</v>
      </c>
      <c r="E2396" s="2">
        <v>100</v>
      </c>
      <c r="F2396" s="2" t="s">
        <v>768</v>
      </c>
      <c r="G2396" s="2" t="s">
        <v>720</v>
      </c>
      <c r="H2396" s="2" t="s">
        <v>34</v>
      </c>
      <c r="I2396" s="2" t="s">
        <v>31</v>
      </c>
      <c r="J2396" s="38">
        <v>23.790388837999998</v>
      </c>
    </row>
    <row r="2397" spans="1:10">
      <c r="A2397" s="2" t="s">
        <v>1</v>
      </c>
      <c r="B2397" s="2" t="s">
        <v>328</v>
      </c>
      <c r="C2397" s="2" t="s">
        <v>64</v>
      </c>
      <c r="E2397" s="2">
        <v>100</v>
      </c>
      <c r="F2397" s="2" t="s">
        <v>768</v>
      </c>
      <c r="G2397" s="2" t="s">
        <v>720</v>
      </c>
      <c r="H2397" s="2" t="s">
        <v>34</v>
      </c>
      <c r="I2397" s="2" t="s">
        <v>31</v>
      </c>
      <c r="J2397" s="38">
        <v>78.758680866000006</v>
      </c>
    </row>
    <row r="2398" spans="1:10">
      <c r="A2398" s="2" t="s">
        <v>1</v>
      </c>
      <c r="B2398" s="2" t="s">
        <v>329</v>
      </c>
      <c r="C2398" s="2" t="s">
        <v>64</v>
      </c>
      <c r="E2398" s="2">
        <v>100</v>
      </c>
      <c r="F2398" s="2" t="s">
        <v>768</v>
      </c>
      <c r="G2398" s="2" t="s">
        <v>720</v>
      </c>
      <c r="H2398" s="2" t="s">
        <v>34</v>
      </c>
      <c r="I2398" s="2" t="s">
        <v>31</v>
      </c>
      <c r="J2398" s="38">
        <v>46.071333863</v>
      </c>
    </row>
    <row r="2399" spans="1:10">
      <c r="A2399" s="2" t="s">
        <v>1</v>
      </c>
      <c r="B2399" s="2" t="s">
        <v>330</v>
      </c>
      <c r="C2399" s="2" t="s">
        <v>64</v>
      </c>
      <c r="E2399" s="2">
        <v>100</v>
      </c>
      <c r="F2399" s="2" t="s">
        <v>768</v>
      </c>
      <c r="G2399" s="2" t="s">
        <v>720</v>
      </c>
      <c r="H2399" s="2" t="s">
        <v>34</v>
      </c>
      <c r="I2399" s="2" t="s">
        <v>31</v>
      </c>
      <c r="J2399" s="38">
        <v>27.058202192</v>
      </c>
    </row>
    <row r="2400" spans="1:10">
      <c r="A2400" s="2" t="s">
        <v>1</v>
      </c>
      <c r="B2400" s="2" t="s">
        <v>331</v>
      </c>
      <c r="C2400" s="2" t="s">
        <v>64</v>
      </c>
      <c r="E2400" s="2">
        <v>100</v>
      </c>
      <c r="F2400" s="2" t="s">
        <v>768</v>
      </c>
      <c r="G2400" s="2" t="s">
        <v>720</v>
      </c>
      <c r="H2400" s="2" t="s">
        <v>34</v>
      </c>
      <c r="I2400" s="2" t="s">
        <v>31</v>
      </c>
      <c r="J2400" s="38">
        <v>152.92424209800001</v>
      </c>
    </row>
    <row r="2401" spans="1:10">
      <c r="A2401" s="2" t="s">
        <v>1</v>
      </c>
      <c r="B2401" s="2" t="s">
        <v>332</v>
      </c>
      <c r="C2401" s="2" t="s">
        <v>64</v>
      </c>
      <c r="E2401" s="2">
        <v>100</v>
      </c>
      <c r="F2401" s="2" t="s">
        <v>768</v>
      </c>
      <c r="G2401" s="2" t="s">
        <v>720</v>
      </c>
      <c r="H2401" s="2" t="s">
        <v>34</v>
      </c>
      <c r="I2401" s="2" t="s">
        <v>31</v>
      </c>
      <c r="J2401" s="38">
        <v>34.295978159999997</v>
      </c>
    </row>
    <row r="2402" spans="1:10">
      <c r="A2402" s="2" t="s">
        <v>27</v>
      </c>
      <c r="B2402" s="2" t="s">
        <v>66</v>
      </c>
      <c r="C2402" s="2" t="s">
        <v>64</v>
      </c>
      <c r="E2402" s="2">
        <v>100</v>
      </c>
      <c r="F2402" s="2" t="s">
        <v>767</v>
      </c>
      <c r="G2402" s="2" t="s">
        <v>29</v>
      </c>
      <c r="H2402" s="2" t="s">
        <v>37</v>
      </c>
      <c r="I2402" s="2" t="s">
        <v>38</v>
      </c>
      <c r="J2402" s="38">
        <v>0.78851387299999998</v>
      </c>
    </row>
    <row r="2403" spans="1:10">
      <c r="A2403" s="2" t="s">
        <v>27</v>
      </c>
      <c r="B2403" s="2" t="s">
        <v>67</v>
      </c>
      <c r="C2403" s="2" t="s">
        <v>64</v>
      </c>
      <c r="E2403" s="2">
        <v>100</v>
      </c>
      <c r="F2403" s="2" t="s">
        <v>767</v>
      </c>
      <c r="G2403" s="2" t="s">
        <v>29</v>
      </c>
      <c r="H2403" s="2" t="s">
        <v>37</v>
      </c>
      <c r="I2403" s="2" t="s">
        <v>38</v>
      </c>
      <c r="J2403" s="38">
        <v>0</v>
      </c>
    </row>
    <row r="2404" spans="1:10">
      <c r="A2404" s="2" t="s">
        <v>27</v>
      </c>
      <c r="B2404" s="2" t="s">
        <v>346</v>
      </c>
      <c r="C2404" s="2" t="s">
        <v>64</v>
      </c>
      <c r="E2404" s="2">
        <v>100</v>
      </c>
      <c r="F2404" s="2" t="s">
        <v>767</v>
      </c>
      <c r="G2404" s="2" t="s">
        <v>29</v>
      </c>
      <c r="H2404" s="2" t="s">
        <v>37</v>
      </c>
      <c r="I2404" s="2" t="s">
        <v>38</v>
      </c>
      <c r="J2404" s="38">
        <v>0</v>
      </c>
    </row>
    <row r="2405" spans="1:10">
      <c r="A2405" s="2" t="s">
        <v>27</v>
      </c>
      <c r="B2405" s="2" t="s">
        <v>68</v>
      </c>
      <c r="C2405" s="2" t="s">
        <v>64</v>
      </c>
      <c r="E2405" s="2">
        <v>100</v>
      </c>
      <c r="F2405" s="2" t="s">
        <v>767</v>
      </c>
      <c r="G2405" s="2" t="s">
        <v>29</v>
      </c>
      <c r="H2405" s="2" t="s">
        <v>37</v>
      </c>
      <c r="I2405" s="2" t="s">
        <v>38</v>
      </c>
      <c r="J2405" s="38">
        <v>0.95178821800000002</v>
      </c>
    </row>
    <row r="2406" spans="1:10">
      <c r="A2406" s="2" t="s">
        <v>27</v>
      </c>
      <c r="B2406" s="2" t="s">
        <v>69</v>
      </c>
      <c r="C2406" s="2" t="s">
        <v>64</v>
      </c>
      <c r="E2406" s="2">
        <v>100</v>
      </c>
      <c r="F2406" s="2" t="s">
        <v>767</v>
      </c>
      <c r="G2406" s="2" t="s">
        <v>29</v>
      </c>
      <c r="H2406" s="2" t="s">
        <v>37</v>
      </c>
      <c r="I2406" s="2" t="s">
        <v>38</v>
      </c>
      <c r="J2406" s="38">
        <v>2.4432101730000002</v>
      </c>
    </row>
    <row r="2407" spans="1:10">
      <c r="A2407" s="2" t="s">
        <v>27</v>
      </c>
      <c r="B2407" s="2" t="s">
        <v>70</v>
      </c>
      <c r="C2407" s="2" t="s">
        <v>64</v>
      </c>
      <c r="E2407" s="2">
        <v>100</v>
      </c>
      <c r="F2407" s="2" t="s">
        <v>767</v>
      </c>
      <c r="G2407" s="2" t="s">
        <v>29</v>
      </c>
      <c r="H2407" s="2" t="s">
        <v>37</v>
      </c>
      <c r="I2407" s="2" t="s">
        <v>38</v>
      </c>
      <c r="J2407" s="38">
        <v>4.1385173010000003</v>
      </c>
    </row>
    <row r="2408" spans="1:10">
      <c r="A2408" s="2" t="s">
        <v>27</v>
      </c>
      <c r="B2408" s="2" t="s">
        <v>71</v>
      </c>
      <c r="C2408" s="2" t="s">
        <v>64</v>
      </c>
      <c r="E2408" s="2">
        <v>100</v>
      </c>
      <c r="F2408" s="2" t="s">
        <v>767</v>
      </c>
      <c r="G2408" s="2" t="s">
        <v>29</v>
      </c>
      <c r="H2408" s="2" t="s">
        <v>37</v>
      </c>
      <c r="I2408" s="2" t="s">
        <v>38</v>
      </c>
      <c r="J2408" s="38">
        <v>0.69550173000000004</v>
      </c>
    </row>
    <row r="2409" spans="1:10">
      <c r="A2409" s="2" t="s">
        <v>27</v>
      </c>
      <c r="B2409" s="2" t="s">
        <v>72</v>
      </c>
      <c r="C2409" s="2" t="s">
        <v>64</v>
      </c>
      <c r="E2409" s="2">
        <v>100</v>
      </c>
      <c r="F2409" s="2" t="s">
        <v>767</v>
      </c>
      <c r="G2409" s="2" t="s">
        <v>29</v>
      </c>
      <c r="H2409" s="2" t="s">
        <v>37</v>
      </c>
      <c r="I2409" s="2" t="s">
        <v>38</v>
      </c>
      <c r="J2409" s="38">
        <v>1.6674153300000001</v>
      </c>
    </row>
    <row r="2410" spans="1:10">
      <c r="A2410" s="2" t="s">
        <v>27</v>
      </c>
      <c r="B2410" s="2" t="s">
        <v>73</v>
      </c>
      <c r="C2410" s="2" t="s">
        <v>64</v>
      </c>
      <c r="E2410" s="2">
        <v>100</v>
      </c>
      <c r="F2410" s="2" t="s">
        <v>767</v>
      </c>
      <c r="G2410" s="2" t="s">
        <v>29</v>
      </c>
      <c r="H2410" s="2" t="s">
        <v>37</v>
      </c>
      <c r="I2410" s="2" t="s">
        <v>38</v>
      </c>
      <c r="J2410" s="38">
        <v>0.42653316600000002</v>
      </c>
    </row>
    <row r="2411" spans="1:10">
      <c r="A2411" s="2" t="s">
        <v>26</v>
      </c>
      <c r="B2411" s="2" t="s">
        <v>347</v>
      </c>
      <c r="C2411" s="2" t="s">
        <v>64</v>
      </c>
      <c r="E2411" s="2">
        <v>100</v>
      </c>
      <c r="F2411" s="2" t="s">
        <v>767</v>
      </c>
      <c r="G2411" s="2" t="s">
        <v>29</v>
      </c>
      <c r="H2411" s="2" t="s">
        <v>37</v>
      </c>
      <c r="I2411" s="2" t="s">
        <v>38</v>
      </c>
      <c r="J2411" s="38">
        <v>0</v>
      </c>
    </row>
    <row r="2412" spans="1:10">
      <c r="A2412" s="2" t="s">
        <v>26</v>
      </c>
      <c r="B2412" s="2" t="s">
        <v>74</v>
      </c>
      <c r="C2412" s="2" t="s">
        <v>64</v>
      </c>
      <c r="E2412" s="2">
        <v>100</v>
      </c>
      <c r="F2412" s="2" t="s">
        <v>767</v>
      </c>
      <c r="G2412" s="2" t="s">
        <v>29</v>
      </c>
      <c r="H2412" s="2" t="s">
        <v>37</v>
      </c>
      <c r="I2412" s="2" t="s">
        <v>38</v>
      </c>
      <c r="J2412" s="38">
        <v>0</v>
      </c>
    </row>
    <row r="2413" spans="1:10">
      <c r="A2413" s="2" t="s">
        <v>26</v>
      </c>
      <c r="B2413" s="2" t="s">
        <v>75</v>
      </c>
      <c r="C2413" s="2" t="s">
        <v>64</v>
      </c>
      <c r="E2413" s="2">
        <v>100</v>
      </c>
      <c r="F2413" s="2" t="s">
        <v>767</v>
      </c>
      <c r="G2413" s="2" t="s">
        <v>29</v>
      </c>
      <c r="H2413" s="2" t="s">
        <v>37</v>
      </c>
      <c r="I2413" s="2" t="s">
        <v>38</v>
      </c>
      <c r="J2413" s="38">
        <v>0</v>
      </c>
    </row>
    <row r="2414" spans="1:10">
      <c r="A2414" s="2" t="s">
        <v>26</v>
      </c>
      <c r="B2414" s="2" t="s">
        <v>76</v>
      </c>
      <c r="C2414" s="2" t="s">
        <v>64</v>
      </c>
      <c r="E2414" s="2">
        <v>100</v>
      </c>
      <c r="F2414" s="2" t="s">
        <v>767</v>
      </c>
      <c r="G2414" s="2" t="s">
        <v>29</v>
      </c>
      <c r="H2414" s="2" t="s">
        <v>37</v>
      </c>
      <c r="I2414" s="2" t="s">
        <v>38</v>
      </c>
      <c r="J2414" s="38">
        <v>0</v>
      </c>
    </row>
    <row r="2415" spans="1:10">
      <c r="A2415" s="2" t="s">
        <v>26</v>
      </c>
      <c r="B2415" s="2" t="s">
        <v>77</v>
      </c>
      <c r="C2415" s="2" t="s">
        <v>64</v>
      </c>
      <c r="E2415" s="2">
        <v>100</v>
      </c>
      <c r="F2415" s="2" t="s">
        <v>767</v>
      </c>
      <c r="G2415" s="2" t="s">
        <v>29</v>
      </c>
      <c r="H2415" s="2" t="s">
        <v>37</v>
      </c>
      <c r="I2415" s="2" t="s">
        <v>38</v>
      </c>
      <c r="J2415" s="38">
        <v>0.58100386199999998</v>
      </c>
    </row>
    <row r="2416" spans="1:10">
      <c r="A2416" s="2" t="s">
        <v>26</v>
      </c>
      <c r="B2416" s="2" t="s">
        <v>78</v>
      </c>
      <c r="C2416" s="2" t="s">
        <v>64</v>
      </c>
      <c r="E2416" s="2">
        <v>100</v>
      </c>
      <c r="F2416" s="2" t="s">
        <v>767</v>
      </c>
      <c r="G2416" s="2" t="s">
        <v>29</v>
      </c>
      <c r="H2416" s="2" t="s">
        <v>37</v>
      </c>
      <c r="I2416" s="2" t="s">
        <v>38</v>
      </c>
      <c r="J2416" s="38">
        <v>0</v>
      </c>
    </row>
    <row r="2417" spans="1:10">
      <c r="A2417" s="2" t="s">
        <v>26</v>
      </c>
      <c r="B2417" s="2" t="s">
        <v>79</v>
      </c>
      <c r="C2417" s="2" t="s">
        <v>64</v>
      </c>
      <c r="E2417" s="2">
        <v>100</v>
      </c>
      <c r="F2417" s="2" t="s">
        <v>767</v>
      </c>
      <c r="G2417" s="2" t="s">
        <v>29</v>
      </c>
      <c r="H2417" s="2" t="s">
        <v>37</v>
      </c>
      <c r="I2417" s="2" t="s">
        <v>38</v>
      </c>
      <c r="J2417" s="38">
        <v>0.85379226100000005</v>
      </c>
    </row>
    <row r="2418" spans="1:10">
      <c r="A2418" s="2" t="s">
        <v>26</v>
      </c>
      <c r="B2418" s="2" t="s">
        <v>80</v>
      </c>
      <c r="C2418" s="2" t="s">
        <v>64</v>
      </c>
      <c r="E2418" s="2">
        <v>100</v>
      </c>
      <c r="F2418" s="2" t="s">
        <v>767</v>
      </c>
      <c r="G2418" s="2" t="s">
        <v>29</v>
      </c>
      <c r="H2418" s="2" t="s">
        <v>37</v>
      </c>
      <c r="I2418" s="2" t="s">
        <v>38</v>
      </c>
      <c r="J2418" s="38">
        <v>2.1422258059999999</v>
      </c>
    </row>
    <row r="2419" spans="1:10">
      <c r="A2419" s="2" t="s">
        <v>26</v>
      </c>
      <c r="B2419" s="2" t="s">
        <v>81</v>
      </c>
      <c r="C2419" s="2" t="s">
        <v>64</v>
      </c>
      <c r="E2419" s="2">
        <v>100</v>
      </c>
      <c r="F2419" s="2" t="s">
        <v>767</v>
      </c>
      <c r="G2419" s="2" t="s">
        <v>29</v>
      </c>
      <c r="H2419" s="2" t="s">
        <v>37</v>
      </c>
      <c r="I2419" s="2" t="s">
        <v>38</v>
      </c>
      <c r="J2419" s="38">
        <v>1.8811771390000001</v>
      </c>
    </row>
    <row r="2420" spans="1:10">
      <c r="A2420" s="2" t="s">
        <v>26</v>
      </c>
      <c r="B2420" s="2" t="s">
        <v>82</v>
      </c>
      <c r="C2420" s="2" t="s">
        <v>64</v>
      </c>
      <c r="E2420" s="2">
        <v>100</v>
      </c>
      <c r="F2420" s="2" t="s">
        <v>767</v>
      </c>
      <c r="G2420" s="2" t="s">
        <v>29</v>
      </c>
      <c r="H2420" s="2" t="s">
        <v>37</v>
      </c>
      <c r="I2420" s="2" t="s">
        <v>38</v>
      </c>
      <c r="J2420" s="38">
        <v>2.530751634</v>
      </c>
    </row>
    <row r="2421" spans="1:10">
      <c r="A2421" s="2" t="s">
        <v>26</v>
      </c>
      <c r="B2421" s="2" t="s">
        <v>83</v>
      </c>
      <c r="C2421" s="2" t="s">
        <v>64</v>
      </c>
      <c r="E2421" s="2">
        <v>100</v>
      </c>
      <c r="F2421" s="2" t="s">
        <v>767</v>
      </c>
      <c r="G2421" s="2" t="s">
        <v>29</v>
      </c>
      <c r="H2421" s="2" t="s">
        <v>37</v>
      </c>
      <c r="I2421" s="2" t="s">
        <v>38</v>
      </c>
      <c r="J2421" s="38">
        <v>2.7753970589999999</v>
      </c>
    </row>
    <row r="2422" spans="1:10">
      <c r="A2422" s="2" t="s">
        <v>25</v>
      </c>
      <c r="B2422" s="2" t="s">
        <v>84</v>
      </c>
      <c r="C2422" s="2" t="s">
        <v>64</v>
      </c>
      <c r="E2422" s="2">
        <v>100</v>
      </c>
      <c r="F2422" s="2" t="s">
        <v>767</v>
      </c>
      <c r="G2422" s="2" t="s">
        <v>29</v>
      </c>
      <c r="H2422" s="2" t="s">
        <v>37</v>
      </c>
      <c r="I2422" s="2" t="s">
        <v>38</v>
      </c>
      <c r="J2422" s="38">
        <v>35.468616806999997</v>
      </c>
    </row>
    <row r="2423" spans="1:10">
      <c r="A2423" s="2" t="s">
        <v>25</v>
      </c>
      <c r="B2423" s="2" t="s">
        <v>85</v>
      </c>
      <c r="C2423" s="2" t="s">
        <v>64</v>
      </c>
      <c r="E2423" s="2">
        <v>100</v>
      </c>
      <c r="F2423" s="2" t="s">
        <v>767</v>
      </c>
      <c r="G2423" s="2" t="s">
        <v>29</v>
      </c>
      <c r="H2423" s="2" t="s">
        <v>37</v>
      </c>
      <c r="I2423" s="2" t="s">
        <v>38</v>
      </c>
      <c r="J2423" s="38">
        <v>23.505945989000001</v>
      </c>
    </row>
    <row r="2424" spans="1:10">
      <c r="A2424" s="2" t="s">
        <v>25</v>
      </c>
      <c r="B2424" s="2" t="s">
        <v>86</v>
      </c>
      <c r="C2424" s="2" t="s">
        <v>64</v>
      </c>
      <c r="E2424" s="2">
        <v>100</v>
      </c>
      <c r="F2424" s="2" t="s">
        <v>767</v>
      </c>
      <c r="G2424" s="2" t="s">
        <v>29</v>
      </c>
      <c r="H2424" s="2" t="s">
        <v>37</v>
      </c>
      <c r="I2424" s="2" t="s">
        <v>38</v>
      </c>
      <c r="J2424" s="38">
        <v>13.738179649999999</v>
      </c>
    </row>
    <row r="2425" spans="1:10">
      <c r="A2425" s="2" t="s">
        <v>25</v>
      </c>
      <c r="B2425" s="2" t="s">
        <v>87</v>
      </c>
      <c r="C2425" s="2" t="s">
        <v>64</v>
      </c>
      <c r="E2425" s="2">
        <v>100</v>
      </c>
      <c r="F2425" s="2" t="s">
        <v>767</v>
      </c>
      <c r="G2425" s="2" t="s">
        <v>29</v>
      </c>
      <c r="H2425" s="2" t="s">
        <v>37</v>
      </c>
      <c r="I2425" s="2" t="s">
        <v>38</v>
      </c>
      <c r="J2425" s="38">
        <v>22.294525629999999</v>
      </c>
    </row>
    <row r="2426" spans="1:10">
      <c r="A2426" s="2" t="s">
        <v>25</v>
      </c>
      <c r="B2426" s="2" t="s">
        <v>88</v>
      </c>
      <c r="C2426" s="2" t="s">
        <v>64</v>
      </c>
      <c r="E2426" s="2">
        <v>100</v>
      </c>
      <c r="F2426" s="2" t="s">
        <v>767</v>
      </c>
      <c r="G2426" s="2" t="s">
        <v>29</v>
      </c>
      <c r="H2426" s="2" t="s">
        <v>37</v>
      </c>
      <c r="I2426" s="2" t="s">
        <v>38</v>
      </c>
      <c r="J2426" s="38">
        <v>2.3884598929999998</v>
      </c>
    </row>
    <row r="2427" spans="1:10">
      <c r="A2427" s="2" t="s">
        <v>25</v>
      </c>
      <c r="B2427" s="2" t="s">
        <v>89</v>
      </c>
      <c r="C2427" s="2" t="s">
        <v>64</v>
      </c>
      <c r="E2427" s="2">
        <v>100</v>
      </c>
      <c r="F2427" s="2" t="s">
        <v>767</v>
      </c>
      <c r="G2427" s="2" t="s">
        <v>29</v>
      </c>
      <c r="H2427" s="2" t="s">
        <v>37</v>
      </c>
      <c r="I2427" s="2" t="s">
        <v>38</v>
      </c>
      <c r="J2427" s="38">
        <v>12.202654302999999</v>
      </c>
    </row>
    <row r="2428" spans="1:10">
      <c r="A2428" s="2" t="s">
        <v>24</v>
      </c>
      <c r="B2428" s="2" t="s">
        <v>186</v>
      </c>
      <c r="C2428" s="2" t="s">
        <v>64</v>
      </c>
      <c r="E2428" s="2">
        <v>100</v>
      </c>
      <c r="F2428" s="2" t="s">
        <v>767</v>
      </c>
      <c r="G2428" s="2" t="s">
        <v>29</v>
      </c>
      <c r="H2428" s="2" t="s">
        <v>37</v>
      </c>
      <c r="I2428" s="2" t="s">
        <v>38</v>
      </c>
      <c r="J2428" s="38">
        <v>6.6176470590000003</v>
      </c>
    </row>
    <row r="2429" spans="1:10">
      <c r="A2429" s="2" t="s">
        <v>24</v>
      </c>
      <c r="B2429" s="2" t="s">
        <v>333</v>
      </c>
      <c r="C2429" s="2" t="s">
        <v>64</v>
      </c>
      <c r="E2429" s="2">
        <v>100</v>
      </c>
      <c r="F2429" s="2" t="s">
        <v>767</v>
      </c>
      <c r="G2429" s="2" t="s">
        <v>29</v>
      </c>
      <c r="H2429" s="2" t="s">
        <v>37</v>
      </c>
      <c r="I2429" s="2" t="s">
        <v>38</v>
      </c>
      <c r="J2429" s="38">
        <v>26.906694497</v>
      </c>
    </row>
    <row r="2430" spans="1:10">
      <c r="A2430" s="2" t="s">
        <v>23</v>
      </c>
      <c r="B2430" s="2" t="s">
        <v>90</v>
      </c>
      <c r="C2430" s="2" t="s">
        <v>64</v>
      </c>
      <c r="E2430" s="2">
        <v>100</v>
      </c>
      <c r="F2430" s="2" t="s">
        <v>767</v>
      </c>
      <c r="G2430" s="2" t="s">
        <v>29</v>
      </c>
      <c r="H2430" s="2" t="s">
        <v>37</v>
      </c>
      <c r="I2430" s="2" t="s">
        <v>38</v>
      </c>
      <c r="J2430" s="38">
        <v>7.5016129139999999</v>
      </c>
    </row>
    <row r="2431" spans="1:10">
      <c r="A2431" s="2" t="s">
        <v>22</v>
      </c>
      <c r="B2431" s="2" t="s">
        <v>91</v>
      </c>
      <c r="C2431" s="2" t="s">
        <v>64</v>
      </c>
      <c r="E2431" s="2">
        <v>100</v>
      </c>
      <c r="F2431" s="2" t="s">
        <v>767</v>
      </c>
      <c r="G2431" s="2" t="s">
        <v>29</v>
      </c>
      <c r="H2431" s="2" t="s">
        <v>37</v>
      </c>
      <c r="I2431" s="2" t="s">
        <v>38</v>
      </c>
      <c r="J2431" s="38">
        <v>0</v>
      </c>
    </row>
    <row r="2432" spans="1:10">
      <c r="A2432" s="2" t="s">
        <v>22</v>
      </c>
      <c r="B2432" s="2" t="s">
        <v>92</v>
      </c>
      <c r="C2432" s="2" t="s">
        <v>64</v>
      </c>
      <c r="E2432" s="2">
        <v>100</v>
      </c>
      <c r="F2432" s="2" t="s">
        <v>767</v>
      </c>
      <c r="G2432" s="2" t="s">
        <v>29</v>
      </c>
      <c r="H2432" s="2" t="s">
        <v>37</v>
      </c>
      <c r="I2432" s="2" t="s">
        <v>38</v>
      </c>
      <c r="J2432" s="38">
        <v>0</v>
      </c>
    </row>
    <row r="2433" spans="1:10">
      <c r="A2433" s="2" t="s">
        <v>22</v>
      </c>
      <c r="B2433" s="2" t="s">
        <v>93</v>
      </c>
      <c r="C2433" s="2" t="s">
        <v>64</v>
      </c>
      <c r="E2433" s="2">
        <v>100</v>
      </c>
      <c r="F2433" s="2" t="s">
        <v>767</v>
      </c>
      <c r="G2433" s="2" t="s">
        <v>29</v>
      </c>
      <c r="H2433" s="2" t="s">
        <v>37</v>
      </c>
      <c r="I2433" s="2" t="s">
        <v>38</v>
      </c>
      <c r="J2433" s="38">
        <v>8.8798371320000005</v>
      </c>
    </row>
    <row r="2434" spans="1:10">
      <c r="A2434" s="2" t="s">
        <v>22</v>
      </c>
      <c r="B2434" s="2" t="s">
        <v>94</v>
      </c>
      <c r="C2434" s="2" t="s">
        <v>64</v>
      </c>
      <c r="E2434" s="2">
        <v>100</v>
      </c>
      <c r="F2434" s="2" t="s">
        <v>767</v>
      </c>
      <c r="G2434" s="2" t="s">
        <v>29</v>
      </c>
      <c r="H2434" s="2" t="s">
        <v>37</v>
      </c>
      <c r="I2434" s="2" t="s">
        <v>38</v>
      </c>
      <c r="J2434" s="38">
        <v>5.4414705879999996</v>
      </c>
    </row>
    <row r="2435" spans="1:10">
      <c r="A2435" s="2" t="s">
        <v>22</v>
      </c>
      <c r="B2435" s="2" t="s">
        <v>95</v>
      </c>
      <c r="C2435" s="2" t="s">
        <v>64</v>
      </c>
      <c r="E2435" s="2">
        <v>100</v>
      </c>
      <c r="F2435" s="2" t="s">
        <v>767</v>
      </c>
      <c r="G2435" s="2" t="s">
        <v>29</v>
      </c>
      <c r="H2435" s="2" t="s">
        <v>37</v>
      </c>
      <c r="I2435" s="2" t="s">
        <v>38</v>
      </c>
      <c r="J2435" s="38">
        <v>3.4155000000000002</v>
      </c>
    </row>
    <row r="2436" spans="1:10">
      <c r="A2436" s="2" t="s">
        <v>22</v>
      </c>
      <c r="B2436" s="2" t="s">
        <v>96</v>
      </c>
      <c r="C2436" s="2" t="s">
        <v>64</v>
      </c>
      <c r="E2436" s="2">
        <v>100</v>
      </c>
      <c r="F2436" s="2" t="s">
        <v>767</v>
      </c>
      <c r="G2436" s="2" t="s">
        <v>29</v>
      </c>
      <c r="H2436" s="2" t="s">
        <v>37</v>
      </c>
      <c r="I2436" s="2" t="s">
        <v>38</v>
      </c>
      <c r="J2436" s="38">
        <v>0</v>
      </c>
    </row>
    <row r="2437" spans="1:10">
      <c r="A2437" s="2" t="s">
        <v>22</v>
      </c>
      <c r="B2437" s="2" t="s">
        <v>97</v>
      </c>
      <c r="C2437" s="2" t="s">
        <v>64</v>
      </c>
      <c r="E2437" s="2">
        <v>100</v>
      </c>
      <c r="F2437" s="2" t="s">
        <v>767</v>
      </c>
      <c r="G2437" s="2" t="s">
        <v>29</v>
      </c>
      <c r="H2437" s="2" t="s">
        <v>37</v>
      </c>
      <c r="I2437" s="2" t="s">
        <v>38</v>
      </c>
      <c r="J2437" s="38">
        <v>2.0525145440000001</v>
      </c>
    </row>
    <row r="2438" spans="1:10">
      <c r="A2438" s="2" t="s">
        <v>22</v>
      </c>
      <c r="B2438" s="2" t="s">
        <v>98</v>
      </c>
      <c r="C2438" s="2" t="s">
        <v>64</v>
      </c>
      <c r="E2438" s="2">
        <v>100</v>
      </c>
      <c r="F2438" s="2" t="s">
        <v>767</v>
      </c>
      <c r="G2438" s="2" t="s">
        <v>29</v>
      </c>
      <c r="H2438" s="2" t="s">
        <v>37</v>
      </c>
      <c r="I2438" s="2" t="s">
        <v>38</v>
      </c>
      <c r="J2438" s="38">
        <v>0.76940107000000002</v>
      </c>
    </row>
    <row r="2439" spans="1:10">
      <c r="A2439" s="2" t="s">
        <v>21</v>
      </c>
      <c r="B2439" s="2" t="s">
        <v>133</v>
      </c>
      <c r="C2439" s="2" t="s">
        <v>64</v>
      </c>
      <c r="E2439" s="2">
        <v>100</v>
      </c>
      <c r="F2439" s="2" t="s">
        <v>767</v>
      </c>
      <c r="G2439" s="2" t="s">
        <v>29</v>
      </c>
      <c r="H2439" s="2" t="s">
        <v>37</v>
      </c>
      <c r="I2439" s="2" t="s">
        <v>38</v>
      </c>
      <c r="J2439" s="38">
        <v>0</v>
      </c>
    </row>
    <row r="2440" spans="1:10">
      <c r="A2440" s="2" t="s">
        <v>21</v>
      </c>
      <c r="B2440" s="2" t="s">
        <v>134</v>
      </c>
      <c r="C2440" s="2" t="s">
        <v>64</v>
      </c>
      <c r="E2440" s="2">
        <v>100</v>
      </c>
      <c r="F2440" s="2" t="s">
        <v>767</v>
      </c>
      <c r="G2440" s="2" t="s">
        <v>29</v>
      </c>
      <c r="H2440" s="2" t="s">
        <v>37</v>
      </c>
      <c r="I2440" s="2" t="s">
        <v>38</v>
      </c>
      <c r="J2440" s="38">
        <v>0</v>
      </c>
    </row>
    <row r="2441" spans="1:10">
      <c r="A2441" s="2" t="s">
        <v>21</v>
      </c>
      <c r="B2441" s="2" t="s">
        <v>135</v>
      </c>
      <c r="C2441" s="2" t="s">
        <v>64</v>
      </c>
      <c r="E2441" s="2">
        <v>100</v>
      </c>
      <c r="F2441" s="2" t="s">
        <v>767</v>
      </c>
      <c r="G2441" s="2" t="s">
        <v>29</v>
      </c>
      <c r="H2441" s="2" t="s">
        <v>37</v>
      </c>
      <c r="I2441" s="2" t="s">
        <v>38</v>
      </c>
      <c r="J2441" s="38">
        <v>0</v>
      </c>
    </row>
    <row r="2442" spans="1:10">
      <c r="A2442" s="2" t="s">
        <v>21</v>
      </c>
      <c r="B2442" s="2" t="s">
        <v>136</v>
      </c>
      <c r="C2442" s="2" t="s">
        <v>64</v>
      </c>
      <c r="E2442" s="2">
        <v>100</v>
      </c>
      <c r="F2442" s="2" t="s">
        <v>767</v>
      </c>
      <c r="G2442" s="2" t="s">
        <v>29</v>
      </c>
      <c r="H2442" s="2" t="s">
        <v>37</v>
      </c>
      <c r="I2442" s="2" t="s">
        <v>38</v>
      </c>
      <c r="J2442" s="38">
        <v>0</v>
      </c>
    </row>
    <row r="2443" spans="1:10">
      <c r="A2443" s="2" t="s">
        <v>21</v>
      </c>
      <c r="B2443" s="2" t="s">
        <v>137</v>
      </c>
      <c r="C2443" s="2" t="s">
        <v>64</v>
      </c>
      <c r="E2443" s="2">
        <v>100</v>
      </c>
      <c r="F2443" s="2" t="s">
        <v>767</v>
      </c>
      <c r="G2443" s="2" t="s">
        <v>29</v>
      </c>
      <c r="H2443" s="2" t="s">
        <v>37</v>
      </c>
      <c r="I2443" s="2" t="s">
        <v>38</v>
      </c>
      <c r="J2443" s="38">
        <v>0</v>
      </c>
    </row>
    <row r="2444" spans="1:10">
      <c r="A2444" s="2" t="s">
        <v>20</v>
      </c>
      <c r="B2444" s="2" t="s">
        <v>138</v>
      </c>
      <c r="C2444" s="2" t="s">
        <v>64</v>
      </c>
      <c r="E2444" s="2">
        <v>100</v>
      </c>
      <c r="F2444" s="2" t="s">
        <v>767</v>
      </c>
      <c r="G2444" s="2" t="s">
        <v>29</v>
      </c>
      <c r="H2444" s="2" t="s">
        <v>37</v>
      </c>
      <c r="I2444" s="2" t="s">
        <v>38</v>
      </c>
      <c r="J2444" s="38">
        <v>0</v>
      </c>
    </row>
    <row r="2445" spans="1:10">
      <c r="A2445" s="2" t="s">
        <v>19</v>
      </c>
      <c r="B2445" s="2" t="s">
        <v>159</v>
      </c>
      <c r="C2445" s="2" t="s">
        <v>64</v>
      </c>
      <c r="E2445" s="2">
        <v>100</v>
      </c>
      <c r="F2445" s="2" t="s">
        <v>767</v>
      </c>
      <c r="G2445" s="2" t="s">
        <v>29</v>
      </c>
      <c r="H2445" s="2" t="s">
        <v>37</v>
      </c>
      <c r="I2445" s="2" t="s">
        <v>38</v>
      </c>
      <c r="J2445" s="38">
        <v>0</v>
      </c>
    </row>
    <row r="2446" spans="1:10">
      <c r="A2446" s="2" t="s">
        <v>19</v>
      </c>
      <c r="B2446" s="2" t="s">
        <v>160</v>
      </c>
      <c r="C2446" s="2" t="s">
        <v>64</v>
      </c>
      <c r="E2446" s="2">
        <v>100</v>
      </c>
      <c r="F2446" s="2" t="s">
        <v>767</v>
      </c>
      <c r="G2446" s="2" t="s">
        <v>29</v>
      </c>
      <c r="H2446" s="2" t="s">
        <v>37</v>
      </c>
      <c r="I2446" s="2" t="s">
        <v>38</v>
      </c>
      <c r="J2446" s="38">
        <v>0</v>
      </c>
    </row>
    <row r="2447" spans="1:10">
      <c r="A2447" s="2" t="s">
        <v>19</v>
      </c>
      <c r="B2447" s="2" t="s">
        <v>161</v>
      </c>
      <c r="C2447" s="2" t="s">
        <v>64</v>
      </c>
      <c r="E2447" s="2">
        <v>100</v>
      </c>
      <c r="F2447" s="2" t="s">
        <v>767</v>
      </c>
      <c r="G2447" s="2" t="s">
        <v>29</v>
      </c>
      <c r="H2447" s="2" t="s">
        <v>37</v>
      </c>
      <c r="I2447" s="2" t="s">
        <v>38</v>
      </c>
      <c r="J2447" s="38">
        <v>0</v>
      </c>
    </row>
    <row r="2448" spans="1:10">
      <c r="A2448" s="2" t="s">
        <v>19</v>
      </c>
      <c r="B2448" s="2" t="s">
        <v>162</v>
      </c>
      <c r="C2448" s="2" t="s">
        <v>64</v>
      </c>
      <c r="E2448" s="2">
        <v>100</v>
      </c>
      <c r="F2448" s="2" t="s">
        <v>767</v>
      </c>
      <c r="G2448" s="2" t="s">
        <v>29</v>
      </c>
      <c r="H2448" s="2" t="s">
        <v>37</v>
      </c>
      <c r="I2448" s="2" t="s">
        <v>38</v>
      </c>
      <c r="J2448" s="38">
        <v>0.69490441199999997</v>
      </c>
    </row>
    <row r="2449" spans="1:10">
      <c r="A2449" s="2" t="s">
        <v>19</v>
      </c>
      <c r="B2449" s="2" t="s">
        <v>163</v>
      </c>
      <c r="C2449" s="2" t="s">
        <v>64</v>
      </c>
      <c r="E2449" s="2">
        <v>100</v>
      </c>
      <c r="F2449" s="2" t="s">
        <v>767</v>
      </c>
      <c r="G2449" s="2" t="s">
        <v>29</v>
      </c>
      <c r="H2449" s="2" t="s">
        <v>37</v>
      </c>
      <c r="I2449" s="2" t="s">
        <v>38</v>
      </c>
      <c r="J2449" s="38">
        <v>0</v>
      </c>
    </row>
    <row r="2450" spans="1:10">
      <c r="A2450" s="2" t="s">
        <v>18</v>
      </c>
      <c r="B2450" s="2" t="s">
        <v>164</v>
      </c>
      <c r="C2450" s="2" t="s">
        <v>64</v>
      </c>
      <c r="E2450" s="2">
        <v>100</v>
      </c>
      <c r="F2450" s="2" t="s">
        <v>767</v>
      </c>
      <c r="G2450" s="2" t="s">
        <v>29</v>
      </c>
      <c r="H2450" s="2" t="s">
        <v>37</v>
      </c>
      <c r="I2450" s="2" t="s">
        <v>38</v>
      </c>
      <c r="J2450" s="38">
        <v>0</v>
      </c>
    </row>
    <row r="2451" spans="1:10">
      <c r="A2451" s="2" t="s">
        <v>18</v>
      </c>
      <c r="B2451" s="2" t="s">
        <v>165</v>
      </c>
      <c r="C2451" s="2" t="s">
        <v>64</v>
      </c>
      <c r="E2451" s="2">
        <v>100</v>
      </c>
      <c r="F2451" s="2" t="s">
        <v>767</v>
      </c>
      <c r="G2451" s="2" t="s">
        <v>29</v>
      </c>
      <c r="H2451" s="2" t="s">
        <v>37</v>
      </c>
      <c r="I2451" s="2" t="s">
        <v>38</v>
      </c>
      <c r="J2451" s="38">
        <v>0</v>
      </c>
    </row>
    <row r="2452" spans="1:10">
      <c r="A2452" s="2" t="s">
        <v>18</v>
      </c>
      <c r="B2452" s="2" t="s">
        <v>166</v>
      </c>
      <c r="C2452" s="2" t="s">
        <v>64</v>
      </c>
      <c r="E2452" s="2">
        <v>100</v>
      </c>
      <c r="F2452" s="2" t="s">
        <v>767</v>
      </c>
      <c r="G2452" s="2" t="s">
        <v>29</v>
      </c>
      <c r="H2452" s="2" t="s">
        <v>37</v>
      </c>
      <c r="I2452" s="2" t="s">
        <v>38</v>
      </c>
      <c r="J2452" s="38">
        <v>0</v>
      </c>
    </row>
    <row r="2453" spans="1:10">
      <c r="A2453" s="2" t="s">
        <v>18</v>
      </c>
      <c r="B2453" s="2" t="s">
        <v>167</v>
      </c>
      <c r="C2453" s="2" t="s">
        <v>64</v>
      </c>
      <c r="E2453" s="2">
        <v>100</v>
      </c>
      <c r="F2453" s="2" t="s">
        <v>767</v>
      </c>
      <c r="G2453" s="2" t="s">
        <v>29</v>
      </c>
      <c r="H2453" s="2" t="s">
        <v>37</v>
      </c>
      <c r="I2453" s="2" t="s">
        <v>38</v>
      </c>
      <c r="J2453" s="38">
        <v>0</v>
      </c>
    </row>
    <row r="2454" spans="1:10">
      <c r="A2454" s="2" t="s">
        <v>18</v>
      </c>
      <c r="B2454" s="2" t="s">
        <v>168</v>
      </c>
      <c r="C2454" s="2" t="s">
        <v>64</v>
      </c>
      <c r="E2454" s="2">
        <v>100</v>
      </c>
      <c r="F2454" s="2" t="s">
        <v>767</v>
      </c>
      <c r="G2454" s="2" t="s">
        <v>29</v>
      </c>
      <c r="H2454" s="2" t="s">
        <v>37</v>
      </c>
      <c r="I2454" s="2" t="s">
        <v>38</v>
      </c>
      <c r="J2454" s="38">
        <v>0</v>
      </c>
    </row>
    <row r="2455" spans="1:10">
      <c r="A2455" s="2" t="s">
        <v>18</v>
      </c>
      <c r="B2455" s="2" t="s">
        <v>169</v>
      </c>
      <c r="C2455" s="2" t="s">
        <v>64</v>
      </c>
      <c r="E2455" s="2">
        <v>100</v>
      </c>
      <c r="F2455" s="2" t="s">
        <v>767</v>
      </c>
      <c r="G2455" s="2" t="s">
        <v>29</v>
      </c>
      <c r="H2455" s="2" t="s">
        <v>37</v>
      </c>
      <c r="I2455" s="2" t="s">
        <v>38</v>
      </c>
      <c r="J2455" s="38">
        <v>0</v>
      </c>
    </row>
    <row r="2456" spans="1:10">
      <c r="A2456" s="2" t="s">
        <v>18</v>
      </c>
      <c r="B2456" s="2" t="s">
        <v>170</v>
      </c>
      <c r="C2456" s="2" t="s">
        <v>64</v>
      </c>
      <c r="E2456" s="2">
        <v>100</v>
      </c>
      <c r="F2456" s="2" t="s">
        <v>767</v>
      </c>
      <c r="G2456" s="2" t="s">
        <v>29</v>
      </c>
      <c r="H2456" s="2" t="s">
        <v>37</v>
      </c>
      <c r="I2456" s="2" t="s">
        <v>38</v>
      </c>
      <c r="J2456" s="38">
        <v>0</v>
      </c>
    </row>
    <row r="2457" spans="1:10">
      <c r="A2457" s="2" t="s">
        <v>18</v>
      </c>
      <c r="B2457" s="2" t="s">
        <v>171</v>
      </c>
      <c r="C2457" s="2" t="s">
        <v>64</v>
      </c>
      <c r="E2457" s="2">
        <v>100</v>
      </c>
      <c r="F2457" s="2" t="s">
        <v>767</v>
      </c>
      <c r="G2457" s="2" t="s">
        <v>29</v>
      </c>
      <c r="H2457" s="2" t="s">
        <v>37</v>
      </c>
      <c r="I2457" s="2" t="s">
        <v>38</v>
      </c>
      <c r="J2457" s="38">
        <v>0</v>
      </c>
    </row>
    <row r="2458" spans="1:10">
      <c r="A2458" s="2" t="s">
        <v>18</v>
      </c>
      <c r="B2458" s="2" t="s">
        <v>172</v>
      </c>
      <c r="C2458" s="2" t="s">
        <v>64</v>
      </c>
      <c r="E2458" s="2">
        <v>100</v>
      </c>
      <c r="F2458" s="2" t="s">
        <v>767</v>
      </c>
      <c r="G2458" s="2" t="s">
        <v>29</v>
      </c>
      <c r="H2458" s="2" t="s">
        <v>37</v>
      </c>
      <c r="I2458" s="2" t="s">
        <v>38</v>
      </c>
      <c r="J2458" s="38">
        <v>19.660626935</v>
      </c>
    </row>
    <row r="2459" spans="1:10">
      <c r="A2459" s="2" t="s">
        <v>18</v>
      </c>
      <c r="B2459" s="2" t="s">
        <v>173</v>
      </c>
      <c r="C2459" s="2" t="s">
        <v>64</v>
      </c>
      <c r="E2459" s="2">
        <v>100</v>
      </c>
      <c r="F2459" s="2" t="s">
        <v>767</v>
      </c>
      <c r="G2459" s="2" t="s">
        <v>29</v>
      </c>
      <c r="H2459" s="2" t="s">
        <v>37</v>
      </c>
      <c r="I2459" s="2" t="s">
        <v>38</v>
      </c>
      <c r="J2459" s="38">
        <v>6.7697254899999999</v>
      </c>
    </row>
    <row r="2460" spans="1:10">
      <c r="A2460" s="2" t="s">
        <v>18</v>
      </c>
      <c r="B2460" s="2" t="s">
        <v>174</v>
      </c>
      <c r="C2460" s="2" t="s">
        <v>64</v>
      </c>
      <c r="E2460" s="2">
        <v>100</v>
      </c>
      <c r="F2460" s="2" t="s">
        <v>767</v>
      </c>
      <c r="G2460" s="2" t="s">
        <v>29</v>
      </c>
      <c r="H2460" s="2" t="s">
        <v>37</v>
      </c>
      <c r="I2460" s="2" t="s">
        <v>38</v>
      </c>
      <c r="J2460" s="38">
        <v>8.3057342799999994</v>
      </c>
    </row>
    <row r="2461" spans="1:10">
      <c r="A2461" s="2" t="s">
        <v>18</v>
      </c>
      <c r="B2461" s="2" t="s">
        <v>175</v>
      </c>
      <c r="C2461" s="2" t="s">
        <v>64</v>
      </c>
      <c r="E2461" s="2">
        <v>100</v>
      </c>
      <c r="F2461" s="2" t="s">
        <v>767</v>
      </c>
      <c r="G2461" s="2" t="s">
        <v>29</v>
      </c>
      <c r="H2461" s="2" t="s">
        <v>37</v>
      </c>
      <c r="I2461" s="2" t="s">
        <v>38</v>
      </c>
      <c r="J2461" s="38">
        <v>0</v>
      </c>
    </row>
    <row r="2462" spans="1:10">
      <c r="A2462" s="2" t="s">
        <v>18</v>
      </c>
      <c r="B2462" s="2" t="s">
        <v>176</v>
      </c>
      <c r="C2462" s="2" t="s">
        <v>64</v>
      </c>
      <c r="E2462" s="2">
        <v>100</v>
      </c>
      <c r="F2462" s="2" t="s">
        <v>767</v>
      </c>
      <c r="G2462" s="2" t="s">
        <v>29</v>
      </c>
      <c r="H2462" s="2" t="s">
        <v>37</v>
      </c>
      <c r="I2462" s="2" t="s">
        <v>38</v>
      </c>
      <c r="J2462" s="38">
        <v>0</v>
      </c>
    </row>
    <row r="2463" spans="1:10">
      <c r="A2463" s="2" t="s">
        <v>18</v>
      </c>
      <c r="B2463" s="2" t="s">
        <v>177</v>
      </c>
      <c r="C2463" s="2" t="s">
        <v>64</v>
      </c>
      <c r="E2463" s="2">
        <v>100</v>
      </c>
      <c r="F2463" s="2" t="s">
        <v>767</v>
      </c>
      <c r="G2463" s="2" t="s">
        <v>29</v>
      </c>
      <c r="H2463" s="2" t="s">
        <v>37</v>
      </c>
      <c r="I2463" s="2" t="s">
        <v>38</v>
      </c>
      <c r="J2463" s="38">
        <v>0</v>
      </c>
    </row>
    <row r="2464" spans="1:10">
      <c r="A2464" s="2" t="s">
        <v>18</v>
      </c>
      <c r="B2464" s="2" t="s">
        <v>178</v>
      </c>
      <c r="C2464" s="2" t="s">
        <v>64</v>
      </c>
      <c r="E2464" s="2">
        <v>100</v>
      </c>
      <c r="F2464" s="2" t="s">
        <v>767</v>
      </c>
      <c r="G2464" s="2" t="s">
        <v>29</v>
      </c>
      <c r="H2464" s="2" t="s">
        <v>37</v>
      </c>
      <c r="I2464" s="2" t="s">
        <v>38</v>
      </c>
      <c r="J2464" s="38">
        <v>33.075220588000001</v>
      </c>
    </row>
    <row r="2465" spans="1:10">
      <c r="A2465" s="2" t="s">
        <v>18</v>
      </c>
      <c r="B2465" s="2" t="s">
        <v>179</v>
      </c>
      <c r="C2465" s="2" t="s">
        <v>64</v>
      </c>
      <c r="E2465" s="2">
        <v>100</v>
      </c>
      <c r="F2465" s="2" t="s">
        <v>767</v>
      </c>
      <c r="G2465" s="2" t="s">
        <v>29</v>
      </c>
      <c r="H2465" s="2" t="s">
        <v>37</v>
      </c>
      <c r="I2465" s="2" t="s">
        <v>38</v>
      </c>
      <c r="J2465" s="38">
        <v>18.734400519000001</v>
      </c>
    </row>
    <row r="2466" spans="1:10">
      <c r="A2466" s="2" t="s">
        <v>18</v>
      </c>
      <c r="B2466" s="2" t="s">
        <v>180</v>
      </c>
      <c r="C2466" s="2" t="s">
        <v>64</v>
      </c>
      <c r="E2466" s="2">
        <v>100</v>
      </c>
      <c r="F2466" s="2" t="s">
        <v>767</v>
      </c>
      <c r="G2466" s="2" t="s">
        <v>29</v>
      </c>
      <c r="H2466" s="2" t="s">
        <v>37</v>
      </c>
      <c r="I2466" s="2" t="s">
        <v>38</v>
      </c>
      <c r="J2466" s="38">
        <v>4.2263345589999997</v>
      </c>
    </row>
    <row r="2467" spans="1:10">
      <c r="A2467" s="2" t="s">
        <v>18</v>
      </c>
      <c r="B2467" s="2" t="s">
        <v>181</v>
      </c>
      <c r="C2467" s="2" t="s">
        <v>64</v>
      </c>
      <c r="E2467" s="2">
        <v>100</v>
      </c>
      <c r="F2467" s="2" t="s">
        <v>767</v>
      </c>
      <c r="G2467" s="2" t="s">
        <v>29</v>
      </c>
      <c r="H2467" s="2" t="s">
        <v>37</v>
      </c>
      <c r="I2467" s="2" t="s">
        <v>38</v>
      </c>
      <c r="J2467" s="38">
        <v>9.621273167</v>
      </c>
    </row>
    <row r="2468" spans="1:10">
      <c r="A2468" s="2" t="s">
        <v>18</v>
      </c>
      <c r="B2468" s="2" t="s">
        <v>182</v>
      </c>
      <c r="C2468" s="2" t="s">
        <v>64</v>
      </c>
      <c r="E2468" s="2">
        <v>100</v>
      </c>
      <c r="F2468" s="2" t="s">
        <v>767</v>
      </c>
      <c r="G2468" s="2" t="s">
        <v>29</v>
      </c>
      <c r="H2468" s="2" t="s">
        <v>37</v>
      </c>
      <c r="I2468" s="2" t="s">
        <v>38</v>
      </c>
      <c r="J2468" s="38">
        <v>0</v>
      </c>
    </row>
    <row r="2469" spans="1:10">
      <c r="A2469" s="2" t="s">
        <v>18</v>
      </c>
      <c r="B2469" s="2" t="s">
        <v>183</v>
      </c>
      <c r="C2469" s="2" t="s">
        <v>64</v>
      </c>
      <c r="E2469" s="2">
        <v>100</v>
      </c>
      <c r="F2469" s="2" t="s">
        <v>767</v>
      </c>
      <c r="G2469" s="2" t="s">
        <v>29</v>
      </c>
      <c r="H2469" s="2" t="s">
        <v>37</v>
      </c>
      <c r="I2469" s="2" t="s">
        <v>38</v>
      </c>
      <c r="J2469" s="38">
        <v>0</v>
      </c>
    </row>
    <row r="2470" spans="1:10">
      <c r="A2470" s="2" t="s">
        <v>18</v>
      </c>
      <c r="B2470" s="2" t="s">
        <v>184</v>
      </c>
      <c r="C2470" s="2" t="s">
        <v>64</v>
      </c>
      <c r="E2470" s="2">
        <v>100</v>
      </c>
      <c r="F2470" s="2" t="s">
        <v>767</v>
      </c>
      <c r="G2470" s="2" t="s">
        <v>29</v>
      </c>
      <c r="H2470" s="2" t="s">
        <v>37</v>
      </c>
      <c r="I2470" s="2" t="s">
        <v>38</v>
      </c>
      <c r="J2470" s="38">
        <v>5.335828877</v>
      </c>
    </row>
    <row r="2471" spans="1:10">
      <c r="A2471" s="2" t="s">
        <v>18</v>
      </c>
      <c r="B2471" s="2" t="s">
        <v>185</v>
      </c>
      <c r="C2471" s="2" t="s">
        <v>64</v>
      </c>
      <c r="E2471" s="2">
        <v>100</v>
      </c>
      <c r="F2471" s="2" t="s">
        <v>767</v>
      </c>
      <c r="G2471" s="2" t="s">
        <v>29</v>
      </c>
      <c r="H2471" s="2" t="s">
        <v>37</v>
      </c>
      <c r="I2471" s="2" t="s">
        <v>38</v>
      </c>
      <c r="J2471" s="38">
        <v>1.703629359</v>
      </c>
    </row>
    <row r="2472" spans="1:10">
      <c r="A2472" s="2" t="s">
        <v>17</v>
      </c>
      <c r="B2472" s="2" t="s">
        <v>127</v>
      </c>
      <c r="C2472" s="2" t="s">
        <v>64</v>
      </c>
      <c r="E2472" s="2">
        <v>100</v>
      </c>
      <c r="F2472" s="2" t="s">
        <v>767</v>
      </c>
      <c r="G2472" s="2" t="s">
        <v>29</v>
      </c>
      <c r="H2472" s="2" t="s">
        <v>37</v>
      </c>
      <c r="I2472" s="2" t="s">
        <v>38</v>
      </c>
      <c r="J2472" s="38">
        <v>0.61726310200000001</v>
      </c>
    </row>
    <row r="2473" spans="1:10">
      <c r="A2473" s="2" t="s">
        <v>17</v>
      </c>
      <c r="B2473" s="2" t="s">
        <v>99</v>
      </c>
      <c r="C2473" s="2" t="s">
        <v>64</v>
      </c>
      <c r="E2473" s="2">
        <v>100</v>
      </c>
      <c r="F2473" s="2" t="s">
        <v>767</v>
      </c>
      <c r="G2473" s="2" t="s">
        <v>29</v>
      </c>
      <c r="H2473" s="2" t="s">
        <v>37</v>
      </c>
      <c r="I2473" s="2" t="s">
        <v>38</v>
      </c>
      <c r="J2473" s="38">
        <v>10.868745587999999</v>
      </c>
    </row>
    <row r="2474" spans="1:10">
      <c r="A2474" s="2" t="s">
        <v>17</v>
      </c>
      <c r="B2474" s="2" t="s">
        <v>100</v>
      </c>
      <c r="C2474" s="2" t="s">
        <v>64</v>
      </c>
      <c r="E2474" s="2">
        <v>100</v>
      </c>
      <c r="F2474" s="2" t="s">
        <v>767</v>
      </c>
      <c r="G2474" s="2" t="s">
        <v>29</v>
      </c>
      <c r="H2474" s="2" t="s">
        <v>37</v>
      </c>
      <c r="I2474" s="2" t="s">
        <v>38</v>
      </c>
      <c r="J2474" s="38">
        <v>3.4063823530000001</v>
      </c>
    </row>
    <row r="2475" spans="1:10">
      <c r="A2475" s="2" t="s">
        <v>17</v>
      </c>
      <c r="B2475" s="2" t="s">
        <v>101</v>
      </c>
      <c r="C2475" s="2" t="s">
        <v>64</v>
      </c>
      <c r="E2475" s="2">
        <v>100</v>
      </c>
      <c r="F2475" s="2" t="s">
        <v>767</v>
      </c>
      <c r="G2475" s="2" t="s">
        <v>29</v>
      </c>
      <c r="H2475" s="2" t="s">
        <v>37</v>
      </c>
      <c r="I2475" s="2" t="s">
        <v>38</v>
      </c>
      <c r="J2475" s="38">
        <v>5.607647526</v>
      </c>
    </row>
    <row r="2476" spans="1:10">
      <c r="A2476" s="2" t="s">
        <v>17</v>
      </c>
      <c r="B2476" s="2" t="s">
        <v>102</v>
      </c>
      <c r="C2476" s="2" t="s">
        <v>64</v>
      </c>
      <c r="E2476" s="2">
        <v>100</v>
      </c>
      <c r="F2476" s="2" t="s">
        <v>767</v>
      </c>
      <c r="G2476" s="2" t="s">
        <v>29</v>
      </c>
      <c r="H2476" s="2" t="s">
        <v>37</v>
      </c>
      <c r="I2476" s="2" t="s">
        <v>38</v>
      </c>
      <c r="J2476" s="38">
        <v>9.8046244340000008</v>
      </c>
    </row>
    <row r="2477" spans="1:10">
      <c r="A2477" s="2" t="s">
        <v>17</v>
      </c>
      <c r="B2477" s="2" t="s">
        <v>103</v>
      </c>
      <c r="C2477" s="2" t="s">
        <v>64</v>
      </c>
      <c r="E2477" s="2">
        <v>100</v>
      </c>
      <c r="F2477" s="2" t="s">
        <v>767</v>
      </c>
      <c r="G2477" s="2" t="s">
        <v>29</v>
      </c>
      <c r="H2477" s="2" t="s">
        <v>37</v>
      </c>
      <c r="I2477" s="2" t="s">
        <v>38</v>
      </c>
      <c r="J2477" s="38">
        <v>9.1779191180000002</v>
      </c>
    </row>
    <row r="2478" spans="1:10">
      <c r="A2478" s="2" t="s">
        <v>17</v>
      </c>
      <c r="B2478" s="2" t="s">
        <v>104</v>
      </c>
      <c r="C2478" s="2" t="s">
        <v>64</v>
      </c>
      <c r="E2478" s="2">
        <v>100</v>
      </c>
      <c r="F2478" s="2" t="s">
        <v>767</v>
      </c>
      <c r="G2478" s="2" t="s">
        <v>29</v>
      </c>
      <c r="H2478" s="2" t="s">
        <v>37</v>
      </c>
      <c r="I2478" s="2" t="s">
        <v>38</v>
      </c>
      <c r="J2478" s="38">
        <v>7.3184313730000001</v>
      </c>
    </row>
    <row r="2479" spans="1:10">
      <c r="A2479" s="2" t="s">
        <v>17</v>
      </c>
      <c r="B2479" s="2" t="s">
        <v>105</v>
      </c>
      <c r="C2479" s="2" t="s">
        <v>64</v>
      </c>
      <c r="E2479" s="2">
        <v>100</v>
      </c>
      <c r="F2479" s="2" t="s">
        <v>767</v>
      </c>
      <c r="G2479" s="2" t="s">
        <v>29</v>
      </c>
      <c r="H2479" s="2" t="s">
        <v>37</v>
      </c>
      <c r="I2479" s="2" t="s">
        <v>38</v>
      </c>
      <c r="J2479" s="38">
        <v>5.3164054439999999</v>
      </c>
    </row>
    <row r="2480" spans="1:10">
      <c r="A2480" s="2" t="s">
        <v>17</v>
      </c>
      <c r="B2480" s="2" t="s">
        <v>106</v>
      </c>
      <c r="C2480" s="2" t="s">
        <v>64</v>
      </c>
      <c r="E2480" s="2">
        <v>100</v>
      </c>
      <c r="F2480" s="2" t="s">
        <v>767</v>
      </c>
      <c r="G2480" s="2" t="s">
        <v>29</v>
      </c>
      <c r="H2480" s="2" t="s">
        <v>37</v>
      </c>
      <c r="I2480" s="2" t="s">
        <v>38</v>
      </c>
      <c r="J2480" s="38">
        <v>2.7020238970000001</v>
      </c>
    </row>
    <row r="2481" spans="1:10">
      <c r="A2481" s="2" t="s">
        <v>17</v>
      </c>
      <c r="B2481" s="2" t="s">
        <v>107</v>
      </c>
      <c r="C2481" s="2" t="s">
        <v>64</v>
      </c>
      <c r="E2481" s="2">
        <v>100</v>
      </c>
      <c r="F2481" s="2" t="s">
        <v>767</v>
      </c>
      <c r="G2481" s="2" t="s">
        <v>29</v>
      </c>
      <c r="H2481" s="2" t="s">
        <v>37</v>
      </c>
      <c r="I2481" s="2" t="s">
        <v>38</v>
      </c>
      <c r="J2481" s="38">
        <v>5.4398382349999999</v>
      </c>
    </row>
    <row r="2482" spans="1:10">
      <c r="A2482" s="2" t="s">
        <v>17</v>
      </c>
      <c r="B2482" s="2" t="s">
        <v>108</v>
      </c>
      <c r="C2482" s="2" t="s">
        <v>64</v>
      </c>
      <c r="E2482" s="2">
        <v>100</v>
      </c>
      <c r="F2482" s="2" t="s">
        <v>767</v>
      </c>
      <c r="G2482" s="2" t="s">
        <v>29</v>
      </c>
      <c r="H2482" s="2" t="s">
        <v>37</v>
      </c>
      <c r="I2482" s="2" t="s">
        <v>38</v>
      </c>
      <c r="J2482" s="38">
        <v>6.179760784</v>
      </c>
    </row>
    <row r="2483" spans="1:10">
      <c r="A2483" s="2" t="s">
        <v>17</v>
      </c>
      <c r="B2483" s="2" t="s">
        <v>109</v>
      </c>
      <c r="C2483" s="2" t="s">
        <v>64</v>
      </c>
      <c r="E2483" s="2">
        <v>100</v>
      </c>
      <c r="F2483" s="2" t="s">
        <v>767</v>
      </c>
      <c r="G2483" s="2" t="s">
        <v>29</v>
      </c>
      <c r="H2483" s="2" t="s">
        <v>37</v>
      </c>
      <c r="I2483" s="2" t="s">
        <v>38</v>
      </c>
      <c r="J2483" s="38">
        <v>9.4994677000000003</v>
      </c>
    </row>
    <row r="2484" spans="1:10">
      <c r="A2484" s="2" t="s">
        <v>17</v>
      </c>
      <c r="B2484" s="2" t="s">
        <v>355</v>
      </c>
      <c r="C2484" s="2" t="s">
        <v>64</v>
      </c>
      <c r="E2484" s="2">
        <v>100</v>
      </c>
      <c r="F2484" s="2" t="s">
        <v>767</v>
      </c>
      <c r="G2484" s="2" t="s">
        <v>29</v>
      </c>
      <c r="H2484" s="2" t="s">
        <v>37</v>
      </c>
      <c r="I2484" s="2" t="s">
        <v>38</v>
      </c>
      <c r="J2484" s="38">
        <v>4.1148073E-2</v>
      </c>
    </row>
    <row r="2485" spans="1:10">
      <c r="A2485" s="2" t="s">
        <v>17</v>
      </c>
      <c r="B2485" s="2" t="s">
        <v>110</v>
      </c>
      <c r="C2485" s="2" t="s">
        <v>64</v>
      </c>
      <c r="E2485" s="2">
        <v>100</v>
      </c>
      <c r="F2485" s="2" t="s">
        <v>767</v>
      </c>
      <c r="G2485" s="2" t="s">
        <v>29</v>
      </c>
      <c r="H2485" s="2" t="s">
        <v>37</v>
      </c>
      <c r="I2485" s="2" t="s">
        <v>38</v>
      </c>
      <c r="J2485" s="38">
        <v>10.508910632999999</v>
      </c>
    </row>
    <row r="2486" spans="1:10">
      <c r="A2486" s="2" t="s">
        <v>17</v>
      </c>
      <c r="B2486" s="2" t="s">
        <v>356</v>
      </c>
      <c r="C2486" s="2" t="s">
        <v>64</v>
      </c>
      <c r="E2486" s="2">
        <v>100</v>
      </c>
      <c r="F2486" s="2" t="s">
        <v>767</v>
      </c>
      <c r="G2486" s="2" t="s">
        <v>29</v>
      </c>
      <c r="H2486" s="2" t="s">
        <v>37</v>
      </c>
      <c r="I2486" s="2" t="s">
        <v>38</v>
      </c>
      <c r="J2486" s="38">
        <v>0</v>
      </c>
    </row>
    <row r="2487" spans="1:10">
      <c r="A2487" s="2" t="s">
        <v>17</v>
      </c>
      <c r="B2487" s="2" t="s">
        <v>357</v>
      </c>
      <c r="C2487" s="2" t="s">
        <v>64</v>
      </c>
      <c r="E2487" s="2">
        <v>100</v>
      </c>
      <c r="F2487" s="2" t="s">
        <v>767</v>
      </c>
      <c r="G2487" s="2" t="s">
        <v>29</v>
      </c>
      <c r="H2487" s="2" t="s">
        <v>37</v>
      </c>
      <c r="I2487" s="2" t="s">
        <v>38</v>
      </c>
      <c r="J2487" s="38">
        <v>0</v>
      </c>
    </row>
    <row r="2488" spans="1:10">
      <c r="A2488" s="2" t="s">
        <v>17</v>
      </c>
      <c r="B2488" s="2" t="s">
        <v>111</v>
      </c>
      <c r="C2488" s="2" t="s">
        <v>64</v>
      </c>
      <c r="E2488" s="2">
        <v>100</v>
      </c>
      <c r="F2488" s="2" t="s">
        <v>767</v>
      </c>
      <c r="G2488" s="2" t="s">
        <v>29</v>
      </c>
      <c r="H2488" s="2" t="s">
        <v>37</v>
      </c>
      <c r="I2488" s="2" t="s">
        <v>38</v>
      </c>
      <c r="J2488" s="38">
        <v>2.1571780189999998</v>
      </c>
    </row>
    <row r="2489" spans="1:10">
      <c r="A2489" s="2" t="s">
        <v>17</v>
      </c>
      <c r="B2489" s="2" t="s">
        <v>112</v>
      </c>
      <c r="C2489" s="2" t="s">
        <v>64</v>
      </c>
      <c r="E2489" s="2">
        <v>100</v>
      </c>
      <c r="F2489" s="2" t="s">
        <v>767</v>
      </c>
      <c r="G2489" s="2" t="s">
        <v>29</v>
      </c>
      <c r="H2489" s="2" t="s">
        <v>37</v>
      </c>
      <c r="I2489" s="2" t="s">
        <v>38</v>
      </c>
      <c r="J2489" s="38">
        <v>3.3446507350000001</v>
      </c>
    </row>
    <row r="2490" spans="1:10">
      <c r="A2490" s="2" t="s">
        <v>17</v>
      </c>
      <c r="B2490" s="2" t="s">
        <v>113</v>
      </c>
      <c r="C2490" s="2" t="s">
        <v>64</v>
      </c>
      <c r="E2490" s="2">
        <v>100</v>
      </c>
      <c r="F2490" s="2" t="s">
        <v>767</v>
      </c>
      <c r="G2490" s="2" t="s">
        <v>29</v>
      </c>
      <c r="H2490" s="2" t="s">
        <v>37</v>
      </c>
      <c r="I2490" s="2" t="s">
        <v>38</v>
      </c>
      <c r="J2490" s="38">
        <v>4.7842802149999999</v>
      </c>
    </row>
    <row r="2491" spans="1:10">
      <c r="A2491" s="2" t="s">
        <v>17</v>
      </c>
      <c r="B2491" s="2" t="s">
        <v>114</v>
      </c>
      <c r="C2491" s="2" t="s">
        <v>64</v>
      </c>
      <c r="E2491" s="2">
        <v>100</v>
      </c>
      <c r="F2491" s="2" t="s">
        <v>767</v>
      </c>
      <c r="G2491" s="2" t="s">
        <v>29</v>
      </c>
      <c r="H2491" s="2" t="s">
        <v>37</v>
      </c>
      <c r="I2491" s="2" t="s">
        <v>38</v>
      </c>
      <c r="J2491" s="38">
        <v>0</v>
      </c>
    </row>
    <row r="2492" spans="1:10">
      <c r="A2492" s="2" t="s">
        <v>17</v>
      </c>
      <c r="B2492" s="2" t="s">
        <v>115</v>
      </c>
      <c r="C2492" s="2" t="s">
        <v>64</v>
      </c>
      <c r="E2492" s="2">
        <v>100</v>
      </c>
      <c r="F2492" s="2" t="s">
        <v>767</v>
      </c>
      <c r="G2492" s="2" t="s">
        <v>29</v>
      </c>
      <c r="H2492" s="2" t="s">
        <v>37</v>
      </c>
      <c r="I2492" s="2" t="s">
        <v>38</v>
      </c>
      <c r="J2492" s="38">
        <v>4.5584800000000003</v>
      </c>
    </row>
    <row r="2493" spans="1:10">
      <c r="A2493" s="2" t="s">
        <v>17</v>
      </c>
      <c r="B2493" s="2" t="s">
        <v>116</v>
      </c>
      <c r="C2493" s="2" t="s">
        <v>64</v>
      </c>
      <c r="E2493" s="2">
        <v>100</v>
      </c>
      <c r="F2493" s="2" t="s">
        <v>767</v>
      </c>
      <c r="G2493" s="2" t="s">
        <v>29</v>
      </c>
      <c r="H2493" s="2" t="s">
        <v>37</v>
      </c>
      <c r="I2493" s="2" t="s">
        <v>38</v>
      </c>
      <c r="J2493" s="38">
        <v>1.3117726240000001</v>
      </c>
    </row>
    <row r="2494" spans="1:10">
      <c r="A2494" s="2" t="s">
        <v>17</v>
      </c>
      <c r="B2494" s="2" t="s">
        <v>117</v>
      </c>
      <c r="C2494" s="2" t="s">
        <v>64</v>
      </c>
      <c r="E2494" s="2">
        <v>100</v>
      </c>
      <c r="F2494" s="2" t="s">
        <v>767</v>
      </c>
      <c r="G2494" s="2" t="s">
        <v>29</v>
      </c>
      <c r="H2494" s="2" t="s">
        <v>37</v>
      </c>
      <c r="I2494" s="2" t="s">
        <v>38</v>
      </c>
      <c r="J2494" s="38">
        <v>3.6899264710000002</v>
      </c>
    </row>
    <row r="2495" spans="1:10">
      <c r="A2495" s="2" t="s">
        <v>17</v>
      </c>
      <c r="B2495" s="2" t="s">
        <v>118</v>
      </c>
      <c r="C2495" s="2" t="s">
        <v>64</v>
      </c>
      <c r="E2495" s="2">
        <v>100</v>
      </c>
      <c r="F2495" s="2" t="s">
        <v>767</v>
      </c>
      <c r="G2495" s="2" t="s">
        <v>29</v>
      </c>
      <c r="H2495" s="2" t="s">
        <v>37</v>
      </c>
      <c r="I2495" s="2" t="s">
        <v>38</v>
      </c>
      <c r="J2495" s="38">
        <v>0</v>
      </c>
    </row>
    <row r="2496" spans="1:10">
      <c r="A2496" s="2" t="s">
        <v>17</v>
      </c>
      <c r="B2496" s="2" t="s">
        <v>119</v>
      </c>
      <c r="C2496" s="2" t="s">
        <v>64</v>
      </c>
      <c r="E2496" s="2">
        <v>100</v>
      </c>
      <c r="F2496" s="2" t="s">
        <v>767</v>
      </c>
      <c r="G2496" s="2" t="s">
        <v>29</v>
      </c>
      <c r="H2496" s="2" t="s">
        <v>37</v>
      </c>
      <c r="I2496" s="2" t="s">
        <v>38</v>
      </c>
      <c r="J2496" s="38">
        <v>0</v>
      </c>
    </row>
    <row r="2497" spans="1:10">
      <c r="A2497" s="2" t="s">
        <v>17</v>
      </c>
      <c r="B2497" s="2" t="s">
        <v>120</v>
      </c>
      <c r="C2497" s="2" t="s">
        <v>64</v>
      </c>
      <c r="E2497" s="2">
        <v>100</v>
      </c>
      <c r="F2497" s="2" t="s">
        <v>767</v>
      </c>
      <c r="G2497" s="2" t="s">
        <v>29</v>
      </c>
      <c r="H2497" s="2" t="s">
        <v>37</v>
      </c>
      <c r="I2497" s="2" t="s">
        <v>38</v>
      </c>
      <c r="J2497" s="38">
        <v>1.0458529409999999</v>
      </c>
    </row>
    <row r="2498" spans="1:10">
      <c r="A2498" s="2" t="s">
        <v>17</v>
      </c>
      <c r="B2498" s="2" t="s">
        <v>121</v>
      </c>
      <c r="C2498" s="2" t="s">
        <v>64</v>
      </c>
      <c r="E2498" s="2">
        <v>100</v>
      </c>
      <c r="F2498" s="2" t="s">
        <v>767</v>
      </c>
      <c r="G2498" s="2" t="s">
        <v>29</v>
      </c>
      <c r="H2498" s="2" t="s">
        <v>37</v>
      </c>
      <c r="I2498" s="2" t="s">
        <v>38</v>
      </c>
      <c r="J2498" s="38">
        <v>0</v>
      </c>
    </row>
    <row r="2499" spans="1:10">
      <c r="A2499" s="2" t="s">
        <v>17</v>
      </c>
      <c r="B2499" s="2" t="s">
        <v>122</v>
      </c>
      <c r="C2499" s="2" t="s">
        <v>64</v>
      </c>
      <c r="E2499" s="2">
        <v>100</v>
      </c>
      <c r="F2499" s="2" t="s">
        <v>767</v>
      </c>
      <c r="G2499" s="2" t="s">
        <v>29</v>
      </c>
      <c r="H2499" s="2" t="s">
        <v>37</v>
      </c>
      <c r="I2499" s="2" t="s">
        <v>38</v>
      </c>
      <c r="J2499" s="38">
        <v>2.112408088</v>
      </c>
    </row>
    <row r="2500" spans="1:10">
      <c r="A2500" s="2" t="s">
        <v>17</v>
      </c>
      <c r="B2500" s="2" t="s">
        <v>123</v>
      </c>
      <c r="C2500" s="2" t="s">
        <v>64</v>
      </c>
      <c r="E2500" s="2">
        <v>100</v>
      </c>
      <c r="F2500" s="2" t="s">
        <v>767</v>
      </c>
      <c r="G2500" s="2" t="s">
        <v>29</v>
      </c>
      <c r="H2500" s="2" t="s">
        <v>37</v>
      </c>
      <c r="I2500" s="2" t="s">
        <v>38</v>
      </c>
      <c r="J2500" s="38">
        <v>1.1348416290000001</v>
      </c>
    </row>
    <row r="2501" spans="1:10">
      <c r="A2501" s="2" t="s">
        <v>17</v>
      </c>
      <c r="B2501" s="2" t="s">
        <v>124</v>
      </c>
      <c r="C2501" s="2" t="s">
        <v>64</v>
      </c>
      <c r="E2501" s="2">
        <v>100</v>
      </c>
      <c r="F2501" s="2" t="s">
        <v>767</v>
      </c>
      <c r="G2501" s="2" t="s">
        <v>29</v>
      </c>
      <c r="H2501" s="2" t="s">
        <v>37</v>
      </c>
      <c r="I2501" s="2" t="s">
        <v>38</v>
      </c>
      <c r="J2501" s="38">
        <v>4.1932536039999997</v>
      </c>
    </row>
    <row r="2502" spans="1:10">
      <c r="A2502" s="2" t="s">
        <v>17</v>
      </c>
      <c r="B2502" s="2" t="s">
        <v>125</v>
      </c>
      <c r="C2502" s="2" t="s">
        <v>64</v>
      </c>
      <c r="E2502" s="2">
        <v>100</v>
      </c>
      <c r="F2502" s="2" t="s">
        <v>767</v>
      </c>
      <c r="G2502" s="2" t="s">
        <v>29</v>
      </c>
      <c r="H2502" s="2" t="s">
        <v>37</v>
      </c>
      <c r="I2502" s="2" t="s">
        <v>38</v>
      </c>
      <c r="J2502" s="38">
        <v>2.3845637439999998</v>
      </c>
    </row>
    <row r="2503" spans="1:10">
      <c r="A2503" s="2" t="s">
        <v>17</v>
      </c>
      <c r="B2503" s="2" t="s">
        <v>126</v>
      </c>
      <c r="C2503" s="2" t="s">
        <v>64</v>
      </c>
      <c r="E2503" s="2">
        <v>100</v>
      </c>
      <c r="F2503" s="2" t="s">
        <v>767</v>
      </c>
      <c r="G2503" s="2" t="s">
        <v>29</v>
      </c>
      <c r="H2503" s="2" t="s">
        <v>37</v>
      </c>
      <c r="I2503" s="2" t="s">
        <v>38</v>
      </c>
      <c r="J2503" s="38">
        <v>5.4231980350000004</v>
      </c>
    </row>
    <row r="2504" spans="1:10">
      <c r="A2504" s="2" t="s">
        <v>17</v>
      </c>
      <c r="B2504" s="2" t="s">
        <v>128</v>
      </c>
      <c r="C2504" s="2" t="s">
        <v>64</v>
      </c>
      <c r="E2504" s="2">
        <v>100</v>
      </c>
      <c r="F2504" s="2" t="s">
        <v>767</v>
      </c>
      <c r="G2504" s="2" t="s">
        <v>29</v>
      </c>
      <c r="H2504" s="2" t="s">
        <v>37</v>
      </c>
      <c r="I2504" s="2" t="s">
        <v>38</v>
      </c>
      <c r="J2504" s="38">
        <v>2.9420614970000001</v>
      </c>
    </row>
    <row r="2505" spans="1:10">
      <c r="A2505" s="2" t="s">
        <v>17</v>
      </c>
      <c r="B2505" s="2" t="s">
        <v>129</v>
      </c>
      <c r="C2505" s="2" t="s">
        <v>64</v>
      </c>
      <c r="E2505" s="2">
        <v>100</v>
      </c>
      <c r="F2505" s="2" t="s">
        <v>767</v>
      </c>
      <c r="G2505" s="2" t="s">
        <v>29</v>
      </c>
      <c r="H2505" s="2" t="s">
        <v>37</v>
      </c>
      <c r="I2505" s="2" t="s">
        <v>38</v>
      </c>
      <c r="J2505" s="38">
        <v>5.2037812499999996</v>
      </c>
    </row>
    <row r="2506" spans="1:10">
      <c r="A2506" s="2" t="s">
        <v>17</v>
      </c>
      <c r="B2506" s="2" t="s">
        <v>130</v>
      </c>
      <c r="C2506" s="2" t="s">
        <v>64</v>
      </c>
      <c r="E2506" s="2">
        <v>100</v>
      </c>
      <c r="F2506" s="2" t="s">
        <v>767</v>
      </c>
      <c r="G2506" s="2" t="s">
        <v>29</v>
      </c>
      <c r="H2506" s="2" t="s">
        <v>37</v>
      </c>
      <c r="I2506" s="2" t="s">
        <v>38</v>
      </c>
      <c r="J2506" s="38">
        <v>0.83158045000000003</v>
      </c>
    </row>
    <row r="2507" spans="1:10">
      <c r="A2507" s="2" t="s">
        <v>17</v>
      </c>
      <c r="B2507" s="2" t="s">
        <v>358</v>
      </c>
      <c r="C2507" s="2" t="s">
        <v>64</v>
      </c>
      <c r="E2507" s="2">
        <v>100</v>
      </c>
      <c r="F2507" s="2" t="s">
        <v>767</v>
      </c>
      <c r="G2507" s="2" t="s">
        <v>29</v>
      </c>
      <c r="H2507" s="2" t="s">
        <v>37</v>
      </c>
      <c r="I2507" s="2" t="s">
        <v>38</v>
      </c>
      <c r="J2507" s="38">
        <v>9.1461794120000004</v>
      </c>
    </row>
    <row r="2508" spans="1:10">
      <c r="A2508" s="2" t="s">
        <v>17</v>
      </c>
      <c r="B2508" s="2" t="s">
        <v>131</v>
      </c>
      <c r="C2508" s="2" t="s">
        <v>64</v>
      </c>
      <c r="E2508" s="2">
        <v>100</v>
      </c>
      <c r="F2508" s="2" t="s">
        <v>767</v>
      </c>
      <c r="G2508" s="2" t="s">
        <v>29</v>
      </c>
      <c r="H2508" s="2" t="s">
        <v>37</v>
      </c>
      <c r="I2508" s="2" t="s">
        <v>38</v>
      </c>
      <c r="J2508" s="38">
        <v>0</v>
      </c>
    </row>
    <row r="2509" spans="1:10">
      <c r="A2509" s="2" t="s">
        <v>17</v>
      </c>
      <c r="B2509" s="2" t="s">
        <v>132</v>
      </c>
      <c r="C2509" s="2" t="s">
        <v>64</v>
      </c>
      <c r="E2509" s="2">
        <v>100</v>
      </c>
      <c r="F2509" s="2" t="s">
        <v>767</v>
      </c>
      <c r="G2509" s="2" t="s">
        <v>29</v>
      </c>
      <c r="H2509" s="2" t="s">
        <v>37</v>
      </c>
      <c r="I2509" s="2" t="s">
        <v>38</v>
      </c>
      <c r="J2509" s="38">
        <v>13.502357142999999</v>
      </c>
    </row>
    <row r="2510" spans="1:10">
      <c r="A2510" s="2" t="s">
        <v>16</v>
      </c>
      <c r="B2510" s="2" t="s">
        <v>139</v>
      </c>
      <c r="C2510" s="2" t="s">
        <v>64</v>
      </c>
      <c r="E2510" s="2">
        <v>100</v>
      </c>
      <c r="F2510" s="2" t="s">
        <v>767</v>
      </c>
      <c r="G2510" s="2" t="s">
        <v>29</v>
      </c>
      <c r="H2510" s="2" t="s">
        <v>37</v>
      </c>
      <c r="I2510" s="2" t="s">
        <v>38</v>
      </c>
      <c r="J2510" s="38">
        <v>2.118907563</v>
      </c>
    </row>
    <row r="2511" spans="1:10">
      <c r="A2511" s="2" t="s">
        <v>16</v>
      </c>
      <c r="B2511" s="2" t="s">
        <v>140</v>
      </c>
      <c r="C2511" s="2" t="s">
        <v>64</v>
      </c>
      <c r="E2511" s="2">
        <v>100</v>
      </c>
      <c r="F2511" s="2" t="s">
        <v>767</v>
      </c>
      <c r="G2511" s="2" t="s">
        <v>29</v>
      </c>
      <c r="H2511" s="2" t="s">
        <v>37</v>
      </c>
      <c r="I2511" s="2" t="s">
        <v>38</v>
      </c>
      <c r="J2511" s="38">
        <v>0</v>
      </c>
    </row>
    <row r="2512" spans="1:10">
      <c r="A2512" s="2" t="s">
        <v>16</v>
      </c>
      <c r="B2512" s="2" t="s">
        <v>141</v>
      </c>
      <c r="C2512" s="2" t="s">
        <v>64</v>
      </c>
      <c r="E2512" s="2">
        <v>100</v>
      </c>
      <c r="F2512" s="2" t="s">
        <v>767</v>
      </c>
      <c r="G2512" s="2" t="s">
        <v>29</v>
      </c>
      <c r="H2512" s="2" t="s">
        <v>37</v>
      </c>
      <c r="I2512" s="2" t="s">
        <v>38</v>
      </c>
      <c r="J2512" s="38">
        <v>0</v>
      </c>
    </row>
    <row r="2513" spans="1:10">
      <c r="A2513" s="2" t="s">
        <v>16</v>
      </c>
      <c r="B2513" s="2" t="s">
        <v>142</v>
      </c>
      <c r="C2513" s="2" t="s">
        <v>64</v>
      </c>
      <c r="E2513" s="2">
        <v>100</v>
      </c>
      <c r="F2513" s="2" t="s">
        <v>767</v>
      </c>
      <c r="G2513" s="2" t="s">
        <v>29</v>
      </c>
      <c r="H2513" s="2" t="s">
        <v>37</v>
      </c>
      <c r="I2513" s="2" t="s">
        <v>38</v>
      </c>
      <c r="J2513" s="38">
        <v>6.6485933499999996</v>
      </c>
    </row>
    <row r="2514" spans="1:10">
      <c r="A2514" s="2" t="s">
        <v>16</v>
      </c>
      <c r="B2514" s="2" t="s">
        <v>422</v>
      </c>
      <c r="C2514" s="2" t="s">
        <v>64</v>
      </c>
      <c r="E2514" s="2">
        <v>100</v>
      </c>
      <c r="F2514" s="2" t="s">
        <v>767</v>
      </c>
      <c r="G2514" s="2" t="s">
        <v>29</v>
      </c>
      <c r="H2514" s="2" t="s">
        <v>37</v>
      </c>
      <c r="I2514" s="2" t="s">
        <v>38</v>
      </c>
      <c r="J2514" s="38">
        <v>7.4397759099999998</v>
      </c>
    </row>
    <row r="2515" spans="1:10">
      <c r="A2515" s="2" t="s">
        <v>16</v>
      </c>
      <c r="B2515" s="2" t="s">
        <v>423</v>
      </c>
      <c r="C2515" s="2" t="s">
        <v>64</v>
      </c>
      <c r="E2515" s="2">
        <v>100</v>
      </c>
      <c r="F2515" s="2" t="s">
        <v>767</v>
      </c>
      <c r="G2515" s="2" t="s">
        <v>29</v>
      </c>
      <c r="H2515" s="2" t="s">
        <v>37</v>
      </c>
      <c r="I2515" s="2" t="s">
        <v>38</v>
      </c>
      <c r="J2515" s="38">
        <v>17.807563725000001</v>
      </c>
    </row>
    <row r="2516" spans="1:10">
      <c r="A2516" s="2" t="s">
        <v>16</v>
      </c>
      <c r="B2516" s="2" t="s">
        <v>424</v>
      </c>
      <c r="C2516" s="2" t="s">
        <v>64</v>
      </c>
      <c r="E2516" s="2">
        <v>100</v>
      </c>
      <c r="F2516" s="2" t="s">
        <v>767</v>
      </c>
      <c r="G2516" s="2" t="s">
        <v>29</v>
      </c>
      <c r="H2516" s="2" t="s">
        <v>37</v>
      </c>
      <c r="I2516" s="2" t="s">
        <v>38</v>
      </c>
      <c r="J2516" s="38">
        <v>7.4529553489999998</v>
      </c>
    </row>
    <row r="2517" spans="1:10">
      <c r="A2517" s="2" t="s">
        <v>16</v>
      </c>
      <c r="B2517" s="2" t="s">
        <v>425</v>
      </c>
      <c r="C2517" s="2" t="s">
        <v>64</v>
      </c>
      <c r="E2517" s="2">
        <v>100</v>
      </c>
      <c r="F2517" s="2" t="s">
        <v>767</v>
      </c>
      <c r="G2517" s="2" t="s">
        <v>29</v>
      </c>
      <c r="H2517" s="2" t="s">
        <v>37</v>
      </c>
      <c r="I2517" s="2" t="s">
        <v>38</v>
      </c>
      <c r="J2517" s="38">
        <v>3.2551615549999999</v>
      </c>
    </row>
    <row r="2518" spans="1:10">
      <c r="A2518" s="2" t="s">
        <v>16</v>
      </c>
      <c r="B2518" s="2" t="s">
        <v>426</v>
      </c>
      <c r="C2518" s="2" t="s">
        <v>64</v>
      </c>
      <c r="E2518" s="2">
        <v>100</v>
      </c>
      <c r="F2518" s="2" t="s">
        <v>767</v>
      </c>
      <c r="G2518" s="2" t="s">
        <v>29</v>
      </c>
      <c r="H2518" s="2" t="s">
        <v>37</v>
      </c>
      <c r="I2518" s="2" t="s">
        <v>38</v>
      </c>
      <c r="J2518" s="38">
        <v>17.497045266000001</v>
      </c>
    </row>
    <row r="2519" spans="1:10">
      <c r="A2519" s="2" t="s">
        <v>16</v>
      </c>
      <c r="B2519" s="2" t="s">
        <v>427</v>
      </c>
      <c r="C2519" s="2" t="s">
        <v>64</v>
      </c>
      <c r="E2519" s="2">
        <v>100</v>
      </c>
      <c r="F2519" s="2" t="s">
        <v>767</v>
      </c>
      <c r="G2519" s="2" t="s">
        <v>29</v>
      </c>
      <c r="H2519" s="2" t="s">
        <v>37</v>
      </c>
      <c r="I2519" s="2" t="s">
        <v>38</v>
      </c>
      <c r="J2519" s="38">
        <v>1.5788927340000001</v>
      </c>
    </row>
    <row r="2520" spans="1:10">
      <c r="A2520" s="2" t="s">
        <v>16</v>
      </c>
      <c r="B2520" s="2" t="s">
        <v>428</v>
      </c>
      <c r="C2520" s="2" t="s">
        <v>64</v>
      </c>
      <c r="E2520" s="2">
        <v>100</v>
      </c>
      <c r="F2520" s="2" t="s">
        <v>767</v>
      </c>
      <c r="G2520" s="2" t="s">
        <v>29</v>
      </c>
      <c r="H2520" s="2" t="s">
        <v>37</v>
      </c>
      <c r="I2520" s="2" t="s">
        <v>38</v>
      </c>
      <c r="J2520" s="38">
        <v>9.2711466480000002</v>
      </c>
    </row>
    <row r="2521" spans="1:10">
      <c r="A2521" s="2" t="s">
        <v>16</v>
      </c>
      <c r="B2521" s="2" t="s">
        <v>429</v>
      </c>
      <c r="C2521" s="2" t="s">
        <v>64</v>
      </c>
      <c r="E2521" s="2">
        <v>100</v>
      </c>
      <c r="F2521" s="2" t="s">
        <v>767</v>
      </c>
      <c r="G2521" s="2" t="s">
        <v>29</v>
      </c>
      <c r="H2521" s="2" t="s">
        <v>37</v>
      </c>
      <c r="I2521" s="2" t="s">
        <v>38</v>
      </c>
      <c r="J2521" s="38">
        <v>11.942476581999999</v>
      </c>
    </row>
    <row r="2522" spans="1:10">
      <c r="A2522" s="2" t="s">
        <v>16</v>
      </c>
      <c r="B2522" s="2" t="s">
        <v>430</v>
      </c>
      <c r="C2522" s="2" t="s">
        <v>64</v>
      </c>
      <c r="E2522" s="2">
        <v>100</v>
      </c>
      <c r="F2522" s="2" t="s">
        <v>767</v>
      </c>
      <c r="G2522" s="2" t="s">
        <v>29</v>
      </c>
      <c r="H2522" s="2" t="s">
        <v>37</v>
      </c>
      <c r="I2522" s="2" t="s">
        <v>38</v>
      </c>
      <c r="J2522" s="38">
        <v>13.032941176</v>
      </c>
    </row>
    <row r="2523" spans="1:10">
      <c r="A2523" s="2" t="s">
        <v>15</v>
      </c>
      <c r="B2523" s="2" t="s">
        <v>187</v>
      </c>
      <c r="C2523" s="2" t="s">
        <v>64</v>
      </c>
      <c r="E2523" s="2">
        <v>100</v>
      </c>
      <c r="F2523" s="2" t="s">
        <v>767</v>
      </c>
      <c r="G2523" s="2" t="s">
        <v>29</v>
      </c>
      <c r="H2523" s="2" t="s">
        <v>37</v>
      </c>
      <c r="I2523" s="2" t="s">
        <v>38</v>
      </c>
      <c r="J2523" s="38">
        <v>9.2595147059999992</v>
      </c>
    </row>
    <row r="2524" spans="1:10">
      <c r="A2524" s="2" t="s">
        <v>15</v>
      </c>
      <c r="B2524" s="2" t="s">
        <v>188</v>
      </c>
      <c r="C2524" s="2" t="s">
        <v>64</v>
      </c>
      <c r="E2524" s="2">
        <v>100</v>
      </c>
      <c r="F2524" s="2" t="s">
        <v>767</v>
      </c>
      <c r="G2524" s="2" t="s">
        <v>29</v>
      </c>
      <c r="H2524" s="2" t="s">
        <v>37</v>
      </c>
      <c r="I2524" s="2" t="s">
        <v>38</v>
      </c>
      <c r="J2524" s="38">
        <v>0</v>
      </c>
    </row>
    <row r="2525" spans="1:10">
      <c r="A2525" s="2" t="s">
        <v>15</v>
      </c>
      <c r="B2525" s="2" t="s">
        <v>189</v>
      </c>
      <c r="C2525" s="2" t="s">
        <v>64</v>
      </c>
      <c r="E2525" s="2">
        <v>100</v>
      </c>
      <c r="F2525" s="2" t="s">
        <v>767</v>
      </c>
      <c r="G2525" s="2" t="s">
        <v>29</v>
      </c>
      <c r="H2525" s="2" t="s">
        <v>37</v>
      </c>
      <c r="I2525" s="2" t="s">
        <v>38</v>
      </c>
      <c r="J2525" s="38">
        <v>0.397565744</v>
      </c>
    </row>
    <row r="2526" spans="1:10">
      <c r="A2526" s="2" t="s">
        <v>15</v>
      </c>
      <c r="B2526" s="2" t="s">
        <v>190</v>
      </c>
      <c r="C2526" s="2" t="s">
        <v>64</v>
      </c>
      <c r="E2526" s="2">
        <v>100</v>
      </c>
      <c r="F2526" s="2" t="s">
        <v>767</v>
      </c>
      <c r="G2526" s="2" t="s">
        <v>29</v>
      </c>
      <c r="H2526" s="2" t="s">
        <v>37</v>
      </c>
      <c r="I2526" s="2" t="s">
        <v>38</v>
      </c>
      <c r="J2526" s="38">
        <v>3.8276537429999999</v>
      </c>
    </row>
    <row r="2527" spans="1:10">
      <c r="A2527" s="2" t="s">
        <v>15</v>
      </c>
      <c r="B2527" s="2" t="s">
        <v>191</v>
      </c>
      <c r="C2527" s="2" t="s">
        <v>64</v>
      </c>
      <c r="E2527" s="2">
        <v>100</v>
      </c>
      <c r="F2527" s="2" t="s">
        <v>767</v>
      </c>
      <c r="G2527" s="2" t="s">
        <v>29</v>
      </c>
      <c r="H2527" s="2" t="s">
        <v>37</v>
      </c>
      <c r="I2527" s="2" t="s">
        <v>38</v>
      </c>
      <c r="J2527" s="38">
        <v>15.558392157</v>
      </c>
    </row>
    <row r="2528" spans="1:10">
      <c r="A2528" s="2" t="s">
        <v>15</v>
      </c>
      <c r="B2528" s="2" t="s">
        <v>192</v>
      </c>
      <c r="C2528" s="2" t="s">
        <v>64</v>
      </c>
      <c r="E2528" s="2">
        <v>100</v>
      </c>
      <c r="F2528" s="2" t="s">
        <v>767</v>
      </c>
      <c r="G2528" s="2" t="s">
        <v>29</v>
      </c>
      <c r="H2528" s="2" t="s">
        <v>37</v>
      </c>
      <c r="I2528" s="2" t="s">
        <v>38</v>
      </c>
      <c r="J2528" s="38">
        <v>47.508941176</v>
      </c>
    </row>
    <row r="2529" spans="1:10">
      <c r="A2529" s="2" t="s">
        <v>15</v>
      </c>
      <c r="B2529" s="2" t="s">
        <v>193</v>
      </c>
      <c r="C2529" s="2" t="s">
        <v>64</v>
      </c>
      <c r="E2529" s="2">
        <v>100</v>
      </c>
      <c r="F2529" s="2" t="s">
        <v>767</v>
      </c>
      <c r="G2529" s="2" t="s">
        <v>29</v>
      </c>
      <c r="H2529" s="2" t="s">
        <v>37</v>
      </c>
      <c r="I2529" s="2" t="s">
        <v>38</v>
      </c>
      <c r="J2529" s="38">
        <v>44.735251130999998</v>
      </c>
    </row>
    <row r="2530" spans="1:10">
      <c r="A2530" s="2" t="s">
        <v>14</v>
      </c>
      <c r="B2530" s="2" t="s">
        <v>194</v>
      </c>
      <c r="C2530" s="2" t="s">
        <v>64</v>
      </c>
      <c r="E2530" s="2">
        <v>100</v>
      </c>
      <c r="F2530" s="2" t="s">
        <v>767</v>
      </c>
      <c r="G2530" s="2" t="s">
        <v>29</v>
      </c>
      <c r="H2530" s="2" t="s">
        <v>37</v>
      </c>
      <c r="I2530" s="2" t="s">
        <v>38</v>
      </c>
      <c r="J2530" s="38">
        <v>0</v>
      </c>
    </row>
    <row r="2531" spans="1:10">
      <c r="A2531" s="2" t="s">
        <v>14</v>
      </c>
      <c r="B2531" s="2" t="s">
        <v>195</v>
      </c>
      <c r="C2531" s="2" t="s">
        <v>64</v>
      </c>
      <c r="E2531" s="2">
        <v>100</v>
      </c>
      <c r="F2531" s="2" t="s">
        <v>767</v>
      </c>
      <c r="G2531" s="2" t="s">
        <v>29</v>
      </c>
      <c r="H2531" s="2" t="s">
        <v>37</v>
      </c>
      <c r="I2531" s="2" t="s">
        <v>38</v>
      </c>
      <c r="J2531" s="38">
        <v>0</v>
      </c>
    </row>
    <row r="2532" spans="1:10">
      <c r="A2532" s="2" t="s">
        <v>13</v>
      </c>
      <c r="B2532" s="2" t="s">
        <v>196</v>
      </c>
      <c r="C2532" s="2" t="s">
        <v>64</v>
      </c>
      <c r="E2532" s="2">
        <v>100</v>
      </c>
      <c r="F2532" s="2" t="s">
        <v>767</v>
      </c>
      <c r="G2532" s="2" t="s">
        <v>29</v>
      </c>
      <c r="H2532" s="2" t="s">
        <v>37</v>
      </c>
      <c r="I2532" s="2" t="s">
        <v>38</v>
      </c>
      <c r="J2532" s="38">
        <v>3.8782685899999998</v>
      </c>
    </row>
    <row r="2533" spans="1:10">
      <c r="A2533" s="2" t="s">
        <v>13</v>
      </c>
      <c r="B2533" s="2" t="s">
        <v>197</v>
      </c>
      <c r="C2533" s="2" t="s">
        <v>64</v>
      </c>
      <c r="E2533" s="2">
        <v>100</v>
      </c>
      <c r="F2533" s="2" t="s">
        <v>767</v>
      </c>
      <c r="G2533" s="2" t="s">
        <v>29</v>
      </c>
      <c r="H2533" s="2" t="s">
        <v>37</v>
      </c>
      <c r="I2533" s="2" t="s">
        <v>38</v>
      </c>
      <c r="J2533" s="38">
        <v>0.55851442299999998</v>
      </c>
    </row>
    <row r="2534" spans="1:10">
      <c r="A2534" s="2" t="s">
        <v>13</v>
      </c>
      <c r="B2534" s="2" t="s">
        <v>198</v>
      </c>
      <c r="C2534" s="2" t="s">
        <v>64</v>
      </c>
      <c r="E2534" s="2">
        <v>100</v>
      </c>
      <c r="F2534" s="2" t="s">
        <v>767</v>
      </c>
      <c r="G2534" s="2" t="s">
        <v>29</v>
      </c>
      <c r="H2534" s="2" t="s">
        <v>37</v>
      </c>
      <c r="I2534" s="2" t="s">
        <v>38</v>
      </c>
      <c r="J2534" s="38">
        <v>0.322486667</v>
      </c>
    </row>
    <row r="2535" spans="1:10">
      <c r="A2535" s="2" t="s">
        <v>13</v>
      </c>
      <c r="B2535" s="2" t="s">
        <v>199</v>
      </c>
      <c r="C2535" s="2" t="s">
        <v>64</v>
      </c>
      <c r="E2535" s="2">
        <v>100</v>
      </c>
      <c r="F2535" s="2" t="s">
        <v>767</v>
      </c>
      <c r="G2535" s="2" t="s">
        <v>29</v>
      </c>
      <c r="H2535" s="2" t="s">
        <v>37</v>
      </c>
      <c r="I2535" s="2" t="s">
        <v>38</v>
      </c>
      <c r="J2535" s="38">
        <v>2.0339495799999998</v>
      </c>
    </row>
    <row r="2536" spans="1:10">
      <c r="A2536" s="2" t="s">
        <v>13</v>
      </c>
      <c r="B2536" s="2" t="s">
        <v>200</v>
      </c>
      <c r="C2536" s="2" t="s">
        <v>64</v>
      </c>
      <c r="E2536" s="2">
        <v>100</v>
      </c>
      <c r="F2536" s="2" t="s">
        <v>767</v>
      </c>
      <c r="G2536" s="2" t="s">
        <v>29</v>
      </c>
      <c r="H2536" s="2" t="s">
        <v>37</v>
      </c>
      <c r="I2536" s="2" t="s">
        <v>38</v>
      </c>
      <c r="J2536" s="38">
        <v>4.8256189059999999</v>
      </c>
    </row>
    <row r="2537" spans="1:10">
      <c r="A2537" s="2" t="s">
        <v>13</v>
      </c>
      <c r="B2537" s="2" t="s">
        <v>201</v>
      </c>
      <c r="C2537" s="2" t="s">
        <v>64</v>
      </c>
      <c r="E2537" s="2">
        <v>100</v>
      </c>
      <c r="F2537" s="2" t="s">
        <v>767</v>
      </c>
      <c r="G2537" s="2" t="s">
        <v>29</v>
      </c>
      <c r="H2537" s="2" t="s">
        <v>37</v>
      </c>
      <c r="I2537" s="2" t="s">
        <v>38</v>
      </c>
      <c r="J2537" s="38">
        <v>3.204580596</v>
      </c>
    </row>
    <row r="2538" spans="1:10">
      <c r="A2538" s="2" t="s">
        <v>13</v>
      </c>
      <c r="B2538" s="2" t="s">
        <v>202</v>
      </c>
      <c r="C2538" s="2" t="s">
        <v>64</v>
      </c>
      <c r="E2538" s="2">
        <v>100</v>
      </c>
      <c r="F2538" s="2" t="s">
        <v>767</v>
      </c>
      <c r="G2538" s="2" t="s">
        <v>29</v>
      </c>
      <c r="H2538" s="2" t="s">
        <v>37</v>
      </c>
      <c r="I2538" s="2" t="s">
        <v>38</v>
      </c>
      <c r="J2538" s="38">
        <v>5.884461538</v>
      </c>
    </row>
    <row r="2539" spans="1:10">
      <c r="A2539" s="2" t="s">
        <v>13</v>
      </c>
      <c r="B2539" s="2" t="s">
        <v>203</v>
      </c>
      <c r="C2539" s="2" t="s">
        <v>64</v>
      </c>
      <c r="E2539" s="2">
        <v>100</v>
      </c>
      <c r="F2539" s="2" t="s">
        <v>767</v>
      </c>
      <c r="G2539" s="2" t="s">
        <v>29</v>
      </c>
      <c r="H2539" s="2" t="s">
        <v>37</v>
      </c>
      <c r="I2539" s="2" t="s">
        <v>38</v>
      </c>
      <c r="J2539" s="38">
        <v>7.3521360290000004</v>
      </c>
    </row>
    <row r="2540" spans="1:10">
      <c r="A2540" s="2" t="s">
        <v>13</v>
      </c>
      <c r="B2540" s="2" t="s">
        <v>204</v>
      </c>
      <c r="C2540" s="2" t="s">
        <v>64</v>
      </c>
      <c r="E2540" s="2">
        <v>100</v>
      </c>
      <c r="F2540" s="2" t="s">
        <v>767</v>
      </c>
      <c r="G2540" s="2" t="s">
        <v>29</v>
      </c>
      <c r="H2540" s="2" t="s">
        <v>37</v>
      </c>
      <c r="I2540" s="2" t="s">
        <v>38</v>
      </c>
      <c r="J2540" s="38">
        <v>8.1663865550000008</v>
      </c>
    </row>
    <row r="2541" spans="1:10">
      <c r="A2541" s="2" t="s">
        <v>13</v>
      </c>
      <c r="B2541" s="2" t="s">
        <v>205</v>
      </c>
      <c r="C2541" s="2" t="s">
        <v>64</v>
      </c>
      <c r="E2541" s="2">
        <v>100</v>
      </c>
      <c r="F2541" s="2" t="s">
        <v>767</v>
      </c>
      <c r="G2541" s="2" t="s">
        <v>29</v>
      </c>
      <c r="H2541" s="2" t="s">
        <v>37</v>
      </c>
      <c r="I2541" s="2" t="s">
        <v>38</v>
      </c>
      <c r="J2541" s="38">
        <v>8.1375630250000004</v>
      </c>
    </row>
    <row r="2542" spans="1:10">
      <c r="A2542" s="2" t="s">
        <v>13</v>
      </c>
      <c r="B2542" s="2" t="s">
        <v>206</v>
      </c>
      <c r="C2542" s="2" t="s">
        <v>64</v>
      </c>
      <c r="E2542" s="2">
        <v>100</v>
      </c>
      <c r="F2542" s="2" t="s">
        <v>767</v>
      </c>
      <c r="G2542" s="2" t="s">
        <v>29</v>
      </c>
      <c r="H2542" s="2" t="s">
        <v>37</v>
      </c>
      <c r="I2542" s="2" t="s">
        <v>38</v>
      </c>
      <c r="J2542" s="38">
        <v>31.408049536</v>
      </c>
    </row>
    <row r="2543" spans="1:10">
      <c r="A2543" s="2" t="s">
        <v>13</v>
      </c>
      <c r="B2543" s="2" t="s">
        <v>207</v>
      </c>
      <c r="C2543" s="2" t="s">
        <v>64</v>
      </c>
      <c r="E2543" s="2">
        <v>100</v>
      </c>
      <c r="F2543" s="2" t="s">
        <v>767</v>
      </c>
      <c r="G2543" s="2" t="s">
        <v>29</v>
      </c>
      <c r="H2543" s="2" t="s">
        <v>37</v>
      </c>
      <c r="I2543" s="2" t="s">
        <v>38</v>
      </c>
      <c r="J2543" s="38">
        <v>22.095411765000001</v>
      </c>
    </row>
    <row r="2544" spans="1:10">
      <c r="A2544" s="2" t="s">
        <v>13</v>
      </c>
      <c r="B2544" s="2" t="s">
        <v>208</v>
      </c>
      <c r="C2544" s="2" t="s">
        <v>64</v>
      </c>
      <c r="E2544" s="2">
        <v>100</v>
      </c>
      <c r="F2544" s="2" t="s">
        <v>767</v>
      </c>
      <c r="G2544" s="2" t="s">
        <v>29</v>
      </c>
      <c r="H2544" s="2" t="s">
        <v>37</v>
      </c>
      <c r="I2544" s="2" t="s">
        <v>38</v>
      </c>
      <c r="J2544" s="38">
        <v>0.62063196700000001</v>
      </c>
    </row>
    <row r="2545" spans="1:10">
      <c r="A2545" s="2" t="s">
        <v>13</v>
      </c>
      <c r="B2545" s="2" t="s">
        <v>209</v>
      </c>
      <c r="C2545" s="2" t="s">
        <v>64</v>
      </c>
      <c r="E2545" s="2">
        <v>100</v>
      </c>
      <c r="F2545" s="2" t="s">
        <v>767</v>
      </c>
      <c r="G2545" s="2" t="s">
        <v>29</v>
      </c>
      <c r="H2545" s="2" t="s">
        <v>37</v>
      </c>
      <c r="I2545" s="2" t="s">
        <v>38</v>
      </c>
      <c r="J2545" s="38">
        <v>0.51988847699999996</v>
      </c>
    </row>
    <row r="2546" spans="1:10">
      <c r="A2546" s="2" t="s">
        <v>13</v>
      </c>
      <c r="B2546" s="2" t="s">
        <v>210</v>
      </c>
      <c r="C2546" s="2" t="s">
        <v>64</v>
      </c>
      <c r="E2546" s="2">
        <v>100</v>
      </c>
      <c r="F2546" s="2" t="s">
        <v>767</v>
      </c>
      <c r="G2546" s="2" t="s">
        <v>29</v>
      </c>
      <c r="H2546" s="2" t="s">
        <v>37</v>
      </c>
      <c r="I2546" s="2" t="s">
        <v>38</v>
      </c>
      <c r="J2546" s="38">
        <v>5.1965853659999999</v>
      </c>
    </row>
    <row r="2547" spans="1:10">
      <c r="A2547" s="2" t="s">
        <v>13</v>
      </c>
      <c r="B2547" s="2" t="s">
        <v>211</v>
      </c>
      <c r="C2547" s="2" t="s">
        <v>64</v>
      </c>
      <c r="E2547" s="2">
        <v>100</v>
      </c>
      <c r="F2547" s="2" t="s">
        <v>767</v>
      </c>
      <c r="G2547" s="2" t="s">
        <v>29</v>
      </c>
      <c r="H2547" s="2" t="s">
        <v>37</v>
      </c>
      <c r="I2547" s="2" t="s">
        <v>38</v>
      </c>
      <c r="J2547" s="38">
        <v>0.50234151900000001</v>
      </c>
    </row>
    <row r="2548" spans="1:10">
      <c r="A2548" s="2" t="s">
        <v>13</v>
      </c>
      <c r="B2548" s="2" t="s">
        <v>212</v>
      </c>
      <c r="C2548" s="2" t="s">
        <v>64</v>
      </c>
      <c r="E2548" s="2">
        <v>100</v>
      </c>
      <c r="F2548" s="2" t="s">
        <v>767</v>
      </c>
      <c r="G2548" s="2" t="s">
        <v>29</v>
      </c>
      <c r="H2548" s="2" t="s">
        <v>37</v>
      </c>
      <c r="I2548" s="2" t="s">
        <v>38</v>
      </c>
      <c r="J2548" s="38">
        <v>7.976043529</v>
      </c>
    </row>
    <row r="2549" spans="1:10">
      <c r="A2549" s="2" t="s">
        <v>13</v>
      </c>
      <c r="B2549" s="2" t="s">
        <v>213</v>
      </c>
      <c r="C2549" s="2" t="s">
        <v>64</v>
      </c>
      <c r="E2549" s="2">
        <v>100</v>
      </c>
      <c r="F2549" s="2" t="s">
        <v>767</v>
      </c>
      <c r="G2549" s="2" t="s">
        <v>29</v>
      </c>
      <c r="H2549" s="2" t="s">
        <v>37</v>
      </c>
      <c r="I2549" s="2" t="s">
        <v>38</v>
      </c>
      <c r="J2549" s="38">
        <v>13.84473749</v>
      </c>
    </row>
    <row r="2550" spans="1:10">
      <c r="A2550" s="2" t="s">
        <v>13</v>
      </c>
      <c r="B2550" s="2" t="s">
        <v>214</v>
      </c>
      <c r="C2550" s="2" t="s">
        <v>64</v>
      </c>
      <c r="E2550" s="2">
        <v>100</v>
      </c>
      <c r="F2550" s="2" t="s">
        <v>767</v>
      </c>
      <c r="G2550" s="2" t="s">
        <v>29</v>
      </c>
      <c r="H2550" s="2" t="s">
        <v>37</v>
      </c>
      <c r="I2550" s="2" t="s">
        <v>38</v>
      </c>
      <c r="J2550" s="38">
        <v>5.8428669930000003</v>
      </c>
    </row>
    <row r="2551" spans="1:10">
      <c r="A2551" s="2" t="s">
        <v>13</v>
      </c>
      <c r="B2551" s="2" t="s">
        <v>215</v>
      </c>
      <c r="C2551" s="2" t="s">
        <v>64</v>
      </c>
      <c r="E2551" s="2">
        <v>100</v>
      </c>
      <c r="F2551" s="2" t="s">
        <v>767</v>
      </c>
      <c r="G2551" s="2" t="s">
        <v>29</v>
      </c>
      <c r="H2551" s="2" t="s">
        <v>37</v>
      </c>
      <c r="I2551" s="2" t="s">
        <v>38</v>
      </c>
      <c r="J2551" s="38">
        <v>7.552597681</v>
      </c>
    </row>
    <row r="2552" spans="1:10">
      <c r="A2552" s="2" t="s">
        <v>13</v>
      </c>
      <c r="B2552" s="2" t="s">
        <v>216</v>
      </c>
      <c r="C2552" s="2" t="s">
        <v>64</v>
      </c>
      <c r="E2552" s="2">
        <v>100</v>
      </c>
      <c r="F2552" s="2" t="s">
        <v>767</v>
      </c>
      <c r="G2552" s="2" t="s">
        <v>29</v>
      </c>
      <c r="H2552" s="2" t="s">
        <v>37</v>
      </c>
      <c r="I2552" s="2" t="s">
        <v>38</v>
      </c>
      <c r="J2552" s="38">
        <v>10.064658695</v>
      </c>
    </row>
    <row r="2553" spans="1:10">
      <c r="A2553" s="2" t="s">
        <v>13</v>
      </c>
      <c r="B2553" s="2" t="s">
        <v>363</v>
      </c>
      <c r="C2553" s="2" t="s">
        <v>64</v>
      </c>
      <c r="E2553" s="2">
        <v>100</v>
      </c>
      <c r="F2553" s="2" t="s">
        <v>767</v>
      </c>
      <c r="G2553" s="2" t="s">
        <v>29</v>
      </c>
      <c r="H2553" s="2" t="s">
        <v>37</v>
      </c>
      <c r="I2553" s="2" t="s">
        <v>38</v>
      </c>
      <c r="J2553" s="38">
        <v>4.5423528999999997E-2</v>
      </c>
    </row>
    <row r="2554" spans="1:10">
      <c r="A2554" s="2" t="s">
        <v>12</v>
      </c>
      <c r="B2554" s="2" t="s">
        <v>219</v>
      </c>
      <c r="C2554" s="2" t="s">
        <v>64</v>
      </c>
      <c r="E2554" s="2">
        <v>100</v>
      </c>
      <c r="F2554" s="2" t="s">
        <v>767</v>
      </c>
      <c r="G2554" s="2" t="s">
        <v>29</v>
      </c>
      <c r="H2554" s="2" t="s">
        <v>37</v>
      </c>
      <c r="I2554" s="2" t="s">
        <v>38</v>
      </c>
      <c r="J2554" s="38">
        <v>0</v>
      </c>
    </row>
    <row r="2555" spans="1:10">
      <c r="A2555" s="2" t="s">
        <v>11</v>
      </c>
      <c r="B2555" s="2" t="s">
        <v>217</v>
      </c>
      <c r="C2555" s="2" t="s">
        <v>64</v>
      </c>
      <c r="E2555" s="2">
        <v>100</v>
      </c>
      <c r="F2555" s="2" t="s">
        <v>767</v>
      </c>
      <c r="G2555" s="2" t="s">
        <v>29</v>
      </c>
      <c r="H2555" s="2" t="s">
        <v>37</v>
      </c>
      <c r="I2555" s="2" t="s">
        <v>38</v>
      </c>
      <c r="J2555" s="38">
        <v>0</v>
      </c>
    </row>
    <row r="2556" spans="1:10">
      <c r="A2556" s="2" t="s">
        <v>534</v>
      </c>
      <c r="B2556" s="2" t="s">
        <v>218</v>
      </c>
      <c r="C2556" s="2" t="s">
        <v>64</v>
      </c>
      <c r="E2556" s="2">
        <v>100</v>
      </c>
      <c r="F2556" s="2" t="s">
        <v>767</v>
      </c>
      <c r="G2556" s="2" t="s">
        <v>29</v>
      </c>
      <c r="H2556" s="2" t="s">
        <v>37</v>
      </c>
      <c r="I2556" s="2" t="s">
        <v>38</v>
      </c>
      <c r="J2556" s="38">
        <v>1.5197983193277318</v>
      </c>
    </row>
    <row r="2557" spans="1:10">
      <c r="A2557" s="2" t="s">
        <v>10</v>
      </c>
      <c r="B2557" s="2" t="s">
        <v>220</v>
      </c>
      <c r="C2557" s="2" t="s">
        <v>64</v>
      </c>
      <c r="E2557" s="2">
        <v>100</v>
      </c>
      <c r="F2557" s="2" t="s">
        <v>767</v>
      </c>
      <c r="G2557" s="2" t="s">
        <v>29</v>
      </c>
      <c r="H2557" s="2" t="s">
        <v>37</v>
      </c>
      <c r="I2557" s="2" t="s">
        <v>38</v>
      </c>
      <c r="J2557" s="38">
        <v>0</v>
      </c>
    </row>
    <row r="2558" spans="1:10">
      <c r="A2558" s="2" t="s">
        <v>9</v>
      </c>
      <c r="B2558" s="2" t="s">
        <v>221</v>
      </c>
      <c r="C2558" s="2" t="s">
        <v>64</v>
      </c>
      <c r="E2558" s="2">
        <v>100</v>
      </c>
      <c r="F2558" s="2" t="s">
        <v>767</v>
      </c>
      <c r="G2558" s="2" t="s">
        <v>29</v>
      </c>
      <c r="H2558" s="2" t="s">
        <v>37</v>
      </c>
      <c r="I2558" s="2" t="s">
        <v>38</v>
      </c>
      <c r="J2558" s="38">
        <v>0</v>
      </c>
    </row>
    <row r="2559" spans="1:10">
      <c r="A2559" s="2" t="s">
        <v>9</v>
      </c>
      <c r="B2559" s="2" t="s">
        <v>222</v>
      </c>
      <c r="C2559" s="2" t="s">
        <v>64</v>
      </c>
      <c r="E2559" s="2">
        <v>100</v>
      </c>
      <c r="F2559" s="2" t="s">
        <v>767</v>
      </c>
      <c r="G2559" s="2" t="s">
        <v>29</v>
      </c>
      <c r="H2559" s="2" t="s">
        <v>37</v>
      </c>
      <c r="I2559" s="2" t="s">
        <v>38</v>
      </c>
      <c r="J2559" s="38">
        <v>0</v>
      </c>
    </row>
    <row r="2560" spans="1:10">
      <c r="A2560" s="2" t="s">
        <v>9</v>
      </c>
      <c r="B2560" s="2" t="s">
        <v>223</v>
      </c>
      <c r="C2560" s="2" t="s">
        <v>64</v>
      </c>
      <c r="E2560" s="2">
        <v>100</v>
      </c>
      <c r="F2560" s="2" t="s">
        <v>767</v>
      </c>
      <c r="G2560" s="2" t="s">
        <v>29</v>
      </c>
      <c r="H2560" s="2" t="s">
        <v>37</v>
      </c>
      <c r="I2560" s="2" t="s">
        <v>38</v>
      </c>
      <c r="J2560" s="38">
        <v>0</v>
      </c>
    </row>
    <row r="2561" spans="1:10">
      <c r="A2561" s="2" t="s">
        <v>9</v>
      </c>
      <c r="B2561" s="2" t="s">
        <v>224</v>
      </c>
      <c r="C2561" s="2" t="s">
        <v>64</v>
      </c>
      <c r="E2561" s="2">
        <v>100</v>
      </c>
      <c r="F2561" s="2" t="s">
        <v>767</v>
      </c>
      <c r="G2561" s="2" t="s">
        <v>29</v>
      </c>
      <c r="H2561" s="2" t="s">
        <v>37</v>
      </c>
      <c r="I2561" s="2" t="s">
        <v>38</v>
      </c>
      <c r="J2561" s="38">
        <v>0</v>
      </c>
    </row>
    <row r="2562" spans="1:10">
      <c r="A2562" s="2" t="s">
        <v>9</v>
      </c>
      <c r="B2562" s="2" t="s">
        <v>225</v>
      </c>
      <c r="C2562" s="2" t="s">
        <v>64</v>
      </c>
      <c r="E2562" s="2">
        <v>100</v>
      </c>
      <c r="F2562" s="2" t="s">
        <v>767</v>
      </c>
      <c r="G2562" s="2" t="s">
        <v>29</v>
      </c>
      <c r="H2562" s="2" t="s">
        <v>37</v>
      </c>
      <c r="I2562" s="2" t="s">
        <v>38</v>
      </c>
      <c r="J2562" s="38">
        <v>0</v>
      </c>
    </row>
    <row r="2563" spans="1:10">
      <c r="A2563" s="2" t="s">
        <v>9</v>
      </c>
      <c r="B2563" s="2" t="s">
        <v>226</v>
      </c>
      <c r="C2563" s="2" t="s">
        <v>64</v>
      </c>
      <c r="E2563" s="2">
        <v>100</v>
      </c>
      <c r="F2563" s="2" t="s">
        <v>767</v>
      </c>
      <c r="G2563" s="2" t="s">
        <v>29</v>
      </c>
      <c r="H2563" s="2" t="s">
        <v>37</v>
      </c>
      <c r="I2563" s="2" t="s">
        <v>38</v>
      </c>
      <c r="J2563" s="38">
        <v>0</v>
      </c>
    </row>
    <row r="2564" spans="1:10">
      <c r="A2564" s="2" t="s">
        <v>9</v>
      </c>
      <c r="B2564" s="2" t="s">
        <v>227</v>
      </c>
      <c r="C2564" s="2" t="s">
        <v>64</v>
      </c>
      <c r="E2564" s="2">
        <v>100</v>
      </c>
      <c r="F2564" s="2" t="s">
        <v>767</v>
      </c>
      <c r="G2564" s="2" t="s">
        <v>29</v>
      </c>
      <c r="H2564" s="2" t="s">
        <v>37</v>
      </c>
      <c r="I2564" s="2" t="s">
        <v>38</v>
      </c>
      <c r="J2564" s="38">
        <v>0</v>
      </c>
    </row>
    <row r="2565" spans="1:10">
      <c r="A2565" s="2" t="s">
        <v>9</v>
      </c>
      <c r="B2565" s="2" t="s">
        <v>228</v>
      </c>
      <c r="C2565" s="2" t="s">
        <v>64</v>
      </c>
      <c r="E2565" s="2">
        <v>100</v>
      </c>
      <c r="F2565" s="2" t="s">
        <v>767</v>
      </c>
      <c r="G2565" s="2" t="s">
        <v>29</v>
      </c>
      <c r="H2565" s="2" t="s">
        <v>37</v>
      </c>
      <c r="I2565" s="2" t="s">
        <v>38</v>
      </c>
      <c r="J2565" s="38">
        <v>0</v>
      </c>
    </row>
    <row r="2566" spans="1:10">
      <c r="A2566" s="2" t="s">
        <v>9</v>
      </c>
      <c r="B2566" s="2" t="s">
        <v>229</v>
      </c>
      <c r="C2566" s="2" t="s">
        <v>64</v>
      </c>
      <c r="E2566" s="2">
        <v>100</v>
      </c>
      <c r="F2566" s="2" t="s">
        <v>767</v>
      </c>
      <c r="G2566" s="2" t="s">
        <v>29</v>
      </c>
      <c r="H2566" s="2" t="s">
        <v>37</v>
      </c>
      <c r="I2566" s="2" t="s">
        <v>38</v>
      </c>
      <c r="J2566" s="38">
        <v>0</v>
      </c>
    </row>
    <row r="2567" spans="1:10">
      <c r="A2567" s="2" t="s">
        <v>9</v>
      </c>
      <c r="B2567" s="2" t="s">
        <v>230</v>
      </c>
      <c r="C2567" s="2" t="s">
        <v>64</v>
      </c>
      <c r="E2567" s="2">
        <v>100</v>
      </c>
      <c r="F2567" s="2" t="s">
        <v>767</v>
      </c>
      <c r="G2567" s="2" t="s">
        <v>29</v>
      </c>
      <c r="H2567" s="2" t="s">
        <v>37</v>
      </c>
      <c r="I2567" s="2" t="s">
        <v>38</v>
      </c>
      <c r="J2567" s="38">
        <v>0</v>
      </c>
    </row>
    <row r="2568" spans="1:10">
      <c r="A2568" s="2" t="s">
        <v>9</v>
      </c>
      <c r="B2568" s="2" t="s">
        <v>231</v>
      </c>
      <c r="C2568" s="2" t="s">
        <v>64</v>
      </c>
      <c r="E2568" s="2">
        <v>100</v>
      </c>
      <c r="F2568" s="2" t="s">
        <v>767</v>
      </c>
      <c r="G2568" s="2" t="s">
        <v>29</v>
      </c>
      <c r="H2568" s="2" t="s">
        <v>37</v>
      </c>
      <c r="I2568" s="2" t="s">
        <v>38</v>
      </c>
      <c r="J2568" s="38">
        <v>0</v>
      </c>
    </row>
    <row r="2569" spans="1:10">
      <c r="A2569" s="2" t="s">
        <v>9</v>
      </c>
      <c r="B2569" s="2" t="s">
        <v>232</v>
      </c>
      <c r="C2569" s="2" t="s">
        <v>64</v>
      </c>
      <c r="E2569" s="2">
        <v>100</v>
      </c>
      <c r="F2569" s="2" t="s">
        <v>767</v>
      </c>
      <c r="G2569" s="2" t="s">
        <v>29</v>
      </c>
      <c r="H2569" s="2" t="s">
        <v>37</v>
      </c>
      <c r="I2569" s="2" t="s">
        <v>38</v>
      </c>
      <c r="J2569" s="38">
        <v>0</v>
      </c>
    </row>
    <row r="2570" spans="1:10">
      <c r="A2570" s="2" t="s">
        <v>8</v>
      </c>
      <c r="B2570" s="2" t="s">
        <v>233</v>
      </c>
      <c r="C2570" s="2" t="s">
        <v>64</v>
      </c>
      <c r="E2570" s="2">
        <v>100</v>
      </c>
      <c r="F2570" s="2" t="s">
        <v>767</v>
      </c>
      <c r="G2570" s="2" t="s">
        <v>29</v>
      </c>
      <c r="H2570" s="2" t="s">
        <v>37</v>
      </c>
      <c r="I2570" s="2" t="s">
        <v>38</v>
      </c>
      <c r="J2570" s="38">
        <v>0</v>
      </c>
    </row>
    <row r="2571" spans="1:10">
      <c r="A2571" s="2" t="s">
        <v>8</v>
      </c>
      <c r="B2571" s="2" t="s">
        <v>234</v>
      </c>
      <c r="C2571" s="2" t="s">
        <v>64</v>
      </c>
      <c r="E2571" s="2">
        <v>100</v>
      </c>
      <c r="F2571" s="2" t="s">
        <v>767</v>
      </c>
      <c r="G2571" s="2" t="s">
        <v>29</v>
      </c>
      <c r="H2571" s="2" t="s">
        <v>37</v>
      </c>
      <c r="I2571" s="2" t="s">
        <v>38</v>
      </c>
      <c r="J2571" s="38">
        <v>0</v>
      </c>
    </row>
    <row r="2572" spans="1:10">
      <c r="A2572" s="2" t="s">
        <v>8</v>
      </c>
      <c r="B2572" s="2" t="s">
        <v>235</v>
      </c>
      <c r="C2572" s="2" t="s">
        <v>64</v>
      </c>
      <c r="E2572" s="2">
        <v>100</v>
      </c>
      <c r="F2572" s="2" t="s">
        <v>767</v>
      </c>
      <c r="G2572" s="2" t="s">
        <v>29</v>
      </c>
      <c r="H2572" s="2" t="s">
        <v>37</v>
      </c>
      <c r="I2572" s="2" t="s">
        <v>38</v>
      </c>
      <c r="J2572" s="38">
        <v>5.0779411760000004</v>
      </c>
    </row>
    <row r="2573" spans="1:10">
      <c r="A2573" s="2" t="s">
        <v>8</v>
      </c>
      <c r="B2573" s="2" t="s">
        <v>236</v>
      </c>
      <c r="C2573" s="2" t="s">
        <v>64</v>
      </c>
      <c r="E2573" s="2">
        <v>100</v>
      </c>
      <c r="F2573" s="2" t="s">
        <v>767</v>
      </c>
      <c r="G2573" s="2" t="s">
        <v>29</v>
      </c>
      <c r="H2573" s="2" t="s">
        <v>37</v>
      </c>
      <c r="I2573" s="2" t="s">
        <v>38</v>
      </c>
      <c r="J2573" s="38">
        <v>2.0482111340000002</v>
      </c>
    </row>
    <row r="2574" spans="1:10">
      <c r="A2574" s="2" t="s">
        <v>8</v>
      </c>
      <c r="B2574" s="2" t="s">
        <v>237</v>
      </c>
      <c r="C2574" s="2" t="s">
        <v>64</v>
      </c>
      <c r="E2574" s="2">
        <v>100</v>
      </c>
      <c r="F2574" s="2" t="s">
        <v>767</v>
      </c>
      <c r="G2574" s="2" t="s">
        <v>29</v>
      </c>
      <c r="H2574" s="2" t="s">
        <v>37</v>
      </c>
      <c r="I2574" s="2" t="s">
        <v>38</v>
      </c>
      <c r="J2574" s="38">
        <v>0</v>
      </c>
    </row>
    <row r="2575" spans="1:10">
      <c r="A2575" s="2" t="s">
        <v>8</v>
      </c>
      <c r="B2575" s="2" t="s">
        <v>238</v>
      </c>
      <c r="C2575" s="2" t="s">
        <v>64</v>
      </c>
      <c r="E2575" s="2">
        <v>100</v>
      </c>
      <c r="F2575" s="2" t="s">
        <v>767</v>
      </c>
      <c r="G2575" s="2" t="s">
        <v>29</v>
      </c>
      <c r="H2575" s="2" t="s">
        <v>37</v>
      </c>
      <c r="I2575" s="2" t="s">
        <v>38</v>
      </c>
      <c r="J2575" s="38">
        <v>7.2700995480000001</v>
      </c>
    </row>
    <row r="2576" spans="1:10">
      <c r="A2576" s="2" t="s">
        <v>8</v>
      </c>
      <c r="B2576" s="2" t="s">
        <v>239</v>
      </c>
      <c r="C2576" s="2" t="s">
        <v>64</v>
      </c>
      <c r="E2576" s="2">
        <v>100</v>
      </c>
      <c r="F2576" s="2" t="s">
        <v>767</v>
      </c>
      <c r="G2576" s="2" t="s">
        <v>29</v>
      </c>
      <c r="H2576" s="2" t="s">
        <v>37</v>
      </c>
      <c r="I2576" s="2" t="s">
        <v>38</v>
      </c>
      <c r="J2576" s="38">
        <v>1.431762032</v>
      </c>
    </row>
    <row r="2577" spans="1:10">
      <c r="A2577" s="2" t="s">
        <v>8</v>
      </c>
      <c r="B2577" s="2" t="s">
        <v>240</v>
      </c>
      <c r="C2577" s="2" t="s">
        <v>64</v>
      </c>
      <c r="E2577" s="2">
        <v>100</v>
      </c>
      <c r="F2577" s="2" t="s">
        <v>767</v>
      </c>
      <c r="G2577" s="2" t="s">
        <v>29</v>
      </c>
      <c r="H2577" s="2" t="s">
        <v>37</v>
      </c>
      <c r="I2577" s="2" t="s">
        <v>38</v>
      </c>
      <c r="J2577" s="38">
        <v>0</v>
      </c>
    </row>
    <row r="2578" spans="1:10">
      <c r="A2578" s="2" t="s">
        <v>8</v>
      </c>
      <c r="B2578" s="2" t="s">
        <v>241</v>
      </c>
      <c r="C2578" s="2" t="s">
        <v>64</v>
      </c>
      <c r="E2578" s="2">
        <v>100</v>
      </c>
      <c r="F2578" s="2" t="s">
        <v>767</v>
      </c>
      <c r="G2578" s="2" t="s">
        <v>29</v>
      </c>
      <c r="H2578" s="2" t="s">
        <v>37</v>
      </c>
      <c r="I2578" s="2" t="s">
        <v>38</v>
      </c>
      <c r="J2578" s="38">
        <v>0</v>
      </c>
    </row>
    <row r="2579" spans="1:10">
      <c r="A2579" s="2" t="s">
        <v>8</v>
      </c>
      <c r="B2579" s="2" t="s">
        <v>242</v>
      </c>
      <c r="C2579" s="2" t="s">
        <v>64</v>
      </c>
      <c r="E2579" s="2">
        <v>100</v>
      </c>
      <c r="F2579" s="2" t="s">
        <v>767</v>
      </c>
      <c r="G2579" s="2" t="s">
        <v>29</v>
      </c>
      <c r="H2579" s="2" t="s">
        <v>37</v>
      </c>
      <c r="I2579" s="2" t="s">
        <v>38</v>
      </c>
      <c r="J2579" s="38">
        <v>0</v>
      </c>
    </row>
    <row r="2580" spans="1:10">
      <c r="A2580" s="2" t="s">
        <v>8</v>
      </c>
      <c r="B2580" s="2" t="s">
        <v>243</v>
      </c>
      <c r="C2580" s="2" t="s">
        <v>64</v>
      </c>
      <c r="E2580" s="2">
        <v>100</v>
      </c>
      <c r="F2580" s="2" t="s">
        <v>767</v>
      </c>
      <c r="G2580" s="2" t="s">
        <v>29</v>
      </c>
      <c r="H2580" s="2" t="s">
        <v>37</v>
      </c>
      <c r="I2580" s="2" t="s">
        <v>38</v>
      </c>
      <c r="J2580" s="38">
        <v>5.0409411759999996</v>
      </c>
    </row>
    <row r="2581" spans="1:10">
      <c r="A2581" s="2" t="s">
        <v>8</v>
      </c>
      <c r="B2581" s="2" t="s">
        <v>244</v>
      </c>
      <c r="C2581" s="2" t="s">
        <v>64</v>
      </c>
      <c r="E2581" s="2">
        <v>100</v>
      </c>
      <c r="F2581" s="2" t="s">
        <v>767</v>
      </c>
      <c r="G2581" s="2" t="s">
        <v>29</v>
      </c>
      <c r="H2581" s="2" t="s">
        <v>37</v>
      </c>
      <c r="I2581" s="2" t="s">
        <v>38</v>
      </c>
      <c r="J2581" s="38">
        <v>0</v>
      </c>
    </row>
    <row r="2582" spans="1:10">
      <c r="A2582" s="2" t="s">
        <v>8</v>
      </c>
      <c r="B2582" s="2" t="s">
        <v>245</v>
      </c>
      <c r="C2582" s="2" t="s">
        <v>64</v>
      </c>
      <c r="E2582" s="2">
        <v>100</v>
      </c>
      <c r="F2582" s="2" t="s">
        <v>767</v>
      </c>
      <c r="G2582" s="2" t="s">
        <v>29</v>
      </c>
      <c r="H2582" s="2" t="s">
        <v>37</v>
      </c>
      <c r="I2582" s="2" t="s">
        <v>38</v>
      </c>
      <c r="J2582" s="38">
        <v>0</v>
      </c>
    </row>
    <row r="2583" spans="1:10">
      <c r="A2583" s="2" t="s">
        <v>8</v>
      </c>
      <c r="B2583" s="2" t="s">
        <v>246</v>
      </c>
      <c r="C2583" s="2" t="s">
        <v>64</v>
      </c>
      <c r="E2583" s="2">
        <v>100</v>
      </c>
      <c r="F2583" s="2" t="s">
        <v>767</v>
      </c>
      <c r="G2583" s="2" t="s">
        <v>29</v>
      </c>
      <c r="H2583" s="2" t="s">
        <v>37</v>
      </c>
      <c r="I2583" s="2" t="s">
        <v>38</v>
      </c>
      <c r="J2583" s="38">
        <v>0</v>
      </c>
    </row>
    <row r="2584" spans="1:10">
      <c r="A2584" s="2" t="s">
        <v>8</v>
      </c>
      <c r="B2584" s="2" t="s">
        <v>247</v>
      </c>
      <c r="C2584" s="2" t="s">
        <v>64</v>
      </c>
      <c r="E2584" s="2">
        <v>100</v>
      </c>
      <c r="F2584" s="2" t="s">
        <v>767</v>
      </c>
      <c r="G2584" s="2" t="s">
        <v>29</v>
      </c>
      <c r="H2584" s="2" t="s">
        <v>37</v>
      </c>
      <c r="I2584" s="2" t="s">
        <v>38</v>
      </c>
      <c r="J2584" s="38">
        <v>0</v>
      </c>
    </row>
    <row r="2585" spans="1:10">
      <c r="A2585" s="2" t="s">
        <v>8</v>
      </c>
      <c r="B2585" s="2" t="s">
        <v>248</v>
      </c>
      <c r="C2585" s="2" t="s">
        <v>64</v>
      </c>
      <c r="E2585" s="2">
        <v>100</v>
      </c>
      <c r="F2585" s="2" t="s">
        <v>767</v>
      </c>
      <c r="G2585" s="2" t="s">
        <v>29</v>
      </c>
      <c r="H2585" s="2" t="s">
        <v>37</v>
      </c>
      <c r="I2585" s="2" t="s">
        <v>38</v>
      </c>
      <c r="J2585" s="38">
        <v>0</v>
      </c>
    </row>
    <row r="2586" spans="1:10">
      <c r="A2586" s="2" t="s">
        <v>7</v>
      </c>
      <c r="B2586" s="2" t="s">
        <v>249</v>
      </c>
      <c r="C2586" s="2" t="s">
        <v>64</v>
      </c>
      <c r="E2586" s="2">
        <v>100</v>
      </c>
      <c r="F2586" s="2" t="s">
        <v>767</v>
      </c>
      <c r="G2586" s="2" t="s">
        <v>29</v>
      </c>
      <c r="H2586" s="2" t="s">
        <v>37</v>
      </c>
      <c r="I2586" s="2" t="s">
        <v>38</v>
      </c>
      <c r="J2586" s="38">
        <v>7.0432941180000004</v>
      </c>
    </row>
    <row r="2587" spans="1:10">
      <c r="A2587" s="2" t="s">
        <v>7</v>
      </c>
      <c r="B2587" s="2" t="s">
        <v>250</v>
      </c>
      <c r="C2587" s="2" t="s">
        <v>64</v>
      </c>
      <c r="E2587" s="2">
        <v>100</v>
      </c>
      <c r="F2587" s="2" t="s">
        <v>767</v>
      </c>
      <c r="G2587" s="2" t="s">
        <v>29</v>
      </c>
      <c r="H2587" s="2" t="s">
        <v>37</v>
      </c>
      <c r="I2587" s="2" t="s">
        <v>38</v>
      </c>
      <c r="J2587" s="38">
        <v>1.2473128339999999</v>
      </c>
    </row>
    <row r="2588" spans="1:10">
      <c r="A2588" s="2" t="s">
        <v>7</v>
      </c>
      <c r="B2588" s="2" t="s">
        <v>251</v>
      </c>
      <c r="C2588" s="2" t="s">
        <v>64</v>
      </c>
      <c r="E2588" s="2">
        <v>100</v>
      </c>
      <c r="F2588" s="2" t="s">
        <v>767</v>
      </c>
      <c r="G2588" s="2" t="s">
        <v>29</v>
      </c>
      <c r="H2588" s="2" t="s">
        <v>37</v>
      </c>
      <c r="I2588" s="2" t="s">
        <v>38</v>
      </c>
      <c r="J2588" s="38">
        <v>11.686614253</v>
      </c>
    </row>
    <row r="2589" spans="1:10">
      <c r="A2589" s="2" t="s">
        <v>7</v>
      </c>
      <c r="B2589" s="2" t="s">
        <v>252</v>
      </c>
      <c r="C2589" s="2" t="s">
        <v>64</v>
      </c>
      <c r="E2589" s="2">
        <v>100</v>
      </c>
      <c r="F2589" s="2" t="s">
        <v>767</v>
      </c>
      <c r="G2589" s="2" t="s">
        <v>29</v>
      </c>
      <c r="H2589" s="2" t="s">
        <v>37</v>
      </c>
      <c r="I2589" s="2" t="s">
        <v>38</v>
      </c>
      <c r="J2589" s="38">
        <v>0.190107466</v>
      </c>
    </row>
    <row r="2590" spans="1:10">
      <c r="A2590" s="2" t="s">
        <v>7</v>
      </c>
      <c r="B2590" s="2" t="s">
        <v>253</v>
      </c>
      <c r="C2590" s="2" t="s">
        <v>64</v>
      </c>
      <c r="E2590" s="2">
        <v>100</v>
      </c>
      <c r="F2590" s="2" t="s">
        <v>767</v>
      </c>
      <c r="G2590" s="2" t="s">
        <v>29</v>
      </c>
      <c r="H2590" s="2" t="s">
        <v>37</v>
      </c>
      <c r="I2590" s="2" t="s">
        <v>38</v>
      </c>
      <c r="J2590" s="38">
        <v>47.125271709000003</v>
      </c>
    </row>
    <row r="2591" spans="1:10">
      <c r="A2591" s="2" t="s">
        <v>6</v>
      </c>
      <c r="B2591" s="2" t="s">
        <v>254</v>
      </c>
      <c r="C2591" s="2" t="s">
        <v>64</v>
      </c>
      <c r="E2591" s="2">
        <v>100</v>
      </c>
      <c r="F2591" s="2" t="s">
        <v>767</v>
      </c>
      <c r="G2591" s="2" t="s">
        <v>29</v>
      </c>
      <c r="H2591" s="2" t="s">
        <v>37</v>
      </c>
      <c r="I2591" s="2" t="s">
        <v>38</v>
      </c>
      <c r="J2591" s="38">
        <v>25.170193072</v>
      </c>
    </row>
    <row r="2592" spans="1:10">
      <c r="A2592" s="2" t="s">
        <v>6</v>
      </c>
      <c r="B2592" s="2" t="s">
        <v>255</v>
      </c>
      <c r="C2592" s="2" t="s">
        <v>64</v>
      </c>
      <c r="E2592" s="2">
        <v>100</v>
      </c>
      <c r="F2592" s="2" t="s">
        <v>767</v>
      </c>
      <c r="G2592" s="2" t="s">
        <v>29</v>
      </c>
      <c r="H2592" s="2" t="s">
        <v>37</v>
      </c>
      <c r="I2592" s="2" t="s">
        <v>38</v>
      </c>
      <c r="J2592" s="38">
        <v>15.872352531000001</v>
      </c>
    </row>
    <row r="2593" spans="1:10">
      <c r="A2593" s="2" t="s">
        <v>6</v>
      </c>
      <c r="B2593" s="2" t="s">
        <v>256</v>
      </c>
      <c r="C2593" s="2" t="s">
        <v>64</v>
      </c>
      <c r="E2593" s="2">
        <v>100</v>
      </c>
      <c r="F2593" s="2" t="s">
        <v>767</v>
      </c>
      <c r="G2593" s="2" t="s">
        <v>29</v>
      </c>
      <c r="H2593" s="2" t="s">
        <v>37</v>
      </c>
      <c r="I2593" s="2" t="s">
        <v>38</v>
      </c>
      <c r="J2593" s="38">
        <v>32.128564013999998</v>
      </c>
    </row>
    <row r="2594" spans="1:10">
      <c r="A2594" s="2" t="s">
        <v>6</v>
      </c>
      <c r="B2594" s="2" t="s">
        <v>257</v>
      </c>
      <c r="C2594" s="2" t="s">
        <v>64</v>
      </c>
      <c r="E2594" s="2">
        <v>100</v>
      </c>
      <c r="F2594" s="2" t="s">
        <v>767</v>
      </c>
      <c r="G2594" s="2" t="s">
        <v>29</v>
      </c>
      <c r="H2594" s="2" t="s">
        <v>37</v>
      </c>
      <c r="I2594" s="2" t="s">
        <v>38</v>
      </c>
      <c r="J2594" s="38">
        <v>26.901776471000002</v>
      </c>
    </row>
    <row r="2595" spans="1:10">
      <c r="A2595" s="2" t="s">
        <v>6</v>
      </c>
      <c r="B2595" s="2" t="s">
        <v>258</v>
      </c>
      <c r="C2595" s="2" t="s">
        <v>64</v>
      </c>
      <c r="E2595" s="2">
        <v>100</v>
      </c>
      <c r="F2595" s="2" t="s">
        <v>767</v>
      </c>
      <c r="G2595" s="2" t="s">
        <v>29</v>
      </c>
      <c r="H2595" s="2" t="s">
        <v>37</v>
      </c>
      <c r="I2595" s="2" t="s">
        <v>38</v>
      </c>
      <c r="J2595" s="38">
        <v>58.432546440000003</v>
      </c>
    </row>
    <row r="2596" spans="1:10">
      <c r="A2596" s="2" t="s">
        <v>6</v>
      </c>
      <c r="B2596" s="2" t="s">
        <v>259</v>
      </c>
      <c r="C2596" s="2" t="s">
        <v>64</v>
      </c>
      <c r="E2596" s="2">
        <v>100</v>
      </c>
      <c r="F2596" s="2" t="s">
        <v>767</v>
      </c>
      <c r="G2596" s="2" t="s">
        <v>29</v>
      </c>
      <c r="H2596" s="2" t="s">
        <v>37</v>
      </c>
      <c r="I2596" s="2" t="s">
        <v>38</v>
      </c>
      <c r="J2596" s="38">
        <v>2.9966911760000001</v>
      </c>
    </row>
    <row r="2597" spans="1:10">
      <c r="A2597" s="2" t="s">
        <v>6</v>
      </c>
      <c r="B2597" s="2" t="s">
        <v>260</v>
      </c>
      <c r="C2597" s="2" t="s">
        <v>64</v>
      </c>
      <c r="E2597" s="2">
        <v>100</v>
      </c>
      <c r="F2597" s="2" t="s">
        <v>767</v>
      </c>
      <c r="G2597" s="2" t="s">
        <v>29</v>
      </c>
      <c r="H2597" s="2" t="s">
        <v>37</v>
      </c>
      <c r="I2597" s="2" t="s">
        <v>38</v>
      </c>
      <c r="J2597" s="38">
        <v>40.283072388000001</v>
      </c>
    </row>
    <row r="2598" spans="1:10">
      <c r="A2598" s="2" t="s">
        <v>6</v>
      </c>
      <c r="B2598" s="2" t="s">
        <v>261</v>
      </c>
      <c r="C2598" s="2" t="s">
        <v>64</v>
      </c>
      <c r="E2598" s="2">
        <v>100</v>
      </c>
      <c r="F2598" s="2" t="s">
        <v>767</v>
      </c>
      <c r="G2598" s="2" t="s">
        <v>29</v>
      </c>
      <c r="H2598" s="2" t="s">
        <v>37</v>
      </c>
      <c r="I2598" s="2" t="s">
        <v>38</v>
      </c>
      <c r="J2598" s="38">
        <v>33.682061671</v>
      </c>
    </row>
    <row r="2599" spans="1:10">
      <c r="A2599" s="2" t="s">
        <v>5</v>
      </c>
      <c r="B2599" s="2" t="s">
        <v>270</v>
      </c>
      <c r="C2599" s="2" t="s">
        <v>64</v>
      </c>
      <c r="E2599" s="2">
        <v>100</v>
      </c>
      <c r="F2599" s="2" t="s">
        <v>767</v>
      </c>
      <c r="G2599" s="2" t="s">
        <v>29</v>
      </c>
      <c r="H2599" s="2" t="s">
        <v>37</v>
      </c>
      <c r="I2599" s="2" t="s">
        <v>38</v>
      </c>
      <c r="J2599" s="38">
        <v>0</v>
      </c>
    </row>
    <row r="2600" spans="1:10">
      <c r="A2600" s="2" t="s">
        <v>5</v>
      </c>
      <c r="B2600" s="2" t="s">
        <v>271</v>
      </c>
      <c r="C2600" s="2" t="s">
        <v>64</v>
      </c>
      <c r="E2600" s="2">
        <v>100</v>
      </c>
      <c r="F2600" s="2" t="s">
        <v>767</v>
      </c>
      <c r="G2600" s="2" t="s">
        <v>29</v>
      </c>
      <c r="H2600" s="2" t="s">
        <v>37</v>
      </c>
      <c r="I2600" s="2" t="s">
        <v>38</v>
      </c>
      <c r="J2600" s="38">
        <v>3.8066951869999999</v>
      </c>
    </row>
    <row r="2601" spans="1:10">
      <c r="A2601" s="2" t="s">
        <v>5</v>
      </c>
      <c r="B2601" s="2" t="s">
        <v>272</v>
      </c>
      <c r="C2601" s="2" t="s">
        <v>64</v>
      </c>
      <c r="E2601" s="2">
        <v>100</v>
      </c>
      <c r="F2601" s="2" t="s">
        <v>767</v>
      </c>
      <c r="G2601" s="2" t="s">
        <v>29</v>
      </c>
      <c r="H2601" s="2" t="s">
        <v>37</v>
      </c>
      <c r="I2601" s="2" t="s">
        <v>38</v>
      </c>
      <c r="J2601" s="38">
        <v>5.6692036760000004</v>
      </c>
    </row>
    <row r="2602" spans="1:10">
      <c r="A2602" s="2" t="s">
        <v>5</v>
      </c>
      <c r="B2602" s="2" t="s">
        <v>273</v>
      </c>
      <c r="C2602" s="2" t="s">
        <v>64</v>
      </c>
      <c r="E2602" s="2">
        <v>100</v>
      </c>
      <c r="F2602" s="2" t="s">
        <v>767</v>
      </c>
      <c r="G2602" s="2" t="s">
        <v>29</v>
      </c>
      <c r="H2602" s="2" t="s">
        <v>37</v>
      </c>
      <c r="I2602" s="2" t="s">
        <v>38</v>
      </c>
      <c r="J2602" s="38">
        <v>9.255335294</v>
      </c>
    </row>
    <row r="2603" spans="1:10">
      <c r="A2603" s="2" t="s">
        <v>4</v>
      </c>
      <c r="B2603" s="2" t="s">
        <v>445</v>
      </c>
      <c r="C2603" s="2" t="s">
        <v>64</v>
      </c>
      <c r="E2603" s="2">
        <v>100</v>
      </c>
      <c r="F2603" s="2" t="s">
        <v>767</v>
      </c>
      <c r="G2603" s="2" t="s">
        <v>29</v>
      </c>
      <c r="H2603" s="2" t="s">
        <v>37</v>
      </c>
      <c r="I2603" s="2" t="s">
        <v>38</v>
      </c>
      <c r="J2603" s="38">
        <v>4.7446002539999999</v>
      </c>
    </row>
    <row r="2604" spans="1:10">
      <c r="A2604" s="2" t="s">
        <v>4</v>
      </c>
      <c r="B2604" s="2" t="s">
        <v>446</v>
      </c>
      <c r="C2604" s="2" t="s">
        <v>64</v>
      </c>
      <c r="E2604" s="2">
        <v>100</v>
      </c>
      <c r="F2604" s="2" t="s">
        <v>767</v>
      </c>
      <c r="G2604" s="2" t="s">
        <v>29</v>
      </c>
      <c r="H2604" s="2" t="s">
        <v>37</v>
      </c>
      <c r="I2604" s="2" t="s">
        <v>38</v>
      </c>
      <c r="J2604" s="38">
        <v>0.34263126900000002</v>
      </c>
    </row>
    <row r="2605" spans="1:10">
      <c r="A2605" s="2" t="s">
        <v>3</v>
      </c>
      <c r="B2605" s="2" t="s">
        <v>362</v>
      </c>
      <c r="C2605" s="2" t="s">
        <v>64</v>
      </c>
      <c r="E2605" s="2">
        <v>100</v>
      </c>
      <c r="F2605" s="2" t="s">
        <v>767</v>
      </c>
      <c r="G2605" s="2" t="s">
        <v>29</v>
      </c>
      <c r="H2605" s="2" t="s">
        <v>37</v>
      </c>
      <c r="I2605" s="2" t="s">
        <v>38</v>
      </c>
      <c r="J2605" s="38">
        <v>0.10384054400000001</v>
      </c>
    </row>
    <row r="2606" spans="1:10">
      <c r="A2606" s="2" t="s">
        <v>3</v>
      </c>
      <c r="B2606" s="2" t="s">
        <v>143</v>
      </c>
      <c r="C2606" s="2" t="s">
        <v>64</v>
      </c>
      <c r="E2606" s="2">
        <v>100</v>
      </c>
      <c r="F2606" s="2" t="s">
        <v>767</v>
      </c>
      <c r="G2606" s="2" t="s">
        <v>29</v>
      </c>
      <c r="H2606" s="2" t="s">
        <v>37</v>
      </c>
      <c r="I2606" s="2" t="s">
        <v>38</v>
      </c>
      <c r="J2606" s="38">
        <v>6.4174442190000001</v>
      </c>
    </row>
    <row r="2607" spans="1:10">
      <c r="A2607" s="2" t="s">
        <v>3</v>
      </c>
      <c r="B2607" s="2" t="s">
        <v>144</v>
      </c>
      <c r="C2607" s="2" t="s">
        <v>64</v>
      </c>
      <c r="E2607" s="2">
        <v>100</v>
      </c>
      <c r="F2607" s="2" t="s">
        <v>767</v>
      </c>
      <c r="G2607" s="2" t="s">
        <v>29</v>
      </c>
      <c r="H2607" s="2" t="s">
        <v>37</v>
      </c>
      <c r="I2607" s="2" t="s">
        <v>38</v>
      </c>
      <c r="J2607" s="38">
        <v>1.8216318789999999</v>
      </c>
    </row>
    <row r="2608" spans="1:10">
      <c r="A2608" s="2" t="s">
        <v>3</v>
      </c>
      <c r="B2608" s="2" t="s">
        <v>145</v>
      </c>
      <c r="C2608" s="2" t="s">
        <v>64</v>
      </c>
      <c r="E2608" s="2">
        <v>100</v>
      </c>
      <c r="F2608" s="2" t="s">
        <v>767</v>
      </c>
      <c r="G2608" s="2" t="s">
        <v>29</v>
      </c>
      <c r="H2608" s="2" t="s">
        <v>37</v>
      </c>
      <c r="I2608" s="2" t="s">
        <v>38</v>
      </c>
      <c r="J2608" s="38">
        <v>0.91355498700000004</v>
      </c>
    </row>
    <row r="2609" spans="1:10">
      <c r="A2609" s="2" t="s">
        <v>3</v>
      </c>
      <c r="B2609" s="2" t="s">
        <v>146</v>
      </c>
      <c r="C2609" s="2" t="s">
        <v>64</v>
      </c>
      <c r="E2609" s="2">
        <v>100</v>
      </c>
      <c r="F2609" s="2" t="s">
        <v>767</v>
      </c>
      <c r="G2609" s="2" t="s">
        <v>29</v>
      </c>
      <c r="H2609" s="2" t="s">
        <v>37</v>
      </c>
      <c r="I2609" s="2" t="s">
        <v>38</v>
      </c>
      <c r="J2609" s="38">
        <v>1.5663286000000001</v>
      </c>
    </row>
    <row r="2610" spans="1:10">
      <c r="A2610" s="2" t="s">
        <v>3</v>
      </c>
      <c r="B2610" s="2" t="s">
        <v>147</v>
      </c>
      <c r="C2610" s="2" t="s">
        <v>64</v>
      </c>
      <c r="E2610" s="2">
        <v>100</v>
      </c>
      <c r="F2610" s="2" t="s">
        <v>767</v>
      </c>
      <c r="G2610" s="2" t="s">
        <v>29</v>
      </c>
      <c r="H2610" s="2" t="s">
        <v>37</v>
      </c>
      <c r="I2610" s="2" t="s">
        <v>38</v>
      </c>
      <c r="J2610" s="38">
        <v>3.643523756</v>
      </c>
    </row>
    <row r="2611" spans="1:10">
      <c r="A2611" s="2" t="s">
        <v>3</v>
      </c>
      <c r="B2611" s="2" t="s">
        <v>148</v>
      </c>
      <c r="C2611" s="2" t="s">
        <v>64</v>
      </c>
      <c r="E2611" s="2">
        <v>100</v>
      </c>
      <c r="F2611" s="2" t="s">
        <v>767</v>
      </c>
      <c r="G2611" s="2" t="s">
        <v>29</v>
      </c>
      <c r="H2611" s="2" t="s">
        <v>37</v>
      </c>
      <c r="I2611" s="2" t="s">
        <v>38</v>
      </c>
      <c r="J2611" s="38">
        <v>1.9349213999999999</v>
      </c>
    </row>
    <row r="2612" spans="1:10">
      <c r="A2612" s="2" t="s">
        <v>3</v>
      </c>
      <c r="B2612" s="2" t="s">
        <v>149</v>
      </c>
      <c r="C2612" s="2" t="s">
        <v>64</v>
      </c>
      <c r="E2612" s="2">
        <v>100</v>
      </c>
      <c r="F2612" s="2" t="s">
        <v>767</v>
      </c>
      <c r="G2612" s="2" t="s">
        <v>29</v>
      </c>
      <c r="H2612" s="2" t="s">
        <v>37</v>
      </c>
      <c r="I2612" s="2" t="s">
        <v>38</v>
      </c>
      <c r="J2612" s="38">
        <v>18.652943951000001</v>
      </c>
    </row>
    <row r="2613" spans="1:10">
      <c r="A2613" s="2" t="s">
        <v>3</v>
      </c>
      <c r="B2613" s="2" t="s">
        <v>150</v>
      </c>
      <c r="C2613" s="2" t="s">
        <v>64</v>
      </c>
      <c r="E2613" s="2">
        <v>100</v>
      </c>
      <c r="F2613" s="2" t="s">
        <v>767</v>
      </c>
      <c r="G2613" s="2" t="s">
        <v>29</v>
      </c>
      <c r="H2613" s="2" t="s">
        <v>37</v>
      </c>
      <c r="I2613" s="2" t="s">
        <v>38</v>
      </c>
      <c r="J2613" s="38">
        <v>5.7810420440000003</v>
      </c>
    </row>
    <row r="2614" spans="1:10">
      <c r="A2614" s="2" t="s">
        <v>3</v>
      </c>
      <c r="B2614" s="2" t="s">
        <v>151</v>
      </c>
      <c r="C2614" s="2" t="s">
        <v>64</v>
      </c>
      <c r="E2614" s="2">
        <v>100</v>
      </c>
      <c r="F2614" s="2" t="s">
        <v>767</v>
      </c>
      <c r="G2614" s="2" t="s">
        <v>29</v>
      </c>
      <c r="H2614" s="2" t="s">
        <v>37</v>
      </c>
      <c r="I2614" s="2" t="s">
        <v>38</v>
      </c>
      <c r="J2614" s="38">
        <v>49.019629412</v>
      </c>
    </row>
    <row r="2615" spans="1:10">
      <c r="A2615" s="2" t="s">
        <v>3</v>
      </c>
      <c r="B2615" s="2" t="s">
        <v>152</v>
      </c>
      <c r="C2615" s="2" t="s">
        <v>64</v>
      </c>
      <c r="E2615" s="2">
        <v>100</v>
      </c>
      <c r="F2615" s="2" t="s">
        <v>767</v>
      </c>
      <c r="G2615" s="2" t="s">
        <v>29</v>
      </c>
      <c r="H2615" s="2" t="s">
        <v>37</v>
      </c>
      <c r="I2615" s="2" t="s">
        <v>38</v>
      </c>
      <c r="J2615" s="38">
        <v>82.562148338</v>
      </c>
    </row>
    <row r="2616" spans="1:10">
      <c r="A2616" s="2" t="s">
        <v>3</v>
      </c>
      <c r="B2616" s="2" t="s">
        <v>153</v>
      </c>
      <c r="C2616" s="2" t="s">
        <v>64</v>
      </c>
      <c r="E2616" s="2">
        <v>100</v>
      </c>
      <c r="F2616" s="2" t="s">
        <v>767</v>
      </c>
      <c r="G2616" s="2" t="s">
        <v>29</v>
      </c>
      <c r="H2616" s="2" t="s">
        <v>37</v>
      </c>
      <c r="I2616" s="2" t="s">
        <v>38</v>
      </c>
      <c r="J2616" s="38">
        <v>74.281754225</v>
      </c>
    </row>
    <row r="2617" spans="1:10">
      <c r="A2617" s="2" t="s">
        <v>3</v>
      </c>
      <c r="B2617" s="2" t="s">
        <v>154</v>
      </c>
      <c r="C2617" s="2" t="s">
        <v>64</v>
      </c>
      <c r="E2617" s="2">
        <v>100</v>
      </c>
      <c r="F2617" s="2" t="s">
        <v>767</v>
      </c>
      <c r="G2617" s="2" t="s">
        <v>29</v>
      </c>
      <c r="H2617" s="2" t="s">
        <v>37</v>
      </c>
      <c r="I2617" s="2" t="s">
        <v>38</v>
      </c>
      <c r="J2617" s="38">
        <v>22.588142258000001</v>
      </c>
    </row>
    <row r="2618" spans="1:10">
      <c r="A2618" s="2" t="s">
        <v>3</v>
      </c>
      <c r="B2618" s="2" t="s">
        <v>155</v>
      </c>
      <c r="C2618" s="2" t="s">
        <v>64</v>
      </c>
      <c r="E2618" s="2">
        <v>100</v>
      </c>
      <c r="F2618" s="2" t="s">
        <v>767</v>
      </c>
      <c r="G2618" s="2" t="s">
        <v>29</v>
      </c>
      <c r="H2618" s="2" t="s">
        <v>37</v>
      </c>
      <c r="I2618" s="2" t="s">
        <v>38</v>
      </c>
      <c r="J2618" s="38">
        <v>19.868907563</v>
      </c>
    </row>
    <row r="2619" spans="1:10">
      <c r="A2619" s="2" t="s">
        <v>3</v>
      </c>
      <c r="B2619" s="2" t="s">
        <v>156</v>
      </c>
      <c r="C2619" s="2" t="s">
        <v>64</v>
      </c>
      <c r="E2619" s="2">
        <v>100</v>
      </c>
      <c r="F2619" s="2" t="s">
        <v>767</v>
      </c>
      <c r="G2619" s="2" t="s">
        <v>29</v>
      </c>
      <c r="H2619" s="2" t="s">
        <v>37</v>
      </c>
      <c r="I2619" s="2" t="s">
        <v>38</v>
      </c>
      <c r="J2619" s="38">
        <v>4.2033088239999996</v>
      </c>
    </row>
    <row r="2620" spans="1:10">
      <c r="A2620" s="2" t="s">
        <v>3</v>
      </c>
      <c r="B2620" s="2" t="s">
        <v>157</v>
      </c>
      <c r="C2620" s="2" t="s">
        <v>64</v>
      </c>
      <c r="E2620" s="2">
        <v>100</v>
      </c>
      <c r="F2620" s="2" t="s">
        <v>767</v>
      </c>
      <c r="G2620" s="2" t="s">
        <v>29</v>
      </c>
      <c r="H2620" s="2" t="s">
        <v>37</v>
      </c>
      <c r="I2620" s="2" t="s">
        <v>38</v>
      </c>
      <c r="J2620" s="38">
        <v>96.942338234999994</v>
      </c>
    </row>
    <row r="2621" spans="1:10">
      <c r="A2621" s="2" t="s">
        <v>3</v>
      </c>
      <c r="B2621" s="2" t="s">
        <v>158</v>
      </c>
      <c r="C2621" s="2" t="s">
        <v>64</v>
      </c>
      <c r="E2621" s="2">
        <v>100</v>
      </c>
      <c r="F2621" s="2" t="s">
        <v>767</v>
      </c>
      <c r="G2621" s="2" t="s">
        <v>29</v>
      </c>
      <c r="H2621" s="2" t="s">
        <v>37</v>
      </c>
      <c r="I2621" s="2" t="s">
        <v>38</v>
      </c>
      <c r="J2621" s="38">
        <v>18.805580522</v>
      </c>
    </row>
    <row r="2622" spans="1:10">
      <c r="A2622" s="2" t="s">
        <v>2</v>
      </c>
      <c r="B2622" s="2" t="s">
        <v>262</v>
      </c>
      <c r="C2622" s="2" t="s">
        <v>64</v>
      </c>
      <c r="E2622" s="2">
        <v>100</v>
      </c>
      <c r="F2622" s="2" t="s">
        <v>767</v>
      </c>
      <c r="G2622" s="2" t="s">
        <v>29</v>
      </c>
      <c r="H2622" s="2" t="s">
        <v>37</v>
      </c>
      <c r="I2622" s="2" t="s">
        <v>38</v>
      </c>
      <c r="J2622" s="38">
        <v>0</v>
      </c>
    </row>
    <row r="2623" spans="1:10">
      <c r="A2623" s="2" t="s">
        <v>2</v>
      </c>
      <c r="B2623" s="2" t="s">
        <v>263</v>
      </c>
      <c r="C2623" s="2" t="s">
        <v>64</v>
      </c>
      <c r="E2623" s="2">
        <v>100</v>
      </c>
      <c r="F2623" s="2" t="s">
        <v>767</v>
      </c>
      <c r="G2623" s="2" t="s">
        <v>29</v>
      </c>
      <c r="H2623" s="2" t="s">
        <v>37</v>
      </c>
      <c r="I2623" s="2" t="s">
        <v>38</v>
      </c>
      <c r="J2623" s="38">
        <v>0</v>
      </c>
    </row>
    <row r="2624" spans="1:10">
      <c r="A2624" s="2" t="s">
        <v>2</v>
      </c>
      <c r="B2624" s="2" t="s">
        <v>264</v>
      </c>
      <c r="C2624" s="2" t="s">
        <v>64</v>
      </c>
      <c r="E2624" s="2">
        <v>100</v>
      </c>
      <c r="F2624" s="2" t="s">
        <v>767</v>
      </c>
      <c r="G2624" s="2" t="s">
        <v>29</v>
      </c>
      <c r="H2624" s="2" t="s">
        <v>37</v>
      </c>
      <c r="I2624" s="2" t="s">
        <v>38</v>
      </c>
      <c r="J2624" s="38">
        <v>1.6512238779999999</v>
      </c>
    </row>
    <row r="2625" spans="1:10">
      <c r="A2625" s="2" t="s">
        <v>2</v>
      </c>
      <c r="B2625" s="2" t="s">
        <v>265</v>
      </c>
      <c r="C2625" s="2" t="s">
        <v>64</v>
      </c>
      <c r="E2625" s="2">
        <v>100</v>
      </c>
      <c r="F2625" s="2" t="s">
        <v>767</v>
      </c>
      <c r="G2625" s="2" t="s">
        <v>29</v>
      </c>
      <c r="H2625" s="2" t="s">
        <v>37</v>
      </c>
      <c r="I2625" s="2" t="s">
        <v>38</v>
      </c>
      <c r="J2625" s="38">
        <v>0</v>
      </c>
    </row>
    <row r="2626" spans="1:10">
      <c r="A2626" s="2" t="s">
        <v>2</v>
      </c>
      <c r="B2626" s="2" t="s">
        <v>266</v>
      </c>
      <c r="C2626" s="2" t="s">
        <v>64</v>
      </c>
      <c r="E2626" s="2">
        <v>100</v>
      </c>
      <c r="F2626" s="2" t="s">
        <v>767</v>
      </c>
      <c r="G2626" s="2" t="s">
        <v>29</v>
      </c>
      <c r="H2626" s="2" t="s">
        <v>37</v>
      </c>
      <c r="I2626" s="2" t="s">
        <v>38</v>
      </c>
      <c r="J2626" s="38">
        <v>0</v>
      </c>
    </row>
    <row r="2627" spans="1:10">
      <c r="A2627" s="2" t="s">
        <v>2</v>
      </c>
      <c r="B2627" s="2" t="s">
        <v>267</v>
      </c>
      <c r="C2627" s="2" t="s">
        <v>64</v>
      </c>
      <c r="E2627" s="2">
        <v>100</v>
      </c>
      <c r="F2627" s="2" t="s">
        <v>767</v>
      </c>
      <c r="G2627" s="2" t="s">
        <v>29</v>
      </c>
      <c r="H2627" s="2" t="s">
        <v>37</v>
      </c>
      <c r="I2627" s="2" t="s">
        <v>38</v>
      </c>
      <c r="J2627" s="38">
        <v>4.4960426470000003</v>
      </c>
    </row>
    <row r="2628" spans="1:10">
      <c r="A2628" s="2" t="s">
        <v>2</v>
      </c>
      <c r="B2628" s="2" t="s">
        <v>268</v>
      </c>
      <c r="C2628" s="2" t="s">
        <v>64</v>
      </c>
      <c r="E2628" s="2">
        <v>100</v>
      </c>
      <c r="F2628" s="2" t="s">
        <v>767</v>
      </c>
      <c r="G2628" s="2" t="s">
        <v>29</v>
      </c>
      <c r="H2628" s="2" t="s">
        <v>37</v>
      </c>
      <c r="I2628" s="2" t="s">
        <v>38</v>
      </c>
      <c r="J2628" s="38">
        <v>0</v>
      </c>
    </row>
    <row r="2629" spans="1:10">
      <c r="A2629" s="2" t="s">
        <v>2</v>
      </c>
      <c r="B2629" s="2" t="s">
        <v>269</v>
      </c>
      <c r="C2629" s="2" t="s">
        <v>64</v>
      </c>
      <c r="E2629" s="2">
        <v>100</v>
      </c>
      <c r="F2629" s="2" t="s">
        <v>767</v>
      </c>
      <c r="G2629" s="2" t="s">
        <v>29</v>
      </c>
      <c r="H2629" s="2" t="s">
        <v>37</v>
      </c>
      <c r="I2629" s="2" t="s">
        <v>38</v>
      </c>
      <c r="J2629" s="38">
        <v>0</v>
      </c>
    </row>
    <row r="2630" spans="1:10">
      <c r="A2630" s="2" t="s">
        <v>1</v>
      </c>
      <c r="B2630" s="2" t="s">
        <v>298</v>
      </c>
      <c r="C2630" s="2" t="s">
        <v>64</v>
      </c>
      <c r="E2630" s="2">
        <v>100</v>
      </c>
      <c r="F2630" s="2" t="s">
        <v>767</v>
      </c>
      <c r="G2630" s="2" t="s">
        <v>29</v>
      </c>
      <c r="H2630" s="2" t="s">
        <v>37</v>
      </c>
      <c r="I2630" s="2" t="s">
        <v>38</v>
      </c>
      <c r="J2630" s="38">
        <v>0</v>
      </c>
    </row>
    <row r="2631" spans="1:10">
      <c r="A2631" s="2" t="s">
        <v>1</v>
      </c>
      <c r="B2631" s="2" t="s">
        <v>299</v>
      </c>
      <c r="C2631" s="2" t="s">
        <v>64</v>
      </c>
      <c r="E2631" s="2">
        <v>100</v>
      </c>
      <c r="F2631" s="2" t="s">
        <v>767</v>
      </c>
      <c r="G2631" s="2" t="s">
        <v>29</v>
      </c>
      <c r="H2631" s="2" t="s">
        <v>37</v>
      </c>
      <c r="I2631" s="2" t="s">
        <v>38</v>
      </c>
      <c r="J2631" s="38">
        <v>0</v>
      </c>
    </row>
    <row r="2632" spans="1:10">
      <c r="A2632" s="2" t="s">
        <v>1</v>
      </c>
      <c r="B2632" s="2" t="s">
        <v>300</v>
      </c>
      <c r="C2632" s="2" t="s">
        <v>64</v>
      </c>
      <c r="E2632" s="2">
        <v>100</v>
      </c>
      <c r="F2632" s="2" t="s">
        <v>767</v>
      </c>
      <c r="G2632" s="2" t="s">
        <v>29</v>
      </c>
      <c r="H2632" s="2" t="s">
        <v>37</v>
      </c>
      <c r="I2632" s="2" t="s">
        <v>38</v>
      </c>
      <c r="J2632" s="38">
        <v>0</v>
      </c>
    </row>
    <row r="2633" spans="1:10">
      <c r="A2633" s="2" t="s">
        <v>1</v>
      </c>
      <c r="B2633" s="2" t="s">
        <v>301</v>
      </c>
      <c r="C2633" s="2" t="s">
        <v>64</v>
      </c>
      <c r="E2633" s="2">
        <v>100</v>
      </c>
      <c r="F2633" s="2" t="s">
        <v>767</v>
      </c>
      <c r="G2633" s="2" t="s">
        <v>29</v>
      </c>
      <c r="H2633" s="2" t="s">
        <v>37</v>
      </c>
      <c r="I2633" s="2" t="s">
        <v>38</v>
      </c>
      <c r="J2633" s="38">
        <v>0</v>
      </c>
    </row>
    <row r="2634" spans="1:10">
      <c r="A2634" s="2" t="s">
        <v>1</v>
      </c>
      <c r="B2634" s="2" t="s">
        <v>302</v>
      </c>
      <c r="C2634" s="2" t="s">
        <v>64</v>
      </c>
      <c r="E2634" s="2">
        <v>100</v>
      </c>
      <c r="F2634" s="2" t="s">
        <v>767</v>
      </c>
      <c r="G2634" s="2" t="s">
        <v>29</v>
      </c>
      <c r="H2634" s="2" t="s">
        <v>37</v>
      </c>
      <c r="I2634" s="2" t="s">
        <v>38</v>
      </c>
      <c r="J2634" s="38">
        <v>0</v>
      </c>
    </row>
    <row r="2635" spans="1:10">
      <c r="A2635" s="2" t="s">
        <v>1</v>
      </c>
      <c r="B2635" s="2" t="s">
        <v>303</v>
      </c>
      <c r="C2635" s="2" t="s">
        <v>64</v>
      </c>
      <c r="E2635" s="2">
        <v>100</v>
      </c>
      <c r="F2635" s="2" t="s">
        <v>767</v>
      </c>
      <c r="G2635" s="2" t="s">
        <v>29</v>
      </c>
      <c r="H2635" s="2" t="s">
        <v>37</v>
      </c>
      <c r="I2635" s="2" t="s">
        <v>38</v>
      </c>
      <c r="J2635" s="38">
        <v>0</v>
      </c>
    </row>
    <row r="2636" spans="1:10">
      <c r="A2636" s="2" t="s">
        <v>1</v>
      </c>
      <c r="B2636" s="2" t="s">
        <v>304</v>
      </c>
      <c r="C2636" s="2" t="s">
        <v>64</v>
      </c>
      <c r="E2636" s="2">
        <v>100</v>
      </c>
      <c r="F2636" s="2" t="s">
        <v>767</v>
      </c>
      <c r="G2636" s="2" t="s">
        <v>29</v>
      </c>
      <c r="H2636" s="2" t="s">
        <v>37</v>
      </c>
      <c r="I2636" s="2" t="s">
        <v>38</v>
      </c>
      <c r="J2636" s="38">
        <v>0</v>
      </c>
    </row>
    <row r="2637" spans="1:10">
      <c r="A2637" s="2" t="s">
        <v>1</v>
      </c>
      <c r="B2637" s="2" t="s">
        <v>305</v>
      </c>
      <c r="C2637" s="2" t="s">
        <v>64</v>
      </c>
      <c r="E2637" s="2">
        <v>100</v>
      </c>
      <c r="F2637" s="2" t="s">
        <v>767</v>
      </c>
      <c r="G2637" s="2" t="s">
        <v>29</v>
      </c>
      <c r="H2637" s="2" t="s">
        <v>37</v>
      </c>
      <c r="I2637" s="2" t="s">
        <v>38</v>
      </c>
      <c r="J2637" s="38">
        <v>0</v>
      </c>
    </row>
    <row r="2638" spans="1:10">
      <c r="A2638" s="2" t="s">
        <v>1</v>
      </c>
      <c r="B2638" s="2" t="s">
        <v>306</v>
      </c>
      <c r="C2638" s="2" t="s">
        <v>64</v>
      </c>
      <c r="E2638" s="2">
        <v>100</v>
      </c>
      <c r="F2638" s="2" t="s">
        <v>767</v>
      </c>
      <c r="G2638" s="2" t="s">
        <v>29</v>
      </c>
      <c r="H2638" s="2" t="s">
        <v>37</v>
      </c>
      <c r="I2638" s="2" t="s">
        <v>38</v>
      </c>
      <c r="J2638" s="38">
        <v>0</v>
      </c>
    </row>
    <row r="2639" spans="1:10">
      <c r="A2639" s="2" t="s">
        <v>1</v>
      </c>
      <c r="B2639" s="2" t="s">
        <v>307</v>
      </c>
      <c r="C2639" s="2" t="s">
        <v>64</v>
      </c>
      <c r="E2639" s="2">
        <v>100</v>
      </c>
      <c r="F2639" s="2" t="s">
        <v>767</v>
      </c>
      <c r="G2639" s="2" t="s">
        <v>29</v>
      </c>
      <c r="H2639" s="2" t="s">
        <v>37</v>
      </c>
      <c r="I2639" s="2" t="s">
        <v>38</v>
      </c>
      <c r="J2639" s="38">
        <v>0</v>
      </c>
    </row>
    <row r="2640" spans="1:10">
      <c r="A2640" s="2" t="s">
        <v>1</v>
      </c>
      <c r="B2640" s="2" t="s">
        <v>308</v>
      </c>
      <c r="C2640" s="2" t="s">
        <v>64</v>
      </c>
      <c r="E2640" s="2">
        <v>100</v>
      </c>
      <c r="F2640" s="2" t="s">
        <v>767</v>
      </c>
      <c r="G2640" s="2" t="s">
        <v>29</v>
      </c>
      <c r="H2640" s="2" t="s">
        <v>37</v>
      </c>
      <c r="I2640" s="2" t="s">
        <v>38</v>
      </c>
      <c r="J2640" s="38">
        <v>0</v>
      </c>
    </row>
    <row r="2641" spans="1:10">
      <c r="A2641" s="2" t="s">
        <v>1</v>
      </c>
      <c r="B2641" s="2" t="s">
        <v>309</v>
      </c>
      <c r="C2641" s="2" t="s">
        <v>64</v>
      </c>
      <c r="E2641" s="2">
        <v>100</v>
      </c>
      <c r="F2641" s="2" t="s">
        <v>767</v>
      </c>
      <c r="G2641" s="2" t="s">
        <v>29</v>
      </c>
      <c r="H2641" s="2" t="s">
        <v>37</v>
      </c>
      <c r="I2641" s="2" t="s">
        <v>38</v>
      </c>
      <c r="J2641" s="38">
        <v>0</v>
      </c>
    </row>
    <row r="2642" spans="1:10">
      <c r="A2642" s="2" t="s">
        <v>1</v>
      </c>
      <c r="B2642" s="2" t="s">
        <v>310</v>
      </c>
      <c r="C2642" s="2" t="s">
        <v>64</v>
      </c>
      <c r="E2642" s="2">
        <v>100</v>
      </c>
      <c r="F2642" s="2" t="s">
        <v>767</v>
      </c>
      <c r="G2642" s="2" t="s">
        <v>29</v>
      </c>
      <c r="H2642" s="2" t="s">
        <v>37</v>
      </c>
      <c r="I2642" s="2" t="s">
        <v>38</v>
      </c>
      <c r="J2642" s="38">
        <v>0</v>
      </c>
    </row>
    <row r="2643" spans="1:10">
      <c r="A2643" s="2" t="s">
        <v>1</v>
      </c>
      <c r="B2643" s="2" t="s">
        <v>311</v>
      </c>
      <c r="C2643" s="2" t="s">
        <v>64</v>
      </c>
      <c r="E2643" s="2">
        <v>100</v>
      </c>
      <c r="F2643" s="2" t="s">
        <v>767</v>
      </c>
      <c r="G2643" s="2" t="s">
        <v>29</v>
      </c>
      <c r="H2643" s="2" t="s">
        <v>37</v>
      </c>
      <c r="I2643" s="2" t="s">
        <v>38</v>
      </c>
      <c r="J2643" s="38">
        <v>0</v>
      </c>
    </row>
    <row r="2644" spans="1:10">
      <c r="A2644" s="2" t="s">
        <v>1</v>
      </c>
      <c r="B2644" s="2" t="s">
        <v>312</v>
      </c>
      <c r="C2644" s="2" t="s">
        <v>64</v>
      </c>
      <c r="E2644" s="2">
        <v>100</v>
      </c>
      <c r="F2644" s="2" t="s">
        <v>767</v>
      </c>
      <c r="G2644" s="2" t="s">
        <v>29</v>
      </c>
      <c r="H2644" s="2" t="s">
        <v>37</v>
      </c>
      <c r="I2644" s="2" t="s">
        <v>38</v>
      </c>
      <c r="J2644" s="38">
        <v>0</v>
      </c>
    </row>
    <row r="2645" spans="1:10">
      <c r="A2645" s="2" t="s">
        <v>1</v>
      </c>
      <c r="B2645" s="2" t="s">
        <v>313</v>
      </c>
      <c r="C2645" s="2" t="s">
        <v>64</v>
      </c>
      <c r="E2645" s="2">
        <v>100</v>
      </c>
      <c r="F2645" s="2" t="s">
        <v>767</v>
      </c>
      <c r="G2645" s="2" t="s">
        <v>29</v>
      </c>
      <c r="H2645" s="2" t="s">
        <v>37</v>
      </c>
      <c r="I2645" s="2" t="s">
        <v>38</v>
      </c>
      <c r="J2645" s="38">
        <v>0</v>
      </c>
    </row>
    <row r="2646" spans="1:10">
      <c r="A2646" s="2" t="s">
        <v>1</v>
      </c>
      <c r="B2646" s="2" t="s">
        <v>314</v>
      </c>
      <c r="C2646" s="2" t="s">
        <v>64</v>
      </c>
      <c r="E2646" s="2">
        <v>100</v>
      </c>
      <c r="F2646" s="2" t="s">
        <v>767</v>
      </c>
      <c r="G2646" s="2" t="s">
        <v>29</v>
      </c>
      <c r="H2646" s="2" t="s">
        <v>37</v>
      </c>
      <c r="I2646" s="2" t="s">
        <v>38</v>
      </c>
      <c r="J2646" s="38">
        <v>0</v>
      </c>
    </row>
    <row r="2647" spans="1:10">
      <c r="A2647" s="2" t="s">
        <v>1</v>
      </c>
      <c r="B2647" s="2" t="s">
        <v>315</v>
      </c>
      <c r="C2647" s="2" t="s">
        <v>64</v>
      </c>
      <c r="E2647" s="2">
        <v>100</v>
      </c>
      <c r="F2647" s="2" t="s">
        <v>767</v>
      </c>
      <c r="G2647" s="2" t="s">
        <v>29</v>
      </c>
      <c r="H2647" s="2" t="s">
        <v>37</v>
      </c>
      <c r="I2647" s="2" t="s">
        <v>38</v>
      </c>
      <c r="J2647" s="38">
        <v>0</v>
      </c>
    </row>
    <row r="2648" spans="1:10">
      <c r="A2648" s="2" t="s">
        <v>1</v>
      </c>
      <c r="B2648" s="2" t="s">
        <v>316</v>
      </c>
      <c r="C2648" s="2" t="s">
        <v>64</v>
      </c>
      <c r="E2648" s="2">
        <v>100</v>
      </c>
      <c r="F2648" s="2" t="s">
        <v>767</v>
      </c>
      <c r="G2648" s="2" t="s">
        <v>29</v>
      </c>
      <c r="H2648" s="2" t="s">
        <v>37</v>
      </c>
      <c r="I2648" s="2" t="s">
        <v>38</v>
      </c>
      <c r="J2648" s="38">
        <v>0</v>
      </c>
    </row>
    <row r="2649" spans="1:10">
      <c r="A2649" s="2" t="s">
        <v>1</v>
      </c>
      <c r="B2649" s="2" t="s">
        <v>317</v>
      </c>
      <c r="C2649" s="2" t="s">
        <v>64</v>
      </c>
      <c r="E2649" s="2">
        <v>100</v>
      </c>
      <c r="F2649" s="2" t="s">
        <v>767</v>
      </c>
      <c r="G2649" s="2" t="s">
        <v>29</v>
      </c>
      <c r="H2649" s="2" t="s">
        <v>37</v>
      </c>
      <c r="I2649" s="2" t="s">
        <v>38</v>
      </c>
      <c r="J2649" s="38">
        <v>0</v>
      </c>
    </row>
    <row r="2650" spans="1:10">
      <c r="A2650" s="2" t="s">
        <v>1</v>
      </c>
      <c r="B2650" s="2" t="s">
        <v>449</v>
      </c>
      <c r="C2650" s="2" t="s">
        <v>64</v>
      </c>
      <c r="E2650" s="2">
        <v>100</v>
      </c>
      <c r="F2650" s="2" t="s">
        <v>767</v>
      </c>
      <c r="G2650" s="2" t="s">
        <v>29</v>
      </c>
      <c r="H2650" s="2" t="s">
        <v>37</v>
      </c>
      <c r="I2650" s="2" t="s">
        <v>38</v>
      </c>
      <c r="J2650" s="38">
        <v>0</v>
      </c>
    </row>
    <row r="2651" spans="1:10">
      <c r="A2651" s="2" t="s">
        <v>1</v>
      </c>
      <c r="B2651" s="2" t="s">
        <v>450</v>
      </c>
      <c r="C2651" s="2" t="s">
        <v>64</v>
      </c>
      <c r="E2651" s="2">
        <v>100</v>
      </c>
      <c r="F2651" s="2" t="s">
        <v>767</v>
      </c>
      <c r="G2651" s="2" t="s">
        <v>29</v>
      </c>
      <c r="H2651" s="2" t="s">
        <v>37</v>
      </c>
      <c r="I2651" s="2" t="s">
        <v>38</v>
      </c>
      <c r="J2651" s="38">
        <v>0</v>
      </c>
    </row>
    <row r="2652" spans="1:10">
      <c r="A2652" s="2" t="s">
        <v>1</v>
      </c>
      <c r="B2652" s="2" t="s">
        <v>451</v>
      </c>
      <c r="C2652" s="2" t="s">
        <v>64</v>
      </c>
      <c r="E2652" s="2">
        <v>100</v>
      </c>
      <c r="F2652" s="2" t="s">
        <v>767</v>
      </c>
      <c r="G2652" s="2" t="s">
        <v>29</v>
      </c>
      <c r="H2652" s="2" t="s">
        <v>37</v>
      </c>
      <c r="I2652" s="2" t="s">
        <v>38</v>
      </c>
      <c r="J2652" s="38">
        <v>0</v>
      </c>
    </row>
    <row r="2653" spans="1:10">
      <c r="A2653" s="2" t="s">
        <v>1</v>
      </c>
      <c r="B2653" s="2" t="s">
        <v>452</v>
      </c>
      <c r="C2653" s="2" t="s">
        <v>64</v>
      </c>
      <c r="E2653" s="2">
        <v>100</v>
      </c>
      <c r="F2653" s="2" t="s">
        <v>767</v>
      </c>
      <c r="G2653" s="2" t="s">
        <v>29</v>
      </c>
      <c r="H2653" s="2" t="s">
        <v>37</v>
      </c>
      <c r="I2653" s="2" t="s">
        <v>38</v>
      </c>
      <c r="J2653" s="38">
        <v>0</v>
      </c>
    </row>
    <row r="2654" spans="1:10">
      <c r="A2654" s="2" t="s">
        <v>1</v>
      </c>
      <c r="B2654" s="2" t="s">
        <v>453</v>
      </c>
      <c r="C2654" s="2" t="s">
        <v>64</v>
      </c>
      <c r="E2654" s="2">
        <v>100</v>
      </c>
      <c r="F2654" s="2" t="s">
        <v>767</v>
      </c>
      <c r="G2654" s="2" t="s">
        <v>29</v>
      </c>
      <c r="H2654" s="2" t="s">
        <v>37</v>
      </c>
      <c r="I2654" s="2" t="s">
        <v>38</v>
      </c>
      <c r="J2654" s="38">
        <v>0</v>
      </c>
    </row>
    <row r="2655" spans="1:10">
      <c r="A2655" s="2" t="s">
        <v>1</v>
      </c>
      <c r="B2655" s="2" t="s">
        <v>318</v>
      </c>
      <c r="C2655" s="2" t="s">
        <v>64</v>
      </c>
      <c r="E2655" s="2">
        <v>100</v>
      </c>
      <c r="F2655" s="2" t="s">
        <v>767</v>
      </c>
      <c r="G2655" s="2" t="s">
        <v>29</v>
      </c>
      <c r="H2655" s="2" t="s">
        <v>37</v>
      </c>
      <c r="I2655" s="2" t="s">
        <v>38</v>
      </c>
      <c r="J2655" s="38">
        <v>0</v>
      </c>
    </row>
    <row r="2656" spans="1:10">
      <c r="A2656" s="2" t="s">
        <v>1</v>
      </c>
      <c r="B2656" s="2" t="s">
        <v>319</v>
      </c>
      <c r="C2656" s="2" t="s">
        <v>64</v>
      </c>
      <c r="E2656" s="2">
        <v>100</v>
      </c>
      <c r="F2656" s="2" t="s">
        <v>767</v>
      </c>
      <c r="G2656" s="2" t="s">
        <v>29</v>
      </c>
      <c r="H2656" s="2" t="s">
        <v>37</v>
      </c>
      <c r="I2656" s="2" t="s">
        <v>38</v>
      </c>
      <c r="J2656" s="38">
        <v>0</v>
      </c>
    </row>
    <row r="2657" spans="1:10">
      <c r="A2657" s="2" t="s">
        <v>1</v>
      </c>
      <c r="B2657" s="2" t="s">
        <v>320</v>
      </c>
      <c r="C2657" s="2" t="s">
        <v>64</v>
      </c>
      <c r="E2657" s="2">
        <v>100</v>
      </c>
      <c r="F2657" s="2" t="s">
        <v>767</v>
      </c>
      <c r="G2657" s="2" t="s">
        <v>29</v>
      </c>
      <c r="H2657" s="2" t="s">
        <v>37</v>
      </c>
      <c r="I2657" s="2" t="s">
        <v>38</v>
      </c>
      <c r="J2657" s="38">
        <v>0</v>
      </c>
    </row>
    <row r="2658" spans="1:10">
      <c r="A2658" s="2" t="s">
        <v>1</v>
      </c>
      <c r="B2658" s="2" t="s">
        <v>321</v>
      </c>
      <c r="C2658" s="2" t="s">
        <v>64</v>
      </c>
      <c r="E2658" s="2">
        <v>100</v>
      </c>
      <c r="F2658" s="2" t="s">
        <v>767</v>
      </c>
      <c r="G2658" s="2" t="s">
        <v>29</v>
      </c>
      <c r="H2658" s="2" t="s">
        <v>37</v>
      </c>
      <c r="I2658" s="2" t="s">
        <v>38</v>
      </c>
      <c r="J2658" s="38">
        <v>0</v>
      </c>
    </row>
    <row r="2659" spans="1:10">
      <c r="A2659" s="2" t="s">
        <v>1</v>
      </c>
      <c r="B2659" s="2" t="s">
        <v>322</v>
      </c>
      <c r="C2659" s="2" t="s">
        <v>64</v>
      </c>
      <c r="E2659" s="2">
        <v>100</v>
      </c>
      <c r="F2659" s="2" t="s">
        <v>767</v>
      </c>
      <c r="G2659" s="2" t="s">
        <v>29</v>
      </c>
      <c r="H2659" s="2" t="s">
        <v>37</v>
      </c>
      <c r="I2659" s="2" t="s">
        <v>38</v>
      </c>
      <c r="J2659" s="38">
        <v>0</v>
      </c>
    </row>
    <row r="2660" spans="1:10">
      <c r="A2660" s="2" t="s">
        <v>1</v>
      </c>
      <c r="B2660" s="2" t="s">
        <v>323</v>
      </c>
      <c r="C2660" s="2" t="s">
        <v>64</v>
      </c>
      <c r="E2660" s="2">
        <v>100</v>
      </c>
      <c r="F2660" s="2" t="s">
        <v>767</v>
      </c>
      <c r="G2660" s="2" t="s">
        <v>29</v>
      </c>
      <c r="H2660" s="2" t="s">
        <v>37</v>
      </c>
      <c r="I2660" s="2" t="s">
        <v>38</v>
      </c>
      <c r="J2660" s="38">
        <v>0</v>
      </c>
    </row>
    <row r="2661" spans="1:10">
      <c r="A2661" s="2" t="s">
        <v>1</v>
      </c>
      <c r="B2661" s="2" t="s">
        <v>324</v>
      </c>
      <c r="C2661" s="2" t="s">
        <v>64</v>
      </c>
      <c r="E2661" s="2">
        <v>100</v>
      </c>
      <c r="F2661" s="2" t="s">
        <v>767</v>
      </c>
      <c r="G2661" s="2" t="s">
        <v>29</v>
      </c>
      <c r="H2661" s="2" t="s">
        <v>37</v>
      </c>
      <c r="I2661" s="2" t="s">
        <v>38</v>
      </c>
      <c r="J2661" s="38">
        <v>0</v>
      </c>
    </row>
    <row r="2662" spans="1:10">
      <c r="A2662" s="2" t="s">
        <v>1</v>
      </c>
      <c r="B2662" s="2" t="s">
        <v>325</v>
      </c>
      <c r="C2662" s="2" t="s">
        <v>64</v>
      </c>
      <c r="E2662" s="2">
        <v>100</v>
      </c>
      <c r="F2662" s="2" t="s">
        <v>767</v>
      </c>
      <c r="G2662" s="2" t="s">
        <v>29</v>
      </c>
      <c r="H2662" s="2" t="s">
        <v>37</v>
      </c>
      <c r="I2662" s="2" t="s">
        <v>38</v>
      </c>
      <c r="J2662" s="38">
        <v>0</v>
      </c>
    </row>
    <row r="2663" spans="1:10">
      <c r="A2663" s="2" t="s">
        <v>1</v>
      </c>
      <c r="B2663" s="2" t="s">
        <v>326</v>
      </c>
      <c r="C2663" s="2" t="s">
        <v>64</v>
      </c>
      <c r="E2663" s="2">
        <v>100</v>
      </c>
      <c r="F2663" s="2" t="s">
        <v>767</v>
      </c>
      <c r="G2663" s="2" t="s">
        <v>29</v>
      </c>
      <c r="H2663" s="2" t="s">
        <v>37</v>
      </c>
      <c r="I2663" s="2" t="s">
        <v>38</v>
      </c>
      <c r="J2663" s="38">
        <v>0</v>
      </c>
    </row>
    <row r="2664" spans="1:10">
      <c r="A2664" s="2" t="s">
        <v>1</v>
      </c>
      <c r="B2664" s="2" t="s">
        <v>327</v>
      </c>
      <c r="C2664" s="2" t="s">
        <v>64</v>
      </c>
      <c r="E2664" s="2">
        <v>100</v>
      </c>
      <c r="F2664" s="2" t="s">
        <v>767</v>
      </c>
      <c r="G2664" s="2" t="s">
        <v>29</v>
      </c>
      <c r="H2664" s="2" t="s">
        <v>37</v>
      </c>
      <c r="I2664" s="2" t="s">
        <v>38</v>
      </c>
      <c r="J2664" s="38">
        <v>0</v>
      </c>
    </row>
    <row r="2665" spans="1:10">
      <c r="A2665" s="2" t="s">
        <v>1</v>
      </c>
      <c r="B2665" s="2" t="s">
        <v>328</v>
      </c>
      <c r="C2665" s="2" t="s">
        <v>64</v>
      </c>
      <c r="E2665" s="2">
        <v>100</v>
      </c>
      <c r="F2665" s="2" t="s">
        <v>767</v>
      </c>
      <c r="G2665" s="2" t="s">
        <v>29</v>
      </c>
      <c r="H2665" s="2" t="s">
        <v>37</v>
      </c>
      <c r="I2665" s="2" t="s">
        <v>38</v>
      </c>
      <c r="J2665" s="38">
        <v>0</v>
      </c>
    </row>
    <row r="2666" spans="1:10">
      <c r="A2666" s="2" t="s">
        <v>1</v>
      </c>
      <c r="B2666" s="2" t="s">
        <v>329</v>
      </c>
      <c r="C2666" s="2" t="s">
        <v>64</v>
      </c>
      <c r="E2666" s="2">
        <v>100</v>
      </c>
      <c r="F2666" s="2" t="s">
        <v>767</v>
      </c>
      <c r="G2666" s="2" t="s">
        <v>29</v>
      </c>
      <c r="H2666" s="2" t="s">
        <v>37</v>
      </c>
      <c r="I2666" s="2" t="s">
        <v>38</v>
      </c>
      <c r="J2666" s="38">
        <v>0</v>
      </c>
    </row>
    <row r="2667" spans="1:10">
      <c r="A2667" s="2" t="s">
        <v>1</v>
      </c>
      <c r="B2667" s="2" t="s">
        <v>330</v>
      </c>
      <c r="C2667" s="2" t="s">
        <v>64</v>
      </c>
      <c r="E2667" s="2">
        <v>100</v>
      </c>
      <c r="F2667" s="2" t="s">
        <v>767</v>
      </c>
      <c r="G2667" s="2" t="s">
        <v>29</v>
      </c>
      <c r="H2667" s="2" t="s">
        <v>37</v>
      </c>
      <c r="I2667" s="2" t="s">
        <v>38</v>
      </c>
      <c r="J2667" s="38">
        <v>0</v>
      </c>
    </row>
    <row r="2668" spans="1:10">
      <c r="A2668" s="2" t="s">
        <v>1</v>
      </c>
      <c r="B2668" s="2" t="s">
        <v>331</v>
      </c>
      <c r="C2668" s="2" t="s">
        <v>64</v>
      </c>
      <c r="E2668" s="2">
        <v>100</v>
      </c>
      <c r="F2668" s="2" t="s">
        <v>767</v>
      </c>
      <c r="G2668" s="2" t="s">
        <v>29</v>
      </c>
      <c r="H2668" s="2" t="s">
        <v>37</v>
      </c>
      <c r="I2668" s="2" t="s">
        <v>38</v>
      </c>
      <c r="J2668" s="38">
        <v>0</v>
      </c>
    </row>
    <row r="2669" spans="1:10">
      <c r="A2669" s="2" t="s">
        <v>1</v>
      </c>
      <c r="B2669" s="2" t="s">
        <v>332</v>
      </c>
      <c r="C2669" s="2" t="s">
        <v>64</v>
      </c>
      <c r="E2669" s="2">
        <v>100</v>
      </c>
      <c r="F2669" s="2" t="s">
        <v>767</v>
      </c>
      <c r="G2669" s="2" t="s">
        <v>29</v>
      </c>
      <c r="H2669" s="2" t="s">
        <v>37</v>
      </c>
      <c r="I2669" s="2" t="s">
        <v>38</v>
      </c>
      <c r="J2669" s="38">
        <v>0</v>
      </c>
    </row>
    <row r="2670" spans="1:10">
      <c r="A2670" s="2" t="s">
        <v>27</v>
      </c>
      <c r="B2670" s="2" t="s">
        <v>66</v>
      </c>
      <c r="C2670" s="2" t="s">
        <v>64</v>
      </c>
      <c r="E2670" s="2">
        <v>100</v>
      </c>
      <c r="F2670" s="2" t="s">
        <v>767</v>
      </c>
      <c r="G2670" s="2" t="s">
        <v>28</v>
      </c>
      <c r="H2670" s="2" t="s">
        <v>37</v>
      </c>
      <c r="I2670" s="2" t="s">
        <v>38</v>
      </c>
      <c r="J2670" s="38">
        <v>1.5103218650000001</v>
      </c>
    </row>
    <row r="2671" spans="1:10">
      <c r="A2671" s="2" t="s">
        <v>27</v>
      </c>
      <c r="B2671" s="2" t="s">
        <v>67</v>
      </c>
      <c r="C2671" s="2" t="s">
        <v>64</v>
      </c>
      <c r="E2671" s="2">
        <v>100</v>
      </c>
      <c r="F2671" s="2" t="s">
        <v>767</v>
      </c>
      <c r="G2671" s="2" t="s">
        <v>28</v>
      </c>
      <c r="H2671" s="2" t="s">
        <v>37</v>
      </c>
      <c r="I2671" s="2" t="s">
        <v>38</v>
      </c>
      <c r="J2671" s="38">
        <v>4.4636029410000004</v>
      </c>
    </row>
    <row r="2672" spans="1:10">
      <c r="A2672" s="2" t="s">
        <v>27</v>
      </c>
      <c r="B2672" s="2" t="s">
        <v>346</v>
      </c>
      <c r="C2672" s="2" t="s">
        <v>64</v>
      </c>
      <c r="E2672" s="2">
        <v>100</v>
      </c>
      <c r="F2672" s="2" t="s">
        <v>767</v>
      </c>
      <c r="G2672" s="2" t="s">
        <v>28</v>
      </c>
      <c r="H2672" s="2" t="s">
        <v>37</v>
      </c>
      <c r="I2672" s="2" t="s">
        <v>38</v>
      </c>
      <c r="J2672" s="38">
        <v>0</v>
      </c>
    </row>
    <row r="2673" spans="1:10">
      <c r="A2673" s="2" t="s">
        <v>27</v>
      </c>
      <c r="B2673" s="2" t="s">
        <v>68</v>
      </c>
      <c r="C2673" s="2" t="s">
        <v>64</v>
      </c>
      <c r="E2673" s="2">
        <v>100</v>
      </c>
      <c r="F2673" s="2" t="s">
        <v>767</v>
      </c>
      <c r="G2673" s="2" t="s">
        <v>28</v>
      </c>
      <c r="H2673" s="2" t="s">
        <v>37</v>
      </c>
      <c r="I2673" s="2" t="s">
        <v>38</v>
      </c>
      <c r="J2673" s="38">
        <v>0.96168750000000003</v>
      </c>
    </row>
    <row r="2674" spans="1:10">
      <c r="A2674" s="2" t="s">
        <v>27</v>
      </c>
      <c r="B2674" s="2" t="s">
        <v>69</v>
      </c>
      <c r="C2674" s="2" t="s">
        <v>64</v>
      </c>
      <c r="E2674" s="2">
        <v>100</v>
      </c>
      <c r="F2674" s="2" t="s">
        <v>767</v>
      </c>
      <c r="G2674" s="2" t="s">
        <v>28</v>
      </c>
      <c r="H2674" s="2" t="s">
        <v>37</v>
      </c>
      <c r="I2674" s="2" t="s">
        <v>38</v>
      </c>
      <c r="J2674" s="38">
        <v>1.0742197739999999</v>
      </c>
    </row>
    <row r="2675" spans="1:10">
      <c r="A2675" s="2" t="s">
        <v>27</v>
      </c>
      <c r="B2675" s="2" t="s">
        <v>70</v>
      </c>
      <c r="C2675" s="2" t="s">
        <v>64</v>
      </c>
      <c r="E2675" s="2">
        <v>100</v>
      </c>
      <c r="F2675" s="2" t="s">
        <v>767</v>
      </c>
      <c r="G2675" s="2" t="s">
        <v>28</v>
      </c>
      <c r="H2675" s="2" t="s">
        <v>37</v>
      </c>
      <c r="I2675" s="2" t="s">
        <v>38</v>
      </c>
      <c r="J2675" s="38">
        <v>6.9363062280000003</v>
      </c>
    </row>
    <row r="2676" spans="1:10">
      <c r="A2676" s="2" t="s">
        <v>27</v>
      </c>
      <c r="B2676" s="2" t="s">
        <v>71</v>
      </c>
      <c r="C2676" s="2" t="s">
        <v>64</v>
      </c>
      <c r="E2676" s="2">
        <v>100</v>
      </c>
      <c r="F2676" s="2" t="s">
        <v>767</v>
      </c>
      <c r="G2676" s="2" t="s">
        <v>28</v>
      </c>
      <c r="H2676" s="2" t="s">
        <v>37</v>
      </c>
      <c r="I2676" s="2" t="s">
        <v>38</v>
      </c>
      <c r="J2676" s="38">
        <v>0.77226975499999995</v>
      </c>
    </row>
    <row r="2677" spans="1:10">
      <c r="A2677" s="2" t="s">
        <v>27</v>
      </c>
      <c r="B2677" s="2" t="s">
        <v>72</v>
      </c>
      <c r="C2677" s="2" t="s">
        <v>64</v>
      </c>
      <c r="E2677" s="2">
        <v>100</v>
      </c>
      <c r="F2677" s="2" t="s">
        <v>767</v>
      </c>
      <c r="G2677" s="2" t="s">
        <v>28</v>
      </c>
      <c r="H2677" s="2" t="s">
        <v>37</v>
      </c>
      <c r="I2677" s="2" t="s">
        <v>38</v>
      </c>
      <c r="J2677" s="38">
        <v>1.689411765</v>
      </c>
    </row>
    <row r="2678" spans="1:10">
      <c r="A2678" s="2" t="s">
        <v>27</v>
      </c>
      <c r="B2678" s="2" t="s">
        <v>73</v>
      </c>
      <c r="C2678" s="2" t="s">
        <v>64</v>
      </c>
      <c r="E2678" s="2">
        <v>100</v>
      </c>
      <c r="F2678" s="2" t="s">
        <v>767</v>
      </c>
      <c r="G2678" s="2" t="s">
        <v>28</v>
      </c>
      <c r="H2678" s="2" t="s">
        <v>37</v>
      </c>
      <c r="I2678" s="2" t="s">
        <v>38</v>
      </c>
      <c r="J2678" s="38">
        <v>0.50153191500000005</v>
      </c>
    </row>
    <row r="2679" spans="1:10">
      <c r="A2679" s="2" t="s">
        <v>26</v>
      </c>
      <c r="B2679" s="2" t="s">
        <v>347</v>
      </c>
      <c r="C2679" s="2" t="s">
        <v>64</v>
      </c>
      <c r="E2679" s="2">
        <v>100</v>
      </c>
      <c r="F2679" s="2" t="s">
        <v>767</v>
      </c>
      <c r="G2679" s="2" t="s">
        <v>28</v>
      </c>
      <c r="H2679" s="2" t="s">
        <v>37</v>
      </c>
      <c r="I2679" s="2" t="s">
        <v>38</v>
      </c>
      <c r="J2679" s="38">
        <v>0</v>
      </c>
    </row>
    <row r="2680" spans="1:10">
      <c r="A2680" s="2" t="s">
        <v>26</v>
      </c>
      <c r="B2680" s="2" t="s">
        <v>74</v>
      </c>
      <c r="C2680" s="2" t="s">
        <v>64</v>
      </c>
      <c r="E2680" s="2">
        <v>100</v>
      </c>
      <c r="F2680" s="2" t="s">
        <v>767</v>
      </c>
      <c r="G2680" s="2" t="s">
        <v>28</v>
      </c>
      <c r="H2680" s="2" t="s">
        <v>37</v>
      </c>
      <c r="I2680" s="2" t="s">
        <v>38</v>
      </c>
      <c r="J2680" s="38">
        <v>1.085</v>
      </c>
    </row>
    <row r="2681" spans="1:10">
      <c r="A2681" s="2" t="s">
        <v>26</v>
      </c>
      <c r="B2681" s="2" t="s">
        <v>75</v>
      </c>
      <c r="C2681" s="2" t="s">
        <v>64</v>
      </c>
      <c r="E2681" s="2">
        <v>100</v>
      </c>
      <c r="F2681" s="2" t="s">
        <v>767</v>
      </c>
      <c r="G2681" s="2" t="s">
        <v>28</v>
      </c>
      <c r="H2681" s="2" t="s">
        <v>37</v>
      </c>
      <c r="I2681" s="2" t="s">
        <v>38</v>
      </c>
      <c r="J2681" s="38">
        <v>1.46</v>
      </c>
    </row>
    <row r="2682" spans="1:10">
      <c r="A2682" s="2" t="s">
        <v>26</v>
      </c>
      <c r="B2682" s="2" t="s">
        <v>76</v>
      </c>
      <c r="C2682" s="2" t="s">
        <v>64</v>
      </c>
      <c r="E2682" s="2">
        <v>100</v>
      </c>
      <c r="F2682" s="2" t="s">
        <v>767</v>
      </c>
      <c r="G2682" s="2" t="s">
        <v>28</v>
      </c>
      <c r="H2682" s="2" t="s">
        <v>37</v>
      </c>
      <c r="I2682" s="2" t="s">
        <v>38</v>
      </c>
      <c r="J2682" s="38">
        <v>0</v>
      </c>
    </row>
    <row r="2683" spans="1:10">
      <c r="A2683" s="2" t="s">
        <v>26</v>
      </c>
      <c r="B2683" s="2" t="s">
        <v>77</v>
      </c>
      <c r="C2683" s="2" t="s">
        <v>64</v>
      </c>
      <c r="E2683" s="2">
        <v>100</v>
      </c>
      <c r="F2683" s="2" t="s">
        <v>767</v>
      </c>
      <c r="G2683" s="2" t="s">
        <v>28</v>
      </c>
      <c r="H2683" s="2" t="s">
        <v>37</v>
      </c>
      <c r="I2683" s="2" t="s">
        <v>38</v>
      </c>
      <c r="J2683" s="38">
        <v>0.13452287600000001</v>
      </c>
    </row>
    <row r="2684" spans="1:10">
      <c r="A2684" s="2" t="s">
        <v>26</v>
      </c>
      <c r="B2684" s="2" t="s">
        <v>78</v>
      </c>
      <c r="C2684" s="2" t="s">
        <v>64</v>
      </c>
      <c r="E2684" s="2">
        <v>100</v>
      </c>
      <c r="F2684" s="2" t="s">
        <v>767</v>
      </c>
      <c r="G2684" s="2" t="s">
        <v>28</v>
      </c>
      <c r="H2684" s="2" t="s">
        <v>37</v>
      </c>
      <c r="I2684" s="2" t="s">
        <v>38</v>
      </c>
      <c r="J2684" s="38">
        <v>0.89193938299999997</v>
      </c>
    </row>
    <row r="2685" spans="1:10">
      <c r="A2685" s="2" t="s">
        <v>26</v>
      </c>
      <c r="B2685" s="2" t="s">
        <v>79</v>
      </c>
      <c r="C2685" s="2" t="s">
        <v>64</v>
      </c>
      <c r="E2685" s="2">
        <v>100</v>
      </c>
      <c r="F2685" s="2" t="s">
        <v>767</v>
      </c>
      <c r="G2685" s="2" t="s">
        <v>28</v>
      </c>
      <c r="H2685" s="2" t="s">
        <v>37</v>
      </c>
      <c r="I2685" s="2" t="s">
        <v>38</v>
      </c>
      <c r="J2685" s="38">
        <v>0.19768300699999999</v>
      </c>
    </row>
    <row r="2686" spans="1:10">
      <c r="A2686" s="2" t="s">
        <v>26</v>
      </c>
      <c r="B2686" s="2" t="s">
        <v>80</v>
      </c>
      <c r="C2686" s="2" t="s">
        <v>64</v>
      </c>
      <c r="E2686" s="2">
        <v>100</v>
      </c>
      <c r="F2686" s="2" t="s">
        <v>767</v>
      </c>
      <c r="G2686" s="2" t="s">
        <v>28</v>
      </c>
      <c r="H2686" s="2" t="s">
        <v>37</v>
      </c>
      <c r="I2686" s="2" t="s">
        <v>38</v>
      </c>
      <c r="J2686" s="38">
        <v>2.362774194</v>
      </c>
    </row>
    <row r="2687" spans="1:10">
      <c r="A2687" s="2" t="s">
        <v>26</v>
      </c>
      <c r="B2687" s="2" t="s">
        <v>81</v>
      </c>
      <c r="C2687" s="2" t="s">
        <v>64</v>
      </c>
      <c r="E2687" s="2">
        <v>100</v>
      </c>
      <c r="F2687" s="2" t="s">
        <v>767</v>
      </c>
      <c r="G2687" s="2" t="s">
        <v>28</v>
      </c>
      <c r="H2687" s="2" t="s">
        <v>37</v>
      </c>
      <c r="I2687" s="2" t="s">
        <v>38</v>
      </c>
      <c r="J2687" s="38">
        <v>0.43555882400000001</v>
      </c>
    </row>
    <row r="2688" spans="1:10">
      <c r="A2688" s="2" t="s">
        <v>26</v>
      </c>
      <c r="B2688" s="2" t="s">
        <v>82</v>
      </c>
      <c r="C2688" s="2" t="s">
        <v>64</v>
      </c>
      <c r="E2688" s="2">
        <v>100</v>
      </c>
      <c r="F2688" s="2" t="s">
        <v>767</v>
      </c>
      <c r="G2688" s="2" t="s">
        <v>28</v>
      </c>
      <c r="H2688" s="2" t="s">
        <v>37</v>
      </c>
      <c r="I2688" s="2" t="s">
        <v>38</v>
      </c>
      <c r="J2688" s="38">
        <v>0.68924836599999995</v>
      </c>
    </row>
    <row r="2689" spans="1:10">
      <c r="A2689" s="2" t="s">
        <v>26</v>
      </c>
      <c r="B2689" s="2" t="s">
        <v>83</v>
      </c>
      <c r="C2689" s="2" t="s">
        <v>64</v>
      </c>
      <c r="E2689" s="2">
        <v>100</v>
      </c>
      <c r="F2689" s="2" t="s">
        <v>767</v>
      </c>
      <c r="G2689" s="2" t="s">
        <v>28</v>
      </c>
      <c r="H2689" s="2" t="s">
        <v>37</v>
      </c>
      <c r="I2689" s="2" t="s">
        <v>38</v>
      </c>
      <c r="J2689" s="38">
        <v>0.78095588199999999</v>
      </c>
    </row>
    <row r="2690" spans="1:10">
      <c r="A2690" s="2" t="s">
        <v>25</v>
      </c>
      <c r="B2690" s="2" t="s">
        <v>84</v>
      </c>
      <c r="C2690" s="2" t="s">
        <v>64</v>
      </c>
      <c r="E2690" s="2">
        <v>100</v>
      </c>
      <c r="F2690" s="2" t="s">
        <v>767</v>
      </c>
      <c r="G2690" s="2" t="s">
        <v>28</v>
      </c>
      <c r="H2690" s="2" t="s">
        <v>37</v>
      </c>
      <c r="I2690" s="2" t="s">
        <v>38</v>
      </c>
      <c r="J2690" s="38">
        <v>7.9758655459999996</v>
      </c>
    </row>
    <row r="2691" spans="1:10">
      <c r="A2691" s="2" t="s">
        <v>25</v>
      </c>
      <c r="B2691" s="2" t="s">
        <v>85</v>
      </c>
      <c r="C2691" s="2" t="s">
        <v>64</v>
      </c>
      <c r="E2691" s="2">
        <v>100</v>
      </c>
      <c r="F2691" s="2" t="s">
        <v>767</v>
      </c>
      <c r="G2691" s="2" t="s">
        <v>28</v>
      </c>
      <c r="H2691" s="2" t="s">
        <v>37</v>
      </c>
      <c r="I2691" s="2" t="s">
        <v>38</v>
      </c>
      <c r="J2691" s="38">
        <v>7.9465058820000003</v>
      </c>
    </row>
    <row r="2692" spans="1:10">
      <c r="A2692" s="2" t="s">
        <v>25</v>
      </c>
      <c r="B2692" s="2" t="s">
        <v>86</v>
      </c>
      <c r="C2692" s="2" t="s">
        <v>64</v>
      </c>
      <c r="E2692" s="2">
        <v>100</v>
      </c>
      <c r="F2692" s="2" t="s">
        <v>767</v>
      </c>
      <c r="G2692" s="2" t="s">
        <v>28</v>
      </c>
      <c r="H2692" s="2" t="s">
        <v>37</v>
      </c>
      <c r="I2692" s="2" t="s">
        <v>38</v>
      </c>
      <c r="J2692" s="38">
        <v>17.186359119999999</v>
      </c>
    </row>
    <row r="2693" spans="1:10">
      <c r="A2693" s="2" t="s">
        <v>25</v>
      </c>
      <c r="B2693" s="2" t="s">
        <v>87</v>
      </c>
      <c r="C2693" s="2" t="s">
        <v>64</v>
      </c>
      <c r="E2693" s="2">
        <v>100</v>
      </c>
      <c r="F2693" s="2" t="s">
        <v>767</v>
      </c>
      <c r="G2693" s="2" t="s">
        <v>28</v>
      </c>
      <c r="H2693" s="2" t="s">
        <v>37</v>
      </c>
      <c r="I2693" s="2" t="s">
        <v>38</v>
      </c>
      <c r="J2693" s="38">
        <v>7.6709096639999999</v>
      </c>
    </row>
    <row r="2694" spans="1:10">
      <c r="A2694" s="2" t="s">
        <v>25</v>
      </c>
      <c r="B2694" s="2" t="s">
        <v>88</v>
      </c>
      <c r="C2694" s="2" t="s">
        <v>64</v>
      </c>
      <c r="E2694" s="2">
        <v>100</v>
      </c>
      <c r="F2694" s="2" t="s">
        <v>767</v>
      </c>
      <c r="G2694" s="2" t="s">
        <v>28</v>
      </c>
      <c r="H2694" s="2" t="s">
        <v>37</v>
      </c>
      <c r="I2694" s="2" t="s">
        <v>38</v>
      </c>
      <c r="J2694" s="38">
        <v>3.4845026739999998</v>
      </c>
    </row>
    <row r="2695" spans="1:10">
      <c r="A2695" s="2" t="s">
        <v>25</v>
      </c>
      <c r="B2695" s="2" t="s">
        <v>89</v>
      </c>
      <c r="C2695" s="2" t="s">
        <v>64</v>
      </c>
      <c r="E2695" s="2">
        <v>100</v>
      </c>
      <c r="F2695" s="2" t="s">
        <v>767</v>
      </c>
      <c r="G2695" s="2" t="s">
        <v>28</v>
      </c>
      <c r="H2695" s="2" t="s">
        <v>37</v>
      </c>
      <c r="I2695" s="2" t="s">
        <v>38</v>
      </c>
      <c r="J2695" s="38">
        <v>6.1260851929999998</v>
      </c>
    </row>
    <row r="2696" spans="1:10">
      <c r="A2696" s="2" t="s">
        <v>24</v>
      </c>
      <c r="B2696" s="2" t="s">
        <v>186</v>
      </c>
      <c r="C2696" s="2" t="s">
        <v>64</v>
      </c>
      <c r="E2696" s="2">
        <v>100</v>
      </c>
      <c r="F2696" s="2" t="s">
        <v>767</v>
      </c>
      <c r="G2696" s="2" t="s">
        <v>28</v>
      </c>
      <c r="H2696" s="2" t="s">
        <v>37</v>
      </c>
      <c r="I2696" s="2" t="s">
        <v>38</v>
      </c>
      <c r="J2696" s="38">
        <v>8.3134916800000003</v>
      </c>
    </row>
    <row r="2697" spans="1:10">
      <c r="A2697" s="2" t="s">
        <v>24</v>
      </c>
      <c r="B2697" s="2" t="s">
        <v>333</v>
      </c>
      <c r="C2697" s="2" t="s">
        <v>64</v>
      </c>
      <c r="E2697" s="2">
        <v>100</v>
      </c>
      <c r="F2697" s="2" t="s">
        <v>767</v>
      </c>
      <c r="G2697" s="2" t="s">
        <v>28</v>
      </c>
      <c r="H2697" s="2" t="s">
        <v>37</v>
      </c>
      <c r="I2697" s="2" t="s">
        <v>38</v>
      </c>
      <c r="J2697" s="38">
        <v>11.486941176</v>
      </c>
    </row>
    <row r="2698" spans="1:10">
      <c r="A2698" s="2" t="s">
        <v>23</v>
      </c>
      <c r="B2698" s="2" t="s">
        <v>90</v>
      </c>
      <c r="C2698" s="2" t="s">
        <v>64</v>
      </c>
      <c r="E2698" s="2">
        <v>100</v>
      </c>
      <c r="F2698" s="2" t="s">
        <v>767</v>
      </c>
      <c r="G2698" s="2" t="s">
        <v>28</v>
      </c>
      <c r="H2698" s="2" t="s">
        <v>37</v>
      </c>
      <c r="I2698" s="2" t="s">
        <v>38</v>
      </c>
      <c r="J2698" s="38">
        <v>3.2280980389999998</v>
      </c>
    </row>
    <row r="2699" spans="1:10">
      <c r="A2699" s="2" t="s">
        <v>22</v>
      </c>
      <c r="B2699" s="2" t="s">
        <v>91</v>
      </c>
      <c r="C2699" s="2" t="s">
        <v>64</v>
      </c>
      <c r="E2699" s="2">
        <v>100</v>
      </c>
      <c r="F2699" s="2" t="s">
        <v>767</v>
      </c>
      <c r="G2699" s="2" t="s">
        <v>28</v>
      </c>
      <c r="H2699" s="2" t="s">
        <v>37</v>
      </c>
      <c r="I2699" s="2" t="s">
        <v>38</v>
      </c>
      <c r="J2699" s="38">
        <v>7.0000000000000007E-2</v>
      </c>
    </row>
    <row r="2700" spans="1:10">
      <c r="A2700" s="2" t="s">
        <v>22</v>
      </c>
      <c r="B2700" s="2" t="s">
        <v>92</v>
      </c>
      <c r="C2700" s="2" t="s">
        <v>64</v>
      </c>
      <c r="E2700" s="2">
        <v>100</v>
      </c>
      <c r="F2700" s="2" t="s">
        <v>767</v>
      </c>
      <c r="G2700" s="2" t="s">
        <v>28</v>
      </c>
      <c r="H2700" s="2" t="s">
        <v>37</v>
      </c>
      <c r="I2700" s="2" t="s">
        <v>38</v>
      </c>
      <c r="J2700" s="38">
        <v>12.286734279999999</v>
      </c>
    </row>
    <row r="2701" spans="1:10">
      <c r="A2701" s="2" t="s">
        <v>22</v>
      </c>
      <c r="B2701" s="2" t="s">
        <v>93</v>
      </c>
      <c r="C2701" s="2" t="s">
        <v>64</v>
      </c>
      <c r="E2701" s="2">
        <v>100</v>
      </c>
      <c r="F2701" s="2" t="s">
        <v>767</v>
      </c>
      <c r="G2701" s="2" t="s">
        <v>28</v>
      </c>
      <c r="H2701" s="2" t="s">
        <v>37</v>
      </c>
      <c r="I2701" s="2" t="s">
        <v>38</v>
      </c>
      <c r="J2701" s="38">
        <v>11.555860346999999</v>
      </c>
    </row>
    <row r="2702" spans="1:10">
      <c r="A2702" s="2" t="s">
        <v>22</v>
      </c>
      <c r="B2702" s="2" t="s">
        <v>94</v>
      </c>
      <c r="C2702" s="2" t="s">
        <v>64</v>
      </c>
      <c r="E2702" s="2">
        <v>100</v>
      </c>
      <c r="F2702" s="2" t="s">
        <v>767</v>
      </c>
      <c r="G2702" s="2" t="s">
        <v>28</v>
      </c>
      <c r="H2702" s="2" t="s">
        <v>37</v>
      </c>
      <c r="I2702" s="2" t="s">
        <v>38</v>
      </c>
      <c r="J2702" s="38">
        <v>5.408529412</v>
      </c>
    </row>
    <row r="2703" spans="1:10">
      <c r="A2703" s="2" t="s">
        <v>22</v>
      </c>
      <c r="B2703" s="2" t="s">
        <v>95</v>
      </c>
      <c r="C2703" s="2" t="s">
        <v>64</v>
      </c>
      <c r="E2703" s="2">
        <v>100</v>
      </c>
      <c r="F2703" s="2" t="s">
        <v>767</v>
      </c>
      <c r="G2703" s="2" t="s">
        <v>28</v>
      </c>
      <c r="H2703" s="2" t="s">
        <v>37</v>
      </c>
      <c r="I2703" s="2" t="s">
        <v>38</v>
      </c>
      <c r="J2703" s="38">
        <v>6.21</v>
      </c>
    </row>
    <row r="2704" spans="1:10">
      <c r="A2704" s="2" t="s">
        <v>22</v>
      </c>
      <c r="B2704" s="2" t="s">
        <v>96</v>
      </c>
      <c r="C2704" s="2" t="s">
        <v>64</v>
      </c>
      <c r="E2704" s="2">
        <v>100</v>
      </c>
      <c r="F2704" s="2" t="s">
        <v>767</v>
      </c>
      <c r="G2704" s="2" t="s">
        <v>28</v>
      </c>
      <c r="H2704" s="2" t="s">
        <v>37</v>
      </c>
      <c r="I2704" s="2" t="s">
        <v>38</v>
      </c>
      <c r="J2704" s="38">
        <v>6.6336661760000002</v>
      </c>
    </row>
    <row r="2705" spans="1:10">
      <c r="A2705" s="2" t="s">
        <v>22</v>
      </c>
      <c r="B2705" s="2" t="s">
        <v>97</v>
      </c>
      <c r="C2705" s="2" t="s">
        <v>64</v>
      </c>
      <c r="E2705" s="2">
        <v>100</v>
      </c>
      <c r="F2705" s="2" t="s">
        <v>767</v>
      </c>
      <c r="G2705" s="2" t="s">
        <v>28</v>
      </c>
      <c r="H2705" s="2" t="s">
        <v>37</v>
      </c>
      <c r="I2705" s="2" t="s">
        <v>38</v>
      </c>
      <c r="J2705" s="38">
        <v>3.7776341310000001</v>
      </c>
    </row>
    <row r="2706" spans="1:10">
      <c r="A2706" s="2" t="s">
        <v>22</v>
      </c>
      <c r="B2706" s="2" t="s">
        <v>98</v>
      </c>
      <c r="C2706" s="2" t="s">
        <v>64</v>
      </c>
      <c r="E2706" s="2">
        <v>100</v>
      </c>
      <c r="F2706" s="2" t="s">
        <v>767</v>
      </c>
      <c r="G2706" s="2" t="s">
        <v>28</v>
      </c>
      <c r="H2706" s="2" t="s">
        <v>37</v>
      </c>
      <c r="I2706" s="2" t="s">
        <v>38</v>
      </c>
      <c r="J2706" s="38">
        <v>2.2074866310000001</v>
      </c>
    </row>
    <row r="2707" spans="1:10">
      <c r="A2707" s="2" t="s">
        <v>21</v>
      </c>
      <c r="B2707" s="2" t="s">
        <v>133</v>
      </c>
      <c r="C2707" s="2" t="s">
        <v>64</v>
      </c>
      <c r="E2707" s="2">
        <v>100</v>
      </c>
      <c r="F2707" s="2" t="s">
        <v>767</v>
      </c>
      <c r="G2707" s="2" t="s">
        <v>28</v>
      </c>
      <c r="H2707" s="2" t="s">
        <v>37</v>
      </c>
      <c r="I2707" s="2" t="s">
        <v>38</v>
      </c>
      <c r="J2707" s="38">
        <v>0</v>
      </c>
    </row>
    <row r="2708" spans="1:10">
      <c r="A2708" s="2" t="s">
        <v>21</v>
      </c>
      <c r="B2708" s="2" t="s">
        <v>134</v>
      </c>
      <c r="C2708" s="2" t="s">
        <v>64</v>
      </c>
      <c r="E2708" s="2">
        <v>100</v>
      </c>
      <c r="F2708" s="2" t="s">
        <v>767</v>
      </c>
      <c r="G2708" s="2" t="s">
        <v>28</v>
      </c>
      <c r="H2708" s="2" t="s">
        <v>37</v>
      </c>
      <c r="I2708" s="2" t="s">
        <v>38</v>
      </c>
      <c r="J2708" s="38">
        <v>0</v>
      </c>
    </row>
    <row r="2709" spans="1:10">
      <c r="A2709" s="2" t="s">
        <v>21</v>
      </c>
      <c r="B2709" s="2" t="s">
        <v>135</v>
      </c>
      <c r="C2709" s="2" t="s">
        <v>64</v>
      </c>
      <c r="E2709" s="2">
        <v>100</v>
      </c>
      <c r="F2709" s="2" t="s">
        <v>767</v>
      </c>
      <c r="G2709" s="2" t="s">
        <v>28</v>
      </c>
      <c r="H2709" s="2" t="s">
        <v>37</v>
      </c>
      <c r="I2709" s="2" t="s">
        <v>38</v>
      </c>
      <c r="J2709" s="38">
        <v>0</v>
      </c>
    </row>
    <row r="2710" spans="1:10">
      <c r="A2710" s="2" t="s">
        <v>21</v>
      </c>
      <c r="B2710" s="2" t="s">
        <v>136</v>
      </c>
      <c r="C2710" s="2" t="s">
        <v>64</v>
      </c>
      <c r="E2710" s="2">
        <v>100</v>
      </c>
      <c r="F2710" s="2" t="s">
        <v>767</v>
      </c>
      <c r="G2710" s="2" t="s">
        <v>28</v>
      </c>
      <c r="H2710" s="2" t="s">
        <v>37</v>
      </c>
      <c r="I2710" s="2" t="s">
        <v>38</v>
      </c>
      <c r="J2710" s="38">
        <v>0</v>
      </c>
    </row>
    <row r="2711" spans="1:10">
      <c r="A2711" s="2" t="s">
        <v>21</v>
      </c>
      <c r="B2711" s="2" t="s">
        <v>137</v>
      </c>
      <c r="C2711" s="2" t="s">
        <v>64</v>
      </c>
      <c r="E2711" s="2">
        <v>100</v>
      </c>
      <c r="F2711" s="2" t="s">
        <v>767</v>
      </c>
      <c r="G2711" s="2" t="s">
        <v>28</v>
      </c>
      <c r="H2711" s="2" t="s">
        <v>37</v>
      </c>
      <c r="I2711" s="2" t="s">
        <v>38</v>
      </c>
      <c r="J2711" s="38">
        <v>0</v>
      </c>
    </row>
    <row r="2712" spans="1:10">
      <c r="A2712" s="2" t="s">
        <v>20</v>
      </c>
      <c r="B2712" s="2" t="s">
        <v>138</v>
      </c>
      <c r="C2712" s="2" t="s">
        <v>64</v>
      </c>
      <c r="E2712" s="2">
        <v>100</v>
      </c>
      <c r="F2712" s="2" t="s">
        <v>767</v>
      </c>
      <c r="G2712" s="2" t="s">
        <v>28</v>
      </c>
      <c r="H2712" s="2" t="s">
        <v>37</v>
      </c>
      <c r="I2712" s="2" t="s">
        <v>38</v>
      </c>
      <c r="J2712" s="38">
        <v>11.371238562</v>
      </c>
    </row>
    <row r="2713" spans="1:10">
      <c r="A2713" s="2" t="s">
        <v>19</v>
      </c>
      <c r="B2713" s="2" t="s">
        <v>159</v>
      </c>
      <c r="C2713" s="2" t="s">
        <v>64</v>
      </c>
      <c r="E2713" s="2">
        <v>100</v>
      </c>
      <c r="F2713" s="2" t="s">
        <v>767</v>
      </c>
      <c r="G2713" s="2" t="s">
        <v>28</v>
      </c>
      <c r="H2713" s="2" t="s">
        <v>37</v>
      </c>
      <c r="I2713" s="2" t="s">
        <v>38</v>
      </c>
      <c r="J2713" s="38">
        <v>5.5884705879999999</v>
      </c>
    </row>
    <row r="2714" spans="1:10">
      <c r="A2714" s="2" t="s">
        <v>19</v>
      </c>
      <c r="B2714" s="2" t="s">
        <v>160</v>
      </c>
      <c r="C2714" s="2" t="s">
        <v>64</v>
      </c>
      <c r="E2714" s="2">
        <v>100</v>
      </c>
      <c r="F2714" s="2" t="s">
        <v>767</v>
      </c>
      <c r="G2714" s="2" t="s">
        <v>28</v>
      </c>
      <c r="H2714" s="2" t="s">
        <v>37</v>
      </c>
      <c r="I2714" s="2" t="s">
        <v>38</v>
      </c>
      <c r="J2714" s="38">
        <v>1.500184706</v>
      </c>
    </row>
    <row r="2715" spans="1:10">
      <c r="A2715" s="2" t="s">
        <v>19</v>
      </c>
      <c r="B2715" s="2" t="s">
        <v>161</v>
      </c>
      <c r="C2715" s="2" t="s">
        <v>64</v>
      </c>
      <c r="E2715" s="2">
        <v>100</v>
      </c>
      <c r="F2715" s="2" t="s">
        <v>767</v>
      </c>
      <c r="G2715" s="2" t="s">
        <v>28</v>
      </c>
      <c r="H2715" s="2" t="s">
        <v>37</v>
      </c>
      <c r="I2715" s="2" t="s">
        <v>38</v>
      </c>
      <c r="J2715" s="38">
        <v>5.7068800309999999</v>
      </c>
    </row>
    <row r="2716" spans="1:10">
      <c r="A2716" s="2" t="s">
        <v>19</v>
      </c>
      <c r="B2716" s="2" t="s">
        <v>162</v>
      </c>
      <c r="C2716" s="2" t="s">
        <v>64</v>
      </c>
      <c r="E2716" s="2">
        <v>100</v>
      </c>
      <c r="F2716" s="2" t="s">
        <v>767</v>
      </c>
      <c r="G2716" s="2" t="s">
        <v>28</v>
      </c>
      <c r="H2716" s="2" t="s">
        <v>37</v>
      </c>
      <c r="I2716" s="2" t="s">
        <v>38</v>
      </c>
      <c r="J2716" s="38">
        <v>7.018719538</v>
      </c>
    </row>
    <row r="2717" spans="1:10">
      <c r="A2717" s="2" t="s">
        <v>19</v>
      </c>
      <c r="B2717" s="2" t="s">
        <v>163</v>
      </c>
      <c r="C2717" s="2" t="s">
        <v>64</v>
      </c>
      <c r="E2717" s="2">
        <v>100</v>
      </c>
      <c r="F2717" s="2" t="s">
        <v>767</v>
      </c>
      <c r="G2717" s="2" t="s">
        <v>28</v>
      </c>
      <c r="H2717" s="2" t="s">
        <v>37</v>
      </c>
      <c r="I2717" s="2" t="s">
        <v>38</v>
      </c>
      <c r="J2717" s="38">
        <v>0</v>
      </c>
    </row>
    <row r="2718" spans="1:10">
      <c r="A2718" s="2" t="s">
        <v>18</v>
      </c>
      <c r="B2718" s="2" t="s">
        <v>164</v>
      </c>
      <c r="C2718" s="2" t="s">
        <v>64</v>
      </c>
      <c r="E2718" s="2">
        <v>100</v>
      </c>
      <c r="F2718" s="2" t="s">
        <v>767</v>
      </c>
      <c r="G2718" s="2" t="s">
        <v>28</v>
      </c>
      <c r="H2718" s="2" t="s">
        <v>37</v>
      </c>
      <c r="I2718" s="2" t="s">
        <v>38</v>
      </c>
      <c r="J2718" s="38">
        <v>6.1376470589999998</v>
      </c>
    </row>
    <row r="2719" spans="1:10">
      <c r="A2719" s="2" t="s">
        <v>18</v>
      </c>
      <c r="B2719" s="2" t="s">
        <v>165</v>
      </c>
      <c r="C2719" s="2" t="s">
        <v>64</v>
      </c>
      <c r="E2719" s="2">
        <v>100</v>
      </c>
      <c r="F2719" s="2" t="s">
        <v>767</v>
      </c>
      <c r="G2719" s="2" t="s">
        <v>28</v>
      </c>
      <c r="H2719" s="2" t="s">
        <v>37</v>
      </c>
      <c r="I2719" s="2" t="s">
        <v>38</v>
      </c>
      <c r="J2719" s="38">
        <v>36.774409091000003</v>
      </c>
    </row>
    <row r="2720" spans="1:10">
      <c r="A2720" s="2" t="s">
        <v>18</v>
      </c>
      <c r="B2720" s="2" t="s">
        <v>166</v>
      </c>
      <c r="C2720" s="2" t="s">
        <v>64</v>
      </c>
      <c r="E2720" s="2">
        <v>100</v>
      </c>
      <c r="F2720" s="2" t="s">
        <v>767</v>
      </c>
      <c r="G2720" s="2" t="s">
        <v>28</v>
      </c>
      <c r="H2720" s="2" t="s">
        <v>37</v>
      </c>
      <c r="I2720" s="2" t="s">
        <v>38</v>
      </c>
      <c r="J2720" s="38">
        <v>10.214815507999999</v>
      </c>
    </row>
    <row r="2721" spans="1:10">
      <c r="A2721" s="2" t="s">
        <v>18</v>
      </c>
      <c r="B2721" s="2" t="s">
        <v>167</v>
      </c>
      <c r="C2721" s="2" t="s">
        <v>64</v>
      </c>
      <c r="E2721" s="2">
        <v>100</v>
      </c>
      <c r="F2721" s="2" t="s">
        <v>767</v>
      </c>
      <c r="G2721" s="2" t="s">
        <v>28</v>
      </c>
      <c r="H2721" s="2" t="s">
        <v>37</v>
      </c>
      <c r="I2721" s="2" t="s">
        <v>38</v>
      </c>
      <c r="J2721" s="38">
        <v>0</v>
      </c>
    </row>
    <row r="2722" spans="1:10">
      <c r="A2722" s="2" t="s">
        <v>18</v>
      </c>
      <c r="B2722" s="2" t="s">
        <v>168</v>
      </c>
      <c r="C2722" s="2" t="s">
        <v>64</v>
      </c>
      <c r="E2722" s="2">
        <v>100</v>
      </c>
      <c r="F2722" s="2" t="s">
        <v>767</v>
      </c>
      <c r="G2722" s="2" t="s">
        <v>28</v>
      </c>
      <c r="H2722" s="2" t="s">
        <v>37</v>
      </c>
      <c r="I2722" s="2" t="s">
        <v>38</v>
      </c>
      <c r="J2722" s="38">
        <v>33.797369748000001</v>
      </c>
    </row>
    <row r="2723" spans="1:10">
      <c r="A2723" s="2" t="s">
        <v>18</v>
      </c>
      <c r="B2723" s="2" t="s">
        <v>169</v>
      </c>
      <c r="C2723" s="2" t="s">
        <v>64</v>
      </c>
      <c r="E2723" s="2">
        <v>100</v>
      </c>
      <c r="F2723" s="2" t="s">
        <v>767</v>
      </c>
      <c r="G2723" s="2" t="s">
        <v>28</v>
      </c>
      <c r="H2723" s="2" t="s">
        <v>37</v>
      </c>
      <c r="I2723" s="2" t="s">
        <v>38</v>
      </c>
      <c r="J2723" s="38">
        <v>0</v>
      </c>
    </row>
    <row r="2724" spans="1:10">
      <c r="A2724" s="2" t="s">
        <v>18</v>
      </c>
      <c r="B2724" s="2" t="s">
        <v>170</v>
      </c>
      <c r="C2724" s="2" t="s">
        <v>64</v>
      </c>
      <c r="E2724" s="2">
        <v>100</v>
      </c>
      <c r="F2724" s="2" t="s">
        <v>767</v>
      </c>
      <c r="G2724" s="2" t="s">
        <v>28</v>
      </c>
      <c r="H2724" s="2" t="s">
        <v>37</v>
      </c>
      <c r="I2724" s="2" t="s">
        <v>38</v>
      </c>
      <c r="J2724" s="38">
        <v>44.369554180000002</v>
      </c>
    </row>
    <row r="2725" spans="1:10">
      <c r="A2725" s="2" t="s">
        <v>18</v>
      </c>
      <c r="B2725" s="2" t="s">
        <v>171</v>
      </c>
      <c r="C2725" s="2" t="s">
        <v>64</v>
      </c>
      <c r="E2725" s="2">
        <v>100</v>
      </c>
      <c r="F2725" s="2" t="s">
        <v>767</v>
      </c>
      <c r="G2725" s="2" t="s">
        <v>28</v>
      </c>
      <c r="H2725" s="2" t="s">
        <v>37</v>
      </c>
      <c r="I2725" s="2" t="s">
        <v>38</v>
      </c>
      <c r="J2725" s="38">
        <v>5.7746947630000003</v>
      </c>
    </row>
    <row r="2726" spans="1:10">
      <c r="A2726" s="2" t="s">
        <v>18</v>
      </c>
      <c r="B2726" s="2" t="s">
        <v>172</v>
      </c>
      <c r="C2726" s="2" t="s">
        <v>64</v>
      </c>
      <c r="E2726" s="2">
        <v>100</v>
      </c>
      <c r="F2726" s="2" t="s">
        <v>767</v>
      </c>
      <c r="G2726" s="2" t="s">
        <v>28</v>
      </c>
      <c r="H2726" s="2" t="s">
        <v>37</v>
      </c>
      <c r="I2726" s="2" t="s">
        <v>38</v>
      </c>
      <c r="J2726" s="38">
        <v>22.689373065000002</v>
      </c>
    </row>
    <row r="2727" spans="1:10">
      <c r="A2727" s="2" t="s">
        <v>18</v>
      </c>
      <c r="B2727" s="2" t="s">
        <v>173</v>
      </c>
      <c r="C2727" s="2" t="s">
        <v>64</v>
      </c>
      <c r="E2727" s="2">
        <v>100</v>
      </c>
      <c r="F2727" s="2" t="s">
        <v>767</v>
      </c>
      <c r="G2727" s="2" t="s">
        <v>28</v>
      </c>
      <c r="H2727" s="2" t="s">
        <v>37</v>
      </c>
      <c r="I2727" s="2" t="s">
        <v>38</v>
      </c>
      <c r="J2727" s="38">
        <v>1.4702745100000001</v>
      </c>
    </row>
    <row r="2728" spans="1:10">
      <c r="A2728" s="2" t="s">
        <v>18</v>
      </c>
      <c r="B2728" s="2" t="s">
        <v>174</v>
      </c>
      <c r="C2728" s="2" t="s">
        <v>64</v>
      </c>
      <c r="E2728" s="2">
        <v>100</v>
      </c>
      <c r="F2728" s="2" t="s">
        <v>767</v>
      </c>
      <c r="G2728" s="2" t="s">
        <v>28</v>
      </c>
      <c r="H2728" s="2" t="s">
        <v>37</v>
      </c>
      <c r="I2728" s="2" t="s">
        <v>38</v>
      </c>
      <c r="J2728" s="38">
        <v>11.260151014</v>
      </c>
    </row>
    <row r="2729" spans="1:10">
      <c r="A2729" s="2" t="s">
        <v>18</v>
      </c>
      <c r="B2729" s="2" t="s">
        <v>175</v>
      </c>
      <c r="C2729" s="2" t="s">
        <v>64</v>
      </c>
      <c r="E2729" s="2">
        <v>100</v>
      </c>
      <c r="F2729" s="2" t="s">
        <v>767</v>
      </c>
      <c r="G2729" s="2" t="s">
        <v>28</v>
      </c>
      <c r="H2729" s="2" t="s">
        <v>37</v>
      </c>
      <c r="I2729" s="2" t="s">
        <v>38</v>
      </c>
      <c r="J2729" s="38">
        <v>0</v>
      </c>
    </row>
    <row r="2730" spans="1:10">
      <c r="A2730" s="2" t="s">
        <v>18</v>
      </c>
      <c r="B2730" s="2" t="s">
        <v>176</v>
      </c>
      <c r="C2730" s="2" t="s">
        <v>64</v>
      </c>
      <c r="E2730" s="2">
        <v>100</v>
      </c>
      <c r="F2730" s="2" t="s">
        <v>767</v>
      </c>
      <c r="G2730" s="2" t="s">
        <v>28</v>
      </c>
      <c r="H2730" s="2" t="s">
        <v>37</v>
      </c>
      <c r="I2730" s="2" t="s">
        <v>38</v>
      </c>
      <c r="J2730" s="38">
        <v>0</v>
      </c>
    </row>
    <row r="2731" spans="1:10">
      <c r="A2731" s="2" t="s">
        <v>18</v>
      </c>
      <c r="B2731" s="2" t="s">
        <v>177</v>
      </c>
      <c r="C2731" s="2" t="s">
        <v>64</v>
      </c>
      <c r="E2731" s="2">
        <v>100</v>
      </c>
      <c r="F2731" s="2" t="s">
        <v>767</v>
      </c>
      <c r="G2731" s="2" t="s">
        <v>28</v>
      </c>
      <c r="H2731" s="2" t="s">
        <v>37</v>
      </c>
      <c r="I2731" s="2" t="s">
        <v>38</v>
      </c>
      <c r="J2731" s="38">
        <v>0</v>
      </c>
    </row>
    <row r="2732" spans="1:10">
      <c r="A2732" s="2" t="s">
        <v>18</v>
      </c>
      <c r="B2732" s="2" t="s">
        <v>178</v>
      </c>
      <c r="C2732" s="2" t="s">
        <v>64</v>
      </c>
      <c r="E2732" s="2">
        <v>100</v>
      </c>
      <c r="F2732" s="2" t="s">
        <v>767</v>
      </c>
      <c r="G2732" s="2" t="s">
        <v>28</v>
      </c>
      <c r="H2732" s="2" t="s">
        <v>37</v>
      </c>
      <c r="I2732" s="2" t="s">
        <v>38</v>
      </c>
      <c r="J2732" s="38">
        <v>26.104655572999999</v>
      </c>
    </row>
    <row r="2733" spans="1:10">
      <c r="A2733" s="2" t="s">
        <v>18</v>
      </c>
      <c r="B2733" s="2" t="s">
        <v>179</v>
      </c>
      <c r="C2733" s="2" t="s">
        <v>64</v>
      </c>
      <c r="E2733" s="2">
        <v>100</v>
      </c>
      <c r="F2733" s="2" t="s">
        <v>767</v>
      </c>
      <c r="G2733" s="2" t="s">
        <v>28</v>
      </c>
      <c r="H2733" s="2" t="s">
        <v>37</v>
      </c>
      <c r="I2733" s="2" t="s">
        <v>38</v>
      </c>
      <c r="J2733" s="38">
        <v>41.324483935000003</v>
      </c>
    </row>
    <row r="2734" spans="1:10">
      <c r="A2734" s="2" t="s">
        <v>18</v>
      </c>
      <c r="B2734" s="2" t="s">
        <v>180</v>
      </c>
      <c r="C2734" s="2" t="s">
        <v>64</v>
      </c>
      <c r="E2734" s="2">
        <v>100</v>
      </c>
      <c r="F2734" s="2" t="s">
        <v>767</v>
      </c>
      <c r="G2734" s="2" t="s">
        <v>28</v>
      </c>
      <c r="H2734" s="2" t="s">
        <v>37</v>
      </c>
      <c r="I2734" s="2" t="s">
        <v>38</v>
      </c>
      <c r="J2734" s="38">
        <v>16.569604888000001</v>
      </c>
    </row>
    <row r="2735" spans="1:10">
      <c r="A2735" s="2" t="s">
        <v>18</v>
      </c>
      <c r="B2735" s="2" t="s">
        <v>181</v>
      </c>
      <c r="C2735" s="2" t="s">
        <v>64</v>
      </c>
      <c r="E2735" s="2">
        <v>100</v>
      </c>
      <c r="F2735" s="2" t="s">
        <v>767</v>
      </c>
      <c r="G2735" s="2" t="s">
        <v>28</v>
      </c>
      <c r="H2735" s="2" t="s">
        <v>37</v>
      </c>
      <c r="I2735" s="2" t="s">
        <v>38</v>
      </c>
      <c r="J2735" s="38">
        <v>9.621273167</v>
      </c>
    </row>
    <row r="2736" spans="1:10">
      <c r="A2736" s="2" t="s">
        <v>18</v>
      </c>
      <c r="B2736" s="2" t="s">
        <v>182</v>
      </c>
      <c r="C2736" s="2" t="s">
        <v>64</v>
      </c>
      <c r="E2736" s="2">
        <v>100</v>
      </c>
      <c r="F2736" s="2" t="s">
        <v>767</v>
      </c>
      <c r="G2736" s="2" t="s">
        <v>28</v>
      </c>
      <c r="H2736" s="2" t="s">
        <v>37</v>
      </c>
      <c r="I2736" s="2" t="s">
        <v>38</v>
      </c>
      <c r="J2736" s="38">
        <v>20.370607210999999</v>
      </c>
    </row>
    <row r="2737" spans="1:10">
      <c r="A2737" s="2" t="s">
        <v>18</v>
      </c>
      <c r="B2737" s="2" t="s">
        <v>183</v>
      </c>
      <c r="C2737" s="2" t="s">
        <v>64</v>
      </c>
      <c r="E2737" s="2">
        <v>100</v>
      </c>
      <c r="F2737" s="2" t="s">
        <v>767</v>
      </c>
      <c r="G2737" s="2" t="s">
        <v>28</v>
      </c>
      <c r="H2737" s="2" t="s">
        <v>37</v>
      </c>
      <c r="I2737" s="2" t="s">
        <v>38</v>
      </c>
      <c r="J2737" s="38">
        <v>5.5565045959999999</v>
      </c>
    </row>
    <row r="2738" spans="1:10">
      <c r="A2738" s="2" t="s">
        <v>18</v>
      </c>
      <c r="B2738" s="2" t="s">
        <v>184</v>
      </c>
      <c r="C2738" s="2" t="s">
        <v>64</v>
      </c>
      <c r="E2738" s="2">
        <v>100</v>
      </c>
      <c r="F2738" s="2" t="s">
        <v>767</v>
      </c>
      <c r="G2738" s="2" t="s">
        <v>28</v>
      </c>
      <c r="H2738" s="2" t="s">
        <v>37</v>
      </c>
      <c r="I2738" s="2" t="s">
        <v>38</v>
      </c>
      <c r="J2738" s="38">
        <v>5.2750420699999996</v>
      </c>
    </row>
    <row r="2739" spans="1:10">
      <c r="A2739" s="2" t="s">
        <v>18</v>
      </c>
      <c r="B2739" s="2" t="s">
        <v>185</v>
      </c>
      <c r="C2739" s="2" t="s">
        <v>64</v>
      </c>
      <c r="E2739" s="2">
        <v>100</v>
      </c>
      <c r="F2739" s="2" t="s">
        <v>767</v>
      </c>
      <c r="G2739" s="2" t="s">
        <v>28</v>
      </c>
      <c r="H2739" s="2" t="s">
        <v>37</v>
      </c>
      <c r="I2739" s="2" t="s">
        <v>38</v>
      </c>
      <c r="J2739" s="38">
        <v>0.85651019900000003</v>
      </c>
    </row>
    <row r="2740" spans="1:10">
      <c r="A2740" s="2" t="s">
        <v>17</v>
      </c>
      <c r="B2740" s="2" t="s">
        <v>127</v>
      </c>
      <c r="C2740" s="2" t="s">
        <v>64</v>
      </c>
      <c r="E2740" s="2">
        <v>100</v>
      </c>
      <c r="F2740" s="2" t="s">
        <v>767</v>
      </c>
      <c r="G2740" s="2" t="s">
        <v>28</v>
      </c>
      <c r="H2740" s="2" t="s">
        <v>37</v>
      </c>
      <c r="I2740" s="2" t="s">
        <v>38</v>
      </c>
      <c r="J2740" s="38">
        <v>0.32345882399999998</v>
      </c>
    </row>
    <row r="2741" spans="1:10">
      <c r="A2741" s="2" t="s">
        <v>17</v>
      </c>
      <c r="B2741" s="2" t="s">
        <v>99</v>
      </c>
      <c r="C2741" s="2" t="s">
        <v>64</v>
      </c>
      <c r="E2741" s="2">
        <v>100</v>
      </c>
      <c r="F2741" s="2" t="s">
        <v>767</v>
      </c>
      <c r="G2741" s="2" t="s">
        <v>28</v>
      </c>
      <c r="H2741" s="2" t="s">
        <v>37</v>
      </c>
      <c r="I2741" s="2" t="s">
        <v>38</v>
      </c>
      <c r="J2741" s="38">
        <v>2.3267132350000002</v>
      </c>
    </row>
    <row r="2742" spans="1:10">
      <c r="A2742" s="2" t="s">
        <v>17</v>
      </c>
      <c r="B2742" s="2" t="s">
        <v>100</v>
      </c>
      <c r="C2742" s="2" t="s">
        <v>64</v>
      </c>
      <c r="E2742" s="2">
        <v>100</v>
      </c>
      <c r="F2742" s="2" t="s">
        <v>767</v>
      </c>
      <c r="G2742" s="2" t="s">
        <v>28</v>
      </c>
      <c r="H2742" s="2" t="s">
        <v>37</v>
      </c>
      <c r="I2742" s="2" t="s">
        <v>38</v>
      </c>
      <c r="J2742" s="38">
        <v>0</v>
      </c>
    </row>
    <row r="2743" spans="1:10">
      <c r="A2743" s="2" t="s">
        <v>17</v>
      </c>
      <c r="B2743" s="2" t="s">
        <v>101</v>
      </c>
      <c r="C2743" s="2" t="s">
        <v>64</v>
      </c>
      <c r="E2743" s="2">
        <v>100</v>
      </c>
      <c r="F2743" s="2" t="s">
        <v>767</v>
      </c>
      <c r="G2743" s="2" t="s">
        <v>28</v>
      </c>
      <c r="H2743" s="2" t="s">
        <v>37</v>
      </c>
      <c r="I2743" s="2" t="s">
        <v>38</v>
      </c>
      <c r="J2743" s="38">
        <v>1.6365751630000001</v>
      </c>
    </row>
    <row r="2744" spans="1:10">
      <c r="A2744" s="2" t="s">
        <v>17</v>
      </c>
      <c r="B2744" s="2" t="s">
        <v>102</v>
      </c>
      <c r="C2744" s="2" t="s">
        <v>64</v>
      </c>
      <c r="E2744" s="2">
        <v>100</v>
      </c>
      <c r="F2744" s="2" t="s">
        <v>767</v>
      </c>
      <c r="G2744" s="2" t="s">
        <v>28</v>
      </c>
      <c r="H2744" s="2" t="s">
        <v>37</v>
      </c>
      <c r="I2744" s="2" t="s">
        <v>38</v>
      </c>
      <c r="J2744" s="38">
        <v>2.6517285070000001</v>
      </c>
    </row>
    <row r="2745" spans="1:10">
      <c r="A2745" s="2" t="s">
        <v>17</v>
      </c>
      <c r="B2745" s="2" t="s">
        <v>103</v>
      </c>
      <c r="C2745" s="2" t="s">
        <v>64</v>
      </c>
      <c r="E2745" s="2">
        <v>100</v>
      </c>
      <c r="F2745" s="2" t="s">
        <v>767</v>
      </c>
      <c r="G2745" s="2" t="s">
        <v>28</v>
      </c>
      <c r="H2745" s="2" t="s">
        <v>37</v>
      </c>
      <c r="I2745" s="2" t="s">
        <v>38</v>
      </c>
      <c r="J2745" s="38">
        <v>6.2663860290000004</v>
      </c>
    </row>
    <row r="2746" spans="1:10">
      <c r="A2746" s="2" t="s">
        <v>17</v>
      </c>
      <c r="B2746" s="2" t="s">
        <v>104</v>
      </c>
      <c r="C2746" s="2" t="s">
        <v>64</v>
      </c>
      <c r="E2746" s="2">
        <v>100</v>
      </c>
      <c r="F2746" s="2" t="s">
        <v>767</v>
      </c>
      <c r="G2746" s="2" t="s">
        <v>28</v>
      </c>
      <c r="H2746" s="2" t="s">
        <v>37</v>
      </c>
      <c r="I2746" s="2" t="s">
        <v>38</v>
      </c>
      <c r="J2746" s="38">
        <v>6.4415686269999997</v>
      </c>
    </row>
    <row r="2747" spans="1:10">
      <c r="A2747" s="2" t="s">
        <v>17</v>
      </c>
      <c r="B2747" s="2" t="s">
        <v>105</v>
      </c>
      <c r="C2747" s="2" t="s">
        <v>64</v>
      </c>
      <c r="E2747" s="2">
        <v>100</v>
      </c>
      <c r="F2747" s="2" t="s">
        <v>767</v>
      </c>
      <c r="G2747" s="2" t="s">
        <v>28</v>
      </c>
      <c r="H2747" s="2" t="s">
        <v>37</v>
      </c>
      <c r="I2747" s="2" t="s">
        <v>38</v>
      </c>
      <c r="J2747" s="38">
        <v>1.5676348040000001</v>
      </c>
    </row>
    <row r="2748" spans="1:10">
      <c r="A2748" s="2" t="s">
        <v>17</v>
      </c>
      <c r="B2748" s="2" t="s">
        <v>106</v>
      </c>
      <c r="C2748" s="2" t="s">
        <v>64</v>
      </c>
      <c r="E2748" s="2">
        <v>100</v>
      </c>
      <c r="F2748" s="2" t="s">
        <v>767</v>
      </c>
      <c r="G2748" s="2" t="s">
        <v>28</v>
      </c>
      <c r="H2748" s="2" t="s">
        <v>37</v>
      </c>
      <c r="I2748" s="2" t="s">
        <v>38</v>
      </c>
      <c r="J2748" s="38">
        <v>0.619858456</v>
      </c>
    </row>
    <row r="2749" spans="1:10">
      <c r="A2749" s="2" t="s">
        <v>17</v>
      </c>
      <c r="B2749" s="2" t="s">
        <v>107</v>
      </c>
      <c r="C2749" s="2" t="s">
        <v>64</v>
      </c>
      <c r="E2749" s="2">
        <v>100</v>
      </c>
      <c r="F2749" s="2" t="s">
        <v>767</v>
      </c>
      <c r="G2749" s="2" t="s">
        <v>28</v>
      </c>
      <c r="H2749" s="2" t="s">
        <v>37</v>
      </c>
      <c r="I2749" s="2" t="s">
        <v>38</v>
      </c>
      <c r="J2749" s="38">
        <v>1.1831470589999999</v>
      </c>
    </row>
    <row r="2750" spans="1:10">
      <c r="A2750" s="2" t="s">
        <v>17</v>
      </c>
      <c r="B2750" s="2" t="s">
        <v>108</v>
      </c>
      <c r="C2750" s="2" t="s">
        <v>64</v>
      </c>
      <c r="E2750" s="2">
        <v>100</v>
      </c>
      <c r="F2750" s="2" t="s">
        <v>767</v>
      </c>
      <c r="G2750" s="2" t="s">
        <v>28</v>
      </c>
      <c r="H2750" s="2" t="s">
        <v>37</v>
      </c>
      <c r="I2750" s="2" t="s">
        <v>38</v>
      </c>
      <c r="J2750" s="38">
        <v>1.346245098</v>
      </c>
    </row>
    <row r="2751" spans="1:10">
      <c r="A2751" s="2" t="s">
        <v>17</v>
      </c>
      <c r="B2751" s="2" t="s">
        <v>109</v>
      </c>
      <c r="C2751" s="2" t="s">
        <v>64</v>
      </c>
      <c r="E2751" s="2">
        <v>100</v>
      </c>
      <c r="F2751" s="2" t="s">
        <v>767</v>
      </c>
      <c r="G2751" s="2" t="s">
        <v>28</v>
      </c>
      <c r="H2751" s="2" t="s">
        <v>37</v>
      </c>
      <c r="I2751" s="2" t="s">
        <v>38</v>
      </c>
      <c r="J2751" s="38">
        <v>4.665721639</v>
      </c>
    </row>
    <row r="2752" spans="1:10">
      <c r="A2752" s="2" t="s">
        <v>17</v>
      </c>
      <c r="B2752" s="2" t="s">
        <v>355</v>
      </c>
      <c r="C2752" s="2" t="s">
        <v>64</v>
      </c>
      <c r="E2752" s="2">
        <v>100</v>
      </c>
      <c r="F2752" s="2" t="s">
        <v>767</v>
      </c>
      <c r="G2752" s="2" t="s">
        <v>28</v>
      </c>
      <c r="H2752" s="2" t="s">
        <v>37</v>
      </c>
      <c r="I2752" s="2" t="s">
        <v>38</v>
      </c>
      <c r="J2752" s="38">
        <v>2.8851926999999999E-2</v>
      </c>
    </row>
    <row r="2753" spans="1:10">
      <c r="A2753" s="2" t="s">
        <v>17</v>
      </c>
      <c r="B2753" s="2" t="s">
        <v>110</v>
      </c>
      <c r="C2753" s="2" t="s">
        <v>64</v>
      </c>
      <c r="E2753" s="2">
        <v>100</v>
      </c>
      <c r="F2753" s="2" t="s">
        <v>767</v>
      </c>
      <c r="G2753" s="2" t="s">
        <v>28</v>
      </c>
      <c r="H2753" s="2" t="s">
        <v>37</v>
      </c>
      <c r="I2753" s="2" t="s">
        <v>38</v>
      </c>
      <c r="J2753" s="38">
        <v>22.108955249000001</v>
      </c>
    </row>
    <row r="2754" spans="1:10">
      <c r="A2754" s="2" t="s">
        <v>17</v>
      </c>
      <c r="B2754" s="2" t="s">
        <v>356</v>
      </c>
      <c r="C2754" s="2" t="s">
        <v>64</v>
      </c>
      <c r="E2754" s="2">
        <v>100</v>
      </c>
      <c r="F2754" s="2" t="s">
        <v>767</v>
      </c>
      <c r="G2754" s="2" t="s">
        <v>28</v>
      </c>
      <c r="H2754" s="2" t="s">
        <v>37</v>
      </c>
      <c r="I2754" s="2" t="s">
        <v>38</v>
      </c>
      <c r="J2754" s="38">
        <v>1.4656862999999999E-2</v>
      </c>
    </row>
    <row r="2755" spans="1:10">
      <c r="A2755" s="2" t="s">
        <v>17</v>
      </c>
      <c r="B2755" s="2" t="s">
        <v>357</v>
      </c>
      <c r="C2755" s="2" t="s">
        <v>64</v>
      </c>
      <c r="E2755" s="2">
        <v>100</v>
      </c>
      <c r="F2755" s="2" t="s">
        <v>767</v>
      </c>
      <c r="G2755" s="2" t="s">
        <v>28</v>
      </c>
      <c r="H2755" s="2" t="s">
        <v>37</v>
      </c>
      <c r="I2755" s="2" t="s">
        <v>38</v>
      </c>
      <c r="J2755" s="38">
        <v>0.14506722699999999</v>
      </c>
    </row>
    <row r="2756" spans="1:10">
      <c r="A2756" s="2" t="s">
        <v>17</v>
      </c>
      <c r="B2756" s="2" t="s">
        <v>111</v>
      </c>
      <c r="C2756" s="2" t="s">
        <v>64</v>
      </c>
      <c r="E2756" s="2">
        <v>100</v>
      </c>
      <c r="F2756" s="2" t="s">
        <v>767</v>
      </c>
      <c r="G2756" s="2" t="s">
        <v>28</v>
      </c>
      <c r="H2756" s="2" t="s">
        <v>37</v>
      </c>
      <c r="I2756" s="2" t="s">
        <v>38</v>
      </c>
      <c r="J2756" s="38">
        <v>0</v>
      </c>
    </row>
    <row r="2757" spans="1:10">
      <c r="A2757" s="2" t="s">
        <v>17</v>
      </c>
      <c r="B2757" s="2" t="s">
        <v>112</v>
      </c>
      <c r="C2757" s="2" t="s">
        <v>64</v>
      </c>
      <c r="E2757" s="2">
        <v>100</v>
      </c>
      <c r="F2757" s="2" t="s">
        <v>767</v>
      </c>
      <c r="G2757" s="2" t="s">
        <v>28</v>
      </c>
      <c r="H2757" s="2" t="s">
        <v>37</v>
      </c>
      <c r="I2757" s="2" t="s">
        <v>38</v>
      </c>
      <c r="J2757" s="38">
        <v>0</v>
      </c>
    </row>
    <row r="2758" spans="1:10">
      <c r="A2758" s="2" t="s">
        <v>17</v>
      </c>
      <c r="B2758" s="2" t="s">
        <v>113</v>
      </c>
      <c r="C2758" s="2" t="s">
        <v>64</v>
      </c>
      <c r="E2758" s="2">
        <v>100</v>
      </c>
      <c r="F2758" s="2" t="s">
        <v>767</v>
      </c>
      <c r="G2758" s="2" t="s">
        <v>28</v>
      </c>
      <c r="H2758" s="2" t="s">
        <v>37</v>
      </c>
      <c r="I2758" s="2" t="s">
        <v>38</v>
      </c>
      <c r="J2758" s="38">
        <v>1.8331557089999999</v>
      </c>
    </row>
    <row r="2759" spans="1:10">
      <c r="A2759" s="2" t="s">
        <v>17</v>
      </c>
      <c r="B2759" s="2" t="s">
        <v>114</v>
      </c>
      <c r="C2759" s="2" t="s">
        <v>64</v>
      </c>
      <c r="E2759" s="2">
        <v>100</v>
      </c>
      <c r="F2759" s="2" t="s">
        <v>767</v>
      </c>
      <c r="G2759" s="2" t="s">
        <v>28</v>
      </c>
      <c r="H2759" s="2" t="s">
        <v>37</v>
      </c>
      <c r="I2759" s="2" t="s">
        <v>38</v>
      </c>
      <c r="J2759" s="38">
        <v>10.811609244</v>
      </c>
    </row>
    <row r="2760" spans="1:10">
      <c r="A2760" s="2" t="s">
        <v>17</v>
      </c>
      <c r="B2760" s="2" t="s">
        <v>115</v>
      </c>
      <c r="C2760" s="2" t="s">
        <v>64</v>
      </c>
      <c r="E2760" s="2">
        <v>100</v>
      </c>
      <c r="F2760" s="2" t="s">
        <v>767</v>
      </c>
      <c r="G2760" s="2" t="s">
        <v>28</v>
      </c>
      <c r="H2760" s="2" t="s">
        <v>37</v>
      </c>
      <c r="I2760" s="2" t="s">
        <v>38</v>
      </c>
      <c r="J2760" s="38">
        <v>8.3615200000000005</v>
      </c>
    </row>
    <row r="2761" spans="1:10">
      <c r="A2761" s="2" t="s">
        <v>17</v>
      </c>
      <c r="B2761" s="2" t="s">
        <v>116</v>
      </c>
      <c r="C2761" s="2" t="s">
        <v>64</v>
      </c>
      <c r="E2761" s="2">
        <v>100</v>
      </c>
      <c r="F2761" s="2" t="s">
        <v>767</v>
      </c>
      <c r="G2761" s="2" t="s">
        <v>28</v>
      </c>
      <c r="H2761" s="2" t="s">
        <v>37</v>
      </c>
      <c r="I2761" s="2" t="s">
        <v>38</v>
      </c>
      <c r="J2761" s="38">
        <v>8.1197515970000005</v>
      </c>
    </row>
    <row r="2762" spans="1:10">
      <c r="A2762" s="2" t="s">
        <v>17</v>
      </c>
      <c r="B2762" s="2" t="s">
        <v>117</v>
      </c>
      <c r="C2762" s="2" t="s">
        <v>64</v>
      </c>
      <c r="E2762" s="2">
        <v>100</v>
      </c>
      <c r="F2762" s="2" t="s">
        <v>767</v>
      </c>
      <c r="G2762" s="2" t="s">
        <v>28</v>
      </c>
      <c r="H2762" s="2" t="s">
        <v>37</v>
      </c>
      <c r="I2762" s="2" t="s">
        <v>38</v>
      </c>
      <c r="J2762" s="38">
        <v>13.587205881999999</v>
      </c>
    </row>
    <row r="2763" spans="1:10">
      <c r="A2763" s="2" t="s">
        <v>17</v>
      </c>
      <c r="B2763" s="2" t="s">
        <v>118</v>
      </c>
      <c r="C2763" s="2" t="s">
        <v>64</v>
      </c>
      <c r="E2763" s="2">
        <v>100</v>
      </c>
      <c r="F2763" s="2" t="s">
        <v>767</v>
      </c>
      <c r="G2763" s="2" t="s">
        <v>28</v>
      </c>
      <c r="H2763" s="2" t="s">
        <v>37</v>
      </c>
      <c r="I2763" s="2" t="s">
        <v>38</v>
      </c>
      <c r="J2763" s="38">
        <v>7.6716470589999997</v>
      </c>
    </row>
    <row r="2764" spans="1:10">
      <c r="A2764" s="2" t="s">
        <v>17</v>
      </c>
      <c r="B2764" s="2" t="s">
        <v>119</v>
      </c>
      <c r="C2764" s="2" t="s">
        <v>64</v>
      </c>
      <c r="E2764" s="2">
        <v>100</v>
      </c>
      <c r="F2764" s="2" t="s">
        <v>767</v>
      </c>
      <c r="G2764" s="2" t="s">
        <v>28</v>
      </c>
      <c r="H2764" s="2" t="s">
        <v>37</v>
      </c>
      <c r="I2764" s="2" t="s">
        <v>38</v>
      </c>
      <c r="J2764" s="38">
        <v>1.8107132349999999</v>
      </c>
    </row>
    <row r="2765" spans="1:10">
      <c r="A2765" s="2" t="s">
        <v>17</v>
      </c>
      <c r="B2765" s="2" t="s">
        <v>120</v>
      </c>
      <c r="C2765" s="2" t="s">
        <v>64</v>
      </c>
      <c r="E2765" s="2">
        <v>100</v>
      </c>
      <c r="F2765" s="2" t="s">
        <v>767</v>
      </c>
      <c r="G2765" s="2" t="s">
        <v>28</v>
      </c>
      <c r="H2765" s="2" t="s">
        <v>37</v>
      </c>
      <c r="I2765" s="2" t="s">
        <v>38</v>
      </c>
      <c r="J2765" s="38">
        <v>1.9603588240000001</v>
      </c>
    </row>
    <row r="2766" spans="1:10">
      <c r="A2766" s="2" t="s">
        <v>17</v>
      </c>
      <c r="B2766" s="2" t="s">
        <v>121</v>
      </c>
      <c r="C2766" s="2" t="s">
        <v>64</v>
      </c>
      <c r="E2766" s="2">
        <v>100</v>
      </c>
      <c r="F2766" s="2" t="s">
        <v>767</v>
      </c>
      <c r="G2766" s="2" t="s">
        <v>28</v>
      </c>
      <c r="H2766" s="2" t="s">
        <v>37</v>
      </c>
      <c r="I2766" s="2" t="s">
        <v>38</v>
      </c>
      <c r="J2766" s="38">
        <v>10.619860294</v>
      </c>
    </row>
    <row r="2767" spans="1:10">
      <c r="A2767" s="2" t="s">
        <v>17</v>
      </c>
      <c r="B2767" s="2" t="s">
        <v>122</v>
      </c>
      <c r="C2767" s="2" t="s">
        <v>64</v>
      </c>
      <c r="E2767" s="2">
        <v>100</v>
      </c>
      <c r="F2767" s="2" t="s">
        <v>767</v>
      </c>
      <c r="G2767" s="2" t="s">
        <v>28</v>
      </c>
      <c r="H2767" s="2" t="s">
        <v>37</v>
      </c>
      <c r="I2767" s="2" t="s">
        <v>38</v>
      </c>
      <c r="J2767" s="38">
        <v>4.6141077490000004</v>
      </c>
    </row>
    <row r="2768" spans="1:10">
      <c r="A2768" s="2" t="s">
        <v>17</v>
      </c>
      <c r="B2768" s="2" t="s">
        <v>123</v>
      </c>
      <c r="C2768" s="2" t="s">
        <v>64</v>
      </c>
      <c r="E2768" s="2">
        <v>100</v>
      </c>
      <c r="F2768" s="2" t="s">
        <v>767</v>
      </c>
      <c r="G2768" s="2" t="s">
        <v>28</v>
      </c>
      <c r="H2768" s="2" t="s">
        <v>37</v>
      </c>
      <c r="I2768" s="2" t="s">
        <v>38</v>
      </c>
      <c r="J2768" s="38">
        <v>2.427457768</v>
      </c>
    </row>
    <row r="2769" spans="1:10">
      <c r="A2769" s="2" t="s">
        <v>17</v>
      </c>
      <c r="B2769" s="2" t="s">
        <v>124</v>
      </c>
      <c r="C2769" s="2" t="s">
        <v>64</v>
      </c>
      <c r="E2769" s="2">
        <v>100</v>
      </c>
      <c r="F2769" s="2" t="s">
        <v>767</v>
      </c>
      <c r="G2769" s="2" t="s">
        <v>28</v>
      </c>
      <c r="H2769" s="2" t="s">
        <v>37</v>
      </c>
      <c r="I2769" s="2" t="s">
        <v>38</v>
      </c>
      <c r="J2769" s="38">
        <v>1.1640318629999999</v>
      </c>
    </row>
    <row r="2770" spans="1:10">
      <c r="A2770" s="2" t="s">
        <v>17</v>
      </c>
      <c r="B2770" s="2" t="s">
        <v>125</v>
      </c>
      <c r="C2770" s="2" t="s">
        <v>64</v>
      </c>
      <c r="E2770" s="2">
        <v>100</v>
      </c>
      <c r="F2770" s="2" t="s">
        <v>767</v>
      </c>
      <c r="G2770" s="2" t="s">
        <v>28</v>
      </c>
      <c r="H2770" s="2" t="s">
        <v>37</v>
      </c>
      <c r="I2770" s="2" t="s">
        <v>38</v>
      </c>
      <c r="J2770" s="38">
        <v>1.313708061</v>
      </c>
    </row>
    <row r="2771" spans="1:10">
      <c r="A2771" s="2" t="s">
        <v>17</v>
      </c>
      <c r="B2771" s="2" t="s">
        <v>126</v>
      </c>
      <c r="C2771" s="2" t="s">
        <v>64</v>
      </c>
      <c r="E2771" s="2">
        <v>100</v>
      </c>
      <c r="F2771" s="2" t="s">
        <v>767</v>
      </c>
      <c r="G2771" s="2" t="s">
        <v>28</v>
      </c>
      <c r="H2771" s="2" t="s">
        <v>37</v>
      </c>
      <c r="I2771" s="2" t="s">
        <v>38</v>
      </c>
      <c r="J2771" s="38">
        <v>1.563959893</v>
      </c>
    </row>
    <row r="2772" spans="1:10">
      <c r="A2772" s="2" t="s">
        <v>17</v>
      </c>
      <c r="B2772" s="2" t="s">
        <v>128</v>
      </c>
      <c r="C2772" s="2" t="s">
        <v>64</v>
      </c>
      <c r="E2772" s="2">
        <v>100</v>
      </c>
      <c r="F2772" s="2" t="s">
        <v>767</v>
      </c>
      <c r="G2772" s="2" t="s">
        <v>28</v>
      </c>
      <c r="H2772" s="2" t="s">
        <v>37</v>
      </c>
      <c r="I2772" s="2" t="s">
        <v>38</v>
      </c>
      <c r="J2772" s="38">
        <v>6.8058177039999999</v>
      </c>
    </row>
    <row r="2773" spans="1:10">
      <c r="A2773" s="2" t="s">
        <v>17</v>
      </c>
      <c r="B2773" s="2" t="s">
        <v>129</v>
      </c>
      <c r="C2773" s="2" t="s">
        <v>64</v>
      </c>
      <c r="E2773" s="2">
        <v>100</v>
      </c>
      <c r="F2773" s="2" t="s">
        <v>767</v>
      </c>
      <c r="G2773" s="2" t="s">
        <v>28</v>
      </c>
      <c r="H2773" s="2" t="s">
        <v>37</v>
      </c>
      <c r="I2773" s="2" t="s">
        <v>38</v>
      </c>
      <c r="J2773" s="38">
        <v>6.7812187499999999</v>
      </c>
    </row>
    <row r="2774" spans="1:10">
      <c r="A2774" s="2" t="s">
        <v>17</v>
      </c>
      <c r="B2774" s="2" t="s">
        <v>130</v>
      </c>
      <c r="C2774" s="2" t="s">
        <v>64</v>
      </c>
      <c r="E2774" s="2">
        <v>100</v>
      </c>
      <c r="F2774" s="2" t="s">
        <v>767</v>
      </c>
      <c r="G2774" s="2" t="s">
        <v>28</v>
      </c>
      <c r="H2774" s="2" t="s">
        <v>37</v>
      </c>
      <c r="I2774" s="2" t="s">
        <v>38</v>
      </c>
      <c r="J2774" s="38">
        <v>6.93341955</v>
      </c>
    </row>
    <row r="2775" spans="1:10">
      <c r="A2775" s="2" t="s">
        <v>17</v>
      </c>
      <c r="B2775" s="2" t="s">
        <v>358</v>
      </c>
      <c r="C2775" s="2" t="s">
        <v>64</v>
      </c>
      <c r="E2775" s="2">
        <v>100</v>
      </c>
      <c r="F2775" s="2" t="s">
        <v>767</v>
      </c>
      <c r="G2775" s="2" t="s">
        <v>28</v>
      </c>
      <c r="H2775" s="2" t="s">
        <v>37</v>
      </c>
      <c r="I2775" s="2" t="s">
        <v>38</v>
      </c>
      <c r="J2775" s="38">
        <v>30.018820588000001</v>
      </c>
    </row>
    <row r="2776" spans="1:10">
      <c r="A2776" s="2" t="s">
        <v>17</v>
      </c>
      <c r="B2776" s="2" t="s">
        <v>131</v>
      </c>
      <c r="C2776" s="2" t="s">
        <v>64</v>
      </c>
      <c r="E2776" s="2">
        <v>100</v>
      </c>
      <c r="F2776" s="2" t="s">
        <v>767</v>
      </c>
      <c r="G2776" s="2" t="s">
        <v>28</v>
      </c>
      <c r="H2776" s="2" t="s">
        <v>37</v>
      </c>
      <c r="I2776" s="2" t="s">
        <v>38</v>
      </c>
      <c r="J2776" s="38">
        <v>1.31052521</v>
      </c>
    </row>
    <row r="2777" spans="1:10">
      <c r="A2777" s="2" t="s">
        <v>17</v>
      </c>
      <c r="B2777" s="2" t="s">
        <v>132</v>
      </c>
      <c r="C2777" s="2" t="s">
        <v>64</v>
      </c>
      <c r="E2777" s="2">
        <v>100</v>
      </c>
      <c r="F2777" s="2" t="s">
        <v>767</v>
      </c>
      <c r="G2777" s="2" t="s">
        <v>28</v>
      </c>
      <c r="H2777" s="2" t="s">
        <v>37</v>
      </c>
      <c r="I2777" s="2" t="s">
        <v>38</v>
      </c>
      <c r="J2777" s="38">
        <v>12.853613445000001</v>
      </c>
    </row>
    <row r="2778" spans="1:10">
      <c r="A2778" s="2" t="s">
        <v>16</v>
      </c>
      <c r="B2778" s="2" t="s">
        <v>139</v>
      </c>
      <c r="C2778" s="2" t="s">
        <v>64</v>
      </c>
      <c r="E2778" s="2">
        <v>100</v>
      </c>
      <c r="F2778" s="2" t="s">
        <v>767</v>
      </c>
      <c r="G2778" s="2" t="s">
        <v>28</v>
      </c>
      <c r="H2778" s="2" t="s">
        <v>37</v>
      </c>
      <c r="I2778" s="2" t="s">
        <v>38</v>
      </c>
      <c r="J2778" s="38">
        <v>1.921296401</v>
      </c>
    </row>
    <row r="2779" spans="1:10">
      <c r="A2779" s="2" t="s">
        <v>16</v>
      </c>
      <c r="B2779" s="2" t="s">
        <v>140</v>
      </c>
      <c r="C2779" s="2" t="s">
        <v>64</v>
      </c>
      <c r="E2779" s="2">
        <v>100</v>
      </c>
      <c r="F2779" s="2" t="s">
        <v>767</v>
      </c>
      <c r="G2779" s="2" t="s">
        <v>28</v>
      </c>
      <c r="H2779" s="2" t="s">
        <v>37</v>
      </c>
      <c r="I2779" s="2" t="s">
        <v>38</v>
      </c>
      <c r="J2779" s="38">
        <v>1.3315574130000001</v>
      </c>
    </row>
    <row r="2780" spans="1:10">
      <c r="A2780" s="2" t="s">
        <v>16</v>
      </c>
      <c r="B2780" s="2" t="s">
        <v>141</v>
      </c>
      <c r="C2780" s="2" t="s">
        <v>64</v>
      </c>
      <c r="E2780" s="2">
        <v>100</v>
      </c>
      <c r="F2780" s="2" t="s">
        <v>767</v>
      </c>
      <c r="G2780" s="2" t="s">
        <v>28</v>
      </c>
      <c r="H2780" s="2" t="s">
        <v>37</v>
      </c>
      <c r="I2780" s="2" t="s">
        <v>38</v>
      </c>
      <c r="J2780" s="38">
        <v>1.411980392</v>
      </c>
    </row>
    <row r="2781" spans="1:10">
      <c r="A2781" s="2" t="s">
        <v>16</v>
      </c>
      <c r="B2781" s="2" t="s">
        <v>142</v>
      </c>
      <c r="C2781" s="2" t="s">
        <v>64</v>
      </c>
      <c r="E2781" s="2">
        <v>100</v>
      </c>
      <c r="F2781" s="2" t="s">
        <v>767</v>
      </c>
      <c r="G2781" s="2" t="s">
        <v>28</v>
      </c>
      <c r="H2781" s="2" t="s">
        <v>37</v>
      </c>
      <c r="I2781" s="2" t="s">
        <v>38</v>
      </c>
      <c r="J2781" s="38">
        <v>6.6485933499999996</v>
      </c>
    </row>
    <row r="2782" spans="1:10">
      <c r="A2782" s="2" t="s">
        <v>16</v>
      </c>
      <c r="B2782" s="2" t="s">
        <v>422</v>
      </c>
      <c r="C2782" s="2" t="s">
        <v>64</v>
      </c>
      <c r="E2782" s="2">
        <v>100</v>
      </c>
      <c r="F2782" s="2" t="s">
        <v>767</v>
      </c>
      <c r="G2782" s="2" t="s">
        <v>28</v>
      </c>
      <c r="H2782" s="2" t="s">
        <v>37</v>
      </c>
      <c r="I2782" s="2" t="s">
        <v>38</v>
      </c>
      <c r="J2782" s="38">
        <v>10.394429772000001</v>
      </c>
    </row>
    <row r="2783" spans="1:10">
      <c r="A2783" s="2" t="s">
        <v>16</v>
      </c>
      <c r="B2783" s="2" t="s">
        <v>423</v>
      </c>
      <c r="C2783" s="2" t="s">
        <v>64</v>
      </c>
      <c r="E2783" s="2">
        <v>100</v>
      </c>
      <c r="F2783" s="2" t="s">
        <v>767</v>
      </c>
      <c r="G2783" s="2" t="s">
        <v>28</v>
      </c>
      <c r="H2783" s="2" t="s">
        <v>37</v>
      </c>
      <c r="I2783" s="2" t="s">
        <v>38</v>
      </c>
      <c r="J2783" s="38">
        <v>6.8253774509999996</v>
      </c>
    </row>
    <row r="2784" spans="1:10">
      <c r="A2784" s="2" t="s">
        <v>16</v>
      </c>
      <c r="B2784" s="2" t="s">
        <v>424</v>
      </c>
      <c r="C2784" s="2" t="s">
        <v>64</v>
      </c>
      <c r="E2784" s="2">
        <v>100</v>
      </c>
      <c r="F2784" s="2" t="s">
        <v>767</v>
      </c>
      <c r="G2784" s="2" t="s">
        <v>28</v>
      </c>
      <c r="H2784" s="2" t="s">
        <v>37</v>
      </c>
      <c r="I2784" s="2" t="s">
        <v>38</v>
      </c>
      <c r="J2784" s="38">
        <v>2.2387098060000001</v>
      </c>
    </row>
    <row r="2785" spans="1:10">
      <c r="A2785" s="2" t="s">
        <v>16</v>
      </c>
      <c r="B2785" s="2" t="s">
        <v>425</v>
      </c>
      <c r="C2785" s="2" t="s">
        <v>64</v>
      </c>
      <c r="E2785" s="2">
        <v>100</v>
      </c>
      <c r="F2785" s="2" t="s">
        <v>767</v>
      </c>
      <c r="G2785" s="2" t="s">
        <v>28</v>
      </c>
      <c r="H2785" s="2" t="s">
        <v>37</v>
      </c>
      <c r="I2785" s="2" t="s">
        <v>38</v>
      </c>
      <c r="J2785" s="38">
        <v>2.7963077470000002</v>
      </c>
    </row>
    <row r="2786" spans="1:10">
      <c r="A2786" s="2" t="s">
        <v>16</v>
      </c>
      <c r="B2786" s="2" t="s">
        <v>426</v>
      </c>
      <c r="C2786" s="2" t="s">
        <v>64</v>
      </c>
      <c r="E2786" s="2">
        <v>100</v>
      </c>
      <c r="F2786" s="2" t="s">
        <v>767</v>
      </c>
      <c r="G2786" s="2" t="s">
        <v>28</v>
      </c>
      <c r="H2786" s="2" t="s">
        <v>37</v>
      </c>
      <c r="I2786" s="2" t="s">
        <v>38</v>
      </c>
      <c r="J2786" s="38">
        <v>3.1911584</v>
      </c>
    </row>
    <row r="2787" spans="1:10">
      <c r="A2787" s="2" t="s">
        <v>16</v>
      </c>
      <c r="B2787" s="2" t="s">
        <v>427</v>
      </c>
      <c r="C2787" s="2" t="s">
        <v>64</v>
      </c>
      <c r="E2787" s="2">
        <v>100</v>
      </c>
      <c r="F2787" s="2" t="s">
        <v>767</v>
      </c>
      <c r="G2787" s="2" t="s">
        <v>28</v>
      </c>
      <c r="H2787" s="2" t="s">
        <v>37</v>
      </c>
      <c r="I2787" s="2" t="s">
        <v>38</v>
      </c>
      <c r="J2787" s="38">
        <v>1.5788927340000001</v>
      </c>
    </row>
    <row r="2788" spans="1:10">
      <c r="A2788" s="2" t="s">
        <v>16</v>
      </c>
      <c r="B2788" s="2" t="s">
        <v>428</v>
      </c>
      <c r="C2788" s="2" t="s">
        <v>64</v>
      </c>
      <c r="E2788" s="2">
        <v>100</v>
      </c>
      <c r="F2788" s="2" t="s">
        <v>767</v>
      </c>
      <c r="G2788" s="2" t="s">
        <v>28</v>
      </c>
      <c r="H2788" s="2" t="s">
        <v>37</v>
      </c>
      <c r="I2788" s="2" t="s">
        <v>38</v>
      </c>
      <c r="J2788" s="38">
        <v>8.0718210419999998</v>
      </c>
    </row>
    <row r="2789" spans="1:10">
      <c r="A2789" s="2" t="s">
        <v>16</v>
      </c>
      <c r="B2789" s="2" t="s">
        <v>429</v>
      </c>
      <c r="C2789" s="2" t="s">
        <v>64</v>
      </c>
      <c r="E2789" s="2">
        <v>100</v>
      </c>
      <c r="F2789" s="2" t="s">
        <v>767</v>
      </c>
      <c r="G2789" s="2" t="s">
        <v>28</v>
      </c>
      <c r="H2789" s="2" t="s">
        <v>37</v>
      </c>
      <c r="I2789" s="2" t="s">
        <v>38</v>
      </c>
      <c r="J2789" s="38">
        <v>7.343415126</v>
      </c>
    </row>
    <row r="2790" spans="1:10">
      <c r="A2790" s="2" t="s">
        <v>16</v>
      </c>
      <c r="B2790" s="2" t="s">
        <v>430</v>
      </c>
      <c r="C2790" s="2" t="s">
        <v>64</v>
      </c>
      <c r="E2790" s="2">
        <v>100</v>
      </c>
      <c r="F2790" s="2" t="s">
        <v>767</v>
      </c>
      <c r="G2790" s="2" t="s">
        <v>28</v>
      </c>
      <c r="H2790" s="2" t="s">
        <v>37</v>
      </c>
      <c r="I2790" s="2" t="s">
        <v>38</v>
      </c>
      <c r="J2790" s="38">
        <v>13.769006149999999</v>
      </c>
    </row>
    <row r="2791" spans="1:10">
      <c r="A2791" s="2" t="s">
        <v>15</v>
      </c>
      <c r="B2791" s="2" t="s">
        <v>187</v>
      </c>
      <c r="C2791" s="2" t="s">
        <v>64</v>
      </c>
      <c r="E2791" s="2">
        <v>100</v>
      </c>
      <c r="F2791" s="2" t="s">
        <v>767</v>
      </c>
      <c r="G2791" s="2" t="s">
        <v>28</v>
      </c>
      <c r="H2791" s="2" t="s">
        <v>37</v>
      </c>
      <c r="I2791" s="2" t="s">
        <v>38</v>
      </c>
      <c r="J2791" s="38">
        <v>3.6254852940000002</v>
      </c>
    </row>
    <row r="2792" spans="1:10">
      <c r="A2792" s="2" t="s">
        <v>15</v>
      </c>
      <c r="B2792" s="2" t="s">
        <v>188</v>
      </c>
      <c r="C2792" s="2" t="s">
        <v>64</v>
      </c>
      <c r="E2792" s="2">
        <v>100</v>
      </c>
      <c r="F2792" s="2" t="s">
        <v>767</v>
      </c>
      <c r="G2792" s="2" t="s">
        <v>28</v>
      </c>
      <c r="H2792" s="2" t="s">
        <v>37</v>
      </c>
      <c r="I2792" s="2" t="s">
        <v>38</v>
      </c>
      <c r="J2792" s="38">
        <v>18.489668449</v>
      </c>
    </row>
    <row r="2793" spans="1:10">
      <c r="A2793" s="2" t="s">
        <v>15</v>
      </c>
      <c r="B2793" s="2" t="s">
        <v>189</v>
      </c>
      <c r="C2793" s="2" t="s">
        <v>64</v>
      </c>
      <c r="E2793" s="2">
        <v>100</v>
      </c>
      <c r="F2793" s="2" t="s">
        <v>767</v>
      </c>
      <c r="G2793" s="2" t="s">
        <v>28</v>
      </c>
      <c r="H2793" s="2" t="s">
        <v>37</v>
      </c>
      <c r="I2793" s="2" t="s">
        <v>38</v>
      </c>
      <c r="J2793" s="38">
        <v>9.8366782009999998</v>
      </c>
    </row>
    <row r="2794" spans="1:10">
      <c r="A2794" s="2" t="s">
        <v>15</v>
      </c>
      <c r="B2794" s="2" t="s">
        <v>190</v>
      </c>
      <c r="C2794" s="2" t="s">
        <v>64</v>
      </c>
      <c r="E2794" s="2">
        <v>100</v>
      </c>
      <c r="F2794" s="2" t="s">
        <v>767</v>
      </c>
      <c r="G2794" s="2" t="s">
        <v>28</v>
      </c>
      <c r="H2794" s="2" t="s">
        <v>37</v>
      </c>
      <c r="I2794" s="2" t="s">
        <v>38</v>
      </c>
      <c r="J2794" s="38">
        <v>25.448709308000002</v>
      </c>
    </row>
    <row r="2795" spans="1:10">
      <c r="A2795" s="2" t="s">
        <v>15</v>
      </c>
      <c r="B2795" s="2" t="s">
        <v>191</v>
      </c>
      <c r="C2795" s="2" t="s">
        <v>64</v>
      </c>
      <c r="E2795" s="2">
        <v>100</v>
      </c>
      <c r="F2795" s="2" t="s">
        <v>767</v>
      </c>
      <c r="G2795" s="2" t="s">
        <v>28</v>
      </c>
      <c r="H2795" s="2" t="s">
        <v>37</v>
      </c>
      <c r="I2795" s="2" t="s">
        <v>38</v>
      </c>
      <c r="J2795" s="38">
        <v>0</v>
      </c>
    </row>
    <row r="2796" spans="1:10">
      <c r="A2796" s="2" t="s">
        <v>15</v>
      </c>
      <c r="B2796" s="2" t="s">
        <v>192</v>
      </c>
      <c r="C2796" s="2" t="s">
        <v>64</v>
      </c>
      <c r="E2796" s="2">
        <v>100</v>
      </c>
      <c r="F2796" s="2" t="s">
        <v>767</v>
      </c>
      <c r="G2796" s="2" t="s">
        <v>28</v>
      </c>
      <c r="H2796" s="2" t="s">
        <v>37</v>
      </c>
      <c r="I2796" s="2" t="s">
        <v>38</v>
      </c>
      <c r="J2796" s="38">
        <v>0</v>
      </c>
    </row>
    <row r="2797" spans="1:10">
      <c r="A2797" s="2" t="s">
        <v>15</v>
      </c>
      <c r="B2797" s="2" t="s">
        <v>193</v>
      </c>
      <c r="C2797" s="2" t="s">
        <v>64</v>
      </c>
      <c r="E2797" s="2">
        <v>100</v>
      </c>
      <c r="F2797" s="2" t="s">
        <v>767</v>
      </c>
      <c r="G2797" s="2" t="s">
        <v>28</v>
      </c>
      <c r="H2797" s="2" t="s">
        <v>37</v>
      </c>
      <c r="I2797" s="2" t="s">
        <v>38</v>
      </c>
      <c r="J2797" s="38">
        <v>14.929748869000001</v>
      </c>
    </row>
    <row r="2798" spans="1:10">
      <c r="A2798" s="2" t="s">
        <v>14</v>
      </c>
      <c r="B2798" s="2" t="s">
        <v>194</v>
      </c>
      <c r="C2798" s="2" t="s">
        <v>64</v>
      </c>
      <c r="E2798" s="2">
        <v>100</v>
      </c>
      <c r="F2798" s="2" t="s">
        <v>767</v>
      </c>
      <c r="G2798" s="2" t="s">
        <v>28</v>
      </c>
      <c r="H2798" s="2" t="s">
        <v>37</v>
      </c>
      <c r="I2798" s="2" t="s">
        <v>38</v>
      </c>
      <c r="J2798" s="38">
        <v>0</v>
      </c>
    </row>
    <row r="2799" spans="1:10">
      <c r="A2799" s="2" t="s">
        <v>14</v>
      </c>
      <c r="B2799" s="2" t="s">
        <v>195</v>
      </c>
      <c r="C2799" s="2" t="s">
        <v>64</v>
      </c>
      <c r="E2799" s="2">
        <v>100</v>
      </c>
      <c r="F2799" s="2" t="s">
        <v>767</v>
      </c>
      <c r="G2799" s="2" t="s">
        <v>28</v>
      </c>
      <c r="H2799" s="2" t="s">
        <v>37</v>
      </c>
      <c r="I2799" s="2" t="s">
        <v>38</v>
      </c>
      <c r="J2799" s="38">
        <v>0</v>
      </c>
    </row>
    <row r="2800" spans="1:10">
      <c r="A2800" s="2" t="s">
        <v>13</v>
      </c>
      <c r="B2800" s="2" t="s">
        <v>196</v>
      </c>
      <c r="C2800" s="2" t="s">
        <v>64</v>
      </c>
      <c r="E2800" s="2">
        <v>100</v>
      </c>
      <c r="F2800" s="2" t="s">
        <v>767</v>
      </c>
      <c r="G2800" s="2" t="s">
        <v>28</v>
      </c>
      <c r="H2800" s="2" t="s">
        <v>37</v>
      </c>
      <c r="I2800" s="2" t="s">
        <v>38</v>
      </c>
      <c r="J2800" s="38">
        <v>1.8716981130000001</v>
      </c>
    </row>
    <row r="2801" spans="1:10">
      <c r="A2801" s="2" t="s">
        <v>13</v>
      </c>
      <c r="B2801" s="2" t="s">
        <v>197</v>
      </c>
      <c r="C2801" s="2" t="s">
        <v>64</v>
      </c>
      <c r="E2801" s="2">
        <v>100</v>
      </c>
      <c r="F2801" s="2" t="s">
        <v>767</v>
      </c>
      <c r="G2801" s="2" t="s">
        <v>28</v>
      </c>
      <c r="H2801" s="2" t="s">
        <v>37</v>
      </c>
      <c r="I2801" s="2" t="s">
        <v>38</v>
      </c>
      <c r="J2801" s="38">
        <v>0.52294423099999998</v>
      </c>
    </row>
    <row r="2802" spans="1:10">
      <c r="A2802" s="2" t="s">
        <v>13</v>
      </c>
      <c r="B2802" s="2" t="s">
        <v>198</v>
      </c>
      <c r="C2802" s="2" t="s">
        <v>64</v>
      </c>
      <c r="E2802" s="2">
        <v>100</v>
      </c>
      <c r="F2802" s="2" t="s">
        <v>767</v>
      </c>
      <c r="G2802" s="2" t="s">
        <v>28</v>
      </c>
      <c r="H2802" s="2" t="s">
        <v>37</v>
      </c>
      <c r="I2802" s="2" t="s">
        <v>38</v>
      </c>
      <c r="J2802" s="38">
        <v>0.17224606100000001</v>
      </c>
    </row>
    <row r="2803" spans="1:10">
      <c r="A2803" s="2" t="s">
        <v>13</v>
      </c>
      <c r="B2803" s="2" t="s">
        <v>199</v>
      </c>
      <c r="C2803" s="2" t="s">
        <v>64</v>
      </c>
      <c r="E2803" s="2">
        <v>100</v>
      </c>
      <c r="F2803" s="2" t="s">
        <v>767</v>
      </c>
      <c r="G2803" s="2" t="s">
        <v>28</v>
      </c>
      <c r="H2803" s="2" t="s">
        <v>37</v>
      </c>
      <c r="I2803" s="2" t="s">
        <v>38</v>
      </c>
      <c r="J2803" s="38">
        <v>3.0801623949999999</v>
      </c>
    </row>
    <row r="2804" spans="1:10">
      <c r="A2804" s="2" t="s">
        <v>13</v>
      </c>
      <c r="B2804" s="2" t="s">
        <v>200</v>
      </c>
      <c r="C2804" s="2" t="s">
        <v>64</v>
      </c>
      <c r="E2804" s="2">
        <v>100</v>
      </c>
      <c r="F2804" s="2" t="s">
        <v>767</v>
      </c>
      <c r="G2804" s="2" t="s">
        <v>28</v>
      </c>
      <c r="H2804" s="2" t="s">
        <v>37</v>
      </c>
      <c r="I2804" s="2" t="s">
        <v>38</v>
      </c>
      <c r="J2804" s="38">
        <v>1.6354087319999999</v>
      </c>
    </row>
    <row r="2805" spans="1:10">
      <c r="A2805" s="2" t="s">
        <v>13</v>
      </c>
      <c r="B2805" s="2" t="s">
        <v>201</v>
      </c>
      <c r="C2805" s="2" t="s">
        <v>64</v>
      </c>
      <c r="E2805" s="2">
        <v>100</v>
      </c>
      <c r="F2805" s="2" t="s">
        <v>767</v>
      </c>
      <c r="G2805" s="2" t="s">
        <v>28</v>
      </c>
      <c r="H2805" s="2" t="s">
        <v>37</v>
      </c>
      <c r="I2805" s="2" t="s">
        <v>38</v>
      </c>
      <c r="J2805" s="38">
        <v>2.9753053220000001</v>
      </c>
    </row>
    <row r="2806" spans="1:10">
      <c r="A2806" s="2" t="s">
        <v>13</v>
      </c>
      <c r="B2806" s="2" t="s">
        <v>202</v>
      </c>
      <c r="C2806" s="2" t="s">
        <v>64</v>
      </c>
      <c r="E2806" s="2">
        <v>100</v>
      </c>
      <c r="F2806" s="2" t="s">
        <v>767</v>
      </c>
      <c r="G2806" s="2" t="s">
        <v>28</v>
      </c>
      <c r="H2806" s="2" t="s">
        <v>37</v>
      </c>
      <c r="I2806" s="2" t="s">
        <v>38</v>
      </c>
      <c r="J2806" s="38">
        <v>3.7437727270000001</v>
      </c>
    </row>
    <row r="2807" spans="1:10">
      <c r="A2807" s="2" t="s">
        <v>13</v>
      </c>
      <c r="B2807" s="2" t="s">
        <v>203</v>
      </c>
      <c r="C2807" s="2" t="s">
        <v>64</v>
      </c>
      <c r="E2807" s="2">
        <v>100</v>
      </c>
      <c r="F2807" s="2" t="s">
        <v>767</v>
      </c>
      <c r="G2807" s="2" t="s">
        <v>28</v>
      </c>
      <c r="H2807" s="2" t="s">
        <v>37</v>
      </c>
      <c r="I2807" s="2" t="s">
        <v>38</v>
      </c>
      <c r="J2807" s="38">
        <v>43.356358215999997</v>
      </c>
    </row>
    <row r="2808" spans="1:10">
      <c r="A2808" s="2" t="s">
        <v>13</v>
      </c>
      <c r="B2808" s="2" t="s">
        <v>204</v>
      </c>
      <c r="C2808" s="2" t="s">
        <v>64</v>
      </c>
      <c r="E2808" s="2">
        <v>100</v>
      </c>
      <c r="F2808" s="2" t="s">
        <v>767</v>
      </c>
      <c r="G2808" s="2" t="s">
        <v>28</v>
      </c>
      <c r="H2808" s="2" t="s">
        <v>37</v>
      </c>
      <c r="I2808" s="2" t="s">
        <v>38</v>
      </c>
      <c r="J2808" s="38">
        <v>9.784351891</v>
      </c>
    </row>
    <row r="2809" spans="1:10">
      <c r="A2809" s="2" t="s">
        <v>13</v>
      </c>
      <c r="B2809" s="2" t="s">
        <v>205</v>
      </c>
      <c r="C2809" s="2" t="s">
        <v>64</v>
      </c>
      <c r="E2809" s="2">
        <v>100</v>
      </c>
      <c r="F2809" s="2" t="s">
        <v>767</v>
      </c>
      <c r="G2809" s="2" t="s">
        <v>28</v>
      </c>
      <c r="H2809" s="2" t="s">
        <v>37</v>
      </c>
      <c r="I2809" s="2" t="s">
        <v>38</v>
      </c>
      <c r="J2809" s="38">
        <v>6.985610994</v>
      </c>
    </row>
    <row r="2810" spans="1:10">
      <c r="A2810" s="2" t="s">
        <v>13</v>
      </c>
      <c r="B2810" s="2" t="s">
        <v>206</v>
      </c>
      <c r="C2810" s="2" t="s">
        <v>64</v>
      </c>
      <c r="E2810" s="2">
        <v>100</v>
      </c>
      <c r="F2810" s="2" t="s">
        <v>767</v>
      </c>
      <c r="G2810" s="2" t="s">
        <v>28</v>
      </c>
      <c r="H2810" s="2" t="s">
        <v>37</v>
      </c>
      <c r="I2810" s="2" t="s">
        <v>38</v>
      </c>
      <c r="J2810" s="38">
        <v>28.111658411000001</v>
      </c>
    </row>
    <row r="2811" spans="1:10">
      <c r="A2811" s="2" t="s">
        <v>13</v>
      </c>
      <c r="B2811" s="2" t="s">
        <v>207</v>
      </c>
      <c r="C2811" s="2" t="s">
        <v>64</v>
      </c>
      <c r="E2811" s="2">
        <v>100</v>
      </c>
      <c r="F2811" s="2" t="s">
        <v>767</v>
      </c>
      <c r="G2811" s="2" t="s">
        <v>28</v>
      </c>
      <c r="H2811" s="2" t="s">
        <v>37</v>
      </c>
      <c r="I2811" s="2" t="s">
        <v>38</v>
      </c>
      <c r="J2811" s="38">
        <v>26.257047578000002</v>
      </c>
    </row>
    <row r="2812" spans="1:10">
      <c r="A2812" s="2" t="s">
        <v>13</v>
      </c>
      <c r="B2812" s="2" t="s">
        <v>208</v>
      </c>
      <c r="C2812" s="2" t="s">
        <v>64</v>
      </c>
      <c r="E2812" s="2">
        <v>100</v>
      </c>
      <c r="F2812" s="2" t="s">
        <v>767</v>
      </c>
      <c r="G2812" s="2" t="s">
        <v>28</v>
      </c>
      <c r="H2812" s="2" t="s">
        <v>37</v>
      </c>
      <c r="I2812" s="2" t="s">
        <v>38</v>
      </c>
      <c r="J2812" s="38">
        <v>0.71009458700000005</v>
      </c>
    </row>
    <row r="2813" spans="1:10">
      <c r="A2813" s="2" t="s">
        <v>13</v>
      </c>
      <c r="B2813" s="2" t="s">
        <v>209</v>
      </c>
      <c r="C2813" s="2" t="s">
        <v>64</v>
      </c>
      <c r="E2813" s="2">
        <v>100</v>
      </c>
      <c r="F2813" s="2" t="s">
        <v>767</v>
      </c>
      <c r="G2813" s="2" t="s">
        <v>28</v>
      </c>
      <c r="H2813" s="2" t="s">
        <v>37</v>
      </c>
      <c r="I2813" s="2" t="s">
        <v>38</v>
      </c>
      <c r="J2813" s="38">
        <v>0.33821089700000001</v>
      </c>
    </row>
    <row r="2814" spans="1:10">
      <c r="A2814" s="2" t="s">
        <v>13</v>
      </c>
      <c r="B2814" s="2" t="s">
        <v>210</v>
      </c>
      <c r="C2814" s="2" t="s">
        <v>64</v>
      </c>
      <c r="E2814" s="2">
        <v>100</v>
      </c>
      <c r="F2814" s="2" t="s">
        <v>767</v>
      </c>
      <c r="G2814" s="2" t="s">
        <v>28</v>
      </c>
      <c r="H2814" s="2" t="s">
        <v>37</v>
      </c>
      <c r="I2814" s="2" t="s">
        <v>38</v>
      </c>
      <c r="J2814" s="38">
        <v>0</v>
      </c>
    </row>
    <row r="2815" spans="1:10">
      <c r="A2815" s="2" t="s">
        <v>13</v>
      </c>
      <c r="B2815" s="2" t="s">
        <v>211</v>
      </c>
      <c r="C2815" s="2" t="s">
        <v>64</v>
      </c>
      <c r="E2815" s="2">
        <v>100</v>
      </c>
      <c r="F2815" s="2" t="s">
        <v>767</v>
      </c>
      <c r="G2815" s="2" t="s">
        <v>28</v>
      </c>
      <c r="H2815" s="2" t="s">
        <v>37</v>
      </c>
      <c r="I2815" s="2" t="s">
        <v>38</v>
      </c>
      <c r="J2815" s="38">
        <v>0.50234151900000001</v>
      </c>
    </row>
    <row r="2816" spans="1:10">
      <c r="A2816" s="2" t="s">
        <v>13</v>
      </c>
      <c r="B2816" s="2" t="s">
        <v>212</v>
      </c>
      <c r="C2816" s="2" t="s">
        <v>64</v>
      </c>
      <c r="E2816" s="2">
        <v>100</v>
      </c>
      <c r="F2816" s="2" t="s">
        <v>767</v>
      </c>
      <c r="G2816" s="2" t="s">
        <v>28</v>
      </c>
      <c r="H2816" s="2" t="s">
        <v>37</v>
      </c>
      <c r="I2816" s="2" t="s">
        <v>38</v>
      </c>
      <c r="J2816" s="38">
        <v>0</v>
      </c>
    </row>
    <row r="2817" spans="1:10">
      <c r="A2817" s="2" t="s">
        <v>13</v>
      </c>
      <c r="B2817" s="2" t="s">
        <v>213</v>
      </c>
      <c r="C2817" s="2" t="s">
        <v>64</v>
      </c>
      <c r="E2817" s="2">
        <v>100</v>
      </c>
      <c r="F2817" s="2" t="s">
        <v>767</v>
      </c>
      <c r="G2817" s="2" t="s">
        <v>28</v>
      </c>
      <c r="H2817" s="2" t="s">
        <v>37</v>
      </c>
      <c r="I2817" s="2" t="s">
        <v>38</v>
      </c>
      <c r="J2817" s="38">
        <v>5.0806204929999996</v>
      </c>
    </row>
    <row r="2818" spans="1:10">
      <c r="A2818" s="2" t="s">
        <v>13</v>
      </c>
      <c r="B2818" s="2" t="s">
        <v>214</v>
      </c>
      <c r="C2818" s="2" t="s">
        <v>64</v>
      </c>
      <c r="E2818" s="2">
        <v>100</v>
      </c>
      <c r="F2818" s="2" t="s">
        <v>767</v>
      </c>
      <c r="G2818" s="2" t="s">
        <v>28</v>
      </c>
      <c r="H2818" s="2" t="s">
        <v>37</v>
      </c>
      <c r="I2818" s="2" t="s">
        <v>38</v>
      </c>
      <c r="J2818" s="38">
        <v>1.732281972</v>
      </c>
    </row>
    <row r="2819" spans="1:10">
      <c r="A2819" s="2" t="s">
        <v>13</v>
      </c>
      <c r="B2819" s="2" t="s">
        <v>215</v>
      </c>
      <c r="C2819" s="2" t="s">
        <v>64</v>
      </c>
      <c r="E2819" s="2">
        <v>100</v>
      </c>
      <c r="F2819" s="2" t="s">
        <v>767</v>
      </c>
      <c r="G2819" s="2" t="s">
        <v>28</v>
      </c>
      <c r="H2819" s="2" t="s">
        <v>37</v>
      </c>
      <c r="I2819" s="2" t="s">
        <v>38</v>
      </c>
      <c r="J2819" s="38">
        <v>3.7567213239999999</v>
      </c>
    </row>
    <row r="2820" spans="1:10">
      <c r="A2820" s="2" t="s">
        <v>13</v>
      </c>
      <c r="B2820" s="2" t="s">
        <v>216</v>
      </c>
      <c r="C2820" s="2" t="s">
        <v>64</v>
      </c>
      <c r="E2820" s="2">
        <v>100</v>
      </c>
      <c r="F2820" s="2" t="s">
        <v>767</v>
      </c>
      <c r="G2820" s="2" t="s">
        <v>28</v>
      </c>
      <c r="H2820" s="2" t="s">
        <v>37</v>
      </c>
      <c r="I2820" s="2" t="s">
        <v>38</v>
      </c>
      <c r="J2820" s="38">
        <v>4.274145098</v>
      </c>
    </row>
    <row r="2821" spans="1:10">
      <c r="A2821" s="2" t="s">
        <v>13</v>
      </c>
      <c r="B2821" s="2" t="s">
        <v>363</v>
      </c>
      <c r="C2821" s="2" t="s">
        <v>64</v>
      </c>
      <c r="E2821" s="2">
        <v>100</v>
      </c>
      <c r="F2821" s="2" t="s">
        <v>767</v>
      </c>
      <c r="G2821" s="2" t="s">
        <v>28</v>
      </c>
      <c r="H2821" s="2" t="s">
        <v>37</v>
      </c>
      <c r="I2821" s="2" t="s">
        <v>38</v>
      </c>
      <c r="J2821" s="38">
        <v>1.4047059000000001E-2</v>
      </c>
    </row>
    <row r="2822" spans="1:10">
      <c r="A2822" s="2" t="s">
        <v>12</v>
      </c>
      <c r="B2822" s="2" t="s">
        <v>219</v>
      </c>
      <c r="C2822" s="2" t="s">
        <v>64</v>
      </c>
      <c r="E2822" s="2">
        <v>100</v>
      </c>
      <c r="F2822" s="2" t="s">
        <v>767</v>
      </c>
      <c r="G2822" s="2" t="s">
        <v>28</v>
      </c>
      <c r="H2822" s="2" t="s">
        <v>37</v>
      </c>
      <c r="I2822" s="2" t="s">
        <v>38</v>
      </c>
      <c r="J2822" s="38">
        <v>20.740235294000001</v>
      </c>
    </row>
    <row r="2823" spans="1:10">
      <c r="A2823" s="2" t="s">
        <v>11</v>
      </c>
      <c r="B2823" s="2" t="s">
        <v>217</v>
      </c>
      <c r="C2823" s="2" t="s">
        <v>64</v>
      </c>
      <c r="E2823" s="2">
        <v>100</v>
      </c>
      <c r="F2823" s="2" t="s">
        <v>767</v>
      </c>
      <c r="G2823" s="2" t="s">
        <v>28</v>
      </c>
      <c r="H2823" s="2" t="s">
        <v>37</v>
      </c>
      <c r="I2823" s="2" t="s">
        <v>38</v>
      </c>
      <c r="J2823" s="38">
        <v>18.935447570000001</v>
      </c>
    </row>
    <row r="2824" spans="1:10">
      <c r="A2824" s="2" t="s">
        <v>534</v>
      </c>
      <c r="B2824" s="2" t="s">
        <v>218</v>
      </c>
      <c r="C2824" s="2" t="s">
        <v>64</v>
      </c>
      <c r="E2824" s="2">
        <v>100</v>
      </c>
      <c r="F2824" s="2" t="s">
        <v>767</v>
      </c>
      <c r="G2824" s="2" t="s">
        <v>28</v>
      </c>
      <c r="H2824" s="2" t="s">
        <v>37</v>
      </c>
      <c r="I2824" s="2" t="s">
        <v>38</v>
      </c>
      <c r="J2824" s="38">
        <v>0.88520168067226812</v>
      </c>
    </row>
    <row r="2825" spans="1:10">
      <c r="A2825" s="2" t="s">
        <v>10</v>
      </c>
      <c r="B2825" s="2" t="s">
        <v>220</v>
      </c>
      <c r="C2825" s="2" t="s">
        <v>64</v>
      </c>
      <c r="E2825" s="2">
        <v>100</v>
      </c>
      <c r="F2825" s="2" t="s">
        <v>767</v>
      </c>
      <c r="G2825" s="2" t="s">
        <v>28</v>
      </c>
      <c r="H2825" s="2" t="s">
        <v>37</v>
      </c>
      <c r="I2825" s="2" t="s">
        <v>38</v>
      </c>
      <c r="J2825" s="38">
        <v>2.5780588E-2</v>
      </c>
    </row>
    <row r="2826" spans="1:10">
      <c r="A2826" s="2" t="s">
        <v>9</v>
      </c>
      <c r="B2826" s="2" t="s">
        <v>221</v>
      </c>
      <c r="C2826" s="2" t="s">
        <v>64</v>
      </c>
      <c r="E2826" s="2">
        <v>100</v>
      </c>
      <c r="F2826" s="2" t="s">
        <v>767</v>
      </c>
      <c r="G2826" s="2" t="s">
        <v>28</v>
      </c>
      <c r="H2826" s="2" t="s">
        <v>37</v>
      </c>
      <c r="I2826" s="2" t="s">
        <v>38</v>
      </c>
      <c r="J2826" s="38">
        <v>0</v>
      </c>
    </row>
    <row r="2827" spans="1:10">
      <c r="A2827" s="2" t="s">
        <v>9</v>
      </c>
      <c r="B2827" s="2" t="s">
        <v>222</v>
      </c>
      <c r="C2827" s="2" t="s">
        <v>64</v>
      </c>
      <c r="E2827" s="2">
        <v>100</v>
      </c>
      <c r="F2827" s="2" t="s">
        <v>767</v>
      </c>
      <c r="G2827" s="2" t="s">
        <v>28</v>
      </c>
      <c r="H2827" s="2" t="s">
        <v>37</v>
      </c>
      <c r="I2827" s="2" t="s">
        <v>38</v>
      </c>
      <c r="J2827" s="38">
        <v>0</v>
      </c>
    </row>
    <row r="2828" spans="1:10">
      <c r="A2828" s="2" t="s">
        <v>9</v>
      </c>
      <c r="B2828" s="2" t="s">
        <v>223</v>
      </c>
      <c r="C2828" s="2" t="s">
        <v>64</v>
      </c>
      <c r="E2828" s="2">
        <v>100</v>
      </c>
      <c r="F2828" s="2" t="s">
        <v>767</v>
      </c>
      <c r="G2828" s="2" t="s">
        <v>28</v>
      </c>
      <c r="H2828" s="2" t="s">
        <v>37</v>
      </c>
      <c r="I2828" s="2" t="s">
        <v>38</v>
      </c>
      <c r="J2828" s="38">
        <v>0</v>
      </c>
    </row>
    <row r="2829" spans="1:10">
      <c r="A2829" s="2" t="s">
        <v>9</v>
      </c>
      <c r="B2829" s="2" t="s">
        <v>224</v>
      </c>
      <c r="C2829" s="2" t="s">
        <v>64</v>
      </c>
      <c r="E2829" s="2">
        <v>100</v>
      </c>
      <c r="F2829" s="2" t="s">
        <v>767</v>
      </c>
      <c r="G2829" s="2" t="s">
        <v>28</v>
      </c>
      <c r="H2829" s="2" t="s">
        <v>37</v>
      </c>
      <c r="I2829" s="2" t="s">
        <v>38</v>
      </c>
      <c r="J2829" s="38">
        <v>0.97166819900000001</v>
      </c>
    </row>
    <row r="2830" spans="1:10">
      <c r="A2830" s="2" t="s">
        <v>9</v>
      </c>
      <c r="B2830" s="2" t="s">
        <v>225</v>
      </c>
      <c r="C2830" s="2" t="s">
        <v>64</v>
      </c>
      <c r="E2830" s="2">
        <v>100</v>
      </c>
      <c r="F2830" s="2" t="s">
        <v>767</v>
      </c>
      <c r="G2830" s="2" t="s">
        <v>28</v>
      </c>
      <c r="H2830" s="2" t="s">
        <v>37</v>
      </c>
      <c r="I2830" s="2" t="s">
        <v>38</v>
      </c>
      <c r="J2830" s="38">
        <v>2.4022058820000001</v>
      </c>
    </row>
    <row r="2831" spans="1:10">
      <c r="A2831" s="2" t="s">
        <v>9</v>
      </c>
      <c r="B2831" s="2" t="s">
        <v>226</v>
      </c>
      <c r="C2831" s="2" t="s">
        <v>64</v>
      </c>
      <c r="E2831" s="2">
        <v>100</v>
      </c>
      <c r="F2831" s="2" t="s">
        <v>767</v>
      </c>
      <c r="G2831" s="2" t="s">
        <v>28</v>
      </c>
      <c r="H2831" s="2" t="s">
        <v>37</v>
      </c>
      <c r="I2831" s="2" t="s">
        <v>38</v>
      </c>
      <c r="J2831" s="38">
        <v>0</v>
      </c>
    </row>
    <row r="2832" spans="1:10">
      <c r="A2832" s="2" t="s">
        <v>9</v>
      </c>
      <c r="B2832" s="2" t="s">
        <v>227</v>
      </c>
      <c r="C2832" s="2" t="s">
        <v>64</v>
      </c>
      <c r="E2832" s="2">
        <v>100</v>
      </c>
      <c r="F2832" s="2" t="s">
        <v>767</v>
      </c>
      <c r="G2832" s="2" t="s">
        <v>28</v>
      </c>
      <c r="H2832" s="2" t="s">
        <v>37</v>
      </c>
      <c r="I2832" s="2" t="s">
        <v>38</v>
      </c>
      <c r="J2832" s="38">
        <v>0</v>
      </c>
    </row>
    <row r="2833" spans="1:10">
      <c r="A2833" s="2" t="s">
        <v>9</v>
      </c>
      <c r="B2833" s="2" t="s">
        <v>228</v>
      </c>
      <c r="C2833" s="2" t="s">
        <v>64</v>
      </c>
      <c r="E2833" s="2">
        <v>100</v>
      </c>
      <c r="F2833" s="2" t="s">
        <v>767</v>
      </c>
      <c r="G2833" s="2" t="s">
        <v>28</v>
      </c>
      <c r="H2833" s="2" t="s">
        <v>37</v>
      </c>
      <c r="I2833" s="2" t="s">
        <v>38</v>
      </c>
      <c r="J2833" s="38">
        <v>0</v>
      </c>
    </row>
    <row r="2834" spans="1:10">
      <c r="A2834" s="2" t="s">
        <v>9</v>
      </c>
      <c r="B2834" s="2" t="s">
        <v>229</v>
      </c>
      <c r="C2834" s="2" t="s">
        <v>64</v>
      </c>
      <c r="E2834" s="2">
        <v>100</v>
      </c>
      <c r="F2834" s="2" t="s">
        <v>767</v>
      </c>
      <c r="G2834" s="2" t="s">
        <v>28</v>
      </c>
      <c r="H2834" s="2" t="s">
        <v>37</v>
      </c>
      <c r="I2834" s="2" t="s">
        <v>38</v>
      </c>
      <c r="J2834" s="38">
        <v>0</v>
      </c>
    </row>
    <row r="2835" spans="1:10">
      <c r="A2835" s="2" t="s">
        <v>9</v>
      </c>
      <c r="B2835" s="2" t="s">
        <v>230</v>
      </c>
      <c r="C2835" s="2" t="s">
        <v>64</v>
      </c>
      <c r="E2835" s="2">
        <v>100</v>
      </c>
      <c r="F2835" s="2" t="s">
        <v>767</v>
      </c>
      <c r="G2835" s="2" t="s">
        <v>28</v>
      </c>
      <c r="H2835" s="2" t="s">
        <v>37</v>
      </c>
      <c r="I2835" s="2" t="s">
        <v>38</v>
      </c>
      <c r="J2835" s="38">
        <v>0</v>
      </c>
    </row>
    <row r="2836" spans="1:10">
      <c r="A2836" s="2" t="s">
        <v>9</v>
      </c>
      <c r="B2836" s="2" t="s">
        <v>231</v>
      </c>
      <c r="C2836" s="2" t="s">
        <v>64</v>
      </c>
      <c r="E2836" s="2">
        <v>100</v>
      </c>
      <c r="F2836" s="2" t="s">
        <v>767</v>
      </c>
      <c r="G2836" s="2" t="s">
        <v>28</v>
      </c>
      <c r="H2836" s="2" t="s">
        <v>37</v>
      </c>
      <c r="I2836" s="2" t="s">
        <v>38</v>
      </c>
      <c r="J2836" s="38">
        <v>0</v>
      </c>
    </row>
    <row r="2837" spans="1:10">
      <c r="A2837" s="2" t="s">
        <v>9</v>
      </c>
      <c r="B2837" s="2" t="s">
        <v>232</v>
      </c>
      <c r="C2837" s="2" t="s">
        <v>64</v>
      </c>
      <c r="E2837" s="2">
        <v>100</v>
      </c>
      <c r="F2837" s="2" t="s">
        <v>767</v>
      </c>
      <c r="G2837" s="2" t="s">
        <v>28</v>
      </c>
      <c r="H2837" s="2" t="s">
        <v>37</v>
      </c>
      <c r="I2837" s="2" t="s">
        <v>38</v>
      </c>
      <c r="J2837" s="38">
        <v>2.16</v>
      </c>
    </row>
    <row r="2838" spans="1:10">
      <c r="A2838" s="2" t="s">
        <v>8</v>
      </c>
      <c r="B2838" s="2" t="s">
        <v>233</v>
      </c>
      <c r="C2838" s="2" t="s">
        <v>64</v>
      </c>
      <c r="E2838" s="2">
        <v>100</v>
      </c>
      <c r="F2838" s="2" t="s">
        <v>767</v>
      </c>
      <c r="G2838" s="2" t="s">
        <v>28</v>
      </c>
      <c r="H2838" s="2" t="s">
        <v>37</v>
      </c>
      <c r="I2838" s="2" t="s">
        <v>38</v>
      </c>
      <c r="J2838" s="38">
        <v>17.745417957000001</v>
      </c>
    </row>
    <row r="2839" spans="1:10">
      <c r="A2839" s="2" t="s">
        <v>8</v>
      </c>
      <c r="B2839" s="2" t="s">
        <v>234</v>
      </c>
      <c r="C2839" s="2" t="s">
        <v>64</v>
      </c>
      <c r="E2839" s="2">
        <v>100</v>
      </c>
      <c r="F2839" s="2" t="s">
        <v>767</v>
      </c>
      <c r="G2839" s="2" t="s">
        <v>28</v>
      </c>
      <c r="H2839" s="2" t="s">
        <v>37</v>
      </c>
      <c r="I2839" s="2" t="s">
        <v>38</v>
      </c>
      <c r="J2839" s="38">
        <v>17.199748452000001</v>
      </c>
    </row>
    <row r="2840" spans="1:10">
      <c r="A2840" s="2" t="s">
        <v>8</v>
      </c>
      <c r="B2840" s="2" t="s">
        <v>235</v>
      </c>
      <c r="C2840" s="2" t="s">
        <v>64</v>
      </c>
      <c r="E2840" s="2">
        <v>100</v>
      </c>
      <c r="F2840" s="2" t="s">
        <v>767</v>
      </c>
      <c r="G2840" s="2" t="s">
        <v>28</v>
      </c>
      <c r="H2840" s="2" t="s">
        <v>37</v>
      </c>
      <c r="I2840" s="2" t="s">
        <v>38</v>
      </c>
      <c r="J2840" s="38">
        <v>6.4785509379999997</v>
      </c>
    </row>
    <row r="2841" spans="1:10">
      <c r="A2841" s="2" t="s">
        <v>8</v>
      </c>
      <c r="B2841" s="2" t="s">
        <v>236</v>
      </c>
      <c r="C2841" s="2" t="s">
        <v>64</v>
      </c>
      <c r="E2841" s="2">
        <v>100</v>
      </c>
      <c r="F2841" s="2" t="s">
        <v>767</v>
      </c>
      <c r="G2841" s="2" t="s">
        <v>28</v>
      </c>
      <c r="H2841" s="2" t="s">
        <v>37</v>
      </c>
      <c r="I2841" s="2" t="s">
        <v>38</v>
      </c>
      <c r="J2841" s="38">
        <v>5.5932382120000002</v>
      </c>
    </row>
    <row r="2842" spans="1:10">
      <c r="A2842" s="2" t="s">
        <v>8</v>
      </c>
      <c r="B2842" s="2" t="s">
        <v>237</v>
      </c>
      <c r="C2842" s="2" t="s">
        <v>64</v>
      </c>
      <c r="E2842" s="2">
        <v>100</v>
      </c>
      <c r="F2842" s="2" t="s">
        <v>767</v>
      </c>
      <c r="G2842" s="2" t="s">
        <v>28</v>
      </c>
      <c r="H2842" s="2" t="s">
        <v>37</v>
      </c>
      <c r="I2842" s="2" t="s">
        <v>38</v>
      </c>
      <c r="J2842" s="38">
        <v>6.2637716259999996</v>
      </c>
    </row>
    <row r="2843" spans="1:10">
      <c r="A2843" s="2" t="s">
        <v>8</v>
      </c>
      <c r="B2843" s="2" t="s">
        <v>238</v>
      </c>
      <c r="C2843" s="2" t="s">
        <v>64</v>
      </c>
      <c r="E2843" s="2">
        <v>100</v>
      </c>
      <c r="F2843" s="2" t="s">
        <v>767</v>
      </c>
      <c r="G2843" s="2" t="s">
        <v>28</v>
      </c>
      <c r="H2843" s="2" t="s">
        <v>37</v>
      </c>
      <c r="I2843" s="2" t="s">
        <v>38</v>
      </c>
      <c r="J2843" s="38">
        <v>10.526606335</v>
      </c>
    </row>
    <row r="2844" spans="1:10">
      <c r="A2844" s="2" t="s">
        <v>8</v>
      </c>
      <c r="B2844" s="2" t="s">
        <v>239</v>
      </c>
      <c r="C2844" s="2" t="s">
        <v>64</v>
      </c>
      <c r="E2844" s="2">
        <v>100</v>
      </c>
      <c r="F2844" s="2" t="s">
        <v>767</v>
      </c>
      <c r="G2844" s="2" t="s">
        <v>28</v>
      </c>
      <c r="H2844" s="2" t="s">
        <v>37</v>
      </c>
      <c r="I2844" s="2" t="s">
        <v>38</v>
      </c>
      <c r="J2844" s="38">
        <v>10.852639929</v>
      </c>
    </row>
    <row r="2845" spans="1:10">
      <c r="A2845" s="2" t="s">
        <v>8</v>
      </c>
      <c r="B2845" s="2" t="s">
        <v>240</v>
      </c>
      <c r="C2845" s="2" t="s">
        <v>64</v>
      </c>
      <c r="E2845" s="2">
        <v>100</v>
      </c>
      <c r="F2845" s="2" t="s">
        <v>767</v>
      </c>
      <c r="G2845" s="2" t="s">
        <v>28</v>
      </c>
      <c r="H2845" s="2" t="s">
        <v>37</v>
      </c>
      <c r="I2845" s="2" t="s">
        <v>38</v>
      </c>
      <c r="J2845" s="38">
        <v>0</v>
      </c>
    </row>
    <row r="2846" spans="1:10">
      <c r="A2846" s="2" t="s">
        <v>8</v>
      </c>
      <c r="B2846" s="2" t="s">
        <v>241</v>
      </c>
      <c r="C2846" s="2" t="s">
        <v>64</v>
      </c>
      <c r="E2846" s="2">
        <v>100</v>
      </c>
      <c r="F2846" s="2" t="s">
        <v>767</v>
      </c>
      <c r="G2846" s="2" t="s">
        <v>28</v>
      </c>
      <c r="H2846" s="2" t="s">
        <v>37</v>
      </c>
      <c r="I2846" s="2" t="s">
        <v>38</v>
      </c>
      <c r="J2846" s="38">
        <v>15.652647059</v>
      </c>
    </row>
    <row r="2847" spans="1:10">
      <c r="A2847" s="2" t="s">
        <v>8</v>
      </c>
      <c r="B2847" s="2" t="s">
        <v>242</v>
      </c>
      <c r="C2847" s="2" t="s">
        <v>64</v>
      </c>
      <c r="E2847" s="2">
        <v>100</v>
      </c>
      <c r="F2847" s="2" t="s">
        <v>767</v>
      </c>
      <c r="G2847" s="2" t="s">
        <v>28</v>
      </c>
      <c r="H2847" s="2" t="s">
        <v>37</v>
      </c>
      <c r="I2847" s="2" t="s">
        <v>38</v>
      </c>
      <c r="J2847" s="38">
        <v>9.7794232539999992</v>
      </c>
    </row>
    <row r="2848" spans="1:10">
      <c r="A2848" s="2" t="s">
        <v>8</v>
      </c>
      <c r="B2848" s="2" t="s">
        <v>243</v>
      </c>
      <c r="C2848" s="2" t="s">
        <v>64</v>
      </c>
      <c r="E2848" s="2">
        <v>100</v>
      </c>
      <c r="F2848" s="2" t="s">
        <v>767</v>
      </c>
      <c r="G2848" s="2" t="s">
        <v>28</v>
      </c>
      <c r="H2848" s="2" t="s">
        <v>37</v>
      </c>
      <c r="I2848" s="2" t="s">
        <v>38</v>
      </c>
      <c r="J2848" s="38">
        <v>8.7532179929999998</v>
      </c>
    </row>
    <row r="2849" spans="1:10">
      <c r="A2849" s="2" t="s">
        <v>8</v>
      </c>
      <c r="B2849" s="2" t="s">
        <v>244</v>
      </c>
      <c r="C2849" s="2" t="s">
        <v>64</v>
      </c>
      <c r="E2849" s="2">
        <v>100</v>
      </c>
      <c r="F2849" s="2" t="s">
        <v>767</v>
      </c>
      <c r="G2849" s="2" t="s">
        <v>28</v>
      </c>
      <c r="H2849" s="2" t="s">
        <v>37</v>
      </c>
      <c r="I2849" s="2" t="s">
        <v>38</v>
      </c>
      <c r="J2849" s="38">
        <v>17.779166666999998</v>
      </c>
    </row>
    <row r="2850" spans="1:10">
      <c r="A2850" s="2" t="s">
        <v>8</v>
      </c>
      <c r="B2850" s="2" t="s">
        <v>245</v>
      </c>
      <c r="C2850" s="2" t="s">
        <v>64</v>
      </c>
      <c r="E2850" s="2">
        <v>100</v>
      </c>
      <c r="F2850" s="2" t="s">
        <v>767</v>
      </c>
      <c r="G2850" s="2" t="s">
        <v>28</v>
      </c>
      <c r="H2850" s="2" t="s">
        <v>37</v>
      </c>
      <c r="I2850" s="2" t="s">
        <v>38</v>
      </c>
      <c r="J2850" s="38">
        <v>5.6675032679999999</v>
      </c>
    </row>
    <row r="2851" spans="1:10">
      <c r="A2851" s="2" t="s">
        <v>8</v>
      </c>
      <c r="B2851" s="2" t="s">
        <v>246</v>
      </c>
      <c r="C2851" s="2" t="s">
        <v>64</v>
      </c>
      <c r="E2851" s="2">
        <v>100</v>
      </c>
      <c r="F2851" s="2" t="s">
        <v>767</v>
      </c>
      <c r="G2851" s="2" t="s">
        <v>28</v>
      </c>
      <c r="H2851" s="2" t="s">
        <v>37</v>
      </c>
      <c r="I2851" s="2" t="s">
        <v>38</v>
      </c>
      <c r="J2851" s="38">
        <v>0</v>
      </c>
    </row>
    <row r="2852" spans="1:10">
      <c r="A2852" s="2" t="s">
        <v>8</v>
      </c>
      <c r="B2852" s="2" t="s">
        <v>247</v>
      </c>
      <c r="C2852" s="2" t="s">
        <v>64</v>
      </c>
      <c r="E2852" s="2">
        <v>100</v>
      </c>
      <c r="F2852" s="2" t="s">
        <v>767</v>
      </c>
      <c r="G2852" s="2" t="s">
        <v>28</v>
      </c>
      <c r="H2852" s="2" t="s">
        <v>37</v>
      </c>
      <c r="I2852" s="2" t="s">
        <v>38</v>
      </c>
      <c r="J2852" s="38">
        <v>0</v>
      </c>
    </row>
    <row r="2853" spans="1:10">
      <c r="A2853" s="2" t="s">
        <v>8</v>
      </c>
      <c r="B2853" s="2" t="s">
        <v>248</v>
      </c>
      <c r="C2853" s="2" t="s">
        <v>64</v>
      </c>
      <c r="E2853" s="2">
        <v>100</v>
      </c>
      <c r="F2853" s="2" t="s">
        <v>767</v>
      </c>
      <c r="G2853" s="2" t="s">
        <v>28</v>
      </c>
      <c r="H2853" s="2" t="s">
        <v>37</v>
      </c>
      <c r="I2853" s="2" t="s">
        <v>38</v>
      </c>
      <c r="J2853" s="38">
        <v>0</v>
      </c>
    </row>
    <row r="2854" spans="1:10">
      <c r="A2854" s="2" t="s">
        <v>7</v>
      </c>
      <c r="B2854" s="2" t="s">
        <v>249</v>
      </c>
      <c r="C2854" s="2" t="s">
        <v>64</v>
      </c>
      <c r="E2854" s="2">
        <v>100</v>
      </c>
      <c r="F2854" s="2" t="s">
        <v>767</v>
      </c>
      <c r="G2854" s="2" t="s">
        <v>28</v>
      </c>
      <c r="H2854" s="2" t="s">
        <v>37</v>
      </c>
      <c r="I2854" s="2" t="s">
        <v>38</v>
      </c>
      <c r="J2854" s="38">
        <v>8.7843793829999992</v>
      </c>
    </row>
    <row r="2855" spans="1:10">
      <c r="A2855" s="2" t="s">
        <v>7</v>
      </c>
      <c r="B2855" s="2" t="s">
        <v>250</v>
      </c>
      <c r="C2855" s="2" t="s">
        <v>64</v>
      </c>
      <c r="E2855" s="2">
        <v>100</v>
      </c>
      <c r="F2855" s="2" t="s">
        <v>767</v>
      </c>
      <c r="G2855" s="2" t="s">
        <v>28</v>
      </c>
      <c r="H2855" s="2" t="s">
        <v>37</v>
      </c>
      <c r="I2855" s="2" t="s">
        <v>38</v>
      </c>
      <c r="J2855" s="38">
        <v>1.9627324150000001</v>
      </c>
    </row>
    <row r="2856" spans="1:10">
      <c r="A2856" s="2" t="s">
        <v>7</v>
      </c>
      <c r="B2856" s="2" t="s">
        <v>251</v>
      </c>
      <c r="C2856" s="2" t="s">
        <v>64</v>
      </c>
      <c r="E2856" s="2">
        <v>100</v>
      </c>
      <c r="F2856" s="2" t="s">
        <v>767</v>
      </c>
      <c r="G2856" s="2" t="s">
        <v>28</v>
      </c>
      <c r="H2856" s="2" t="s">
        <v>37</v>
      </c>
      <c r="I2856" s="2" t="s">
        <v>38</v>
      </c>
      <c r="J2856" s="38">
        <v>5.3693823529999998</v>
      </c>
    </row>
    <row r="2857" spans="1:10">
      <c r="A2857" s="2" t="s">
        <v>7</v>
      </c>
      <c r="B2857" s="2" t="s">
        <v>252</v>
      </c>
      <c r="C2857" s="2" t="s">
        <v>64</v>
      </c>
      <c r="E2857" s="2">
        <v>100</v>
      </c>
      <c r="F2857" s="2" t="s">
        <v>767</v>
      </c>
      <c r="G2857" s="2" t="s">
        <v>28</v>
      </c>
      <c r="H2857" s="2" t="s">
        <v>37</v>
      </c>
      <c r="I2857" s="2" t="s">
        <v>38</v>
      </c>
      <c r="J2857" s="38">
        <v>1.334892534</v>
      </c>
    </row>
    <row r="2858" spans="1:10">
      <c r="A2858" s="2" t="s">
        <v>7</v>
      </c>
      <c r="B2858" s="2" t="s">
        <v>253</v>
      </c>
      <c r="C2858" s="2" t="s">
        <v>64</v>
      </c>
      <c r="E2858" s="2">
        <v>100</v>
      </c>
      <c r="F2858" s="2" t="s">
        <v>767</v>
      </c>
      <c r="G2858" s="2" t="s">
        <v>28</v>
      </c>
      <c r="H2858" s="2" t="s">
        <v>37</v>
      </c>
      <c r="I2858" s="2" t="s">
        <v>38</v>
      </c>
      <c r="J2858" s="38">
        <v>19.529728291000001</v>
      </c>
    </row>
    <row r="2859" spans="1:10">
      <c r="A2859" s="2" t="s">
        <v>6</v>
      </c>
      <c r="B2859" s="2" t="s">
        <v>254</v>
      </c>
      <c r="C2859" s="2" t="s">
        <v>64</v>
      </c>
      <c r="E2859" s="2">
        <v>100</v>
      </c>
      <c r="F2859" s="2" t="s">
        <v>767</v>
      </c>
      <c r="G2859" s="2" t="s">
        <v>28</v>
      </c>
      <c r="H2859" s="2" t="s">
        <v>37</v>
      </c>
      <c r="I2859" s="2" t="s">
        <v>38</v>
      </c>
      <c r="J2859" s="38">
        <v>10.122593890999999</v>
      </c>
    </row>
    <row r="2860" spans="1:10">
      <c r="A2860" s="2" t="s">
        <v>6</v>
      </c>
      <c r="B2860" s="2" t="s">
        <v>255</v>
      </c>
      <c r="C2860" s="2" t="s">
        <v>64</v>
      </c>
      <c r="E2860" s="2">
        <v>100</v>
      </c>
      <c r="F2860" s="2" t="s">
        <v>767</v>
      </c>
      <c r="G2860" s="2" t="s">
        <v>28</v>
      </c>
      <c r="H2860" s="2" t="s">
        <v>37</v>
      </c>
      <c r="I2860" s="2" t="s">
        <v>38</v>
      </c>
      <c r="J2860" s="38">
        <v>10.766840746</v>
      </c>
    </row>
    <row r="2861" spans="1:10">
      <c r="A2861" s="2" t="s">
        <v>6</v>
      </c>
      <c r="B2861" s="2" t="s">
        <v>256</v>
      </c>
      <c r="C2861" s="2" t="s">
        <v>64</v>
      </c>
      <c r="E2861" s="2">
        <v>100</v>
      </c>
      <c r="F2861" s="2" t="s">
        <v>767</v>
      </c>
      <c r="G2861" s="2" t="s">
        <v>28</v>
      </c>
      <c r="H2861" s="2" t="s">
        <v>37</v>
      </c>
      <c r="I2861" s="2" t="s">
        <v>38</v>
      </c>
      <c r="J2861" s="38">
        <v>33.877471792000001</v>
      </c>
    </row>
    <row r="2862" spans="1:10">
      <c r="A2862" s="2" t="s">
        <v>6</v>
      </c>
      <c r="B2862" s="2" t="s">
        <v>257</v>
      </c>
      <c r="C2862" s="2" t="s">
        <v>64</v>
      </c>
      <c r="E2862" s="2">
        <v>100</v>
      </c>
      <c r="F2862" s="2" t="s">
        <v>767</v>
      </c>
      <c r="G2862" s="2" t="s">
        <v>28</v>
      </c>
      <c r="H2862" s="2" t="s">
        <v>37</v>
      </c>
      <c r="I2862" s="2" t="s">
        <v>38</v>
      </c>
      <c r="J2862" s="38">
        <v>42.160032352999998</v>
      </c>
    </row>
    <row r="2863" spans="1:10">
      <c r="A2863" s="2" t="s">
        <v>6</v>
      </c>
      <c r="B2863" s="2" t="s">
        <v>258</v>
      </c>
      <c r="C2863" s="2" t="s">
        <v>64</v>
      </c>
      <c r="E2863" s="2">
        <v>100</v>
      </c>
      <c r="F2863" s="2" t="s">
        <v>767</v>
      </c>
      <c r="G2863" s="2" t="s">
        <v>28</v>
      </c>
      <c r="H2863" s="2" t="s">
        <v>37</v>
      </c>
      <c r="I2863" s="2" t="s">
        <v>38</v>
      </c>
      <c r="J2863" s="38">
        <v>32.339338235</v>
      </c>
    </row>
    <row r="2864" spans="1:10">
      <c r="A2864" s="2" t="s">
        <v>6</v>
      </c>
      <c r="B2864" s="2" t="s">
        <v>259</v>
      </c>
      <c r="C2864" s="2" t="s">
        <v>64</v>
      </c>
      <c r="E2864" s="2">
        <v>100</v>
      </c>
      <c r="F2864" s="2" t="s">
        <v>767</v>
      </c>
      <c r="G2864" s="2" t="s">
        <v>28</v>
      </c>
      <c r="H2864" s="2" t="s">
        <v>37</v>
      </c>
      <c r="I2864" s="2" t="s">
        <v>38</v>
      </c>
      <c r="J2864" s="38">
        <v>0</v>
      </c>
    </row>
    <row r="2865" spans="1:10">
      <c r="A2865" s="2" t="s">
        <v>6</v>
      </c>
      <c r="B2865" s="2" t="s">
        <v>260</v>
      </c>
      <c r="C2865" s="2" t="s">
        <v>64</v>
      </c>
      <c r="E2865" s="2">
        <v>100</v>
      </c>
      <c r="F2865" s="2" t="s">
        <v>767</v>
      </c>
      <c r="G2865" s="2" t="s">
        <v>28</v>
      </c>
      <c r="H2865" s="2" t="s">
        <v>37</v>
      </c>
      <c r="I2865" s="2" t="s">
        <v>38</v>
      </c>
      <c r="J2865" s="38">
        <v>12.219650735</v>
      </c>
    </row>
    <row r="2866" spans="1:10">
      <c r="A2866" s="2" t="s">
        <v>6</v>
      </c>
      <c r="B2866" s="2" t="s">
        <v>261</v>
      </c>
      <c r="C2866" s="2" t="s">
        <v>64</v>
      </c>
      <c r="E2866" s="2">
        <v>100</v>
      </c>
      <c r="F2866" s="2" t="s">
        <v>767</v>
      </c>
      <c r="G2866" s="2" t="s">
        <v>28</v>
      </c>
      <c r="H2866" s="2" t="s">
        <v>37</v>
      </c>
      <c r="I2866" s="2" t="s">
        <v>38</v>
      </c>
      <c r="J2866" s="38">
        <v>9.4334673200000001</v>
      </c>
    </row>
    <row r="2867" spans="1:10">
      <c r="A2867" s="2" t="s">
        <v>5</v>
      </c>
      <c r="B2867" s="2" t="s">
        <v>270</v>
      </c>
      <c r="C2867" s="2" t="s">
        <v>64</v>
      </c>
      <c r="E2867" s="2">
        <v>100</v>
      </c>
      <c r="F2867" s="2" t="s">
        <v>767</v>
      </c>
      <c r="G2867" s="2" t="s">
        <v>28</v>
      </c>
      <c r="H2867" s="2" t="s">
        <v>37</v>
      </c>
      <c r="I2867" s="2" t="s">
        <v>38</v>
      </c>
      <c r="J2867" s="38">
        <v>0.851877828</v>
      </c>
    </row>
    <row r="2868" spans="1:10">
      <c r="A2868" s="2" t="s">
        <v>5</v>
      </c>
      <c r="B2868" s="2" t="s">
        <v>271</v>
      </c>
      <c r="C2868" s="2" t="s">
        <v>64</v>
      </c>
      <c r="E2868" s="2">
        <v>100</v>
      </c>
      <c r="F2868" s="2" t="s">
        <v>767</v>
      </c>
      <c r="G2868" s="2" t="s">
        <v>28</v>
      </c>
      <c r="H2868" s="2" t="s">
        <v>37</v>
      </c>
      <c r="I2868" s="2" t="s">
        <v>38</v>
      </c>
      <c r="J2868" s="38">
        <v>14.384755793</v>
      </c>
    </row>
    <row r="2869" spans="1:10">
      <c r="A2869" s="2" t="s">
        <v>5</v>
      </c>
      <c r="B2869" s="2" t="s">
        <v>272</v>
      </c>
      <c r="C2869" s="2" t="s">
        <v>64</v>
      </c>
      <c r="E2869" s="2">
        <v>100</v>
      </c>
      <c r="F2869" s="2" t="s">
        <v>767</v>
      </c>
      <c r="G2869" s="2" t="s">
        <v>28</v>
      </c>
      <c r="H2869" s="2" t="s">
        <v>37</v>
      </c>
      <c r="I2869" s="2" t="s">
        <v>38</v>
      </c>
      <c r="J2869" s="38">
        <v>2.1526578430000001</v>
      </c>
    </row>
    <row r="2870" spans="1:10">
      <c r="A2870" s="2" t="s">
        <v>5</v>
      </c>
      <c r="B2870" s="2" t="s">
        <v>273</v>
      </c>
      <c r="C2870" s="2" t="s">
        <v>64</v>
      </c>
      <c r="E2870" s="2">
        <v>100</v>
      </c>
      <c r="F2870" s="2" t="s">
        <v>767</v>
      </c>
      <c r="G2870" s="2" t="s">
        <v>28</v>
      </c>
      <c r="H2870" s="2" t="s">
        <v>37</v>
      </c>
      <c r="I2870" s="2" t="s">
        <v>38</v>
      </c>
      <c r="J2870" s="38">
        <v>0</v>
      </c>
    </row>
    <row r="2871" spans="1:10">
      <c r="A2871" s="2" t="s">
        <v>4</v>
      </c>
      <c r="B2871" s="2" t="s">
        <v>445</v>
      </c>
      <c r="C2871" s="2" t="s">
        <v>64</v>
      </c>
      <c r="E2871" s="2">
        <v>100</v>
      </c>
      <c r="F2871" s="2" t="s">
        <v>767</v>
      </c>
      <c r="G2871" s="2" t="s">
        <v>28</v>
      </c>
      <c r="H2871" s="2" t="s">
        <v>37</v>
      </c>
      <c r="I2871" s="2" t="s">
        <v>38</v>
      </c>
      <c r="J2871" s="38">
        <v>2.2322129820000001</v>
      </c>
    </row>
    <row r="2872" spans="1:10">
      <c r="A2872" s="2" t="s">
        <v>4</v>
      </c>
      <c r="B2872" s="2" t="s">
        <v>446</v>
      </c>
      <c r="C2872" s="2" t="s">
        <v>64</v>
      </c>
      <c r="E2872" s="2">
        <v>100</v>
      </c>
      <c r="F2872" s="2" t="s">
        <v>767</v>
      </c>
      <c r="G2872" s="2" t="s">
        <v>28</v>
      </c>
      <c r="H2872" s="2" t="s">
        <v>37</v>
      </c>
      <c r="I2872" s="2" t="s">
        <v>38</v>
      </c>
      <c r="J2872" s="38">
        <v>0.19949937400000001</v>
      </c>
    </row>
    <row r="2873" spans="1:10">
      <c r="A2873" s="2" t="s">
        <v>3</v>
      </c>
      <c r="B2873" s="2" t="s">
        <v>362</v>
      </c>
      <c r="C2873" s="2" t="s">
        <v>64</v>
      </c>
      <c r="E2873" s="2">
        <v>100</v>
      </c>
      <c r="F2873" s="2" t="s">
        <v>767</v>
      </c>
      <c r="G2873" s="2" t="s">
        <v>28</v>
      </c>
      <c r="H2873" s="2" t="s">
        <v>37</v>
      </c>
      <c r="I2873" s="2" t="s">
        <v>38</v>
      </c>
      <c r="J2873" s="38">
        <v>0.10384054400000001</v>
      </c>
    </row>
    <row r="2874" spans="1:10">
      <c r="A2874" s="2" t="s">
        <v>3</v>
      </c>
      <c r="B2874" s="2" t="s">
        <v>143</v>
      </c>
      <c r="C2874" s="2" t="s">
        <v>64</v>
      </c>
      <c r="E2874" s="2">
        <v>100</v>
      </c>
      <c r="F2874" s="2" t="s">
        <v>767</v>
      </c>
      <c r="G2874" s="2" t="s">
        <v>28</v>
      </c>
      <c r="H2874" s="2" t="s">
        <v>37</v>
      </c>
      <c r="I2874" s="2" t="s">
        <v>38</v>
      </c>
      <c r="J2874" s="38">
        <v>8.7354060360000005</v>
      </c>
    </row>
    <row r="2875" spans="1:10">
      <c r="A2875" s="2" t="s">
        <v>3</v>
      </c>
      <c r="B2875" s="2" t="s">
        <v>144</v>
      </c>
      <c r="C2875" s="2" t="s">
        <v>64</v>
      </c>
      <c r="E2875" s="2">
        <v>100</v>
      </c>
      <c r="F2875" s="2" t="s">
        <v>767</v>
      </c>
      <c r="G2875" s="2" t="s">
        <v>28</v>
      </c>
      <c r="H2875" s="2" t="s">
        <v>37</v>
      </c>
      <c r="I2875" s="2" t="s">
        <v>38</v>
      </c>
      <c r="J2875" s="38">
        <v>2.7273244779999999</v>
      </c>
    </row>
    <row r="2876" spans="1:10">
      <c r="A2876" s="2" t="s">
        <v>3</v>
      </c>
      <c r="B2876" s="2" t="s">
        <v>145</v>
      </c>
      <c r="C2876" s="2" t="s">
        <v>64</v>
      </c>
      <c r="E2876" s="2">
        <v>100</v>
      </c>
      <c r="F2876" s="2" t="s">
        <v>767</v>
      </c>
      <c r="G2876" s="2" t="s">
        <v>28</v>
      </c>
      <c r="H2876" s="2" t="s">
        <v>37</v>
      </c>
      <c r="I2876" s="2" t="s">
        <v>38</v>
      </c>
      <c r="J2876" s="38">
        <v>1.146511509</v>
      </c>
    </row>
    <row r="2877" spans="1:10">
      <c r="A2877" s="2" t="s">
        <v>3</v>
      </c>
      <c r="B2877" s="2" t="s">
        <v>146</v>
      </c>
      <c r="C2877" s="2" t="s">
        <v>64</v>
      </c>
      <c r="E2877" s="2">
        <v>100</v>
      </c>
      <c r="F2877" s="2" t="s">
        <v>767</v>
      </c>
      <c r="G2877" s="2" t="s">
        <v>28</v>
      </c>
      <c r="H2877" s="2" t="s">
        <v>37</v>
      </c>
      <c r="I2877" s="2" t="s">
        <v>38</v>
      </c>
      <c r="J2877" s="38">
        <v>2.2913973379999999</v>
      </c>
    </row>
    <row r="2878" spans="1:10">
      <c r="A2878" s="2" t="s">
        <v>3</v>
      </c>
      <c r="B2878" s="2" t="s">
        <v>147</v>
      </c>
      <c r="C2878" s="2" t="s">
        <v>64</v>
      </c>
      <c r="E2878" s="2">
        <v>100</v>
      </c>
      <c r="F2878" s="2" t="s">
        <v>767</v>
      </c>
      <c r="G2878" s="2" t="s">
        <v>28</v>
      </c>
      <c r="H2878" s="2" t="s">
        <v>37</v>
      </c>
      <c r="I2878" s="2" t="s">
        <v>38</v>
      </c>
      <c r="J2878" s="38">
        <v>7.8643776279999997</v>
      </c>
    </row>
    <row r="2879" spans="1:10">
      <c r="A2879" s="2" t="s">
        <v>3</v>
      </c>
      <c r="B2879" s="2" t="s">
        <v>148</v>
      </c>
      <c r="C2879" s="2" t="s">
        <v>64</v>
      </c>
      <c r="E2879" s="2">
        <v>100</v>
      </c>
      <c r="F2879" s="2" t="s">
        <v>767</v>
      </c>
      <c r="G2879" s="2" t="s">
        <v>28</v>
      </c>
      <c r="H2879" s="2" t="s">
        <v>37</v>
      </c>
      <c r="I2879" s="2" t="s">
        <v>38</v>
      </c>
      <c r="J2879" s="38">
        <v>3.498382522</v>
      </c>
    </row>
    <row r="2880" spans="1:10">
      <c r="A2880" s="2" t="s">
        <v>3</v>
      </c>
      <c r="B2880" s="2" t="s">
        <v>149</v>
      </c>
      <c r="C2880" s="2" t="s">
        <v>64</v>
      </c>
      <c r="E2880" s="2">
        <v>100</v>
      </c>
      <c r="F2880" s="2" t="s">
        <v>767</v>
      </c>
      <c r="G2880" s="2" t="s">
        <v>28</v>
      </c>
      <c r="H2880" s="2" t="s">
        <v>37</v>
      </c>
      <c r="I2880" s="2" t="s">
        <v>38</v>
      </c>
      <c r="J2880" s="38">
        <v>38.051054383999997</v>
      </c>
    </row>
    <row r="2881" spans="1:10">
      <c r="A2881" s="2" t="s">
        <v>3</v>
      </c>
      <c r="B2881" s="2" t="s">
        <v>150</v>
      </c>
      <c r="C2881" s="2" t="s">
        <v>64</v>
      </c>
      <c r="E2881" s="2">
        <v>100</v>
      </c>
      <c r="F2881" s="2" t="s">
        <v>767</v>
      </c>
      <c r="G2881" s="2" t="s">
        <v>28</v>
      </c>
      <c r="H2881" s="2" t="s">
        <v>37</v>
      </c>
      <c r="I2881" s="2" t="s">
        <v>38</v>
      </c>
      <c r="J2881" s="38">
        <v>1.62959276</v>
      </c>
    </row>
    <row r="2882" spans="1:10">
      <c r="A2882" s="2" t="s">
        <v>3</v>
      </c>
      <c r="B2882" s="2" t="s">
        <v>151</v>
      </c>
      <c r="C2882" s="2" t="s">
        <v>64</v>
      </c>
      <c r="E2882" s="2">
        <v>100</v>
      </c>
      <c r="F2882" s="2" t="s">
        <v>767</v>
      </c>
      <c r="G2882" s="2" t="s">
        <v>28</v>
      </c>
      <c r="H2882" s="2" t="s">
        <v>37</v>
      </c>
      <c r="I2882" s="2" t="s">
        <v>38</v>
      </c>
      <c r="J2882" s="38">
        <v>124.596547059</v>
      </c>
    </row>
    <row r="2883" spans="1:10">
      <c r="A2883" s="2" t="s">
        <v>3</v>
      </c>
      <c r="B2883" s="2" t="s">
        <v>152</v>
      </c>
      <c r="C2883" s="2" t="s">
        <v>64</v>
      </c>
      <c r="E2883" s="2">
        <v>100</v>
      </c>
      <c r="F2883" s="2" t="s">
        <v>767</v>
      </c>
      <c r="G2883" s="2" t="s">
        <v>28</v>
      </c>
      <c r="H2883" s="2" t="s">
        <v>37</v>
      </c>
      <c r="I2883" s="2" t="s">
        <v>38</v>
      </c>
      <c r="J2883" s="38">
        <v>110.10475592900001</v>
      </c>
    </row>
    <row r="2884" spans="1:10">
      <c r="A2884" s="2" t="s">
        <v>3</v>
      </c>
      <c r="B2884" s="2" t="s">
        <v>153</v>
      </c>
      <c r="C2884" s="2" t="s">
        <v>64</v>
      </c>
      <c r="E2884" s="2">
        <v>100</v>
      </c>
      <c r="F2884" s="2" t="s">
        <v>767</v>
      </c>
      <c r="G2884" s="2" t="s">
        <v>28</v>
      </c>
      <c r="H2884" s="2" t="s">
        <v>37</v>
      </c>
      <c r="I2884" s="2" t="s">
        <v>38</v>
      </c>
      <c r="J2884" s="38">
        <v>16.681524321000001</v>
      </c>
    </row>
    <row r="2885" spans="1:10">
      <c r="A2885" s="2" t="s">
        <v>3</v>
      </c>
      <c r="B2885" s="2" t="s">
        <v>154</v>
      </c>
      <c r="C2885" s="2" t="s">
        <v>64</v>
      </c>
      <c r="E2885" s="2">
        <v>100</v>
      </c>
      <c r="F2885" s="2" t="s">
        <v>767</v>
      </c>
      <c r="G2885" s="2" t="s">
        <v>28</v>
      </c>
      <c r="H2885" s="2" t="s">
        <v>37</v>
      </c>
      <c r="I2885" s="2" t="s">
        <v>38</v>
      </c>
      <c r="J2885" s="38">
        <v>16.436906905000001</v>
      </c>
    </row>
    <row r="2886" spans="1:10">
      <c r="A2886" s="2" t="s">
        <v>3</v>
      </c>
      <c r="B2886" s="2" t="s">
        <v>155</v>
      </c>
      <c r="C2886" s="2" t="s">
        <v>64</v>
      </c>
      <c r="E2886" s="2">
        <v>100</v>
      </c>
      <c r="F2886" s="2" t="s">
        <v>767</v>
      </c>
      <c r="G2886" s="2" t="s">
        <v>28</v>
      </c>
      <c r="H2886" s="2" t="s">
        <v>37</v>
      </c>
      <c r="I2886" s="2" t="s">
        <v>38</v>
      </c>
      <c r="J2886" s="38">
        <v>20.168021008</v>
      </c>
    </row>
    <row r="2887" spans="1:10">
      <c r="A2887" s="2" t="s">
        <v>3</v>
      </c>
      <c r="B2887" s="2" t="s">
        <v>156</v>
      </c>
      <c r="C2887" s="2" t="s">
        <v>64</v>
      </c>
      <c r="E2887" s="2">
        <v>100</v>
      </c>
      <c r="F2887" s="2" t="s">
        <v>767</v>
      </c>
      <c r="G2887" s="2" t="s">
        <v>28</v>
      </c>
      <c r="H2887" s="2" t="s">
        <v>37</v>
      </c>
      <c r="I2887" s="2" t="s">
        <v>38</v>
      </c>
      <c r="J2887" s="38">
        <v>1.5865960480000001</v>
      </c>
    </row>
    <row r="2888" spans="1:10">
      <c r="A2888" s="2" t="s">
        <v>3</v>
      </c>
      <c r="B2888" s="2" t="s">
        <v>157</v>
      </c>
      <c r="C2888" s="2" t="s">
        <v>64</v>
      </c>
      <c r="E2888" s="2">
        <v>100</v>
      </c>
      <c r="F2888" s="2" t="s">
        <v>767</v>
      </c>
      <c r="G2888" s="2" t="s">
        <v>28</v>
      </c>
      <c r="H2888" s="2" t="s">
        <v>37</v>
      </c>
      <c r="I2888" s="2" t="s">
        <v>38</v>
      </c>
      <c r="J2888" s="38">
        <v>33.838617647</v>
      </c>
    </row>
    <row r="2889" spans="1:10">
      <c r="A2889" s="2" t="s">
        <v>3</v>
      </c>
      <c r="B2889" s="2" t="s">
        <v>158</v>
      </c>
      <c r="C2889" s="2" t="s">
        <v>64</v>
      </c>
      <c r="E2889" s="2">
        <v>100</v>
      </c>
      <c r="F2889" s="2" t="s">
        <v>767</v>
      </c>
      <c r="G2889" s="2" t="s">
        <v>28</v>
      </c>
      <c r="H2889" s="2" t="s">
        <v>37</v>
      </c>
      <c r="I2889" s="2" t="s">
        <v>38</v>
      </c>
      <c r="J2889" s="38">
        <v>7.9179089070000002</v>
      </c>
    </row>
    <row r="2890" spans="1:10">
      <c r="A2890" s="2" t="s">
        <v>2</v>
      </c>
      <c r="B2890" s="2" t="s">
        <v>262</v>
      </c>
      <c r="C2890" s="2" t="s">
        <v>64</v>
      </c>
      <c r="E2890" s="2">
        <v>100</v>
      </c>
      <c r="F2890" s="2" t="s">
        <v>767</v>
      </c>
      <c r="G2890" s="2" t="s">
        <v>28</v>
      </c>
      <c r="H2890" s="2" t="s">
        <v>37</v>
      </c>
      <c r="I2890" s="2" t="s">
        <v>38</v>
      </c>
      <c r="J2890" s="38">
        <v>0.26674613000000003</v>
      </c>
    </row>
    <row r="2891" spans="1:10">
      <c r="A2891" s="2" t="s">
        <v>2</v>
      </c>
      <c r="B2891" s="2" t="s">
        <v>263</v>
      </c>
      <c r="C2891" s="2" t="s">
        <v>64</v>
      </c>
      <c r="E2891" s="2">
        <v>100</v>
      </c>
      <c r="F2891" s="2" t="s">
        <v>767</v>
      </c>
      <c r="G2891" s="2" t="s">
        <v>28</v>
      </c>
      <c r="H2891" s="2" t="s">
        <v>37</v>
      </c>
      <c r="I2891" s="2" t="s">
        <v>38</v>
      </c>
      <c r="J2891" s="38">
        <v>8.0221092439999993</v>
      </c>
    </row>
    <row r="2892" spans="1:10">
      <c r="A2892" s="2" t="s">
        <v>2</v>
      </c>
      <c r="B2892" s="2" t="s">
        <v>264</v>
      </c>
      <c r="C2892" s="2" t="s">
        <v>64</v>
      </c>
      <c r="E2892" s="2">
        <v>100</v>
      </c>
      <c r="F2892" s="2" t="s">
        <v>767</v>
      </c>
      <c r="G2892" s="2" t="s">
        <v>28</v>
      </c>
      <c r="H2892" s="2" t="s">
        <v>37</v>
      </c>
      <c r="I2892" s="2" t="s">
        <v>38</v>
      </c>
      <c r="J2892" s="38">
        <v>3.3204334370000002</v>
      </c>
    </row>
    <row r="2893" spans="1:10">
      <c r="A2893" s="2" t="s">
        <v>2</v>
      </c>
      <c r="B2893" s="2" t="s">
        <v>265</v>
      </c>
      <c r="C2893" s="2" t="s">
        <v>64</v>
      </c>
      <c r="E2893" s="2">
        <v>100</v>
      </c>
      <c r="F2893" s="2" t="s">
        <v>767</v>
      </c>
      <c r="G2893" s="2" t="s">
        <v>28</v>
      </c>
      <c r="H2893" s="2" t="s">
        <v>37</v>
      </c>
      <c r="I2893" s="2" t="s">
        <v>38</v>
      </c>
      <c r="J2893" s="38">
        <v>2.0441497329999998</v>
      </c>
    </row>
    <row r="2894" spans="1:10">
      <c r="A2894" s="2" t="s">
        <v>2</v>
      </c>
      <c r="B2894" s="2" t="s">
        <v>266</v>
      </c>
      <c r="C2894" s="2" t="s">
        <v>64</v>
      </c>
      <c r="E2894" s="2">
        <v>100</v>
      </c>
      <c r="F2894" s="2" t="s">
        <v>767</v>
      </c>
      <c r="G2894" s="2" t="s">
        <v>28</v>
      </c>
      <c r="H2894" s="2" t="s">
        <v>37</v>
      </c>
      <c r="I2894" s="2" t="s">
        <v>38</v>
      </c>
      <c r="J2894" s="38">
        <v>7.0012389710000003</v>
      </c>
    </row>
    <row r="2895" spans="1:10">
      <c r="A2895" s="2" t="s">
        <v>2</v>
      </c>
      <c r="B2895" s="2" t="s">
        <v>267</v>
      </c>
      <c r="C2895" s="2" t="s">
        <v>64</v>
      </c>
      <c r="E2895" s="2">
        <v>100</v>
      </c>
      <c r="F2895" s="2" t="s">
        <v>767</v>
      </c>
      <c r="G2895" s="2" t="s">
        <v>28</v>
      </c>
      <c r="H2895" s="2" t="s">
        <v>37</v>
      </c>
      <c r="I2895" s="2" t="s">
        <v>38</v>
      </c>
      <c r="J2895" s="38">
        <v>5.710834191</v>
      </c>
    </row>
    <row r="2896" spans="1:10">
      <c r="A2896" s="2" t="s">
        <v>2</v>
      </c>
      <c r="B2896" s="2" t="s">
        <v>268</v>
      </c>
      <c r="C2896" s="2" t="s">
        <v>64</v>
      </c>
      <c r="E2896" s="2">
        <v>100</v>
      </c>
      <c r="F2896" s="2" t="s">
        <v>767</v>
      </c>
      <c r="G2896" s="2" t="s">
        <v>28</v>
      </c>
      <c r="H2896" s="2" t="s">
        <v>37</v>
      </c>
      <c r="I2896" s="2" t="s">
        <v>38</v>
      </c>
      <c r="J2896" s="38">
        <v>4.5550300799999999</v>
      </c>
    </row>
    <row r="2897" spans="1:10">
      <c r="A2897" s="2" t="s">
        <v>2</v>
      </c>
      <c r="B2897" s="2" t="s">
        <v>269</v>
      </c>
      <c r="C2897" s="2" t="s">
        <v>64</v>
      </c>
      <c r="E2897" s="2">
        <v>100</v>
      </c>
      <c r="F2897" s="2" t="s">
        <v>767</v>
      </c>
      <c r="G2897" s="2" t="s">
        <v>28</v>
      </c>
      <c r="H2897" s="2" t="s">
        <v>37</v>
      </c>
      <c r="I2897" s="2" t="s">
        <v>38</v>
      </c>
      <c r="J2897" s="38">
        <v>6.9697803309999999</v>
      </c>
    </row>
    <row r="2898" spans="1:10">
      <c r="A2898" s="2" t="s">
        <v>1</v>
      </c>
      <c r="B2898" s="2" t="s">
        <v>298</v>
      </c>
      <c r="C2898" s="2" t="s">
        <v>64</v>
      </c>
      <c r="E2898" s="2">
        <v>100</v>
      </c>
      <c r="F2898" s="2" t="s">
        <v>767</v>
      </c>
      <c r="G2898" s="2" t="s">
        <v>28</v>
      </c>
      <c r="H2898" s="2" t="s">
        <v>37</v>
      </c>
      <c r="I2898" s="2" t="s">
        <v>38</v>
      </c>
      <c r="J2898" s="38">
        <v>0</v>
      </c>
    </row>
    <row r="2899" spans="1:10">
      <c r="A2899" s="2" t="s">
        <v>1</v>
      </c>
      <c r="B2899" s="2" t="s">
        <v>299</v>
      </c>
      <c r="C2899" s="2" t="s">
        <v>64</v>
      </c>
      <c r="E2899" s="2">
        <v>100</v>
      </c>
      <c r="F2899" s="2" t="s">
        <v>767</v>
      </c>
      <c r="G2899" s="2" t="s">
        <v>28</v>
      </c>
      <c r="H2899" s="2" t="s">
        <v>37</v>
      </c>
      <c r="I2899" s="2" t="s">
        <v>38</v>
      </c>
      <c r="J2899" s="38">
        <v>0</v>
      </c>
    </row>
    <row r="2900" spans="1:10">
      <c r="A2900" s="2" t="s">
        <v>1</v>
      </c>
      <c r="B2900" s="2" t="s">
        <v>300</v>
      </c>
      <c r="C2900" s="2" t="s">
        <v>64</v>
      </c>
      <c r="E2900" s="2">
        <v>100</v>
      </c>
      <c r="F2900" s="2" t="s">
        <v>767</v>
      </c>
      <c r="G2900" s="2" t="s">
        <v>28</v>
      </c>
      <c r="H2900" s="2" t="s">
        <v>37</v>
      </c>
      <c r="I2900" s="2" t="s">
        <v>38</v>
      </c>
      <c r="J2900" s="38">
        <v>0</v>
      </c>
    </row>
    <row r="2901" spans="1:10">
      <c r="A2901" s="2" t="s">
        <v>1</v>
      </c>
      <c r="B2901" s="2" t="s">
        <v>301</v>
      </c>
      <c r="C2901" s="2" t="s">
        <v>64</v>
      </c>
      <c r="E2901" s="2">
        <v>100</v>
      </c>
      <c r="F2901" s="2" t="s">
        <v>767</v>
      </c>
      <c r="G2901" s="2" t="s">
        <v>28</v>
      </c>
      <c r="H2901" s="2" t="s">
        <v>37</v>
      </c>
      <c r="I2901" s="2" t="s">
        <v>38</v>
      </c>
      <c r="J2901" s="38">
        <v>5.0546569E-2</v>
      </c>
    </row>
    <row r="2902" spans="1:10">
      <c r="A2902" s="2" t="s">
        <v>1</v>
      </c>
      <c r="B2902" s="2" t="s">
        <v>302</v>
      </c>
      <c r="C2902" s="2" t="s">
        <v>64</v>
      </c>
      <c r="E2902" s="2">
        <v>100</v>
      </c>
      <c r="F2902" s="2" t="s">
        <v>767</v>
      </c>
      <c r="G2902" s="2" t="s">
        <v>28</v>
      </c>
      <c r="H2902" s="2" t="s">
        <v>37</v>
      </c>
      <c r="I2902" s="2" t="s">
        <v>38</v>
      </c>
      <c r="J2902" s="38">
        <v>0</v>
      </c>
    </row>
    <row r="2903" spans="1:10">
      <c r="A2903" s="2" t="s">
        <v>1</v>
      </c>
      <c r="B2903" s="2" t="s">
        <v>303</v>
      </c>
      <c r="C2903" s="2" t="s">
        <v>64</v>
      </c>
      <c r="E2903" s="2">
        <v>100</v>
      </c>
      <c r="F2903" s="2" t="s">
        <v>767</v>
      </c>
      <c r="G2903" s="2" t="s">
        <v>28</v>
      </c>
      <c r="H2903" s="2" t="s">
        <v>37</v>
      </c>
      <c r="I2903" s="2" t="s">
        <v>38</v>
      </c>
      <c r="J2903" s="38">
        <v>0</v>
      </c>
    </row>
    <row r="2904" spans="1:10">
      <c r="A2904" s="2" t="s">
        <v>1</v>
      </c>
      <c r="B2904" s="2" t="s">
        <v>304</v>
      </c>
      <c r="C2904" s="2" t="s">
        <v>64</v>
      </c>
      <c r="E2904" s="2">
        <v>100</v>
      </c>
      <c r="F2904" s="2" t="s">
        <v>767</v>
      </c>
      <c r="G2904" s="2" t="s">
        <v>28</v>
      </c>
      <c r="H2904" s="2" t="s">
        <v>37</v>
      </c>
      <c r="I2904" s="2" t="s">
        <v>38</v>
      </c>
      <c r="J2904" s="38">
        <v>0</v>
      </c>
    </row>
    <row r="2905" spans="1:10">
      <c r="A2905" s="2" t="s">
        <v>1</v>
      </c>
      <c r="B2905" s="2" t="s">
        <v>305</v>
      </c>
      <c r="C2905" s="2" t="s">
        <v>64</v>
      </c>
      <c r="E2905" s="2">
        <v>100</v>
      </c>
      <c r="F2905" s="2" t="s">
        <v>767</v>
      </c>
      <c r="G2905" s="2" t="s">
        <v>28</v>
      </c>
      <c r="H2905" s="2" t="s">
        <v>37</v>
      </c>
      <c r="I2905" s="2" t="s">
        <v>38</v>
      </c>
      <c r="J2905" s="38">
        <v>0</v>
      </c>
    </row>
    <row r="2906" spans="1:10">
      <c r="A2906" s="2" t="s">
        <v>1</v>
      </c>
      <c r="B2906" s="2" t="s">
        <v>306</v>
      </c>
      <c r="C2906" s="2" t="s">
        <v>64</v>
      </c>
      <c r="E2906" s="2">
        <v>100</v>
      </c>
      <c r="F2906" s="2" t="s">
        <v>767</v>
      </c>
      <c r="G2906" s="2" t="s">
        <v>28</v>
      </c>
      <c r="H2906" s="2" t="s">
        <v>37</v>
      </c>
      <c r="I2906" s="2" t="s">
        <v>38</v>
      </c>
      <c r="J2906" s="38">
        <v>0</v>
      </c>
    </row>
    <row r="2907" spans="1:10">
      <c r="A2907" s="2" t="s">
        <v>1</v>
      </c>
      <c r="B2907" s="2" t="s">
        <v>307</v>
      </c>
      <c r="C2907" s="2" t="s">
        <v>64</v>
      </c>
      <c r="E2907" s="2">
        <v>100</v>
      </c>
      <c r="F2907" s="2" t="s">
        <v>767</v>
      </c>
      <c r="G2907" s="2" t="s">
        <v>28</v>
      </c>
      <c r="H2907" s="2" t="s">
        <v>37</v>
      </c>
      <c r="I2907" s="2" t="s">
        <v>38</v>
      </c>
      <c r="J2907" s="38">
        <v>0</v>
      </c>
    </row>
    <row r="2908" spans="1:10">
      <c r="A2908" s="2" t="s">
        <v>1</v>
      </c>
      <c r="B2908" s="2" t="s">
        <v>308</v>
      </c>
      <c r="C2908" s="2" t="s">
        <v>64</v>
      </c>
      <c r="E2908" s="2">
        <v>100</v>
      </c>
      <c r="F2908" s="2" t="s">
        <v>767</v>
      </c>
      <c r="G2908" s="2" t="s">
        <v>28</v>
      </c>
      <c r="H2908" s="2" t="s">
        <v>37</v>
      </c>
      <c r="I2908" s="2" t="s">
        <v>38</v>
      </c>
      <c r="J2908" s="38">
        <v>0</v>
      </c>
    </row>
    <row r="2909" spans="1:10">
      <c r="A2909" s="2" t="s">
        <v>1</v>
      </c>
      <c r="B2909" s="2" t="s">
        <v>309</v>
      </c>
      <c r="C2909" s="2" t="s">
        <v>64</v>
      </c>
      <c r="E2909" s="2">
        <v>100</v>
      </c>
      <c r="F2909" s="2" t="s">
        <v>767</v>
      </c>
      <c r="G2909" s="2" t="s">
        <v>28</v>
      </c>
      <c r="H2909" s="2" t="s">
        <v>37</v>
      </c>
      <c r="I2909" s="2" t="s">
        <v>38</v>
      </c>
      <c r="J2909" s="38">
        <v>0</v>
      </c>
    </row>
    <row r="2910" spans="1:10">
      <c r="A2910" s="2" t="s">
        <v>1</v>
      </c>
      <c r="B2910" s="2" t="s">
        <v>310</v>
      </c>
      <c r="C2910" s="2" t="s">
        <v>64</v>
      </c>
      <c r="E2910" s="2">
        <v>100</v>
      </c>
      <c r="F2910" s="2" t="s">
        <v>767</v>
      </c>
      <c r="G2910" s="2" t="s">
        <v>28</v>
      </c>
      <c r="H2910" s="2" t="s">
        <v>37</v>
      </c>
      <c r="I2910" s="2" t="s">
        <v>38</v>
      </c>
      <c r="J2910" s="38">
        <v>0</v>
      </c>
    </row>
    <row r="2911" spans="1:10">
      <c r="A2911" s="2" t="s">
        <v>1</v>
      </c>
      <c r="B2911" s="2" t="s">
        <v>311</v>
      </c>
      <c r="C2911" s="2" t="s">
        <v>64</v>
      </c>
      <c r="E2911" s="2">
        <v>100</v>
      </c>
      <c r="F2911" s="2" t="s">
        <v>767</v>
      </c>
      <c r="G2911" s="2" t="s">
        <v>28</v>
      </c>
      <c r="H2911" s="2" t="s">
        <v>37</v>
      </c>
      <c r="I2911" s="2" t="s">
        <v>38</v>
      </c>
      <c r="J2911" s="38">
        <v>0</v>
      </c>
    </row>
    <row r="2912" spans="1:10">
      <c r="A2912" s="2" t="s">
        <v>1</v>
      </c>
      <c r="B2912" s="2" t="s">
        <v>312</v>
      </c>
      <c r="C2912" s="2" t="s">
        <v>64</v>
      </c>
      <c r="E2912" s="2">
        <v>100</v>
      </c>
      <c r="F2912" s="2" t="s">
        <v>767</v>
      </c>
      <c r="G2912" s="2" t="s">
        <v>28</v>
      </c>
      <c r="H2912" s="2" t="s">
        <v>37</v>
      </c>
      <c r="I2912" s="2" t="s">
        <v>38</v>
      </c>
      <c r="J2912" s="38">
        <v>0</v>
      </c>
    </row>
    <row r="2913" spans="1:10">
      <c r="A2913" s="2" t="s">
        <v>1</v>
      </c>
      <c r="B2913" s="2" t="s">
        <v>313</v>
      </c>
      <c r="C2913" s="2" t="s">
        <v>64</v>
      </c>
      <c r="E2913" s="2">
        <v>100</v>
      </c>
      <c r="F2913" s="2" t="s">
        <v>767</v>
      </c>
      <c r="G2913" s="2" t="s">
        <v>28</v>
      </c>
      <c r="H2913" s="2" t="s">
        <v>37</v>
      </c>
      <c r="I2913" s="2" t="s">
        <v>38</v>
      </c>
      <c r="J2913" s="38">
        <v>0</v>
      </c>
    </row>
    <row r="2914" spans="1:10">
      <c r="A2914" s="2" t="s">
        <v>1</v>
      </c>
      <c r="B2914" s="2" t="s">
        <v>314</v>
      </c>
      <c r="C2914" s="2" t="s">
        <v>64</v>
      </c>
      <c r="E2914" s="2">
        <v>100</v>
      </c>
      <c r="F2914" s="2" t="s">
        <v>767</v>
      </c>
      <c r="G2914" s="2" t="s">
        <v>28</v>
      </c>
      <c r="H2914" s="2" t="s">
        <v>37</v>
      </c>
      <c r="I2914" s="2" t="s">
        <v>38</v>
      </c>
      <c r="J2914" s="38">
        <v>0</v>
      </c>
    </row>
    <row r="2915" spans="1:10">
      <c r="A2915" s="2" t="s">
        <v>1</v>
      </c>
      <c r="B2915" s="2" t="s">
        <v>315</v>
      </c>
      <c r="C2915" s="2" t="s">
        <v>64</v>
      </c>
      <c r="E2915" s="2">
        <v>100</v>
      </c>
      <c r="F2915" s="2" t="s">
        <v>767</v>
      </c>
      <c r="G2915" s="2" t="s">
        <v>28</v>
      </c>
      <c r="H2915" s="2" t="s">
        <v>37</v>
      </c>
      <c r="I2915" s="2" t="s">
        <v>38</v>
      </c>
      <c r="J2915" s="38">
        <v>0</v>
      </c>
    </row>
    <row r="2916" spans="1:10">
      <c r="A2916" s="2" t="s">
        <v>1</v>
      </c>
      <c r="B2916" s="2" t="s">
        <v>316</v>
      </c>
      <c r="C2916" s="2" t="s">
        <v>64</v>
      </c>
      <c r="E2916" s="2">
        <v>100</v>
      </c>
      <c r="F2916" s="2" t="s">
        <v>767</v>
      </c>
      <c r="G2916" s="2" t="s">
        <v>28</v>
      </c>
      <c r="H2916" s="2" t="s">
        <v>37</v>
      </c>
      <c r="I2916" s="2" t="s">
        <v>38</v>
      </c>
      <c r="J2916" s="38">
        <v>0</v>
      </c>
    </row>
    <row r="2917" spans="1:10">
      <c r="A2917" s="2" t="s">
        <v>1</v>
      </c>
      <c r="B2917" s="2" t="s">
        <v>317</v>
      </c>
      <c r="C2917" s="2" t="s">
        <v>64</v>
      </c>
      <c r="E2917" s="2">
        <v>100</v>
      </c>
      <c r="F2917" s="2" t="s">
        <v>767</v>
      </c>
      <c r="G2917" s="2" t="s">
        <v>28</v>
      </c>
      <c r="H2917" s="2" t="s">
        <v>37</v>
      </c>
      <c r="I2917" s="2" t="s">
        <v>38</v>
      </c>
      <c r="J2917" s="38">
        <v>0</v>
      </c>
    </row>
    <row r="2918" spans="1:10">
      <c r="A2918" s="2" t="s">
        <v>1</v>
      </c>
      <c r="B2918" s="2" t="s">
        <v>449</v>
      </c>
      <c r="C2918" s="2" t="s">
        <v>64</v>
      </c>
      <c r="E2918" s="2">
        <v>100</v>
      </c>
      <c r="F2918" s="2" t="s">
        <v>767</v>
      </c>
      <c r="G2918" s="2" t="s">
        <v>28</v>
      </c>
      <c r="H2918" s="2" t="s">
        <v>37</v>
      </c>
      <c r="I2918" s="2" t="s">
        <v>38</v>
      </c>
      <c r="J2918" s="38">
        <v>0</v>
      </c>
    </row>
    <row r="2919" spans="1:10">
      <c r="A2919" s="2" t="s">
        <v>1</v>
      </c>
      <c r="B2919" s="2" t="s">
        <v>450</v>
      </c>
      <c r="C2919" s="2" t="s">
        <v>64</v>
      </c>
      <c r="E2919" s="2">
        <v>100</v>
      </c>
      <c r="F2919" s="2" t="s">
        <v>767</v>
      </c>
      <c r="G2919" s="2" t="s">
        <v>28</v>
      </c>
      <c r="H2919" s="2" t="s">
        <v>37</v>
      </c>
      <c r="I2919" s="2" t="s">
        <v>38</v>
      </c>
      <c r="J2919" s="38">
        <v>0</v>
      </c>
    </row>
    <row r="2920" spans="1:10">
      <c r="A2920" s="2" t="s">
        <v>1</v>
      </c>
      <c r="B2920" s="2" t="s">
        <v>451</v>
      </c>
      <c r="C2920" s="2" t="s">
        <v>64</v>
      </c>
      <c r="E2920" s="2">
        <v>100</v>
      </c>
      <c r="F2920" s="2" t="s">
        <v>767</v>
      </c>
      <c r="G2920" s="2" t="s">
        <v>28</v>
      </c>
      <c r="H2920" s="2" t="s">
        <v>37</v>
      </c>
      <c r="I2920" s="2" t="s">
        <v>38</v>
      </c>
      <c r="J2920" s="38">
        <v>1.4705880000000001E-3</v>
      </c>
    </row>
    <row r="2921" spans="1:10">
      <c r="A2921" s="2" t="s">
        <v>1</v>
      </c>
      <c r="B2921" s="2" t="s">
        <v>452</v>
      </c>
      <c r="C2921" s="2" t="s">
        <v>64</v>
      </c>
      <c r="E2921" s="2">
        <v>100</v>
      </c>
      <c r="F2921" s="2" t="s">
        <v>767</v>
      </c>
      <c r="G2921" s="2" t="s">
        <v>28</v>
      </c>
      <c r="H2921" s="2" t="s">
        <v>37</v>
      </c>
      <c r="I2921" s="2" t="s">
        <v>38</v>
      </c>
      <c r="J2921" s="38">
        <v>1.4705880000000001E-3</v>
      </c>
    </row>
    <row r="2922" spans="1:10">
      <c r="A2922" s="2" t="s">
        <v>1</v>
      </c>
      <c r="B2922" s="2" t="s">
        <v>453</v>
      </c>
      <c r="C2922" s="2" t="s">
        <v>64</v>
      </c>
      <c r="E2922" s="2">
        <v>100</v>
      </c>
      <c r="F2922" s="2" t="s">
        <v>767</v>
      </c>
      <c r="G2922" s="2" t="s">
        <v>28</v>
      </c>
      <c r="H2922" s="2" t="s">
        <v>37</v>
      </c>
      <c r="I2922" s="2" t="s">
        <v>38</v>
      </c>
      <c r="J2922" s="38">
        <v>1.4705880000000001E-3</v>
      </c>
    </row>
    <row r="2923" spans="1:10">
      <c r="A2923" s="2" t="s">
        <v>1</v>
      </c>
      <c r="B2923" s="2" t="s">
        <v>318</v>
      </c>
      <c r="C2923" s="2" t="s">
        <v>64</v>
      </c>
      <c r="E2923" s="2">
        <v>100</v>
      </c>
      <c r="F2923" s="2" t="s">
        <v>767</v>
      </c>
      <c r="G2923" s="2" t="s">
        <v>28</v>
      </c>
      <c r="H2923" s="2" t="s">
        <v>37</v>
      </c>
      <c r="I2923" s="2" t="s">
        <v>38</v>
      </c>
      <c r="J2923" s="38">
        <v>0</v>
      </c>
    </row>
    <row r="2924" spans="1:10">
      <c r="A2924" s="2" t="s">
        <v>1</v>
      </c>
      <c r="B2924" s="2" t="s">
        <v>319</v>
      </c>
      <c r="C2924" s="2" t="s">
        <v>64</v>
      </c>
      <c r="E2924" s="2">
        <v>100</v>
      </c>
      <c r="F2924" s="2" t="s">
        <v>767</v>
      </c>
      <c r="G2924" s="2" t="s">
        <v>28</v>
      </c>
      <c r="H2924" s="2" t="s">
        <v>37</v>
      </c>
      <c r="I2924" s="2" t="s">
        <v>38</v>
      </c>
      <c r="J2924" s="38">
        <v>0</v>
      </c>
    </row>
    <row r="2925" spans="1:10">
      <c r="A2925" s="2" t="s">
        <v>1</v>
      </c>
      <c r="B2925" s="2" t="s">
        <v>320</v>
      </c>
      <c r="C2925" s="2" t="s">
        <v>64</v>
      </c>
      <c r="E2925" s="2">
        <v>100</v>
      </c>
      <c r="F2925" s="2" t="s">
        <v>767</v>
      </c>
      <c r="G2925" s="2" t="s">
        <v>28</v>
      </c>
      <c r="H2925" s="2" t="s">
        <v>37</v>
      </c>
      <c r="I2925" s="2" t="s">
        <v>38</v>
      </c>
      <c r="J2925" s="38">
        <v>0</v>
      </c>
    </row>
    <row r="2926" spans="1:10">
      <c r="A2926" s="2" t="s">
        <v>1</v>
      </c>
      <c r="B2926" s="2" t="s">
        <v>321</v>
      </c>
      <c r="C2926" s="2" t="s">
        <v>64</v>
      </c>
      <c r="E2926" s="2">
        <v>100</v>
      </c>
      <c r="F2926" s="2" t="s">
        <v>767</v>
      </c>
      <c r="G2926" s="2" t="s">
        <v>28</v>
      </c>
      <c r="H2926" s="2" t="s">
        <v>37</v>
      </c>
      <c r="I2926" s="2" t="s">
        <v>38</v>
      </c>
      <c r="J2926" s="38">
        <v>0</v>
      </c>
    </row>
    <row r="2927" spans="1:10">
      <c r="A2927" s="2" t="s">
        <v>1</v>
      </c>
      <c r="B2927" s="2" t="s">
        <v>322</v>
      </c>
      <c r="C2927" s="2" t="s">
        <v>64</v>
      </c>
      <c r="E2927" s="2">
        <v>100</v>
      </c>
      <c r="F2927" s="2" t="s">
        <v>767</v>
      </c>
      <c r="G2927" s="2" t="s">
        <v>28</v>
      </c>
      <c r="H2927" s="2" t="s">
        <v>37</v>
      </c>
      <c r="I2927" s="2" t="s">
        <v>38</v>
      </c>
      <c r="J2927" s="38">
        <v>0</v>
      </c>
    </row>
    <row r="2928" spans="1:10">
      <c r="A2928" s="2" t="s">
        <v>1</v>
      </c>
      <c r="B2928" s="2" t="s">
        <v>323</v>
      </c>
      <c r="C2928" s="2" t="s">
        <v>64</v>
      </c>
      <c r="E2928" s="2">
        <v>100</v>
      </c>
      <c r="F2928" s="2" t="s">
        <v>767</v>
      </c>
      <c r="G2928" s="2" t="s">
        <v>28</v>
      </c>
      <c r="H2928" s="2" t="s">
        <v>37</v>
      </c>
      <c r="I2928" s="2" t="s">
        <v>38</v>
      </c>
      <c r="J2928" s="38">
        <v>0</v>
      </c>
    </row>
    <row r="2929" spans="1:10">
      <c r="A2929" s="2" t="s">
        <v>1</v>
      </c>
      <c r="B2929" s="2" t="s">
        <v>324</v>
      </c>
      <c r="C2929" s="2" t="s">
        <v>64</v>
      </c>
      <c r="E2929" s="2">
        <v>100</v>
      </c>
      <c r="F2929" s="2" t="s">
        <v>767</v>
      </c>
      <c r="G2929" s="2" t="s">
        <v>28</v>
      </c>
      <c r="H2929" s="2" t="s">
        <v>37</v>
      </c>
      <c r="I2929" s="2" t="s">
        <v>38</v>
      </c>
      <c r="J2929" s="38">
        <v>0</v>
      </c>
    </row>
    <row r="2930" spans="1:10">
      <c r="A2930" s="2" t="s">
        <v>1</v>
      </c>
      <c r="B2930" s="2" t="s">
        <v>325</v>
      </c>
      <c r="C2930" s="2" t="s">
        <v>64</v>
      </c>
      <c r="E2930" s="2">
        <v>100</v>
      </c>
      <c r="F2930" s="2" t="s">
        <v>767</v>
      </c>
      <c r="G2930" s="2" t="s">
        <v>28</v>
      </c>
      <c r="H2930" s="2" t="s">
        <v>37</v>
      </c>
      <c r="I2930" s="2" t="s">
        <v>38</v>
      </c>
      <c r="J2930" s="38">
        <v>0</v>
      </c>
    </row>
    <row r="2931" spans="1:10">
      <c r="A2931" s="2" t="s">
        <v>1</v>
      </c>
      <c r="B2931" s="2" t="s">
        <v>326</v>
      </c>
      <c r="C2931" s="2" t="s">
        <v>64</v>
      </c>
      <c r="E2931" s="2">
        <v>100</v>
      </c>
      <c r="F2931" s="2" t="s">
        <v>767</v>
      </c>
      <c r="G2931" s="2" t="s">
        <v>28</v>
      </c>
      <c r="H2931" s="2" t="s">
        <v>37</v>
      </c>
      <c r="I2931" s="2" t="s">
        <v>38</v>
      </c>
      <c r="J2931" s="38">
        <v>0</v>
      </c>
    </row>
    <row r="2932" spans="1:10">
      <c r="A2932" s="2" t="s">
        <v>1</v>
      </c>
      <c r="B2932" s="2" t="s">
        <v>327</v>
      </c>
      <c r="C2932" s="2" t="s">
        <v>64</v>
      </c>
      <c r="E2932" s="2">
        <v>100</v>
      </c>
      <c r="F2932" s="2" t="s">
        <v>767</v>
      </c>
      <c r="G2932" s="2" t="s">
        <v>28</v>
      </c>
      <c r="H2932" s="2" t="s">
        <v>37</v>
      </c>
      <c r="I2932" s="2" t="s">
        <v>38</v>
      </c>
      <c r="J2932" s="38">
        <v>0</v>
      </c>
    </row>
    <row r="2933" spans="1:10">
      <c r="A2933" s="2" t="s">
        <v>1</v>
      </c>
      <c r="B2933" s="2" t="s">
        <v>328</v>
      </c>
      <c r="C2933" s="2" t="s">
        <v>64</v>
      </c>
      <c r="E2933" s="2">
        <v>100</v>
      </c>
      <c r="F2933" s="2" t="s">
        <v>767</v>
      </c>
      <c r="G2933" s="2" t="s">
        <v>28</v>
      </c>
      <c r="H2933" s="2" t="s">
        <v>37</v>
      </c>
      <c r="I2933" s="2" t="s">
        <v>38</v>
      </c>
      <c r="J2933" s="38">
        <v>5.6643402500000004</v>
      </c>
    </row>
    <row r="2934" spans="1:10">
      <c r="A2934" s="2" t="s">
        <v>1</v>
      </c>
      <c r="B2934" s="2" t="s">
        <v>329</v>
      </c>
      <c r="C2934" s="2" t="s">
        <v>64</v>
      </c>
      <c r="E2934" s="2">
        <v>100</v>
      </c>
      <c r="F2934" s="2" t="s">
        <v>767</v>
      </c>
      <c r="G2934" s="2" t="s">
        <v>28</v>
      </c>
      <c r="H2934" s="2" t="s">
        <v>37</v>
      </c>
      <c r="I2934" s="2" t="s">
        <v>38</v>
      </c>
      <c r="J2934" s="38">
        <v>0</v>
      </c>
    </row>
    <row r="2935" spans="1:10">
      <c r="A2935" s="2" t="s">
        <v>1</v>
      </c>
      <c r="B2935" s="2" t="s">
        <v>330</v>
      </c>
      <c r="C2935" s="2" t="s">
        <v>64</v>
      </c>
      <c r="E2935" s="2">
        <v>100</v>
      </c>
      <c r="F2935" s="2" t="s">
        <v>767</v>
      </c>
      <c r="G2935" s="2" t="s">
        <v>28</v>
      </c>
      <c r="H2935" s="2" t="s">
        <v>37</v>
      </c>
      <c r="I2935" s="2" t="s">
        <v>38</v>
      </c>
      <c r="J2935" s="38">
        <v>9.1571764999999999E-2</v>
      </c>
    </row>
    <row r="2936" spans="1:10">
      <c r="A2936" s="2" t="s">
        <v>1</v>
      </c>
      <c r="B2936" s="2" t="s">
        <v>331</v>
      </c>
      <c r="C2936" s="2" t="s">
        <v>64</v>
      </c>
      <c r="E2936" s="2">
        <v>100</v>
      </c>
      <c r="F2936" s="2" t="s">
        <v>767</v>
      </c>
      <c r="G2936" s="2" t="s">
        <v>28</v>
      </c>
      <c r="H2936" s="2" t="s">
        <v>37</v>
      </c>
      <c r="I2936" s="2" t="s">
        <v>38</v>
      </c>
      <c r="J2936" s="38">
        <v>10.127702462</v>
      </c>
    </row>
    <row r="2937" spans="1:10">
      <c r="A2937" s="2" t="s">
        <v>1</v>
      </c>
      <c r="B2937" s="2" t="s">
        <v>332</v>
      </c>
      <c r="C2937" s="2" t="s">
        <v>64</v>
      </c>
      <c r="E2937" s="2">
        <v>100</v>
      </c>
      <c r="F2937" s="2" t="s">
        <v>767</v>
      </c>
      <c r="G2937" s="2" t="s">
        <v>28</v>
      </c>
      <c r="H2937" s="2" t="s">
        <v>37</v>
      </c>
      <c r="I2937" s="2" t="s">
        <v>38</v>
      </c>
      <c r="J2937" s="38">
        <v>0</v>
      </c>
    </row>
    <row r="2938" spans="1:10">
      <c r="A2938" s="2" t="s">
        <v>27</v>
      </c>
      <c r="B2938" s="2" t="s">
        <v>66</v>
      </c>
      <c r="C2938" s="2" t="s">
        <v>64</v>
      </c>
      <c r="E2938" s="2">
        <v>100</v>
      </c>
      <c r="F2938" s="2" t="s">
        <v>767</v>
      </c>
      <c r="G2938" s="2" t="s">
        <v>720</v>
      </c>
      <c r="H2938" s="2" t="s">
        <v>37</v>
      </c>
      <c r="I2938" s="2" t="s">
        <v>38</v>
      </c>
      <c r="J2938" s="38">
        <v>3.3711642620000002</v>
      </c>
    </row>
    <row r="2939" spans="1:10">
      <c r="A2939" s="2" t="s">
        <v>27</v>
      </c>
      <c r="B2939" s="2" t="s">
        <v>67</v>
      </c>
      <c r="C2939" s="2" t="s">
        <v>64</v>
      </c>
      <c r="E2939" s="2">
        <v>100</v>
      </c>
      <c r="F2939" s="2" t="s">
        <v>767</v>
      </c>
      <c r="G2939" s="2" t="s">
        <v>720</v>
      </c>
      <c r="H2939" s="2" t="s">
        <v>37</v>
      </c>
      <c r="I2939" s="2" t="s">
        <v>38</v>
      </c>
      <c r="J2939" s="38">
        <v>24.036397058999999</v>
      </c>
    </row>
    <row r="2940" spans="1:10">
      <c r="A2940" s="2" t="s">
        <v>27</v>
      </c>
      <c r="B2940" s="2" t="s">
        <v>346</v>
      </c>
      <c r="C2940" s="2" t="s">
        <v>64</v>
      </c>
      <c r="E2940" s="2">
        <v>100</v>
      </c>
      <c r="F2940" s="2" t="s">
        <v>767</v>
      </c>
      <c r="G2940" s="2" t="s">
        <v>720</v>
      </c>
      <c r="H2940" s="2" t="s">
        <v>37</v>
      </c>
      <c r="I2940" s="2" t="s">
        <v>38</v>
      </c>
      <c r="J2940" s="38">
        <v>3.5000000000000003E-2</v>
      </c>
    </row>
    <row r="2941" spans="1:10">
      <c r="A2941" s="2" t="s">
        <v>27</v>
      </c>
      <c r="B2941" s="2" t="s">
        <v>68</v>
      </c>
      <c r="C2941" s="2" t="s">
        <v>64</v>
      </c>
      <c r="E2941" s="2">
        <v>100</v>
      </c>
      <c r="F2941" s="2" t="s">
        <v>767</v>
      </c>
      <c r="G2941" s="2" t="s">
        <v>720</v>
      </c>
      <c r="H2941" s="2" t="s">
        <v>37</v>
      </c>
      <c r="I2941" s="2" t="s">
        <v>38</v>
      </c>
      <c r="J2941" s="38">
        <v>2.3754264709999999</v>
      </c>
    </row>
    <row r="2942" spans="1:10">
      <c r="A2942" s="2" t="s">
        <v>27</v>
      </c>
      <c r="B2942" s="2" t="s">
        <v>69</v>
      </c>
      <c r="C2942" s="2" t="s">
        <v>64</v>
      </c>
      <c r="E2942" s="2">
        <v>100</v>
      </c>
      <c r="F2942" s="2" t="s">
        <v>767</v>
      </c>
      <c r="G2942" s="2" t="s">
        <v>720</v>
      </c>
      <c r="H2942" s="2" t="s">
        <v>37</v>
      </c>
      <c r="I2942" s="2" t="s">
        <v>38</v>
      </c>
      <c r="J2942" s="38">
        <v>2.3311899619999998</v>
      </c>
    </row>
    <row r="2943" spans="1:10">
      <c r="A2943" s="2" t="s">
        <v>27</v>
      </c>
      <c r="B2943" s="2" t="s">
        <v>70</v>
      </c>
      <c r="C2943" s="2" t="s">
        <v>64</v>
      </c>
      <c r="E2943" s="2">
        <v>100</v>
      </c>
      <c r="F2943" s="2" t="s">
        <v>767</v>
      </c>
      <c r="G2943" s="2" t="s">
        <v>720</v>
      </c>
      <c r="H2943" s="2" t="s">
        <v>37</v>
      </c>
      <c r="I2943" s="2" t="s">
        <v>38</v>
      </c>
      <c r="J2943" s="38">
        <v>5.7351764709999999</v>
      </c>
    </row>
    <row r="2944" spans="1:10">
      <c r="A2944" s="2" t="s">
        <v>27</v>
      </c>
      <c r="B2944" s="2" t="s">
        <v>71</v>
      </c>
      <c r="C2944" s="2" t="s">
        <v>64</v>
      </c>
      <c r="E2944" s="2">
        <v>100</v>
      </c>
      <c r="F2944" s="2" t="s">
        <v>767</v>
      </c>
      <c r="G2944" s="2" t="s">
        <v>720</v>
      </c>
      <c r="H2944" s="2" t="s">
        <v>37</v>
      </c>
      <c r="I2944" s="2" t="s">
        <v>38</v>
      </c>
      <c r="J2944" s="38">
        <v>1.825429207</v>
      </c>
    </row>
    <row r="2945" spans="1:10">
      <c r="A2945" s="2" t="s">
        <v>27</v>
      </c>
      <c r="B2945" s="2" t="s">
        <v>72</v>
      </c>
      <c r="C2945" s="2" t="s">
        <v>64</v>
      </c>
      <c r="E2945" s="2">
        <v>100</v>
      </c>
      <c r="F2945" s="2" t="s">
        <v>767</v>
      </c>
      <c r="G2945" s="2" t="s">
        <v>720</v>
      </c>
      <c r="H2945" s="2" t="s">
        <v>37</v>
      </c>
      <c r="I2945" s="2" t="s">
        <v>38</v>
      </c>
      <c r="J2945" s="38">
        <v>3.6109803920000001</v>
      </c>
    </row>
    <row r="2946" spans="1:10">
      <c r="A2946" s="2" t="s">
        <v>27</v>
      </c>
      <c r="B2946" s="2" t="s">
        <v>73</v>
      </c>
      <c r="C2946" s="2" t="s">
        <v>64</v>
      </c>
      <c r="E2946" s="2">
        <v>100</v>
      </c>
      <c r="F2946" s="2" t="s">
        <v>767</v>
      </c>
      <c r="G2946" s="2" t="s">
        <v>720</v>
      </c>
      <c r="H2946" s="2" t="s">
        <v>37</v>
      </c>
      <c r="I2946" s="2" t="s">
        <v>38</v>
      </c>
      <c r="J2946" s="38">
        <v>0.94805882399999997</v>
      </c>
    </row>
    <row r="2947" spans="1:10">
      <c r="A2947" s="2" t="s">
        <v>26</v>
      </c>
      <c r="B2947" s="2" t="s">
        <v>347</v>
      </c>
      <c r="C2947" s="2" t="s">
        <v>64</v>
      </c>
      <c r="E2947" s="2">
        <v>100</v>
      </c>
      <c r="F2947" s="2" t="s">
        <v>767</v>
      </c>
      <c r="G2947" s="2" t="s">
        <v>720</v>
      </c>
      <c r="H2947" s="2" t="s">
        <v>37</v>
      </c>
      <c r="I2947" s="2" t="s">
        <v>38</v>
      </c>
      <c r="J2947" s="38">
        <v>0</v>
      </c>
    </row>
    <row r="2948" spans="1:10">
      <c r="A2948" s="2" t="s">
        <v>26</v>
      </c>
      <c r="B2948" s="2" t="s">
        <v>74</v>
      </c>
      <c r="C2948" s="2" t="s">
        <v>64</v>
      </c>
      <c r="E2948" s="2">
        <v>100</v>
      </c>
      <c r="F2948" s="2" t="s">
        <v>767</v>
      </c>
      <c r="G2948" s="2" t="s">
        <v>720</v>
      </c>
      <c r="H2948" s="2" t="s">
        <v>37</v>
      </c>
      <c r="I2948" s="2" t="s">
        <v>38</v>
      </c>
      <c r="J2948" s="38">
        <v>0</v>
      </c>
    </row>
    <row r="2949" spans="1:10">
      <c r="A2949" s="2" t="s">
        <v>26</v>
      </c>
      <c r="B2949" s="2" t="s">
        <v>75</v>
      </c>
      <c r="C2949" s="2" t="s">
        <v>64</v>
      </c>
      <c r="E2949" s="2">
        <v>100</v>
      </c>
      <c r="F2949" s="2" t="s">
        <v>767</v>
      </c>
      <c r="G2949" s="2" t="s">
        <v>720</v>
      </c>
      <c r="H2949" s="2" t="s">
        <v>37</v>
      </c>
      <c r="I2949" s="2" t="s">
        <v>38</v>
      </c>
      <c r="J2949" s="38">
        <v>0</v>
      </c>
    </row>
    <row r="2950" spans="1:10">
      <c r="A2950" s="2" t="s">
        <v>26</v>
      </c>
      <c r="B2950" s="2" t="s">
        <v>76</v>
      </c>
      <c r="C2950" s="2" t="s">
        <v>64</v>
      </c>
      <c r="E2950" s="2">
        <v>100</v>
      </c>
      <c r="F2950" s="2" t="s">
        <v>767</v>
      </c>
      <c r="G2950" s="2" t="s">
        <v>720</v>
      </c>
      <c r="H2950" s="2" t="s">
        <v>37</v>
      </c>
      <c r="I2950" s="2" t="s">
        <v>38</v>
      </c>
      <c r="J2950" s="38">
        <v>2.0249999999999999</v>
      </c>
    </row>
    <row r="2951" spans="1:10">
      <c r="A2951" s="2" t="s">
        <v>26</v>
      </c>
      <c r="B2951" s="2" t="s">
        <v>77</v>
      </c>
      <c r="C2951" s="2" t="s">
        <v>64</v>
      </c>
      <c r="E2951" s="2">
        <v>100</v>
      </c>
      <c r="F2951" s="2" t="s">
        <v>767</v>
      </c>
      <c r="G2951" s="2" t="s">
        <v>720</v>
      </c>
      <c r="H2951" s="2" t="s">
        <v>37</v>
      </c>
      <c r="I2951" s="2" t="s">
        <v>38</v>
      </c>
      <c r="J2951" s="38">
        <v>0</v>
      </c>
    </row>
    <row r="2952" spans="1:10">
      <c r="A2952" s="2" t="s">
        <v>26</v>
      </c>
      <c r="B2952" s="2" t="s">
        <v>78</v>
      </c>
      <c r="C2952" s="2" t="s">
        <v>64</v>
      </c>
      <c r="E2952" s="2">
        <v>100</v>
      </c>
      <c r="F2952" s="2" t="s">
        <v>767</v>
      </c>
      <c r="G2952" s="2" t="s">
        <v>720</v>
      </c>
      <c r="H2952" s="2" t="s">
        <v>37</v>
      </c>
      <c r="I2952" s="2" t="s">
        <v>38</v>
      </c>
      <c r="J2952" s="38">
        <v>3.2930606170000001</v>
      </c>
    </row>
    <row r="2953" spans="1:10">
      <c r="A2953" s="2" t="s">
        <v>26</v>
      </c>
      <c r="B2953" s="2" t="s">
        <v>79</v>
      </c>
      <c r="C2953" s="2" t="s">
        <v>64</v>
      </c>
      <c r="E2953" s="2">
        <v>100</v>
      </c>
      <c r="F2953" s="2" t="s">
        <v>767</v>
      </c>
      <c r="G2953" s="2" t="s">
        <v>720</v>
      </c>
      <c r="H2953" s="2" t="s">
        <v>37</v>
      </c>
      <c r="I2953" s="2" t="s">
        <v>38</v>
      </c>
      <c r="J2953" s="38">
        <v>0</v>
      </c>
    </row>
    <row r="2954" spans="1:10">
      <c r="A2954" s="2" t="s">
        <v>26</v>
      </c>
      <c r="B2954" s="2" t="s">
        <v>80</v>
      </c>
      <c r="C2954" s="2" t="s">
        <v>64</v>
      </c>
      <c r="E2954" s="2">
        <v>100</v>
      </c>
      <c r="F2954" s="2" t="s">
        <v>767</v>
      </c>
      <c r="G2954" s="2" t="s">
        <v>720</v>
      </c>
      <c r="H2954" s="2" t="s">
        <v>37</v>
      </c>
      <c r="I2954" s="2" t="s">
        <v>38</v>
      </c>
      <c r="J2954" s="38">
        <v>0</v>
      </c>
    </row>
    <row r="2955" spans="1:10">
      <c r="A2955" s="2" t="s">
        <v>26</v>
      </c>
      <c r="B2955" s="2" t="s">
        <v>81</v>
      </c>
      <c r="C2955" s="2" t="s">
        <v>64</v>
      </c>
      <c r="E2955" s="2">
        <v>100</v>
      </c>
      <c r="F2955" s="2" t="s">
        <v>767</v>
      </c>
      <c r="G2955" s="2" t="s">
        <v>720</v>
      </c>
      <c r="H2955" s="2" t="s">
        <v>37</v>
      </c>
      <c r="I2955" s="2" t="s">
        <v>38</v>
      </c>
      <c r="J2955" s="38">
        <v>0</v>
      </c>
    </row>
    <row r="2956" spans="1:10">
      <c r="A2956" s="2" t="s">
        <v>26</v>
      </c>
      <c r="B2956" s="2" t="s">
        <v>82</v>
      </c>
      <c r="C2956" s="2" t="s">
        <v>64</v>
      </c>
      <c r="E2956" s="2">
        <v>100</v>
      </c>
      <c r="F2956" s="2" t="s">
        <v>767</v>
      </c>
      <c r="G2956" s="2" t="s">
        <v>720</v>
      </c>
      <c r="H2956" s="2" t="s">
        <v>37</v>
      </c>
      <c r="I2956" s="2" t="s">
        <v>38</v>
      </c>
      <c r="J2956" s="38">
        <v>0</v>
      </c>
    </row>
    <row r="2957" spans="1:10">
      <c r="A2957" s="2" t="s">
        <v>26</v>
      </c>
      <c r="B2957" s="2" t="s">
        <v>83</v>
      </c>
      <c r="C2957" s="2" t="s">
        <v>64</v>
      </c>
      <c r="E2957" s="2">
        <v>100</v>
      </c>
      <c r="F2957" s="2" t="s">
        <v>767</v>
      </c>
      <c r="G2957" s="2" t="s">
        <v>720</v>
      </c>
      <c r="H2957" s="2" t="s">
        <v>37</v>
      </c>
      <c r="I2957" s="2" t="s">
        <v>38</v>
      </c>
      <c r="J2957" s="38">
        <v>0</v>
      </c>
    </row>
    <row r="2958" spans="1:10">
      <c r="A2958" s="2" t="s">
        <v>25</v>
      </c>
      <c r="B2958" s="2" t="s">
        <v>84</v>
      </c>
      <c r="C2958" s="2" t="s">
        <v>64</v>
      </c>
      <c r="E2958" s="2">
        <v>100</v>
      </c>
      <c r="F2958" s="2" t="s">
        <v>767</v>
      </c>
      <c r="G2958" s="2" t="s">
        <v>720</v>
      </c>
      <c r="H2958" s="2" t="s">
        <v>37</v>
      </c>
      <c r="I2958" s="2" t="s">
        <v>38</v>
      </c>
      <c r="J2958" s="38">
        <v>0</v>
      </c>
    </row>
    <row r="2959" spans="1:10">
      <c r="A2959" s="2" t="s">
        <v>25</v>
      </c>
      <c r="B2959" s="2" t="s">
        <v>85</v>
      </c>
      <c r="C2959" s="2" t="s">
        <v>64</v>
      </c>
      <c r="E2959" s="2">
        <v>100</v>
      </c>
      <c r="F2959" s="2" t="s">
        <v>767</v>
      </c>
      <c r="G2959" s="2" t="s">
        <v>720</v>
      </c>
      <c r="H2959" s="2" t="s">
        <v>37</v>
      </c>
      <c r="I2959" s="2" t="s">
        <v>38</v>
      </c>
      <c r="J2959" s="38">
        <v>0</v>
      </c>
    </row>
    <row r="2960" spans="1:10">
      <c r="A2960" s="2" t="s">
        <v>25</v>
      </c>
      <c r="B2960" s="2" t="s">
        <v>86</v>
      </c>
      <c r="C2960" s="2" t="s">
        <v>64</v>
      </c>
      <c r="E2960" s="2">
        <v>100</v>
      </c>
      <c r="F2960" s="2" t="s">
        <v>767</v>
      </c>
      <c r="G2960" s="2" t="s">
        <v>720</v>
      </c>
      <c r="H2960" s="2" t="s">
        <v>37</v>
      </c>
      <c r="I2960" s="2" t="s">
        <v>38</v>
      </c>
      <c r="J2960" s="38">
        <v>6.8104612299999996</v>
      </c>
    </row>
    <row r="2961" spans="1:10">
      <c r="A2961" s="2" t="s">
        <v>25</v>
      </c>
      <c r="B2961" s="2" t="s">
        <v>87</v>
      </c>
      <c r="C2961" s="2" t="s">
        <v>64</v>
      </c>
      <c r="E2961" s="2">
        <v>100</v>
      </c>
      <c r="F2961" s="2" t="s">
        <v>767</v>
      </c>
      <c r="G2961" s="2" t="s">
        <v>720</v>
      </c>
      <c r="H2961" s="2" t="s">
        <v>37</v>
      </c>
      <c r="I2961" s="2" t="s">
        <v>38</v>
      </c>
      <c r="J2961" s="38">
        <v>0</v>
      </c>
    </row>
    <row r="2962" spans="1:10">
      <c r="A2962" s="2" t="s">
        <v>25</v>
      </c>
      <c r="B2962" s="2" t="s">
        <v>88</v>
      </c>
      <c r="C2962" s="2" t="s">
        <v>64</v>
      </c>
      <c r="E2962" s="2">
        <v>100</v>
      </c>
      <c r="F2962" s="2" t="s">
        <v>767</v>
      </c>
      <c r="G2962" s="2" t="s">
        <v>720</v>
      </c>
      <c r="H2962" s="2" t="s">
        <v>37</v>
      </c>
      <c r="I2962" s="2" t="s">
        <v>38</v>
      </c>
      <c r="J2962" s="38">
        <v>0</v>
      </c>
    </row>
    <row r="2963" spans="1:10">
      <c r="A2963" s="2" t="s">
        <v>25</v>
      </c>
      <c r="B2963" s="2" t="s">
        <v>89</v>
      </c>
      <c r="C2963" s="2" t="s">
        <v>64</v>
      </c>
      <c r="E2963" s="2">
        <v>100</v>
      </c>
      <c r="F2963" s="2" t="s">
        <v>767</v>
      </c>
      <c r="G2963" s="2" t="s">
        <v>720</v>
      </c>
      <c r="H2963" s="2" t="s">
        <v>37</v>
      </c>
      <c r="I2963" s="2" t="s">
        <v>38</v>
      </c>
      <c r="J2963" s="38">
        <v>0</v>
      </c>
    </row>
    <row r="2964" spans="1:10">
      <c r="A2964" s="2" t="s">
        <v>24</v>
      </c>
      <c r="B2964" s="2" t="s">
        <v>186</v>
      </c>
      <c r="C2964" s="2" t="s">
        <v>64</v>
      </c>
      <c r="E2964" s="2">
        <v>100</v>
      </c>
      <c r="F2964" s="2" t="s">
        <v>767</v>
      </c>
      <c r="G2964" s="2" t="s">
        <v>720</v>
      </c>
      <c r="H2964" s="2" t="s">
        <v>37</v>
      </c>
      <c r="I2964" s="2" t="s">
        <v>38</v>
      </c>
      <c r="J2964" s="38">
        <v>7.8018575849999996</v>
      </c>
    </row>
    <row r="2965" spans="1:10">
      <c r="A2965" s="2" t="s">
        <v>24</v>
      </c>
      <c r="B2965" s="2" t="s">
        <v>333</v>
      </c>
      <c r="C2965" s="2" t="s">
        <v>64</v>
      </c>
      <c r="E2965" s="2">
        <v>100</v>
      </c>
      <c r="F2965" s="2" t="s">
        <v>767</v>
      </c>
      <c r="G2965" s="2" t="s">
        <v>720</v>
      </c>
      <c r="H2965" s="2" t="s">
        <v>37</v>
      </c>
      <c r="I2965" s="2" t="s">
        <v>38</v>
      </c>
      <c r="J2965" s="38">
        <v>0</v>
      </c>
    </row>
    <row r="2966" spans="1:10">
      <c r="A2966" s="2" t="s">
        <v>23</v>
      </c>
      <c r="B2966" s="2" t="s">
        <v>90</v>
      </c>
      <c r="C2966" s="2" t="s">
        <v>64</v>
      </c>
      <c r="E2966" s="2">
        <v>100</v>
      </c>
      <c r="F2966" s="2" t="s">
        <v>767</v>
      </c>
      <c r="G2966" s="2" t="s">
        <v>720</v>
      </c>
      <c r="H2966" s="2" t="s">
        <v>37</v>
      </c>
      <c r="I2966" s="2" t="s">
        <v>38</v>
      </c>
      <c r="J2966" s="38">
        <v>0</v>
      </c>
    </row>
    <row r="2967" spans="1:10">
      <c r="A2967" s="2" t="s">
        <v>22</v>
      </c>
      <c r="B2967" s="2" t="s">
        <v>91</v>
      </c>
      <c r="C2967" s="2" t="s">
        <v>64</v>
      </c>
      <c r="E2967" s="2">
        <v>100</v>
      </c>
      <c r="F2967" s="2" t="s">
        <v>767</v>
      </c>
      <c r="G2967" s="2" t="s">
        <v>720</v>
      </c>
      <c r="H2967" s="2" t="s">
        <v>37</v>
      </c>
      <c r="I2967" s="2" t="s">
        <v>38</v>
      </c>
      <c r="J2967" s="38">
        <v>0</v>
      </c>
    </row>
    <row r="2968" spans="1:10">
      <c r="A2968" s="2" t="s">
        <v>22</v>
      </c>
      <c r="B2968" s="2" t="s">
        <v>92</v>
      </c>
      <c r="C2968" s="2" t="s">
        <v>64</v>
      </c>
      <c r="E2968" s="2">
        <v>100</v>
      </c>
      <c r="F2968" s="2" t="s">
        <v>767</v>
      </c>
      <c r="G2968" s="2" t="s">
        <v>720</v>
      </c>
      <c r="H2968" s="2" t="s">
        <v>37</v>
      </c>
      <c r="I2968" s="2" t="s">
        <v>38</v>
      </c>
      <c r="J2968" s="38">
        <v>4.6332657199999998</v>
      </c>
    </row>
    <row r="2969" spans="1:10">
      <c r="A2969" s="2" t="s">
        <v>22</v>
      </c>
      <c r="B2969" s="2" t="s">
        <v>93</v>
      </c>
      <c r="C2969" s="2" t="s">
        <v>64</v>
      </c>
      <c r="E2969" s="2">
        <v>100</v>
      </c>
      <c r="F2969" s="2" t="s">
        <v>767</v>
      </c>
      <c r="G2969" s="2" t="s">
        <v>720</v>
      </c>
      <c r="H2969" s="2" t="s">
        <v>37</v>
      </c>
      <c r="I2969" s="2" t="s">
        <v>38</v>
      </c>
      <c r="J2969" s="38">
        <v>6.2293025210000001</v>
      </c>
    </row>
    <row r="2970" spans="1:10">
      <c r="A2970" s="2" t="s">
        <v>22</v>
      </c>
      <c r="B2970" s="2" t="s">
        <v>94</v>
      </c>
      <c r="C2970" s="2" t="s">
        <v>64</v>
      </c>
      <c r="E2970" s="2">
        <v>100</v>
      </c>
      <c r="F2970" s="2" t="s">
        <v>767</v>
      </c>
      <c r="G2970" s="2" t="s">
        <v>720</v>
      </c>
      <c r="H2970" s="2" t="s">
        <v>37</v>
      </c>
      <c r="I2970" s="2" t="s">
        <v>38</v>
      </c>
      <c r="J2970" s="38">
        <v>0</v>
      </c>
    </row>
    <row r="2971" spans="1:10">
      <c r="A2971" s="2" t="s">
        <v>22</v>
      </c>
      <c r="B2971" s="2" t="s">
        <v>95</v>
      </c>
      <c r="C2971" s="2" t="s">
        <v>64</v>
      </c>
      <c r="E2971" s="2">
        <v>100</v>
      </c>
      <c r="F2971" s="2" t="s">
        <v>767</v>
      </c>
      <c r="G2971" s="2" t="s">
        <v>720</v>
      </c>
      <c r="H2971" s="2" t="s">
        <v>37</v>
      </c>
      <c r="I2971" s="2" t="s">
        <v>38</v>
      </c>
      <c r="J2971" s="38">
        <v>7.9695</v>
      </c>
    </row>
    <row r="2972" spans="1:10">
      <c r="A2972" s="2" t="s">
        <v>22</v>
      </c>
      <c r="B2972" s="2" t="s">
        <v>96</v>
      </c>
      <c r="C2972" s="2" t="s">
        <v>64</v>
      </c>
      <c r="E2972" s="2">
        <v>100</v>
      </c>
      <c r="F2972" s="2" t="s">
        <v>767</v>
      </c>
      <c r="G2972" s="2" t="s">
        <v>720</v>
      </c>
      <c r="H2972" s="2" t="s">
        <v>37</v>
      </c>
      <c r="I2972" s="2" t="s">
        <v>38</v>
      </c>
      <c r="J2972" s="38">
        <v>20.121333824000001</v>
      </c>
    </row>
    <row r="2973" spans="1:10">
      <c r="A2973" s="2" t="s">
        <v>22</v>
      </c>
      <c r="B2973" s="2" t="s">
        <v>97</v>
      </c>
      <c r="C2973" s="2" t="s">
        <v>64</v>
      </c>
      <c r="E2973" s="2">
        <v>100</v>
      </c>
      <c r="F2973" s="2" t="s">
        <v>767</v>
      </c>
      <c r="G2973" s="2" t="s">
        <v>720</v>
      </c>
      <c r="H2973" s="2" t="s">
        <v>37</v>
      </c>
      <c r="I2973" s="2" t="s">
        <v>38</v>
      </c>
      <c r="J2973" s="38">
        <v>6.3448513249999996</v>
      </c>
    </row>
    <row r="2974" spans="1:10">
      <c r="A2974" s="2" t="s">
        <v>22</v>
      </c>
      <c r="B2974" s="2" t="s">
        <v>98</v>
      </c>
      <c r="C2974" s="2" t="s">
        <v>64</v>
      </c>
      <c r="E2974" s="2">
        <v>100</v>
      </c>
      <c r="F2974" s="2" t="s">
        <v>767</v>
      </c>
      <c r="G2974" s="2" t="s">
        <v>720</v>
      </c>
      <c r="H2974" s="2" t="s">
        <v>37</v>
      </c>
      <c r="I2974" s="2" t="s">
        <v>38</v>
      </c>
      <c r="J2974" s="38">
        <v>3.0431122990000001</v>
      </c>
    </row>
    <row r="2975" spans="1:10">
      <c r="A2975" s="2" t="s">
        <v>21</v>
      </c>
      <c r="B2975" s="2" t="s">
        <v>133</v>
      </c>
      <c r="C2975" s="2" t="s">
        <v>64</v>
      </c>
      <c r="E2975" s="2">
        <v>100</v>
      </c>
      <c r="F2975" s="2" t="s">
        <v>767</v>
      </c>
      <c r="G2975" s="2" t="s">
        <v>720</v>
      </c>
      <c r="H2975" s="2" t="s">
        <v>37</v>
      </c>
      <c r="I2975" s="2" t="s">
        <v>38</v>
      </c>
      <c r="J2975" s="38">
        <v>1.8149999999999999</v>
      </c>
    </row>
    <row r="2976" spans="1:10">
      <c r="A2976" s="2" t="s">
        <v>21</v>
      </c>
      <c r="B2976" s="2" t="s">
        <v>134</v>
      </c>
      <c r="C2976" s="2" t="s">
        <v>64</v>
      </c>
      <c r="E2976" s="2">
        <v>100</v>
      </c>
      <c r="F2976" s="2" t="s">
        <v>767</v>
      </c>
      <c r="G2976" s="2" t="s">
        <v>720</v>
      </c>
      <c r="H2976" s="2" t="s">
        <v>37</v>
      </c>
      <c r="I2976" s="2" t="s">
        <v>38</v>
      </c>
      <c r="J2976" s="38">
        <v>13.06</v>
      </c>
    </row>
    <row r="2977" spans="1:10">
      <c r="A2977" s="2" t="s">
        <v>21</v>
      </c>
      <c r="B2977" s="2" t="s">
        <v>135</v>
      </c>
      <c r="C2977" s="2" t="s">
        <v>64</v>
      </c>
      <c r="E2977" s="2">
        <v>100</v>
      </c>
      <c r="F2977" s="2" t="s">
        <v>767</v>
      </c>
      <c r="G2977" s="2" t="s">
        <v>720</v>
      </c>
      <c r="H2977" s="2" t="s">
        <v>37</v>
      </c>
      <c r="I2977" s="2" t="s">
        <v>38</v>
      </c>
      <c r="J2977" s="38">
        <v>25.65</v>
      </c>
    </row>
    <row r="2978" spans="1:10">
      <c r="A2978" s="2" t="s">
        <v>21</v>
      </c>
      <c r="B2978" s="2" t="s">
        <v>136</v>
      </c>
      <c r="C2978" s="2" t="s">
        <v>64</v>
      </c>
      <c r="E2978" s="2">
        <v>100</v>
      </c>
      <c r="F2978" s="2" t="s">
        <v>767</v>
      </c>
      <c r="G2978" s="2" t="s">
        <v>720</v>
      </c>
      <c r="H2978" s="2" t="s">
        <v>37</v>
      </c>
      <c r="I2978" s="2" t="s">
        <v>38</v>
      </c>
      <c r="J2978" s="38">
        <v>24.56</v>
      </c>
    </row>
    <row r="2979" spans="1:10">
      <c r="A2979" s="2" t="s">
        <v>21</v>
      </c>
      <c r="B2979" s="2" t="s">
        <v>137</v>
      </c>
      <c r="C2979" s="2" t="s">
        <v>64</v>
      </c>
      <c r="E2979" s="2">
        <v>100</v>
      </c>
      <c r="F2979" s="2" t="s">
        <v>767</v>
      </c>
      <c r="G2979" s="2" t="s">
        <v>720</v>
      </c>
      <c r="H2979" s="2" t="s">
        <v>37</v>
      </c>
      <c r="I2979" s="2" t="s">
        <v>38</v>
      </c>
      <c r="J2979" s="38">
        <v>17.920000000000002</v>
      </c>
    </row>
    <row r="2980" spans="1:10">
      <c r="A2980" s="2" t="s">
        <v>20</v>
      </c>
      <c r="B2980" s="2" t="s">
        <v>138</v>
      </c>
      <c r="C2980" s="2" t="s">
        <v>64</v>
      </c>
      <c r="E2980" s="2">
        <v>100</v>
      </c>
      <c r="F2980" s="2" t="s">
        <v>767</v>
      </c>
      <c r="G2980" s="2" t="s">
        <v>720</v>
      </c>
      <c r="H2980" s="2" t="s">
        <v>37</v>
      </c>
      <c r="I2980" s="2" t="s">
        <v>38</v>
      </c>
      <c r="J2980" s="38">
        <v>34.533761437999999</v>
      </c>
    </row>
    <row r="2981" spans="1:10">
      <c r="A2981" s="2" t="s">
        <v>19</v>
      </c>
      <c r="B2981" s="2" t="s">
        <v>159</v>
      </c>
      <c r="C2981" s="2" t="s">
        <v>64</v>
      </c>
      <c r="E2981" s="2">
        <v>100</v>
      </c>
      <c r="F2981" s="2" t="s">
        <v>767</v>
      </c>
      <c r="G2981" s="2" t="s">
        <v>720</v>
      </c>
      <c r="H2981" s="2" t="s">
        <v>37</v>
      </c>
      <c r="I2981" s="2" t="s">
        <v>38</v>
      </c>
      <c r="J2981" s="38">
        <v>12.681529412</v>
      </c>
    </row>
    <row r="2982" spans="1:10">
      <c r="A2982" s="2" t="s">
        <v>19</v>
      </c>
      <c r="B2982" s="2" t="s">
        <v>160</v>
      </c>
      <c r="C2982" s="2" t="s">
        <v>64</v>
      </c>
      <c r="E2982" s="2">
        <v>100</v>
      </c>
      <c r="F2982" s="2" t="s">
        <v>767</v>
      </c>
      <c r="G2982" s="2" t="s">
        <v>720</v>
      </c>
      <c r="H2982" s="2" t="s">
        <v>37</v>
      </c>
      <c r="I2982" s="2" t="s">
        <v>38</v>
      </c>
      <c r="J2982" s="38">
        <v>4.6098152939999997</v>
      </c>
    </row>
    <row r="2983" spans="1:10">
      <c r="A2983" s="2" t="s">
        <v>19</v>
      </c>
      <c r="B2983" s="2" t="s">
        <v>161</v>
      </c>
      <c r="C2983" s="2" t="s">
        <v>64</v>
      </c>
      <c r="E2983" s="2">
        <v>100</v>
      </c>
      <c r="F2983" s="2" t="s">
        <v>767</v>
      </c>
      <c r="G2983" s="2" t="s">
        <v>720</v>
      </c>
      <c r="H2983" s="2" t="s">
        <v>37</v>
      </c>
      <c r="I2983" s="2" t="s">
        <v>38</v>
      </c>
      <c r="J2983" s="38">
        <v>13.763119969</v>
      </c>
    </row>
    <row r="2984" spans="1:10">
      <c r="A2984" s="2" t="s">
        <v>19</v>
      </c>
      <c r="B2984" s="2" t="s">
        <v>162</v>
      </c>
      <c r="C2984" s="2" t="s">
        <v>64</v>
      </c>
      <c r="E2984" s="2">
        <v>100</v>
      </c>
      <c r="F2984" s="2" t="s">
        <v>767</v>
      </c>
      <c r="G2984" s="2" t="s">
        <v>720</v>
      </c>
      <c r="H2984" s="2" t="s">
        <v>37</v>
      </c>
      <c r="I2984" s="2" t="s">
        <v>38</v>
      </c>
      <c r="J2984" s="38">
        <v>6.9613760500000001</v>
      </c>
    </row>
    <row r="2985" spans="1:10">
      <c r="A2985" s="2" t="s">
        <v>19</v>
      </c>
      <c r="B2985" s="2" t="s">
        <v>163</v>
      </c>
      <c r="C2985" s="2" t="s">
        <v>64</v>
      </c>
      <c r="E2985" s="2">
        <v>100</v>
      </c>
      <c r="F2985" s="2" t="s">
        <v>767</v>
      </c>
      <c r="G2985" s="2" t="s">
        <v>720</v>
      </c>
      <c r="H2985" s="2" t="s">
        <v>37</v>
      </c>
      <c r="I2985" s="2" t="s">
        <v>38</v>
      </c>
      <c r="J2985" s="38">
        <v>0.13</v>
      </c>
    </row>
    <row r="2986" spans="1:10">
      <c r="A2986" s="2" t="s">
        <v>18</v>
      </c>
      <c r="B2986" s="2" t="s">
        <v>164</v>
      </c>
      <c r="C2986" s="2" t="s">
        <v>64</v>
      </c>
      <c r="E2986" s="2">
        <v>100</v>
      </c>
      <c r="F2986" s="2" t="s">
        <v>767</v>
      </c>
      <c r="G2986" s="2" t="s">
        <v>720</v>
      </c>
      <c r="H2986" s="2" t="s">
        <v>37</v>
      </c>
      <c r="I2986" s="2" t="s">
        <v>38</v>
      </c>
      <c r="J2986" s="38">
        <v>7.9623529409999998</v>
      </c>
    </row>
    <row r="2987" spans="1:10">
      <c r="A2987" s="2" t="s">
        <v>18</v>
      </c>
      <c r="B2987" s="2" t="s">
        <v>165</v>
      </c>
      <c r="C2987" s="2" t="s">
        <v>64</v>
      </c>
      <c r="E2987" s="2">
        <v>100</v>
      </c>
      <c r="F2987" s="2" t="s">
        <v>767</v>
      </c>
      <c r="G2987" s="2" t="s">
        <v>720</v>
      </c>
      <c r="H2987" s="2" t="s">
        <v>37</v>
      </c>
      <c r="I2987" s="2" t="s">
        <v>38</v>
      </c>
      <c r="J2987" s="38">
        <v>26.635590909000001</v>
      </c>
    </row>
    <row r="2988" spans="1:10">
      <c r="A2988" s="2" t="s">
        <v>18</v>
      </c>
      <c r="B2988" s="2" t="s">
        <v>166</v>
      </c>
      <c r="C2988" s="2" t="s">
        <v>64</v>
      </c>
      <c r="E2988" s="2">
        <v>100</v>
      </c>
      <c r="F2988" s="2" t="s">
        <v>767</v>
      </c>
      <c r="G2988" s="2" t="s">
        <v>720</v>
      </c>
      <c r="H2988" s="2" t="s">
        <v>37</v>
      </c>
      <c r="I2988" s="2" t="s">
        <v>38</v>
      </c>
      <c r="J2988" s="38">
        <v>39.855184491999999</v>
      </c>
    </row>
    <row r="2989" spans="1:10">
      <c r="A2989" s="2" t="s">
        <v>18</v>
      </c>
      <c r="B2989" s="2" t="s">
        <v>167</v>
      </c>
      <c r="C2989" s="2" t="s">
        <v>64</v>
      </c>
      <c r="E2989" s="2">
        <v>100</v>
      </c>
      <c r="F2989" s="2" t="s">
        <v>767</v>
      </c>
      <c r="G2989" s="2" t="s">
        <v>720</v>
      </c>
      <c r="H2989" s="2" t="s">
        <v>37</v>
      </c>
      <c r="I2989" s="2" t="s">
        <v>38</v>
      </c>
      <c r="J2989" s="38">
        <v>23.565000000000001</v>
      </c>
    </row>
    <row r="2990" spans="1:10">
      <c r="A2990" s="2" t="s">
        <v>18</v>
      </c>
      <c r="B2990" s="2" t="s">
        <v>168</v>
      </c>
      <c r="C2990" s="2" t="s">
        <v>64</v>
      </c>
      <c r="E2990" s="2">
        <v>100</v>
      </c>
      <c r="F2990" s="2" t="s">
        <v>767</v>
      </c>
      <c r="G2990" s="2" t="s">
        <v>720</v>
      </c>
      <c r="H2990" s="2" t="s">
        <v>37</v>
      </c>
      <c r="I2990" s="2" t="s">
        <v>38</v>
      </c>
      <c r="J2990" s="38">
        <v>71.487630252000002</v>
      </c>
    </row>
    <row r="2991" spans="1:10">
      <c r="A2991" s="2" t="s">
        <v>18</v>
      </c>
      <c r="B2991" s="2" t="s">
        <v>169</v>
      </c>
      <c r="C2991" s="2" t="s">
        <v>64</v>
      </c>
      <c r="E2991" s="2">
        <v>100</v>
      </c>
      <c r="F2991" s="2" t="s">
        <v>767</v>
      </c>
      <c r="G2991" s="2" t="s">
        <v>720</v>
      </c>
      <c r="H2991" s="2" t="s">
        <v>37</v>
      </c>
      <c r="I2991" s="2" t="s">
        <v>38</v>
      </c>
      <c r="J2991" s="38">
        <v>44.17</v>
      </c>
    </row>
    <row r="2992" spans="1:10">
      <c r="A2992" s="2" t="s">
        <v>18</v>
      </c>
      <c r="B2992" s="2" t="s">
        <v>170</v>
      </c>
      <c r="C2992" s="2" t="s">
        <v>64</v>
      </c>
      <c r="E2992" s="2">
        <v>100</v>
      </c>
      <c r="F2992" s="2" t="s">
        <v>767</v>
      </c>
      <c r="G2992" s="2" t="s">
        <v>720</v>
      </c>
      <c r="H2992" s="2" t="s">
        <v>37</v>
      </c>
      <c r="I2992" s="2" t="s">
        <v>38</v>
      </c>
      <c r="J2992" s="38">
        <v>30.040445819999999</v>
      </c>
    </row>
    <row r="2993" spans="1:10">
      <c r="A2993" s="2" t="s">
        <v>18</v>
      </c>
      <c r="B2993" s="2" t="s">
        <v>171</v>
      </c>
      <c r="C2993" s="2" t="s">
        <v>64</v>
      </c>
      <c r="E2993" s="2">
        <v>100</v>
      </c>
      <c r="F2993" s="2" t="s">
        <v>767</v>
      </c>
      <c r="G2993" s="2" t="s">
        <v>720</v>
      </c>
      <c r="H2993" s="2" t="s">
        <v>37</v>
      </c>
      <c r="I2993" s="2" t="s">
        <v>38</v>
      </c>
      <c r="J2993" s="38">
        <v>21.320305236999999</v>
      </c>
    </row>
    <row r="2994" spans="1:10">
      <c r="A2994" s="2" t="s">
        <v>18</v>
      </c>
      <c r="B2994" s="2" t="s">
        <v>172</v>
      </c>
      <c r="C2994" s="2" t="s">
        <v>64</v>
      </c>
      <c r="E2994" s="2">
        <v>100</v>
      </c>
      <c r="F2994" s="2" t="s">
        <v>767</v>
      </c>
      <c r="G2994" s="2" t="s">
        <v>720</v>
      </c>
      <c r="H2994" s="2" t="s">
        <v>37</v>
      </c>
      <c r="I2994" s="2" t="s">
        <v>38</v>
      </c>
      <c r="J2994" s="38">
        <v>0</v>
      </c>
    </row>
    <row r="2995" spans="1:10">
      <c r="A2995" s="2" t="s">
        <v>18</v>
      </c>
      <c r="B2995" s="2" t="s">
        <v>173</v>
      </c>
      <c r="C2995" s="2" t="s">
        <v>64</v>
      </c>
      <c r="E2995" s="2">
        <v>100</v>
      </c>
      <c r="F2995" s="2" t="s">
        <v>767</v>
      </c>
      <c r="G2995" s="2" t="s">
        <v>720</v>
      </c>
      <c r="H2995" s="2" t="s">
        <v>37</v>
      </c>
      <c r="I2995" s="2" t="s">
        <v>38</v>
      </c>
      <c r="J2995" s="38">
        <v>0</v>
      </c>
    </row>
    <row r="2996" spans="1:10">
      <c r="A2996" s="2" t="s">
        <v>18</v>
      </c>
      <c r="B2996" s="2" t="s">
        <v>174</v>
      </c>
      <c r="C2996" s="2" t="s">
        <v>64</v>
      </c>
      <c r="E2996" s="2">
        <v>100</v>
      </c>
      <c r="F2996" s="2" t="s">
        <v>767</v>
      </c>
      <c r="G2996" s="2" t="s">
        <v>720</v>
      </c>
      <c r="H2996" s="2" t="s">
        <v>37</v>
      </c>
      <c r="I2996" s="2" t="s">
        <v>38</v>
      </c>
      <c r="J2996" s="38">
        <v>2.6941147060000001</v>
      </c>
    </row>
    <row r="2997" spans="1:10">
      <c r="A2997" s="2" t="s">
        <v>18</v>
      </c>
      <c r="B2997" s="2" t="s">
        <v>175</v>
      </c>
      <c r="C2997" s="2" t="s">
        <v>64</v>
      </c>
      <c r="E2997" s="2">
        <v>100</v>
      </c>
      <c r="F2997" s="2" t="s">
        <v>767</v>
      </c>
      <c r="G2997" s="2" t="s">
        <v>720</v>
      </c>
      <c r="H2997" s="2" t="s">
        <v>37</v>
      </c>
      <c r="I2997" s="2" t="s">
        <v>38</v>
      </c>
      <c r="J2997" s="38">
        <v>72.715000000000003</v>
      </c>
    </row>
    <row r="2998" spans="1:10">
      <c r="A2998" s="2" t="s">
        <v>18</v>
      </c>
      <c r="B2998" s="2" t="s">
        <v>176</v>
      </c>
      <c r="C2998" s="2" t="s">
        <v>64</v>
      </c>
      <c r="E2998" s="2">
        <v>100</v>
      </c>
      <c r="F2998" s="2" t="s">
        <v>767</v>
      </c>
      <c r="G2998" s="2" t="s">
        <v>720</v>
      </c>
      <c r="H2998" s="2" t="s">
        <v>37</v>
      </c>
      <c r="I2998" s="2" t="s">
        <v>38</v>
      </c>
      <c r="J2998" s="38">
        <v>52.71</v>
      </c>
    </row>
    <row r="2999" spans="1:10">
      <c r="A2999" s="2" t="s">
        <v>18</v>
      </c>
      <c r="B2999" s="2" t="s">
        <v>177</v>
      </c>
      <c r="C2999" s="2" t="s">
        <v>64</v>
      </c>
      <c r="E2999" s="2">
        <v>100</v>
      </c>
      <c r="F2999" s="2" t="s">
        <v>767</v>
      </c>
      <c r="G2999" s="2" t="s">
        <v>720</v>
      </c>
      <c r="H2999" s="2" t="s">
        <v>37</v>
      </c>
      <c r="I2999" s="2" t="s">
        <v>38</v>
      </c>
      <c r="J2999" s="38">
        <v>66.855000000000004</v>
      </c>
    </row>
    <row r="3000" spans="1:10">
      <c r="A3000" s="2" t="s">
        <v>18</v>
      </c>
      <c r="B3000" s="2" t="s">
        <v>178</v>
      </c>
      <c r="C3000" s="2" t="s">
        <v>64</v>
      </c>
      <c r="E3000" s="2">
        <v>100</v>
      </c>
      <c r="F3000" s="2" t="s">
        <v>767</v>
      </c>
      <c r="G3000" s="2" t="s">
        <v>720</v>
      </c>
      <c r="H3000" s="2" t="s">
        <v>37</v>
      </c>
      <c r="I3000" s="2" t="s">
        <v>38</v>
      </c>
      <c r="J3000" s="38">
        <v>12.145123839</v>
      </c>
    </row>
    <row r="3001" spans="1:10">
      <c r="A3001" s="2" t="s">
        <v>18</v>
      </c>
      <c r="B3001" s="2" t="s">
        <v>179</v>
      </c>
      <c r="C3001" s="2" t="s">
        <v>64</v>
      </c>
      <c r="E3001" s="2">
        <v>100</v>
      </c>
      <c r="F3001" s="2" t="s">
        <v>767</v>
      </c>
      <c r="G3001" s="2" t="s">
        <v>720</v>
      </c>
      <c r="H3001" s="2" t="s">
        <v>37</v>
      </c>
      <c r="I3001" s="2" t="s">
        <v>38</v>
      </c>
      <c r="J3001" s="38">
        <v>44.011115545999999</v>
      </c>
    </row>
    <row r="3002" spans="1:10">
      <c r="A3002" s="2" t="s">
        <v>18</v>
      </c>
      <c r="B3002" s="2" t="s">
        <v>180</v>
      </c>
      <c r="C3002" s="2" t="s">
        <v>64</v>
      </c>
      <c r="E3002" s="2">
        <v>100</v>
      </c>
      <c r="F3002" s="2" t="s">
        <v>767</v>
      </c>
      <c r="G3002" s="2" t="s">
        <v>720</v>
      </c>
      <c r="H3002" s="2" t="s">
        <v>37</v>
      </c>
      <c r="I3002" s="2" t="s">
        <v>38</v>
      </c>
      <c r="J3002" s="38">
        <v>13.934060554</v>
      </c>
    </row>
    <row r="3003" spans="1:10">
      <c r="A3003" s="2" t="s">
        <v>18</v>
      </c>
      <c r="B3003" s="2" t="s">
        <v>181</v>
      </c>
      <c r="C3003" s="2" t="s">
        <v>64</v>
      </c>
      <c r="E3003" s="2">
        <v>100</v>
      </c>
      <c r="F3003" s="2" t="s">
        <v>767</v>
      </c>
      <c r="G3003" s="2" t="s">
        <v>720</v>
      </c>
      <c r="H3003" s="2" t="s">
        <v>37</v>
      </c>
      <c r="I3003" s="2" t="s">
        <v>38</v>
      </c>
      <c r="J3003" s="38">
        <v>26.757161563</v>
      </c>
    </row>
    <row r="3004" spans="1:10">
      <c r="A3004" s="2" t="s">
        <v>18</v>
      </c>
      <c r="B3004" s="2" t="s">
        <v>182</v>
      </c>
      <c r="C3004" s="2" t="s">
        <v>64</v>
      </c>
      <c r="E3004" s="2">
        <v>100</v>
      </c>
      <c r="F3004" s="2" t="s">
        <v>767</v>
      </c>
      <c r="G3004" s="2" t="s">
        <v>720</v>
      </c>
      <c r="H3004" s="2" t="s">
        <v>37</v>
      </c>
      <c r="I3004" s="2" t="s">
        <v>38</v>
      </c>
      <c r="J3004" s="38">
        <v>29.794392789</v>
      </c>
    </row>
    <row r="3005" spans="1:10">
      <c r="A3005" s="2" t="s">
        <v>18</v>
      </c>
      <c r="B3005" s="2" t="s">
        <v>183</v>
      </c>
      <c r="C3005" s="2" t="s">
        <v>64</v>
      </c>
      <c r="E3005" s="2">
        <v>100</v>
      </c>
      <c r="F3005" s="2" t="s">
        <v>767</v>
      </c>
      <c r="G3005" s="2" t="s">
        <v>720</v>
      </c>
      <c r="H3005" s="2" t="s">
        <v>37</v>
      </c>
      <c r="I3005" s="2" t="s">
        <v>38</v>
      </c>
      <c r="J3005" s="38">
        <v>41.933495403999999</v>
      </c>
    </row>
    <row r="3006" spans="1:10">
      <c r="A3006" s="2" t="s">
        <v>18</v>
      </c>
      <c r="B3006" s="2" t="s">
        <v>184</v>
      </c>
      <c r="C3006" s="2" t="s">
        <v>64</v>
      </c>
      <c r="E3006" s="2">
        <v>100</v>
      </c>
      <c r="F3006" s="2" t="s">
        <v>767</v>
      </c>
      <c r="G3006" s="2" t="s">
        <v>720</v>
      </c>
      <c r="H3006" s="2" t="s">
        <v>37</v>
      </c>
      <c r="I3006" s="2" t="s">
        <v>38</v>
      </c>
      <c r="J3006" s="38">
        <v>15.807040149000001</v>
      </c>
    </row>
    <row r="3007" spans="1:10">
      <c r="A3007" s="2" t="s">
        <v>18</v>
      </c>
      <c r="B3007" s="2" t="s">
        <v>185</v>
      </c>
      <c r="C3007" s="2" t="s">
        <v>64</v>
      </c>
      <c r="E3007" s="2">
        <v>100</v>
      </c>
      <c r="F3007" s="2" t="s">
        <v>767</v>
      </c>
      <c r="G3007" s="2" t="s">
        <v>720</v>
      </c>
      <c r="H3007" s="2" t="s">
        <v>37</v>
      </c>
      <c r="I3007" s="2" t="s">
        <v>38</v>
      </c>
      <c r="J3007" s="38">
        <v>1.165527864</v>
      </c>
    </row>
    <row r="3008" spans="1:10">
      <c r="A3008" s="2" t="s">
        <v>17</v>
      </c>
      <c r="B3008" s="2" t="s">
        <v>127</v>
      </c>
      <c r="C3008" s="2" t="s">
        <v>64</v>
      </c>
      <c r="E3008" s="2">
        <v>100</v>
      </c>
      <c r="F3008" s="2" t="s">
        <v>767</v>
      </c>
      <c r="G3008" s="2" t="s">
        <v>720</v>
      </c>
      <c r="H3008" s="2" t="s">
        <v>37</v>
      </c>
      <c r="I3008" s="2" t="s">
        <v>38</v>
      </c>
      <c r="J3008" s="38">
        <v>0</v>
      </c>
    </row>
    <row r="3009" spans="1:10">
      <c r="A3009" s="2" t="s">
        <v>17</v>
      </c>
      <c r="B3009" s="2" t="s">
        <v>99</v>
      </c>
      <c r="C3009" s="2" t="s">
        <v>64</v>
      </c>
      <c r="E3009" s="2">
        <v>100</v>
      </c>
      <c r="F3009" s="2" t="s">
        <v>767</v>
      </c>
      <c r="G3009" s="2" t="s">
        <v>720</v>
      </c>
      <c r="H3009" s="2" t="s">
        <v>37</v>
      </c>
      <c r="I3009" s="2" t="s">
        <v>38</v>
      </c>
      <c r="J3009" s="38">
        <v>0</v>
      </c>
    </row>
    <row r="3010" spans="1:10">
      <c r="A3010" s="2" t="s">
        <v>17</v>
      </c>
      <c r="B3010" s="2" t="s">
        <v>100</v>
      </c>
      <c r="C3010" s="2" t="s">
        <v>64</v>
      </c>
      <c r="E3010" s="2">
        <v>100</v>
      </c>
      <c r="F3010" s="2" t="s">
        <v>767</v>
      </c>
      <c r="G3010" s="2" t="s">
        <v>720</v>
      </c>
      <c r="H3010" s="2" t="s">
        <v>37</v>
      </c>
      <c r="I3010" s="2" t="s">
        <v>38</v>
      </c>
      <c r="J3010" s="38">
        <v>0</v>
      </c>
    </row>
    <row r="3011" spans="1:10">
      <c r="A3011" s="2" t="s">
        <v>17</v>
      </c>
      <c r="B3011" s="2" t="s">
        <v>101</v>
      </c>
      <c r="C3011" s="2" t="s">
        <v>64</v>
      </c>
      <c r="E3011" s="2">
        <v>100</v>
      </c>
      <c r="F3011" s="2" t="s">
        <v>767</v>
      </c>
      <c r="G3011" s="2" t="s">
        <v>720</v>
      </c>
      <c r="H3011" s="2" t="s">
        <v>37</v>
      </c>
      <c r="I3011" s="2" t="s">
        <v>38</v>
      </c>
      <c r="J3011" s="38">
        <v>0</v>
      </c>
    </row>
    <row r="3012" spans="1:10">
      <c r="A3012" s="2" t="s">
        <v>17</v>
      </c>
      <c r="B3012" s="2" t="s">
        <v>102</v>
      </c>
      <c r="C3012" s="2" t="s">
        <v>64</v>
      </c>
      <c r="E3012" s="2">
        <v>100</v>
      </c>
      <c r="F3012" s="2" t="s">
        <v>767</v>
      </c>
      <c r="G3012" s="2" t="s">
        <v>720</v>
      </c>
      <c r="H3012" s="2" t="s">
        <v>37</v>
      </c>
      <c r="I3012" s="2" t="s">
        <v>38</v>
      </c>
      <c r="J3012" s="38">
        <v>0</v>
      </c>
    </row>
    <row r="3013" spans="1:10">
      <c r="A3013" s="2" t="s">
        <v>17</v>
      </c>
      <c r="B3013" s="2" t="s">
        <v>103</v>
      </c>
      <c r="C3013" s="2" t="s">
        <v>64</v>
      </c>
      <c r="E3013" s="2">
        <v>100</v>
      </c>
      <c r="F3013" s="2" t="s">
        <v>767</v>
      </c>
      <c r="G3013" s="2" t="s">
        <v>720</v>
      </c>
      <c r="H3013" s="2" t="s">
        <v>37</v>
      </c>
      <c r="I3013" s="2" t="s">
        <v>38</v>
      </c>
      <c r="J3013" s="38">
        <v>0</v>
      </c>
    </row>
    <row r="3014" spans="1:10">
      <c r="A3014" s="2" t="s">
        <v>17</v>
      </c>
      <c r="B3014" s="2" t="s">
        <v>104</v>
      </c>
      <c r="C3014" s="2" t="s">
        <v>64</v>
      </c>
      <c r="E3014" s="2">
        <v>100</v>
      </c>
      <c r="F3014" s="2" t="s">
        <v>767</v>
      </c>
      <c r="G3014" s="2" t="s">
        <v>720</v>
      </c>
      <c r="H3014" s="2" t="s">
        <v>37</v>
      </c>
      <c r="I3014" s="2" t="s">
        <v>38</v>
      </c>
      <c r="J3014" s="38">
        <v>0</v>
      </c>
    </row>
    <row r="3015" spans="1:10">
      <c r="A3015" s="2" t="s">
        <v>17</v>
      </c>
      <c r="B3015" s="2" t="s">
        <v>105</v>
      </c>
      <c r="C3015" s="2" t="s">
        <v>64</v>
      </c>
      <c r="E3015" s="2">
        <v>100</v>
      </c>
      <c r="F3015" s="2" t="s">
        <v>767</v>
      </c>
      <c r="G3015" s="2" t="s">
        <v>720</v>
      </c>
      <c r="H3015" s="2" t="s">
        <v>37</v>
      </c>
      <c r="I3015" s="2" t="s">
        <v>38</v>
      </c>
      <c r="J3015" s="38">
        <v>0</v>
      </c>
    </row>
    <row r="3016" spans="1:10">
      <c r="A3016" s="2" t="s">
        <v>17</v>
      </c>
      <c r="B3016" s="2" t="s">
        <v>106</v>
      </c>
      <c r="C3016" s="2" t="s">
        <v>64</v>
      </c>
      <c r="E3016" s="2">
        <v>100</v>
      </c>
      <c r="F3016" s="2" t="s">
        <v>767</v>
      </c>
      <c r="G3016" s="2" t="s">
        <v>720</v>
      </c>
      <c r="H3016" s="2" t="s">
        <v>37</v>
      </c>
      <c r="I3016" s="2" t="s">
        <v>38</v>
      </c>
      <c r="J3016" s="38">
        <v>0</v>
      </c>
    </row>
    <row r="3017" spans="1:10">
      <c r="A3017" s="2" t="s">
        <v>17</v>
      </c>
      <c r="B3017" s="2" t="s">
        <v>107</v>
      </c>
      <c r="C3017" s="2" t="s">
        <v>64</v>
      </c>
      <c r="E3017" s="2">
        <v>100</v>
      </c>
      <c r="F3017" s="2" t="s">
        <v>767</v>
      </c>
      <c r="G3017" s="2" t="s">
        <v>720</v>
      </c>
      <c r="H3017" s="2" t="s">
        <v>37</v>
      </c>
      <c r="I3017" s="2" t="s">
        <v>38</v>
      </c>
      <c r="J3017" s="38">
        <v>0</v>
      </c>
    </row>
    <row r="3018" spans="1:10">
      <c r="A3018" s="2" t="s">
        <v>17</v>
      </c>
      <c r="B3018" s="2" t="s">
        <v>108</v>
      </c>
      <c r="C3018" s="2" t="s">
        <v>64</v>
      </c>
      <c r="E3018" s="2">
        <v>100</v>
      </c>
      <c r="F3018" s="2" t="s">
        <v>767</v>
      </c>
      <c r="G3018" s="2" t="s">
        <v>720</v>
      </c>
      <c r="H3018" s="2" t="s">
        <v>37</v>
      </c>
      <c r="I3018" s="2" t="s">
        <v>38</v>
      </c>
      <c r="J3018" s="38">
        <v>0</v>
      </c>
    </row>
    <row r="3019" spans="1:10">
      <c r="A3019" s="2" t="s">
        <v>17</v>
      </c>
      <c r="B3019" s="2" t="s">
        <v>109</v>
      </c>
      <c r="C3019" s="2" t="s">
        <v>64</v>
      </c>
      <c r="E3019" s="2">
        <v>100</v>
      </c>
      <c r="F3019" s="2" t="s">
        <v>767</v>
      </c>
      <c r="G3019" s="2" t="s">
        <v>720</v>
      </c>
      <c r="H3019" s="2" t="s">
        <v>37</v>
      </c>
      <c r="I3019" s="2" t="s">
        <v>38</v>
      </c>
      <c r="J3019" s="38">
        <v>0</v>
      </c>
    </row>
    <row r="3020" spans="1:10">
      <c r="A3020" s="2" t="s">
        <v>17</v>
      </c>
      <c r="B3020" s="2" t="s">
        <v>355</v>
      </c>
      <c r="C3020" s="2" t="s">
        <v>64</v>
      </c>
      <c r="E3020" s="2">
        <v>100</v>
      </c>
      <c r="F3020" s="2" t="s">
        <v>767</v>
      </c>
      <c r="G3020" s="2" t="s">
        <v>720</v>
      </c>
      <c r="H3020" s="2" t="s">
        <v>37</v>
      </c>
      <c r="I3020" s="2" t="s">
        <v>38</v>
      </c>
      <c r="J3020" s="38">
        <v>0</v>
      </c>
    </row>
    <row r="3021" spans="1:10">
      <c r="A3021" s="2" t="s">
        <v>17</v>
      </c>
      <c r="B3021" s="2" t="s">
        <v>110</v>
      </c>
      <c r="C3021" s="2" t="s">
        <v>64</v>
      </c>
      <c r="E3021" s="2">
        <v>100</v>
      </c>
      <c r="F3021" s="2" t="s">
        <v>767</v>
      </c>
      <c r="G3021" s="2" t="s">
        <v>720</v>
      </c>
      <c r="H3021" s="2" t="s">
        <v>37</v>
      </c>
      <c r="I3021" s="2" t="s">
        <v>38</v>
      </c>
      <c r="J3021" s="38">
        <v>8.6521341179999993</v>
      </c>
    </row>
    <row r="3022" spans="1:10">
      <c r="A3022" s="2" t="s">
        <v>17</v>
      </c>
      <c r="B3022" s="2" t="s">
        <v>356</v>
      </c>
      <c r="C3022" s="2" t="s">
        <v>64</v>
      </c>
      <c r="E3022" s="2">
        <v>100</v>
      </c>
      <c r="F3022" s="2" t="s">
        <v>767</v>
      </c>
      <c r="G3022" s="2" t="s">
        <v>720</v>
      </c>
      <c r="H3022" s="2" t="s">
        <v>37</v>
      </c>
      <c r="I3022" s="2" t="s">
        <v>38</v>
      </c>
      <c r="J3022" s="38">
        <v>0.135343137</v>
      </c>
    </row>
    <row r="3023" spans="1:10">
      <c r="A3023" s="2" t="s">
        <v>17</v>
      </c>
      <c r="B3023" s="2" t="s">
        <v>357</v>
      </c>
      <c r="C3023" s="2" t="s">
        <v>64</v>
      </c>
      <c r="E3023" s="2">
        <v>100</v>
      </c>
      <c r="F3023" s="2" t="s">
        <v>767</v>
      </c>
      <c r="G3023" s="2" t="s">
        <v>720</v>
      </c>
      <c r="H3023" s="2" t="s">
        <v>37</v>
      </c>
      <c r="I3023" s="2" t="s">
        <v>38</v>
      </c>
      <c r="J3023" s="38">
        <v>0.159932773</v>
      </c>
    </row>
    <row r="3024" spans="1:10">
      <c r="A3024" s="2" t="s">
        <v>17</v>
      </c>
      <c r="B3024" s="2" t="s">
        <v>111</v>
      </c>
      <c r="C3024" s="2" t="s">
        <v>64</v>
      </c>
      <c r="E3024" s="2">
        <v>100</v>
      </c>
      <c r="F3024" s="2" t="s">
        <v>767</v>
      </c>
      <c r="G3024" s="2" t="s">
        <v>720</v>
      </c>
      <c r="H3024" s="2" t="s">
        <v>37</v>
      </c>
      <c r="I3024" s="2" t="s">
        <v>38</v>
      </c>
      <c r="J3024" s="38">
        <v>0</v>
      </c>
    </row>
    <row r="3025" spans="1:10">
      <c r="A3025" s="2" t="s">
        <v>17</v>
      </c>
      <c r="B3025" s="2" t="s">
        <v>112</v>
      </c>
      <c r="C3025" s="2" t="s">
        <v>64</v>
      </c>
      <c r="E3025" s="2">
        <v>100</v>
      </c>
      <c r="F3025" s="2" t="s">
        <v>767</v>
      </c>
      <c r="G3025" s="2" t="s">
        <v>720</v>
      </c>
      <c r="H3025" s="2" t="s">
        <v>37</v>
      </c>
      <c r="I3025" s="2" t="s">
        <v>38</v>
      </c>
      <c r="J3025" s="38">
        <v>0</v>
      </c>
    </row>
    <row r="3026" spans="1:10">
      <c r="A3026" s="2" t="s">
        <v>17</v>
      </c>
      <c r="B3026" s="2" t="s">
        <v>113</v>
      </c>
      <c r="C3026" s="2" t="s">
        <v>64</v>
      </c>
      <c r="E3026" s="2">
        <v>100</v>
      </c>
      <c r="F3026" s="2" t="s">
        <v>767</v>
      </c>
      <c r="G3026" s="2" t="s">
        <v>720</v>
      </c>
      <c r="H3026" s="2" t="s">
        <v>37</v>
      </c>
      <c r="I3026" s="2" t="s">
        <v>38</v>
      </c>
      <c r="J3026" s="38">
        <v>0</v>
      </c>
    </row>
    <row r="3027" spans="1:10">
      <c r="A3027" s="2" t="s">
        <v>17</v>
      </c>
      <c r="B3027" s="2" t="s">
        <v>114</v>
      </c>
      <c r="C3027" s="2" t="s">
        <v>64</v>
      </c>
      <c r="E3027" s="2">
        <v>100</v>
      </c>
      <c r="F3027" s="2" t="s">
        <v>767</v>
      </c>
      <c r="G3027" s="2" t="s">
        <v>720</v>
      </c>
      <c r="H3027" s="2" t="s">
        <v>37</v>
      </c>
      <c r="I3027" s="2" t="s">
        <v>38</v>
      </c>
      <c r="J3027" s="38">
        <v>36.058390756000001</v>
      </c>
    </row>
    <row r="3028" spans="1:10">
      <c r="A3028" s="2" t="s">
        <v>17</v>
      </c>
      <c r="B3028" s="2" t="s">
        <v>115</v>
      </c>
      <c r="C3028" s="2" t="s">
        <v>64</v>
      </c>
      <c r="E3028" s="2">
        <v>100</v>
      </c>
      <c r="F3028" s="2" t="s">
        <v>767</v>
      </c>
      <c r="G3028" s="2" t="s">
        <v>720</v>
      </c>
      <c r="H3028" s="2" t="s">
        <v>37</v>
      </c>
      <c r="I3028" s="2" t="s">
        <v>38</v>
      </c>
      <c r="J3028" s="38">
        <v>0</v>
      </c>
    </row>
    <row r="3029" spans="1:10">
      <c r="A3029" s="2" t="s">
        <v>17</v>
      </c>
      <c r="B3029" s="2" t="s">
        <v>116</v>
      </c>
      <c r="C3029" s="2" t="s">
        <v>64</v>
      </c>
      <c r="E3029" s="2">
        <v>100</v>
      </c>
      <c r="F3029" s="2" t="s">
        <v>767</v>
      </c>
      <c r="G3029" s="2" t="s">
        <v>720</v>
      </c>
      <c r="H3029" s="2" t="s">
        <v>37</v>
      </c>
      <c r="I3029" s="2" t="s">
        <v>38</v>
      </c>
      <c r="J3029" s="38">
        <v>4.6584757789999998</v>
      </c>
    </row>
    <row r="3030" spans="1:10">
      <c r="A3030" s="2" t="s">
        <v>17</v>
      </c>
      <c r="B3030" s="2" t="s">
        <v>117</v>
      </c>
      <c r="C3030" s="2" t="s">
        <v>64</v>
      </c>
      <c r="E3030" s="2">
        <v>100</v>
      </c>
      <c r="F3030" s="2" t="s">
        <v>767</v>
      </c>
      <c r="G3030" s="2" t="s">
        <v>720</v>
      </c>
      <c r="H3030" s="2" t="s">
        <v>37</v>
      </c>
      <c r="I3030" s="2" t="s">
        <v>38</v>
      </c>
      <c r="J3030" s="38">
        <v>10.862867647</v>
      </c>
    </row>
    <row r="3031" spans="1:10">
      <c r="A3031" s="2" t="s">
        <v>17</v>
      </c>
      <c r="B3031" s="2" t="s">
        <v>118</v>
      </c>
      <c r="C3031" s="2" t="s">
        <v>64</v>
      </c>
      <c r="E3031" s="2">
        <v>100</v>
      </c>
      <c r="F3031" s="2" t="s">
        <v>767</v>
      </c>
      <c r="G3031" s="2" t="s">
        <v>720</v>
      </c>
      <c r="H3031" s="2" t="s">
        <v>37</v>
      </c>
      <c r="I3031" s="2" t="s">
        <v>38</v>
      </c>
      <c r="J3031" s="38">
        <v>19.168352940999998</v>
      </c>
    </row>
    <row r="3032" spans="1:10">
      <c r="A3032" s="2" t="s">
        <v>17</v>
      </c>
      <c r="B3032" s="2" t="s">
        <v>119</v>
      </c>
      <c r="C3032" s="2" t="s">
        <v>64</v>
      </c>
      <c r="E3032" s="2">
        <v>100</v>
      </c>
      <c r="F3032" s="2" t="s">
        <v>767</v>
      </c>
      <c r="G3032" s="2" t="s">
        <v>720</v>
      </c>
      <c r="H3032" s="2" t="s">
        <v>37</v>
      </c>
      <c r="I3032" s="2" t="s">
        <v>38</v>
      </c>
      <c r="J3032" s="38">
        <v>1.5442867650000001</v>
      </c>
    </row>
    <row r="3033" spans="1:10">
      <c r="A3033" s="2" t="s">
        <v>17</v>
      </c>
      <c r="B3033" s="2" t="s">
        <v>120</v>
      </c>
      <c r="C3033" s="2" t="s">
        <v>64</v>
      </c>
      <c r="E3033" s="2">
        <v>100</v>
      </c>
      <c r="F3033" s="2" t="s">
        <v>767</v>
      </c>
      <c r="G3033" s="2" t="s">
        <v>720</v>
      </c>
      <c r="H3033" s="2" t="s">
        <v>37</v>
      </c>
      <c r="I3033" s="2" t="s">
        <v>38</v>
      </c>
      <c r="J3033" s="38">
        <v>1.3137882350000001</v>
      </c>
    </row>
    <row r="3034" spans="1:10">
      <c r="A3034" s="2" t="s">
        <v>17</v>
      </c>
      <c r="B3034" s="2" t="s">
        <v>121</v>
      </c>
      <c r="C3034" s="2" t="s">
        <v>64</v>
      </c>
      <c r="E3034" s="2">
        <v>100</v>
      </c>
      <c r="F3034" s="2" t="s">
        <v>767</v>
      </c>
      <c r="G3034" s="2" t="s">
        <v>720</v>
      </c>
      <c r="H3034" s="2" t="s">
        <v>37</v>
      </c>
      <c r="I3034" s="2" t="s">
        <v>38</v>
      </c>
      <c r="J3034" s="38">
        <v>2.3451397059999999</v>
      </c>
    </row>
    <row r="3035" spans="1:10">
      <c r="A3035" s="2" t="s">
        <v>17</v>
      </c>
      <c r="B3035" s="2" t="s">
        <v>122</v>
      </c>
      <c r="C3035" s="2" t="s">
        <v>64</v>
      </c>
      <c r="E3035" s="2">
        <v>100</v>
      </c>
      <c r="F3035" s="2" t="s">
        <v>767</v>
      </c>
      <c r="G3035" s="2" t="s">
        <v>720</v>
      </c>
      <c r="H3035" s="2" t="s">
        <v>37</v>
      </c>
      <c r="I3035" s="2" t="s">
        <v>38</v>
      </c>
      <c r="J3035" s="38">
        <v>1.4234841629999999</v>
      </c>
    </row>
    <row r="3036" spans="1:10">
      <c r="A3036" s="2" t="s">
        <v>17</v>
      </c>
      <c r="B3036" s="2" t="s">
        <v>123</v>
      </c>
      <c r="C3036" s="2" t="s">
        <v>64</v>
      </c>
      <c r="E3036" s="2">
        <v>100</v>
      </c>
      <c r="F3036" s="2" t="s">
        <v>767</v>
      </c>
      <c r="G3036" s="2" t="s">
        <v>720</v>
      </c>
      <c r="H3036" s="2" t="s">
        <v>37</v>
      </c>
      <c r="I3036" s="2" t="s">
        <v>38</v>
      </c>
      <c r="J3036" s="38">
        <v>0.75813725499999995</v>
      </c>
    </row>
    <row r="3037" spans="1:10">
      <c r="A3037" s="2" t="s">
        <v>17</v>
      </c>
      <c r="B3037" s="2" t="s">
        <v>124</v>
      </c>
      <c r="C3037" s="2" t="s">
        <v>64</v>
      </c>
      <c r="E3037" s="2">
        <v>100</v>
      </c>
      <c r="F3037" s="2" t="s">
        <v>767</v>
      </c>
      <c r="G3037" s="2" t="s">
        <v>720</v>
      </c>
      <c r="H3037" s="2" t="s">
        <v>37</v>
      </c>
      <c r="I3037" s="2" t="s">
        <v>38</v>
      </c>
      <c r="J3037" s="38">
        <v>0</v>
      </c>
    </row>
    <row r="3038" spans="1:10">
      <c r="A3038" s="2" t="s">
        <v>17</v>
      </c>
      <c r="B3038" s="2" t="s">
        <v>125</v>
      </c>
      <c r="C3038" s="2" t="s">
        <v>64</v>
      </c>
      <c r="E3038" s="2">
        <v>100</v>
      </c>
      <c r="F3038" s="2" t="s">
        <v>767</v>
      </c>
      <c r="G3038" s="2" t="s">
        <v>720</v>
      </c>
      <c r="H3038" s="2" t="s">
        <v>37</v>
      </c>
      <c r="I3038" s="2" t="s">
        <v>38</v>
      </c>
      <c r="J3038" s="38">
        <v>0</v>
      </c>
    </row>
    <row r="3039" spans="1:10">
      <c r="A3039" s="2" t="s">
        <v>17</v>
      </c>
      <c r="B3039" s="2" t="s">
        <v>126</v>
      </c>
      <c r="C3039" s="2" t="s">
        <v>64</v>
      </c>
      <c r="E3039" s="2">
        <v>100</v>
      </c>
      <c r="F3039" s="2" t="s">
        <v>767</v>
      </c>
      <c r="G3039" s="2" t="s">
        <v>720</v>
      </c>
      <c r="H3039" s="2" t="s">
        <v>37</v>
      </c>
      <c r="I3039" s="2" t="s">
        <v>38</v>
      </c>
      <c r="J3039" s="38">
        <v>0</v>
      </c>
    </row>
    <row r="3040" spans="1:10">
      <c r="A3040" s="2" t="s">
        <v>17</v>
      </c>
      <c r="B3040" s="2" t="s">
        <v>128</v>
      </c>
      <c r="C3040" s="2" t="s">
        <v>64</v>
      </c>
      <c r="E3040" s="2">
        <v>100</v>
      </c>
      <c r="F3040" s="2" t="s">
        <v>767</v>
      </c>
      <c r="G3040" s="2" t="s">
        <v>720</v>
      </c>
      <c r="H3040" s="2" t="s">
        <v>37</v>
      </c>
      <c r="I3040" s="2" t="s">
        <v>38</v>
      </c>
      <c r="J3040" s="38">
        <v>1.4571207980000001</v>
      </c>
    </row>
    <row r="3041" spans="1:10">
      <c r="A3041" s="2" t="s">
        <v>17</v>
      </c>
      <c r="B3041" s="2" t="s">
        <v>129</v>
      </c>
      <c r="C3041" s="2" t="s">
        <v>64</v>
      </c>
      <c r="E3041" s="2">
        <v>100</v>
      </c>
      <c r="F3041" s="2" t="s">
        <v>767</v>
      </c>
      <c r="G3041" s="2" t="s">
        <v>720</v>
      </c>
      <c r="H3041" s="2" t="s">
        <v>37</v>
      </c>
      <c r="I3041" s="2" t="s">
        <v>38</v>
      </c>
      <c r="J3041" s="38">
        <v>0</v>
      </c>
    </row>
    <row r="3042" spans="1:10">
      <c r="A3042" s="2" t="s">
        <v>17</v>
      </c>
      <c r="B3042" s="2" t="s">
        <v>130</v>
      </c>
      <c r="C3042" s="2" t="s">
        <v>64</v>
      </c>
      <c r="E3042" s="2">
        <v>100</v>
      </c>
      <c r="F3042" s="2" t="s">
        <v>767</v>
      </c>
      <c r="G3042" s="2" t="s">
        <v>720</v>
      </c>
      <c r="H3042" s="2" t="s">
        <v>37</v>
      </c>
      <c r="I3042" s="2" t="s">
        <v>38</v>
      </c>
      <c r="J3042" s="38">
        <v>0</v>
      </c>
    </row>
    <row r="3043" spans="1:10">
      <c r="A3043" s="2" t="s">
        <v>17</v>
      </c>
      <c r="B3043" s="2" t="s">
        <v>358</v>
      </c>
      <c r="C3043" s="2" t="s">
        <v>64</v>
      </c>
      <c r="E3043" s="2">
        <v>100</v>
      </c>
      <c r="F3043" s="2" t="s">
        <v>767</v>
      </c>
      <c r="G3043" s="2" t="s">
        <v>720</v>
      </c>
      <c r="H3043" s="2" t="s">
        <v>37</v>
      </c>
      <c r="I3043" s="2" t="s">
        <v>38</v>
      </c>
      <c r="J3043" s="38">
        <v>0</v>
      </c>
    </row>
    <row r="3044" spans="1:10">
      <c r="A3044" s="2" t="s">
        <v>17</v>
      </c>
      <c r="B3044" s="2" t="s">
        <v>131</v>
      </c>
      <c r="C3044" s="2" t="s">
        <v>64</v>
      </c>
      <c r="E3044" s="2">
        <v>100</v>
      </c>
      <c r="F3044" s="2" t="s">
        <v>767</v>
      </c>
      <c r="G3044" s="2" t="s">
        <v>720</v>
      </c>
      <c r="H3044" s="2" t="s">
        <v>37</v>
      </c>
      <c r="I3044" s="2" t="s">
        <v>38</v>
      </c>
      <c r="J3044" s="38">
        <v>27.839474790000001</v>
      </c>
    </row>
    <row r="3045" spans="1:10">
      <c r="A3045" s="2" t="s">
        <v>17</v>
      </c>
      <c r="B3045" s="2" t="s">
        <v>132</v>
      </c>
      <c r="C3045" s="2" t="s">
        <v>64</v>
      </c>
      <c r="E3045" s="2">
        <v>100</v>
      </c>
      <c r="F3045" s="2" t="s">
        <v>767</v>
      </c>
      <c r="G3045" s="2" t="s">
        <v>720</v>
      </c>
      <c r="H3045" s="2" t="s">
        <v>37</v>
      </c>
      <c r="I3045" s="2" t="s">
        <v>38</v>
      </c>
      <c r="J3045" s="38">
        <v>0</v>
      </c>
    </row>
    <row r="3046" spans="1:10">
      <c r="A3046" s="2" t="s">
        <v>16</v>
      </c>
      <c r="B3046" s="2" t="s">
        <v>139</v>
      </c>
      <c r="C3046" s="2" t="s">
        <v>64</v>
      </c>
      <c r="E3046" s="2">
        <v>100</v>
      </c>
      <c r="F3046" s="2" t="s">
        <v>767</v>
      </c>
      <c r="G3046" s="2" t="s">
        <v>720</v>
      </c>
      <c r="H3046" s="2" t="s">
        <v>37</v>
      </c>
      <c r="I3046" s="2" t="s">
        <v>38</v>
      </c>
      <c r="J3046" s="38">
        <v>3.351251918</v>
      </c>
    </row>
    <row r="3047" spans="1:10">
      <c r="A3047" s="2" t="s">
        <v>16</v>
      </c>
      <c r="B3047" s="2" t="s">
        <v>140</v>
      </c>
      <c r="C3047" s="2" t="s">
        <v>64</v>
      </c>
      <c r="E3047" s="2">
        <v>100</v>
      </c>
      <c r="F3047" s="2" t="s">
        <v>767</v>
      </c>
      <c r="G3047" s="2" t="s">
        <v>720</v>
      </c>
      <c r="H3047" s="2" t="s">
        <v>37</v>
      </c>
      <c r="I3047" s="2" t="s">
        <v>38</v>
      </c>
      <c r="J3047" s="38">
        <v>10.913442587</v>
      </c>
    </row>
    <row r="3048" spans="1:10">
      <c r="A3048" s="2" t="s">
        <v>16</v>
      </c>
      <c r="B3048" s="2" t="s">
        <v>141</v>
      </c>
      <c r="C3048" s="2" t="s">
        <v>64</v>
      </c>
      <c r="E3048" s="2">
        <v>100</v>
      </c>
      <c r="F3048" s="2" t="s">
        <v>767</v>
      </c>
      <c r="G3048" s="2" t="s">
        <v>720</v>
      </c>
      <c r="H3048" s="2" t="s">
        <v>37</v>
      </c>
      <c r="I3048" s="2" t="s">
        <v>38</v>
      </c>
      <c r="J3048" s="38">
        <v>17.848019608000001</v>
      </c>
    </row>
    <row r="3049" spans="1:10">
      <c r="A3049" s="2" t="s">
        <v>16</v>
      </c>
      <c r="B3049" s="2" t="s">
        <v>142</v>
      </c>
      <c r="C3049" s="2" t="s">
        <v>64</v>
      </c>
      <c r="E3049" s="2">
        <v>100</v>
      </c>
      <c r="F3049" s="2" t="s">
        <v>767</v>
      </c>
      <c r="G3049" s="2" t="s">
        <v>720</v>
      </c>
      <c r="H3049" s="2" t="s">
        <v>37</v>
      </c>
      <c r="I3049" s="2" t="s">
        <v>38</v>
      </c>
      <c r="J3049" s="38">
        <v>16.912359335000001</v>
      </c>
    </row>
    <row r="3050" spans="1:10">
      <c r="A3050" s="2" t="s">
        <v>16</v>
      </c>
      <c r="B3050" s="2" t="s">
        <v>422</v>
      </c>
      <c r="C3050" s="2" t="s">
        <v>64</v>
      </c>
      <c r="E3050" s="2">
        <v>100</v>
      </c>
      <c r="F3050" s="2" t="s">
        <v>767</v>
      </c>
      <c r="G3050" s="2" t="s">
        <v>720</v>
      </c>
      <c r="H3050" s="2" t="s">
        <v>37</v>
      </c>
      <c r="I3050" s="2" t="s">
        <v>38</v>
      </c>
      <c r="J3050" s="38">
        <v>6.4845618250000001</v>
      </c>
    </row>
    <row r="3051" spans="1:10">
      <c r="A3051" s="2" t="s">
        <v>16</v>
      </c>
      <c r="B3051" s="2" t="s">
        <v>423</v>
      </c>
      <c r="C3051" s="2" t="s">
        <v>64</v>
      </c>
      <c r="E3051" s="2">
        <v>100</v>
      </c>
      <c r="F3051" s="2" t="s">
        <v>767</v>
      </c>
      <c r="G3051" s="2" t="s">
        <v>720</v>
      </c>
      <c r="H3051" s="2" t="s">
        <v>37</v>
      </c>
      <c r="I3051" s="2" t="s">
        <v>38</v>
      </c>
      <c r="J3051" s="38">
        <v>0</v>
      </c>
    </row>
    <row r="3052" spans="1:10">
      <c r="A3052" s="2" t="s">
        <v>16</v>
      </c>
      <c r="B3052" s="2" t="s">
        <v>424</v>
      </c>
      <c r="C3052" s="2" t="s">
        <v>64</v>
      </c>
      <c r="E3052" s="2">
        <v>100</v>
      </c>
      <c r="F3052" s="2" t="s">
        <v>767</v>
      </c>
      <c r="G3052" s="2" t="s">
        <v>720</v>
      </c>
      <c r="H3052" s="2" t="s">
        <v>37</v>
      </c>
      <c r="I3052" s="2" t="s">
        <v>38</v>
      </c>
      <c r="J3052" s="38">
        <v>3.4408434539999999</v>
      </c>
    </row>
    <row r="3053" spans="1:10">
      <c r="A3053" s="2" t="s">
        <v>16</v>
      </c>
      <c r="B3053" s="2" t="s">
        <v>425</v>
      </c>
      <c r="C3053" s="2" t="s">
        <v>64</v>
      </c>
      <c r="E3053" s="2">
        <v>100</v>
      </c>
      <c r="F3053" s="2" t="s">
        <v>767</v>
      </c>
      <c r="G3053" s="2" t="s">
        <v>720</v>
      </c>
      <c r="H3053" s="2" t="s">
        <v>37</v>
      </c>
      <c r="I3053" s="2" t="s">
        <v>38</v>
      </c>
      <c r="J3053" s="38">
        <v>4.3174645219999999</v>
      </c>
    </row>
    <row r="3054" spans="1:10">
      <c r="A3054" s="2" t="s">
        <v>16</v>
      </c>
      <c r="B3054" s="2" t="s">
        <v>426</v>
      </c>
      <c r="C3054" s="2" t="s">
        <v>64</v>
      </c>
      <c r="E3054" s="2">
        <v>100</v>
      </c>
      <c r="F3054" s="2" t="s">
        <v>767</v>
      </c>
      <c r="G3054" s="2" t="s">
        <v>720</v>
      </c>
      <c r="H3054" s="2" t="s">
        <v>37</v>
      </c>
      <c r="I3054" s="2" t="s">
        <v>38</v>
      </c>
      <c r="J3054" s="38">
        <v>5.8112548349999997</v>
      </c>
    </row>
    <row r="3055" spans="1:10">
      <c r="A3055" s="2" t="s">
        <v>16</v>
      </c>
      <c r="B3055" s="2" t="s">
        <v>427</v>
      </c>
      <c r="C3055" s="2" t="s">
        <v>64</v>
      </c>
      <c r="E3055" s="2">
        <v>100</v>
      </c>
      <c r="F3055" s="2" t="s">
        <v>767</v>
      </c>
      <c r="G3055" s="2" t="s">
        <v>720</v>
      </c>
      <c r="H3055" s="2" t="s">
        <v>37</v>
      </c>
      <c r="I3055" s="2" t="s">
        <v>38</v>
      </c>
      <c r="J3055" s="38">
        <v>4.0274922149999997</v>
      </c>
    </row>
    <row r="3056" spans="1:10">
      <c r="A3056" s="2" t="s">
        <v>16</v>
      </c>
      <c r="B3056" s="2" t="s">
        <v>428</v>
      </c>
      <c r="C3056" s="2" t="s">
        <v>64</v>
      </c>
      <c r="E3056" s="2">
        <v>100</v>
      </c>
      <c r="F3056" s="2" t="s">
        <v>767</v>
      </c>
      <c r="G3056" s="2" t="s">
        <v>720</v>
      </c>
      <c r="H3056" s="2" t="s">
        <v>37</v>
      </c>
      <c r="I3056" s="2" t="s">
        <v>38</v>
      </c>
      <c r="J3056" s="38">
        <v>6.7485716910000004</v>
      </c>
    </row>
    <row r="3057" spans="1:10">
      <c r="A3057" s="2" t="s">
        <v>16</v>
      </c>
      <c r="B3057" s="2" t="s">
        <v>429</v>
      </c>
      <c r="C3057" s="2" t="s">
        <v>64</v>
      </c>
      <c r="E3057" s="2">
        <v>100</v>
      </c>
      <c r="F3057" s="2" t="s">
        <v>767</v>
      </c>
      <c r="G3057" s="2" t="s">
        <v>720</v>
      </c>
      <c r="H3057" s="2" t="s">
        <v>37</v>
      </c>
      <c r="I3057" s="2" t="s">
        <v>38</v>
      </c>
      <c r="J3057" s="38">
        <v>10.496126050000001</v>
      </c>
    </row>
    <row r="3058" spans="1:10">
      <c r="A3058" s="2" t="s">
        <v>16</v>
      </c>
      <c r="B3058" s="2" t="s">
        <v>430</v>
      </c>
      <c r="C3058" s="2" t="s">
        <v>64</v>
      </c>
      <c r="E3058" s="2">
        <v>100</v>
      </c>
      <c r="F3058" s="2" t="s">
        <v>767</v>
      </c>
      <c r="G3058" s="2" t="s">
        <v>720</v>
      </c>
      <c r="H3058" s="2" t="s">
        <v>37</v>
      </c>
      <c r="I3058" s="2" t="s">
        <v>38</v>
      </c>
      <c r="J3058" s="38">
        <v>13.999304144</v>
      </c>
    </row>
    <row r="3059" spans="1:10">
      <c r="A3059" s="2" t="s">
        <v>15</v>
      </c>
      <c r="B3059" s="2" t="s">
        <v>187</v>
      </c>
      <c r="C3059" s="2" t="s">
        <v>64</v>
      </c>
      <c r="E3059" s="2">
        <v>100</v>
      </c>
      <c r="F3059" s="2" t="s">
        <v>767</v>
      </c>
      <c r="G3059" s="2" t="s">
        <v>720</v>
      </c>
      <c r="H3059" s="2" t="s">
        <v>37</v>
      </c>
      <c r="I3059" s="2" t="s">
        <v>38</v>
      </c>
      <c r="J3059" s="38">
        <v>0</v>
      </c>
    </row>
    <row r="3060" spans="1:10">
      <c r="A3060" s="2" t="s">
        <v>15</v>
      </c>
      <c r="B3060" s="2" t="s">
        <v>188</v>
      </c>
      <c r="C3060" s="2" t="s">
        <v>64</v>
      </c>
      <c r="E3060" s="2">
        <v>100</v>
      </c>
      <c r="F3060" s="2" t="s">
        <v>767</v>
      </c>
      <c r="G3060" s="2" t="s">
        <v>720</v>
      </c>
      <c r="H3060" s="2" t="s">
        <v>37</v>
      </c>
      <c r="I3060" s="2" t="s">
        <v>38</v>
      </c>
      <c r="J3060" s="38">
        <v>7.3903315510000001</v>
      </c>
    </row>
    <row r="3061" spans="1:10">
      <c r="A3061" s="2" t="s">
        <v>15</v>
      </c>
      <c r="B3061" s="2" t="s">
        <v>189</v>
      </c>
      <c r="C3061" s="2" t="s">
        <v>64</v>
      </c>
      <c r="E3061" s="2">
        <v>100</v>
      </c>
      <c r="F3061" s="2" t="s">
        <v>767</v>
      </c>
      <c r="G3061" s="2" t="s">
        <v>720</v>
      </c>
      <c r="H3061" s="2" t="s">
        <v>37</v>
      </c>
      <c r="I3061" s="2" t="s">
        <v>38</v>
      </c>
      <c r="J3061" s="38">
        <v>13.455756055</v>
      </c>
    </row>
    <row r="3062" spans="1:10">
      <c r="A3062" s="2" t="s">
        <v>15</v>
      </c>
      <c r="B3062" s="2" t="s">
        <v>190</v>
      </c>
      <c r="C3062" s="2" t="s">
        <v>64</v>
      </c>
      <c r="E3062" s="2">
        <v>100</v>
      </c>
      <c r="F3062" s="2" t="s">
        <v>767</v>
      </c>
      <c r="G3062" s="2" t="s">
        <v>720</v>
      </c>
      <c r="H3062" s="2" t="s">
        <v>37</v>
      </c>
      <c r="I3062" s="2" t="s">
        <v>38</v>
      </c>
      <c r="J3062" s="38">
        <v>5.2186369490000004</v>
      </c>
    </row>
    <row r="3063" spans="1:10">
      <c r="A3063" s="2" t="s">
        <v>15</v>
      </c>
      <c r="B3063" s="2" t="s">
        <v>191</v>
      </c>
      <c r="C3063" s="2" t="s">
        <v>64</v>
      </c>
      <c r="E3063" s="2">
        <v>100</v>
      </c>
      <c r="F3063" s="2" t="s">
        <v>767</v>
      </c>
      <c r="G3063" s="2" t="s">
        <v>720</v>
      </c>
      <c r="H3063" s="2" t="s">
        <v>37</v>
      </c>
      <c r="I3063" s="2" t="s">
        <v>38</v>
      </c>
      <c r="J3063" s="38">
        <v>0</v>
      </c>
    </row>
    <row r="3064" spans="1:10">
      <c r="A3064" s="2" t="s">
        <v>15</v>
      </c>
      <c r="B3064" s="2" t="s">
        <v>192</v>
      </c>
      <c r="C3064" s="2" t="s">
        <v>64</v>
      </c>
      <c r="E3064" s="2">
        <v>100</v>
      </c>
      <c r="F3064" s="2" t="s">
        <v>767</v>
      </c>
      <c r="G3064" s="2" t="s">
        <v>720</v>
      </c>
      <c r="H3064" s="2" t="s">
        <v>37</v>
      </c>
      <c r="I3064" s="2" t="s">
        <v>38</v>
      </c>
      <c r="J3064" s="38">
        <v>0</v>
      </c>
    </row>
    <row r="3065" spans="1:10">
      <c r="A3065" s="2" t="s">
        <v>15</v>
      </c>
      <c r="B3065" s="2" t="s">
        <v>193</v>
      </c>
      <c r="C3065" s="2" t="s">
        <v>64</v>
      </c>
      <c r="E3065" s="2">
        <v>100</v>
      </c>
      <c r="F3065" s="2" t="s">
        <v>767</v>
      </c>
      <c r="G3065" s="2" t="s">
        <v>720</v>
      </c>
      <c r="H3065" s="2" t="s">
        <v>37</v>
      </c>
      <c r="I3065" s="2" t="s">
        <v>38</v>
      </c>
      <c r="J3065" s="38">
        <v>0</v>
      </c>
    </row>
    <row r="3066" spans="1:10">
      <c r="A3066" s="2" t="s">
        <v>14</v>
      </c>
      <c r="B3066" s="2" t="s">
        <v>194</v>
      </c>
      <c r="C3066" s="2" t="s">
        <v>64</v>
      </c>
      <c r="E3066" s="2">
        <v>100</v>
      </c>
      <c r="F3066" s="2" t="s">
        <v>767</v>
      </c>
      <c r="G3066" s="2" t="s">
        <v>720</v>
      </c>
      <c r="H3066" s="2" t="s">
        <v>37</v>
      </c>
      <c r="I3066" s="2" t="s">
        <v>38</v>
      </c>
      <c r="J3066" s="38">
        <v>78.489999999999995</v>
      </c>
    </row>
    <row r="3067" spans="1:10">
      <c r="A3067" s="2" t="s">
        <v>14</v>
      </c>
      <c r="B3067" s="2" t="s">
        <v>195</v>
      </c>
      <c r="C3067" s="2" t="s">
        <v>64</v>
      </c>
      <c r="E3067" s="2">
        <v>100</v>
      </c>
      <c r="F3067" s="2" t="s">
        <v>767</v>
      </c>
      <c r="G3067" s="2" t="s">
        <v>720</v>
      </c>
      <c r="H3067" s="2" t="s">
        <v>37</v>
      </c>
      <c r="I3067" s="2" t="s">
        <v>38</v>
      </c>
      <c r="J3067" s="38">
        <v>85.025000000000006</v>
      </c>
    </row>
    <row r="3068" spans="1:10">
      <c r="A3068" s="2" t="s">
        <v>13</v>
      </c>
      <c r="B3068" s="2" t="s">
        <v>196</v>
      </c>
      <c r="C3068" s="2" t="s">
        <v>64</v>
      </c>
      <c r="E3068" s="2">
        <v>100</v>
      </c>
      <c r="F3068" s="2" t="s">
        <v>767</v>
      </c>
      <c r="G3068" s="2" t="s">
        <v>720</v>
      </c>
      <c r="H3068" s="2" t="s">
        <v>37</v>
      </c>
      <c r="I3068" s="2" t="s">
        <v>38</v>
      </c>
      <c r="J3068" s="38">
        <v>5.6361509429999996</v>
      </c>
    </row>
    <row r="3069" spans="1:10">
      <c r="A3069" s="2" t="s">
        <v>13</v>
      </c>
      <c r="B3069" s="2" t="s">
        <v>197</v>
      </c>
      <c r="C3069" s="2" t="s">
        <v>64</v>
      </c>
      <c r="E3069" s="2">
        <v>100</v>
      </c>
      <c r="F3069" s="2" t="s">
        <v>767</v>
      </c>
      <c r="G3069" s="2" t="s">
        <v>720</v>
      </c>
      <c r="H3069" s="2" t="s">
        <v>37</v>
      </c>
      <c r="I3069" s="2" t="s">
        <v>38</v>
      </c>
      <c r="J3069" s="38">
        <v>0.91564796400000004</v>
      </c>
    </row>
    <row r="3070" spans="1:10">
      <c r="A3070" s="2" t="s">
        <v>13</v>
      </c>
      <c r="B3070" s="2" t="s">
        <v>198</v>
      </c>
      <c r="C3070" s="2" t="s">
        <v>64</v>
      </c>
      <c r="E3070" s="2">
        <v>100</v>
      </c>
      <c r="F3070" s="2" t="s">
        <v>767</v>
      </c>
      <c r="G3070" s="2" t="s">
        <v>720</v>
      </c>
      <c r="H3070" s="2" t="s">
        <v>37</v>
      </c>
      <c r="I3070" s="2" t="s">
        <v>38</v>
      </c>
      <c r="J3070" s="38">
        <v>0.30372727300000002</v>
      </c>
    </row>
    <row r="3071" spans="1:10">
      <c r="A3071" s="2" t="s">
        <v>13</v>
      </c>
      <c r="B3071" s="2" t="s">
        <v>199</v>
      </c>
      <c r="C3071" s="2" t="s">
        <v>64</v>
      </c>
      <c r="E3071" s="2">
        <v>100</v>
      </c>
      <c r="F3071" s="2" t="s">
        <v>767</v>
      </c>
      <c r="G3071" s="2" t="s">
        <v>720</v>
      </c>
      <c r="H3071" s="2" t="s">
        <v>37</v>
      </c>
      <c r="I3071" s="2" t="s">
        <v>38</v>
      </c>
      <c r="J3071" s="38">
        <v>0</v>
      </c>
    </row>
    <row r="3072" spans="1:10">
      <c r="A3072" s="2" t="s">
        <v>13</v>
      </c>
      <c r="B3072" s="2" t="s">
        <v>200</v>
      </c>
      <c r="C3072" s="2" t="s">
        <v>64</v>
      </c>
      <c r="E3072" s="2">
        <v>100</v>
      </c>
      <c r="F3072" s="2" t="s">
        <v>767</v>
      </c>
      <c r="G3072" s="2" t="s">
        <v>720</v>
      </c>
      <c r="H3072" s="2" t="s">
        <v>37</v>
      </c>
      <c r="I3072" s="2" t="s">
        <v>38</v>
      </c>
      <c r="J3072" s="38">
        <v>1.838282086</v>
      </c>
    </row>
    <row r="3073" spans="1:10">
      <c r="A3073" s="2" t="s">
        <v>13</v>
      </c>
      <c r="B3073" s="2" t="s">
        <v>201</v>
      </c>
      <c r="C3073" s="2" t="s">
        <v>64</v>
      </c>
      <c r="E3073" s="2">
        <v>100</v>
      </c>
      <c r="F3073" s="2" t="s">
        <v>767</v>
      </c>
      <c r="G3073" s="2" t="s">
        <v>720</v>
      </c>
      <c r="H3073" s="2" t="s">
        <v>37</v>
      </c>
      <c r="I3073" s="2" t="s">
        <v>38</v>
      </c>
      <c r="J3073" s="38">
        <v>1.50745098</v>
      </c>
    </row>
    <row r="3074" spans="1:10">
      <c r="A3074" s="2" t="s">
        <v>13</v>
      </c>
      <c r="B3074" s="2" t="s">
        <v>202</v>
      </c>
      <c r="C3074" s="2" t="s">
        <v>64</v>
      </c>
      <c r="E3074" s="2">
        <v>100</v>
      </c>
      <c r="F3074" s="2" t="s">
        <v>767</v>
      </c>
      <c r="G3074" s="2" t="s">
        <v>720</v>
      </c>
      <c r="H3074" s="2" t="s">
        <v>37</v>
      </c>
      <c r="I3074" s="2" t="s">
        <v>38</v>
      </c>
      <c r="J3074" s="38">
        <v>3.0527272729999999</v>
      </c>
    </row>
    <row r="3075" spans="1:10">
      <c r="A3075" s="2" t="s">
        <v>13</v>
      </c>
      <c r="B3075" s="2" t="s">
        <v>203</v>
      </c>
      <c r="C3075" s="2" t="s">
        <v>64</v>
      </c>
      <c r="E3075" s="2">
        <v>100</v>
      </c>
      <c r="F3075" s="2" t="s">
        <v>767</v>
      </c>
      <c r="G3075" s="2" t="s">
        <v>720</v>
      </c>
      <c r="H3075" s="2" t="s">
        <v>37</v>
      </c>
      <c r="I3075" s="2" t="s">
        <v>38</v>
      </c>
      <c r="J3075" s="38">
        <v>11.396505754</v>
      </c>
    </row>
    <row r="3076" spans="1:10">
      <c r="A3076" s="2" t="s">
        <v>13</v>
      </c>
      <c r="B3076" s="2" t="s">
        <v>204</v>
      </c>
      <c r="C3076" s="2" t="s">
        <v>64</v>
      </c>
      <c r="E3076" s="2">
        <v>100</v>
      </c>
      <c r="F3076" s="2" t="s">
        <v>767</v>
      </c>
      <c r="G3076" s="2" t="s">
        <v>720</v>
      </c>
      <c r="H3076" s="2" t="s">
        <v>37</v>
      </c>
      <c r="I3076" s="2" t="s">
        <v>38</v>
      </c>
      <c r="J3076" s="38">
        <v>5.3591911760000004</v>
      </c>
    </row>
    <row r="3077" spans="1:10">
      <c r="A3077" s="2" t="s">
        <v>13</v>
      </c>
      <c r="B3077" s="2" t="s">
        <v>205</v>
      </c>
      <c r="C3077" s="2" t="s">
        <v>64</v>
      </c>
      <c r="E3077" s="2">
        <v>100</v>
      </c>
      <c r="F3077" s="2" t="s">
        <v>767</v>
      </c>
      <c r="G3077" s="2" t="s">
        <v>720</v>
      </c>
      <c r="H3077" s="2" t="s">
        <v>37</v>
      </c>
      <c r="I3077" s="2" t="s">
        <v>38</v>
      </c>
      <c r="J3077" s="38">
        <v>5.2688848039999998</v>
      </c>
    </row>
    <row r="3078" spans="1:10">
      <c r="A3078" s="2" t="s">
        <v>13</v>
      </c>
      <c r="B3078" s="2" t="s">
        <v>206</v>
      </c>
      <c r="C3078" s="2" t="s">
        <v>64</v>
      </c>
      <c r="E3078" s="2">
        <v>100</v>
      </c>
      <c r="F3078" s="2" t="s">
        <v>767</v>
      </c>
      <c r="G3078" s="2" t="s">
        <v>720</v>
      </c>
      <c r="H3078" s="2" t="s">
        <v>37</v>
      </c>
      <c r="I3078" s="2" t="s">
        <v>38</v>
      </c>
      <c r="J3078" s="38">
        <v>17.004696077999998</v>
      </c>
    </row>
    <row r="3079" spans="1:10">
      <c r="A3079" s="2" t="s">
        <v>13</v>
      </c>
      <c r="B3079" s="2" t="s">
        <v>207</v>
      </c>
      <c r="C3079" s="2" t="s">
        <v>64</v>
      </c>
      <c r="E3079" s="2">
        <v>100</v>
      </c>
      <c r="F3079" s="2" t="s">
        <v>767</v>
      </c>
      <c r="G3079" s="2" t="s">
        <v>720</v>
      </c>
      <c r="H3079" s="2" t="s">
        <v>37</v>
      </c>
      <c r="I3079" s="2" t="s">
        <v>38</v>
      </c>
      <c r="J3079" s="38">
        <v>23.882540657</v>
      </c>
    </row>
    <row r="3080" spans="1:10">
      <c r="A3080" s="2" t="s">
        <v>13</v>
      </c>
      <c r="B3080" s="2" t="s">
        <v>208</v>
      </c>
      <c r="C3080" s="2" t="s">
        <v>64</v>
      </c>
      <c r="E3080" s="2">
        <v>100</v>
      </c>
      <c r="F3080" s="2" t="s">
        <v>767</v>
      </c>
      <c r="G3080" s="2" t="s">
        <v>720</v>
      </c>
      <c r="H3080" s="2" t="s">
        <v>37</v>
      </c>
      <c r="I3080" s="2" t="s">
        <v>38</v>
      </c>
      <c r="J3080" s="38">
        <v>1.200529035</v>
      </c>
    </row>
    <row r="3081" spans="1:10">
      <c r="A3081" s="2" t="s">
        <v>13</v>
      </c>
      <c r="B3081" s="2" t="s">
        <v>209</v>
      </c>
      <c r="C3081" s="2" t="s">
        <v>64</v>
      </c>
      <c r="E3081" s="2">
        <v>100</v>
      </c>
      <c r="F3081" s="2" t="s">
        <v>767</v>
      </c>
      <c r="G3081" s="2" t="s">
        <v>720</v>
      </c>
      <c r="H3081" s="2" t="s">
        <v>37</v>
      </c>
      <c r="I3081" s="2" t="s">
        <v>38</v>
      </c>
      <c r="J3081" s="38">
        <v>0.52328607500000002</v>
      </c>
    </row>
    <row r="3082" spans="1:10">
      <c r="A3082" s="2" t="s">
        <v>13</v>
      </c>
      <c r="B3082" s="2" t="s">
        <v>210</v>
      </c>
      <c r="C3082" s="2" t="s">
        <v>64</v>
      </c>
      <c r="E3082" s="2">
        <v>100</v>
      </c>
      <c r="F3082" s="2" t="s">
        <v>767</v>
      </c>
      <c r="G3082" s="2" t="s">
        <v>720</v>
      </c>
      <c r="H3082" s="2" t="s">
        <v>37</v>
      </c>
      <c r="I3082" s="2" t="s">
        <v>38</v>
      </c>
      <c r="J3082" s="38">
        <v>0</v>
      </c>
    </row>
    <row r="3083" spans="1:10">
      <c r="A3083" s="2" t="s">
        <v>13</v>
      </c>
      <c r="B3083" s="2" t="s">
        <v>211</v>
      </c>
      <c r="C3083" s="2" t="s">
        <v>64</v>
      </c>
      <c r="E3083" s="2">
        <v>100</v>
      </c>
      <c r="F3083" s="2" t="s">
        <v>767</v>
      </c>
      <c r="G3083" s="2" t="s">
        <v>720</v>
      </c>
      <c r="H3083" s="2" t="s">
        <v>37</v>
      </c>
      <c r="I3083" s="2" t="s">
        <v>38</v>
      </c>
      <c r="J3083" s="38">
        <v>1.1817584240000001</v>
      </c>
    </row>
    <row r="3084" spans="1:10">
      <c r="A3084" s="2" t="s">
        <v>13</v>
      </c>
      <c r="B3084" s="2" t="s">
        <v>212</v>
      </c>
      <c r="C3084" s="2" t="s">
        <v>64</v>
      </c>
      <c r="E3084" s="2">
        <v>100</v>
      </c>
      <c r="F3084" s="2" t="s">
        <v>767</v>
      </c>
      <c r="G3084" s="2" t="s">
        <v>720</v>
      </c>
      <c r="H3084" s="2" t="s">
        <v>37</v>
      </c>
      <c r="I3084" s="2" t="s">
        <v>38</v>
      </c>
      <c r="J3084" s="38">
        <v>0</v>
      </c>
    </row>
    <row r="3085" spans="1:10">
      <c r="A3085" s="2" t="s">
        <v>13</v>
      </c>
      <c r="B3085" s="2" t="s">
        <v>213</v>
      </c>
      <c r="C3085" s="2" t="s">
        <v>64</v>
      </c>
      <c r="E3085" s="2">
        <v>100</v>
      </c>
      <c r="F3085" s="2" t="s">
        <v>767</v>
      </c>
      <c r="G3085" s="2" t="s">
        <v>720</v>
      </c>
      <c r="H3085" s="2" t="s">
        <v>37</v>
      </c>
      <c r="I3085" s="2" t="s">
        <v>38</v>
      </c>
      <c r="J3085" s="38">
        <v>0</v>
      </c>
    </row>
    <row r="3086" spans="1:10">
      <c r="A3086" s="2" t="s">
        <v>13</v>
      </c>
      <c r="B3086" s="2" t="s">
        <v>214</v>
      </c>
      <c r="C3086" s="2" t="s">
        <v>64</v>
      </c>
      <c r="E3086" s="2">
        <v>100</v>
      </c>
      <c r="F3086" s="2" t="s">
        <v>767</v>
      </c>
      <c r="G3086" s="2" t="s">
        <v>720</v>
      </c>
      <c r="H3086" s="2" t="s">
        <v>37</v>
      </c>
      <c r="I3086" s="2" t="s">
        <v>38</v>
      </c>
      <c r="J3086" s="38">
        <v>2.0447775049999999</v>
      </c>
    </row>
    <row r="3087" spans="1:10">
      <c r="A3087" s="2" t="s">
        <v>13</v>
      </c>
      <c r="B3087" s="2" t="s">
        <v>215</v>
      </c>
      <c r="C3087" s="2" t="s">
        <v>64</v>
      </c>
      <c r="E3087" s="2">
        <v>100</v>
      </c>
      <c r="F3087" s="2" t="s">
        <v>767</v>
      </c>
      <c r="G3087" s="2" t="s">
        <v>720</v>
      </c>
      <c r="H3087" s="2" t="s">
        <v>37</v>
      </c>
      <c r="I3087" s="2" t="s">
        <v>38</v>
      </c>
      <c r="J3087" s="38">
        <v>0</v>
      </c>
    </row>
    <row r="3088" spans="1:10">
      <c r="A3088" s="2" t="s">
        <v>13</v>
      </c>
      <c r="B3088" s="2" t="s">
        <v>216</v>
      </c>
      <c r="C3088" s="2" t="s">
        <v>64</v>
      </c>
      <c r="E3088" s="2">
        <v>100</v>
      </c>
      <c r="F3088" s="2" t="s">
        <v>767</v>
      </c>
      <c r="G3088" s="2" t="s">
        <v>720</v>
      </c>
      <c r="H3088" s="2" t="s">
        <v>37</v>
      </c>
      <c r="I3088" s="2" t="s">
        <v>38</v>
      </c>
      <c r="J3088" s="38">
        <v>0</v>
      </c>
    </row>
    <row r="3089" spans="1:10">
      <c r="A3089" s="2" t="s">
        <v>13</v>
      </c>
      <c r="B3089" s="2" t="s">
        <v>363</v>
      </c>
      <c r="C3089" s="2" t="s">
        <v>64</v>
      </c>
      <c r="E3089" s="2">
        <v>100</v>
      </c>
      <c r="F3089" s="2" t="s">
        <v>767</v>
      </c>
      <c r="G3089" s="2" t="s">
        <v>720</v>
      </c>
      <c r="H3089" s="2" t="s">
        <v>37</v>
      </c>
      <c r="I3089" s="2" t="s">
        <v>38</v>
      </c>
      <c r="J3089" s="38">
        <v>0</v>
      </c>
    </row>
    <row r="3090" spans="1:10">
      <c r="A3090" s="2" t="s">
        <v>12</v>
      </c>
      <c r="B3090" s="2" t="s">
        <v>219</v>
      </c>
      <c r="C3090" s="2" t="s">
        <v>64</v>
      </c>
      <c r="E3090" s="2">
        <v>100</v>
      </c>
      <c r="F3090" s="2" t="s">
        <v>767</v>
      </c>
      <c r="G3090" s="2" t="s">
        <v>720</v>
      </c>
      <c r="H3090" s="2" t="s">
        <v>37</v>
      </c>
      <c r="I3090" s="2" t="s">
        <v>38</v>
      </c>
      <c r="J3090" s="38">
        <v>64.219764706000007</v>
      </c>
    </row>
    <row r="3091" spans="1:10">
      <c r="A3091" s="2" t="s">
        <v>11</v>
      </c>
      <c r="B3091" s="2" t="s">
        <v>217</v>
      </c>
      <c r="C3091" s="2" t="s">
        <v>64</v>
      </c>
      <c r="E3091" s="2">
        <v>100</v>
      </c>
      <c r="F3091" s="2" t="s">
        <v>767</v>
      </c>
      <c r="G3091" s="2" t="s">
        <v>720</v>
      </c>
      <c r="H3091" s="2" t="s">
        <v>37</v>
      </c>
      <c r="I3091" s="2" t="s">
        <v>38</v>
      </c>
      <c r="J3091" s="38">
        <v>123.44455243</v>
      </c>
    </row>
    <row r="3092" spans="1:10">
      <c r="A3092" s="2" t="s">
        <v>534</v>
      </c>
      <c r="B3092" s="2" t="s">
        <v>218</v>
      </c>
      <c r="C3092" s="2" t="s">
        <v>64</v>
      </c>
      <c r="E3092" s="2">
        <v>100</v>
      </c>
      <c r="F3092" s="2" t="s">
        <v>767</v>
      </c>
      <c r="G3092" s="2" t="s">
        <v>720</v>
      </c>
      <c r="H3092" s="2" t="s">
        <v>37</v>
      </c>
      <c r="I3092" s="2" t="s">
        <v>38</v>
      </c>
      <c r="J3092" s="38">
        <v>0</v>
      </c>
    </row>
    <row r="3093" spans="1:10">
      <c r="A3093" s="2" t="s">
        <v>10</v>
      </c>
      <c r="B3093" s="2" t="s">
        <v>220</v>
      </c>
      <c r="C3093" s="2" t="s">
        <v>64</v>
      </c>
      <c r="E3093" s="2">
        <v>100</v>
      </c>
      <c r="F3093" s="2" t="s">
        <v>767</v>
      </c>
      <c r="G3093" s="2" t="s">
        <v>720</v>
      </c>
      <c r="H3093" s="2" t="s">
        <v>37</v>
      </c>
      <c r="I3093" s="2" t="s">
        <v>38</v>
      </c>
      <c r="J3093" s="38">
        <v>7.9219412000000003E-2</v>
      </c>
    </row>
    <row r="3094" spans="1:10">
      <c r="A3094" s="2" t="s">
        <v>9</v>
      </c>
      <c r="B3094" s="2" t="s">
        <v>221</v>
      </c>
      <c r="C3094" s="2" t="s">
        <v>64</v>
      </c>
      <c r="E3094" s="2">
        <v>100</v>
      </c>
      <c r="F3094" s="2" t="s">
        <v>767</v>
      </c>
      <c r="G3094" s="2" t="s">
        <v>720</v>
      </c>
      <c r="H3094" s="2" t="s">
        <v>37</v>
      </c>
      <c r="I3094" s="2" t="s">
        <v>38</v>
      </c>
      <c r="J3094" s="38">
        <v>5.21</v>
      </c>
    </row>
    <row r="3095" spans="1:10">
      <c r="A3095" s="2" t="s">
        <v>9</v>
      </c>
      <c r="B3095" s="2" t="s">
        <v>222</v>
      </c>
      <c r="C3095" s="2" t="s">
        <v>64</v>
      </c>
      <c r="E3095" s="2">
        <v>100</v>
      </c>
      <c r="F3095" s="2" t="s">
        <v>767</v>
      </c>
      <c r="G3095" s="2" t="s">
        <v>720</v>
      </c>
      <c r="H3095" s="2" t="s">
        <v>37</v>
      </c>
      <c r="I3095" s="2" t="s">
        <v>38</v>
      </c>
      <c r="J3095" s="38">
        <v>4.2649999999999997</v>
      </c>
    </row>
    <row r="3096" spans="1:10">
      <c r="A3096" s="2" t="s">
        <v>9</v>
      </c>
      <c r="B3096" s="2" t="s">
        <v>223</v>
      </c>
      <c r="C3096" s="2" t="s">
        <v>64</v>
      </c>
      <c r="E3096" s="2">
        <v>100</v>
      </c>
      <c r="F3096" s="2" t="s">
        <v>767</v>
      </c>
      <c r="G3096" s="2" t="s">
        <v>720</v>
      </c>
      <c r="H3096" s="2" t="s">
        <v>37</v>
      </c>
      <c r="I3096" s="2" t="s">
        <v>38</v>
      </c>
      <c r="J3096" s="38">
        <v>5.78</v>
      </c>
    </row>
    <row r="3097" spans="1:10">
      <c r="A3097" s="2" t="s">
        <v>9</v>
      </c>
      <c r="B3097" s="2" t="s">
        <v>224</v>
      </c>
      <c r="C3097" s="2" t="s">
        <v>64</v>
      </c>
      <c r="E3097" s="2">
        <v>100</v>
      </c>
      <c r="F3097" s="2" t="s">
        <v>767</v>
      </c>
      <c r="G3097" s="2" t="s">
        <v>720</v>
      </c>
      <c r="H3097" s="2" t="s">
        <v>37</v>
      </c>
      <c r="I3097" s="2" t="s">
        <v>38</v>
      </c>
      <c r="J3097" s="38">
        <v>5.1533318010000002</v>
      </c>
    </row>
    <row r="3098" spans="1:10">
      <c r="A3098" s="2" t="s">
        <v>9</v>
      </c>
      <c r="B3098" s="2" t="s">
        <v>225</v>
      </c>
      <c r="C3098" s="2" t="s">
        <v>64</v>
      </c>
      <c r="E3098" s="2">
        <v>100</v>
      </c>
      <c r="F3098" s="2" t="s">
        <v>767</v>
      </c>
      <c r="G3098" s="2" t="s">
        <v>720</v>
      </c>
      <c r="H3098" s="2" t="s">
        <v>37</v>
      </c>
      <c r="I3098" s="2" t="s">
        <v>38</v>
      </c>
      <c r="J3098" s="38">
        <v>3.6477941180000002</v>
      </c>
    </row>
    <row r="3099" spans="1:10">
      <c r="A3099" s="2" t="s">
        <v>9</v>
      </c>
      <c r="B3099" s="2" t="s">
        <v>226</v>
      </c>
      <c r="C3099" s="2" t="s">
        <v>64</v>
      </c>
      <c r="E3099" s="2">
        <v>100</v>
      </c>
      <c r="F3099" s="2" t="s">
        <v>767</v>
      </c>
      <c r="G3099" s="2" t="s">
        <v>720</v>
      </c>
      <c r="H3099" s="2" t="s">
        <v>37</v>
      </c>
      <c r="I3099" s="2" t="s">
        <v>38</v>
      </c>
      <c r="J3099" s="38">
        <v>2.8650000000000002</v>
      </c>
    </row>
    <row r="3100" spans="1:10">
      <c r="A3100" s="2" t="s">
        <v>9</v>
      </c>
      <c r="B3100" s="2" t="s">
        <v>227</v>
      </c>
      <c r="C3100" s="2" t="s">
        <v>64</v>
      </c>
      <c r="E3100" s="2">
        <v>100</v>
      </c>
      <c r="F3100" s="2" t="s">
        <v>767</v>
      </c>
      <c r="G3100" s="2" t="s">
        <v>720</v>
      </c>
      <c r="H3100" s="2" t="s">
        <v>37</v>
      </c>
      <c r="I3100" s="2" t="s">
        <v>38</v>
      </c>
      <c r="J3100" s="38">
        <v>1.645</v>
      </c>
    </row>
    <row r="3101" spans="1:10">
      <c r="A3101" s="2" t="s">
        <v>9</v>
      </c>
      <c r="B3101" s="2" t="s">
        <v>228</v>
      </c>
      <c r="C3101" s="2" t="s">
        <v>64</v>
      </c>
      <c r="E3101" s="2">
        <v>100</v>
      </c>
      <c r="F3101" s="2" t="s">
        <v>767</v>
      </c>
      <c r="G3101" s="2" t="s">
        <v>720</v>
      </c>
      <c r="H3101" s="2" t="s">
        <v>37</v>
      </c>
      <c r="I3101" s="2" t="s">
        <v>38</v>
      </c>
      <c r="J3101" s="38">
        <v>3.2949999999999999</v>
      </c>
    </row>
    <row r="3102" spans="1:10">
      <c r="A3102" s="2" t="s">
        <v>9</v>
      </c>
      <c r="B3102" s="2" t="s">
        <v>229</v>
      </c>
      <c r="C3102" s="2" t="s">
        <v>64</v>
      </c>
      <c r="E3102" s="2">
        <v>100</v>
      </c>
      <c r="F3102" s="2" t="s">
        <v>767</v>
      </c>
      <c r="G3102" s="2" t="s">
        <v>720</v>
      </c>
      <c r="H3102" s="2" t="s">
        <v>37</v>
      </c>
      <c r="I3102" s="2" t="s">
        <v>38</v>
      </c>
      <c r="J3102" s="38">
        <v>3.33</v>
      </c>
    </row>
    <row r="3103" spans="1:10">
      <c r="A3103" s="2" t="s">
        <v>9</v>
      </c>
      <c r="B3103" s="2" t="s">
        <v>230</v>
      </c>
      <c r="C3103" s="2" t="s">
        <v>64</v>
      </c>
      <c r="E3103" s="2">
        <v>100</v>
      </c>
      <c r="F3103" s="2" t="s">
        <v>767</v>
      </c>
      <c r="G3103" s="2" t="s">
        <v>720</v>
      </c>
      <c r="H3103" s="2" t="s">
        <v>37</v>
      </c>
      <c r="I3103" s="2" t="s">
        <v>38</v>
      </c>
      <c r="J3103" s="38">
        <v>3.2050000000000001</v>
      </c>
    </row>
    <row r="3104" spans="1:10">
      <c r="A3104" s="2" t="s">
        <v>9</v>
      </c>
      <c r="B3104" s="2" t="s">
        <v>231</v>
      </c>
      <c r="C3104" s="2" t="s">
        <v>64</v>
      </c>
      <c r="E3104" s="2">
        <v>100</v>
      </c>
      <c r="F3104" s="2" t="s">
        <v>767</v>
      </c>
      <c r="G3104" s="2" t="s">
        <v>720</v>
      </c>
      <c r="H3104" s="2" t="s">
        <v>37</v>
      </c>
      <c r="I3104" s="2" t="s">
        <v>38</v>
      </c>
      <c r="J3104" s="38">
        <v>4.95</v>
      </c>
    </row>
    <row r="3105" spans="1:10">
      <c r="A3105" s="2" t="s">
        <v>9</v>
      </c>
      <c r="B3105" s="2" t="s">
        <v>232</v>
      </c>
      <c r="C3105" s="2" t="s">
        <v>64</v>
      </c>
      <c r="E3105" s="2">
        <v>100</v>
      </c>
      <c r="F3105" s="2" t="s">
        <v>767</v>
      </c>
      <c r="G3105" s="2" t="s">
        <v>720</v>
      </c>
      <c r="H3105" s="2" t="s">
        <v>37</v>
      </c>
      <c r="I3105" s="2" t="s">
        <v>38</v>
      </c>
      <c r="J3105" s="38">
        <v>0</v>
      </c>
    </row>
    <row r="3106" spans="1:10">
      <c r="A3106" s="2" t="s">
        <v>8</v>
      </c>
      <c r="B3106" s="2" t="s">
        <v>233</v>
      </c>
      <c r="C3106" s="2" t="s">
        <v>64</v>
      </c>
      <c r="E3106" s="2">
        <v>100</v>
      </c>
      <c r="F3106" s="2" t="s">
        <v>767</v>
      </c>
      <c r="G3106" s="2" t="s">
        <v>720</v>
      </c>
      <c r="H3106" s="2" t="s">
        <v>37</v>
      </c>
      <c r="I3106" s="2" t="s">
        <v>38</v>
      </c>
      <c r="J3106" s="38">
        <v>18.554582043</v>
      </c>
    </row>
    <row r="3107" spans="1:10">
      <c r="A3107" s="2" t="s">
        <v>8</v>
      </c>
      <c r="B3107" s="2" t="s">
        <v>234</v>
      </c>
      <c r="C3107" s="2" t="s">
        <v>64</v>
      </c>
      <c r="E3107" s="2">
        <v>100</v>
      </c>
      <c r="F3107" s="2" t="s">
        <v>767</v>
      </c>
      <c r="G3107" s="2" t="s">
        <v>720</v>
      </c>
      <c r="H3107" s="2" t="s">
        <v>37</v>
      </c>
      <c r="I3107" s="2" t="s">
        <v>38</v>
      </c>
      <c r="J3107" s="38">
        <v>38.775251548</v>
      </c>
    </row>
    <row r="3108" spans="1:10">
      <c r="A3108" s="2" t="s">
        <v>8</v>
      </c>
      <c r="B3108" s="2" t="s">
        <v>235</v>
      </c>
      <c r="C3108" s="2" t="s">
        <v>64</v>
      </c>
      <c r="E3108" s="2">
        <v>100</v>
      </c>
      <c r="F3108" s="2" t="s">
        <v>767</v>
      </c>
      <c r="G3108" s="2" t="s">
        <v>720</v>
      </c>
      <c r="H3108" s="2" t="s">
        <v>37</v>
      </c>
      <c r="I3108" s="2" t="s">
        <v>38</v>
      </c>
      <c r="J3108" s="38">
        <v>2.2904187309999999</v>
      </c>
    </row>
    <row r="3109" spans="1:10">
      <c r="A3109" s="2" t="s">
        <v>8</v>
      </c>
      <c r="B3109" s="2" t="s">
        <v>236</v>
      </c>
      <c r="C3109" s="2" t="s">
        <v>64</v>
      </c>
      <c r="E3109" s="2">
        <v>100</v>
      </c>
      <c r="F3109" s="2" t="s">
        <v>767</v>
      </c>
      <c r="G3109" s="2" t="s">
        <v>720</v>
      </c>
      <c r="H3109" s="2" t="s">
        <v>37</v>
      </c>
      <c r="I3109" s="2" t="s">
        <v>38</v>
      </c>
      <c r="J3109" s="38">
        <v>1.728550654</v>
      </c>
    </row>
    <row r="3110" spans="1:10">
      <c r="A3110" s="2" t="s">
        <v>8</v>
      </c>
      <c r="B3110" s="2" t="s">
        <v>237</v>
      </c>
      <c r="C3110" s="2" t="s">
        <v>64</v>
      </c>
      <c r="E3110" s="2">
        <v>100</v>
      </c>
      <c r="F3110" s="2" t="s">
        <v>767</v>
      </c>
      <c r="G3110" s="2" t="s">
        <v>720</v>
      </c>
      <c r="H3110" s="2" t="s">
        <v>37</v>
      </c>
      <c r="I3110" s="2" t="s">
        <v>38</v>
      </c>
      <c r="J3110" s="38">
        <v>43.536228373999997</v>
      </c>
    </row>
    <row r="3111" spans="1:10">
      <c r="A3111" s="2" t="s">
        <v>8</v>
      </c>
      <c r="B3111" s="2" t="s">
        <v>238</v>
      </c>
      <c r="C3111" s="2" t="s">
        <v>64</v>
      </c>
      <c r="E3111" s="2">
        <v>100</v>
      </c>
      <c r="F3111" s="2" t="s">
        <v>767</v>
      </c>
      <c r="G3111" s="2" t="s">
        <v>720</v>
      </c>
      <c r="H3111" s="2" t="s">
        <v>37</v>
      </c>
      <c r="I3111" s="2" t="s">
        <v>38</v>
      </c>
      <c r="J3111" s="38">
        <v>5.1232941179999996</v>
      </c>
    </row>
    <row r="3112" spans="1:10">
      <c r="A3112" s="2" t="s">
        <v>8</v>
      </c>
      <c r="B3112" s="2" t="s">
        <v>239</v>
      </c>
      <c r="C3112" s="2" t="s">
        <v>64</v>
      </c>
      <c r="E3112" s="2">
        <v>100</v>
      </c>
      <c r="F3112" s="2" t="s">
        <v>767</v>
      </c>
      <c r="G3112" s="2" t="s">
        <v>720</v>
      </c>
      <c r="H3112" s="2" t="s">
        <v>37</v>
      </c>
      <c r="I3112" s="2" t="s">
        <v>38</v>
      </c>
      <c r="J3112" s="38">
        <v>5.5055980389999997</v>
      </c>
    </row>
    <row r="3113" spans="1:10">
      <c r="A3113" s="2" t="s">
        <v>8</v>
      </c>
      <c r="B3113" s="2" t="s">
        <v>240</v>
      </c>
      <c r="C3113" s="2" t="s">
        <v>64</v>
      </c>
      <c r="E3113" s="2">
        <v>100</v>
      </c>
      <c r="F3113" s="2" t="s">
        <v>767</v>
      </c>
      <c r="G3113" s="2" t="s">
        <v>720</v>
      </c>
      <c r="H3113" s="2" t="s">
        <v>37</v>
      </c>
      <c r="I3113" s="2" t="s">
        <v>38</v>
      </c>
      <c r="J3113" s="38">
        <v>37</v>
      </c>
    </row>
    <row r="3114" spans="1:10">
      <c r="A3114" s="2" t="s">
        <v>8</v>
      </c>
      <c r="B3114" s="2" t="s">
        <v>241</v>
      </c>
      <c r="C3114" s="2" t="s">
        <v>64</v>
      </c>
      <c r="E3114" s="2">
        <v>100</v>
      </c>
      <c r="F3114" s="2" t="s">
        <v>767</v>
      </c>
      <c r="G3114" s="2" t="s">
        <v>720</v>
      </c>
      <c r="H3114" s="2" t="s">
        <v>37</v>
      </c>
      <c r="I3114" s="2" t="s">
        <v>38</v>
      </c>
      <c r="J3114" s="38">
        <v>40.367352941</v>
      </c>
    </row>
    <row r="3115" spans="1:10">
      <c r="A3115" s="2" t="s">
        <v>8</v>
      </c>
      <c r="B3115" s="2" t="s">
        <v>242</v>
      </c>
      <c r="C3115" s="2" t="s">
        <v>64</v>
      </c>
      <c r="E3115" s="2">
        <v>100</v>
      </c>
      <c r="F3115" s="2" t="s">
        <v>767</v>
      </c>
      <c r="G3115" s="2" t="s">
        <v>720</v>
      </c>
      <c r="H3115" s="2" t="s">
        <v>37</v>
      </c>
      <c r="I3115" s="2" t="s">
        <v>38</v>
      </c>
      <c r="J3115" s="38">
        <v>30.145576746</v>
      </c>
    </row>
    <row r="3116" spans="1:10">
      <c r="A3116" s="2" t="s">
        <v>8</v>
      </c>
      <c r="B3116" s="2" t="s">
        <v>243</v>
      </c>
      <c r="C3116" s="2" t="s">
        <v>64</v>
      </c>
      <c r="E3116" s="2">
        <v>100</v>
      </c>
      <c r="F3116" s="2" t="s">
        <v>767</v>
      </c>
      <c r="G3116" s="2" t="s">
        <v>720</v>
      </c>
      <c r="H3116" s="2" t="s">
        <v>37</v>
      </c>
      <c r="I3116" s="2" t="s">
        <v>38</v>
      </c>
      <c r="J3116" s="38">
        <v>2.6858408300000001</v>
      </c>
    </row>
    <row r="3117" spans="1:10">
      <c r="A3117" s="2" t="s">
        <v>8</v>
      </c>
      <c r="B3117" s="2" t="s">
        <v>244</v>
      </c>
      <c r="C3117" s="2" t="s">
        <v>64</v>
      </c>
      <c r="E3117" s="2">
        <v>100</v>
      </c>
      <c r="F3117" s="2" t="s">
        <v>767</v>
      </c>
      <c r="G3117" s="2" t="s">
        <v>720</v>
      </c>
      <c r="H3117" s="2" t="s">
        <v>37</v>
      </c>
      <c r="I3117" s="2" t="s">
        <v>38</v>
      </c>
      <c r="J3117" s="38">
        <v>18.345833333000002</v>
      </c>
    </row>
    <row r="3118" spans="1:10">
      <c r="A3118" s="2" t="s">
        <v>8</v>
      </c>
      <c r="B3118" s="2" t="s">
        <v>245</v>
      </c>
      <c r="C3118" s="2" t="s">
        <v>64</v>
      </c>
      <c r="E3118" s="2">
        <v>100</v>
      </c>
      <c r="F3118" s="2" t="s">
        <v>767</v>
      </c>
      <c r="G3118" s="2" t="s">
        <v>720</v>
      </c>
      <c r="H3118" s="2" t="s">
        <v>37</v>
      </c>
      <c r="I3118" s="2" t="s">
        <v>38</v>
      </c>
      <c r="J3118" s="38">
        <v>11.452496732</v>
      </c>
    </row>
    <row r="3119" spans="1:10">
      <c r="A3119" s="2" t="s">
        <v>8</v>
      </c>
      <c r="B3119" s="2" t="s">
        <v>246</v>
      </c>
      <c r="C3119" s="2" t="s">
        <v>64</v>
      </c>
      <c r="E3119" s="2">
        <v>100</v>
      </c>
      <c r="F3119" s="2" t="s">
        <v>767</v>
      </c>
      <c r="G3119" s="2" t="s">
        <v>720</v>
      </c>
      <c r="H3119" s="2" t="s">
        <v>37</v>
      </c>
      <c r="I3119" s="2" t="s">
        <v>38</v>
      </c>
      <c r="J3119" s="38">
        <v>35.799999999999997</v>
      </c>
    </row>
    <row r="3120" spans="1:10">
      <c r="A3120" s="2" t="s">
        <v>8</v>
      </c>
      <c r="B3120" s="2" t="s">
        <v>247</v>
      </c>
      <c r="C3120" s="2" t="s">
        <v>64</v>
      </c>
      <c r="E3120" s="2">
        <v>100</v>
      </c>
      <c r="F3120" s="2" t="s">
        <v>767</v>
      </c>
      <c r="G3120" s="2" t="s">
        <v>720</v>
      </c>
      <c r="H3120" s="2" t="s">
        <v>37</v>
      </c>
      <c r="I3120" s="2" t="s">
        <v>38</v>
      </c>
      <c r="J3120" s="38">
        <v>48.89</v>
      </c>
    </row>
    <row r="3121" spans="1:10">
      <c r="A3121" s="2" t="s">
        <v>8</v>
      </c>
      <c r="B3121" s="2" t="s">
        <v>248</v>
      </c>
      <c r="C3121" s="2" t="s">
        <v>64</v>
      </c>
      <c r="E3121" s="2">
        <v>100</v>
      </c>
      <c r="F3121" s="2" t="s">
        <v>767</v>
      </c>
      <c r="G3121" s="2" t="s">
        <v>720</v>
      </c>
      <c r="H3121" s="2" t="s">
        <v>37</v>
      </c>
      <c r="I3121" s="2" t="s">
        <v>38</v>
      </c>
      <c r="J3121" s="38">
        <v>29.76</v>
      </c>
    </row>
    <row r="3122" spans="1:10">
      <c r="A3122" s="2" t="s">
        <v>7</v>
      </c>
      <c r="B3122" s="2" t="s">
        <v>249</v>
      </c>
      <c r="C3122" s="2" t="s">
        <v>64</v>
      </c>
      <c r="E3122" s="2">
        <v>100</v>
      </c>
      <c r="F3122" s="2" t="s">
        <v>767</v>
      </c>
      <c r="G3122" s="2" t="s">
        <v>720</v>
      </c>
      <c r="H3122" s="2" t="s">
        <v>37</v>
      </c>
      <c r="I3122" s="2" t="s">
        <v>38</v>
      </c>
      <c r="J3122" s="38">
        <v>4.925099146</v>
      </c>
    </row>
    <row r="3123" spans="1:10">
      <c r="A3123" s="2" t="s">
        <v>7</v>
      </c>
      <c r="B3123" s="2" t="s">
        <v>250</v>
      </c>
      <c r="C3123" s="2" t="s">
        <v>64</v>
      </c>
      <c r="E3123" s="2">
        <v>100</v>
      </c>
      <c r="F3123" s="2" t="s">
        <v>767</v>
      </c>
      <c r="G3123" s="2" t="s">
        <v>720</v>
      </c>
      <c r="H3123" s="2" t="s">
        <v>37</v>
      </c>
      <c r="I3123" s="2" t="s">
        <v>38</v>
      </c>
      <c r="J3123" s="38">
        <v>0.73995475099999997</v>
      </c>
    </row>
    <row r="3124" spans="1:10">
      <c r="A3124" s="2" t="s">
        <v>7</v>
      </c>
      <c r="B3124" s="2" t="s">
        <v>251</v>
      </c>
      <c r="C3124" s="2" t="s">
        <v>64</v>
      </c>
      <c r="E3124" s="2">
        <v>100</v>
      </c>
      <c r="F3124" s="2" t="s">
        <v>767</v>
      </c>
      <c r="G3124" s="2" t="s">
        <v>720</v>
      </c>
      <c r="H3124" s="2" t="s">
        <v>37</v>
      </c>
      <c r="I3124" s="2" t="s">
        <v>38</v>
      </c>
      <c r="J3124" s="38">
        <v>0</v>
      </c>
    </row>
    <row r="3125" spans="1:10">
      <c r="A3125" s="2" t="s">
        <v>7</v>
      </c>
      <c r="B3125" s="2" t="s">
        <v>252</v>
      </c>
      <c r="C3125" s="2" t="s">
        <v>64</v>
      </c>
      <c r="E3125" s="2">
        <v>100</v>
      </c>
      <c r="F3125" s="2" t="s">
        <v>767</v>
      </c>
      <c r="G3125" s="2" t="s">
        <v>720</v>
      </c>
      <c r="H3125" s="2" t="s">
        <v>37</v>
      </c>
      <c r="I3125" s="2" t="s">
        <v>38</v>
      </c>
      <c r="J3125" s="38">
        <v>0</v>
      </c>
    </row>
    <row r="3126" spans="1:10">
      <c r="A3126" s="2" t="s">
        <v>7</v>
      </c>
      <c r="B3126" s="2" t="s">
        <v>253</v>
      </c>
      <c r="C3126" s="2" t="s">
        <v>64</v>
      </c>
      <c r="E3126" s="2">
        <v>100</v>
      </c>
      <c r="F3126" s="2" t="s">
        <v>767</v>
      </c>
      <c r="G3126" s="2" t="s">
        <v>720</v>
      </c>
      <c r="H3126" s="2" t="s">
        <v>37</v>
      </c>
      <c r="I3126" s="2" t="s">
        <v>38</v>
      </c>
      <c r="J3126" s="38">
        <v>0</v>
      </c>
    </row>
    <row r="3127" spans="1:10">
      <c r="A3127" s="2" t="s">
        <v>6</v>
      </c>
      <c r="B3127" s="2" t="s">
        <v>254</v>
      </c>
      <c r="C3127" s="2" t="s">
        <v>64</v>
      </c>
      <c r="E3127" s="2">
        <v>100</v>
      </c>
      <c r="F3127" s="2" t="s">
        <v>767</v>
      </c>
      <c r="G3127" s="2" t="s">
        <v>720</v>
      </c>
      <c r="H3127" s="2" t="s">
        <v>37</v>
      </c>
      <c r="I3127" s="2" t="s">
        <v>38</v>
      </c>
      <c r="J3127" s="38">
        <v>0</v>
      </c>
    </row>
    <row r="3128" spans="1:10">
      <c r="A3128" s="2" t="s">
        <v>6</v>
      </c>
      <c r="B3128" s="2" t="s">
        <v>255</v>
      </c>
      <c r="C3128" s="2" t="s">
        <v>64</v>
      </c>
      <c r="E3128" s="2">
        <v>100</v>
      </c>
      <c r="F3128" s="2" t="s">
        <v>767</v>
      </c>
      <c r="G3128" s="2" t="s">
        <v>720</v>
      </c>
      <c r="H3128" s="2" t="s">
        <v>37</v>
      </c>
      <c r="I3128" s="2" t="s">
        <v>38</v>
      </c>
      <c r="J3128" s="38">
        <v>0</v>
      </c>
    </row>
    <row r="3129" spans="1:10">
      <c r="A3129" s="2" t="s">
        <v>6</v>
      </c>
      <c r="B3129" s="2" t="s">
        <v>256</v>
      </c>
      <c r="C3129" s="2" t="s">
        <v>64</v>
      </c>
      <c r="E3129" s="2">
        <v>100</v>
      </c>
      <c r="F3129" s="2" t="s">
        <v>767</v>
      </c>
      <c r="G3129" s="2" t="s">
        <v>720</v>
      </c>
      <c r="H3129" s="2" t="s">
        <v>37</v>
      </c>
      <c r="I3129" s="2" t="s">
        <v>38</v>
      </c>
      <c r="J3129" s="38">
        <v>14.193964193999999</v>
      </c>
    </row>
    <row r="3130" spans="1:10">
      <c r="A3130" s="2" t="s">
        <v>6</v>
      </c>
      <c r="B3130" s="2" t="s">
        <v>257</v>
      </c>
      <c r="C3130" s="2" t="s">
        <v>64</v>
      </c>
      <c r="E3130" s="2">
        <v>100</v>
      </c>
      <c r="F3130" s="2" t="s">
        <v>767</v>
      </c>
      <c r="G3130" s="2" t="s">
        <v>720</v>
      </c>
      <c r="H3130" s="2" t="s">
        <v>37</v>
      </c>
      <c r="I3130" s="2" t="s">
        <v>38</v>
      </c>
      <c r="J3130" s="38">
        <v>17.488191176000001</v>
      </c>
    </row>
    <row r="3131" spans="1:10">
      <c r="A3131" s="2" t="s">
        <v>6</v>
      </c>
      <c r="B3131" s="2" t="s">
        <v>258</v>
      </c>
      <c r="C3131" s="2" t="s">
        <v>64</v>
      </c>
      <c r="E3131" s="2">
        <v>100</v>
      </c>
      <c r="F3131" s="2" t="s">
        <v>767</v>
      </c>
      <c r="G3131" s="2" t="s">
        <v>720</v>
      </c>
      <c r="H3131" s="2" t="s">
        <v>37</v>
      </c>
      <c r="I3131" s="2" t="s">
        <v>38</v>
      </c>
      <c r="J3131" s="38">
        <v>0</v>
      </c>
    </row>
    <row r="3132" spans="1:10">
      <c r="A3132" s="2" t="s">
        <v>6</v>
      </c>
      <c r="B3132" s="2" t="s">
        <v>259</v>
      </c>
      <c r="C3132" s="2" t="s">
        <v>64</v>
      </c>
      <c r="E3132" s="2">
        <v>100</v>
      </c>
      <c r="F3132" s="2" t="s">
        <v>767</v>
      </c>
      <c r="G3132" s="2" t="s">
        <v>720</v>
      </c>
      <c r="H3132" s="2" t="s">
        <v>37</v>
      </c>
      <c r="I3132" s="2" t="s">
        <v>38</v>
      </c>
      <c r="J3132" s="38">
        <v>0</v>
      </c>
    </row>
    <row r="3133" spans="1:10">
      <c r="A3133" s="2" t="s">
        <v>6</v>
      </c>
      <c r="B3133" s="2" t="s">
        <v>260</v>
      </c>
      <c r="C3133" s="2" t="s">
        <v>64</v>
      </c>
      <c r="E3133" s="2">
        <v>100</v>
      </c>
      <c r="F3133" s="2" t="s">
        <v>767</v>
      </c>
      <c r="G3133" s="2" t="s">
        <v>720</v>
      </c>
      <c r="H3133" s="2" t="s">
        <v>37</v>
      </c>
      <c r="I3133" s="2" t="s">
        <v>38</v>
      </c>
      <c r="J3133" s="38">
        <v>0</v>
      </c>
    </row>
    <row r="3134" spans="1:10">
      <c r="A3134" s="2" t="s">
        <v>6</v>
      </c>
      <c r="B3134" s="2" t="s">
        <v>261</v>
      </c>
      <c r="C3134" s="2" t="s">
        <v>64</v>
      </c>
      <c r="E3134" s="2">
        <v>100</v>
      </c>
      <c r="F3134" s="2" t="s">
        <v>767</v>
      </c>
      <c r="G3134" s="2" t="s">
        <v>720</v>
      </c>
      <c r="H3134" s="2" t="s">
        <v>37</v>
      </c>
      <c r="I3134" s="2" t="s">
        <v>38</v>
      </c>
      <c r="J3134" s="38">
        <v>0</v>
      </c>
    </row>
    <row r="3135" spans="1:10">
      <c r="A3135" s="2" t="s">
        <v>5</v>
      </c>
      <c r="B3135" s="2" t="s">
        <v>270</v>
      </c>
      <c r="C3135" s="2" t="s">
        <v>64</v>
      </c>
      <c r="E3135" s="2">
        <v>100</v>
      </c>
      <c r="F3135" s="2" t="s">
        <v>767</v>
      </c>
      <c r="G3135" s="2" t="s">
        <v>720</v>
      </c>
      <c r="H3135" s="2" t="s">
        <v>37</v>
      </c>
      <c r="I3135" s="2" t="s">
        <v>38</v>
      </c>
      <c r="J3135" s="38">
        <v>1.5931221719999999</v>
      </c>
    </row>
    <row r="3136" spans="1:10">
      <c r="A3136" s="2" t="s">
        <v>5</v>
      </c>
      <c r="B3136" s="2" t="s">
        <v>271</v>
      </c>
      <c r="C3136" s="2" t="s">
        <v>64</v>
      </c>
      <c r="E3136" s="2">
        <v>100</v>
      </c>
      <c r="F3136" s="2" t="s">
        <v>767</v>
      </c>
      <c r="G3136" s="2" t="s">
        <v>720</v>
      </c>
      <c r="H3136" s="2" t="s">
        <v>37</v>
      </c>
      <c r="I3136" s="2" t="s">
        <v>38</v>
      </c>
      <c r="J3136" s="38">
        <v>14.68854902</v>
      </c>
    </row>
    <row r="3137" spans="1:10">
      <c r="A3137" s="2" t="s">
        <v>5</v>
      </c>
      <c r="B3137" s="2" t="s">
        <v>272</v>
      </c>
      <c r="C3137" s="2" t="s">
        <v>64</v>
      </c>
      <c r="E3137" s="2">
        <v>100</v>
      </c>
      <c r="F3137" s="2" t="s">
        <v>767</v>
      </c>
      <c r="G3137" s="2" t="s">
        <v>720</v>
      </c>
      <c r="H3137" s="2" t="s">
        <v>37</v>
      </c>
      <c r="I3137" s="2" t="s">
        <v>38</v>
      </c>
      <c r="J3137" s="38">
        <v>0</v>
      </c>
    </row>
    <row r="3138" spans="1:10">
      <c r="A3138" s="2" t="s">
        <v>5</v>
      </c>
      <c r="B3138" s="2" t="s">
        <v>273</v>
      </c>
      <c r="C3138" s="2" t="s">
        <v>64</v>
      </c>
      <c r="E3138" s="2">
        <v>100</v>
      </c>
      <c r="F3138" s="2" t="s">
        <v>767</v>
      </c>
      <c r="G3138" s="2" t="s">
        <v>720</v>
      </c>
      <c r="H3138" s="2" t="s">
        <v>37</v>
      </c>
      <c r="I3138" s="2" t="s">
        <v>38</v>
      </c>
      <c r="J3138" s="38">
        <v>0</v>
      </c>
    </row>
    <row r="3139" spans="1:10">
      <c r="A3139" s="2" t="s">
        <v>4</v>
      </c>
      <c r="B3139" s="2" t="s">
        <v>445</v>
      </c>
      <c r="C3139" s="2" t="s">
        <v>64</v>
      </c>
      <c r="E3139" s="2">
        <v>100</v>
      </c>
      <c r="F3139" s="2" t="s">
        <v>767</v>
      </c>
      <c r="G3139" s="2" t="s">
        <v>720</v>
      </c>
      <c r="H3139" s="2" t="s">
        <v>37</v>
      </c>
      <c r="I3139" s="2" t="s">
        <v>38</v>
      </c>
      <c r="J3139" s="38">
        <v>0</v>
      </c>
    </row>
    <row r="3140" spans="1:10">
      <c r="A3140" s="2" t="s">
        <v>4</v>
      </c>
      <c r="B3140" s="2" t="s">
        <v>446</v>
      </c>
      <c r="C3140" s="2" t="s">
        <v>64</v>
      </c>
      <c r="E3140" s="2">
        <v>100</v>
      </c>
      <c r="F3140" s="2" t="s">
        <v>767</v>
      </c>
      <c r="G3140" s="2" t="s">
        <v>720</v>
      </c>
      <c r="H3140" s="2" t="s">
        <v>37</v>
      </c>
      <c r="I3140" s="2" t="s">
        <v>38</v>
      </c>
      <c r="J3140" s="38">
        <v>0.45872387399999998</v>
      </c>
    </row>
    <row r="3141" spans="1:10">
      <c r="A3141" s="2" t="s">
        <v>3</v>
      </c>
      <c r="B3141" s="2" t="s">
        <v>362</v>
      </c>
      <c r="C3141" s="2" t="s">
        <v>64</v>
      </c>
      <c r="E3141" s="2">
        <v>100</v>
      </c>
      <c r="F3141" s="2" t="s">
        <v>767</v>
      </c>
      <c r="G3141" s="2" t="s">
        <v>720</v>
      </c>
      <c r="H3141" s="2" t="s">
        <v>37</v>
      </c>
      <c r="I3141" s="2" t="s">
        <v>38</v>
      </c>
      <c r="J3141" s="38">
        <v>0.56240471599999997</v>
      </c>
    </row>
    <row r="3142" spans="1:10">
      <c r="A3142" s="2" t="s">
        <v>3</v>
      </c>
      <c r="B3142" s="2" t="s">
        <v>143</v>
      </c>
      <c r="C3142" s="2" t="s">
        <v>64</v>
      </c>
      <c r="E3142" s="2">
        <v>100</v>
      </c>
      <c r="F3142" s="2" t="s">
        <v>767</v>
      </c>
      <c r="G3142" s="2" t="s">
        <v>720</v>
      </c>
      <c r="H3142" s="2" t="s">
        <v>37</v>
      </c>
      <c r="I3142" s="2" t="s">
        <v>38</v>
      </c>
      <c r="J3142" s="38">
        <v>7.3469765699999998</v>
      </c>
    </row>
    <row r="3143" spans="1:10">
      <c r="A3143" s="2" t="s">
        <v>3</v>
      </c>
      <c r="B3143" s="2" t="s">
        <v>144</v>
      </c>
      <c r="C3143" s="2" t="s">
        <v>64</v>
      </c>
      <c r="E3143" s="2">
        <v>100</v>
      </c>
      <c r="F3143" s="2" t="s">
        <v>767</v>
      </c>
      <c r="G3143" s="2" t="s">
        <v>720</v>
      </c>
      <c r="H3143" s="2" t="s">
        <v>37</v>
      </c>
      <c r="I3143" s="2" t="s">
        <v>38</v>
      </c>
      <c r="J3143" s="38">
        <v>4.6764705879999999</v>
      </c>
    </row>
    <row r="3144" spans="1:10">
      <c r="A3144" s="2" t="s">
        <v>3</v>
      </c>
      <c r="B3144" s="2" t="s">
        <v>145</v>
      </c>
      <c r="C3144" s="2" t="s">
        <v>64</v>
      </c>
      <c r="E3144" s="2">
        <v>100</v>
      </c>
      <c r="F3144" s="2" t="s">
        <v>767</v>
      </c>
      <c r="G3144" s="2" t="s">
        <v>720</v>
      </c>
      <c r="H3144" s="2" t="s">
        <v>37</v>
      </c>
      <c r="I3144" s="2" t="s">
        <v>38</v>
      </c>
      <c r="J3144" s="38">
        <v>1.2270185419999999</v>
      </c>
    </row>
    <row r="3145" spans="1:10">
      <c r="A3145" s="2" t="s">
        <v>3</v>
      </c>
      <c r="B3145" s="2" t="s">
        <v>146</v>
      </c>
      <c r="C3145" s="2" t="s">
        <v>64</v>
      </c>
      <c r="E3145" s="2">
        <v>100</v>
      </c>
      <c r="F3145" s="2" t="s">
        <v>767</v>
      </c>
      <c r="G3145" s="2" t="s">
        <v>720</v>
      </c>
      <c r="H3145" s="2" t="s">
        <v>37</v>
      </c>
      <c r="I3145" s="2" t="s">
        <v>38</v>
      </c>
      <c r="J3145" s="38">
        <v>1.2677580879999999</v>
      </c>
    </row>
    <row r="3146" spans="1:10">
      <c r="A3146" s="2" t="s">
        <v>3</v>
      </c>
      <c r="B3146" s="2" t="s">
        <v>147</v>
      </c>
      <c r="C3146" s="2" t="s">
        <v>64</v>
      </c>
      <c r="E3146" s="2">
        <v>100</v>
      </c>
      <c r="F3146" s="2" t="s">
        <v>767</v>
      </c>
      <c r="G3146" s="2" t="s">
        <v>720</v>
      </c>
      <c r="H3146" s="2" t="s">
        <v>37</v>
      </c>
      <c r="I3146" s="2" t="s">
        <v>38</v>
      </c>
      <c r="J3146" s="38">
        <v>6.8970986160000001</v>
      </c>
    </row>
    <row r="3147" spans="1:10">
      <c r="A3147" s="2" t="s">
        <v>3</v>
      </c>
      <c r="B3147" s="2" t="s">
        <v>148</v>
      </c>
      <c r="C3147" s="2" t="s">
        <v>64</v>
      </c>
      <c r="E3147" s="2">
        <v>100</v>
      </c>
      <c r="F3147" s="2" t="s">
        <v>767</v>
      </c>
      <c r="G3147" s="2" t="s">
        <v>720</v>
      </c>
      <c r="H3147" s="2" t="s">
        <v>37</v>
      </c>
      <c r="I3147" s="2" t="s">
        <v>38</v>
      </c>
      <c r="J3147" s="38">
        <v>1.7416960779999999</v>
      </c>
    </row>
    <row r="3148" spans="1:10">
      <c r="A3148" s="2" t="s">
        <v>3</v>
      </c>
      <c r="B3148" s="2" t="s">
        <v>149</v>
      </c>
      <c r="C3148" s="2" t="s">
        <v>64</v>
      </c>
      <c r="E3148" s="2">
        <v>100</v>
      </c>
      <c r="F3148" s="2" t="s">
        <v>767</v>
      </c>
      <c r="G3148" s="2" t="s">
        <v>720</v>
      </c>
      <c r="H3148" s="2" t="s">
        <v>37</v>
      </c>
      <c r="I3148" s="2" t="s">
        <v>38</v>
      </c>
      <c r="J3148" s="38">
        <v>86.146001665</v>
      </c>
    </row>
    <row r="3149" spans="1:10">
      <c r="A3149" s="2" t="s">
        <v>3</v>
      </c>
      <c r="B3149" s="2" t="s">
        <v>150</v>
      </c>
      <c r="C3149" s="2" t="s">
        <v>64</v>
      </c>
      <c r="E3149" s="2">
        <v>100</v>
      </c>
      <c r="F3149" s="2" t="s">
        <v>767</v>
      </c>
      <c r="G3149" s="2" t="s">
        <v>720</v>
      </c>
      <c r="H3149" s="2" t="s">
        <v>37</v>
      </c>
      <c r="I3149" s="2" t="s">
        <v>38</v>
      </c>
      <c r="J3149" s="38">
        <v>0</v>
      </c>
    </row>
    <row r="3150" spans="1:10">
      <c r="A3150" s="2" t="s">
        <v>3</v>
      </c>
      <c r="B3150" s="2" t="s">
        <v>151</v>
      </c>
      <c r="C3150" s="2" t="s">
        <v>64</v>
      </c>
      <c r="E3150" s="2">
        <v>100</v>
      </c>
      <c r="F3150" s="2" t="s">
        <v>767</v>
      </c>
      <c r="G3150" s="2" t="s">
        <v>720</v>
      </c>
      <c r="H3150" s="2" t="s">
        <v>37</v>
      </c>
      <c r="I3150" s="2" t="s">
        <v>38</v>
      </c>
      <c r="J3150" s="38">
        <v>111.353823529</v>
      </c>
    </row>
    <row r="3151" spans="1:10">
      <c r="A3151" s="2" t="s">
        <v>3</v>
      </c>
      <c r="B3151" s="2" t="s">
        <v>152</v>
      </c>
      <c r="C3151" s="2" t="s">
        <v>64</v>
      </c>
      <c r="E3151" s="2">
        <v>100</v>
      </c>
      <c r="F3151" s="2" t="s">
        <v>767</v>
      </c>
      <c r="G3151" s="2" t="s">
        <v>720</v>
      </c>
      <c r="H3151" s="2" t="s">
        <v>37</v>
      </c>
      <c r="I3151" s="2" t="s">
        <v>38</v>
      </c>
      <c r="J3151" s="38">
        <v>48.552172460000001</v>
      </c>
    </row>
    <row r="3152" spans="1:10">
      <c r="A3152" s="2" t="s">
        <v>3</v>
      </c>
      <c r="B3152" s="2" t="s">
        <v>153</v>
      </c>
      <c r="C3152" s="2" t="s">
        <v>64</v>
      </c>
      <c r="E3152" s="2">
        <v>100</v>
      </c>
      <c r="F3152" s="2" t="s">
        <v>767</v>
      </c>
      <c r="G3152" s="2" t="s">
        <v>720</v>
      </c>
      <c r="H3152" s="2" t="s">
        <v>37</v>
      </c>
      <c r="I3152" s="2" t="s">
        <v>38</v>
      </c>
      <c r="J3152" s="38">
        <v>0</v>
      </c>
    </row>
    <row r="3153" spans="1:10">
      <c r="A3153" s="2" t="s">
        <v>3</v>
      </c>
      <c r="B3153" s="2" t="s">
        <v>154</v>
      </c>
      <c r="C3153" s="2" t="s">
        <v>64</v>
      </c>
      <c r="E3153" s="2">
        <v>100</v>
      </c>
      <c r="F3153" s="2" t="s">
        <v>767</v>
      </c>
      <c r="G3153" s="2" t="s">
        <v>720</v>
      </c>
      <c r="H3153" s="2" t="s">
        <v>37</v>
      </c>
      <c r="I3153" s="2" t="s">
        <v>38</v>
      </c>
      <c r="J3153" s="38">
        <v>13.743584351000001</v>
      </c>
    </row>
    <row r="3154" spans="1:10">
      <c r="A3154" s="2" t="s">
        <v>3</v>
      </c>
      <c r="B3154" s="2" t="s">
        <v>155</v>
      </c>
      <c r="C3154" s="2" t="s">
        <v>64</v>
      </c>
      <c r="E3154" s="2">
        <v>100</v>
      </c>
      <c r="F3154" s="2" t="s">
        <v>767</v>
      </c>
      <c r="G3154" s="2" t="s">
        <v>720</v>
      </c>
      <c r="H3154" s="2" t="s">
        <v>37</v>
      </c>
      <c r="I3154" s="2" t="s">
        <v>38</v>
      </c>
      <c r="J3154" s="38">
        <v>11.398705882</v>
      </c>
    </row>
    <row r="3155" spans="1:10">
      <c r="A3155" s="2" t="s">
        <v>3</v>
      </c>
      <c r="B3155" s="2" t="s">
        <v>156</v>
      </c>
      <c r="C3155" s="2" t="s">
        <v>64</v>
      </c>
      <c r="E3155" s="2">
        <v>100</v>
      </c>
      <c r="F3155" s="2" t="s">
        <v>767</v>
      </c>
      <c r="G3155" s="2" t="s">
        <v>720</v>
      </c>
      <c r="H3155" s="2" t="s">
        <v>37</v>
      </c>
      <c r="I3155" s="2" t="s">
        <v>38</v>
      </c>
      <c r="J3155" s="38">
        <v>1.425095129</v>
      </c>
    </row>
    <row r="3156" spans="1:10">
      <c r="A3156" s="2" t="s">
        <v>3</v>
      </c>
      <c r="B3156" s="2" t="s">
        <v>157</v>
      </c>
      <c r="C3156" s="2" t="s">
        <v>64</v>
      </c>
      <c r="E3156" s="2">
        <v>100</v>
      </c>
      <c r="F3156" s="2" t="s">
        <v>767</v>
      </c>
      <c r="G3156" s="2" t="s">
        <v>720</v>
      </c>
      <c r="H3156" s="2" t="s">
        <v>37</v>
      </c>
      <c r="I3156" s="2" t="s">
        <v>38</v>
      </c>
      <c r="J3156" s="38">
        <v>33.020955882000003</v>
      </c>
    </row>
    <row r="3157" spans="1:10">
      <c r="A3157" s="2" t="s">
        <v>3</v>
      </c>
      <c r="B3157" s="2" t="s">
        <v>158</v>
      </c>
      <c r="C3157" s="2" t="s">
        <v>64</v>
      </c>
      <c r="E3157" s="2">
        <v>100</v>
      </c>
      <c r="F3157" s="2" t="s">
        <v>767</v>
      </c>
      <c r="G3157" s="2" t="s">
        <v>720</v>
      </c>
      <c r="H3157" s="2" t="s">
        <v>37</v>
      </c>
      <c r="I3157" s="2" t="s">
        <v>38</v>
      </c>
      <c r="J3157" s="38">
        <v>3.8965162270000002</v>
      </c>
    </row>
    <row r="3158" spans="1:10">
      <c r="A3158" s="2" t="s">
        <v>2</v>
      </c>
      <c r="B3158" s="2" t="s">
        <v>262</v>
      </c>
      <c r="C3158" s="2" t="s">
        <v>64</v>
      </c>
      <c r="E3158" s="2">
        <v>100</v>
      </c>
      <c r="F3158" s="2" t="s">
        <v>767</v>
      </c>
      <c r="G3158" s="2" t="s">
        <v>720</v>
      </c>
      <c r="H3158" s="2" t="s">
        <v>37</v>
      </c>
      <c r="I3158" s="2" t="s">
        <v>38</v>
      </c>
      <c r="J3158" s="38">
        <v>0.89325387000000001</v>
      </c>
    </row>
    <row r="3159" spans="1:10">
      <c r="A3159" s="2" t="s">
        <v>2</v>
      </c>
      <c r="B3159" s="2" t="s">
        <v>263</v>
      </c>
      <c r="C3159" s="2" t="s">
        <v>64</v>
      </c>
      <c r="E3159" s="2">
        <v>100</v>
      </c>
      <c r="F3159" s="2" t="s">
        <v>767</v>
      </c>
      <c r="G3159" s="2" t="s">
        <v>720</v>
      </c>
      <c r="H3159" s="2" t="s">
        <v>37</v>
      </c>
      <c r="I3159" s="2" t="s">
        <v>38</v>
      </c>
      <c r="J3159" s="38">
        <v>16.237890755999999</v>
      </c>
    </row>
    <row r="3160" spans="1:10">
      <c r="A3160" s="2" t="s">
        <v>2</v>
      </c>
      <c r="B3160" s="2" t="s">
        <v>264</v>
      </c>
      <c r="C3160" s="2" t="s">
        <v>64</v>
      </c>
      <c r="E3160" s="2">
        <v>100</v>
      </c>
      <c r="F3160" s="2" t="s">
        <v>767</v>
      </c>
      <c r="G3160" s="2" t="s">
        <v>720</v>
      </c>
      <c r="H3160" s="2" t="s">
        <v>37</v>
      </c>
      <c r="I3160" s="2" t="s">
        <v>38</v>
      </c>
      <c r="J3160" s="38">
        <v>12.903342686</v>
      </c>
    </row>
    <row r="3161" spans="1:10">
      <c r="A3161" s="2" t="s">
        <v>2</v>
      </c>
      <c r="B3161" s="2" t="s">
        <v>265</v>
      </c>
      <c r="C3161" s="2" t="s">
        <v>64</v>
      </c>
      <c r="E3161" s="2">
        <v>100</v>
      </c>
      <c r="F3161" s="2" t="s">
        <v>767</v>
      </c>
      <c r="G3161" s="2" t="s">
        <v>720</v>
      </c>
      <c r="H3161" s="2" t="s">
        <v>37</v>
      </c>
      <c r="I3161" s="2" t="s">
        <v>38</v>
      </c>
      <c r="J3161" s="38">
        <v>15.020850267</v>
      </c>
    </row>
    <row r="3162" spans="1:10">
      <c r="A3162" s="2" t="s">
        <v>2</v>
      </c>
      <c r="B3162" s="2" t="s">
        <v>266</v>
      </c>
      <c r="C3162" s="2" t="s">
        <v>64</v>
      </c>
      <c r="E3162" s="2">
        <v>100</v>
      </c>
      <c r="F3162" s="2" t="s">
        <v>767</v>
      </c>
      <c r="G3162" s="2" t="s">
        <v>720</v>
      </c>
      <c r="H3162" s="2" t="s">
        <v>37</v>
      </c>
      <c r="I3162" s="2" t="s">
        <v>38</v>
      </c>
      <c r="J3162" s="38">
        <v>18.288761029</v>
      </c>
    </row>
    <row r="3163" spans="1:10">
      <c r="A3163" s="2" t="s">
        <v>2</v>
      </c>
      <c r="B3163" s="2" t="s">
        <v>267</v>
      </c>
      <c r="C3163" s="2" t="s">
        <v>64</v>
      </c>
      <c r="E3163" s="2">
        <v>100</v>
      </c>
      <c r="F3163" s="2" t="s">
        <v>767</v>
      </c>
      <c r="G3163" s="2" t="s">
        <v>720</v>
      </c>
      <c r="H3163" s="2" t="s">
        <v>37</v>
      </c>
      <c r="I3163" s="2" t="s">
        <v>38</v>
      </c>
      <c r="J3163" s="38">
        <v>6.0381231619999998</v>
      </c>
    </row>
    <row r="3164" spans="1:10">
      <c r="A3164" s="2" t="s">
        <v>2</v>
      </c>
      <c r="B3164" s="2" t="s">
        <v>268</v>
      </c>
      <c r="C3164" s="2" t="s">
        <v>64</v>
      </c>
      <c r="E3164" s="2">
        <v>100</v>
      </c>
      <c r="F3164" s="2" t="s">
        <v>767</v>
      </c>
      <c r="G3164" s="2" t="s">
        <v>720</v>
      </c>
      <c r="H3164" s="2" t="s">
        <v>37</v>
      </c>
      <c r="I3164" s="2" t="s">
        <v>38</v>
      </c>
      <c r="J3164" s="38">
        <v>29.304969920000001</v>
      </c>
    </row>
    <row r="3165" spans="1:10">
      <c r="A3165" s="2" t="s">
        <v>2</v>
      </c>
      <c r="B3165" s="2" t="s">
        <v>269</v>
      </c>
      <c r="C3165" s="2" t="s">
        <v>64</v>
      </c>
      <c r="E3165" s="2">
        <v>100</v>
      </c>
      <c r="F3165" s="2" t="s">
        <v>767</v>
      </c>
      <c r="G3165" s="2" t="s">
        <v>720</v>
      </c>
      <c r="H3165" s="2" t="s">
        <v>37</v>
      </c>
      <c r="I3165" s="2" t="s">
        <v>38</v>
      </c>
      <c r="J3165" s="38">
        <v>55.085219668999997</v>
      </c>
    </row>
    <row r="3166" spans="1:10">
      <c r="A3166" s="2" t="s">
        <v>1</v>
      </c>
      <c r="B3166" s="2" t="s">
        <v>298</v>
      </c>
      <c r="C3166" s="2" t="s">
        <v>64</v>
      </c>
      <c r="E3166" s="2">
        <v>100</v>
      </c>
      <c r="F3166" s="2" t="s">
        <v>767</v>
      </c>
      <c r="G3166" s="2" t="s">
        <v>720</v>
      </c>
      <c r="H3166" s="2" t="s">
        <v>37</v>
      </c>
      <c r="I3166" s="2" t="s">
        <v>38</v>
      </c>
      <c r="J3166" s="38">
        <v>4.04</v>
      </c>
    </row>
    <row r="3167" spans="1:10">
      <c r="A3167" s="2" t="s">
        <v>1</v>
      </c>
      <c r="B3167" s="2" t="s">
        <v>299</v>
      </c>
      <c r="C3167" s="2" t="s">
        <v>64</v>
      </c>
      <c r="E3167" s="2">
        <v>100</v>
      </c>
      <c r="F3167" s="2" t="s">
        <v>767</v>
      </c>
      <c r="G3167" s="2" t="s">
        <v>720</v>
      </c>
      <c r="H3167" s="2" t="s">
        <v>37</v>
      </c>
      <c r="I3167" s="2" t="s">
        <v>38</v>
      </c>
      <c r="J3167" s="38">
        <v>10.49</v>
      </c>
    </row>
    <row r="3168" spans="1:10">
      <c r="A3168" s="2" t="s">
        <v>1</v>
      </c>
      <c r="B3168" s="2" t="s">
        <v>300</v>
      </c>
      <c r="C3168" s="2" t="s">
        <v>64</v>
      </c>
      <c r="E3168" s="2">
        <v>100</v>
      </c>
      <c r="F3168" s="2" t="s">
        <v>767</v>
      </c>
      <c r="G3168" s="2" t="s">
        <v>720</v>
      </c>
      <c r="H3168" s="2" t="s">
        <v>37</v>
      </c>
      <c r="I3168" s="2" t="s">
        <v>38</v>
      </c>
      <c r="J3168" s="38">
        <v>9.33</v>
      </c>
    </row>
    <row r="3169" spans="1:10">
      <c r="A3169" s="2" t="s">
        <v>1</v>
      </c>
      <c r="B3169" s="2" t="s">
        <v>301</v>
      </c>
      <c r="C3169" s="2" t="s">
        <v>64</v>
      </c>
      <c r="E3169" s="2">
        <v>100</v>
      </c>
      <c r="F3169" s="2" t="s">
        <v>767</v>
      </c>
      <c r="G3169" s="2" t="s">
        <v>720</v>
      </c>
      <c r="H3169" s="2" t="s">
        <v>37</v>
      </c>
      <c r="I3169" s="2" t="s">
        <v>38</v>
      </c>
      <c r="J3169" s="38">
        <v>0.35945343099999999</v>
      </c>
    </row>
    <row r="3170" spans="1:10">
      <c r="A3170" s="2" t="s">
        <v>1</v>
      </c>
      <c r="B3170" s="2" t="s">
        <v>302</v>
      </c>
      <c r="C3170" s="2" t="s">
        <v>64</v>
      </c>
      <c r="E3170" s="2">
        <v>100</v>
      </c>
      <c r="F3170" s="2" t="s">
        <v>767</v>
      </c>
      <c r="G3170" s="2" t="s">
        <v>720</v>
      </c>
      <c r="H3170" s="2" t="s">
        <v>37</v>
      </c>
      <c r="I3170" s="2" t="s">
        <v>38</v>
      </c>
      <c r="J3170" s="38">
        <v>3.17</v>
      </c>
    </row>
    <row r="3171" spans="1:10">
      <c r="A3171" s="2" t="s">
        <v>1</v>
      </c>
      <c r="B3171" s="2" t="s">
        <v>303</v>
      </c>
      <c r="C3171" s="2" t="s">
        <v>64</v>
      </c>
      <c r="E3171" s="2">
        <v>100</v>
      </c>
      <c r="F3171" s="2" t="s">
        <v>767</v>
      </c>
      <c r="G3171" s="2" t="s">
        <v>720</v>
      </c>
      <c r="H3171" s="2" t="s">
        <v>37</v>
      </c>
      <c r="I3171" s="2" t="s">
        <v>38</v>
      </c>
      <c r="J3171" s="38">
        <v>3.835</v>
      </c>
    </row>
    <row r="3172" spans="1:10">
      <c r="A3172" s="2" t="s">
        <v>1</v>
      </c>
      <c r="B3172" s="2" t="s">
        <v>304</v>
      </c>
      <c r="C3172" s="2" t="s">
        <v>64</v>
      </c>
      <c r="E3172" s="2">
        <v>100</v>
      </c>
      <c r="F3172" s="2" t="s">
        <v>767</v>
      </c>
      <c r="G3172" s="2" t="s">
        <v>720</v>
      </c>
      <c r="H3172" s="2" t="s">
        <v>37</v>
      </c>
      <c r="I3172" s="2" t="s">
        <v>38</v>
      </c>
      <c r="J3172" s="38">
        <v>0.16500000000000001</v>
      </c>
    </row>
    <row r="3173" spans="1:10">
      <c r="A3173" s="2" t="s">
        <v>1</v>
      </c>
      <c r="B3173" s="2" t="s">
        <v>305</v>
      </c>
      <c r="C3173" s="2" t="s">
        <v>64</v>
      </c>
      <c r="E3173" s="2">
        <v>100</v>
      </c>
      <c r="F3173" s="2" t="s">
        <v>767</v>
      </c>
      <c r="G3173" s="2" t="s">
        <v>720</v>
      </c>
      <c r="H3173" s="2" t="s">
        <v>37</v>
      </c>
      <c r="I3173" s="2" t="s">
        <v>38</v>
      </c>
      <c r="J3173" s="38">
        <v>10.154999999999999</v>
      </c>
    </row>
    <row r="3174" spans="1:10">
      <c r="A3174" s="2" t="s">
        <v>1</v>
      </c>
      <c r="B3174" s="2" t="s">
        <v>306</v>
      </c>
      <c r="C3174" s="2" t="s">
        <v>64</v>
      </c>
      <c r="E3174" s="2">
        <v>100</v>
      </c>
      <c r="F3174" s="2" t="s">
        <v>767</v>
      </c>
      <c r="G3174" s="2" t="s">
        <v>720</v>
      </c>
      <c r="H3174" s="2" t="s">
        <v>37</v>
      </c>
      <c r="I3174" s="2" t="s">
        <v>38</v>
      </c>
      <c r="J3174" s="38">
        <v>13.775</v>
      </c>
    </row>
    <row r="3175" spans="1:10">
      <c r="A3175" s="2" t="s">
        <v>1</v>
      </c>
      <c r="B3175" s="2" t="s">
        <v>307</v>
      </c>
      <c r="C3175" s="2" t="s">
        <v>64</v>
      </c>
      <c r="E3175" s="2">
        <v>100</v>
      </c>
      <c r="F3175" s="2" t="s">
        <v>767</v>
      </c>
      <c r="G3175" s="2" t="s">
        <v>720</v>
      </c>
      <c r="H3175" s="2" t="s">
        <v>37</v>
      </c>
      <c r="I3175" s="2" t="s">
        <v>38</v>
      </c>
      <c r="J3175" s="38">
        <v>1.48</v>
      </c>
    </row>
    <row r="3176" spans="1:10">
      <c r="A3176" s="2" t="s">
        <v>1</v>
      </c>
      <c r="B3176" s="2" t="s">
        <v>308</v>
      </c>
      <c r="C3176" s="2" t="s">
        <v>64</v>
      </c>
      <c r="E3176" s="2">
        <v>100</v>
      </c>
      <c r="F3176" s="2" t="s">
        <v>767</v>
      </c>
      <c r="G3176" s="2" t="s">
        <v>720</v>
      </c>
      <c r="H3176" s="2" t="s">
        <v>37</v>
      </c>
      <c r="I3176" s="2" t="s">
        <v>38</v>
      </c>
      <c r="J3176" s="38">
        <v>1.38</v>
      </c>
    </row>
    <row r="3177" spans="1:10">
      <c r="A3177" s="2" t="s">
        <v>1</v>
      </c>
      <c r="B3177" s="2" t="s">
        <v>309</v>
      </c>
      <c r="C3177" s="2" t="s">
        <v>64</v>
      </c>
      <c r="E3177" s="2">
        <v>100</v>
      </c>
      <c r="F3177" s="2" t="s">
        <v>767</v>
      </c>
      <c r="G3177" s="2" t="s">
        <v>720</v>
      </c>
      <c r="H3177" s="2" t="s">
        <v>37</v>
      </c>
      <c r="I3177" s="2" t="s">
        <v>38</v>
      </c>
      <c r="J3177" s="38">
        <v>6.4</v>
      </c>
    </row>
    <row r="3178" spans="1:10">
      <c r="A3178" s="2" t="s">
        <v>1</v>
      </c>
      <c r="B3178" s="2" t="s">
        <v>310</v>
      </c>
      <c r="C3178" s="2" t="s">
        <v>64</v>
      </c>
      <c r="E3178" s="2">
        <v>100</v>
      </c>
      <c r="F3178" s="2" t="s">
        <v>767</v>
      </c>
      <c r="G3178" s="2" t="s">
        <v>720</v>
      </c>
      <c r="H3178" s="2" t="s">
        <v>37</v>
      </c>
      <c r="I3178" s="2" t="s">
        <v>38</v>
      </c>
      <c r="J3178" s="38">
        <v>11.44</v>
      </c>
    </row>
    <row r="3179" spans="1:10">
      <c r="A3179" s="2" t="s">
        <v>1</v>
      </c>
      <c r="B3179" s="2" t="s">
        <v>311</v>
      </c>
      <c r="C3179" s="2" t="s">
        <v>64</v>
      </c>
      <c r="E3179" s="2">
        <v>100</v>
      </c>
      <c r="F3179" s="2" t="s">
        <v>767</v>
      </c>
      <c r="G3179" s="2" t="s">
        <v>720</v>
      </c>
      <c r="H3179" s="2" t="s">
        <v>37</v>
      </c>
      <c r="I3179" s="2" t="s">
        <v>38</v>
      </c>
      <c r="J3179" s="38">
        <v>18.155000000000001</v>
      </c>
    </row>
    <row r="3180" spans="1:10">
      <c r="A3180" s="2" t="s">
        <v>1</v>
      </c>
      <c r="B3180" s="2" t="s">
        <v>312</v>
      </c>
      <c r="C3180" s="2" t="s">
        <v>64</v>
      </c>
      <c r="E3180" s="2">
        <v>100</v>
      </c>
      <c r="F3180" s="2" t="s">
        <v>767</v>
      </c>
      <c r="G3180" s="2" t="s">
        <v>720</v>
      </c>
      <c r="H3180" s="2" t="s">
        <v>37</v>
      </c>
      <c r="I3180" s="2" t="s">
        <v>38</v>
      </c>
      <c r="J3180" s="38">
        <v>11.185</v>
      </c>
    </row>
    <row r="3181" spans="1:10">
      <c r="A3181" s="2" t="s">
        <v>1</v>
      </c>
      <c r="B3181" s="2" t="s">
        <v>313</v>
      </c>
      <c r="C3181" s="2" t="s">
        <v>64</v>
      </c>
      <c r="E3181" s="2">
        <v>100</v>
      </c>
      <c r="F3181" s="2" t="s">
        <v>767</v>
      </c>
      <c r="G3181" s="2" t="s">
        <v>720</v>
      </c>
      <c r="H3181" s="2" t="s">
        <v>37</v>
      </c>
      <c r="I3181" s="2" t="s">
        <v>38</v>
      </c>
      <c r="J3181" s="38">
        <v>11.32</v>
      </c>
    </row>
    <row r="3182" spans="1:10">
      <c r="A3182" s="2" t="s">
        <v>1</v>
      </c>
      <c r="B3182" s="2" t="s">
        <v>314</v>
      </c>
      <c r="C3182" s="2" t="s">
        <v>64</v>
      </c>
      <c r="E3182" s="2">
        <v>100</v>
      </c>
      <c r="F3182" s="2" t="s">
        <v>767</v>
      </c>
      <c r="G3182" s="2" t="s">
        <v>720</v>
      </c>
      <c r="H3182" s="2" t="s">
        <v>37</v>
      </c>
      <c r="I3182" s="2" t="s">
        <v>38</v>
      </c>
      <c r="J3182" s="38">
        <v>5.5E-2</v>
      </c>
    </row>
    <row r="3183" spans="1:10">
      <c r="A3183" s="2" t="s">
        <v>1</v>
      </c>
      <c r="B3183" s="2" t="s">
        <v>315</v>
      </c>
      <c r="C3183" s="2" t="s">
        <v>64</v>
      </c>
      <c r="E3183" s="2">
        <v>100</v>
      </c>
      <c r="F3183" s="2" t="s">
        <v>767</v>
      </c>
      <c r="G3183" s="2" t="s">
        <v>720</v>
      </c>
      <c r="H3183" s="2" t="s">
        <v>37</v>
      </c>
      <c r="I3183" s="2" t="s">
        <v>38</v>
      </c>
      <c r="J3183" s="38">
        <v>33.53</v>
      </c>
    </row>
    <row r="3184" spans="1:10">
      <c r="A3184" s="2" t="s">
        <v>1</v>
      </c>
      <c r="B3184" s="2" t="s">
        <v>316</v>
      </c>
      <c r="C3184" s="2" t="s">
        <v>64</v>
      </c>
      <c r="E3184" s="2">
        <v>100</v>
      </c>
      <c r="F3184" s="2" t="s">
        <v>767</v>
      </c>
      <c r="G3184" s="2" t="s">
        <v>720</v>
      </c>
      <c r="H3184" s="2" t="s">
        <v>37</v>
      </c>
      <c r="I3184" s="2" t="s">
        <v>38</v>
      </c>
      <c r="J3184" s="38">
        <v>4.0750000000000002</v>
      </c>
    </row>
    <row r="3185" spans="1:10">
      <c r="A3185" s="2" t="s">
        <v>1</v>
      </c>
      <c r="B3185" s="2" t="s">
        <v>317</v>
      </c>
      <c r="C3185" s="2" t="s">
        <v>64</v>
      </c>
      <c r="E3185" s="2">
        <v>100</v>
      </c>
      <c r="F3185" s="2" t="s">
        <v>767</v>
      </c>
      <c r="G3185" s="2" t="s">
        <v>720</v>
      </c>
      <c r="H3185" s="2" t="s">
        <v>37</v>
      </c>
      <c r="I3185" s="2" t="s">
        <v>38</v>
      </c>
      <c r="J3185" s="38">
        <v>5.0199999999999996</v>
      </c>
    </row>
    <row r="3186" spans="1:10">
      <c r="A3186" s="2" t="s">
        <v>1</v>
      </c>
      <c r="B3186" s="2" t="s">
        <v>449</v>
      </c>
      <c r="C3186" s="2" t="s">
        <v>64</v>
      </c>
      <c r="E3186" s="2">
        <v>100</v>
      </c>
      <c r="F3186" s="2" t="s">
        <v>767</v>
      </c>
      <c r="G3186" s="2" t="s">
        <v>720</v>
      </c>
      <c r="H3186" s="2" t="s">
        <v>37</v>
      </c>
      <c r="I3186" s="2" t="s">
        <v>38</v>
      </c>
      <c r="J3186" s="38">
        <v>0</v>
      </c>
    </row>
    <row r="3187" spans="1:10">
      <c r="A3187" s="2" t="s">
        <v>1</v>
      </c>
      <c r="B3187" s="2" t="s">
        <v>450</v>
      </c>
      <c r="C3187" s="2" t="s">
        <v>64</v>
      </c>
      <c r="E3187" s="2">
        <v>100</v>
      </c>
      <c r="F3187" s="2" t="s">
        <v>767</v>
      </c>
      <c r="G3187" s="2" t="s">
        <v>720</v>
      </c>
      <c r="H3187" s="2" t="s">
        <v>37</v>
      </c>
      <c r="I3187" s="2" t="s">
        <v>38</v>
      </c>
      <c r="J3187" s="38">
        <v>0</v>
      </c>
    </row>
    <row r="3188" spans="1:10">
      <c r="A3188" s="2" t="s">
        <v>1</v>
      </c>
      <c r="B3188" s="2" t="s">
        <v>451</v>
      </c>
      <c r="C3188" s="2" t="s">
        <v>64</v>
      </c>
      <c r="E3188" s="2">
        <v>100</v>
      </c>
      <c r="F3188" s="2" t="s">
        <v>767</v>
      </c>
      <c r="G3188" s="2" t="s">
        <v>720</v>
      </c>
      <c r="H3188" s="2" t="s">
        <v>37</v>
      </c>
      <c r="I3188" s="2" t="s">
        <v>38</v>
      </c>
      <c r="J3188" s="38">
        <v>1.5196078E-2</v>
      </c>
    </row>
    <row r="3189" spans="1:10">
      <c r="A3189" s="2" t="s">
        <v>1</v>
      </c>
      <c r="B3189" s="2" t="s">
        <v>452</v>
      </c>
      <c r="C3189" s="2" t="s">
        <v>64</v>
      </c>
      <c r="E3189" s="2">
        <v>100</v>
      </c>
      <c r="F3189" s="2" t="s">
        <v>767</v>
      </c>
      <c r="G3189" s="2" t="s">
        <v>720</v>
      </c>
      <c r="H3189" s="2" t="s">
        <v>37</v>
      </c>
      <c r="I3189" s="2" t="s">
        <v>38</v>
      </c>
      <c r="J3189" s="38">
        <v>1.5196078E-2</v>
      </c>
    </row>
    <row r="3190" spans="1:10">
      <c r="A3190" s="2" t="s">
        <v>1</v>
      </c>
      <c r="B3190" s="2" t="s">
        <v>453</v>
      </c>
      <c r="C3190" s="2" t="s">
        <v>64</v>
      </c>
      <c r="E3190" s="2">
        <v>100</v>
      </c>
      <c r="F3190" s="2" t="s">
        <v>767</v>
      </c>
      <c r="G3190" s="2" t="s">
        <v>720</v>
      </c>
      <c r="H3190" s="2" t="s">
        <v>37</v>
      </c>
      <c r="I3190" s="2" t="s">
        <v>38</v>
      </c>
      <c r="J3190" s="38">
        <v>1.5196078E-2</v>
      </c>
    </row>
    <row r="3191" spans="1:10">
      <c r="A3191" s="2" t="s">
        <v>1</v>
      </c>
      <c r="B3191" s="2" t="s">
        <v>318</v>
      </c>
      <c r="C3191" s="2" t="s">
        <v>64</v>
      </c>
      <c r="E3191" s="2">
        <v>100</v>
      </c>
      <c r="F3191" s="2" t="s">
        <v>767</v>
      </c>
      <c r="G3191" s="2" t="s">
        <v>720</v>
      </c>
      <c r="H3191" s="2" t="s">
        <v>37</v>
      </c>
      <c r="I3191" s="2" t="s">
        <v>38</v>
      </c>
      <c r="J3191" s="38">
        <v>7.63</v>
      </c>
    </row>
    <row r="3192" spans="1:10">
      <c r="A3192" s="2" t="s">
        <v>1</v>
      </c>
      <c r="B3192" s="2" t="s">
        <v>319</v>
      </c>
      <c r="C3192" s="2" t="s">
        <v>64</v>
      </c>
      <c r="E3192" s="2">
        <v>100</v>
      </c>
      <c r="F3192" s="2" t="s">
        <v>767</v>
      </c>
      <c r="G3192" s="2" t="s">
        <v>720</v>
      </c>
      <c r="H3192" s="2" t="s">
        <v>37</v>
      </c>
      <c r="I3192" s="2" t="s">
        <v>38</v>
      </c>
      <c r="J3192" s="38">
        <v>2.44</v>
      </c>
    </row>
    <row r="3193" spans="1:10">
      <c r="A3193" s="2" t="s">
        <v>1</v>
      </c>
      <c r="B3193" s="2" t="s">
        <v>320</v>
      </c>
      <c r="C3193" s="2" t="s">
        <v>64</v>
      </c>
      <c r="E3193" s="2">
        <v>100</v>
      </c>
      <c r="F3193" s="2" t="s">
        <v>767</v>
      </c>
      <c r="G3193" s="2" t="s">
        <v>720</v>
      </c>
      <c r="H3193" s="2" t="s">
        <v>37</v>
      </c>
      <c r="I3193" s="2" t="s">
        <v>38</v>
      </c>
      <c r="J3193" s="38">
        <v>4.2750000000000004</v>
      </c>
    </row>
    <row r="3194" spans="1:10">
      <c r="A3194" s="2" t="s">
        <v>1</v>
      </c>
      <c r="B3194" s="2" t="s">
        <v>321</v>
      </c>
      <c r="C3194" s="2" t="s">
        <v>64</v>
      </c>
      <c r="E3194" s="2">
        <v>100</v>
      </c>
      <c r="F3194" s="2" t="s">
        <v>767</v>
      </c>
      <c r="G3194" s="2" t="s">
        <v>720</v>
      </c>
      <c r="H3194" s="2" t="s">
        <v>37</v>
      </c>
      <c r="I3194" s="2" t="s">
        <v>38</v>
      </c>
      <c r="J3194" s="38">
        <v>2.91</v>
      </c>
    </row>
    <row r="3195" spans="1:10">
      <c r="A3195" s="2" t="s">
        <v>1</v>
      </c>
      <c r="B3195" s="2" t="s">
        <v>322</v>
      </c>
      <c r="C3195" s="2" t="s">
        <v>64</v>
      </c>
      <c r="E3195" s="2">
        <v>100</v>
      </c>
      <c r="F3195" s="2" t="s">
        <v>767</v>
      </c>
      <c r="G3195" s="2" t="s">
        <v>720</v>
      </c>
      <c r="H3195" s="2" t="s">
        <v>37</v>
      </c>
      <c r="I3195" s="2" t="s">
        <v>38</v>
      </c>
      <c r="J3195" s="38">
        <v>7.29</v>
      </c>
    </row>
    <row r="3196" spans="1:10">
      <c r="A3196" s="2" t="s">
        <v>1</v>
      </c>
      <c r="B3196" s="2" t="s">
        <v>323</v>
      </c>
      <c r="C3196" s="2" t="s">
        <v>64</v>
      </c>
      <c r="E3196" s="2">
        <v>100</v>
      </c>
      <c r="F3196" s="2" t="s">
        <v>767</v>
      </c>
      <c r="G3196" s="2" t="s">
        <v>720</v>
      </c>
      <c r="H3196" s="2" t="s">
        <v>37</v>
      </c>
      <c r="I3196" s="2" t="s">
        <v>38</v>
      </c>
      <c r="J3196" s="38">
        <v>8.7850000000000001</v>
      </c>
    </row>
    <row r="3197" spans="1:10">
      <c r="A3197" s="2" t="s">
        <v>1</v>
      </c>
      <c r="B3197" s="2" t="s">
        <v>324</v>
      </c>
      <c r="C3197" s="2" t="s">
        <v>64</v>
      </c>
      <c r="E3197" s="2">
        <v>100</v>
      </c>
      <c r="F3197" s="2" t="s">
        <v>767</v>
      </c>
      <c r="G3197" s="2" t="s">
        <v>720</v>
      </c>
      <c r="H3197" s="2" t="s">
        <v>37</v>
      </c>
      <c r="I3197" s="2" t="s">
        <v>38</v>
      </c>
      <c r="J3197" s="38">
        <v>6.165</v>
      </c>
    </row>
    <row r="3198" spans="1:10">
      <c r="A3198" s="2" t="s">
        <v>1</v>
      </c>
      <c r="B3198" s="2" t="s">
        <v>325</v>
      </c>
      <c r="C3198" s="2" t="s">
        <v>64</v>
      </c>
      <c r="E3198" s="2">
        <v>100</v>
      </c>
      <c r="F3198" s="2" t="s">
        <v>767</v>
      </c>
      <c r="G3198" s="2" t="s">
        <v>720</v>
      </c>
      <c r="H3198" s="2" t="s">
        <v>37</v>
      </c>
      <c r="I3198" s="2" t="s">
        <v>38</v>
      </c>
      <c r="J3198" s="38">
        <v>12.085000000000001</v>
      </c>
    </row>
    <row r="3199" spans="1:10">
      <c r="A3199" s="2" t="s">
        <v>1</v>
      </c>
      <c r="B3199" s="2" t="s">
        <v>326</v>
      </c>
      <c r="C3199" s="2" t="s">
        <v>64</v>
      </c>
      <c r="E3199" s="2">
        <v>100</v>
      </c>
      <c r="F3199" s="2" t="s">
        <v>767</v>
      </c>
      <c r="G3199" s="2" t="s">
        <v>720</v>
      </c>
      <c r="H3199" s="2" t="s">
        <v>37</v>
      </c>
      <c r="I3199" s="2" t="s">
        <v>38</v>
      </c>
      <c r="J3199" s="38">
        <v>24.85</v>
      </c>
    </row>
    <row r="3200" spans="1:10">
      <c r="A3200" s="2" t="s">
        <v>1</v>
      </c>
      <c r="B3200" s="2" t="s">
        <v>327</v>
      </c>
      <c r="C3200" s="2" t="s">
        <v>64</v>
      </c>
      <c r="E3200" s="2">
        <v>100</v>
      </c>
      <c r="F3200" s="2" t="s">
        <v>767</v>
      </c>
      <c r="G3200" s="2" t="s">
        <v>720</v>
      </c>
      <c r="H3200" s="2" t="s">
        <v>37</v>
      </c>
      <c r="I3200" s="2" t="s">
        <v>38</v>
      </c>
      <c r="J3200" s="38">
        <v>15.975</v>
      </c>
    </row>
    <row r="3201" spans="1:10">
      <c r="A3201" s="2" t="s">
        <v>1</v>
      </c>
      <c r="B3201" s="2" t="s">
        <v>328</v>
      </c>
      <c r="C3201" s="2" t="s">
        <v>64</v>
      </c>
      <c r="E3201" s="2">
        <v>100</v>
      </c>
      <c r="F3201" s="2" t="s">
        <v>767</v>
      </c>
      <c r="G3201" s="2" t="s">
        <v>720</v>
      </c>
      <c r="H3201" s="2" t="s">
        <v>37</v>
      </c>
      <c r="I3201" s="2" t="s">
        <v>38</v>
      </c>
      <c r="J3201" s="38">
        <v>41.120659750000002</v>
      </c>
    </row>
    <row r="3202" spans="1:10">
      <c r="A3202" s="2" t="s">
        <v>1</v>
      </c>
      <c r="B3202" s="2" t="s">
        <v>329</v>
      </c>
      <c r="C3202" s="2" t="s">
        <v>64</v>
      </c>
      <c r="E3202" s="2">
        <v>100</v>
      </c>
      <c r="F3202" s="2" t="s">
        <v>767</v>
      </c>
      <c r="G3202" s="2" t="s">
        <v>720</v>
      </c>
      <c r="H3202" s="2" t="s">
        <v>37</v>
      </c>
      <c r="I3202" s="2" t="s">
        <v>38</v>
      </c>
      <c r="J3202" s="38">
        <v>27.295000000000002</v>
      </c>
    </row>
    <row r="3203" spans="1:10">
      <c r="A3203" s="2" t="s">
        <v>1</v>
      </c>
      <c r="B3203" s="2" t="s">
        <v>330</v>
      </c>
      <c r="C3203" s="2" t="s">
        <v>64</v>
      </c>
      <c r="E3203" s="2">
        <v>100</v>
      </c>
      <c r="F3203" s="2" t="s">
        <v>767</v>
      </c>
      <c r="G3203" s="2" t="s">
        <v>720</v>
      </c>
      <c r="H3203" s="2" t="s">
        <v>37</v>
      </c>
      <c r="I3203" s="2" t="s">
        <v>38</v>
      </c>
      <c r="J3203" s="38">
        <v>17.598428235</v>
      </c>
    </row>
    <row r="3204" spans="1:10">
      <c r="A3204" s="2" t="s">
        <v>1</v>
      </c>
      <c r="B3204" s="2" t="s">
        <v>331</v>
      </c>
      <c r="C3204" s="2" t="s">
        <v>64</v>
      </c>
      <c r="E3204" s="2">
        <v>100</v>
      </c>
      <c r="F3204" s="2" t="s">
        <v>767</v>
      </c>
      <c r="G3204" s="2" t="s">
        <v>720</v>
      </c>
      <c r="H3204" s="2" t="s">
        <v>37</v>
      </c>
      <c r="I3204" s="2" t="s">
        <v>38</v>
      </c>
      <c r="J3204" s="38">
        <v>53.502297538000001</v>
      </c>
    </row>
    <row r="3205" spans="1:10">
      <c r="A3205" s="2" t="s">
        <v>1</v>
      </c>
      <c r="B3205" s="2" t="s">
        <v>332</v>
      </c>
      <c r="C3205" s="2" t="s">
        <v>64</v>
      </c>
      <c r="E3205" s="2">
        <v>100</v>
      </c>
      <c r="F3205" s="2" t="s">
        <v>767</v>
      </c>
      <c r="G3205" s="2" t="s">
        <v>720</v>
      </c>
      <c r="H3205" s="2" t="s">
        <v>37</v>
      </c>
      <c r="I3205" s="2" t="s">
        <v>38</v>
      </c>
      <c r="J3205" s="38">
        <v>29.125</v>
      </c>
    </row>
    <row r="3206" spans="1:10">
      <c r="A3206" s="2" t="s">
        <v>27</v>
      </c>
      <c r="B3206" s="2" t="s">
        <v>66</v>
      </c>
      <c r="C3206" s="2" t="s">
        <v>64</v>
      </c>
      <c r="E3206" s="2">
        <v>100</v>
      </c>
      <c r="F3206" s="2" t="s">
        <v>767</v>
      </c>
      <c r="G3206" s="2" t="s">
        <v>29</v>
      </c>
      <c r="H3206" s="2" t="s">
        <v>34</v>
      </c>
      <c r="I3206" s="2" t="s">
        <v>31</v>
      </c>
      <c r="J3206" s="38">
        <v>1.208791768</v>
      </c>
    </row>
    <row r="3207" spans="1:10">
      <c r="A3207" s="2" t="s">
        <v>27</v>
      </c>
      <c r="B3207" s="2" t="s">
        <v>67</v>
      </c>
      <c r="C3207" s="2" t="s">
        <v>64</v>
      </c>
      <c r="E3207" s="2">
        <v>100</v>
      </c>
      <c r="F3207" s="2" t="s">
        <v>767</v>
      </c>
      <c r="G3207" s="2" t="s">
        <v>29</v>
      </c>
      <c r="H3207" s="2" t="s">
        <v>34</v>
      </c>
      <c r="I3207" s="2" t="s">
        <v>31</v>
      </c>
      <c r="J3207" s="38">
        <v>0</v>
      </c>
    </row>
    <row r="3208" spans="1:10">
      <c r="A3208" s="2" t="s">
        <v>27</v>
      </c>
      <c r="B3208" s="2" t="s">
        <v>346</v>
      </c>
      <c r="C3208" s="2" t="s">
        <v>64</v>
      </c>
      <c r="E3208" s="2">
        <v>100</v>
      </c>
      <c r="F3208" s="2" t="s">
        <v>767</v>
      </c>
      <c r="G3208" s="2" t="s">
        <v>29</v>
      </c>
      <c r="H3208" s="2" t="s">
        <v>34</v>
      </c>
      <c r="I3208" s="2" t="s">
        <v>31</v>
      </c>
      <c r="J3208" s="38">
        <v>0</v>
      </c>
    </row>
    <row r="3209" spans="1:10">
      <c r="A3209" s="2" t="s">
        <v>27</v>
      </c>
      <c r="B3209" s="2" t="s">
        <v>68</v>
      </c>
      <c r="C3209" s="2" t="s">
        <v>64</v>
      </c>
      <c r="E3209" s="2">
        <v>100</v>
      </c>
      <c r="F3209" s="2" t="s">
        <v>767</v>
      </c>
      <c r="G3209" s="2" t="s">
        <v>29</v>
      </c>
      <c r="H3209" s="2" t="s">
        <v>34</v>
      </c>
      <c r="I3209" s="2" t="s">
        <v>31</v>
      </c>
      <c r="J3209" s="38">
        <v>1.4590913379999999</v>
      </c>
    </row>
    <row r="3210" spans="1:10">
      <c r="A3210" s="2" t="s">
        <v>27</v>
      </c>
      <c r="B3210" s="2" t="s">
        <v>69</v>
      </c>
      <c r="C3210" s="2" t="s">
        <v>64</v>
      </c>
      <c r="E3210" s="2">
        <v>100</v>
      </c>
      <c r="F3210" s="2" t="s">
        <v>767</v>
      </c>
      <c r="G3210" s="2" t="s">
        <v>29</v>
      </c>
      <c r="H3210" s="2" t="s">
        <v>34</v>
      </c>
      <c r="I3210" s="2" t="s">
        <v>31</v>
      </c>
      <c r="J3210" s="38">
        <v>3.7454411959999998</v>
      </c>
    </row>
    <row r="3211" spans="1:10">
      <c r="A3211" s="2" t="s">
        <v>27</v>
      </c>
      <c r="B3211" s="2" t="s">
        <v>70</v>
      </c>
      <c r="C3211" s="2" t="s">
        <v>64</v>
      </c>
      <c r="E3211" s="2">
        <v>100</v>
      </c>
      <c r="F3211" s="2" t="s">
        <v>767</v>
      </c>
      <c r="G3211" s="2" t="s">
        <v>29</v>
      </c>
      <c r="H3211" s="2" t="s">
        <v>34</v>
      </c>
      <c r="I3211" s="2" t="s">
        <v>31</v>
      </c>
      <c r="J3211" s="38">
        <v>6.344347022</v>
      </c>
    </row>
    <row r="3212" spans="1:10">
      <c r="A3212" s="2" t="s">
        <v>27</v>
      </c>
      <c r="B3212" s="2" t="s">
        <v>71</v>
      </c>
      <c r="C3212" s="2" t="s">
        <v>64</v>
      </c>
      <c r="E3212" s="2">
        <v>100</v>
      </c>
      <c r="F3212" s="2" t="s">
        <v>767</v>
      </c>
      <c r="G3212" s="2" t="s">
        <v>29</v>
      </c>
      <c r="H3212" s="2" t="s">
        <v>34</v>
      </c>
      <c r="I3212" s="2" t="s">
        <v>31</v>
      </c>
      <c r="J3212" s="38">
        <v>1.0662041520000001</v>
      </c>
    </row>
    <row r="3213" spans="1:10">
      <c r="A3213" s="2" t="s">
        <v>27</v>
      </c>
      <c r="B3213" s="2" t="s">
        <v>72</v>
      </c>
      <c r="C3213" s="2" t="s">
        <v>64</v>
      </c>
      <c r="E3213" s="2">
        <v>100</v>
      </c>
      <c r="F3213" s="2" t="s">
        <v>767</v>
      </c>
      <c r="G3213" s="2" t="s">
        <v>29</v>
      </c>
      <c r="H3213" s="2" t="s">
        <v>34</v>
      </c>
      <c r="I3213" s="2" t="s">
        <v>31</v>
      </c>
      <c r="J3213" s="38">
        <v>2.556147701</v>
      </c>
    </row>
    <row r="3214" spans="1:10">
      <c r="A3214" s="2" t="s">
        <v>27</v>
      </c>
      <c r="B3214" s="2" t="s">
        <v>73</v>
      </c>
      <c r="C3214" s="2" t="s">
        <v>64</v>
      </c>
      <c r="E3214" s="2">
        <v>100</v>
      </c>
      <c r="F3214" s="2" t="s">
        <v>767</v>
      </c>
      <c r="G3214" s="2" t="s">
        <v>29</v>
      </c>
      <c r="H3214" s="2" t="s">
        <v>34</v>
      </c>
      <c r="I3214" s="2" t="s">
        <v>31</v>
      </c>
      <c r="J3214" s="38">
        <v>0.65387534400000002</v>
      </c>
    </row>
    <row r="3215" spans="1:10">
      <c r="A3215" s="2" t="s">
        <v>26</v>
      </c>
      <c r="B3215" s="2" t="s">
        <v>347</v>
      </c>
      <c r="C3215" s="2" t="s">
        <v>64</v>
      </c>
      <c r="E3215" s="2">
        <v>100</v>
      </c>
      <c r="F3215" s="2" t="s">
        <v>767</v>
      </c>
      <c r="G3215" s="2" t="s">
        <v>29</v>
      </c>
      <c r="H3215" s="2" t="s">
        <v>34</v>
      </c>
      <c r="I3215" s="2" t="s">
        <v>31</v>
      </c>
      <c r="J3215" s="38">
        <v>0</v>
      </c>
    </row>
    <row r="3216" spans="1:10">
      <c r="A3216" s="2" t="s">
        <v>26</v>
      </c>
      <c r="B3216" s="2" t="s">
        <v>74</v>
      </c>
      <c r="C3216" s="2" t="s">
        <v>64</v>
      </c>
      <c r="E3216" s="2">
        <v>100</v>
      </c>
      <c r="F3216" s="2" t="s">
        <v>767</v>
      </c>
      <c r="G3216" s="2" t="s">
        <v>29</v>
      </c>
      <c r="H3216" s="2" t="s">
        <v>34</v>
      </c>
      <c r="I3216" s="2" t="s">
        <v>31</v>
      </c>
      <c r="J3216" s="38">
        <v>0</v>
      </c>
    </row>
    <row r="3217" spans="1:10">
      <c r="A3217" s="2" t="s">
        <v>26</v>
      </c>
      <c r="B3217" s="2" t="s">
        <v>75</v>
      </c>
      <c r="C3217" s="2" t="s">
        <v>64</v>
      </c>
      <c r="E3217" s="2">
        <v>100</v>
      </c>
      <c r="F3217" s="2" t="s">
        <v>767</v>
      </c>
      <c r="G3217" s="2" t="s">
        <v>29</v>
      </c>
      <c r="H3217" s="2" t="s">
        <v>34</v>
      </c>
      <c r="I3217" s="2" t="s">
        <v>31</v>
      </c>
      <c r="J3217" s="38">
        <v>0</v>
      </c>
    </row>
    <row r="3218" spans="1:10">
      <c r="A3218" s="2" t="s">
        <v>26</v>
      </c>
      <c r="B3218" s="2" t="s">
        <v>76</v>
      </c>
      <c r="C3218" s="2" t="s">
        <v>64</v>
      </c>
      <c r="E3218" s="2">
        <v>100</v>
      </c>
      <c r="F3218" s="2" t="s">
        <v>767</v>
      </c>
      <c r="G3218" s="2" t="s">
        <v>29</v>
      </c>
      <c r="H3218" s="2" t="s">
        <v>34</v>
      </c>
      <c r="I3218" s="2" t="s">
        <v>31</v>
      </c>
      <c r="J3218" s="38">
        <v>0</v>
      </c>
    </row>
    <row r="3219" spans="1:10">
      <c r="A3219" s="2" t="s">
        <v>26</v>
      </c>
      <c r="B3219" s="2" t="s">
        <v>77</v>
      </c>
      <c r="C3219" s="2" t="s">
        <v>64</v>
      </c>
      <c r="E3219" s="2">
        <v>100</v>
      </c>
      <c r="F3219" s="2" t="s">
        <v>767</v>
      </c>
      <c r="G3219" s="2" t="s">
        <v>29</v>
      </c>
      <c r="H3219" s="2" t="s">
        <v>34</v>
      </c>
      <c r="I3219" s="2" t="s">
        <v>31</v>
      </c>
      <c r="J3219" s="38">
        <v>0.89067892100000001</v>
      </c>
    </row>
    <row r="3220" spans="1:10">
      <c r="A3220" s="2" t="s">
        <v>26</v>
      </c>
      <c r="B3220" s="2" t="s">
        <v>78</v>
      </c>
      <c r="C3220" s="2" t="s">
        <v>64</v>
      </c>
      <c r="E3220" s="2">
        <v>100</v>
      </c>
      <c r="F3220" s="2" t="s">
        <v>767</v>
      </c>
      <c r="G3220" s="2" t="s">
        <v>29</v>
      </c>
      <c r="H3220" s="2" t="s">
        <v>34</v>
      </c>
      <c r="I3220" s="2" t="s">
        <v>31</v>
      </c>
      <c r="J3220" s="38">
        <v>0</v>
      </c>
    </row>
    <row r="3221" spans="1:10">
      <c r="A3221" s="2" t="s">
        <v>26</v>
      </c>
      <c r="B3221" s="2" t="s">
        <v>79</v>
      </c>
      <c r="C3221" s="2" t="s">
        <v>64</v>
      </c>
      <c r="E3221" s="2">
        <v>100</v>
      </c>
      <c r="F3221" s="2" t="s">
        <v>767</v>
      </c>
      <c r="G3221" s="2" t="s">
        <v>29</v>
      </c>
      <c r="H3221" s="2" t="s">
        <v>34</v>
      </c>
      <c r="I3221" s="2" t="s">
        <v>31</v>
      </c>
      <c r="J3221" s="38">
        <v>1.308863536</v>
      </c>
    </row>
    <row r="3222" spans="1:10">
      <c r="A3222" s="2" t="s">
        <v>26</v>
      </c>
      <c r="B3222" s="2" t="s">
        <v>80</v>
      </c>
      <c r="C3222" s="2" t="s">
        <v>64</v>
      </c>
      <c r="E3222" s="2">
        <v>100</v>
      </c>
      <c r="F3222" s="2" t="s">
        <v>767</v>
      </c>
      <c r="G3222" s="2" t="s">
        <v>29</v>
      </c>
      <c r="H3222" s="2" t="s">
        <v>34</v>
      </c>
      <c r="I3222" s="2" t="s">
        <v>31</v>
      </c>
      <c r="J3222" s="38">
        <v>3.2840321609999998</v>
      </c>
    </row>
    <row r="3223" spans="1:10">
      <c r="A3223" s="2" t="s">
        <v>26</v>
      </c>
      <c r="B3223" s="2" t="s">
        <v>81</v>
      </c>
      <c r="C3223" s="2" t="s">
        <v>64</v>
      </c>
      <c r="E3223" s="2">
        <v>100</v>
      </c>
      <c r="F3223" s="2" t="s">
        <v>767</v>
      </c>
      <c r="G3223" s="2" t="s">
        <v>29</v>
      </c>
      <c r="H3223" s="2" t="s">
        <v>34</v>
      </c>
      <c r="I3223" s="2" t="s">
        <v>31</v>
      </c>
      <c r="J3223" s="38">
        <v>2.8838445539999999</v>
      </c>
    </row>
    <row r="3224" spans="1:10">
      <c r="A3224" s="2" t="s">
        <v>26</v>
      </c>
      <c r="B3224" s="2" t="s">
        <v>82</v>
      </c>
      <c r="C3224" s="2" t="s">
        <v>64</v>
      </c>
      <c r="E3224" s="2">
        <v>100</v>
      </c>
      <c r="F3224" s="2" t="s">
        <v>767</v>
      </c>
      <c r="G3224" s="2" t="s">
        <v>29</v>
      </c>
      <c r="H3224" s="2" t="s">
        <v>34</v>
      </c>
      <c r="I3224" s="2" t="s">
        <v>31</v>
      </c>
      <c r="J3224" s="38">
        <v>3.8796422549999998</v>
      </c>
    </row>
    <row r="3225" spans="1:10">
      <c r="A3225" s="2" t="s">
        <v>26</v>
      </c>
      <c r="B3225" s="2" t="s">
        <v>83</v>
      </c>
      <c r="C3225" s="2" t="s">
        <v>64</v>
      </c>
      <c r="E3225" s="2">
        <v>100</v>
      </c>
      <c r="F3225" s="2" t="s">
        <v>767</v>
      </c>
      <c r="G3225" s="2" t="s">
        <v>29</v>
      </c>
      <c r="H3225" s="2" t="s">
        <v>34</v>
      </c>
      <c r="I3225" s="2" t="s">
        <v>31</v>
      </c>
      <c r="J3225" s="38">
        <v>4.2546836910000003</v>
      </c>
    </row>
    <row r="3226" spans="1:10">
      <c r="A3226" s="2" t="s">
        <v>25</v>
      </c>
      <c r="B3226" s="2" t="s">
        <v>84</v>
      </c>
      <c r="C3226" s="2" t="s">
        <v>64</v>
      </c>
      <c r="E3226" s="2">
        <v>100</v>
      </c>
      <c r="F3226" s="2" t="s">
        <v>767</v>
      </c>
      <c r="G3226" s="2" t="s">
        <v>29</v>
      </c>
      <c r="H3226" s="2" t="s">
        <v>34</v>
      </c>
      <c r="I3226" s="2" t="s">
        <v>31</v>
      </c>
      <c r="J3226" s="38">
        <v>54.373389564999997</v>
      </c>
    </row>
    <row r="3227" spans="1:10">
      <c r="A3227" s="2" t="s">
        <v>25</v>
      </c>
      <c r="B3227" s="2" t="s">
        <v>85</v>
      </c>
      <c r="C3227" s="2" t="s">
        <v>64</v>
      </c>
      <c r="E3227" s="2">
        <v>100</v>
      </c>
      <c r="F3227" s="2" t="s">
        <v>767</v>
      </c>
      <c r="G3227" s="2" t="s">
        <v>29</v>
      </c>
      <c r="H3227" s="2" t="s">
        <v>34</v>
      </c>
      <c r="I3227" s="2" t="s">
        <v>31</v>
      </c>
      <c r="J3227" s="38">
        <v>36.034615201999998</v>
      </c>
    </row>
    <row r="3228" spans="1:10">
      <c r="A3228" s="2" t="s">
        <v>25</v>
      </c>
      <c r="B3228" s="2" t="s">
        <v>86</v>
      </c>
      <c r="C3228" s="2" t="s">
        <v>64</v>
      </c>
      <c r="E3228" s="2">
        <v>100</v>
      </c>
      <c r="F3228" s="2" t="s">
        <v>767</v>
      </c>
      <c r="G3228" s="2" t="s">
        <v>29</v>
      </c>
      <c r="H3228" s="2" t="s">
        <v>34</v>
      </c>
      <c r="I3228" s="2" t="s">
        <v>31</v>
      </c>
      <c r="J3228" s="38">
        <v>21.060629404</v>
      </c>
    </row>
    <row r="3229" spans="1:10">
      <c r="A3229" s="2" t="s">
        <v>25</v>
      </c>
      <c r="B3229" s="2" t="s">
        <v>87</v>
      </c>
      <c r="C3229" s="2" t="s">
        <v>64</v>
      </c>
      <c r="E3229" s="2">
        <v>100</v>
      </c>
      <c r="F3229" s="2" t="s">
        <v>767</v>
      </c>
      <c r="G3229" s="2" t="s">
        <v>29</v>
      </c>
      <c r="H3229" s="2" t="s">
        <v>34</v>
      </c>
      <c r="I3229" s="2" t="s">
        <v>31</v>
      </c>
      <c r="J3229" s="38">
        <v>34.177507790999996</v>
      </c>
    </row>
    <row r="3230" spans="1:10">
      <c r="A3230" s="2" t="s">
        <v>25</v>
      </c>
      <c r="B3230" s="2" t="s">
        <v>88</v>
      </c>
      <c r="C3230" s="2" t="s">
        <v>64</v>
      </c>
      <c r="E3230" s="2">
        <v>100</v>
      </c>
      <c r="F3230" s="2" t="s">
        <v>767</v>
      </c>
      <c r="G3230" s="2" t="s">
        <v>29</v>
      </c>
      <c r="H3230" s="2" t="s">
        <v>34</v>
      </c>
      <c r="I3230" s="2" t="s">
        <v>31</v>
      </c>
      <c r="J3230" s="38">
        <v>3.6615090160000001</v>
      </c>
    </row>
    <row r="3231" spans="1:10">
      <c r="A3231" s="2" t="s">
        <v>25</v>
      </c>
      <c r="B3231" s="2" t="s">
        <v>89</v>
      </c>
      <c r="C3231" s="2" t="s">
        <v>64</v>
      </c>
      <c r="E3231" s="2">
        <v>100</v>
      </c>
      <c r="F3231" s="2" t="s">
        <v>767</v>
      </c>
      <c r="G3231" s="2" t="s">
        <v>29</v>
      </c>
      <c r="H3231" s="2" t="s">
        <v>34</v>
      </c>
      <c r="I3231" s="2" t="s">
        <v>31</v>
      </c>
      <c r="J3231" s="38">
        <v>18.706669046999998</v>
      </c>
    </row>
    <row r="3232" spans="1:10">
      <c r="A3232" s="2" t="s">
        <v>24</v>
      </c>
      <c r="B3232" s="2" t="s">
        <v>186</v>
      </c>
      <c r="C3232" s="2" t="s">
        <v>64</v>
      </c>
      <c r="E3232" s="2">
        <v>100</v>
      </c>
      <c r="F3232" s="2" t="s">
        <v>767</v>
      </c>
      <c r="G3232" s="2" t="s">
        <v>29</v>
      </c>
      <c r="H3232" s="2" t="s">
        <v>34</v>
      </c>
      <c r="I3232" s="2" t="s">
        <v>31</v>
      </c>
      <c r="J3232" s="38">
        <v>10.144852941</v>
      </c>
    </row>
    <row r="3233" spans="1:10">
      <c r="A3233" s="2" t="s">
        <v>24</v>
      </c>
      <c r="B3233" s="2" t="s">
        <v>333</v>
      </c>
      <c r="C3233" s="2" t="s">
        <v>64</v>
      </c>
      <c r="E3233" s="2">
        <v>100</v>
      </c>
      <c r="F3233" s="2" t="s">
        <v>767</v>
      </c>
      <c r="G3233" s="2" t="s">
        <v>29</v>
      </c>
      <c r="H3233" s="2" t="s">
        <v>34</v>
      </c>
      <c r="I3233" s="2" t="s">
        <v>31</v>
      </c>
      <c r="J3233" s="38">
        <v>41.247962663999999</v>
      </c>
    </row>
    <row r="3234" spans="1:10">
      <c r="A3234" s="2" t="s">
        <v>23</v>
      </c>
      <c r="B3234" s="2" t="s">
        <v>90</v>
      </c>
      <c r="C3234" s="2" t="s">
        <v>64</v>
      </c>
      <c r="E3234" s="2">
        <v>100</v>
      </c>
      <c r="F3234" s="2" t="s">
        <v>767</v>
      </c>
      <c r="G3234" s="2" t="s">
        <v>29</v>
      </c>
      <c r="H3234" s="2" t="s">
        <v>34</v>
      </c>
      <c r="I3234" s="2" t="s">
        <v>31</v>
      </c>
      <c r="J3234" s="38">
        <v>11.499972596999999</v>
      </c>
    </row>
    <row r="3235" spans="1:10">
      <c r="A3235" s="2" t="s">
        <v>22</v>
      </c>
      <c r="B3235" s="2" t="s">
        <v>91</v>
      </c>
      <c r="C3235" s="2" t="s">
        <v>64</v>
      </c>
      <c r="E3235" s="2">
        <v>100</v>
      </c>
      <c r="F3235" s="2" t="s">
        <v>767</v>
      </c>
      <c r="G3235" s="2" t="s">
        <v>29</v>
      </c>
      <c r="H3235" s="2" t="s">
        <v>34</v>
      </c>
      <c r="I3235" s="2" t="s">
        <v>31</v>
      </c>
      <c r="J3235" s="38">
        <v>0</v>
      </c>
    </row>
    <row r="3236" spans="1:10">
      <c r="A3236" s="2" t="s">
        <v>22</v>
      </c>
      <c r="B3236" s="2" t="s">
        <v>92</v>
      </c>
      <c r="C3236" s="2" t="s">
        <v>64</v>
      </c>
      <c r="E3236" s="2">
        <v>100</v>
      </c>
      <c r="F3236" s="2" t="s">
        <v>767</v>
      </c>
      <c r="G3236" s="2" t="s">
        <v>29</v>
      </c>
      <c r="H3236" s="2" t="s">
        <v>34</v>
      </c>
      <c r="I3236" s="2" t="s">
        <v>31</v>
      </c>
      <c r="J3236" s="38">
        <v>0</v>
      </c>
    </row>
    <row r="3237" spans="1:10">
      <c r="A3237" s="2" t="s">
        <v>22</v>
      </c>
      <c r="B3237" s="2" t="s">
        <v>93</v>
      </c>
      <c r="C3237" s="2" t="s">
        <v>64</v>
      </c>
      <c r="E3237" s="2">
        <v>100</v>
      </c>
      <c r="F3237" s="2" t="s">
        <v>767</v>
      </c>
      <c r="G3237" s="2" t="s">
        <v>29</v>
      </c>
      <c r="H3237" s="2" t="s">
        <v>34</v>
      </c>
      <c r="I3237" s="2" t="s">
        <v>31</v>
      </c>
      <c r="J3237" s="38">
        <v>13.612790324000001</v>
      </c>
    </row>
    <row r="3238" spans="1:10">
      <c r="A3238" s="2" t="s">
        <v>22</v>
      </c>
      <c r="B3238" s="2" t="s">
        <v>94</v>
      </c>
      <c r="C3238" s="2" t="s">
        <v>64</v>
      </c>
      <c r="E3238" s="2">
        <v>100</v>
      </c>
      <c r="F3238" s="2" t="s">
        <v>767</v>
      </c>
      <c r="G3238" s="2" t="s">
        <v>29</v>
      </c>
      <c r="H3238" s="2" t="s">
        <v>34</v>
      </c>
      <c r="I3238" s="2" t="s">
        <v>31</v>
      </c>
      <c r="J3238" s="38">
        <v>8.3417744119999995</v>
      </c>
    </row>
    <row r="3239" spans="1:10">
      <c r="A3239" s="2" t="s">
        <v>22</v>
      </c>
      <c r="B3239" s="2" t="s">
        <v>95</v>
      </c>
      <c r="C3239" s="2" t="s">
        <v>64</v>
      </c>
      <c r="E3239" s="2">
        <v>100</v>
      </c>
      <c r="F3239" s="2" t="s">
        <v>767</v>
      </c>
      <c r="G3239" s="2" t="s">
        <v>29</v>
      </c>
      <c r="H3239" s="2" t="s">
        <v>34</v>
      </c>
      <c r="I3239" s="2" t="s">
        <v>31</v>
      </c>
      <c r="J3239" s="38">
        <v>5.2359615000000002</v>
      </c>
    </row>
    <row r="3240" spans="1:10">
      <c r="A3240" s="2" t="s">
        <v>22</v>
      </c>
      <c r="B3240" s="2" t="s">
        <v>96</v>
      </c>
      <c r="C3240" s="2" t="s">
        <v>64</v>
      </c>
      <c r="E3240" s="2">
        <v>100</v>
      </c>
      <c r="F3240" s="2" t="s">
        <v>767</v>
      </c>
      <c r="G3240" s="2" t="s">
        <v>29</v>
      </c>
      <c r="H3240" s="2" t="s">
        <v>34</v>
      </c>
      <c r="I3240" s="2" t="s">
        <v>31</v>
      </c>
      <c r="J3240" s="38">
        <v>0</v>
      </c>
    </row>
    <row r="3241" spans="1:10">
      <c r="A3241" s="2" t="s">
        <v>22</v>
      </c>
      <c r="B3241" s="2" t="s">
        <v>97</v>
      </c>
      <c r="C3241" s="2" t="s">
        <v>64</v>
      </c>
      <c r="E3241" s="2">
        <v>100</v>
      </c>
      <c r="F3241" s="2" t="s">
        <v>767</v>
      </c>
      <c r="G3241" s="2" t="s">
        <v>29</v>
      </c>
      <c r="H3241" s="2" t="s">
        <v>34</v>
      </c>
      <c r="I3241" s="2" t="s">
        <v>31</v>
      </c>
      <c r="J3241" s="38">
        <v>3.1465047959999999</v>
      </c>
    </row>
    <row r="3242" spans="1:10">
      <c r="A3242" s="2" t="s">
        <v>22</v>
      </c>
      <c r="B3242" s="2" t="s">
        <v>98</v>
      </c>
      <c r="C3242" s="2" t="s">
        <v>64</v>
      </c>
      <c r="E3242" s="2">
        <v>100</v>
      </c>
      <c r="F3242" s="2" t="s">
        <v>767</v>
      </c>
      <c r="G3242" s="2" t="s">
        <v>29</v>
      </c>
      <c r="H3242" s="2" t="s">
        <v>34</v>
      </c>
      <c r="I3242" s="2" t="s">
        <v>31</v>
      </c>
      <c r="J3242" s="38">
        <v>1.1794918400000001</v>
      </c>
    </row>
    <row r="3243" spans="1:10">
      <c r="A3243" s="2" t="s">
        <v>21</v>
      </c>
      <c r="B3243" s="2" t="s">
        <v>133</v>
      </c>
      <c r="C3243" s="2" t="s">
        <v>64</v>
      </c>
      <c r="E3243" s="2">
        <v>100</v>
      </c>
      <c r="F3243" s="2" t="s">
        <v>767</v>
      </c>
      <c r="G3243" s="2" t="s">
        <v>29</v>
      </c>
      <c r="H3243" s="2" t="s">
        <v>34</v>
      </c>
      <c r="I3243" s="2" t="s">
        <v>31</v>
      </c>
      <c r="J3243" s="38">
        <v>0</v>
      </c>
    </row>
    <row r="3244" spans="1:10">
      <c r="A3244" s="2" t="s">
        <v>21</v>
      </c>
      <c r="B3244" s="2" t="s">
        <v>134</v>
      </c>
      <c r="C3244" s="2" t="s">
        <v>64</v>
      </c>
      <c r="E3244" s="2">
        <v>100</v>
      </c>
      <c r="F3244" s="2" t="s">
        <v>767</v>
      </c>
      <c r="G3244" s="2" t="s">
        <v>29</v>
      </c>
      <c r="H3244" s="2" t="s">
        <v>34</v>
      </c>
      <c r="I3244" s="2" t="s">
        <v>31</v>
      </c>
      <c r="J3244" s="38">
        <v>0</v>
      </c>
    </row>
    <row r="3245" spans="1:10">
      <c r="A3245" s="2" t="s">
        <v>21</v>
      </c>
      <c r="B3245" s="2" t="s">
        <v>135</v>
      </c>
      <c r="C3245" s="2" t="s">
        <v>64</v>
      </c>
      <c r="E3245" s="2">
        <v>100</v>
      </c>
      <c r="F3245" s="2" t="s">
        <v>767</v>
      </c>
      <c r="G3245" s="2" t="s">
        <v>29</v>
      </c>
      <c r="H3245" s="2" t="s">
        <v>34</v>
      </c>
      <c r="I3245" s="2" t="s">
        <v>31</v>
      </c>
      <c r="J3245" s="38">
        <v>0</v>
      </c>
    </row>
    <row r="3246" spans="1:10">
      <c r="A3246" s="2" t="s">
        <v>21</v>
      </c>
      <c r="B3246" s="2" t="s">
        <v>136</v>
      </c>
      <c r="C3246" s="2" t="s">
        <v>64</v>
      </c>
      <c r="E3246" s="2">
        <v>100</v>
      </c>
      <c r="F3246" s="2" t="s">
        <v>767</v>
      </c>
      <c r="G3246" s="2" t="s">
        <v>29</v>
      </c>
      <c r="H3246" s="2" t="s">
        <v>34</v>
      </c>
      <c r="I3246" s="2" t="s">
        <v>31</v>
      </c>
      <c r="J3246" s="38">
        <v>0</v>
      </c>
    </row>
    <row r="3247" spans="1:10">
      <c r="A3247" s="2" t="s">
        <v>21</v>
      </c>
      <c r="B3247" s="2" t="s">
        <v>137</v>
      </c>
      <c r="C3247" s="2" t="s">
        <v>64</v>
      </c>
      <c r="E3247" s="2">
        <v>100</v>
      </c>
      <c r="F3247" s="2" t="s">
        <v>767</v>
      </c>
      <c r="G3247" s="2" t="s">
        <v>29</v>
      </c>
      <c r="H3247" s="2" t="s">
        <v>34</v>
      </c>
      <c r="I3247" s="2" t="s">
        <v>31</v>
      </c>
      <c r="J3247" s="38">
        <v>0</v>
      </c>
    </row>
    <row r="3248" spans="1:10">
      <c r="A3248" s="2" t="s">
        <v>20</v>
      </c>
      <c r="B3248" s="2" t="s">
        <v>138</v>
      </c>
      <c r="C3248" s="2" t="s">
        <v>64</v>
      </c>
      <c r="E3248" s="2">
        <v>100</v>
      </c>
      <c r="F3248" s="2" t="s">
        <v>767</v>
      </c>
      <c r="G3248" s="2" t="s">
        <v>29</v>
      </c>
      <c r="H3248" s="2" t="s">
        <v>34</v>
      </c>
      <c r="I3248" s="2" t="s">
        <v>31</v>
      </c>
      <c r="J3248" s="38">
        <v>0</v>
      </c>
    </row>
    <row r="3249" spans="1:10">
      <c r="A3249" s="2" t="s">
        <v>19</v>
      </c>
      <c r="B3249" s="2" t="s">
        <v>159</v>
      </c>
      <c r="C3249" s="2" t="s">
        <v>64</v>
      </c>
      <c r="E3249" s="2">
        <v>100</v>
      </c>
      <c r="F3249" s="2" t="s">
        <v>767</v>
      </c>
      <c r="G3249" s="2" t="s">
        <v>29</v>
      </c>
      <c r="H3249" s="2" t="s">
        <v>34</v>
      </c>
      <c r="I3249" s="2" t="s">
        <v>31</v>
      </c>
      <c r="J3249" s="38">
        <v>0</v>
      </c>
    </row>
    <row r="3250" spans="1:10">
      <c r="A3250" s="2" t="s">
        <v>19</v>
      </c>
      <c r="B3250" s="2" t="s">
        <v>160</v>
      </c>
      <c r="C3250" s="2" t="s">
        <v>64</v>
      </c>
      <c r="E3250" s="2">
        <v>100</v>
      </c>
      <c r="F3250" s="2" t="s">
        <v>767</v>
      </c>
      <c r="G3250" s="2" t="s">
        <v>29</v>
      </c>
      <c r="H3250" s="2" t="s">
        <v>34</v>
      </c>
      <c r="I3250" s="2" t="s">
        <v>31</v>
      </c>
      <c r="J3250" s="38">
        <v>0</v>
      </c>
    </row>
    <row r="3251" spans="1:10">
      <c r="A3251" s="2" t="s">
        <v>19</v>
      </c>
      <c r="B3251" s="2" t="s">
        <v>161</v>
      </c>
      <c r="C3251" s="2" t="s">
        <v>64</v>
      </c>
      <c r="E3251" s="2">
        <v>100</v>
      </c>
      <c r="F3251" s="2" t="s">
        <v>767</v>
      </c>
      <c r="G3251" s="2" t="s">
        <v>29</v>
      </c>
      <c r="H3251" s="2" t="s">
        <v>34</v>
      </c>
      <c r="I3251" s="2" t="s">
        <v>31</v>
      </c>
      <c r="J3251" s="38">
        <v>0</v>
      </c>
    </row>
    <row r="3252" spans="1:10">
      <c r="A3252" s="2" t="s">
        <v>19</v>
      </c>
      <c r="B3252" s="2" t="s">
        <v>162</v>
      </c>
      <c r="C3252" s="2" t="s">
        <v>64</v>
      </c>
      <c r="E3252" s="2">
        <v>100</v>
      </c>
      <c r="F3252" s="2" t="s">
        <v>767</v>
      </c>
      <c r="G3252" s="2" t="s">
        <v>29</v>
      </c>
      <c r="H3252" s="2" t="s">
        <v>34</v>
      </c>
      <c r="I3252" s="2" t="s">
        <v>31</v>
      </c>
      <c r="J3252" s="38">
        <v>1.0652884629999999</v>
      </c>
    </row>
    <row r="3253" spans="1:10">
      <c r="A3253" s="2" t="s">
        <v>19</v>
      </c>
      <c r="B3253" s="2" t="s">
        <v>163</v>
      </c>
      <c r="C3253" s="2" t="s">
        <v>64</v>
      </c>
      <c r="E3253" s="2">
        <v>100</v>
      </c>
      <c r="F3253" s="2" t="s">
        <v>767</v>
      </c>
      <c r="G3253" s="2" t="s">
        <v>29</v>
      </c>
      <c r="H3253" s="2" t="s">
        <v>34</v>
      </c>
      <c r="I3253" s="2" t="s">
        <v>31</v>
      </c>
      <c r="J3253" s="38">
        <v>0</v>
      </c>
    </row>
    <row r="3254" spans="1:10">
      <c r="A3254" s="2" t="s">
        <v>18</v>
      </c>
      <c r="B3254" s="2" t="s">
        <v>164</v>
      </c>
      <c r="C3254" s="2" t="s">
        <v>64</v>
      </c>
      <c r="E3254" s="2">
        <v>100</v>
      </c>
      <c r="F3254" s="2" t="s">
        <v>767</v>
      </c>
      <c r="G3254" s="2" t="s">
        <v>29</v>
      </c>
      <c r="H3254" s="2" t="s">
        <v>34</v>
      </c>
      <c r="I3254" s="2" t="s">
        <v>31</v>
      </c>
      <c r="J3254" s="38">
        <v>0</v>
      </c>
    </row>
    <row r="3255" spans="1:10">
      <c r="A3255" s="2" t="s">
        <v>18</v>
      </c>
      <c r="B3255" s="2" t="s">
        <v>165</v>
      </c>
      <c r="C3255" s="2" t="s">
        <v>64</v>
      </c>
      <c r="E3255" s="2">
        <v>100</v>
      </c>
      <c r="F3255" s="2" t="s">
        <v>767</v>
      </c>
      <c r="G3255" s="2" t="s">
        <v>29</v>
      </c>
      <c r="H3255" s="2" t="s">
        <v>34</v>
      </c>
      <c r="I3255" s="2" t="s">
        <v>31</v>
      </c>
      <c r="J3255" s="38">
        <v>0</v>
      </c>
    </row>
    <row r="3256" spans="1:10">
      <c r="A3256" s="2" t="s">
        <v>18</v>
      </c>
      <c r="B3256" s="2" t="s">
        <v>166</v>
      </c>
      <c r="C3256" s="2" t="s">
        <v>64</v>
      </c>
      <c r="E3256" s="2">
        <v>100</v>
      </c>
      <c r="F3256" s="2" t="s">
        <v>767</v>
      </c>
      <c r="G3256" s="2" t="s">
        <v>29</v>
      </c>
      <c r="H3256" s="2" t="s">
        <v>34</v>
      </c>
      <c r="I3256" s="2" t="s">
        <v>31</v>
      </c>
      <c r="J3256" s="38">
        <v>0</v>
      </c>
    </row>
    <row r="3257" spans="1:10">
      <c r="A3257" s="2" t="s">
        <v>18</v>
      </c>
      <c r="B3257" s="2" t="s">
        <v>167</v>
      </c>
      <c r="C3257" s="2" t="s">
        <v>64</v>
      </c>
      <c r="E3257" s="2">
        <v>100</v>
      </c>
      <c r="F3257" s="2" t="s">
        <v>767</v>
      </c>
      <c r="G3257" s="2" t="s">
        <v>29</v>
      </c>
      <c r="H3257" s="2" t="s">
        <v>34</v>
      </c>
      <c r="I3257" s="2" t="s">
        <v>31</v>
      </c>
      <c r="J3257" s="38">
        <v>0</v>
      </c>
    </row>
    <row r="3258" spans="1:10">
      <c r="A3258" s="2" t="s">
        <v>18</v>
      </c>
      <c r="B3258" s="2" t="s">
        <v>168</v>
      </c>
      <c r="C3258" s="2" t="s">
        <v>64</v>
      </c>
      <c r="E3258" s="2">
        <v>100</v>
      </c>
      <c r="F3258" s="2" t="s">
        <v>767</v>
      </c>
      <c r="G3258" s="2" t="s">
        <v>29</v>
      </c>
      <c r="H3258" s="2" t="s">
        <v>34</v>
      </c>
      <c r="I3258" s="2" t="s">
        <v>31</v>
      </c>
      <c r="J3258" s="38">
        <v>0</v>
      </c>
    </row>
    <row r="3259" spans="1:10">
      <c r="A3259" s="2" t="s">
        <v>18</v>
      </c>
      <c r="B3259" s="2" t="s">
        <v>169</v>
      </c>
      <c r="C3259" s="2" t="s">
        <v>64</v>
      </c>
      <c r="E3259" s="2">
        <v>100</v>
      </c>
      <c r="F3259" s="2" t="s">
        <v>767</v>
      </c>
      <c r="G3259" s="2" t="s">
        <v>29</v>
      </c>
      <c r="H3259" s="2" t="s">
        <v>34</v>
      </c>
      <c r="I3259" s="2" t="s">
        <v>31</v>
      </c>
      <c r="J3259" s="38">
        <v>0</v>
      </c>
    </row>
    <row r="3260" spans="1:10">
      <c r="A3260" s="2" t="s">
        <v>18</v>
      </c>
      <c r="B3260" s="2" t="s">
        <v>170</v>
      </c>
      <c r="C3260" s="2" t="s">
        <v>64</v>
      </c>
      <c r="E3260" s="2">
        <v>100</v>
      </c>
      <c r="F3260" s="2" t="s">
        <v>767</v>
      </c>
      <c r="G3260" s="2" t="s">
        <v>29</v>
      </c>
      <c r="H3260" s="2" t="s">
        <v>34</v>
      </c>
      <c r="I3260" s="2" t="s">
        <v>31</v>
      </c>
      <c r="J3260" s="38">
        <v>0</v>
      </c>
    </row>
    <row r="3261" spans="1:10">
      <c r="A3261" s="2" t="s">
        <v>18</v>
      </c>
      <c r="B3261" s="2" t="s">
        <v>171</v>
      </c>
      <c r="C3261" s="2" t="s">
        <v>64</v>
      </c>
      <c r="E3261" s="2">
        <v>100</v>
      </c>
      <c r="F3261" s="2" t="s">
        <v>767</v>
      </c>
      <c r="G3261" s="2" t="s">
        <v>29</v>
      </c>
      <c r="H3261" s="2" t="s">
        <v>34</v>
      </c>
      <c r="I3261" s="2" t="s">
        <v>31</v>
      </c>
      <c r="J3261" s="38">
        <v>0</v>
      </c>
    </row>
    <row r="3262" spans="1:10">
      <c r="A3262" s="2" t="s">
        <v>18</v>
      </c>
      <c r="B3262" s="2" t="s">
        <v>172</v>
      </c>
      <c r="C3262" s="2" t="s">
        <v>64</v>
      </c>
      <c r="E3262" s="2">
        <v>100</v>
      </c>
      <c r="F3262" s="2" t="s">
        <v>767</v>
      </c>
      <c r="G3262" s="2" t="s">
        <v>29</v>
      </c>
      <c r="H3262" s="2" t="s">
        <v>34</v>
      </c>
      <c r="I3262" s="2" t="s">
        <v>31</v>
      </c>
      <c r="J3262" s="38">
        <v>30.139741091000001</v>
      </c>
    </row>
    <row r="3263" spans="1:10">
      <c r="A3263" s="2" t="s">
        <v>18</v>
      </c>
      <c r="B3263" s="2" t="s">
        <v>173</v>
      </c>
      <c r="C3263" s="2" t="s">
        <v>64</v>
      </c>
      <c r="E3263" s="2">
        <v>100</v>
      </c>
      <c r="F3263" s="2" t="s">
        <v>767</v>
      </c>
      <c r="G3263" s="2" t="s">
        <v>29</v>
      </c>
      <c r="H3263" s="2" t="s">
        <v>34</v>
      </c>
      <c r="I3263" s="2" t="s">
        <v>31</v>
      </c>
      <c r="J3263" s="38">
        <v>10.377989176</v>
      </c>
    </row>
    <row r="3264" spans="1:10">
      <c r="A3264" s="2" t="s">
        <v>18</v>
      </c>
      <c r="B3264" s="2" t="s">
        <v>174</v>
      </c>
      <c r="C3264" s="2" t="s">
        <v>64</v>
      </c>
      <c r="E3264" s="2">
        <v>100</v>
      </c>
      <c r="F3264" s="2" t="s">
        <v>767</v>
      </c>
      <c r="G3264" s="2" t="s">
        <v>29</v>
      </c>
      <c r="H3264" s="2" t="s">
        <v>34</v>
      </c>
      <c r="I3264" s="2" t="s">
        <v>31</v>
      </c>
      <c r="J3264" s="38">
        <v>12.732690651</v>
      </c>
    </row>
    <row r="3265" spans="1:10">
      <c r="A3265" s="2" t="s">
        <v>18</v>
      </c>
      <c r="B3265" s="2" t="s">
        <v>175</v>
      </c>
      <c r="C3265" s="2" t="s">
        <v>64</v>
      </c>
      <c r="E3265" s="2">
        <v>100</v>
      </c>
      <c r="F3265" s="2" t="s">
        <v>767</v>
      </c>
      <c r="G3265" s="2" t="s">
        <v>29</v>
      </c>
      <c r="H3265" s="2" t="s">
        <v>34</v>
      </c>
      <c r="I3265" s="2" t="s">
        <v>31</v>
      </c>
      <c r="J3265" s="38">
        <v>0</v>
      </c>
    </row>
    <row r="3266" spans="1:10">
      <c r="A3266" s="2" t="s">
        <v>18</v>
      </c>
      <c r="B3266" s="2" t="s">
        <v>176</v>
      </c>
      <c r="C3266" s="2" t="s">
        <v>64</v>
      </c>
      <c r="E3266" s="2">
        <v>100</v>
      </c>
      <c r="F3266" s="2" t="s">
        <v>767</v>
      </c>
      <c r="G3266" s="2" t="s">
        <v>29</v>
      </c>
      <c r="H3266" s="2" t="s">
        <v>34</v>
      </c>
      <c r="I3266" s="2" t="s">
        <v>31</v>
      </c>
      <c r="J3266" s="38">
        <v>0</v>
      </c>
    </row>
    <row r="3267" spans="1:10">
      <c r="A3267" s="2" t="s">
        <v>18</v>
      </c>
      <c r="B3267" s="2" t="s">
        <v>177</v>
      </c>
      <c r="C3267" s="2" t="s">
        <v>64</v>
      </c>
      <c r="E3267" s="2">
        <v>100</v>
      </c>
      <c r="F3267" s="2" t="s">
        <v>767</v>
      </c>
      <c r="G3267" s="2" t="s">
        <v>29</v>
      </c>
      <c r="H3267" s="2" t="s">
        <v>34</v>
      </c>
      <c r="I3267" s="2" t="s">
        <v>31</v>
      </c>
      <c r="J3267" s="38">
        <v>0</v>
      </c>
    </row>
    <row r="3268" spans="1:10">
      <c r="A3268" s="2" t="s">
        <v>18</v>
      </c>
      <c r="B3268" s="2" t="s">
        <v>178</v>
      </c>
      <c r="C3268" s="2" t="s">
        <v>64</v>
      </c>
      <c r="E3268" s="2">
        <v>100</v>
      </c>
      <c r="F3268" s="2" t="s">
        <v>767</v>
      </c>
      <c r="G3268" s="2" t="s">
        <v>29</v>
      </c>
      <c r="H3268" s="2" t="s">
        <v>34</v>
      </c>
      <c r="I3268" s="2" t="s">
        <v>31</v>
      </c>
      <c r="J3268" s="38">
        <v>50.704313161999998</v>
      </c>
    </row>
    <row r="3269" spans="1:10">
      <c r="A3269" s="2" t="s">
        <v>18</v>
      </c>
      <c r="B3269" s="2" t="s">
        <v>179</v>
      </c>
      <c r="C3269" s="2" t="s">
        <v>64</v>
      </c>
      <c r="E3269" s="2">
        <v>100</v>
      </c>
      <c r="F3269" s="2" t="s">
        <v>767</v>
      </c>
      <c r="G3269" s="2" t="s">
        <v>29</v>
      </c>
      <c r="H3269" s="2" t="s">
        <v>34</v>
      </c>
      <c r="I3269" s="2" t="s">
        <v>31</v>
      </c>
      <c r="J3269" s="38">
        <v>28.719835996</v>
      </c>
    </row>
    <row r="3270" spans="1:10">
      <c r="A3270" s="2" t="s">
        <v>18</v>
      </c>
      <c r="B3270" s="2" t="s">
        <v>180</v>
      </c>
      <c r="C3270" s="2" t="s">
        <v>64</v>
      </c>
      <c r="E3270" s="2">
        <v>100</v>
      </c>
      <c r="F3270" s="2" t="s">
        <v>767</v>
      </c>
      <c r="G3270" s="2" t="s">
        <v>29</v>
      </c>
      <c r="H3270" s="2" t="s">
        <v>34</v>
      </c>
      <c r="I3270" s="2" t="s">
        <v>31</v>
      </c>
      <c r="J3270" s="38">
        <v>6.4789708790000002</v>
      </c>
    </row>
    <row r="3271" spans="1:10">
      <c r="A3271" s="2" t="s">
        <v>18</v>
      </c>
      <c r="B3271" s="2" t="s">
        <v>181</v>
      </c>
      <c r="C3271" s="2" t="s">
        <v>64</v>
      </c>
      <c r="E3271" s="2">
        <v>100</v>
      </c>
      <c r="F3271" s="2" t="s">
        <v>767</v>
      </c>
      <c r="G3271" s="2" t="s">
        <v>29</v>
      </c>
      <c r="H3271" s="2" t="s">
        <v>34</v>
      </c>
      <c r="I3271" s="2" t="s">
        <v>31</v>
      </c>
      <c r="J3271" s="38">
        <v>14.749411765</v>
      </c>
    </row>
    <row r="3272" spans="1:10">
      <c r="A3272" s="2" t="s">
        <v>18</v>
      </c>
      <c r="B3272" s="2" t="s">
        <v>182</v>
      </c>
      <c r="C3272" s="2" t="s">
        <v>64</v>
      </c>
      <c r="E3272" s="2">
        <v>100</v>
      </c>
      <c r="F3272" s="2" t="s">
        <v>767</v>
      </c>
      <c r="G3272" s="2" t="s">
        <v>29</v>
      </c>
      <c r="H3272" s="2" t="s">
        <v>34</v>
      </c>
      <c r="I3272" s="2" t="s">
        <v>31</v>
      </c>
      <c r="J3272" s="38">
        <v>0</v>
      </c>
    </row>
    <row r="3273" spans="1:10">
      <c r="A3273" s="2" t="s">
        <v>18</v>
      </c>
      <c r="B3273" s="2" t="s">
        <v>183</v>
      </c>
      <c r="C3273" s="2" t="s">
        <v>64</v>
      </c>
      <c r="E3273" s="2">
        <v>100</v>
      </c>
      <c r="F3273" s="2" t="s">
        <v>767</v>
      </c>
      <c r="G3273" s="2" t="s">
        <v>29</v>
      </c>
      <c r="H3273" s="2" t="s">
        <v>34</v>
      </c>
      <c r="I3273" s="2" t="s">
        <v>31</v>
      </c>
      <c r="J3273" s="38">
        <v>0</v>
      </c>
    </row>
    <row r="3274" spans="1:10">
      <c r="A3274" s="2" t="s">
        <v>18</v>
      </c>
      <c r="B3274" s="2" t="s">
        <v>184</v>
      </c>
      <c r="C3274" s="2" t="s">
        <v>64</v>
      </c>
      <c r="E3274" s="2">
        <v>100</v>
      </c>
      <c r="F3274" s="2" t="s">
        <v>767</v>
      </c>
      <c r="G3274" s="2" t="s">
        <v>29</v>
      </c>
      <c r="H3274" s="2" t="s">
        <v>34</v>
      </c>
      <c r="I3274" s="2" t="s">
        <v>31</v>
      </c>
      <c r="J3274" s="38">
        <v>8.1798256679999994</v>
      </c>
    </row>
    <row r="3275" spans="1:10">
      <c r="A3275" s="2" t="s">
        <v>18</v>
      </c>
      <c r="B3275" s="2" t="s">
        <v>185</v>
      </c>
      <c r="C3275" s="2" t="s">
        <v>64</v>
      </c>
      <c r="E3275" s="2">
        <v>100</v>
      </c>
      <c r="F3275" s="2" t="s">
        <v>767</v>
      </c>
      <c r="G3275" s="2" t="s">
        <v>29</v>
      </c>
      <c r="H3275" s="2" t="s">
        <v>34</v>
      </c>
      <c r="I3275" s="2" t="s">
        <v>31</v>
      </c>
      <c r="J3275" s="38">
        <v>2.6116638069999998</v>
      </c>
    </row>
    <row r="3276" spans="1:10">
      <c r="A3276" s="2" t="s">
        <v>17</v>
      </c>
      <c r="B3276" s="2" t="s">
        <v>127</v>
      </c>
      <c r="C3276" s="2" t="s">
        <v>64</v>
      </c>
      <c r="E3276" s="2">
        <v>100</v>
      </c>
      <c r="F3276" s="2" t="s">
        <v>767</v>
      </c>
      <c r="G3276" s="2" t="s">
        <v>29</v>
      </c>
      <c r="H3276" s="2" t="s">
        <v>34</v>
      </c>
      <c r="I3276" s="2" t="s">
        <v>31</v>
      </c>
      <c r="J3276" s="38">
        <v>0.94626433499999996</v>
      </c>
    </row>
    <row r="3277" spans="1:10">
      <c r="A3277" s="2" t="s">
        <v>17</v>
      </c>
      <c r="B3277" s="2" t="s">
        <v>99</v>
      </c>
      <c r="C3277" s="2" t="s">
        <v>64</v>
      </c>
      <c r="E3277" s="2">
        <v>100</v>
      </c>
      <c r="F3277" s="2" t="s">
        <v>767</v>
      </c>
      <c r="G3277" s="2" t="s">
        <v>29</v>
      </c>
      <c r="H3277" s="2" t="s">
        <v>34</v>
      </c>
      <c r="I3277" s="2" t="s">
        <v>31</v>
      </c>
      <c r="J3277" s="38">
        <v>16.661786986999999</v>
      </c>
    </row>
    <row r="3278" spans="1:10">
      <c r="A3278" s="2" t="s">
        <v>17</v>
      </c>
      <c r="B3278" s="2" t="s">
        <v>100</v>
      </c>
      <c r="C3278" s="2" t="s">
        <v>64</v>
      </c>
      <c r="E3278" s="2">
        <v>100</v>
      </c>
      <c r="F3278" s="2" t="s">
        <v>767</v>
      </c>
      <c r="G3278" s="2" t="s">
        <v>29</v>
      </c>
      <c r="H3278" s="2" t="s">
        <v>34</v>
      </c>
      <c r="I3278" s="2" t="s">
        <v>31</v>
      </c>
      <c r="J3278" s="38">
        <v>5.2219841469999997</v>
      </c>
    </row>
    <row r="3279" spans="1:10">
      <c r="A3279" s="2" t="s">
        <v>17</v>
      </c>
      <c r="B3279" s="2" t="s">
        <v>101</v>
      </c>
      <c r="C3279" s="2" t="s">
        <v>64</v>
      </c>
      <c r="E3279" s="2">
        <v>100</v>
      </c>
      <c r="F3279" s="2" t="s">
        <v>767</v>
      </c>
      <c r="G3279" s="2" t="s">
        <v>29</v>
      </c>
      <c r="H3279" s="2" t="s">
        <v>34</v>
      </c>
      <c r="I3279" s="2" t="s">
        <v>31</v>
      </c>
      <c r="J3279" s="38">
        <v>8.5965236570000005</v>
      </c>
    </row>
    <row r="3280" spans="1:10">
      <c r="A3280" s="2" t="s">
        <v>17</v>
      </c>
      <c r="B3280" s="2" t="s">
        <v>102</v>
      </c>
      <c r="C3280" s="2" t="s">
        <v>64</v>
      </c>
      <c r="E3280" s="2">
        <v>100</v>
      </c>
      <c r="F3280" s="2" t="s">
        <v>767</v>
      </c>
      <c r="G3280" s="2" t="s">
        <v>29</v>
      </c>
      <c r="H3280" s="2" t="s">
        <v>34</v>
      </c>
      <c r="I3280" s="2" t="s">
        <v>31</v>
      </c>
      <c r="J3280" s="38">
        <v>15.030489257999999</v>
      </c>
    </row>
    <row r="3281" spans="1:10">
      <c r="A3281" s="2" t="s">
        <v>17</v>
      </c>
      <c r="B3281" s="2" t="s">
        <v>103</v>
      </c>
      <c r="C3281" s="2" t="s">
        <v>64</v>
      </c>
      <c r="E3281" s="2">
        <v>100</v>
      </c>
      <c r="F3281" s="2" t="s">
        <v>767</v>
      </c>
      <c r="G3281" s="2" t="s">
        <v>29</v>
      </c>
      <c r="H3281" s="2" t="s">
        <v>34</v>
      </c>
      <c r="I3281" s="2" t="s">
        <v>31</v>
      </c>
      <c r="J3281" s="38">
        <v>14.069750007</v>
      </c>
    </row>
    <row r="3282" spans="1:10">
      <c r="A3282" s="2" t="s">
        <v>17</v>
      </c>
      <c r="B3282" s="2" t="s">
        <v>104</v>
      </c>
      <c r="C3282" s="2" t="s">
        <v>64</v>
      </c>
      <c r="E3282" s="2">
        <v>100</v>
      </c>
      <c r="F3282" s="2" t="s">
        <v>767</v>
      </c>
      <c r="G3282" s="2" t="s">
        <v>29</v>
      </c>
      <c r="H3282" s="2" t="s">
        <v>34</v>
      </c>
      <c r="I3282" s="2" t="s">
        <v>31</v>
      </c>
      <c r="J3282" s="38">
        <v>11.219155294</v>
      </c>
    </row>
    <row r="3283" spans="1:10">
      <c r="A3283" s="2" t="s">
        <v>17</v>
      </c>
      <c r="B3283" s="2" t="s">
        <v>105</v>
      </c>
      <c r="C3283" s="2" t="s">
        <v>64</v>
      </c>
      <c r="E3283" s="2">
        <v>100</v>
      </c>
      <c r="F3283" s="2" t="s">
        <v>767</v>
      </c>
      <c r="G3283" s="2" t="s">
        <v>29</v>
      </c>
      <c r="H3283" s="2" t="s">
        <v>34</v>
      </c>
      <c r="I3283" s="2" t="s">
        <v>31</v>
      </c>
      <c r="J3283" s="38">
        <v>8.1500495449999999</v>
      </c>
    </row>
    <row r="3284" spans="1:10">
      <c r="A3284" s="2" t="s">
        <v>17</v>
      </c>
      <c r="B3284" s="2" t="s">
        <v>106</v>
      </c>
      <c r="C3284" s="2" t="s">
        <v>64</v>
      </c>
      <c r="E3284" s="2">
        <v>100</v>
      </c>
      <c r="F3284" s="2" t="s">
        <v>767</v>
      </c>
      <c r="G3284" s="2" t="s">
        <v>29</v>
      </c>
      <c r="H3284" s="2" t="s">
        <v>34</v>
      </c>
      <c r="I3284" s="2" t="s">
        <v>31</v>
      </c>
      <c r="J3284" s="38">
        <v>4.1422026340000002</v>
      </c>
    </row>
    <row r="3285" spans="1:10">
      <c r="A3285" s="2" t="s">
        <v>17</v>
      </c>
      <c r="B3285" s="2" t="s">
        <v>107</v>
      </c>
      <c r="C3285" s="2" t="s">
        <v>64</v>
      </c>
      <c r="E3285" s="2">
        <v>100</v>
      </c>
      <c r="F3285" s="2" t="s">
        <v>767</v>
      </c>
      <c r="G3285" s="2" t="s">
        <v>29</v>
      </c>
      <c r="H3285" s="2" t="s">
        <v>34</v>
      </c>
      <c r="I3285" s="2" t="s">
        <v>31</v>
      </c>
      <c r="J3285" s="38">
        <v>8.3392720150000006</v>
      </c>
    </row>
    <row r="3286" spans="1:10">
      <c r="A3286" s="2" t="s">
        <v>17</v>
      </c>
      <c r="B3286" s="2" t="s">
        <v>108</v>
      </c>
      <c r="C3286" s="2" t="s">
        <v>64</v>
      </c>
      <c r="E3286" s="2">
        <v>100</v>
      </c>
      <c r="F3286" s="2" t="s">
        <v>767</v>
      </c>
      <c r="G3286" s="2" t="s">
        <v>29</v>
      </c>
      <c r="H3286" s="2" t="s">
        <v>34</v>
      </c>
      <c r="I3286" s="2" t="s">
        <v>31</v>
      </c>
      <c r="J3286" s="38">
        <v>9.4735732820000003</v>
      </c>
    </row>
    <row r="3287" spans="1:10">
      <c r="A3287" s="2" t="s">
        <v>17</v>
      </c>
      <c r="B3287" s="2" t="s">
        <v>109</v>
      </c>
      <c r="C3287" s="2" t="s">
        <v>64</v>
      </c>
      <c r="E3287" s="2">
        <v>100</v>
      </c>
      <c r="F3287" s="2" t="s">
        <v>767</v>
      </c>
      <c r="G3287" s="2" t="s">
        <v>29</v>
      </c>
      <c r="H3287" s="2" t="s">
        <v>34</v>
      </c>
      <c r="I3287" s="2" t="s">
        <v>31</v>
      </c>
      <c r="J3287" s="38">
        <v>14.562683982999999</v>
      </c>
    </row>
    <row r="3288" spans="1:10">
      <c r="A3288" s="2" t="s">
        <v>17</v>
      </c>
      <c r="B3288" s="2" t="s">
        <v>355</v>
      </c>
      <c r="C3288" s="2" t="s">
        <v>64</v>
      </c>
      <c r="E3288" s="2">
        <v>100</v>
      </c>
      <c r="F3288" s="2" t="s">
        <v>767</v>
      </c>
      <c r="G3288" s="2" t="s">
        <v>29</v>
      </c>
      <c r="H3288" s="2" t="s">
        <v>34</v>
      </c>
      <c r="I3288" s="2" t="s">
        <v>31</v>
      </c>
      <c r="J3288" s="38">
        <v>6.3079995999999999E-2</v>
      </c>
    </row>
    <row r="3289" spans="1:10">
      <c r="A3289" s="2" t="s">
        <v>17</v>
      </c>
      <c r="B3289" s="2" t="s">
        <v>110</v>
      </c>
      <c r="C3289" s="2" t="s">
        <v>64</v>
      </c>
      <c r="E3289" s="2">
        <v>100</v>
      </c>
      <c r="F3289" s="2" t="s">
        <v>767</v>
      </c>
      <c r="G3289" s="2" t="s">
        <v>29</v>
      </c>
      <c r="H3289" s="2" t="s">
        <v>34</v>
      </c>
      <c r="I3289" s="2" t="s">
        <v>31</v>
      </c>
      <c r="J3289" s="38">
        <v>16.110160001000001</v>
      </c>
    </row>
    <row r="3290" spans="1:10">
      <c r="A3290" s="2" t="s">
        <v>17</v>
      </c>
      <c r="B3290" s="2" t="s">
        <v>356</v>
      </c>
      <c r="C3290" s="2" t="s">
        <v>64</v>
      </c>
      <c r="E3290" s="2">
        <v>100</v>
      </c>
      <c r="F3290" s="2" t="s">
        <v>767</v>
      </c>
      <c r="G3290" s="2" t="s">
        <v>29</v>
      </c>
      <c r="H3290" s="2" t="s">
        <v>34</v>
      </c>
      <c r="I3290" s="2" t="s">
        <v>31</v>
      </c>
      <c r="J3290" s="38">
        <v>0</v>
      </c>
    </row>
    <row r="3291" spans="1:10">
      <c r="A3291" s="2" t="s">
        <v>17</v>
      </c>
      <c r="B3291" s="2" t="s">
        <v>357</v>
      </c>
      <c r="C3291" s="2" t="s">
        <v>64</v>
      </c>
      <c r="E3291" s="2">
        <v>100</v>
      </c>
      <c r="F3291" s="2" t="s">
        <v>767</v>
      </c>
      <c r="G3291" s="2" t="s">
        <v>29</v>
      </c>
      <c r="H3291" s="2" t="s">
        <v>34</v>
      </c>
      <c r="I3291" s="2" t="s">
        <v>31</v>
      </c>
      <c r="J3291" s="38">
        <v>0</v>
      </c>
    </row>
    <row r="3292" spans="1:10">
      <c r="A3292" s="2" t="s">
        <v>17</v>
      </c>
      <c r="B3292" s="2" t="s">
        <v>111</v>
      </c>
      <c r="C3292" s="2" t="s">
        <v>64</v>
      </c>
      <c r="E3292" s="2">
        <v>100</v>
      </c>
      <c r="F3292" s="2" t="s">
        <v>767</v>
      </c>
      <c r="G3292" s="2" t="s">
        <v>29</v>
      </c>
      <c r="H3292" s="2" t="s">
        <v>34</v>
      </c>
      <c r="I3292" s="2" t="s">
        <v>31</v>
      </c>
      <c r="J3292" s="38">
        <v>3.3069539020000001</v>
      </c>
    </row>
    <row r="3293" spans="1:10">
      <c r="A3293" s="2" t="s">
        <v>17</v>
      </c>
      <c r="B3293" s="2" t="s">
        <v>112</v>
      </c>
      <c r="C3293" s="2" t="s">
        <v>64</v>
      </c>
      <c r="E3293" s="2">
        <v>100</v>
      </c>
      <c r="F3293" s="2" t="s">
        <v>767</v>
      </c>
      <c r="G3293" s="2" t="s">
        <v>29</v>
      </c>
      <c r="H3293" s="2" t="s">
        <v>34</v>
      </c>
      <c r="I3293" s="2" t="s">
        <v>31</v>
      </c>
      <c r="J3293" s="38">
        <v>5.1273495770000004</v>
      </c>
    </row>
    <row r="3294" spans="1:10">
      <c r="A3294" s="2" t="s">
        <v>17</v>
      </c>
      <c r="B3294" s="2" t="s">
        <v>113</v>
      </c>
      <c r="C3294" s="2" t="s">
        <v>64</v>
      </c>
      <c r="E3294" s="2">
        <v>100</v>
      </c>
      <c r="F3294" s="2" t="s">
        <v>767</v>
      </c>
      <c r="G3294" s="2" t="s">
        <v>29</v>
      </c>
      <c r="H3294" s="2" t="s">
        <v>34</v>
      </c>
      <c r="I3294" s="2" t="s">
        <v>31</v>
      </c>
      <c r="J3294" s="38">
        <v>7.33430157</v>
      </c>
    </row>
    <row r="3295" spans="1:10">
      <c r="A3295" s="2" t="s">
        <v>17</v>
      </c>
      <c r="B3295" s="2" t="s">
        <v>114</v>
      </c>
      <c r="C3295" s="2" t="s">
        <v>64</v>
      </c>
      <c r="E3295" s="2">
        <v>100</v>
      </c>
      <c r="F3295" s="2" t="s">
        <v>767</v>
      </c>
      <c r="G3295" s="2" t="s">
        <v>29</v>
      </c>
      <c r="H3295" s="2" t="s">
        <v>34</v>
      </c>
      <c r="I3295" s="2" t="s">
        <v>31</v>
      </c>
      <c r="J3295" s="38">
        <v>0</v>
      </c>
    </row>
    <row r="3296" spans="1:10">
      <c r="A3296" s="2" t="s">
        <v>17</v>
      </c>
      <c r="B3296" s="2" t="s">
        <v>115</v>
      </c>
      <c r="C3296" s="2" t="s">
        <v>64</v>
      </c>
      <c r="E3296" s="2">
        <v>100</v>
      </c>
      <c r="F3296" s="2" t="s">
        <v>767</v>
      </c>
      <c r="G3296" s="2" t="s">
        <v>29</v>
      </c>
      <c r="H3296" s="2" t="s">
        <v>34</v>
      </c>
      <c r="I3296" s="2" t="s">
        <v>31</v>
      </c>
      <c r="J3296" s="38">
        <v>6.9881498400000002</v>
      </c>
    </row>
    <row r="3297" spans="1:10">
      <c r="A3297" s="2" t="s">
        <v>17</v>
      </c>
      <c r="B3297" s="2" t="s">
        <v>116</v>
      </c>
      <c r="C3297" s="2" t="s">
        <v>64</v>
      </c>
      <c r="E3297" s="2">
        <v>100</v>
      </c>
      <c r="F3297" s="2" t="s">
        <v>767</v>
      </c>
      <c r="G3297" s="2" t="s">
        <v>29</v>
      </c>
      <c r="H3297" s="2" t="s">
        <v>34</v>
      </c>
      <c r="I3297" s="2" t="s">
        <v>31</v>
      </c>
      <c r="J3297" s="38">
        <v>2.0109474330000001</v>
      </c>
    </row>
    <row r="3298" spans="1:10">
      <c r="A3298" s="2" t="s">
        <v>17</v>
      </c>
      <c r="B3298" s="2" t="s">
        <v>117</v>
      </c>
      <c r="C3298" s="2" t="s">
        <v>64</v>
      </c>
      <c r="E3298" s="2">
        <v>100</v>
      </c>
      <c r="F3298" s="2" t="s">
        <v>767</v>
      </c>
      <c r="G3298" s="2" t="s">
        <v>29</v>
      </c>
      <c r="H3298" s="2" t="s">
        <v>34</v>
      </c>
      <c r="I3298" s="2" t="s">
        <v>31</v>
      </c>
      <c r="J3298" s="38">
        <v>5.656657279</v>
      </c>
    </row>
    <row r="3299" spans="1:10">
      <c r="A3299" s="2" t="s">
        <v>17</v>
      </c>
      <c r="B3299" s="2" t="s">
        <v>118</v>
      </c>
      <c r="C3299" s="2" t="s">
        <v>64</v>
      </c>
      <c r="E3299" s="2">
        <v>100</v>
      </c>
      <c r="F3299" s="2" t="s">
        <v>767</v>
      </c>
      <c r="G3299" s="2" t="s">
        <v>29</v>
      </c>
      <c r="H3299" s="2" t="s">
        <v>34</v>
      </c>
      <c r="I3299" s="2" t="s">
        <v>31</v>
      </c>
      <c r="J3299" s="38">
        <v>0</v>
      </c>
    </row>
    <row r="3300" spans="1:10">
      <c r="A3300" s="2" t="s">
        <v>17</v>
      </c>
      <c r="B3300" s="2" t="s">
        <v>119</v>
      </c>
      <c r="C3300" s="2" t="s">
        <v>64</v>
      </c>
      <c r="E3300" s="2">
        <v>100</v>
      </c>
      <c r="F3300" s="2" t="s">
        <v>767</v>
      </c>
      <c r="G3300" s="2" t="s">
        <v>29</v>
      </c>
      <c r="H3300" s="2" t="s">
        <v>34</v>
      </c>
      <c r="I3300" s="2" t="s">
        <v>31</v>
      </c>
      <c r="J3300" s="38">
        <v>0</v>
      </c>
    </row>
    <row r="3301" spans="1:10">
      <c r="A3301" s="2" t="s">
        <v>17</v>
      </c>
      <c r="B3301" s="2" t="s">
        <v>120</v>
      </c>
      <c r="C3301" s="2" t="s">
        <v>64</v>
      </c>
      <c r="E3301" s="2">
        <v>100</v>
      </c>
      <c r="F3301" s="2" t="s">
        <v>767</v>
      </c>
      <c r="G3301" s="2" t="s">
        <v>29</v>
      </c>
      <c r="H3301" s="2" t="s">
        <v>34</v>
      </c>
      <c r="I3301" s="2" t="s">
        <v>31</v>
      </c>
      <c r="J3301" s="38">
        <v>1.603292559</v>
      </c>
    </row>
    <row r="3302" spans="1:10">
      <c r="A3302" s="2" t="s">
        <v>17</v>
      </c>
      <c r="B3302" s="2" t="s">
        <v>121</v>
      </c>
      <c r="C3302" s="2" t="s">
        <v>64</v>
      </c>
      <c r="E3302" s="2">
        <v>100</v>
      </c>
      <c r="F3302" s="2" t="s">
        <v>767</v>
      </c>
      <c r="G3302" s="2" t="s">
        <v>29</v>
      </c>
      <c r="H3302" s="2" t="s">
        <v>34</v>
      </c>
      <c r="I3302" s="2" t="s">
        <v>31</v>
      </c>
      <c r="J3302" s="38">
        <v>0</v>
      </c>
    </row>
    <row r="3303" spans="1:10">
      <c r="A3303" s="2" t="s">
        <v>17</v>
      </c>
      <c r="B3303" s="2" t="s">
        <v>122</v>
      </c>
      <c r="C3303" s="2" t="s">
        <v>64</v>
      </c>
      <c r="E3303" s="2">
        <v>100</v>
      </c>
      <c r="F3303" s="2" t="s">
        <v>767</v>
      </c>
      <c r="G3303" s="2" t="s">
        <v>29</v>
      </c>
      <c r="H3303" s="2" t="s">
        <v>34</v>
      </c>
      <c r="I3303" s="2" t="s">
        <v>31</v>
      </c>
      <c r="J3303" s="38">
        <v>3.2383215989999998</v>
      </c>
    </row>
    <row r="3304" spans="1:10">
      <c r="A3304" s="2" t="s">
        <v>17</v>
      </c>
      <c r="B3304" s="2" t="s">
        <v>123</v>
      </c>
      <c r="C3304" s="2" t="s">
        <v>64</v>
      </c>
      <c r="E3304" s="2">
        <v>100</v>
      </c>
      <c r="F3304" s="2" t="s">
        <v>767</v>
      </c>
      <c r="G3304" s="2" t="s">
        <v>29</v>
      </c>
      <c r="H3304" s="2" t="s">
        <v>34</v>
      </c>
      <c r="I3304" s="2" t="s">
        <v>31</v>
      </c>
      <c r="J3304" s="38">
        <v>1.7397122169999999</v>
      </c>
    </row>
    <row r="3305" spans="1:10">
      <c r="A3305" s="2" t="s">
        <v>17</v>
      </c>
      <c r="B3305" s="2" t="s">
        <v>124</v>
      </c>
      <c r="C3305" s="2" t="s">
        <v>64</v>
      </c>
      <c r="E3305" s="2">
        <v>100</v>
      </c>
      <c r="F3305" s="2" t="s">
        <v>767</v>
      </c>
      <c r="G3305" s="2" t="s">
        <v>29</v>
      </c>
      <c r="H3305" s="2" t="s">
        <v>34</v>
      </c>
      <c r="I3305" s="2" t="s">
        <v>31</v>
      </c>
      <c r="J3305" s="38">
        <v>6.4282577759999997</v>
      </c>
    </row>
    <row r="3306" spans="1:10">
      <c r="A3306" s="2" t="s">
        <v>17</v>
      </c>
      <c r="B3306" s="2" t="s">
        <v>125</v>
      </c>
      <c r="C3306" s="2" t="s">
        <v>64</v>
      </c>
      <c r="E3306" s="2">
        <v>100</v>
      </c>
      <c r="F3306" s="2" t="s">
        <v>767</v>
      </c>
      <c r="G3306" s="2" t="s">
        <v>29</v>
      </c>
      <c r="H3306" s="2" t="s">
        <v>34</v>
      </c>
      <c r="I3306" s="2" t="s">
        <v>31</v>
      </c>
      <c r="J3306" s="38">
        <v>3.6555362200000001</v>
      </c>
    </row>
    <row r="3307" spans="1:10">
      <c r="A3307" s="2" t="s">
        <v>17</v>
      </c>
      <c r="B3307" s="2" t="s">
        <v>126</v>
      </c>
      <c r="C3307" s="2" t="s">
        <v>64</v>
      </c>
      <c r="E3307" s="2">
        <v>100</v>
      </c>
      <c r="F3307" s="2" t="s">
        <v>767</v>
      </c>
      <c r="G3307" s="2" t="s">
        <v>29</v>
      </c>
      <c r="H3307" s="2" t="s">
        <v>34</v>
      </c>
      <c r="I3307" s="2" t="s">
        <v>31</v>
      </c>
      <c r="J3307" s="38">
        <v>8.3137625879999995</v>
      </c>
    </row>
    <row r="3308" spans="1:10">
      <c r="A3308" s="2" t="s">
        <v>17</v>
      </c>
      <c r="B3308" s="2" t="s">
        <v>128</v>
      </c>
      <c r="C3308" s="2" t="s">
        <v>64</v>
      </c>
      <c r="E3308" s="2">
        <v>100</v>
      </c>
      <c r="F3308" s="2" t="s">
        <v>767</v>
      </c>
      <c r="G3308" s="2" t="s">
        <v>29</v>
      </c>
      <c r="H3308" s="2" t="s">
        <v>34</v>
      </c>
      <c r="I3308" s="2" t="s">
        <v>31</v>
      </c>
      <c r="J3308" s="38">
        <v>4.5101802749999997</v>
      </c>
    </row>
    <row r="3309" spans="1:10">
      <c r="A3309" s="2" t="s">
        <v>17</v>
      </c>
      <c r="B3309" s="2" t="s">
        <v>129</v>
      </c>
      <c r="C3309" s="2" t="s">
        <v>64</v>
      </c>
      <c r="E3309" s="2">
        <v>100</v>
      </c>
      <c r="F3309" s="2" t="s">
        <v>767</v>
      </c>
      <c r="G3309" s="2" t="s">
        <v>29</v>
      </c>
      <c r="H3309" s="2" t="s">
        <v>34</v>
      </c>
      <c r="I3309" s="2" t="s">
        <v>31</v>
      </c>
      <c r="J3309" s="38">
        <v>7.9773966559999998</v>
      </c>
    </row>
    <row r="3310" spans="1:10">
      <c r="A3310" s="2" t="s">
        <v>17</v>
      </c>
      <c r="B3310" s="2" t="s">
        <v>130</v>
      </c>
      <c r="C3310" s="2" t="s">
        <v>64</v>
      </c>
      <c r="E3310" s="2">
        <v>100</v>
      </c>
      <c r="F3310" s="2" t="s">
        <v>767</v>
      </c>
      <c r="G3310" s="2" t="s">
        <v>29</v>
      </c>
      <c r="H3310" s="2" t="s">
        <v>34</v>
      </c>
      <c r="I3310" s="2" t="s">
        <v>31</v>
      </c>
      <c r="J3310" s="38">
        <v>1.2748128299999999</v>
      </c>
    </row>
    <row r="3311" spans="1:10">
      <c r="A3311" s="2" t="s">
        <v>17</v>
      </c>
      <c r="B3311" s="2" t="s">
        <v>358</v>
      </c>
      <c r="C3311" s="2" t="s">
        <v>64</v>
      </c>
      <c r="E3311" s="2">
        <v>100</v>
      </c>
      <c r="F3311" s="2" t="s">
        <v>767</v>
      </c>
      <c r="G3311" s="2" t="s">
        <v>29</v>
      </c>
      <c r="H3311" s="2" t="s">
        <v>34</v>
      </c>
      <c r="I3311" s="2" t="s">
        <v>31</v>
      </c>
      <c r="J3311" s="38">
        <v>14.021093038</v>
      </c>
    </row>
    <row r="3312" spans="1:10">
      <c r="A3312" s="2" t="s">
        <v>17</v>
      </c>
      <c r="B3312" s="2" t="s">
        <v>131</v>
      </c>
      <c r="C3312" s="2" t="s">
        <v>64</v>
      </c>
      <c r="E3312" s="2">
        <v>100</v>
      </c>
      <c r="F3312" s="2" t="s">
        <v>767</v>
      </c>
      <c r="G3312" s="2" t="s">
        <v>29</v>
      </c>
      <c r="H3312" s="2" t="s">
        <v>34</v>
      </c>
      <c r="I3312" s="2" t="s">
        <v>31</v>
      </c>
      <c r="J3312" s="38">
        <v>0</v>
      </c>
    </row>
    <row r="3313" spans="1:10">
      <c r="A3313" s="2" t="s">
        <v>17</v>
      </c>
      <c r="B3313" s="2" t="s">
        <v>132</v>
      </c>
      <c r="C3313" s="2" t="s">
        <v>64</v>
      </c>
      <c r="E3313" s="2">
        <v>100</v>
      </c>
      <c r="F3313" s="2" t="s">
        <v>767</v>
      </c>
      <c r="G3313" s="2" t="s">
        <v>29</v>
      </c>
      <c r="H3313" s="2" t="s">
        <v>34</v>
      </c>
      <c r="I3313" s="2" t="s">
        <v>31</v>
      </c>
      <c r="J3313" s="38">
        <v>20.699113499999999</v>
      </c>
    </row>
    <row r="3314" spans="1:10">
      <c r="A3314" s="2" t="s">
        <v>16</v>
      </c>
      <c r="B3314" s="2" t="s">
        <v>139</v>
      </c>
      <c r="C3314" s="2" t="s">
        <v>64</v>
      </c>
      <c r="E3314" s="2">
        <v>100</v>
      </c>
      <c r="F3314" s="2" t="s">
        <v>767</v>
      </c>
      <c r="G3314" s="2" t="s">
        <v>29</v>
      </c>
      <c r="H3314" s="2" t="s">
        <v>34</v>
      </c>
      <c r="I3314" s="2" t="s">
        <v>31</v>
      </c>
      <c r="J3314" s="38">
        <v>3.248285294</v>
      </c>
    </row>
    <row r="3315" spans="1:10">
      <c r="A3315" s="2" t="s">
        <v>16</v>
      </c>
      <c r="B3315" s="2" t="s">
        <v>140</v>
      </c>
      <c r="C3315" s="2" t="s">
        <v>64</v>
      </c>
      <c r="E3315" s="2">
        <v>100</v>
      </c>
      <c r="F3315" s="2" t="s">
        <v>767</v>
      </c>
      <c r="G3315" s="2" t="s">
        <v>29</v>
      </c>
      <c r="H3315" s="2" t="s">
        <v>34</v>
      </c>
      <c r="I3315" s="2" t="s">
        <v>31</v>
      </c>
      <c r="J3315" s="38">
        <v>0</v>
      </c>
    </row>
    <row r="3316" spans="1:10">
      <c r="A3316" s="2" t="s">
        <v>16</v>
      </c>
      <c r="B3316" s="2" t="s">
        <v>141</v>
      </c>
      <c r="C3316" s="2" t="s">
        <v>64</v>
      </c>
      <c r="E3316" s="2">
        <v>100</v>
      </c>
      <c r="F3316" s="2" t="s">
        <v>767</v>
      </c>
      <c r="G3316" s="2" t="s">
        <v>29</v>
      </c>
      <c r="H3316" s="2" t="s">
        <v>34</v>
      </c>
      <c r="I3316" s="2" t="s">
        <v>31</v>
      </c>
      <c r="J3316" s="38">
        <v>0</v>
      </c>
    </row>
    <row r="3317" spans="1:10">
      <c r="A3317" s="2" t="s">
        <v>16</v>
      </c>
      <c r="B3317" s="2" t="s">
        <v>142</v>
      </c>
      <c r="C3317" s="2" t="s">
        <v>64</v>
      </c>
      <c r="E3317" s="2">
        <v>100</v>
      </c>
      <c r="F3317" s="2" t="s">
        <v>767</v>
      </c>
      <c r="G3317" s="2" t="s">
        <v>29</v>
      </c>
      <c r="H3317" s="2" t="s">
        <v>34</v>
      </c>
      <c r="I3317" s="2" t="s">
        <v>31</v>
      </c>
      <c r="J3317" s="38">
        <v>10.192293606</v>
      </c>
    </row>
    <row r="3318" spans="1:10">
      <c r="A3318" s="2" t="s">
        <v>16</v>
      </c>
      <c r="B3318" s="2" t="s">
        <v>422</v>
      </c>
      <c r="C3318" s="2" t="s">
        <v>64</v>
      </c>
      <c r="E3318" s="2">
        <v>100</v>
      </c>
      <c r="F3318" s="2" t="s">
        <v>767</v>
      </c>
      <c r="G3318" s="2" t="s">
        <v>29</v>
      </c>
      <c r="H3318" s="2" t="s">
        <v>34</v>
      </c>
      <c r="I3318" s="2" t="s">
        <v>31</v>
      </c>
      <c r="J3318" s="38">
        <v>11.405176471000001</v>
      </c>
    </row>
    <row r="3319" spans="1:10">
      <c r="A3319" s="2" t="s">
        <v>16</v>
      </c>
      <c r="B3319" s="2" t="s">
        <v>423</v>
      </c>
      <c r="C3319" s="2" t="s">
        <v>64</v>
      </c>
      <c r="E3319" s="2">
        <v>100</v>
      </c>
      <c r="F3319" s="2" t="s">
        <v>767</v>
      </c>
      <c r="G3319" s="2" t="s">
        <v>29</v>
      </c>
      <c r="H3319" s="2" t="s">
        <v>34</v>
      </c>
      <c r="I3319" s="2" t="s">
        <v>31</v>
      </c>
      <c r="J3319" s="38">
        <v>27.298995190999999</v>
      </c>
    </row>
    <row r="3320" spans="1:10">
      <c r="A3320" s="2" t="s">
        <v>16</v>
      </c>
      <c r="B3320" s="2" t="s">
        <v>424</v>
      </c>
      <c r="C3320" s="2" t="s">
        <v>64</v>
      </c>
      <c r="E3320" s="2">
        <v>100</v>
      </c>
      <c r="F3320" s="2" t="s">
        <v>767</v>
      </c>
      <c r="G3320" s="2" t="s">
        <v>29</v>
      </c>
      <c r="H3320" s="2" t="s">
        <v>34</v>
      </c>
      <c r="I3320" s="2" t="s">
        <v>31</v>
      </c>
      <c r="J3320" s="38">
        <v>11.42538055</v>
      </c>
    </row>
    <row r="3321" spans="1:10">
      <c r="A3321" s="2" t="s">
        <v>16</v>
      </c>
      <c r="B3321" s="2" t="s">
        <v>425</v>
      </c>
      <c r="C3321" s="2" t="s">
        <v>64</v>
      </c>
      <c r="E3321" s="2">
        <v>100</v>
      </c>
      <c r="F3321" s="2" t="s">
        <v>767</v>
      </c>
      <c r="G3321" s="2" t="s">
        <v>29</v>
      </c>
      <c r="H3321" s="2" t="s">
        <v>34</v>
      </c>
      <c r="I3321" s="2" t="s">
        <v>31</v>
      </c>
      <c r="J3321" s="38">
        <v>4.9901626630000004</v>
      </c>
    </row>
    <row r="3322" spans="1:10">
      <c r="A3322" s="2" t="s">
        <v>16</v>
      </c>
      <c r="B3322" s="2" t="s">
        <v>426</v>
      </c>
      <c r="C3322" s="2" t="s">
        <v>64</v>
      </c>
      <c r="E3322" s="2">
        <v>100</v>
      </c>
      <c r="F3322" s="2" t="s">
        <v>767</v>
      </c>
      <c r="G3322" s="2" t="s">
        <v>29</v>
      </c>
      <c r="H3322" s="2" t="s">
        <v>34</v>
      </c>
      <c r="I3322" s="2" t="s">
        <v>31</v>
      </c>
      <c r="J3322" s="38">
        <v>26.822970392999999</v>
      </c>
    </row>
    <row r="3323" spans="1:10">
      <c r="A3323" s="2" t="s">
        <v>16</v>
      </c>
      <c r="B3323" s="2" t="s">
        <v>427</v>
      </c>
      <c r="C3323" s="2" t="s">
        <v>64</v>
      </c>
      <c r="E3323" s="2">
        <v>100</v>
      </c>
      <c r="F3323" s="2" t="s">
        <v>767</v>
      </c>
      <c r="G3323" s="2" t="s">
        <v>29</v>
      </c>
      <c r="H3323" s="2" t="s">
        <v>34</v>
      </c>
      <c r="I3323" s="2" t="s">
        <v>31</v>
      </c>
      <c r="J3323" s="38">
        <v>2.4204425610000002</v>
      </c>
    </row>
    <row r="3324" spans="1:10">
      <c r="A3324" s="2" t="s">
        <v>16</v>
      </c>
      <c r="B3324" s="2" t="s">
        <v>428</v>
      </c>
      <c r="C3324" s="2" t="s">
        <v>64</v>
      </c>
      <c r="E3324" s="2">
        <v>100</v>
      </c>
      <c r="F3324" s="2" t="s">
        <v>767</v>
      </c>
      <c r="G3324" s="2" t="s">
        <v>29</v>
      </c>
      <c r="H3324" s="2" t="s">
        <v>34</v>
      </c>
      <c r="I3324" s="2" t="s">
        <v>31</v>
      </c>
      <c r="J3324" s="38">
        <v>14.212667811999999</v>
      </c>
    </row>
    <row r="3325" spans="1:10">
      <c r="A3325" s="2" t="s">
        <v>16</v>
      </c>
      <c r="B3325" s="2" t="s">
        <v>429</v>
      </c>
      <c r="C3325" s="2" t="s">
        <v>64</v>
      </c>
      <c r="E3325" s="2">
        <v>100</v>
      </c>
      <c r="F3325" s="2" t="s">
        <v>767</v>
      </c>
      <c r="G3325" s="2" t="s">
        <v>29</v>
      </c>
      <c r="H3325" s="2" t="s">
        <v>34</v>
      </c>
      <c r="I3325" s="2" t="s">
        <v>31</v>
      </c>
      <c r="J3325" s="38">
        <v>18.307816599999999</v>
      </c>
    </row>
    <row r="3326" spans="1:10">
      <c r="A3326" s="2" t="s">
        <v>16</v>
      </c>
      <c r="B3326" s="2" t="s">
        <v>430</v>
      </c>
      <c r="C3326" s="2" t="s">
        <v>64</v>
      </c>
      <c r="E3326" s="2">
        <v>100</v>
      </c>
      <c r="F3326" s="2" t="s">
        <v>767</v>
      </c>
      <c r="G3326" s="2" t="s">
        <v>29</v>
      </c>
      <c r="H3326" s="2" t="s">
        <v>34</v>
      </c>
      <c r="I3326" s="2" t="s">
        <v>31</v>
      </c>
      <c r="J3326" s="38">
        <v>19.979498824</v>
      </c>
    </row>
    <row r="3327" spans="1:10">
      <c r="A3327" s="2" t="s">
        <v>15</v>
      </c>
      <c r="B3327" s="2" t="s">
        <v>187</v>
      </c>
      <c r="C3327" s="2" t="s">
        <v>64</v>
      </c>
      <c r="E3327" s="2">
        <v>100</v>
      </c>
      <c r="F3327" s="2" t="s">
        <v>767</v>
      </c>
      <c r="G3327" s="2" t="s">
        <v>29</v>
      </c>
      <c r="H3327" s="2" t="s">
        <v>34</v>
      </c>
      <c r="I3327" s="2" t="s">
        <v>31</v>
      </c>
      <c r="J3327" s="38">
        <v>14.194836044000001</v>
      </c>
    </row>
    <row r="3328" spans="1:10">
      <c r="A3328" s="2" t="s">
        <v>15</v>
      </c>
      <c r="B3328" s="2" t="s">
        <v>188</v>
      </c>
      <c r="C3328" s="2" t="s">
        <v>64</v>
      </c>
      <c r="E3328" s="2">
        <v>100</v>
      </c>
      <c r="F3328" s="2" t="s">
        <v>767</v>
      </c>
      <c r="G3328" s="2" t="s">
        <v>29</v>
      </c>
      <c r="H3328" s="2" t="s">
        <v>34</v>
      </c>
      <c r="I3328" s="2" t="s">
        <v>31</v>
      </c>
      <c r="J3328" s="38">
        <v>0</v>
      </c>
    </row>
    <row r="3329" spans="1:10">
      <c r="A3329" s="2" t="s">
        <v>15</v>
      </c>
      <c r="B3329" s="2" t="s">
        <v>189</v>
      </c>
      <c r="C3329" s="2" t="s">
        <v>64</v>
      </c>
      <c r="E3329" s="2">
        <v>100</v>
      </c>
      <c r="F3329" s="2" t="s">
        <v>767</v>
      </c>
      <c r="G3329" s="2" t="s">
        <v>29</v>
      </c>
      <c r="H3329" s="2" t="s">
        <v>34</v>
      </c>
      <c r="I3329" s="2" t="s">
        <v>31</v>
      </c>
      <c r="J3329" s="38">
        <v>0.60946828500000005</v>
      </c>
    </row>
    <row r="3330" spans="1:10">
      <c r="A3330" s="2" t="s">
        <v>15</v>
      </c>
      <c r="B3330" s="2" t="s">
        <v>190</v>
      </c>
      <c r="C3330" s="2" t="s">
        <v>64</v>
      </c>
      <c r="E3330" s="2">
        <v>100</v>
      </c>
      <c r="F3330" s="2" t="s">
        <v>767</v>
      </c>
      <c r="G3330" s="2" t="s">
        <v>29</v>
      </c>
      <c r="H3330" s="2" t="s">
        <v>34</v>
      </c>
      <c r="I3330" s="2" t="s">
        <v>31</v>
      </c>
      <c r="J3330" s="38">
        <v>5.8677931890000004</v>
      </c>
    </row>
    <row r="3331" spans="1:10">
      <c r="A3331" s="2" t="s">
        <v>15</v>
      </c>
      <c r="B3331" s="2" t="s">
        <v>191</v>
      </c>
      <c r="C3331" s="2" t="s">
        <v>64</v>
      </c>
      <c r="E3331" s="2">
        <v>100</v>
      </c>
      <c r="F3331" s="2" t="s">
        <v>767</v>
      </c>
      <c r="G3331" s="2" t="s">
        <v>29</v>
      </c>
      <c r="H3331" s="2" t="s">
        <v>34</v>
      </c>
      <c r="I3331" s="2" t="s">
        <v>31</v>
      </c>
      <c r="J3331" s="38">
        <v>23.851015176000001</v>
      </c>
    </row>
    <row r="3332" spans="1:10">
      <c r="A3332" s="2" t="s">
        <v>15</v>
      </c>
      <c r="B3332" s="2" t="s">
        <v>192</v>
      </c>
      <c r="C3332" s="2" t="s">
        <v>64</v>
      </c>
      <c r="E3332" s="2">
        <v>100</v>
      </c>
      <c r="F3332" s="2" t="s">
        <v>767</v>
      </c>
      <c r="G3332" s="2" t="s">
        <v>29</v>
      </c>
      <c r="H3332" s="2" t="s">
        <v>34</v>
      </c>
      <c r="I3332" s="2" t="s">
        <v>31</v>
      </c>
      <c r="J3332" s="38">
        <v>72.831206824000006</v>
      </c>
    </row>
    <row r="3333" spans="1:10">
      <c r="A3333" s="2" t="s">
        <v>15</v>
      </c>
      <c r="B3333" s="2" t="s">
        <v>193</v>
      </c>
      <c r="C3333" s="2" t="s">
        <v>64</v>
      </c>
      <c r="E3333" s="2">
        <v>100</v>
      </c>
      <c r="F3333" s="2" t="s">
        <v>767</v>
      </c>
      <c r="G3333" s="2" t="s">
        <v>29</v>
      </c>
      <c r="H3333" s="2" t="s">
        <v>34</v>
      </c>
      <c r="I3333" s="2" t="s">
        <v>31</v>
      </c>
      <c r="J3333" s="38">
        <v>68.579139983999994</v>
      </c>
    </row>
    <row r="3334" spans="1:10">
      <c r="A3334" s="2" t="s">
        <v>14</v>
      </c>
      <c r="B3334" s="2" t="s">
        <v>194</v>
      </c>
      <c r="C3334" s="2" t="s">
        <v>64</v>
      </c>
      <c r="E3334" s="2">
        <v>100</v>
      </c>
      <c r="F3334" s="2" t="s">
        <v>767</v>
      </c>
      <c r="G3334" s="2" t="s">
        <v>29</v>
      </c>
      <c r="H3334" s="2" t="s">
        <v>34</v>
      </c>
      <c r="I3334" s="2" t="s">
        <v>31</v>
      </c>
      <c r="J3334" s="38">
        <v>0</v>
      </c>
    </row>
    <row r="3335" spans="1:10">
      <c r="A3335" s="2" t="s">
        <v>14</v>
      </c>
      <c r="B3335" s="2" t="s">
        <v>195</v>
      </c>
      <c r="C3335" s="2" t="s">
        <v>64</v>
      </c>
      <c r="E3335" s="2">
        <v>100</v>
      </c>
      <c r="F3335" s="2" t="s">
        <v>767</v>
      </c>
      <c r="G3335" s="2" t="s">
        <v>29</v>
      </c>
      <c r="H3335" s="2" t="s">
        <v>34</v>
      </c>
      <c r="I3335" s="2" t="s">
        <v>31</v>
      </c>
      <c r="J3335" s="38">
        <v>0</v>
      </c>
    </row>
    <row r="3336" spans="1:10">
      <c r="A3336" s="2" t="s">
        <v>13</v>
      </c>
      <c r="B3336" s="2" t="s">
        <v>196</v>
      </c>
      <c r="C3336" s="2" t="s">
        <v>64</v>
      </c>
      <c r="E3336" s="2">
        <v>100</v>
      </c>
      <c r="F3336" s="2" t="s">
        <v>767</v>
      </c>
      <c r="G3336" s="2" t="s">
        <v>29</v>
      </c>
      <c r="H3336" s="2" t="s">
        <v>34</v>
      </c>
      <c r="I3336" s="2" t="s">
        <v>31</v>
      </c>
      <c r="J3336" s="38">
        <v>5.9453857489999997</v>
      </c>
    </row>
    <row r="3337" spans="1:10">
      <c r="A3337" s="2" t="s">
        <v>13</v>
      </c>
      <c r="B3337" s="2" t="s">
        <v>197</v>
      </c>
      <c r="C3337" s="2" t="s">
        <v>64</v>
      </c>
      <c r="E3337" s="2">
        <v>100</v>
      </c>
      <c r="F3337" s="2" t="s">
        <v>767</v>
      </c>
      <c r="G3337" s="2" t="s">
        <v>29</v>
      </c>
      <c r="H3337" s="2" t="s">
        <v>34</v>
      </c>
      <c r="I3337" s="2" t="s">
        <v>31</v>
      </c>
      <c r="J3337" s="38">
        <v>0.85620261099999995</v>
      </c>
    </row>
    <row r="3338" spans="1:10">
      <c r="A3338" s="2" t="s">
        <v>13</v>
      </c>
      <c r="B3338" s="2" t="s">
        <v>198</v>
      </c>
      <c r="C3338" s="2" t="s">
        <v>64</v>
      </c>
      <c r="E3338" s="2">
        <v>100</v>
      </c>
      <c r="F3338" s="2" t="s">
        <v>767</v>
      </c>
      <c r="G3338" s="2" t="s">
        <v>29</v>
      </c>
      <c r="H3338" s="2" t="s">
        <v>34</v>
      </c>
      <c r="I3338" s="2" t="s">
        <v>31</v>
      </c>
      <c r="J3338" s="38">
        <v>0.49437206</v>
      </c>
    </row>
    <row r="3339" spans="1:10">
      <c r="A3339" s="2" t="s">
        <v>13</v>
      </c>
      <c r="B3339" s="2" t="s">
        <v>199</v>
      </c>
      <c r="C3339" s="2" t="s">
        <v>64</v>
      </c>
      <c r="E3339" s="2">
        <v>100</v>
      </c>
      <c r="F3339" s="2" t="s">
        <v>767</v>
      </c>
      <c r="G3339" s="2" t="s">
        <v>29</v>
      </c>
      <c r="H3339" s="2" t="s">
        <v>34</v>
      </c>
      <c r="I3339" s="2" t="s">
        <v>31</v>
      </c>
      <c r="J3339" s="38">
        <v>3.1180447060000001</v>
      </c>
    </row>
    <row r="3340" spans="1:10">
      <c r="A3340" s="2" t="s">
        <v>13</v>
      </c>
      <c r="B3340" s="2" t="s">
        <v>200</v>
      </c>
      <c r="C3340" s="2" t="s">
        <v>64</v>
      </c>
      <c r="E3340" s="2">
        <v>100</v>
      </c>
      <c r="F3340" s="2" t="s">
        <v>767</v>
      </c>
      <c r="G3340" s="2" t="s">
        <v>29</v>
      </c>
      <c r="H3340" s="2" t="s">
        <v>34</v>
      </c>
      <c r="I3340" s="2" t="s">
        <v>31</v>
      </c>
      <c r="J3340" s="38">
        <v>7.3976737830000001</v>
      </c>
    </row>
    <row r="3341" spans="1:10">
      <c r="A3341" s="2" t="s">
        <v>13</v>
      </c>
      <c r="B3341" s="2" t="s">
        <v>201</v>
      </c>
      <c r="C3341" s="2" t="s">
        <v>64</v>
      </c>
      <c r="E3341" s="2">
        <v>100</v>
      </c>
      <c r="F3341" s="2" t="s">
        <v>767</v>
      </c>
      <c r="G3341" s="2" t="s">
        <v>29</v>
      </c>
      <c r="H3341" s="2" t="s">
        <v>34</v>
      </c>
      <c r="I3341" s="2" t="s">
        <v>31</v>
      </c>
      <c r="J3341" s="38">
        <v>4.9126220529999998</v>
      </c>
    </row>
    <row r="3342" spans="1:10">
      <c r="A3342" s="2" t="s">
        <v>13</v>
      </c>
      <c r="B3342" s="2" t="s">
        <v>202</v>
      </c>
      <c r="C3342" s="2" t="s">
        <v>64</v>
      </c>
      <c r="E3342" s="2">
        <v>100</v>
      </c>
      <c r="F3342" s="2" t="s">
        <v>767</v>
      </c>
      <c r="G3342" s="2" t="s">
        <v>29</v>
      </c>
      <c r="H3342" s="2" t="s">
        <v>34</v>
      </c>
      <c r="I3342" s="2" t="s">
        <v>31</v>
      </c>
      <c r="J3342" s="38">
        <v>9.0208795380000009</v>
      </c>
    </row>
    <row r="3343" spans="1:10">
      <c r="A3343" s="2" t="s">
        <v>13</v>
      </c>
      <c r="B3343" s="2" t="s">
        <v>203</v>
      </c>
      <c r="C3343" s="2" t="s">
        <v>64</v>
      </c>
      <c r="E3343" s="2">
        <v>100</v>
      </c>
      <c r="F3343" s="2" t="s">
        <v>767</v>
      </c>
      <c r="G3343" s="2" t="s">
        <v>29</v>
      </c>
      <c r="H3343" s="2" t="s">
        <v>34</v>
      </c>
      <c r="I3343" s="2" t="s">
        <v>31</v>
      </c>
      <c r="J3343" s="38">
        <v>11.270824533000001</v>
      </c>
    </row>
    <row r="3344" spans="1:10">
      <c r="A3344" s="2" t="s">
        <v>13</v>
      </c>
      <c r="B3344" s="2" t="s">
        <v>204</v>
      </c>
      <c r="C3344" s="2" t="s">
        <v>64</v>
      </c>
      <c r="E3344" s="2">
        <v>100</v>
      </c>
      <c r="F3344" s="2" t="s">
        <v>767</v>
      </c>
      <c r="G3344" s="2" t="s">
        <v>29</v>
      </c>
      <c r="H3344" s="2" t="s">
        <v>34</v>
      </c>
      <c r="I3344" s="2" t="s">
        <v>31</v>
      </c>
      <c r="J3344" s="38">
        <v>12.519070588</v>
      </c>
    </row>
    <row r="3345" spans="1:10">
      <c r="A3345" s="2" t="s">
        <v>13</v>
      </c>
      <c r="B3345" s="2" t="s">
        <v>205</v>
      </c>
      <c r="C3345" s="2" t="s">
        <v>64</v>
      </c>
      <c r="E3345" s="2">
        <v>100</v>
      </c>
      <c r="F3345" s="2" t="s">
        <v>767</v>
      </c>
      <c r="G3345" s="2" t="s">
        <v>29</v>
      </c>
      <c r="H3345" s="2" t="s">
        <v>34</v>
      </c>
      <c r="I3345" s="2" t="s">
        <v>31</v>
      </c>
      <c r="J3345" s="38">
        <v>12.474884118</v>
      </c>
    </row>
    <row r="3346" spans="1:10">
      <c r="A3346" s="2" t="s">
        <v>13</v>
      </c>
      <c r="B3346" s="2" t="s">
        <v>206</v>
      </c>
      <c r="C3346" s="2" t="s">
        <v>64</v>
      </c>
      <c r="E3346" s="2">
        <v>100</v>
      </c>
      <c r="F3346" s="2" t="s">
        <v>767</v>
      </c>
      <c r="G3346" s="2" t="s">
        <v>29</v>
      </c>
      <c r="H3346" s="2" t="s">
        <v>34</v>
      </c>
      <c r="I3346" s="2" t="s">
        <v>31</v>
      </c>
      <c r="J3346" s="38">
        <v>48.148539937999999</v>
      </c>
    </row>
    <row r="3347" spans="1:10">
      <c r="A3347" s="2" t="s">
        <v>13</v>
      </c>
      <c r="B3347" s="2" t="s">
        <v>207</v>
      </c>
      <c r="C3347" s="2" t="s">
        <v>64</v>
      </c>
      <c r="E3347" s="2">
        <v>100</v>
      </c>
      <c r="F3347" s="2" t="s">
        <v>767</v>
      </c>
      <c r="G3347" s="2" t="s">
        <v>29</v>
      </c>
      <c r="H3347" s="2" t="s">
        <v>34</v>
      </c>
      <c r="I3347" s="2" t="s">
        <v>31</v>
      </c>
      <c r="J3347" s="38">
        <v>33.872266234999998</v>
      </c>
    </row>
    <row r="3348" spans="1:10">
      <c r="A3348" s="2" t="s">
        <v>13</v>
      </c>
      <c r="B3348" s="2" t="s">
        <v>208</v>
      </c>
      <c r="C3348" s="2" t="s">
        <v>64</v>
      </c>
      <c r="E3348" s="2">
        <v>100</v>
      </c>
      <c r="F3348" s="2" t="s">
        <v>767</v>
      </c>
      <c r="G3348" s="2" t="s">
        <v>29</v>
      </c>
      <c r="H3348" s="2" t="s">
        <v>34</v>
      </c>
      <c r="I3348" s="2" t="s">
        <v>31</v>
      </c>
      <c r="J3348" s="38">
        <v>0.95142880500000004</v>
      </c>
    </row>
    <row r="3349" spans="1:10">
      <c r="A3349" s="2" t="s">
        <v>13</v>
      </c>
      <c r="B3349" s="2" t="s">
        <v>209</v>
      </c>
      <c r="C3349" s="2" t="s">
        <v>64</v>
      </c>
      <c r="E3349" s="2">
        <v>100</v>
      </c>
      <c r="F3349" s="2" t="s">
        <v>767</v>
      </c>
      <c r="G3349" s="2" t="s">
        <v>29</v>
      </c>
      <c r="H3349" s="2" t="s">
        <v>34</v>
      </c>
      <c r="I3349" s="2" t="s">
        <v>31</v>
      </c>
      <c r="J3349" s="38">
        <v>0.79698903499999996</v>
      </c>
    </row>
    <row r="3350" spans="1:10">
      <c r="A3350" s="2" t="s">
        <v>13</v>
      </c>
      <c r="B3350" s="2" t="s">
        <v>210</v>
      </c>
      <c r="C3350" s="2" t="s">
        <v>64</v>
      </c>
      <c r="E3350" s="2">
        <v>100</v>
      </c>
      <c r="F3350" s="2" t="s">
        <v>767</v>
      </c>
      <c r="G3350" s="2" t="s">
        <v>29</v>
      </c>
      <c r="H3350" s="2" t="s">
        <v>34</v>
      </c>
      <c r="I3350" s="2" t="s">
        <v>31</v>
      </c>
      <c r="J3350" s="38">
        <v>7.9663653659999998</v>
      </c>
    </row>
    <row r="3351" spans="1:10">
      <c r="A3351" s="2" t="s">
        <v>13</v>
      </c>
      <c r="B3351" s="2" t="s">
        <v>211</v>
      </c>
      <c r="C3351" s="2" t="s">
        <v>64</v>
      </c>
      <c r="E3351" s="2">
        <v>100</v>
      </c>
      <c r="F3351" s="2" t="s">
        <v>767</v>
      </c>
      <c r="G3351" s="2" t="s">
        <v>29</v>
      </c>
      <c r="H3351" s="2" t="s">
        <v>34</v>
      </c>
      <c r="I3351" s="2" t="s">
        <v>31</v>
      </c>
      <c r="J3351" s="38">
        <v>0.77008954900000004</v>
      </c>
    </row>
    <row r="3352" spans="1:10">
      <c r="A3352" s="2" t="s">
        <v>13</v>
      </c>
      <c r="B3352" s="2" t="s">
        <v>212</v>
      </c>
      <c r="C3352" s="2" t="s">
        <v>64</v>
      </c>
      <c r="E3352" s="2">
        <v>100</v>
      </c>
      <c r="F3352" s="2" t="s">
        <v>767</v>
      </c>
      <c r="G3352" s="2" t="s">
        <v>29</v>
      </c>
      <c r="H3352" s="2" t="s">
        <v>34</v>
      </c>
      <c r="I3352" s="2" t="s">
        <v>31</v>
      </c>
      <c r="J3352" s="38">
        <v>12.227274731</v>
      </c>
    </row>
    <row r="3353" spans="1:10">
      <c r="A3353" s="2" t="s">
        <v>13</v>
      </c>
      <c r="B3353" s="2" t="s">
        <v>213</v>
      </c>
      <c r="C3353" s="2" t="s">
        <v>64</v>
      </c>
      <c r="E3353" s="2">
        <v>100</v>
      </c>
      <c r="F3353" s="2" t="s">
        <v>767</v>
      </c>
      <c r="G3353" s="2" t="s">
        <v>29</v>
      </c>
      <c r="H3353" s="2" t="s">
        <v>34</v>
      </c>
      <c r="I3353" s="2" t="s">
        <v>31</v>
      </c>
      <c r="J3353" s="38">
        <v>21.223982572000001</v>
      </c>
    </row>
    <row r="3354" spans="1:10">
      <c r="A3354" s="2" t="s">
        <v>13</v>
      </c>
      <c r="B3354" s="2" t="s">
        <v>214</v>
      </c>
      <c r="C3354" s="2" t="s">
        <v>64</v>
      </c>
      <c r="E3354" s="2">
        <v>100</v>
      </c>
      <c r="F3354" s="2" t="s">
        <v>767</v>
      </c>
      <c r="G3354" s="2" t="s">
        <v>29</v>
      </c>
      <c r="H3354" s="2" t="s">
        <v>34</v>
      </c>
      <c r="I3354" s="2" t="s">
        <v>31</v>
      </c>
      <c r="J3354" s="38">
        <v>8.9571151009999994</v>
      </c>
    </row>
    <row r="3355" spans="1:10">
      <c r="A3355" s="2" t="s">
        <v>13</v>
      </c>
      <c r="B3355" s="2" t="s">
        <v>215</v>
      </c>
      <c r="C3355" s="2" t="s">
        <v>64</v>
      </c>
      <c r="E3355" s="2">
        <v>100</v>
      </c>
      <c r="F3355" s="2" t="s">
        <v>767</v>
      </c>
      <c r="G3355" s="2" t="s">
        <v>29</v>
      </c>
      <c r="H3355" s="2" t="s">
        <v>34</v>
      </c>
      <c r="I3355" s="2" t="s">
        <v>31</v>
      </c>
      <c r="J3355" s="38">
        <v>11.578132245000001</v>
      </c>
    </row>
    <row r="3356" spans="1:10">
      <c r="A3356" s="2" t="s">
        <v>13</v>
      </c>
      <c r="B3356" s="2" t="s">
        <v>216</v>
      </c>
      <c r="C3356" s="2" t="s">
        <v>64</v>
      </c>
      <c r="E3356" s="2">
        <v>100</v>
      </c>
      <c r="F3356" s="2" t="s">
        <v>767</v>
      </c>
      <c r="G3356" s="2" t="s">
        <v>29</v>
      </c>
      <c r="H3356" s="2" t="s">
        <v>34</v>
      </c>
      <c r="I3356" s="2" t="s">
        <v>31</v>
      </c>
      <c r="J3356" s="38">
        <v>15.429121779000001</v>
      </c>
    </row>
    <row r="3357" spans="1:10">
      <c r="A3357" s="2" t="s">
        <v>13</v>
      </c>
      <c r="B3357" s="2" t="s">
        <v>363</v>
      </c>
      <c r="C3357" s="2" t="s">
        <v>64</v>
      </c>
      <c r="E3357" s="2">
        <v>100</v>
      </c>
      <c r="F3357" s="2" t="s">
        <v>767</v>
      </c>
      <c r="G3357" s="2" t="s">
        <v>29</v>
      </c>
      <c r="H3357" s="2" t="s">
        <v>34</v>
      </c>
      <c r="I3357" s="2" t="s">
        <v>31</v>
      </c>
      <c r="J3357" s="38">
        <v>6.9634270999999998E-2</v>
      </c>
    </row>
    <row r="3358" spans="1:10">
      <c r="A3358" s="2" t="s">
        <v>12</v>
      </c>
      <c r="B3358" s="2" t="s">
        <v>219</v>
      </c>
      <c r="C3358" s="2" t="s">
        <v>64</v>
      </c>
      <c r="E3358" s="2">
        <v>100</v>
      </c>
      <c r="F3358" s="2" t="s">
        <v>767</v>
      </c>
      <c r="G3358" s="2" t="s">
        <v>29</v>
      </c>
      <c r="H3358" s="2" t="s">
        <v>34</v>
      </c>
      <c r="I3358" s="2" t="s">
        <v>31</v>
      </c>
      <c r="J3358" s="38">
        <v>0</v>
      </c>
    </row>
    <row r="3359" spans="1:10">
      <c r="A3359" s="2" t="s">
        <v>11</v>
      </c>
      <c r="B3359" s="2" t="s">
        <v>217</v>
      </c>
      <c r="C3359" s="2" t="s">
        <v>64</v>
      </c>
      <c r="E3359" s="2">
        <v>100</v>
      </c>
      <c r="F3359" s="2" t="s">
        <v>767</v>
      </c>
      <c r="G3359" s="2" t="s">
        <v>29</v>
      </c>
      <c r="H3359" s="2" t="s">
        <v>34</v>
      </c>
      <c r="I3359" s="2" t="s">
        <v>31</v>
      </c>
      <c r="J3359" s="38">
        <v>0</v>
      </c>
    </row>
    <row r="3360" spans="1:10">
      <c r="A3360" s="2" t="s">
        <v>534</v>
      </c>
      <c r="B3360" s="2" t="s">
        <v>218</v>
      </c>
      <c r="C3360" s="2" t="s">
        <v>64</v>
      </c>
      <c r="E3360" s="2">
        <v>100</v>
      </c>
      <c r="F3360" s="2" t="s">
        <v>767</v>
      </c>
      <c r="G3360" s="2" t="s">
        <v>29</v>
      </c>
      <c r="H3360" s="2" t="s">
        <v>34</v>
      </c>
      <c r="I3360" s="2" t="s">
        <v>31</v>
      </c>
      <c r="J3360" s="38">
        <v>2.3298508235294126</v>
      </c>
    </row>
    <row r="3361" spans="1:10">
      <c r="A3361" s="2" t="s">
        <v>10</v>
      </c>
      <c r="B3361" s="2" t="s">
        <v>220</v>
      </c>
      <c r="C3361" s="2" t="s">
        <v>64</v>
      </c>
      <c r="E3361" s="2">
        <v>100</v>
      </c>
      <c r="F3361" s="2" t="s">
        <v>767</v>
      </c>
      <c r="G3361" s="2" t="s">
        <v>29</v>
      </c>
      <c r="H3361" s="2" t="s">
        <v>34</v>
      </c>
      <c r="I3361" s="2" t="s">
        <v>31</v>
      </c>
      <c r="J3361" s="38">
        <v>0</v>
      </c>
    </row>
    <row r="3362" spans="1:10">
      <c r="A3362" s="2" t="s">
        <v>9</v>
      </c>
      <c r="B3362" s="2" t="s">
        <v>221</v>
      </c>
      <c r="C3362" s="2" t="s">
        <v>64</v>
      </c>
      <c r="E3362" s="2">
        <v>100</v>
      </c>
      <c r="F3362" s="2" t="s">
        <v>767</v>
      </c>
      <c r="G3362" s="2" t="s">
        <v>29</v>
      </c>
      <c r="H3362" s="2" t="s">
        <v>34</v>
      </c>
      <c r="I3362" s="2" t="s">
        <v>31</v>
      </c>
      <c r="J3362" s="38">
        <v>0</v>
      </c>
    </row>
    <row r="3363" spans="1:10">
      <c r="A3363" s="2" t="s">
        <v>9</v>
      </c>
      <c r="B3363" s="2" t="s">
        <v>222</v>
      </c>
      <c r="C3363" s="2" t="s">
        <v>64</v>
      </c>
      <c r="E3363" s="2">
        <v>100</v>
      </c>
      <c r="F3363" s="2" t="s">
        <v>767</v>
      </c>
      <c r="G3363" s="2" t="s">
        <v>29</v>
      </c>
      <c r="H3363" s="2" t="s">
        <v>34</v>
      </c>
      <c r="I3363" s="2" t="s">
        <v>31</v>
      </c>
      <c r="J3363" s="38">
        <v>0</v>
      </c>
    </row>
    <row r="3364" spans="1:10">
      <c r="A3364" s="2" t="s">
        <v>9</v>
      </c>
      <c r="B3364" s="2" t="s">
        <v>223</v>
      </c>
      <c r="C3364" s="2" t="s">
        <v>64</v>
      </c>
      <c r="E3364" s="2">
        <v>100</v>
      </c>
      <c r="F3364" s="2" t="s">
        <v>767</v>
      </c>
      <c r="G3364" s="2" t="s">
        <v>29</v>
      </c>
      <c r="H3364" s="2" t="s">
        <v>34</v>
      </c>
      <c r="I3364" s="2" t="s">
        <v>31</v>
      </c>
      <c r="J3364" s="38">
        <v>0</v>
      </c>
    </row>
    <row r="3365" spans="1:10">
      <c r="A3365" s="2" t="s">
        <v>9</v>
      </c>
      <c r="B3365" s="2" t="s">
        <v>224</v>
      </c>
      <c r="C3365" s="2" t="s">
        <v>64</v>
      </c>
      <c r="E3365" s="2">
        <v>100</v>
      </c>
      <c r="F3365" s="2" t="s">
        <v>767</v>
      </c>
      <c r="G3365" s="2" t="s">
        <v>29</v>
      </c>
      <c r="H3365" s="2" t="s">
        <v>34</v>
      </c>
      <c r="I3365" s="2" t="s">
        <v>31</v>
      </c>
      <c r="J3365" s="38">
        <v>0</v>
      </c>
    </row>
    <row r="3366" spans="1:10">
      <c r="A3366" s="2" t="s">
        <v>9</v>
      </c>
      <c r="B3366" s="2" t="s">
        <v>225</v>
      </c>
      <c r="C3366" s="2" t="s">
        <v>64</v>
      </c>
      <c r="E3366" s="2">
        <v>100</v>
      </c>
      <c r="F3366" s="2" t="s">
        <v>767</v>
      </c>
      <c r="G3366" s="2" t="s">
        <v>29</v>
      </c>
      <c r="H3366" s="2" t="s">
        <v>34</v>
      </c>
      <c r="I3366" s="2" t="s">
        <v>31</v>
      </c>
      <c r="J3366" s="38">
        <v>0</v>
      </c>
    </row>
    <row r="3367" spans="1:10">
      <c r="A3367" s="2" t="s">
        <v>9</v>
      </c>
      <c r="B3367" s="2" t="s">
        <v>226</v>
      </c>
      <c r="C3367" s="2" t="s">
        <v>64</v>
      </c>
      <c r="E3367" s="2">
        <v>100</v>
      </c>
      <c r="F3367" s="2" t="s">
        <v>767</v>
      </c>
      <c r="G3367" s="2" t="s">
        <v>29</v>
      </c>
      <c r="H3367" s="2" t="s">
        <v>34</v>
      </c>
      <c r="I3367" s="2" t="s">
        <v>31</v>
      </c>
      <c r="J3367" s="38">
        <v>0</v>
      </c>
    </row>
    <row r="3368" spans="1:10">
      <c r="A3368" s="2" t="s">
        <v>9</v>
      </c>
      <c r="B3368" s="2" t="s">
        <v>227</v>
      </c>
      <c r="C3368" s="2" t="s">
        <v>64</v>
      </c>
      <c r="E3368" s="2">
        <v>100</v>
      </c>
      <c r="F3368" s="2" t="s">
        <v>767</v>
      </c>
      <c r="G3368" s="2" t="s">
        <v>29</v>
      </c>
      <c r="H3368" s="2" t="s">
        <v>34</v>
      </c>
      <c r="I3368" s="2" t="s">
        <v>31</v>
      </c>
      <c r="J3368" s="38">
        <v>0</v>
      </c>
    </row>
    <row r="3369" spans="1:10">
      <c r="A3369" s="2" t="s">
        <v>9</v>
      </c>
      <c r="B3369" s="2" t="s">
        <v>228</v>
      </c>
      <c r="C3369" s="2" t="s">
        <v>64</v>
      </c>
      <c r="E3369" s="2">
        <v>100</v>
      </c>
      <c r="F3369" s="2" t="s">
        <v>767</v>
      </c>
      <c r="G3369" s="2" t="s">
        <v>29</v>
      </c>
      <c r="H3369" s="2" t="s">
        <v>34</v>
      </c>
      <c r="I3369" s="2" t="s">
        <v>31</v>
      </c>
      <c r="J3369" s="38">
        <v>0</v>
      </c>
    </row>
    <row r="3370" spans="1:10">
      <c r="A3370" s="2" t="s">
        <v>9</v>
      </c>
      <c r="B3370" s="2" t="s">
        <v>229</v>
      </c>
      <c r="C3370" s="2" t="s">
        <v>64</v>
      </c>
      <c r="E3370" s="2">
        <v>100</v>
      </c>
      <c r="F3370" s="2" t="s">
        <v>767</v>
      </c>
      <c r="G3370" s="2" t="s">
        <v>29</v>
      </c>
      <c r="H3370" s="2" t="s">
        <v>34</v>
      </c>
      <c r="I3370" s="2" t="s">
        <v>31</v>
      </c>
      <c r="J3370" s="38">
        <v>0</v>
      </c>
    </row>
    <row r="3371" spans="1:10">
      <c r="A3371" s="2" t="s">
        <v>9</v>
      </c>
      <c r="B3371" s="2" t="s">
        <v>230</v>
      </c>
      <c r="C3371" s="2" t="s">
        <v>64</v>
      </c>
      <c r="E3371" s="2">
        <v>100</v>
      </c>
      <c r="F3371" s="2" t="s">
        <v>767</v>
      </c>
      <c r="G3371" s="2" t="s">
        <v>29</v>
      </c>
      <c r="H3371" s="2" t="s">
        <v>34</v>
      </c>
      <c r="I3371" s="2" t="s">
        <v>31</v>
      </c>
      <c r="J3371" s="38">
        <v>0</v>
      </c>
    </row>
    <row r="3372" spans="1:10">
      <c r="A3372" s="2" t="s">
        <v>9</v>
      </c>
      <c r="B3372" s="2" t="s">
        <v>231</v>
      </c>
      <c r="C3372" s="2" t="s">
        <v>64</v>
      </c>
      <c r="E3372" s="2">
        <v>100</v>
      </c>
      <c r="F3372" s="2" t="s">
        <v>767</v>
      </c>
      <c r="G3372" s="2" t="s">
        <v>29</v>
      </c>
      <c r="H3372" s="2" t="s">
        <v>34</v>
      </c>
      <c r="I3372" s="2" t="s">
        <v>31</v>
      </c>
      <c r="J3372" s="38">
        <v>0</v>
      </c>
    </row>
    <row r="3373" spans="1:10">
      <c r="A3373" s="2" t="s">
        <v>9</v>
      </c>
      <c r="B3373" s="2" t="s">
        <v>232</v>
      </c>
      <c r="C3373" s="2" t="s">
        <v>64</v>
      </c>
      <c r="E3373" s="2">
        <v>100</v>
      </c>
      <c r="F3373" s="2" t="s">
        <v>767</v>
      </c>
      <c r="G3373" s="2" t="s">
        <v>29</v>
      </c>
      <c r="H3373" s="2" t="s">
        <v>34</v>
      </c>
      <c r="I3373" s="2" t="s">
        <v>31</v>
      </c>
      <c r="J3373" s="38">
        <v>0</v>
      </c>
    </row>
    <row r="3374" spans="1:10">
      <c r="A3374" s="2" t="s">
        <v>8</v>
      </c>
      <c r="B3374" s="2" t="s">
        <v>233</v>
      </c>
      <c r="C3374" s="2" t="s">
        <v>64</v>
      </c>
      <c r="E3374" s="2">
        <v>100</v>
      </c>
      <c r="F3374" s="2" t="s">
        <v>767</v>
      </c>
      <c r="G3374" s="2" t="s">
        <v>29</v>
      </c>
      <c r="H3374" s="2" t="s">
        <v>34</v>
      </c>
      <c r="I3374" s="2" t="s">
        <v>31</v>
      </c>
      <c r="J3374" s="38">
        <v>0</v>
      </c>
    </row>
    <row r="3375" spans="1:10">
      <c r="A3375" s="2" t="s">
        <v>8</v>
      </c>
      <c r="B3375" s="2" t="s">
        <v>234</v>
      </c>
      <c r="C3375" s="2" t="s">
        <v>64</v>
      </c>
      <c r="E3375" s="2">
        <v>100</v>
      </c>
      <c r="F3375" s="2" t="s">
        <v>767</v>
      </c>
      <c r="G3375" s="2" t="s">
        <v>29</v>
      </c>
      <c r="H3375" s="2" t="s">
        <v>34</v>
      </c>
      <c r="I3375" s="2" t="s">
        <v>31</v>
      </c>
      <c r="J3375" s="38">
        <v>0</v>
      </c>
    </row>
    <row r="3376" spans="1:10">
      <c r="A3376" s="2" t="s">
        <v>8</v>
      </c>
      <c r="B3376" s="2" t="s">
        <v>235</v>
      </c>
      <c r="C3376" s="2" t="s">
        <v>64</v>
      </c>
      <c r="E3376" s="2">
        <v>100</v>
      </c>
      <c r="F3376" s="2" t="s">
        <v>767</v>
      </c>
      <c r="G3376" s="2" t="s">
        <v>29</v>
      </c>
      <c r="H3376" s="2" t="s">
        <v>34</v>
      </c>
      <c r="I3376" s="2" t="s">
        <v>31</v>
      </c>
      <c r="J3376" s="38">
        <v>7.7844838239999996</v>
      </c>
    </row>
    <row r="3377" spans="1:10">
      <c r="A3377" s="2" t="s">
        <v>8</v>
      </c>
      <c r="B3377" s="2" t="s">
        <v>236</v>
      </c>
      <c r="C3377" s="2" t="s">
        <v>64</v>
      </c>
      <c r="E3377" s="2">
        <v>100</v>
      </c>
      <c r="F3377" s="2" t="s">
        <v>767</v>
      </c>
      <c r="G3377" s="2" t="s">
        <v>29</v>
      </c>
      <c r="H3377" s="2" t="s">
        <v>34</v>
      </c>
      <c r="I3377" s="2" t="s">
        <v>31</v>
      </c>
      <c r="J3377" s="38">
        <v>3.1399076689999998</v>
      </c>
    </row>
    <row r="3378" spans="1:10">
      <c r="A3378" s="2" t="s">
        <v>8</v>
      </c>
      <c r="B3378" s="2" t="s">
        <v>237</v>
      </c>
      <c r="C3378" s="2" t="s">
        <v>64</v>
      </c>
      <c r="E3378" s="2">
        <v>100</v>
      </c>
      <c r="F3378" s="2" t="s">
        <v>767</v>
      </c>
      <c r="G3378" s="2" t="s">
        <v>29</v>
      </c>
      <c r="H3378" s="2" t="s">
        <v>34</v>
      </c>
      <c r="I3378" s="2" t="s">
        <v>31</v>
      </c>
      <c r="J3378" s="38">
        <v>0</v>
      </c>
    </row>
    <row r="3379" spans="1:10">
      <c r="A3379" s="2" t="s">
        <v>8</v>
      </c>
      <c r="B3379" s="2" t="s">
        <v>238</v>
      </c>
      <c r="C3379" s="2" t="s">
        <v>64</v>
      </c>
      <c r="E3379" s="2">
        <v>100</v>
      </c>
      <c r="F3379" s="2" t="s">
        <v>767</v>
      </c>
      <c r="G3379" s="2" t="s">
        <v>29</v>
      </c>
      <c r="H3379" s="2" t="s">
        <v>34</v>
      </c>
      <c r="I3379" s="2" t="s">
        <v>31</v>
      </c>
      <c r="J3379" s="38">
        <v>11.145062606</v>
      </c>
    </row>
    <row r="3380" spans="1:10">
      <c r="A3380" s="2" t="s">
        <v>8</v>
      </c>
      <c r="B3380" s="2" t="s">
        <v>239</v>
      </c>
      <c r="C3380" s="2" t="s">
        <v>64</v>
      </c>
      <c r="E3380" s="2">
        <v>100</v>
      </c>
      <c r="F3380" s="2" t="s">
        <v>767</v>
      </c>
      <c r="G3380" s="2" t="s">
        <v>29</v>
      </c>
      <c r="H3380" s="2" t="s">
        <v>34</v>
      </c>
      <c r="I3380" s="2" t="s">
        <v>31</v>
      </c>
      <c r="J3380" s="38">
        <v>2.1948911949999999</v>
      </c>
    </row>
    <row r="3381" spans="1:10">
      <c r="A3381" s="2" t="s">
        <v>8</v>
      </c>
      <c r="B3381" s="2" t="s">
        <v>240</v>
      </c>
      <c r="C3381" s="2" t="s">
        <v>64</v>
      </c>
      <c r="E3381" s="2">
        <v>100</v>
      </c>
      <c r="F3381" s="2" t="s">
        <v>767</v>
      </c>
      <c r="G3381" s="2" t="s">
        <v>29</v>
      </c>
      <c r="H3381" s="2" t="s">
        <v>34</v>
      </c>
      <c r="I3381" s="2" t="s">
        <v>31</v>
      </c>
      <c r="J3381" s="38">
        <v>0</v>
      </c>
    </row>
    <row r="3382" spans="1:10">
      <c r="A3382" s="2" t="s">
        <v>8</v>
      </c>
      <c r="B3382" s="2" t="s">
        <v>241</v>
      </c>
      <c r="C3382" s="2" t="s">
        <v>64</v>
      </c>
      <c r="E3382" s="2">
        <v>100</v>
      </c>
      <c r="F3382" s="2" t="s">
        <v>767</v>
      </c>
      <c r="G3382" s="2" t="s">
        <v>29</v>
      </c>
      <c r="H3382" s="2" t="s">
        <v>34</v>
      </c>
      <c r="I3382" s="2" t="s">
        <v>31</v>
      </c>
      <c r="J3382" s="38">
        <v>0</v>
      </c>
    </row>
    <row r="3383" spans="1:10">
      <c r="A3383" s="2" t="s">
        <v>8</v>
      </c>
      <c r="B3383" s="2" t="s">
        <v>242</v>
      </c>
      <c r="C3383" s="2" t="s">
        <v>64</v>
      </c>
      <c r="E3383" s="2">
        <v>100</v>
      </c>
      <c r="F3383" s="2" t="s">
        <v>767</v>
      </c>
      <c r="G3383" s="2" t="s">
        <v>29</v>
      </c>
      <c r="H3383" s="2" t="s">
        <v>34</v>
      </c>
      <c r="I3383" s="2" t="s">
        <v>31</v>
      </c>
      <c r="J3383" s="38">
        <v>0</v>
      </c>
    </row>
    <row r="3384" spans="1:10">
      <c r="A3384" s="2" t="s">
        <v>8</v>
      </c>
      <c r="B3384" s="2" t="s">
        <v>243</v>
      </c>
      <c r="C3384" s="2" t="s">
        <v>64</v>
      </c>
      <c r="E3384" s="2">
        <v>100</v>
      </c>
      <c r="F3384" s="2" t="s">
        <v>767</v>
      </c>
      <c r="G3384" s="2" t="s">
        <v>29</v>
      </c>
      <c r="H3384" s="2" t="s">
        <v>34</v>
      </c>
      <c r="I3384" s="2" t="s">
        <v>31</v>
      </c>
      <c r="J3384" s="38">
        <v>7.727762824</v>
      </c>
    </row>
    <row r="3385" spans="1:10">
      <c r="A3385" s="2" t="s">
        <v>8</v>
      </c>
      <c r="B3385" s="2" t="s">
        <v>244</v>
      </c>
      <c r="C3385" s="2" t="s">
        <v>64</v>
      </c>
      <c r="E3385" s="2">
        <v>100</v>
      </c>
      <c r="F3385" s="2" t="s">
        <v>767</v>
      </c>
      <c r="G3385" s="2" t="s">
        <v>29</v>
      </c>
      <c r="H3385" s="2" t="s">
        <v>34</v>
      </c>
      <c r="I3385" s="2" t="s">
        <v>31</v>
      </c>
      <c r="J3385" s="38">
        <v>0</v>
      </c>
    </row>
    <row r="3386" spans="1:10">
      <c r="A3386" s="2" t="s">
        <v>8</v>
      </c>
      <c r="B3386" s="2" t="s">
        <v>245</v>
      </c>
      <c r="C3386" s="2" t="s">
        <v>64</v>
      </c>
      <c r="E3386" s="2">
        <v>100</v>
      </c>
      <c r="F3386" s="2" t="s">
        <v>767</v>
      </c>
      <c r="G3386" s="2" t="s">
        <v>29</v>
      </c>
      <c r="H3386" s="2" t="s">
        <v>34</v>
      </c>
      <c r="I3386" s="2" t="s">
        <v>31</v>
      </c>
      <c r="J3386" s="38">
        <v>0</v>
      </c>
    </row>
    <row r="3387" spans="1:10">
      <c r="A3387" s="2" t="s">
        <v>8</v>
      </c>
      <c r="B3387" s="2" t="s">
        <v>246</v>
      </c>
      <c r="C3387" s="2" t="s">
        <v>64</v>
      </c>
      <c r="E3387" s="2">
        <v>100</v>
      </c>
      <c r="F3387" s="2" t="s">
        <v>767</v>
      </c>
      <c r="G3387" s="2" t="s">
        <v>29</v>
      </c>
      <c r="H3387" s="2" t="s">
        <v>34</v>
      </c>
      <c r="I3387" s="2" t="s">
        <v>31</v>
      </c>
      <c r="J3387" s="38">
        <v>0</v>
      </c>
    </row>
    <row r="3388" spans="1:10">
      <c r="A3388" s="2" t="s">
        <v>8</v>
      </c>
      <c r="B3388" s="2" t="s">
        <v>247</v>
      </c>
      <c r="C3388" s="2" t="s">
        <v>64</v>
      </c>
      <c r="E3388" s="2">
        <v>100</v>
      </c>
      <c r="F3388" s="2" t="s">
        <v>767</v>
      </c>
      <c r="G3388" s="2" t="s">
        <v>29</v>
      </c>
      <c r="H3388" s="2" t="s">
        <v>34</v>
      </c>
      <c r="I3388" s="2" t="s">
        <v>31</v>
      </c>
      <c r="J3388" s="38">
        <v>0</v>
      </c>
    </row>
    <row r="3389" spans="1:10">
      <c r="A3389" s="2" t="s">
        <v>8</v>
      </c>
      <c r="B3389" s="2" t="s">
        <v>248</v>
      </c>
      <c r="C3389" s="2" t="s">
        <v>64</v>
      </c>
      <c r="E3389" s="2">
        <v>100</v>
      </c>
      <c r="F3389" s="2" t="s">
        <v>767</v>
      </c>
      <c r="G3389" s="2" t="s">
        <v>29</v>
      </c>
      <c r="H3389" s="2" t="s">
        <v>34</v>
      </c>
      <c r="I3389" s="2" t="s">
        <v>31</v>
      </c>
      <c r="J3389" s="38">
        <v>0</v>
      </c>
    </row>
    <row r="3390" spans="1:10">
      <c r="A3390" s="2" t="s">
        <v>7</v>
      </c>
      <c r="B3390" s="2" t="s">
        <v>249</v>
      </c>
      <c r="C3390" s="2" t="s">
        <v>64</v>
      </c>
      <c r="E3390" s="2">
        <v>100</v>
      </c>
      <c r="F3390" s="2" t="s">
        <v>767</v>
      </c>
      <c r="G3390" s="2" t="s">
        <v>29</v>
      </c>
      <c r="H3390" s="2" t="s">
        <v>34</v>
      </c>
      <c r="I3390" s="2" t="s">
        <v>31</v>
      </c>
      <c r="J3390" s="38">
        <v>10.797369882</v>
      </c>
    </row>
    <row r="3391" spans="1:10">
      <c r="A3391" s="2" t="s">
        <v>7</v>
      </c>
      <c r="B3391" s="2" t="s">
        <v>250</v>
      </c>
      <c r="C3391" s="2" t="s">
        <v>64</v>
      </c>
      <c r="E3391" s="2">
        <v>100</v>
      </c>
      <c r="F3391" s="2" t="s">
        <v>767</v>
      </c>
      <c r="G3391" s="2" t="s">
        <v>29</v>
      </c>
      <c r="H3391" s="2" t="s">
        <v>34</v>
      </c>
      <c r="I3391" s="2" t="s">
        <v>31</v>
      </c>
      <c r="J3391" s="38">
        <v>1.9121305749999999</v>
      </c>
    </row>
    <row r="3392" spans="1:10">
      <c r="A3392" s="2" t="s">
        <v>7</v>
      </c>
      <c r="B3392" s="2" t="s">
        <v>251</v>
      </c>
      <c r="C3392" s="2" t="s">
        <v>64</v>
      </c>
      <c r="E3392" s="2">
        <v>100</v>
      </c>
      <c r="F3392" s="2" t="s">
        <v>767</v>
      </c>
      <c r="G3392" s="2" t="s">
        <v>29</v>
      </c>
      <c r="H3392" s="2" t="s">
        <v>34</v>
      </c>
      <c r="I3392" s="2" t="s">
        <v>31</v>
      </c>
      <c r="J3392" s="38">
        <v>17.915579650000002</v>
      </c>
    </row>
    <row r="3393" spans="1:10">
      <c r="A3393" s="2" t="s">
        <v>7</v>
      </c>
      <c r="B3393" s="2" t="s">
        <v>252</v>
      </c>
      <c r="C3393" s="2" t="s">
        <v>64</v>
      </c>
      <c r="E3393" s="2">
        <v>100</v>
      </c>
      <c r="F3393" s="2" t="s">
        <v>767</v>
      </c>
      <c r="G3393" s="2" t="s">
        <v>29</v>
      </c>
      <c r="H3393" s="2" t="s">
        <v>34</v>
      </c>
      <c r="I3393" s="2" t="s">
        <v>31</v>
      </c>
      <c r="J3393" s="38">
        <v>0.291434745</v>
      </c>
    </row>
    <row r="3394" spans="1:10">
      <c r="A3394" s="2" t="s">
        <v>7</v>
      </c>
      <c r="B3394" s="2" t="s">
        <v>253</v>
      </c>
      <c r="C3394" s="2" t="s">
        <v>64</v>
      </c>
      <c r="E3394" s="2">
        <v>100</v>
      </c>
      <c r="F3394" s="2" t="s">
        <v>767</v>
      </c>
      <c r="G3394" s="2" t="s">
        <v>29</v>
      </c>
      <c r="H3394" s="2" t="s">
        <v>34</v>
      </c>
      <c r="I3394" s="2" t="s">
        <v>31</v>
      </c>
      <c r="J3394" s="38">
        <v>72.243041528999996</v>
      </c>
    </row>
    <row r="3395" spans="1:10">
      <c r="A3395" s="2" t="s">
        <v>6</v>
      </c>
      <c r="B3395" s="2" t="s">
        <v>254</v>
      </c>
      <c r="C3395" s="2" t="s">
        <v>64</v>
      </c>
      <c r="E3395" s="2">
        <v>100</v>
      </c>
      <c r="F3395" s="2" t="s">
        <v>767</v>
      </c>
      <c r="G3395" s="2" t="s">
        <v>29</v>
      </c>
      <c r="H3395" s="2" t="s">
        <v>34</v>
      </c>
      <c r="I3395" s="2" t="s">
        <v>31</v>
      </c>
      <c r="J3395" s="38">
        <v>38.585905979000003</v>
      </c>
    </row>
    <row r="3396" spans="1:10">
      <c r="A3396" s="2" t="s">
        <v>6</v>
      </c>
      <c r="B3396" s="2" t="s">
        <v>255</v>
      </c>
      <c r="C3396" s="2" t="s">
        <v>64</v>
      </c>
      <c r="E3396" s="2">
        <v>100</v>
      </c>
      <c r="F3396" s="2" t="s">
        <v>767</v>
      </c>
      <c r="G3396" s="2" t="s">
        <v>29</v>
      </c>
      <c r="H3396" s="2" t="s">
        <v>34</v>
      </c>
      <c r="I3396" s="2" t="s">
        <v>31</v>
      </c>
      <c r="J3396" s="38">
        <v>24.332316429999999</v>
      </c>
    </row>
    <row r="3397" spans="1:10">
      <c r="A3397" s="2" t="s">
        <v>6</v>
      </c>
      <c r="B3397" s="2" t="s">
        <v>256</v>
      </c>
      <c r="C3397" s="2" t="s">
        <v>64</v>
      </c>
      <c r="E3397" s="2">
        <v>100</v>
      </c>
      <c r="F3397" s="2" t="s">
        <v>767</v>
      </c>
      <c r="G3397" s="2" t="s">
        <v>29</v>
      </c>
      <c r="H3397" s="2" t="s">
        <v>34</v>
      </c>
      <c r="I3397" s="2" t="s">
        <v>31</v>
      </c>
      <c r="J3397" s="38">
        <v>49.253088632999997</v>
      </c>
    </row>
    <row r="3398" spans="1:10">
      <c r="A3398" s="2" t="s">
        <v>6</v>
      </c>
      <c r="B3398" s="2" t="s">
        <v>257</v>
      </c>
      <c r="C3398" s="2" t="s">
        <v>64</v>
      </c>
      <c r="E3398" s="2">
        <v>100</v>
      </c>
      <c r="F3398" s="2" t="s">
        <v>767</v>
      </c>
      <c r="G3398" s="2" t="s">
        <v>29</v>
      </c>
      <c r="H3398" s="2" t="s">
        <v>34</v>
      </c>
      <c r="I3398" s="2" t="s">
        <v>31</v>
      </c>
      <c r="J3398" s="38">
        <v>41.240423329000002</v>
      </c>
    </row>
    <row r="3399" spans="1:10">
      <c r="A3399" s="2" t="s">
        <v>6</v>
      </c>
      <c r="B3399" s="2" t="s">
        <v>258</v>
      </c>
      <c r="C3399" s="2" t="s">
        <v>64</v>
      </c>
      <c r="E3399" s="2">
        <v>100</v>
      </c>
      <c r="F3399" s="2" t="s">
        <v>767</v>
      </c>
      <c r="G3399" s="2" t="s">
        <v>29</v>
      </c>
      <c r="H3399" s="2" t="s">
        <v>34</v>
      </c>
      <c r="I3399" s="2" t="s">
        <v>31</v>
      </c>
      <c r="J3399" s="38">
        <v>89.577093692000005</v>
      </c>
    </row>
    <row r="3400" spans="1:10">
      <c r="A3400" s="2" t="s">
        <v>6</v>
      </c>
      <c r="B3400" s="2" t="s">
        <v>259</v>
      </c>
      <c r="C3400" s="2" t="s">
        <v>64</v>
      </c>
      <c r="E3400" s="2">
        <v>100</v>
      </c>
      <c r="F3400" s="2" t="s">
        <v>767</v>
      </c>
      <c r="G3400" s="2" t="s">
        <v>29</v>
      </c>
      <c r="H3400" s="2" t="s">
        <v>34</v>
      </c>
      <c r="I3400" s="2" t="s">
        <v>31</v>
      </c>
      <c r="J3400" s="38">
        <v>4.5939275740000003</v>
      </c>
    </row>
    <row r="3401" spans="1:10">
      <c r="A3401" s="2" t="s">
        <v>6</v>
      </c>
      <c r="B3401" s="2" t="s">
        <v>260</v>
      </c>
      <c r="C3401" s="2" t="s">
        <v>64</v>
      </c>
      <c r="E3401" s="2">
        <v>100</v>
      </c>
      <c r="F3401" s="2" t="s">
        <v>767</v>
      </c>
      <c r="G3401" s="2" t="s">
        <v>29</v>
      </c>
      <c r="H3401" s="2" t="s">
        <v>34</v>
      </c>
      <c r="I3401" s="2" t="s">
        <v>31</v>
      </c>
      <c r="J3401" s="38">
        <v>61.753949970999997</v>
      </c>
    </row>
    <row r="3402" spans="1:10">
      <c r="A3402" s="2" t="s">
        <v>6</v>
      </c>
      <c r="B3402" s="2" t="s">
        <v>261</v>
      </c>
      <c r="C3402" s="2" t="s">
        <v>64</v>
      </c>
      <c r="E3402" s="2">
        <v>100</v>
      </c>
      <c r="F3402" s="2" t="s">
        <v>767</v>
      </c>
      <c r="G3402" s="2" t="s">
        <v>29</v>
      </c>
      <c r="H3402" s="2" t="s">
        <v>34</v>
      </c>
      <c r="I3402" s="2" t="s">
        <v>31</v>
      </c>
      <c r="J3402" s="38">
        <v>51.634600542000001</v>
      </c>
    </row>
    <row r="3403" spans="1:10">
      <c r="A3403" s="2" t="s">
        <v>5</v>
      </c>
      <c r="B3403" s="2" t="s">
        <v>270</v>
      </c>
      <c r="C3403" s="2" t="s">
        <v>64</v>
      </c>
      <c r="E3403" s="2">
        <v>100</v>
      </c>
      <c r="F3403" s="2" t="s">
        <v>767</v>
      </c>
      <c r="G3403" s="2" t="s">
        <v>29</v>
      </c>
      <c r="H3403" s="2" t="s">
        <v>34</v>
      </c>
      <c r="I3403" s="2" t="s">
        <v>31</v>
      </c>
      <c r="J3403" s="38">
        <v>0</v>
      </c>
    </row>
    <row r="3404" spans="1:10">
      <c r="A3404" s="2" t="s">
        <v>5</v>
      </c>
      <c r="B3404" s="2" t="s">
        <v>271</v>
      </c>
      <c r="C3404" s="2" t="s">
        <v>64</v>
      </c>
      <c r="E3404" s="2">
        <v>100</v>
      </c>
      <c r="F3404" s="2" t="s">
        <v>767</v>
      </c>
      <c r="G3404" s="2" t="s">
        <v>29</v>
      </c>
      <c r="H3404" s="2" t="s">
        <v>34</v>
      </c>
      <c r="I3404" s="2" t="s">
        <v>31</v>
      </c>
      <c r="J3404" s="38">
        <v>5.8356637219999996</v>
      </c>
    </row>
    <row r="3405" spans="1:10">
      <c r="A3405" s="2" t="s">
        <v>5</v>
      </c>
      <c r="B3405" s="2" t="s">
        <v>272</v>
      </c>
      <c r="C3405" s="2" t="s">
        <v>64</v>
      </c>
      <c r="E3405" s="2">
        <v>100</v>
      </c>
      <c r="F3405" s="2" t="s">
        <v>767</v>
      </c>
      <c r="G3405" s="2" t="s">
        <v>29</v>
      </c>
      <c r="H3405" s="2" t="s">
        <v>34</v>
      </c>
      <c r="I3405" s="2" t="s">
        <v>31</v>
      </c>
      <c r="J3405" s="38">
        <v>8.6908892360000003</v>
      </c>
    </row>
    <row r="3406" spans="1:10">
      <c r="A3406" s="2" t="s">
        <v>5</v>
      </c>
      <c r="B3406" s="2" t="s">
        <v>273</v>
      </c>
      <c r="C3406" s="2" t="s">
        <v>64</v>
      </c>
      <c r="E3406" s="2">
        <v>100</v>
      </c>
      <c r="F3406" s="2" t="s">
        <v>767</v>
      </c>
      <c r="G3406" s="2" t="s">
        <v>29</v>
      </c>
      <c r="H3406" s="2" t="s">
        <v>34</v>
      </c>
      <c r="I3406" s="2" t="s">
        <v>31</v>
      </c>
      <c r="J3406" s="38">
        <v>14.188429006</v>
      </c>
    </row>
    <row r="3407" spans="1:10">
      <c r="A3407" s="2" t="s">
        <v>4</v>
      </c>
      <c r="B3407" s="2" t="s">
        <v>445</v>
      </c>
      <c r="C3407" s="2" t="s">
        <v>64</v>
      </c>
      <c r="E3407" s="2">
        <v>100</v>
      </c>
      <c r="F3407" s="2" t="s">
        <v>767</v>
      </c>
      <c r="G3407" s="2" t="s">
        <v>29</v>
      </c>
      <c r="H3407" s="2" t="s">
        <v>34</v>
      </c>
      <c r="I3407" s="2" t="s">
        <v>31</v>
      </c>
      <c r="J3407" s="38">
        <v>7.2734721889999996</v>
      </c>
    </row>
    <row r="3408" spans="1:10">
      <c r="A3408" s="2" t="s">
        <v>4</v>
      </c>
      <c r="B3408" s="2" t="s">
        <v>446</v>
      </c>
      <c r="C3408" s="2" t="s">
        <v>64</v>
      </c>
      <c r="E3408" s="2">
        <v>100</v>
      </c>
      <c r="F3408" s="2" t="s">
        <v>767</v>
      </c>
      <c r="G3408" s="2" t="s">
        <v>29</v>
      </c>
      <c r="H3408" s="2" t="s">
        <v>34</v>
      </c>
      <c r="I3408" s="2" t="s">
        <v>31</v>
      </c>
      <c r="J3408" s="38">
        <v>0.52525373500000005</v>
      </c>
    </row>
    <row r="3409" spans="1:10">
      <c r="A3409" s="2" t="s">
        <v>3</v>
      </c>
      <c r="B3409" s="2" t="s">
        <v>362</v>
      </c>
      <c r="C3409" s="2" t="s">
        <v>64</v>
      </c>
      <c r="E3409" s="2">
        <v>100</v>
      </c>
      <c r="F3409" s="2" t="s">
        <v>767</v>
      </c>
      <c r="G3409" s="2" t="s">
        <v>29</v>
      </c>
      <c r="H3409" s="2" t="s">
        <v>34</v>
      </c>
      <c r="I3409" s="2" t="s">
        <v>31</v>
      </c>
      <c r="J3409" s="38">
        <v>0.15918755500000001</v>
      </c>
    </row>
    <row r="3410" spans="1:10">
      <c r="A3410" s="2" t="s">
        <v>3</v>
      </c>
      <c r="B3410" s="2" t="s">
        <v>143</v>
      </c>
      <c r="C3410" s="2" t="s">
        <v>64</v>
      </c>
      <c r="E3410" s="2">
        <v>100</v>
      </c>
      <c r="F3410" s="2" t="s">
        <v>767</v>
      </c>
      <c r="G3410" s="2" t="s">
        <v>29</v>
      </c>
      <c r="H3410" s="2" t="s">
        <v>34</v>
      </c>
      <c r="I3410" s="2" t="s">
        <v>31</v>
      </c>
      <c r="J3410" s="38">
        <v>9.8379419880000007</v>
      </c>
    </row>
    <row r="3411" spans="1:10">
      <c r="A3411" s="2" t="s">
        <v>3</v>
      </c>
      <c r="B3411" s="2" t="s">
        <v>144</v>
      </c>
      <c r="C3411" s="2" t="s">
        <v>64</v>
      </c>
      <c r="E3411" s="2">
        <v>100</v>
      </c>
      <c r="F3411" s="2" t="s">
        <v>767</v>
      </c>
      <c r="G3411" s="2" t="s">
        <v>29</v>
      </c>
      <c r="H3411" s="2" t="s">
        <v>34</v>
      </c>
      <c r="I3411" s="2" t="s">
        <v>31</v>
      </c>
      <c r="J3411" s="38">
        <v>2.79256167</v>
      </c>
    </row>
    <row r="3412" spans="1:10">
      <c r="A3412" s="2" t="s">
        <v>3</v>
      </c>
      <c r="B3412" s="2" t="s">
        <v>145</v>
      </c>
      <c r="C3412" s="2" t="s">
        <v>64</v>
      </c>
      <c r="E3412" s="2">
        <v>100</v>
      </c>
      <c r="F3412" s="2" t="s">
        <v>767</v>
      </c>
      <c r="G3412" s="2" t="s">
        <v>29</v>
      </c>
      <c r="H3412" s="2" t="s">
        <v>34</v>
      </c>
      <c r="I3412" s="2" t="s">
        <v>31</v>
      </c>
      <c r="J3412" s="38">
        <v>1.4004797950000001</v>
      </c>
    </row>
    <row r="3413" spans="1:10">
      <c r="A3413" s="2" t="s">
        <v>3</v>
      </c>
      <c r="B3413" s="2" t="s">
        <v>146</v>
      </c>
      <c r="C3413" s="2" t="s">
        <v>64</v>
      </c>
      <c r="E3413" s="2">
        <v>100</v>
      </c>
      <c r="F3413" s="2" t="s">
        <v>767</v>
      </c>
      <c r="G3413" s="2" t="s">
        <v>29</v>
      </c>
      <c r="H3413" s="2" t="s">
        <v>34</v>
      </c>
      <c r="I3413" s="2" t="s">
        <v>31</v>
      </c>
      <c r="J3413" s="38">
        <v>2.4011817440000001</v>
      </c>
    </row>
    <row r="3414" spans="1:10">
      <c r="A3414" s="2" t="s">
        <v>3</v>
      </c>
      <c r="B3414" s="2" t="s">
        <v>147</v>
      </c>
      <c r="C3414" s="2" t="s">
        <v>64</v>
      </c>
      <c r="E3414" s="2">
        <v>100</v>
      </c>
      <c r="F3414" s="2" t="s">
        <v>767</v>
      </c>
      <c r="G3414" s="2" t="s">
        <v>29</v>
      </c>
      <c r="H3414" s="2" t="s">
        <v>34</v>
      </c>
      <c r="I3414" s="2" t="s">
        <v>31</v>
      </c>
      <c r="J3414" s="38">
        <v>5.5855219170000003</v>
      </c>
    </row>
    <row r="3415" spans="1:10">
      <c r="A3415" s="2" t="s">
        <v>3</v>
      </c>
      <c r="B3415" s="2" t="s">
        <v>148</v>
      </c>
      <c r="C3415" s="2" t="s">
        <v>64</v>
      </c>
      <c r="E3415" s="2">
        <v>100</v>
      </c>
      <c r="F3415" s="2" t="s">
        <v>767</v>
      </c>
      <c r="G3415" s="2" t="s">
        <v>29</v>
      </c>
      <c r="H3415" s="2" t="s">
        <v>34</v>
      </c>
      <c r="I3415" s="2" t="s">
        <v>31</v>
      </c>
      <c r="J3415" s="38">
        <v>2.9662345060000002</v>
      </c>
    </row>
    <row r="3416" spans="1:10">
      <c r="A3416" s="2" t="s">
        <v>3</v>
      </c>
      <c r="B3416" s="2" t="s">
        <v>149</v>
      </c>
      <c r="C3416" s="2" t="s">
        <v>64</v>
      </c>
      <c r="E3416" s="2">
        <v>100</v>
      </c>
      <c r="F3416" s="2" t="s">
        <v>767</v>
      </c>
      <c r="G3416" s="2" t="s">
        <v>29</v>
      </c>
      <c r="H3416" s="2" t="s">
        <v>34</v>
      </c>
      <c r="I3416" s="2" t="s">
        <v>31</v>
      </c>
      <c r="J3416" s="38">
        <v>28.594963076999999</v>
      </c>
    </row>
    <row r="3417" spans="1:10">
      <c r="A3417" s="2" t="s">
        <v>3</v>
      </c>
      <c r="B3417" s="2" t="s">
        <v>150</v>
      </c>
      <c r="C3417" s="2" t="s">
        <v>64</v>
      </c>
      <c r="E3417" s="2">
        <v>100</v>
      </c>
      <c r="F3417" s="2" t="s">
        <v>767</v>
      </c>
      <c r="G3417" s="2" t="s">
        <v>29</v>
      </c>
      <c r="H3417" s="2" t="s">
        <v>34</v>
      </c>
      <c r="I3417" s="2" t="s">
        <v>31</v>
      </c>
      <c r="J3417" s="38">
        <v>8.8623374530000003</v>
      </c>
    </row>
    <row r="3418" spans="1:10">
      <c r="A3418" s="2" t="s">
        <v>3</v>
      </c>
      <c r="B3418" s="2" t="s">
        <v>151</v>
      </c>
      <c r="C3418" s="2" t="s">
        <v>64</v>
      </c>
      <c r="E3418" s="2">
        <v>100</v>
      </c>
      <c r="F3418" s="2" t="s">
        <v>767</v>
      </c>
      <c r="G3418" s="2" t="s">
        <v>29</v>
      </c>
      <c r="H3418" s="2" t="s">
        <v>34</v>
      </c>
      <c r="I3418" s="2" t="s">
        <v>31</v>
      </c>
      <c r="J3418" s="38">
        <v>75.147091888000006</v>
      </c>
    </row>
    <row r="3419" spans="1:10">
      <c r="A3419" s="2" t="s">
        <v>3</v>
      </c>
      <c r="B3419" s="2" t="s">
        <v>152</v>
      </c>
      <c r="C3419" s="2" t="s">
        <v>64</v>
      </c>
      <c r="E3419" s="2">
        <v>100</v>
      </c>
      <c r="F3419" s="2" t="s">
        <v>767</v>
      </c>
      <c r="G3419" s="2" t="s">
        <v>29</v>
      </c>
      <c r="H3419" s="2" t="s">
        <v>34</v>
      </c>
      <c r="I3419" s="2" t="s">
        <v>31</v>
      </c>
      <c r="J3419" s="38">
        <v>126.567773402</v>
      </c>
    </row>
    <row r="3420" spans="1:10">
      <c r="A3420" s="2" t="s">
        <v>3</v>
      </c>
      <c r="B3420" s="2" t="s">
        <v>153</v>
      </c>
      <c r="C3420" s="2" t="s">
        <v>64</v>
      </c>
      <c r="E3420" s="2">
        <v>100</v>
      </c>
      <c r="F3420" s="2" t="s">
        <v>767</v>
      </c>
      <c r="G3420" s="2" t="s">
        <v>29</v>
      </c>
      <c r="H3420" s="2" t="s">
        <v>34</v>
      </c>
      <c r="I3420" s="2" t="s">
        <v>31</v>
      </c>
      <c r="J3420" s="38">
        <v>113.87392922799999</v>
      </c>
    </row>
    <row r="3421" spans="1:10">
      <c r="A3421" s="2" t="s">
        <v>3</v>
      </c>
      <c r="B3421" s="2" t="s">
        <v>154</v>
      </c>
      <c r="C3421" s="2" t="s">
        <v>64</v>
      </c>
      <c r="E3421" s="2">
        <v>100</v>
      </c>
      <c r="F3421" s="2" t="s">
        <v>767</v>
      </c>
      <c r="G3421" s="2" t="s">
        <v>29</v>
      </c>
      <c r="H3421" s="2" t="s">
        <v>34</v>
      </c>
      <c r="I3421" s="2" t="s">
        <v>31</v>
      </c>
      <c r="J3421" s="38">
        <v>34.627622080999998</v>
      </c>
    </row>
    <row r="3422" spans="1:10">
      <c r="A3422" s="2" t="s">
        <v>3</v>
      </c>
      <c r="B3422" s="2" t="s">
        <v>155</v>
      </c>
      <c r="C3422" s="2" t="s">
        <v>64</v>
      </c>
      <c r="E3422" s="2">
        <v>100</v>
      </c>
      <c r="F3422" s="2" t="s">
        <v>767</v>
      </c>
      <c r="G3422" s="2" t="s">
        <v>29</v>
      </c>
      <c r="H3422" s="2" t="s">
        <v>34</v>
      </c>
      <c r="I3422" s="2" t="s">
        <v>31</v>
      </c>
      <c r="J3422" s="38">
        <v>30.459035294</v>
      </c>
    </row>
    <row r="3423" spans="1:10">
      <c r="A3423" s="2" t="s">
        <v>3</v>
      </c>
      <c r="B3423" s="2" t="s">
        <v>156</v>
      </c>
      <c r="C3423" s="2" t="s">
        <v>64</v>
      </c>
      <c r="E3423" s="2">
        <v>100</v>
      </c>
      <c r="F3423" s="2" t="s">
        <v>767</v>
      </c>
      <c r="G3423" s="2" t="s">
        <v>29</v>
      </c>
      <c r="H3423" s="2" t="s">
        <v>34</v>
      </c>
      <c r="I3423" s="2" t="s">
        <v>31</v>
      </c>
      <c r="J3423" s="38">
        <v>6.443672426</v>
      </c>
    </row>
    <row r="3424" spans="1:10">
      <c r="A3424" s="2" t="s">
        <v>3</v>
      </c>
      <c r="B3424" s="2" t="s">
        <v>157</v>
      </c>
      <c r="C3424" s="2" t="s">
        <v>64</v>
      </c>
      <c r="E3424" s="2">
        <v>100</v>
      </c>
      <c r="F3424" s="2" t="s">
        <v>767</v>
      </c>
      <c r="G3424" s="2" t="s">
        <v>29</v>
      </c>
      <c r="H3424" s="2" t="s">
        <v>34</v>
      </c>
      <c r="I3424" s="2" t="s">
        <v>31</v>
      </c>
      <c r="J3424" s="38">
        <v>148.61260451499999</v>
      </c>
    </row>
    <row r="3425" spans="1:10">
      <c r="A3425" s="2" t="s">
        <v>3</v>
      </c>
      <c r="B3425" s="2" t="s">
        <v>158</v>
      </c>
      <c r="C3425" s="2" t="s">
        <v>64</v>
      </c>
      <c r="E3425" s="2">
        <v>100</v>
      </c>
      <c r="F3425" s="2" t="s">
        <v>767</v>
      </c>
      <c r="G3425" s="2" t="s">
        <v>29</v>
      </c>
      <c r="H3425" s="2" t="s">
        <v>34</v>
      </c>
      <c r="I3425" s="2" t="s">
        <v>31</v>
      </c>
      <c r="J3425" s="38">
        <v>28.828954940999999</v>
      </c>
    </row>
    <row r="3426" spans="1:10">
      <c r="A3426" s="2" t="s">
        <v>2</v>
      </c>
      <c r="B3426" s="2" t="s">
        <v>262</v>
      </c>
      <c r="C3426" s="2" t="s">
        <v>64</v>
      </c>
      <c r="E3426" s="2">
        <v>100</v>
      </c>
      <c r="F3426" s="2" t="s">
        <v>767</v>
      </c>
      <c r="G3426" s="2" t="s">
        <v>29</v>
      </c>
      <c r="H3426" s="2" t="s">
        <v>34</v>
      </c>
      <c r="I3426" s="2" t="s">
        <v>31</v>
      </c>
      <c r="J3426" s="38">
        <v>0</v>
      </c>
    </row>
    <row r="3427" spans="1:10">
      <c r="A3427" s="2" t="s">
        <v>2</v>
      </c>
      <c r="B3427" s="2" t="s">
        <v>263</v>
      </c>
      <c r="C3427" s="2" t="s">
        <v>64</v>
      </c>
      <c r="E3427" s="2">
        <v>100</v>
      </c>
      <c r="F3427" s="2" t="s">
        <v>767</v>
      </c>
      <c r="G3427" s="2" t="s">
        <v>29</v>
      </c>
      <c r="H3427" s="2" t="s">
        <v>34</v>
      </c>
      <c r="I3427" s="2" t="s">
        <v>31</v>
      </c>
      <c r="J3427" s="38">
        <v>0</v>
      </c>
    </row>
    <row r="3428" spans="1:10">
      <c r="A3428" s="2" t="s">
        <v>2</v>
      </c>
      <c r="B3428" s="2" t="s">
        <v>264</v>
      </c>
      <c r="C3428" s="2" t="s">
        <v>64</v>
      </c>
      <c r="E3428" s="2">
        <v>100</v>
      </c>
      <c r="F3428" s="2" t="s">
        <v>767</v>
      </c>
      <c r="G3428" s="2" t="s">
        <v>29</v>
      </c>
      <c r="H3428" s="2" t="s">
        <v>34</v>
      </c>
      <c r="I3428" s="2" t="s">
        <v>31</v>
      </c>
      <c r="J3428" s="38">
        <v>2.5313262050000001</v>
      </c>
    </row>
    <row r="3429" spans="1:10">
      <c r="A3429" s="2" t="s">
        <v>2</v>
      </c>
      <c r="B3429" s="2" t="s">
        <v>265</v>
      </c>
      <c r="C3429" s="2" t="s">
        <v>64</v>
      </c>
      <c r="E3429" s="2">
        <v>100</v>
      </c>
      <c r="F3429" s="2" t="s">
        <v>767</v>
      </c>
      <c r="G3429" s="2" t="s">
        <v>29</v>
      </c>
      <c r="H3429" s="2" t="s">
        <v>34</v>
      </c>
      <c r="I3429" s="2" t="s">
        <v>31</v>
      </c>
      <c r="J3429" s="38">
        <v>0</v>
      </c>
    </row>
    <row r="3430" spans="1:10">
      <c r="A3430" s="2" t="s">
        <v>2</v>
      </c>
      <c r="B3430" s="2" t="s">
        <v>266</v>
      </c>
      <c r="C3430" s="2" t="s">
        <v>64</v>
      </c>
      <c r="E3430" s="2">
        <v>100</v>
      </c>
      <c r="F3430" s="2" t="s">
        <v>767</v>
      </c>
      <c r="G3430" s="2" t="s">
        <v>29</v>
      </c>
      <c r="H3430" s="2" t="s">
        <v>34</v>
      </c>
      <c r="I3430" s="2" t="s">
        <v>31</v>
      </c>
      <c r="J3430" s="38">
        <v>0</v>
      </c>
    </row>
    <row r="3431" spans="1:10">
      <c r="A3431" s="2" t="s">
        <v>2</v>
      </c>
      <c r="B3431" s="2" t="s">
        <v>267</v>
      </c>
      <c r="C3431" s="2" t="s">
        <v>64</v>
      </c>
      <c r="E3431" s="2">
        <v>100</v>
      </c>
      <c r="F3431" s="2" t="s">
        <v>767</v>
      </c>
      <c r="G3431" s="2" t="s">
        <v>29</v>
      </c>
      <c r="H3431" s="2" t="s">
        <v>34</v>
      </c>
      <c r="I3431" s="2" t="s">
        <v>31</v>
      </c>
      <c r="J3431" s="38">
        <v>6.8924333779999998</v>
      </c>
    </row>
    <row r="3432" spans="1:10">
      <c r="A3432" s="2" t="s">
        <v>2</v>
      </c>
      <c r="B3432" s="2" t="s">
        <v>268</v>
      </c>
      <c r="C3432" s="2" t="s">
        <v>64</v>
      </c>
      <c r="E3432" s="2">
        <v>100</v>
      </c>
      <c r="F3432" s="2" t="s">
        <v>767</v>
      </c>
      <c r="G3432" s="2" t="s">
        <v>29</v>
      </c>
      <c r="H3432" s="2" t="s">
        <v>34</v>
      </c>
      <c r="I3432" s="2" t="s">
        <v>31</v>
      </c>
      <c r="J3432" s="38">
        <v>0</v>
      </c>
    </row>
    <row r="3433" spans="1:10">
      <c r="A3433" s="2" t="s">
        <v>2</v>
      </c>
      <c r="B3433" s="2" t="s">
        <v>269</v>
      </c>
      <c r="C3433" s="2" t="s">
        <v>64</v>
      </c>
      <c r="E3433" s="2">
        <v>100</v>
      </c>
      <c r="F3433" s="2" t="s">
        <v>767</v>
      </c>
      <c r="G3433" s="2" t="s">
        <v>29</v>
      </c>
      <c r="H3433" s="2" t="s">
        <v>34</v>
      </c>
      <c r="I3433" s="2" t="s">
        <v>31</v>
      </c>
      <c r="J3433" s="38">
        <v>0</v>
      </c>
    </row>
    <row r="3434" spans="1:10">
      <c r="A3434" s="2" t="s">
        <v>1</v>
      </c>
      <c r="B3434" s="2" t="s">
        <v>298</v>
      </c>
      <c r="C3434" s="2" t="s">
        <v>64</v>
      </c>
      <c r="E3434" s="2">
        <v>100</v>
      </c>
      <c r="F3434" s="2" t="s">
        <v>767</v>
      </c>
      <c r="G3434" s="2" t="s">
        <v>29</v>
      </c>
      <c r="H3434" s="2" t="s">
        <v>34</v>
      </c>
      <c r="I3434" s="2" t="s">
        <v>31</v>
      </c>
      <c r="J3434" s="38">
        <v>0</v>
      </c>
    </row>
    <row r="3435" spans="1:10">
      <c r="A3435" s="2" t="s">
        <v>1</v>
      </c>
      <c r="B3435" s="2" t="s">
        <v>299</v>
      </c>
      <c r="C3435" s="2" t="s">
        <v>64</v>
      </c>
      <c r="E3435" s="2">
        <v>100</v>
      </c>
      <c r="F3435" s="2" t="s">
        <v>767</v>
      </c>
      <c r="G3435" s="2" t="s">
        <v>29</v>
      </c>
      <c r="H3435" s="2" t="s">
        <v>34</v>
      </c>
      <c r="I3435" s="2" t="s">
        <v>31</v>
      </c>
      <c r="J3435" s="38">
        <v>0</v>
      </c>
    </row>
    <row r="3436" spans="1:10">
      <c r="A3436" s="2" t="s">
        <v>1</v>
      </c>
      <c r="B3436" s="2" t="s">
        <v>300</v>
      </c>
      <c r="C3436" s="2" t="s">
        <v>64</v>
      </c>
      <c r="E3436" s="2">
        <v>100</v>
      </c>
      <c r="F3436" s="2" t="s">
        <v>767</v>
      </c>
      <c r="G3436" s="2" t="s">
        <v>29</v>
      </c>
      <c r="H3436" s="2" t="s">
        <v>34</v>
      </c>
      <c r="I3436" s="2" t="s">
        <v>31</v>
      </c>
      <c r="J3436" s="38">
        <v>0</v>
      </c>
    </row>
    <row r="3437" spans="1:10">
      <c r="A3437" s="2" t="s">
        <v>1</v>
      </c>
      <c r="B3437" s="2" t="s">
        <v>301</v>
      </c>
      <c r="C3437" s="2" t="s">
        <v>64</v>
      </c>
      <c r="E3437" s="2">
        <v>100</v>
      </c>
      <c r="F3437" s="2" t="s">
        <v>767</v>
      </c>
      <c r="G3437" s="2" t="s">
        <v>29</v>
      </c>
      <c r="H3437" s="2" t="s">
        <v>34</v>
      </c>
      <c r="I3437" s="2" t="s">
        <v>31</v>
      </c>
      <c r="J3437" s="38">
        <v>0</v>
      </c>
    </row>
    <row r="3438" spans="1:10">
      <c r="A3438" s="2" t="s">
        <v>1</v>
      </c>
      <c r="B3438" s="2" t="s">
        <v>302</v>
      </c>
      <c r="C3438" s="2" t="s">
        <v>64</v>
      </c>
      <c r="E3438" s="2">
        <v>100</v>
      </c>
      <c r="F3438" s="2" t="s">
        <v>767</v>
      </c>
      <c r="G3438" s="2" t="s">
        <v>29</v>
      </c>
      <c r="H3438" s="2" t="s">
        <v>34</v>
      </c>
      <c r="I3438" s="2" t="s">
        <v>31</v>
      </c>
      <c r="J3438" s="38">
        <v>0</v>
      </c>
    </row>
    <row r="3439" spans="1:10">
      <c r="A3439" s="2" t="s">
        <v>1</v>
      </c>
      <c r="B3439" s="2" t="s">
        <v>303</v>
      </c>
      <c r="C3439" s="2" t="s">
        <v>64</v>
      </c>
      <c r="E3439" s="2">
        <v>100</v>
      </c>
      <c r="F3439" s="2" t="s">
        <v>767</v>
      </c>
      <c r="G3439" s="2" t="s">
        <v>29</v>
      </c>
      <c r="H3439" s="2" t="s">
        <v>34</v>
      </c>
      <c r="I3439" s="2" t="s">
        <v>31</v>
      </c>
      <c r="J3439" s="38">
        <v>0</v>
      </c>
    </row>
    <row r="3440" spans="1:10">
      <c r="A3440" s="2" t="s">
        <v>1</v>
      </c>
      <c r="B3440" s="2" t="s">
        <v>304</v>
      </c>
      <c r="C3440" s="2" t="s">
        <v>64</v>
      </c>
      <c r="E3440" s="2">
        <v>100</v>
      </c>
      <c r="F3440" s="2" t="s">
        <v>767</v>
      </c>
      <c r="G3440" s="2" t="s">
        <v>29</v>
      </c>
      <c r="H3440" s="2" t="s">
        <v>34</v>
      </c>
      <c r="I3440" s="2" t="s">
        <v>31</v>
      </c>
      <c r="J3440" s="38">
        <v>0</v>
      </c>
    </row>
    <row r="3441" spans="1:10">
      <c r="A3441" s="2" t="s">
        <v>1</v>
      </c>
      <c r="B3441" s="2" t="s">
        <v>305</v>
      </c>
      <c r="C3441" s="2" t="s">
        <v>64</v>
      </c>
      <c r="E3441" s="2">
        <v>100</v>
      </c>
      <c r="F3441" s="2" t="s">
        <v>767</v>
      </c>
      <c r="G3441" s="2" t="s">
        <v>29</v>
      </c>
      <c r="H3441" s="2" t="s">
        <v>34</v>
      </c>
      <c r="I3441" s="2" t="s">
        <v>31</v>
      </c>
      <c r="J3441" s="38">
        <v>0</v>
      </c>
    </row>
    <row r="3442" spans="1:10">
      <c r="A3442" s="2" t="s">
        <v>1</v>
      </c>
      <c r="B3442" s="2" t="s">
        <v>306</v>
      </c>
      <c r="C3442" s="2" t="s">
        <v>64</v>
      </c>
      <c r="E3442" s="2">
        <v>100</v>
      </c>
      <c r="F3442" s="2" t="s">
        <v>767</v>
      </c>
      <c r="G3442" s="2" t="s">
        <v>29</v>
      </c>
      <c r="H3442" s="2" t="s">
        <v>34</v>
      </c>
      <c r="I3442" s="2" t="s">
        <v>31</v>
      </c>
      <c r="J3442" s="38">
        <v>0</v>
      </c>
    </row>
    <row r="3443" spans="1:10">
      <c r="A3443" s="2" t="s">
        <v>1</v>
      </c>
      <c r="B3443" s="2" t="s">
        <v>307</v>
      </c>
      <c r="C3443" s="2" t="s">
        <v>64</v>
      </c>
      <c r="E3443" s="2">
        <v>100</v>
      </c>
      <c r="F3443" s="2" t="s">
        <v>767</v>
      </c>
      <c r="G3443" s="2" t="s">
        <v>29</v>
      </c>
      <c r="H3443" s="2" t="s">
        <v>34</v>
      </c>
      <c r="I3443" s="2" t="s">
        <v>31</v>
      </c>
      <c r="J3443" s="38">
        <v>0</v>
      </c>
    </row>
    <row r="3444" spans="1:10">
      <c r="A3444" s="2" t="s">
        <v>1</v>
      </c>
      <c r="B3444" s="2" t="s">
        <v>308</v>
      </c>
      <c r="C3444" s="2" t="s">
        <v>64</v>
      </c>
      <c r="E3444" s="2">
        <v>100</v>
      </c>
      <c r="F3444" s="2" t="s">
        <v>767</v>
      </c>
      <c r="G3444" s="2" t="s">
        <v>29</v>
      </c>
      <c r="H3444" s="2" t="s">
        <v>34</v>
      </c>
      <c r="I3444" s="2" t="s">
        <v>31</v>
      </c>
      <c r="J3444" s="38">
        <v>0</v>
      </c>
    </row>
    <row r="3445" spans="1:10">
      <c r="A3445" s="2" t="s">
        <v>1</v>
      </c>
      <c r="B3445" s="2" t="s">
        <v>309</v>
      </c>
      <c r="C3445" s="2" t="s">
        <v>64</v>
      </c>
      <c r="E3445" s="2">
        <v>100</v>
      </c>
      <c r="F3445" s="2" t="s">
        <v>767</v>
      </c>
      <c r="G3445" s="2" t="s">
        <v>29</v>
      </c>
      <c r="H3445" s="2" t="s">
        <v>34</v>
      </c>
      <c r="I3445" s="2" t="s">
        <v>31</v>
      </c>
      <c r="J3445" s="38">
        <v>0</v>
      </c>
    </row>
    <row r="3446" spans="1:10">
      <c r="A3446" s="2" t="s">
        <v>1</v>
      </c>
      <c r="B3446" s="2" t="s">
        <v>310</v>
      </c>
      <c r="C3446" s="2" t="s">
        <v>64</v>
      </c>
      <c r="E3446" s="2">
        <v>100</v>
      </c>
      <c r="F3446" s="2" t="s">
        <v>767</v>
      </c>
      <c r="G3446" s="2" t="s">
        <v>29</v>
      </c>
      <c r="H3446" s="2" t="s">
        <v>34</v>
      </c>
      <c r="I3446" s="2" t="s">
        <v>31</v>
      </c>
      <c r="J3446" s="38">
        <v>0</v>
      </c>
    </row>
    <row r="3447" spans="1:10">
      <c r="A3447" s="2" t="s">
        <v>1</v>
      </c>
      <c r="B3447" s="2" t="s">
        <v>311</v>
      </c>
      <c r="C3447" s="2" t="s">
        <v>64</v>
      </c>
      <c r="E3447" s="2">
        <v>100</v>
      </c>
      <c r="F3447" s="2" t="s">
        <v>767</v>
      </c>
      <c r="G3447" s="2" t="s">
        <v>29</v>
      </c>
      <c r="H3447" s="2" t="s">
        <v>34</v>
      </c>
      <c r="I3447" s="2" t="s">
        <v>31</v>
      </c>
      <c r="J3447" s="38">
        <v>0</v>
      </c>
    </row>
    <row r="3448" spans="1:10">
      <c r="A3448" s="2" t="s">
        <v>1</v>
      </c>
      <c r="B3448" s="2" t="s">
        <v>312</v>
      </c>
      <c r="C3448" s="2" t="s">
        <v>64</v>
      </c>
      <c r="E3448" s="2">
        <v>100</v>
      </c>
      <c r="F3448" s="2" t="s">
        <v>767</v>
      </c>
      <c r="G3448" s="2" t="s">
        <v>29</v>
      </c>
      <c r="H3448" s="2" t="s">
        <v>34</v>
      </c>
      <c r="I3448" s="2" t="s">
        <v>31</v>
      </c>
      <c r="J3448" s="38">
        <v>0</v>
      </c>
    </row>
    <row r="3449" spans="1:10">
      <c r="A3449" s="2" t="s">
        <v>1</v>
      </c>
      <c r="B3449" s="2" t="s">
        <v>313</v>
      </c>
      <c r="C3449" s="2" t="s">
        <v>64</v>
      </c>
      <c r="E3449" s="2">
        <v>100</v>
      </c>
      <c r="F3449" s="2" t="s">
        <v>767</v>
      </c>
      <c r="G3449" s="2" t="s">
        <v>29</v>
      </c>
      <c r="H3449" s="2" t="s">
        <v>34</v>
      </c>
      <c r="I3449" s="2" t="s">
        <v>31</v>
      </c>
      <c r="J3449" s="38">
        <v>0</v>
      </c>
    </row>
    <row r="3450" spans="1:10">
      <c r="A3450" s="2" t="s">
        <v>1</v>
      </c>
      <c r="B3450" s="2" t="s">
        <v>314</v>
      </c>
      <c r="C3450" s="2" t="s">
        <v>64</v>
      </c>
      <c r="E3450" s="2">
        <v>100</v>
      </c>
      <c r="F3450" s="2" t="s">
        <v>767</v>
      </c>
      <c r="G3450" s="2" t="s">
        <v>29</v>
      </c>
      <c r="H3450" s="2" t="s">
        <v>34</v>
      </c>
      <c r="I3450" s="2" t="s">
        <v>31</v>
      </c>
      <c r="J3450" s="38">
        <v>0</v>
      </c>
    </row>
    <row r="3451" spans="1:10">
      <c r="A3451" s="2" t="s">
        <v>1</v>
      </c>
      <c r="B3451" s="2" t="s">
        <v>315</v>
      </c>
      <c r="C3451" s="2" t="s">
        <v>64</v>
      </c>
      <c r="E3451" s="2">
        <v>100</v>
      </c>
      <c r="F3451" s="2" t="s">
        <v>767</v>
      </c>
      <c r="G3451" s="2" t="s">
        <v>29</v>
      </c>
      <c r="H3451" s="2" t="s">
        <v>34</v>
      </c>
      <c r="I3451" s="2" t="s">
        <v>31</v>
      </c>
      <c r="J3451" s="38">
        <v>0</v>
      </c>
    </row>
    <row r="3452" spans="1:10">
      <c r="A3452" s="2" t="s">
        <v>1</v>
      </c>
      <c r="B3452" s="2" t="s">
        <v>316</v>
      </c>
      <c r="C3452" s="2" t="s">
        <v>64</v>
      </c>
      <c r="E3452" s="2">
        <v>100</v>
      </c>
      <c r="F3452" s="2" t="s">
        <v>767</v>
      </c>
      <c r="G3452" s="2" t="s">
        <v>29</v>
      </c>
      <c r="H3452" s="2" t="s">
        <v>34</v>
      </c>
      <c r="I3452" s="2" t="s">
        <v>31</v>
      </c>
      <c r="J3452" s="38">
        <v>0</v>
      </c>
    </row>
    <row r="3453" spans="1:10">
      <c r="A3453" s="2" t="s">
        <v>1</v>
      </c>
      <c r="B3453" s="2" t="s">
        <v>317</v>
      </c>
      <c r="C3453" s="2" t="s">
        <v>64</v>
      </c>
      <c r="E3453" s="2">
        <v>100</v>
      </c>
      <c r="F3453" s="2" t="s">
        <v>767</v>
      </c>
      <c r="G3453" s="2" t="s">
        <v>29</v>
      </c>
      <c r="H3453" s="2" t="s">
        <v>34</v>
      </c>
      <c r="I3453" s="2" t="s">
        <v>31</v>
      </c>
      <c r="J3453" s="38">
        <v>0</v>
      </c>
    </row>
    <row r="3454" spans="1:10">
      <c r="A3454" s="2" t="s">
        <v>1</v>
      </c>
      <c r="B3454" s="2" t="s">
        <v>449</v>
      </c>
      <c r="C3454" s="2" t="s">
        <v>64</v>
      </c>
      <c r="E3454" s="2">
        <v>100</v>
      </c>
      <c r="F3454" s="2" t="s">
        <v>767</v>
      </c>
      <c r="G3454" s="2" t="s">
        <v>29</v>
      </c>
      <c r="H3454" s="2" t="s">
        <v>34</v>
      </c>
      <c r="I3454" s="2" t="s">
        <v>31</v>
      </c>
      <c r="J3454" s="38">
        <v>0</v>
      </c>
    </row>
    <row r="3455" spans="1:10">
      <c r="A3455" s="2" t="s">
        <v>1</v>
      </c>
      <c r="B3455" s="2" t="s">
        <v>450</v>
      </c>
      <c r="C3455" s="2" t="s">
        <v>64</v>
      </c>
      <c r="E3455" s="2">
        <v>100</v>
      </c>
      <c r="F3455" s="2" t="s">
        <v>767</v>
      </c>
      <c r="G3455" s="2" t="s">
        <v>29</v>
      </c>
      <c r="H3455" s="2" t="s">
        <v>34</v>
      </c>
      <c r="I3455" s="2" t="s">
        <v>31</v>
      </c>
      <c r="J3455" s="38">
        <v>0</v>
      </c>
    </row>
    <row r="3456" spans="1:10">
      <c r="A3456" s="2" t="s">
        <v>1</v>
      </c>
      <c r="B3456" s="2" t="s">
        <v>451</v>
      </c>
      <c r="C3456" s="2" t="s">
        <v>64</v>
      </c>
      <c r="E3456" s="2">
        <v>100</v>
      </c>
      <c r="F3456" s="2" t="s">
        <v>767</v>
      </c>
      <c r="G3456" s="2" t="s">
        <v>29</v>
      </c>
      <c r="H3456" s="2" t="s">
        <v>34</v>
      </c>
      <c r="I3456" s="2" t="s">
        <v>31</v>
      </c>
      <c r="J3456" s="38">
        <v>0</v>
      </c>
    </row>
    <row r="3457" spans="1:10">
      <c r="A3457" s="2" t="s">
        <v>1</v>
      </c>
      <c r="B3457" s="2" t="s">
        <v>452</v>
      </c>
      <c r="C3457" s="2" t="s">
        <v>64</v>
      </c>
      <c r="E3457" s="2">
        <v>100</v>
      </c>
      <c r="F3457" s="2" t="s">
        <v>767</v>
      </c>
      <c r="G3457" s="2" t="s">
        <v>29</v>
      </c>
      <c r="H3457" s="2" t="s">
        <v>34</v>
      </c>
      <c r="I3457" s="2" t="s">
        <v>31</v>
      </c>
      <c r="J3457" s="38">
        <v>0</v>
      </c>
    </row>
    <row r="3458" spans="1:10">
      <c r="A3458" s="2" t="s">
        <v>1</v>
      </c>
      <c r="B3458" s="2" t="s">
        <v>453</v>
      </c>
      <c r="C3458" s="2" t="s">
        <v>64</v>
      </c>
      <c r="E3458" s="2">
        <v>100</v>
      </c>
      <c r="F3458" s="2" t="s">
        <v>767</v>
      </c>
      <c r="G3458" s="2" t="s">
        <v>29</v>
      </c>
      <c r="H3458" s="2" t="s">
        <v>34</v>
      </c>
      <c r="I3458" s="2" t="s">
        <v>31</v>
      </c>
      <c r="J3458" s="38">
        <v>0</v>
      </c>
    </row>
    <row r="3459" spans="1:10">
      <c r="A3459" s="2" t="s">
        <v>1</v>
      </c>
      <c r="B3459" s="2" t="s">
        <v>318</v>
      </c>
      <c r="C3459" s="2" t="s">
        <v>64</v>
      </c>
      <c r="E3459" s="2">
        <v>100</v>
      </c>
      <c r="F3459" s="2" t="s">
        <v>767</v>
      </c>
      <c r="G3459" s="2" t="s">
        <v>29</v>
      </c>
      <c r="H3459" s="2" t="s">
        <v>34</v>
      </c>
      <c r="I3459" s="2" t="s">
        <v>31</v>
      </c>
      <c r="J3459" s="38">
        <v>0</v>
      </c>
    </row>
    <row r="3460" spans="1:10">
      <c r="A3460" s="2" t="s">
        <v>1</v>
      </c>
      <c r="B3460" s="2" t="s">
        <v>319</v>
      </c>
      <c r="C3460" s="2" t="s">
        <v>64</v>
      </c>
      <c r="E3460" s="2">
        <v>100</v>
      </c>
      <c r="F3460" s="2" t="s">
        <v>767</v>
      </c>
      <c r="G3460" s="2" t="s">
        <v>29</v>
      </c>
      <c r="H3460" s="2" t="s">
        <v>34</v>
      </c>
      <c r="I3460" s="2" t="s">
        <v>31</v>
      </c>
      <c r="J3460" s="38">
        <v>0</v>
      </c>
    </row>
    <row r="3461" spans="1:10">
      <c r="A3461" s="2" t="s">
        <v>1</v>
      </c>
      <c r="B3461" s="2" t="s">
        <v>320</v>
      </c>
      <c r="C3461" s="2" t="s">
        <v>64</v>
      </c>
      <c r="E3461" s="2">
        <v>100</v>
      </c>
      <c r="F3461" s="2" t="s">
        <v>767</v>
      </c>
      <c r="G3461" s="2" t="s">
        <v>29</v>
      </c>
      <c r="H3461" s="2" t="s">
        <v>34</v>
      </c>
      <c r="I3461" s="2" t="s">
        <v>31</v>
      </c>
      <c r="J3461" s="38">
        <v>0</v>
      </c>
    </row>
    <row r="3462" spans="1:10">
      <c r="A3462" s="2" t="s">
        <v>1</v>
      </c>
      <c r="B3462" s="2" t="s">
        <v>321</v>
      </c>
      <c r="C3462" s="2" t="s">
        <v>64</v>
      </c>
      <c r="E3462" s="2">
        <v>100</v>
      </c>
      <c r="F3462" s="2" t="s">
        <v>767</v>
      </c>
      <c r="G3462" s="2" t="s">
        <v>29</v>
      </c>
      <c r="H3462" s="2" t="s">
        <v>34</v>
      </c>
      <c r="I3462" s="2" t="s">
        <v>31</v>
      </c>
      <c r="J3462" s="38">
        <v>0</v>
      </c>
    </row>
    <row r="3463" spans="1:10">
      <c r="A3463" s="2" t="s">
        <v>1</v>
      </c>
      <c r="B3463" s="2" t="s">
        <v>322</v>
      </c>
      <c r="C3463" s="2" t="s">
        <v>64</v>
      </c>
      <c r="E3463" s="2">
        <v>100</v>
      </c>
      <c r="F3463" s="2" t="s">
        <v>767</v>
      </c>
      <c r="G3463" s="2" t="s">
        <v>29</v>
      </c>
      <c r="H3463" s="2" t="s">
        <v>34</v>
      </c>
      <c r="I3463" s="2" t="s">
        <v>31</v>
      </c>
      <c r="J3463" s="38">
        <v>0</v>
      </c>
    </row>
    <row r="3464" spans="1:10">
      <c r="A3464" s="2" t="s">
        <v>1</v>
      </c>
      <c r="B3464" s="2" t="s">
        <v>323</v>
      </c>
      <c r="C3464" s="2" t="s">
        <v>64</v>
      </c>
      <c r="E3464" s="2">
        <v>100</v>
      </c>
      <c r="F3464" s="2" t="s">
        <v>767</v>
      </c>
      <c r="G3464" s="2" t="s">
        <v>29</v>
      </c>
      <c r="H3464" s="2" t="s">
        <v>34</v>
      </c>
      <c r="I3464" s="2" t="s">
        <v>31</v>
      </c>
      <c r="J3464" s="38">
        <v>0</v>
      </c>
    </row>
    <row r="3465" spans="1:10">
      <c r="A3465" s="2" t="s">
        <v>1</v>
      </c>
      <c r="B3465" s="2" t="s">
        <v>324</v>
      </c>
      <c r="C3465" s="2" t="s">
        <v>64</v>
      </c>
      <c r="E3465" s="2">
        <v>100</v>
      </c>
      <c r="F3465" s="2" t="s">
        <v>767</v>
      </c>
      <c r="G3465" s="2" t="s">
        <v>29</v>
      </c>
      <c r="H3465" s="2" t="s">
        <v>34</v>
      </c>
      <c r="I3465" s="2" t="s">
        <v>31</v>
      </c>
      <c r="J3465" s="38">
        <v>0</v>
      </c>
    </row>
    <row r="3466" spans="1:10">
      <c r="A3466" s="2" t="s">
        <v>1</v>
      </c>
      <c r="B3466" s="2" t="s">
        <v>325</v>
      </c>
      <c r="C3466" s="2" t="s">
        <v>64</v>
      </c>
      <c r="E3466" s="2">
        <v>100</v>
      </c>
      <c r="F3466" s="2" t="s">
        <v>767</v>
      </c>
      <c r="G3466" s="2" t="s">
        <v>29</v>
      </c>
      <c r="H3466" s="2" t="s">
        <v>34</v>
      </c>
      <c r="I3466" s="2" t="s">
        <v>31</v>
      </c>
      <c r="J3466" s="38">
        <v>0</v>
      </c>
    </row>
    <row r="3467" spans="1:10">
      <c r="A3467" s="2" t="s">
        <v>1</v>
      </c>
      <c r="B3467" s="2" t="s">
        <v>326</v>
      </c>
      <c r="C3467" s="2" t="s">
        <v>64</v>
      </c>
      <c r="E3467" s="2">
        <v>100</v>
      </c>
      <c r="F3467" s="2" t="s">
        <v>767</v>
      </c>
      <c r="G3467" s="2" t="s">
        <v>29</v>
      </c>
      <c r="H3467" s="2" t="s">
        <v>34</v>
      </c>
      <c r="I3467" s="2" t="s">
        <v>31</v>
      </c>
      <c r="J3467" s="38">
        <v>0</v>
      </c>
    </row>
    <row r="3468" spans="1:10">
      <c r="A3468" s="2" t="s">
        <v>1</v>
      </c>
      <c r="B3468" s="2" t="s">
        <v>327</v>
      </c>
      <c r="C3468" s="2" t="s">
        <v>64</v>
      </c>
      <c r="E3468" s="2">
        <v>100</v>
      </c>
      <c r="F3468" s="2" t="s">
        <v>767</v>
      </c>
      <c r="G3468" s="2" t="s">
        <v>29</v>
      </c>
      <c r="H3468" s="2" t="s">
        <v>34</v>
      </c>
      <c r="I3468" s="2" t="s">
        <v>31</v>
      </c>
      <c r="J3468" s="38">
        <v>0</v>
      </c>
    </row>
    <row r="3469" spans="1:10">
      <c r="A3469" s="2" t="s">
        <v>1</v>
      </c>
      <c r="B3469" s="2" t="s">
        <v>328</v>
      </c>
      <c r="C3469" s="2" t="s">
        <v>64</v>
      </c>
      <c r="E3469" s="2">
        <v>100</v>
      </c>
      <c r="F3469" s="2" t="s">
        <v>767</v>
      </c>
      <c r="G3469" s="2" t="s">
        <v>29</v>
      </c>
      <c r="H3469" s="2" t="s">
        <v>34</v>
      </c>
      <c r="I3469" s="2" t="s">
        <v>31</v>
      </c>
      <c r="J3469" s="38">
        <v>0</v>
      </c>
    </row>
    <row r="3470" spans="1:10">
      <c r="A3470" s="2" t="s">
        <v>1</v>
      </c>
      <c r="B3470" s="2" t="s">
        <v>329</v>
      </c>
      <c r="C3470" s="2" t="s">
        <v>64</v>
      </c>
      <c r="E3470" s="2">
        <v>100</v>
      </c>
      <c r="F3470" s="2" t="s">
        <v>767</v>
      </c>
      <c r="G3470" s="2" t="s">
        <v>29</v>
      </c>
      <c r="H3470" s="2" t="s">
        <v>34</v>
      </c>
      <c r="I3470" s="2" t="s">
        <v>31</v>
      </c>
      <c r="J3470" s="38">
        <v>0</v>
      </c>
    </row>
    <row r="3471" spans="1:10">
      <c r="A3471" s="2" t="s">
        <v>1</v>
      </c>
      <c r="B3471" s="2" t="s">
        <v>330</v>
      </c>
      <c r="C3471" s="2" t="s">
        <v>64</v>
      </c>
      <c r="E3471" s="2">
        <v>100</v>
      </c>
      <c r="F3471" s="2" t="s">
        <v>767</v>
      </c>
      <c r="G3471" s="2" t="s">
        <v>29</v>
      </c>
      <c r="H3471" s="2" t="s">
        <v>34</v>
      </c>
      <c r="I3471" s="2" t="s">
        <v>31</v>
      </c>
      <c r="J3471" s="38">
        <v>0</v>
      </c>
    </row>
    <row r="3472" spans="1:10">
      <c r="A3472" s="2" t="s">
        <v>1</v>
      </c>
      <c r="B3472" s="2" t="s">
        <v>331</v>
      </c>
      <c r="C3472" s="2" t="s">
        <v>64</v>
      </c>
      <c r="E3472" s="2">
        <v>100</v>
      </c>
      <c r="F3472" s="2" t="s">
        <v>767</v>
      </c>
      <c r="G3472" s="2" t="s">
        <v>29</v>
      </c>
      <c r="H3472" s="2" t="s">
        <v>34</v>
      </c>
      <c r="I3472" s="2" t="s">
        <v>31</v>
      </c>
      <c r="J3472" s="38">
        <v>0</v>
      </c>
    </row>
    <row r="3473" spans="1:10">
      <c r="A3473" s="2" t="s">
        <v>1</v>
      </c>
      <c r="B3473" s="2" t="s">
        <v>332</v>
      </c>
      <c r="C3473" s="2" t="s">
        <v>64</v>
      </c>
      <c r="E3473" s="2">
        <v>100</v>
      </c>
      <c r="F3473" s="2" t="s">
        <v>767</v>
      </c>
      <c r="G3473" s="2" t="s">
        <v>29</v>
      </c>
      <c r="H3473" s="2" t="s">
        <v>34</v>
      </c>
      <c r="I3473" s="2" t="s">
        <v>31</v>
      </c>
      <c r="J3473" s="38">
        <v>0</v>
      </c>
    </row>
    <row r="3474" spans="1:10">
      <c r="A3474" s="2" t="s">
        <v>27</v>
      </c>
      <c r="B3474" s="2" t="s">
        <v>66</v>
      </c>
      <c r="C3474" s="2" t="s">
        <v>64</v>
      </c>
      <c r="E3474" s="2">
        <v>100</v>
      </c>
      <c r="F3474" s="2" t="s">
        <v>767</v>
      </c>
      <c r="G3474" s="2" t="s">
        <v>28</v>
      </c>
      <c r="H3474" s="2" t="s">
        <v>34</v>
      </c>
      <c r="I3474" s="2" t="s">
        <v>31</v>
      </c>
      <c r="J3474" s="38">
        <v>2.9768443950000001</v>
      </c>
    </row>
    <row r="3475" spans="1:10">
      <c r="A3475" s="2" t="s">
        <v>27</v>
      </c>
      <c r="B3475" s="2" t="s">
        <v>67</v>
      </c>
      <c r="C3475" s="2" t="s">
        <v>64</v>
      </c>
      <c r="E3475" s="2">
        <v>100</v>
      </c>
      <c r="F3475" s="2" t="s">
        <v>767</v>
      </c>
      <c r="G3475" s="2" t="s">
        <v>28</v>
      </c>
      <c r="H3475" s="2" t="s">
        <v>34</v>
      </c>
      <c r="I3475" s="2" t="s">
        <v>31</v>
      </c>
      <c r="J3475" s="38">
        <v>8.7977613970000004</v>
      </c>
    </row>
    <row r="3476" spans="1:10">
      <c r="A3476" s="2" t="s">
        <v>27</v>
      </c>
      <c r="B3476" s="2" t="s">
        <v>346</v>
      </c>
      <c r="C3476" s="2" t="s">
        <v>64</v>
      </c>
      <c r="E3476" s="2">
        <v>100</v>
      </c>
      <c r="F3476" s="2" t="s">
        <v>767</v>
      </c>
      <c r="G3476" s="2" t="s">
        <v>28</v>
      </c>
      <c r="H3476" s="2" t="s">
        <v>34</v>
      </c>
      <c r="I3476" s="2" t="s">
        <v>31</v>
      </c>
      <c r="J3476" s="38">
        <v>0</v>
      </c>
    </row>
    <row r="3477" spans="1:10">
      <c r="A3477" s="2" t="s">
        <v>27</v>
      </c>
      <c r="B3477" s="2" t="s">
        <v>68</v>
      </c>
      <c r="C3477" s="2" t="s">
        <v>64</v>
      </c>
      <c r="E3477" s="2">
        <v>100</v>
      </c>
      <c r="F3477" s="2" t="s">
        <v>767</v>
      </c>
      <c r="G3477" s="2" t="s">
        <v>28</v>
      </c>
      <c r="H3477" s="2" t="s">
        <v>34</v>
      </c>
      <c r="I3477" s="2" t="s">
        <v>31</v>
      </c>
      <c r="J3477" s="38">
        <v>1.8954860630000001</v>
      </c>
    </row>
    <row r="3478" spans="1:10">
      <c r="A3478" s="2" t="s">
        <v>27</v>
      </c>
      <c r="B3478" s="2" t="s">
        <v>69</v>
      </c>
      <c r="C3478" s="2" t="s">
        <v>64</v>
      </c>
      <c r="E3478" s="2">
        <v>100</v>
      </c>
      <c r="F3478" s="2" t="s">
        <v>767</v>
      </c>
      <c r="G3478" s="2" t="s">
        <v>28</v>
      </c>
      <c r="H3478" s="2" t="s">
        <v>34</v>
      </c>
      <c r="I3478" s="2" t="s">
        <v>31</v>
      </c>
      <c r="J3478" s="38">
        <v>2.117287175</v>
      </c>
    </row>
    <row r="3479" spans="1:10">
      <c r="A3479" s="2" t="s">
        <v>27</v>
      </c>
      <c r="B3479" s="2" t="s">
        <v>70</v>
      </c>
      <c r="C3479" s="2" t="s">
        <v>64</v>
      </c>
      <c r="E3479" s="2">
        <v>100</v>
      </c>
      <c r="F3479" s="2" t="s">
        <v>767</v>
      </c>
      <c r="G3479" s="2" t="s">
        <v>28</v>
      </c>
      <c r="H3479" s="2" t="s">
        <v>34</v>
      </c>
      <c r="I3479" s="2" t="s">
        <v>31</v>
      </c>
      <c r="J3479" s="38">
        <v>13.671459576</v>
      </c>
    </row>
    <row r="3480" spans="1:10">
      <c r="A3480" s="2" t="s">
        <v>27</v>
      </c>
      <c r="B3480" s="2" t="s">
        <v>71</v>
      </c>
      <c r="C3480" s="2" t="s">
        <v>64</v>
      </c>
      <c r="E3480" s="2">
        <v>100</v>
      </c>
      <c r="F3480" s="2" t="s">
        <v>767</v>
      </c>
      <c r="G3480" s="2" t="s">
        <v>28</v>
      </c>
      <c r="H3480" s="2" t="s">
        <v>34</v>
      </c>
      <c r="I3480" s="2" t="s">
        <v>31</v>
      </c>
      <c r="J3480" s="38">
        <v>1.5221436880000001</v>
      </c>
    </row>
    <row r="3481" spans="1:10">
      <c r="A3481" s="2" t="s">
        <v>27</v>
      </c>
      <c r="B3481" s="2" t="s">
        <v>72</v>
      </c>
      <c r="C3481" s="2" t="s">
        <v>64</v>
      </c>
      <c r="E3481" s="2">
        <v>100</v>
      </c>
      <c r="F3481" s="2" t="s">
        <v>767</v>
      </c>
      <c r="G3481" s="2" t="s">
        <v>28</v>
      </c>
      <c r="H3481" s="2" t="s">
        <v>34</v>
      </c>
      <c r="I3481" s="2" t="s">
        <v>31</v>
      </c>
      <c r="J3481" s="38">
        <v>3.3298305880000001</v>
      </c>
    </row>
    <row r="3482" spans="1:10">
      <c r="A3482" s="2" t="s">
        <v>27</v>
      </c>
      <c r="B3482" s="2" t="s">
        <v>73</v>
      </c>
      <c r="C3482" s="2" t="s">
        <v>64</v>
      </c>
      <c r="E3482" s="2">
        <v>100</v>
      </c>
      <c r="F3482" s="2" t="s">
        <v>767</v>
      </c>
      <c r="G3482" s="2" t="s">
        <v>28</v>
      </c>
      <c r="H3482" s="2" t="s">
        <v>34</v>
      </c>
      <c r="I3482" s="2" t="s">
        <v>31</v>
      </c>
      <c r="J3482" s="38">
        <v>0.98851940400000005</v>
      </c>
    </row>
    <row r="3483" spans="1:10">
      <c r="A3483" s="2" t="s">
        <v>26</v>
      </c>
      <c r="B3483" s="2" t="s">
        <v>347</v>
      </c>
      <c r="C3483" s="2" t="s">
        <v>64</v>
      </c>
      <c r="E3483" s="2">
        <v>100</v>
      </c>
      <c r="F3483" s="2" t="s">
        <v>767</v>
      </c>
      <c r="G3483" s="2" t="s">
        <v>28</v>
      </c>
      <c r="H3483" s="2" t="s">
        <v>34</v>
      </c>
      <c r="I3483" s="2" t="s">
        <v>31</v>
      </c>
      <c r="J3483" s="38">
        <v>0</v>
      </c>
    </row>
    <row r="3484" spans="1:10">
      <c r="A3484" s="2" t="s">
        <v>26</v>
      </c>
      <c r="B3484" s="2" t="s">
        <v>74</v>
      </c>
      <c r="C3484" s="2" t="s">
        <v>64</v>
      </c>
      <c r="E3484" s="2">
        <v>100</v>
      </c>
      <c r="F3484" s="2" t="s">
        <v>767</v>
      </c>
      <c r="G3484" s="2" t="s">
        <v>28</v>
      </c>
      <c r="H3484" s="2" t="s">
        <v>34</v>
      </c>
      <c r="I3484" s="2" t="s">
        <v>31</v>
      </c>
      <c r="J3484" s="38">
        <v>2.1385350000000001</v>
      </c>
    </row>
    <row r="3485" spans="1:10">
      <c r="A3485" s="2" t="s">
        <v>26</v>
      </c>
      <c r="B3485" s="2" t="s">
        <v>75</v>
      </c>
      <c r="C3485" s="2" t="s">
        <v>64</v>
      </c>
      <c r="E3485" s="2">
        <v>100</v>
      </c>
      <c r="F3485" s="2" t="s">
        <v>767</v>
      </c>
      <c r="G3485" s="2" t="s">
        <v>28</v>
      </c>
      <c r="H3485" s="2" t="s">
        <v>34</v>
      </c>
      <c r="I3485" s="2" t="s">
        <v>31</v>
      </c>
      <c r="J3485" s="38">
        <v>2.8776600000000001</v>
      </c>
    </row>
    <row r="3486" spans="1:10">
      <c r="A3486" s="2" t="s">
        <v>26</v>
      </c>
      <c r="B3486" s="2" t="s">
        <v>76</v>
      </c>
      <c r="C3486" s="2" t="s">
        <v>64</v>
      </c>
      <c r="E3486" s="2">
        <v>100</v>
      </c>
      <c r="F3486" s="2" t="s">
        <v>767</v>
      </c>
      <c r="G3486" s="2" t="s">
        <v>28</v>
      </c>
      <c r="H3486" s="2" t="s">
        <v>34</v>
      </c>
      <c r="I3486" s="2" t="s">
        <v>31</v>
      </c>
      <c r="J3486" s="38">
        <v>0</v>
      </c>
    </row>
    <row r="3487" spans="1:10">
      <c r="A3487" s="2" t="s">
        <v>26</v>
      </c>
      <c r="B3487" s="2" t="s">
        <v>77</v>
      </c>
      <c r="C3487" s="2" t="s">
        <v>64</v>
      </c>
      <c r="E3487" s="2">
        <v>100</v>
      </c>
      <c r="F3487" s="2" t="s">
        <v>767</v>
      </c>
      <c r="G3487" s="2" t="s">
        <v>28</v>
      </c>
      <c r="H3487" s="2" t="s">
        <v>34</v>
      </c>
      <c r="I3487" s="2" t="s">
        <v>31</v>
      </c>
      <c r="J3487" s="38">
        <v>0.26514458800000001</v>
      </c>
    </row>
    <row r="3488" spans="1:10">
      <c r="A3488" s="2" t="s">
        <v>26</v>
      </c>
      <c r="B3488" s="2" t="s">
        <v>78</v>
      </c>
      <c r="C3488" s="2" t="s">
        <v>64</v>
      </c>
      <c r="E3488" s="2">
        <v>100</v>
      </c>
      <c r="F3488" s="2" t="s">
        <v>767</v>
      </c>
      <c r="G3488" s="2" t="s">
        <v>28</v>
      </c>
      <c r="H3488" s="2" t="s">
        <v>34</v>
      </c>
      <c r="I3488" s="2" t="s">
        <v>31</v>
      </c>
      <c r="J3488" s="38">
        <v>1.758012524</v>
      </c>
    </row>
    <row r="3489" spans="1:10">
      <c r="A3489" s="2" t="s">
        <v>26</v>
      </c>
      <c r="B3489" s="2" t="s">
        <v>79</v>
      </c>
      <c r="C3489" s="2" t="s">
        <v>64</v>
      </c>
      <c r="E3489" s="2">
        <v>100</v>
      </c>
      <c r="F3489" s="2" t="s">
        <v>767</v>
      </c>
      <c r="G3489" s="2" t="s">
        <v>28</v>
      </c>
      <c r="H3489" s="2" t="s">
        <v>34</v>
      </c>
      <c r="I3489" s="2" t="s">
        <v>31</v>
      </c>
      <c r="J3489" s="38">
        <v>0.38963320600000001</v>
      </c>
    </row>
    <row r="3490" spans="1:10">
      <c r="A3490" s="2" t="s">
        <v>26</v>
      </c>
      <c r="B3490" s="2" t="s">
        <v>80</v>
      </c>
      <c r="C3490" s="2" t="s">
        <v>64</v>
      </c>
      <c r="E3490" s="2">
        <v>100</v>
      </c>
      <c r="F3490" s="2" t="s">
        <v>767</v>
      </c>
      <c r="G3490" s="2" t="s">
        <v>28</v>
      </c>
      <c r="H3490" s="2" t="s">
        <v>34</v>
      </c>
      <c r="I3490" s="2" t="s">
        <v>31</v>
      </c>
      <c r="J3490" s="38">
        <v>4.6570279350000003</v>
      </c>
    </row>
    <row r="3491" spans="1:10">
      <c r="A3491" s="2" t="s">
        <v>26</v>
      </c>
      <c r="B3491" s="2" t="s">
        <v>81</v>
      </c>
      <c r="C3491" s="2" t="s">
        <v>64</v>
      </c>
      <c r="E3491" s="2">
        <v>100</v>
      </c>
      <c r="F3491" s="2" t="s">
        <v>767</v>
      </c>
      <c r="G3491" s="2" t="s">
        <v>28</v>
      </c>
      <c r="H3491" s="2" t="s">
        <v>34</v>
      </c>
      <c r="I3491" s="2" t="s">
        <v>31</v>
      </c>
      <c r="J3491" s="38">
        <v>0.85848644100000004</v>
      </c>
    </row>
    <row r="3492" spans="1:10">
      <c r="A3492" s="2" t="s">
        <v>26</v>
      </c>
      <c r="B3492" s="2" t="s">
        <v>82</v>
      </c>
      <c r="C3492" s="2" t="s">
        <v>64</v>
      </c>
      <c r="E3492" s="2">
        <v>100</v>
      </c>
      <c r="F3492" s="2" t="s">
        <v>767</v>
      </c>
      <c r="G3492" s="2" t="s">
        <v>28</v>
      </c>
      <c r="H3492" s="2" t="s">
        <v>34</v>
      </c>
      <c r="I3492" s="2" t="s">
        <v>31</v>
      </c>
      <c r="J3492" s="38">
        <v>1.3585085290000001</v>
      </c>
    </row>
    <row r="3493" spans="1:10">
      <c r="A3493" s="2" t="s">
        <v>26</v>
      </c>
      <c r="B3493" s="2" t="s">
        <v>83</v>
      </c>
      <c r="C3493" s="2" t="s">
        <v>64</v>
      </c>
      <c r="E3493" s="2">
        <v>100</v>
      </c>
      <c r="F3493" s="2" t="s">
        <v>767</v>
      </c>
      <c r="G3493" s="2" t="s">
        <v>28</v>
      </c>
      <c r="H3493" s="2" t="s">
        <v>34</v>
      </c>
      <c r="I3493" s="2" t="s">
        <v>31</v>
      </c>
      <c r="J3493" s="38">
        <v>1.5392640440000001</v>
      </c>
    </row>
    <row r="3494" spans="1:10">
      <c r="A3494" s="2" t="s">
        <v>25</v>
      </c>
      <c r="B3494" s="2" t="s">
        <v>84</v>
      </c>
      <c r="C3494" s="2" t="s">
        <v>64</v>
      </c>
      <c r="E3494" s="2">
        <v>100</v>
      </c>
      <c r="F3494" s="2" t="s">
        <v>767</v>
      </c>
      <c r="G3494" s="2" t="s">
        <v>28</v>
      </c>
      <c r="H3494" s="2" t="s">
        <v>34</v>
      </c>
      <c r="I3494" s="2" t="s">
        <v>31</v>
      </c>
      <c r="J3494" s="38">
        <v>15.720430992000001</v>
      </c>
    </row>
    <row r="3495" spans="1:10">
      <c r="A3495" s="2" t="s">
        <v>25</v>
      </c>
      <c r="B3495" s="2" t="s">
        <v>85</v>
      </c>
      <c r="C3495" s="2" t="s">
        <v>64</v>
      </c>
      <c r="E3495" s="2">
        <v>100</v>
      </c>
      <c r="F3495" s="2" t="s">
        <v>767</v>
      </c>
      <c r="G3495" s="2" t="s">
        <v>28</v>
      </c>
      <c r="H3495" s="2" t="s">
        <v>34</v>
      </c>
      <c r="I3495" s="2" t="s">
        <v>31</v>
      </c>
      <c r="J3495" s="38">
        <v>15.662563093999999</v>
      </c>
    </row>
    <row r="3496" spans="1:10">
      <c r="A3496" s="2" t="s">
        <v>25</v>
      </c>
      <c r="B3496" s="2" t="s">
        <v>86</v>
      </c>
      <c r="C3496" s="2" t="s">
        <v>64</v>
      </c>
      <c r="E3496" s="2">
        <v>100</v>
      </c>
      <c r="F3496" s="2" t="s">
        <v>767</v>
      </c>
      <c r="G3496" s="2" t="s">
        <v>28</v>
      </c>
      <c r="H3496" s="2" t="s">
        <v>34</v>
      </c>
      <c r="I3496" s="2" t="s">
        <v>31</v>
      </c>
      <c r="J3496" s="38">
        <v>33.874313825000002</v>
      </c>
    </row>
    <row r="3497" spans="1:10">
      <c r="A3497" s="2" t="s">
        <v>25</v>
      </c>
      <c r="B3497" s="2" t="s">
        <v>87</v>
      </c>
      <c r="C3497" s="2" t="s">
        <v>64</v>
      </c>
      <c r="E3497" s="2">
        <v>100</v>
      </c>
      <c r="F3497" s="2" t="s">
        <v>767</v>
      </c>
      <c r="G3497" s="2" t="s">
        <v>28</v>
      </c>
      <c r="H3497" s="2" t="s">
        <v>34</v>
      </c>
      <c r="I3497" s="2" t="s">
        <v>31</v>
      </c>
      <c r="J3497" s="38">
        <v>15.119362947000001</v>
      </c>
    </row>
    <row r="3498" spans="1:10">
      <c r="A3498" s="2" t="s">
        <v>25</v>
      </c>
      <c r="B3498" s="2" t="s">
        <v>88</v>
      </c>
      <c r="C3498" s="2" t="s">
        <v>64</v>
      </c>
      <c r="E3498" s="2">
        <v>100</v>
      </c>
      <c r="F3498" s="2" t="s">
        <v>767</v>
      </c>
      <c r="G3498" s="2" t="s">
        <v>28</v>
      </c>
      <c r="H3498" s="2" t="s">
        <v>34</v>
      </c>
      <c r="I3498" s="2" t="s">
        <v>31</v>
      </c>
      <c r="J3498" s="38">
        <v>6.8679547699999999</v>
      </c>
    </row>
    <row r="3499" spans="1:10">
      <c r="A3499" s="2" t="s">
        <v>25</v>
      </c>
      <c r="B3499" s="2" t="s">
        <v>89</v>
      </c>
      <c r="C3499" s="2" t="s">
        <v>64</v>
      </c>
      <c r="E3499" s="2">
        <v>100</v>
      </c>
      <c r="F3499" s="2" t="s">
        <v>767</v>
      </c>
      <c r="G3499" s="2" t="s">
        <v>28</v>
      </c>
      <c r="H3499" s="2" t="s">
        <v>34</v>
      </c>
      <c r="I3499" s="2" t="s">
        <v>31</v>
      </c>
      <c r="J3499" s="38">
        <v>12.074513915000001</v>
      </c>
    </row>
    <row r="3500" spans="1:10">
      <c r="A3500" s="2" t="s">
        <v>24</v>
      </c>
      <c r="B3500" s="2" t="s">
        <v>186</v>
      </c>
      <c r="C3500" s="2" t="s">
        <v>64</v>
      </c>
      <c r="E3500" s="2">
        <v>100</v>
      </c>
      <c r="F3500" s="2" t="s">
        <v>767</v>
      </c>
      <c r="G3500" s="2" t="s">
        <v>28</v>
      </c>
      <c r="H3500" s="2" t="s">
        <v>34</v>
      </c>
      <c r="I3500" s="2" t="s">
        <v>31</v>
      </c>
      <c r="J3500" s="38">
        <v>16.3858921</v>
      </c>
    </row>
    <row r="3501" spans="1:10">
      <c r="A3501" s="2" t="s">
        <v>24</v>
      </c>
      <c r="B3501" s="2" t="s">
        <v>333</v>
      </c>
      <c r="C3501" s="2" t="s">
        <v>64</v>
      </c>
      <c r="E3501" s="2">
        <v>100</v>
      </c>
      <c r="F3501" s="2" t="s">
        <v>767</v>
      </c>
      <c r="G3501" s="2" t="s">
        <v>28</v>
      </c>
      <c r="H3501" s="2" t="s">
        <v>34</v>
      </c>
      <c r="I3501" s="2" t="s">
        <v>31</v>
      </c>
      <c r="J3501" s="38">
        <v>22.640761058999999</v>
      </c>
    </row>
    <row r="3502" spans="1:10">
      <c r="A3502" s="2" t="s">
        <v>23</v>
      </c>
      <c r="B3502" s="2" t="s">
        <v>90</v>
      </c>
      <c r="C3502" s="2" t="s">
        <v>64</v>
      </c>
      <c r="E3502" s="2">
        <v>100</v>
      </c>
      <c r="F3502" s="2" t="s">
        <v>767</v>
      </c>
      <c r="G3502" s="2" t="s">
        <v>28</v>
      </c>
      <c r="H3502" s="2" t="s">
        <v>34</v>
      </c>
      <c r="I3502" s="2" t="s">
        <v>31</v>
      </c>
      <c r="J3502" s="38">
        <v>6.3625812350000004</v>
      </c>
    </row>
    <row r="3503" spans="1:10">
      <c r="A3503" s="2" t="s">
        <v>22</v>
      </c>
      <c r="B3503" s="2" t="s">
        <v>91</v>
      </c>
      <c r="C3503" s="2" t="s">
        <v>64</v>
      </c>
      <c r="E3503" s="2">
        <v>100</v>
      </c>
      <c r="F3503" s="2" t="s">
        <v>767</v>
      </c>
      <c r="G3503" s="2" t="s">
        <v>28</v>
      </c>
      <c r="H3503" s="2" t="s">
        <v>34</v>
      </c>
      <c r="I3503" s="2" t="s">
        <v>31</v>
      </c>
      <c r="J3503" s="38">
        <v>0.13797000000000001</v>
      </c>
    </row>
    <row r="3504" spans="1:10">
      <c r="A3504" s="2" t="s">
        <v>22</v>
      </c>
      <c r="B3504" s="2" t="s">
        <v>92</v>
      </c>
      <c r="C3504" s="2" t="s">
        <v>64</v>
      </c>
      <c r="E3504" s="2">
        <v>100</v>
      </c>
      <c r="F3504" s="2" t="s">
        <v>767</v>
      </c>
      <c r="G3504" s="2" t="s">
        <v>28</v>
      </c>
      <c r="H3504" s="2" t="s">
        <v>34</v>
      </c>
      <c r="I3504" s="2" t="s">
        <v>31</v>
      </c>
      <c r="J3504" s="38">
        <v>24.217153266</v>
      </c>
    </row>
    <row r="3505" spans="1:10">
      <c r="A3505" s="2" t="s">
        <v>22</v>
      </c>
      <c r="B3505" s="2" t="s">
        <v>93</v>
      </c>
      <c r="C3505" s="2" t="s">
        <v>64</v>
      </c>
      <c r="E3505" s="2">
        <v>100</v>
      </c>
      <c r="F3505" s="2" t="s">
        <v>767</v>
      </c>
      <c r="G3505" s="2" t="s">
        <v>28</v>
      </c>
      <c r="H3505" s="2" t="s">
        <v>34</v>
      </c>
      <c r="I3505" s="2" t="s">
        <v>31</v>
      </c>
      <c r="J3505" s="38">
        <v>22.776600742999999</v>
      </c>
    </row>
    <row r="3506" spans="1:10">
      <c r="A3506" s="2" t="s">
        <v>22</v>
      </c>
      <c r="B3506" s="2" t="s">
        <v>94</v>
      </c>
      <c r="C3506" s="2" t="s">
        <v>64</v>
      </c>
      <c r="E3506" s="2">
        <v>100</v>
      </c>
      <c r="F3506" s="2" t="s">
        <v>767</v>
      </c>
      <c r="G3506" s="2" t="s">
        <v>28</v>
      </c>
      <c r="H3506" s="2" t="s">
        <v>34</v>
      </c>
      <c r="I3506" s="2" t="s">
        <v>31</v>
      </c>
      <c r="J3506" s="38">
        <v>10.660211471</v>
      </c>
    </row>
    <row r="3507" spans="1:10">
      <c r="A3507" s="2" t="s">
        <v>22</v>
      </c>
      <c r="B3507" s="2" t="s">
        <v>95</v>
      </c>
      <c r="C3507" s="2" t="s">
        <v>64</v>
      </c>
      <c r="E3507" s="2">
        <v>100</v>
      </c>
      <c r="F3507" s="2" t="s">
        <v>767</v>
      </c>
      <c r="G3507" s="2" t="s">
        <v>28</v>
      </c>
      <c r="H3507" s="2" t="s">
        <v>34</v>
      </c>
      <c r="I3507" s="2" t="s">
        <v>31</v>
      </c>
      <c r="J3507" s="38">
        <v>12.23991</v>
      </c>
    </row>
    <row r="3508" spans="1:10">
      <c r="A3508" s="2" t="s">
        <v>22</v>
      </c>
      <c r="B3508" s="2" t="s">
        <v>96</v>
      </c>
      <c r="C3508" s="2" t="s">
        <v>64</v>
      </c>
      <c r="E3508" s="2">
        <v>100</v>
      </c>
      <c r="F3508" s="2" t="s">
        <v>767</v>
      </c>
      <c r="G3508" s="2" t="s">
        <v>28</v>
      </c>
      <c r="H3508" s="2" t="s">
        <v>34</v>
      </c>
      <c r="I3508" s="2" t="s">
        <v>31</v>
      </c>
      <c r="J3508" s="38">
        <v>13.074956034</v>
      </c>
    </row>
    <row r="3509" spans="1:10">
      <c r="A3509" s="2" t="s">
        <v>22</v>
      </c>
      <c r="B3509" s="2" t="s">
        <v>97</v>
      </c>
      <c r="C3509" s="2" t="s">
        <v>64</v>
      </c>
      <c r="E3509" s="2">
        <v>100</v>
      </c>
      <c r="F3509" s="2" t="s">
        <v>767</v>
      </c>
      <c r="G3509" s="2" t="s">
        <v>28</v>
      </c>
      <c r="H3509" s="2" t="s">
        <v>34</v>
      </c>
      <c r="I3509" s="2" t="s">
        <v>31</v>
      </c>
      <c r="J3509" s="38">
        <v>7.4457168710000001</v>
      </c>
    </row>
    <row r="3510" spans="1:10">
      <c r="A3510" s="2" t="s">
        <v>22</v>
      </c>
      <c r="B3510" s="2" t="s">
        <v>98</v>
      </c>
      <c r="C3510" s="2" t="s">
        <v>64</v>
      </c>
      <c r="E3510" s="2">
        <v>100</v>
      </c>
      <c r="F3510" s="2" t="s">
        <v>767</v>
      </c>
      <c r="G3510" s="2" t="s">
        <v>28</v>
      </c>
      <c r="H3510" s="2" t="s">
        <v>34</v>
      </c>
      <c r="I3510" s="2" t="s">
        <v>31</v>
      </c>
      <c r="J3510" s="38">
        <v>4.35095615</v>
      </c>
    </row>
    <row r="3511" spans="1:10">
      <c r="A3511" s="2" t="s">
        <v>21</v>
      </c>
      <c r="B3511" s="2" t="s">
        <v>133</v>
      </c>
      <c r="C3511" s="2" t="s">
        <v>64</v>
      </c>
      <c r="E3511" s="2">
        <v>100</v>
      </c>
      <c r="F3511" s="2" t="s">
        <v>767</v>
      </c>
      <c r="G3511" s="2" t="s">
        <v>28</v>
      </c>
      <c r="H3511" s="2" t="s">
        <v>34</v>
      </c>
      <c r="I3511" s="2" t="s">
        <v>31</v>
      </c>
      <c r="J3511" s="38">
        <v>0</v>
      </c>
    </row>
    <row r="3512" spans="1:10">
      <c r="A3512" s="2" t="s">
        <v>21</v>
      </c>
      <c r="B3512" s="2" t="s">
        <v>134</v>
      </c>
      <c r="C3512" s="2" t="s">
        <v>64</v>
      </c>
      <c r="E3512" s="2">
        <v>100</v>
      </c>
      <c r="F3512" s="2" t="s">
        <v>767</v>
      </c>
      <c r="G3512" s="2" t="s">
        <v>28</v>
      </c>
      <c r="H3512" s="2" t="s">
        <v>34</v>
      </c>
      <c r="I3512" s="2" t="s">
        <v>31</v>
      </c>
      <c r="J3512" s="38">
        <v>0</v>
      </c>
    </row>
    <row r="3513" spans="1:10">
      <c r="A3513" s="2" t="s">
        <v>21</v>
      </c>
      <c r="B3513" s="2" t="s">
        <v>135</v>
      </c>
      <c r="C3513" s="2" t="s">
        <v>64</v>
      </c>
      <c r="E3513" s="2">
        <v>100</v>
      </c>
      <c r="F3513" s="2" t="s">
        <v>767</v>
      </c>
      <c r="G3513" s="2" t="s">
        <v>28</v>
      </c>
      <c r="H3513" s="2" t="s">
        <v>34</v>
      </c>
      <c r="I3513" s="2" t="s">
        <v>31</v>
      </c>
      <c r="J3513" s="38">
        <v>0</v>
      </c>
    </row>
    <row r="3514" spans="1:10">
      <c r="A3514" s="2" t="s">
        <v>21</v>
      </c>
      <c r="B3514" s="2" t="s">
        <v>136</v>
      </c>
      <c r="C3514" s="2" t="s">
        <v>64</v>
      </c>
      <c r="E3514" s="2">
        <v>100</v>
      </c>
      <c r="F3514" s="2" t="s">
        <v>767</v>
      </c>
      <c r="G3514" s="2" t="s">
        <v>28</v>
      </c>
      <c r="H3514" s="2" t="s">
        <v>34</v>
      </c>
      <c r="I3514" s="2" t="s">
        <v>31</v>
      </c>
      <c r="J3514" s="38">
        <v>0</v>
      </c>
    </row>
    <row r="3515" spans="1:10">
      <c r="A3515" s="2" t="s">
        <v>21</v>
      </c>
      <c r="B3515" s="2" t="s">
        <v>137</v>
      </c>
      <c r="C3515" s="2" t="s">
        <v>64</v>
      </c>
      <c r="E3515" s="2">
        <v>100</v>
      </c>
      <c r="F3515" s="2" t="s">
        <v>767</v>
      </c>
      <c r="G3515" s="2" t="s">
        <v>28</v>
      </c>
      <c r="H3515" s="2" t="s">
        <v>34</v>
      </c>
      <c r="I3515" s="2" t="s">
        <v>31</v>
      </c>
      <c r="J3515" s="38">
        <v>0</v>
      </c>
    </row>
    <row r="3516" spans="1:10">
      <c r="A3516" s="2" t="s">
        <v>20</v>
      </c>
      <c r="B3516" s="2" t="s">
        <v>138</v>
      </c>
      <c r="C3516" s="2" t="s">
        <v>64</v>
      </c>
      <c r="E3516" s="2">
        <v>100</v>
      </c>
      <c r="F3516" s="2" t="s">
        <v>767</v>
      </c>
      <c r="G3516" s="2" t="s">
        <v>28</v>
      </c>
      <c r="H3516" s="2" t="s">
        <v>34</v>
      </c>
      <c r="I3516" s="2" t="s">
        <v>31</v>
      </c>
      <c r="J3516" s="38">
        <v>22.412711206000001</v>
      </c>
    </row>
    <row r="3517" spans="1:10">
      <c r="A3517" s="2" t="s">
        <v>19</v>
      </c>
      <c r="B3517" s="2" t="s">
        <v>159</v>
      </c>
      <c r="C3517" s="2" t="s">
        <v>64</v>
      </c>
      <c r="E3517" s="2">
        <v>100</v>
      </c>
      <c r="F3517" s="2" t="s">
        <v>767</v>
      </c>
      <c r="G3517" s="2" t="s">
        <v>28</v>
      </c>
      <c r="H3517" s="2" t="s">
        <v>34</v>
      </c>
      <c r="I3517" s="2" t="s">
        <v>31</v>
      </c>
      <c r="J3517" s="38">
        <v>11.014875528999999</v>
      </c>
    </row>
    <row r="3518" spans="1:10">
      <c r="A3518" s="2" t="s">
        <v>19</v>
      </c>
      <c r="B3518" s="2" t="s">
        <v>160</v>
      </c>
      <c r="C3518" s="2" t="s">
        <v>64</v>
      </c>
      <c r="E3518" s="2">
        <v>100</v>
      </c>
      <c r="F3518" s="2" t="s">
        <v>767</v>
      </c>
      <c r="G3518" s="2" t="s">
        <v>28</v>
      </c>
      <c r="H3518" s="2" t="s">
        <v>34</v>
      </c>
      <c r="I3518" s="2" t="s">
        <v>31</v>
      </c>
      <c r="J3518" s="38">
        <v>2.956864055</v>
      </c>
    </row>
    <row r="3519" spans="1:10">
      <c r="A3519" s="2" t="s">
        <v>19</v>
      </c>
      <c r="B3519" s="2" t="s">
        <v>161</v>
      </c>
      <c r="C3519" s="2" t="s">
        <v>64</v>
      </c>
      <c r="E3519" s="2">
        <v>100</v>
      </c>
      <c r="F3519" s="2" t="s">
        <v>767</v>
      </c>
      <c r="G3519" s="2" t="s">
        <v>28</v>
      </c>
      <c r="H3519" s="2" t="s">
        <v>34</v>
      </c>
      <c r="I3519" s="2" t="s">
        <v>31</v>
      </c>
      <c r="J3519" s="38">
        <v>11.248260541000001</v>
      </c>
    </row>
    <row r="3520" spans="1:10">
      <c r="A3520" s="2" t="s">
        <v>19</v>
      </c>
      <c r="B3520" s="2" t="s">
        <v>162</v>
      </c>
      <c r="C3520" s="2" t="s">
        <v>64</v>
      </c>
      <c r="E3520" s="2">
        <v>100</v>
      </c>
      <c r="F3520" s="2" t="s">
        <v>767</v>
      </c>
      <c r="G3520" s="2" t="s">
        <v>28</v>
      </c>
      <c r="H3520" s="2" t="s">
        <v>34</v>
      </c>
      <c r="I3520" s="2" t="s">
        <v>31</v>
      </c>
      <c r="J3520" s="38">
        <v>13.833896209000001</v>
      </c>
    </row>
    <row r="3521" spans="1:10">
      <c r="A3521" s="2" t="s">
        <v>19</v>
      </c>
      <c r="B3521" s="2" t="s">
        <v>163</v>
      </c>
      <c r="C3521" s="2" t="s">
        <v>64</v>
      </c>
      <c r="E3521" s="2">
        <v>100</v>
      </c>
      <c r="F3521" s="2" t="s">
        <v>767</v>
      </c>
      <c r="G3521" s="2" t="s">
        <v>28</v>
      </c>
      <c r="H3521" s="2" t="s">
        <v>34</v>
      </c>
      <c r="I3521" s="2" t="s">
        <v>31</v>
      </c>
      <c r="J3521" s="38">
        <v>0</v>
      </c>
    </row>
    <row r="3522" spans="1:10">
      <c r="A3522" s="2" t="s">
        <v>18</v>
      </c>
      <c r="B3522" s="2" t="s">
        <v>164</v>
      </c>
      <c r="C3522" s="2" t="s">
        <v>64</v>
      </c>
      <c r="E3522" s="2">
        <v>100</v>
      </c>
      <c r="F3522" s="2" t="s">
        <v>767</v>
      </c>
      <c r="G3522" s="2" t="s">
        <v>28</v>
      </c>
      <c r="H3522" s="2" t="s">
        <v>34</v>
      </c>
      <c r="I3522" s="2" t="s">
        <v>31</v>
      </c>
      <c r="J3522" s="38">
        <v>12.097302353</v>
      </c>
    </row>
    <row r="3523" spans="1:10">
      <c r="A3523" s="2" t="s">
        <v>18</v>
      </c>
      <c r="B3523" s="2" t="s">
        <v>165</v>
      </c>
      <c r="C3523" s="2" t="s">
        <v>64</v>
      </c>
      <c r="E3523" s="2">
        <v>100</v>
      </c>
      <c r="F3523" s="2" t="s">
        <v>767</v>
      </c>
      <c r="G3523" s="2" t="s">
        <v>28</v>
      </c>
      <c r="H3523" s="2" t="s">
        <v>34</v>
      </c>
      <c r="I3523" s="2" t="s">
        <v>31</v>
      </c>
      <c r="J3523" s="38">
        <v>72.482360318000005</v>
      </c>
    </row>
    <row r="3524" spans="1:10">
      <c r="A3524" s="2" t="s">
        <v>18</v>
      </c>
      <c r="B3524" s="2" t="s">
        <v>166</v>
      </c>
      <c r="C3524" s="2" t="s">
        <v>64</v>
      </c>
      <c r="E3524" s="2">
        <v>100</v>
      </c>
      <c r="F3524" s="2" t="s">
        <v>767</v>
      </c>
      <c r="G3524" s="2" t="s">
        <v>28</v>
      </c>
      <c r="H3524" s="2" t="s">
        <v>34</v>
      </c>
      <c r="I3524" s="2" t="s">
        <v>31</v>
      </c>
      <c r="J3524" s="38">
        <v>20.133401366000001</v>
      </c>
    </row>
    <row r="3525" spans="1:10">
      <c r="A3525" s="2" t="s">
        <v>18</v>
      </c>
      <c r="B3525" s="2" t="s">
        <v>167</v>
      </c>
      <c r="C3525" s="2" t="s">
        <v>64</v>
      </c>
      <c r="E3525" s="2">
        <v>100</v>
      </c>
      <c r="F3525" s="2" t="s">
        <v>767</v>
      </c>
      <c r="G3525" s="2" t="s">
        <v>28</v>
      </c>
      <c r="H3525" s="2" t="s">
        <v>34</v>
      </c>
      <c r="I3525" s="2" t="s">
        <v>31</v>
      </c>
      <c r="J3525" s="38">
        <v>0</v>
      </c>
    </row>
    <row r="3526" spans="1:10">
      <c r="A3526" s="2" t="s">
        <v>18</v>
      </c>
      <c r="B3526" s="2" t="s">
        <v>168</v>
      </c>
      <c r="C3526" s="2" t="s">
        <v>64</v>
      </c>
      <c r="E3526" s="2">
        <v>100</v>
      </c>
      <c r="F3526" s="2" t="s">
        <v>767</v>
      </c>
      <c r="G3526" s="2" t="s">
        <v>28</v>
      </c>
      <c r="H3526" s="2" t="s">
        <v>34</v>
      </c>
      <c r="I3526" s="2" t="s">
        <v>31</v>
      </c>
      <c r="J3526" s="38">
        <v>66.614615772999997</v>
      </c>
    </row>
    <row r="3527" spans="1:10">
      <c r="A3527" s="2" t="s">
        <v>18</v>
      </c>
      <c r="B3527" s="2" t="s">
        <v>169</v>
      </c>
      <c r="C3527" s="2" t="s">
        <v>64</v>
      </c>
      <c r="E3527" s="2">
        <v>100</v>
      </c>
      <c r="F3527" s="2" t="s">
        <v>767</v>
      </c>
      <c r="G3527" s="2" t="s">
        <v>28</v>
      </c>
      <c r="H3527" s="2" t="s">
        <v>34</v>
      </c>
      <c r="I3527" s="2" t="s">
        <v>31</v>
      </c>
      <c r="J3527" s="38">
        <v>0</v>
      </c>
    </row>
    <row r="3528" spans="1:10">
      <c r="A3528" s="2" t="s">
        <v>18</v>
      </c>
      <c r="B3528" s="2" t="s">
        <v>170</v>
      </c>
      <c r="C3528" s="2" t="s">
        <v>64</v>
      </c>
      <c r="E3528" s="2">
        <v>100</v>
      </c>
      <c r="F3528" s="2" t="s">
        <v>767</v>
      </c>
      <c r="G3528" s="2" t="s">
        <v>28</v>
      </c>
      <c r="H3528" s="2" t="s">
        <v>34</v>
      </c>
      <c r="I3528" s="2" t="s">
        <v>31</v>
      </c>
      <c r="J3528" s="38">
        <v>87.452391288000001</v>
      </c>
    </row>
    <row r="3529" spans="1:10">
      <c r="A3529" s="2" t="s">
        <v>18</v>
      </c>
      <c r="B3529" s="2" t="s">
        <v>171</v>
      </c>
      <c r="C3529" s="2" t="s">
        <v>64</v>
      </c>
      <c r="E3529" s="2">
        <v>100</v>
      </c>
      <c r="F3529" s="2" t="s">
        <v>767</v>
      </c>
      <c r="G3529" s="2" t="s">
        <v>28</v>
      </c>
      <c r="H3529" s="2" t="s">
        <v>34</v>
      </c>
      <c r="I3529" s="2" t="s">
        <v>31</v>
      </c>
      <c r="J3529" s="38">
        <v>11.381923378</v>
      </c>
    </row>
    <row r="3530" spans="1:10">
      <c r="A3530" s="2" t="s">
        <v>18</v>
      </c>
      <c r="B3530" s="2" t="s">
        <v>172</v>
      </c>
      <c r="C3530" s="2" t="s">
        <v>64</v>
      </c>
      <c r="E3530" s="2">
        <v>100</v>
      </c>
      <c r="F3530" s="2" t="s">
        <v>767</v>
      </c>
      <c r="G3530" s="2" t="s">
        <v>28</v>
      </c>
      <c r="H3530" s="2" t="s">
        <v>34</v>
      </c>
      <c r="I3530" s="2" t="s">
        <v>31</v>
      </c>
      <c r="J3530" s="38">
        <v>44.720754311</v>
      </c>
    </row>
    <row r="3531" spans="1:10">
      <c r="A3531" s="2" t="s">
        <v>18</v>
      </c>
      <c r="B3531" s="2" t="s">
        <v>173</v>
      </c>
      <c r="C3531" s="2" t="s">
        <v>64</v>
      </c>
      <c r="E3531" s="2">
        <v>100</v>
      </c>
      <c r="F3531" s="2" t="s">
        <v>767</v>
      </c>
      <c r="G3531" s="2" t="s">
        <v>28</v>
      </c>
      <c r="H3531" s="2" t="s">
        <v>34</v>
      </c>
      <c r="I3531" s="2" t="s">
        <v>31</v>
      </c>
      <c r="J3531" s="38">
        <v>2.8979110590000001</v>
      </c>
    </row>
    <row r="3532" spans="1:10">
      <c r="A3532" s="2" t="s">
        <v>18</v>
      </c>
      <c r="B3532" s="2" t="s">
        <v>174</v>
      </c>
      <c r="C3532" s="2" t="s">
        <v>64</v>
      </c>
      <c r="E3532" s="2">
        <v>100</v>
      </c>
      <c r="F3532" s="2" t="s">
        <v>767</v>
      </c>
      <c r="G3532" s="2" t="s">
        <v>28</v>
      </c>
      <c r="H3532" s="2" t="s">
        <v>34</v>
      </c>
      <c r="I3532" s="2" t="s">
        <v>31</v>
      </c>
      <c r="J3532" s="38">
        <v>22.193757648999998</v>
      </c>
    </row>
    <row r="3533" spans="1:10">
      <c r="A3533" s="2" t="s">
        <v>18</v>
      </c>
      <c r="B3533" s="2" t="s">
        <v>175</v>
      </c>
      <c r="C3533" s="2" t="s">
        <v>64</v>
      </c>
      <c r="E3533" s="2">
        <v>100</v>
      </c>
      <c r="F3533" s="2" t="s">
        <v>767</v>
      </c>
      <c r="G3533" s="2" t="s">
        <v>28</v>
      </c>
      <c r="H3533" s="2" t="s">
        <v>34</v>
      </c>
      <c r="I3533" s="2" t="s">
        <v>31</v>
      </c>
      <c r="J3533" s="38">
        <v>0</v>
      </c>
    </row>
    <row r="3534" spans="1:10">
      <c r="A3534" s="2" t="s">
        <v>18</v>
      </c>
      <c r="B3534" s="2" t="s">
        <v>176</v>
      </c>
      <c r="C3534" s="2" t="s">
        <v>64</v>
      </c>
      <c r="E3534" s="2">
        <v>100</v>
      </c>
      <c r="F3534" s="2" t="s">
        <v>767</v>
      </c>
      <c r="G3534" s="2" t="s">
        <v>28</v>
      </c>
      <c r="H3534" s="2" t="s">
        <v>34</v>
      </c>
      <c r="I3534" s="2" t="s">
        <v>31</v>
      </c>
      <c r="J3534" s="38">
        <v>0</v>
      </c>
    </row>
    <row r="3535" spans="1:10">
      <c r="A3535" s="2" t="s">
        <v>18</v>
      </c>
      <c r="B3535" s="2" t="s">
        <v>177</v>
      </c>
      <c r="C3535" s="2" t="s">
        <v>64</v>
      </c>
      <c r="E3535" s="2">
        <v>100</v>
      </c>
      <c r="F3535" s="2" t="s">
        <v>767</v>
      </c>
      <c r="G3535" s="2" t="s">
        <v>28</v>
      </c>
      <c r="H3535" s="2" t="s">
        <v>34</v>
      </c>
      <c r="I3535" s="2" t="s">
        <v>31</v>
      </c>
      <c r="J3535" s="38">
        <v>0</v>
      </c>
    </row>
    <row r="3536" spans="1:10">
      <c r="A3536" s="2" t="s">
        <v>18</v>
      </c>
      <c r="B3536" s="2" t="s">
        <v>178</v>
      </c>
      <c r="C3536" s="2" t="s">
        <v>64</v>
      </c>
      <c r="E3536" s="2">
        <v>100</v>
      </c>
      <c r="F3536" s="2" t="s">
        <v>767</v>
      </c>
      <c r="G3536" s="2" t="s">
        <v>28</v>
      </c>
      <c r="H3536" s="2" t="s">
        <v>34</v>
      </c>
      <c r="I3536" s="2" t="s">
        <v>31</v>
      </c>
      <c r="J3536" s="38">
        <v>51.452276134000002</v>
      </c>
    </row>
    <row r="3537" spans="1:10">
      <c r="A3537" s="2" t="s">
        <v>18</v>
      </c>
      <c r="B3537" s="2" t="s">
        <v>179</v>
      </c>
      <c r="C3537" s="2" t="s">
        <v>64</v>
      </c>
      <c r="E3537" s="2">
        <v>100</v>
      </c>
      <c r="F3537" s="2" t="s">
        <v>767</v>
      </c>
      <c r="G3537" s="2" t="s">
        <v>28</v>
      </c>
      <c r="H3537" s="2" t="s">
        <v>34</v>
      </c>
      <c r="I3537" s="2" t="s">
        <v>31</v>
      </c>
      <c r="J3537" s="38">
        <v>81.450557834999998</v>
      </c>
    </row>
    <row r="3538" spans="1:10">
      <c r="A3538" s="2" t="s">
        <v>18</v>
      </c>
      <c r="B3538" s="2" t="s">
        <v>180</v>
      </c>
      <c r="C3538" s="2" t="s">
        <v>64</v>
      </c>
      <c r="E3538" s="2">
        <v>100</v>
      </c>
      <c r="F3538" s="2" t="s">
        <v>767</v>
      </c>
      <c r="G3538" s="2" t="s">
        <v>28</v>
      </c>
      <c r="H3538" s="2" t="s">
        <v>34</v>
      </c>
      <c r="I3538" s="2" t="s">
        <v>31</v>
      </c>
      <c r="J3538" s="38">
        <v>32.658691232999999</v>
      </c>
    </row>
    <row r="3539" spans="1:10">
      <c r="A3539" s="2" t="s">
        <v>18</v>
      </c>
      <c r="B3539" s="2" t="s">
        <v>181</v>
      </c>
      <c r="C3539" s="2" t="s">
        <v>64</v>
      </c>
      <c r="E3539" s="2">
        <v>100</v>
      </c>
      <c r="F3539" s="2" t="s">
        <v>767</v>
      </c>
      <c r="G3539" s="2" t="s">
        <v>28</v>
      </c>
      <c r="H3539" s="2" t="s">
        <v>34</v>
      </c>
      <c r="I3539" s="2" t="s">
        <v>31</v>
      </c>
      <c r="J3539" s="38">
        <v>18.963529412</v>
      </c>
    </row>
    <row r="3540" spans="1:10">
      <c r="A3540" s="2" t="s">
        <v>18</v>
      </c>
      <c r="B3540" s="2" t="s">
        <v>182</v>
      </c>
      <c r="C3540" s="2" t="s">
        <v>64</v>
      </c>
      <c r="E3540" s="2">
        <v>100</v>
      </c>
      <c r="F3540" s="2" t="s">
        <v>767</v>
      </c>
      <c r="G3540" s="2" t="s">
        <v>28</v>
      </c>
      <c r="H3540" s="2" t="s">
        <v>34</v>
      </c>
      <c r="I3540" s="2" t="s">
        <v>31</v>
      </c>
      <c r="J3540" s="38">
        <v>40.150466811999998</v>
      </c>
    </row>
    <row r="3541" spans="1:10">
      <c r="A3541" s="2" t="s">
        <v>18</v>
      </c>
      <c r="B3541" s="2" t="s">
        <v>183</v>
      </c>
      <c r="C3541" s="2" t="s">
        <v>64</v>
      </c>
      <c r="E3541" s="2">
        <v>100</v>
      </c>
      <c r="F3541" s="2" t="s">
        <v>767</v>
      </c>
      <c r="G3541" s="2" t="s">
        <v>28</v>
      </c>
      <c r="H3541" s="2" t="s">
        <v>34</v>
      </c>
      <c r="I3541" s="2" t="s">
        <v>31</v>
      </c>
      <c r="J3541" s="38">
        <v>10.951870558</v>
      </c>
    </row>
    <row r="3542" spans="1:10">
      <c r="A3542" s="2" t="s">
        <v>18</v>
      </c>
      <c r="B3542" s="2" t="s">
        <v>184</v>
      </c>
      <c r="C3542" s="2" t="s">
        <v>64</v>
      </c>
      <c r="E3542" s="2">
        <v>100</v>
      </c>
      <c r="F3542" s="2" t="s">
        <v>767</v>
      </c>
      <c r="G3542" s="2" t="s">
        <v>28</v>
      </c>
      <c r="H3542" s="2" t="s">
        <v>34</v>
      </c>
      <c r="I3542" s="2" t="s">
        <v>31</v>
      </c>
      <c r="J3542" s="38">
        <v>10.39710792</v>
      </c>
    </row>
    <row r="3543" spans="1:10">
      <c r="A3543" s="2" t="s">
        <v>18</v>
      </c>
      <c r="B3543" s="2" t="s">
        <v>185</v>
      </c>
      <c r="C3543" s="2" t="s">
        <v>64</v>
      </c>
      <c r="E3543" s="2">
        <v>100</v>
      </c>
      <c r="F3543" s="2" t="s">
        <v>767</v>
      </c>
      <c r="G3543" s="2" t="s">
        <v>28</v>
      </c>
      <c r="H3543" s="2" t="s">
        <v>34</v>
      </c>
      <c r="I3543" s="2" t="s">
        <v>31</v>
      </c>
      <c r="J3543" s="38">
        <v>1.6881816009999999</v>
      </c>
    </row>
    <row r="3544" spans="1:10">
      <c r="A3544" s="2" t="s">
        <v>17</v>
      </c>
      <c r="B3544" s="2" t="s">
        <v>127</v>
      </c>
      <c r="C3544" s="2" t="s">
        <v>64</v>
      </c>
      <c r="E3544" s="2">
        <v>100</v>
      </c>
      <c r="F3544" s="2" t="s">
        <v>767</v>
      </c>
      <c r="G3544" s="2" t="s">
        <v>28</v>
      </c>
      <c r="H3544" s="2" t="s">
        <v>34</v>
      </c>
      <c r="I3544" s="2" t="s">
        <v>31</v>
      </c>
      <c r="J3544" s="38">
        <v>0.63753734100000004</v>
      </c>
    </row>
    <row r="3545" spans="1:10">
      <c r="A3545" s="2" t="s">
        <v>17</v>
      </c>
      <c r="B3545" s="2" t="s">
        <v>99</v>
      </c>
      <c r="C3545" s="2" t="s">
        <v>64</v>
      </c>
      <c r="E3545" s="2">
        <v>100</v>
      </c>
      <c r="F3545" s="2" t="s">
        <v>767</v>
      </c>
      <c r="G3545" s="2" t="s">
        <v>28</v>
      </c>
      <c r="H3545" s="2" t="s">
        <v>34</v>
      </c>
      <c r="I3545" s="2" t="s">
        <v>31</v>
      </c>
      <c r="J3545" s="38">
        <v>4.5859517869999999</v>
      </c>
    </row>
    <row r="3546" spans="1:10">
      <c r="A3546" s="2" t="s">
        <v>17</v>
      </c>
      <c r="B3546" s="2" t="s">
        <v>100</v>
      </c>
      <c r="C3546" s="2" t="s">
        <v>64</v>
      </c>
      <c r="E3546" s="2">
        <v>100</v>
      </c>
      <c r="F3546" s="2" t="s">
        <v>767</v>
      </c>
      <c r="G3546" s="2" t="s">
        <v>28</v>
      </c>
      <c r="H3546" s="2" t="s">
        <v>34</v>
      </c>
      <c r="I3546" s="2" t="s">
        <v>31</v>
      </c>
      <c r="J3546" s="38">
        <v>0</v>
      </c>
    </row>
    <row r="3547" spans="1:10">
      <c r="A3547" s="2" t="s">
        <v>17</v>
      </c>
      <c r="B3547" s="2" t="s">
        <v>101</v>
      </c>
      <c r="C3547" s="2" t="s">
        <v>64</v>
      </c>
      <c r="E3547" s="2">
        <v>100</v>
      </c>
      <c r="F3547" s="2" t="s">
        <v>767</v>
      </c>
      <c r="G3547" s="2" t="s">
        <v>28</v>
      </c>
      <c r="H3547" s="2" t="s">
        <v>34</v>
      </c>
      <c r="I3547" s="2" t="s">
        <v>31</v>
      </c>
      <c r="J3547" s="38">
        <v>3.2256896469999998</v>
      </c>
    </row>
    <row r="3548" spans="1:10">
      <c r="A3548" s="2" t="s">
        <v>17</v>
      </c>
      <c r="B3548" s="2" t="s">
        <v>102</v>
      </c>
      <c r="C3548" s="2" t="s">
        <v>64</v>
      </c>
      <c r="E3548" s="2">
        <v>100</v>
      </c>
      <c r="F3548" s="2" t="s">
        <v>767</v>
      </c>
      <c r="G3548" s="2" t="s">
        <v>28</v>
      </c>
      <c r="H3548" s="2" t="s">
        <v>34</v>
      </c>
      <c r="I3548" s="2" t="s">
        <v>31</v>
      </c>
      <c r="J3548" s="38">
        <v>5.2265568870000001</v>
      </c>
    </row>
    <row r="3549" spans="1:10">
      <c r="A3549" s="2" t="s">
        <v>17</v>
      </c>
      <c r="B3549" s="2" t="s">
        <v>103</v>
      </c>
      <c r="C3549" s="2" t="s">
        <v>64</v>
      </c>
      <c r="E3549" s="2">
        <v>100</v>
      </c>
      <c r="F3549" s="2" t="s">
        <v>767</v>
      </c>
      <c r="G3549" s="2" t="s">
        <v>28</v>
      </c>
      <c r="H3549" s="2" t="s">
        <v>34</v>
      </c>
      <c r="I3549" s="2" t="s">
        <v>31</v>
      </c>
      <c r="J3549" s="38">
        <v>12.351046864000001</v>
      </c>
    </row>
    <row r="3550" spans="1:10">
      <c r="A3550" s="2" t="s">
        <v>17</v>
      </c>
      <c r="B3550" s="2" t="s">
        <v>104</v>
      </c>
      <c r="C3550" s="2" t="s">
        <v>64</v>
      </c>
      <c r="E3550" s="2">
        <v>100</v>
      </c>
      <c r="F3550" s="2" t="s">
        <v>767</v>
      </c>
      <c r="G3550" s="2" t="s">
        <v>28</v>
      </c>
      <c r="H3550" s="2" t="s">
        <v>34</v>
      </c>
      <c r="I3550" s="2" t="s">
        <v>31</v>
      </c>
      <c r="J3550" s="38">
        <v>12.696331765</v>
      </c>
    </row>
    <row r="3551" spans="1:10">
      <c r="A3551" s="2" t="s">
        <v>17</v>
      </c>
      <c r="B3551" s="2" t="s">
        <v>105</v>
      </c>
      <c r="C3551" s="2" t="s">
        <v>64</v>
      </c>
      <c r="E3551" s="2">
        <v>100</v>
      </c>
      <c r="F3551" s="2" t="s">
        <v>767</v>
      </c>
      <c r="G3551" s="2" t="s">
        <v>28</v>
      </c>
      <c r="H3551" s="2" t="s">
        <v>34</v>
      </c>
      <c r="I3551" s="2" t="s">
        <v>31</v>
      </c>
      <c r="J3551" s="38">
        <v>3.0898081990000001</v>
      </c>
    </row>
    <row r="3552" spans="1:10">
      <c r="A3552" s="2" t="s">
        <v>17</v>
      </c>
      <c r="B3552" s="2" t="s">
        <v>106</v>
      </c>
      <c r="C3552" s="2" t="s">
        <v>64</v>
      </c>
      <c r="E3552" s="2">
        <v>100</v>
      </c>
      <c r="F3552" s="2" t="s">
        <v>767</v>
      </c>
      <c r="G3552" s="2" t="s">
        <v>28</v>
      </c>
      <c r="H3552" s="2" t="s">
        <v>34</v>
      </c>
      <c r="I3552" s="2" t="s">
        <v>31</v>
      </c>
      <c r="J3552" s="38">
        <v>1.221741017</v>
      </c>
    </row>
    <row r="3553" spans="1:10">
      <c r="A3553" s="2" t="s">
        <v>17</v>
      </c>
      <c r="B3553" s="2" t="s">
        <v>107</v>
      </c>
      <c r="C3553" s="2" t="s">
        <v>64</v>
      </c>
      <c r="E3553" s="2">
        <v>100</v>
      </c>
      <c r="F3553" s="2" t="s">
        <v>767</v>
      </c>
      <c r="G3553" s="2" t="s">
        <v>28</v>
      </c>
      <c r="H3553" s="2" t="s">
        <v>34</v>
      </c>
      <c r="I3553" s="2" t="s">
        <v>31</v>
      </c>
      <c r="J3553" s="38">
        <v>2.331982853</v>
      </c>
    </row>
    <row r="3554" spans="1:10">
      <c r="A3554" s="2" t="s">
        <v>17</v>
      </c>
      <c r="B3554" s="2" t="s">
        <v>108</v>
      </c>
      <c r="C3554" s="2" t="s">
        <v>64</v>
      </c>
      <c r="E3554" s="2">
        <v>100</v>
      </c>
      <c r="F3554" s="2" t="s">
        <v>767</v>
      </c>
      <c r="G3554" s="2" t="s">
        <v>28</v>
      </c>
      <c r="H3554" s="2" t="s">
        <v>34</v>
      </c>
      <c r="I3554" s="2" t="s">
        <v>31</v>
      </c>
      <c r="J3554" s="38">
        <v>2.6534490879999999</v>
      </c>
    </row>
    <row r="3555" spans="1:10">
      <c r="A3555" s="2" t="s">
        <v>17</v>
      </c>
      <c r="B3555" s="2" t="s">
        <v>109</v>
      </c>
      <c r="C3555" s="2" t="s">
        <v>64</v>
      </c>
      <c r="E3555" s="2">
        <v>100</v>
      </c>
      <c r="F3555" s="2" t="s">
        <v>767</v>
      </c>
      <c r="G3555" s="2" t="s">
        <v>28</v>
      </c>
      <c r="H3555" s="2" t="s">
        <v>34</v>
      </c>
      <c r="I3555" s="2" t="s">
        <v>31</v>
      </c>
      <c r="J3555" s="38">
        <v>9.1961373500000008</v>
      </c>
    </row>
    <row r="3556" spans="1:10">
      <c r="A3556" s="2" t="s">
        <v>17</v>
      </c>
      <c r="B3556" s="2" t="s">
        <v>355</v>
      </c>
      <c r="C3556" s="2" t="s">
        <v>64</v>
      </c>
      <c r="E3556" s="2">
        <v>100</v>
      </c>
      <c r="F3556" s="2" t="s">
        <v>767</v>
      </c>
      <c r="G3556" s="2" t="s">
        <v>28</v>
      </c>
      <c r="H3556" s="2" t="s">
        <v>34</v>
      </c>
      <c r="I3556" s="2" t="s">
        <v>31</v>
      </c>
      <c r="J3556" s="38">
        <v>5.6867147999999999E-2</v>
      </c>
    </row>
    <row r="3557" spans="1:10">
      <c r="A3557" s="2" t="s">
        <v>17</v>
      </c>
      <c r="B3557" s="2" t="s">
        <v>110</v>
      </c>
      <c r="C3557" s="2" t="s">
        <v>64</v>
      </c>
      <c r="E3557" s="2">
        <v>100</v>
      </c>
      <c r="F3557" s="2" t="s">
        <v>767</v>
      </c>
      <c r="G3557" s="2" t="s">
        <v>28</v>
      </c>
      <c r="H3557" s="2" t="s">
        <v>34</v>
      </c>
      <c r="I3557" s="2" t="s">
        <v>31</v>
      </c>
      <c r="J3557" s="38">
        <v>43.576750795999999</v>
      </c>
    </row>
    <row r="3558" spans="1:10">
      <c r="A3558" s="2" t="s">
        <v>17</v>
      </c>
      <c r="B3558" s="2" t="s">
        <v>356</v>
      </c>
      <c r="C3558" s="2" t="s">
        <v>64</v>
      </c>
      <c r="E3558" s="2">
        <v>100</v>
      </c>
      <c r="F3558" s="2" t="s">
        <v>767</v>
      </c>
      <c r="G3558" s="2" t="s">
        <v>28</v>
      </c>
      <c r="H3558" s="2" t="s">
        <v>34</v>
      </c>
      <c r="I3558" s="2" t="s">
        <v>31</v>
      </c>
      <c r="J3558" s="38">
        <v>2.8888675999999999E-2</v>
      </c>
    </row>
    <row r="3559" spans="1:10">
      <c r="A3559" s="2" t="s">
        <v>17</v>
      </c>
      <c r="B3559" s="2" t="s">
        <v>357</v>
      </c>
      <c r="C3559" s="2" t="s">
        <v>64</v>
      </c>
      <c r="E3559" s="2">
        <v>100</v>
      </c>
      <c r="F3559" s="2" t="s">
        <v>767</v>
      </c>
      <c r="G3559" s="2" t="s">
        <v>28</v>
      </c>
      <c r="H3559" s="2" t="s">
        <v>34</v>
      </c>
      <c r="I3559" s="2" t="s">
        <v>31</v>
      </c>
      <c r="J3559" s="38">
        <v>0.285927504</v>
      </c>
    </row>
    <row r="3560" spans="1:10">
      <c r="A3560" s="2" t="s">
        <v>17</v>
      </c>
      <c r="B3560" s="2" t="s">
        <v>111</v>
      </c>
      <c r="C3560" s="2" t="s">
        <v>64</v>
      </c>
      <c r="E3560" s="2">
        <v>100</v>
      </c>
      <c r="F3560" s="2" t="s">
        <v>767</v>
      </c>
      <c r="G3560" s="2" t="s">
        <v>28</v>
      </c>
      <c r="H3560" s="2" t="s">
        <v>34</v>
      </c>
      <c r="I3560" s="2" t="s">
        <v>31</v>
      </c>
      <c r="J3560" s="38">
        <v>0</v>
      </c>
    </row>
    <row r="3561" spans="1:10">
      <c r="A3561" s="2" t="s">
        <v>17</v>
      </c>
      <c r="B3561" s="2" t="s">
        <v>112</v>
      </c>
      <c r="C3561" s="2" t="s">
        <v>64</v>
      </c>
      <c r="E3561" s="2">
        <v>100</v>
      </c>
      <c r="F3561" s="2" t="s">
        <v>767</v>
      </c>
      <c r="G3561" s="2" t="s">
        <v>28</v>
      </c>
      <c r="H3561" s="2" t="s">
        <v>34</v>
      </c>
      <c r="I3561" s="2" t="s">
        <v>31</v>
      </c>
      <c r="J3561" s="38">
        <v>0</v>
      </c>
    </row>
    <row r="3562" spans="1:10">
      <c r="A3562" s="2" t="s">
        <v>17</v>
      </c>
      <c r="B3562" s="2" t="s">
        <v>113</v>
      </c>
      <c r="C3562" s="2" t="s">
        <v>64</v>
      </c>
      <c r="E3562" s="2">
        <v>100</v>
      </c>
      <c r="F3562" s="2" t="s">
        <v>767</v>
      </c>
      <c r="G3562" s="2" t="s">
        <v>28</v>
      </c>
      <c r="H3562" s="2" t="s">
        <v>34</v>
      </c>
      <c r="I3562" s="2" t="s">
        <v>31</v>
      </c>
      <c r="J3562" s="38">
        <v>3.6131499030000001</v>
      </c>
    </row>
    <row r="3563" spans="1:10">
      <c r="A3563" s="2" t="s">
        <v>17</v>
      </c>
      <c r="B3563" s="2" t="s">
        <v>114</v>
      </c>
      <c r="C3563" s="2" t="s">
        <v>64</v>
      </c>
      <c r="E3563" s="2">
        <v>100</v>
      </c>
      <c r="F3563" s="2" t="s">
        <v>767</v>
      </c>
      <c r="G3563" s="2" t="s">
        <v>28</v>
      </c>
      <c r="H3563" s="2" t="s">
        <v>34</v>
      </c>
      <c r="I3563" s="2" t="s">
        <v>31</v>
      </c>
      <c r="J3563" s="38">
        <v>21.309681819000001</v>
      </c>
    </row>
    <row r="3564" spans="1:10">
      <c r="A3564" s="2" t="s">
        <v>17</v>
      </c>
      <c r="B3564" s="2" t="s">
        <v>115</v>
      </c>
      <c r="C3564" s="2" t="s">
        <v>64</v>
      </c>
      <c r="E3564" s="2">
        <v>100</v>
      </c>
      <c r="F3564" s="2" t="s">
        <v>767</v>
      </c>
      <c r="G3564" s="2" t="s">
        <v>28</v>
      </c>
      <c r="H3564" s="2" t="s">
        <v>34</v>
      </c>
      <c r="I3564" s="2" t="s">
        <v>31</v>
      </c>
      <c r="J3564" s="38">
        <v>16.48055592</v>
      </c>
    </row>
    <row r="3565" spans="1:10">
      <c r="A3565" s="2" t="s">
        <v>17</v>
      </c>
      <c r="B3565" s="2" t="s">
        <v>116</v>
      </c>
      <c r="C3565" s="2" t="s">
        <v>64</v>
      </c>
      <c r="E3565" s="2">
        <v>100</v>
      </c>
      <c r="F3565" s="2" t="s">
        <v>767</v>
      </c>
      <c r="G3565" s="2" t="s">
        <v>28</v>
      </c>
      <c r="H3565" s="2" t="s">
        <v>34</v>
      </c>
      <c r="I3565" s="2" t="s">
        <v>31</v>
      </c>
      <c r="J3565" s="38">
        <v>16.004030398000001</v>
      </c>
    </row>
    <row r="3566" spans="1:10">
      <c r="A3566" s="2" t="s">
        <v>17</v>
      </c>
      <c r="B3566" s="2" t="s">
        <v>117</v>
      </c>
      <c r="C3566" s="2" t="s">
        <v>64</v>
      </c>
      <c r="E3566" s="2">
        <v>100</v>
      </c>
      <c r="F3566" s="2" t="s">
        <v>767</v>
      </c>
      <c r="G3566" s="2" t="s">
        <v>28</v>
      </c>
      <c r="H3566" s="2" t="s">
        <v>34</v>
      </c>
      <c r="I3566" s="2" t="s">
        <v>31</v>
      </c>
      <c r="J3566" s="38">
        <v>26.780382794000001</v>
      </c>
    </row>
    <row r="3567" spans="1:10">
      <c r="A3567" s="2" t="s">
        <v>17</v>
      </c>
      <c r="B3567" s="2" t="s">
        <v>118</v>
      </c>
      <c r="C3567" s="2" t="s">
        <v>64</v>
      </c>
      <c r="E3567" s="2">
        <v>100</v>
      </c>
      <c r="F3567" s="2" t="s">
        <v>767</v>
      </c>
      <c r="G3567" s="2" t="s">
        <v>28</v>
      </c>
      <c r="H3567" s="2" t="s">
        <v>34</v>
      </c>
      <c r="I3567" s="2" t="s">
        <v>31</v>
      </c>
      <c r="J3567" s="38">
        <v>15.120816353</v>
      </c>
    </row>
    <row r="3568" spans="1:10">
      <c r="A3568" s="2" t="s">
        <v>17</v>
      </c>
      <c r="B3568" s="2" t="s">
        <v>119</v>
      </c>
      <c r="C3568" s="2" t="s">
        <v>64</v>
      </c>
      <c r="E3568" s="2">
        <v>100</v>
      </c>
      <c r="F3568" s="2" t="s">
        <v>767</v>
      </c>
      <c r="G3568" s="2" t="s">
        <v>28</v>
      </c>
      <c r="H3568" s="2" t="s">
        <v>34</v>
      </c>
      <c r="I3568" s="2" t="s">
        <v>31</v>
      </c>
      <c r="J3568" s="38">
        <v>3.5689157869999999</v>
      </c>
    </row>
    <row r="3569" spans="1:10">
      <c r="A3569" s="2" t="s">
        <v>17</v>
      </c>
      <c r="B3569" s="2" t="s">
        <v>120</v>
      </c>
      <c r="C3569" s="2" t="s">
        <v>64</v>
      </c>
      <c r="E3569" s="2">
        <v>100</v>
      </c>
      <c r="F3569" s="2" t="s">
        <v>767</v>
      </c>
      <c r="G3569" s="2" t="s">
        <v>28</v>
      </c>
      <c r="H3569" s="2" t="s">
        <v>34</v>
      </c>
      <c r="I3569" s="2" t="s">
        <v>31</v>
      </c>
      <c r="J3569" s="38">
        <v>3.8638672409999999</v>
      </c>
    </row>
    <row r="3570" spans="1:10">
      <c r="A3570" s="2" t="s">
        <v>17</v>
      </c>
      <c r="B3570" s="2" t="s">
        <v>121</v>
      </c>
      <c r="C3570" s="2" t="s">
        <v>64</v>
      </c>
      <c r="E3570" s="2">
        <v>100</v>
      </c>
      <c r="F3570" s="2" t="s">
        <v>767</v>
      </c>
      <c r="G3570" s="2" t="s">
        <v>28</v>
      </c>
      <c r="H3570" s="2" t="s">
        <v>34</v>
      </c>
      <c r="I3570" s="2" t="s">
        <v>31</v>
      </c>
      <c r="J3570" s="38">
        <v>20.931744640000002</v>
      </c>
    </row>
    <row r="3571" spans="1:10">
      <c r="A3571" s="2" t="s">
        <v>17</v>
      </c>
      <c r="B3571" s="2" t="s">
        <v>122</v>
      </c>
      <c r="C3571" s="2" t="s">
        <v>64</v>
      </c>
      <c r="E3571" s="2">
        <v>100</v>
      </c>
      <c r="F3571" s="2" t="s">
        <v>767</v>
      </c>
      <c r="G3571" s="2" t="s">
        <v>28</v>
      </c>
      <c r="H3571" s="2" t="s">
        <v>34</v>
      </c>
      <c r="I3571" s="2" t="s">
        <v>31</v>
      </c>
      <c r="J3571" s="38">
        <v>9.094406373</v>
      </c>
    </row>
    <row r="3572" spans="1:10">
      <c r="A3572" s="2" t="s">
        <v>17</v>
      </c>
      <c r="B3572" s="2" t="s">
        <v>123</v>
      </c>
      <c r="C3572" s="2" t="s">
        <v>64</v>
      </c>
      <c r="E3572" s="2">
        <v>100</v>
      </c>
      <c r="F3572" s="2" t="s">
        <v>767</v>
      </c>
      <c r="G3572" s="2" t="s">
        <v>28</v>
      </c>
      <c r="H3572" s="2" t="s">
        <v>34</v>
      </c>
      <c r="I3572" s="2" t="s">
        <v>31</v>
      </c>
      <c r="J3572" s="38">
        <v>4.7845192599999997</v>
      </c>
    </row>
    <row r="3573" spans="1:10">
      <c r="A3573" s="2" t="s">
        <v>17</v>
      </c>
      <c r="B3573" s="2" t="s">
        <v>124</v>
      </c>
      <c r="C3573" s="2" t="s">
        <v>64</v>
      </c>
      <c r="E3573" s="2">
        <v>100</v>
      </c>
      <c r="F3573" s="2" t="s">
        <v>767</v>
      </c>
      <c r="G3573" s="2" t="s">
        <v>28</v>
      </c>
      <c r="H3573" s="2" t="s">
        <v>34</v>
      </c>
      <c r="I3573" s="2" t="s">
        <v>31</v>
      </c>
      <c r="J3573" s="38">
        <v>2.2943068009999998</v>
      </c>
    </row>
    <row r="3574" spans="1:10">
      <c r="A3574" s="2" t="s">
        <v>17</v>
      </c>
      <c r="B3574" s="2" t="s">
        <v>125</v>
      </c>
      <c r="C3574" s="2" t="s">
        <v>64</v>
      </c>
      <c r="E3574" s="2">
        <v>100</v>
      </c>
      <c r="F3574" s="2" t="s">
        <v>767</v>
      </c>
      <c r="G3574" s="2" t="s">
        <v>28</v>
      </c>
      <c r="H3574" s="2" t="s">
        <v>34</v>
      </c>
      <c r="I3574" s="2" t="s">
        <v>31</v>
      </c>
      <c r="J3574" s="38">
        <v>2.5893185879999998</v>
      </c>
    </row>
    <row r="3575" spans="1:10">
      <c r="A3575" s="2" t="s">
        <v>17</v>
      </c>
      <c r="B3575" s="2" t="s">
        <v>126</v>
      </c>
      <c r="C3575" s="2" t="s">
        <v>64</v>
      </c>
      <c r="E3575" s="2">
        <v>100</v>
      </c>
      <c r="F3575" s="2" t="s">
        <v>767</v>
      </c>
      <c r="G3575" s="2" t="s">
        <v>28</v>
      </c>
      <c r="H3575" s="2" t="s">
        <v>34</v>
      </c>
      <c r="I3575" s="2" t="s">
        <v>31</v>
      </c>
      <c r="J3575" s="38">
        <v>3.082564949</v>
      </c>
    </row>
    <row r="3576" spans="1:10">
      <c r="A3576" s="2" t="s">
        <v>17</v>
      </c>
      <c r="B3576" s="2" t="s">
        <v>128</v>
      </c>
      <c r="C3576" s="2" t="s">
        <v>64</v>
      </c>
      <c r="E3576" s="2">
        <v>100</v>
      </c>
      <c r="F3576" s="2" t="s">
        <v>767</v>
      </c>
      <c r="G3576" s="2" t="s">
        <v>28</v>
      </c>
      <c r="H3576" s="2" t="s">
        <v>34</v>
      </c>
      <c r="I3576" s="2" t="s">
        <v>31</v>
      </c>
      <c r="J3576" s="38">
        <v>13.414266695</v>
      </c>
    </row>
    <row r="3577" spans="1:10">
      <c r="A3577" s="2" t="s">
        <v>17</v>
      </c>
      <c r="B3577" s="2" t="s">
        <v>129</v>
      </c>
      <c r="C3577" s="2" t="s">
        <v>64</v>
      </c>
      <c r="E3577" s="2">
        <v>100</v>
      </c>
      <c r="F3577" s="2" t="s">
        <v>767</v>
      </c>
      <c r="G3577" s="2" t="s">
        <v>28</v>
      </c>
      <c r="H3577" s="2" t="s">
        <v>34</v>
      </c>
      <c r="I3577" s="2" t="s">
        <v>31</v>
      </c>
      <c r="J3577" s="38">
        <v>13.365782156</v>
      </c>
    </row>
    <row r="3578" spans="1:10">
      <c r="A3578" s="2" t="s">
        <v>17</v>
      </c>
      <c r="B3578" s="2" t="s">
        <v>130</v>
      </c>
      <c r="C3578" s="2" t="s">
        <v>64</v>
      </c>
      <c r="E3578" s="2">
        <v>100</v>
      </c>
      <c r="F3578" s="2" t="s">
        <v>767</v>
      </c>
      <c r="G3578" s="2" t="s">
        <v>28</v>
      </c>
      <c r="H3578" s="2" t="s">
        <v>34</v>
      </c>
      <c r="I3578" s="2" t="s">
        <v>31</v>
      </c>
      <c r="J3578" s="38">
        <v>13.665769933</v>
      </c>
    </row>
    <row r="3579" spans="1:10">
      <c r="A3579" s="2" t="s">
        <v>17</v>
      </c>
      <c r="B3579" s="2" t="s">
        <v>358</v>
      </c>
      <c r="C3579" s="2" t="s">
        <v>64</v>
      </c>
      <c r="E3579" s="2">
        <v>100</v>
      </c>
      <c r="F3579" s="2" t="s">
        <v>767</v>
      </c>
      <c r="G3579" s="2" t="s">
        <v>28</v>
      </c>
      <c r="H3579" s="2" t="s">
        <v>34</v>
      </c>
      <c r="I3579" s="2" t="s">
        <v>31</v>
      </c>
      <c r="J3579" s="38">
        <v>59.167095379000003</v>
      </c>
    </row>
    <row r="3580" spans="1:10">
      <c r="A3580" s="2" t="s">
        <v>17</v>
      </c>
      <c r="B3580" s="2" t="s">
        <v>131</v>
      </c>
      <c r="C3580" s="2" t="s">
        <v>64</v>
      </c>
      <c r="E3580" s="2">
        <v>100</v>
      </c>
      <c r="F3580" s="2" t="s">
        <v>767</v>
      </c>
      <c r="G3580" s="2" t="s">
        <v>28</v>
      </c>
      <c r="H3580" s="2" t="s">
        <v>34</v>
      </c>
      <c r="I3580" s="2" t="s">
        <v>31</v>
      </c>
      <c r="J3580" s="38">
        <v>2.5830451889999999</v>
      </c>
    </row>
    <row r="3581" spans="1:10">
      <c r="A3581" s="2" t="s">
        <v>17</v>
      </c>
      <c r="B3581" s="2" t="s">
        <v>132</v>
      </c>
      <c r="C3581" s="2" t="s">
        <v>64</v>
      </c>
      <c r="E3581" s="2">
        <v>100</v>
      </c>
      <c r="F3581" s="2" t="s">
        <v>767</v>
      </c>
      <c r="G3581" s="2" t="s">
        <v>28</v>
      </c>
      <c r="H3581" s="2" t="s">
        <v>34</v>
      </c>
      <c r="I3581" s="2" t="s">
        <v>31</v>
      </c>
      <c r="J3581" s="38">
        <v>25.334472100999999</v>
      </c>
    </row>
    <row r="3582" spans="1:10">
      <c r="A3582" s="2" t="s">
        <v>16</v>
      </c>
      <c r="B3582" s="2" t="s">
        <v>139</v>
      </c>
      <c r="C3582" s="2" t="s">
        <v>64</v>
      </c>
      <c r="E3582" s="2">
        <v>100</v>
      </c>
      <c r="F3582" s="2" t="s">
        <v>767</v>
      </c>
      <c r="G3582" s="2" t="s">
        <v>28</v>
      </c>
      <c r="H3582" s="2" t="s">
        <v>34</v>
      </c>
      <c r="I3582" s="2" t="s">
        <v>31</v>
      </c>
      <c r="J3582" s="38">
        <v>3.786875207</v>
      </c>
    </row>
    <row r="3583" spans="1:10">
      <c r="A3583" s="2" t="s">
        <v>16</v>
      </c>
      <c r="B3583" s="2" t="s">
        <v>140</v>
      </c>
      <c r="C3583" s="2" t="s">
        <v>64</v>
      </c>
      <c r="E3583" s="2">
        <v>100</v>
      </c>
      <c r="F3583" s="2" t="s">
        <v>767</v>
      </c>
      <c r="G3583" s="2" t="s">
        <v>28</v>
      </c>
      <c r="H3583" s="2" t="s">
        <v>34</v>
      </c>
      <c r="I3583" s="2" t="s">
        <v>31</v>
      </c>
      <c r="J3583" s="38">
        <v>2.6244996619999998</v>
      </c>
    </row>
    <row r="3584" spans="1:10">
      <c r="A3584" s="2" t="s">
        <v>16</v>
      </c>
      <c r="B3584" s="2" t="s">
        <v>141</v>
      </c>
      <c r="C3584" s="2" t="s">
        <v>64</v>
      </c>
      <c r="E3584" s="2">
        <v>100</v>
      </c>
      <c r="F3584" s="2" t="s">
        <v>767</v>
      </c>
      <c r="G3584" s="2" t="s">
        <v>28</v>
      </c>
      <c r="H3584" s="2" t="s">
        <v>34</v>
      </c>
      <c r="I3584" s="2" t="s">
        <v>31</v>
      </c>
      <c r="J3584" s="38">
        <v>2.7830133529999999</v>
      </c>
    </row>
    <row r="3585" spans="1:10">
      <c r="A3585" s="2" t="s">
        <v>16</v>
      </c>
      <c r="B3585" s="2" t="s">
        <v>142</v>
      </c>
      <c r="C3585" s="2" t="s">
        <v>64</v>
      </c>
      <c r="E3585" s="2">
        <v>100</v>
      </c>
      <c r="F3585" s="2" t="s">
        <v>767</v>
      </c>
      <c r="G3585" s="2" t="s">
        <v>28</v>
      </c>
      <c r="H3585" s="2" t="s">
        <v>34</v>
      </c>
      <c r="I3585" s="2" t="s">
        <v>31</v>
      </c>
      <c r="J3585" s="38">
        <v>13.104377494</v>
      </c>
    </row>
    <row r="3586" spans="1:10">
      <c r="A3586" s="2" t="s">
        <v>16</v>
      </c>
      <c r="B3586" s="2" t="s">
        <v>422</v>
      </c>
      <c r="C3586" s="2" t="s">
        <v>64</v>
      </c>
      <c r="E3586" s="2">
        <v>100</v>
      </c>
      <c r="F3586" s="2" t="s">
        <v>767</v>
      </c>
      <c r="G3586" s="2" t="s">
        <v>28</v>
      </c>
      <c r="H3586" s="2" t="s">
        <v>34</v>
      </c>
      <c r="I3586" s="2" t="s">
        <v>31</v>
      </c>
      <c r="J3586" s="38">
        <v>20.487421080000001</v>
      </c>
    </row>
    <row r="3587" spans="1:10">
      <c r="A3587" s="2" t="s">
        <v>16</v>
      </c>
      <c r="B3587" s="2" t="s">
        <v>423</v>
      </c>
      <c r="C3587" s="2" t="s">
        <v>64</v>
      </c>
      <c r="E3587" s="2">
        <v>100</v>
      </c>
      <c r="F3587" s="2" t="s">
        <v>767</v>
      </c>
      <c r="G3587" s="2" t="s">
        <v>28</v>
      </c>
      <c r="H3587" s="2" t="s">
        <v>34</v>
      </c>
      <c r="I3587" s="2" t="s">
        <v>31</v>
      </c>
      <c r="J3587" s="38">
        <v>13.452818956</v>
      </c>
    </row>
    <row r="3588" spans="1:10">
      <c r="A3588" s="2" t="s">
        <v>16</v>
      </c>
      <c r="B3588" s="2" t="s">
        <v>424</v>
      </c>
      <c r="C3588" s="2" t="s">
        <v>64</v>
      </c>
      <c r="E3588" s="2">
        <v>100</v>
      </c>
      <c r="F3588" s="2" t="s">
        <v>767</v>
      </c>
      <c r="G3588" s="2" t="s">
        <v>28</v>
      </c>
      <c r="H3588" s="2" t="s">
        <v>34</v>
      </c>
      <c r="I3588" s="2" t="s">
        <v>31</v>
      </c>
      <c r="J3588" s="38">
        <v>4.4124970269999997</v>
      </c>
    </row>
    <row r="3589" spans="1:10">
      <c r="A3589" s="2" t="s">
        <v>16</v>
      </c>
      <c r="B3589" s="2" t="s">
        <v>425</v>
      </c>
      <c r="C3589" s="2" t="s">
        <v>64</v>
      </c>
      <c r="E3589" s="2">
        <v>100</v>
      </c>
      <c r="F3589" s="2" t="s">
        <v>767</v>
      </c>
      <c r="G3589" s="2" t="s">
        <v>28</v>
      </c>
      <c r="H3589" s="2" t="s">
        <v>34</v>
      </c>
      <c r="I3589" s="2" t="s">
        <v>31</v>
      </c>
      <c r="J3589" s="38">
        <v>5.5115225690000003</v>
      </c>
    </row>
    <row r="3590" spans="1:10">
      <c r="A3590" s="2" t="s">
        <v>16</v>
      </c>
      <c r="B3590" s="2" t="s">
        <v>426</v>
      </c>
      <c r="C3590" s="2" t="s">
        <v>64</v>
      </c>
      <c r="E3590" s="2">
        <v>100</v>
      </c>
      <c r="F3590" s="2" t="s">
        <v>767</v>
      </c>
      <c r="G3590" s="2" t="s">
        <v>28</v>
      </c>
      <c r="H3590" s="2" t="s">
        <v>34</v>
      </c>
      <c r="I3590" s="2" t="s">
        <v>31</v>
      </c>
      <c r="J3590" s="38">
        <v>6.2897732069999996</v>
      </c>
    </row>
    <row r="3591" spans="1:10">
      <c r="A3591" s="2" t="s">
        <v>16</v>
      </c>
      <c r="B3591" s="2" t="s">
        <v>427</v>
      </c>
      <c r="C3591" s="2" t="s">
        <v>64</v>
      </c>
      <c r="E3591" s="2">
        <v>100</v>
      </c>
      <c r="F3591" s="2" t="s">
        <v>767</v>
      </c>
      <c r="G3591" s="2" t="s">
        <v>28</v>
      </c>
      <c r="H3591" s="2" t="s">
        <v>34</v>
      </c>
      <c r="I3591" s="2" t="s">
        <v>31</v>
      </c>
      <c r="J3591" s="38">
        <v>3.111997578</v>
      </c>
    </row>
    <row r="3592" spans="1:10">
      <c r="A3592" s="2" t="s">
        <v>16</v>
      </c>
      <c r="B3592" s="2" t="s">
        <v>428</v>
      </c>
      <c r="C3592" s="2" t="s">
        <v>64</v>
      </c>
      <c r="E3592" s="2">
        <v>100</v>
      </c>
      <c r="F3592" s="2" t="s">
        <v>767</v>
      </c>
      <c r="G3592" s="2" t="s">
        <v>28</v>
      </c>
      <c r="H3592" s="2" t="s">
        <v>34</v>
      </c>
      <c r="I3592" s="2" t="s">
        <v>31</v>
      </c>
      <c r="J3592" s="38">
        <v>15.909559274999999</v>
      </c>
    </row>
    <row r="3593" spans="1:10">
      <c r="A3593" s="2" t="s">
        <v>16</v>
      </c>
      <c r="B3593" s="2" t="s">
        <v>429</v>
      </c>
      <c r="C3593" s="2" t="s">
        <v>64</v>
      </c>
      <c r="E3593" s="2">
        <v>100</v>
      </c>
      <c r="F3593" s="2" t="s">
        <v>767</v>
      </c>
      <c r="G3593" s="2" t="s">
        <v>28</v>
      </c>
      <c r="H3593" s="2" t="s">
        <v>34</v>
      </c>
      <c r="I3593" s="2" t="s">
        <v>31</v>
      </c>
      <c r="J3593" s="38">
        <v>14.473871213000001</v>
      </c>
    </row>
    <row r="3594" spans="1:10">
      <c r="A3594" s="2" t="s">
        <v>16</v>
      </c>
      <c r="B3594" s="2" t="s">
        <v>430</v>
      </c>
      <c r="C3594" s="2" t="s">
        <v>64</v>
      </c>
      <c r="E3594" s="2">
        <v>100</v>
      </c>
      <c r="F3594" s="2" t="s">
        <v>767</v>
      </c>
      <c r="G3594" s="2" t="s">
        <v>28</v>
      </c>
      <c r="H3594" s="2" t="s">
        <v>34</v>
      </c>
      <c r="I3594" s="2" t="s">
        <v>31</v>
      </c>
      <c r="J3594" s="38">
        <v>27.138711121</v>
      </c>
    </row>
    <row r="3595" spans="1:10">
      <c r="A3595" s="2" t="s">
        <v>15</v>
      </c>
      <c r="B3595" s="2" t="s">
        <v>187</v>
      </c>
      <c r="C3595" s="2" t="s">
        <v>64</v>
      </c>
      <c r="E3595" s="2">
        <v>100</v>
      </c>
      <c r="F3595" s="2" t="s">
        <v>767</v>
      </c>
      <c r="G3595" s="2" t="s">
        <v>28</v>
      </c>
      <c r="H3595" s="2" t="s">
        <v>34</v>
      </c>
      <c r="I3595" s="2" t="s">
        <v>31</v>
      </c>
      <c r="J3595" s="38">
        <v>7.1458315150000002</v>
      </c>
    </row>
    <row r="3596" spans="1:10">
      <c r="A3596" s="2" t="s">
        <v>15</v>
      </c>
      <c r="B3596" s="2" t="s">
        <v>188</v>
      </c>
      <c r="C3596" s="2" t="s">
        <v>64</v>
      </c>
      <c r="E3596" s="2">
        <v>100</v>
      </c>
      <c r="F3596" s="2" t="s">
        <v>767</v>
      </c>
      <c r="G3596" s="2" t="s">
        <v>28</v>
      </c>
      <c r="H3596" s="2" t="s">
        <v>34</v>
      </c>
      <c r="I3596" s="2" t="s">
        <v>31</v>
      </c>
      <c r="J3596" s="38">
        <v>36.443136512999999</v>
      </c>
    </row>
    <row r="3597" spans="1:10">
      <c r="A3597" s="2" t="s">
        <v>15</v>
      </c>
      <c r="B3597" s="2" t="s">
        <v>189</v>
      </c>
      <c r="C3597" s="2" t="s">
        <v>64</v>
      </c>
      <c r="E3597" s="2">
        <v>100</v>
      </c>
      <c r="F3597" s="2" t="s">
        <v>767</v>
      </c>
      <c r="G3597" s="2" t="s">
        <v>28</v>
      </c>
      <c r="H3597" s="2" t="s">
        <v>34</v>
      </c>
      <c r="I3597" s="2" t="s">
        <v>31</v>
      </c>
      <c r="J3597" s="38">
        <v>19.388092734000001</v>
      </c>
    </row>
    <row r="3598" spans="1:10">
      <c r="A3598" s="2" t="s">
        <v>15</v>
      </c>
      <c r="B3598" s="2" t="s">
        <v>190</v>
      </c>
      <c r="C3598" s="2" t="s">
        <v>64</v>
      </c>
      <c r="E3598" s="2">
        <v>100</v>
      </c>
      <c r="F3598" s="2" t="s">
        <v>767</v>
      </c>
      <c r="G3598" s="2" t="s">
        <v>28</v>
      </c>
      <c r="H3598" s="2" t="s">
        <v>34</v>
      </c>
      <c r="I3598" s="2" t="s">
        <v>31</v>
      </c>
      <c r="J3598" s="38">
        <v>50.159406046000001</v>
      </c>
    </row>
    <row r="3599" spans="1:10">
      <c r="A3599" s="2" t="s">
        <v>15</v>
      </c>
      <c r="B3599" s="2" t="s">
        <v>191</v>
      </c>
      <c r="C3599" s="2" t="s">
        <v>64</v>
      </c>
      <c r="E3599" s="2">
        <v>100</v>
      </c>
      <c r="F3599" s="2" t="s">
        <v>767</v>
      </c>
      <c r="G3599" s="2" t="s">
        <v>28</v>
      </c>
      <c r="H3599" s="2" t="s">
        <v>34</v>
      </c>
      <c r="I3599" s="2" t="s">
        <v>31</v>
      </c>
      <c r="J3599" s="38">
        <v>0</v>
      </c>
    </row>
    <row r="3600" spans="1:10">
      <c r="A3600" s="2" t="s">
        <v>15</v>
      </c>
      <c r="B3600" s="2" t="s">
        <v>192</v>
      </c>
      <c r="C3600" s="2" t="s">
        <v>64</v>
      </c>
      <c r="E3600" s="2">
        <v>100</v>
      </c>
      <c r="F3600" s="2" t="s">
        <v>767</v>
      </c>
      <c r="G3600" s="2" t="s">
        <v>28</v>
      </c>
      <c r="H3600" s="2" t="s">
        <v>34</v>
      </c>
      <c r="I3600" s="2" t="s">
        <v>31</v>
      </c>
      <c r="J3600" s="38">
        <v>0</v>
      </c>
    </row>
    <row r="3601" spans="1:10">
      <c r="A3601" s="2" t="s">
        <v>15</v>
      </c>
      <c r="B3601" s="2" t="s">
        <v>193</v>
      </c>
      <c r="C3601" s="2" t="s">
        <v>64</v>
      </c>
      <c r="E3601" s="2">
        <v>100</v>
      </c>
      <c r="F3601" s="2" t="s">
        <v>767</v>
      </c>
      <c r="G3601" s="2" t="s">
        <v>28</v>
      </c>
      <c r="H3601" s="2" t="s">
        <v>34</v>
      </c>
      <c r="I3601" s="2" t="s">
        <v>31</v>
      </c>
      <c r="J3601" s="38">
        <v>29.426535019999999</v>
      </c>
    </row>
    <row r="3602" spans="1:10">
      <c r="A3602" s="2" t="s">
        <v>14</v>
      </c>
      <c r="B3602" s="2" t="s">
        <v>194</v>
      </c>
      <c r="C3602" s="2" t="s">
        <v>64</v>
      </c>
      <c r="E3602" s="2">
        <v>100</v>
      </c>
      <c r="F3602" s="2" t="s">
        <v>767</v>
      </c>
      <c r="G3602" s="2" t="s">
        <v>28</v>
      </c>
      <c r="H3602" s="2" t="s">
        <v>34</v>
      </c>
      <c r="I3602" s="2" t="s">
        <v>31</v>
      </c>
      <c r="J3602" s="38">
        <v>0</v>
      </c>
    </row>
    <row r="3603" spans="1:10">
      <c r="A3603" s="2" t="s">
        <v>14</v>
      </c>
      <c r="B3603" s="2" t="s">
        <v>195</v>
      </c>
      <c r="C3603" s="2" t="s">
        <v>64</v>
      </c>
      <c r="E3603" s="2">
        <v>100</v>
      </c>
      <c r="F3603" s="2" t="s">
        <v>767</v>
      </c>
      <c r="G3603" s="2" t="s">
        <v>28</v>
      </c>
      <c r="H3603" s="2" t="s">
        <v>34</v>
      </c>
      <c r="I3603" s="2" t="s">
        <v>31</v>
      </c>
      <c r="J3603" s="38">
        <v>0</v>
      </c>
    </row>
    <row r="3604" spans="1:10">
      <c r="A3604" s="2" t="s">
        <v>13</v>
      </c>
      <c r="B3604" s="2" t="s">
        <v>196</v>
      </c>
      <c r="C3604" s="2" t="s">
        <v>64</v>
      </c>
      <c r="E3604" s="2">
        <v>100</v>
      </c>
      <c r="F3604" s="2" t="s">
        <v>767</v>
      </c>
      <c r="G3604" s="2" t="s">
        <v>28</v>
      </c>
      <c r="H3604" s="2" t="s">
        <v>34</v>
      </c>
      <c r="I3604" s="2" t="s">
        <v>31</v>
      </c>
      <c r="J3604" s="38">
        <v>3.6891169810000002</v>
      </c>
    </row>
    <row r="3605" spans="1:10">
      <c r="A3605" s="2" t="s">
        <v>13</v>
      </c>
      <c r="B3605" s="2" t="s">
        <v>197</v>
      </c>
      <c r="C3605" s="2" t="s">
        <v>64</v>
      </c>
      <c r="E3605" s="2">
        <v>100</v>
      </c>
      <c r="F3605" s="2" t="s">
        <v>767</v>
      </c>
      <c r="G3605" s="2" t="s">
        <v>28</v>
      </c>
      <c r="H3605" s="2" t="s">
        <v>34</v>
      </c>
      <c r="I3605" s="2" t="s">
        <v>31</v>
      </c>
      <c r="J3605" s="38">
        <v>1.0307230789999999</v>
      </c>
    </row>
    <row r="3606" spans="1:10">
      <c r="A3606" s="2" t="s">
        <v>13</v>
      </c>
      <c r="B3606" s="2" t="s">
        <v>198</v>
      </c>
      <c r="C3606" s="2" t="s">
        <v>64</v>
      </c>
      <c r="E3606" s="2">
        <v>100</v>
      </c>
      <c r="F3606" s="2" t="s">
        <v>767</v>
      </c>
      <c r="G3606" s="2" t="s">
        <v>28</v>
      </c>
      <c r="H3606" s="2" t="s">
        <v>34</v>
      </c>
      <c r="I3606" s="2" t="s">
        <v>31</v>
      </c>
      <c r="J3606" s="38">
        <v>0.33949698499999997</v>
      </c>
    </row>
    <row r="3607" spans="1:10">
      <c r="A3607" s="2" t="s">
        <v>13</v>
      </c>
      <c r="B3607" s="2" t="s">
        <v>199</v>
      </c>
      <c r="C3607" s="2" t="s">
        <v>64</v>
      </c>
      <c r="E3607" s="2">
        <v>100</v>
      </c>
      <c r="F3607" s="2" t="s">
        <v>767</v>
      </c>
      <c r="G3607" s="2" t="s">
        <v>28</v>
      </c>
      <c r="H3607" s="2" t="s">
        <v>34</v>
      </c>
      <c r="I3607" s="2" t="s">
        <v>31</v>
      </c>
      <c r="J3607" s="38">
        <v>6.0710000800000001</v>
      </c>
    </row>
    <row r="3608" spans="1:10">
      <c r="A3608" s="2" t="s">
        <v>13</v>
      </c>
      <c r="B3608" s="2" t="s">
        <v>200</v>
      </c>
      <c r="C3608" s="2" t="s">
        <v>64</v>
      </c>
      <c r="E3608" s="2">
        <v>100</v>
      </c>
      <c r="F3608" s="2" t="s">
        <v>767</v>
      </c>
      <c r="G3608" s="2" t="s">
        <v>28</v>
      </c>
      <c r="H3608" s="2" t="s">
        <v>34</v>
      </c>
      <c r="I3608" s="2" t="s">
        <v>31</v>
      </c>
      <c r="J3608" s="38">
        <v>3.2233906110000001</v>
      </c>
    </row>
    <row r="3609" spans="1:10">
      <c r="A3609" s="2" t="s">
        <v>13</v>
      </c>
      <c r="B3609" s="2" t="s">
        <v>201</v>
      </c>
      <c r="C3609" s="2" t="s">
        <v>64</v>
      </c>
      <c r="E3609" s="2">
        <v>100</v>
      </c>
      <c r="F3609" s="2" t="s">
        <v>767</v>
      </c>
      <c r="G3609" s="2" t="s">
        <v>28</v>
      </c>
      <c r="H3609" s="2" t="s">
        <v>34</v>
      </c>
      <c r="I3609" s="2" t="s">
        <v>31</v>
      </c>
      <c r="J3609" s="38">
        <v>5.8643267899999998</v>
      </c>
    </row>
    <row r="3610" spans="1:10">
      <c r="A3610" s="2" t="s">
        <v>13</v>
      </c>
      <c r="B3610" s="2" t="s">
        <v>202</v>
      </c>
      <c r="C3610" s="2" t="s">
        <v>64</v>
      </c>
      <c r="E3610" s="2">
        <v>100</v>
      </c>
      <c r="F3610" s="2" t="s">
        <v>767</v>
      </c>
      <c r="G3610" s="2" t="s">
        <v>28</v>
      </c>
      <c r="H3610" s="2" t="s">
        <v>34</v>
      </c>
      <c r="I3610" s="2" t="s">
        <v>31</v>
      </c>
      <c r="J3610" s="38">
        <v>7.3789760449999999</v>
      </c>
    </row>
    <row r="3611" spans="1:10">
      <c r="A3611" s="2" t="s">
        <v>13</v>
      </c>
      <c r="B3611" s="2" t="s">
        <v>203</v>
      </c>
      <c r="C3611" s="2" t="s">
        <v>64</v>
      </c>
      <c r="E3611" s="2">
        <v>100</v>
      </c>
      <c r="F3611" s="2" t="s">
        <v>767</v>
      </c>
      <c r="G3611" s="2" t="s">
        <v>28</v>
      </c>
      <c r="H3611" s="2" t="s">
        <v>34</v>
      </c>
      <c r="I3611" s="2" t="s">
        <v>31</v>
      </c>
      <c r="J3611" s="38">
        <v>85.455382044000004</v>
      </c>
    </row>
    <row r="3612" spans="1:10">
      <c r="A3612" s="2" t="s">
        <v>13</v>
      </c>
      <c r="B3612" s="2" t="s">
        <v>204</v>
      </c>
      <c r="C3612" s="2" t="s">
        <v>64</v>
      </c>
      <c r="E3612" s="2">
        <v>100</v>
      </c>
      <c r="F3612" s="2" t="s">
        <v>767</v>
      </c>
      <c r="G3612" s="2" t="s">
        <v>28</v>
      </c>
      <c r="H3612" s="2" t="s">
        <v>34</v>
      </c>
      <c r="I3612" s="2" t="s">
        <v>31</v>
      </c>
      <c r="J3612" s="38">
        <v>19.284957577</v>
      </c>
    </row>
    <row r="3613" spans="1:10">
      <c r="A3613" s="2" t="s">
        <v>13</v>
      </c>
      <c r="B3613" s="2" t="s">
        <v>205</v>
      </c>
      <c r="C3613" s="2" t="s">
        <v>64</v>
      </c>
      <c r="E3613" s="2">
        <v>100</v>
      </c>
      <c r="F3613" s="2" t="s">
        <v>767</v>
      </c>
      <c r="G3613" s="2" t="s">
        <v>28</v>
      </c>
      <c r="H3613" s="2" t="s">
        <v>34</v>
      </c>
      <c r="I3613" s="2" t="s">
        <v>31</v>
      </c>
      <c r="J3613" s="38">
        <v>13.76863927</v>
      </c>
    </row>
    <row r="3614" spans="1:10">
      <c r="A3614" s="2" t="s">
        <v>13</v>
      </c>
      <c r="B3614" s="2" t="s">
        <v>206</v>
      </c>
      <c r="C3614" s="2" t="s">
        <v>64</v>
      </c>
      <c r="E3614" s="2">
        <v>100</v>
      </c>
      <c r="F3614" s="2" t="s">
        <v>767</v>
      </c>
      <c r="G3614" s="2" t="s">
        <v>28</v>
      </c>
      <c r="H3614" s="2" t="s">
        <v>34</v>
      </c>
      <c r="I3614" s="2" t="s">
        <v>31</v>
      </c>
      <c r="J3614" s="38">
        <v>55.408078728</v>
      </c>
    </row>
    <row r="3615" spans="1:10">
      <c r="A3615" s="2" t="s">
        <v>13</v>
      </c>
      <c r="B3615" s="2" t="s">
        <v>207</v>
      </c>
      <c r="C3615" s="2" t="s">
        <v>64</v>
      </c>
      <c r="E3615" s="2">
        <v>100</v>
      </c>
      <c r="F3615" s="2" t="s">
        <v>767</v>
      </c>
      <c r="G3615" s="2" t="s">
        <v>28</v>
      </c>
      <c r="H3615" s="2" t="s">
        <v>34</v>
      </c>
      <c r="I3615" s="2" t="s">
        <v>31</v>
      </c>
      <c r="J3615" s="38">
        <v>51.752640776</v>
      </c>
    </row>
    <row r="3616" spans="1:10">
      <c r="A3616" s="2" t="s">
        <v>13</v>
      </c>
      <c r="B3616" s="2" t="s">
        <v>208</v>
      </c>
      <c r="C3616" s="2" t="s">
        <v>64</v>
      </c>
      <c r="E3616" s="2">
        <v>100</v>
      </c>
      <c r="F3616" s="2" t="s">
        <v>767</v>
      </c>
      <c r="G3616" s="2" t="s">
        <v>28</v>
      </c>
      <c r="H3616" s="2" t="s">
        <v>34</v>
      </c>
      <c r="I3616" s="2" t="s">
        <v>31</v>
      </c>
      <c r="J3616" s="38">
        <v>1.3995964299999999</v>
      </c>
    </row>
    <row r="3617" spans="1:10">
      <c r="A3617" s="2" t="s">
        <v>13</v>
      </c>
      <c r="B3617" s="2" t="s">
        <v>209</v>
      </c>
      <c r="C3617" s="2" t="s">
        <v>64</v>
      </c>
      <c r="E3617" s="2">
        <v>100</v>
      </c>
      <c r="F3617" s="2" t="s">
        <v>767</v>
      </c>
      <c r="G3617" s="2" t="s">
        <v>28</v>
      </c>
      <c r="H3617" s="2" t="s">
        <v>34</v>
      </c>
      <c r="I3617" s="2" t="s">
        <v>31</v>
      </c>
      <c r="J3617" s="38">
        <v>0.66661367800000004</v>
      </c>
    </row>
    <row r="3618" spans="1:10">
      <c r="A3618" s="2" t="s">
        <v>13</v>
      </c>
      <c r="B3618" s="2" t="s">
        <v>210</v>
      </c>
      <c r="C3618" s="2" t="s">
        <v>64</v>
      </c>
      <c r="E3618" s="2">
        <v>100</v>
      </c>
      <c r="F3618" s="2" t="s">
        <v>767</v>
      </c>
      <c r="G3618" s="2" t="s">
        <v>28</v>
      </c>
      <c r="H3618" s="2" t="s">
        <v>34</v>
      </c>
      <c r="I3618" s="2" t="s">
        <v>31</v>
      </c>
      <c r="J3618" s="38">
        <v>0</v>
      </c>
    </row>
    <row r="3619" spans="1:10">
      <c r="A3619" s="2" t="s">
        <v>13</v>
      </c>
      <c r="B3619" s="2" t="s">
        <v>211</v>
      </c>
      <c r="C3619" s="2" t="s">
        <v>64</v>
      </c>
      <c r="E3619" s="2">
        <v>100</v>
      </c>
      <c r="F3619" s="2" t="s">
        <v>767</v>
      </c>
      <c r="G3619" s="2" t="s">
        <v>28</v>
      </c>
      <c r="H3619" s="2" t="s">
        <v>34</v>
      </c>
      <c r="I3619" s="2" t="s">
        <v>31</v>
      </c>
      <c r="J3619" s="38">
        <v>0.99011513399999995</v>
      </c>
    </row>
    <row r="3620" spans="1:10">
      <c r="A3620" s="2" t="s">
        <v>13</v>
      </c>
      <c r="B3620" s="2" t="s">
        <v>212</v>
      </c>
      <c r="C3620" s="2" t="s">
        <v>64</v>
      </c>
      <c r="E3620" s="2">
        <v>100</v>
      </c>
      <c r="F3620" s="2" t="s">
        <v>767</v>
      </c>
      <c r="G3620" s="2" t="s">
        <v>28</v>
      </c>
      <c r="H3620" s="2" t="s">
        <v>34</v>
      </c>
      <c r="I3620" s="2" t="s">
        <v>31</v>
      </c>
      <c r="J3620" s="38">
        <v>0</v>
      </c>
    </row>
    <row r="3621" spans="1:10">
      <c r="A3621" s="2" t="s">
        <v>13</v>
      </c>
      <c r="B3621" s="2" t="s">
        <v>213</v>
      </c>
      <c r="C3621" s="2" t="s">
        <v>64</v>
      </c>
      <c r="E3621" s="2">
        <v>100</v>
      </c>
      <c r="F3621" s="2" t="s">
        <v>767</v>
      </c>
      <c r="G3621" s="2" t="s">
        <v>28</v>
      </c>
      <c r="H3621" s="2" t="s">
        <v>34</v>
      </c>
      <c r="I3621" s="2" t="s">
        <v>31</v>
      </c>
      <c r="J3621" s="38">
        <v>10.013902992</v>
      </c>
    </row>
    <row r="3622" spans="1:10">
      <c r="A3622" s="2" t="s">
        <v>13</v>
      </c>
      <c r="B3622" s="2" t="s">
        <v>214</v>
      </c>
      <c r="C3622" s="2" t="s">
        <v>64</v>
      </c>
      <c r="E3622" s="2">
        <v>100</v>
      </c>
      <c r="F3622" s="2" t="s">
        <v>767</v>
      </c>
      <c r="G3622" s="2" t="s">
        <v>28</v>
      </c>
      <c r="H3622" s="2" t="s">
        <v>34</v>
      </c>
      <c r="I3622" s="2" t="s">
        <v>31</v>
      </c>
      <c r="J3622" s="38">
        <v>3.414327766</v>
      </c>
    </row>
    <row r="3623" spans="1:10">
      <c r="A3623" s="2" t="s">
        <v>13</v>
      </c>
      <c r="B3623" s="2" t="s">
        <v>215</v>
      </c>
      <c r="C3623" s="2" t="s">
        <v>64</v>
      </c>
      <c r="E3623" s="2">
        <v>100</v>
      </c>
      <c r="F3623" s="2" t="s">
        <v>767</v>
      </c>
      <c r="G3623" s="2" t="s">
        <v>28</v>
      </c>
      <c r="H3623" s="2" t="s">
        <v>34</v>
      </c>
      <c r="I3623" s="2" t="s">
        <v>31</v>
      </c>
      <c r="J3623" s="38">
        <v>7.404497729</v>
      </c>
    </row>
    <row r="3624" spans="1:10">
      <c r="A3624" s="2" t="s">
        <v>13</v>
      </c>
      <c r="B3624" s="2" t="s">
        <v>216</v>
      </c>
      <c r="C3624" s="2" t="s">
        <v>64</v>
      </c>
      <c r="E3624" s="2">
        <v>100</v>
      </c>
      <c r="F3624" s="2" t="s">
        <v>767</v>
      </c>
      <c r="G3624" s="2" t="s">
        <v>28</v>
      </c>
      <c r="H3624" s="2" t="s">
        <v>34</v>
      </c>
      <c r="I3624" s="2" t="s">
        <v>31</v>
      </c>
      <c r="J3624" s="38">
        <v>8.4243399879999998</v>
      </c>
    </row>
    <row r="3625" spans="1:10">
      <c r="A3625" s="2" t="s">
        <v>13</v>
      </c>
      <c r="B3625" s="2" t="s">
        <v>363</v>
      </c>
      <c r="C3625" s="2" t="s">
        <v>64</v>
      </c>
      <c r="E3625" s="2">
        <v>100</v>
      </c>
      <c r="F3625" s="2" t="s">
        <v>767</v>
      </c>
      <c r="G3625" s="2" t="s">
        <v>28</v>
      </c>
      <c r="H3625" s="2" t="s">
        <v>34</v>
      </c>
      <c r="I3625" s="2" t="s">
        <v>31</v>
      </c>
      <c r="J3625" s="38">
        <v>2.7686753000000001E-2</v>
      </c>
    </row>
    <row r="3626" spans="1:10">
      <c r="A3626" s="2" t="s">
        <v>12</v>
      </c>
      <c r="B3626" s="2" t="s">
        <v>219</v>
      </c>
      <c r="C3626" s="2" t="s">
        <v>64</v>
      </c>
      <c r="E3626" s="2">
        <v>100</v>
      </c>
      <c r="F3626" s="2" t="s">
        <v>767</v>
      </c>
      <c r="G3626" s="2" t="s">
        <v>28</v>
      </c>
      <c r="H3626" s="2" t="s">
        <v>34</v>
      </c>
      <c r="I3626" s="2" t="s">
        <v>31</v>
      </c>
      <c r="J3626" s="38">
        <v>40.879003765</v>
      </c>
    </row>
    <row r="3627" spans="1:10">
      <c r="A3627" s="2" t="s">
        <v>11</v>
      </c>
      <c r="B3627" s="2" t="s">
        <v>217</v>
      </c>
      <c r="C3627" s="2" t="s">
        <v>64</v>
      </c>
      <c r="E3627" s="2">
        <v>100</v>
      </c>
      <c r="F3627" s="2" t="s">
        <v>767</v>
      </c>
      <c r="G3627" s="2" t="s">
        <v>28</v>
      </c>
      <c r="H3627" s="2" t="s">
        <v>34</v>
      </c>
      <c r="I3627" s="2" t="s">
        <v>31</v>
      </c>
      <c r="J3627" s="38">
        <v>37.321767160999997</v>
      </c>
    </row>
    <row r="3628" spans="1:10">
      <c r="A3628" s="2" t="s">
        <v>534</v>
      </c>
      <c r="B3628" s="2" t="s">
        <v>218</v>
      </c>
      <c r="C3628" s="2" t="s">
        <v>64</v>
      </c>
      <c r="E3628" s="2">
        <v>100</v>
      </c>
      <c r="F3628" s="2" t="s">
        <v>767</v>
      </c>
      <c r="G3628" s="2" t="s">
        <v>28</v>
      </c>
      <c r="H3628" s="2" t="s">
        <v>34</v>
      </c>
      <c r="I3628" s="2" t="s">
        <v>31</v>
      </c>
      <c r="J3628" s="38">
        <v>1.7447325126050406</v>
      </c>
    </row>
    <row r="3629" spans="1:10">
      <c r="A3629" s="2" t="s">
        <v>10</v>
      </c>
      <c r="B3629" s="2" t="s">
        <v>220</v>
      </c>
      <c r="C3629" s="2" t="s">
        <v>64</v>
      </c>
      <c r="E3629" s="2">
        <v>100</v>
      </c>
      <c r="F3629" s="2" t="s">
        <v>767</v>
      </c>
      <c r="G3629" s="2" t="s">
        <v>28</v>
      </c>
      <c r="H3629" s="2" t="s">
        <v>34</v>
      </c>
      <c r="I3629" s="2" t="s">
        <v>31</v>
      </c>
      <c r="J3629" s="38">
        <v>5.0813538999999998E-2</v>
      </c>
    </row>
    <row r="3630" spans="1:10">
      <c r="A3630" s="2" t="s">
        <v>9</v>
      </c>
      <c r="B3630" s="2" t="s">
        <v>221</v>
      </c>
      <c r="C3630" s="2" t="s">
        <v>64</v>
      </c>
      <c r="E3630" s="2">
        <v>100</v>
      </c>
      <c r="F3630" s="2" t="s">
        <v>767</v>
      </c>
      <c r="G3630" s="2" t="s">
        <v>28</v>
      </c>
      <c r="H3630" s="2" t="s">
        <v>34</v>
      </c>
      <c r="I3630" s="2" t="s">
        <v>31</v>
      </c>
      <c r="J3630" s="38">
        <v>0</v>
      </c>
    </row>
    <row r="3631" spans="1:10">
      <c r="A3631" s="2" t="s">
        <v>9</v>
      </c>
      <c r="B3631" s="2" t="s">
        <v>222</v>
      </c>
      <c r="C3631" s="2" t="s">
        <v>64</v>
      </c>
      <c r="E3631" s="2">
        <v>100</v>
      </c>
      <c r="F3631" s="2" t="s">
        <v>767</v>
      </c>
      <c r="G3631" s="2" t="s">
        <v>28</v>
      </c>
      <c r="H3631" s="2" t="s">
        <v>34</v>
      </c>
      <c r="I3631" s="2" t="s">
        <v>31</v>
      </c>
      <c r="J3631" s="38">
        <v>0</v>
      </c>
    </row>
    <row r="3632" spans="1:10">
      <c r="A3632" s="2" t="s">
        <v>9</v>
      </c>
      <c r="B3632" s="2" t="s">
        <v>223</v>
      </c>
      <c r="C3632" s="2" t="s">
        <v>64</v>
      </c>
      <c r="E3632" s="2">
        <v>100</v>
      </c>
      <c r="F3632" s="2" t="s">
        <v>767</v>
      </c>
      <c r="G3632" s="2" t="s">
        <v>28</v>
      </c>
      <c r="H3632" s="2" t="s">
        <v>34</v>
      </c>
      <c r="I3632" s="2" t="s">
        <v>31</v>
      </c>
      <c r="J3632" s="38">
        <v>0</v>
      </c>
    </row>
    <row r="3633" spans="1:10">
      <c r="A3633" s="2" t="s">
        <v>9</v>
      </c>
      <c r="B3633" s="2" t="s">
        <v>224</v>
      </c>
      <c r="C3633" s="2" t="s">
        <v>64</v>
      </c>
      <c r="E3633" s="2">
        <v>100</v>
      </c>
      <c r="F3633" s="2" t="s">
        <v>767</v>
      </c>
      <c r="G3633" s="2" t="s">
        <v>28</v>
      </c>
      <c r="H3633" s="2" t="s">
        <v>34</v>
      </c>
      <c r="I3633" s="2" t="s">
        <v>31</v>
      </c>
      <c r="J3633" s="38">
        <v>1.9151580189999999</v>
      </c>
    </row>
    <row r="3634" spans="1:10">
      <c r="A3634" s="2" t="s">
        <v>9</v>
      </c>
      <c r="B3634" s="2" t="s">
        <v>225</v>
      </c>
      <c r="C3634" s="2" t="s">
        <v>64</v>
      </c>
      <c r="E3634" s="2">
        <v>100</v>
      </c>
      <c r="F3634" s="2" t="s">
        <v>767</v>
      </c>
      <c r="G3634" s="2" t="s">
        <v>28</v>
      </c>
      <c r="H3634" s="2" t="s">
        <v>34</v>
      </c>
      <c r="I3634" s="2" t="s">
        <v>31</v>
      </c>
      <c r="J3634" s="38">
        <v>4.7347477939999996</v>
      </c>
    </row>
    <row r="3635" spans="1:10">
      <c r="A3635" s="2" t="s">
        <v>9</v>
      </c>
      <c r="B3635" s="2" t="s">
        <v>226</v>
      </c>
      <c r="C3635" s="2" t="s">
        <v>64</v>
      </c>
      <c r="E3635" s="2">
        <v>100</v>
      </c>
      <c r="F3635" s="2" t="s">
        <v>767</v>
      </c>
      <c r="G3635" s="2" t="s">
        <v>28</v>
      </c>
      <c r="H3635" s="2" t="s">
        <v>34</v>
      </c>
      <c r="I3635" s="2" t="s">
        <v>31</v>
      </c>
      <c r="J3635" s="38">
        <v>0</v>
      </c>
    </row>
    <row r="3636" spans="1:10">
      <c r="A3636" s="2" t="s">
        <v>9</v>
      </c>
      <c r="B3636" s="2" t="s">
        <v>227</v>
      </c>
      <c r="C3636" s="2" t="s">
        <v>64</v>
      </c>
      <c r="E3636" s="2">
        <v>100</v>
      </c>
      <c r="F3636" s="2" t="s">
        <v>767</v>
      </c>
      <c r="G3636" s="2" t="s">
        <v>28</v>
      </c>
      <c r="H3636" s="2" t="s">
        <v>34</v>
      </c>
      <c r="I3636" s="2" t="s">
        <v>31</v>
      </c>
      <c r="J3636" s="38">
        <v>0</v>
      </c>
    </row>
    <row r="3637" spans="1:10">
      <c r="A3637" s="2" t="s">
        <v>9</v>
      </c>
      <c r="B3637" s="2" t="s">
        <v>228</v>
      </c>
      <c r="C3637" s="2" t="s">
        <v>64</v>
      </c>
      <c r="E3637" s="2">
        <v>100</v>
      </c>
      <c r="F3637" s="2" t="s">
        <v>767</v>
      </c>
      <c r="G3637" s="2" t="s">
        <v>28</v>
      </c>
      <c r="H3637" s="2" t="s">
        <v>34</v>
      </c>
      <c r="I3637" s="2" t="s">
        <v>31</v>
      </c>
      <c r="J3637" s="38">
        <v>0</v>
      </c>
    </row>
    <row r="3638" spans="1:10">
      <c r="A3638" s="2" t="s">
        <v>9</v>
      </c>
      <c r="B3638" s="2" t="s">
        <v>229</v>
      </c>
      <c r="C3638" s="2" t="s">
        <v>64</v>
      </c>
      <c r="E3638" s="2">
        <v>100</v>
      </c>
      <c r="F3638" s="2" t="s">
        <v>767</v>
      </c>
      <c r="G3638" s="2" t="s">
        <v>28</v>
      </c>
      <c r="H3638" s="2" t="s">
        <v>34</v>
      </c>
      <c r="I3638" s="2" t="s">
        <v>31</v>
      </c>
      <c r="J3638" s="38">
        <v>0</v>
      </c>
    </row>
    <row r="3639" spans="1:10">
      <c r="A3639" s="2" t="s">
        <v>9</v>
      </c>
      <c r="B3639" s="2" t="s">
        <v>230</v>
      </c>
      <c r="C3639" s="2" t="s">
        <v>64</v>
      </c>
      <c r="E3639" s="2">
        <v>100</v>
      </c>
      <c r="F3639" s="2" t="s">
        <v>767</v>
      </c>
      <c r="G3639" s="2" t="s">
        <v>28</v>
      </c>
      <c r="H3639" s="2" t="s">
        <v>34</v>
      </c>
      <c r="I3639" s="2" t="s">
        <v>31</v>
      </c>
      <c r="J3639" s="38">
        <v>0</v>
      </c>
    </row>
    <row r="3640" spans="1:10">
      <c r="A3640" s="2" t="s">
        <v>9</v>
      </c>
      <c r="B3640" s="2" t="s">
        <v>231</v>
      </c>
      <c r="C3640" s="2" t="s">
        <v>64</v>
      </c>
      <c r="E3640" s="2">
        <v>100</v>
      </c>
      <c r="F3640" s="2" t="s">
        <v>767</v>
      </c>
      <c r="G3640" s="2" t="s">
        <v>28</v>
      </c>
      <c r="H3640" s="2" t="s">
        <v>34</v>
      </c>
      <c r="I3640" s="2" t="s">
        <v>31</v>
      </c>
      <c r="J3640" s="38">
        <v>0</v>
      </c>
    </row>
    <row r="3641" spans="1:10">
      <c r="A3641" s="2" t="s">
        <v>9</v>
      </c>
      <c r="B3641" s="2" t="s">
        <v>232</v>
      </c>
      <c r="C3641" s="2" t="s">
        <v>64</v>
      </c>
      <c r="E3641" s="2">
        <v>100</v>
      </c>
      <c r="F3641" s="2" t="s">
        <v>767</v>
      </c>
      <c r="G3641" s="2" t="s">
        <v>28</v>
      </c>
      <c r="H3641" s="2" t="s">
        <v>34</v>
      </c>
      <c r="I3641" s="2" t="s">
        <v>31</v>
      </c>
      <c r="J3641" s="38">
        <v>4.2573600000000003</v>
      </c>
    </row>
    <row r="3642" spans="1:10">
      <c r="A3642" s="2" t="s">
        <v>8</v>
      </c>
      <c r="B3642" s="2" t="s">
        <v>233</v>
      </c>
      <c r="C3642" s="2" t="s">
        <v>64</v>
      </c>
      <c r="E3642" s="2">
        <v>100</v>
      </c>
      <c r="F3642" s="2" t="s">
        <v>767</v>
      </c>
      <c r="G3642" s="2" t="s">
        <v>28</v>
      </c>
      <c r="H3642" s="2" t="s">
        <v>34</v>
      </c>
      <c r="I3642" s="2" t="s">
        <v>31</v>
      </c>
      <c r="J3642" s="38">
        <v>34.976218793000001</v>
      </c>
    </row>
    <row r="3643" spans="1:10">
      <c r="A3643" s="2" t="s">
        <v>8</v>
      </c>
      <c r="B3643" s="2" t="s">
        <v>234</v>
      </c>
      <c r="C3643" s="2" t="s">
        <v>64</v>
      </c>
      <c r="E3643" s="2">
        <v>100</v>
      </c>
      <c r="F3643" s="2" t="s">
        <v>767</v>
      </c>
      <c r="G3643" s="2" t="s">
        <v>28</v>
      </c>
      <c r="H3643" s="2" t="s">
        <v>34</v>
      </c>
      <c r="I3643" s="2" t="s">
        <v>31</v>
      </c>
      <c r="J3643" s="38">
        <v>33.900704199000003</v>
      </c>
    </row>
    <row r="3644" spans="1:10">
      <c r="A3644" s="2" t="s">
        <v>8</v>
      </c>
      <c r="B3644" s="2" t="s">
        <v>235</v>
      </c>
      <c r="C3644" s="2" t="s">
        <v>64</v>
      </c>
      <c r="E3644" s="2">
        <v>100</v>
      </c>
      <c r="F3644" s="2" t="s">
        <v>767</v>
      </c>
      <c r="G3644" s="2" t="s">
        <v>28</v>
      </c>
      <c r="H3644" s="2" t="s">
        <v>34</v>
      </c>
      <c r="I3644" s="2" t="s">
        <v>31</v>
      </c>
      <c r="J3644" s="38">
        <v>12.7692239</v>
      </c>
    </row>
    <row r="3645" spans="1:10">
      <c r="A3645" s="2" t="s">
        <v>8</v>
      </c>
      <c r="B3645" s="2" t="s">
        <v>236</v>
      </c>
      <c r="C3645" s="2" t="s">
        <v>64</v>
      </c>
      <c r="E3645" s="2">
        <v>100</v>
      </c>
      <c r="F3645" s="2" t="s">
        <v>767</v>
      </c>
      <c r="G3645" s="2" t="s">
        <v>28</v>
      </c>
      <c r="H3645" s="2" t="s">
        <v>34</v>
      </c>
      <c r="I3645" s="2" t="s">
        <v>31</v>
      </c>
      <c r="J3645" s="38">
        <v>11.024272516</v>
      </c>
    </row>
    <row r="3646" spans="1:10">
      <c r="A3646" s="2" t="s">
        <v>8</v>
      </c>
      <c r="B3646" s="2" t="s">
        <v>237</v>
      </c>
      <c r="C3646" s="2" t="s">
        <v>64</v>
      </c>
      <c r="E3646" s="2">
        <v>100</v>
      </c>
      <c r="F3646" s="2" t="s">
        <v>767</v>
      </c>
      <c r="G3646" s="2" t="s">
        <v>28</v>
      </c>
      <c r="H3646" s="2" t="s">
        <v>34</v>
      </c>
      <c r="I3646" s="2" t="s">
        <v>31</v>
      </c>
      <c r="J3646" s="38">
        <v>12.345893875</v>
      </c>
    </row>
    <row r="3647" spans="1:10">
      <c r="A3647" s="2" t="s">
        <v>8</v>
      </c>
      <c r="B3647" s="2" t="s">
        <v>238</v>
      </c>
      <c r="C3647" s="2" t="s">
        <v>64</v>
      </c>
      <c r="E3647" s="2">
        <v>100</v>
      </c>
      <c r="F3647" s="2" t="s">
        <v>767</v>
      </c>
      <c r="G3647" s="2" t="s">
        <v>28</v>
      </c>
      <c r="H3647" s="2" t="s">
        <v>34</v>
      </c>
      <c r="I3647" s="2" t="s">
        <v>31</v>
      </c>
      <c r="J3647" s="38">
        <v>20.747941086000001</v>
      </c>
    </row>
    <row r="3648" spans="1:10">
      <c r="A3648" s="2" t="s">
        <v>8</v>
      </c>
      <c r="B3648" s="2" t="s">
        <v>239</v>
      </c>
      <c r="C3648" s="2" t="s">
        <v>64</v>
      </c>
      <c r="E3648" s="2">
        <v>100</v>
      </c>
      <c r="F3648" s="2" t="s">
        <v>767</v>
      </c>
      <c r="G3648" s="2" t="s">
        <v>28</v>
      </c>
      <c r="H3648" s="2" t="s">
        <v>34</v>
      </c>
      <c r="I3648" s="2" t="s">
        <v>31</v>
      </c>
      <c r="J3648" s="38">
        <v>21.390553299</v>
      </c>
    </row>
    <row r="3649" spans="1:10">
      <c r="A3649" s="2" t="s">
        <v>8</v>
      </c>
      <c r="B3649" s="2" t="s">
        <v>240</v>
      </c>
      <c r="C3649" s="2" t="s">
        <v>64</v>
      </c>
      <c r="E3649" s="2">
        <v>100</v>
      </c>
      <c r="F3649" s="2" t="s">
        <v>767</v>
      </c>
      <c r="G3649" s="2" t="s">
        <v>28</v>
      </c>
      <c r="H3649" s="2" t="s">
        <v>34</v>
      </c>
      <c r="I3649" s="2" t="s">
        <v>31</v>
      </c>
      <c r="J3649" s="38">
        <v>0</v>
      </c>
    </row>
    <row r="3650" spans="1:10">
      <c r="A3650" s="2" t="s">
        <v>8</v>
      </c>
      <c r="B3650" s="2" t="s">
        <v>241</v>
      </c>
      <c r="C3650" s="2" t="s">
        <v>64</v>
      </c>
      <c r="E3650" s="2">
        <v>100</v>
      </c>
      <c r="F3650" s="2" t="s">
        <v>767</v>
      </c>
      <c r="G3650" s="2" t="s">
        <v>28</v>
      </c>
      <c r="H3650" s="2" t="s">
        <v>34</v>
      </c>
      <c r="I3650" s="2" t="s">
        <v>31</v>
      </c>
      <c r="J3650" s="38">
        <v>30.851367353000001</v>
      </c>
    </row>
    <row r="3651" spans="1:10">
      <c r="A3651" s="2" t="s">
        <v>8</v>
      </c>
      <c r="B3651" s="2" t="s">
        <v>242</v>
      </c>
      <c r="C3651" s="2" t="s">
        <v>64</v>
      </c>
      <c r="E3651" s="2">
        <v>100</v>
      </c>
      <c r="F3651" s="2" t="s">
        <v>767</v>
      </c>
      <c r="G3651" s="2" t="s">
        <v>28</v>
      </c>
      <c r="H3651" s="2" t="s">
        <v>34</v>
      </c>
      <c r="I3651" s="2" t="s">
        <v>31</v>
      </c>
      <c r="J3651" s="38">
        <v>19.275243233000001</v>
      </c>
    </row>
    <row r="3652" spans="1:10">
      <c r="A3652" s="2" t="s">
        <v>8</v>
      </c>
      <c r="B3652" s="2" t="s">
        <v>243</v>
      </c>
      <c r="C3652" s="2" t="s">
        <v>64</v>
      </c>
      <c r="E3652" s="2">
        <v>100</v>
      </c>
      <c r="F3652" s="2" t="s">
        <v>767</v>
      </c>
      <c r="G3652" s="2" t="s">
        <v>28</v>
      </c>
      <c r="H3652" s="2" t="s">
        <v>34</v>
      </c>
      <c r="I3652" s="2" t="s">
        <v>31</v>
      </c>
      <c r="J3652" s="38">
        <v>17.252592664000002</v>
      </c>
    </row>
    <row r="3653" spans="1:10">
      <c r="A3653" s="2" t="s">
        <v>8</v>
      </c>
      <c r="B3653" s="2" t="s">
        <v>244</v>
      </c>
      <c r="C3653" s="2" t="s">
        <v>64</v>
      </c>
      <c r="E3653" s="2">
        <v>100</v>
      </c>
      <c r="F3653" s="2" t="s">
        <v>767</v>
      </c>
      <c r="G3653" s="2" t="s">
        <v>28</v>
      </c>
      <c r="H3653" s="2" t="s">
        <v>34</v>
      </c>
      <c r="I3653" s="2" t="s">
        <v>31</v>
      </c>
      <c r="J3653" s="38">
        <v>35.042737500000001</v>
      </c>
    </row>
    <row r="3654" spans="1:10">
      <c r="A3654" s="2" t="s">
        <v>8</v>
      </c>
      <c r="B3654" s="2" t="s">
        <v>245</v>
      </c>
      <c r="C3654" s="2" t="s">
        <v>64</v>
      </c>
      <c r="E3654" s="2">
        <v>100</v>
      </c>
      <c r="F3654" s="2" t="s">
        <v>767</v>
      </c>
      <c r="G3654" s="2" t="s">
        <v>28</v>
      </c>
      <c r="H3654" s="2" t="s">
        <v>34</v>
      </c>
      <c r="I3654" s="2" t="s">
        <v>31</v>
      </c>
      <c r="J3654" s="38">
        <v>11.170648941</v>
      </c>
    </row>
    <row r="3655" spans="1:10">
      <c r="A3655" s="2" t="s">
        <v>8</v>
      </c>
      <c r="B3655" s="2" t="s">
        <v>246</v>
      </c>
      <c r="C3655" s="2" t="s">
        <v>64</v>
      </c>
      <c r="E3655" s="2">
        <v>100</v>
      </c>
      <c r="F3655" s="2" t="s">
        <v>767</v>
      </c>
      <c r="G3655" s="2" t="s">
        <v>28</v>
      </c>
      <c r="H3655" s="2" t="s">
        <v>34</v>
      </c>
      <c r="I3655" s="2" t="s">
        <v>31</v>
      </c>
      <c r="J3655" s="38">
        <v>0</v>
      </c>
    </row>
    <row r="3656" spans="1:10">
      <c r="A3656" s="2" t="s">
        <v>8</v>
      </c>
      <c r="B3656" s="2" t="s">
        <v>247</v>
      </c>
      <c r="C3656" s="2" t="s">
        <v>64</v>
      </c>
      <c r="E3656" s="2">
        <v>100</v>
      </c>
      <c r="F3656" s="2" t="s">
        <v>767</v>
      </c>
      <c r="G3656" s="2" t="s">
        <v>28</v>
      </c>
      <c r="H3656" s="2" t="s">
        <v>34</v>
      </c>
      <c r="I3656" s="2" t="s">
        <v>31</v>
      </c>
      <c r="J3656" s="38">
        <v>0</v>
      </c>
    </row>
    <row r="3657" spans="1:10">
      <c r="A3657" s="2" t="s">
        <v>8</v>
      </c>
      <c r="B3657" s="2" t="s">
        <v>248</v>
      </c>
      <c r="C3657" s="2" t="s">
        <v>64</v>
      </c>
      <c r="E3657" s="2">
        <v>100</v>
      </c>
      <c r="F3657" s="2" t="s">
        <v>767</v>
      </c>
      <c r="G3657" s="2" t="s">
        <v>28</v>
      </c>
      <c r="H3657" s="2" t="s">
        <v>34</v>
      </c>
      <c r="I3657" s="2" t="s">
        <v>31</v>
      </c>
      <c r="J3657" s="38">
        <v>0</v>
      </c>
    </row>
    <row r="3658" spans="1:10">
      <c r="A3658" s="2" t="s">
        <v>7</v>
      </c>
      <c r="B3658" s="2" t="s">
        <v>249</v>
      </c>
      <c r="C3658" s="2" t="s">
        <v>64</v>
      </c>
      <c r="E3658" s="2">
        <v>100</v>
      </c>
      <c r="F3658" s="2" t="s">
        <v>767</v>
      </c>
      <c r="G3658" s="2" t="s">
        <v>28</v>
      </c>
      <c r="H3658" s="2" t="s">
        <v>34</v>
      </c>
      <c r="I3658" s="2" t="s">
        <v>31</v>
      </c>
      <c r="J3658" s="38">
        <v>17.314011764</v>
      </c>
    </row>
    <row r="3659" spans="1:10">
      <c r="A3659" s="2" t="s">
        <v>7</v>
      </c>
      <c r="B3659" s="2" t="s">
        <v>250</v>
      </c>
      <c r="C3659" s="2" t="s">
        <v>64</v>
      </c>
      <c r="E3659" s="2">
        <v>100</v>
      </c>
      <c r="F3659" s="2" t="s">
        <v>767</v>
      </c>
      <c r="G3659" s="2" t="s">
        <v>28</v>
      </c>
      <c r="H3659" s="2" t="s">
        <v>34</v>
      </c>
      <c r="I3659" s="2" t="s">
        <v>31</v>
      </c>
      <c r="J3659" s="38">
        <v>3.868545589</v>
      </c>
    </row>
    <row r="3660" spans="1:10">
      <c r="A3660" s="2" t="s">
        <v>7</v>
      </c>
      <c r="B3660" s="2" t="s">
        <v>251</v>
      </c>
      <c r="C3660" s="2" t="s">
        <v>64</v>
      </c>
      <c r="E3660" s="2">
        <v>100</v>
      </c>
      <c r="F3660" s="2" t="s">
        <v>767</v>
      </c>
      <c r="G3660" s="2" t="s">
        <v>28</v>
      </c>
      <c r="H3660" s="2" t="s">
        <v>34</v>
      </c>
      <c r="I3660" s="2" t="s">
        <v>31</v>
      </c>
      <c r="J3660" s="38">
        <v>10.583052618</v>
      </c>
    </row>
    <row r="3661" spans="1:10">
      <c r="A3661" s="2" t="s">
        <v>7</v>
      </c>
      <c r="B3661" s="2" t="s">
        <v>252</v>
      </c>
      <c r="C3661" s="2" t="s">
        <v>64</v>
      </c>
      <c r="E3661" s="2">
        <v>100</v>
      </c>
      <c r="F3661" s="2" t="s">
        <v>767</v>
      </c>
      <c r="G3661" s="2" t="s">
        <v>28</v>
      </c>
      <c r="H3661" s="2" t="s">
        <v>34</v>
      </c>
      <c r="I3661" s="2" t="s">
        <v>31</v>
      </c>
      <c r="J3661" s="38">
        <v>2.6310731839999999</v>
      </c>
    </row>
    <row r="3662" spans="1:10">
      <c r="A3662" s="2" t="s">
        <v>7</v>
      </c>
      <c r="B3662" s="2" t="s">
        <v>253</v>
      </c>
      <c r="C3662" s="2" t="s">
        <v>64</v>
      </c>
      <c r="E3662" s="2">
        <v>100</v>
      </c>
      <c r="F3662" s="2" t="s">
        <v>767</v>
      </c>
      <c r="G3662" s="2" t="s">
        <v>28</v>
      </c>
      <c r="H3662" s="2" t="s">
        <v>34</v>
      </c>
      <c r="I3662" s="2" t="s">
        <v>31</v>
      </c>
      <c r="J3662" s="38">
        <v>38.493094462000002</v>
      </c>
    </row>
    <row r="3663" spans="1:10">
      <c r="A3663" s="2" t="s">
        <v>6</v>
      </c>
      <c r="B3663" s="2" t="s">
        <v>254</v>
      </c>
      <c r="C3663" s="2" t="s">
        <v>64</v>
      </c>
      <c r="E3663" s="2">
        <v>100</v>
      </c>
      <c r="F3663" s="2" t="s">
        <v>767</v>
      </c>
      <c r="G3663" s="2" t="s">
        <v>28</v>
      </c>
      <c r="H3663" s="2" t="s">
        <v>34</v>
      </c>
      <c r="I3663" s="2" t="s">
        <v>31</v>
      </c>
      <c r="J3663" s="38">
        <v>19.95163256</v>
      </c>
    </row>
    <row r="3664" spans="1:10">
      <c r="A3664" s="2" t="s">
        <v>6</v>
      </c>
      <c r="B3664" s="2" t="s">
        <v>255</v>
      </c>
      <c r="C3664" s="2" t="s">
        <v>64</v>
      </c>
      <c r="E3664" s="2">
        <v>100</v>
      </c>
      <c r="F3664" s="2" t="s">
        <v>767</v>
      </c>
      <c r="G3664" s="2" t="s">
        <v>28</v>
      </c>
      <c r="H3664" s="2" t="s">
        <v>34</v>
      </c>
      <c r="I3664" s="2" t="s">
        <v>31</v>
      </c>
      <c r="J3664" s="38">
        <v>21.221443109999999</v>
      </c>
    </row>
    <row r="3665" spans="1:10">
      <c r="A3665" s="2" t="s">
        <v>6</v>
      </c>
      <c r="B3665" s="2" t="s">
        <v>256</v>
      </c>
      <c r="C3665" s="2" t="s">
        <v>64</v>
      </c>
      <c r="E3665" s="2">
        <v>100</v>
      </c>
      <c r="F3665" s="2" t="s">
        <v>767</v>
      </c>
      <c r="G3665" s="2" t="s">
        <v>28</v>
      </c>
      <c r="H3665" s="2" t="s">
        <v>34</v>
      </c>
      <c r="I3665" s="2" t="s">
        <v>31</v>
      </c>
      <c r="J3665" s="38">
        <v>66.772496902</v>
      </c>
    </row>
    <row r="3666" spans="1:10">
      <c r="A3666" s="2" t="s">
        <v>6</v>
      </c>
      <c r="B3666" s="2" t="s">
        <v>257</v>
      </c>
      <c r="C3666" s="2" t="s">
        <v>64</v>
      </c>
      <c r="E3666" s="2">
        <v>100</v>
      </c>
      <c r="F3666" s="2" t="s">
        <v>767</v>
      </c>
      <c r="G3666" s="2" t="s">
        <v>28</v>
      </c>
      <c r="H3666" s="2" t="s">
        <v>34</v>
      </c>
      <c r="I3666" s="2" t="s">
        <v>31</v>
      </c>
      <c r="J3666" s="38">
        <v>83.097423767999999</v>
      </c>
    </row>
    <row r="3667" spans="1:10">
      <c r="A3667" s="2" t="s">
        <v>6</v>
      </c>
      <c r="B3667" s="2" t="s">
        <v>258</v>
      </c>
      <c r="C3667" s="2" t="s">
        <v>64</v>
      </c>
      <c r="E3667" s="2">
        <v>100</v>
      </c>
      <c r="F3667" s="2" t="s">
        <v>767</v>
      </c>
      <c r="G3667" s="2" t="s">
        <v>28</v>
      </c>
      <c r="H3667" s="2" t="s">
        <v>34</v>
      </c>
      <c r="I3667" s="2" t="s">
        <v>31</v>
      </c>
      <c r="J3667" s="38">
        <v>63.740835662000002</v>
      </c>
    </row>
    <row r="3668" spans="1:10">
      <c r="A3668" s="2" t="s">
        <v>6</v>
      </c>
      <c r="B3668" s="2" t="s">
        <v>259</v>
      </c>
      <c r="C3668" s="2" t="s">
        <v>64</v>
      </c>
      <c r="E3668" s="2">
        <v>100</v>
      </c>
      <c r="F3668" s="2" t="s">
        <v>767</v>
      </c>
      <c r="G3668" s="2" t="s">
        <v>28</v>
      </c>
      <c r="H3668" s="2" t="s">
        <v>34</v>
      </c>
      <c r="I3668" s="2" t="s">
        <v>31</v>
      </c>
      <c r="J3668" s="38">
        <v>0</v>
      </c>
    </row>
    <row r="3669" spans="1:10">
      <c r="A3669" s="2" t="s">
        <v>6</v>
      </c>
      <c r="B3669" s="2" t="s">
        <v>260</v>
      </c>
      <c r="C3669" s="2" t="s">
        <v>64</v>
      </c>
      <c r="E3669" s="2">
        <v>100</v>
      </c>
      <c r="F3669" s="2" t="s">
        <v>767</v>
      </c>
      <c r="G3669" s="2" t="s">
        <v>28</v>
      </c>
      <c r="H3669" s="2" t="s">
        <v>34</v>
      </c>
      <c r="I3669" s="2" t="s">
        <v>31</v>
      </c>
      <c r="J3669" s="38">
        <v>24.084931599000001</v>
      </c>
    </row>
    <row r="3670" spans="1:10">
      <c r="A3670" s="2" t="s">
        <v>6</v>
      </c>
      <c r="B3670" s="2" t="s">
        <v>261</v>
      </c>
      <c r="C3670" s="2" t="s">
        <v>64</v>
      </c>
      <c r="E3670" s="2">
        <v>100</v>
      </c>
      <c r="F3670" s="2" t="s">
        <v>767</v>
      </c>
      <c r="G3670" s="2" t="s">
        <v>28</v>
      </c>
      <c r="H3670" s="2" t="s">
        <v>34</v>
      </c>
      <c r="I3670" s="2" t="s">
        <v>31</v>
      </c>
      <c r="J3670" s="38">
        <v>18.593364088000001</v>
      </c>
    </row>
    <row r="3671" spans="1:10">
      <c r="A3671" s="2" t="s">
        <v>5</v>
      </c>
      <c r="B3671" s="2" t="s">
        <v>270</v>
      </c>
      <c r="C3671" s="2" t="s">
        <v>64</v>
      </c>
      <c r="E3671" s="2">
        <v>100</v>
      </c>
      <c r="F3671" s="2" t="s">
        <v>767</v>
      </c>
      <c r="G3671" s="2" t="s">
        <v>28</v>
      </c>
      <c r="H3671" s="2" t="s">
        <v>34</v>
      </c>
      <c r="I3671" s="2" t="s">
        <v>31</v>
      </c>
      <c r="J3671" s="38">
        <v>1.6790511990000001</v>
      </c>
    </row>
    <row r="3672" spans="1:10">
      <c r="A3672" s="2" t="s">
        <v>5</v>
      </c>
      <c r="B3672" s="2" t="s">
        <v>271</v>
      </c>
      <c r="C3672" s="2" t="s">
        <v>64</v>
      </c>
      <c r="E3672" s="2">
        <v>100</v>
      </c>
      <c r="F3672" s="2" t="s">
        <v>767</v>
      </c>
      <c r="G3672" s="2" t="s">
        <v>28</v>
      </c>
      <c r="H3672" s="2" t="s">
        <v>34</v>
      </c>
      <c r="I3672" s="2" t="s">
        <v>31</v>
      </c>
      <c r="J3672" s="38">
        <v>28.352353667999999</v>
      </c>
    </row>
    <row r="3673" spans="1:10">
      <c r="A3673" s="2" t="s">
        <v>5</v>
      </c>
      <c r="B3673" s="2" t="s">
        <v>272</v>
      </c>
      <c r="C3673" s="2" t="s">
        <v>64</v>
      </c>
      <c r="E3673" s="2">
        <v>100</v>
      </c>
      <c r="F3673" s="2" t="s">
        <v>767</v>
      </c>
      <c r="G3673" s="2" t="s">
        <v>28</v>
      </c>
      <c r="H3673" s="2" t="s">
        <v>34</v>
      </c>
      <c r="I3673" s="2" t="s">
        <v>31</v>
      </c>
      <c r="J3673" s="38">
        <v>4.2428886090000004</v>
      </c>
    </row>
    <row r="3674" spans="1:10">
      <c r="A3674" s="2" t="s">
        <v>5</v>
      </c>
      <c r="B3674" s="2" t="s">
        <v>273</v>
      </c>
      <c r="C3674" s="2" t="s">
        <v>64</v>
      </c>
      <c r="E3674" s="2">
        <v>100</v>
      </c>
      <c r="F3674" s="2" t="s">
        <v>767</v>
      </c>
      <c r="G3674" s="2" t="s">
        <v>28</v>
      </c>
      <c r="H3674" s="2" t="s">
        <v>34</v>
      </c>
      <c r="I3674" s="2" t="s">
        <v>31</v>
      </c>
      <c r="J3674" s="38">
        <v>0</v>
      </c>
    </row>
    <row r="3675" spans="1:10">
      <c r="A3675" s="2" t="s">
        <v>4</v>
      </c>
      <c r="B3675" s="2" t="s">
        <v>445</v>
      </c>
      <c r="C3675" s="2" t="s">
        <v>64</v>
      </c>
      <c r="E3675" s="2">
        <v>100</v>
      </c>
      <c r="F3675" s="2" t="s">
        <v>767</v>
      </c>
      <c r="G3675" s="2" t="s">
        <v>28</v>
      </c>
      <c r="H3675" s="2" t="s">
        <v>34</v>
      </c>
      <c r="I3675" s="2" t="s">
        <v>31</v>
      </c>
      <c r="J3675" s="38">
        <v>4.3996917870000001</v>
      </c>
    </row>
    <row r="3676" spans="1:10">
      <c r="A3676" s="2" t="s">
        <v>4</v>
      </c>
      <c r="B3676" s="2" t="s">
        <v>446</v>
      </c>
      <c r="C3676" s="2" t="s">
        <v>64</v>
      </c>
      <c r="E3676" s="2">
        <v>100</v>
      </c>
      <c r="F3676" s="2" t="s">
        <v>767</v>
      </c>
      <c r="G3676" s="2" t="s">
        <v>28</v>
      </c>
      <c r="H3676" s="2" t="s">
        <v>34</v>
      </c>
      <c r="I3676" s="2" t="s">
        <v>31</v>
      </c>
      <c r="J3676" s="38">
        <v>0.39321326699999998</v>
      </c>
    </row>
    <row r="3677" spans="1:10">
      <c r="A3677" s="2" t="s">
        <v>3</v>
      </c>
      <c r="B3677" s="2" t="s">
        <v>362</v>
      </c>
      <c r="C3677" s="2" t="s">
        <v>64</v>
      </c>
      <c r="E3677" s="2">
        <v>100</v>
      </c>
      <c r="F3677" s="2" t="s">
        <v>767</v>
      </c>
      <c r="G3677" s="2" t="s">
        <v>28</v>
      </c>
      <c r="H3677" s="2" t="s">
        <v>34</v>
      </c>
      <c r="I3677" s="2" t="s">
        <v>31</v>
      </c>
      <c r="J3677" s="38">
        <v>0.204669713</v>
      </c>
    </row>
    <row r="3678" spans="1:10">
      <c r="A3678" s="2" t="s">
        <v>3</v>
      </c>
      <c r="B3678" s="2" t="s">
        <v>143</v>
      </c>
      <c r="C3678" s="2" t="s">
        <v>64</v>
      </c>
      <c r="E3678" s="2">
        <v>100</v>
      </c>
      <c r="F3678" s="2" t="s">
        <v>767</v>
      </c>
      <c r="G3678" s="2" t="s">
        <v>28</v>
      </c>
      <c r="H3678" s="2" t="s">
        <v>34</v>
      </c>
      <c r="I3678" s="2" t="s">
        <v>31</v>
      </c>
      <c r="J3678" s="38">
        <v>17.217485297</v>
      </c>
    </row>
    <row r="3679" spans="1:10">
      <c r="A3679" s="2" t="s">
        <v>3</v>
      </c>
      <c r="B3679" s="2" t="s">
        <v>144</v>
      </c>
      <c r="C3679" s="2" t="s">
        <v>64</v>
      </c>
      <c r="E3679" s="2">
        <v>100</v>
      </c>
      <c r="F3679" s="2" t="s">
        <v>767</v>
      </c>
      <c r="G3679" s="2" t="s">
        <v>28</v>
      </c>
      <c r="H3679" s="2" t="s">
        <v>34</v>
      </c>
      <c r="I3679" s="2" t="s">
        <v>31</v>
      </c>
      <c r="J3679" s="38">
        <v>5.3755565460000003</v>
      </c>
    </row>
    <row r="3680" spans="1:10">
      <c r="A3680" s="2" t="s">
        <v>3</v>
      </c>
      <c r="B3680" s="2" t="s">
        <v>145</v>
      </c>
      <c r="C3680" s="2" t="s">
        <v>64</v>
      </c>
      <c r="E3680" s="2">
        <v>100</v>
      </c>
      <c r="F3680" s="2" t="s">
        <v>767</v>
      </c>
      <c r="G3680" s="2" t="s">
        <v>28</v>
      </c>
      <c r="H3680" s="2" t="s">
        <v>34</v>
      </c>
      <c r="I3680" s="2" t="s">
        <v>31</v>
      </c>
      <c r="J3680" s="38">
        <v>2.2597741839999999</v>
      </c>
    </row>
    <row r="3681" spans="1:10">
      <c r="A3681" s="2" t="s">
        <v>3</v>
      </c>
      <c r="B3681" s="2" t="s">
        <v>146</v>
      </c>
      <c r="C3681" s="2" t="s">
        <v>64</v>
      </c>
      <c r="E3681" s="2">
        <v>100</v>
      </c>
      <c r="F3681" s="2" t="s">
        <v>767</v>
      </c>
      <c r="G3681" s="2" t="s">
        <v>28</v>
      </c>
      <c r="H3681" s="2" t="s">
        <v>34</v>
      </c>
      <c r="I3681" s="2" t="s">
        <v>31</v>
      </c>
      <c r="J3681" s="38">
        <v>4.5163441530000004</v>
      </c>
    </row>
    <row r="3682" spans="1:10">
      <c r="A3682" s="2" t="s">
        <v>3</v>
      </c>
      <c r="B3682" s="2" t="s">
        <v>147</v>
      </c>
      <c r="C3682" s="2" t="s">
        <v>64</v>
      </c>
      <c r="E3682" s="2">
        <v>100</v>
      </c>
      <c r="F3682" s="2" t="s">
        <v>767</v>
      </c>
      <c r="G3682" s="2" t="s">
        <v>28</v>
      </c>
      <c r="H3682" s="2" t="s">
        <v>34</v>
      </c>
      <c r="I3682" s="2" t="s">
        <v>31</v>
      </c>
      <c r="J3682" s="38">
        <v>15.500688306000001</v>
      </c>
    </row>
    <row r="3683" spans="1:10">
      <c r="A3683" s="2" t="s">
        <v>3</v>
      </c>
      <c r="B3683" s="2" t="s">
        <v>148</v>
      </c>
      <c r="C3683" s="2" t="s">
        <v>64</v>
      </c>
      <c r="E3683" s="2">
        <v>100</v>
      </c>
      <c r="F3683" s="2" t="s">
        <v>767</v>
      </c>
      <c r="G3683" s="2" t="s">
        <v>28</v>
      </c>
      <c r="H3683" s="2" t="s">
        <v>34</v>
      </c>
      <c r="I3683" s="2" t="s">
        <v>31</v>
      </c>
      <c r="J3683" s="38">
        <v>6.8953119510000001</v>
      </c>
    </row>
    <row r="3684" spans="1:10">
      <c r="A3684" s="2" t="s">
        <v>3</v>
      </c>
      <c r="B3684" s="2" t="s">
        <v>149</v>
      </c>
      <c r="C3684" s="2" t="s">
        <v>64</v>
      </c>
      <c r="E3684" s="2">
        <v>100</v>
      </c>
      <c r="F3684" s="2" t="s">
        <v>767</v>
      </c>
      <c r="G3684" s="2" t="s">
        <v>28</v>
      </c>
      <c r="H3684" s="2" t="s">
        <v>34</v>
      </c>
      <c r="I3684" s="2" t="s">
        <v>31</v>
      </c>
      <c r="J3684" s="38">
        <v>74.998628190999995</v>
      </c>
    </row>
    <row r="3685" spans="1:10">
      <c r="A3685" s="2" t="s">
        <v>3</v>
      </c>
      <c r="B3685" s="2" t="s">
        <v>150</v>
      </c>
      <c r="C3685" s="2" t="s">
        <v>64</v>
      </c>
      <c r="E3685" s="2">
        <v>100</v>
      </c>
      <c r="F3685" s="2" t="s">
        <v>767</v>
      </c>
      <c r="G3685" s="2" t="s">
        <v>28</v>
      </c>
      <c r="H3685" s="2" t="s">
        <v>34</v>
      </c>
      <c r="I3685" s="2" t="s">
        <v>31</v>
      </c>
      <c r="J3685" s="38">
        <v>3.21192733</v>
      </c>
    </row>
    <row r="3686" spans="1:10">
      <c r="A3686" s="2" t="s">
        <v>3</v>
      </c>
      <c r="B3686" s="2" t="s">
        <v>151</v>
      </c>
      <c r="C3686" s="2" t="s">
        <v>64</v>
      </c>
      <c r="E3686" s="2">
        <v>100</v>
      </c>
      <c r="F3686" s="2" t="s">
        <v>767</v>
      </c>
      <c r="G3686" s="2" t="s">
        <v>28</v>
      </c>
      <c r="H3686" s="2" t="s">
        <v>34</v>
      </c>
      <c r="I3686" s="2" t="s">
        <v>31</v>
      </c>
      <c r="J3686" s="38">
        <v>245.57979425299999</v>
      </c>
    </row>
    <row r="3687" spans="1:10">
      <c r="A3687" s="2" t="s">
        <v>3</v>
      </c>
      <c r="B3687" s="2" t="s">
        <v>152</v>
      </c>
      <c r="C3687" s="2" t="s">
        <v>64</v>
      </c>
      <c r="E3687" s="2">
        <v>100</v>
      </c>
      <c r="F3687" s="2" t="s">
        <v>767</v>
      </c>
      <c r="G3687" s="2" t="s">
        <v>28</v>
      </c>
      <c r="H3687" s="2" t="s">
        <v>34</v>
      </c>
      <c r="I3687" s="2" t="s">
        <v>31</v>
      </c>
      <c r="J3687" s="38">
        <v>217.01647393600001</v>
      </c>
    </row>
    <row r="3688" spans="1:10">
      <c r="A3688" s="2" t="s">
        <v>3</v>
      </c>
      <c r="B3688" s="2" t="s">
        <v>153</v>
      </c>
      <c r="C3688" s="2" t="s">
        <v>64</v>
      </c>
      <c r="E3688" s="2">
        <v>100</v>
      </c>
      <c r="F3688" s="2" t="s">
        <v>767</v>
      </c>
      <c r="G3688" s="2" t="s">
        <v>28</v>
      </c>
      <c r="H3688" s="2" t="s">
        <v>34</v>
      </c>
      <c r="I3688" s="2" t="s">
        <v>31</v>
      </c>
      <c r="J3688" s="38">
        <v>32.879284437000003</v>
      </c>
    </row>
    <row r="3689" spans="1:10">
      <c r="A3689" s="2" t="s">
        <v>3</v>
      </c>
      <c r="B3689" s="2" t="s">
        <v>154</v>
      </c>
      <c r="C3689" s="2" t="s">
        <v>64</v>
      </c>
      <c r="E3689" s="2">
        <v>100</v>
      </c>
      <c r="F3689" s="2" t="s">
        <v>767</v>
      </c>
      <c r="G3689" s="2" t="s">
        <v>28</v>
      </c>
      <c r="H3689" s="2" t="s">
        <v>34</v>
      </c>
      <c r="I3689" s="2" t="s">
        <v>31</v>
      </c>
      <c r="J3689" s="38">
        <v>32.397143509999999</v>
      </c>
    </row>
    <row r="3690" spans="1:10">
      <c r="A3690" s="2" t="s">
        <v>3</v>
      </c>
      <c r="B3690" s="2" t="s">
        <v>155</v>
      </c>
      <c r="C3690" s="2" t="s">
        <v>64</v>
      </c>
      <c r="E3690" s="2">
        <v>100</v>
      </c>
      <c r="F3690" s="2" t="s">
        <v>767</v>
      </c>
      <c r="G3690" s="2" t="s">
        <v>28</v>
      </c>
      <c r="H3690" s="2" t="s">
        <v>34</v>
      </c>
      <c r="I3690" s="2" t="s">
        <v>31</v>
      </c>
      <c r="J3690" s="38">
        <v>39.751169408000003</v>
      </c>
    </row>
    <row r="3691" spans="1:10">
      <c r="A3691" s="2" t="s">
        <v>3</v>
      </c>
      <c r="B3691" s="2" t="s">
        <v>156</v>
      </c>
      <c r="C3691" s="2" t="s">
        <v>64</v>
      </c>
      <c r="E3691" s="2">
        <v>100</v>
      </c>
      <c r="F3691" s="2" t="s">
        <v>767</v>
      </c>
      <c r="G3691" s="2" t="s">
        <v>28</v>
      </c>
      <c r="H3691" s="2" t="s">
        <v>34</v>
      </c>
      <c r="I3691" s="2" t="s">
        <v>31</v>
      </c>
      <c r="J3691" s="38">
        <v>3.12718081</v>
      </c>
    </row>
    <row r="3692" spans="1:10">
      <c r="A3692" s="2" t="s">
        <v>3</v>
      </c>
      <c r="B3692" s="2" t="s">
        <v>157</v>
      </c>
      <c r="C3692" s="2" t="s">
        <v>64</v>
      </c>
      <c r="E3692" s="2">
        <v>100</v>
      </c>
      <c r="F3692" s="2" t="s">
        <v>767</v>
      </c>
      <c r="G3692" s="2" t="s">
        <v>28</v>
      </c>
      <c r="H3692" s="2" t="s">
        <v>34</v>
      </c>
      <c r="I3692" s="2" t="s">
        <v>31</v>
      </c>
      <c r="J3692" s="38">
        <v>66.695915381999995</v>
      </c>
    </row>
    <row r="3693" spans="1:10">
      <c r="A3693" s="2" t="s">
        <v>3</v>
      </c>
      <c r="B3693" s="2" t="s">
        <v>158</v>
      </c>
      <c r="C3693" s="2" t="s">
        <v>64</v>
      </c>
      <c r="E3693" s="2">
        <v>100</v>
      </c>
      <c r="F3693" s="2" t="s">
        <v>767</v>
      </c>
      <c r="G3693" s="2" t="s">
        <v>28</v>
      </c>
      <c r="H3693" s="2" t="s">
        <v>34</v>
      </c>
      <c r="I3693" s="2" t="s">
        <v>31</v>
      </c>
      <c r="J3693" s="38">
        <v>15.606198454999999</v>
      </c>
    </row>
    <row r="3694" spans="1:10">
      <c r="A3694" s="2" t="s">
        <v>2</v>
      </c>
      <c r="B3694" s="2" t="s">
        <v>262</v>
      </c>
      <c r="C3694" s="2" t="s">
        <v>64</v>
      </c>
      <c r="E3694" s="2">
        <v>100</v>
      </c>
      <c r="F3694" s="2" t="s">
        <v>767</v>
      </c>
      <c r="G3694" s="2" t="s">
        <v>28</v>
      </c>
      <c r="H3694" s="2" t="s">
        <v>34</v>
      </c>
      <c r="I3694" s="2" t="s">
        <v>31</v>
      </c>
      <c r="J3694" s="38">
        <v>0.52575662199999995</v>
      </c>
    </row>
    <row r="3695" spans="1:10">
      <c r="A3695" s="2" t="s">
        <v>2</v>
      </c>
      <c r="B3695" s="2" t="s">
        <v>263</v>
      </c>
      <c r="C3695" s="2" t="s">
        <v>64</v>
      </c>
      <c r="E3695" s="2">
        <v>100</v>
      </c>
      <c r="F3695" s="2" t="s">
        <v>767</v>
      </c>
      <c r="G3695" s="2" t="s">
        <v>28</v>
      </c>
      <c r="H3695" s="2" t="s">
        <v>34</v>
      </c>
      <c r="I3695" s="2" t="s">
        <v>31</v>
      </c>
      <c r="J3695" s="38">
        <v>15.811577319</v>
      </c>
    </row>
    <row r="3696" spans="1:10">
      <c r="A3696" s="2" t="s">
        <v>2</v>
      </c>
      <c r="B3696" s="2" t="s">
        <v>264</v>
      </c>
      <c r="C3696" s="2" t="s">
        <v>64</v>
      </c>
      <c r="E3696" s="2">
        <v>100</v>
      </c>
      <c r="F3696" s="2" t="s">
        <v>767</v>
      </c>
      <c r="G3696" s="2" t="s">
        <v>28</v>
      </c>
      <c r="H3696" s="2" t="s">
        <v>34</v>
      </c>
      <c r="I3696" s="2" t="s">
        <v>31</v>
      </c>
      <c r="J3696" s="38">
        <v>6.5445743030000001</v>
      </c>
    </row>
    <row r="3697" spans="1:10">
      <c r="A3697" s="2" t="s">
        <v>2</v>
      </c>
      <c r="B3697" s="2" t="s">
        <v>265</v>
      </c>
      <c r="C3697" s="2" t="s">
        <v>64</v>
      </c>
      <c r="E3697" s="2">
        <v>100</v>
      </c>
      <c r="F3697" s="2" t="s">
        <v>767</v>
      </c>
      <c r="G3697" s="2" t="s">
        <v>28</v>
      </c>
      <c r="H3697" s="2" t="s">
        <v>34</v>
      </c>
      <c r="I3697" s="2" t="s">
        <v>31</v>
      </c>
      <c r="J3697" s="38">
        <v>4.0290191230000003</v>
      </c>
    </row>
    <row r="3698" spans="1:10">
      <c r="A3698" s="2" t="s">
        <v>2</v>
      </c>
      <c r="B3698" s="2" t="s">
        <v>266</v>
      </c>
      <c r="C3698" s="2" t="s">
        <v>64</v>
      </c>
      <c r="E3698" s="2">
        <v>100</v>
      </c>
      <c r="F3698" s="2" t="s">
        <v>767</v>
      </c>
      <c r="G3698" s="2" t="s">
        <v>28</v>
      </c>
      <c r="H3698" s="2" t="s">
        <v>34</v>
      </c>
      <c r="I3698" s="2" t="s">
        <v>31</v>
      </c>
      <c r="J3698" s="38">
        <v>13.799442011</v>
      </c>
    </row>
    <row r="3699" spans="1:10">
      <c r="A3699" s="2" t="s">
        <v>2</v>
      </c>
      <c r="B3699" s="2" t="s">
        <v>267</v>
      </c>
      <c r="C3699" s="2" t="s">
        <v>64</v>
      </c>
      <c r="E3699" s="2">
        <v>100</v>
      </c>
      <c r="F3699" s="2" t="s">
        <v>767</v>
      </c>
      <c r="G3699" s="2" t="s">
        <v>28</v>
      </c>
      <c r="H3699" s="2" t="s">
        <v>34</v>
      </c>
      <c r="I3699" s="2" t="s">
        <v>31</v>
      </c>
      <c r="J3699" s="38">
        <v>11.256054191</v>
      </c>
    </row>
    <row r="3700" spans="1:10">
      <c r="A3700" s="2" t="s">
        <v>2</v>
      </c>
      <c r="B3700" s="2" t="s">
        <v>268</v>
      </c>
      <c r="C3700" s="2" t="s">
        <v>64</v>
      </c>
      <c r="E3700" s="2">
        <v>100</v>
      </c>
      <c r="F3700" s="2" t="s">
        <v>767</v>
      </c>
      <c r="G3700" s="2" t="s">
        <v>28</v>
      </c>
      <c r="H3700" s="2" t="s">
        <v>34</v>
      </c>
      <c r="I3700" s="2" t="s">
        <v>31</v>
      </c>
      <c r="J3700" s="38">
        <v>8.9779642880000008</v>
      </c>
    </row>
    <row r="3701" spans="1:10">
      <c r="A3701" s="2" t="s">
        <v>2</v>
      </c>
      <c r="B3701" s="2" t="s">
        <v>269</v>
      </c>
      <c r="C3701" s="2" t="s">
        <v>64</v>
      </c>
      <c r="E3701" s="2">
        <v>100</v>
      </c>
      <c r="F3701" s="2" t="s">
        <v>767</v>
      </c>
      <c r="G3701" s="2" t="s">
        <v>28</v>
      </c>
      <c r="H3701" s="2" t="s">
        <v>34</v>
      </c>
      <c r="I3701" s="2" t="s">
        <v>31</v>
      </c>
      <c r="J3701" s="38">
        <v>13.737437032000001</v>
      </c>
    </row>
    <row r="3702" spans="1:10">
      <c r="A3702" s="2" t="s">
        <v>1</v>
      </c>
      <c r="B3702" s="2" t="s">
        <v>298</v>
      </c>
      <c r="C3702" s="2" t="s">
        <v>64</v>
      </c>
      <c r="E3702" s="2">
        <v>100</v>
      </c>
      <c r="F3702" s="2" t="s">
        <v>767</v>
      </c>
      <c r="G3702" s="2" t="s">
        <v>28</v>
      </c>
      <c r="H3702" s="2" t="s">
        <v>34</v>
      </c>
      <c r="I3702" s="2" t="s">
        <v>31</v>
      </c>
      <c r="J3702" s="38">
        <v>0</v>
      </c>
    </row>
    <row r="3703" spans="1:10">
      <c r="A3703" s="2" t="s">
        <v>1</v>
      </c>
      <c r="B3703" s="2" t="s">
        <v>299</v>
      </c>
      <c r="C3703" s="2" t="s">
        <v>64</v>
      </c>
      <c r="E3703" s="2">
        <v>100</v>
      </c>
      <c r="F3703" s="2" t="s">
        <v>767</v>
      </c>
      <c r="G3703" s="2" t="s">
        <v>28</v>
      </c>
      <c r="H3703" s="2" t="s">
        <v>34</v>
      </c>
      <c r="I3703" s="2" t="s">
        <v>31</v>
      </c>
      <c r="J3703" s="38">
        <v>0</v>
      </c>
    </row>
    <row r="3704" spans="1:10">
      <c r="A3704" s="2" t="s">
        <v>1</v>
      </c>
      <c r="B3704" s="2" t="s">
        <v>300</v>
      </c>
      <c r="C3704" s="2" t="s">
        <v>64</v>
      </c>
      <c r="E3704" s="2">
        <v>100</v>
      </c>
      <c r="F3704" s="2" t="s">
        <v>767</v>
      </c>
      <c r="G3704" s="2" t="s">
        <v>28</v>
      </c>
      <c r="H3704" s="2" t="s">
        <v>34</v>
      </c>
      <c r="I3704" s="2" t="s">
        <v>31</v>
      </c>
      <c r="J3704" s="38">
        <v>0</v>
      </c>
    </row>
    <row r="3705" spans="1:10">
      <c r="A3705" s="2" t="s">
        <v>1</v>
      </c>
      <c r="B3705" s="2" t="s">
        <v>301</v>
      </c>
      <c r="C3705" s="2" t="s">
        <v>64</v>
      </c>
      <c r="E3705" s="2">
        <v>100</v>
      </c>
      <c r="F3705" s="2" t="s">
        <v>767</v>
      </c>
      <c r="G3705" s="2" t="s">
        <v>28</v>
      </c>
      <c r="H3705" s="2" t="s">
        <v>34</v>
      </c>
      <c r="I3705" s="2" t="s">
        <v>31</v>
      </c>
      <c r="J3705" s="38">
        <v>9.9627286999999995E-2</v>
      </c>
    </row>
    <row r="3706" spans="1:10">
      <c r="A3706" s="2" t="s">
        <v>1</v>
      </c>
      <c r="B3706" s="2" t="s">
        <v>302</v>
      </c>
      <c r="C3706" s="2" t="s">
        <v>64</v>
      </c>
      <c r="E3706" s="2">
        <v>100</v>
      </c>
      <c r="F3706" s="2" t="s">
        <v>767</v>
      </c>
      <c r="G3706" s="2" t="s">
        <v>28</v>
      </c>
      <c r="H3706" s="2" t="s">
        <v>34</v>
      </c>
      <c r="I3706" s="2" t="s">
        <v>31</v>
      </c>
      <c r="J3706" s="38">
        <v>0</v>
      </c>
    </row>
    <row r="3707" spans="1:10">
      <c r="A3707" s="2" t="s">
        <v>1</v>
      </c>
      <c r="B3707" s="2" t="s">
        <v>303</v>
      </c>
      <c r="C3707" s="2" t="s">
        <v>64</v>
      </c>
      <c r="E3707" s="2">
        <v>100</v>
      </c>
      <c r="F3707" s="2" t="s">
        <v>767</v>
      </c>
      <c r="G3707" s="2" t="s">
        <v>28</v>
      </c>
      <c r="H3707" s="2" t="s">
        <v>34</v>
      </c>
      <c r="I3707" s="2" t="s">
        <v>31</v>
      </c>
      <c r="J3707" s="38">
        <v>0</v>
      </c>
    </row>
    <row r="3708" spans="1:10">
      <c r="A3708" s="2" t="s">
        <v>1</v>
      </c>
      <c r="B3708" s="2" t="s">
        <v>304</v>
      </c>
      <c r="C3708" s="2" t="s">
        <v>64</v>
      </c>
      <c r="E3708" s="2">
        <v>100</v>
      </c>
      <c r="F3708" s="2" t="s">
        <v>767</v>
      </c>
      <c r="G3708" s="2" t="s">
        <v>28</v>
      </c>
      <c r="H3708" s="2" t="s">
        <v>34</v>
      </c>
      <c r="I3708" s="2" t="s">
        <v>31</v>
      </c>
      <c r="J3708" s="38">
        <v>0</v>
      </c>
    </row>
    <row r="3709" spans="1:10">
      <c r="A3709" s="2" t="s">
        <v>1</v>
      </c>
      <c r="B3709" s="2" t="s">
        <v>305</v>
      </c>
      <c r="C3709" s="2" t="s">
        <v>64</v>
      </c>
      <c r="E3709" s="2">
        <v>100</v>
      </c>
      <c r="F3709" s="2" t="s">
        <v>767</v>
      </c>
      <c r="G3709" s="2" t="s">
        <v>28</v>
      </c>
      <c r="H3709" s="2" t="s">
        <v>34</v>
      </c>
      <c r="I3709" s="2" t="s">
        <v>31</v>
      </c>
      <c r="J3709" s="38">
        <v>0</v>
      </c>
    </row>
    <row r="3710" spans="1:10">
      <c r="A3710" s="2" t="s">
        <v>1</v>
      </c>
      <c r="B3710" s="2" t="s">
        <v>306</v>
      </c>
      <c r="C3710" s="2" t="s">
        <v>64</v>
      </c>
      <c r="E3710" s="2">
        <v>100</v>
      </c>
      <c r="F3710" s="2" t="s">
        <v>767</v>
      </c>
      <c r="G3710" s="2" t="s">
        <v>28</v>
      </c>
      <c r="H3710" s="2" t="s">
        <v>34</v>
      </c>
      <c r="I3710" s="2" t="s">
        <v>31</v>
      </c>
      <c r="J3710" s="38">
        <v>0</v>
      </c>
    </row>
    <row r="3711" spans="1:10">
      <c r="A3711" s="2" t="s">
        <v>1</v>
      </c>
      <c r="B3711" s="2" t="s">
        <v>307</v>
      </c>
      <c r="C3711" s="2" t="s">
        <v>64</v>
      </c>
      <c r="E3711" s="2">
        <v>100</v>
      </c>
      <c r="F3711" s="2" t="s">
        <v>767</v>
      </c>
      <c r="G3711" s="2" t="s">
        <v>28</v>
      </c>
      <c r="H3711" s="2" t="s">
        <v>34</v>
      </c>
      <c r="I3711" s="2" t="s">
        <v>31</v>
      </c>
      <c r="J3711" s="38">
        <v>0</v>
      </c>
    </row>
    <row r="3712" spans="1:10">
      <c r="A3712" s="2" t="s">
        <v>1</v>
      </c>
      <c r="B3712" s="2" t="s">
        <v>308</v>
      </c>
      <c r="C3712" s="2" t="s">
        <v>64</v>
      </c>
      <c r="E3712" s="2">
        <v>100</v>
      </c>
      <c r="F3712" s="2" t="s">
        <v>767</v>
      </c>
      <c r="G3712" s="2" t="s">
        <v>28</v>
      </c>
      <c r="H3712" s="2" t="s">
        <v>34</v>
      </c>
      <c r="I3712" s="2" t="s">
        <v>31</v>
      </c>
      <c r="J3712" s="38">
        <v>0</v>
      </c>
    </row>
    <row r="3713" spans="1:10">
      <c r="A3713" s="2" t="s">
        <v>1</v>
      </c>
      <c r="B3713" s="2" t="s">
        <v>309</v>
      </c>
      <c r="C3713" s="2" t="s">
        <v>64</v>
      </c>
      <c r="E3713" s="2">
        <v>100</v>
      </c>
      <c r="F3713" s="2" t="s">
        <v>767</v>
      </c>
      <c r="G3713" s="2" t="s">
        <v>28</v>
      </c>
      <c r="H3713" s="2" t="s">
        <v>34</v>
      </c>
      <c r="I3713" s="2" t="s">
        <v>31</v>
      </c>
      <c r="J3713" s="38">
        <v>0</v>
      </c>
    </row>
    <row r="3714" spans="1:10">
      <c r="A3714" s="2" t="s">
        <v>1</v>
      </c>
      <c r="B3714" s="2" t="s">
        <v>310</v>
      </c>
      <c r="C3714" s="2" t="s">
        <v>64</v>
      </c>
      <c r="E3714" s="2">
        <v>100</v>
      </c>
      <c r="F3714" s="2" t="s">
        <v>767</v>
      </c>
      <c r="G3714" s="2" t="s">
        <v>28</v>
      </c>
      <c r="H3714" s="2" t="s">
        <v>34</v>
      </c>
      <c r="I3714" s="2" t="s">
        <v>31</v>
      </c>
      <c r="J3714" s="38">
        <v>0</v>
      </c>
    </row>
    <row r="3715" spans="1:10">
      <c r="A3715" s="2" t="s">
        <v>1</v>
      </c>
      <c r="B3715" s="2" t="s">
        <v>311</v>
      </c>
      <c r="C3715" s="2" t="s">
        <v>64</v>
      </c>
      <c r="E3715" s="2">
        <v>100</v>
      </c>
      <c r="F3715" s="2" t="s">
        <v>767</v>
      </c>
      <c r="G3715" s="2" t="s">
        <v>28</v>
      </c>
      <c r="H3715" s="2" t="s">
        <v>34</v>
      </c>
      <c r="I3715" s="2" t="s">
        <v>31</v>
      </c>
      <c r="J3715" s="38">
        <v>0</v>
      </c>
    </row>
    <row r="3716" spans="1:10">
      <c r="A3716" s="2" t="s">
        <v>1</v>
      </c>
      <c r="B3716" s="2" t="s">
        <v>312</v>
      </c>
      <c r="C3716" s="2" t="s">
        <v>64</v>
      </c>
      <c r="E3716" s="2">
        <v>100</v>
      </c>
      <c r="F3716" s="2" t="s">
        <v>767</v>
      </c>
      <c r="G3716" s="2" t="s">
        <v>28</v>
      </c>
      <c r="H3716" s="2" t="s">
        <v>34</v>
      </c>
      <c r="I3716" s="2" t="s">
        <v>31</v>
      </c>
      <c r="J3716" s="38">
        <v>0</v>
      </c>
    </row>
    <row r="3717" spans="1:10">
      <c r="A3717" s="2" t="s">
        <v>1</v>
      </c>
      <c r="B3717" s="2" t="s">
        <v>313</v>
      </c>
      <c r="C3717" s="2" t="s">
        <v>64</v>
      </c>
      <c r="E3717" s="2">
        <v>100</v>
      </c>
      <c r="F3717" s="2" t="s">
        <v>767</v>
      </c>
      <c r="G3717" s="2" t="s">
        <v>28</v>
      </c>
      <c r="H3717" s="2" t="s">
        <v>34</v>
      </c>
      <c r="I3717" s="2" t="s">
        <v>31</v>
      </c>
      <c r="J3717" s="38">
        <v>0</v>
      </c>
    </row>
    <row r="3718" spans="1:10">
      <c r="A3718" s="2" t="s">
        <v>1</v>
      </c>
      <c r="B3718" s="2" t="s">
        <v>314</v>
      </c>
      <c r="C3718" s="2" t="s">
        <v>64</v>
      </c>
      <c r="E3718" s="2">
        <v>100</v>
      </c>
      <c r="F3718" s="2" t="s">
        <v>767</v>
      </c>
      <c r="G3718" s="2" t="s">
        <v>28</v>
      </c>
      <c r="H3718" s="2" t="s">
        <v>34</v>
      </c>
      <c r="I3718" s="2" t="s">
        <v>31</v>
      </c>
      <c r="J3718" s="38">
        <v>0</v>
      </c>
    </row>
    <row r="3719" spans="1:10">
      <c r="A3719" s="2" t="s">
        <v>1</v>
      </c>
      <c r="B3719" s="2" t="s">
        <v>315</v>
      </c>
      <c r="C3719" s="2" t="s">
        <v>64</v>
      </c>
      <c r="E3719" s="2">
        <v>100</v>
      </c>
      <c r="F3719" s="2" t="s">
        <v>767</v>
      </c>
      <c r="G3719" s="2" t="s">
        <v>28</v>
      </c>
      <c r="H3719" s="2" t="s">
        <v>34</v>
      </c>
      <c r="I3719" s="2" t="s">
        <v>31</v>
      </c>
      <c r="J3719" s="38">
        <v>0</v>
      </c>
    </row>
    <row r="3720" spans="1:10">
      <c r="A3720" s="2" t="s">
        <v>1</v>
      </c>
      <c r="B3720" s="2" t="s">
        <v>316</v>
      </c>
      <c r="C3720" s="2" t="s">
        <v>64</v>
      </c>
      <c r="E3720" s="2">
        <v>100</v>
      </c>
      <c r="F3720" s="2" t="s">
        <v>767</v>
      </c>
      <c r="G3720" s="2" t="s">
        <v>28</v>
      </c>
      <c r="H3720" s="2" t="s">
        <v>34</v>
      </c>
      <c r="I3720" s="2" t="s">
        <v>31</v>
      </c>
      <c r="J3720" s="38">
        <v>0</v>
      </c>
    </row>
    <row r="3721" spans="1:10">
      <c r="A3721" s="2" t="s">
        <v>1</v>
      </c>
      <c r="B3721" s="2" t="s">
        <v>317</v>
      </c>
      <c r="C3721" s="2" t="s">
        <v>64</v>
      </c>
      <c r="E3721" s="2">
        <v>100</v>
      </c>
      <c r="F3721" s="2" t="s">
        <v>767</v>
      </c>
      <c r="G3721" s="2" t="s">
        <v>28</v>
      </c>
      <c r="H3721" s="2" t="s">
        <v>34</v>
      </c>
      <c r="I3721" s="2" t="s">
        <v>31</v>
      </c>
      <c r="J3721" s="38">
        <v>0</v>
      </c>
    </row>
    <row r="3722" spans="1:10">
      <c r="A3722" s="2" t="s">
        <v>1</v>
      </c>
      <c r="B3722" s="2" t="s">
        <v>449</v>
      </c>
      <c r="C3722" s="2" t="s">
        <v>64</v>
      </c>
      <c r="E3722" s="2">
        <v>100</v>
      </c>
      <c r="F3722" s="2" t="s">
        <v>767</v>
      </c>
      <c r="G3722" s="2" t="s">
        <v>28</v>
      </c>
      <c r="H3722" s="2" t="s">
        <v>34</v>
      </c>
      <c r="I3722" s="2" t="s">
        <v>31</v>
      </c>
      <c r="J3722" s="38">
        <v>0</v>
      </c>
    </row>
    <row r="3723" spans="1:10">
      <c r="A3723" s="2" t="s">
        <v>1</v>
      </c>
      <c r="B3723" s="2" t="s">
        <v>450</v>
      </c>
      <c r="C3723" s="2" t="s">
        <v>64</v>
      </c>
      <c r="E3723" s="2">
        <v>100</v>
      </c>
      <c r="F3723" s="2" t="s">
        <v>767</v>
      </c>
      <c r="G3723" s="2" t="s">
        <v>28</v>
      </c>
      <c r="H3723" s="2" t="s">
        <v>34</v>
      </c>
      <c r="I3723" s="2" t="s">
        <v>31</v>
      </c>
      <c r="J3723" s="38">
        <v>0</v>
      </c>
    </row>
    <row r="3724" spans="1:10">
      <c r="A3724" s="2" t="s">
        <v>1</v>
      </c>
      <c r="B3724" s="2" t="s">
        <v>451</v>
      </c>
      <c r="C3724" s="2" t="s">
        <v>64</v>
      </c>
      <c r="E3724" s="2">
        <v>100</v>
      </c>
      <c r="F3724" s="2" t="s">
        <v>767</v>
      </c>
      <c r="G3724" s="2" t="s">
        <v>28</v>
      </c>
      <c r="H3724" s="2" t="s">
        <v>34</v>
      </c>
      <c r="I3724" s="2" t="s">
        <v>31</v>
      </c>
      <c r="J3724" s="38">
        <v>2.8985289999999999E-3</v>
      </c>
    </row>
    <row r="3725" spans="1:10">
      <c r="A3725" s="2" t="s">
        <v>1</v>
      </c>
      <c r="B3725" s="2" t="s">
        <v>452</v>
      </c>
      <c r="C3725" s="2" t="s">
        <v>64</v>
      </c>
      <c r="E3725" s="2">
        <v>100</v>
      </c>
      <c r="F3725" s="2" t="s">
        <v>767</v>
      </c>
      <c r="G3725" s="2" t="s">
        <v>28</v>
      </c>
      <c r="H3725" s="2" t="s">
        <v>34</v>
      </c>
      <c r="I3725" s="2" t="s">
        <v>31</v>
      </c>
      <c r="J3725" s="38">
        <v>2.8985289999999999E-3</v>
      </c>
    </row>
    <row r="3726" spans="1:10">
      <c r="A3726" s="2" t="s">
        <v>1</v>
      </c>
      <c r="B3726" s="2" t="s">
        <v>453</v>
      </c>
      <c r="C3726" s="2" t="s">
        <v>64</v>
      </c>
      <c r="E3726" s="2">
        <v>100</v>
      </c>
      <c r="F3726" s="2" t="s">
        <v>767</v>
      </c>
      <c r="G3726" s="2" t="s">
        <v>28</v>
      </c>
      <c r="H3726" s="2" t="s">
        <v>34</v>
      </c>
      <c r="I3726" s="2" t="s">
        <v>31</v>
      </c>
      <c r="J3726" s="38">
        <v>2.8985289999999999E-3</v>
      </c>
    </row>
    <row r="3727" spans="1:10">
      <c r="A3727" s="2" t="s">
        <v>1</v>
      </c>
      <c r="B3727" s="2" t="s">
        <v>318</v>
      </c>
      <c r="C3727" s="2" t="s">
        <v>64</v>
      </c>
      <c r="E3727" s="2">
        <v>100</v>
      </c>
      <c r="F3727" s="2" t="s">
        <v>767</v>
      </c>
      <c r="G3727" s="2" t="s">
        <v>28</v>
      </c>
      <c r="H3727" s="2" t="s">
        <v>34</v>
      </c>
      <c r="I3727" s="2" t="s">
        <v>31</v>
      </c>
      <c r="J3727" s="38">
        <v>0</v>
      </c>
    </row>
    <row r="3728" spans="1:10">
      <c r="A3728" s="2" t="s">
        <v>1</v>
      </c>
      <c r="B3728" s="2" t="s">
        <v>319</v>
      </c>
      <c r="C3728" s="2" t="s">
        <v>64</v>
      </c>
      <c r="E3728" s="2">
        <v>100</v>
      </c>
      <c r="F3728" s="2" t="s">
        <v>767</v>
      </c>
      <c r="G3728" s="2" t="s">
        <v>28</v>
      </c>
      <c r="H3728" s="2" t="s">
        <v>34</v>
      </c>
      <c r="I3728" s="2" t="s">
        <v>31</v>
      </c>
      <c r="J3728" s="38">
        <v>0</v>
      </c>
    </row>
    <row r="3729" spans="1:10">
      <c r="A3729" s="2" t="s">
        <v>1</v>
      </c>
      <c r="B3729" s="2" t="s">
        <v>320</v>
      </c>
      <c r="C3729" s="2" t="s">
        <v>64</v>
      </c>
      <c r="E3729" s="2">
        <v>100</v>
      </c>
      <c r="F3729" s="2" t="s">
        <v>767</v>
      </c>
      <c r="G3729" s="2" t="s">
        <v>28</v>
      </c>
      <c r="H3729" s="2" t="s">
        <v>34</v>
      </c>
      <c r="I3729" s="2" t="s">
        <v>31</v>
      </c>
      <c r="J3729" s="38">
        <v>0</v>
      </c>
    </row>
    <row r="3730" spans="1:10">
      <c r="A3730" s="2" t="s">
        <v>1</v>
      </c>
      <c r="B3730" s="2" t="s">
        <v>321</v>
      </c>
      <c r="C3730" s="2" t="s">
        <v>64</v>
      </c>
      <c r="E3730" s="2">
        <v>100</v>
      </c>
      <c r="F3730" s="2" t="s">
        <v>767</v>
      </c>
      <c r="G3730" s="2" t="s">
        <v>28</v>
      </c>
      <c r="H3730" s="2" t="s">
        <v>34</v>
      </c>
      <c r="I3730" s="2" t="s">
        <v>31</v>
      </c>
      <c r="J3730" s="38">
        <v>0</v>
      </c>
    </row>
    <row r="3731" spans="1:10">
      <c r="A3731" s="2" t="s">
        <v>1</v>
      </c>
      <c r="B3731" s="2" t="s">
        <v>322</v>
      </c>
      <c r="C3731" s="2" t="s">
        <v>64</v>
      </c>
      <c r="E3731" s="2">
        <v>100</v>
      </c>
      <c r="F3731" s="2" t="s">
        <v>767</v>
      </c>
      <c r="G3731" s="2" t="s">
        <v>28</v>
      </c>
      <c r="H3731" s="2" t="s">
        <v>34</v>
      </c>
      <c r="I3731" s="2" t="s">
        <v>31</v>
      </c>
      <c r="J3731" s="38">
        <v>0</v>
      </c>
    </row>
    <row r="3732" spans="1:10">
      <c r="A3732" s="2" t="s">
        <v>1</v>
      </c>
      <c r="B3732" s="2" t="s">
        <v>323</v>
      </c>
      <c r="C3732" s="2" t="s">
        <v>64</v>
      </c>
      <c r="E3732" s="2">
        <v>100</v>
      </c>
      <c r="F3732" s="2" t="s">
        <v>767</v>
      </c>
      <c r="G3732" s="2" t="s">
        <v>28</v>
      </c>
      <c r="H3732" s="2" t="s">
        <v>34</v>
      </c>
      <c r="I3732" s="2" t="s">
        <v>31</v>
      </c>
      <c r="J3732" s="38">
        <v>0</v>
      </c>
    </row>
    <row r="3733" spans="1:10">
      <c r="A3733" s="2" t="s">
        <v>1</v>
      </c>
      <c r="B3733" s="2" t="s">
        <v>324</v>
      </c>
      <c r="C3733" s="2" t="s">
        <v>64</v>
      </c>
      <c r="E3733" s="2">
        <v>100</v>
      </c>
      <c r="F3733" s="2" t="s">
        <v>767</v>
      </c>
      <c r="G3733" s="2" t="s">
        <v>28</v>
      </c>
      <c r="H3733" s="2" t="s">
        <v>34</v>
      </c>
      <c r="I3733" s="2" t="s">
        <v>31</v>
      </c>
      <c r="J3733" s="38">
        <v>0</v>
      </c>
    </row>
    <row r="3734" spans="1:10">
      <c r="A3734" s="2" t="s">
        <v>1</v>
      </c>
      <c r="B3734" s="2" t="s">
        <v>325</v>
      </c>
      <c r="C3734" s="2" t="s">
        <v>64</v>
      </c>
      <c r="E3734" s="2">
        <v>100</v>
      </c>
      <c r="F3734" s="2" t="s">
        <v>767</v>
      </c>
      <c r="G3734" s="2" t="s">
        <v>28</v>
      </c>
      <c r="H3734" s="2" t="s">
        <v>34</v>
      </c>
      <c r="I3734" s="2" t="s">
        <v>31</v>
      </c>
      <c r="J3734" s="38">
        <v>0</v>
      </c>
    </row>
    <row r="3735" spans="1:10">
      <c r="A3735" s="2" t="s">
        <v>1</v>
      </c>
      <c r="B3735" s="2" t="s">
        <v>326</v>
      </c>
      <c r="C3735" s="2" t="s">
        <v>64</v>
      </c>
      <c r="E3735" s="2">
        <v>100</v>
      </c>
      <c r="F3735" s="2" t="s">
        <v>767</v>
      </c>
      <c r="G3735" s="2" t="s">
        <v>28</v>
      </c>
      <c r="H3735" s="2" t="s">
        <v>34</v>
      </c>
      <c r="I3735" s="2" t="s">
        <v>31</v>
      </c>
      <c r="J3735" s="38">
        <v>0</v>
      </c>
    </row>
    <row r="3736" spans="1:10">
      <c r="A3736" s="2" t="s">
        <v>1</v>
      </c>
      <c r="B3736" s="2" t="s">
        <v>327</v>
      </c>
      <c r="C3736" s="2" t="s">
        <v>64</v>
      </c>
      <c r="E3736" s="2">
        <v>100</v>
      </c>
      <c r="F3736" s="2" t="s">
        <v>767</v>
      </c>
      <c r="G3736" s="2" t="s">
        <v>28</v>
      </c>
      <c r="H3736" s="2" t="s">
        <v>34</v>
      </c>
      <c r="I3736" s="2" t="s">
        <v>31</v>
      </c>
      <c r="J3736" s="38">
        <v>0</v>
      </c>
    </row>
    <row r="3737" spans="1:10">
      <c r="A3737" s="2" t="s">
        <v>1</v>
      </c>
      <c r="B3737" s="2" t="s">
        <v>328</v>
      </c>
      <c r="C3737" s="2" t="s">
        <v>64</v>
      </c>
      <c r="E3737" s="2">
        <v>100</v>
      </c>
      <c r="F3737" s="2" t="s">
        <v>767</v>
      </c>
      <c r="G3737" s="2" t="s">
        <v>28</v>
      </c>
      <c r="H3737" s="2" t="s">
        <v>34</v>
      </c>
      <c r="I3737" s="2" t="s">
        <v>31</v>
      </c>
      <c r="J3737" s="38">
        <v>11.164414632</v>
      </c>
    </row>
    <row r="3738" spans="1:10">
      <c r="A3738" s="2" t="s">
        <v>1</v>
      </c>
      <c r="B3738" s="2" t="s">
        <v>329</v>
      </c>
      <c r="C3738" s="2" t="s">
        <v>64</v>
      </c>
      <c r="E3738" s="2">
        <v>100</v>
      </c>
      <c r="F3738" s="2" t="s">
        <v>767</v>
      </c>
      <c r="G3738" s="2" t="s">
        <v>28</v>
      </c>
      <c r="H3738" s="2" t="s">
        <v>34</v>
      </c>
      <c r="I3738" s="2" t="s">
        <v>31</v>
      </c>
      <c r="J3738" s="38">
        <v>0</v>
      </c>
    </row>
    <row r="3739" spans="1:10">
      <c r="A3739" s="2" t="s">
        <v>1</v>
      </c>
      <c r="B3739" s="2" t="s">
        <v>330</v>
      </c>
      <c r="C3739" s="2" t="s">
        <v>64</v>
      </c>
      <c r="E3739" s="2">
        <v>100</v>
      </c>
      <c r="F3739" s="2" t="s">
        <v>767</v>
      </c>
      <c r="G3739" s="2" t="s">
        <v>28</v>
      </c>
      <c r="H3739" s="2" t="s">
        <v>34</v>
      </c>
      <c r="I3739" s="2" t="s">
        <v>31</v>
      </c>
      <c r="J3739" s="38">
        <v>0.18048794800000001</v>
      </c>
    </row>
    <row r="3740" spans="1:10">
      <c r="A3740" s="2" t="s">
        <v>1</v>
      </c>
      <c r="B3740" s="2" t="s">
        <v>331</v>
      </c>
      <c r="C3740" s="2" t="s">
        <v>64</v>
      </c>
      <c r="E3740" s="2">
        <v>100</v>
      </c>
      <c r="F3740" s="2" t="s">
        <v>767</v>
      </c>
      <c r="G3740" s="2" t="s">
        <v>28</v>
      </c>
      <c r="H3740" s="2" t="s">
        <v>34</v>
      </c>
      <c r="I3740" s="2" t="s">
        <v>31</v>
      </c>
      <c r="J3740" s="38">
        <v>19.961701553000001</v>
      </c>
    </row>
    <row r="3741" spans="1:10">
      <c r="A3741" s="2" t="s">
        <v>1</v>
      </c>
      <c r="B3741" s="2" t="s">
        <v>332</v>
      </c>
      <c r="C3741" s="2" t="s">
        <v>64</v>
      </c>
      <c r="E3741" s="2">
        <v>100</v>
      </c>
      <c r="F3741" s="2" t="s">
        <v>767</v>
      </c>
      <c r="G3741" s="2" t="s">
        <v>28</v>
      </c>
      <c r="H3741" s="2" t="s">
        <v>34</v>
      </c>
      <c r="I3741" s="2" t="s">
        <v>31</v>
      </c>
      <c r="J3741" s="38">
        <v>0</v>
      </c>
    </row>
    <row r="3742" spans="1:10">
      <c r="A3742" s="2" t="s">
        <v>27</v>
      </c>
      <c r="B3742" s="2" t="s">
        <v>66</v>
      </c>
      <c r="C3742" s="2" t="s">
        <v>64</v>
      </c>
      <c r="E3742" s="2">
        <v>100</v>
      </c>
      <c r="F3742" s="2" t="s">
        <v>767</v>
      </c>
      <c r="G3742" s="2" t="s">
        <v>720</v>
      </c>
      <c r="H3742" s="2" t="s">
        <v>34</v>
      </c>
      <c r="I3742" s="2" t="s">
        <v>31</v>
      </c>
      <c r="J3742" s="38">
        <v>8.4090658470000008</v>
      </c>
    </row>
    <row r="3743" spans="1:10">
      <c r="A3743" s="2" t="s">
        <v>27</v>
      </c>
      <c r="B3743" s="2" t="s">
        <v>67</v>
      </c>
      <c r="C3743" s="2" t="s">
        <v>64</v>
      </c>
      <c r="E3743" s="2">
        <v>100</v>
      </c>
      <c r="F3743" s="2" t="s">
        <v>767</v>
      </c>
      <c r="G3743" s="2" t="s">
        <v>720</v>
      </c>
      <c r="H3743" s="2" t="s">
        <v>34</v>
      </c>
      <c r="I3743" s="2" t="s">
        <v>31</v>
      </c>
      <c r="J3743" s="38">
        <v>61.522660547000001</v>
      </c>
    </row>
    <row r="3744" spans="1:10">
      <c r="A3744" s="2" t="s">
        <v>27</v>
      </c>
      <c r="B3744" s="2" t="s">
        <v>346</v>
      </c>
      <c r="C3744" s="2" t="s">
        <v>64</v>
      </c>
      <c r="E3744" s="2">
        <v>100</v>
      </c>
      <c r="F3744" s="2" t="s">
        <v>767</v>
      </c>
      <c r="G3744" s="2" t="s">
        <v>720</v>
      </c>
      <c r="H3744" s="2" t="s">
        <v>34</v>
      </c>
      <c r="I3744" s="2" t="s">
        <v>31</v>
      </c>
      <c r="J3744" s="38">
        <v>9.0887737999999996E-2</v>
      </c>
    </row>
    <row r="3745" spans="1:10">
      <c r="A3745" s="2" t="s">
        <v>27</v>
      </c>
      <c r="B3745" s="2" t="s">
        <v>68</v>
      </c>
      <c r="C3745" s="2" t="s">
        <v>64</v>
      </c>
      <c r="E3745" s="2">
        <v>100</v>
      </c>
      <c r="F3745" s="2" t="s">
        <v>767</v>
      </c>
      <c r="G3745" s="2" t="s">
        <v>720</v>
      </c>
      <c r="H3745" s="2" t="s">
        <v>34</v>
      </c>
      <c r="I3745" s="2" t="s">
        <v>31</v>
      </c>
      <c r="J3745" s="38">
        <v>6.7875495360000002</v>
      </c>
    </row>
    <row r="3746" spans="1:10">
      <c r="A3746" s="2" t="s">
        <v>27</v>
      </c>
      <c r="B3746" s="2" t="s">
        <v>69</v>
      </c>
      <c r="C3746" s="2" t="s">
        <v>64</v>
      </c>
      <c r="E3746" s="2">
        <v>100</v>
      </c>
      <c r="F3746" s="2" t="s">
        <v>767</v>
      </c>
      <c r="G3746" s="2" t="s">
        <v>720</v>
      </c>
      <c r="H3746" s="2" t="s">
        <v>34</v>
      </c>
      <c r="I3746" s="2" t="s">
        <v>31</v>
      </c>
      <c r="J3746" s="38">
        <v>6.7370894530000003</v>
      </c>
    </row>
    <row r="3747" spans="1:10">
      <c r="A3747" s="2" t="s">
        <v>27</v>
      </c>
      <c r="B3747" s="2" t="s">
        <v>70</v>
      </c>
      <c r="C3747" s="2" t="s">
        <v>64</v>
      </c>
      <c r="E3747" s="2">
        <v>100</v>
      </c>
      <c r="F3747" s="2" t="s">
        <v>767</v>
      </c>
      <c r="G3747" s="2" t="s">
        <v>720</v>
      </c>
      <c r="H3747" s="2" t="s">
        <v>34</v>
      </c>
      <c r="I3747" s="2" t="s">
        <v>31</v>
      </c>
      <c r="J3747" s="38">
        <v>14.199121229999999</v>
      </c>
    </row>
    <row r="3748" spans="1:10">
      <c r="A3748" s="2" t="s">
        <v>27</v>
      </c>
      <c r="B3748" s="2" t="s">
        <v>71</v>
      </c>
      <c r="C3748" s="2" t="s">
        <v>64</v>
      </c>
      <c r="E3748" s="2">
        <v>100</v>
      </c>
      <c r="F3748" s="2" t="s">
        <v>767</v>
      </c>
      <c r="G3748" s="2" t="s">
        <v>720</v>
      </c>
      <c r="H3748" s="2" t="s">
        <v>34</v>
      </c>
      <c r="I3748" s="2" t="s">
        <v>31</v>
      </c>
      <c r="J3748" s="38">
        <v>5.1905007049999998</v>
      </c>
    </row>
    <row r="3749" spans="1:10">
      <c r="A3749" s="2" t="s">
        <v>27</v>
      </c>
      <c r="B3749" s="2" t="s">
        <v>72</v>
      </c>
      <c r="C3749" s="2" t="s">
        <v>64</v>
      </c>
      <c r="E3749" s="2">
        <v>100</v>
      </c>
      <c r="F3749" s="2" t="s">
        <v>767</v>
      </c>
      <c r="G3749" s="2" t="s">
        <v>720</v>
      </c>
      <c r="H3749" s="2" t="s">
        <v>34</v>
      </c>
      <c r="I3749" s="2" t="s">
        <v>31</v>
      </c>
      <c r="J3749" s="38">
        <v>9.5114035999999995</v>
      </c>
    </row>
    <row r="3750" spans="1:10">
      <c r="A3750" s="2" t="s">
        <v>27</v>
      </c>
      <c r="B3750" s="2" t="s">
        <v>73</v>
      </c>
      <c r="C3750" s="2" t="s">
        <v>64</v>
      </c>
      <c r="E3750" s="2">
        <v>100</v>
      </c>
      <c r="F3750" s="2" t="s">
        <v>767</v>
      </c>
      <c r="G3750" s="2" t="s">
        <v>720</v>
      </c>
      <c r="H3750" s="2" t="s">
        <v>34</v>
      </c>
      <c r="I3750" s="2" t="s">
        <v>31</v>
      </c>
      <c r="J3750" s="38">
        <v>2.5545646460000002</v>
      </c>
    </row>
    <row r="3751" spans="1:10">
      <c r="A3751" s="2" t="s">
        <v>26</v>
      </c>
      <c r="B3751" s="2" t="s">
        <v>347</v>
      </c>
      <c r="C3751" s="2" t="s">
        <v>64</v>
      </c>
      <c r="E3751" s="2">
        <v>100</v>
      </c>
      <c r="F3751" s="2" t="s">
        <v>767</v>
      </c>
      <c r="G3751" s="2" t="s">
        <v>720</v>
      </c>
      <c r="H3751" s="2" t="s">
        <v>34</v>
      </c>
      <c r="I3751" s="2" t="s">
        <v>31</v>
      </c>
      <c r="J3751" s="38">
        <v>0</v>
      </c>
    </row>
    <row r="3752" spans="1:10">
      <c r="A3752" s="2" t="s">
        <v>26</v>
      </c>
      <c r="B3752" s="2" t="s">
        <v>74</v>
      </c>
      <c r="C3752" s="2" t="s">
        <v>64</v>
      </c>
      <c r="E3752" s="2">
        <v>100</v>
      </c>
      <c r="F3752" s="2" t="s">
        <v>767</v>
      </c>
      <c r="G3752" s="2" t="s">
        <v>720</v>
      </c>
      <c r="H3752" s="2" t="s">
        <v>34</v>
      </c>
      <c r="I3752" s="2" t="s">
        <v>31</v>
      </c>
      <c r="J3752" s="38">
        <v>0</v>
      </c>
    </row>
    <row r="3753" spans="1:10">
      <c r="A3753" s="2" t="s">
        <v>26</v>
      </c>
      <c r="B3753" s="2" t="s">
        <v>75</v>
      </c>
      <c r="C3753" s="2" t="s">
        <v>64</v>
      </c>
      <c r="E3753" s="2">
        <v>100</v>
      </c>
      <c r="F3753" s="2" t="s">
        <v>767</v>
      </c>
      <c r="G3753" s="2" t="s">
        <v>720</v>
      </c>
      <c r="H3753" s="2" t="s">
        <v>34</v>
      </c>
      <c r="I3753" s="2" t="s">
        <v>31</v>
      </c>
      <c r="J3753" s="38">
        <v>0</v>
      </c>
    </row>
    <row r="3754" spans="1:10">
      <c r="A3754" s="2" t="s">
        <v>26</v>
      </c>
      <c r="B3754" s="2" t="s">
        <v>76</v>
      </c>
      <c r="C3754" s="2" t="s">
        <v>64</v>
      </c>
      <c r="E3754" s="2">
        <v>100</v>
      </c>
      <c r="F3754" s="2" t="s">
        <v>767</v>
      </c>
      <c r="G3754" s="2" t="s">
        <v>720</v>
      </c>
      <c r="H3754" s="2" t="s">
        <v>34</v>
      </c>
      <c r="I3754" s="2" t="s">
        <v>31</v>
      </c>
      <c r="J3754" s="38">
        <v>5.868227503</v>
      </c>
    </row>
    <row r="3755" spans="1:10">
      <c r="A3755" s="2" t="s">
        <v>26</v>
      </c>
      <c r="B3755" s="2" t="s">
        <v>77</v>
      </c>
      <c r="C3755" s="2" t="s">
        <v>64</v>
      </c>
      <c r="E3755" s="2">
        <v>100</v>
      </c>
      <c r="F3755" s="2" t="s">
        <v>767</v>
      </c>
      <c r="G3755" s="2" t="s">
        <v>720</v>
      </c>
      <c r="H3755" s="2" t="s">
        <v>34</v>
      </c>
      <c r="I3755" s="2" t="s">
        <v>31</v>
      </c>
      <c r="J3755" s="38">
        <v>0</v>
      </c>
    </row>
    <row r="3756" spans="1:10">
      <c r="A3756" s="2" t="s">
        <v>26</v>
      </c>
      <c r="B3756" s="2" t="s">
        <v>78</v>
      </c>
      <c r="C3756" s="2" t="s">
        <v>64</v>
      </c>
      <c r="E3756" s="2">
        <v>100</v>
      </c>
      <c r="F3756" s="2" t="s">
        <v>767</v>
      </c>
      <c r="G3756" s="2" t="s">
        <v>720</v>
      </c>
      <c r="H3756" s="2" t="s">
        <v>34</v>
      </c>
      <c r="I3756" s="2" t="s">
        <v>31</v>
      </c>
      <c r="J3756" s="38">
        <v>8.4528767350000003</v>
      </c>
    </row>
    <row r="3757" spans="1:10">
      <c r="A3757" s="2" t="s">
        <v>26</v>
      </c>
      <c r="B3757" s="2" t="s">
        <v>79</v>
      </c>
      <c r="C3757" s="2" t="s">
        <v>64</v>
      </c>
      <c r="E3757" s="2">
        <v>100</v>
      </c>
      <c r="F3757" s="2" t="s">
        <v>767</v>
      </c>
      <c r="G3757" s="2" t="s">
        <v>720</v>
      </c>
      <c r="H3757" s="2" t="s">
        <v>34</v>
      </c>
      <c r="I3757" s="2" t="s">
        <v>31</v>
      </c>
      <c r="J3757" s="38">
        <v>0</v>
      </c>
    </row>
    <row r="3758" spans="1:10">
      <c r="A3758" s="2" t="s">
        <v>26</v>
      </c>
      <c r="B3758" s="2" t="s">
        <v>80</v>
      </c>
      <c r="C3758" s="2" t="s">
        <v>64</v>
      </c>
      <c r="E3758" s="2">
        <v>100</v>
      </c>
      <c r="F3758" s="2" t="s">
        <v>767</v>
      </c>
      <c r="G3758" s="2" t="s">
        <v>720</v>
      </c>
      <c r="H3758" s="2" t="s">
        <v>34</v>
      </c>
      <c r="I3758" s="2" t="s">
        <v>31</v>
      </c>
      <c r="J3758" s="38">
        <v>0</v>
      </c>
    </row>
    <row r="3759" spans="1:10">
      <c r="A3759" s="2" t="s">
        <v>26</v>
      </c>
      <c r="B3759" s="2" t="s">
        <v>81</v>
      </c>
      <c r="C3759" s="2" t="s">
        <v>64</v>
      </c>
      <c r="E3759" s="2">
        <v>100</v>
      </c>
      <c r="F3759" s="2" t="s">
        <v>767</v>
      </c>
      <c r="G3759" s="2" t="s">
        <v>720</v>
      </c>
      <c r="H3759" s="2" t="s">
        <v>34</v>
      </c>
      <c r="I3759" s="2" t="s">
        <v>31</v>
      </c>
      <c r="J3759" s="38">
        <v>0</v>
      </c>
    </row>
    <row r="3760" spans="1:10">
      <c r="A3760" s="2" t="s">
        <v>26</v>
      </c>
      <c r="B3760" s="2" t="s">
        <v>82</v>
      </c>
      <c r="C3760" s="2" t="s">
        <v>64</v>
      </c>
      <c r="E3760" s="2">
        <v>100</v>
      </c>
      <c r="F3760" s="2" t="s">
        <v>767</v>
      </c>
      <c r="G3760" s="2" t="s">
        <v>720</v>
      </c>
      <c r="H3760" s="2" t="s">
        <v>34</v>
      </c>
      <c r="I3760" s="2" t="s">
        <v>31</v>
      </c>
      <c r="J3760" s="38">
        <v>0</v>
      </c>
    </row>
    <row r="3761" spans="1:10">
      <c r="A3761" s="2" t="s">
        <v>26</v>
      </c>
      <c r="B3761" s="2" t="s">
        <v>83</v>
      </c>
      <c r="C3761" s="2" t="s">
        <v>64</v>
      </c>
      <c r="E3761" s="2">
        <v>100</v>
      </c>
      <c r="F3761" s="2" t="s">
        <v>767</v>
      </c>
      <c r="G3761" s="2" t="s">
        <v>720</v>
      </c>
      <c r="H3761" s="2" t="s">
        <v>34</v>
      </c>
      <c r="I3761" s="2" t="s">
        <v>31</v>
      </c>
      <c r="J3761" s="38">
        <v>0</v>
      </c>
    </row>
    <row r="3762" spans="1:10">
      <c r="A3762" s="2" t="s">
        <v>25</v>
      </c>
      <c r="B3762" s="2" t="s">
        <v>84</v>
      </c>
      <c r="C3762" s="2" t="s">
        <v>64</v>
      </c>
      <c r="E3762" s="2">
        <v>100</v>
      </c>
      <c r="F3762" s="2" t="s">
        <v>767</v>
      </c>
      <c r="G3762" s="2" t="s">
        <v>720</v>
      </c>
      <c r="H3762" s="2" t="s">
        <v>34</v>
      </c>
      <c r="I3762" s="2" t="s">
        <v>31</v>
      </c>
      <c r="J3762" s="38">
        <v>0</v>
      </c>
    </row>
    <row r="3763" spans="1:10">
      <c r="A3763" s="2" t="s">
        <v>25</v>
      </c>
      <c r="B3763" s="2" t="s">
        <v>85</v>
      </c>
      <c r="C3763" s="2" t="s">
        <v>64</v>
      </c>
      <c r="E3763" s="2">
        <v>100</v>
      </c>
      <c r="F3763" s="2" t="s">
        <v>767</v>
      </c>
      <c r="G3763" s="2" t="s">
        <v>720</v>
      </c>
      <c r="H3763" s="2" t="s">
        <v>34</v>
      </c>
      <c r="I3763" s="2" t="s">
        <v>31</v>
      </c>
      <c r="J3763" s="38">
        <v>0</v>
      </c>
    </row>
    <row r="3764" spans="1:10">
      <c r="A3764" s="2" t="s">
        <v>25</v>
      </c>
      <c r="B3764" s="2" t="s">
        <v>86</v>
      </c>
      <c r="C3764" s="2" t="s">
        <v>64</v>
      </c>
      <c r="E3764" s="2">
        <v>100</v>
      </c>
      <c r="F3764" s="2" t="s">
        <v>767</v>
      </c>
      <c r="G3764" s="2" t="s">
        <v>720</v>
      </c>
      <c r="H3764" s="2" t="s">
        <v>34</v>
      </c>
      <c r="I3764" s="2" t="s">
        <v>31</v>
      </c>
      <c r="J3764" s="38">
        <v>16.037257078</v>
      </c>
    </row>
    <row r="3765" spans="1:10">
      <c r="A3765" s="2" t="s">
        <v>25</v>
      </c>
      <c r="B3765" s="2" t="s">
        <v>87</v>
      </c>
      <c r="C3765" s="2" t="s">
        <v>64</v>
      </c>
      <c r="E3765" s="2">
        <v>100</v>
      </c>
      <c r="F3765" s="2" t="s">
        <v>767</v>
      </c>
      <c r="G3765" s="2" t="s">
        <v>720</v>
      </c>
      <c r="H3765" s="2" t="s">
        <v>34</v>
      </c>
      <c r="I3765" s="2" t="s">
        <v>31</v>
      </c>
      <c r="J3765" s="38">
        <v>0</v>
      </c>
    </row>
    <row r="3766" spans="1:10">
      <c r="A3766" s="2" t="s">
        <v>25</v>
      </c>
      <c r="B3766" s="2" t="s">
        <v>88</v>
      </c>
      <c r="C3766" s="2" t="s">
        <v>64</v>
      </c>
      <c r="E3766" s="2">
        <v>100</v>
      </c>
      <c r="F3766" s="2" t="s">
        <v>767</v>
      </c>
      <c r="G3766" s="2" t="s">
        <v>720</v>
      </c>
      <c r="H3766" s="2" t="s">
        <v>34</v>
      </c>
      <c r="I3766" s="2" t="s">
        <v>31</v>
      </c>
      <c r="J3766" s="38">
        <v>0</v>
      </c>
    </row>
    <row r="3767" spans="1:10">
      <c r="A3767" s="2" t="s">
        <v>25</v>
      </c>
      <c r="B3767" s="2" t="s">
        <v>89</v>
      </c>
      <c r="C3767" s="2" t="s">
        <v>64</v>
      </c>
      <c r="E3767" s="2">
        <v>100</v>
      </c>
      <c r="F3767" s="2" t="s">
        <v>767</v>
      </c>
      <c r="G3767" s="2" t="s">
        <v>720</v>
      </c>
      <c r="H3767" s="2" t="s">
        <v>34</v>
      </c>
      <c r="I3767" s="2" t="s">
        <v>31</v>
      </c>
      <c r="J3767" s="38">
        <v>0</v>
      </c>
    </row>
    <row r="3768" spans="1:10">
      <c r="A3768" s="2" t="s">
        <v>24</v>
      </c>
      <c r="B3768" s="2" t="s">
        <v>186</v>
      </c>
      <c r="C3768" s="2" t="s">
        <v>64</v>
      </c>
      <c r="E3768" s="2">
        <v>100</v>
      </c>
      <c r="F3768" s="2" t="s">
        <v>767</v>
      </c>
      <c r="G3768" s="2" t="s">
        <v>720</v>
      </c>
      <c r="H3768" s="2" t="s">
        <v>34</v>
      </c>
      <c r="I3768" s="2" t="s">
        <v>31</v>
      </c>
      <c r="J3768" s="38">
        <v>20.840731579</v>
      </c>
    </row>
    <row r="3769" spans="1:10">
      <c r="A3769" s="2" t="s">
        <v>24</v>
      </c>
      <c r="B3769" s="2" t="s">
        <v>333</v>
      </c>
      <c r="C3769" s="2" t="s">
        <v>64</v>
      </c>
      <c r="E3769" s="2">
        <v>100</v>
      </c>
      <c r="F3769" s="2" t="s">
        <v>767</v>
      </c>
      <c r="G3769" s="2" t="s">
        <v>720</v>
      </c>
      <c r="H3769" s="2" t="s">
        <v>34</v>
      </c>
      <c r="I3769" s="2" t="s">
        <v>31</v>
      </c>
      <c r="J3769" s="38">
        <v>0</v>
      </c>
    </row>
    <row r="3770" spans="1:10">
      <c r="A3770" s="2" t="s">
        <v>23</v>
      </c>
      <c r="B3770" s="2" t="s">
        <v>90</v>
      </c>
      <c r="C3770" s="2" t="s">
        <v>64</v>
      </c>
      <c r="E3770" s="2">
        <v>100</v>
      </c>
      <c r="F3770" s="2" t="s">
        <v>767</v>
      </c>
      <c r="G3770" s="2" t="s">
        <v>720</v>
      </c>
      <c r="H3770" s="2" t="s">
        <v>34</v>
      </c>
      <c r="I3770" s="2" t="s">
        <v>31</v>
      </c>
      <c r="J3770" s="38">
        <v>0</v>
      </c>
    </row>
    <row r="3771" spans="1:10">
      <c r="A3771" s="2" t="s">
        <v>22</v>
      </c>
      <c r="B3771" s="2" t="s">
        <v>91</v>
      </c>
      <c r="C3771" s="2" t="s">
        <v>64</v>
      </c>
      <c r="E3771" s="2">
        <v>100</v>
      </c>
      <c r="F3771" s="2" t="s">
        <v>767</v>
      </c>
      <c r="G3771" s="2" t="s">
        <v>720</v>
      </c>
      <c r="H3771" s="2" t="s">
        <v>34</v>
      </c>
      <c r="I3771" s="2" t="s">
        <v>31</v>
      </c>
      <c r="J3771" s="38">
        <v>0</v>
      </c>
    </row>
    <row r="3772" spans="1:10">
      <c r="A3772" s="2" t="s">
        <v>22</v>
      </c>
      <c r="B3772" s="2" t="s">
        <v>92</v>
      </c>
      <c r="C3772" s="2" t="s">
        <v>64</v>
      </c>
      <c r="E3772" s="2">
        <v>100</v>
      </c>
      <c r="F3772" s="2" t="s">
        <v>767</v>
      </c>
      <c r="G3772" s="2" t="s">
        <v>720</v>
      </c>
      <c r="H3772" s="2" t="s">
        <v>34</v>
      </c>
      <c r="I3772" s="2" t="s">
        <v>31</v>
      </c>
      <c r="J3772" s="38">
        <v>10.888840474</v>
      </c>
    </row>
    <row r="3773" spans="1:10">
      <c r="A3773" s="2" t="s">
        <v>22</v>
      </c>
      <c r="B3773" s="2" t="s">
        <v>93</v>
      </c>
      <c r="C3773" s="2" t="s">
        <v>64</v>
      </c>
      <c r="E3773" s="2">
        <v>100</v>
      </c>
      <c r="F3773" s="2" t="s">
        <v>767</v>
      </c>
      <c r="G3773" s="2" t="s">
        <v>720</v>
      </c>
      <c r="H3773" s="2" t="s">
        <v>34</v>
      </c>
      <c r="I3773" s="2" t="s">
        <v>31</v>
      </c>
      <c r="J3773" s="38">
        <v>14.494808303999999</v>
      </c>
    </row>
    <row r="3774" spans="1:10">
      <c r="A3774" s="2" t="s">
        <v>22</v>
      </c>
      <c r="B3774" s="2" t="s">
        <v>94</v>
      </c>
      <c r="C3774" s="2" t="s">
        <v>64</v>
      </c>
      <c r="E3774" s="2">
        <v>100</v>
      </c>
      <c r="F3774" s="2" t="s">
        <v>767</v>
      </c>
      <c r="G3774" s="2" t="s">
        <v>720</v>
      </c>
      <c r="H3774" s="2" t="s">
        <v>34</v>
      </c>
      <c r="I3774" s="2" t="s">
        <v>31</v>
      </c>
      <c r="J3774" s="38">
        <v>0</v>
      </c>
    </row>
    <row r="3775" spans="1:10">
      <c r="A3775" s="2" t="s">
        <v>22</v>
      </c>
      <c r="B3775" s="2" t="s">
        <v>95</v>
      </c>
      <c r="C3775" s="2" t="s">
        <v>64</v>
      </c>
      <c r="E3775" s="2">
        <v>100</v>
      </c>
      <c r="F3775" s="2" t="s">
        <v>767</v>
      </c>
      <c r="G3775" s="2" t="s">
        <v>720</v>
      </c>
      <c r="H3775" s="2" t="s">
        <v>34</v>
      </c>
      <c r="I3775" s="2" t="s">
        <v>31</v>
      </c>
      <c r="J3775" s="38">
        <v>18.951998978999999</v>
      </c>
    </row>
    <row r="3776" spans="1:10">
      <c r="A3776" s="2" t="s">
        <v>22</v>
      </c>
      <c r="B3776" s="2" t="s">
        <v>96</v>
      </c>
      <c r="C3776" s="2" t="s">
        <v>64</v>
      </c>
      <c r="E3776" s="2">
        <v>100</v>
      </c>
      <c r="F3776" s="2" t="s">
        <v>767</v>
      </c>
      <c r="G3776" s="2" t="s">
        <v>720</v>
      </c>
      <c r="H3776" s="2" t="s">
        <v>34</v>
      </c>
      <c r="I3776" s="2" t="s">
        <v>31</v>
      </c>
      <c r="J3776" s="38">
        <v>50.659054589</v>
      </c>
    </row>
    <row r="3777" spans="1:10">
      <c r="A3777" s="2" t="s">
        <v>22</v>
      </c>
      <c r="B3777" s="2" t="s">
        <v>97</v>
      </c>
      <c r="C3777" s="2" t="s">
        <v>64</v>
      </c>
      <c r="E3777" s="2">
        <v>100</v>
      </c>
      <c r="F3777" s="2" t="s">
        <v>767</v>
      </c>
      <c r="G3777" s="2" t="s">
        <v>720</v>
      </c>
      <c r="H3777" s="2" t="s">
        <v>34</v>
      </c>
      <c r="I3777" s="2" t="s">
        <v>31</v>
      </c>
      <c r="J3777" s="38">
        <v>14.722337635000001</v>
      </c>
    </row>
    <row r="3778" spans="1:10">
      <c r="A3778" s="2" t="s">
        <v>22</v>
      </c>
      <c r="B3778" s="2" t="s">
        <v>98</v>
      </c>
      <c r="C3778" s="2" t="s">
        <v>64</v>
      </c>
      <c r="E3778" s="2">
        <v>100</v>
      </c>
      <c r="F3778" s="2" t="s">
        <v>767</v>
      </c>
      <c r="G3778" s="2" t="s">
        <v>720</v>
      </c>
      <c r="H3778" s="2" t="s">
        <v>34</v>
      </c>
      <c r="I3778" s="2" t="s">
        <v>31</v>
      </c>
      <c r="J3778" s="38">
        <v>7.0582829179999997</v>
      </c>
    </row>
    <row r="3779" spans="1:10">
      <c r="A3779" s="2" t="s">
        <v>21</v>
      </c>
      <c r="B3779" s="2" t="s">
        <v>133</v>
      </c>
      <c r="C3779" s="2" t="s">
        <v>64</v>
      </c>
      <c r="E3779" s="2">
        <v>100</v>
      </c>
      <c r="F3779" s="2" t="s">
        <v>767</v>
      </c>
      <c r="G3779" s="2" t="s">
        <v>720</v>
      </c>
      <c r="H3779" s="2" t="s">
        <v>34</v>
      </c>
      <c r="I3779" s="2" t="s">
        <v>31</v>
      </c>
      <c r="J3779" s="38">
        <v>6.1913257310000001</v>
      </c>
    </row>
    <row r="3780" spans="1:10">
      <c r="A3780" s="2" t="s">
        <v>21</v>
      </c>
      <c r="B3780" s="2" t="s">
        <v>134</v>
      </c>
      <c r="C3780" s="2" t="s">
        <v>64</v>
      </c>
      <c r="E3780" s="2">
        <v>100</v>
      </c>
      <c r="F3780" s="2" t="s">
        <v>767</v>
      </c>
      <c r="G3780" s="2" t="s">
        <v>720</v>
      </c>
      <c r="H3780" s="2" t="s">
        <v>34</v>
      </c>
      <c r="I3780" s="2" t="s">
        <v>31</v>
      </c>
      <c r="J3780" s="38">
        <v>41.329022999999999</v>
      </c>
    </row>
    <row r="3781" spans="1:10">
      <c r="A3781" s="2" t="s">
        <v>21</v>
      </c>
      <c r="B3781" s="2" t="s">
        <v>135</v>
      </c>
      <c r="C3781" s="2" t="s">
        <v>64</v>
      </c>
      <c r="E3781" s="2">
        <v>100</v>
      </c>
      <c r="F3781" s="2" t="s">
        <v>767</v>
      </c>
      <c r="G3781" s="2" t="s">
        <v>720</v>
      </c>
      <c r="H3781" s="2" t="s">
        <v>34</v>
      </c>
      <c r="I3781" s="2" t="s">
        <v>31</v>
      </c>
      <c r="J3781" s="38">
        <v>78.305858999999998</v>
      </c>
    </row>
    <row r="3782" spans="1:10">
      <c r="A3782" s="2" t="s">
        <v>21</v>
      </c>
      <c r="B3782" s="2" t="s">
        <v>136</v>
      </c>
      <c r="C3782" s="2" t="s">
        <v>64</v>
      </c>
      <c r="E3782" s="2">
        <v>100</v>
      </c>
      <c r="F3782" s="2" t="s">
        <v>767</v>
      </c>
      <c r="G3782" s="2" t="s">
        <v>720</v>
      </c>
      <c r="H3782" s="2" t="s">
        <v>34</v>
      </c>
      <c r="I3782" s="2" t="s">
        <v>31</v>
      </c>
      <c r="J3782" s="38">
        <v>76.578387000000006</v>
      </c>
    </row>
    <row r="3783" spans="1:10">
      <c r="A3783" s="2" t="s">
        <v>21</v>
      </c>
      <c r="B3783" s="2" t="s">
        <v>137</v>
      </c>
      <c r="C3783" s="2" t="s">
        <v>64</v>
      </c>
      <c r="E3783" s="2">
        <v>100</v>
      </c>
      <c r="F3783" s="2" t="s">
        <v>767</v>
      </c>
      <c r="G3783" s="2" t="s">
        <v>720</v>
      </c>
      <c r="H3783" s="2" t="s">
        <v>34</v>
      </c>
      <c r="I3783" s="2" t="s">
        <v>31</v>
      </c>
      <c r="J3783" s="38">
        <v>61.629052799999997</v>
      </c>
    </row>
    <row r="3784" spans="1:10">
      <c r="A3784" s="2" t="s">
        <v>20</v>
      </c>
      <c r="B3784" s="2" t="s">
        <v>138</v>
      </c>
      <c r="C3784" s="2" t="s">
        <v>64</v>
      </c>
      <c r="E3784" s="2">
        <v>100</v>
      </c>
      <c r="F3784" s="2" t="s">
        <v>767</v>
      </c>
      <c r="G3784" s="2" t="s">
        <v>720</v>
      </c>
      <c r="H3784" s="2" t="s">
        <v>34</v>
      </c>
      <c r="I3784" s="2" t="s">
        <v>31</v>
      </c>
      <c r="J3784" s="38">
        <v>85.819936884000001</v>
      </c>
    </row>
    <row r="3785" spans="1:10">
      <c r="A3785" s="2" t="s">
        <v>19</v>
      </c>
      <c r="B3785" s="2" t="s">
        <v>159</v>
      </c>
      <c r="C3785" s="2" t="s">
        <v>64</v>
      </c>
      <c r="E3785" s="2">
        <v>100</v>
      </c>
      <c r="F3785" s="2" t="s">
        <v>767</v>
      </c>
      <c r="G3785" s="2" t="s">
        <v>720</v>
      </c>
      <c r="H3785" s="2" t="s">
        <v>34</v>
      </c>
      <c r="I3785" s="2" t="s">
        <v>31</v>
      </c>
      <c r="J3785" s="38">
        <v>31.777196745000001</v>
      </c>
    </row>
    <row r="3786" spans="1:10">
      <c r="A3786" s="2" t="s">
        <v>19</v>
      </c>
      <c r="B3786" s="2" t="s">
        <v>160</v>
      </c>
      <c r="C3786" s="2" t="s">
        <v>64</v>
      </c>
      <c r="E3786" s="2">
        <v>100</v>
      </c>
      <c r="F3786" s="2" t="s">
        <v>767</v>
      </c>
      <c r="G3786" s="2" t="s">
        <v>720</v>
      </c>
      <c r="H3786" s="2" t="s">
        <v>34</v>
      </c>
      <c r="I3786" s="2" t="s">
        <v>31</v>
      </c>
      <c r="J3786" s="38">
        <v>11.587645782999999</v>
      </c>
    </row>
    <row r="3787" spans="1:10">
      <c r="A3787" s="2" t="s">
        <v>19</v>
      </c>
      <c r="B3787" s="2" t="s">
        <v>161</v>
      </c>
      <c r="C3787" s="2" t="s">
        <v>64</v>
      </c>
      <c r="E3787" s="2">
        <v>100</v>
      </c>
      <c r="F3787" s="2" t="s">
        <v>767</v>
      </c>
      <c r="G3787" s="2" t="s">
        <v>720</v>
      </c>
      <c r="H3787" s="2" t="s">
        <v>34</v>
      </c>
      <c r="I3787" s="2" t="s">
        <v>31</v>
      </c>
      <c r="J3787" s="38">
        <v>34.815814987000003</v>
      </c>
    </row>
    <row r="3788" spans="1:10">
      <c r="A3788" s="2" t="s">
        <v>19</v>
      </c>
      <c r="B3788" s="2" t="s">
        <v>162</v>
      </c>
      <c r="C3788" s="2" t="s">
        <v>64</v>
      </c>
      <c r="E3788" s="2">
        <v>100</v>
      </c>
      <c r="F3788" s="2" t="s">
        <v>767</v>
      </c>
      <c r="G3788" s="2" t="s">
        <v>720</v>
      </c>
      <c r="H3788" s="2" t="s">
        <v>34</v>
      </c>
      <c r="I3788" s="2" t="s">
        <v>31</v>
      </c>
      <c r="J3788" s="38">
        <v>17.720887575999999</v>
      </c>
    </row>
    <row r="3789" spans="1:10">
      <c r="A3789" s="2" t="s">
        <v>19</v>
      </c>
      <c r="B3789" s="2" t="s">
        <v>163</v>
      </c>
      <c r="C3789" s="2" t="s">
        <v>64</v>
      </c>
      <c r="E3789" s="2">
        <v>100</v>
      </c>
      <c r="F3789" s="2" t="s">
        <v>767</v>
      </c>
      <c r="G3789" s="2" t="s">
        <v>720</v>
      </c>
      <c r="H3789" s="2" t="s">
        <v>34</v>
      </c>
      <c r="I3789" s="2" t="s">
        <v>31</v>
      </c>
      <c r="J3789" s="38">
        <v>0.41986132500000001</v>
      </c>
    </row>
    <row r="3790" spans="1:10">
      <c r="A3790" s="2" t="s">
        <v>18</v>
      </c>
      <c r="B3790" s="2" t="s">
        <v>164</v>
      </c>
      <c r="C3790" s="2" t="s">
        <v>64</v>
      </c>
      <c r="E3790" s="2">
        <v>100</v>
      </c>
      <c r="F3790" s="2" t="s">
        <v>767</v>
      </c>
      <c r="G3790" s="2" t="s">
        <v>720</v>
      </c>
      <c r="H3790" s="2" t="s">
        <v>34</v>
      </c>
      <c r="I3790" s="2" t="s">
        <v>31</v>
      </c>
      <c r="J3790" s="38">
        <v>18.371769839999999</v>
      </c>
    </row>
    <row r="3791" spans="1:10">
      <c r="A3791" s="2" t="s">
        <v>18</v>
      </c>
      <c r="B3791" s="2" t="s">
        <v>165</v>
      </c>
      <c r="C3791" s="2" t="s">
        <v>64</v>
      </c>
      <c r="E3791" s="2">
        <v>100</v>
      </c>
      <c r="F3791" s="2" t="s">
        <v>767</v>
      </c>
      <c r="G3791" s="2" t="s">
        <v>720</v>
      </c>
      <c r="H3791" s="2" t="s">
        <v>34</v>
      </c>
      <c r="I3791" s="2" t="s">
        <v>31</v>
      </c>
      <c r="J3791" s="38">
        <v>61.110002928</v>
      </c>
    </row>
    <row r="3792" spans="1:10">
      <c r="A3792" s="2" t="s">
        <v>18</v>
      </c>
      <c r="B3792" s="2" t="s">
        <v>166</v>
      </c>
      <c r="C3792" s="2" t="s">
        <v>64</v>
      </c>
      <c r="E3792" s="2">
        <v>100</v>
      </c>
      <c r="F3792" s="2" t="s">
        <v>767</v>
      </c>
      <c r="G3792" s="2" t="s">
        <v>720</v>
      </c>
      <c r="H3792" s="2" t="s">
        <v>34</v>
      </c>
      <c r="I3792" s="2" t="s">
        <v>31</v>
      </c>
      <c r="J3792" s="38">
        <v>99.998095523999993</v>
      </c>
    </row>
    <row r="3793" spans="1:10">
      <c r="A3793" s="2" t="s">
        <v>18</v>
      </c>
      <c r="B3793" s="2" t="s">
        <v>167</v>
      </c>
      <c r="C3793" s="2" t="s">
        <v>64</v>
      </c>
      <c r="E3793" s="2">
        <v>100</v>
      </c>
      <c r="F3793" s="2" t="s">
        <v>767</v>
      </c>
      <c r="G3793" s="2" t="s">
        <v>720</v>
      </c>
      <c r="H3793" s="2" t="s">
        <v>34</v>
      </c>
      <c r="I3793" s="2" t="s">
        <v>31</v>
      </c>
      <c r="J3793" s="38">
        <v>62.312004573999999</v>
      </c>
    </row>
    <row r="3794" spans="1:10">
      <c r="A3794" s="2" t="s">
        <v>18</v>
      </c>
      <c r="B3794" s="2" t="s">
        <v>168</v>
      </c>
      <c r="C3794" s="2" t="s">
        <v>64</v>
      </c>
      <c r="E3794" s="2">
        <v>100</v>
      </c>
      <c r="F3794" s="2" t="s">
        <v>767</v>
      </c>
      <c r="G3794" s="2" t="s">
        <v>720</v>
      </c>
      <c r="H3794" s="2" t="s">
        <v>34</v>
      </c>
      <c r="I3794" s="2" t="s">
        <v>31</v>
      </c>
      <c r="J3794" s="38">
        <v>174.179372817</v>
      </c>
    </row>
    <row r="3795" spans="1:10">
      <c r="A3795" s="2" t="s">
        <v>18</v>
      </c>
      <c r="B3795" s="2" t="s">
        <v>169</v>
      </c>
      <c r="C3795" s="2" t="s">
        <v>64</v>
      </c>
      <c r="E3795" s="2">
        <v>100</v>
      </c>
      <c r="F3795" s="2" t="s">
        <v>767</v>
      </c>
      <c r="G3795" s="2" t="s">
        <v>720</v>
      </c>
      <c r="H3795" s="2" t="s">
        <v>34</v>
      </c>
      <c r="I3795" s="2" t="s">
        <v>31</v>
      </c>
      <c r="J3795" s="38">
        <v>123.64201670600001</v>
      </c>
    </row>
    <row r="3796" spans="1:10">
      <c r="A3796" s="2" t="s">
        <v>18</v>
      </c>
      <c r="B3796" s="2" t="s">
        <v>170</v>
      </c>
      <c r="C3796" s="2" t="s">
        <v>64</v>
      </c>
      <c r="E3796" s="2">
        <v>100</v>
      </c>
      <c r="F3796" s="2" t="s">
        <v>767</v>
      </c>
      <c r="G3796" s="2" t="s">
        <v>720</v>
      </c>
      <c r="H3796" s="2" t="s">
        <v>34</v>
      </c>
      <c r="I3796" s="2" t="s">
        <v>31</v>
      </c>
      <c r="J3796" s="38">
        <v>69.760561644000006</v>
      </c>
    </row>
    <row r="3797" spans="1:10">
      <c r="A3797" s="2" t="s">
        <v>18</v>
      </c>
      <c r="B3797" s="2" t="s">
        <v>171</v>
      </c>
      <c r="C3797" s="2" t="s">
        <v>64</v>
      </c>
      <c r="E3797" s="2">
        <v>100</v>
      </c>
      <c r="F3797" s="2" t="s">
        <v>767</v>
      </c>
      <c r="G3797" s="2" t="s">
        <v>720</v>
      </c>
      <c r="H3797" s="2" t="s">
        <v>34</v>
      </c>
      <c r="I3797" s="2" t="s">
        <v>31</v>
      </c>
      <c r="J3797" s="38">
        <v>54.726569926000003</v>
      </c>
    </row>
    <row r="3798" spans="1:10">
      <c r="A3798" s="2" t="s">
        <v>18</v>
      </c>
      <c r="B3798" s="2" t="s">
        <v>172</v>
      </c>
      <c r="C3798" s="2" t="s">
        <v>64</v>
      </c>
      <c r="E3798" s="2">
        <v>100</v>
      </c>
      <c r="F3798" s="2" t="s">
        <v>767</v>
      </c>
      <c r="G3798" s="2" t="s">
        <v>720</v>
      </c>
      <c r="H3798" s="2" t="s">
        <v>34</v>
      </c>
      <c r="I3798" s="2" t="s">
        <v>31</v>
      </c>
      <c r="J3798" s="38">
        <v>0</v>
      </c>
    </row>
    <row r="3799" spans="1:10">
      <c r="A3799" s="2" t="s">
        <v>18</v>
      </c>
      <c r="B3799" s="2" t="s">
        <v>173</v>
      </c>
      <c r="C3799" s="2" t="s">
        <v>64</v>
      </c>
      <c r="E3799" s="2">
        <v>100</v>
      </c>
      <c r="F3799" s="2" t="s">
        <v>767</v>
      </c>
      <c r="G3799" s="2" t="s">
        <v>720</v>
      </c>
      <c r="H3799" s="2" t="s">
        <v>34</v>
      </c>
      <c r="I3799" s="2" t="s">
        <v>31</v>
      </c>
      <c r="J3799" s="38">
        <v>0</v>
      </c>
    </row>
    <row r="3800" spans="1:10">
      <c r="A3800" s="2" t="s">
        <v>18</v>
      </c>
      <c r="B3800" s="2" t="s">
        <v>174</v>
      </c>
      <c r="C3800" s="2" t="s">
        <v>64</v>
      </c>
      <c r="E3800" s="2">
        <v>100</v>
      </c>
      <c r="F3800" s="2" t="s">
        <v>767</v>
      </c>
      <c r="G3800" s="2" t="s">
        <v>720</v>
      </c>
      <c r="H3800" s="2" t="s">
        <v>34</v>
      </c>
      <c r="I3800" s="2" t="s">
        <v>31</v>
      </c>
      <c r="J3800" s="38">
        <v>6.005575694</v>
      </c>
    </row>
    <row r="3801" spans="1:10">
      <c r="A3801" s="2" t="s">
        <v>18</v>
      </c>
      <c r="B3801" s="2" t="s">
        <v>175</v>
      </c>
      <c r="C3801" s="2" t="s">
        <v>64</v>
      </c>
      <c r="E3801" s="2">
        <v>100</v>
      </c>
      <c r="F3801" s="2" t="s">
        <v>767</v>
      </c>
      <c r="G3801" s="2" t="s">
        <v>720</v>
      </c>
      <c r="H3801" s="2" t="s">
        <v>34</v>
      </c>
      <c r="I3801" s="2" t="s">
        <v>31</v>
      </c>
      <c r="J3801" s="38">
        <v>194.91692040000001</v>
      </c>
    </row>
    <row r="3802" spans="1:10">
      <c r="A3802" s="2" t="s">
        <v>18</v>
      </c>
      <c r="B3802" s="2" t="s">
        <v>176</v>
      </c>
      <c r="C3802" s="2" t="s">
        <v>64</v>
      </c>
      <c r="E3802" s="2">
        <v>100</v>
      </c>
      <c r="F3802" s="2" t="s">
        <v>767</v>
      </c>
      <c r="G3802" s="2" t="s">
        <v>720</v>
      </c>
      <c r="H3802" s="2" t="s">
        <v>34</v>
      </c>
      <c r="I3802" s="2" t="s">
        <v>31</v>
      </c>
      <c r="J3802" s="38">
        <v>143.50001006299999</v>
      </c>
    </row>
    <row r="3803" spans="1:10">
      <c r="A3803" s="2" t="s">
        <v>18</v>
      </c>
      <c r="B3803" s="2" t="s">
        <v>177</v>
      </c>
      <c r="C3803" s="2" t="s">
        <v>64</v>
      </c>
      <c r="E3803" s="2">
        <v>100</v>
      </c>
      <c r="F3803" s="2" t="s">
        <v>767</v>
      </c>
      <c r="G3803" s="2" t="s">
        <v>720</v>
      </c>
      <c r="H3803" s="2" t="s">
        <v>34</v>
      </c>
      <c r="I3803" s="2" t="s">
        <v>31</v>
      </c>
      <c r="J3803" s="38">
        <v>167.13713229699999</v>
      </c>
    </row>
    <row r="3804" spans="1:10">
      <c r="A3804" s="2" t="s">
        <v>18</v>
      </c>
      <c r="B3804" s="2" t="s">
        <v>178</v>
      </c>
      <c r="C3804" s="2" t="s">
        <v>64</v>
      </c>
      <c r="E3804" s="2">
        <v>100</v>
      </c>
      <c r="F3804" s="2" t="s">
        <v>767</v>
      </c>
      <c r="G3804" s="2" t="s">
        <v>720</v>
      </c>
      <c r="H3804" s="2" t="s">
        <v>34</v>
      </c>
      <c r="I3804" s="2" t="s">
        <v>31</v>
      </c>
      <c r="J3804" s="38">
        <v>29.616673914</v>
      </c>
    </row>
    <row r="3805" spans="1:10">
      <c r="A3805" s="2" t="s">
        <v>18</v>
      </c>
      <c r="B3805" s="2" t="s">
        <v>179</v>
      </c>
      <c r="C3805" s="2" t="s">
        <v>64</v>
      </c>
      <c r="E3805" s="2">
        <v>100</v>
      </c>
      <c r="F3805" s="2" t="s">
        <v>767</v>
      </c>
      <c r="G3805" s="2" t="s">
        <v>720</v>
      </c>
      <c r="H3805" s="2" t="s">
        <v>34</v>
      </c>
      <c r="I3805" s="2" t="s">
        <v>31</v>
      </c>
      <c r="J3805" s="38">
        <v>112.444384206</v>
      </c>
    </row>
    <row r="3806" spans="1:10">
      <c r="A3806" s="2" t="s">
        <v>18</v>
      </c>
      <c r="B3806" s="2" t="s">
        <v>180</v>
      </c>
      <c r="C3806" s="2" t="s">
        <v>64</v>
      </c>
      <c r="E3806" s="2">
        <v>100</v>
      </c>
      <c r="F3806" s="2" t="s">
        <v>767</v>
      </c>
      <c r="G3806" s="2" t="s">
        <v>720</v>
      </c>
      <c r="H3806" s="2" t="s">
        <v>34</v>
      </c>
      <c r="I3806" s="2" t="s">
        <v>31</v>
      </c>
      <c r="J3806" s="38">
        <v>31.806783625000001</v>
      </c>
    </row>
    <row r="3807" spans="1:10">
      <c r="A3807" s="2" t="s">
        <v>18</v>
      </c>
      <c r="B3807" s="2" t="s">
        <v>181</v>
      </c>
      <c r="C3807" s="2" t="s">
        <v>64</v>
      </c>
      <c r="E3807" s="2">
        <v>100</v>
      </c>
      <c r="F3807" s="2" t="s">
        <v>767</v>
      </c>
      <c r="G3807" s="2" t="s">
        <v>720</v>
      </c>
      <c r="H3807" s="2" t="s">
        <v>34</v>
      </c>
      <c r="I3807" s="2" t="s">
        <v>31</v>
      </c>
      <c r="J3807" s="38">
        <v>71.848698141</v>
      </c>
    </row>
    <row r="3808" spans="1:10">
      <c r="A3808" s="2" t="s">
        <v>18</v>
      </c>
      <c r="B3808" s="2" t="s">
        <v>182</v>
      </c>
      <c r="C3808" s="2" t="s">
        <v>64</v>
      </c>
      <c r="E3808" s="2">
        <v>100</v>
      </c>
      <c r="F3808" s="2" t="s">
        <v>767</v>
      </c>
      <c r="G3808" s="2" t="s">
        <v>720</v>
      </c>
      <c r="H3808" s="2" t="s">
        <v>34</v>
      </c>
      <c r="I3808" s="2" t="s">
        <v>31</v>
      </c>
      <c r="J3808" s="38">
        <v>75.705987871999994</v>
      </c>
    </row>
    <row r="3809" spans="1:10">
      <c r="A3809" s="2" t="s">
        <v>18</v>
      </c>
      <c r="B3809" s="2" t="s">
        <v>183</v>
      </c>
      <c r="C3809" s="2" t="s">
        <v>64</v>
      </c>
      <c r="E3809" s="2">
        <v>100</v>
      </c>
      <c r="F3809" s="2" t="s">
        <v>767</v>
      </c>
      <c r="G3809" s="2" t="s">
        <v>720</v>
      </c>
      <c r="H3809" s="2" t="s">
        <v>34</v>
      </c>
      <c r="I3809" s="2" t="s">
        <v>31</v>
      </c>
      <c r="J3809" s="38">
        <v>124.30927869999999</v>
      </c>
    </row>
    <row r="3810" spans="1:10">
      <c r="A3810" s="2" t="s">
        <v>18</v>
      </c>
      <c r="B3810" s="2" t="s">
        <v>184</v>
      </c>
      <c r="C3810" s="2" t="s">
        <v>64</v>
      </c>
      <c r="E3810" s="2">
        <v>100</v>
      </c>
      <c r="F3810" s="2" t="s">
        <v>767</v>
      </c>
      <c r="G3810" s="2" t="s">
        <v>720</v>
      </c>
      <c r="H3810" s="2" t="s">
        <v>34</v>
      </c>
      <c r="I3810" s="2" t="s">
        <v>31</v>
      </c>
      <c r="J3810" s="38">
        <v>45.608448119000002</v>
      </c>
    </row>
    <row r="3811" spans="1:10">
      <c r="A3811" s="2" t="s">
        <v>18</v>
      </c>
      <c r="B3811" s="2" t="s">
        <v>185</v>
      </c>
      <c r="C3811" s="2" t="s">
        <v>64</v>
      </c>
      <c r="E3811" s="2">
        <v>100</v>
      </c>
      <c r="F3811" s="2" t="s">
        <v>767</v>
      </c>
      <c r="G3811" s="2" t="s">
        <v>720</v>
      </c>
      <c r="H3811" s="2" t="s">
        <v>34</v>
      </c>
      <c r="I3811" s="2" t="s">
        <v>31</v>
      </c>
      <c r="J3811" s="38">
        <v>2.7066135729999998</v>
      </c>
    </row>
    <row r="3812" spans="1:10">
      <c r="A3812" s="2" t="s">
        <v>17</v>
      </c>
      <c r="B3812" s="2" t="s">
        <v>127</v>
      </c>
      <c r="C3812" s="2" t="s">
        <v>64</v>
      </c>
      <c r="E3812" s="2">
        <v>100</v>
      </c>
      <c r="F3812" s="2" t="s">
        <v>767</v>
      </c>
      <c r="G3812" s="2" t="s">
        <v>720</v>
      </c>
      <c r="H3812" s="2" t="s">
        <v>34</v>
      </c>
      <c r="I3812" s="2" t="s">
        <v>31</v>
      </c>
      <c r="J3812" s="38">
        <v>0</v>
      </c>
    </row>
    <row r="3813" spans="1:10">
      <c r="A3813" s="2" t="s">
        <v>17</v>
      </c>
      <c r="B3813" s="2" t="s">
        <v>99</v>
      </c>
      <c r="C3813" s="2" t="s">
        <v>64</v>
      </c>
      <c r="E3813" s="2">
        <v>100</v>
      </c>
      <c r="F3813" s="2" t="s">
        <v>767</v>
      </c>
      <c r="G3813" s="2" t="s">
        <v>720</v>
      </c>
      <c r="H3813" s="2" t="s">
        <v>34</v>
      </c>
      <c r="I3813" s="2" t="s">
        <v>31</v>
      </c>
      <c r="J3813" s="38">
        <v>0</v>
      </c>
    </row>
    <row r="3814" spans="1:10">
      <c r="A3814" s="2" t="s">
        <v>17</v>
      </c>
      <c r="B3814" s="2" t="s">
        <v>100</v>
      </c>
      <c r="C3814" s="2" t="s">
        <v>64</v>
      </c>
      <c r="E3814" s="2">
        <v>100</v>
      </c>
      <c r="F3814" s="2" t="s">
        <v>767</v>
      </c>
      <c r="G3814" s="2" t="s">
        <v>720</v>
      </c>
      <c r="H3814" s="2" t="s">
        <v>34</v>
      </c>
      <c r="I3814" s="2" t="s">
        <v>31</v>
      </c>
      <c r="J3814" s="38">
        <v>0</v>
      </c>
    </row>
    <row r="3815" spans="1:10">
      <c r="A3815" s="2" t="s">
        <v>17</v>
      </c>
      <c r="B3815" s="2" t="s">
        <v>101</v>
      </c>
      <c r="C3815" s="2" t="s">
        <v>64</v>
      </c>
      <c r="E3815" s="2">
        <v>100</v>
      </c>
      <c r="F3815" s="2" t="s">
        <v>767</v>
      </c>
      <c r="G3815" s="2" t="s">
        <v>720</v>
      </c>
      <c r="H3815" s="2" t="s">
        <v>34</v>
      </c>
      <c r="I3815" s="2" t="s">
        <v>31</v>
      </c>
      <c r="J3815" s="38">
        <v>0</v>
      </c>
    </row>
    <row r="3816" spans="1:10">
      <c r="A3816" s="2" t="s">
        <v>17</v>
      </c>
      <c r="B3816" s="2" t="s">
        <v>102</v>
      </c>
      <c r="C3816" s="2" t="s">
        <v>64</v>
      </c>
      <c r="E3816" s="2">
        <v>100</v>
      </c>
      <c r="F3816" s="2" t="s">
        <v>767</v>
      </c>
      <c r="G3816" s="2" t="s">
        <v>720</v>
      </c>
      <c r="H3816" s="2" t="s">
        <v>34</v>
      </c>
      <c r="I3816" s="2" t="s">
        <v>31</v>
      </c>
      <c r="J3816" s="38">
        <v>0</v>
      </c>
    </row>
    <row r="3817" spans="1:10">
      <c r="A3817" s="2" t="s">
        <v>17</v>
      </c>
      <c r="B3817" s="2" t="s">
        <v>103</v>
      </c>
      <c r="C3817" s="2" t="s">
        <v>64</v>
      </c>
      <c r="E3817" s="2">
        <v>100</v>
      </c>
      <c r="F3817" s="2" t="s">
        <v>767</v>
      </c>
      <c r="G3817" s="2" t="s">
        <v>720</v>
      </c>
      <c r="H3817" s="2" t="s">
        <v>34</v>
      </c>
      <c r="I3817" s="2" t="s">
        <v>31</v>
      </c>
      <c r="J3817" s="38">
        <v>0</v>
      </c>
    </row>
    <row r="3818" spans="1:10">
      <c r="A3818" s="2" t="s">
        <v>17</v>
      </c>
      <c r="B3818" s="2" t="s">
        <v>104</v>
      </c>
      <c r="C3818" s="2" t="s">
        <v>64</v>
      </c>
      <c r="E3818" s="2">
        <v>100</v>
      </c>
      <c r="F3818" s="2" t="s">
        <v>767</v>
      </c>
      <c r="G3818" s="2" t="s">
        <v>720</v>
      </c>
      <c r="H3818" s="2" t="s">
        <v>34</v>
      </c>
      <c r="I3818" s="2" t="s">
        <v>31</v>
      </c>
      <c r="J3818" s="38">
        <v>0</v>
      </c>
    </row>
    <row r="3819" spans="1:10">
      <c r="A3819" s="2" t="s">
        <v>17</v>
      </c>
      <c r="B3819" s="2" t="s">
        <v>105</v>
      </c>
      <c r="C3819" s="2" t="s">
        <v>64</v>
      </c>
      <c r="E3819" s="2">
        <v>100</v>
      </c>
      <c r="F3819" s="2" t="s">
        <v>767</v>
      </c>
      <c r="G3819" s="2" t="s">
        <v>720</v>
      </c>
      <c r="H3819" s="2" t="s">
        <v>34</v>
      </c>
      <c r="I3819" s="2" t="s">
        <v>31</v>
      </c>
      <c r="J3819" s="38">
        <v>0</v>
      </c>
    </row>
    <row r="3820" spans="1:10">
      <c r="A3820" s="2" t="s">
        <v>17</v>
      </c>
      <c r="B3820" s="2" t="s">
        <v>106</v>
      </c>
      <c r="C3820" s="2" t="s">
        <v>64</v>
      </c>
      <c r="E3820" s="2">
        <v>100</v>
      </c>
      <c r="F3820" s="2" t="s">
        <v>767</v>
      </c>
      <c r="G3820" s="2" t="s">
        <v>720</v>
      </c>
      <c r="H3820" s="2" t="s">
        <v>34</v>
      </c>
      <c r="I3820" s="2" t="s">
        <v>31</v>
      </c>
      <c r="J3820" s="38">
        <v>0</v>
      </c>
    </row>
    <row r="3821" spans="1:10">
      <c r="A3821" s="2" t="s">
        <v>17</v>
      </c>
      <c r="B3821" s="2" t="s">
        <v>107</v>
      </c>
      <c r="C3821" s="2" t="s">
        <v>64</v>
      </c>
      <c r="E3821" s="2">
        <v>100</v>
      </c>
      <c r="F3821" s="2" t="s">
        <v>767</v>
      </c>
      <c r="G3821" s="2" t="s">
        <v>720</v>
      </c>
      <c r="H3821" s="2" t="s">
        <v>34</v>
      </c>
      <c r="I3821" s="2" t="s">
        <v>31</v>
      </c>
      <c r="J3821" s="38">
        <v>0</v>
      </c>
    </row>
    <row r="3822" spans="1:10">
      <c r="A3822" s="2" t="s">
        <v>17</v>
      </c>
      <c r="B3822" s="2" t="s">
        <v>108</v>
      </c>
      <c r="C3822" s="2" t="s">
        <v>64</v>
      </c>
      <c r="E3822" s="2">
        <v>100</v>
      </c>
      <c r="F3822" s="2" t="s">
        <v>767</v>
      </c>
      <c r="G3822" s="2" t="s">
        <v>720</v>
      </c>
      <c r="H3822" s="2" t="s">
        <v>34</v>
      </c>
      <c r="I3822" s="2" t="s">
        <v>31</v>
      </c>
      <c r="J3822" s="38">
        <v>0</v>
      </c>
    </row>
    <row r="3823" spans="1:10">
      <c r="A3823" s="2" t="s">
        <v>17</v>
      </c>
      <c r="B3823" s="2" t="s">
        <v>109</v>
      </c>
      <c r="C3823" s="2" t="s">
        <v>64</v>
      </c>
      <c r="E3823" s="2">
        <v>100</v>
      </c>
      <c r="F3823" s="2" t="s">
        <v>767</v>
      </c>
      <c r="G3823" s="2" t="s">
        <v>720</v>
      </c>
      <c r="H3823" s="2" t="s">
        <v>34</v>
      </c>
      <c r="I3823" s="2" t="s">
        <v>31</v>
      </c>
      <c r="J3823" s="38">
        <v>0</v>
      </c>
    </row>
    <row r="3824" spans="1:10">
      <c r="A3824" s="2" t="s">
        <v>17</v>
      </c>
      <c r="B3824" s="2" t="s">
        <v>355</v>
      </c>
      <c r="C3824" s="2" t="s">
        <v>64</v>
      </c>
      <c r="E3824" s="2">
        <v>100</v>
      </c>
      <c r="F3824" s="2" t="s">
        <v>767</v>
      </c>
      <c r="G3824" s="2" t="s">
        <v>720</v>
      </c>
      <c r="H3824" s="2" t="s">
        <v>34</v>
      </c>
      <c r="I3824" s="2" t="s">
        <v>31</v>
      </c>
      <c r="J3824" s="38">
        <v>0</v>
      </c>
    </row>
    <row r="3825" spans="1:10">
      <c r="A3825" s="2" t="s">
        <v>17</v>
      </c>
      <c r="B3825" s="2" t="s">
        <v>110</v>
      </c>
      <c r="C3825" s="2" t="s">
        <v>64</v>
      </c>
      <c r="E3825" s="2">
        <v>100</v>
      </c>
      <c r="F3825" s="2" t="s">
        <v>767</v>
      </c>
      <c r="G3825" s="2" t="s">
        <v>720</v>
      </c>
      <c r="H3825" s="2" t="s">
        <v>34</v>
      </c>
      <c r="I3825" s="2" t="s">
        <v>31</v>
      </c>
      <c r="J3825" s="38">
        <v>20.092169706</v>
      </c>
    </row>
    <row r="3826" spans="1:10">
      <c r="A3826" s="2" t="s">
        <v>17</v>
      </c>
      <c r="B3826" s="2" t="s">
        <v>356</v>
      </c>
      <c r="C3826" s="2" t="s">
        <v>64</v>
      </c>
      <c r="E3826" s="2">
        <v>100</v>
      </c>
      <c r="F3826" s="2" t="s">
        <v>767</v>
      </c>
      <c r="G3826" s="2" t="s">
        <v>720</v>
      </c>
      <c r="H3826" s="2" t="s">
        <v>34</v>
      </c>
      <c r="I3826" s="2" t="s">
        <v>31</v>
      </c>
      <c r="J3826" s="38">
        <v>0.36020600400000002</v>
      </c>
    </row>
    <row r="3827" spans="1:10">
      <c r="A3827" s="2" t="s">
        <v>17</v>
      </c>
      <c r="B3827" s="2" t="s">
        <v>357</v>
      </c>
      <c r="C3827" s="2" t="s">
        <v>64</v>
      </c>
      <c r="E3827" s="2">
        <v>100</v>
      </c>
      <c r="F3827" s="2" t="s">
        <v>767</v>
      </c>
      <c r="G3827" s="2" t="s">
        <v>720</v>
      </c>
      <c r="H3827" s="2" t="s">
        <v>34</v>
      </c>
      <c r="I3827" s="2" t="s">
        <v>31</v>
      </c>
      <c r="J3827" s="38">
        <v>0.361128122</v>
      </c>
    </row>
    <row r="3828" spans="1:10">
      <c r="A3828" s="2" t="s">
        <v>17</v>
      </c>
      <c r="B3828" s="2" t="s">
        <v>111</v>
      </c>
      <c r="C3828" s="2" t="s">
        <v>64</v>
      </c>
      <c r="E3828" s="2">
        <v>100</v>
      </c>
      <c r="F3828" s="2" t="s">
        <v>767</v>
      </c>
      <c r="G3828" s="2" t="s">
        <v>720</v>
      </c>
      <c r="H3828" s="2" t="s">
        <v>34</v>
      </c>
      <c r="I3828" s="2" t="s">
        <v>31</v>
      </c>
      <c r="J3828" s="38">
        <v>0</v>
      </c>
    </row>
    <row r="3829" spans="1:10">
      <c r="A3829" s="2" t="s">
        <v>17</v>
      </c>
      <c r="B3829" s="2" t="s">
        <v>112</v>
      </c>
      <c r="C3829" s="2" t="s">
        <v>64</v>
      </c>
      <c r="E3829" s="2">
        <v>100</v>
      </c>
      <c r="F3829" s="2" t="s">
        <v>767</v>
      </c>
      <c r="G3829" s="2" t="s">
        <v>720</v>
      </c>
      <c r="H3829" s="2" t="s">
        <v>34</v>
      </c>
      <c r="I3829" s="2" t="s">
        <v>31</v>
      </c>
      <c r="J3829" s="38">
        <v>0</v>
      </c>
    </row>
    <row r="3830" spans="1:10">
      <c r="A3830" s="2" t="s">
        <v>17</v>
      </c>
      <c r="B3830" s="2" t="s">
        <v>113</v>
      </c>
      <c r="C3830" s="2" t="s">
        <v>64</v>
      </c>
      <c r="E3830" s="2">
        <v>100</v>
      </c>
      <c r="F3830" s="2" t="s">
        <v>767</v>
      </c>
      <c r="G3830" s="2" t="s">
        <v>720</v>
      </c>
      <c r="H3830" s="2" t="s">
        <v>34</v>
      </c>
      <c r="I3830" s="2" t="s">
        <v>31</v>
      </c>
      <c r="J3830" s="38">
        <v>0</v>
      </c>
    </row>
    <row r="3831" spans="1:10">
      <c r="A3831" s="2" t="s">
        <v>17</v>
      </c>
      <c r="B3831" s="2" t="s">
        <v>114</v>
      </c>
      <c r="C3831" s="2" t="s">
        <v>64</v>
      </c>
      <c r="E3831" s="2">
        <v>100</v>
      </c>
      <c r="F3831" s="2" t="s">
        <v>767</v>
      </c>
      <c r="G3831" s="2" t="s">
        <v>720</v>
      </c>
      <c r="H3831" s="2" t="s">
        <v>34</v>
      </c>
      <c r="I3831" s="2" t="s">
        <v>31</v>
      </c>
      <c r="J3831" s="38">
        <v>92.964931734000004</v>
      </c>
    </row>
    <row r="3832" spans="1:10">
      <c r="A3832" s="2" t="s">
        <v>17</v>
      </c>
      <c r="B3832" s="2" t="s">
        <v>115</v>
      </c>
      <c r="C3832" s="2" t="s">
        <v>64</v>
      </c>
      <c r="E3832" s="2">
        <v>100</v>
      </c>
      <c r="F3832" s="2" t="s">
        <v>767</v>
      </c>
      <c r="G3832" s="2" t="s">
        <v>720</v>
      </c>
      <c r="H3832" s="2" t="s">
        <v>34</v>
      </c>
      <c r="I3832" s="2" t="s">
        <v>31</v>
      </c>
      <c r="J3832" s="38">
        <v>0</v>
      </c>
    </row>
    <row r="3833" spans="1:10">
      <c r="A3833" s="2" t="s">
        <v>17</v>
      </c>
      <c r="B3833" s="2" t="s">
        <v>116</v>
      </c>
      <c r="C3833" s="2" t="s">
        <v>64</v>
      </c>
      <c r="E3833" s="2">
        <v>100</v>
      </c>
      <c r="F3833" s="2" t="s">
        <v>767</v>
      </c>
      <c r="G3833" s="2" t="s">
        <v>720</v>
      </c>
      <c r="H3833" s="2" t="s">
        <v>34</v>
      </c>
      <c r="I3833" s="2" t="s">
        <v>31</v>
      </c>
      <c r="J3833" s="38">
        <v>10.644576391999999</v>
      </c>
    </row>
    <row r="3834" spans="1:10">
      <c r="A3834" s="2" t="s">
        <v>17</v>
      </c>
      <c r="B3834" s="2" t="s">
        <v>117</v>
      </c>
      <c r="C3834" s="2" t="s">
        <v>64</v>
      </c>
      <c r="E3834" s="2">
        <v>100</v>
      </c>
      <c r="F3834" s="2" t="s">
        <v>767</v>
      </c>
      <c r="G3834" s="2" t="s">
        <v>720</v>
      </c>
      <c r="H3834" s="2" t="s">
        <v>34</v>
      </c>
      <c r="I3834" s="2" t="s">
        <v>31</v>
      </c>
      <c r="J3834" s="38">
        <v>28.562484727000001</v>
      </c>
    </row>
    <row r="3835" spans="1:10">
      <c r="A3835" s="2" t="s">
        <v>17</v>
      </c>
      <c r="B3835" s="2" t="s">
        <v>118</v>
      </c>
      <c r="C3835" s="2" t="s">
        <v>64</v>
      </c>
      <c r="E3835" s="2">
        <v>100</v>
      </c>
      <c r="F3835" s="2" t="s">
        <v>767</v>
      </c>
      <c r="G3835" s="2" t="s">
        <v>720</v>
      </c>
      <c r="H3835" s="2" t="s">
        <v>34</v>
      </c>
      <c r="I3835" s="2" t="s">
        <v>31</v>
      </c>
      <c r="J3835" s="38">
        <v>48.807726739000003</v>
      </c>
    </row>
    <row r="3836" spans="1:10">
      <c r="A3836" s="2" t="s">
        <v>17</v>
      </c>
      <c r="B3836" s="2" t="s">
        <v>119</v>
      </c>
      <c r="C3836" s="2" t="s">
        <v>64</v>
      </c>
      <c r="E3836" s="2">
        <v>100</v>
      </c>
      <c r="F3836" s="2" t="s">
        <v>767</v>
      </c>
      <c r="G3836" s="2" t="s">
        <v>720</v>
      </c>
      <c r="H3836" s="2" t="s">
        <v>34</v>
      </c>
      <c r="I3836" s="2" t="s">
        <v>31</v>
      </c>
      <c r="J3836" s="38">
        <v>3.5502419180000002</v>
      </c>
    </row>
    <row r="3837" spans="1:10">
      <c r="A3837" s="2" t="s">
        <v>17</v>
      </c>
      <c r="B3837" s="2" t="s">
        <v>120</v>
      </c>
      <c r="C3837" s="2" t="s">
        <v>64</v>
      </c>
      <c r="E3837" s="2">
        <v>100</v>
      </c>
      <c r="F3837" s="2" t="s">
        <v>767</v>
      </c>
      <c r="G3837" s="2" t="s">
        <v>720</v>
      </c>
      <c r="H3837" s="2" t="s">
        <v>34</v>
      </c>
      <c r="I3837" s="2" t="s">
        <v>31</v>
      </c>
      <c r="J3837" s="38">
        <v>2.9653103700000001</v>
      </c>
    </row>
    <row r="3838" spans="1:10">
      <c r="A3838" s="2" t="s">
        <v>17</v>
      </c>
      <c r="B3838" s="2" t="s">
        <v>121</v>
      </c>
      <c r="C3838" s="2" t="s">
        <v>64</v>
      </c>
      <c r="E3838" s="2">
        <v>100</v>
      </c>
      <c r="F3838" s="2" t="s">
        <v>767</v>
      </c>
      <c r="G3838" s="2" t="s">
        <v>720</v>
      </c>
      <c r="H3838" s="2" t="s">
        <v>34</v>
      </c>
      <c r="I3838" s="2" t="s">
        <v>31</v>
      </c>
      <c r="J3838" s="38">
        <v>5.3477100139999996</v>
      </c>
    </row>
    <row r="3839" spans="1:10">
      <c r="A3839" s="2" t="s">
        <v>17</v>
      </c>
      <c r="B3839" s="2" t="s">
        <v>122</v>
      </c>
      <c r="C3839" s="2" t="s">
        <v>64</v>
      </c>
      <c r="E3839" s="2">
        <v>100</v>
      </c>
      <c r="F3839" s="2" t="s">
        <v>767</v>
      </c>
      <c r="G3839" s="2" t="s">
        <v>720</v>
      </c>
      <c r="H3839" s="2" t="s">
        <v>34</v>
      </c>
      <c r="I3839" s="2" t="s">
        <v>31</v>
      </c>
      <c r="J3839" s="38">
        <v>3.2460243169999998</v>
      </c>
    </row>
    <row r="3840" spans="1:10">
      <c r="A3840" s="2" t="s">
        <v>17</v>
      </c>
      <c r="B3840" s="2" t="s">
        <v>123</v>
      </c>
      <c r="C3840" s="2" t="s">
        <v>64</v>
      </c>
      <c r="E3840" s="2">
        <v>100</v>
      </c>
      <c r="F3840" s="2" t="s">
        <v>767</v>
      </c>
      <c r="G3840" s="2" t="s">
        <v>720</v>
      </c>
      <c r="H3840" s="2" t="s">
        <v>34</v>
      </c>
      <c r="I3840" s="2" t="s">
        <v>31</v>
      </c>
      <c r="J3840" s="38">
        <v>1.6794142750000001</v>
      </c>
    </row>
    <row r="3841" spans="1:10">
      <c r="A3841" s="2" t="s">
        <v>17</v>
      </c>
      <c r="B3841" s="2" t="s">
        <v>124</v>
      </c>
      <c r="C3841" s="2" t="s">
        <v>64</v>
      </c>
      <c r="E3841" s="2">
        <v>100</v>
      </c>
      <c r="F3841" s="2" t="s">
        <v>767</v>
      </c>
      <c r="G3841" s="2" t="s">
        <v>720</v>
      </c>
      <c r="H3841" s="2" t="s">
        <v>34</v>
      </c>
      <c r="I3841" s="2" t="s">
        <v>31</v>
      </c>
      <c r="J3841" s="38">
        <v>0</v>
      </c>
    </row>
    <row r="3842" spans="1:10">
      <c r="A3842" s="2" t="s">
        <v>17</v>
      </c>
      <c r="B3842" s="2" t="s">
        <v>125</v>
      </c>
      <c r="C3842" s="2" t="s">
        <v>64</v>
      </c>
      <c r="E3842" s="2">
        <v>100</v>
      </c>
      <c r="F3842" s="2" t="s">
        <v>767</v>
      </c>
      <c r="G3842" s="2" t="s">
        <v>720</v>
      </c>
      <c r="H3842" s="2" t="s">
        <v>34</v>
      </c>
      <c r="I3842" s="2" t="s">
        <v>31</v>
      </c>
      <c r="J3842" s="38">
        <v>0</v>
      </c>
    </row>
    <row r="3843" spans="1:10">
      <c r="A3843" s="2" t="s">
        <v>17</v>
      </c>
      <c r="B3843" s="2" t="s">
        <v>126</v>
      </c>
      <c r="C3843" s="2" t="s">
        <v>64</v>
      </c>
      <c r="E3843" s="2">
        <v>100</v>
      </c>
      <c r="F3843" s="2" t="s">
        <v>767</v>
      </c>
      <c r="G3843" s="2" t="s">
        <v>720</v>
      </c>
      <c r="H3843" s="2" t="s">
        <v>34</v>
      </c>
      <c r="I3843" s="2" t="s">
        <v>31</v>
      </c>
      <c r="J3843" s="38">
        <v>0</v>
      </c>
    </row>
    <row r="3844" spans="1:10">
      <c r="A3844" s="2" t="s">
        <v>17</v>
      </c>
      <c r="B3844" s="2" t="s">
        <v>128</v>
      </c>
      <c r="C3844" s="2" t="s">
        <v>64</v>
      </c>
      <c r="E3844" s="2">
        <v>100</v>
      </c>
      <c r="F3844" s="2" t="s">
        <v>767</v>
      </c>
      <c r="G3844" s="2" t="s">
        <v>720</v>
      </c>
      <c r="H3844" s="2" t="s">
        <v>34</v>
      </c>
      <c r="I3844" s="2" t="s">
        <v>31</v>
      </c>
      <c r="J3844" s="38">
        <v>3.2481353629999998</v>
      </c>
    </row>
    <row r="3845" spans="1:10">
      <c r="A3845" s="2" t="s">
        <v>17</v>
      </c>
      <c r="B3845" s="2" t="s">
        <v>129</v>
      </c>
      <c r="C3845" s="2" t="s">
        <v>64</v>
      </c>
      <c r="E3845" s="2">
        <v>100</v>
      </c>
      <c r="F3845" s="2" t="s">
        <v>767</v>
      </c>
      <c r="G3845" s="2" t="s">
        <v>720</v>
      </c>
      <c r="H3845" s="2" t="s">
        <v>34</v>
      </c>
      <c r="I3845" s="2" t="s">
        <v>31</v>
      </c>
      <c r="J3845" s="38">
        <v>0</v>
      </c>
    </row>
    <row r="3846" spans="1:10">
      <c r="A3846" s="2" t="s">
        <v>17</v>
      </c>
      <c r="B3846" s="2" t="s">
        <v>130</v>
      </c>
      <c r="C3846" s="2" t="s">
        <v>64</v>
      </c>
      <c r="E3846" s="2">
        <v>100</v>
      </c>
      <c r="F3846" s="2" t="s">
        <v>767</v>
      </c>
      <c r="G3846" s="2" t="s">
        <v>720</v>
      </c>
      <c r="H3846" s="2" t="s">
        <v>34</v>
      </c>
      <c r="I3846" s="2" t="s">
        <v>31</v>
      </c>
      <c r="J3846" s="38">
        <v>0</v>
      </c>
    </row>
    <row r="3847" spans="1:10">
      <c r="A3847" s="2" t="s">
        <v>17</v>
      </c>
      <c r="B3847" s="2" t="s">
        <v>358</v>
      </c>
      <c r="C3847" s="2" t="s">
        <v>64</v>
      </c>
      <c r="E3847" s="2">
        <v>100</v>
      </c>
      <c r="F3847" s="2" t="s">
        <v>767</v>
      </c>
      <c r="G3847" s="2" t="s">
        <v>720</v>
      </c>
      <c r="H3847" s="2" t="s">
        <v>34</v>
      </c>
      <c r="I3847" s="2" t="s">
        <v>31</v>
      </c>
      <c r="J3847" s="38">
        <v>0</v>
      </c>
    </row>
    <row r="3848" spans="1:10">
      <c r="A3848" s="2" t="s">
        <v>17</v>
      </c>
      <c r="B3848" s="2" t="s">
        <v>131</v>
      </c>
      <c r="C3848" s="2" t="s">
        <v>64</v>
      </c>
      <c r="E3848" s="2">
        <v>100</v>
      </c>
      <c r="F3848" s="2" t="s">
        <v>767</v>
      </c>
      <c r="G3848" s="2" t="s">
        <v>720</v>
      </c>
      <c r="H3848" s="2" t="s">
        <v>34</v>
      </c>
      <c r="I3848" s="2" t="s">
        <v>31</v>
      </c>
      <c r="J3848" s="38">
        <v>78.051470706999993</v>
      </c>
    </row>
    <row r="3849" spans="1:10">
      <c r="A3849" s="2" t="s">
        <v>17</v>
      </c>
      <c r="B3849" s="2" t="s">
        <v>132</v>
      </c>
      <c r="C3849" s="2" t="s">
        <v>64</v>
      </c>
      <c r="E3849" s="2">
        <v>100</v>
      </c>
      <c r="F3849" s="2" t="s">
        <v>767</v>
      </c>
      <c r="G3849" s="2" t="s">
        <v>720</v>
      </c>
      <c r="H3849" s="2" t="s">
        <v>34</v>
      </c>
      <c r="I3849" s="2" t="s">
        <v>31</v>
      </c>
      <c r="J3849" s="38">
        <v>0</v>
      </c>
    </row>
    <row r="3850" spans="1:10">
      <c r="A3850" s="2" t="s">
        <v>16</v>
      </c>
      <c r="B3850" s="2" t="s">
        <v>139</v>
      </c>
      <c r="C3850" s="2" t="s">
        <v>64</v>
      </c>
      <c r="E3850" s="2">
        <v>100</v>
      </c>
      <c r="F3850" s="2" t="s">
        <v>767</v>
      </c>
      <c r="G3850" s="2" t="s">
        <v>720</v>
      </c>
      <c r="H3850" s="2" t="s">
        <v>34</v>
      </c>
      <c r="I3850" s="2" t="s">
        <v>31</v>
      </c>
      <c r="J3850" s="38">
        <v>9.388724946</v>
      </c>
    </row>
    <row r="3851" spans="1:10">
      <c r="A3851" s="2" t="s">
        <v>16</v>
      </c>
      <c r="B3851" s="2" t="s">
        <v>140</v>
      </c>
      <c r="C3851" s="2" t="s">
        <v>64</v>
      </c>
      <c r="E3851" s="2">
        <v>100</v>
      </c>
      <c r="F3851" s="2" t="s">
        <v>767</v>
      </c>
      <c r="G3851" s="2" t="s">
        <v>720</v>
      </c>
      <c r="H3851" s="2" t="s">
        <v>34</v>
      </c>
      <c r="I3851" s="2" t="s">
        <v>31</v>
      </c>
      <c r="J3851" s="38">
        <v>34.764682688000001</v>
      </c>
    </row>
    <row r="3852" spans="1:10">
      <c r="A3852" s="2" t="s">
        <v>16</v>
      </c>
      <c r="B3852" s="2" t="s">
        <v>141</v>
      </c>
      <c r="C3852" s="2" t="s">
        <v>64</v>
      </c>
      <c r="E3852" s="2">
        <v>100</v>
      </c>
      <c r="F3852" s="2" t="s">
        <v>767</v>
      </c>
      <c r="G3852" s="2" t="s">
        <v>720</v>
      </c>
      <c r="H3852" s="2" t="s">
        <v>34</v>
      </c>
      <c r="I3852" s="2" t="s">
        <v>31</v>
      </c>
      <c r="J3852" s="38">
        <v>58.040636827</v>
      </c>
    </row>
    <row r="3853" spans="1:10">
      <c r="A3853" s="2" t="s">
        <v>16</v>
      </c>
      <c r="B3853" s="2" t="s">
        <v>142</v>
      </c>
      <c r="C3853" s="2" t="s">
        <v>64</v>
      </c>
      <c r="E3853" s="2">
        <v>100</v>
      </c>
      <c r="F3853" s="2" t="s">
        <v>767</v>
      </c>
      <c r="G3853" s="2" t="s">
        <v>720</v>
      </c>
      <c r="H3853" s="2" t="s">
        <v>34</v>
      </c>
      <c r="I3853" s="2" t="s">
        <v>31</v>
      </c>
      <c r="J3853" s="38">
        <v>46.279064646000002</v>
      </c>
    </row>
    <row r="3854" spans="1:10">
      <c r="A3854" s="2" t="s">
        <v>16</v>
      </c>
      <c r="B3854" s="2" t="s">
        <v>422</v>
      </c>
      <c r="C3854" s="2" t="s">
        <v>64</v>
      </c>
      <c r="E3854" s="2">
        <v>100</v>
      </c>
      <c r="F3854" s="2" t="s">
        <v>767</v>
      </c>
      <c r="G3854" s="2" t="s">
        <v>720</v>
      </c>
      <c r="H3854" s="2" t="s">
        <v>34</v>
      </c>
      <c r="I3854" s="2" t="s">
        <v>31</v>
      </c>
      <c r="J3854" s="38">
        <v>17.020126690000001</v>
      </c>
    </row>
    <row r="3855" spans="1:10">
      <c r="A3855" s="2" t="s">
        <v>16</v>
      </c>
      <c r="B3855" s="2" t="s">
        <v>423</v>
      </c>
      <c r="C3855" s="2" t="s">
        <v>64</v>
      </c>
      <c r="E3855" s="2">
        <v>100</v>
      </c>
      <c r="F3855" s="2" t="s">
        <v>767</v>
      </c>
      <c r="G3855" s="2" t="s">
        <v>720</v>
      </c>
      <c r="H3855" s="2" t="s">
        <v>34</v>
      </c>
      <c r="I3855" s="2" t="s">
        <v>31</v>
      </c>
      <c r="J3855" s="38">
        <v>0</v>
      </c>
    </row>
    <row r="3856" spans="1:10">
      <c r="A3856" s="2" t="s">
        <v>16</v>
      </c>
      <c r="B3856" s="2" t="s">
        <v>424</v>
      </c>
      <c r="C3856" s="2" t="s">
        <v>64</v>
      </c>
      <c r="E3856" s="2">
        <v>100</v>
      </c>
      <c r="F3856" s="2" t="s">
        <v>767</v>
      </c>
      <c r="G3856" s="2" t="s">
        <v>720</v>
      </c>
      <c r="H3856" s="2" t="s">
        <v>34</v>
      </c>
      <c r="I3856" s="2" t="s">
        <v>31</v>
      </c>
      <c r="J3856" s="38">
        <v>8.0704639119999992</v>
      </c>
    </row>
    <row r="3857" spans="1:10">
      <c r="A3857" s="2" t="s">
        <v>16</v>
      </c>
      <c r="B3857" s="2" t="s">
        <v>425</v>
      </c>
      <c r="C3857" s="2" t="s">
        <v>64</v>
      </c>
      <c r="E3857" s="2">
        <v>100</v>
      </c>
      <c r="F3857" s="2" t="s">
        <v>767</v>
      </c>
      <c r="G3857" s="2" t="s">
        <v>720</v>
      </c>
      <c r="H3857" s="2" t="s">
        <v>34</v>
      </c>
      <c r="I3857" s="2" t="s">
        <v>31</v>
      </c>
      <c r="J3857" s="38">
        <v>12.638119927</v>
      </c>
    </row>
    <row r="3858" spans="1:10">
      <c r="A3858" s="2" t="s">
        <v>16</v>
      </c>
      <c r="B3858" s="2" t="s">
        <v>426</v>
      </c>
      <c r="C3858" s="2" t="s">
        <v>64</v>
      </c>
      <c r="E3858" s="2">
        <v>100</v>
      </c>
      <c r="F3858" s="2" t="s">
        <v>767</v>
      </c>
      <c r="G3858" s="2" t="s">
        <v>720</v>
      </c>
      <c r="H3858" s="2" t="s">
        <v>34</v>
      </c>
      <c r="I3858" s="2" t="s">
        <v>31</v>
      </c>
      <c r="J3858" s="38">
        <v>14.198166773000001</v>
      </c>
    </row>
    <row r="3859" spans="1:10">
      <c r="A3859" s="2" t="s">
        <v>16</v>
      </c>
      <c r="B3859" s="2" t="s">
        <v>427</v>
      </c>
      <c r="C3859" s="2" t="s">
        <v>64</v>
      </c>
      <c r="E3859" s="2">
        <v>100</v>
      </c>
      <c r="F3859" s="2" t="s">
        <v>767</v>
      </c>
      <c r="G3859" s="2" t="s">
        <v>720</v>
      </c>
      <c r="H3859" s="2" t="s">
        <v>34</v>
      </c>
      <c r="I3859" s="2" t="s">
        <v>31</v>
      </c>
      <c r="J3859" s="38">
        <v>10.795934531</v>
      </c>
    </row>
    <row r="3860" spans="1:10">
      <c r="A3860" s="2" t="s">
        <v>16</v>
      </c>
      <c r="B3860" s="2" t="s">
        <v>428</v>
      </c>
      <c r="C3860" s="2" t="s">
        <v>64</v>
      </c>
      <c r="E3860" s="2">
        <v>100</v>
      </c>
      <c r="F3860" s="2" t="s">
        <v>767</v>
      </c>
      <c r="G3860" s="2" t="s">
        <v>720</v>
      </c>
      <c r="H3860" s="2" t="s">
        <v>34</v>
      </c>
      <c r="I3860" s="2" t="s">
        <v>31</v>
      </c>
      <c r="J3860" s="38">
        <v>19.78588427</v>
      </c>
    </row>
    <row r="3861" spans="1:10">
      <c r="A3861" s="2" t="s">
        <v>16</v>
      </c>
      <c r="B3861" s="2" t="s">
        <v>429</v>
      </c>
      <c r="C3861" s="2" t="s">
        <v>64</v>
      </c>
      <c r="E3861" s="2">
        <v>100</v>
      </c>
      <c r="F3861" s="2" t="s">
        <v>767</v>
      </c>
      <c r="G3861" s="2" t="s">
        <v>720</v>
      </c>
      <c r="H3861" s="2" t="s">
        <v>34</v>
      </c>
      <c r="I3861" s="2" t="s">
        <v>31</v>
      </c>
      <c r="J3861" s="38">
        <v>27.988956605999999</v>
      </c>
    </row>
    <row r="3862" spans="1:10">
      <c r="A3862" s="2" t="s">
        <v>16</v>
      </c>
      <c r="B3862" s="2" t="s">
        <v>430</v>
      </c>
      <c r="C3862" s="2" t="s">
        <v>64</v>
      </c>
      <c r="E3862" s="2">
        <v>100</v>
      </c>
      <c r="F3862" s="2" t="s">
        <v>767</v>
      </c>
      <c r="G3862" s="2" t="s">
        <v>720</v>
      </c>
      <c r="H3862" s="2" t="s">
        <v>34</v>
      </c>
      <c r="I3862" s="2" t="s">
        <v>31</v>
      </c>
      <c r="J3862" s="38">
        <v>38.307765857</v>
      </c>
    </row>
    <row r="3863" spans="1:10">
      <c r="A3863" s="2" t="s">
        <v>15</v>
      </c>
      <c r="B3863" s="2" t="s">
        <v>187</v>
      </c>
      <c r="C3863" s="2" t="s">
        <v>64</v>
      </c>
      <c r="E3863" s="2">
        <v>100</v>
      </c>
      <c r="F3863" s="2" t="s">
        <v>767</v>
      </c>
      <c r="G3863" s="2" t="s">
        <v>720</v>
      </c>
      <c r="H3863" s="2" t="s">
        <v>34</v>
      </c>
      <c r="I3863" s="2" t="s">
        <v>31</v>
      </c>
      <c r="J3863" s="38">
        <v>0</v>
      </c>
    </row>
    <row r="3864" spans="1:10">
      <c r="A3864" s="2" t="s">
        <v>15</v>
      </c>
      <c r="B3864" s="2" t="s">
        <v>188</v>
      </c>
      <c r="C3864" s="2" t="s">
        <v>64</v>
      </c>
      <c r="E3864" s="2">
        <v>100</v>
      </c>
      <c r="F3864" s="2" t="s">
        <v>767</v>
      </c>
      <c r="G3864" s="2" t="s">
        <v>720</v>
      </c>
      <c r="H3864" s="2" t="s">
        <v>34</v>
      </c>
      <c r="I3864" s="2" t="s">
        <v>31</v>
      </c>
      <c r="J3864" s="38">
        <v>17.058806704999999</v>
      </c>
    </row>
    <row r="3865" spans="1:10">
      <c r="A3865" s="2" t="s">
        <v>15</v>
      </c>
      <c r="B3865" s="2" t="s">
        <v>189</v>
      </c>
      <c r="C3865" s="2" t="s">
        <v>64</v>
      </c>
      <c r="E3865" s="2">
        <v>100</v>
      </c>
      <c r="F3865" s="2" t="s">
        <v>767</v>
      </c>
      <c r="G3865" s="2" t="s">
        <v>720</v>
      </c>
      <c r="H3865" s="2" t="s">
        <v>34</v>
      </c>
      <c r="I3865" s="2" t="s">
        <v>31</v>
      </c>
      <c r="J3865" s="38">
        <v>31.685580720000001</v>
      </c>
    </row>
    <row r="3866" spans="1:10">
      <c r="A3866" s="2" t="s">
        <v>15</v>
      </c>
      <c r="B3866" s="2" t="s">
        <v>190</v>
      </c>
      <c r="C3866" s="2" t="s">
        <v>64</v>
      </c>
      <c r="E3866" s="2">
        <v>100</v>
      </c>
      <c r="F3866" s="2" t="s">
        <v>767</v>
      </c>
      <c r="G3866" s="2" t="s">
        <v>720</v>
      </c>
      <c r="H3866" s="2" t="s">
        <v>34</v>
      </c>
      <c r="I3866" s="2" t="s">
        <v>31</v>
      </c>
      <c r="J3866" s="38">
        <v>11.827394838</v>
      </c>
    </row>
    <row r="3867" spans="1:10">
      <c r="A3867" s="2" t="s">
        <v>15</v>
      </c>
      <c r="B3867" s="2" t="s">
        <v>191</v>
      </c>
      <c r="C3867" s="2" t="s">
        <v>64</v>
      </c>
      <c r="E3867" s="2">
        <v>100</v>
      </c>
      <c r="F3867" s="2" t="s">
        <v>767</v>
      </c>
      <c r="G3867" s="2" t="s">
        <v>720</v>
      </c>
      <c r="H3867" s="2" t="s">
        <v>34</v>
      </c>
      <c r="I3867" s="2" t="s">
        <v>31</v>
      </c>
      <c r="J3867" s="38">
        <v>0</v>
      </c>
    </row>
    <row r="3868" spans="1:10">
      <c r="A3868" s="2" t="s">
        <v>15</v>
      </c>
      <c r="B3868" s="2" t="s">
        <v>192</v>
      </c>
      <c r="C3868" s="2" t="s">
        <v>64</v>
      </c>
      <c r="E3868" s="2">
        <v>100</v>
      </c>
      <c r="F3868" s="2" t="s">
        <v>767</v>
      </c>
      <c r="G3868" s="2" t="s">
        <v>720</v>
      </c>
      <c r="H3868" s="2" t="s">
        <v>34</v>
      </c>
      <c r="I3868" s="2" t="s">
        <v>31</v>
      </c>
      <c r="J3868" s="38">
        <v>0</v>
      </c>
    </row>
    <row r="3869" spans="1:10">
      <c r="A3869" s="2" t="s">
        <v>15</v>
      </c>
      <c r="B3869" s="2" t="s">
        <v>193</v>
      </c>
      <c r="C3869" s="2" t="s">
        <v>64</v>
      </c>
      <c r="E3869" s="2">
        <v>100</v>
      </c>
      <c r="F3869" s="2" t="s">
        <v>767</v>
      </c>
      <c r="G3869" s="2" t="s">
        <v>720</v>
      </c>
      <c r="H3869" s="2" t="s">
        <v>34</v>
      </c>
      <c r="I3869" s="2" t="s">
        <v>31</v>
      </c>
      <c r="J3869" s="38">
        <v>0</v>
      </c>
    </row>
    <row r="3870" spans="1:10">
      <c r="A3870" s="2" t="s">
        <v>14</v>
      </c>
      <c r="B3870" s="2" t="s">
        <v>194</v>
      </c>
      <c r="C3870" s="2" t="s">
        <v>64</v>
      </c>
      <c r="E3870" s="2">
        <v>100</v>
      </c>
      <c r="F3870" s="2" t="s">
        <v>767</v>
      </c>
      <c r="G3870" s="2" t="s">
        <v>720</v>
      </c>
      <c r="H3870" s="2" t="s">
        <v>34</v>
      </c>
      <c r="I3870" s="2" t="s">
        <v>31</v>
      </c>
      <c r="J3870" s="38">
        <v>306.50043794599998</v>
      </c>
    </row>
    <row r="3871" spans="1:10">
      <c r="A3871" s="2" t="s">
        <v>14</v>
      </c>
      <c r="B3871" s="2" t="s">
        <v>195</v>
      </c>
      <c r="C3871" s="2" t="s">
        <v>64</v>
      </c>
      <c r="E3871" s="2">
        <v>100</v>
      </c>
      <c r="F3871" s="2" t="s">
        <v>767</v>
      </c>
      <c r="G3871" s="2" t="s">
        <v>720</v>
      </c>
      <c r="H3871" s="2" t="s">
        <v>34</v>
      </c>
      <c r="I3871" s="2" t="s">
        <v>31</v>
      </c>
      <c r="J3871" s="38">
        <v>333.16684893799999</v>
      </c>
    </row>
    <row r="3872" spans="1:10">
      <c r="A3872" s="2" t="s">
        <v>13</v>
      </c>
      <c r="B3872" s="2" t="s">
        <v>196</v>
      </c>
      <c r="C3872" s="2" t="s">
        <v>64</v>
      </c>
      <c r="E3872" s="2">
        <v>100</v>
      </c>
      <c r="F3872" s="2" t="s">
        <v>767</v>
      </c>
      <c r="G3872" s="2" t="s">
        <v>720</v>
      </c>
      <c r="H3872" s="2" t="s">
        <v>34</v>
      </c>
      <c r="I3872" s="2" t="s">
        <v>31</v>
      </c>
      <c r="J3872" s="38">
        <v>14.216246698999999</v>
      </c>
    </row>
    <row r="3873" spans="1:10">
      <c r="A3873" s="2" t="s">
        <v>13</v>
      </c>
      <c r="B3873" s="2" t="s">
        <v>197</v>
      </c>
      <c r="C3873" s="2" t="s">
        <v>64</v>
      </c>
      <c r="E3873" s="2">
        <v>100</v>
      </c>
      <c r="F3873" s="2" t="s">
        <v>767</v>
      </c>
      <c r="G3873" s="2" t="s">
        <v>720</v>
      </c>
      <c r="H3873" s="2" t="s">
        <v>34</v>
      </c>
      <c r="I3873" s="2" t="s">
        <v>31</v>
      </c>
      <c r="J3873" s="38">
        <v>2.492800076</v>
      </c>
    </row>
    <row r="3874" spans="1:10">
      <c r="A3874" s="2" t="s">
        <v>13</v>
      </c>
      <c r="B3874" s="2" t="s">
        <v>198</v>
      </c>
      <c r="C3874" s="2" t="s">
        <v>64</v>
      </c>
      <c r="E3874" s="2">
        <v>100</v>
      </c>
      <c r="F3874" s="2" t="s">
        <v>767</v>
      </c>
      <c r="G3874" s="2" t="s">
        <v>720</v>
      </c>
      <c r="H3874" s="2" t="s">
        <v>34</v>
      </c>
      <c r="I3874" s="2" t="s">
        <v>31</v>
      </c>
      <c r="J3874" s="38">
        <v>0.73500481399999995</v>
      </c>
    </row>
    <row r="3875" spans="1:10">
      <c r="A3875" s="2" t="s">
        <v>13</v>
      </c>
      <c r="B3875" s="2" t="s">
        <v>199</v>
      </c>
      <c r="C3875" s="2" t="s">
        <v>64</v>
      </c>
      <c r="E3875" s="2">
        <v>100</v>
      </c>
      <c r="F3875" s="2" t="s">
        <v>767</v>
      </c>
      <c r="G3875" s="2" t="s">
        <v>720</v>
      </c>
      <c r="H3875" s="2" t="s">
        <v>34</v>
      </c>
      <c r="I3875" s="2" t="s">
        <v>31</v>
      </c>
      <c r="J3875" s="38">
        <v>0</v>
      </c>
    </row>
    <row r="3876" spans="1:10">
      <c r="A3876" s="2" t="s">
        <v>13</v>
      </c>
      <c r="B3876" s="2" t="s">
        <v>200</v>
      </c>
      <c r="C3876" s="2" t="s">
        <v>64</v>
      </c>
      <c r="E3876" s="2">
        <v>100</v>
      </c>
      <c r="F3876" s="2" t="s">
        <v>767</v>
      </c>
      <c r="G3876" s="2" t="s">
        <v>720</v>
      </c>
      <c r="H3876" s="2" t="s">
        <v>34</v>
      </c>
      <c r="I3876" s="2" t="s">
        <v>31</v>
      </c>
      <c r="J3876" s="38">
        <v>4.3544467750000004</v>
      </c>
    </row>
    <row r="3877" spans="1:10">
      <c r="A3877" s="2" t="s">
        <v>13</v>
      </c>
      <c r="B3877" s="2" t="s">
        <v>201</v>
      </c>
      <c r="C3877" s="2" t="s">
        <v>64</v>
      </c>
      <c r="E3877" s="2">
        <v>100</v>
      </c>
      <c r="F3877" s="2" t="s">
        <v>767</v>
      </c>
      <c r="G3877" s="2" t="s">
        <v>720</v>
      </c>
      <c r="H3877" s="2" t="s">
        <v>34</v>
      </c>
      <c r="I3877" s="2" t="s">
        <v>31</v>
      </c>
      <c r="J3877" s="38">
        <v>3.5637724</v>
      </c>
    </row>
    <row r="3878" spans="1:10">
      <c r="A3878" s="2" t="s">
        <v>13</v>
      </c>
      <c r="B3878" s="2" t="s">
        <v>202</v>
      </c>
      <c r="C3878" s="2" t="s">
        <v>64</v>
      </c>
      <c r="E3878" s="2">
        <v>100</v>
      </c>
      <c r="F3878" s="2" t="s">
        <v>767</v>
      </c>
      <c r="G3878" s="2" t="s">
        <v>720</v>
      </c>
      <c r="H3878" s="2" t="s">
        <v>34</v>
      </c>
      <c r="I3878" s="2" t="s">
        <v>31</v>
      </c>
      <c r="J3878" s="38">
        <v>7.3874473639999998</v>
      </c>
    </row>
    <row r="3879" spans="1:10">
      <c r="A3879" s="2" t="s">
        <v>13</v>
      </c>
      <c r="B3879" s="2" t="s">
        <v>203</v>
      </c>
      <c r="C3879" s="2" t="s">
        <v>64</v>
      </c>
      <c r="E3879" s="2">
        <v>100</v>
      </c>
      <c r="F3879" s="2" t="s">
        <v>767</v>
      </c>
      <c r="G3879" s="2" t="s">
        <v>720</v>
      </c>
      <c r="H3879" s="2" t="s">
        <v>34</v>
      </c>
      <c r="I3879" s="2" t="s">
        <v>31</v>
      </c>
      <c r="J3879" s="38">
        <v>26.995572724999999</v>
      </c>
    </row>
    <row r="3880" spans="1:10">
      <c r="A3880" s="2" t="s">
        <v>13</v>
      </c>
      <c r="B3880" s="2" t="s">
        <v>204</v>
      </c>
      <c r="C3880" s="2" t="s">
        <v>64</v>
      </c>
      <c r="E3880" s="2">
        <v>100</v>
      </c>
      <c r="F3880" s="2" t="s">
        <v>767</v>
      </c>
      <c r="G3880" s="2" t="s">
        <v>720</v>
      </c>
      <c r="H3880" s="2" t="s">
        <v>34</v>
      </c>
      <c r="I3880" s="2" t="s">
        <v>31</v>
      </c>
      <c r="J3880" s="38">
        <v>12.894153680000001</v>
      </c>
    </row>
    <row r="3881" spans="1:10">
      <c r="A3881" s="2" t="s">
        <v>13</v>
      </c>
      <c r="B3881" s="2" t="s">
        <v>205</v>
      </c>
      <c r="C3881" s="2" t="s">
        <v>64</v>
      </c>
      <c r="E3881" s="2">
        <v>100</v>
      </c>
      <c r="F3881" s="2" t="s">
        <v>767</v>
      </c>
      <c r="G3881" s="2" t="s">
        <v>720</v>
      </c>
      <c r="H3881" s="2" t="s">
        <v>34</v>
      </c>
      <c r="I3881" s="2" t="s">
        <v>31</v>
      </c>
      <c r="J3881" s="38">
        <v>13.02015858</v>
      </c>
    </row>
    <row r="3882" spans="1:10">
      <c r="A3882" s="2" t="s">
        <v>13</v>
      </c>
      <c r="B3882" s="2" t="s">
        <v>206</v>
      </c>
      <c r="C3882" s="2" t="s">
        <v>64</v>
      </c>
      <c r="E3882" s="2">
        <v>100</v>
      </c>
      <c r="F3882" s="2" t="s">
        <v>767</v>
      </c>
      <c r="G3882" s="2" t="s">
        <v>720</v>
      </c>
      <c r="H3882" s="2" t="s">
        <v>34</v>
      </c>
      <c r="I3882" s="2" t="s">
        <v>31</v>
      </c>
      <c r="J3882" s="38">
        <v>41.071378670999998</v>
      </c>
    </row>
    <row r="3883" spans="1:10">
      <c r="A3883" s="2" t="s">
        <v>13</v>
      </c>
      <c r="B3883" s="2" t="s">
        <v>207</v>
      </c>
      <c r="C3883" s="2" t="s">
        <v>64</v>
      </c>
      <c r="E3883" s="2">
        <v>100</v>
      </c>
      <c r="F3883" s="2" t="s">
        <v>767</v>
      </c>
      <c r="G3883" s="2" t="s">
        <v>720</v>
      </c>
      <c r="H3883" s="2" t="s">
        <v>34</v>
      </c>
      <c r="I3883" s="2" t="s">
        <v>31</v>
      </c>
      <c r="J3883" s="38">
        <v>59.906278362000002</v>
      </c>
    </row>
    <row r="3884" spans="1:10">
      <c r="A3884" s="2" t="s">
        <v>13</v>
      </c>
      <c r="B3884" s="2" t="s">
        <v>208</v>
      </c>
      <c r="C3884" s="2" t="s">
        <v>64</v>
      </c>
      <c r="E3884" s="2">
        <v>100</v>
      </c>
      <c r="F3884" s="2" t="s">
        <v>767</v>
      </c>
      <c r="G3884" s="2" t="s">
        <v>720</v>
      </c>
      <c r="H3884" s="2" t="s">
        <v>34</v>
      </c>
      <c r="I3884" s="2" t="s">
        <v>31</v>
      </c>
      <c r="J3884" s="38">
        <v>3.0784160589999998</v>
      </c>
    </row>
    <row r="3885" spans="1:10">
      <c r="A3885" s="2" t="s">
        <v>13</v>
      </c>
      <c r="B3885" s="2" t="s">
        <v>209</v>
      </c>
      <c r="C3885" s="2" t="s">
        <v>64</v>
      </c>
      <c r="E3885" s="2">
        <v>100</v>
      </c>
      <c r="F3885" s="2" t="s">
        <v>767</v>
      </c>
      <c r="G3885" s="2" t="s">
        <v>720</v>
      </c>
      <c r="H3885" s="2" t="s">
        <v>34</v>
      </c>
      <c r="I3885" s="2" t="s">
        <v>31</v>
      </c>
      <c r="J3885" s="38">
        <v>1.3369481729999999</v>
      </c>
    </row>
    <row r="3886" spans="1:10">
      <c r="A3886" s="2" t="s">
        <v>13</v>
      </c>
      <c r="B3886" s="2" t="s">
        <v>210</v>
      </c>
      <c r="C3886" s="2" t="s">
        <v>64</v>
      </c>
      <c r="E3886" s="2">
        <v>100</v>
      </c>
      <c r="F3886" s="2" t="s">
        <v>767</v>
      </c>
      <c r="G3886" s="2" t="s">
        <v>720</v>
      </c>
      <c r="H3886" s="2" t="s">
        <v>34</v>
      </c>
      <c r="I3886" s="2" t="s">
        <v>31</v>
      </c>
      <c r="J3886" s="38">
        <v>0</v>
      </c>
    </row>
    <row r="3887" spans="1:10">
      <c r="A3887" s="2" t="s">
        <v>13</v>
      </c>
      <c r="B3887" s="2" t="s">
        <v>211</v>
      </c>
      <c r="C3887" s="2" t="s">
        <v>64</v>
      </c>
      <c r="E3887" s="2">
        <v>100</v>
      </c>
      <c r="F3887" s="2" t="s">
        <v>767</v>
      </c>
      <c r="G3887" s="2" t="s">
        <v>720</v>
      </c>
      <c r="H3887" s="2" t="s">
        <v>34</v>
      </c>
      <c r="I3887" s="2" t="s">
        <v>31</v>
      </c>
      <c r="J3887" s="38">
        <v>2.672809617</v>
      </c>
    </row>
    <row r="3888" spans="1:10">
      <c r="A3888" s="2" t="s">
        <v>13</v>
      </c>
      <c r="B3888" s="2" t="s">
        <v>212</v>
      </c>
      <c r="C3888" s="2" t="s">
        <v>64</v>
      </c>
      <c r="E3888" s="2">
        <v>100</v>
      </c>
      <c r="F3888" s="2" t="s">
        <v>767</v>
      </c>
      <c r="G3888" s="2" t="s">
        <v>720</v>
      </c>
      <c r="H3888" s="2" t="s">
        <v>34</v>
      </c>
      <c r="I3888" s="2" t="s">
        <v>31</v>
      </c>
      <c r="J3888" s="38">
        <v>0</v>
      </c>
    </row>
    <row r="3889" spans="1:10">
      <c r="A3889" s="2" t="s">
        <v>13</v>
      </c>
      <c r="B3889" s="2" t="s">
        <v>213</v>
      </c>
      <c r="C3889" s="2" t="s">
        <v>64</v>
      </c>
      <c r="E3889" s="2">
        <v>100</v>
      </c>
      <c r="F3889" s="2" t="s">
        <v>767</v>
      </c>
      <c r="G3889" s="2" t="s">
        <v>720</v>
      </c>
      <c r="H3889" s="2" t="s">
        <v>34</v>
      </c>
      <c r="I3889" s="2" t="s">
        <v>31</v>
      </c>
      <c r="J3889" s="38">
        <v>0</v>
      </c>
    </row>
    <row r="3890" spans="1:10">
      <c r="A3890" s="2" t="s">
        <v>13</v>
      </c>
      <c r="B3890" s="2" t="s">
        <v>214</v>
      </c>
      <c r="C3890" s="2" t="s">
        <v>64</v>
      </c>
      <c r="E3890" s="2">
        <v>100</v>
      </c>
      <c r="F3890" s="2" t="s">
        <v>767</v>
      </c>
      <c r="G3890" s="2" t="s">
        <v>720</v>
      </c>
      <c r="H3890" s="2" t="s">
        <v>34</v>
      </c>
      <c r="I3890" s="2" t="s">
        <v>31</v>
      </c>
      <c r="J3890" s="38">
        <v>4.7674575409999997</v>
      </c>
    </row>
    <row r="3891" spans="1:10">
      <c r="A3891" s="2" t="s">
        <v>13</v>
      </c>
      <c r="B3891" s="2" t="s">
        <v>215</v>
      </c>
      <c r="C3891" s="2" t="s">
        <v>64</v>
      </c>
      <c r="E3891" s="2">
        <v>100</v>
      </c>
      <c r="F3891" s="2" t="s">
        <v>767</v>
      </c>
      <c r="G3891" s="2" t="s">
        <v>720</v>
      </c>
      <c r="H3891" s="2" t="s">
        <v>34</v>
      </c>
      <c r="I3891" s="2" t="s">
        <v>31</v>
      </c>
      <c r="J3891" s="38">
        <v>0</v>
      </c>
    </row>
    <row r="3892" spans="1:10">
      <c r="A3892" s="2" t="s">
        <v>13</v>
      </c>
      <c r="B3892" s="2" t="s">
        <v>216</v>
      </c>
      <c r="C3892" s="2" t="s">
        <v>64</v>
      </c>
      <c r="E3892" s="2">
        <v>100</v>
      </c>
      <c r="F3892" s="2" t="s">
        <v>767</v>
      </c>
      <c r="G3892" s="2" t="s">
        <v>720</v>
      </c>
      <c r="H3892" s="2" t="s">
        <v>34</v>
      </c>
      <c r="I3892" s="2" t="s">
        <v>31</v>
      </c>
      <c r="J3892" s="38">
        <v>0</v>
      </c>
    </row>
    <row r="3893" spans="1:10">
      <c r="A3893" s="2" t="s">
        <v>13</v>
      </c>
      <c r="B3893" s="2" t="s">
        <v>363</v>
      </c>
      <c r="C3893" s="2" t="s">
        <v>64</v>
      </c>
      <c r="E3893" s="2">
        <v>100</v>
      </c>
      <c r="F3893" s="2" t="s">
        <v>767</v>
      </c>
      <c r="G3893" s="2" t="s">
        <v>720</v>
      </c>
      <c r="H3893" s="2" t="s">
        <v>34</v>
      </c>
      <c r="I3893" s="2" t="s">
        <v>31</v>
      </c>
      <c r="J3893" s="38">
        <v>0</v>
      </c>
    </row>
    <row r="3894" spans="1:10">
      <c r="A3894" s="2" t="s">
        <v>12</v>
      </c>
      <c r="B3894" s="2" t="s">
        <v>219</v>
      </c>
      <c r="C3894" s="2" t="s">
        <v>64</v>
      </c>
      <c r="E3894" s="2">
        <v>100</v>
      </c>
      <c r="F3894" s="2" t="s">
        <v>767</v>
      </c>
      <c r="G3894" s="2" t="s">
        <v>720</v>
      </c>
      <c r="H3894" s="2" t="s">
        <v>34</v>
      </c>
      <c r="I3894" s="2" t="s">
        <v>31</v>
      </c>
      <c r="J3894" s="38">
        <v>165.31378436599999</v>
      </c>
    </row>
    <row r="3895" spans="1:10">
      <c r="A3895" s="2" t="s">
        <v>11</v>
      </c>
      <c r="B3895" s="2" t="s">
        <v>217</v>
      </c>
      <c r="C3895" s="2" t="s">
        <v>64</v>
      </c>
      <c r="E3895" s="2">
        <v>100</v>
      </c>
      <c r="F3895" s="2" t="s">
        <v>767</v>
      </c>
      <c r="G3895" s="2" t="s">
        <v>720</v>
      </c>
      <c r="H3895" s="2" t="s">
        <v>34</v>
      </c>
      <c r="I3895" s="2" t="s">
        <v>31</v>
      </c>
      <c r="J3895" s="38">
        <v>320.99074797999998</v>
      </c>
    </row>
    <row r="3896" spans="1:10">
      <c r="A3896" s="2" t="s">
        <v>534</v>
      </c>
      <c r="B3896" s="2" t="s">
        <v>218</v>
      </c>
      <c r="C3896" s="2" t="s">
        <v>64</v>
      </c>
      <c r="E3896" s="2">
        <v>100</v>
      </c>
      <c r="F3896" s="2" t="s">
        <v>767</v>
      </c>
      <c r="G3896" s="2" t="s">
        <v>720</v>
      </c>
      <c r="H3896" s="2" t="s">
        <v>34</v>
      </c>
      <c r="I3896" s="2" t="s">
        <v>31</v>
      </c>
      <c r="J3896" s="38">
        <v>0</v>
      </c>
    </row>
    <row r="3897" spans="1:10">
      <c r="A3897" s="2" t="s">
        <v>10</v>
      </c>
      <c r="B3897" s="2" t="s">
        <v>220</v>
      </c>
      <c r="C3897" s="2" t="s">
        <v>64</v>
      </c>
      <c r="E3897" s="2">
        <v>100</v>
      </c>
      <c r="F3897" s="2" t="s">
        <v>767</v>
      </c>
      <c r="G3897" s="2" t="s">
        <v>720</v>
      </c>
      <c r="H3897" s="2" t="s">
        <v>34</v>
      </c>
      <c r="I3897" s="2" t="s">
        <v>31</v>
      </c>
      <c r="J3897" s="38">
        <v>0.19913302899999999</v>
      </c>
    </row>
    <row r="3898" spans="1:10">
      <c r="A3898" s="2" t="s">
        <v>9</v>
      </c>
      <c r="B3898" s="2" t="s">
        <v>221</v>
      </c>
      <c r="C3898" s="2" t="s">
        <v>64</v>
      </c>
      <c r="E3898" s="2">
        <v>100</v>
      </c>
      <c r="F3898" s="2" t="s">
        <v>767</v>
      </c>
      <c r="G3898" s="2" t="s">
        <v>720</v>
      </c>
      <c r="H3898" s="2" t="s">
        <v>34</v>
      </c>
      <c r="I3898" s="2" t="s">
        <v>31</v>
      </c>
      <c r="J3898" s="38">
        <v>15.687186262000001</v>
      </c>
    </row>
    <row r="3899" spans="1:10">
      <c r="A3899" s="2" t="s">
        <v>9</v>
      </c>
      <c r="B3899" s="2" t="s">
        <v>222</v>
      </c>
      <c r="C3899" s="2" t="s">
        <v>64</v>
      </c>
      <c r="E3899" s="2">
        <v>100</v>
      </c>
      <c r="F3899" s="2" t="s">
        <v>767</v>
      </c>
      <c r="G3899" s="2" t="s">
        <v>720</v>
      </c>
      <c r="H3899" s="2" t="s">
        <v>34</v>
      </c>
      <c r="I3899" s="2" t="s">
        <v>31</v>
      </c>
      <c r="J3899" s="38">
        <v>13.417412775000001</v>
      </c>
    </row>
    <row r="3900" spans="1:10">
      <c r="A3900" s="2" t="s">
        <v>9</v>
      </c>
      <c r="B3900" s="2" t="s">
        <v>223</v>
      </c>
      <c r="C3900" s="2" t="s">
        <v>64</v>
      </c>
      <c r="E3900" s="2">
        <v>100</v>
      </c>
      <c r="F3900" s="2" t="s">
        <v>767</v>
      </c>
      <c r="G3900" s="2" t="s">
        <v>720</v>
      </c>
      <c r="H3900" s="2" t="s">
        <v>34</v>
      </c>
      <c r="I3900" s="2" t="s">
        <v>31</v>
      </c>
      <c r="J3900" s="38">
        <v>14.14870305</v>
      </c>
    </row>
    <row r="3901" spans="1:10">
      <c r="A3901" s="2" t="s">
        <v>9</v>
      </c>
      <c r="B3901" s="2" t="s">
        <v>224</v>
      </c>
      <c r="C3901" s="2" t="s">
        <v>64</v>
      </c>
      <c r="E3901" s="2">
        <v>100</v>
      </c>
      <c r="F3901" s="2" t="s">
        <v>767</v>
      </c>
      <c r="G3901" s="2" t="s">
        <v>720</v>
      </c>
      <c r="H3901" s="2" t="s">
        <v>34</v>
      </c>
      <c r="I3901" s="2" t="s">
        <v>31</v>
      </c>
      <c r="J3901" s="38">
        <v>13.046380922000001</v>
      </c>
    </row>
    <row r="3902" spans="1:10">
      <c r="A3902" s="2" t="s">
        <v>9</v>
      </c>
      <c r="B3902" s="2" t="s">
        <v>225</v>
      </c>
      <c r="C3902" s="2" t="s">
        <v>64</v>
      </c>
      <c r="E3902" s="2">
        <v>100</v>
      </c>
      <c r="F3902" s="2" t="s">
        <v>767</v>
      </c>
      <c r="G3902" s="2" t="s">
        <v>720</v>
      </c>
      <c r="H3902" s="2" t="s">
        <v>34</v>
      </c>
      <c r="I3902" s="2" t="s">
        <v>31</v>
      </c>
      <c r="J3902" s="38">
        <v>8.7595756869999999</v>
      </c>
    </row>
    <row r="3903" spans="1:10">
      <c r="A3903" s="2" t="s">
        <v>9</v>
      </c>
      <c r="B3903" s="2" t="s">
        <v>226</v>
      </c>
      <c r="C3903" s="2" t="s">
        <v>64</v>
      </c>
      <c r="E3903" s="2">
        <v>100</v>
      </c>
      <c r="F3903" s="2" t="s">
        <v>767</v>
      </c>
      <c r="G3903" s="2" t="s">
        <v>720</v>
      </c>
      <c r="H3903" s="2" t="s">
        <v>34</v>
      </c>
      <c r="I3903" s="2" t="s">
        <v>31</v>
      </c>
      <c r="J3903" s="38">
        <v>8.8931068310000008</v>
      </c>
    </row>
    <row r="3904" spans="1:10">
      <c r="A3904" s="2" t="s">
        <v>9</v>
      </c>
      <c r="B3904" s="2" t="s">
        <v>227</v>
      </c>
      <c r="C3904" s="2" t="s">
        <v>64</v>
      </c>
      <c r="E3904" s="2">
        <v>100</v>
      </c>
      <c r="F3904" s="2" t="s">
        <v>767</v>
      </c>
      <c r="G3904" s="2" t="s">
        <v>720</v>
      </c>
      <c r="H3904" s="2" t="s">
        <v>34</v>
      </c>
      <c r="I3904" s="2" t="s">
        <v>31</v>
      </c>
      <c r="J3904" s="38">
        <v>4.5924857079999999</v>
      </c>
    </row>
    <row r="3905" spans="1:10">
      <c r="A3905" s="2" t="s">
        <v>9</v>
      </c>
      <c r="B3905" s="2" t="s">
        <v>228</v>
      </c>
      <c r="C3905" s="2" t="s">
        <v>64</v>
      </c>
      <c r="E3905" s="2">
        <v>100</v>
      </c>
      <c r="F3905" s="2" t="s">
        <v>767</v>
      </c>
      <c r="G3905" s="2" t="s">
        <v>720</v>
      </c>
      <c r="H3905" s="2" t="s">
        <v>34</v>
      </c>
      <c r="I3905" s="2" t="s">
        <v>31</v>
      </c>
      <c r="J3905" s="38">
        <v>11.270568094</v>
      </c>
    </row>
    <row r="3906" spans="1:10">
      <c r="A3906" s="2" t="s">
        <v>9</v>
      </c>
      <c r="B3906" s="2" t="s">
        <v>229</v>
      </c>
      <c r="C3906" s="2" t="s">
        <v>64</v>
      </c>
      <c r="E3906" s="2">
        <v>100</v>
      </c>
      <c r="F3906" s="2" t="s">
        <v>767</v>
      </c>
      <c r="G3906" s="2" t="s">
        <v>720</v>
      </c>
      <c r="H3906" s="2" t="s">
        <v>34</v>
      </c>
      <c r="I3906" s="2" t="s">
        <v>31</v>
      </c>
      <c r="J3906" s="38">
        <v>9.6499741159999992</v>
      </c>
    </row>
    <row r="3907" spans="1:10">
      <c r="A3907" s="2" t="s">
        <v>9</v>
      </c>
      <c r="B3907" s="2" t="s">
        <v>230</v>
      </c>
      <c r="C3907" s="2" t="s">
        <v>64</v>
      </c>
      <c r="E3907" s="2">
        <v>100</v>
      </c>
      <c r="F3907" s="2" t="s">
        <v>767</v>
      </c>
      <c r="G3907" s="2" t="s">
        <v>720</v>
      </c>
      <c r="H3907" s="2" t="s">
        <v>34</v>
      </c>
      <c r="I3907" s="2" t="s">
        <v>31</v>
      </c>
      <c r="J3907" s="38">
        <v>9.2877378509999993</v>
      </c>
    </row>
    <row r="3908" spans="1:10">
      <c r="A3908" s="2" t="s">
        <v>9</v>
      </c>
      <c r="B3908" s="2" t="s">
        <v>231</v>
      </c>
      <c r="C3908" s="2" t="s">
        <v>64</v>
      </c>
      <c r="E3908" s="2">
        <v>100</v>
      </c>
      <c r="F3908" s="2" t="s">
        <v>767</v>
      </c>
      <c r="G3908" s="2" t="s">
        <v>720</v>
      </c>
      <c r="H3908" s="2" t="s">
        <v>34</v>
      </c>
      <c r="I3908" s="2" t="s">
        <v>31</v>
      </c>
      <c r="J3908" s="38">
        <v>13.819333894</v>
      </c>
    </row>
    <row r="3909" spans="1:10">
      <c r="A3909" s="2" t="s">
        <v>9</v>
      </c>
      <c r="B3909" s="2" t="s">
        <v>232</v>
      </c>
      <c r="C3909" s="2" t="s">
        <v>64</v>
      </c>
      <c r="E3909" s="2">
        <v>100</v>
      </c>
      <c r="F3909" s="2" t="s">
        <v>767</v>
      </c>
      <c r="G3909" s="2" t="s">
        <v>720</v>
      </c>
      <c r="H3909" s="2" t="s">
        <v>34</v>
      </c>
      <c r="I3909" s="2" t="s">
        <v>31</v>
      </c>
      <c r="J3909" s="38">
        <v>0</v>
      </c>
    </row>
    <row r="3910" spans="1:10">
      <c r="A3910" s="2" t="s">
        <v>8</v>
      </c>
      <c r="B3910" s="2" t="s">
        <v>233</v>
      </c>
      <c r="C3910" s="2" t="s">
        <v>64</v>
      </c>
      <c r="E3910" s="2">
        <v>100</v>
      </c>
      <c r="F3910" s="2" t="s">
        <v>767</v>
      </c>
      <c r="G3910" s="2" t="s">
        <v>720</v>
      </c>
      <c r="H3910" s="2" t="s">
        <v>34</v>
      </c>
      <c r="I3910" s="2" t="s">
        <v>31</v>
      </c>
      <c r="J3910" s="38">
        <v>43.519586637000003</v>
      </c>
    </row>
    <row r="3911" spans="1:10">
      <c r="A3911" s="2" t="s">
        <v>8</v>
      </c>
      <c r="B3911" s="2" t="s">
        <v>234</v>
      </c>
      <c r="C3911" s="2" t="s">
        <v>64</v>
      </c>
      <c r="E3911" s="2">
        <v>100</v>
      </c>
      <c r="F3911" s="2" t="s">
        <v>767</v>
      </c>
      <c r="G3911" s="2" t="s">
        <v>720</v>
      </c>
      <c r="H3911" s="2" t="s">
        <v>34</v>
      </c>
      <c r="I3911" s="2" t="s">
        <v>31</v>
      </c>
      <c r="J3911" s="38">
        <v>92.911868312999999</v>
      </c>
    </row>
    <row r="3912" spans="1:10">
      <c r="A3912" s="2" t="s">
        <v>8</v>
      </c>
      <c r="B3912" s="2" t="s">
        <v>235</v>
      </c>
      <c r="C3912" s="2" t="s">
        <v>64</v>
      </c>
      <c r="E3912" s="2">
        <v>100</v>
      </c>
      <c r="F3912" s="2" t="s">
        <v>767</v>
      </c>
      <c r="G3912" s="2" t="s">
        <v>720</v>
      </c>
      <c r="H3912" s="2" t="s">
        <v>34</v>
      </c>
      <c r="I3912" s="2" t="s">
        <v>31</v>
      </c>
      <c r="J3912" s="38">
        <v>5.1483144689999998</v>
      </c>
    </row>
    <row r="3913" spans="1:10">
      <c r="A3913" s="2" t="s">
        <v>8</v>
      </c>
      <c r="B3913" s="2" t="s">
        <v>236</v>
      </c>
      <c r="C3913" s="2" t="s">
        <v>64</v>
      </c>
      <c r="E3913" s="2">
        <v>100</v>
      </c>
      <c r="F3913" s="2" t="s">
        <v>767</v>
      </c>
      <c r="G3913" s="2" t="s">
        <v>720</v>
      </c>
      <c r="H3913" s="2" t="s">
        <v>34</v>
      </c>
      <c r="I3913" s="2" t="s">
        <v>31</v>
      </c>
      <c r="J3913" s="38">
        <v>4.030165545</v>
      </c>
    </row>
    <row r="3914" spans="1:10">
      <c r="A3914" s="2" t="s">
        <v>8</v>
      </c>
      <c r="B3914" s="2" t="s">
        <v>237</v>
      </c>
      <c r="C3914" s="2" t="s">
        <v>64</v>
      </c>
      <c r="E3914" s="2">
        <v>100</v>
      </c>
      <c r="F3914" s="2" t="s">
        <v>767</v>
      </c>
      <c r="G3914" s="2" t="s">
        <v>720</v>
      </c>
      <c r="H3914" s="2" t="s">
        <v>34</v>
      </c>
      <c r="I3914" s="2" t="s">
        <v>31</v>
      </c>
      <c r="J3914" s="38">
        <v>104.747675685</v>
      </c>
    </row>
    <row r="3915" spans="1:10">
      <c r="A3915" s="2" t="s">
        <v>8</v>
      </c>
      <c r="B3915" s="2" t="s">
        <v>238</v>
      </c>
      <c r="C3915" s="2" t="s">
        <v>64</v>
      </c>
      <c r="E3915" s="2">
        <v>100</v>
      </c>
      <c r="F3915" s="2" t="s">
        <v>767</v>
      </c>
      <c r="G3915" s="2" t="s">
        <v>720</v>
      </c>
      <c r="H3915" s="2" t="s">
        <v>34</v>
      </c>
      <c r="I3915" s="2" t="s">
        <v>31</v>
      </c>
      <c r="J3915" s="38">
        <v>11.58746958</v>
      </c>
    </row>
    <row r="3916" spans="1:10">
      <c r="A3916" s="2" t="s">
        <v>8</v>
      </c>
      <c r="B3916" s="2" t="s">
        <v>239</v>
      </c>
      <c r="C3916" s="2" t="s">
        <v>64</v>
      </c>
      <c r="E3916" s="2">
        <v>100</v>
      </c>
      <c r="F3916" s="2" t="s">
        <v>767</v>
      </c>
      <c r="G3916" s="2" t="s">
        <v>720</v>
      </c>
      <c r="H3916" s="2" t="s">
        <v>34</v>
      </c>
      <c r="I3916" s="2" t="s">
        <v>31</v>
      </c>
      <c r="J3916" s="38">
        <v>12.452134961000001</v>
      </c>
    </row>
    <row r="3917" spans="1:10">
      <c r="A3917" s="2" t="s">
        <v>8</v>
      </c>
      <c r="B3917" s="2" t="s">
        <v>240</v>
      </c>
      <c r="C3917" s="2" t="s">
        <v>64</v>
      </c>
      <c r="E3917" s="2">
        <v>100</v>
      </c>
      <c r="F3917" s="2" t="s">
        <v>767</v>
      </c>
      <c r="G3917" s="2" t="s">
        <v>720</v>
      </c>
      <c r="H3917" s="2" t="s">
        <v>34</v>
      </c>
      <c r="I3917" s="2" t="s">
        <v>31</v>
      </c>
      <c r="J3917" s="38">
        <v>91.724947125</v>
      </c>
    </row>
    <row r="3918" spans="1:10">
      <c r="A3918" s="2" t="s">
        <v>8</v>
      </c>
      <c r="B3918" s="2" t="s">
        <v>241</v>
      </c>
      <c r="C3918" s="2" t="s">
        <v>64</v>
      </c>
      <c r="E3918" s="2">
        <v>100</v>
      </c>
      <c r="F3918" s="2" t="s">
        <v>767</v>
      </c>
      <c r="G3918" s="2" t="s">
        <v>720</v>
      </c>
      <c r="H3918" s="2" t="s">
        <v>34</v>
      </c>
      <c r="I3918" s="2" t="s">
        <v>31</v>
      </c>
      <c r="J3918" s="38">
        <v>97.150234124999997</v>
      </c>
    </row>
    <row r="3919" spans="1:10">
      <c r="A3919" s="2" t="s">
        <v>8</v>
      </c>
      <c r="B3919" s="2" t="s">
        <v>242</v>
      </c>
      <c r="C3919" s="2" t="s">
        <v>64</v>
      </c>
      <c r="E3919" s="2">
        <v>100</v>
      </c>
      <c r="F3919" s="2" t="s">
        <v>767</v>
      </c>
      <c r="G3919" s="2" t="s">
        <v>720</v>
      </c>
      <c r="H3919" s="2" t="s">
        <v>34</v>
      </c>
      <c r="I3919" s="2" t="s">
        <v>31</v>
      </c>
      <c r="J3919" s="38">
        <v>76.698534996999996</v>
      </c>
    </row>
    <row r="3920" spans="1:10">
      <c r="A3920" s="2" t="s">
        <v>8</v>
      </c>
      <c r="B3920" s="2" t="s">
        <v>243</v>
      </c>
      <c r="C3920" s="2" t="s">
        <v>64</v>
      </c>
      <c r="E3920" s="2">
        <v>100</v>
      </c>
      <c r="F3920" s="2" t="s">
        <v>767</v>
      </c>
      <c r="G3920" s="2" t="s">
        <v>720</v>
      </c>
      <c r="H3920" s="2" t="s">
        <v>34</v>
      </c>
      <c r="I3920" s="2" t="s">
        <v>31</v>
      </c>
      <c r="J3920" s="38">
        <v>6.1496220279999996</v>
      </c>
    </row>
    <row r="3921" spans="1:10">
      <c r="A3921" s="2" t="s">
        <v>8</v>
      </c>
      <c r="B3921" s="2" t="s">
        <v>244</v>
      </c>
      <c r="C3921" s="2" t="s">
        <v>64</v>
      </c>
      <c r="E3921" s="2">
        <v>100</v>
      </c>
      <c r="F3921" s="2" t="s">
        <v>767</v>
      </c>
      <c r="G3921" s="2" t="s">
        <v>720</v>
      </c>
      <c r="H3921" s="2" t="s">
        <v>34</v>
      </c>
      <c r="I3921" s="2" t="s">
        <v>31</v>
      </c>
      <c r="J3921" s="38">
        <v>43.542230156000002</v>
      </c>
    </row>
    <row r="3922" spans="1:10">
      <c r="A3922" s="2" t="s">
        <v>8</v>
      </c>
      <c r="B3922" s="2" t="s">
        <v>245</v>
      </c>
      <c r="C3922" s="2" t="s">
        <v>64</v>
      </c>
      <c r="E3922" s="2">
        <v>100</v>
      </c>
      <c r="F3922" s="2" t="s">
        <v>767</v>
      </c>
      <c r="G3922" s="2" t="s">
        <v>720</v>
      </c>
      <c r="H3922" s="2" t="s">
        <v>34</v>
      </c>
      <c r="I3922" s="2" t="s">
        <v>31</v>
      </c>
      <c r="J3922" s="38">
        <v>27.785532208999999</v>
      </c>
    </row>
    <row r="3923" spans="1:10">
      <c r="A3923" s="2" t="s">
        <v>8</v>
      </c>
      <c r="B3923" s="2" t="s">
        <v>246</v>
      </c>
      <c r="C3923" s="2" t="s">
        <v>64</v>
      </c>
      <c r="E3923" s="2">
        <v>100</v>
      </c>
      <c r="F3923" s="2" t="s">
        <v>767</v>
      </c>
      <c r="G3923" s="2" t="s">
        <v>720</v>
      </c>
      <c r="H3923" s="2" t="s">
        <v>34</v>
      </c>
      <c r="I3923" s="2" t="s">
        <v>31</v>
      </c>
      <c r="J3923" s="38">
        <v>89.649746925000002</v>
      </c>
    </row>
    <row r="3924" spans="1:10">
      <c r="A3924" s="2" t="s">
        <v>8</v>
      </c>
      <c r="B3924" s="2" t="s">
        <v>247</v>
      </c>
      <c r="C3924" s="2" t="s">
        <v>64</v>
      </c>
      <c r="E3924" s="2">
        <v>100</v>
      </c>
      <c r="F3924" s="2" t="s">
        <v>767</v>
      </c>
      <c r="G3924" s="2" t="s">
        <v>720</v>
      </c>
      <c r="H3924" s="2" t="s">
        <v>34</v>
      </c>
      <c r="I3924" s="2" t="s">
        <v>31</v>
      </c>
      <c r="J3924" s="38">
        <v>127.184707162</v>
      </c>
    </row>
    <row r="3925" spans="1:10">
      <c r="A3925" s="2" t="s">
        <v>8</v>
      </c>
      <c r="B3925" s="2" t="s">
        <v>248</v>
      </c>
      <c r="C3925" s="2" t="s">
        <v>64</v>
      </c>
      <c r="E3925" s="2">
        <v>100</v>
      </c>
      <c r="F3925" s="2" t="s">
        <v>767</v>
      </c>
      <c r="G3925" s="2" t="s">
        <v>720</v>
      </c>
      <c r="H3925" s="2" t="s">
        <v>34</v>
      </c>
      <c r="I3925" s="2" t="s">
        <v>31</v>
      </c>
      <c r="J3925" s="38">
        <v>80.022757679999998</v>
      </c>
    </row>
    <row r="3926" spans="1:10">
      <c r="A3926" s="2" t="s">
        <v>7</v>
      </c>
      <c r="B3926" s="2" t="s">
        <v>249</v>
      </c>
      <c r="C3926" s="2" t="s">
        <v>64</v>
      </c>
      <c r="E3926" s="2">
        <v>100</v>
      </c>
      <c r="F3926" s="2" t="s">
        <v>767</v>
      </c>
      <c r="G3926" s="2" t="s">
        <v>720</v>
      </c>
      <c r="H3926" s="2" t="s">
        <v>34</v>
      </c>
      <c r="I3926" s="2" t="s">
        <v>31</v>
      </c>
      <c r="J3926" s="38">
        <v>12.170615659999999</v>
      </c>
    </row>
    <row r="3927" spans="1:10">
      <c r="A3927" s="2" t="s">
        <v>7</v>
      </c>
      <c r="B3927" s="2" t="s">
        <v>250</v>
      </c>
      <c r="C3927" s="2" t="s">
        <v>64</v>
      </c>
      <c r="E3927" s="2">
        <v>100</v>
      </c>
      <c r="F3927" s="2" t="s">
        <v>767</v>
      </c>
      <c r="G3927" s="2" t="s">
        <v>720</v>
      </c>
      <c r="H3927" s="2" t="s">
        <v>34</v>
      </c>
      <c r="I3927" s="2" t="s">
        <v>31</v>
      </c>
      <c r="J3927" s="38">
        <v>1.7768792419999999</v>
      </c>
    </row>
    <row r="3928" spans="1:10">
      <c r="A3928" s="2" t="s">
        <v>7</v>
      </c>
      <c r="B3928" s="2" t="s">
        <v>251</v>
      </c>
      <c r="C3928" s="2" t="s">
        <v>64</v>
      </c>
      <c r="E3928" s="2">
        <v>100</v>
      </c>
      <c r="F3928" s="2" t="s">
        <v>767</v>
      </c>
      <c r="G3928" s="2" t="s">
        <v>720</v>
      </c>
      <c r="H3928" s="2" t="s">
        <v>34</v>
      </c>
      <c r="I3928" s="2" t="s">
        <v>31</v>
      </c>
      <c r="J3928" s="38">
        <v>0</v>
      </c>
    </row>
    <row r="3929" spans="1:10">
      <c r="A3929" s="2" t="s">
        <v>7</v>
      </c>
      <c r="B3929" s="2" t="s">
        <v>252</v>
      </c>
      <c r="C3929" s="2" t="s">
        <v>64</v>
      </c>
      <c r="E3929" s="2">
        <v>100</v>
      </c>
      <c r="F3929" s="2" t="s">
        <v>767</v>
      </c>
      <c r="G3929" s="2" t="s">
        <v>720</v>
      </c>
      <c r="H3929" s="2" t="s">
        <v>34</v>
      </c>
      <c r="I3929" s="2" t="s">
        <v>31</v>
      </c>
      <c r="J3929" s="38">
        <v>0</v>
      </c>
    </row>
    <row r="3930" spans="1:10">
      <c r="A3930" s="2" t="s">
        <v>7</v>
      </c>
      <c r="B3930" s="2" t="s">
        <v>253</v>
      </c>
      <c r="C3930" s="2" t="s">
        <v>64</v>
      </c>
      <c r="E3930" s="2">
        <v>100</v>
      </c>
      <c r="F3930" s="2" t="s">
        <v>767</v>
      </c>
      <c r="G3930" s="2" t="s">
        <v>720</v>
      </c>
      <c r="H3930" s="2" t="s">
        <v>34</v>
      </c>
      <c r="I3930" s="2" t="s">
        <v>31</v>
      </c>
      <c r="J3930" s="38">
        <v>0</v>
      </c>
    </row>
    <row r="3931" spans="1:10">
      <c r="A3931" s="2" t="s">
        <v>6</v>
      </c>
      <c r="B3931" s="2" t="s">
        <v>254</v>
      </c>
      <c r="C3931" s="2" t="s">
        <v>64</v>
      </c>
      <c r="E3931" s="2">
        <v>100</v>
      </c>
      <c r="F3931" s="2" t="s">
        <v>767</v>
      </c>
      <c r="G3931" s="2" t="s">
        <v>720</v>
      </c>
      <c r="H3931" s="2" t="s">
        <v>34</v>
      </c>
      <c r="I3931" s="2" t="s">
        <v>31</v>
      </c>
      <c r="J3931" s="38">
        <v>0</v>
      </c>
    </row>
    <row r="3932" spans="1:10">
      <c r="A3932" s="2" t="s">
        <v>6</v>
      </c>
      <c r="B3932" s="2" t="s">
        <v>255</v>
      </c>
      <c r="C3932" s="2" t="s">
        <v>64</v>
      </c>
      <c r="E3932" s="2">
        <v>100</v>
      </c>
      <c r="F3932" s="2" t="s">
        <v>767</v>
      </c>
      <c r="G3932" s="2" t="s">
        <v>720</v>
      </c>
      <c r="H3932" s="2" t="s">
        <v>34</v>
      </c>
      <c r="I3932" s="2" t="s">
        <v>31</v>
      </c>
      <c r="J3932" s="38">
        <v>0</v>
      </c>
    </row>
    <row r="3933" spans="1:10">
      <c r="A3933" s="2" t="s">
        <v>6</v>
      </c>
      <c r="B3933" s="2" t="s">
        <v>256</v>
      </c>
      <c r="C3933" s="2" t="s">
        <v>64</v>
      </c>
      <c r="E3933" s="2">
        <v>100</v>
      </c>
      <c r="F3933" s="2" t="s">
        <v>767</v>
      </c>
      <c r="G3933" s="2" t="s">
        <v>720</v>
      </c>
      <c r="H3933" s="2" t="s">
        <v>34</v>
      </c>
      <c r="I3933" s="2" t="s">
        <v>31</v>
      </c>
      <c r="J3933" s="38">
        <v>33.423911400000001</v>
      </c>
    </row>
    <row r="3934" spans="1:10">
      <c r="A3934" s="2" t="s">
        <v>6</v>
      </c>
      <c r="B3934" s="2" t="s">
        <v>257</v>
      </c>
      <c r="C3934" s="2" t="s">
        <v>64</v>
      </c>
      <c r="E3934" s="2">
        <v>100</v>
      </c>
      <c r="F3934" s="2" t="s">
        <v>767</v>
      </c>
      <c r="G3934" s="2" t="s">
        <v>720</v>
      </c>
      <c r="H3934" s="2" t="s">
        <v>34</v>
      </c>
      <c r="I3934" s="2" t="s">
        <v>31</v>
      </c>
      <c r="J3934" s="38">
        <v>39.878978146999998</v>
      </c>
    </row>
    <row r="3935" spans="1:10">
      <c r="A3935" s="2" t="s">
        <v>6</v>
      </c>
      <c r="B3935" s="2" t="s">
        <v>258</v>
      </c>
      <c r="C3935" s="2" t="s">
        <v>64</v>
      </c>
      <c r="E3935" s="2">
        <v>100</v>
      </c>
      <c r="F3935" s="2" t="s">
        <v>767</v>
      </c>
      <c r="G3935" s="2" t="s">
        <v>720</v>
      </c>
      <c r="H3935" s="2" t="s">
        <v>34</v>
      </c>
      <c r="I3935" s="2" t="s">
        <v>31</v>
      </c>
      <c r="J3935" s="38">
        <v>0</v>
      </c>
    </row>
    <row r="3936" spans="1:10">
      <c r="A3936" s="2" t="s">
        <v>6</v>
      </c>
      <c r="B3936" s="2" t="s">
        <v>259</v>
      </c>
      <c r="C3936" s="2" t="s">
        <v>64</v>
      </c>
      <c r="E3936" s="2">
        <v>100</v>
      </c>
      <c r="F3936" s="2" t="s">
        <v>767</v>
      </c>
      <c r="G3936" s="2" t="s">
        <v>720</v>
      </c>
      <c r="H3936" s="2" t="s">
        <v>34</v>
      </c>
      <c r="I3936" s="2" t="s">
        <v>31</v>
      </c>
      <c r="J3936" s="38">
        <v>0</v>
      </c>
    </row>
    <row r="3937" spans="1:10">
      <c r="A3937" s="2" t="s">
        <v>6</v>
      </c>
      <c r="B3937" s="2" t="s">
        <v>260</v>
      </c>
      <c r="C3937" s="2" t="s">
        <v>64</v>
      </c>
      <c r="E3937" s="2">
        <v>100</v>
      </c>
      <c r="F3937" s="2" t="s">
        <v>767</v>
      </c>
      <c r="G3937" s="2" t="s">
        <v>720</v>
      </c>
      <c r="H3937" s="2" t="s">
        <v>34</v>
      </c>
      <c r="I3937" s="2" t="s">
        <v>31</v>
      </c>
      <c r="J3937" s="38">
        <v>0</v>
      </c>
    </row>
    <row r="3938" spans="1:10">
      <c r="A3938" s="2" t="s">
        <v>6</v>
      </c>
      <c r="B3938" s="2" t="s">
        <v>261</v>
      </c>
      <c r="C3938" s="2" t="s">
        <v>64</v>
      </c>
      <c r="E3938" s="2">
        <v>100</v>
      </c>
      <c r="F3938" s="2" t="s">
        <v>767</v>
      </c>
      <c r="G3938" s="2" t="s">
        <v>720</v>
      </c>
      <c r="H3938" s="2" t="s">
        <v>34</v>
      </c>
      <c r="I3938" s="2" t="s">
        <v>31</v>
      </c>
      <c r="J3938" s="38">
        <v>0</v>
      </c>
    </row>
    <row r="3939" spans="1:10">
      <c r="A3939" s="2" t="s">
        <v>5</v>
      </c>
      <c r="B3939" s="2" t="s">
        <v>270</v>
      </c>
      <c r="C3939" s="2" t="s">
        <v>64</v>
      </c>
      <c r="E3939" s="2">
        <v>100</v>
      </c>
      <c r="F3939" s="2" t="s">
        <v>767</v>
      </c>
      <c r="G3939" s="2" t="s">
        <v>720</v>
      </c>
      <c r="H3939" s="2" t="s">
        <v>34</v>
      </c>
      <c r="I3939" s="2" t="s">
        <v>31</v>
      </c>
      <c r="J3939" s="38">
        <v>3.8911102959999999</v>
      </c>
    </row>
    <row r="3940" spans="1:10">
      <c r="A3940" s="2" t="s">
        <v>5</v>
      </c>
      <c r="B3940" s="2" t="s">
        <v>271</v>
      </c>
      <c r="C3940" s="2" t="s">
        <v>64</v>
      </c>
      <c r="E3940" s="2">
        <v>100</v>
      </c>
      <c r="F3940" s="2" t="s">
        <v>767</v>
      </c>
      <c r="G3940" s="2" t="s">
        <v>720</v>
      </c>
      <c r="H3940" s="2" t="s">
        <v>34</v>
      </c>
      <c r="I3940" s="2" t="s">
        <v>31</v>
      </c>
      <c r="J3940" s="38">
        <v>34.588558509999999</v>
      </c>
    </row>
    <row r="3941" spans="1:10">
      <c r="A3941" s="2" t="s">
        <v>5</v>
      </c>
      <c r="B3941" s="2" t="s">
        <v>272</v>
      </c>
      <c r="C3941" s="2" t="s">
        <v>64</v>
      </c>
      <c r="E3941" s="2">
        <v>100</v>
      </c>
      <c r="F3941" s="2" t="s">
        <v>767</v>
      </c>
      <c r="G3941" s="2" t="s">
        <v>720</v>
      </c>
      <c r="H3941" s="2" t="s">
        <v>34</v>
      </c>
      <c r="I3941" s="2" t="s">
        <v>31</v>
      </c>
      <c r="J3941" s="38">
        <v>0</v>
      </c>
    </row>
    <row r="3942" spans="1:10">
      <c r="A3942" s="2" t="s">
        <v>5</v>
      </c>
      <c r="B3942" s="2" t="s">
        <v>273</v>
      </c>
      <c r="C3942" s="2" t="s">
        <v>64</v>
      </c>
      <c r="E3942" s="2">
        <v>100</v>
      </c>
      <c r="F3942" s="2" t="s">
        <v>767</v>
      </c>
      <c r="G3942" s="2" t="s">
        <v>720</v>
      </c>
      <c r="H3942" s="2" t="s">
        <v>34</v>
      </c>
      <c r="I3942" s="2" t="s">
        <v>31</v>
      </c>
      <c r="J3942" s="38">
        <v>0</v>
      </c>
    </row>
    <row r="3943" spans="1:10">
      <c r="A3943" s="2" t="s">
        <v>4</v>
      </c>
      <c r="B3943" s="2" t="s">
        <v>445</v>
      </c>
      <c r="C3943" s="2" t="s">
        <v>64</v>
      </c>
      <c r="E3943" s="2">
        <v>100</v>
      </c>
      <c r="F3943" s="2" t="s">
        <v>767</v>
      </c>
      <c r="G3943" s="2" t="s">
        <v>720</v>
      </c>
      <c r="H3943" s="2" t="s">
        <v>34</v>
      </c>
      <c r="I3943" s="2" t="s">
        <v>31</v>
      </c>
      <c r="J3943" s="38">
        <v>0</v>
      </c>
    </row>
    <row r="3944" spans="1:10">
      <c r="A3944" s="2" t="s">
        <v>4</v>
      </c>
      <c r="B3944" s="2" t="s">
        <v>446</v>
      </c>
      <c r="C3944" s="2" t="s">
        <v>64</v>
      </c>
      <c r="E3944" s="2">
        <v>100</v>
      </c>
      <c r="F3944" s="2" t="s">
        <v>767</v>
      </c>
      <c r="G3944" s="2" t="s">
        <v>720</v>
      </c>
      <c r="H3944" s="2" t="s">
        <v>34</v>
      </c>
      <c r="I3944" s="2" t="s">
        <v>31</v>
      </c>
      <c r="J3944" s="38">
        <v>1.065258327</v>
      </c>
    </row>
    <row r="3945" spans="1:10">
      <c r="A3945" s="2" t="s">
        <v>3</v>
      </c>
      <c r="B3945" s="2" t="s">
        <v>362</v>
      </c>
      <c r="C3945" s="2" t="s">
        <v>64</v>
      </c>
      <c r="E3945" s="2">
        <v>100</v>
      </c>
      <c r="F3945" s="2" t="s">
        <v>767</v>
      </c>
      <c r="G3945" s="2" t="s">
        <v>720</v>
      </c>
      <c r="H3945" s="2" t="s">
        <v>34</v>
      </c>
      <c r="I3945" s="2" t="s">
        <v>31</v>
      </c>
      <c r="J3945" s="38">
        <v>1.780339463</v>
      </c>
    </row>
    <row r="3946" spans="1:10">
      <c r="A3946" s="2" t="s">
        <v>3</v>
      </c>
      <c r="B3946" s="2" t="s">
        <v>143</v>
      </c>
      <c r="C3946" s="2" t="s">
        <v>64</v>
      </c>
      <c r="E3946" s="2">
        <v>100</v>
      </c>
      <c r="F3946" s="2" t="s">
        <v>767</v>
      </c>
      <c r="G3946" s="2" t="s">
        <v>720</v>
      </c>
      <c r="H3946" s="2" t="s">
        <v>34</v>
      </c>
      <c r="I3946" s="2" t="s">
        <v>31</v>
      </c>
      <c r="J3946" s="38">
        <v>19.659820523</v>
      </c>
    </row>
    <row r="3947" spans="1:10">
      <c r="A3947" s="2" t="s">
        <v>3</v>
      </c>
      <c r="B3947" s="2" t="s">
        <v>144</v>
      </c>
      <c r="C3947" s="2" t="s">
        <v>64</v>
      </c>
      <c r="E3947" s="2">
        <v>100</v>
      </c>
      <c r="F3947" s="2" t="s">
        <v>767</v>
      </c>
      <c r="G3947" s="2" t="s">
        <v>720</v>
      </c>
      <c r="H3947" s="2" t="s">
        <v>34</v>
      </c>
      <c r="I3947" s="2" t="s">
        <v>31</v>
      </c>
      <c r="J3947" s="38">
        <v>13.1449275</v>
      </c>
    </row>
    <row r="3948" spans="1:10">
      <c r="A3948" s="2" t="s">
        <v>3</v>
      </c>
      <c r="B3948" s="2" t="s">
        <v>145</v>
      </c>
      <c r="C3948" s="2" t="s">
        <v>64</v>
      </c>
      <c r="E3948" s="2">
        <v>100</v>
      </c>
      <c r="F3948" s="2" t="s">
        <v>767</v>
      </c>
      <c r="G3948" s="2" t="s">
        <v>720</v>
      </c>
      <c r="H3948" s="2" t="s">
        <v>34</v>
      </c>
      <c r="I3948" s="2" t="s">
        <v>31</v>
      </c>
      <c r="J3948" s="38">
        <v>3.1691818349999998</v>
      </c>
    </row>
    <row r="3949" spans="1:10">
      <c r="A3949" s="2" t="s">
        <v>3</v>
      </c>
      <c r="B3949" s="2" t="s">
        <v>146</v>
      </c>
      <c r="C3949" s="2" t="s">
        <v>64</v>
      </c>
      <c r="E3949" s="2">
        <v>100</v>
      </c>
      <c r="F3949" s="2" t="s">
        <v>767</v>
      </c>
      <c r="G3949" s="2" t="s">
        <v>720</v>
      </c>
      <c r="H3949" s="2" t="s">
        <v>34</v>
      </c>
      <c r="I3949" s="2" t="s">
        <v>31</v>
      </c>
      <c r="J3949" s="38">
        <v>3.463199742</v>
      </c>
    </row>
    <row r="3950" spans="1:10">
      <c r="A3950" s="2" t="s">
        <v>3</v>
      </c>
      <c r="B3950" s="2" t="s">
        <v>147</v>
      </c>
      <c r="C3950" s="2" t="s">
        <v>64</v>
      </c>
      <c r="E3950" s="2">
        <v>100</v>
      </c>
      <c r="F3950" s="2" t="s">
        <v>767</v>
      </c>
      <c r="G3950" s="2" t="s">
        <v>720</v>
      </c>
      <c r="H3950" s="2" t="s">
        <v>34</v>
      </c>
      <c r="I3950" s="2" t="s">
        <v>31</v>
      </c>
      <c r="J3950" s="38">
        <v>16.883218031999998</v>
      </c>
    </row>
    <row r="3951" spans="1:10">
      <c r="A3951" s="2" t="s">
        <v>3</v>
      </c>
      <c r="B3951" s="2" t="s">
        <v>148</v>
      </c>
      <c r="C3951" s="2" t="s">
        <v>64</v>
      </c>
      <c r="E3951" s="2">
        <v>100</v>
      </c>
      <c r="F3951" s="2" t="s">
        <v>767</v>
      </c>
      <c r="G3951" s="2" t="s">
        <v>720</v>
      </c>
      <c r="H3951" s="2" t="s">
        <v>34</v>
      </c>
      <c r="I3951" s="2" t="s">
        <v>31</v>
      </c>
      <c r="J3951" s="38">
        <v>4.1094469890000003</v>
      </c>
    </row>
    <row r="3952" spans="1:10">
      <c r="A3952" s="2" t="s">
        <v>3</v>
      </c>
      <c r="B3952" s="2" t="s">
        <v>149</v>
      </c>
      <c r="C3952" s="2" t="s">
        <v>64</v>
      </c>
      <c r="E3952" s="2">
        <v>100</v>
      </c>
      <c r="F3952" s="2" t="s">
        <v>767</v>
      </c>
      <c r="G3952" s="2" t="s">
        <v>720</v>
      </c>
      <c r="H3952" s="2" t="s">
        <v>34</v>
      </c>
      <c r="I3952" s="2" t="s">
        <v>31</v>
      </c>
      <c r="J3952" s="38">
        <v>212.923482898</v>
      </c>
    </row>
    <row r="3953" spans="1:10">
      <c r="A3953" s="2" t="s">
        <v>3</v>
      </c>
      <c r="B3953" s="2" t="s">
        <v>150</v>
      </c>
      <c r="C3953" s="2" t="s">
        <v>64</v>
      </c>
      <c r="E3953" s="2">
        <v>100</v>
      </c>
      <c r="F3953" s="2" t="s">
        <v>767</v>
      </c>
      <c r="G3953" s="2" t="s">
        <v>720</v>
      </c>
      <c r="H3953" s="2" t="s">
        <v>34</v>
      </c>
      <c r="I3953" s="2" t="s">
        <v>31</v>
      </c>
      <c r="J3953" s="38">
        <v>0</v>
      </c>
    </row>
    <row r="3954" spans="1:10">
      <c r="A3954" s="2" t="s">
        <v>3</v>
      </c>
      <c r="B3954" s="2" t="s">
        <v>151</v>
      </c>
      <c r="C3954" s="2" t="s">
        <v>64</v>
      </c>
      <c r="E3954" s="2">
        <v>100</v>
      </c>
      <c r="F3954" s="2" t="s">
        <v>767</v>
      </c>
      <c r="G3954" s="2" t="s">
        <v>720</v>
      </c>
      <c r="H3954" s="2" t="s">
        <v>34</v>
      </c>
      <c r="I3954" s="2" t="s">
        <v>31</v>
      </c>
      <c r="J3954" s="38">
        <v>273.61638809999999</v>
      </c>
    </row>
    <row r="3955" spans="1:10">
      <c r="A3955" s="2" t="s">
        <v>3</v>
      </c>
      <c r="B3955" s="2" t="s">
        <v>152</v>
      </c>
      <c r="C3955" s="2" t="s">
        <v>64</v>
      </c>
      <c r="E3955" s="2">
        <v>100</v>
      </c>
      <c r="F3955" s="2" t="s">
        <v>767</v>
      </c>
      <c r="G3955" s="2" t="s">
        <v>720</v>
      </c>
      <c r="H3955" s="2" t="s">
        <v>34</v>
      </c>
      <c r="I3955" s="2" t="s">
        <v>31</v>
      </c>
      <c r="J3955" s="38">
        <v>114.330534328</v>
      </c>
    </row>
    <row r="3956" spans="1:10">
      <c r="A3956" s="2" t="s">
        <v>3</v>
      </c>
      <c r="B3956" s="2" t="s">
        <v>153</v>
      </c>
      <c r="C3956" s="2" t="s">
        <v>64</v>
      </c>
      <c r="E3956" s="2">
        <v>100</v>
      </c>
      <c r="F3956" s="2" t="s">
        <v>767</v>
      </c>
      <c r="G3956" s="2" t="s">
        <v>720</v>
      </c>
      <c r="H3956" s="2" t="s">
        <v>34</v>
      </c>
      <c r="I3956" s="2" t="s">
        <v>31</v>
      </c>
      <c r="J3956" s="38">
        <v>0</v>
      </c>
    </row>
    <row r="3957" spans="1:10">
      <c r="A3957" s="2" t="s">
        <v>3</v>
      </c>
      <c r="B3957" s="2" t="s">
        <v>154</v>
      </c>
      <c r="C3957" s="2" t="s">
        <v>64</v>
      </c>
      <c r="E3957" s="2">
        <v>100</v>
      </c>
      <c r="F3957" s="2" t="s">
        <v>767</v>
      </c>
      <c r="G3957" s="2" t="s">
        <v>720</v>
      </c>
      <c r="H3957" s="2" t="s">
        <v>34</v>
      </c>
      <c r="I3957" s="2" t="s">
        <v>31</v>
      </c>
      <c r="J3957" s="38">
        <v>35.561318354000001</v>
      </c>
    </row>
    <row r="3958" spans="1:10">
      <c r="A3958" s="2" t="s">
        <v>3</v>
      </c>
      <c r="B3958" s="2" t="s">
        <v>155</v>
      </c>
      <c r="C3958" s="2" t="s">
        <v>64</v>
      </c>
      <c r="E3958" s="2">
        <v>100</v>
      </c>
      <c r="F3958" s="2" t="s">
        <v>767</v>
      </c>
      <c r="G3958" s="2" t="s">
        <v>720</v>
      </c>
      <c r="H3958" s="2" t="s">
        <v>34</v>
      </c>
      <c r="I3958" s="2" t="s">
        <v>31</v>
      </c>
      <c r="J3958" s="38">
        <v>29.493980489999998</v>
      </c>
    </row>
    <row r="3959" spans="1:10">
      <c r="A3959" s="2" t="s">
        <v>3</v>
      </c>
      <c r="B3959" s="2" t="s">
        <v>156</v>
      </c>
      <c r="C3959" s="2" t="s">
        <v>64</v>
      </c>
      <c r="E3959" s="2">
        <v>100</v>
      </c>
      <c r="F3959" s="2" t="s">
        <v>767</v>
      </c>
      <c r="G3959" s="2" t="s">
        <v>720</v>
      </c>
      <c r="H3959" s="2" t="s">
        <v>34</v>
      </c>
      <c r="I3959" s="2" t="s">
        <v>31</v>
      </c>
      <c r="J3959" s="38">
        <v>3.5348754310000001</v>
      </c>
    </row>
    <row r="3960" spans="1:10">
      <c r="A3960" s="2" t="s">
        <v>3</v>
      </c>
      <c r="B3960" s="2" t="s">
        <v>157</v>
      </c>
      <c r="C3960" s="2" t="s">
        <v>64</v>
      </c>
      <c r="E3960" s="2">
        <v>100</v>
      </c>
      <c r="F3960" s="2" t="s">
        <v>767</v>
      </c>
      <c r="G3960" s="2" t="s">
        <v>720</v>
      </c>
      <c r="H3960" s="2" t="s">
        <v>34</v>
      </c>
      <c r="I3960" s="2" t="s">
        <v>31</v>
      </c>
      <c r="J3960" s="38">
        <v>80.677418555000003</v>
      </c>
    </row>
    <row r="3961" spans="1:10">
      <c r="A3961" s="2" t="s">
        <v>3</v>
      </c>
      <c r="B3961" s="2" t="s">
        <v>158</v>
      </c>
      <c r="C3961" s="2" t="s">
        <v>64</v>
      </c>
      <c r="E3961" s="2">
        <v>100</v>
      </c>
      <c r="F3961" s="2" t="s">
        <v>767</v>
      </c>
      <c r="G3961" s="2" t="s">
        <v>720</v>
      </c>
      <c r="H3961" s="2" t="s">
        <v>34</v>
      </c>
      <c r="I3961" s="2" t="s">
        <v>31</v>
      </c>
      <c r="J3961" s="38">
        <v>8.7040379479999999</v>
      </c>
    </row>
    <row r="3962" spans="1:10">
      <c r="A3962" s="2" t="s">
        <v>2</v>
      </c>
      <c r="B3962" s="2" t="s">
        <v>262</v>
      </c>
      <c r="C3962" s="2" t="s">
        <v>64</v>
      </c>
      <c r="E3962" s="2">
        <v>100</v>
      </c>
      <c r="F3962" s="2" t="s">
        <v>767</v>
      </c>
      <c r="G3962" s="2" t="s">
        <v>720</v>
      </c>
      <c r="H3962" s="2" t="s">
        <v>34</v>
      </c>
      <c r="I3962" s="2" t="s">
        <v>31</v>
      </c>
      <c r="J3962" s="38">
        <v>2.4330211240000001</v>
      </c>
    </row>
    <row r="3963" spans="1:10">
      <c r="A3963" s="2" t="s">
        <v>2</v>
      </c>
      <c r="B3963" s="2" t="s">
        <v>263</v>
      </c>
      <c r="C3963" s="2" t="s">
        <v>64</v>
      </c>
      <c r="E3963" s="2">
        <v>100</v>
      </c>
      <c r="F3963" s="2" t="s">
        <v>767</v>
      </c>
      <c r="G3963" s="2" t="s">
        <v>720</v>
      </c>
      <c r="H3963" s="2" t="s">
        <v>34</v>
      </c>
      <c r="I3963" s="2" t="s">
        <v>31</v>
      </c>
      <c r="J3963" s="38">
        <v>42.821347660999997</v>
      </c>
    </row>
    <row r="3964" spans="1:10">
      <c r="A3964" s="2" t="s">
        <v>2</v>
      </c>
      <c r="B3964" s="2" t="s">
        <v>264</v>
      </c>
      <c r="C3964" s="2" t="s">
        <v>64</v>
      </c>
      <c r="E3964" s="2">
        <v>100</v>
      </c>
      <c r="F3964" s="2" t="s">
        <v>767</v>
      </c>
      <c r="G3964" s="2" t="s">
        <v>720</v>
      </c>
      <c r="H3964" s="2" t="s">
        <v>34</v>
      </c>
      <c r="I3964" s="2" t="s">
        <v>31</v>
      </c>
      <c r="J3964" s="38">
        <v>37.993816500999998</v>
      </c>
    </row>
    <row r="3965" spans="1:10">
      <c r="A3965" s="2" t="s">
        <v>2</v>
      </c>
      <c r="B3965" s="2" t="s">
        <v>265</v>
      </c>
      <c r="C3965" s="2" t="s">
        <v>64</v>
      </c>
      <c r="E3965" s="2">
        <v>100</v>
      </c>
      <c r="F3965" s="2" t="s">
        <v>767</v>
      </c>
      <c r="G3965" s="2" t="s">
        <v>720</v>
      </c>
      <c r="H3965" s="2" t="s">
        <v>34</v>
      </c>
      <c r="I3965" s="2" t="s">
        <v>31</v>
      </c>
      <c r="J3965" s="38">
        <v>43.514793003000001</v>
      </c>
    </row>
    <row r="3966" spans="1:10">
      <c r="A3966" s="2" t="s">
        <v>2</v>
      </c>
      <c r="B3966" s="2" t="s">
        <v>266</v>
      </c>
      <c r="C3966" s="2" t="s">
        <v>64</v>
      </c>
      <c r="E3966" s="2">
        <v>100</v>
      </c>
      <c r="F3966" s="2" t="s">
        <v>767</v>
      </c>
      <c r="G3966" s="2" t="s">
        <v>720</v>
      </c>
      <c r="H3966" s="2" t="s">
        <v>34</v>
      </c>
      <c r="I3966" s="2" t="s">
        <v>31</v>
      </c>
      <c r="J3966" s="38">
        <v>49.340249030999999</v>
      </c>
    </row>
    <row r="3967" spans="1:10">
      <c r="A3967" s="2" t="s">
        <v>2</v>
      </c>
      <c r="B3967" s="2" t="s">
        <v>267</v>
      </c>
      <c r="C3967" s="2" t="s">
        <v>64</v>
      </c>
      <c r="E3967" s="2">
        <v>100</v>
      </c>
      <c r="F3967" s="2" t="s">
        <v>767</v>
      </c>
      <c r="G3967" s="2" t="s">
        <v>720</v>
      </c>
      <c r="H3967" s="2" t="s">
        <v>34</v>
      </c>
      <c r="I3967" s="2" t="s">
        <v>31</v>
      </c>
      <c r="J3967" s="38">
        <v>15.988852013000001</v>
      </c>
    </row>
    <row r="3968" spans="1:10">
      <c r="A3968" s="2" t="s">
        <v>2</v>
      </c>
      <c r="B3968" s="2" t="s">
        <v>268</v>
      </c>
      <c r="C3968" s="2" t="s">
        <v>64</v>
      </c>
      <c r="E3968" s="2">
        <v>100</v>
      </c>
      <c r="F3968" s="2" t="s">
        <v>767</v>
      </c>
      <c r="G3968" s="2" t="s">
        <v>720</v>
      </c>
      <c r="H3968" s="2" t="s">
        <v>34</v>
      </c>
      <c r="I3968" s="2" t="s">
        <v>31</v>
      </c>
      <c r="J3968" s="38">
        <v>94.578145610000007</v>
      </c>
    </row>
    <row r="3969" spans="1:10">
      <c r="A3969" s="2" t="s">
        <v>2</v>
      </c>
      <c r="B3969" s="2" t="s">
        <v>269</v>
      </c>
      <c r="C3969" s="2" t="s">
        <v>64</v>
      </c>
      <c r="E3969" s="2">
        <v>100</v>
      </c>
      <c r="F3969" s="2" t="s">
        <v>767</v>
      </c>
      <c r="G3969" s="2" t="s">
        <v>720</v>
      </c>
      <c r="H3969" s="2" t="s">
        <v>34</v>
      </c>
      <c r="I3969" s="2" t="s">
        <v>31</v>
      </c>
      <c r="J3969" s="38">
        <v>167.013875934</v>
      </c>
    </row>
    <row r="3970" spans="1:10">
      <c r="A3970" s="2" t="s">
        <v>1</v>
      </c>
      <c r="B3970" s="2" t="s">
        <v>298</v>
      </c>
      <c r="C3970" s="2" t="s">
        <v>64</v>
      </c>
      <c r="E3970" s="2">
        <v>100</v>
      </c>
      <c r="F3970" s="2" t="s">
        <v>767</v>
      </c>
      <c r="G3970" s="2" t="s">
        <v>720</v>
      </c>
      <c r="H3970" s="2" t="s">
        <v>34</v>
      </c>
      <c r="I3970" s="2" t="s">
        <v>31</v>
      </c>
      <c r="J3970" s="38">
        <v>12.788542229999999</v>
      </c>
    </row>
    <row r="3971" spans="1:10">
      <c r="A3971" s="2" t="s">
        <v>1</v>
      </c>
      <c r="B3971" s="2" t="s">
        <v>299</v>
      </c>
      <c r="C3971" s="2" t="s">
        <v>64</v>
      </c>
      <c r="E3971" s="2">
        <v>100</v>
      </c>
      <c r="F3971" s="2" t="s">
        <v>767</v>
      </c>
      <c r="G3971" s="2" t="s">
        <v>720</v>
      </c>
      <c r="H3971" s="2" t="s">
        <v>34</v>
      </c>
      <c r="I3971" s="2" t="s">
        <v>31</v>
      </c>
      <c r="J3971" s="38">
        <v>35.051207325</v>
      </c>
    </row>
    <row r="3972" spans="1:10">
      <c r="A3972" s="2" t="s">
        <v>1</v>
      </c>
      <c r="B3972" s="2" t="s">
        <v>300</v>
      </c>
      <c r="C3972" s="2" t="s">
        <v>64</v>
      </c>
      <c r="E3972" s="2">
        <v>100</v>
      </c>
      <c r="F3972" s="2" t="s">
        <v>767</v>
      </c>
      <c r="G3972" s="2" t="s">
        <v>720</v>
      </c>
      <c r="H3972" s="2" t="s">
        <v>34</v>
      </c>
      <c r="I3972" s="2" t="s">
        <v>31</v>
      </c>
      <c r="J3972" s="38">
        <v>29.959446374999999</v>
      </c>
    </row>
    <row r="3973" spans="1:10">
      <c r="A3973" s="2" t="s">
        <v>1</v>
      </c>
      <c r="B3973" s="2" t="s">
        <v>301</v>
      </c>
      <c r="C3973" s="2" t="s">
        <v>64</v>
      </c>
      <c r="E3973" s="2">
        <v>100</v>
      </c>
      <c r="F3973" s="2" t="s">
        <v>767</v>
      </c>
      <c r="G3973" s="2" t="s">
        <v>720</v>
      </c>
      <c r="H3973" s="2" t="s">
        <v>34</v>
      </c>
      <c r="I3973" s="2" t="s">
        <v>31</v>
      </c>
      <c r="J3973" s="38">
        <v>0.95851807099999997</v>
      </c>
    </row>
    <row r="3974" spans="1:10">
      <c r="A3974" s="2" t="s">
        <v>1</v>
      </c>
      <c r="B3974" s="2" t="s">
        <v>302</v>
      </c>
      <c r="C3974" s="2" t="s">
        <v>64</v>
      </c>
      <c r="E3974" s="2">
        <v>100</v>
      </c>
      <c r="F3974" s="2" t="s">
        <v>767</v>
      </c>
      <c r="G3974" s="2" t="s">
        <v>720</v>
      </c>
      <c r="H3974" s="2" t="s">
        <v>34</v>
      </c>
      <c r="I3974" s="2" t="s">
        <v>31</v>
      </c>
      <c r="J3974" s="38">
        <v>9.7351005110000006</v>
      </c>
    </row>
    <row r="3975" spans="1:10">
      <c r="A3975" s="2" t="s">
        <v>1</v>
      </c>
      <c r="B3975" s="2" t="s">
        <v>303</v>
      </c>
      <c r="C3975" s="2" t="s">
        <v>64</v>
      </c>
      <c r="E3975" s="2">
        <v>100</v>
      </c>
      <c r="F3975" s="2" t="s">
        <v>767</v>
      </c>
      <c r="G3975" s="2" t="s">
        <v>720</v>
      </c>
      <c r="H3975" s="2" t="s">
        <v>34</v>
      </c>
      <c r="I3975" s="2" t="s">
        <v>31</v>
      </c>
      <c r="J3975" s="38">
        <v>12.271687447</v>
      </c>
    </row>
    <row r="3976" spans="1:10">
      <c r="A3976" s="2" t="s">
        <v>1</v>
      </c>
      <c r="B3976" s="2" t="s">
        <v>304</v>
      </c>
      <c r="C3976" s="2" t="s">
        <v>64</v>
      </c>
      <c r="E3976" s="2">
        <v>100</v>
      </c>
      <c r="F3976" s="2" t="s">
        <v>767</v>
      </c>
      <c r="G3976" s="2" t="s">
        <v>720</v>
      </c>
      <c r="H3976" s="2" t="s">
        <v>34</v>
      </c>
      <c r="I3976" s="2" t="s">
        <v>31</v>
      </c>
      <c r="J3976" s="38">
        <v>0.48452518100000003</v>
      </c>
    </row>
    <row r="3977" spans="1:10">
      <c r="A3977" s="2" t="s">
        <v>1</v>
      </c>
      <c r="B3977" s="2" t="s">
        <v>305</v>
      </c>
      <c r="C3977" s="2" t="s">
        <v>64</v>
      </c>
      <c r="E3977" s="2">
        <v>100</v>
      </c>
      <c r="F3977" s="2" t="s">
        <v>767</v>
      </c>
      <c r="G3977" s="2" t="s">
        <v>720</v>
      </c>
      <c r="H3977" s="2" t="s">
        <v>34</v>
      </c>
      <c r="I3977" s="2" t="s">
        <v>31</v>
      </c>
      <c r="J3977" s="38">
        <v>32.750370056000001</v>
      </c>
    </row>
    <row r="3978" spans="1:10">
      <c r="A3978" s="2" t="s">
        <v>1</v>
      </c>
      <c r="B3978" s="2" t="s">
        <v>306</v>
      </c>
      <c r="C3978" s="2" t="s">
        <v>64</v>
      </c>
      <c r="E3978" s="2">
        <v>100</v>
      </c>
      <c r="F3978" s="2" t="s">
        <v>767</v>
      </c>
      <c r="G3978" s="2" t="s">
        <v>720</v>
      </c>
      <c r="H3978" s="2" t="s">
        <v>34</v>
      </c>
      <c r="I3978" s="2" t="s">
        <v>31</v>
      </c>
      <c r="J3978" s="38">
        <v>42.694200561999999</v>
      </c>
    </row>
    <row r="3979" spans="1:10">
      <c r="A3979" s="2" t="s">
        <v>1</v>
      </c>
      <c r="B3979" s="2" t="s">
        <v>307</v>
      </c>
      <c r="C3979" s="2" t="s">
        <v>64</v>
      </c>
      <c r="E3979" s="2">
        <v>100</v>
      </c>
      <c r="F3979" s="2" t="s">
        <v>767</v>
      </c>
      <c r="G3979" s="2" t="s">
        <v>720</v>
      </c>
      <c r="H3979" s="2" t="s">
        <v>34</v>
      </c>
      <c r="I3979" s="2" t="s">
        <v>31</v>
      </c>
      <c r="J3979" s="38">
        <v>4.2144918450000004</v>
      </c>
    </row>
    <row r="3980" spans="1:10">
      <c r="A3980" s="2" t="s">
        <v>1</v>
      </c>
      <c r="B3980" s="2" t="s">
        <v>308</v>
      </c>
      <c r="C3980" s="2" t="s">
        <v>64</v>
      </c>
      <c r="E3980" s="2">
        <v>100</v>
      </c>
      <c r="F3980" s="2" t="s">
        <v>767</v>
      </c>
      <c r="G3980" s="2" t="s">
        <v>720</v>
      </c>
      <c r="H3980" s="2" t="s">
        <v>34</v>
      </c>
      <c r="I3980" s="2" t="s">
        <v>31</v>
      </c>
      <c r="J3980" s="38">
        <v>3.9149578799999998</v>
      </c>
    </row>
    <row r="3981" spans="1:10">
      <c r="A3981" s="2" t="s">
        <v>1</v>
      </c>
      <c r="B3981" s="2" t="s">
        <v>309</v>
      </c>
      <c r="C3981" s="2" t="s">
        <v>64</v>
      </c>
      <c r="E3981" s="2">
        <v>100</v>
      </c>
      <c r="F3981" s="2" t="s">
        <v>767</v>
      </c>
      <c r="G3981" s="2" t="s">
        <v>720</v>
      </c>
      <c r="H3981" s="2" t="s">
        <v>34</v>
      </c>
      <c r="I3981" s="2" t="s">
        <v>31</v>
      </c>
      <c r="J3981" s="38">
        <v>18.525648</v>
      </c>
    </row>
    <row r="3982" spans="1:10">
      <c r="A3982" s="2" t="s">
        <v>1</v>
      </c>
      <c r="B3982" s="2" t="s">
        <v>310</v>
      </c>
      <c r="C3982" s="2" t="s">
        <v>64</v>
      </c>
      <c r="E3982" s="2">
        <v>100</v>
      </c>
      <c r="F3982" s="2" t="s">
        <v>767</v>
      </c>
      <c r="G3982" s="2" t="s">
        <v>720</v>
      </c>
      <c r="H3982" s="2" t="s">
        <v>34</v>
      </c>
      <c r="I3982" s="2" t="s">
        <v>31</v>
      </c>
      <c r="J3982" s="38">
        <v>34.232612699999997</v>
      </c>
    </row>
    <row r="3983" spans="1:10">
      <c r="A3983" s="2" t="s">
        <v>1</v>
      </c>
      <c r="B3983" s="2" t="s">
        <v>311</v>
      </c>
      <c r="C3983" s="2" t="s">
        <v>64</v>
      </c>
      <c r="E3983" s="2">
        <v>100</v>
      </c>
      <c r="F3983" s="2" t="s">
        <v>767</v>
      </c>
      <c r="G3983" s="2" t="s">
        <v>720</v>
      </c>
      <c r="H3983" s="2" t="s">
        <v>34</v>
      </c>
      <c r="I3983" s="2" t="s">
        <v>31</v>
      </c>
      <c r="J3983" s="38">
        <v>55.779526390999997</v>
      </c>
    </row>
    <row r="3984" spans="1:10">
      <c r="A3984" s="2" t="s">
        <v>1</v>
      </c>
      <c r="B3984" s="2" t="s">
        <v>312</v>
      </c>
      <c r="C3984" s="2" t="s">
        <v>64</v>
      </c>
      <c r="E3984" s="2">
        <v>100</v>
      </c>
      <c r="F3984" s="2" t="s">
        <v>767</v>
      </c>
      <c r="G3984" s="2" t="s">
        <v>720</v>
      </c>
      <c r="H3984" s="2" t="s">
        <v>34</v>
      </c>
      <c r="I3984" s="2" t="s">
        <v>31</v>
      </c>
      <c r="J3984" s="38">
        <v>32.89698645</v>
      </c>
    </row>
    <row r="3985" spans="1:10">
      <c r="A3985" s="2" t="s">
        <v>1</v>
      </c>
      <c r="B3985" s="2" t="s">
        <v>313</v>
      </c>
      <c r="C3985" s="2" t="s">
        <v>64</v>
      </c>
      <c r="E3985" s="2">
        <v>100</v>
      </c>
      <c r="F3985" s="2" t="s">
        <v>767</v>
      </c>
      <c r="G3985" s="2" t="s">
        <v>720</v>
      </c>
      <c r="H3985" s="2" t="s">
        <v>34</v>
      </c>
      <c r="I3985" s="2" t="s">
        <v>31</v>
      </c>
      <c r="J3985" s="38">
        <v>34.821777449999999</v>
      </c>
    </row>
    <row r="3986" spans="1:10">
      <c r="A3986" s="2" t="s">
        <v>1</v>
      </c>
      <c r="B3986" s="2" t="s">
        <v>314</v>
      </c>
      <c r="C3986" s="2" t="s">
        <v>64</v>
      </c>
      <c r="E3986" s="2">
        <v>100</v>
      </c>
      <c r="F3986" s="2" t="s">
        <v>767</v>
      </c>
      <c r="G3986" s="2" t="s">
        <v>720</v>
      </c>
      <c r="H3986" s="2" t="s">
        <v>34</v>
      </c>
      <c r="I3986" s="2" t="s">
        <v>31</v>
      </c>
      <c r="J3986" s="38">
        <v>0.142055719</v>
      </c>
    </row>
    <row r="3987" spans="1:10">
      <c r="A3987" s="2" t="s">
        <v>1</v>
      </c>
      <c r="B3987" s="2" t="s">
        <v>315</v>
      </c>
      <c r="C3987" s="2" t="s">
        <v>64</v>
      </c>
      <c r="E3987" s="2">
        <v>100</v>
      </c>
      <c r="F3987" s="2" t="s">
        <v>767</v>
      </c>
      <c r="G3987" s="2" t="s">
        <v>720</v>
      </c>
      <c r="H3987" s="2" t="s">
        <v>34</v>
      </c>
      <c r="I3987" s="2" t="s">
        <v>31</v>
      </c>
      <c r="J3987" s="38">
        <v>101.785046921</v>
      </c>
    </row>
    <row r="3988" spans="1:10">
      <c r="A3988" s="2" t="s">
        <v>1</v>
      </c>
      <c r="B3988" s="2" t="s">
        <v>316</v>
      </c>
      <c r="C3988" s="2" t="s">
        <v>64</v>
      </c>
      <c r="E3988" s="2">
        <v>100</v>
      </c>
      <c r="F3988" s="2" t="s">
        <v>767</v>
      </c>
      <c r="G3988" s="2" t="s">
        <v>720</v>
      </c>
      <c r="H3988" s="2" t="s">
        <v>34</v>
      </c>
      <c r="I3988" s="2" t="s">
        <v>31</v>
      </c>
      <c r="J3988" s="38">
        <v>11.772870599999999</v>
      </c>
    </row>
    <row r="3989" spans="1:10">
      <c r="A3989" s="2" t="s">
        <v>1</v>
      </c>
      <c r="B3989" s="2" t="s">
        <v>317</v>
      </c>
      <c r="C3989" s="2" t="s">
        <v>64</v>
      </c>
      <c r="E3989" s="2">
        <v>100</v>
      </c>
      <c r="F3989" s="2" t="s">
        <v>767</v>
      </c>
      <c r="G3989" s="2" t="s">
        <v>720</v>
      </c>
      <c r="H3989" s="2" t="s">
        <v>34</v>
      </c>
      <c r="I3989" s="2" t="s">
        <v>31</v>
      </c>
      <c r="J3989" s="38">
        <v>15.722508225</v>
      </c>
    </row>
    <row r="3990" spans="1:10">
      <c r="A3990" s="2" t="s">
        <v>1</v>
      </c>
      <c r="B3990" s="2" t="s">
        <v>449</v>
      </c>
      <c r="C3990" s="2" t="s">
        <v>64</v>
      </c>
      <c r="E3990" s="2">
        <v>100</v>
      </c>
      <c r="F3990" s="2" t="s">
        <v>767</v>
      </c>
      <c r="G3990" s="2" t="s">
        <v>720</v>
      </c>
      <c r="H3990" s="2" t="s">
        <v>34</v>
      </c>
      <c r="I3990" s="2" t="s">
        <v>31</v>
      </c>
      <c r="J3990" s="38">
        <v>0</v>
      </c>
    </row>
    <row r="3991" spans="1:10">
      <c r="A3991" s="2" t="s">
        <v>1</v>
      </c>
      <c r="B3991" s="2" t="s">
        <v>450</v>
      </c>
      <c r="C3991" s="2" t="s">
        <v>64</v>
      </c>
      <c r="E3991" s="2">
        <v>100</v>
      </c>
      <c r="F3991" s="2" t="s">
        <v>767</v>
      </c>
      <c r="G3991" s="2" t="s">
        <v>720</v>
      </c>
      <c r="H3991" s="2" t="s">
        <v>34</v>
      </c>
      <c r="I3991" s="2" t="s">
        <v>31</v>
      </c>
      <c r="J3991" s="38">
        <v>0</v>
      </c>
    </row>
    <row r="3992" spans="1:10">
      <c r="A3992" s="2" t="s">
        <v>1</v>
      </c>
      <c r="B3992" s="2" t="s">
        <v>451</v>
      </c>
      <c r="C3992" s="2" t="s">
        <v>64</v>
      </c>
      <c r="E3992" s="2">
        <v>100</v>
      </c>
      <c r="F3992" s="2" t="s">
        <v>767</v>
      </c>
      <c r="G3992" s="2" t="s">
        <v>720</v>
      </c>
      <c r="H3992" s="2" t="s">
        <v>34</v>
      </c>
      <c r="I3992" s="2" t="s">
        <v>31</v>
      </c>
      <c r="J3992" s="38">
        <v>3.6349436999999998E-2</v>
      </c>
    </row>
    <row r="3993" spans="1:10">
      <c r="A3993" s="2" t="s">
        <v>1</v>
      </c>
      <c r="B3993" s="2" t="s">
        <v>452</v>
      </c>
      <c r="C3993" s="2" t="s">
        <v>64</v>
      </c>
      <c r="E3993" s="2">
        <v>100</v>
      </c>
      <c r="F3993" s="2" t="s">
        <v>767</v>
      </c>
      <c r="G3993" s="2" t="s">
        <v>720</v>
      </c>
      <c r="H3993" s="2" t="s">
        <v>34</v>
      </c>
      <c r="I3993" s="2" t="s">
        <v>31</v>
      </c>
      <c r="J3993" s="38">
        <v>3.6349436999999998E-2</v>
      </c>
    </row>
    <row r="3994" spans="1:10">
      <c r="A3994" s="2" t="s">
        <v>1</v>
      </c>
      <c r="B3994" s="2" t="s">
        <v>453</v>
      </c>
      <c r="C3994" s="2" t="s">
        <v>64</v>
      </c>
      <c r="E3994" s="2">
        <v>100</v>
      </c>
      <c r="F3994" s="2" t="s">
        <v>767</v>
      </c>
      <c r="G3994" s="2" t="s">
        <v>720</v>
      </c>
      <c r="H3994" s="2" t="s">
        <v>34</v>
      </c>
      <c r="I3994" s="2" t="s">
        <v>31</v>
      </c>
      <c r="J3994" s="38">
        <v>3.6349436999999998E-2</v>
      </c>
    </row>
    <row r="3995" spans="1:10">
      <c r="A3995" s="2" t="s">
        <v>1</v>
      </c>
      <c r="B3995" s="2" t="s">
        <v>318</v>
      </c>
      <c r="C3995" s="2" t="s">
        <v>64</v>
      </c>
      <c r="E3995" s="2">
        <v>100</v>
      </c>
      <c r="F3995" s="2" t="s">
        <v>767</v>
      </c>
      <c r="G3995" s="2" t="s">
        <v>720</v>
      </c>
      <c r="H3995" s="2" t="s">
        <v>34</v>
      </c>
      <c r="I3995" s="2" t="s">
        <v>31</v>
      </c>
      <c r="J3995" s="38">
        <v>22.01502975</v>
      </c>
    </row>
    <row r="3996" spans="1:10">
      <c r="A3996" s="2" t="s">
        <v>1</v>
      </c>
      <c r="B3996" s="2" t="s">
        <v>319</v>
      </c>
      <c r="C3996" s="2" t="s">
        <v>64</v>
      </c>
      <c r="E3996" s="2">
        <v>100</v>
      </c>
      <c r="F3996" s="2" t="s">
        <v>767</v>
      </c>
      <c r="G3996" s="2" t="s">
        <v>720</v>
      </c>
      <c r="H3996" s="2" t="s">
        <v>34</v>
      </c>
      <c r="I3996" s="2" t="s">
        <v>31</v>
      </c>
      <c r="J3996" s="38">
        <v>6.7744824899999996</v>
      </c>
    </row>
    <row r="3997" spans="1:10">
      <c r="A3997" s="2" t="s">
        <v>1</v>
      </c>
      <c r="B3997" s="2" t="s">
        <v>320</v>
      </c>
      <c r="C3997" s="2" t="s">
        <v>64</v>
      </c>
      <c r="E3997" s="2">
        <v>100</v>
      </c>
      <c r="F3997" s="2" t="s">
        <v>767</v>
      </c>
      <c r="G3997" s="2" t="s">
        <v>720</v>
      </c>
      <c r="H3997" s="2" t="s">
        <v>34</v>
      </c>
      <c r="I3997" s="2" t="s">
        <v>31</v>
      </c>
      <c r="J3997" s="38">
        <v>12.235290469000001</v>
      </c>
    </row>
    <row r="3998" spans="1:10">
      <c r="A3998" s="2" t="s">
        <v>1</v>
      </c>
      <c r="B3998" s="2" t="s">
        <v>321</v>
      </c>
      <c r="C3998" s="2" t="s">
        <v>64</v>
      </c>
      <c r="E3998" s="2">
        <v>100</v>
      </c>
      <c r="F3998" s="2" t="s">
        <v>767</v>
      </c>
      <c r="G3998" s="2" t="s">
        <v>720</v>
      </c>
      <c r="H3998" s="2" t="s">
        <v>34</v>
      </c>
      <c r="I3998" s="2" t="s">
        <v>31</v>
      </c>
      <c r="J3998" s="38">
        <v>8.0794032970000007</v>
      </c>
    </row>
    <row r="3999" spans="1:10">
      <c r="A3999" s="2" t="s">
        <v>1</v>
      </c>
      <c r="B3999" s="2" t="s">
        <v>322</v>
      </c>
      <c r="C3999" s="2" t="s">
        <v>64</v>
      </c>
      <c r="E3999" s="2">
        <v>100</v>
      </c>
      <c r="F3999" s="2" t="s">
        <v>767</v>
      </c>
      <c r="G3999" s="2" t="s">
        <v>720</v>
      </c>
      <c r="H3999" s="2" t="s">
        <v>34</v>
      </c>
      <c r="I3999" s="2" t="s">
        <v>31</v>
      </c>
      <c r="J3999" s="38">
        <v>21.644684325</v>
      </c>
    </row>
    <row r="4000" spans="1:10">
      <c r="A4000" s="2" t="s">
        <v>1</v>
      </c>
      <c r="B4000" s="2" t="s">
        <v>323</v>
      </c>
      <c r="C4000" s="2" t="s">
        <v>64</v>
      </c>
      <c r="E4000" s="2">
        <v>100</v>
      </c>
      <c r="F4000" s="2" t="s">
        <v>767</v>
      </c>
      <c r="G4000" s="2" t="s">
        <v>720</v>
      </c>
      <c r="H4000" s="2" t="s">
        <v>34</v>
      </c>
      <c r="I4000" s="2" t="s">
        <v>31</v>
      </c>
      <c r="J4000" s="38">
        <v>28.536469237999999</v>
      </c>
    </row>
    <row r="4001" spans="1:10">
      <c r="A4001" s="2" t="s">
        <v>1</v>
      </c>
      <c r="B4001" s="2" t="s">
        <v>324</v>
      </c>
      <c r="C4001" s="2" t="s">
        <v>64</v>
      </c>
      <c r="E4001" s="2">
        <v>100</v>
      </c>
      <c r="F4001" s="2" t="s">
        <v>767</v>
      </c>
      <c r="G4001" s="2" t="s">
        <v>720</v>
      </c>
      <c r="H4001" s="2" t="s">
        <v>34</v>
      </c>
      <c r="I4001" s="2" t="s">
        <v>31</v>
      </c>
      <c r="J4001" s="38">
        <v>24.099909749999998</v>
      </c>
    </row>
    <row r="4002" spans="1:10">
      <c r="A4002" s="2" t="s">
        <v>1</v>
      </c>
      <c r="B4002" s="2" t="s">
        <v>325</v>
      </c>
      <c r="C4002" s="2" t="s">
        <v>64</v>
      </c>
      <c r="E4002" s="2">
        <v>100</v>
      </c>
      <c r="F4002" s="2" t="s">
        <v>767</v>
      </c>
      <c r="G4002" s="2" t="s">
        <v>720</v>
      </c>
      <c r="H4002" s="2" t="s">
        <v>34</v>
      </c>
      <c r="I4002" s="2" t="s">
        <v>31</v>
      </c>
      <c r="J4002" s="38">
        <v>44.092605900000002</v>
      </c>
    </row>
    <row r="4003" spans="1:10">
      <c r="A4003" s="2" t="s">
        <v>1</v>
      </c>
      <c r="B4003" s="2" t="s">
        <v>326</v>
      </c>
      <c r="C4003" s="2" t="s">
        <v>64</v>
      </c>
      <c r="E4003" s="2">
        <v>100</v>
      </c>
      <c r="F4003" s="2" t="s">
        <v>767</v>
      </c>
      <c r="G4003" s="2" t="s">
        <v>720</v>
      </c>
      <c r="H4003" s="2" t="s">
        <v>34</v>
      </c>
      <c r="I4003" s="2" t="s">
        <v>31</v>
      </c>
      <c r="J4003" s="38">
        <v>87.775076812999998</v>
      </c>
    </row>
    <row r="4004" spans="1:10">
      <c r="A4004" s="2" t="s">
        <v>1</v>
      </c>
      <c r="B4004" s="2" t="s">
        <v>327</v>
      </c>
      <c r="C4004" s="2" t="s">
        <v>64</v>
      </c>
      <c r="E4004" s="2">
        <v>100</v>
      </c>
      <c r="F4004" s="2" t="s">
        <v>767</v>
      </c>
      <c r="G4004" s="2" t="s">
        <v>720</v>
      </c>
      <c r="H4004" s="2" t="s">
        <v>34</v>
      </c>
      <c r="I4004" s="2" t="s">
        <v>31</v>
      </c>
      <c r="J4004" s="38">
        <v>52.858339594</v>
      </c>
    </row>
    <row r="4005" spans="1:10">
      <c r="A4005" s="2" t="s">
        <v>1</v>
      </c>
      <c r="B4005" s="2" t="s">
        <v>328</v>
      </c>
      <c r="C4005" s="2" t="s">
        <v>64</v>
      </c>
      <c r="E4005" s="2">
        <v>100</v>
      </c>
      <c r="F4005" s="2" t="s">
        <v>767</v>
      </c>
      <c r="G4005" s="2" t="s">
        <v>720</v>
      </c>
      <c r="H4005" s="2" t="s">
        <v>34</v>
      </c>
      <c r="I4005" s="2" t="s">
        <v>31</v>
      </c>
      <c r="J4005" s="38">
        <v>126.492443677</v>
      </c>
    </row>
    <row r="4006" spans="1:10">
      <c r="A4006" s="2" t="s">
        <v>1</v>
      </c>
      <c r="B4006" s="2" t="s">
        <v>329</v>
      </c>
      <c r="C4006" s="2" t="s">
        <v>64</v>
      </c>
      <c r="E4006" s="2">
        <v>100</v>
      </c>
      <c r="F4006" s="2" t="s">
        <v>767</v>
      </c>
      <c r="G4006" s="2" t="s">
        <v>720</v>
      </c>
      <c r="H4006" s="2" t="s">
        <v>34</v>
      </c>
      <c r="I4006" s="2" t="s">
        <v>31</v>
      </c>
      <c r="J4006" s="38">
        <v>85.487223506000007</v>
      </c>
    </row>
    <row r="4007" spans="1:10">
      <c r="A4007" s="2" t="s">
        <v>1</v>
      </c>
      <c r="B4007" s="2" t="s">
        <v>330</v>
      </c>
      <c r="C4007" s="2" t="s">
        <v>64</v>
      </c>
      <c r="E4007" s="2">
        <v>100</v>
      </c>
      <c r="F4007" s="2" t="s">
        <v>767</v>
      </c>
      <c r="G4007" s="2" t="s">
        <v>720</v>
      </c>
      <c r="H4007" s="2" t="s">
        <v>34</v>
      </c>
      <c r="I4007" s="2" t="s">
        <v>31</v>
      </c>
      <c r="J4007" s="38">
        <v>56.983285330999998</v>
      </c>
    </row>
    <row r="4008" spans="1:10">
      <c r="A4008" s="2" t="s">
        <v>1</v>
      </c>
      <c r="B4008" s="2" t="s">
        <v>331</v>
      </c>
      <c r="C4008" s="2" t="s">
        <v>64</v>
      </c>
      <c r="E4008" s="2">
        <v>100</v>
      </c>
      <c r="F4008" s="2" t="s">
        <v>767</v>
      </c>
      <c r="G4008" s="2" t="s">
        <v>720</v>
      </c>
      <c r="H4008" s="2" t="s">
        <v>34</v>
      </c>
      <c r="I4008" s="2" t="s">
        <v>31</v>
      </c>
      <c r="J4008" s="38">
        <v>178.77217572500001</v>
      </c>
    </row>
    <row r="4009" spans="1:10">
      <c r="A4009" s="2" t="s">
        <v>1</v>
      </c>
      <c r="B4009" s="2" t="s">
        <v>332</v>
      </c>
      <c r="C4009" s="2" t="s">
        <v>64</v>
      </c>
      <c r="E4009" s="2">
        <v>100</v>
      </c>
      <c r="F4009" s="2" t="s">
        <v>767</v>
      </c>
      <c r="G4009" s="2" t="s">
        <v>720</v>
      </c>
      <c r="H4009" s="2" t="s">
        <v>34</v>
      </c>
      <c r="I4009" s="2" t="s">
        <v>31</v>
      </c>
      <c r="J4009" s="38">
        <v>113.637129</v>
      </c>
    </row>
    <row r="4010" spans="1:10">
      <c r="A4010" s="2" t="s">
        <v>27</v>
      </c>
      <c r="B4010" s="2" t="s">
        <v>66</v>
      </c>
      <c r="C4010" s="2" t="s">
        <v>64</v>
      </c>
      <c r="E4010" s="2">
        <v>100</v>
      </c>
      <c r="F4010" s="2" t="s">
        <v>928</v>
      </c>
      <c r="G4010" s="2" t="s">
        <v>29</v>
      </c>
      <c r="H4010" s="2" t="s">
        <v>37</v>
      </c>
      <c r="I4010" s="2" t="s">
        <v>38</v>
      </c>
      <c r="J4010" s="38">
        <v>0.33376248600000002</v>
      </c>
    </row>
    <row r="4011" spans="1:10">
      <c r="A4011" s="2" t="s">
        <v>27</v>
      </c>
      <c r="B4011" s="2" t="s">
        <v>67</v>
      </c>
      <c r="C4011" s="2" t="s">
        <v>64</v>
      </c>
      <c r="E4011" s="2">
        <v>100</v>
      </c>
      <c r="F4011" s="2" t="s">
        <v>928</v>
      </c>
      <c r="G4011" s="2" t="s">
        <v>29</v>
      </c>
      <c r="H4011" s="2" t="s">
        <v>37</v>
      </c>
      <c r="I4011" s="2" t="s">
        <v>38</v>
      </c>
      <c r="J4011" s="38">
        <v>0</v>
      </c>
    </row>
    <row r="4012" spans="1:10">
      <c r="A4012" s="2" t="s">
        <v>27</v>
      </c>
      <c r="B4012" s="2" t="s">
        <v>346</v>
      </c>
      <c r="C4012" s="2" t="s">
        <v>64</v>
      </c>
      <c r="E4012" s="2">
        <v>100</v>
      </c>
      <c r="F4012" s="2" t="s">
        <v>928</v>
      </c>
      <c r="G4012" s="2" t="s">
        <v>29</v>
      </c>
      <c r="H4012" s="2" t="s">
        <v>37</v>
      </c>
      <c r="I4012" s="2" t="s">
        <v>38</v>
      </c>
      <c r="J4012" s="38">
        <v>0</v>
      </c>
    </row>
    <row r="4013" spans="1:10">
      <c r="A4013" s="2" t="s">
        <v>27</v>
      </c>
      <c r="B4013" s="2" t="s">
        <v>68</v>
      </c>
      <c r="C4013" s="2" t="s">
        <v>64</v>
      </c>
      <c r="E4013" s="2">
        <v>100</v>
      </c>
      <c r="F4013" s="2" t="s">
        <v>928</v>
      </c>
      <c r="G4013" s="2" t="s">
        <v>29</v>
      </c>
      <c r="H4013" s="2" t="s">
        <v>37</v>
      </c>
      <c r="I4013" s="2" t="s">
        <v>38</v>
      </c>
      <c r="J4013" s="38">
        <v>5.51761E-4</v>
      </c>
    </row>
    <row r="4014" spans="1:10">
      <c r="A4014" s="2" t="s">
        <v>27</v>
      </c>
      <c r="B4014" s="2" t="s">
        <v>69</v>
      </c>
      <c r="C4014" s="2" t="s">
        <v>64</v>
      </c>
      <c r="E4014" s="2">
        <v>100</v>
      </c>
      <c r="F4014" s="2" t="s">
        <v>928</v>
      </c>
      <c r="G4014" s="2" t="s">
        <v>29</v>
      </c>
      <c r="H4014" s="2" t="s">
        <v>37</v>
      </c>
      <c r="I4014" s="2" t="s">
        <v>38</v>
      </c>
      <c r="J4014" s="38">
        <v>1.3296554840000001</v>
      </c>
    </row>
    <row r="4015" spans="1:10">
      <c r="A4015" s="2" t="s">
        <v>27</v>
      </c>
      <c r="B4015" s="2" t="s">
        <v>70</v>
      </c>
      <c r="C4015" s="2" t="s">
        <v>64</v>
      </c>
      <c r="E4015" s="2">
        <v>100</v>
      </c>
      <c r="F4015" s="2" t="s">
        <v>928</v>
      </c>
      <c r="G4015" s="2" t="s">
        <v>29</v>
      </c>
      <c r="H4015" s="2" t="s">
        <v>37</v>
      </c>
      <c r="I4015" s="2" t="s">
        <v>38</v>
      </c>
      <c r="J4015" s="38">
        <v>2.3228382349999999</v>
      </c>
    </row>
    <row r="4016" spans="1:10">
      <c r="A4016" s="2" t="s">
        <v>27</v>
      </c>
      <c r="B4016" s="2" t="s">
        <v>71</v>
      </c>
      <c r="C4016" s="2" t="s">
        <v>64</v>
      </c>
      <c r="E4016" s="2">
        <v>100</v>
      </c>
      <c r="F4016" s="2" t="s">
        <v>928</v>
      </c>
      <c r="G4016" s="2" t="s">
        <v>29</v>
      </c>
      <c r="H4016" s="2" t="s">
        <v>37</v>
      </c>
      <c r="I4016" s="2" t="s">
        <v>38</v>
      </c>
      <c r="J4016" s="38">
        <v>0</v>
      </c>
    </row>
    <row r="4017" spans="1:10">
      <c r="A4017" s="2" t="s">
        <v>27</v>
      </c>
      <c r="B4017" s="2" t="s">
        <v>72</v>
      </c>
      <c r="C4017" s="2" t="s">
        <v>64</v>
      </c>
      <c r="E4017" s="2">
        <v>100</v>
      </c>
      <c r="F4017" s="2" t="s">
        <v>928</v>
      </c>
      <c r="G4017" s="2" t="s">
        <v>29</v>
      </c>
      <c r="H4017" s="2" t="s">
        <v>37</v>
      </c>
      <c r="I4017" s="2" t="s">
        <v>38</v>
      </c>
      <c r="J4017" s="38">
        <v>7.4438200000000003E-4</v>
      </c>
    </row>
    <row r="4018" spans="1:10">
      <c r="A4018" s="2" t="s">
        <v>27</v>
      </c>
      <c r="B4018" s="2" t="s">
        <v>73</v>
      </c>
      <c r="C4018" s="2" t="s">
        <v>64</v>
      </c>
      <c r="E4018" s="2">
        <v>100</v>
      </c>
      <c r="F4018" s="2" t="s">
        <v>928</v>
      </c>
      <c r="G4018" s="2" t="s">
        <v>29</v>
      </c>
      <c r="H4018" s="2" t="s">
        <v>37</v>
      </c>
      <c r="I4018" s="2" t="s">
        <v>38</v>
      </c>
      <c r="J4018" s="38">
        <v>7.5093899999999995E-4</v>
      </c>
    </row>
    <row r="4019" spans="1:10">
      <c r="A4019" s="2" t="s">
        <v>26</v>
      </c>
      <c r="B4019" s="2" t="s">
        <v>347</v>
      </c>
      <c r="C4019" s="2" t="s">
        <v>64</v>
      </c>
      <c r="E4019" s="2">
        <v>100</v>
      </c>
      <c r="F4019" s="2" t="s">
        <v>928</v>
      </c>
      <c r="G4019" s="2" t="s">
        <v>29</v>
      </c>
      <c r="H4019" s="2" t="s">
        <v>37</v>
      </c>
      <c r="I4019" s="2" t="s">
        <v>38</v>
      </c>
      <c r="J4019" s="38">
        <v>0</v>
      </c>
    </row>
    <row r="4020" spans="1:10">
      <c r="A4020" s="2" t="s">
        <v>26</v>
      </c>
      <c r="B4020" s="2" t="s">
        <v>74</v>
      </c>
      <c r="C4020" s="2" t="s">
        <v>64</v>
      </c>
      <c r="E4020" s="2">
        <v>100</v>
      </c>
      <c r="F4020" s="2" t="s">
        <v>928</v>
      </c>
      <c r="G4020" s="2" t="s">
        <v>29</v>
      </c>
      <c r="H4020" s="2" t="s">
        <v>37</v>
      </c>
      <c r="I4020" s="2" t="s">
        <v>38</v>
      </c>
      <c r="J4020" s="38">
        <v>0</v>
      </c>
    </row>
    <row r="4021" spans="1:10">
      <c r="A4021" s="2" t="s">
        <v>26</v>
      </c>
      <c r="B4021" s="2" t="s">
        <v>75</v>
      </c>
      <c r="C4021" s="2" t="s">
        <v>64</v>
      </c>
      <c r="E4021" s="2">
        <v>100</v>
      </c>
      <c r="F4021" s="2" t="s">
        <v>928</v>
      </c>
      <c r="G4021" s="2" t="s">
        <v>29</v>
      </c>
      <c r="H4021" s="2" t="s">
        <v>37</v>
      </c>
      <c r="I4021" s="2" t="s">
        <v>38</v>
      </c>
      <c r="J4021" s="38">
        <v>0</v>
      </c>
    </row>
    <row r="4022" spans="1:10">
      <c r="A4022" s="2" t="s">
        <v>26</v>
      </c>
      <c r="B4022" s="2" t="s">
        <v>76</v>
      </c>
      <c r="C4022" s="2" t="s">
        <v>64</v>
      </c>
      <c r="E4022" s="2">
        <v>100</v>
      </c>
      <c r="F4022" s="2" t="s">
        <v>928</v>
      </c>
      <c r="G4022" s="2" t="s">
        <v>29</v>
      </c>
      <c r="H4022" s="2" t="s">
        <v>37</v>
      </c>
      <c r="I4022" s="2" t="s">
        <v>38</v>
      </c>
      <c r="J4022" s="38">
        <v>0</v>
      </c>
    </row>
    <row r="4023" spans="1:10">
      <c r="A4023" s="2" t="s">
        <v>26</v>
      </c>
      <c r="B4023" s="2" t="s">
        <v>77</v>
      </c>
      <c r="C4023" s="2" t="s">
        <v>64</v>
      </c>
      <c r="E4023" s="2">
        <v>100</v>
      </c>
      <c r="F4023" s="2" t="s">
        <v>928</v>
      </c>
      <c r="G4023" s="2" t="s">
        <v>29</v>
      </c>
      <c r="H4023" s="2" t="s">
        <v>37</v>
      </c>
      <c r="I4023" s="2" t="s">
        <v>38</v>
      </c>
      <c r="J4023" s="38">
        <v>0.155879085</v>
      </c>
    </row>
    <row r="4024" spans="1:10">
      <c r="A4024" s="2" t="s">
        <v>26</v>
      </c>
      <c r="B4024" s="2" t="s">
        <v>78</v>
      </c>
      <c r="C4024" s="2" t="s">
        <v>64</v>
      </c>
      <c r="E4024" s="2">
        <v>100</v>
      </c>
      <c r="F4024" s="2" t="s">
        <v>928</v>
      </c>
      <c r="G4024" s="2" t="s">
        <v>29</v>
      </c>
      <c r="H4024" s="2" t="s">
        <v>37</v>
      </c>
      <c r="I4024" s="2" t="s">
        <v>38</v>
      </c>
      <c r="J4024" s="38">
        <v>0</v>
      </c>
    </row>
    <row r="4025" spans="1:10">
      <c r="A4025" s="2" t="s">
        <v>26</v>
      </c>
      <c r="B4025" s="2" t="s">
        <v>79</v>
      </c>
      <c r="C4025" s="2" t="s">
        <v>64</v>
      </c>
      <c r="E4025" s="2">
        <v>100</v>
      </c>
      <c r="F4025" s="2" t="s">
        <v>928</v>
      </c>
      <c r="G4025" s="2" t="s">
        <v>29</v>
      </c>
      <c r="H4025" s="2" t="s">
        <v>37</v>
      </c>
      <c r="I4025" s="2" t="s">
        <v>38</v>
      </c>
      <c r="J4025" s="38">
        <v>0.85379226100000005</v>
      </c>
    </row>
    <row r="4026" spans="1:10">
      <c r="A4026" s="2" t="s">
        <v>26</v>
      </c>
      <c r="B4026" s="2" t="s">
        <v>80</v>
      </c>
      <c r="C4026" s="2" t="s">
        <v>64</v>
      </c>
      <c r="E4026" s="2">
        <v>100</v>
      </c>
      <c r="F4026" s="2" t="s">
        <v>928</v>
      </c>
      <c r="G4026" s="2" t="s">
        <v>29</v>
      </c>
      <c r="H4026" s="2" t="s">
        <v>37</v>
      </c>
      <c r="I4026" s="2" t="s">
        <v>38</v>
      </c>
      <c r="J4026" s="38">
        <v>2.1398481970000001</v>
      </c>
    </row>
    <row r="4027" spans="1:10">
      <c r="A4027" s="2" t="s">
        <v>26</v>
      </c>
      <c r="B4027" s="2" t="s">
        <v>81</v>
      </c>
      <c r="C4027" s="2" t="s">
        <v>64</v>
      </c>
      <c r="E4027" s="2">
        <v>100</v>
      </c>
      <c r="F4027" s="2" t="s">
        <v>928</v>
      </c>
      <c r="G4027" s="2" t="s">
        <v>29</v>
      </c>
      <c r="H4027" s="2" t="s">
        <v>37</v>
      </c>
      <c r="I4027" s="2" t="s">
        <v>38</v>
      </c>
      <c r="J4027" s="38">
        <v>1.8811771390000001</v>
      </c>
    </row>
    <row r="4028" spans="1:10">
      <c r="A4028" s="2" t="s">
        <v>26</v>
      </c>
      <c r="B4028" s="2" t="s">
        <v>82</v>
      </c>
      <c r="C4028" s="2" t="s">
        <v>64</v>
      </c>
      <c r="E4028" s="2">
        <v>100</v>
      </c>
      <c r="F4028" s="2" t="s">
        <v>928</v>
      </c>
      <c r="G4028" s="2" t="s">
        <v>29</v>
      </c>
      <c r="H4028" s="2" t="s">
        <v>37</v>
      </c>
      <c r="I4028" s="2" t="s">
        <v>38</v>
      </c>
      <c r="J4028" s="38">
        <v>2.530751634</v>
      </c>
    </row>
    <row r="4029" spans="1:10">
      <c r="A4029" s="2" t="s">
        <v>26</v>
      </c>
      <c r="B4029" s="2" t="s">
        <v>83</v>
      </c>
      <c r="C4029" s="2" t="s">
        <v>64</v>
      </c>
      <c r="E4029" s="2">
        <v>100</v>
      </c>
      <c r="F4029" s="2" t="s">
        <v>928</v>
      </c>
      <c r="G4029" s="2" t="s">
        <v>29</v>
      </c>
      <c r="H4029" s="2" t="s">
        <v>37</v>
      </c>
      <c r="I4029" s="2" t="s">
        <v>38</v>
      </c>
      <c r="J4029" s="38">
        <v>2.7753970589999999</v>
      </c>
    </row>
    <row r="4030" spans="1:10">
      <c r="A4030" s="2" t="s">
        <v>25</v>
      </c>
      <c r="B4030" s="2" t="s">
        <v>84</v>
      </c>
      <c r="C4030" s="2" t="s">
        <v>64</v>
      </c>
      <c r="E4030" s="2">
        <v>100</v>
      </c>
      <c r="F4030" s="2" t="s">
        <v>928</v>
      </c>
      <c r="G4030" s="2" t="s">
        <v>29</v>
      </c>
      <c r="H4030" s="2" t="s">
        <v>37</v>
      </c>
      <c r="I4030" s="2" t="s">
        <v>38</v>
      </c>
      <c r="J4030" s="38">
        <v>33.505076400999997</v>
      </c>
    </row>
    <row r="4031" spans="1:10">
      <c r="A4031" s="2" t="s">
        <v>25</v>
      </c>
      <c r="B4031" s="2" t="s">
        <v>85</v>
      </c>
      <c r="C4031" s="2" t="s">
        <v>64</v>
      </c>
      <c r="E4031" s="2">
        <v>100</v>
      </c>
      <c r="F4031" s="2" t="s">
        <v>928</v>
      </c>
      <c r="G4031" s="2" t="s">
        <v>29</v>
      </c>
      <c r="H4031" s="2" t="s">
        <v>37</v>
      </c>
      <c r="I4031" s="2" t="s">
        <v>38</v>
      </c>
      <c r="J4031" s="38">
        <v>21.837412299</v>
      </c>
    </row>
    <row r="4032" spans="1:10">
      <c r="A4032" s="2" t="s">
        <v>25</v>
      </c>
      <c r="B4032" s="2" t="s">
        <v>86</v>
      </c>
      <c r="C4032" s="2" t="s">
        <v>64</v>
      </c>
      <c r="E4032" s="2">
        <v>100</v>
      </c>
      <c r="F4032" s="2" t="s">
        <v>928</v>
      </c>
      <c r="G4032" s="2" t="s">
        <v>29</v>
      </c>
      <c r="H4032" s="2" t="s">
        <v>37</v>
      </c>
      <c r="I4032" s="2" t="s">
        <v>38</v>
      </c>
      <c r="J4032" s="38">
        <v>12.698759936</v>
      </c>
    </row>
    <row r="4033" spans="1:10">
      <c r="A4033" s="2" t="s">
        <v>25</v>
      </c>
      <c r="B4033" s="2" t="s">
        <v>87</v>
      </c>
      <c r="C4033" s="2" t="s">
        <v>64</v>
      </c>
      <c r="E4033" s="2">
        <v>100</v>
      </c>
      <c r="F4033" s="2" t="s">
        <v>928</v>
      </c>
      <c r="G4033" s="2" t="s">
        <v>29</v>
      </c>
      <c r="H4033" s="2" t="s">
        <v>37</v>
      </c>
      <c r="I4033" s="2" t="s">
        <v>38</v>
      </c>
      <c r="J4033" s="38">
        <v>20.661034034</v>
      </c>
    </row>
    <row r="4034" spans="1:10">
      <c r="A4034" s="2" t="s">
        <v>25</v>
      </c>
      <c r="B4034" s="2" t="s">
        <v>88</v>
      </c>
      <c r="C4034" s="2" t="s">
        <v>64</v>
      </c>
      <c r="E4034" s="2">
        <v>100</v>
      </c>
      <c r="F4034" s="2" t="s">
        <v>928</v>
      </c>
      <c r="G4034" s="2" t="s">
        <v>29</v>
      </c>
      <c r="H4034" s="2" t="s">
        <v>37</v>
      </c>
      <c r="I4034" s="2" t="s">
        <v>38</v>
      </c>
      <c r="J4034" s="38">
        <v>2.1619197859999999</v>
      </c>
    </row>
    <row r="4035" spans="1:10">
      <c r="A4035" s="2" t="s">
        <v>25</v>
      </c>
      <c r="B4035" s="2" t="s">
        <v>89</v>
      </c>
      <c r="C4035" s="2" t="s">
        <v>64</v>
      </c>
      <c r="E4035" s="2">
        <v>100</v>
      </c>
      <c r="F4035" s="2" t="s">
        <v>928</v>
      </c>
      <c r="G4035" s="2" t="s">
        <v>29</v>
      </c>
      <c r="H4035" s="2" t="s">
        <v>37</v>
      </c>
      <c r="I4035" s="2" t="s">
        <v>38</v>
      </c>
      <c r="J4035" s="38">
        <v>11.187355331999999</v>
      </c>
    </row>
    <row r="4036" spans="1:10">
      <c r="A4036" s="2" t="s">
        <v>24</v>
      </c>
      <c r="B4036" s="2" t="s">
        <v>186</v>
      </c>
      <c r="C4036" s="2" t="s">
        <v>64</v>
      </c>
      <c r="E4036" s="2">
        <v>100</v>
      </c>
      <c r="F4036" s="2" t="s">
        <v>928</v>
      </c>
      <c r="G4036" s="2" t="s">
        <v>29</v>
      </c>
      <c r="H4036" s="2" t="s">
        <v>37</v>
      </c>
      <c r="I4036" s="2" t="s">
        <v>38</v>
      </c>
      <c r="J4036" s="38">
        <v>5.8941176469999998</v>
      </c>
    </row>
    <row r="4037" spans="1:10">
      <c r="A4037" s="2" t="s">
        <v>24</v>
      </c>
      <c r="B4037" s="2" t="s">
        <v>333</v>
      </c>
      <c r="C4037" s="2" t="s">
        <v>64</v>
      </c>
      <c r="E4037" s="2">
        <v>100</v>
      </c>
      <c r="F4037" s="2" t="s">
        <v>928</v>
      </c>
      <c r="G4037" s="2" t="s">
        <v>29</v>
      </c>
      <c r="H4037" s="2" t="s">
        <v>37</v>
      </c>
      <c r="I4037" s="2" t="s">
        <v>38</v>
      </c>
      <c r="J4037" s="38">
        <v>23.318558824</v>
      </c>
    </row>
    <row r="4038" spans="1:10">
      <c r="A4038" s="2" t="s">
        <v>23</v>
      </c>
      <c r="B4038" s="2" t="s">
        <v>90</v>
      </c>
      <c r="C4038" s="2" t="s">
        <v>64</v>
      </c>
      <c r="E4038" s="2">
        <v>100</v>
      </c>
      <c r="F4038" s="2" t="s">
        <v>928</v>
      </c>
      <c r="G4038" s="2" t="s">
        <v>29</v>
      </c>
      <c r="H4038" s="2" t="s">
        <v>37</v>
      </c>
      <c r="I4038" s="2" t="s">
        <v>38</v>
      </c>
      <c r="J4038" s="38">
        <v>4.5028177149999999</v>
      </c>
    </row>
    <row r="4039" spans="1:10">
      <c r="A4039" s="2" t="s">
        <v>22</v>
      </c>
      <c r="B4039" s="2" t="s">
        <v>91</v>
      </c>
      <c r="C4039" s="2" t="s">
        <v>64</v>
      </c>
      <c r="E4039" s="2">
        <v>100</v>
      </c>
      <c r="F4039" s="2" t="s">
        <v>928</v>
      </c>
      <c r="G4039" s="2" t="s">
        <v>29</v>
      </c>
      <c r="H4039" s="2" t="s">
        <v>37</v>
      </c>
      <c r="I4039" s="2" t="s">
        <v>38</v>
      </c>
      <c r="J4039" s="38">
        <v>0</v>
      </c>
    </row>
    <row r="4040" spans="1:10">
      <c r="A4040" s="2" t="s">
        <v>22</v>
      </c>
      <c r="B4040" s="2" t="s">
        <v>92</v>
      </c>
      <c r="C4040" s="2" t="s">
        <v>64</v>
      </c>
      <c r="E4040" s="2">
        <v>100</v>
      </c>
      <c r="F4040" s="2" t="s">
        <v>928</v>
      </c>
      <c r="G4040" s="2" t="s">
        <v>29</v>
      </c>
      <c r="H4040" s="2" t="s">
        <v>37</v>
      </c>
      <c r="I4040" s="2" t="s">
        <v>38</v>
      </c>
      <c r="J4040" s="38">
        <v>0</v>
      </c>
    </row>
    <row r="4041" spans="1:10">
      <c r="A4041" s="2" t="s">
        <v>22</v>
      </c>
      <c r="B4041" s="2" t="s">
        <v>93</v>
      </c>
      <c r="C4041" s="2" t="s">
        <v>64</v>
      </c>
      <c r="E4041" s="2">
        <v>100</v>
      </c>
      <c r="F4041" s="2" t="s">
        <v>928</v>
      </c>
      <c r="G4041" s="2" t="s">
        <v>29</v>
      </c>
      <c r="H4041" s="2" t="s">
        <v>37</v>
      </c>
      <c r="I4041" s="2" t="s">
        <v>38</v>
      </c>
      <c r="J4041" s="38">
        <v>7.168141544</v>
      </c>
    </row>
    <row r="4042" spans="1:10">
      <c r="A4042" s="2" t="s">
        <v>22</v>
      </c>
      <c r="B4042" s="2" t="s">
        <v>94</v>
      </c>
      <c r="C4042" s="2" t="s">
        <v>64</v>
      </c>
      <c r="E4042" s="2">
        <v>100</v>
      </c>
      <c r="F4042" s="2" t="s">
        <v>928</v>
      </c>
      <c r="G4042" s="2" t="s">
        <v>29</v>
      </c>
      <c r="H4042" s="2" t="s">
        <v>37</v>
      </c>
      <c r="I4042" s="2" t="s">
        <v>38</v>
      </c>
      <c r="J4042" s="38">
        <v>4.4735407970000001</v>
      </c>
    </row>
    <row r="4043" spans="1:10">
      <c r="A4043" s="2" t="s">
        <v>22</v>
      </c>
      <c r="B4043" s="2" t="s">
        <v>95</v>
      </c>
      <c r="C4043" s="2" t="s">
        <v>64</v>
      </c>
      <c r="E4043" s="2">
        <v>100</v>
      </c>
      <c r="F4043" s="2" t="s">
        <v>928</v>
      </c>
      <c r="G4043" s="2" t="s">
        <v>29</v>
      </c>
      <c r="H4043" s="2" t="s">
        <v>37</v>
      </c>
      <c r="I4043" s="2" t="s">
        <v>38</v>
      </c>
      <c r="J4043" s="38">
        <v>2.642911765</v>
      </c>
    </row>
    <row r="4044" spans="1:10">
      <c r="A4044" s="2" t="s">
        <v>22</v>
      </c>
      <c r="B4044" s="2" t="s">
        <v>96</v>
      </c>
      <c r="C4044" s="2" t="s">
        <v>64</v>
      </c>
      <c r="E4044" s="2">
        <v>100</v>
      </c>
      <c r="F4044" s="2" t="s">
        <v>928</v>
      </c>
      <c r="G4044" s="2" t="s">
        <v>29</v>
      </c>
      <c r="H4044" s="2" t="s">
        <v>37</v>
      </c>
      <c r="I4044" s="2" t="s">
        <v>38</v>
      </c>
      <c r="J4044" s="38">
        <v>0</v>
      </c>
    </row>
    <row r="4045" spans="1:10">
      <c r="A4045" s="2" t="s">
        <v>22</v>
      </c>
      <c r="B4045" s="2" t="s">
        <v>97</v>
      </c>
      <c r="C4045" s="2" t="s">
        <v>64</v>
      </c>
      <c r="E4045" s="2">
        <v>100</v>
      </c>
      <c r="F4045" s="2" t="s">
        <v>928</v>
      </c>
      <c r="G4045" s="2" t="s">
        <v>29</v>
      </c>
      <c r="H4045" s="2" t="s">
        <v>37</v>
      </c>
      <c r="I4045" s="2" t="s">
        <v>38</v>
      </c>
      <c r="J4045" s="38">
        <v>1.596493859</v>
      </c>
    </row>
    <row r="4046" spans="1:10">
      <c r="A4046" s="2" t="s">
        <v>22</v>
      </c>
      <c r="B4046" s="2" t="s">
        <v>98</v>
      </c>
      <c r="C4046" s="2" t="s">
        <v>64</v>
      </c>
      <c r="E4046" s="2">
        <v>100</v>
      </c>
      <c r="F4046" s="2" t="s">
        <v>928</v>
      </c>
      <c r="G4046" s="2" t="s">
        <v>29</v>
      </c>
      <c r="H4046" s="2" t="s">
        <v>37</v>
      </c>
      <c r="I4046" s="2" t="s">
        <v>38</v>
      </c>
      <c r="J4046" s="38">
        <v>0.59430481300000004</v>
      </c>
    </row>
    <row r="4047" spans="1:10">
      <c r="A4047" s="2" t="s">
        <v>21</v>
      </c>
      <c r="B4047" s="2" t="s">
        <v>133</v>
      </c>
      <c r="C4047" s="2" t="s">
        <v>64</v>
      </c>
      <c r="E4047" s="2">
        <v>100</v>
      </c>
      <c r="F4047" s="2" t="s">
        <v>928</v>
      </c>
      <c r="G4047" s="2" t="s">
        <v>29</v>
      </c>
      <c r="H4047" s="2" t="s">
        <v>37</v>
      </c>
      <c r="I4047" s="2" t="s">
        <v>38</v>
      </c>
      <c r="J4047" s="38">
        <v>0</v>
      </c>
    </row>
    <row r="4048" spans="1:10">
      <c r="A4048" s="2" t="s">
        <v>21</v>
      </c>
      <c r="B4048" s="2" t="s">
        <v>134</v>
      </c>
      <c r="C4048" s="2" t="s">
        <v>64</v>
      </c>
      <c r="E4048" s="2">
        <v>100</v>
      </c>
      <c r="F4048" s="2" t="s">
        <v>928</v>
      </c>
      <c r="G4048" s="2" t="s">
        <v>29</v>
      </c>
      <c r="H4048" s="2" t="s">
        <v>37</v>
      </c>
      <c r="I4048" s="2" t="s">
        <v>38</v>
      </c>
      <c r="J4048" s="38">
        <v>0</v>
      </c>
    </row>
    <row r="4049" spans="1:10">
      <c r="A4049" s="2" t="s">
        <v>21</v>
      </c>
      <c r="B4049" s="2" t="s">
        <v>135</v>
      </c>
      <c r="C4049" s="2" t="s">
        <v>64</v>
      </c>
      <c r="E4049" s="2">
        <v>100</v>
      </c>
      <c r="F4049" s="2" t="s">
        <v>928</v>
      </c>
      <c r="G4049" s="2" t="s">
        <v>29</v>
      </c>
      <c r="H4049" s="2" t="s">
        <v>37</v>
      </c>
      <c r="I4049" s="2" t="s">
        <v>38</v>
      </c>
      <c r="J4049" s="38">
        <v>0</v>
      </c>
    </row>
    <row r="4050" spans="1:10">
      <c r="A4050" s="2" t="s">
        <v>21</v>
      </c>
      <c r="B4050" s="2" t="s">
        <v>136</v>
      </c>
      <c r="C4050" s="2" t="s">
        <v>64</v>
      </c>
      <c r="E4050" s="2">
        <v>100</v>
      </c>
      <c r="F4050" s="2" t="s">
        <v>928</v>
      </c>
      <c r="G4050" s="2" t="s">
        <v>29</v>
      </c>
      <c r="H4050" s="2" t="s">
        <v>37</v>
      </c>
      <c r="I4050" s="2" t="s">
        <v>38</v>
      </c>
      <c r="J4050" s="38">
        <v>0</v>
      </c>
    </row>
    <row r="4051" spans="1:10">
      <c r="A4051" s="2" t="s">
        <v>21</v>
      </c>
      <c r="B4051" s="2" t="s">
        <v>137</v>
      </c>
      <c r="C4051" s="2" t="s">
        <v>64</v>
      </c>
      <c r="E4051" s="2">
        <v>100</v>
      </c>
      <c r="F4051" s="2" t="s">
        <v>928</v>
      </c>
      <c r="G4051" s="2" t="s">
        <v>29</v>
      </c>
      <c r="H4051" s="2" t="s">
        <v>37</v>
      </c>
      <c r="I4051" s="2" t="s">
        <v>38</v>
      </c>
      <c r="J4051" s="38">
        <v>0</v>
      </c>
    </row>
    <row r="4052" spans="1:10">
      <c r="A4052" s="2" t="s">
        <v>20</v>
      </c>
      <c r="B4052" s="2" t="s">
        <v>138</v>
      </c>
      <c r="C4052" s="2" t="s">
        <v>64</v>
      </c>
      <c r="E4052" s="2">
        <v>100</v>
      </c>
      <c r="F4052" s="2" t="s">
        <v>928</v>
      </c>
      <c r="G4052" s="2" t="s">
        <v>29</v>
      </c>
      <c r="H4052" s="2" t="s">
        <v>37</v>
      </c>
      <c r="I4052" s="2" t="s">
        <v>38</v>
      </c>
      <c r="J4052" s="38">
        <v>0</v>
      </c>
    </row>
    <row r="4053" spans="1:10">
      <c r="A4053" s="2" t="s">
        <v>19</v>
      </c>
      <c r="B4053" s="2" t="s">
        <v>159</v>
      </c>
      <c r="C4053" s="2" t="s">
        <v>64</v>
      </c>
      <c r="E4053" s="2">
        <v>100</v>
      </c>
      <c r="F4053" s="2" t="s">
        <v>928</v>
      </c>
      <c r="G4053" s="2" t="s">
        <v>29</v>
      </c>
      <c r="H4053" s="2" t="s">
        <v>37</v>
      </c>
      <c r="I4053" s="2" t="s">
        <v>38</v>
      </c>
      <c r="J4053" s="38">
        <v>0</v>
      </c>
    </row>
    <row r="4054" spans="1:10">
      <c r="A4054" s="2" t="s">
        <v>19</v>
      </c>
      <c r="B4054" s="2" t="s">
        <v>160</v>
      </c>
      <c r="C4054" s="2" t="s">
        <v>64</v>
      </c>
      <c r="E4054" s="2">
        <v>100</v>
      </c>
      <c r="F4054" s="2" t="s">
        <v>928</v>
      </c>
      <c r="G4054" s="2" t="s">
        <v>29</v>
      </c>
      <c r="H4054" s="2" t="s">
        <v>37</v>
      </c>
      <c r="I4054" s="2" t="s">
        <v>38</v>
      </c>
      <c r="J4054" s="38">
        <v>0</v>
      </c>
    </row>
    <row r="4055" spans="1:10">
      <c r="A4055" s="2" t="s">
        <v>19</v>
      </c>
      <c r="B4055" s="2" t="s">
        <v>161</v>
      </c>
      <c r="C4055" s="2" t="s">
        <v>64</v>
      </c>
      <c r="E4055" s="2">
        <v>100</v>
      </c>
      <c r="F4055" s="2" t="s">
        <v>928</v>
      </c>
      <c r="G4055" s="2" t="s">
        <v>29</v>
      </c>
      <c r="H4055" s="2" t="s">
        <v>37</v>
      </c>
      <c r="I4055" s="2" t="s">
        <v>38</v>
      </c>
      <c r="J4055" s="38">
        <v>0</v>
      </c>
    </row>
    <row r="4056" spans="1:10">
      <c r="A4056" s="2" t="s">
        <v>19</v>
      </c>
      <c r="B4056" s="2" t="s">
        <v>162</v>
      </c>
      <c r="C4056" s="2" t="s">
        <v>64</v>
      </c>
      <c r="E4056" s="2">
        <v>100</v>
      </c>
      <c r="F4056" s="2" t="s">
        <v>928</v>
      </c>
      <c r="G4056" s="2" t="s">
        <v>29</v>
      </c>
      <c r="H4056" s="2" t="s">
        <v>37</v>
      </c>
      <c r="I4056" s="2" t="s">
        <v>38</v>
      </c>
      <c r="J4056" s="38">
        <v>0.49436470599999999</v>
      </c>
    </row>
    <row r="4057" spans="1:10">
      <c r="A4057" s="2" t="s">
        <v>19</v>
      </c>
      <c r="B4057" s="2" t="s">
        <v>163</v>
      </c>
      <c r="C4057" s="2" t="s">
        <v>64</v>
      </c>
      <c r="E4057" s="2">
        <v>100</v>
      </c>
      <c r="F4057" s="2" t="s">
        <v>928</v>
      </c>
      <c r="G4057" s="2" t="s">
        <v>29</v>
      </c>
      <c r="H4057" s="2" t="s">
        <v>37</v>
      </c>
      <c r="I4057" s="2" t="s">
        <v>38</v>
      </c>
      <c r="J4057" s="38">
        <v>0</v>
      </c>
    </row>
    <row r="4058" spans="1:10">
      <c r="A4058" s="2" t="s">
        <v>18</v>
      </c>
      <c r="B4058" s="2" t="s">
        <v>164</v>
      </c>
      <c r="C4058" s="2" t="s">
        <v>64</v>
      </c>
      <c r="E4058" s="2">
        <v>100</v>
      </c>
      <c r="F4058" s="2" t="s">
        <v>928</v>
      </c>
      <c r="G4058" s="2" t="s">
        <v>29</v>
      </c>
      <c r="H4058" s="2" t="s">
        <v>37</v>
      </c>
      <c r="I4058" s="2" t="s">
        <v>38</v>
      </c>
      <c r="J4058" s="38">
        <v>0</v>
      </c>
    </row>
    <row r="4059" spans="1:10">
      <c r="A4059" s="2" t="s">
        <v>18</v>
      </c>
      <c r="B4059" s="2" t="s">
        <v>165</v>
      </c>
      <c r="C4059" s="2" t="s">
        <v>64</v>
      </c>
      <c r="E4059" s="2">
        <v>100</v>
      </c>
      <c r="F4059" s="2" t="s">
        <v>928</v>
      </c>
      <c r="G4059" s="2" t="s">
        <v>29</v>
      </c>
      <c r="H4059" s="2" t="s">
        <v>37</v>
      </c>
      <c r="I4059" s="2" t="s">
        <v>38</v>
      </c>
      <c r="J4059" s="38">
        <v>0</v>
      </c>
    </row>
    <row r="4060" spans="1:10">
      <c r="A4060" s="2" t="s">
        <v>18</v>
      </c>
      <c r="B4060" s="2" t="s">
        <v>166</v>
      </c>
      <c r="C4060" s="2" t="s">
        <v>64</v>
      </c>
      <c r="E4060" s="2">
        <v>100</v>
      </c>
      <c r="F4060" s="2" t="s">
        <v>928</v>
      </c>
      <c r="G4060" s="2" t="s">
        <v>29</v>
      </c>
      <c r="H4060" s="2" t="s">
        <v>37</v>
      </c>
      <c r="I4060" s="2" t="s">
        <v>38</v>
      </c>
      <c r="J4060" s="38">
        <v>0</v>
      </c>
    </row>
    <row r="4061" spans="1:10">
      <c r="A4061" s="2" t="s">
        <v>18</v>
      </c>
      <c r="B4061" s="2" t="s">
        <v>167</v>
      </c>
      <c r="C4061" s="2" t="s">
        <v>64</v>
      </c>
      <c r="E4061" s="2">
        <v>100</v>
      </c>
      <c r="F4061" s="2" t="s">
        <v>928</v>
      </c>
      <c r="G4061" s="2" t="s">
        <v>29</v>
      </c>
      <c r="H4061" s="2" t="s">
        <v>37</v>
      </c>
      <c r="I4061" s="2" t="s">
        <v>38</v>
      </c>
      <c r="J4061" s="38">
        <v>0</v>
      </c>
    </row>
    <row r="4062" spans="1:10">
      <c r="A4062" s="2" t="s">
        <v>18</v>
      </c>
      <c r="B4062" s="2" t="s">
        <v>168</v>
      </c>
      <c r="C4062" s="2" t="s">
        <v>64</v>
      </c>
      <c r="E4062" s="2">
        <v>100</v>
      </c>
      <c r="F4062" s="2" t="s">
        <v>928</v>
      </c>
      <c r="G4062" s="2" t="s">
        <v>29</v>
      </c>
      <c r="H4062" s="2" t="s">
        <v>37</v>
      </c>
      <c r="I4062" s="2" t="s">
        <v>38</v>
      </c>
      <c r="J4062" s="38">
        <v>0</v>
      </c>
    </row>
    <row r="4063" spans="1:10">
      <c r="A4063" s="2" t="s">
        <v>18</v>
      </c>
      <c r="B4063" s="2" t="s">
        <v>169</v>
      </c>
      <c r="C4063" s="2" t="s">
        <v>64</v>
      </c>
      <c r="E4063" s="2">
        <v>100</v>
      </c>
      <c r="F4063" s="2" t="s">
        <v>928</v>
      </c>
      <c r="G4063" s="2" t="s">
        <v>29</v>
      </c>
      <c r="H4063" s="2" t="s">
        <v>37</v>
      </c>
      <c r="I4063" s="2" t="s">
        <v>38</v>
      </c>
      <c r="J4063" s="38">
        <v>0</v>
      </c>
    </row>
    <row r="4064" spans="1:10">
      <c r="A4064" s="2" t="s">
        <v>18</v>
      </c>
      <c r="B4064" s="2" t="s">
        <v>170</v>
      </c>
      <c r="C4064" s="2" t="s">
        <v>64</v>
      </c>
      <c r="E4064" s="2">
        <v>100</v>
      </c>
      <c r="F4064" s="2" t="s">
        <v>928</v>
      </c>
      <c r="G4064" s="2" t="s">
        <v>29</v>
      </c>
      <c r="H4064" s="2" t="s">
        <v>37</v>
      </c>
      <c r="I4064" s="2" t="s">
        <v>38</v>
      </c>
      <c r="J4064" s="38">
        <v>0</v>
      </c>
    </row>
    <row r="4065" spans="1:10">
      <c r="A4065" s="2" t="s">
        <v>18</v>
      </c>
      <c r="B4065" s="2" t="s">
        <v>171</v>
      </c>
      <c r="C4065" s="2" t="s">
        <v>64</v>
      </c>
      <c r="E4065" s="2">
        <v>100</v>
      </c>
      <c r="F4065" s="2" t="s">
        <v>928</v>
      </c>
      <c r="G4065" s="2" t="s">
        <v>29</v>
      </c>
      <c r="H4065" s="2" t="s">
        <v>37</v>
      </c>
      <c r="I4065" s="2" t="s">
        <v>38</v>
      </c>
      <c r="J4065" s="38">
        <v>0</v>
      </c>
    </row>
    <row r="4066" spans="1:10">
      <c r="A4066" s="2" t="s">
        <v>18</v>
      </c>
      <c r="B4066" s="2" t="s">
        <v>172</v>
      </c>
      <c r="C4066" s="2" t="s">
        <v>64</v>
      </c>
      <c r="E4066" s="2">
        <v>100</v>
      </c>
      <c r="F4066" s="2" t="s">
        <v>928</v>
      </c>
      <c r="G4066" s="2" t="s">
        <v>29</v>
      </c>
      <c r="H4066" s="2" t="s">
        <v>37</v>
      </c>
      <c r="I4066" s="2" t="s">
        <v>38</v>
      </c>
      <c r="J4066" s="38">
        <v>17.046947368000001</v>
      </c>
    </row>
    <row r="4067" spans="1:10">
      <c r="A4067" s="2" t="s">
        <v>18</v>
      </c>
      <c r="B4067" s="2" t="s">
        <v>173</v>
      </c>
      <c r="C4067" s="2" t="s">
        <v>64</v>
      </c>
      <c r="E4067" s="2">
        <v>100</v>
      </c>
      <c r="F4067" s="2" t="s">
        <v>928</v>
      </c>
      <c r="G4067" s="2" t="s">
        <v>29</v>
      </c>
      <c r="H4067" s="2" t="s">
        <v>37</v>
      </c>
      <c r="I4067" s="2" t="s">
        <v>38</v>
      </c>
      <c r="J4067" s="38">
        <v>5.520941176</v>
      </c>
    </row>
    <row r="4068" spans="1:10">
      <c r="A4068" s="2" t="s">
        <v>18</v>
      </c>
      <c r="B4068" s="2" t="s">
        <v>174</v>
      </c>
      <c r="C4068" s="2" t="s">
        <v>64</v>
      </c>
      <c r="E4068" s="2">
        <v>100</v>
      </c>
      <c r="F4068" s="2" t="s">
        <v>928</v>
      </c>
      <c r="G4068" s="2" t="s">
        <v>29</v>
      </c>
      <c r="H4068" s="2" t="s">
        <v>37</v>
      </c>
      <c r="I4068" s="2" t="s">
        <v>38</v>
      </c>
      <c r="J4068" s="38">
        <v>6.9382358010000003</v>
      </c>
    </row>
    <row r="4069" spans="1:10">
      <c r="A4069" s="2" t="s">
        <v>18</v>
      </c>
      <c r="B4069" s="2" t="s">
        <v>175</v>
      </c>
      <c r="C4069" s="2" t="s">
        <v>64</v>
      </c>
      <c r="E4069" s="2">
        <v>100</v>
      </c>
      <c r="F4069" s="2" t="s">
        <v>928</v>
      </c>
      <c r="G4069" s="2" t="s">
        <v>29</v>
      </c>
      <c r="H4069" s="2" t="s">
        <v>37</v>
      </c>
      <c r="I4069" s="2" t="s">
        <v>38</v>
      </c>
      <c r="J4069" s="38">
        <v>0</v>
      </c>
    </row>
    <row r="4070" spans="1:10">
      <c r="A4070" s="2" t="s">
        <v>18</v>
      </c>
      <c r="B4070" s="2" t="s">
        <v>176</v>
      </c>
      <c r="C4070" s="2" t="s">
        <v>64</v>
      </c>
      <c r="E4070" s="2">
        <v>100</v>
      </c>
      <c r="F4070" s="2" t="s">
        <v>928</v>
      </c>
      <c r="G4070" s="2" t="s">
        <v>29</v>
      </c>
      <c r="H4070" s="2" t="s">
        <v>37</v>
      </c>
      <c r="I4070" s="2" t="s">
        <v>38</v>
      </c>
      <c r="J4070" s="38">
        <v>0</v>
      </c>
    </row>
    <row r="4071" spans="1:10">
      <c r="A4071" s="2" t="s">
        <v>18</v>
      </c>
      <c r="B4071" s="2" t="s">
        <v>177</v>
      </c>
      <c r="C4071" s="2" t="s">
        <v>64</v>
      </c>
      <c r="E4071" s="2">
        <v>100</v>
      </c>
      <c r="F4071" s="2" t="s">
        <v>928</v>
      </c>
      <c r="G4071" s="2" t="s">
        <v>29</v>
      </c>
      <c r="H4071" s="2" t="s">
        <v>37</v>
      </c>
      <c r="I4071" s="2" t="s">
        <v>38</v>
      </c>
      <c r="J4071" s="38">
        <v>0</v>
      </c>
    </row>
    <row r="4072" spans="1:10">
      <c r="A4072" s="2" t="s">
        <v>18</v>
      </c>
      <c r="B4072" s="2" t="s">
        <v>178</v>
      </c>
      <c r="C4072" s="2" t="s">
        <v>64</v>
      </c>
      <c r="E4072" s="2">
        <v>100</v>
      </c>
      <c r="F4072" s="2" t="s">
        <v>928</v>
      </c>
      <c r="G4072" s="2" t="s">
        <v>29</v>
      </c>
      <c r="H4072" s="2" t="s">
        <v>37</v>
      </c>
      <c r="I4072" s="2" t="s">
        <v>38</v>
      </c>
      <c r="J4072" s="38">
        <v>29.256441175999999</v>
      </c>
    </row>
    <row r="4073" spans="1:10">
      <c r="A4073" s="2" t="s">
        <v>18</v>
      </c>
      <c r="B4073" s="2" t="s">
        <v>179</v>
      </c>
      <c r="C4073" s="2" t="s">
        <v>64</v>
      </c>
      <c r="E4073" s="2">
        <v>100</v>
      </c>
      <c r="F4073" s="2" t="s">
        <v>928</v>
      </c>
      <c r="G4073" s="2" t="s">
        <v>29</v>
      </c>
      <c r="H4073" s="2" t="s">
        <v>37</v>
      </c>
      <c r="I4073" s="2" t="s">
        <v>38</v>
      </c>
      <c r="J4073" s="38">
        <v>16.900924308</v>
      </c>
    </row>
    <row r="4074" spans="1:10">
      <c r="A4074" s="2" t="s">
        <v>18</v>
      </c>
      <c r="B4074" s="2" t="s">
        <v>180</v>
      </c>
      <c r="C4074" s="2" t="s">
        <v>64</v>
      </c>
      <c r="E4074" s="2">
        <v>100</v>
      </c>
      <c r="F4074" s="2" t="s">
        <v>928</v>
      </c>
      <c r="G4074" s="2" t="s">
        <v>29</v>
      </c>
      <c r="H4074" s="2" t="s">
        <v>37</v>
      </c>
      <c r="I4074" s="2" t="s">
        <v>38</v>
      </c>
      <c r="J4074" s="38">
        <v>3.7219246319999999</v>
      </c>
    </row>
    <row r="4075" spans="1:10">
      <c r="A4075" s="2" t="s">
        <v>18</v>
      </c>
      <c r="B4075" s="2" t="s">
        <v>181</v>
      </c>
      <c r="C4075" s="2" t="s">
        <v>64</v>
      </c>
      <c r="E4075" s="2">
        <v>100</v>
      </c>
      <c r="F4075" s="2" t="s">
        <v>928</v>
      </c>
      <c r="G4075" s="2" t="s">
        <v>29</v>
      </c>
      <c r="H4075" s="2" t="s">
        <v>37</v>
      </c>
      <c r="I4075" s="2" t="s">
        <v>38</v>
      </c>
      <c r="J4075" s="38">
        <v>7.7473005639999997</v>
      </c>
    </row>
    <row r="4076" spans="1:10">
      <c r="A4076" s="2" t="s">
        <v>18</v>
      </c>
      <c r="B4076" s="2" t="s">
        <v>182</v>
      </c>
      <c r="C4076" s="2" t="s">
        <v>64</v>
      </c>
      <c r="E4076" s="2">
        <v>100</v>
      </c>
      <c r="F4076" s="2" t="s">
        <v>928</v>
      </c>
      <c r="G4076" s="2" t="s">
        <v>29</v>
      </c>
      <c r="H4076" s="2" t="s">
        <v>37</v>
      </c>
      <c r="I4076" s="2" t="s">
        <v>38</v>
      </c>
      <c r="J4076" s="38">
        <v>0</v>
      </c>
    </row>
    <row r="4077" spans="1:10">
      <c r="A4077" s="2" t="s">
        <v>18</v>
      </c>
      <c r="B4077" s="2" t="s">
        <v>183</v>
      </c>
      <c r="C4077" s="2" t="s">
        <v>64</v>
      </c>
      <c r="E4077" s="2">
        <v>100</v>
      </c>
      <c r="F4077" s="2" t="s">
        <v>928</v>
      </c>
      <c r="G4077" s="2" t="s">
        <v>29</v>
      </c>
      <c r="H4077" s="2" t="s">
        <v>37</v>
      </c>
      <c r="I4077" s="2" t="s">
        <v>38</v>
      </c>
      <c r="J4077" s="38">
        <v>0</v>
      </c>
    </row>
    <row r="4078" spans="1:10">
      <c r="A4078" s="2" t="s">
        <v>18</v>
      </c>
      <c r="B4078" s="2" t="s">
        <v>184</v>
      </c>
      <c r="C4078" s="2" t="s">
        <v>64</v>
      </c>
      <c r="E4078" s="2">
        <v>100</v>
      </c>
      <c r="F4078" s="2" t="s">
        <v>928</v>
      </c>
      <c r="G4078" s="2" t="s">
        <v>29</v>
      </c>
      <c r="H4078" s="2" t="s">
        <v>37</v>
      </c>
      <c r="I4078" s="2" t="s">
        <v>38</v>
      </c>
      <c r="J4078" s="38">
        <v>4.8280748659999997</v>
      </c>
    </row>
    <row r="4079" spans="1:10">
      <c r="A4079" s="2" t="s">
        <v>18</v>
      </c>
      <c r="B4079" s="2" t="s">
        <v>185</v>
      </c>
      <c r="C4079" s="2" t="s">
        <v>64</v>
      </c>
      <c r="E4079" s="2">
        <v>100</v>
      </c>
      <c r="F4079" s="2" t="s">
        <v>928</v>
      </c>
      <c r="G4079" s="2" t="s">
        <v>29</v>
      </c>
      <c r="H4079" s="2" t="s">
        <v>37</v>
      </c>
      <c r="I4079" s="2" t="s">
        <v>38</v>
      </c>
      <c r="J4079" s="38">
        <v>1.612330893</v>
      </c>
    </row>
    <row r="4080" spans="1:10">
      <c r="A4080" s="2" t="s">
        <v>17</v>
      </c>
      <c r="B4080" s="2" t="s">
        <v>127</v>
      </c>
      <c r="C4080" s="2" t="s">
        <v>64</v>
      </c>
      <c r="E4080" s="2">
        <v>100</v>
      </c>
      <c r="F4080" s="2" t="s">
        <v>928</v>
      </c>
      <c r="G4080" s="2" t="s">
        <v>29</v>
      </c>
      <c r="H4080" s="2" t="s">
        <v>37</v>
      </c>
      <c r="I4080" s="2" t="s">
        <v>38</v>
      </c>
      <c r="J4080" s="38">
        <v>0.193391444</v>
      </c>
    </row>
    <row r="4081" spans="1:10">
      <c r="A4081" s="2" t="s">
        <v>17</v>
      </c>
      <c r="B4081" s="2" t="s">
        <v>99</v>
      </c>
      <c r="C4081" s="2" t="s">
        <v>64</v>
      </c>
      <c r="E4081" s="2">
        <v>100</v>
      </c>
      <c r="F4081" s="2" t="s">
        <v>928</v>
      </c>
      <c r="G4081" s="2" t="s">
        <v>29</v>
      </c>
      <c r="H4081" s="2" t="s">
        <v>37</v>
      </c>
      <c r="I4081" s="2" t="s">
        <v>38</v>
      </c>
      <c r="J4081" s="38">
        <v>0.721576471</v>
      </c>
    </row>
    <row r="4082" spans="1:10">
      <c r="A4082" s="2" t="s">
        <v>17</v>
      </c>
      <c r="B4082" s="2" t="s">
        <v>100</v>
      </c>
      <c r="C4082" s="2" t="s">
        <v>64</v>
      </c>
      <c r="E4082" s="2">
        <v>100</v>
      </c>
      <c r="F4082" s="2" t="s">
        <v>928</v>
      </c>
      <c r="G4082" s="2" t="s">
        <v>29</v>
      </c>
      <c r="H4082" s="2" t="s">
        <v>37</v>
      </c>
      <c r="I4082" s="2" t="s">
        <v>38</v>
      </c>
      <c r="J4082" s="38">
        <v>0.26740557300000001</v>
      </c>
    </row>
    <row r="4083" spans="1:10">
      <c r="A4083" s="2" t="s">
        <v>17</v>
      </c>
      <c r="B4083" s="2" t="s">
        <v>101</v>
      </c>
      <c r="C4083" s="2" t="s">
        <v>64</v>
      </c>
      <c r="E4083" s="2">
        <v>100</v>
      </c>
      <c r="F4083" s="2" t="s">
        <v>928</v>
      </c>
      <c r="G4083" s="2" t="s">
        <v>29</v>
      </c>
      <c r="H4083" s="2" t="s">
        <v>37</v>
      </c>
      <c r="I4083" s="2" t="s">
        <v>38</v>
      </c>
      <c r="J4083" s="38">
        <v>0.70029528500000005</v>
      </c>
    </row>
    <row r="4084" spans="1:10">
      <c r="A4084" s="2" t="s">
        <v>17</v>
      </c>
      <c r="B4084" s="2" t="s">
        <v>102</v>
      </c>
      <c r="C4084" s="2" t="s">
        <v>64</v>
      </c>
      <c r="E4084" s="2">
        <v>100</v>
      </c>
      <c r="F4084" s="2" t="s">
        <v>928</v>
      </c>
      <c r="G4084" s="2" t="s">
        <v>29</v>
      </c>
      <c r="H4084" s="2" t="s">
        <v>37</v>
      </c>
      <c r="I4084" s="2" t="s">
        <v>38</v>
      </c>
      <c r="J4084" s="38">
        <v>1.0882287900000001</v>
      </c>
    </row>
    <row r="4085" spans="1:10">
      <c r="A4085" s="2" t="s">
        <v>17</v>
      </c>
      <c r="B4085" s="2" t="s">
        <v>103</v>
      </c>
      <c r="C4085" s="2" t="s">
        <v>64</v>
      </c>
      <c r="E4085" s="2">
        <v>100</v>
      </c>
      <c r="F4085" s="2" t="s">
        <v>928</v>
      </c>
      <c r="G4085" s="2" t="s">
        <v>29</v>
      </c>
      <c r="H4085" s="2" t="s">
        <v>37</v>
      </c>
      <c r="I4085" s="2" t="s">
        <v>38</v>
      </c>
      <c r="J4085" s="38">
        <v>1.1208382349999999</v>
      </c>
    </row>
    <row r="4086" spans="1:10">
      <c r="A4086" s="2" t="s">
        <v>17</v>
      </c>
      <c r="B4086" s="2" t="s">
        <v>104</v>
      </c>
      <c r="C4086" s="2" t="s">
        <v>64</v>
      </c>
      <c r="E4086" s="2">
        <v>100</v>
      </c>
      <c r="F4086" s="2" t="s">
        <v>928</v>
      </c>
      <c r="G4086" s="2" t="s">
        <v>29</v>
      </c>
      <c r="H4086" s="2" t="s">
        <v>37</v>
      </c>
      <c r="I4086" s="2" t="s">
        <v>38</v>
      </c>
      <c r="J4086" s="38">
        <v>0.81109068600000001</v>
      </c>
    </row>
    <row r="4087" spans="1:10">
      <c r="A4087" s="2" t="s">
        <v>17</v>
      </c>
      <c r="B4087" s="2" t="s">
        <v>105</v>
      </c>
      <c r="C4087" s="2" t="s">
        <v>64</v>
      </c>
      <c r="E4087" s="2">
        <v>100</v>
      </c>
      <c r="F4087" s="2" t="s">
        <v>928</v>
      </c>
      <c r="G4087" s="2" t="s">
        <v>29</v>
      </c>
      <c r="H4087" s="2" t="s">
        <v>37</v>
      </c>
      <c r="I4087" s="2" t="s">
        <v>38</v>
      </c>
      <c r="J4087" s="38">
        <v>1.3761667959999999</v>
      </c>
    </row>
    <row r="4088" spans="1:10">
      <c r="A4088" s="2" t="s">
        <v>17</v>
      </c>
      <c r="B4088" s="2" t="s">
        <v>106</v>
      </c>
      <c r="C4088" s="2" t="s">
        <v>64</v>
      </c>
      <c r="E4088" s="2">
        <v>100</v>
      </c>
      <c r="F4088" s="2" t="s">
        <v>928</v>
      </c>
      <c r="G4088" s="2" t="s">
        <v>29</v>
      </c>
      <c r="H4088" s="2" t="s">
        <v>37</v>
      </c>
      <c r="I4088" s="2" t="s">
        <v>38</v>
      </c>
      <c r="J4088" s="38">
        <v>0.49014614000000001</v>
      </c>
    </row>
    <row r="4089" spans="1:10">
      <c r="A4089" s="2" t="s">
        <v>17</v>
      </c>
      <c r="B4089" s="2" t="s">
        <v>107</v>
      </c>
      <c r="C4089" s="2" t="s">
        <v>64</v>
      </c>
      <c r="E4089" s="2">
        <v>100</v>
      </c>
      <c r="F4089" s="2" t="s">
        <v>928</v>
      </c>
      <c r="G4089" s="2" t="s">
        <v>29</v>
      </c>
      <c r="H4089" s="2" t="s">
        <v>37</v>
      </c>
      <c r="I4089" s="2" t="s">
        <v>38</v>
      </c>
      <c r="J4089" s="38">
        <v>0.96756016</v>
      </c>
    </row>
    <row r="4090" spans="1:10">
      <c r="A4090" s="2" t="s">
        <v>17</v>
      </c>
      <c r="B4090" s="2" t="s">
        <v>108</v>
      </c>
      <c r="C4090" s="2" t="s">
        <v>64</v>
      </c>
      <c r="E4090" s="2">
        <v>100</v>
      </c>
      <c r="F4090" s="2" t="s">
        <v>928</v>
      </c>
      <c r="G4090" s="2" t="s">
        <v>29</v>
      </c>
      <c r="H4090" s="2" t="s">
        <v>37</v>
      </c>
      <c r="I4090" s="2" t="s">
        <v>38</v>
      </c>
      <c r="J4090" s="38">
        <v>1.823744314</v>
      </c>
    </row>
    <row r="4091" spans="1:10">
      <c r="A4091" s="2" t="s">
        <v>17</v>
      </c>
      <c r="B4091" s="2" t="s">
        <v>109</v>
      </c>
      <c r="C4091" s="2" t="s">
        <v>64</v>
      </c>
      <c r="E4091" s="2">
        <v>100</v>
      </c>
      <c r="F4091" s="2" t="s">
        <v>928</v>
      </c>
      <c r="G4091" s="2" t="s">
        <v>29</v>
      </c>
      <c r="H4091" s="2" t="s">
        <v>37</v>
      </c>
      <c r="I4091" s="2" t="s">
        <v>38</v>
      </c>
      <c r="J4091" s="38">
        <v>2.317243172</v>
      </c>
    </row>
    <row r="4092" spans="1:10">
      <c r="A4092" s="2" t="s">
        <v>17</v>
      </c>
      <c r="B4092" s="2" t="s">
        <v>355</v>
      </c>
      <c r="C4092" s="2" t="s">
        <v>64</v>
      </c>
      <c r="E4092" s="2">
        <v>100</v>
      </c>
      <c r="F4092" s="2" t="s">
        <v>928</v>
      </c>
      <c r="G4092" s="2" t="s">
        <v>29</v>
      </c>
      <c r="H4092" s="2" t="s">
        <v>37</v>
      </c>
      <c r="I4092" s="2" t="s">
        <v>38</v>
      </c>
      <c r="J4092" s="38">
        <v>0</v>
      </c>
    </row>
    <row r="4093" spans="1:10">
      <c r="A4093" s="2" t="s">
        <v>17</v>
      </c>
      <c r="B4093" s="2" t="s">
        <v>110</v>
      </c>
      <c r="C4093" s="2" t="s">
        <v>64</v>
      </c>
      <c r="E4093" s="2">
        <v>100</v>
      </c>
      <c r="F4093" s="2" t="s">
        <v>928</v>
      </c>
      <c r="G4093" s="2" t="s">
        <v>29</v>
      </c>
      <c r="H4093" s="2" t="s">
        <v>37</v>
      </c>
      <c r="I4093" s="2" t="s">
        <v>38</v>
      </c>
      <c r="J4093" s="38">
        <v>3.9061470589999998</v>
      </c>
    </row>
    <row r="4094" spans="1:10">
      <c r="A4094" s="2" t="s">
        <v>17</v>
      </c>
      <c r="B4094" s="2" t="s">
        <v>356</v>
      </c>
      <c r="C4094" s="2" t="s">
        <v>64</v>
      </c>
      <c r="E4094" s="2">
        <v>100</v>
      </c>
      <c r="F4094" s="2" t="s">
        <v>928</v>
      </c>
      <c r="G4094" s="2" t="s">
        <v>29</v>
      </c>
      <c r="H4094" s="2" t="s">
        <v>37</v>
      </c>
      <c r="I4094" s="2" t="s">
        <v>38</v>
      </c>
      <c r="J4094" s="38">
        <v>0</v>
      </c>
    </row>
    <row r="4095" spans="1:10">
      <c r="A4095" s="2" t="s">
        <v>17</v>
      </c>
      <c r="B4095" s="2" t="s">
        <v>357</v>
      </c>
      <c r="C4095" s="2" t="s">
        <v>64</v>
      </c>
      <c r="E4095" s="2">
        <v>100</v>
      </c>
      <c r="F4095" s="2" t="s">
        <v>928</v>
      </c>
      <c r="G4095" s="2" t="s">
        <v>29</v>
      </c>
      <c r="H4095" s="2" t="s">
        <v>37</v>
      </c>
      <c r="I4095" s="2" t="s">
        <v>38</v>
      </c>
      <c r="J4095" s="38">
        <v>0</v>
      </c>
    </row>
    <row r="4096" spans="1:10">
      <c r="A4096" s="2" t="s">
        <v>17</v>
      </c>
      <c r="B4096" s="2" t="s">
        <v>111</v>
      </c>
      <c r="C4096" s="2" t="s">
        <v>64</v>
      </c>
      <c r="E4096" s="2">
        <v>100</v>
      </c>
      <c r="F4096" s="2" t="s">
        <v>928</v>
      </c>
      <c r="G4096" s="2" t="s">
        <v>29</v>
      </c>
      <c r="H4096" s="2" t="s">
        <v>37</v>
      </c>
      <c r="I4096" s="2" t="s">
        <v>38</v>
      </c>
      <c r="J4096" s="38">
        <v>0.26932662499999999</v>
      </c>
    </row>
    <row r="4097" spans="1:10">
      <c r="A4097" s="2" t="s">
        <v>17</v>
      </c>
      <c r="B4097" s="2" t="s">
        <v>112</v>
      </c>
      <c r="C4097" s="2" t="s">
        <v>64</v>
      </c>
      <c r="E4097" s="2">
        <v>100</v>
      </c>
      <c r="F4097" s="2" t="s">
        <v>928</v>
      </c>
      <c r="G4097" s="2" t="s">
        <v>29</v>
      </c>
      <c r="H4097" s="2" t="s">
        <v>37</v>
      </c>
      <c r="I4097" s="2" t="s">
        <v>38</v>
      </c>
      <c r="J4097" s="38">
        <v>0.704269853</v>
      </c>
    </row>
    <row r="4098" spans="1:10">
      <c r="A4098" s="2" t="s">
        <v>17</v>
      </c>
      <c r="B4098" s="2" t="s">
        <v>113</v>
      </c>
      <c r="C4098" s="2" t="s">
        <v>64</v>
      </c>
      <c r="E4098" s="2">
        <v>100</v>
      </c>
      <c r="F4098" s="2" t="s">
        <v>928</v>
      </c>
      <c r="G4098" s="2" t="s">
        <v>29</v>
      </c>
      <c r="H4098" s="2" t="s">
        <v>37</v>
      </c>
      <c r="I4098" s="2" t="s">
        <v>38</v>
      </c>
      <c r="J4098" s="38">
        <v>1.2063514580000001</v>
      </c>
    </row>
    <row r="4099" spans="1:10">
      <c r="A4099" s="2" t="s">
        <v>17</v>
      </c>
      <c r="B4099" s="2" t="s">
        <v>114</v>
      </c>
      <c r="C4099" s="2" t="s">
        <v>64</v>
      </c>
      <c r="E4099" s="2">
        <v>100</v>
      </c>
      <c r="F4099" s="2" t="s">
        <v>928</v>
      </c>
      <c r="G4099" s="2" t="s">
        <v>29</v>
      </c>
      <c r="H4099" s="2" t="s">
        <v>37</v>
      </c>
      <c r="I4099" s="2" t="s">
        <v>38</v>
      </c>
      <c r="J4099" s="38">
        <v>0</v>
      </c>
    </row>
    <row r="4100" spans="1:10">
      <c r="A4100" s="2" t="s">
        <v>17</v>
      </c>
      <c r="B4100" s="2" t="s">
        <v>115</v>
      </c>
      <c r="C4100" s="2" t="s">
        <v>64</v>
      </c>
      <c r="E4100" s="2">
        <v>100</v>
      </c>
      <c r="F4100" s="2" t="s">
        <v>928</v>
      </c>
      <c r="G4100" s="2" t="s">
        <v>29</v>
      </c>
      <c r="H4100" s="2" t="s">
        <v>37</v>
      </c>
      <c r="I4100" s="2" t="s">
        <v>38</v>
      </c>
      <c r="J4100" s="38">
        <v>1.3283805879999999</v>
      </c>
    </row>
    <row r="4101" spans="1:10">
      <c r="A4101" s="2" t="s">
        <v>17</v>
      </c>
      <c r="B4101" s="2" t="s">
        <v>116</v>
      </c>
      <c r="C4101" s="2" t="s">
        <v>64</v>
      </c>
      <c r="E4101" s="2">
        <v>100</v>
      </c>
      <c r="F4101" s="2" t="s">
        <v>928</v>
      </c>
      <c r="G4101" s="2" t="s">
        <v>29</v>
      </c>
      <c r="H4101" s="2" t="s">
        <v>37</v>
      </c>
      <c r="I4101" s="2" t="s">
        <v>38</v>
      </c>
      <c r="J4101" s="38">
        <v>0.32724491</v>
      </c>
    </row>
    <row r="4102" spans="1:10">
      <c r="A4102" s="2" t="s">
        <v>17</v>
      </c>
      <c r="B4102" s="2" t="s">
        <v>117</v>
      </c>
      <c r="C4102" s="2" t="s">
        <v>64</v>
      </c>
      <c r="E4102" s="2">
        <v>100</v>
      </c>
      <c r="F4102" s="2" t="s">
        <v>928</v>
      </c>
      <c r="G4102" s="2" t="s">
        <v>29</v>
      </c>
      <c r="H4102" s="2" t="s">
        <v>37</v>
      </c>
      <c r="I4102" s="2" t="s">
        <v>38</v>
      </c>
      <c r="J4102" s="38">
        <v>1.0949142160000001</v>
      </c>
    </row>
    <row r="4103" spans="1:10">
      <c r="A4103" s="2" t="s">
        <v>17</v>
      </c>
      <c r="B4103" s="2" t="s">
        <v>118</v>
      </c>
      <c r="C4103" s="2" t="s">
        <v>64</v>
      </c>
      <c r="E4103" s="2">
        <v>100</v>
      </c>
      <c r="F4103" s="2" t="s">
        <v>928</v>
      </c>
      <c r="G4103" s="2" t="s">
        <v>29</v>
      </c>
      <c r="H4103" s="2" t="s">
        <v>37</v>
      </c>
      <c r="I4103" s="2" t="s">
        <v>38</v>
      </c>
      <c r="J4103" s="38">
        <v>0</v>
      </c>
    </row>
    <row r="4104" spans="1:10">
      <c r="A4104" s="2" t="s">
        <v>17</v>
      </c>
      <c r="B4104" s="2" t="s">
        <v>119</v>
      </c>
      <c r="C4104" s="2" t="s">
        <v>64</v>
      </c>
      <c r="E4104" s="2">
        <v>100</v>
      </c>
      <c r="F4104" s="2" t="s">
        <v>928</v>
      </c>
      <c r="G4104" s="2" t="s">
        <v>29</v>
      </c>
      <c r="H4104" s="2" t="s">
        <v>37</v>
      </c>
      <c r="I4104" s="2" t="s">
        <v>38</v>
      </c>
      <c r="J4104" s="38">
        <v>0</v>
      </c>
    </row>
    <row r="4105" spans="1:10">
      <c r="A4105" s="2" t="s">
        <v>17</v>
      </c>
      <c r="B4105" s="2" t="s">
        <v>120</v>
      </c>
      <c r="C4105" s="2" t="s">
        <v>64</v>
      </c>
      <c r="E4105" s="2">
        <v>100</v>
      </c>
      <c r="F4105" s="2" t="s">
        <v>928</v>
      </c>
      <c r="G4105" s="2" t="s">
        <v>29</v>
      </c>
      <c r="H4105" s="2" t="s">
        <v>37</v>
      </c>
      <c r="I4105" s="2" t="s">
        <v>38</v>
      </c>
      <c r="J4105" s="38">
        <v>0.39340533100000002</v>
      </c>
    </row>
    <row r="4106" spans="1:10">
      <c r="A4106" s="2" t="s">
        <v>17</v>
      </c>
      <c r="B4106" s="2" t="s">
        <v>121</v>
      </c>
      <c r="C4106" s="2" t="s">
        <v>64</v>
      </c>
      <c r="E4106" s="2">
        <v>100</v>
      </c>
      <c r="F4106" s="2" t="s">
        <v>928</v>
      </c>
      <c r="G4106" s="2" t="s">
        <v>29</v>
      </c>
      <c r="H4106" s="2" t="s">
        <v>37</v>
      </c>
      <c r="I4106" s="2" t="s">
        <v>38</v>
      </c>
      <c r="J4106" s="38">
        <v>0</v>
      </c>
    </row>
    <row r="4107" spans="1:10">
      <c r="A4107" s="2" t="s">
        <v>17</v>
      </c>
      <c r="B4107" s="2" t="s">
        <v>122</v>
      </c>
      <c r="C4107" s="2" t="s">
        <v>64</v>
      </c>
      <c r="E4107" s="2">
        <v>100</v>
      </c>
      <c r="F4107" s="2" t="s">
        <v>928</v>
      </c>
      <c r="G4107" s="2" t="s">
        <v>29</v>
      </c>
      <c r="H4107" s="2" t="s">
        <v>37</v>
      </c>
      <c r="I4107" s="2" t="s">
        <v>38</v>
      </c>
      <c r="J4107" s="38">
        <v>1.179319853</v>
      </c>
    </row>
    <row r="4108" spans="1:10">
      <c r="A4108" s="2" t="s">
        <v>17</v>
      </c>
      <c r="B4108" s="2" t="s">
        <v>123</v>
      </c>
      <c r="C4108" s="2" t="s">
        <v>64</v>
      </c>
      <c r="E4108" s="2">
        <v>100</v>
      </c>
      <c r="F4108" s="2" t="s">
        <v>928</v>
      </c>
      <c r="G4108" s="2" t="s">
        <v>29</v>
      </c>
      <c r="H4108" s="2" t="s">
        <v>37</v>
      </c>
      <c r="I4108" s="2" t="s">
        <v>38</v>
      </c>
      <c r="J4108" s="38">
        <v>0.60597285099999998</v>
      </c>
    </row>
    <row r="4109" spans="1:10">
      <c r="A4109" s="2" t="s">
        <v>17</v>
      </c>
      <c r="B4109" s="2" t="s">
        <v>124</v>
      </c>
      <c r="C4109" s="2" t="s">
        <v>64</v>
      </c>
      <c r="E4109" s="2">
        <v>100</v>
      </c>
      <c r="F4109" s="2" t="s">
        <v>928</v>
      </c>
      <c r="G4109" s="2" t="s">
        <v>29</v>
      </c>
      <c r="H4109" s="2" t="s">
        <v>37</v>
      </c>
      <c r="I4109" s="2" t="s">
        <v>38</v>
      </c>
      <c r="J4109" s="38">
        <v>0.70170833300000002</v>
      </c>
    </row>
    <row r="4110" spans="1:10">
      <c r="A4110" s="2" t="s">
        <v>17</v>
      </c>
      <c r="B4110" s="2" t="s">
        <v>125</v>
      </c>
      <c r="C4110" s="2" t="s">
        <v>64</v>
      </c>
      <c r="E4110" s="2">
        <v>100</v>
      </c>
      <c r="F4110" s="2" t="s">
        <v>928</v>
      </c>
      <c r="G4110" s="2" t="s">
        <v>29</v>
      </c>
      <c r="H4110" s="2" t="s">
        <v>37</v>
      </c>
      <c r="I4110" s="2" t="s">
        <v>38</v>
      </c>
      <c r="J4110" s="38">
        <v>0.400991661</v>
      </c>
    </row>
    <row r="4111" spans="1:10">
      <c r="A4111" s="2" t="s">
        <v>17</v>
      </c>
      <c r="B4111" s="2" t="s">
        <v>126</v>
      </c>
      <c r="C4111" s="2" t="s">
        <v>64</v>
      </c>
      <c r="E4111" s="2">
        <v>100</v>
      </c>
      <c r="F4111" s="2" t="s">
        <v>928</v>
      </c>
      <c r="G4111" s="2" t="s">
        <v>29</v>
      </c>
      <c r="H4111" s="2" t="s">
        <v>37</v>
      </c>
      <c r="I4111" s="2" t="s">
        <v>38</v>
      </c>
      <c r="J4111" s="38">
        <v>1.315706464</v>
      </c>
    </row>
    <row r="4112" spans="1:10">
      <c r="A4112" s="2" t="s">
        <v>17</v>
      </c>
      <c r="B4112" s="2" t="s">
        <v>128</v>
      </c>
      <c r="C4112" s="2" t="s">
        <v>64</v>
      </c>
      <c r="E4112" s="2">
        <v>100</v>
      </c>
      <c r="F4112" s="2" t="s">
        <v>928</v>
      </c>
      <c r="G4112" s="2" t="s">
        <v>29</v>
      </c>
      <c r="H4112" s="2" t="s">
        <v>37</v>
      </c>
      <c r="I4112" s="2" t="s">
        <v>38</v>
      </c>
      <c r="J4112" s="38">
        <v>0.95180481299999997</v>
      </c>
    </row>
    <row r="4113" spans="1:10">
      <c r="A4113" s="2" t="s">
        <v>17</v>
      </c>
      <c r="B4113" s="2" t="s">
        <v>129</v>
      </c>
      <c r="C4113" s="2" t="s">
        <v>64</v>
      </c>
      <c r="E4113" s="2">
        <v>100</v>
      </c>
      <c r="F4113" s="2" t="s">
        <v>928</v>
      </c>
      <c r="G4113" s="2" t="s">
        <v>29</v>
      </c>
      <c r="H4113" s="2" t="s">
        <v>37</v>
      </c>
      <c r="I4113" s="2" t="s">
        <v>38</v>
      </c>
      <c r="J4113" s="38">
        <v>1.9755698530000001</v>
      </c>
    </row>
    <row r="4114" spans="1:10">
      <c r="A4114" s="2" t="s">
        <v>17</v>
      </c>
      <c r="B4114" s="2" t="s">
        <v>130</v>
      </c>
      <c r="C4114" s="2" t="s">
        <v>64</v>
      </c>
      <c r="E4114" s="2">
        <v>100</v>
      </c>
      <c r="F4114" s="2" t="s">
        <v>928</v>
      </c>
      <c r="G4114" s="2" t="s">
        <v>29</v>
      </c>
      <c r="H4114" s="2" t="s">
        <v>37</v>
      </c>
      <c r="I4114" s="2" t="s">
        <v>38</v>
      </c>
      <c r="J4114" s="38">
        <v>0.213651384</v>
      </c>
    </row>
    <row r="4115" spans="1:10">
      <c r="A4115" s="2" t="s">
        <v>17</v>
      </c>
      <c r="B4115" s="2" t="s">
        <v>358</v>
      </c>
      <c r="C4115" s="2" t="s">
        <v>64</v>
      </c>
      <c r="E4115" s="2">
        <v>100</v>
      </c>
      <c r="F4115" s="2" t="s">
        <v>928</v>
      </c>
      <c r="G4115" s="2" t="s">
        <v>29</v>
      </c>
      <c r="H4115" s="2" t="s">
        <v>37</v>
      </c>
      <c r="I4115" s="2" t="s">
        <v>38</v>
      </c>
      <c r="J4115" s="38">
        <v>4.1743382349999996</v>
      </c>
    </row>
    <row r="4116" spans="1:10">
      <c r="A4116" s="2" t="s">
        <v>17</v>
      </c>
      <c r="B4116" s="2" t="s">
        <v>131</v>
      </c>
      <c r="C4116" s="2" t="s">
        <v>64</v>
      </c>
      <c r="E4116" s="2">
        <v>100</v>
      </c>
      <c r="F4116" s="2" t="s">
        <v>928</v>
      </c>
      <c r="G4116" s="2" t="s">
        <v>29</v>
      </c>
      <c r="H4116" s="2" t="s">
        <v>37</v>
      </c>
      <c r="I4116" s="2" t="s">
        <v>38</v>
      </c>
      <c r="J4116" s="38">
        <v>0</v>
      </c>
    </row>
    <row r="4117" spans="1:10">
      <c r="A4117" s="2" t="s">
        <v>17</v>
      </c>
      <c r="B4117" s="2" t="s">
        <v>132</v>
      </c>
      <c r="C4117" s="2" t="s">
        <v>64</v>
      </c>
      <c r="E4117" s="2">
        <v>100</v>
      </c>
      <c r="F4117" s="2" t="s">
        <v>928</v>
      </c>
      <c r="G4117" s="2" t="s">
        <v>29</v>
      </c>
      <c r="H4117" s="2" t="s">
        <v>37</v>
      </c>
      <c r="I4117" s="2" t="s">
        <v>38</v>
      </c>
      <c r="J4117" s="38">
        <v>4.4656964290000003</v>
      </c>
    </row>
    <row r="4118" spans="1:10">
      <c r="A4118" s="2" t="s">
        <v>16</v>
      </c>
      <c r="B4118" s="2" t="s">
        <v>139</v>
      </c>
      <c r="C4118" s="2" t="s">
        <v>64</v>
      </c>
      <c r="E4118" s="2">
        <v>100</v>
      </c>
      <c r="F4118" s="2" t="s">
        <v>928</v>
      </c>
      <c r="G4118" s="2" t="s">
        <v>29</v>
      </c>
      <c r="H4118" s="2" t="s">
        <v>37</v>
      </c>
      <c r="I4118" s="2" t="s">
        <v>38</v>
      </c>
      <c r="J4118" s="38">
        <v>1.9651260500000001</v>
      </c>
    </row>
    <row r="4119" spans="1:10">
      <c r="A4119" s="2" t="s">
        <v>16</v>
      </c>
      <c r="B4119" s="2" t="s">
        <v>140</v>
      </c>
      <c r="C4119" s="2" t="s">
        <v>64</v>
      </c>
      <c r="E4119" s="2">
        <v>100</v>
      </c>
      <c r="F4119" s="2" t="s">
        <v>928</v>
      </c>
      <c r="G4119" s="2" t="s">
        <v>29</v>
      </c>
      <c r="H4119" s="2" t="s">
        <v>37</v>
      </c>
      <c r="I4119" s="2" t="s">
        <v>38</v>
      </c>
      <c r="J4119" s="38">
        <v>0</v>
      </c>
    </row>
    <row r="4120" spans="1:10">
      <c r="A4120" s="2" t="s">
        <v>16</v>
      </c>
      <c r="B4120" s="2" t="s">
        <v>141</v>
      </c>
      <c r="C4120" s="2" t="s">
        <v>64</v>
      </c>
      <c r="E4120" s="2">
        <v>100</v>
      </c>
      <c r="F4120" s="2" t="s">
        <v>928</v>
      </c>
      <c r="G4120" s="2" t="s">
        <v>29</v>
      </c>
      <c r="H4120" s="2" t="s">
        <v>37</v>
      </c>
      <c r="I4120" s="2" t="s">
        <v>38</v>
      </c>
      <c r="J4120" s="38">
        <v>0</v>
      </c>
    </row>
    <row r="4121" spans="1:10">
      <c r="A4121" s="2" t="s">
        <v>16</v>
      </c>
      <c r="B4121" s="2" t="s">
        <v>142</v>
      </c>
      <c r="C4121" s="2" t="s">
        <v>64</v>
      </c>
      <c r="E4121" s="2">
        <v>100</v>
      </c>
      <c r="F4121" s="2" t="s">
        <v>928</v>
      </c>
      <c r="G4121" s="2" t="s">
        <v>29</v>
      </c>
      <c r="H4121" s="2" t="s">
        <v>37</v>
      </c>
      <c r="I4121" s="2" t="s">
        <v>38</v>
      </c>
      <c r="J4121" s="38">
        <v>6.5554987210000002</v>
      </c>
    </row>
    <row r="4122" spans="1:10">
      <c r="A4122" s="2" t="s">
        <v>16</v>
      </c>
      <c r="B4122" s="2" t="s">
        <v>422</v>
      </c>
      <c r="C4122" s="2" t="s">
        <v>64</v>
      </c>
      <c r="E4122" s="2">
        <v>100</v>
      </c>
      <c r="F4122" s="2" t="s">
        <v>928</v>
      </c>
      <c r="G4122" s="2" t="s">
        <v>29</v>
      </c>
      <c r="H4122" s="2" t="s">
        <v>37</v>
      </c>
      <c r="I4122" s="2" t="s">
        <v>38</v>
      </c>
      <c r="J4122" s="38">
        <v>7.2448179269999997</v>
      </c>
    </row>
    <row r="4123" spans="1:10">
      <c r="A4123" s="2" t="s">
        <v>16</v>
      </c>
      <c r="B4123" s="2" t="s">
        <v>423</v>
      </c>
      <c r="C4123" s="2" t="s">
        <v>64</v>
      </c>
      <c r="E4123" s="2">
        <v>100</v>
      </c>
      <c r="F4123" s="2" t="s">
        <v>928</v>
      </c>
      <c r="G4123" s="2" t="s">
        <v>29</v>
      </c>
      <c r="H4123" s="2" t="s">
        <v>37</v>
      </c>
      <c r="I4123" s="2" t="s">
        <v>38</v>
      </c>
      <c r="J4123" s="38">
        <v>17.125470587999999</v>
      </c>
    </row>
    <row r="4124" spans="1:10">
      <c r="A4124" s="2" t="s">
        <v>16</v>
      </c>
      <c r="B4124" s="2" t="s">
        <v>424</v>
      </c>
      <c r="C4124" s="2" t="s">
        <v>64</v>
      </c>
      <c r="E4124" s="2">
        <v>100</v>
      </c>
      <c r="F4124" s="2" t="s">
        <v>928</v>
      </c>
      <c r="G4124" s="2" t="s">
        <v>29</v>
      </c>
      <c r="H4124" s="2" t="s">
        <v>37</v>
      </c>
      <c r="I4124" s="2" t="s">
        <v>38</v>
      </c>
      <c r="J4124" s="38">
        <v>7.3209716350000003</v>
      </c>
    </row>
    <row r="4125" spans="1:10">
      <c r="A4125" s="2" t="s">
        <v>16</v>
      </c>
      <c r="B4125" s="2" t="s">
        <v>425</v>
      </c>
      <c r="C4125" s="2" t="s">
        <v>64</v>
      </c>
      <c r="E4125" s="2">
        <v>100</v>
      </c>
      <c r="F4125" s="2" t="s">
        <v>928</v>
      </c>
      <c r="G4125" s="2" t="s">
        <v>29</v>
      </c>
      <c r="H4125" s="2" t="s">
        <v>37</v>
      </c>
      <c r="I4125" s="2" t="s">
        <v>38</v>
      </c>
      <c r="J4125" s="38">
        <v>3.1711380249999999</v>
      </c>
    </row>
    <row r="4126" spans="1:10">
      <c r="A4126" s="2" t="s">
        <v>16</v>
      </c>
      <c r="B4126" s="2" t="s">
        <v>426</v>
      </c>
      <c r="C4126" s="2" t="s">
        <v>64</v>
      </c>
      <c r="E4126" s="2">
        <v>100</v>
      </c>
      <c r="F4126" s="2" t="s">
        <v>928</v>
      </c>
      <c r="G4126" s="2" t="s">
        <v>29</v>
      </c>
      <c r="H4126" s="2" t="s">
        <v>37</v>
      </c>
      <c r="I4126" s="2" t="s">
        <v>38</v>
      </c>
      <c r="J4126" s="38">
        <v>17.065147019000001</v>
      </c>
    </row>
    <row r="4127" spans="1:10">
      <c r="A4127" s="2" t="s">
        <v>16</v>
      </c>
      <c r="B4127" s="2" t="s">
        <v>427</v>
      </c>
      <c r="C4127" s="2" t="s">
        <v>64</v>
      </c>
      <c r="E4127" s="2">
        <v>100</v>
      </c>
      <c r="F4127" s="2" t="s">
        <v>928</v>
      </c>
      <c r="G4127" s="2" t="s">
        <v>29</v>
      </c>
      <c r="H4127" s="2" t="s">
        <v>37</v>
      </c>
      <c r="I4127" s="2" t="s">
        <v>38</v>
      </c>
      <c r="J4127" s="38">
        <v>1.550865052</v>
      </c>
    </row>
    <row r="4128" spans="1:10">
      <c r="A4128" s="2" t="s">
        <v>16</v>
      </c>
      <c r="B4128" s="2" t="s">
        <v>428</v>
      </c>
      <c r="C4128" s="2" t="s">
        <v>64</v>
      </c>
      <c r="E4128" s="2">
        <v>100</v>
      </c>
      <c r="F4128" s="2" t="s">
        <v>928</v>
      </c>
      <c r="G4128" s="2" t="s">
        <v>29</v>
      </c>
      <c r="H4128" s="2" t="s">
        <v>37</v>
      </c>
      <c r="I4128" s="2" t="s">
        <v>38</v>
      </c>
      <c r="J4128" s="38">
        <v>9.1148220339999995</v>
      </c>
    </row>
    <row r="4129" spans="1:10">
      <c r="A4129" s="2" t="s">
        <v>16</v>
      </c>
      <c r="B4129" s="2" t="s">
        <v>429</v>
      </c>
      <c r="C4129" s="2" t="s">
        <v>64</v>
      </c>
      <c r="E4129" s="2">
        <v>100</v>
      </c>
      <c r="F4129" s="2" t="s">
        <v>928</v>
      </c>
      <c r="G4129" s="2" t="s">
        <v>29</v>
      </c>
      <c r="H4129" s="2" t="s">
        <v>37</v>
      </c>
      <c r="I4129" s="2" t="s">
        <v>38</v>
      </c>
      <c r="J4129" s="38">
        <v>11.742960266000001</v>
      </c>
    </row>
    <row r="4130" spans="1:10">
      <c r="A4130" s="2" t="s">
        <v>16</v>
      </c>
      <c r="B4130" s="2" t="s">
        <v>430</v>
      </c>
      <c r="C4130" s="2" t="s">
        <v>64</v>
      </c>
      <c r="E4130" s="2">
        <v>100</v>
      </c>
      <c r="F4130" s="2" t="s">
        <v>928</v>
      </c>
      <c r="G4130" s="2" t="s">
        <v>29</v>
      </c>
      <c r="H4130" s="2" t="s">
        <v>37</v>
      </c>
      <c r="I4130" s="2" t="s">
        <v>38</v>
      </c>
      <c r="J4130" s="38">
        <v>12.881176471</v>
      </c>
    </row>
    <row r="4131" spans="1:10">
      <c r="A4131" s="2" t="s">
        <v>15</v>
      </c>
      <c r="B4131" s="2" t="s">
        <v>187</v>
      </c>
      <c r="C4131" s="2" t="s">
        <v>64</v>
      </c>
      <c r="E4131" s="2">
        <v>100</v>
      </c>
      <c r="F4131" s="2" t="s">
        <v>928</v>
      </c>
      <c r="G4131" s="2" t="s">
        <v>29</v>
      </c>
      <c r="H4131" s="2" t="s">
        <v>37</v>
      </c>
      <c r="I4131" s="2" t="s">
        <v>38</v>
      </c>
      <c r="J4131" s="38">
        <v>4.8902598040000003</v>
      </c>
    </row>
    <row r="4132" spans="1:10">
      <c r="A4132" s="2" t="s">
        <v>15</v>
      </c>
      <c r="B4132" s="2" t="s">
        <v>188</v>
      </c>
      <c r="C4132" s="2" t="s">
        <v>64</v>
      </c>
      <c r="E4132" s="2">
        <v>100</v>
      </c>
      <c r="F4132" s="2" t="s">
        <v>928</v>
      </c>
      <c r="G4132" s="2" t="s">
        <v>29</v>
      </c>
      <c r="H4132" s="2" t="s">
        <v>37</v>
      </c>
      <c r="I4132" s="2" t="s">
        <v>38</v>
      </c>
      <c r="J4132" s="38">
        <v>0</v>
      </c>
    </row>
    <row r="4133" spans="1:10">
      <c r="A4133" s="2" t="s">
        <v>15</v>
      </c>
      <c r="B4133" s="2" t="s">
        <v>189</v>
      </c>
      <c r="C4133" s="2" t="s">
        <v>64</v>
      </c>
      <c r="E4133" s="2">
        <v>100</v>
      </c>
      <c r="F4133" s="2" t="s">
        <v>928</v>
      </c>
      <c r="G4133" s="2" t="s">
        <v>29</v>
      </c>
      <c r="H4133" s="2" t="s">
        <v>37</v>
      </c>
      <c r="I4133" s="2" t="s">
        <v>38</v>
      </c>
      <c r="J4133" s="38">
        <v>0.17637889300000001</v>
      </c>
    </row>
    <row r="4134" spans="1:10">
      <c r="A4134" s="2" t="s">
        <v>15</v>
      </c>
      <c r="B4134" s="2" t="s">
        <v>190</v>
      </c>
      <c r="C4134" s="2" t="s">
        <v>64</v>
      </c>
      <c r="E4134" s="2">
        <v>100</v>
      </c>
      <c r="F4134" s="2" t="s">
        <v>928</v>
      </c>
      <c r="G4134" s="2" t="s">
        <v>29</v>
      </c>
      <c r="H4134" s="2" t="s">
        <v>37</v>
      </c>
      <c r="I4134" s="2" t="s">
        <v>38</v>
      </c>
      <c r="J4134" s="38">
        <v>2.1765307489999999</v>
      </c>
    </row>
    <row r="4135" spans="1:10">
      <c r="A4135" s="2" t="s">
        <v>15</v>
      </c>
      <c r="B4135" s="2" t="s">
        <v>191</v>
      </c>
      <c r="C4135" s="2" t="s">
        <v>64</v>
      </c>
      <c r="E4135" s="2">
        <v>100</v>
      </c>
      <c r="F4135" s="2" t="s">
        <v>928</v>
      </c>
      <c r="G4135" s="2" t="s">
        <v>29</v>
      </c>
      <c r="H4135" s="2" t="s">
        <v>37</v>
      </c>
      <c r="I4135" s="2" t="s">
        <v>38</v>
      </c>
      <c r="J4135" s="38">
        <v>9.1125416670000003</v>
      </c>
    </row>
    <row r="4136" spans="1:10">
      <c r="A4136" s="2" t="s">
        <v>15</v>
      </c>
      <c r="B4136" s="2" t="s">
        <v>192</v>
      </c>
      <c r="C4136" s="2" t="s">
        <v>64</v>
      </c>
      <c r="E4136" s="2">
        <v>100</v>
      </c>
      <c r="F4136" s="2" t="s">
        <v>928</v>
      </c>
      <c r="G4136" s="2" t="s">
        <v>29</v>
      </c>
      <c r="H4136" s="2" t="s">
        <v>37</v>
      </c>
      <c r="I4136" s="2" t="s">
        <v>38</v>
      </c>
      <c r="J4136" s="38">
        <v>32.823058824</v>
      </c>
    </row>
    <row r="4137" spans="1:10">
      <c r="A4137" s="2" t="s">
        <v>15</v>
      </c>
      <c r="B4137" s="2" t="s">
        <v>193</v>
      </c>
      <c r="C4137" s="2" t="s">
        <v>64</v>
      </c>
      <c r="E4137" s="2">
        <v>100</v>
      </c>
      <c r="F4137" s="2" t="s">
        <v>928</v>
      </c>
      <c r="G4137" s="2" t="s">
        <v>29</v>
      </c>
      <c r="H4137" s="2" t="s">
        <v>37</v>
      </c>
      <c r="I4137" s="2" t="s">
        <v>38</v>
      </c>
      <c r="J4137" s="38">
        <v>30.594518099999998</v>
      </c>
    </row>
    <row r="4138" spans="1:10">
      <c r="A4138" s="2" t="s">
        <v>14</v>
      </c>
      <c r="B4138" s="2" t="s">
        <v>194</v>
      </c>
      <c r="C4138" s="2" t="s">
        <v>64</v>
      </c>
      <c r="E4138" s="2">
        <v>100</v>
      </c>
      <c r="F4138" s="2" t="s">
        <v>928</v>
      </c>
      <c r="G4138" s="2" t="s">
        <v>29</v>
      </c>
      <c r="H4138" s="2" t="s">
        <v>37</v>
      </c>
      <c r="I4138" s="2" t="s">
        <v>38</v>
      </c>
      <c r="J4138" s="38">
        <v>0</v>
      </c>
    </row>
    <row r="4139" spans="1:10">
      <c r="A4139" s="2" t="s">
        <v>14</v>
      </c>
      <c r="B4139" s="2" t="s">
        <v>195</v>
      </c>
      <c r="C4139" s="2" t="s">
        <v>64</v>
      </c>
      <c r="E4139" s="2">
        <v>100</v>
      </c>
      <c r="F4139" s="2" t="s">
        <v>928</v>
      </c>
      <c r="G4139" s="2" t="s">
        <v>29</v>
      </c>
      <c r="H4139" s="2" t="s">
        <v>37</v>
      </c>
      <c r="I4139" s="2" t="s">
        <v>38</v>
      </c>
      <c r="J4139" s="38">
        <v>0</v>
      </c>
    </row>
    <row r="4140" spans="1:10">
      <c r="A4140" s="2" t="s">
        <v>13</v>
      </c>
      <c r="B4140" s="2" t="s">
        <v>196</v>
      </c>
      <c r="C4140" s="2" t="s">
        <v>64</v>
      </c>
      <c r="E4140" s="2">
        <v>100</v>
      </c>
      <c r="F4140" s="2" t="s">
        <v>928</v>
      </c>
      <c r="G4140" s="2" t="s">
        <v>29</v>
      </c>
      <c r="H4140" s="2" t="s">
        <v>37</v>
      </c>
      <c r="I4140" s="2" t="s">
        <v>38</v>
      </c>
      <c r="J4140" s="38">
        <v>2.5517829860000001</v>
      </c>
    </row>
    <row r="4141" spans="1:10">
      <c r="A4141" s="2" t="s">
        <v>13</v>
      </c>
      <c r="B4141" s="2" t="s">
        <v>197</v>
      </c>
      <c r="C4141" s="2" t="s">
        <v>64</v>
      </c>
      <c r="E4141" s="2">
        <v>100</v>
      </c>
      <c r="F4141" s="2" t="s">
        <v>928</v>
      </c>
      <c r="G4141" s="2" t="s">
        <v>29</v>
      </c>
      <c r="H4141" s="2" t="s">
        <v>37</v>
      </c>
      <c r="I4141" s="2" t="s">
        <v>38</v>
      </c>
      <c r="J4141" s="38">
        <v>0.49741346199999997</v>
      </c>
    </row>
    <row r="4142" spans="1:10">
      <c r="A4142" s="2" t="s">
        <v>13</v>
      </c>
      <c r="B4142" s="2" t="s">
        <v>198</v>
      </c>
      <c r="C4142" s="2" t="s">
        <v>64</v>
      </c>
      <c r="E4142" s="2">
        <v>100</v>
      </c>
      <c r="F4142" s="2" t="s">
        <v>928</v>
      </c>
      <c r="G4142" s="2" t="s">
        <v>29</v>
      </c>
      <c r="H4142" s="2" t="s">
        <v>37</v>
      </c>
      <c r="I4142" s="2" t="s">
        <v>38</v>
      </c>
      <c r="J4142" s="38">
        <v>0.210856667</v>
      </c>
    </row>
    <row r="4143" spans="1:10">
      <c r="A4143" s="2" t="s">
        <v>13</v>
      </c>
      <c r="B4143" s="2" t="s">
        <v>199</v>
      </c>
      <c r="C4143" s="2" t="s">
        <v>64</v>
      </c>
      <c r="E4143" s="2">
        <v>100</v>
      </c>
      <c r="F4143" s="2" t="s">
        <v>928</v>
      </c>
      <c r="G4143" s="2" t="s">
        <v>29</v>
      </c>
      <c r="H4143" s="2" t="s">
        <v>37</v>
      </c>
      <c r="I4143" s="2" t="s">
        <v>38</v>
      </c>
      <c r="J4143" s="38">
        <v>1.108907563</v>
      </c>
    </row>
    <row r="4144" spans="1:10">
      <c r="A4144" s="2" t="s">
        <v>13</v>
      </c>
      <c r="B4144" s="2" t="s">
        <v>200</v>
      </c>
      <c r="C4144" s="2" t="s">
        <v>64</v>
      </c>
      <c r="E4144" s="2">
        <v>100</v>
      </c>
      <c r="F4144" s="2" t="s">
        <v>928</v>
      </c>
      <c r="G4144" s="2" t="s">
        <v>29</v>
      </c>
      <c r="H4144" s="2" t="s">
        <v>37</v>
      </c>
      <c r="I4144" s="2" t="s">
        <v>38</v>
      </c>
      <c r="J4144" s="38">
        <v>2.918392645</v>
      </c>
    </row>
    <row r="4145" spans="1:10">
      <c r="A4145" s="2" t="s">
        <v>13</v>
      </c>
      <c r="B4145" s="2" t="s">
        <v>201</v>
      </c>
      <c r="C4145" s="2" t="s">
        <v>64</v>
      </c>
      <c r="E4145" s="2">
        <v>100</v>
      </c>
      <c r="F4145" s="2" t="s">
        <v>928</v>
      </c>
      <c r="G4145" s="2" t="s">
        <v>29</v>
      </c>
      <c r="H4145" s="2" t="s">
        <v>37</v>
      </c>
      <c r="I4145" s="2" t="s">
        <v>38</v>
      </c>
      <c r="J4145" s="38">
        <v>2.4115115070000002</v>
      </c>
    </row>
    <row r="4146" spans="1:10">
      <c r="A4146" s="2" t="s">
        <v>13</v>
      </c>
      <c r="B4146" s="2" t="s">
        <v>202</v>
      </c>
      <c r="C4146" s="2" t="s">
        <v>64</v>
      </c>
      <c r="E4146" s="2">
        <v>100</v>
      </c>
      <c r="F4146" s="2" t="s">
        <v>928</v>
      </c>
      <c r="G4146" s="2" t="s">
        <v>29</v>
      </c>
      <c r="H4146" s="2" t="s">
        <v>37</v>
      </c>
      <c r="I4146" s="2" t="s">
        <v>38</v>
      </c>
      <c r="J4146" s="38">
        <v>3.9355158370000001</v>
      </c>
    </row>
    <row r="4147" spans="1:10">
      <c r="A4147" s="2" t="s">
        <v>13</v>
      </c>
      <c r="B4147" s="2" t="s">
        <v>203</v>
      </c>
      <c r="C4147" s="2" t="s">
        <v>64</v>
      </c>
      <c r="E4147" s="2">
        <v>100</v>
      </c>
      <c r="F4147" s="2" t="s">
        <v>928</v>
      </c>
      <c r="G4147" s="2" t="s">
        <v>29</v>
      </c>
      <c r="H4147" s="2" t="s">
        <v>37</v>
      </c>
      <c r="I4147" s="2" t="s">
        <v>38</v>
      </c>
      <c r="J4147" s="38">
        <v>5.6705147059999996</v>
      </c>
    </row>
    <row r="4148" spans="1:10">
      <c r="A4148" s="2" t="s">
        <v>13</v>
      </c>
      <c r="B4148" s="2" t="s">
        <v>204</v>
      </c>
      <c r="C4148" s="2" t="s">
        <v>64</v>
      </c>
      <c r="E4148" s="2">
        <v>100</v>
      </c>
      <c r="F4148" s="2" t="s">
        <v>928</v>
      </c>
      <c r="G4148" s="2" t="s">
        <v>29</v>
      </c>
      <c r="H4148" s="2" t="s">
        <v>37</v>
      </c>
      <c r="I4148" s="2" t="s">
        <v>38</v>
      </c>
      <c r="J4148" s="38">
        <v>7.1176470590000003</v>
      </c>
    </row>
    <row r="4149" spans="1:10">
      <c r="A4149" s="2" t="s">
        <v>13</v>
      </c>
      <c r="B4149" s="2" t="s">
        <v>205</v>
      </c>
      <c r="C4149" s="2" t="s">
        <v>64</v>
      </c>
      <c r="E4149" s="2">
        <v>100</v>
      </c>
      <c r="F4149" s="2" t="s">
        <v>928</v>
      </c>
      <c r="G4149" s="2" t="s">
        <v>29</v>
      </c>
      <c r="H4149" s="2" t="s">
        <v>37</v>
      </c>
      <c r="I4149" s="2" t="s">
        <v>38</v>
      </c>
      <c r="J4149" s="38">
        <v>6.5625966389999997</v>
      </c>
    </row>
    <row r="4150" spans="1:10">
      <c r="A4150" s="2" t="s">
        <v>13</v>
      </c>
      <c r="B4150" s="2" t="s">
        <v>206</v>
      </c>
      <c r="C4150" s="2" t="s">
        <v>64</v>
      </c>
      <c r="E4150" s="2">
        <v>100</v>
      </c>
      <c r="F4150" s="2" t="s">
        <v>928</v>
      </c>
      <c r="G4150" s="2" t="s">
        <v>29</v>
      </c>
      <c r="H4150" s="2" t="s">
        <v>37</v>
      </c>
      <c r="I4150" s="2" t="s">
        <v>38</v>
      </c>
      <c r="J4150" s="38">
        <v>26.167801858000001</v>
      </c>
    </row>
    <row r="4151" spans="1:10">
      <c r="A4151" s="2" t="s">
        <v>13</v>
      </c>
      <c r="B4151" s="2" t="s">
        <v>207</v>
      </c>
      <c r="C4151" s="2" t="s">
        <v>64</v>
      </c>
      <c r="E4151" s="2">
        <v>100</v>
      </c>
      <c r="F4151" s="2" t="s">
        <v>928</v>
      </c>
      <c r="G4151" s="2" t="s">
        <v>29</v>
      </c>
      <c r="H4151" s="2" t="s">
        <v>37</v>
      </c>
      <c r="I4151" s="2" t="s">
        <v>38</v>
      </c>
      <c r="J4151" s="38">
        <v>18.479882353000001</v>
      </c>
    </row>
    <row r="4152" spans="1:10">
      <c r="A4152" s="2" t="s">
        <v>13</v>
      </c>
      <c r="B4152" s="2" t="s">
        <v>208</v>
      </c>
      <c r="C4152" s="2" t="s">
        <v>64</v>
      </c>
      <c r="E4152" s="2">
        <v>100</v>
      </c>
      <c r="F4152" s="2" t="s">
        <v>928</v>
      </c>
      <c r="G4152" s="2" t="s">
        <v>29</v>
      </c>
      <c r="H4152" s="2" t="s">
        <v>37</v>
      </c>
      <c r="I4152" s="2" t="s">
        <v>38</v>
      </c>
      <c r="J4152" s="38">
        <v>0.51276963200000003</v>
      </c>
    </row>
    <row r="4153" spans="1:10">
      <c r="A4153" s="2" t="s">
        <v>13</v>
      </c>
      <c r="B4153" s="2" t="s">
        <v>209</v>
      </c>
      <c r="C4153" s="2" t="s">
        <v>64</v>
      </c>
      <c r="E4153" s="2">
        <v>100</v>
      </c>
      <c r="F4153" s="2" t="s">
        <v>928</v>
      </c>
      <c r="G4153" s="2" t="s">
        <v>29</v>
      </c>
      <c r="H4153" s="2" t="s">
        <v>37</v>
      </c>
      <c r="I4153" s="2" t="s">
        <v>38</v>
      </c>
      <c r="J4153" s="38">
        <v>0.41414844699999998</v>
      </c>
    </row>
    <row r="4154" spans="1:10">
      <c r="A4154" s="2" t="s">
        <v>13</v>
      </c>
      <c r="B4154" s="2" t="s">
        <v>210</v>
      </c>
      <c r="C4154" s="2" t="s">
        <v>64</v>
      </c>
      <c r="E4154" s="2">
        <v>100</v>
      </c>
      <c r="F4154" s="2" t="s">
        <v>928</v>
      </c>
      <c r="G4154" s="2" t="s">
        <v>29</v>
      </c>
      <c r="H4154" s="2" t="s">
        <v>37</v>
      </c>
      <c r="I4154" s="2" t="s">
        <v>38</v>
      </c>
      <c r="J4154" s="38">
        <v>3.093342898</v>
      </c>
    </row>
    <row r="4155" spans="1:10">
      <c r="A4155" s="2" t="s">
        <v>13</v>
      </c>
      <c r="B4155" s="2" t="s">
        <v>211</v>
      </c>
      <c r="C4155" s="2" t="s">
        <v>64</v>
      </c>
      <c r="E4155" s="2">
        <v>100</v>
      </c>
      <c r="F4155" s="2" t="s">
        <v>928</v>
      </c>
      <c r="G4155" s="2" t="s">
        <v>29</v>
      </c>
      <c r="H4155" s="2" t="s">
        <v>37</v>
      </c>
      <c r="I4155" s="2" t="s">
        <v>38</v>
      </c>
      <c r="J4155" s="38">
        <v>0.32027412900000002</v>
      </c>
    </row>
    <row r="4156" spans="1:10">
      <c r="A4156" s="2" t="s">
        <v>13</v>
      </c>
      <c r="B4156" s="2" t="s">
        <v>212</v>
      </c>
      <c r="C4156" s="2" t="s">
        <v>64</v>
      </c>
      <c r="E4156" s="2">
        <v>100</v>
      </c>
      <c r="F4156" s="2" t="s">
        <v>928</v>
      </c>
      <c r="G4156" s="2" t="s">
        <v>29</v>
      </c>
      <c r="H4156" s="2" t="s">
        <v>37</v>
      </c>
      <c r="I4156" s="2" t="s">
        <v>38</v>
      </c>
      <c r="J4156" s="38">
        <v>4.9031176470000002</v>
      </c>
    </row>
    <row r="4157" spans="1:10">
      <c r="A4157" s="2" t="s">
        <v>13</v>
      </c>
      <c r="B4157" s="2" t="s">
        <v>213</v>
      </c>
      <c r="C4157" s="2" t="s">
        <v>64</v>
      </c>
      <c r="E4157" s="2">
        <v>100</v>
      </c>
      <c r="F4157" s="2" t="s">
        <v>928</v>
      </c>
      <c r="G4157" s="2" t="s">
        <v>29</v>
      </c>
      <c r="H4157" s="2" t="s">
        <v>37</v>
      </c>
      <c r="I4157" s="2" t="s">
        <v>38</v>
      </c>
      <c r="J4157" s="38">
        <v>10.429313364</v>
      </c>
    </row>
    <row r="4158" spans="1:10">
      <c r="A4158" s="2" t="s">
        <v>13</v>
      </c>
      <c r="B4158" s="2" t="s">
        <v>214</v>
      </c>
      <c r="C4158" s="2" t="s">
        <v>64</v>
      </c>
      <c r="E4158" s="2">
        <v>100</v>
      </c>
      <c r="F4158" s="2" t="s">
        <v>928</v>
      </c>
      <c r="G4158" s="2" t="s">
        <v>29</v>
      </c>
      <c r="H4158" s="2" t="s">
        <v>37</v>
      </c>
      <c r="I4158" s="2" t="s">
        <v>38</v>
      </c>
      <c r="J4158" s="38">
        <v>4.3121127450000003</v>
      </c>
    </row>
    <row r="4159" spans="1:10">
      <c r="A4159" s="2" t="s">
        <v>13</v>
      </c>
      <c r="B4159" s="2" t="s">
        <v>215</v>
      </c>
      <c r="C4159" s="2" t="s">
        <v>64</v>
      </c>
      <c r="E4159" s="2">
        <v>100</v>
      </c>
      <c r="F4159" s="2" t="s">
        <v>928</v>
      </c>
      <c r="G4159" s="2" t="s">
        <v>29</v>
      </c>
      <c r="H4159" s="2" t="s">
        <v>37</v>
      </c>
      <c r="I4159" s="2" t="s">
        <v>38</v>
      </c>
      <c r="J4159" s="38">
        <v>5.1376158939999996</v>
      </c>
    </row>
    <row r="4160" spans="1:10">
      <c r="A4160" s="2" t="s">
        <v>13</v>
      </c>
      <c r="B4160" s="2" t="s">
        <v>216</v>
      </c>
      <c r="C4160" s="2" t="s">
        <v>64</v>
      </c>
      <c r="E4160" s="2">
        <v>100</v>
      </c>
      <c r="F4160" s="2" t="s">
        <v>928</v>
      </c>
      <c r="G4160" s="2" t="s">
        <v>29</v>
      </c>
      <c r="H4160" s="2" t="s">
        <v>37</v>
      </c>
      <c r="I4160" s="2" t="s">
        <v>38</v>
      </c>
      <c r="J4160" s="38">
        <v>6.3904677760000004</v>
      </c>
    </row>
    <row r="4161" spans="1:10">
      <c r="A4161" s="2" t="s">
        <v>13</v>
      </c>
      <c r="B4161" s="2" t="s">
        <v>363</v>
      </c>
      <c r="C4161" s="2" t="s">
        <v>64</v>
      </c>
      <c r="E4161" s="2">
        <v>100</v>
      </c>
      <c r="F4161" s="2" t="s">
        <v>928</v>
      </c>
      <c r="G4161" s="2" t="s">
        <v>29</v>
      </c>
      <c r="H4161" s="2" t="s">
        <v>37</v>
      </c>
      <c r="I4161" s="2" t="s">
        <v>38</v>
      </c>
      <c r="J4161" s="38">
        <v>5.6779412000000001E-2</v>
      </c>
    </row>
    <row r="4162" spans="1:10">
      <c r="A4162" s="2" t="s">
        <v>12</v>
      </c>
      <c r="B4162" s="2" t="s">
        <v>219</v>
      </c>
      <c r="C4162" s="2" t="s">
        <v>64</v>
      </c>
      <c r="E4162" s="2">
        <v>100</v>
      </c>
      <c r="F4162" s="2" t="s">
        <v>928</v>
      </c>
      <c r="G4162" s="2" t="s">
        <v>29</v>
      </c>
      <c r="H4162" s="2" t="s">
        <v>37</v>
      </c>
      <c r="I4162" s="2" t="s">
        <v>38</v>
      </c>
      <c r="J4162" s="38">
        <v>0</v>
      </c>
    </row>
    <row r="4163" spans="1:10">
      <c r="A4163" s="2" t="s">
        <v>11</v>
      </c>
      <c r="B4163" s="2" t="s">
        <v>217</v>
      </c>
      <c r="C4163" s="2" t="s">
        <v>64</v>
      </c>
      <c r="E4163" s="2">
        <v>100</v>
      </c>
      <c r="F4163" s="2" t="s">
        <v>928</v>
      </c>
      <c r="G4163" s="2" t="s">
        <v>29</v>
      </c>
      <c r="H4163" s="2" t="s">
        <v>37</v>
      </c>
      <c r="I4163" s="2" t="s">
        <v>38</v>
      </c>
      <c r="J4163" s="38">
        <v>0</v>
      </c>
    </row>
    <row r="4164" spans="1:10">
      <c r="A4164" s="2" t="s">
        <v>534</v>
      </c>
      <c r="B4164" s="2" t="s">
        <v>218</v>
      </c>
      <c r="C4164" s="2" t="s">
        <v>64</v>
      </c>
      <c r="E4164" s="2">
        <v>100</v>
      </c>
      <c r="F4164" s="2" t="s">
        <v>928</v>
      </c>
      <c r="G4164" s="2" t="s">
        <v>29</v>
      </c>
      <c r="H4164" s="2" t="s">
        <v>37</v>
      </c>
      <c r="I4164" s="2" t="s">
        <v>38</v>
      </c>
      <c r="J4164" s="38">
        <v>1.1911932773109248</v>
      </c>
    </row>
    <row r="4165" spans="1:10">
      <c r="A4165" s="2" t="s">
        <v>10</v>
      </c>
      <c r="B4165" s="2" t="s">
        <v>220</v>
      </c>
      <c r="C4165" s="2" t="s">
        <v>64</v>
      </c>
      <c r="E4165" s="2">
        <v>100</v>
      </c>
      <c r="F4165" s="2" t="s">
        <v>928</v>
      </c>
      <c r="G4165" s="2" t="s">
        <v>29</v>
      </c>
      <c r="H4165" s="2" t="s">
        <v>37</v>
      </c>
      <c r="I4165" s="2" t="s">
        <v>38</v>
      </c>
      <c r="J4165" s="38">
        <v>0</v>
      </c>
    </row>
    <row r="4166" spans="1:10">
      <c r="A4166" s="2" t="s">
        <v>9</v>
      </c>
      <c r="B4166" s="2" t="s">
        <v>221</v>
      </c>
      <c r="C4166" s="2" t="s">
        <v>64</v>
      </c>
      <c r="E4166" s="2">
        <v>100</v>
      </c>
      <c r="F4166" s="2" t="s">
        <v>928</v>
      </c>
      <c r="G4166" s="2" t="s">
        <v>29</v>
      </c>
      <c r="H4166" s="2" t="s">
        <v>37</v>
      </c>
      <c r="I4166" s="2" t="s">
        <v>38</v>
      </c>
      <c r="J4166" s="38">
        <v>0</v>
      </c>
    </row>
    <row r="4167" spans="1:10">
      <c r="A4167" s="2" t="s">
        <v>9</v>
      </c>
      <c r="B4167" s="2" t="s">
        <v>222</v>
      </c>
      <c r="C4167" s="2" t="s">
        <v>64</v>
      </c>
      <c r="E4167" s="2">
        <v>100</v>
      </c>
      <c r="F4167" s="2" t="s">
        <v>928</v>
      </c>
      <c r="G4167" s="2" t="s">
        <v>29</v>
      </c>
      <c r="H4167" s="2" t="s">
        <v>37</v>
      </c>
      <c r="I4167" s="2" t="s">
        <v>38</v>
      </c>
      <c r="J4167" s="38">
        <v>0</v>
      </c>
    </row>
    <row r="4168" spans="1:10">
      <c r="A4168" s="2" t="s">
        <v>9</v>
      </c>
      <c r="B4168" s="2" t="s">
        <v>223</v>
      </c>
      <c r="C4168" s="2" t="s">
        <v>64</v>
      </c>
      <c r="E4168" s="2">
        <v>100</v>
      </c>
      <c r="F4168" s="2" t="s">
        <v>928</v>
      </c>
      <c r="G4168" s="2" t="s">
        <v>29</v>
      </c>
      <c r="H4168" s="2" t="s">
        <v>37</v>
      </c>
      <c r="I4168" s="2" t="s">
        <v>38</v>
      </c>
      <c r="J4168" s="38">
        <v>0</v>
      </c>
    </row>
    <row r="4169" spans="1:10">
      <c r="A4169" s="2" t="s">
        <v>9</v>
      </c>
      <c r="B4169" s="2" t="s">
        <v>224</v>
      </c>
      <c r="C4169" s="2" t="s">
        <v>64</v>
      </c>
      <c r="E4169" s="2">
        <v>100</v>
      </c>
      <c r="F4169" s="2" t="s">
        <v>928</v>
      </c>
      <c r="G4169" s="2" t="s">
        <v>29</v>
      </c>
      <c r="H4169" s="2" t="s">
        <v>37</v>
      </c>
      <c r="I4169" s="2" t="s">
        <v>38</v>
      </c>
      <c r="J4169" s="38">
        <v>0</v>
      </c>
    </row>
    <row r="4170" spans="1:10">
      <c r="A4170" s="2" t="s">
        <v>9</v>
      </c>
      <c r="B4170" s="2" t="s">
        <v>225</v>
      </c>
      <c r="C4170" s="2" t="s">
        <v>64</v>
      </c>
      <c r="E4170" s="2">
        <v>100</v>
      </c>
      <c r="F4170" s="2" t="s">
        <v>928</v>
      </c>
      <c r="G4170" s="2" t="s">
        <v>29</v>
      </c>
      <c r="H4170" s="2" t="s">
        <v>37</v>
      </c>
      <c r="I4170" s="2" t="s">
        <v>38</v>
      </c>
      <c r="J4170" s="38">
        <v>0</v>
      </c>
    </row>
    <row r="4171" spans="1:10">
      <c r="A4171" s="2" t="s">
        <v>9</v>
      </c>
      <c r="B4171" s="2" t="s">
        <v>226</v>
      </c>
      <c r="C4171" s="2" t="s">
        <v>64</v>
      </c>
      <c r="E4171" s="2">
        <v>100</v>
      </c>
      <c r="F4171" s="2" t="s">
        <v>928</v>
      </c>
      <c r="G4171" s="2" t="s">
        <v>29</v>
      </c>
      <c r="H4171" s="2" t="s">
        <v>37</v>
      </c>
      <c r="I4171" s="2" t="s">
        <v>38</v>
      </c>
      <c r="J4171" s="38">
        <v>0</v>
      </c>
    </row>
    <row r="4172" spans="1:10">
      <c r="A4172" s="2" t="s">
        <v>9</v>
      </c>
      <c r="B4172" s="2" t="s">
        <v>227</v>
      </c>
      <c r="C4172" s="2" t="s">
        <v>64</v>
      </c>
      <c r="E4172" s="2">
        <v>100</v>
      </c>
      <c r="F4172" s="2" t="s">
        <v>928</v>
      </c>
      <c r="G4172" s="2" t="s">
        <v>29</v>
      </c>
      <c r="H4172" s="2" t="s">
        <v>37</v>
      </c>
      <c r="I4172" s="2" t="s">
        <v>38</v>
      </c>
      <c r="J4172" s="38">
        <v>0</v>
      </c>
    </row>
    <row r="4173" spans="1:10">
      <c r="A4173" s="2" t="s">
        <v>9</v>
      </c>
      <c r="B4173" s="2" t="s">
        <v>228</v>
      </c>
      <c r="C4173" s="2" t="s">
        <v>64</v>
      </c>
      <c r="E4173" s="2">
        <v>100</v>
      </c>
      <c r="F4173" s="2" t="s">
        <v>928</v>
      </c>
      <c r="G4173" s="2" t="s">
        <v>29</v>
      </c>
      <c r="H4173" s="2" t="s">
        <v>37</v>
      </c>
      <c r="I4173" s="2" t="s">
        <v>38</v>
      </c>
      <c r="J4173" s="38">
        <v>0</v>
      </c>
    </row>
    <row r="4174" spans="1:10">
      <c r="A4174" s="2" t="s">
        <v>9</v>
      </c>
      <c r="B4174" s="2" t="s">
        <v>229</v>
      </c>
      <c r="C4174" s="2" t="s">
        <v>64</v>
      </c>
      <c r="E4174" s="2">
        <v>100</v>
      </c>
      <c r="F4174" s="2" t="s">
        <v>928</v>
      </c>
      <c r="G4174" s="2" t="s">
        <v>29</v>
      </c>
      <c r="H4174" s="2" t="s">
        <v>37</v>
      </c>
      <c r="I4174" s="2" t="s">
        <v>38</v>
      </c>
      <c r="J4174" s="38">
        <v>0</v>
      </c>
    </row>
    <row r="4175" spans="1:10">
      <c r="A4175" s="2" t="s">
        <v>9</v>
      </c>
      <c r="B4175" s="2" t="s">
        <v>230</v>
      </c>
      <c r="C4175" s="2" t="s">
        <v>64</v>
      </c>
      <c r="E4175" s="2">
        <v>100</v>
      </c>
      <c r="F4175" s="2" t="s">
        <v>928</v>
      </c>
      <c r="G4175" s="2" t="s">
        <v>29</v>
      </c>
      <c r="H4175" s="2" t="s">
        <v>37</v>
      </c>
      <c r="I4175" s="2" t="s">
        <v>38</v>
      </c>
      <c r="J4175" s="38">
        <v>0</v>
      </c>
    </row>
    <row r="4176" spans="1:10">
      <c r="A4176" s="2" t="s">
        <v>9</v>
      </c>
      <c r="B4176" s="2" t="s">
        <v>231</v>
      </c>
      <c r="C4176" s="2" t="s">
        <v>64</v>
      </c>
      <c r="E4176" s="2">
        <v>100</v>
      </c>
      <c r="F4176" s="2" t="s">
        <v>928</v>
      </c>
      <c r="G4176" s="2" t="s">
        <v>29</v>
      </c>
      <c r="H4176" s="2" t="s">
        <v>37</v>
      </c>
      <c r="I4176" s="2" t="s">
        <v>38</v>
      </c>
      <c r="J4176" s="38">
        <v>0</v>
      </c>
    </row>
    <row r="4177" spans="1:10">
      <c r="A4177" s="2" t="s">
        <v>9</v>
      </c>
      <c r="B4177" s="2" t="s">
        <v>232</v>
      </c>
      <c r="C4177" s="2" t="s">
        <v>64</v>
      </c>
      <c r="E4177" s="2">
        <v>100</v>
      </c>
      <c r="F4177" s="2" t="s">
        <v>928</v>
      </c>
      <c r="G4177" s="2" t="s">
        <v>29</v>
      </c>
      <c r="H4177" s="2" t="s">
        <v>37</v>
      </c>
      <c r="I4177" s="2" t="s">
        <v>38</v>
      </c>
      <c r="J4177" s="38">
        <v>0</v>
      </c>
    </row>
    <row r="4178" spans="1:10">
      <c r="A4178" s="2" t="s">
        <v>8</v>
      </c>
      <c r="B4178" s="2" t="s">
        <v>233</v>
      </c>
      <c r="C4178" s="2" t="s">
        <v>64</v>
      </c>
      <c r="E4178" s="2">
        <v>100</v>
      </c>
      <c r="F4178" s="2" t="s">
        <v>928</v>
      </c>
      <c r="G4178" s="2" t="s">
        <v>29</v>
      </c>
      <c r="H4178" s="2" t="s">
        <v>37</v>
      </c>
      <c r="I4178" s="2" t="s">
        <v>38</v>
      </c>
      <c r="J4178" s="38">
        <v>0</v>
      </c>
    </row>
    <row r="4179" spans="1:10">
      <c r="A4179" s="2" t="s">
        <v>8</v>
      </c>
      <c r="B4179" s="2" t="s">
        <v>234</v>
      </c>
      <c r="C4179" s="2" t="s">
        <v>64</v>
      </c>
      <c r="E4179" s="2">
        <v>100</v>
      </c>
      <c r="F4179" s="2" t="s">
        <v>928</v>
      </c>
      <c r="G4179" s="2" t="s">
        <v>29</v>
      </c>
      <c r="H4179" s="2" t="s">
        <v>37</v>
      </c>
      <c r="I4179" s="2" t="s">
        <v>38</v>
      </c>
      <c r="J4179" s="38">
        <v>0</v>
      </c>
    </row>
    <row r="4180" spans="1:10">
      <c r="A4180" s="2" t="s">
        <v>8</v>
      </c>
      <c r="B4180" s="2" t="s">
        <v>235</v>
      </c>
      <c r="C4180" s="2" t="s">
        <v>64</v>
      </c>
      <c r="E4180" s="2">
        <v>100</v>
      </c>
      <c r="F4180" s="2" t="s">
        <v>928</v>
      </c>
      <c r="G4180" s="2" t="s">
        <v>29</v>
      </c>
      <c r="H4180" s="2" t="s">
        <v>37</v>
      </c>
      <c r="I4180" s="2" t="s">
        <v>38</v>
      </c>
      <c r="J4180" s="38">
        <v>0.71176470599999997</v>
      </c>
    </row>
    <row r="4181" spans="1:10">
      <c r="A4181" s="2" t="s">
        <v>8</v>
      </c>
      <c r="B4181" s="2" t="s">
        <v>236</v>
      </c>
      <c r="C4181" s="2" t="s">
        <v>64</v>
      </c>
      <c r="E4181" s="2">
        <v>100</v>
      </c>
      <c r="F4181" s="2" t="s">
        <v>928</v>
      </c>
      <c r="G4181" s="2" t="s">
        <v>29</v>
      </c>
      <c r="H4181" s="2" t="s">
        <v>37</v>
      </c>
      <c r="I4181" s="2" t="s">
        <v>38</v>
      </c>
      <c r="J4181" s="38">
        <v>8.5251049999999995E-2</v>
      </c>
    </row>
    <row r="4182" spans="1:10">
      <c r="A4182" s="2" t="s">
        <v>8</v>
      </c>
      <c r="B4182" s="2" t="s">
        <v>237</v>
      </c>
      <c r="C4182" s="2" t="s">
        <v>64</v>
      </c>
      <c r="E4182" s="2">
        <v>100</v>
      </c>
      <c r="F4182" s="2" t="s">
        <v>928</v>
      </c>
      <c r="G4182" s="2" t="s">
        <v>29</v>
      </c>
      <c r="H4182" s="2" t="s">
        <v>37</v>
      </c>
      <c r="I4182" s="2" t="s">
        <v>38</v>
      </c>
      <c r="J4182" s="38">
        <v>0</v>
      </c>
    </row>
    <row r="4183" spans="1:10">
      <c r="A4183" s="2" t="s">
        <v>8</v>
      </c>
      <c r="B4183" s="2" t="s">
        <v>238</v>
      </c>
      <c r="C4183" s="2" t="s">
        <v>64</v>
      </c>
      <c r="E4183" s="2">
        <v>100</v>
      </c>
      <c r="F4183" s="2" t="s">
        <v>928</v>
      </c>
      <c r="G4183" s="2" t="s">
        <v>29</v>
      </c>
      <c r="H4183" s="2" t="s">
        <v>37</v>
      </c>
      <c r="I4183" s="2" t="s">
        <v>38</v>
      </c>
      <c r="J4183" s="38">
        <v>1.3084276020000001</v>
      </c>
    </row>
    <row r="4184" spans="1:10">
      <c r="A4184" s="2" t="s">
        <v>8</v>
      </c>
      <c r="B4184" s="2" t="s">
        <v>239</v>
      </c>
      <c r="C4184" s="2" t="s">
        <v>64</v>
      </c>
      <c r="E4184" s="2">
        <v>100</v>
      </c>
      <c r="F4184" s="2" t="s">
        <v>928</v>
      </c>
      <c r="G4184" s="2" t="s">
        <v>29</v>
      </c>
      <c r="H4184" s="2" t="s">
        <v>37</v>
      </c>
      <c r="I4184" s="2" t="s">
        <v>38</v>
      </c>
      <c r="J4184" s="38">
        <v>0.16699866299999999</v>
      </c>
    </row>
    <row r="4185" spans="1:10">
      <c r="A4185" s="2" t="s">
        <v>8</v>
      </c>
      <c r="B4185" s="2" t="s">
        <v>240</v>
      </c>
      <c r="C4185" s="2" t="s">
        <v>64</v>
      </c>
      <c r="E4185" s="2">
        <v>100</v>
      </c>
      <c r="F4185" s="2" t="s">
        <v>928</v>
      </c>
      <c r="G4185" s="2" t="s">
        <v>29</v>
      </c>
      <c r="H4185" s="2" t="s">
        <v>37</v>
      </c>
      <c r="I4185" s="2" t="s">
        <v>38</v>
      </c>
      <c r="J4185" s="38">
        <v>0</v>
      </c>
    </row>
    <row r="4186" spans="1:10">
      <c r="A4186" s="2" t="s">
        <v>8</v>
      </c>
      <c r="B4186" s="2" t="s">
        <v>241</v>
      </c>
      <c r="C4186" s="2" t="s">
        <v>64</v>
      </c>
      <c r="E4186" s="2">
        <v>100</v>
      </c>
      <c r="F4186" s="2" t="s">
        <v>928</v>
      </c>
      <c r="G4186" s="2" t="s">
        <v>29</v>
      </c>
      <c r="H4186" s="2" t="s">
        <v>37</v>
      </c>
      <c r="I4186" s="2" t="s">
        <v>38</v>
      </c>
      <c r="J4186" s="38">
        <v>0</v>
      </c>
    </row>
    <row r="4187" spans="1:10">
      <c r="A4187" s="2" t="s">
        <v>8</v>
      </c>
      <c r="B4187" s="2" t="s">
        <v>242</v>
      </c>
      <c r="C4187" s="2" t="s">
        <v>64</v>
      </c>
      <c r="E4187" s="2">
        <v>100</v>
      </c>
      <c r="F4187" s="2" t="s">
        <v>928</v>
      </c>
      <c r="G4187" s="2" t="s">
        <v>29</v>
      </c>
      <c r="H4187" s="2" t="s">
        <v>37</v>
      </c>
      <c r="I4187" s="2" t="s">
        <v>38</v>
      </c>
      <c r="J4187" s="38">
        <v>0</v>
      </c>
    </row>
    <row r="4188" spans="1:10">
      <c r="A4188" s="2" t="s">
        <v>8</v>
      </c>
      <c r="B4188" s="2" t="s">
        <v>243</v>
      </c>
      <c r="C4188" s="2" t="s">
        <v>64</v>
      </c>
      <c r="E4188" s="2">
        <v>100</v>
      </c>
      <c r="F4188" s="2" t="s">
        <v>928</v>
      </c>
      <c r="G4188" s="2" t="s">
        <v>29</v>
      </c>
      <c r="H4188" s="2" t="s">
        <v>37</v>
      </c>
      <c r="I4188" s="2" t="s">
        <v>38</v>
      </c>
      <c r="J4188" s="38">
        <v>1.485058824</v>
      </c>
    </row>
    <row r="4189" spans="1:10">
      <c r="A4189" s="2" t="s">
        <v>8</v>
      </c>
      <c r="B4189" s="2" t="s">
        <v>244</v>
      </c>
      <c r="C4189" s="2" t="s">
        <v>64</v>
      </c>
      <c r="E4189" s="2">
        <v>100</v>
      </c>
      <c r="F4189" s="2" t="s">
        <v>928</v>
      </c>
      <c r="G4189" s="2" t="s">
        <v>29</v>
      </c>
      <c r="H4189" s="2" t="s">
        <v>37</v>
      </c>
      <c r="I4189" s="2" t="s">
        <v>38</v>
      </c>
      <c r="J4189" s="38">
        <v>0</v>
      </c>
    </row>
    <row r="4190" spans="1:10">
      <c r="A4190" s="2" t="s">
        <v>8</v>
      </c>
      <c r="B4190" s="2" t="s">
        <v>245</v>
      </c>
      <c r="C4190" s="2" t="s">
        <v>64</v>
      </c>
      <c r="E4190" s="2">
        <v>100</v>
      </c>
      <c r="F4190" s="2" t="s">
        <v>928</v>
      </c>
      <c r="G4190" s="2" t="s">
        <v>29</v>
      </c>
      <c r="H4190" s="2" t="s">
        <v>37</v>
      </c>
      <c r="I4190" s="2" t="s">
        <v>38</v>
      </c>
      <c r="J4190" s="38">
        <v>0</v>
      </c>
    </row>
    <row r="4191" spans="1:10">
      <c r="A4191" s="2" t="s">
        <v>8</v>
      </c>
      <c r="B4191" s="2" t="s">
        <v>246</v>
      </c>
      <c r="C4191" s="2" t="s">
        <v>64</v>
      </c>
      <c r="E4191" s="2">
        <v>100</v>
      </c>
      <c r="F4191" s="2" t="s">
        <v>928</v>
      </c>
      <c r="G4191" s="2" t="s">
        <v>29</v>
      </c>
      <c r="H4191" s="2" t="s">
        <v>37</v>
      </c>
      <c r="I4191" s="2" t="s">
        <v>38</v>
      </c>
      <c r="J4191" s="38">
        <v>0</v>
      </c>
    </row>
    <row r="4192" spans="1:10">
      <c r="A4192" s="2" t="s">
        <v>8</v>
      </c>
      <c r="B4192" s="2" t="s">
        <v>247</v>
      </c>
      <c r="C4192" s="2" t="s">
        <v>64</v>
      </c>
      <c r="E4192" s="2">
        <v>100</v>
      </c>
      <c r="F4192" s="2" t="s">
        <v>928</v>
      </c>
      <c r="G4192" s="2" t="s">
        <v>29</v>
      </c>
      <c r="H4192" s="2" t="s">
        <v>37</v>
      </c>
      <c r="I4192" s="2" t="s">
        <v>38</v>
      </c>
      <c r="J4192" s="38">
        <v>0</v>
      </c>
    </row>
    <row r="4193" spans="1:10">
      <c r="A4193" s="2" t="s">
        <v>8</v>
      </c>
      <c r="B4193" s="2" t="s">
        <v>248</v>
      </c>
      <c r="C4193" s="2" t="s">
        <v>64</v>
      </c>
      <c r="E4193" s="2">
        <v>100</v>
      </c>
      <c r="F4193" s="2" t="s">
        <v>928</v>
      </c>
      <c r="G4193" s="2" t="s">
        <v>29</v>
      </c>
      <c r="H4193" s="2" t="s">
        <v>37</v>
      </c>
      <c r="I4193" s="2" t="s">
        <v>38</v>
      </c>
      <c r="J4193" s="38">
        <v>0</v>
      </c>
    </row>
    <row r="4194" spans="1:10">
      <c r="A4194" s="2" t="s">
        <v>7</v>
      </c>
      <c r="B4194" s="2" t="s">
        <v>249</v>
      </c>
      <c r="C4194" s="2" t="s">
        <v>64</v>
      </c>
      <c r="E4194" s="2">
        <v>100</v>
      </c>
      <c r="F4194" s="2" t="s">
        <v>928</v>
      </c>
      <c r="G4194" s="2" t="s">
        <v>29</v>
      </c>
      <c r="H4194" s="2" t="s">
        <v>37</v>
      </c>
      <c r="I4194" s="2" t="s">
        <v>38</v>
      </c>
      <c r="J4194" s="38">
        <v>6.482823529</v>
      </c>
    </row>
    <row r="4195" spans="1:10">
      <c r="A4195" s="2" t="s">
        <v>7</v>
      </c>
      <c r="B4195" s="2" t="s">
        <v>250</v>
      </c>
      <c r="C4195" s="2" t="s">
        <v>64</v>
      </c>
      <c r="E4195" s="2">
        <v>100</v>
      </c>
      <c r="F4195" s="2" t="s">
        <v>928</v>
      </c>
      <c r="G4195" s="2" t="s">
        <v>29</v>
      </c>
      <c r="H4195" s="2" t="s">
        <v>37</v>
      </c>
      <c r="I4195" s="2" t="s">
        <v>38</v>
      </c>
      <c r="J4195" s="38">
        <v>1.056268717</v>
      </c>
    </row>
    <row r="4196" spans="1:10">
      <c r="A4196" s="2" t="s">
        <v>7</v>
      </c>
      <c r="B4196" s="2" t="s">
        <v>251</v>
      </c>
      <c r="C4196" s="2" t="s">
        <v>64</v>
      </c>
      <c r="E4196" s="2">
        <v>100</v>
      </c>
      <c r="F4196" s="2" t="s">
        <v>928</v>
      </c>
      <c r="G4196" s="2" t="s">
        <v>29</v>
      </c>
      <c r="H4196" s="2" t="s">
        <v>37</v>
      </c>
      <c r="I4196" s="2" t="s">
        <v>38</v>
      </c>
      <c r="J4196" s="38">
        <v>10.18365724</v>
      </c>
    </row>
    <row r="4197" spans="1:10">
      <c r="A4197" s="2" t="s">
        <v>7</v>
      </c>
      <c r="B4197" s="2" t="s">
        <v>252</v>
      </c>
      <c r="C4197" s="2" t="s">
        <v>64</v>
      </c>
      <c r="E4197" s="2">
        <v>100</v>
      </c>
      <c r="F4197" s="2" t="s">
        <v>928</v>
      </c>
      <c r="G4197" s="2" t="s">
        <v>29</v>
      </c>
      <c r="H4197" s="2" t="s">
        <v>37</v>
      </c>
      <c r="I4197" s="2" t="s">
        <v>38</v>
      </c>
      <c r="J4197" s="38">
        <v>0.14959275999999999</v>
      </c>
    </row>
    <row r="4198" spans="1:10">
      <c r="A4198" s="2" t="s">
        <v>7</v>
      </c>
      <c r="B4198" s="2" t="s">
        <v>253</v>
      </c>
      <c r="C4198" s="2" t="s">
        <v>64</v>
      </c>
      <c r="E4198" s="2">
        <v>100</v>
      </c>
      <c r="F4198" s="2" t="s">
        <v>928</v>
      </c>
      <c r="G4198" s="2" t="s">
        <v>29</v>
      </c>
      <c r="H4198" s="2" t="s">
        <v>37</v>
      </c>
      <c r="I4198" s="2" t="s">
        <v>38</v>
      </c>
      <c r="J4198" s="38">
        <v>44.767417367</v>
      </c>
    </row>
    <row r="4199" spans="1:10">
      <c r="A4199" s="2" t="s">
        <v>6</v>
      </c>
      <c r="B4199" s="2" t="s">
        <v>254</v>
      </c>
      <c r="C4199" s="2" t="s">
        <v>64</v>
      </c>
      <c r="E4199" s="2">
        <v>100</v>
      </c>
      <c r="F4199" s="2" t="s">
        <v>928</v>
      </c>
      <c r="G4199" s="2" t="s">
        <v>29</v>
      </c>
      <c r="H4199" s="2" t="s">
        <v>37</v>
      </c>
      <c r="I4199" s="2" t="s">
        <v>38</v>
      </c>
      <c r="J4199" s="38">
        <v>22.996130915999998</v>
      </c>
    </row>
    <row r="4200" spans="1:10">
      <c r="A4200" s="2" t="s">
        <v>6</v>
      </c>
      <c r="B4200" s="2" t="s">
        <v>255</v>
      </c>
      <c r="C4200" s="2" t="s">
        <v>64</v>
      </c>
      <c r="E4200" s="2">
        <v>100</v>
      </c>
      <c r="F4200" s="2" t="s">
        <v>928</v>
      </c>
      <c r="G4200" s="2" t="s">
        <v>29</v>
      </c>
      <c r="H4200" s="2" t="s">
        <v>37</v>
      </c>
      <c r="I4200" s="2" t="s">
        <v>38</v>
      </c>
      <c r="J4200" s="38">
        <v>14.739820455</v>
      </c>
    </row>
    <row r="4201" spans="1:10">
      <c r="A4201" s="2" t="s">
        <v>6</v>
      </c>
      <c r="B4201" s="2" t="s">
        <v>256</v>
      </c>
      <c r="C4201" s="2" t="s">
        <v>64</v>
      </c>
      <c r="E4201" s="2">
        <v>100</v>
      </c>
      <c r="F4201" s="2" t="s">
        <v>928</v>
      </c>
      <c r="G4201" s="2" t="s">
        <v>29</v>
      </c>
      <c r="H4201" s="2" t="s">
        <v>37</v>
      </c>
      <c r="I4201" s="2" t="s">
        <v>38</v>
      </c>
      <c r="J4201" s="38">
        <v>28.777498701999999</v>
      </c>
    </row>
    <row r="4202" spans="1:10">
      <c r="A4202" s="2" t="s">
        <v>6</v>
      </c>
      <c r="B4202" s="2" t="s">
        <v>257</v>
      </c>
      <c r="C4202" s="2" t="s">
        <v>64</v>
      </c>
      <c r="E4202" s="2">
        <v>100</v>
      </c>
      <c r="F4202" s="2" t="s">
        <v>928</v>
      </c>
      <c r="G4202" s="2" t="s">
        <v>29</v>
      </c>
      <c r="H4202" s="2" t="s">
        <v>37</v>
      </c>
      <c r="I4202" s="2" t="s">
        <v>38</v>
      </c>
      <c r="J4202" s="38">
        <v>25.383403528999999</v>
      </c>
    </row>
    <row r="4203" spans="1:10">
      <c r="A4203" s="2" t="s">
        <v>6</v>
      </c>
      <c r="B4203" s="2" t="s">
        <v>258</v>
      </c>
      <c r="C4203" s="2" t="s">
        <v>64</v>
      </c>
      <c r="E4203" s="2">
        <v>100</v>
      </c>
      <c r="F4203" s="2" t="s">
        <v>928</v>
      </c>
      <c r="G4203" s="2" t="s">
        <v>29</v>
      </c>
      <c r="H4203" s="2" t="s">
        <v>37</v>
      </c>
      <c r="I4203" s="2" t="s">
        <v>38</v>
      </c>
      <c r="J4203" s="38">
        <v>54.649998451999998</v>
      </c>
    </row>
    <row r="4204" spans="1:10">
      <c r="A4204" s="2" t="s">
        <v>6</v>
      </c>
      <c r="B4204" s="2" t="s">
        <v>259</v>
      </c>
      <c r="C4204" s="2" t="s">
        <v>64</v>
      </c>
      <c r="E4204" s="2">
        <v>100</v>
      </c>
      <c r="F4204" s="2" t="s">
        <v>928</v>
      </c>
      <c r="G4204" s="2" t="s">
        <v>29</v>
      </c>
      <c r="H4204" s="2" t="s">
        <v>37</v>
      </c>
      <c r="I4204" s="2" t="s">
        <v>38</v>
      </c>
      <c r="J4204" s="38">
        <v>2.665238971</v>
      </c>
    </row>
    <row r="4205" spans="1:10">
      <c r="A4205" s="2" t="s">
        <v>6</v>
      </c>
      <c r="B4205" s="2" t="s">
        <v>260</v>
      </c>
      <c r="C4205" s="2" t="s">
        <v>64</v>
      </c>
      <c r="E4205" s="2">
        <v>100</v>
      </c>
      <c r="F4205" s="2" t="s">
        <v>928</v>
      </c>
      <c r="G4205" s="2" t="s">
        <v>29</v>
      </c>
      <c r="H4205" s="2" t="s">
        <v>37</v>
      </c>
      <c r="I4205" s="2" t="s">
        <v>38</v>
      </c>
      <c r="J4205" s="38">
        <v>36.970626267999997</v>
      </c>
    </row>
    <row r="4206" spans="1:10">
      <c r="A4206" s="2" t="s">
        <v>6</v>
      </c>
      <c r="B4206" s="2" t="s">
        <v>261</v>
      </c>
      <c r="C4206" s="2" t="s">
        <v>64</v>
      </c>
      <c r="E4206" s="2">
        <v>100</v>
      </c>
      <c r="F4206" s="2" t="s">
        <v>928</v>
      </c>
      <c r="G4206" s="2" t="s">
        <v>29</v>
      </c>
      <c r="H4206" s="2" t="s">
        <v>37</v>
      </c>
      <c r="I4206" s="2" t="s">
        <v>38</v>
      </c>
      <c r="J4206" s="38">
        <v>31.514438375000001</v>
      </c>
    </row>
    <row r="4207" spans="1:10">
      <c r="A4207" s="2" t="s">
        <v>5</v>
      </c>
      <c r="B4207" s="2" t="s">
        <v>270</v>
      </c>
      <c r="C4207" s="2" t="s">
        <v>64</v>
      </c>
      <c r="E4207" s="2">
        <v>100</v>
      </c>
      <c r="F4207" s="2" t="s">
        <v>928</v>
      </c>
      <c r="G4207" s="2" t="s">
        <v>29</v>
      </c>
      <c r="H4207" s="2" t="s">
        <v>37</v>
      </c>
      <c r="I4207" s="2" t="s">
        <v>38</v>
      </c>
      <c r="J4207" s="38">
        <v>0</v>
      </c>
    </row>
    <row r="4208" spans="1:10">
      <c r="A4208" s="2" t="s">
        <v>5</v>
      </c>
      <c r="B4208" s="2" t="s">
        <v>271</v>
      </c>
      <c r="C4208" s="2" t="s">
        <v>64</v>
      </c>
      <c r="E4208" s="2">
        <v>100</v>
      </c>
      <c r="F4208" s="2" t="s">
        <v>928</v>
      </c>
      <c r="G4208" s="2" t="s">
        <v>29</v>
      </c>
      <c r="H4208" s="2" t="s">
        <v>37</v>
      </c>
      <c r="I4208" s="2" t="s">
        <v>38</v>
      </c>
      <c r="J4208" s="38">
        <v>3.3366470590000001</v>
      </c>
    </row>
    <row r="4209" spans="1:10">
      <c r="A4209" s="2" t="s">
        <v>5</v>
      </c>
      <c r="B4209" s="2" t="s">
        <v>272</v>
      </c>
      <c r="C4209" s="2" t="s">
        <v>64</v>
      </c>
      <c r="E4209" s="2">
        <v>100</v>
      </c>
      <c r="F4209" s="2" t="s">
        <v>928</v>
      </c>
      <c r="G4209" s="2" t="s">
        <v>29</v>
      </c>
      <c r="H4209" s="2" t="s">
        <v>37</v>
      </c>
      <c r="I4209" s="2" t="s">
        <v>38</v>
      </c>
      <c r="J4209" s="38">
        <v>4.8039386029999998</v>
      </c>
    </row>
    <row r="4210" spans="1:10">
      <c r="A4210" s="2" t="s">
        <v>5</v>
      </c>
      <c r="B4210" s="2" t="s">
        <v>273</v>
      </c>
      <c r="C4210" s="2" t="s">
        <v>64</v>
      </c>
      <c r="E4210" s="2">
        <v>100</v>
      </c>
      <c r="F4210" s="2" t="s">
        <v>928</v>
      </c>
      <c r="G4210" s="2" t="s">
        <v>29</v>
      </c>
      <c r="H4210" s="2" t="s">
        <v>37</v>
      </c>
      <c r="I4210" s="2" t="s">
        <v>38</v>
      </c>
      <c r="J4210" s="38">
        <v>7.7641235289999999</v>
      </c>
    </row>
    <row r="4211" spans="1:10">
      <c r="A4211" s="2" t="s">
        <v>4</v>
      </c>
      <c r="B4211" s="2" t="s">
        <v>445</v>
      </c>
      <c r="C4211" s="2" t="s">
        <v>64</v>
      </c>
      <c r="E4211" s="2">
        <v>100</v>
      </c>
      <c r="F4211" s="2" t="s">
        <v>928</v>
      </c>
      <c r="G4211" s="2" t="s">
        <v>29</v>
      </c>
      <c r="H4211" s="2" t="s">
        <v>37</v>
      </c>
      <c r="I4211" s="2" t="s">
        <v>38</v>
      </c>
      <c r="J4211" s="38">
        <v>4.0351743410000003</v>
      </c>
    </row>
    <row r="4212" spans="1:10">
      <c r="A4212" s="2" t="s">
        <v>4</v>
      </c>
      <c r="B4212" s="2" t="s">
        <v>446</v>
      </c>
      <c r="C4212" s="2" t="s">
        <v>64</v>
      </c>
      <c r="E4212" s="2">
        <v>100</v>
      </c>
      <c r="F4212" s="2" t="s">
        <v>928</v>
      </c>
      <c r="G4212" s="2" t="s">
        <v>29</v>
      </c>
      <c r="H4212" s="2" t="s">
        <v>37</v>
      </c>
      <c r="I4212" s="2" t="s">
        <v>38</v>
      </c>
      <c r="J4212" s="38">
        <v>0.27384707400000002</v>
      </c>
    </row>
    <row r="4213" spans="1:10">
      <c r="A4213" s="2" t="s">
        <v>3</v>
      </c>
      <c r="B4213" s="2" t="s">
        <v>362</v>
      </c>
      <c r="C4213" s="2" t="s">
        <v>64</v>
      </c>
      <c r="E4213" s="2">
        <v>100</v>
      </c>
      <c r="F4213" s="2" t="s">
        <v>928</v>
      </c>
      <c r="G4213" s="2" t="s">
        <v>29</v>
      </c>
      <c r="H4213" s="2" t="s">
        <v>37</v>
      </c>
      <c r="I4213" s="2" t="s">
        <v>38</v>
      </c>
      <c r="J4213" s="38">
        <v>0.104423918</v>
      </c>
    </row>
    <row r="4214" spans="1:10">
      <c r="A4214" s="2" t="s">
        <v>3</v>
      </c>
      <c r="B4214" s="2" t="s">
        <v>143</v>
      </c>
      <c r="C4214" s="2" t="s">
        <v>64</v>
      </c>
      <c r="E4214" s="2">
        <v>100</v>
      </c>
      <c r="F4214" s="2" t="s">
        <v>928</v>
      </c>
      <c r="G4214" s="2" t="s">
        <v>29</v>
      </c>
      <c r="H4214" s="2" t="s">
        <v>37</v>
      </c>
      <c r="I4214" s="2" t="s">
        <v>38</v>
      </c>
      <c r="J4214" s="38">
        <v>5.8089249489999997</v>
      </c>
    </row>
    <row r="4215" spans="1:10">
      <c r="A4215" s="2" t="s">
        <v>3</v>
      </c>
      <c r="B4215" s="2" t="s">
        <v>144</v>
      </c>
      <c r="C4215" s="2" t="s">
        <v>64</v>
      </c>
      <c r="E4215" s="2">
        <v>100</v>
      </c>
      <c r="F4215" s="2" t="s">
        <v>928</v>
      </c>
      <c r="G4215" s="2" t="s">
        <v>29</v>
      </c>
      <c r="H4215" s="2" t="s">
        <v>37</v>
      </c>
      <c r="I4215" s="2" t="s">
        <v>38</v>
      </c>
      <c r="J4215" s="38">
        <v>1.7297912710000001</v>
      </c>
    </row>
    <row r="4216" spans="1:10">
      <c r="A4216" s="2" t="s">
        <v>3</v>
      </c>
      <c r="B4216" s="2" t="s">
        <v>145</v>
      </c>
      <c r="C4216" s="2" t="s">
        <v>64</v>
      </c>
      <c r="E4216" s="2">
        <v>100</v>
      </c>
      <c r="F4216" s="2" t="s">
        <v>928</v>
      </c>
      <c r="G4216" s="2" t="s">
        <v>29</v>
      </c>
      <c r="H4216" s="2" t="s">
        <v>37</v>
      </c>
      <c r="I4216" s="2" t="s">
        <v>38</v>
      </c>
      <c r="J4216" s="38">
        <v>0.84398976999999997</v>
      </c>
    </row>
    <row r="4217" spans="1:10">
      <c r="A4217" s="2" t="s">
        <v>3</v>
      </c>
      <c r="B4217" s="2" t="s">
        <v>146</v>
      </c>
      <c r="C4217" s="2" t="s">
        <v>64</v>
      </c>
      <c r="E4217" s="2">
        <v>100</v>
      </c>
      <c r="F4217" s="2" t="s">
        <v>928</v>
      </c>
      <c r="G4217" s="2" t="s">
        <v>29</v>
      </c>
      <c r="H4217" s="2" t="s">
        <v>37</v>
      </c>
      <c r="I4217" s="2" t="s">
        <v>38</v>
      </c>
      <c r="J4217" s="38">
        <v>1.3874239349999999</v>
      </c>
    </row>
    <row r="4218" spans="1:10">
      <c r="A4218" s="2" t="s">
        <v>3</v>
      </c>
      <c r="B4218" s="2" t="s">
        <v>147</v>
      </c>
      <c r="C4218" s="2" t="s">
        <v>64</v>
      </c>
      <c r="E4218" s="2">
        <v>100</v>
      </c>
      <c r="F4218" s="2" t="s">
        <v>928</v>
      </c>
      <c r="G4218" s="2" t="s">
        <v>29</v>
      </c>
      <c r="H4218" s="2" t="s">
        <v>37</v>
      </c>
      <c r="I4218" s="2" t="s">
        <v>38</v>
      </c>
      <c r="J4218" s="38">
        <v>3.3742929859999999</v>
      </c>
    </row>
    <row r="4219" spans="1:10">
      <c r="A4219" s="2" t="s">
        <v>3</v>
      </c>
      <c r="B4219" s="2" t="s">
        <v>148</v>
      </c>
      <c r="C4219" s="2" t="s">
        <v>64</v>
      </c>
      <c r="E4219" s="2">
        <v>100</v>
      </c>
      <c r="F4219" s="2" t="s">
        <v>928</v>
      </c>
      <c r="G4219" s="2" t="s">
        <v>29</v>
      </c>
      <c r="H4219" s="2" t="s">
        <v>37</v>
      </c>
      <c r="I4219" s="2" t="s">
        <v>38</v>
      </c>
      <c r="J4219" s="38">
        <v>1.801432049</v>
      </c>
    </row>
    <row r="4220" spans="1:10">
      <c r="A4220" s="2" t="s">
        <v>3</v>
      </c>
      <c r="B4220" s="2" t="s">
        <v>149</v>
      </c>
      <c r="C4220" s="2" t="s">
        <v>64</v>
      </c>
      <c r="E4220" s="2">
        <v>100</v>
      </c>
      <c r="F4220" s="2" t="s">
        <v>928</v>
      </c>
      <c r="G4220" s="2" t="s">
        <v>29</v>
      </c>
      <c r="H4220" s="2" t="s">
        <v>37</v>
      </c>
      <c r="I4220" s="2" t="s">
        <v>38</v>
      </c>
      <c r="J4220" s="38">
        <v>18.201799945000001</v>
      </c>
    </row>
    <row r="4221" spans="1:10">
      <c r="A4221" s="2" t="s">
        <v>3</v>
      </c>
      <c r="B4221" s="2" t="s">
        <v>150</v>
      </c>
      <c r="C4221" s="2" t="s">
        <v>64</v>
      </c>
      <c r="E4221" s="2">
        <v>100</v>
      </c>
      <c r="F4221" s="2" t="s">
        <v>928</v>
      </c>
      <c r="G4221" s="2" t="s">
        <v>29</v>
      </c>
      <c r="H4221" s="2" t="s">
        <v>37</v>
      </c>
      <c r="I4221" s="2" t="s">
        <v>38</v>
      </c>
      <c r="J4221" s="38">
        <v>4.9264225110000002</v>
      </c>
    </row>
    <row r="4222" spans="1:10">
      <c r="A4222" s="2" t="s">
        <v>3</v>
      </c>
      <c r="B4222" s="2" t="s">
        <v>151</v>
      </c>
      <c r="C4222" s="2" t="s">
        <v>64</v>
      </c>
      <c r="E4222" s="2">
        <v>100</v>
      </c>
      <c r="F4222" s="2" t="s">
        <v>928</v>
      </c>
      <c r="G4222" s="2" t="s">
        <v>29</v>
      </c>
      <c r="H4222" s="2" t="s">
        <v>37</v>
      </c>
      <c r="I4222" s="2" t="s">
        <v>38</v>
      </c>
      <c r="J4222" s="38">
        <v>47.407831932999997</v>
      </c>
    </row>
    <row r="4223" spans="1:10">
      <c r="A4223" s="2" t="s">
        <v>3</v>
      </c>
      <c r="B4223" s="2" t="s">
        <v>152</v>
      </c>
      <c r="C4223" s="2" t="s">
        <v>64</v>
      </c>
      <c r="E4223" s="2">
        <v>100</v>
      </c>
      <c r="F4223" s="2" t="s">
        <v>928</v>
      </c>
      <c r="G4223" s="2" t="s">
        <v>29</v>
      </c>
      <c r="H4223" s="2" t="s">
        <v>37</v>
      </c>
      <c r="I4223" s="2" t="s">
        <v>38</v>
      </c>
      <c r="J4223" s="38">
        <v>80.619437340000005</v>
      </c>
    </row>
    <row r="4224" spans="1:10">
      <c r="A4224" s="2" t="s">
        <v>3</v>
      </c>
      <c r="B4224" s="2" t="s">
        <v>153</v>
      </c>
      <c r="C4224" s="2" t="s">
        <v>64</v>
      </c>
      <c r="E4224" s="2">
        <v>100</v>
      </c>
      <c r="F4224" s="2" t="s">
        <v>928</v>
      </c>
      <c r="G4224" s="2" t="s">
        <v>29</v>
      </c>
      <c r="H4224" s="2" t="s">
        <v>37</v>
      </c>
      <c r="I4224" s="2" t="s">
        <v>38</v>
      </c>
      <c r="J4224" s="38">
        <v>72.811915225000007</v>
      </c>
    </row>
    <row r="4225" spans="1:10">
      <c r="A4225" s="2" t="s">
        <v>3</v>
      </c>
      <c r="B4225" s="2" t="s">
        <v>154</v>
      </c>
      <c r="C4225" s="2" t="s">
        <v>64</v>
      </c>
      <c r="E4225" s="2">
        <v>100</v>
      </c>
      <c r="F4225" s="2" t="s">
        <v>928</v>
      </c>
      <c r="G4225" s="2" t="s">
        <v>29</v>
      </c>
      <c r="H4225" s="2" t="s">
        <v>37</v>
      </c>
      <c r="I4225" s="2" t="s">
        <v>38</v>
      </c>
      <c r="J4225" s="38">
        <v>21.126696980999998</v>
      </c>
    </row>
    <row r="4226" spans="1:10">
      <c r="A4226" s="2" t="s">
        <v>3</v>
      </c>
      <c r="B4226" s="2" t="s">
        <v>155</v>
      </c>
      <c r="C4226" s="2" t="s">
        <v>64</v>
      </c>
      <c r="E4226" s="2">
        <v>100</v>
      </c>
      <c r="F4226" s="2" t="s">
        <v>928</v>
      </c>
      <c r="G4226" s="2" t="s">
        <v>29</v>
      </c>
      <c r="H4226" s="2" t="s">
        <v>37</v>
      </c>
      <c r="I4226" s="2" t="s">
        <v>38</v>
      </c>
      <c r="J4226" s="38">
        <v>18.594957983</v>
      </c>
    </row>
    <row r="4227" spans="1:10">
      <c r="A4227" s="2" t="s">
        <v>3</v>
      </c>
      <c r="B4227" s="2" t="s">
        <v>156</v>
      </c>
      <c r="C4227" s="2" t="s">
        <v>64</v>
      </c>
      <c r="E4227" s="2">
        <v>100</v>
      </c>
      <c r="F4227" s="2" t="s">
        <v>928</v>
      </c>
      <c r="G4227" s="2" t="s">
        <v>29</v>
      </c>
      <c r="H4227" s="2" t="s">
        <v>37</v>
      </c>
      <c r="I4227" s="2" t="s">
        <v>38</v>
      </c>
      <c r="J4227" s="38">
        <v>3.6877262439999998</v>
      </c>
    </row>
    <row r="4228" spans="1:10">
      <c r="A4228" s="2" t="s">
        <v>3</v>
      </c>
      <c r="B4228" s="2" t="s">
        <v>157</v>
      </c>
      <c r="C4228" s="2" t="s">
        <v>64</v>
      </c>
      <c r="E4228" s="2">
        <v>100</v>
      </c>
      <c r="F4228" s="2" t="s">
        <v>928</v>
      </c>
      <c r="G4228" s="2" t="s">
        <v>29</v>
      </c>
      <c r="H4228" s="2" t="s">
        <v>37</v>
      </c>
      <c r="I4228" s="2" t="s">
        <v>38</v>
      </c>
      <c r="J4228" s="38">
        <v>93.578708824000003</v>
      </c>
    </row>
    <row r="4229" spans="1:10">
      <c r="A4229" s="2" t="s">
        <v>3</v>
      </c>
      <c r="B4229" s="2" t="s">
        <v>158</v>
      </c>
      <c r="C4229" s="2" t="s">
        <v>64</v>
      </c>
      <c r="E4229" s="2">
        <v>100</v>
      </c>
      <c r="F4229" s="2" t="s">
        <v>928</v>
      </c>
      <c r="G4229" s="2" t="s">
        <v>29</v>
      </c>
      <c r="H4229" s="2" t="s">
        <v>37</v>
      </c>
      <c r="I4229" s="2" t="s">
        <v>38</v>
      </c>
      <c r="J4229" s="38">
        <v>17.905268614000001</v>
      </c>
    </row>
    <row r="4230" spans="1:10">
      <c r="A4230" s="2" t="s">
        <v>2</v>
      </c>
      <c r="B4230" s="2" t="s">
        <v>262</v>
      </c>
      <c r="C4230" s="2" t="s">
        <v>64</v>
      </c>
      <c r="E4230" s="2">
        <v>100</v>
      </c>
      <c r="F4230" s="2" t="s">
        <v>928</v>
      </c>
      <c r="G4230" s="2" t="s">
        <v>29</v>
      </c>
      <c r="H4230" s="2" t="s">
        <v>37</v>
      </c>
      <c r="I4230" s="2" t="s">
        <v>38</v>
      </c>
      <c r="J4230" s="38">
        <v>0</v>
      </c>
    </row>
    <row r="4231" spans="1:10">
      <c r="A4231" s="2" t="s">
        <v>2</v>
      </c>
      <c r="B4231" s="2" t="s">
        <v>263</v>
      </c>
      <c r="C4231" s="2" t="s">
        <v>64</v>
      </c>
      <c r="E4231" s="2">
        <v>100</v>
      </c>
      <c r="F4231" s="2" t="s">
        <v>928</v>
      </c>
      <c r="G4231" s="2" t="s">
        <v>29</v>
      </c>
      <c r="H4231" s="2" t="s">
        <v>37</v>
      </c>
      <c r="I4231" s="2" t="s">
        <v>38</v>
      </c>
      <c r="J4231" s="38">
        <v>0</v>
      </c>
    </row>
    <row r="4232" spans="1:10">
      <c r="A4232" s="2" t="s">
        <v>2</v>
      </c>
      <c r="B4232" s="2" t="s">
        <v>264</v>
      </c>
      <c r="C4232" s="2" t="s">
        <v>64</v>
      </c>
      <c r="E4232" s="2">
        <v>100</v>
      </c>
      <c r="F4232" s="2" t="s">
        <v>928</v>
      </c>
      <c r="G4232" s="2" t="s">
        <v>29</v>
      </c>
      <c r="H4232" s="2" t="s">
        <v>37</v>
      </c>
      <c r="I4232" s="2" t="s">
        <v>38</v>
      </c>
      <c r="J4232" s="38">
        <v>1.041079334</v>
      </c>
    </row>
    <row r="4233" spans="1:10">
      <c r="A4233" s="2" t="s">
        <v>2</v>
      </c>
      <c r="B4233" s="2" t="s">
        <v>265</v>
      </c>
      <c r="C4233" s="2" t="s">
        <v>64</v>
      </c>
      <c r="E4233" s="2">
        <v>100</v>
      </c>
      <c r="F4233" s="2" t="s">
        <v>928</v>
      </c>
      <c r="G4233" s="2" t="s">
        <v>29</v>
      </c>
      <c r="H4233" s="2" t="s">
        <v>37</v>
      </c>
      <c r="I4233" s="2" t="s">
        <v>38</v>
      </c>
      <c r="J4233" s="38">
        <v>0</v>
      </c>
    </row>
    <row r="4234" spans="1:10">
      <c r="A4234" s="2" t="s">
        <v>2</v>
      </c>
      <c r="B4234" s="2" t="s">
        <v>266</v>
      </c>
      <c r="C4234" s="2" t="s">
        <v>64</v>
      </c>
      <c r="E4234" s="2">
        <v>100</v>
      </c>
      <c r="F4234" s="2" t="s">
        <v>928</v>
      </c>
      <c r="G4234" s="2" t="s">
        <v>29</v>
      </c>
      <c r="H4234" s="2" t="s">
        <v>37</v>
      </c>
      <c r="I4234" s="2" t="s">
        <v>38</v>
      </c>
      <c r="J4234" s="38">
        <v>0</v>
      </c>
    </row>
    <row r="4235" spans="1:10">
      <c r="A4235" s="2" t="s">
        <v>2</v>
      </c>
      <c r="B4235" s="2" t="s">
        <v>267</v>
      </c>
      <c r="C4235" s="2" t="s">
        <v>64</v>
      </c>
      <c r="E4235" s="2">
        <v>100</v>
      </c>
      <c r="F4235" s="2" t="s">
        <v>928</v>
      </c>
      <c r="G4235" s="2" t="s">
        <v>29</v>
      </c>
      <c r="H4235" s="2" t="s">
        <v>37</v>
      </c>
      <c r="I4235" s="2" t="s">
        <v>38</v>
      </c>
      <c r="J4235" s="38">
        <v>2.8340705879999999</v>
      </c>
    </row>
    <row r="4236" spans="1:10">
      <c r="A4236" s="2" t="s">
        <v>2</v>
      </c>
      <c r="B4236" s="2" t="s">
        <v>268</v>
      </c>
      <c r="C4236" s="2" t="s">
        <v>64</v>
      </c>
      <c r="E4236" s="2">
        <v>100</v>
      </c>
      <c r="F4236" s="2" t="s">
        <v>928</v>
      </c>
      <c r="G4236" s="2" t="s">
        <v>29</v>
      </c>
      <c r="H4236" s="2" t="s">
        <v>37</v>
      </c>
      <c r="I4236" s="2" t="s">
        <v>38</v>
      </c>
      <c r="J4236" s="38">
        <v>0</v>
      </c>
    </row>
    <row r="4237" spans="1:10">
      <c r="A4237" s="2" t="s">
        <v>2</v>
      </c>
      <c r="B4237" s="2" t="s">
        <v>269</v>
      </c>
      <c r="C4237" s="2" t="s">
        <v>64</v>
      </c>
      <c r="E4237" s="2">
        <v>100</v>
      </c>
      <c r="F4237" s="2" t="s">
        <v>928</v>
      </c>
      <c r="G4237" s="2" t="s">
        <v>29</v>
      </c>
      <c r="H4237" s="2" t="s">
        <v>37</v>
      </c>
      <c r="I4237" s="2" t="s">
        <v>38</v>
      </c>
      <c r="J4237" s="38">
        <v>0</v>
      </c>
    </row>
    <row r="4238" spans="1:10">
      <c r="A4238" s="2" t="s">
        <v>1</v>
      </c>
      <c r="B4238" s="2" t="s">
        <v>298</v>
      </c>
      <c r="C4238" s="2" t="s">
        <v>64</v>
      </c>
      <c r="E4238" s="2">
        <v>100</v>
      </c>
      <c r="F4238" s="2" t="s">
        <v>928</v>
      </c>
      <c r="G4238" s="2" t="s">
        <v>29</v>
      </c>
      <c r="H4238" s="2" t="s">
        <v>37</v>
      </c>
      <c r="I4238" s="2" t="s">
        <v>38</v>
      </c>
      <c r="J4238" s="38">
        <v>0</v>
      </c>
    </row>
    <row r="4239" spans="1:10">
      <c r="A4239" s="2" t="s">
        <v>1</v>
      </c>
      <c r="B4239" s="2" t="s">
        <v>299</v>
      </c>
      <c r="C4239" s="2" t="s">
        <v>64</v>
      </c>
      <c r="E4239" s="2">
        <v>100</v>
      </c>
      <c r="F4239" s="2" t="s">
        <v>928</v>
      </c>
      <c r="G4239" s="2" t="s">
        <v>29</v>
      </c>
      <c r="H4239" s="2" t="s">
        <v>37</v>
      </c>
      <c r="I4239" s="2" t="s">
        <v>38</v>
      </c>
      <c r="J4239" s="38">
        <v>0</v>
      </c>
    </row>
    <row r="4240" spans="1:10">
      <c r="A4240" s="2" t="s">
        <v>1</v>
      </c>
      <c r="B4240" s="2" t="s">
        <v>300</v>
      </c>
      <c r="C4240" s="2" t="s">
        <v>64</v>
      </c>
      <c r="E4240" s="2">
        <v>100</v>
      </c>
      <c r="F4240" s="2" t="s">
        <v>928</v>
      </c>
      <c r="G4240" s="2" t="s">
        <v>29</v>
      </c>
      <c r="H4240" s="2" t="s">
        <v>37</v>
      </c>
      <c r="I4240" s="2" t="s">
        <v>38</v>
      </c>
      <c r="J4240" s="38">
        <v>0</v>
      </c>
    </row>
    <row r="4241" spans="1:10">
      <c r="A4241" s="2" t="s">
        <v>1</v>
      </c>
      <c r="B4241" s="2" t="s">
        <v>301</v>
      </c>
      <c r="C4241" s="2" t="s">
        <v>64</v>
      </c>
      <c r="E4241" s="2">
        <v>100</v>
      </c>
      <c r="F4241" s="2" t="s">
        <v>928</v>
      </c>
      <c r="G4241" s="2" t="s">
        <v>29</v>
      </c>
      <c r="H4241" s="2" t="s">
        <v>37</v>
      </c>
      <c r="I4241" s="2" t="s">
        <v>38</v>
      </c>
      <c r="J4241" s="38">
        <v>0</v>
      </c>
    </row>
    <row r="4242" spans="1:10">
      <c r="A4242" s="2" t="s">
        <v>1</v>
      </c>
      <c r="B4242" s="2" t="s">
        <v>302</v>
      </c>
      <c r="C4242" s="2" t="s">
        <v>64</v>
      </c>
      <c r="E4242" s="2">
        <v>100</v>
      </c>
      <c r="F4242" s="2" t="s">
        <v>928</v>
      </c>
      <c r="G4242" s="2" t="s">
        <v>29</v>
      </c>
      <c r="H4242" s="2" t="s">
        <v>37</v>
      </c>
      <c r="I4242" s="2" t="s">
        <v>38</v>
      </c>
      <c r="J4242" s="38">
        <v>0</v>
      </c>
    </row>
    <row r="4243" spans="1:10">
      <c r="A4243" s="2" t="s">
        <v>1</v>
      </c>
      <c r="B4243" s="2" t="s">
        <v>303</v>
      </c>
      <c r="C4243" s="2" t="s">
        <v>64</v>
      </c>
      <c r="E4243" s="2">
        <v>100</v>
      </c>
      <c r="F4243" s="2" t="s">
        <v>928</v>
      </c>
      <c r="G4243" s="2" t="s">
        <v>29</v>
      </c>
      <c r="H4243" s="2" t="s">
        <v>37</v>
      </c>
      <c r="I4243" s="2" t="s">
        <v>38</v>
      </c>
      <c r="J4243" s="38">
        <v>0</v>
      </c>
    </row>
    <row r="4244" spans="1:10">
      <c r="A4244" s="2" t="s">
        <v>1</v>
      </c>
      <c r="B4244" s="2" t="s">
        <v>304</v>
      </c>
      <c r="C4244" s="2" t="s">
        <v>64</v>
      </c>
      <c r="E4244" s="2">
        <v>100</v>
      </c>
      <c r="F4244" s="2" t="s">
        <v>928</v>
      </c>
      <c r="G4244" s="2" t="s">
        <v>29</v>
      </c>
      <c r="H4244" s="2" t="s">
        <v>37</v>
      </c>
      <c r="I4244" s="2" t="s">
        <v>38</v>
      </c>
      <c r="J4244" s="38">
        <v>0</v>
      </c>
    </row>
    <row r="4245" spans="1:10">
      <c r="A4245" s="2" t="s">
        <v>1</v>
      </c>
      <c r="B4245" s="2" t="s">
        <v>305</v>
      </c>
      <c r="C4245" s="2" t="s">
        <v>64</v>
      </c>
      <c r="E4245" s="2">
        <v>100</v>
      </c>
      <c r="F4245" s="2" t="s">
        <v>928</v>
      </c>
      <c r="G4245" s="2" t="s">
        <v>29</v>
      </c>
      <c r="H4245" s="2" t="s">
        <v>37</v>
      </c>
      <c r="I4245" s="2" t="s">
        <v>38</v>
      </c>
      <c r="J4245" s="38">
        <v>0</v>
      </c>
    </row>
    <row r="4246" spans="1:10">
      <c r="A4246" s="2" t="s">
        <v>1</v>
      </c>
      <c r="B4246" s="2" t="s">
        <v>306</v>
      </c>
      <c r="C4246" s="2" t="s">
        <v>64</v>
      </c>
      <c r="E4246" s="2">
        <v>100</v>
      </c>
      <c r="F4246" s="2" t="s">
        <v>928</v>
      </c>
      <c r="G4246" s="2" t="s">
        <v>29</v>
      </c>
      <c r="H4246" s="2" t="s">
        <v>37</v>
      </c>
      <c r="I4246" s="2" t="s">
        <v>38</v>
      </c>
      <c r="J4246" s="38">
        <v>0</v>
      </c>
    </row>
    <row r="4247" spans="1:10">
      <c r="A4247" s="2" t="s">
        <v>1</v>
      </c>
      <c r="B4247" s="2" t="s">
        <v>307</v>
      </c>
      <c r="C4247" s="2" t="s">
        <v>64</v>
      </c>
      <c r="E4247" s="2">
        <v>100</v>
      </c>
      <c r="F4247" s="2" t="s">
        <v>928</v>
      </c>
      <c r="G4247" s="2" t="s">
        <v>29</v>
      </c>
      <c r="H4247" s="2" t="s">
        <v>37</v>
      </c>
      <c r="I4247" s="2" t="s">
        <v>38</v>
      </c>
      <c r="J4247" s="38">
        <v>0</v>
      </c>
    </row>
    <row r="4248" spans="1:10">
      <c r="A4248" s="2" t="s">
        <v>1</v>
      </c>
      <c r="B4248" s="2" t="s">
        <v>308</v>
      </c>
      <c r="C4248" s="2" t="s">
        <v>64</v>
      </c>
      <c r="E4248" s="2">
        <v>100</v>
      </c>
      <c r="F4248" s="2" t="s">
        <v>928</v>
      </c>
      <c r="G4248" s="2" t="s">
        <v>29</v>
      </c>
      <c r="H4248" s="2" t="s">
        <v>37</v>
      </c>
      <c r="I4248" s="2" t="s">
        <v>38</v>
      </c>
      <c r="J4248" s="38">
        <v>0</v>
      </c>
    </row>
    <row r="4249" spans="1:10">
      <c r="A4249" s="2" t="s">
        <v>1</v>
      </c>
      <c r="B4249" s="2" t="s">
        <v>309</v>
      </c>
      <c r="C4249" s="2" t="s">
        <v>64</v>
      </c>
      <c r="E4249" s="2">
        <v>100</v>
      </c>
      <c r="F4249" s="2" t="s">
        <v>928</v>
      </c>
      <c r="G4249" s="2" t="s">
        <v>29</v>
      </c>
      <c r="H4249" s="2" t="s">
        <v>37</v>
      </c>
      <c r="I4249" s="2" t="s">
        <v>38</v>
      </c>
      <c r="J4249" s="38">
        <v>0</v>
      </c>
    </row>
    <row r="4250" spans="1:10">
      <c r="A4250" s="2" t="s">
        <v>1</v>
      </c>
      <c r="B4250" s="2" t="s">
        <v>310</v>
      </c>
      <c r="C4250" s="2" t="s">
        <v>64</v>
      </c>
      <c r="E4250" s="2">
        <v>100</v>
      </c>
      <c r="F4250" s="2" t="s">
        <v>928</v>
      </c>
      <c r="G4250" s="2" t="s">
        <v>29</v>
      </c>
      <c r="H4250" s="2" t="s">
        <v>37</v>
      </c>
      <c r="I4250" s="2" t="s">
        <v>38</v>
      </c>
      <c r="J4250" s="38">
        <v>0</v>
      </c>
    </row>
    <row r="4251" spans="1:10">
      <c r="A4251" s="2" t="s">
        <v>1</v>
      </c>
      <c r="B4251" s="2" t="s">
        <v>311</v>
      </c>
      <c r="C4251" s="2" t="s">
        <v>64</v>
      </c>
      <c r="E4251" s="2">
        <v>100</v>
      </c>
      <c r="F4251" s="2" t="s">
        <v>928</v>
      </c>
      <c r="G4251" s="2" t="s">
        <v>29</v>
      </c>
      <c r="H4251" s="2" t="s">
        <v>37</v>
      </c>
      <c r="I4251" s="2" t="s">
        <v>38</v>
      </c>
      <c r="J4251" s="38">
        <v>0</v>
      </c>
    </row>
    <row r="4252" spans="1:10">
      <c r="A4252" s="2" t="s">
        <v>1</v>
      </c>
      <c r="B4252" s="2" t="s">
        <v>312</v>
      </c>
      <c r="C4252" s="2" t="s">
        <v>64</v>
      </c>
      <c r="E4252" s="2">
        <v>100</v>
      </c>
      <c r="F4252" s="2" t="s">
        <v>928</v>
      </c>
      <c r="G4252" s="2" t="s">
        <v>29</v>
      </c>
      <c r="H4252" s="2" t="s">
        <v>37</v>
      </c>
      <c r="I4252" s="2" t="s">
        <v>38</v>
      </c>
      <c r="J4252" s="38">
        <v>0</v>
      </c>
    </row>
    <row r="4253" spans="1:10">
      <c r="A4253" s="2" t="s">
        <v>1</v>
      </c>
      <c r="B4253" s="2" t="s">
        <v>313</v>
      </c>
      <c r="C4253" s="2" t="s">
        <v>64</v>
      </c>
      <c r="E4253" s="2">
        <v>100</v>
      </c>
      <c r="F4253" s="2" t="s">
        <v>928</v>
      </c>
      <c r="G4253" s="2" t="s">
        <v>29</v>
      </c>
      <c r="H4253" s="2" t="s">
        <v>37</v>
      </c>
      <c r="I4253" s="2" t="s">
        <v>38</v>
      </c>
      <c r="J4253" s="38">
        <v>0</v>
      </c>
    </row>
    <row r="4254" spans="1:10">
      <c r="A4254" s="2" t="s">
        <v>1</v>
      </c>
      <c r="B4254" s="2" t="s">
        <v>314</v>
      </c>
      <c r="C4254" s="2" t="s">
        <v>64</v>
      </c>
      <c r="E4254" s="2">
        <v>100</v>
      </c>
      <c r="F4254" s="2" t="s">
        <v>928</v>
      </c>
      <c r="G4254" s="2" t="s">
        <v>29</v>
      </c>
      <c r="H4254" s="2" t="s">
        <v>37</v>
      </c>
      <c r="I4254" s="2" t="s">
        <v>38</v>
      </c>
      <c r="J4254" s="38">
        <v>0</v>
      </c>
    </row>
    <row r="4255" spans="1:10">
      <c r="A4255" s="2" t="s">
        <v>1</v>
      </c>
      <c r="B4255" s="2" t="s">
        <v>315</v>
      </c>
      <c r="C4255" s="2" t="s">
        <v>64</v>
      </c>
      <c r="E4255" s="2">
        <v>100</v>
      </c>
      <c r="F4255" s="2" t="s">
        <v>928</v>
      </c>
      <c r="G4255" s="2" t="s">
        <v>29</v>
      </c>
      <c r="H4255" s="2" t="s">
        <v>37</v>
      </c>
      <c r="I4255" s="2" t="s">
        <v>38</v>
      </c>
      <c r="J4255" s="38">
        <v>0</v>
      </c>
    </row>
    <row r="4256" spans="1:10">
      <c r="A4256" s="2" t="s">
        <v>1</v>
      </c>
      <c r="B4256" s="2" t="s">
        <v>316</v>
      </c>
      <c r="C4256" s="2" t="s">
        <v>64</v>
      </c>
      <c r="E4256" s="2">
        <v>100</v>
      </c>
      <c r="F4256" s="2" t="s">
        <v>928</v>
      </c>
      <c r="G4256" s="2" t="s">
        <v>29</v>
      </c>
      <c r="H4256" s="2" t="s">
        <v>37</v>
      </c>
      <c r="I4256" s="2" t="s">
        <v>38</v>
      </c>
      <c r="J4256" s="38">
        <v>0</v>
      </c>
    </row>
    <row r="4257" spans="1:10">
      <c r="A4257" s="2" t="s">
        <v>1</v>
      </c>
      <c r="B4257" s="2" t="s">
        <v>317</v>
      </c>
      <c r="C4257" s="2" t="s">
        <v>64</v>
      </c>
      <c r="E4257" s="2">
        <v>100</v>
      </c>
      <c r="F4257" s="2" t="s">
        <v>928</v>
      </c>
      <c r="G4257" s="2" t="s">
        <v>29</v>
      </c>
      <c r="H4257" s="2" t="s">
        <v>37</v>
      </c>
      <c r="I4257" s="2" t="s">
        <v>38</v>
      </c>
      <c r="J4257" s="38">
        <v>0</v>
      </c>
    </row>
    <row r="4258" spans="1:10">
      <c r="A4258" s="2" t="s">
        <v>1</v>
      </c>
      <c r="B4258" s="2" t="s">
        <v>449</v>
      </c>
      <c r="C4258" s="2" t="s">
        <v>64</v>
      </c>
      <c r="E4258" s="2">
        <v>100</v>
      </c>
      <c r="F4258" s="2" t="s">
        <v>928</v>
      </c>
      <c r="G4258" s="2" t="s">
        <v>29</v>
      </c>
      <c r="H4258" s="2" t="s">
        <v>37</v>
      </c>
      <c r="I4258" s="2" t="s">
        <v>38</v>
      </c>
      <c r="J4258" s="38">
        <v>0</v>
      </c>
    </row>
    <row r="4259" spans="1:10">
      <c r="A4259" s="2" t="s">
        <v>1</v>
      </c>
      <c r="B4259" s="2" t="s">
        <v>450</v>
      </c>
      <c r="C4259" s="2" t="s">
        <v>64</v>
      </c>
      <c r="E4259" s="2">
        <v>100</v>
      </c>
      <c r="F4259" s="2" t="s">
        <v>928</v>
      </c>
      <c r="G4259" s="2" t="s">
        <v>29</v>
      </c>
      <c r="H4259" s="2" t="s">
        <v>37</v>
      </c>
      <c r="I4259" s="2" t="s">
        <v>38</v>
      </c>
      <c r="J4259" s="38">
        <v>0</v>
      </c>
    </row>
    <row r="4260" spans="1:10">
      <c r="A4260" s="2" t="s">
        <v>1</v>
      </c>
      <c r="B4260" s="2" t="s">
        <v>451</v>
      </c>
      <c r="C4260" s="2" t="s">
        <v>64</v>
      </c>
      <c r="E4260" s="2">
        <v>100</v>
      </c>
      <c r="F4260" s="2" t="s">
        <v>928</v>
      </c>
      <c r="G4260" s="2" t="s">
        <v>29</v>
      </c>
      <c r="H4260" s="2" t="s">
        <v>37</v>
      </c>
      <c r="I4260" s="2" t="s">
        <v>38</v>
      </c>
      <c r="J4260" s="38">
        <v>0</v>
      </c>
    </row>
    <row r="4261" spans="1:10">
      <c r="A4261" s="2" t="s">
        <v>1</v>
      </c>
      <c r="B4261" s="2" t="s">
        <v>452</v>
      </c>
      <c r="C4261" s="2" t="s">
        <v>64</v>
      </c>
      <c r="E4261" s="2">
        <v>100</v>
      </c>
      <c r="F4261" s="2" t="s">
        <v>928</v>
      </c>
      <c r="G4261" s="2" t="s">
        <v>29</v>
      </c>
      <c r="H4261" s="2" t="s">
        <v>37</v>
      </c>
      <c r="I4261" s="2" t="s">
        <v>38</v>
      </c>
      <c r="J4261" s="38">
        <v>0</v>
      </c>
    </row>
    <row r="4262" spans="1:10">
      <c r="A4262" s="2" t="s">
        <v>1</v>
      </c>
      <c r="B4262" s="2" t="s">
        <v>453</v>
      </c>
      <c r="C4262" s="2" t="s">
        <v>64</v>
      </c>
      <c r="E4262" s="2">
        <v>100</v>
      </c>
      <c r="F4262" s="2" t="s">
        <v>928</v>
      </c>
      <c r="G4262" s="2" t="s">
        <v>29</v>
      </c>
      <c r="H4262" s="2" t="s">
        <v>37</v>
      </c>
      <c r="I4262" s="2" t="s">
        <v>38</v>
      </c>
      <c r="J4262" s="38">
        <v>0</v>
      </c>
    </row>
    <row r="4263" spans="1:10">
      <c r="A4263" s="2" t="s">
        <v>1</v>
      </c>
      <c r="B4263" s="2" t="s">
        <v>318</v>
      </c>
      <c r="C4263" s="2" t="s">
        <v>64</v>
      </c>
      <c r="E4263" s="2">
        <v>100</v>
      </c>
      <c r="F4263" s="2" t="s">
        <v>928</v>
      </c>
      <c r="G4263" s="2" t="s">
        <v>29</v>
      </c>
      <c r="H4263" s="2" t="s">
        <v>37</v>
      </c>
      <c r="I4263" s="2" t="s">
        <v>38</v>
      </c>
      <c r="J4263" s="38">
        <v>0</v>
      </c>
    </row>
    <row r="4264" spans="1:10">
      <c r="A4264" s="2" t="s">
        <v>1</v>
      </c>
      <c r="B4264" s="2" t="s">
        <v>319</v>
      </c>
      <c r="C4264" s="2" t="s">
        <v>64</v>
      </c>
      <c r="E4264" s="2">
        <v>100</v>
      </c>
      <c r="F4264" s="2" t="s">
        <v>928</v>
      </c>
      <c r="G4264" s="2" t="s">
        <v>29</v>
      </c>
      <c r="H4264" s="2" t="s">
        <v>37</v>
      </c>
      <c r="I4264" s="2" t="s">
        <v>38</v>
      </c>
      <c r="J4264" s="38">
        <v>0</v>
      </c>
    </row>
    <row r="4265" spans="1:10">
      <c r="A4265" s="2" t="s">
        <v>1</v>
      </c>
      <c r="B4265" s="2" t="s">
        <v>320</v>
      </c>
      <c r="C4265" s="2" t="s">
        <v>64</v>
      </c>
      <c r="E4265" s="2">
        <v>100</v>
      </c>
      <c r="F4265" s="2" t="s">
        <v>928</v>
      </c>
      <c r="G4265" s="2" t="s">
        <v>29</v>
      </c>
      <c r="H4265" s="2" t="s">
        <v>37</v>
      </c>
      <c r="I4265" s="2" t="s">
        <v>38</v>
      </c>
      <c r="J4265" s="38">
        <v>0</v>
      </c>
    </row>
    <row r="4266" spans="1:10">
      <c r="A4266" s="2" t="s">
        <v>1</v>
      </c>
      <c r="B4266" s="2" t="s">
        <v>321</v>
      </c>
      <c r="C4266" s="2" t="s">
        <v>64</v>
      </c>
      <c r="E4266" s="2">
        <v>100</v>
      </c>
      <c r="F4266" s="2" t="s">
        <v>928</v>
      </c>
      <c r="G4266" s="2" t="s">
        <v>29</v>
      </c>
      <c r="H4266" s="2" t="s">
        <v>37</v>
      </c>
      <c r="I4266" s="2" t="s">
        <v>38</v>
      </c>
      <c r="J4266" s="38">
        <v>0</v>
      </c>
    </row>
    <row r="4267" spans="1:10">
      <c r="A4267" s="2" t="s">
        <v>1</v>
      </c>
      <c r="B4267" s="2" t="s">
        <v>322</v>
      </c>
      <c r="C4267" s="2" t="s">
        <v>64</v>
      </c>
      <c r="E4267" s="2">
        <v>100</v>
      </c>
      <c r="F4267" s="2" t="s">
        <v>928</v>
      </c>
      <c r="G4267" s="2" t="s">
        <v>29</v>
      </c>
      <c r="H4267" s="2" t="s">
        <v>37</v>
      </c>
      <c r="I4267" s="2" t="s">
        <v>38</v>
      </c>
      <c r="J4267" s="38">
        <v>0</v>
      </c>
    </row>
    <row r="4268" spans="1:10">
      <c r="A4268" s="2" t="s">
        <v>1</v>
      </c>
      <c r="B4268" s="2" t="s">
        <v>323</v>
      </c>
      <c r="C4268" s="2" t="s">
        <v>64</v>
      </c>
      <c r="E4268" s="2">
        <v>100</v>
      </c>
      <c r="F4268" s="2" t="s">
        <v>928</v>
      </c>
      <c r="G4268" s="2" t="s">
        <v>29</v>
      </c>
      <c r="H4268" s="2" t="s">
        <v>37</v>
      </c>
      <c r="I4268" s="2" t="s">
        <v>38</v>
      </c>
      <c r="J4268" s="38">
        <v>0</v>
      </c>
    </row>
    <row r="4269" spans="1:10">
      <c r="A4269" s="2" t="s">
        <v>1</v>
      </c>
      <c r="B4269" s="2" t="s">
        <v>324</v>
      </c>
      <c r="C4269" s="2" t="s">
        <v>64</v>
      </c>
      <c r="E4269" s="2">
        <v>100</v>
      </c>
      <c r="F4269" s="2" t="s">
        <v>928</v>
      </c>
      <c r="G4269" s="2" t="s">
        <v>29</v>
      </c>
      <c r="H4269" s="2" t="s">
        <v>37</v>
      </c>
      <c r="I4269" s="2" t="s">
        <v>38</v>
      </c>
      <c r="J4269" s="38">
        <v>0</v>
      </c>
    </row>
    <row r="4270" spans="1:10">
      <c r="A4270" s="2" t="s">
        <v>1</v>
      </c>
      <c r="B4270" s="2" t="s">
        <v>325</v>
      </c>
      <c r="C4270" s="2" t="s">
        <v>64</v>
      </c>
      <c r="E4270" s="2">
        <v>100</v>
      </c>
      <c r="F4270" s="2" t="s">
        <v>928</v>
      </c>
      <c r="G4270" s="2" t="s">
        <v>29</v>
      </c>
      <c r="H4270" s="2" t="s">
        <v>37</v>
      </c>
      <c r="I4270" s="2" t="s">
        <v>38</v>
      </c>
      <c r="J4270" s="38">
        <v>0</v>
      </c>
    </row>
    <row r="4271" spans="1:10">
      <c r="A4271" s="2" t="s">
        <v>1</v>
      </c>
      <c r="B4271" s="2" t="s">
        <v>326</v>
      </c>
      <c r="C4271" s="2" t="s">
        <v>64</v>
      </c>
      <c r="E4271" s="2">
        <v>100</v>
      </c>
      <c r="F4271" s="2" t="s">
        <v>928</v>
      </c>
      <c r="G4271" s="2" t="s">
        <v>29</v>
      </c>
      <c r="H4271" s="2" t="s">
        <v>37</v>
      </c>
      <c r="I4271" s="2" t="s">
        <v>38</v>
      </c>
      <c r="J4271" s="38">
        <v>0</v>
      </c>
    </row>
    <row r="4272" spans="1:10">
      <c r="A4272" s="2" t="s">
        <v>1</v>
      </c>
      <c r="B4272" s="2" t="s">
        <v>327</v>
      </c>
      <c r="C4272" s="2" t="s">
        <v>64</v>
      </c>
      <c r="E4272" s="2">
        <v>100</v>
      </c>
      <c r="F4272" s="2" t="s">
        <v>928</v>
      </c>
      <c r="G4272" s="2" t="s">
        <v>29</v>
      </c>
      <c r="H4272" s="2" t="s">
        <v>37</v>
      </c>
      <c r="I4272" s="2" t="s">
        <v>38</v>
      </c>
      <c r="J4272" s="38">
        <v>0</v>
      </c>
    </row>
    <row r="4273" spans="1:10">
      <c r="A4273" s="2" t="s">
        <v>1</v>
      </c>
      <c r="B4273" s="2" t="s">
        <v>328</v>
      </c>
      <c r="C4273" s="2" t="s">
        <v>64</v>
      </c>
      <c r="E4273" s="2">
        <v>100</v>
      </c>
      <c r="F4273" s="2" t="s">
        <v>928</v>
      </c>
      <c r="G4273" s="2" t="s">
        <v>29</v>
      </c>
      <c r="H4273" s="2" t="s">
        <v>37</v>
      </c>
      <c r="I4273" s="2" t="s">
        <v>38</v>
      </c>
      <c r="J4273" s="38">
        <v>0</v>
      </c>
    </row>
    <row r="4274" spans="1:10">
      <c r="A4274" s="2" t="s">
        <v>1</v>
      </c>
      <c r="B4274" s="2" t="s">
        <v>329</v>
      </c>
      <c r="C4274" s="2" t="s">
        <v>64</v>
      </c>
      <c r="E4274" s="2">
        <v>100</v>
      </c>
      <c r="F4274" s="2" t="s">
        <v>928</v>
      </c>
      <c r="G4274" s="2" t="s">
        <v>29</v>
      </c>
      <c r="H4274" s="2" t="s">
        <v>37</v>
      </c>
      <c r="I4274" s="2" t="s">
        <v>38</v>
      </c>
      <c r="J4274" s="38">
        <v>0</v>
      </c>
    </row>
    <row r="4275" spans="1:10">
      <c r="A4275" s="2" t="s">
        <v>1</v>
      </c>
      <c r="B4275" s="2" t="s">
        <v>330</v>
      </c>
      <c r="C4275" s="2" t="s">
        <v>64</v>
      </c>
      <c r="E4275" s="2">
        <v>100</v>
      </c>
      <c r="F4275" s="2" t="s">
        <v>928</v>
      </c>
      <c r="G4275" s="2" t="s">
        <v>29</v>
      </c>
      <c r="H4275" s="2" t="s">
        <v>37</v>
      </c>
      <c r="I4275" s="2" t="s">
        <v>38</v>
      </c>
      <c r="J4275" s="38">
        <v>0</v>
      </c>
    </row>
    <row r="4276" spans="1:10">
      <c r="A4276" s="2" t="s">
        <v>1</v>
      </c>
      <c r="B4276" s="2" t="s">
        <v>331</v>
      </c>
      <c r="C4276" s="2" t="s">
        <v>64</v>
      </c>
      <c r="E4276" s="2">
        <v>100</v>
      </c>
      <c r="F4276" s="2" t="s">
        <v>928</v>
      </c>
      <c r="G4276" s="2" t="s">
        <v>29</v>
      </c>
      <c r="H4276" s="2" t="s">
        <v>37</v>
      </c>
      <c r="I4276" s="2" t="s">
        <v>38</v>
      </c>
      <c r="J4276" s="38">
        <v>0</v>
      </c>
    </row>
    <row r="4277" spans="1:10">
      <c r="A4277" s="2" t="s">
        <v>1</v>
      </c>
      <c r="B4277" s="2" t="s">
        <v>332</v>
      </c>
      <c r="C4277" s="2" t="s">
        <v>64</v>
      </c>
      <c r="E4277" s="2">
        <v>100</v>
      </c>
      <c r="F4277" s="2" t="s">
        <v>928</v>
      </c>
      <c r="G4277" s="2" t="s">
        <v>29</v>
      </c>
      <c r="H4277" s="2" t="s">
        <v>37</v>
      </c>
      <c r="I4277" s="2" t="s">
        <v>38</v>
      </c>
      <c r="J4277" s="38">
        <v>0</v>
      </c>
    </row>
    <row r="4278" spans="1:10">
      <c r="A4278" s="2" t="s">
        <v>27</v>
      </c>
      <c r="B4278" s="2" t="s">
        <v>66</v>
      </c>
      <c r="C4278" s="2" t="s">
        <v>64</v>
      </c>
      <c r="E4278" s="2">
        <v>100</v>
      </c>
      <c r="F4278" s="2" t="s">
        <v>928</v>
      </c>
      <c r="G4278" s="2" t="s">
        <v>28</v>
      </c>
      <c r="H4278" s="2" t="s">
        <v>37</v>
      </c>
      <c r="I4278" s="2" t="s">
        <v>38</v>
      </c>
      <c r="J4278" s="38">
        <v>0.63928967800000003</v>
      </c>
    </row>
    <row r="4279" spans="1:10">
      <c r="A4279" s="2" t="s">
        <v>27</v>
      </c>
      <c r="B4279" s="2" t="s">
        <v>67</v>
      </c>
      <c r="C4279" s="2" t="s">
        <v>64</v>
      </c>
      <c r="E4279" s="2">
        <v>100</v>
      </c>
      <c r="F4279" s="2" t="s">
        <v>928</v>
      </c>
      <c r="G4279" s="2" t="s">
        <v>28</v>
      </c>
      <c r="H4279" s="2" t="s">
        <v>37</v>
      </c>
      <c r="I4279" s="2" t="s">
        <v>38</v>
      </c>
      <c r="J4279" s="38">
        <v>1.5661760000000001E-3</v>
      </c>
    </row>
    <row r="4280" spans="1:10">
      <c r="A4280" s="2" t="s">
        <v>27</v>
      </c>
      <c r="B4280" s="2" t="s">
        <v>346</v>
      </c>
      <c r="C4280" s="2" t="s">
        <v>64</v>
      </c>
      <c r="E4280" s="2">
        <v>100</v>
      </c>
      <c r="F4280" s="2" t="s">
        <v>928</v>
      </c>
      <c r="G4280" s="2" t="s">
        <v>28</v>
      </c>
      <c r="H4280" s="2" t="s">
        <v>37</v>
      </c>
      <c r="I4280" s="2" t="s">
        <v>38</v>
      </c>
      <c r="J4280" s="38">
        <v>0</v>
      </c>
    </row>
    <row r="4281" spans="1:10">
      <c r="A4281" s="2" t="s">
        <v>27</v>
      </c>
      <c r="B4281" s="2" t="s">
        <v>68</v>
      </c>
      <c r="C4281" s="2" t="s">
        <v>64</v>
      </c>
      <c r="E4281" s="2">
        <v>100</v>
      </c>
      <c r="F4281" s="2" t="s">
        <v>928</v>
      </c>
      <c r="G4281" s="2" t="s">
        <v>28</v>
      </c>
      <c r="H4281" s="2" t="s">
        <v>37</v>
      </c>
      <c r="I4281" s="2" t="s">
        <v>38</v>
      </c>
      <c r="J4281" s="38">
        <v>5.5750000000000005E-4</v>
      </c>
    </row>
    <row r="4282" spans="1:10">
      <c r="A4282" s="2" t="s">
        <v>27</v>
      </c>
      <c r="B4282" s="2" t="s">
        <v>69</v>
      </c>
      <c r="C4282" s="2" t="s">
        <v>64</v>
      </c>
      <c r="E4282" s="2">
        <v>100</v>
      </c>
      <c r="F4282" s="2" t="s">
        <v>928</v>
      </c>
      <c r="G4282" s="2" t="s">
        <v>28</v>
      </c>
      <c r="H4282" s="2" t="s">
        <v>37</v>
      </c>
      <c r="I4282" s="2" t="s">
        <v>38</v>
      </c>
      <c r="J4282" s="38">
        <v>0.58461700500000002</v>
      </c>
    </row>
    <row r="4283" spans="1:10">
      <c r="A4283" s="2" t="s">
        <v>27</v>
      </c>
      <c r="B4283" s="2" t="s">
        <v>70</v>
      </c>
      <c r="C4283" s="2" t="s">
        <v>64</v>
      </c>
      <c r="E4283" s="2">
        <v>100</v>
      </c>
      <c r="F4283" s="2" t="s">
        <v>928</v>
      </c>
      <c r="G4283" s="2" t="s">
        <v>28</v>
      </c>
      <c r="H4283" s="2" t="s">
        <v>37</v>
      </c>
      <c r="I4283" s="2" t="s">
        <v>38</v>
      </c>
      <c r="J4283" s="38">
        <v>3.8931617649999999</v>
      </c>
    </row>
    <row r="4284" spans="1:10">
      <c r="A4284" s="2" t="s">
        <v>27</v>
      </c>
      <c r="B4284" s="2" t="s">
        <v>71</v>
      </c>
      <c r="C4284" s="2" t="s">
        <v>64</v>
      </c>
      <c r="E4284" s="2">
        <v>100</v>
      </c>
      <c r="F4284" s="2" t="s">
        <v>928</v>
      </c>
      <c r="G4284" s="2" t="s">
        <v>28</v>
      </c>
      <c r="H4284" s="2" t="s">
        <v>37</v>
      </c>
      <c r="I4284" s="2" t="s">
        <v>38</v>
      </c>
      <c r="J4284" s="38">
        <v>0</v>
      </c>
    </row>
    <row r="4285" spans="1:10">
      <c r="A4285" s="2" t="s">
        <v>27</v>
      </c>
      <c r="B4285" s="2" t="s">
        <v>72</v>
      </c>
      <c r="C4285" s="2" t="s">
        <v>64</v>
      </c>
      <c r="E4285" s="2">
        <v>100</v>
      </c>
      <c r="F4285" s="2" t="s">
        <v>928</v>
      </c>
      <c r="G4285" s="2" t="s">
        <v>28</v>
      </c>
      <c r="H4285" s="2" t="s">
        <v>37</v>
      </c>
      <c r="I4285" s="2" t="s">
        <v>38</v>
      </c>
      <c r="J4285" s="38">
        <v>7.5420200000000004E-4</v>
      </c>
    </row>
    <row r="4286" spans="1:10">
      <c r="A4286" s="2" t="s">
        <v>27</v>
      </c>
      <c r="B4286" s="2" t="s">
        <v>73</v>
      </c>
      <c r="C4286" s="2" t="s">
        <v>64</v>
      </c>
      <c r="E4286" s="2">
        <v>100</v>
      </c>
      <c r="F4286" s="2" t="s">
        <v>928</v>
      </c>
      <c r="G4286" s="2" t="s">
        <v>28</v>
      </c>
      <c r="H4286" s="2" t="s">
        <v>37</v>
      </c>
      <c r="I4286" s="2" t="s">
        <v>38</v>
      </c>
      <c r="J4286" s="38">
        <v>8.8297899999999999E-4</v>
      </c>
    </row>
    <row r="4287" spans="1:10">
      <c r="A4287" s="2" t="s">
        <v>26</v>
      </c>
      <c r="B4287" s="2" t="s">
        <v>347</v>
      </c>
      <c r="C4287" s="2" t="s">
        <v>64</v>
      </c>
      <c r="E4287" s="2">
        <v>100</v>
      </c>
      <c r="F4287" s="2" t="s">
        <v>928</v>
      </c>
      <c r="G4287" s="2" t="s">
        <v>28</v>
      </c>
      <c r="H4287" s="2" t="s">
        <v>37</v>
      </c>
      <c r="I4287" s="2" t="s">
        <v>38</v>
      </c>
      <c r="J4287" s="38">
        <v>0</v>
      </c>
    </row>
    <row r="4288" spans="1:10">
      <c r="A4288" s="2" t="s">
        <v>26</v>
      </c>
      <c r="B4288" s="2" t="s">
        <v>74</v>
      </c>
      <c r="C4288" s="2" t="s">
        <v>64</v>
      </c>
      <c r="E4288" s="2">
        <v>100</v>
      </c>
      <c r="F4288" s="2" t="s">
        <v>928</v>
      </c>
      <c r="G4288" s="2" t="s">
        <v>28</v>
      </c>
      <c r="H4288" s="2" t="s">
        <v>37</v>
      </c>
      <c r="I4288" s="2" t="s">
        <v>38</v>
      </c>
      <c r="J4288" s="38">
        <v>0.375</v>
      </c>
    </row>
    <row r="4289" spans="1:10">
      <c r="A4289" s="2" t="s">
        <v>26</v>
      </c>
      <c r="B4289" s="2" t="s">
        <v>75</v>
      </c>
      <c r="C4289" s="2" t="s">
        <v>64</v>
      </c>
      <c r="E4289" s="2">
        <v>100</v>
      </c>
      <c r="F4289" s="2" t="s">
        <v>928</v>
      </c>
      <c r="G4289" s="2" t="s">
        <v>28</v>
      </c>
      <c r="H4289" s="2" t="s">
        <v>37</v>
      </c>
      <c r="I4289" s="2" t="s">
        <v>38</v>
      </c>
      <c r="J4289" s="38">
        <v>0.64500000000000002</v>
      </c>
    </row>
    <row r="4290" spans="1:10">
      <c r="A4290" s="2" t="s">
        <v>26</v>
      </c>
      <c r="B4290" s="2" t="s">
        <v>76</v>
      </c>
      <c r="C4290" s="2" t="s">
        <v>64</v>
      </c>
      <c r="E4290" s="2">
        <v>100</v>
      </c>
      <c r="F4290" s="2" t="s">
        <v>928</v>
      </c>
      <c r="G4290" s="2" t="s">
        <v>28</v>
      </c>
      <c r="H4290" s="2" t="s">
        <v>37</v>
      </c>
      <c r="I4290" s="2" t="s">
        <v>38</v>
      </c>
      <c r="J4290" s="38">
        <v>0</v>
      </c>
    </row>
    <row r="4291" spans="1:10">
      <c r="A4291" s="2" t="s">
        <v>26</v>
      </c>
      <c r="B4291" s="2" t="s">
        <v>77</v>
      </c>
      <c r="C4291" s="2" t="s">
        <v>64</v>
      </c>
      <c r="E4291" s="2">
        <v>100</v>
      </c>
      <c r="F4291" s="2" t="s">
        <v>928</v>
      </c>
      <c r="G4291" s="2" t="s">
        <v>28</v>
      </c>
      <c r="H4291" s="2" t="s">
        <v>37</v>
      </c>
      <c r="I4291" s="2" t="s">
        <v>38</v>
      </c>
      <c r="J4291" s="38">
        <v>3.6091502999999997E-2</v>
      </c>
    </row>
    <row r="4292" spans="1:10">
      <c r="A4292" s="2" t="s">
        <v>26</v>
      </c>
      <c r="B4292" s="2" t="s">
        <v>78</v>
      </c>
      <c r="C4292" s="2" t="s">
        <v>64</v>
      </c>
      <c r="E4292" s="2">
        <v>100</v>
      </c>
      <c r="F4292" s="2" t="s">
        <v>928</v>
      </c>
      <c r="G4292" s="2" t="s">
        <v>28</v>
      </c>
      <c r="H4292" s="2" t="s">
        <v>37</v>
      </c>
      <c r="I4292" s="2" t="s">
        <v>38</v>
      </c>
      <c r="J4292" s="38">
        <v>0.41027080300000002</v>
      </c>
    </row>
    <row r="4293" spans="1:10">
      <c r="A4293" s="2" t="s">
        <v>26</v>
      </c>
      <c r="B4293" s="2" t="s">
        <v>79</v>
      </c>
      <c r="C4293" s="2" t="s">
        <v>64</v>
      </c>
      <c r="E4293" s="2">
        <v>100</v>
      </c>
      <c r="F4293" s="2" t="s">
        <v>928</v>
      </c>
      <c r="G4293" s="2" t="s">
        <v>28</v>
      </c>
      <c r="H4293" s="2" t="s">
        <v>37</v>
      </c>
      <c r="I4293" s="2" t="s">
        <v>38</v>
      </c>
      <c r="J4293" s="38">
        <v>0.19768300699999999</v>
      </c>
    </row>
    <row r="4294" spans="1:10">
      <c r="A4294" s="2" t="s">
        <v>26</v>
      </c>
      <c r="B4294" s="2" t="s">
        <v>80</v>
      </c>
      <c r="C4294" s="2" t="s">
        <v>64</v>
      </c>
      <c r="E4294" s="2">
        <v>100</v>
      </c>
      <c r="F4294" s="2" t="s">
        <v>928</v>
      </c>
      <c r="G4294" s="2" t="s">
        <v>28</v>
      </c>
      <c r="H4294" s="2" t="s">
        <v>37</v>
      </c>
      <c r="I4294" s="2" t="s">
        <v>38</v>
      </c>
      <c r="J4294" s="38">
        <v>2.3601518029999999</v>
      </c>
    </row>
    <row r="4295" spans="1:10">
      <c r="A4295" s="2" t="s">
        <v>26</v>
      </c>
      <c r="B4295" s="2" t="s">
        <v>81</v>
      </c>
      <c r="C4295" s="2" t="s">
        <v>64</v>
      </c>
      <c r="E4295" s="2">
        <v>100</v>
      </c>
      <c r="F4295" s="2" t="s">
        <v>928</v>
      </c>
      <c r="G4295" s="2" t="s">
        <v>28</v>
      </c>
      <c r="H4295" s="2" t="s">
        <v>37</v>
      </c>
      <c r="I4295" s="2" t="s">
        <v>38</v>
      </c>
      <c r="J4295" s="38">
        <v>0.43555882400000001</v>
      </c>
    </row>
    <row r="4296" spans="1:10">
      <c r="A4296" s="2" t="s">
        <v>26</v>
      </c>
      <c r="B4296" s="2" t="s">
        <v>82</v>
      </c>
      <c r="C4296" s="2" t="s">
        <v>64</v>
      </c>
      <c r="E4296" s="2">
        <v>100</v>
      </c>
      <c r="F4296" s="2" t="s">
        <v>928</v>
      </c>
      <c r="G4296" s="2" t="s">
        <v>28</v>
      </c>
      <c r="H4296" s="2" t="s">
        <v>37</v>
      </c>
      <c r="I4296" s="2" t="s">
        <v>38</v>
      </c>
      <c r="J4296" s="38">
        <v>0.68924836599999995</v>
      </c>
    </row>
    <row r="4297" spans="1:10">
      <c r="A4297" s="2" t="s">
        <v>26</v>
      </c>
      <c r="B4297" s="2" t="s">
        <v>83</v>
      </c>
      <c r="C4297" s="2" t="s">
        <v>64</v>
      </c>
      <c r="E4297" s="2">
        <v>100</v>
      </c>
      <c r="F4297" s="2" t="s">
        <v>928</v>
      </c>
      <c r="G4297" s="2" t="s">
        <v>28</v>
      </c>
      <c r="H4297" s="2" t="s">
        <v>37</v>
      </c>
      <c r="I4297" s="2" t="s">
        <v>38</v>
      </c>
      <c r="J4297" s="38">
        <v>0.78095588199999999</v>
      </c>
    </row>
    <row r="4298" spans="1:10">
      <c r="A4298" s="2" t="s">
        <v>25</v>
      </c>
      <c r="B4298" s="2" t="s">
        <v>84</v>
      </c>
      <c r="C4298" s="2" t="s">
        <v>64</v>
      </c>
      <c r="E4298" s="2">
        <v>100</v>
      </c>
      <c r="F4298" s="2" t="s">
        <v>928</v>
      </c>
      <c r="G4298" s="2" t="s">
        <v>28</v>
      </c>
      <c r="H4298" s="2" t="s">
        <v>37</v>
      </c>
      <c r="I4298" s="2" t="s">
        <v>38</v>
      </c>
      <c r="J4298" s="38">
        <v>7.5343221290000004</v>
      </c>
    </row>
    <row r="4299" spans="1:10">
      <c r="A4299" s="2" t="s">
        <v>25</v>
      </c>
      <c r="B4299" s="2" t="s">
        <v>85</v>
      </c>
      <c r="C4299" s="2" t="s">
        <v>64</v>
      </c>
      <c r="E4299" s="2">
        <v>100</v>
      </c>
      <c r="F4299" s="2" t="s">
        <v>928</v>
      </c>
      <c r="G4299" s="2" t="s">
        <v>28</v>
      </c>
      <c r="H4299" s="2" t="s">
        <v>37</v>
      </c>
      <c r="I4299" s="2" t="s">
        <v>38</v>
      </c>
      <c r="J4299" s="38">
        <v>7.3824352940000004</v>
      </c>
    </row>
    <row r="4300" spans="1:10">
      <c r="A4300" s="2" t="s">
        <v>25</v>
      </c>
      <c r="B4300" s="2" t="s">
        <v>86</v>
      </c>
      <c r="C4300" s="2" t="s">
        <v>64</v>
      </c>
      <c r="E4300" s="2">
        <v>100</v>
      </c>
      <c r="F4300" s="2" t="s">
        <v>928</v>
      </c>
      <c r="G4300" s="2" t="s">
        <v>28</v>
      </c>
      <c r="H4300" s="2" t="s">
        <v>37</v>
      </c>
      <c r="I4300" s="2" t="s">
        <v>38</v>
      </c>
      <c r="J4300" s="38">
        <v>15.886052898000001</v>
      </c>
    </row>
    <row r="4301" spans="1:10">
      <c r="A4301" s="2" t="s">
        <v>25</v>
      </c>
      <c r="B4301" s="2" t="s">
        <v>87</v>
      </c>
      <c r="C4301" s="2" t="s">
        <v>64</v>
      </c>
      <c r="E4301" s="2">
        <v>100</v>
      </c>
      <c r="F4301" s="2" t="s">
        <v>928</v>
      </c>
      <c r="G4301" s="2" t="s">
        <v>28</v>
      </c>
      <c r="H4301" s="2" t="s">
        <v>37</v>
      </c>
      <c r="I4301" s="2" t="s">
        <v>38</v>
      </c>
      <c r="J4301" s="38">
        <v>7.1088718489999998</v>
      </c>
    </row>
    <row r="4302" spans="1:10">
      <c r="A4302" s="2" t="s">
        <v>25</v>
      </c>
      <c r="B4302" s="2" t="s">
        <v>88</v>
      </c>
      <c r="C4302" s="2" t="s">
        <v>64</v>
      </c>
      <c r="E4302" s="2">
        <v>100</v>
      </c>
      <c r="F4302" s="2" t="s">
        <v>928</v>
      </c>
      <c r="G4302" s="2" t="s">
        <v>28</v>
      </c>
      <c r="H4302" s="2" t="s">
        <v>37</v>
      </c>
      <c r="I4302" s="2" t="s">
        <v>38</v>
      </c>
      <c r="J4302" s="38">
        <v>3.1540053480000001</v>
      </c>
    </row>
    <row r="4303" spans="1:10">
      <c r="A4303" s="2" t="s">
        <v>25</v>
      </c>
      <c r="B4303" s="2" t="s">
        <v>89</v>
      </c>
      <c r="C4303" s="2" t="s">
        <v>64</v>
      </c>
      <c r="E4303" s="2">
        <v>100</v>
      </c>
      <c r="F4303" s="2" t="s">
        <v>928</v>
      </c>
      <c r="G4303" s="2" t="s">
        <v>28</v>
      </c>
      <c r="H4303" s="2" t="s">
        <v>37</v>
      </c>
      <c r="I4303" s="2" t="s">
        <v>38</v>
      </c>
      <c r="J4303" s="38">
        <v>5.6163757609999996</v>
      </c>
    </row>
    <row r="4304" spans="1:10">
      <c r="A4304" s="2" t="s">
        <v>24</v>
      </c>
      <c r="B4304" s="2" t="s">
        <v>186</v>
      </c>
      <c r="C4304" s="2" t="s">
        <v>64</v>
      </c>
      <c r="E4304" s="2">
        <v>100</v>
      </c>
      <c r="F4304" s="2" t="s">
        <v>928</v>
      </c>
      <c r="G4304" s="2" t="s">
        <v>28</v>
      </c>
      <c r="H4304" s="2" t="s">
        <v>37</v>
      </c>
      <c r="I4304" s="2" t="s">
        <v>38</v>
      </c>
      <c r="J4304" s="38">
        <v>7.4045499230000003</v>
      </c>
    </row>
    <row r="4305" spans="1:10">
      <c r="A4305" s="2" t="s">
        <v>24</v>
      </c>
      <c r="B4305" s="2" t="s">
        <v>333</v>
      </c>
      <c r="C4305" s="2" t="s">
        <v>64</v>
      </c>
      <c r="E4305" s="2">
        <v>100</v>
      </c>
      <c r="F4305" s="2" t="s">
        <v>928</v>
      </c>
      <c r="G4305" s="2" t="s">
        <v>28</v>
      </c>
      <c r="H4305" s="2" t="s">
        <v>37</v>
      </c>
      <c r="I4305" s="2" t="s">
        <v>38</v>
      </c>
      <c r="J4305" s="38">
        <v>9.9551029409999998</v>
      </c>
    </row>
    <row r="4306" spans="1:10">
      <c r="A4306" s="2" t="s">
        <v>23</v>
      </c>
      <c r="B4306" s="2" t="s">
        <v>90</v>
      </c>
      <c r="C4306" s="2" t="s">
        <v>64</v>
      </c>
      <c r="E4306" s="2">
        <v>100</v>
      </c>
      <c r="F4306" s="2" t="s">
        <v>928</v>
      </c>
      <c r="G4306" s="2" t="s">
        <v>28</v>
      </c>
      <c r="H4306" s="2" t="s">
        <v>37</v>
      </c>
      <c r="I4306" s="2" t="s">
        <v>38</v>
      </c>
      <c r="J4306" s="38">
        <v>1.937654902</v>
      </c>
    </row>
    <row r="4307" spans="1:10">
      <c r="A4307" s="2" t="s">
        <v>22</v>
      </c>
      <c r="B4307" s="2" t="s">
        <v>91</v>
      </c>
      <c r="C4307" s="2" t="s">
        <v>64</v>
      </c>
      <c r="E4307" s="2">
        <v>100</v>
      </c>
      <c r="F4307" s="2" t="s">
        <v>928</v>
      </c>
      <c r="G4307" s="2" t="s">
        <v>28</v>
      </c>
      <c r="H4307" s="2" t="s">
        <v>37</v>
      </c>
      <c r="I4307" s="2" t="s">
        <v>38</v>
      </c>
      <c r="J4307" s="38">
        <v>3.5000000000000003E-2</v>
      </c>
    </row>
    <row r="4308" spans="1:10">
      <c r="A4308" s="2" t="s">
        <v>22</v>
      </c>
      <c r="B4308" s="2" t="s">
        <v>92</v>
      </c>
      <c r="C4308" s="2" t="s">
        <v>64</v>
      </c>
      <c r="E4308" s="2">
        <v>100</v>
      </c>
      <c r="F4308" s="2" t="s">
        <v>928</v>
      </c>
      <c r="G4308" s="2" t="s">
        <v>28</v>
      </c>
      <c r="H4308" s="2" t="s">
        <v>37</v>
      </c>
      <c r="I4308" s="2" t="s">
        <v>38</v>
      </c>
      <c r="J4308" s="38">
        <v>9.0807099390000001</v>
      </c>
    </row>
    <row r="4309" spans="1:10">
      <c r="A4309" s="2" t="s">
        <v>22</v>
      </c>
      <c r="B4309" s="2" t="s">
        <v>93</v>
      </c>
      <c r="C4309" s="2" t="s">
        <v>64</v>
      </c>
      <c r="E4309" s="2">
        <v>100</v>
      </c>
      <c r="F4309" s="2" t="s">
        <v>928</v>
      </c>
      <c r="G4309" s="2" t="s">
        <v>28</v>
      </c>
      <c r="H4309" s="2" t="s">
        <v>37</v>
      </c>
      <c r="I4309" s="2" t="s">
        <v>38</v>
      </c>
      <c r="J4309" s="38">
        <v>9.3283290440000002</v>
      </c>
    </row>
    <row r="4310" spans="1:10">
      <c r="A4310" s="2" t="s">
        <v>22</v>
      </c>
      <c r="B4310" s="2" t="s">
        <v>94</v>
      </c>
      <c r="C4310" s="2" t="s">
        <v>64</v>
      </c>
      <c r="E4310" s="2">
        <v>100</v>
      </c>
      <c r="F4310" s="2" t="s">
        <v>928</v>
      </c>
      <c r="G4310" s="2" t="s">
        <v>28</v>
      </c>
      <c r="H4310" s="2" t="s">
        <v>37</v>
      </c>
      <c r="I4310" s="2" t="s">
        <v>38</v>
      </c>
      <c r="J4310" s="38">
        <v>4.4464592029999999</v>
      </c>
    </row>
    <row r="4311" spans="1:10">
      <c r="A4311" s="2" t="s">
        <v>22</v>
      </c>
      <c r="B4311" s="2" t="s">
        <v>95</v>
      </c>
      <c r="C4311" s="2" t="s">
        <v>64</v>
      </c>
      <c r="E4311" s="2">
        <v>100</v>
      </c>
      <c r="F4311" s="2" t="s">
        <v>928</v>
      </c>
      <c r="G4311" s="2" t="s">
        <v>28</v>
      </c>
      <c r="H4311" s="2" t="s">
        <v>37</v>
      </c>
      <c r="I4311" s="2" t="s">
        <v>38</v>
      </c>
      <c r="J4311" s="38">
        <v>4.8052941179999999</v>
      </c>
    </row>
    <row r="4312" spans="1:10">
      <c r="A4312" s="2" t="s">
        <v>22</v>
      </c>
      <c r="B4312" s="2" t="s">
        <v>96</v>
      </c>
      <c r="C4312" s="2" t="s">
        <v>64</v>
      </c>
      <c r="E4312" s="2">
        <v>100</v>
      </c>
      <c r="F4312" s="2" t="s">
        <v>928</v>
      </c>
      <c r="G4312" s="2" t="s">
        <v>28</v>
      </c>
      <c r="H4312" s="2" t="s">
        <v>37</v>
      </c>
      <c r="I4312" s="2" t="s">
        <v>38</v>
      </c>
      <c r="J4312" s="38">
        <v>5.4447882349999999</v>
      </c>
    </row>
    <row r="4313" spans="1:10">
      <c r="A4313" s="2" t="s">
        <v>22</v>
      </c>
      <c r="B4313" s="2" t="s">
        <v>97</v>
      </c>
      <c r="C4313" s="2" t="s">
        <v>64</v>
      </c>
      <c r="E4313" s="2">
        <v>100</v>
      </c>
      <c r="F4313" s="2" t="s">
        <v>928</v>
      </c>
      <c r="G4313" s="2" t="s">
        <v>28</v>
      </c>
      <c r="H4313" s="2" t="s">
        <v>37</v>
      </c>
      <c r="I4313" s="2" t="s">
        <v>38</v>
      </c>
      <c r="J4313" s="38">
        <v>2.9383322559999998</v>
      </c>
    </row>
    <row r="4314" spans="1:10">
      <c r="A4314" s="2" t="s">
        <v>22</v>
      </c>
      <c r="B4314" s="2" t="s">
        <v>98</v>
      </c>
      <c r="C4314" s="2" t="s">
        <v>64</v>
      </c>
      <c r="E4314" s="2">
        <v>100</v>
      </c>
      <c r="F4314" s="2" t="s">
        <v>928</v>
      </c>
      <c r="G4314" s="2" t="s">
        <v>28</v>
      </c>
      <c r="H4314" s="2" t="s">
        <v>37</v>
      </c>
      <c r="I4314" s="2" t="s">
        <v>38</v>
      </c>
      <c r="J4314" s="38">
        <v>1.7051184109999999</v>
      </c>
    </row>
    <row r="4315" spans="1:10">
      <c r="A4315" s="2" t="s">
        <v>21</v>
      </c>
      <c r="B4315" s="2" t="s">
        <v>133</v>
      </c>
      <c r="C4315" s="2" t="s">
        <v>64</v>
      </c>
      <c r="E4315" s="2">
        <v>100</v>
      </c>
      <c r="F4315" s="2" t="s">
        <v>928</v>
      </c>
      <c r="G4315" s="2" t="s">
        <v>28</v>
      </c>
      <c r="H4315" s="2" t="s">
        <v>37</v>
      </c>
      <c r="I4315" s="2" t="s">
        <v>38</v>
      </c>
      <c r="J4315" s="38">
        <v>0</v>
      </c>
    </row>
    <row r="4316" spans="1:10">
      <c r="A4316" s="2" t="s">
        <v>21</v>
      </c>
      <c r="B4316" s="2" t="s">
        <v>134</v>
      </c>
      <c r="C4316" s="2" t="s">
        <v>64</v>
      </c>
      <c r="E4316" s="2">
        <v>100</v>
      </c>
      <c r="F4316" s="2" t="s">
        <v>928</v>
      </c>
      <c r="G4316" s="2" t="s">
        <v>28</v>
      </c>
      <c r="H4316" s="2" t="s">
        <v>37</v>
      </c>
      <c r="I4316" s="2" t="s">
        <v>38</v>
      </c>
      <c r="J4316" s="38">
        <v>0</v>
      </c>
    </row>
    <row r="4317" spans="1:10">
      <c r="A4317" s="2" t="s">
        <v>21</v>
      </c>
      <c r="B4317" s="2" t="s">
        <v>135</v>
      </c>
      <c r="C4317" s="2" t="s">
        <v>64</v>
      </c>
      <c r="E4317" s="2">
        <v>100</v>
      </c>
      <c r="F4317" s="2" t="s">
        <v>928</v>
      </c>
      <c r="G4317" s="2" t="s">
        <v>28</v>
      </c>
      <c r="H4317" s="2" t="s">
        <v>37</v>
      </c>
      <c r="I4317" s="2" t="s">
        <v>38</v>
      </c>
      <c r="J4317" s="38">
        <v>0</v>
      </c>
    </row>
    <row r="4318" spans="1:10">
      <c r="A4318" s="2" t="s">
        <v>21</v>
      </c>
      <c r="B4318" s="2" t="s">
        <v>136</v>
      </c>
      <c r="C4318" s="2" t="s">
        <v>64</v>
      </c>
      <c r="E4318" s="2">
        <v>100</v>
      </c>
      <c r="F4318" s="2" t="s">
        <v>928</v>
      </c>
      <c r="G4318" s="2" t="s">
        <v>28</v>
      </c>
      <c r="H4318" s="2" t="s">
        <v>37</v>
      </c>
      <c r="I4318" s="2" t="s">
        <v>38</v>
      </c>
      <c r="J4318" s="38">
        <v>0</v>
      </c>
    </row>
    <row r="4319" spans="1:10">
      <c r="A4319" s="2" t="s">
        <v>21</v>
      </c>
      <c r="B4319" s="2" t="s">
        <v>137</v>
      </c>
      <c r="C4319" s="2" t="s">
        <v>64</v>
      </c>
      <c r="E4319" s="2">
        <v>100</v>
      </c>
      <c r="F4319" s="2" t="s">
        <v>928</v>
      </c>
      <c r="G4319" s="2" t="s">
        <v>28</v>
      </c>
      <c r="H4319" s="2" t="s">
        <v>37</v>
      </c>
      <c r="I4319" s="2" t="s">
        <v>38</v>
      </c>
      <c r="J4319" s="38">
        <v>0</v>
      </c>
    </row>
    <row r="4320" spans="1:10">
      <c r="A4320" s="2" t="s">
        <v>20</v>
      </c>
      <c r="B4320" s="2" t="s">
        <v>138</v>
      </c>
      <c r="C4320" s="2" t="s">
        <v>64</v>
      </c>
      <c r="E4320" s="2">
        <v>100</v>
      </c>
      <c r="F4320" s="2" t="s">
        <v>928</v>
      </c>
      <c r="G4320" s="2" t="s">
        <v>28</v>
      </c>
      <c r="H4320" s="2" t="s">
        <v>37</v>
      </c>
      <c r="I4320" s="2" t="s">
        <v>38</v>
      </c>
      <c r="J4320" s="38">
        <v>6.7575947709999999</v>
      </c>
    </row>
    <row r="4321" spans="1:10">
      <c r="A4321" s="2" t="s">
        <v>19</v>
      </c>
      <c r="B4321" s="2" t="s">
        <v>159</v>
      </c>
      <c r="C4321" s="2" t="s">
        <v>64</v>
      </c>
      <c r="E4321" s="2">
        <v>100</v>
      </c>
      <c r="F4321" s="2" t="s">
        <v>928</v>
      </c>
      <c r="G4321" s="2" t="s">
        <v>28</v>
      </c>
      <c r="H4321" s="2" t="s">
        <v>37</v>
      </c>
      <c r="I4321" s="2" t="s">
        <v>38</v>
      </c>
      <c r="J4321" s="38">
        <v>2.3950588239999999</v>
      </c>
    </row>
    <row r="4322" spans="1:10">
      <c r="A4322" s="2" t="s">
        <v>19</v>
      </c>
      <c r="B4322" s="2" t="s">
        <v>160</v>
      </c>
      <c r="C4322" s="2" t="s">
        <v>64</v>
      </c>
      <c r="E4322" s="2">
        <v>100</v>
      </c>
      <c r="F4322" s="2" t="s">
        <v>928</v>
      </c>
      <c r="G4322" s="2" t="s">
        <v>28</v>
      </c>
      <c r="H4322" s="2" t="s">
        <v>37</v>
      </c>
      <c r="I4322" s="2" t="s">
        <v>38</v>
      </c>
      <c r="J4322" s="38">
        <v>0.80042588199999998</v>
      </c>
    </row>
    <row r="4323" spans="1:10">
      <c r="A4323" s="2" t="s">
        <v>19</v>
      </c>
      <c r="B4323" s="2" t="s">
        <v>161</v>
      </c>
      <c r="C4323" s="2" t="s">
        <v>64</v>
      </c>
      <c r="E4323" s="2">
        <v>100</v>
      </c>
      <c r="F4323" s="2" t="s">
        <v>928</v>
      </c>
      <c r="G4323" s="2" t="s">
        <v>28</v>
      </c>
      <c r="H4323" s="2" t="s">
        <v>37</v>
      </c>
      <c r="I4323" s="2" t="s">
        <v>38</v>
      </c>
      <c r="J4323" s="38">
        <v>2.8446466720000001</v>
      </c>
    </row>
    <row r="4324" spans="1:10">
      <c r="A4324" s="2" t="s">
        <v>19</v>
      </c>
      <c r="B4324" s="2" t="s">
        <v>162</v>
      </c>
      <c r="C4324" s="2" t="s">
        <v>64</v>
      </c>
      <c r="E4324" s="2">
        <v>100</v>
      </c>
      <c r="F4324" s="2" t="s">
        <v>928</v>
      </c>
      <c r="G4324" s="2" t="s">
        <v>28</v>
      </c>
      <c r="H4324" s="2" t="s">
        <v>37</v>
      </c>
      <c r="I4324" s="2" t="s">
        <v>38</v>
      </c>
      <c r="J4324" s="38">
        <v>4.9932151259999999</v>
      </c>
    </row>
    <row r="4325" spans="1:10">
      <c r="A4325" s="2" t="s">
        <v>19</v>
      </c>
      <c r="B4325" s="2" t="s">
        <v>163</v>
      </c>
      <c r="C4325" s="2" t="s">
        <v>64</v>
      </c>
      <c r="E4325" s="2">
        <v>100</v>
      </c>
      <c r="F4325" s="2" t="s">
        <v>928</v>
      </c>
      <c r="G4325" s="2" t="s">
        <v>28</v>
      </c>
      <c r="H4325" s="2" t="s">
        <v>37</v>
      </c>
      <c r="I4325" s="2" t="s">
        <v>38</v>
      </c>
      <c r="J4325" s="38">
        <v>0</v>
      </c>
    </row>
    <row r="4326" spans="1:10">
      <c r="A4326" s="2" t="s">
        <v>18</v>
      </c>
      <c r="B4326" s="2" t="s">
        <v>164</v>
      </c>
      <c r="C4326" s="2" t="s">
        <v>64</v>
      </c>
      <c r="E4326" s="2">
        <v>100</v>
      </c>
      <c r="F4326" s="2" t="s">
        <v>928</v>
      </c>
      <c r="G4326" s="2" t="s">
        <v>28</v>
      </c>
      <c r="H4326" s="2" t="s">
        <v>37</v>
      </c>
      <c r="I4326" s="2" t="s">
        <v>38</v>
      </c>
      <c r="J4326" s="38">
        <v>4.6489411760000001</v>
      </c>
    </row>
    <row r="4327" spans="1:10">
      <c r="A4327" s="2" t="s">
        <v>18</v>
      </c>
      <c r="B4327" s="2" t="s">
        <v>165</v>
      </c>
      <c r="C4327" s="2" t="s">
        <v>64</v>
      </c>
      <c r="E4327" s="2">
        <v>100</v>
      </c>
      <c r="F4327" s="2" t="s">
        <v>928</v>
      </c>
      <c r="G4327" s="2" t="s">
        <v>28</v>
      </c>
      <c r="H4327" s="2" t="s">
        <v>37</v>
      </c>
      <c r="I4327" s="2" t="s">
        <v>38</v>
      </c>
      <c r="J4327" s="38">
        <v>33.262832887999998</v>
      </c>
    </row>
    <row r="4328" spans="1:10">
      <c r="A4328" s="2" t="s">
        <v>18</v>
      </c>
      <c r="B4328" s="2" t="s">
        <v>166</v>
      </c>
      <c r="C4328" s="2" t="s">
        <v>64</v>
      </c>
      <c r="E4328" s="2">
        <v>100</v>
      </c>
      <c r="F4328" s="2" t="s">
        <v>928</v>
      </c>
      <c r="G4328" s="2" t="s">
        <v>28</v>
      </c>
      <c r="H4328" s="2" t="s">
        <v>37</v>
      </c>
      <c r="I4328" s="2" t="s">
        <v>38</v>
      </c>
      <c r="J4328" s="38">
        <v>8.8683449200000002</v>
      </c>
    </row>
    <row r="4329" spans="1:10">
      <c r="A4329" s="2" t="s">
        <v>18</v>
      </c>
      <c r="B4329" s="2" t="s">
        <v>167</v>
      </c>
      <c r="C4329" s="2" t="s">
        <v>64</v>
      </c>
      <c r="E4329" s="2">
        <v>100</v>
      </c>
      <c r="F4329" s="2" t="s">
        <v>928</v>
      </c>
      <c r="G4329" s="2" t="s">
        <v>28</v>
      </c>
      <c r="H4329" s="2" t="s">
        <v>37</v>
      </c>
      <c r="I4329" s="2" t="s">
        <v>38</v>
      </c>
      <c r="J4329" s="38">
        <v>0</v>
      </c>
    </row>
    <row r="4330" spans="1:10">
      <c r="A4330" s="2" t="s">
        <v>18</v>
      </c>
      <c r="B4330" s="2" t="s">
        <v>168</v>
      </c>
      <c r="C4330" s="2" t="s">
        <v>64</v>
      </c>
      <c r="E4330" s="2">
        <v>100</v>
      </c>
      <c r="F4330" s="2" t="s">
        <v>928</v>
      </c>
      <c r="G4330" s="2" t="s">
        <v>28</v>
      </c>
      <c r="H4330" s="2" t="s">
        <v>37</v>
      </c>
      <c r="I4330" s="2" t="s">
        <v>38</v>
      </c>
      <c r="J4330" s="38">
        <v>30.577655461999999</v>
      </c>
    </row>
    <row r="4331" spans="1:10">
      <c r="A4331" s="2" t="s">
        <v>18</v>
      </c>
      <c r="B4331" s="2" t="s">
        <v>169</v>
      </c>
      <c r="C4331" s="2" t="s">
        <v>64</v>
      </c>
      <c r="E4331" s="2">
        <v>100</v>
      </c>
      <c r="F4331" s="2" t="s">
        <v>928</v>
      </c>
      <c r="G4331" s="2" t="s">
        <v>28</v>
      </c>
      <c r="H4331" s="2" t="s">
        <v>37</v>
      </c>
      <c r="I4331" s="2" t="s">
        <v>38</v>
      </c>
      <c r="J4331" s="38">
        <v>0</v>
      </c>
    </row>
    <row r="4332" spans="1:10">
      <c r="A4332" s="2" t="s">
        <v>18</v>
      </c>
      <c r="B4332" s="2" t="s">
        <v>170</v>
      </c>
      <c r="C4332" s="2" t="s">
        <v>64</v>
      </c>
      <c r="E4332" s="2">
        <v>100</v>
      </c>
      <c r="F4332" s="2" t="s">
        <v>928</v>
      </c>
      <c r="G4332" s="2" t="s">
        <v>28</v>
      </c>
      <c r="H4332" s="2" t="s">
        <v>37</v>
      </c>
      <c r="I4332" s="2" t="s">
        <v>38</v>
      </c>
      <c r="J4332" s="38">
        <v>39.020879256999997</v>
      </c>
    </row>
    <row r="4333" spans="1:10">
      <c r="A4333" s="2" t="s">
        <v>18</v>
      </c>
      <c r="B4333" s="2" t="s">
        <v>171</v>
      </c>
      <c r="C4333" s="2" t="s">
        <v>64</v>
      </c>
      <c r="E4333" s="2">
        <v>100</v>
      </c>
      <c r="F4333" s="2" t="s">
        <v>928</v>
      </c>
      <c r="G4333" s="2" t="s">
        <v>28</v>
      </c>
      <c r="H4333" s="2" t="s">
        <v>37</v>
      </c>
      <c r="I4333" s="2" t="s">
        <v>38</v>
      </c>
      <c r="J4333" s="38">
        <v>4.6994655669999998</v>
      </c>
    </row>
    <row r="4334" spans="1:10">
      <c r="A4334" s="2" t="s">
        <v>18</v>
      </c>
      <c r="B4334" s="2" t="s">
        <v>172</v>
      </c>
      <c r="C4334" s="2" t="s">
        <v>64</v>
      </c>
      <c r="E4334" s="2">
        <v>100</v>
      </c>
      <c r="F4334" s="2" t="s">
        <v>928</v>
      </c>
      <c r="G4334" s="2" t="s">
        <v>28</v>
      </c>
      <c r="H4334" s="2" t="s">
        <v>37</v>
      </c>
      <c r="I4334" s="2" t="s">
        <v>38</v>
      </c>
      <c r="J4334" s="38">
        <v>19.673052632000001</v>
      </c>
    </row>
    <row r="4335" spans="1:10">
      <c r="A4335" s="2" t="s">
        <v>18</v>
      </c>
      <c r="B4335" s="2" t="s">
        <v>173</v>
      </c>
      <c r="C4335" s="2" t="s">
        <v>64</v>
      </c>
      <c r="E4335" s="2">
        <v>100</v>
      </c>
      <c r="F4335" s="2" t="s">
        <v>928</v>
      </c>
      <c r="G4335" s="2" t="s">
        <v>28</v>
      </c>
      <c r="H4335" s="2" t="s">
        <v>37</v>
      </c>
      <c r="I4335" s="2" t="s">
        <v>38</v>
      </c>
      <c r="J4335" s="38">
        <v>1.199058824</v>
      </c>
    </row>
    <row r="4336" spans="1:10">
      <c r="A4336" s="2" t="s">
        <v>18</v>
      </c>
      <c r="B4336" s="2" t="s">
        <v>174</v>
      </c>
      <c r="C4336" s="2" t="s">
        <v>64</v>
      </c>
      <c r="E4336" s="2">
        <v>100</v>
      </c>
      <c r="F4336" s="2" t="s">
        <v>928</v>
      </c>
      <c r="G4336" s="2" t="s">
        <v>28</v>
      </c>
      <c r="H4336" s="2" t="s">
        <v>37</v>
      </c>
      <c r="I4336" s="2" t="s">
        <v>38</v>
      </c>
      <c r="J4336" s="38">
        <v>9.4062222870000003</v>
      </c>
    </row>
    <row r="4337" spans="1:10">
      <c r="A4337" s="2" t="s">
        <v>18</v>
      </c>
      <c r="B4337" s="2" t="s">
        <v>175</v>
      </c>
      <c r="C4337" s="2" t="s">
        <v>64</v>
      </c>
      <c r="E4337" s="2">
        <v>100</v>
      </c>
      <c r="F4337" s="2" t="s">
        <v>928</v>
      </c>
      <c r="G4337" s="2" t="s">
        <v>28</v>
      </c>
      <c r="H4337" s="2" t="s">
        <v>37</v>
      </c>
      <c r="I4337" s="2" t="s">
        <v>38</v>
      </c>
      <c r="J4337" s="38">
        <v>0</v>
      </c>
    </row>
    <row r="4338" spans="1:10">
      <c r="A4338" s="2" t="s">
        <v>18</v>
      </c>
      <c r="B4338" s="2" t="s">
        <v>176</v>
      </c>
      <c r="C4338" s="2" t="s">
        <v>64</v>
      </c>
      <c r="E4338" s="2">
        <v>100</v>
      </c>
      <c r="F4338" s="2" t="s">
        <v>928</v>
      </c>
      <c r="G4338" s="2" t="s">
        <v>28</v>
      </c>
      <c r="H4338" s="2" t="s">
        <v>37</v>
      </c>
      <c r="I4338" s="2" t="s">
        <v>38</v>
      </c>
      <c r="J4338" s="38">
        <v>0</v>
      </c>
    </row>
    <row r="4339" spans="1:10">
      <c r="A4339" s="2" t="s">
        <v>18</v>
      </c>
      <c r="B4339" s="2" t="s">
        <v>177</v>
      </c>
      <c r="C4339" s="2" t="s">
        <v>64</v>
      </c>
      <c r="E4339" s="2">
        <v>100</v>
      </c>
      <c r="F4339" s="2" t="s">
        <v>928</v>
      </c>
      <c r="G4339" s="2" t="s">
        <v>28</v>
      </c>
      <c r="H4339" s="2" t="s">
        <v>37</v>
      </c>
      <c r="I4339" s="2" t="s">
        <v>38</v>
      </c>
      <c r="J4339" s="38">
        <v>0</v>
      </c>
    </row>
    <row r="4340" spans="1:10">
      <c r="A4340" s="2" t="s">
        <v>18</v>
      </c>
      <c r="B4340" s="2" t="s">
        <v>178</v>
      </c>
      <c r="C4340" s="2" t="s">
        <v>64</v>
      </c>
      <c r="E4340" s="2">
        <v>100</v>
      </c>
      <c r="F4340" s="2" t="s">
        <v>928</v>
      </c>
      <c r="G4340" s="2" t="s">
        <v>28</v>
      </c>
      <c r="H4340" s="2" t="s">
        <v>37</v>
      </c>
      <c r="I4340" s="2" t="s">
        <v>38</v>
      </c>
      <c r="J4340" s="38">
        <v>23.090679566999999</v>
      </c>
    </row>
    <row r="4341" spans="1:10">
      <c r="A4341" s="2" t="s">
        <v>18</v>
      </c>
      <c r="B4341" s="2" t="s">
        <v>179</v>
      </c>
      <c r="C4341" s="2" t="s">
        <v>64</v>
      </c>
      <c r="E4341" s="2">
        <v>100</v>
      </c>
      <c r="F4341" s="2" t="s">
        <v>928</v>
      </c>
      <c r="G4341" s="2" t="s">
        <v>28</v>
      </c>
      <c r="H4341" s="2" t="s">
        <v>37</v>
      </c>
      <c r="I4341" s="2" t="s">
        <v>38</v>
      </c>
      <c r="J4341" s="38">
        <v>37.280188086999999</v>
      </c>
    </row>
    <row r="4342" spans="1:10">
      <c r="A4342" s="2" t="s">
        <v>18</v>
      </c>
      <c r="B4342" s="2" t="s">
        <v>180</v>
      </c>
      <c r="C4342" s="2" t="s">
        <v>64</v>
      </c>
      <c r="E4342" s="2">
        <v>100</v>
      </c>
      <c r="F4342" s="2" t="s">
        <v>928</v>
      </c>
      <c r="G4342" s="2" t="s">
        <v>28</v>
      </c>
      <c r="H4342" s="2" t="s">
        <v>37</v>
      </c>
      <c r="I4342" s="2" t="s">
        <v>38</v>
      </c>
      <c r="J4342" s="38">
        <v>14.59203471</v>
      </c>
    </row>
    <row r="4343" spans="1:10">
      <c r="A4343" s="2" t="s">
        <v>18</v>
      </c>
      <c r="B4343" s="2" t="s">
        <v>181</v>
      </c>
      <c r="C4343" s="2" t="s">
        <v>64</v>
      </c>
      <c r="E4343" s="2">
        <v>100</v>
      </c>
      <c r="F4343" s="2" t="s">
        <v>928</v>
      </c>
      <c r="G4343" s="2" t="s">
        <v>28</v>
      </c>
      <c r="H4343" s="2" t="s">
        <v>37</v>
      </c>
      <c r="I4343" s="2" t="s">
        <v>38</v>
      </c>
      <c r="J4343" s="38">
        <v>7.7473005639999997</v>
      </c>
    </row>
    <row r="4344" spans="1:10">
      <c r="A4344" s="2" t="s">
        <v>18</v>
      </c>
      <c r="B4344" s="2" t="s">
        <v>182</v>
      </c>
      <c r="C4344" s="2" t="s">
        <v>64</v>
      </c>
      <c r="E4344" s="2">
        <v>100</v>
      </c>
      <c r="F4344" s="2" t="s">
        <v>928</v>
      </c>
      <c r="G4344" s="2" t="s">
        <v>28</v>
      </c>
      <c r="H4344" s="2" t="s">
        <v>37</v>
      </c>
      <c r="I4344" s="2" t="s">
        <v>38</v>
      </c>
      <c r="J4344" s="38">
        <v>17.88341556</v>
      </c>
    </row>
    <row r="4345" spans="1:10">
      <c r="A4345" s="2" t="s">
        <v>18</v>
      </c>
      <c r="B4345" s="2" t="s">
        <v>183</v>
      </c>
      <c r="C4345" s="2" t="s">
        <v>64</v>
      </c>
      <c r="E4345" s="2">
        <v>100</v>
      </c>
      <c r="F4345" s="2" t="s">
        <v>928</v>
      </c>
      <c r="G4345" s="2" t="s">
        <v>28</v>
      </c>
      <c r="H4345" s="2" t="s">
        <v>37</v>
      </c>
      <c r="I4345" s="2" t="s">
        <v>38</v>
      </c>
      <c r="J4345" s="38">
        <v>4.9223446690000001</v>
      </c>
    </row>
    <row r="4346" spans="1:10">
      <c r="A4346" s="2" t="s">
        <v>18</v>
      </c>
      <c r="B4346" s="2" t="s">
        <v>184</v>
      </c>
      <c r="C4346" s="2" t="s">
        <v>64</v>
      </c>
      <c r="E4346" s="2">
        <v>100</v>
      </c>
      <c r="F4346" s="2" t="s">
        <v>928</v>
      </c>
      <c r="G4346" s="2" t="s">
        <v>28</v>
      </c>
      <c r="H4346" s="2" t="s">
        <v>37</v>
      </c>
      <c r="I4346" s="2" t="s">
        <v>38</v>
      </c>
      <c r="J4346" s="38">
        <v>4.7730724919999998</v>
      </c>
    </row>
    <row r="4347" spans="1:10">
      <c r="A4347" s="2" t="s">
        <v>18</v>
      </c>
      <c r="B4347" s="2" t="s">
        <v>185</v>
      </c>
      <c r="C4347" s="2" t="s">
        <v>64</v>
      </c>
      <c r="E4347" s="2">
        <v>100</v>
      </c>
      <c r="F4347" s="2" t="s">
        <v>928</v>
      </c>
      <c r="G4347" s="2" t="s">
        <v>28</v>
      </c>
      <c r="H4347" s="2" t="s">
        <v>37</v>
      </c>
      <c r="I4347" s="2" t="s">
        <v>38</v>
      </c>
      <c r="J4347" s="38">
        <v>0.81060933000000002</v>
      </c>
    </row>
    <row r="4348" spans="1:10">
      <c r="A4348" s="2" t="s">
        <v>17</v>
      </c>
      <c r="B4348" s="2" t="s">
        <v>127</v>
      </c>
      <c r="C4348" s="2" t="s">
        <v>64</v>
      </c>
      <c r="E4348" s="2">
        <v>100</v>
      </c>
      <c r="F4348" s="2" t="s">
        <v>928</v>
      </c>
      <c r="G4348" s="2" t="s">
        <v>28</v>
      </c>
      <c r="H4348" s="2" t="s">
        <v>37</v>
      </c>
      <c r="I4348" s="2" t="s">
        <v>38</v>
      </c>
      <c r="J4348" s="38">
        <v>0.10134117600000001</v>
      </c>
    </row>
    <row r="4349" spans="1:10">
      <c r="A4349" s="2" t="s">
        <v>17</v>
      </c>
      <c r="B4349" s="2" t="s">
        <v>99</v>
      </c>
      <c r="C4349" s="2" t="s">
        <v>64</v>
      </c>
      <c r="E4349" s="2">
        <v>100</v>
      </c>
      <c r="F4349" s="2" t="s">
        <v>928</v>
      </c>
      <c r="G4349" s="2" t="s">
        <v>28</v>
      </c>
      <c r="H4349" s="2" t="s">
        <v>37</v>
      </c>
      <c r="I4349" s="2" t="s">
        <v>38</v>
      </c>
      <c r="J4349" s="38">
        <v>0.15447058799999999</v>
      </c>
    </row>
    <row r="4350" spans="1:10">
      <c r="A4350" s="2" t="s">
        <v>17</v>
      </c>
      <c r="B4350" s="2" t="s">
        <v>100</v>
      </c>
      <c r="C4350" s="2" t="s">
        <v>64</v>
      </c>
      <c r="E4350" s="2">
        <v>100</v>
      </c>
      <c r="F4350" s="2" t="s">
        <v>928</v>
      </c>
      <c r="G4350" s="2" t="s">
        <v>28</v>
      </c>
      <c r="H4350" s="2" t="s">
        <v>37</v>
      </c>
      <c r="I4350" s="2" t="s">
        <v>38</v>
      </c>
      <c r="J4350" s="38">
        <v>0</v>
      </c>
    </row>
    <row r="4351" spans="1:10">
      <c r="A4351" s="2" t="s">
        <v>17</v>
      </c>
      <c r="B4351" s="2" t="s">
        <v>101</v>
      </c>
      <c r="C4351" s="2" t="s">
        <v>64</v>
      </c>
      <c r="E4351" s="2">
        <v>100</v>
      </c>
      <c r="F4351" s="2" t="s">
        <v>928</v>
      </c>
      <c r="G4351" s="2" t="s">
        <v>28</v>
      </c>
      <c r="H4351" s="2" t="s">
        <v>37</v>
      </c>
      <c r="I4351" s="2" t="s">
        <v>38</v>
      </c>
      <c r="J4351" s="38">
        <v>0.20437908499999999</v>
      </c>
    </row>
    <row r="4352" spans="1:10">
      <c r="A4352" s="2" t="s">
        <v>17</v>
      </c>
      <c r="B4352" s="2" t="s">
        <v>102</v>
      </c>
      <c r="C4352" s="2" t="s">
        <v>64</v>
      </c>
      <c r="E4352" s="2">
        <v>100</v>
      </c>
      <c r="F4352" s="2" t="s">
        <v>928</v>
      </c>
      <c r="G4352" s="2" t="s">
        <v>28</v>
      </c>
      <c r="H4352" s="2" t="s">
        <v>37</v>
      </c>
      <c r="I4352" s="2" t="s">
        <v>38</v>
      </c>
      <c r="J4352" s="38">
        <v>0.29431900500000002</v>
      </c>
    </row>
    <row r="4353" spans="1:10">
      <c r="A4353" s="2" t="s">
        <v>17</v>
      </c>
      <c r="B4353" s="2" t="s">
        <v>103</v>
      </c>
      <c r="C4353" s="2" t="s">
        <v>64</v>
      </c>
      <c r="E4353" s="2">
        <v>100</v>
      </c>
      <c r="F4353" s="2" t="s">
        <v>928</v>
      </c>
      <c r="G4353" s="2" t="s">
        <v>28</v>
      </c>
      <c r="H4353" s="2" t="s">
        <v>37</v>
      </c>
      <c r="I4353" s="2" t="s">
        <v>38</v>
      </c>
      <c r="J4353" s="38">
        <v>0.76527205899999995</v>
      </c>
    </row>
    <row r="4354" spans="1:10">
      <c r="A4354" s="2" t="s">
        <v>17</v>
      </c>
      <c r="B4354" s="2" t="s">
        <v>104</v>
      </c>
      <c r="C4354" s="2" t="s">
        <v>64</v>
      </c>
      <c r="E4354" s="2">
        <v>100</v>
      </c>
      <c r="F4354" s="2" t="s">
        <v>928</v>
      </c>
      <c r="G4354" s="2" t="s">
        <v>28</v>
      </c>
      <c r="H4354" s="2" t="s">
        <v>37</v>
      </c>
      <c r="I4354" s="2" t="s">
        <v>38</v>
      </c>
      <c r="J4354" s="38">
        <v>0.71390931400000002</v>
      </c>
    </row>
    <row r="4355" spans="1:10">
      <c r="A4355" s="2" t="s">
        <v>17</v>
      </c>
      <c r="B4355" s="2" t="s">
        <v>105</v>
      </c>
      <c r="C4355" s="2" t="s">
        <v>64</v>
      </c>
      <c r="E4355" s="2">
        <v>100</v>
      </c>
      <c r="F4355" s="2" t="s">
        <v>928</v>
      </c>
      <c r="G4355" s="2" t="s">
        <v>28</v>
      </c>
      <c r="H4355" s="2" t="s">
        <v>37</v>
      </c>
      <c r="I4355" s="2" t="s">
        <v>38</v>
      </c>
      <c r="J4355" s="38">
        <v>0.40578676499999999</v>
      </c>
    </row>
    <row r="4356" spans="1:10">
      <c r="A4356" s="2" t="s">
        <v>17</v>
      </c>
      <c r="B4356" s="2" t="s">
        <v>106</v>
      </c>
      <c r="C4356" s="2" t="s">
        <v>64</v>
      </c>
      <c r="E4356" s="2">
        <v>100</v>
      </c>
      <c r="F4356" s="2" t="s">
        <v>928</v>
      </c>
      <c r="G4356" s="2" t="s">
        <v>28</v>
      </c>
      <c r="H4356" s="2" t="s">
        <v>37</v>
      </c>
      <c r="I4356" s="2" t="s">
        <v>38</v>
      </c>
      <c r="J4356" s="38">
        <v>0.11244209600000001</v>
      </c>
    </row>
    <row r="4357" spans="1:10">
      <c r="A4357" s="2" t="s">
        <v>17</v>
      </c>
      <c r="B4357" s="2" t="s">
        <v>107</v>
      </c>
      <c r="C4357" s="2" t="s">
        <v>64</v>
      </c>
      <c r="E4357" s="2">
        <v>100</v>
      </c>
      <c r="F4357" s="2" t="s">
        <v>928</v>
      </c>
      <c r="G4357" s="2" t="s">
        <v>28</v>
      </c>
      <c r="H4357" s="2" t="s">
        <v>37</v>
      </c>
      <c r="I4357" s="2" t="s">
        <v>38</v>
      </c>
      <c r="J4357" s="38">
        <v>0.21044117600000001</v>
      </c>
    </row>
    <row r="4358" spans="1:10">
      <c r="A4358" s="2" t="s">
        <v>17</v>
      </c>
      <c r="B4358" s="2" t="s">
        <v>108</v>
      </c>
      <c r="C4358" s="2" t="s">
        <v>64</v>
      </c>
      <c r="E4358" s="2">
        <v>100</v>
      </c>
      <c r="F4358" s="2" t="s">
        <v>928</v>
      </c>
      <c r="G4358" s="2" t="s">
        <v>28</v>
      </c>
      <c r="H4358" s="2" t="s">
        <v>37</v>
      </c>
      <c r="I4358" s="2" t="s">
        <v>38</v>
      </c>
      <c r="J4358" s="38">
        <v>0.39729803899999999</v>
      </c>
    </row>
    <row r="4359" spans="1:10">
      <c r="A4359" s="2" t="s">
        <v>17</v>
      </c>
      <c r="B4359" s="2" t="s">
        <v>109</v>
      </c>
      <c r="C4359" s="2" t="s">
        <v>64</v>
      </c>
      <c r="E4359" s="2">
        <v>100</v>
      </c>
      <c r="F4359" s="2" t="s">
        <v>928</v>
      </c>
      <c r="G4359" s="2" t="s">
        <v>28</v>
      </c>
      <c r="H4359" s="2" t="s">
        <v>37</v>
      </c>
      <c r="I4359" s="2" t="s">
        <v>38</v>
      </c>
      <c r="J4359" s="38">
        <v>1.1381281510000001</v>
      </c>
    </row>
    <row r="4360" spans="1:10">
      <c r="A4360" s="2" t="s">
        <v>17</v>
      </c>
      <c r="B4360" s="2" t="s">
        <v>355</v>
      </c>
      <c r="C4360" s="2" t="s">
        <v>64</v>
      </c>
      <c r="E4360" s="2">
        <v>100</v>
      </c>
      <c r="F4360" s="2" t="s">
        <v>928</v>
      </c>
      <c r="G4360" s="2" t="s">
        <v>28</v>
      </c>
      <c r="H4360" s="2" t="s">
        <v>37</v>
      </c>
      <c r="I4360" s="2" t="s">
        <v>38</v>
      </c>
      <c r="J4360" s="38">
        <v>0</v>
      </c>
    </row>
    <row r="4361" spans="1:10">
      <c r="A4361" s="2" t="s">
        <v>17</v>
      </c>
      <c r="B4361" s="2" t="s">
        <v>110</v>
      </c>
      <c r="C4361" s="2" t="s">
        <v>64</v>
      </c>
      <c r="E4361" s="2">
        <v>100</v>
      </c>
      <c r="F4361" s="2" t="s">
        <v>928</v>
      </c>
      <c r="G4361" s="2" t="s">
        <v>28</v>
      </c>
      <c r="H4361" s="2" t="s">
        <v>37</v>
      </c>
      <c r="I4361" s="2" t="s">
        <v>38</v>
      </c>
      <c r="J4361" s="38">
        <v>8.2178670589999996</v>
      </c>
    </row>
    <row r="4362" spans="1:10">
      <c r="A4362" s="2" t="s">
        <v>17</v>
      </c>
      <c r="B4362" s="2" t="s">
        <v>356</v>
      </c>
      <c r="C4362" s="2" t="s">
        <v>64</v>
      </c>
      <c r="E4362" s="2">
        <v>100</v>
      </c>
      <c r="F4362" s="2" t="s">
        <v>928</v>
      </c>
      <c r="G4362" s="2" t="s">
        <v>28</v>
      </c>
      <c r="H4362" s="2" t="s">
        <v>37</v>
      </c>
      <c r="I4362" s="2" t="s">
        <v>38</v>
      </c>
      <c r="J4362" s="38">
        <v>7.8169929999999995E-3</v>
      </c>
    </row>
    <row r="4363" spans="1:10">
      <c r="A4363" s="2" t="s">
        <v>17</v>
      </c>
      <c r="B4363" s="2" t="s">
        <v>357</v>
      </c>
      <c r="C4363" s="2" t="s">
        <v>64</v>
      </c>
      <c r="E4363" s="2">
        <v>100</v>
      </c>
      <c r="F4363" s="2" t="s">
        <v>928</v>
      </c>
      <c r="G4363" s="2" t="s">
        <v>28</v>
      </c>
      <c r="H4363" s="2" t="s">
        <v>37</v>
      </c>
      <c r="I4363" s="2" t="s">
        <v>38</v>
      </c>
      <c r="J4363" s="38">
        <v>9.9882352999999993E-2</v>
      </c>
    </row>
    <row r="4364" spans="1:10">
      <c r="A4364" s="2" t="s">
        <v>17</v>
      </c>
      <c r="B4364" s="2" t="s">
        <v>111</v>
      </c>
      <c r="C4364" s="2" t="s">
        <v>64</v>
      </c>
      <c r="E4364" s="2">
        <v>100</v>
      </c>
      <c r="F4364" s="2" t="s">
        <v>928</v>
      </c>
      <c r="G4364" s="2" t="s">
        <v>28</v>
      </c>
      <c r="H4364" s="2" t="s">
        <v>37</v>
      </c>
      <c r="I4364" s="2" t="s">
        <v>38</v>
      </c>
      <c r="J4364" s="38">
        <v>0</v>
      </c>
    </row>
    <row r="4365" spans="1:10">
      <c r="A4365" s="2" t="s">
        <v>17</v>
      </c>
      <c r="B4365" s="2" t="s">
        <v>112</v>
      </c>
      <c r="C4365" s="2" t="s">
        <v>64</v>
      </c>
      <c r="E4365" s="2">
        <v>100</v>
      </c>
      <c r="F4365" s="2" t="s">
        <v>928</v>
      </c>
      <c r="G4365" s="2" t="s">
        <v>28</v>
      </c>
      <c r="H4365" s="2" t="s">
        <v>37</v>
      </c>
      <c r="I4365" s="2" t="s">
        <v>38</v>
      </c>
      <c r="J4365" s="38">
        <v>0</v>
      </c>
    </row>
    <row r="4366" spans="1:10">
      <c r="A4366" s="2" t="s">
        <v>17</v>
      </c>
      <c r="B4366" s="2" t="s">
        <v>113</v>
      </c>
      <c r="C4366" s="2" t="s">
        <v>64</v>
      </c>
      <c r="E4366" s="2">
        <v>100</v>
      </c>
      <c r="F4366" s="2" t="s">
        <v>928</v>
      </c>
      <c r="G4366" s="2" t="s">
        <v>28</v>
      </c>
      <c r="H4366" s="2" t="s">
        <v>37</v>
      </c>
      <c r="I4366" s="2" t="s">
        <v>38</v>
      </c>
      <c r="J4366" s="38">
        <v>0.462228374</v>
      </c>
    </row>
    <row r="4367" spans="1:10">
      <c r="A4367" s="2" t="s">
        <v>17</v>
      </c>
      <c r="B4367" s="2" t="s">
        <v>114</v>
      </c>
      <c r="C4367" s="2" t="s">
        <v>64</v>
      </c>
      <c r="E4367" s="2">
        <v>100</v>
      </c>
      <c r="F4367" s="2" t="s">
        <v>928</v>
      </c>
      <c r="G4367" s="2" t="s">
        <v>28</v>
      </c>
      <c r="H4367" s="2" t="s">
        <v>37</v>
      </c>
      <c r="I4367" s="2" t="s">
        <v>38</v>
      </c>
      <c r="J4367" s="38">
        <v>4.3643193279999997</v>
      </c>
    </row>
    <row r="4368" spans="1:10">
      <c r="A4368" s="2" t="s">
        <v>17</v>
      </c>
      <c r="B4368" s="2" t="s">
        <v>115</v>
      </c>
      <c r="C4368" s="2" t="s">
        <v>64</v>
      </c>
      <c r="E4368" s="2">
        <v>100</v>
      </c>
      <c r="F4368" s="2" t="s">
        <v>928</v>
      </c>
      <c r="G4368" s="2" t="s">
        <v>28</v>
      </c>
      <c r="H4368" s="2" t="s">
        <v>37</v>
      </c>
      <c r="I4368" s="2" t="s">
        <v>38</v>
      </c>
      <c r="J4368" s="38">
        <v>2.4366194120000002</v>
      </c>
    </row>
    <row r="4369" spans="1:10">
      <c r="A4369" s="2" t="s">
        <v>17</v>
      </c>
      <c r="B4369" s="2" t="s">
        <v>116</v>
      </c>
      <c r="C4369" s="2" t="s">
        <v>64</v>
      </c>
      <c r="E4369" s="2">
        <v>100</v>
      </c>
      <c r="F4369" s="2" t="s">
        <v>928</v>
      </c>
      <c r="G4369" s="2" t="s">
        <v>28</v>
      </c>
      <c r="H4369" s="2" t="s">
        <v>37</v>
      </c>
      <c r="I4369" s="2" t="s">
        <v>38</v>
      </c>
      <c r="J4369" s="38">
        <v>2.0256158169999998</v>
      </c>
    </row>
    <row r="4370" spans="1:10">
      <c r="A4370" s="2" t="s">
        <v>17</v>
      </c>
      <c r="B4370" s="2" t="s">
        <v>117</v>
      </c>
      <c r="C4370" s="2" t="s">
        <v>64</v>
      </c>
      <c r="E4370" s="2">
        <v>100</v>
      </c>
      <c r="F4370" s="2" t="s">
        <v>928</v>
      </c>
      <c r="G4370" s="2" t="s">
        <v>28</v>
      </c>
      <c r="H4370" s="2" t="s">
        <v>37</v>
      </c>
      <c r="I4370" s="2" t="s">
        <v>38</v>
      </c>
      <c r="J4370" s="38">
        <v>4.0317401960000003</v>
      </c>
    </row>
    <row r="4371" spans="1:10">
      <c r="A4371" s="2" t="s">
        <v>17</v>
      </c>
      <c r="B4371" s="2" t="s">
        <v>118</v>
      </c>
      <c r="C4371" s="2" t="s">
        <v>64</v>
      </c>
      <c r="E4371" s="2">
        <v>100</v>
      </c>
      <c r="F4371" s="2" t="s">
        <v>928</v>
      </c>
      <c r="G4371" s="2" t="s">
        <v>28</v>
      </c>
      <c r="H4371" s="2" t="s">
        <v>37</v>
      </c>
      <c r="I4371" s="2" t="s">
        <v>38</v>
      </c>
      <c r="J4371" s="38">
        <v>2.0308141709999998</v>
      </c>
    </row>
    <row r="4372" spans="1:10">
      <c r="A4372" s="2" t="s">
        <v>17</v>
      </c>
      <c r="B4372" s="2" t="s">
        <v>119</v>
      </c>
      <c r="C4372" s="2" t="s">
        <v>64</v>
      </c>
      <c r="E4372" s="2">
        <v>100</v>
      </c>
      <c r="F4372" s="2" t="s">
        <v>928</v>
      </c>
      <c r="G4372" s="2" t="s">
        <v>28</v>
      </c>
      <c r="H4372" s="2" t="s">
        <v>37</v>
      </c>
      <c r="I4372" s="2" t="s">
        <v>38</v>
      </c>
      <c r="J4372" s="38">
        <v>0.51002205899999997</v>
      </c>
    </row>
    <row r="4373" spans="1:10">
      <c r="A4373" s="2" t="s">
        <v>17</v>
      </c>
      <c r="B4373" s="2" t="s">
        <v>120</v>
      </c>
      <c r="C4373" s="2" t="s">
        <v>64</v>
      </c>
      <c r="E4373" s="2">
        <v>100</v>
      </c>
      <c r="F4373" s="2" t="s">
        <v>928</v>
      </c>
      <c r="G4373" s="2" t="s">
        <v>28</v>
      </c>
      <c r="H4373" s="2" t="s">
        <v>37</v>
      </c>
      <c r="I4373" s="2" t="s">
        <v>38</v>
      </c>
      <c r="J4373" s="38">
        <v>0.73740349299999997</v>
      </c>
    </row>
    <row r="4374" spans="1:10">
      <c r="A4374" s="2" t="s">
        <v>17</v>
      </c>
      <c r="B4374" s="2" t="s">
        <v>121</v>
      </c>
      <c r="C4374" s="2" t="s">
        <v>64</v>
      </c>
      <c r="E4374" s="2">
        <v>100</v>
      </c>
      <c r="F4374" s="2" t="s">
        <v>928</v>
      </c>
      <c r="G4374" s="2" t="s">
        <v>28</v>
      </c>
      <c r="H4374" s="2" t="s">
        <v>37</v>
      </c>
      <c r="I4374" s="2" t="s">
        <v>38</v>
      </c>
      <c r="J4374" s="38">
        <v>5.6682941180000004</v>
      </c>
    </row>
    <row r="4375" spans="1:10">
      <c r="A4375" s="2" t="s">
        <v>17</v>
      </c>
      <c r="B4375" s="2" t="s">
        <v>122</v>
      </c>
      <c r="C4375" s="2" t="s">
        <v>64</v>
      </c>
      <c r="E4375" s="2">
        <v>100</v>
      </c>
      <c r="F4375" s="2" t="s">
        <v>928</v>
      </c>
      <c r="G4375" s="2" t="s">
        <v>28</v>
      </c>
      <c r="H4375" s="2" t="s">
        <v>37</v>
      </c>
      <c r="I4375" s="2" t="s">
        <v>38</v>
      </c>
      <c r="J4375" s="38">
        <v>2.5759742650000002</v>
      </c>
    </row>
    <row r="4376" spans="1:10">
      <c r="A4376" s="2" t="s">
        <v>17</v>
      </c>
      <c r="B4376" s="2" t="s">
        <v>123</v>
      </c>
      <c r="C4376" s="2" t="s">
        <v>64</v>
      </c>
      <c r="E4376" s="2">
        <v>100</v>
      </c>
      <c r="F4376" s="2" t="s">
        <v>928</v>
      </c>
      <c r="G4376" s="2" t="s">
        <v>28</v>
      </c>
      <c r="H4376" s="2" t="s">
        <v>37</v>
      </c>
      <c r="I4376" s="2" t="s">
        <v>38</v>
      </c>
      <c r="J4376" s="38">
        <v>1.2961927600000001</v>
      </c>
    </row>
    <row r="4377" spans="1:10">
      <c r="A4377" s="2" t="s">
        <v>17</v>
      </c>
      <c r="B4377" s="2" t="s">
        <v>124</v>
      </c>
      <c r="C4377" s="2" t="s">
        <v>64</v>
      </c>
      <c r="E4377" s="2">
        <v>100</v>
      </c>
      <c r="F4377" s="2" t="s">
        <v>928</v>
      </c>
      <c r="G4377" s="2" t="s">
        <v>28</v>
      </c>
      <c r="H4377" s="2" t="s">
        <v>37</v>
      </c>
      <c r="I4377" s="2" t="s">
        <v>38</v>
      </c>
      <c r="J4377" s="38">
        <v>0.194791667</v>
      </c>
    </row>
    <row r="4378" spans="1:10">
      <c r="A4378" s="2" t="s">
        <v>17</v>
      </c>
      <c r="B4378" s="2" t="s">
        <v>125</v>
      </c>
      <c r="C4378" s="2" t="s">
        <v>64</v>
      </c>
      <c r="E4378" s="2">
        <v>100</v>
      </c>
      <c r="F4378" s="2" t="s">
        <v>928</v>
      </c>
      <c r="G4378" s="2" t="s">
        <v>28</v>
      </c>
      <c r="H4378" s="2" t="s">
        <v>37</v>
      </c>
      <c r="I4378" s="2" t="s">
        <v>38</v>
      </c>
      <c r="J4378" s="38">
        <v>0.22091503300000001</v>
      </c>
    </row>
    <row r="4379" spans="1:10">
      <c r="A4379" s="2" t="s">
        <v>17</v>
      </c>
      <c r="B4379" s="2" t="s">
        <v>126</v>
      </c>
      <c r="C4379" s="2" t="s">
        <v>64</v>
      </c>
      <c r="E4379" s="2">
        <v>100</v>
      </c>
      <c r="F4379" s="2" t="s">
        <v>928</v>
      </c>
      <c r="G4379" s="2" t="s">
        <v>28</v>
      </c>
      <c r="H4379" s="2" t="s">
        <v>37</v>
      </c>
      <c r="I4379" s="2" t="s">
        <v>38</v>
      </c>
      <c r="J4379" s="38">
        <v>0.37942780700000001</v>
      </c>
    </row>
    <row r="4380" spans="1:10">
      <c r="A4380" s="2" t="s">
        <v>17</v>
      </c>
      <c r="B4380" s="2" t="s">
        <v>128</v>
      </c>
      <c r="C4380" s="2" t="s">
        <v>64</v>
      </c>
      <c r="E4380" s="2">
        <v>100</v>
      </c>
      <c r="F4380" s="2" t="s">
        <v>928</v>
      </c>
      <c r="G4380" s="2" t="s">
        <v>28</v>
      </c>
      <c r="H4380" s="2" t="s">
        <v>37</v>
      </c>
      <c r="I4380" s="2" t="s">
        <v>38</v>
      </c>
      <c r="J4380" s="38">
        <v>2.2017928759999998</v>
      </c>
    </row>
    <row r="4381" spans="1:10">
      <c r="A4381" s="2" t="s">
        <v>17</v>
      </c>
      <c r="B4381" s="2" t="s">
        <v>129</v>
      </c>
      <c r="C4381" s="2" t="s">
        <v>64</v>
      </c>
      <c r="E4381" s="2">
        <v>100</v>
      </c>
      <c r="F4381" s="2" t="s">
        <v>928</v>
      </c>
      <c r="G4381" s="2" t="s">
        <v>28</v>
      </c>
      <c r="H4381" s="2" t="s">
        <v>37</v>
      </c>
      <c r="I4381" s="2" t="s">
        <v>38</v>
      </c>
      <c r="J4381" s="38">
        <v>2.5744301470000002</v>
      </c>
    </row>
    <row r="4382" spans="1:10">
      <c r="A4382" s="2" t="s">
        <v>17</v>
      </c>
      <c r="B4382" s="2" t="s">
        <v>130</v>
      </c>
      <c r="C4382" s="2" t="s">
        <v>64</v>
      </c>
      <c r="E4382" s="2">
        <v>100</v>
      </c>
      <c r="F4382" s="2" t="s">
        <v>928</v>
      </c>
      <c r="G4382" s="2" t="s">
        <v>28</v>
      </c>
      <c r="H4382" s="2" t="s">
        <v>37</v>
      </c>
      <c r="I4382" s="2" t="s">
        <v>38</v>
      </c>
      <c r="J4382" s="38">
        <v>1.7813486160000001</v>
      </c>
    </row>
    <row r="4383" spans="1:10">
      <c r="A4383" s="2" t="s">
        <v>17</v>
      </c>
      <c r="B4383" s="2" t="s">
        <v>358</v>
      </c>
      <c r="C4383" s="2" t="s">
        <v>64</v>
      </c>
      <c r="E4383" s="2">
        <v>100</v>
      </c>
      <c r="F4383" s="2" t="s">
        <v>928</v>
      </c>
      <c r="G4383" s="2" t="s">
        <v>28</v>
      </c>
      <c r="H4383" s="2" t="s">
        <v>37</v>
      </c>
      <c r="I4383" s="2" t="s">
        <v>38</v>
      </c>
      <c r="J4383" s="38">
        <v>13.700661765</v>
      </c>
    </row>
    <row r="4384" spans="1:10">
      <c r="A4384" s="2" t="s">
        <v>17</v>
      </c>
      <c r="B4384" s="2" t="s">
        <v>131</v>
      </c>
      <c r="C4384" s="2" t="s">
        <v>64</v>
      </c>
      <c r="E4384" s="2">
        <v>100</v>
      </c>
      <c r="F4384" s="2" t="s">
        <v>928</v>
      </c>
      <c r="G4384" s="2" t="s">
        <v>28</v>
      </c>
      <c r="H4384" s="2" t="s">
        <v>37</v>
      </c>
      <c r="I4384" s="2" t="s">
        <v>38</v>
      </c>
      <c r="J4384" s="38">
        <v>0.51431932800000002</v>
      </c>
    </row>
    <row r="4385" spans="1:10">
      <c r="A4385" s="2" t="s">
        <v>17</v>
      </c>
      <c r="B4385" s="2" t="s">
        <v>132</v>
      </c>
      <c r="C4385" s="2" t="s">
        <v>64</v>
      </c>
      <c r="E4385" s="2">
        <v>100</v>
      </c>
      <c r="F4385" s="2" t="s">
        <v>928</v>
      </c>
      <c r="G4385" s="2" t="s">
        <v>28</v>
      </c>
      <c r="H4385" s="2" t="s">
        <v>37</v>
      </c>
      <c r="I4385" s="2" t="s">
        <v>38</v>
      </c>
      <c r="J4385" s="38">
        <v>4.2511344539999998</v>
      </c>
    </row>
    <row r="4386" spans="1:10">
      <c r="A4386" s="2" t="s">
        <v>16</v>
      </c>
      <c r="B4386" s="2" t="s">
        <v>139</v>
      </c>
      <c r="C4386" s="2" t="s">
        <v>64</v>
      </c>
      <c r="E4386" s="2">
        <v>100</v>
      </c>
      <c r="F4386" s="2" t="s">
        <v>928</v>
      </c>
      <c r="G4386" s="2" t="s">
        <v>28</v>
      </c>
      <c r="H4386" s="2" t="s">
        <v>37</v>
      </c>
      <c r="I4386" s="2" t="s">
        <v>38</v>
      </c>
      <c r="J4386" s="38">
        <v>1.781856686</v>
      </c>
    </row>
    <row r="4387" spans="1:10">
      <c r="A4387" s="2" t="s">
        <v>16</v>
      </c>
      <c r="B4387" s="2" t="s">
        <v>140</v>
      </c>
      <c r="C4387" s="2" t="s">
        <v>64</v>
      </c>
      <c r="E4387" s="2">
        <v>100</v>
      </c>
      <c r="F4387" s="2" t="s">
        <v>928</v>
      </c>
      <c r="G4387" s="2" t="s">
        <v>28</v>
      </c>
      <c r="H4387" s="2" t="s">
        <v>37</v>
      </c>
      <c r="I4387" s="2" t="s">
        <v>38</v>
      </c>
      <c r="J4387" s="38">
        <v>1.3108962529999999</v>
      </c>
    </row>
    <row r="4388" spans="1:10">
      <c r="A4388" s="2" t="s">
        <v>16</v>
      </c>
      <c r="B4388" s="2" t="s">
        <v>141</v>
      </c>
      <c r="C4388" s="2" t="s">
        <v>64</v>
      </c>
      <c r="E4388" s="2">
        <v>100</v>
      </c>
      <c r="F4388" s="2" t="s">
        <v>928</v>
      </c>
      <c r="G4388" s="2" t="s">
        <v>28</v>
      </c>
      <c r="H4388" s="2" t="s">
        <v>37</v>
      </c>
      <c r="I4388" s="2" t="s">
        <v>38</v>
      </c>
      <c r="J4388" s="38">
        <v>1.384488562</v>
      </c>
    </row>
    <row r="4389" spans="1:10">
      <c r="A4389" s="2" t="s">
        <v>16</v>
      </c>
      <c r="B4389" s="2" t="s">
        <v>142</v>
      </c>
      <c r="C4389" s="2" t="s">
        <v>64</v>
      </c>
      <c r="E4389" s="2">
        <v>100</v>
      </c>
      <c r="F4389" s="2" t="s">
        <v>928</v>
      </c>
      <c r="G4389" s="2" t="s">
        <v>28</v>
      </c>
      <c r="H4389" s="2" t="s">
        <v>37</v>
      </c>
      <c r="I4389" s="2" t="s">
        <v>38</v>
      </c>
      <c r="J4389" s="38">
        <v>6.5554987210000002</v>
      </c>
    </row>
    <row r="4390" spans="1:10">
      <c r="A4390" s="2" t="s">
        <v>16</v>
      </c>
      <c r="B4390" s="2" t="s">
        <v>422</v>
      </c>
      <c r="C4390" s="2" t="s">
        <v>64</v>
      </c>
      <c r="E4390" s="2">
        <v>100</v>
      </c>
      <c r="F4390" s="2" t="s">
        <v>928</v>
      </c>
      <c r="G4390" s="2" t="s">
        <v>28</v>
      </c>
      <c r="H4390" s="2" t="s">
        <v>37</v>
      </c>
      <c r="I4390" s="2" t="s">
        <v>38</v>
      </c>
      <c r="J4390" s="38">
        <v>10.122045618</v>
      </c>
    </row>
    <row r="4391" spans="1:10">
      <c r="A4391" s="2" t="s">
        <v>16</v>
      </c>
      <c r="B4391" s="2" t="s">
        <v>423</v>
      </c>
      <c r="C4391" s="2" t="s">
        <v>64</v>
      </c>
      <c r="E4391" s="2">
        <v>100</v>
      </c>
      <c r="F4391" s="2" t="s">
        <v>928</v>
      </c>
      <c r="G4391" s="2" t="s">
        <v>28</v>
      </c>
      <c r="H4391" s="2" t="s">
        <v>37</v>
      </c>
      <c r="I4391" s="2" t="s">
        <v>38</v>
      </c>
      <c r="J4391" s="38">
        <v>6.5639411760000002</v>
      </c>
    </row>
    <row r="4392" spans="1:10">
      <c r="A4392" s="2" t="s">
        <v>16</v>
      </c>
      <c r="B4392" s="2" t="s">
        <v>424</v>
      </c>
      <c r="C4392" s="2" t="s">
        <v>64</v>
      </c>
      <c r="E4392" s="2">
        <v>100</v>
      </c>
      <c r="F4392" s="2" t="s">
        <v>928</v>
      </c>
      <c r="G4392" s="2" t="s">
        <v>28</v>
      </c>
      <c r="H4392" s="2" t="s">
        <v>37</v>
      </c>
      <c r="I4392" s="2" t="s">
        <v>38</v>
      </c>
      <c r="J4392" s="38">
        <v>2.1990646960000002</v>
      </c>
    </row>
    <row r="4393" spans="1:10">
      <c r="A4393" s="2" t="s">
        <v>16</v>
      </c>
      <c r="B4393" s="2" t="s">
        <v>425</v>
      </c>
      <c r="C4393" s="2" t="s">
        <v>64</v>
      </c>
      <c r="E4393" s="2">
        <v>100</v>
      </c>
      <c r="F4393" s="2" t="s">
        <v>928</v>
      </c>
      <c r="G4393" s="2" t="s">
        <v>28</v>
      </c>
      <c r="H4393" s="2" t="s">
        <v>37</v>
      </c>
      <c r="I4393" s="2" t="s">
        <v>38</v>
      </c>
      <c r="J4393" s="38">
        <v>2.7241283350000001</v>
      </c>
    </row>
    <row r="4394" spans="1:10">
      <c r="A4394" s="2" t="s">
        <v>16</v>
      </c>
      <c r="B4394" s="2" t="s">
        <v>426</v>
      </c>
      <c r="C4394" s="2" t="s">
        <v>64</v>
      </c>
      <c r="E4394" s="2">
        <v>100</v>
      </c>
      <c r="F4394" s="2" t="s">
        <v>928</v>
      </c>
      <c r="G4394" s="2" t="s">
        <v>28</v>
      </c>
      <c r="H4394" s="2" t="s">
        <v>37</v>
      </c>
      <c r="I4394" s="2" t="s">
        <v>38</v>
      </c>
      <c r="J4394" s="38">
        <v>3.1123876309999998</v>
      </c>
    </row>
    <row r="4395" spans="1:10">
      <c r="A4395" s="2" t="s">
        <v>16</v>
      </c>
      <c r="B4395" s="2" t="s">
        <v>427</v>
      </c>
      <c r="C4395" s="2" t="s">
        <v>64</v>
      </c>
      <c r="E4395" s="2">
        <v>100</v>
      </c>
      <c r="F4395" s="2" t="s">
        <v>928</v>
      </c>
      <c r="G4395" s="2" t="s">
        <v>28</v>
      </c>
      <c r="H4395" s="2" t="s">
        <v>37</v>
      </c>
      <c r="I4395" s="2" t="s">
        <v>38</v>
      </c>
      <c r="J4395" s="38">
        <v>1.550865052</v>
      </c>
    </row>
    <row r="4396" spans="1:10">
      <c r="A4396" s="2" t="s">
        <v>16</v>
      </c>
      <c r="B4396" s="2" t="s">
        <v>428</v>
      </c>
      <c r="C4396" s="2" t="s">
        <v>64</v>
      </c>
      <c r="E4396" s="2">
        <v>100</v>
      </c>
      <c r="F4396" s="2" t="s">
        <v>928</v>
      </c>
      <c r="G4396" s="2" t="s">
        <v>28</v>
      </c>
      <c r="H4396" s="2" t="s">
        <v>37</v>
      </c>
      <c r="I4396" s="2" t="s">
        <v>38</v>
      </c>
      <c r="J4396" s="38">
        <v>7.9357187500000004</v>
      </c>
    </row>
    <row r="4397" spans="1:10">
      <c r="A4397" s="2" t="s">
        <v>16</v>
      </c>
      <c r="B4397" s="2" t="s">
        <v>429</v>
      </c>
      <c r="C4397" s="2" t="s">
        <v>64</v>
      </c>
      <c r="E4397" s="2">
        <v>100</v>
      </c>
      <c r="F4397" s="2" t="s">
        <v>928</v>
      </c>
      <c r="G4397" s="2" t="s">
        <v>28</v>
      </c>
      <c r="H4397" s="2" t="s">
        <v>37</v>
      </c>
      <c r="I4397" s="2" t="s">
        <v>38</v>
      </c>
      <c r="J4397" s="38">
        <v>7.2207327729999999</v>
      </c>
    </row>
    <row r="4398" spans="1:10">
      <c r="A4398" s="2" t="s">
        <v>16</v>
      </c>
      <c r="B4398" s="2" t="s">
        <v>430</v>
      </c>
      <c r="C4398" s="2" t="s">
        <v>64</v>
      </c>
      <c r="E4398" s="2">
        <v>100</v>
      </c>
      <c r="F4398" s="2" t="s">
        <v>928</v>
      </c>
      <c r="G4398" s="2" t="s">
        <v>28</v>
      </c>
      <c r="H4398" s="2" t="s">
        <v>37</v>
      </c>
      <c r="I4398" s="2" t="s">
        <v>38</v>
      </c>
      <c r="J4398" s="38">
        <v>13.608670187</v>
      </c>
    </row>
    <row r="4399" spans="1:10">
      <c r="A4399" s="2" t="s">
        <v>15</v>
      </c>
      <c r="B4399" s="2" t="s">
        <v>187</v>
      </c>
      <c r="C4399" s="2" t="s">
        <v>64</v>
      </c>
      <c r="E4399" s="2">
        <v>100</v>
      </c>
      <c r="F4399" s="2" t="s">
        <v>928</v>
      </c>
      <c r="G4399" s="2" t="s">
        <v>28</v>
      </c>
      <c r="H4399" s="2" t="s">
        <v>37</v>
      </c>
      <c r="I4399" s="2" t="s">
        <v>38</v>
      </c>
      <c r="J4399" s="38">
        <v>1.9147401959999999</v>
      </c>
    </row>
    <row r="4400" spans="1:10">
      <c r="A4400" s="2" t="s">
        <v>15</v>
      </c>
      <c r="B4400" s="2" t="s">
        <v>188</v>
      </c>
      <c r="C4400" s="2" t="s">
        <v>64</v>
      </c>
      <c r="E4400" s="2">
        <v>100</v>
      </c>
      <c r="F4400" s="2" t="s">
        <v>928</v>
      </c>
      <c r="G4400" s="2" t="s">
        <v>28</v>
      </c>
      <c r="H4400" s="2" t="s">
        <v>37</v>
      </c>
      <c r="I4400" s="2" t="s">
        <v>38</v>
      </c>
      <c r="J4400" s="38">
        <v>9.4162994649999998</v>
      </c>
    </row>
    <row r="4401" spans="1:10">
      <c r="A4401" s="2" t="s">
        <v>15</v>
      </c>
      <c r="B4401" s="2" t="s">
        <v>189</v>
      </c>
      <c r="C4401" s="2" t="s">
        <v>64</v>
      </c>
      <c r="E4401" s="2">
        <v>100</v>
      </c>
      <c r="F4401" s="2" t="s">
        <v>928</v>
      </c>
      <c r="G4401" s="2" t="s">
        <v>28</v>
      </c>
      <c r="H4401" s="2" t="s">
        <v>37</v>
      </c>
      <c r="I4401" s="2" t="s">
        <v>38</v>
      </c>
      <c r="J4401" s="38">
        <v>4.3640138410000002</v>
      </c>
    </row>
    <row r="4402" spans="1:10">
      <c r="A4402" s="2" t="s">
        <v>15</v>
      </c>
      <c r="B4402" s="2" t="s">
        <v>190</v>
      </c>
      <c r="C4402" s="2" t="s">
        <v>64</v>
      </c>
      <c r="E4402" s="2">
        <v>100</v>
      </c>
      <c r="F4402" s="2" t="s">
        <v>928</v>
      </c>
      <c r="G4402" s="2" t="s">
        <v>28</v>
      </c>
      <c r="H4402" s="2" t="s">
        <v>37</v>
      </c>
      <c r="I4402" s="2" t="s">
        <v>38</v>
      </c>
      <c r="J4402" s="38">
        <v>14.470979362</v>
      </c>
    </row>
    <row r="4403" spans="1:10">
      <c r="A4403" s="2" t="s">
        <v>15</v>
      </c>
      <c r="B4403" s="2" t="s">
        <v>191</v>
      </c>
      <c r="C4403" s="2" t="s">
        <v>64</v>
      </c>
      <c r="E4403" s="2">
        <v>100</v>
      </c>
      <c r="F4403" s="2" t="s">
        <v>928</v>
      </c>
      <c r="G4403" s="2" t="s">
        <v>28</v>
      </c>
      <c r="H4403" s="2" t="s">
        <v>37</v>
      </c>
      <c r="I4403" s="2" t="s">
        <v>38</v>
      </c>
      <c r="J4403" s="38">
        <v>0</v>
      </c>
    </row>
    <row r="4404" spans="1:10">
      <c r="A4404" s="2" t="s">
        <v>15</v>
      </c>
      <c r="B4404" s="2" t="s">
        <v>192</v>
      </c>
      <c r="C4404" s="2" t="s">
        <v>64</v>
      </c>
      <c r="E4404" s="2">
        <v>100</v>
      </c>
      <c r="F4404" s="2" t="s">
        <v>928</v>
      </c>
      <c r="G4404" s="2" t="s">
        <v>28</v>
      </c>
      <c r="H4404" s="2" t="s">
        <v>37</v>
      </c>
      <c r="I4404" s="2" t="s">
        <v>38</v>
      </c>
      <c r="J4404" s="38">
        <v>0</v>
      </c>
    </row>
    <row r="4405" spans="1:10">
      <c r="A4405" s="2" t="s">
        <v>15</v>
      </c>
      <c r="B4405" s="2" t="s">
        <v>193</v>
      </c>
      <c r="C4405" s="2" t="s">
        <v>64</v>
      </c>
      <c r="E4405" s="2">
        <v>100</v>
      </c>
      <c r="F4405" s="2" t="s">
        <v>928</v>
      </c>
      <c r="G4405" s="2" t="s">
        <v>28</v>
      </c>
      <c r="H4405" s="2" t="s">
        <v>37</v>
      </c>
      <c r="I4405" s="2" t="s">
        <v>38</v>
      </c>
      <c r="J4405" s="38">
        <v>10.2104819</v>
      </c>
    </row>
    <row r="4406" spans="1:10">
      <c r="A4406" s="2" t="s">
        <v>14</v>
      </c>
      <c r="B4406" s="2" t="s">
        <v>194</v>
      </c>
      <c r="C4406" s="2" t="s">
        <v>64</v>
      </c>
      <c r="E4406" s="2">
        <v>100</v>
      </c>
      <c r="F4406" s="2" t="s">
        <v>928</v>
      </c>
      <c r="G4406" s="2" t="s">
        <v>28</v>
      </c>
      <c r="H4406" s="2" t="s">
        <v>37</v>
      </c>
      <c r="I4406" s="2" t="s">
        <v>38</v>
      </c>
      <c r="J4406" s="38">
        <v>0</v>
      </c>
    </row>
    <row r="4407" spans="1:10">
      <c r="A4407" s="2" t="s">
        <v>14</v>
      </c>
      <c r="B4407" s="2" t="s">
        <v>195</v>
      </c>
      <c r="C4407" s="2" t="s">
        <v>64</v>
      </c>
      <c r="E4407" s="2">
        <v>100</v>
      </c>
      <c r="F4407" s="2" t="s">
        <v>928</v>
      </c>
      <c r="G4407" s="2" t="s">
        <v>28</v>
      </c>
      <c r="H4407" s="2" t="s">
        <v>37</v>
      </c>
      <c r="I4407" s="2" t="s">
        <v>38</v>
      </c>
      <c r="J4407" s="38">
        <v>0</v>
      </c>
    </row>
    <row r="4408" spans="1:10">
      <c r="A4408" s="2" t="s">
        <v>13</v>
      </c>
      <c r="B4408" s="2" t="s">
        <v>196</v>
      </c>
      <c r="C4408" s="2" t="s">
        <v>64</v>
      </c>
      <c r="E4408" s="2">
        <v>100</v>
      </c>
      <c r="F4408" s="2" t="s">
        <v>928</v>
      </c>
      <c r="G4408" s="2" t="s">
        <v>28</v>
      </c>
      <c r="H4408" s="2" t="s">
        <v>37</v>
      </c>
      <c r="I4408" s="2" t="s">
        <v>38</v>
      </c>
      <c r="J4408" s="38">
        <v>1.2315205330000001</v>
      </c>
    </row>
    <row r="4409" spans="1:10">
      <c r="A4409" s="2" t="s">
        <v>13</v>
      </c>
      <c r="B4409" s="2" t="s">
        <v>197</v>
      </c>
      <c r="C4409" s="2" t="s">
        <v>64</v>
      </c>
      <c r="E4409" s="2">
        <v>100</v>
      </c>
      <c r="F4409" s="2" t="s">
        <v>928</v>
      </c>
      <c r="G4409" s="2" t="s">
        <v>28</v>
      </c>
      <c r="H4409" s="2" t="s">
        <v>37</v>
      </c>
      <c r="I4409" s="2" t="s">
        <v>38</v>
      </c>
      <c r="J4409" s="38">
        <v>0.46573461500000002</v>
      </c>
    </row>
    <row r="4410" spans="1:10">
      <c r="A4410" s="2" t="s">
        <v>13</v>
      </c>
      <c r="B4410" s="2" t="s">
        <v>198</v>
      </c>
      <c r="C4410" s="2" t="s">
        <v>64</v>
      </c>
      <c r="E4410" s="2">
        <v>100</v>
      </c>
      <c r="F4410" s="2" t="s">
        <v>928</v>
      </c>
      <c r="G4410" s="2" t="s">
        <v>28</v>
      </c>
      <c r="H4410" s="2" t="s">
        <v>37</v>
      </c>
      <c r="I4410" s="2" t="s">
        <v>38</v>
      </c>
      <c r="J4410" s="38">
        <v>0.112622424</v>
      </c>
    </row>
    <row r="4411" spans="1:10">
      <c r="A4411" s="2" t="s">
        <v>13</v>
      </c>
      <c r="B4411" s="2" t="s">
        <v>199</v>
      </c>
      <c r="C4411" s="2" t="s">
        <v>64</v>
      </c>
      <c r="E4411" s="2">
        <v>100</v>
      </c>
      <c r="F4411" s="2" t="s">
        <v>928</v>
      </c>
      <c r="G4411" s="2" t="s">
        <v>28</v>
      </c>
      <c r="H4411" s="2" t="s">
        <v>37</v>
      </c>
      <c r="I4411" s="2" t="s">
        <v>38</v>
      </c>
      <c r="J4411" s="38">
        <v>1.6793018909999999</v>
      </c>
    </row>
    <row r="4412" spans="1:10">
      <c r="A4412" s="2" t="s">
        <v>13</v>
      </c>
      <c r="B4412" s="2" t="s">
        <v>200</v>
      </c>
      <c r="C4412" s="2" t="s">
        <v>64</v>
      </c>
      <c r="E4412" s="2">
        <v>100</v>
      </c>
      <c r="F4412" s="2" t="s">
        <v>928</v>
      </c>
      <c r="G4412" s="2" t="s">
        <v>28</v>
      </c>
      <c r="H4412" s="2" t="s">
        <v>37</v>
      </c>
      <c r="I4412" s="2" t="s">
        <v>38</v>
      </c>
      <c r="J4412" s="38">
        <v>0.98904718899999999</v>
      </c>
    </row>
    <row r="4413" spans="1:10">
      <c r="A4413" s="2" t="s">
        <v>13</v>
      </c>
      <c r="B4413" s="2" t="s">
        <v>201</v>
      </c>
      <c r="C4413" s="2" t="s">
        <v>64</v>
      </c>
      <c r="E4413" s="2">
        <v>100</v>
      </c>
      <c r="F4413" s="2" t="s">
        <v>928</v>
      </c>
      <c r="G4413" s="2" t="s">
        <v>28</v>
      </c>
      <c r="H4413" s="2" t="s">
        <v>37</v>
      </c>
      <c r="I4413" s="2" t="s">
        <v>38</v>
      </c>
      <c r="J4413" s="38">
        <v>2.2389772410000002</v>
      </c>
    </row>
    <row r="4414" spans="1:10">
      <c r="A4414" s="2" t="s">
        <v>13</v>
      </c>
      <c r="B4414" s="2" t="s">
        <v>202</v>
      </c>
      <c r="C4414" s="2" t="s">
        <v>64</v>
      </c>
      <c r="E4414" s="2">
        <v>100</v>
      </c>
      <c r="F4414" s="2" t="s">
        <v>928</v>
      </c>
      <c r="G4414" s="2" t="s">
        <v>28</v>
      </c>
      <c r="H4414" s="2" t="s">
        <v>37</v>
      </c>
      <c r="I4414" s="2" t="s">
        <v>38</v>
      </c>
      <c r="J4414" s="38">
        <v>2.5038275400000001</v>
      </c>
    </row>
    <row r="4415" spans="1:10">
      <c r="A4415" s="2" t="s">
        <v>13</v>
      </c>
      <c r="B4415" s="2" t="s">
        <v>203</v>
      </c>
      <c r="C4415" s="2" t="s">
        <v>64</v>
      </c>
      <c r="E4415" s="2">
        <v>100</v>
      </c>
      <c r="F4415" s="2" t="s">
        <v>928</v>
      </c>
      <c r="G4415" s="2" t="s">
        <v>28</v>
      </c>
      <c r="H4415" s="2" t="s">
        <v>37</v>
      </c>
      <c r="I4415" s="2" t="s">
        <v>38</v>
      </c>
      <c r="J4415" s="38">
        <v>33.439651535000003</v>
      </c>
    </row>
    <row r="4416" spans="1:10">
      <c r="A4416" s="2" t="s">
        <v>13</v>
      </c>
      <c r="B4416" s="2" t="s">
        <v>204</v>
      </c>
      <c r="C4416" s="2" t="s">
        <v>64</v>
      </c>
      <c r="E4416" s="2">
        <v>100</v>
      </c>
      <c r="F4416" s="2" t="s">
        <v>928</v>
      </c>
      <c r="G4416" s="2" t="s">
        <v>28</v>
      </c>
      <c r="H4416" s="2" t="s">
        <v>37</v>
      </c>
      <c r="I4416" s="2" t="s">
        <v>38</v>
      </c>
      <c r="J4416" s="38">
        <v>8.5278308819999999</v>
      </c>
    </row>
    <row r="4417" spans="1:10">
      <c r="A4417" s="2" t="s">
        <v>13</v>
      </c>
      <c r="B4417" s="2" t="s">
        <v>205</v>
      </c>
      <c r="C4417" s="2" t="s">
        <v>64</v>
      </c>
      <c r="E4417" s="2">
        <v>100</v>
      </c>
      <c r="F4417" s="2" t="s">
        <v>928</v>
      </c>
      <c r="G4417" s="2" t="s">
        <v>28</v>
      </c>
      <c r="H4417" s="2" t="s">
        <v>37</v>
      </c>
      <c r="I4417" s="2" t="s">
        <v>38</v>
      </c>
      <c r="J4417" s="38">
        <v>5.6335965799999999</v>
      </c>
    </row>
    <row r="4418" spans="1:10">
      <c r="A4418" s="2" t="s">
        <v>13</v>
      </c>
      <c r="B4418" s="2" t="s">
        <v>206</v>
      </c>
      <c r="C4418" s="2" t="s">
        <v>64</v>
      </c>
      <c r="E4418" s="2">
        <v>100</v>
      </c>
      <c r="F4418" s="2" t="s">
        <v>928</v>
      </c>
      <c r="G4418" s="2" t="s">
        <v>28</v>
      </c>
      <c r="H4418" s="2" t="s">
        <v>37</v>
      </c>
      <c r="I4418" s="2" t="s">
        <v>38</v>
      </c>
      <c r="J4418" s="38">
        <v>23.421394135</v>
      </c>
    </row>
    <row r="4419" spans="1:10">
      <c r="A4419" s="2" t="s">
        <v>13</v>
      </c>
      <c r="B4419" s="2" t="s">
        <v>207</v>
      </c>
      <c r="C4419" s="2" t="s">
        <v>64</v>
      </c>
      <c r="E4419" s="2">
        <v>100</v>
      </c>
      <c r="F4419" s="2" t="s">
        <v>928</v>
      </c>
      <c r="G4419" s="2" t="s">
        <v>28</v>
      </c>
      <c r="H4419" s="2" t="s">
        <v>37</v>
      </c>
      <c r="I4419" s="2" t="s">
        <v>38</v>
      </c>
      <c r="J4419" s="38">
        <v>21.960538927000002</v>
      </c>
    </row>
    <row r="4420" spans="1:10">
      <c r="A4420" s="2" t="s">
        <v>13</v>
      </c>
      <c r="B4420" s="2" t="s">
        <v>208</v>
      </c>
      <c r="C4420" s="2" t="s">
        <v>64</v>
      </c>
      <c r="E4420" s="2">
        <v>100</v>
      </c>
      <c r="F4420" s="2" t="s">
        <v>928</v>
      </c>
      <c r="G4420" s="2" t="s">
        <v>28</v>
      </c>
      <c r="H4420" s="2" t="s">
        <v>37</v>
      </c>
      <c r="I4420" s="2" t="s">
        <v>38</v>
      </c>
      <c r="J4420" s="38">
        <v>0.58668415299999999</v>
      </c>
    </row>
    <row r="4421" spans="1:10">
      <c r="A4421" s="2" t="s">
        <v>13</v>
      </c>
      <c r="B4421" s="2" t="s">
        <v>209</v>
      </c>
      <c r="C4421" s="2" t="s">
        <v>64</v>
      </c>
      <c r="E4421" s="2">
        <v>100</v>
      </c>
      <c r="F4421" s="2" t="s">
        <v>928</v>
      </c>
      <c r="G4421" s="2" t="s">
        <v>28</v>
      </c>
      <c r="H4421" s="2" t="s">
        <v>37</v>
      </c>
      <c r="I4421" s="2" t="s">
        <v>38</v>
      </c>
      <c r="J4421" s="38">
        <v>0.26942223999999998</v>
      </c>
    </row>
    <row r="4422" spans="1:10">
      <c r="A4422" s="2" t="s">
        <v>13</v>
      </c>
      <c r="B4422" s="2" t="s">
        <v>210</v>
      </c>
      <c r="C4422" s="2" t="s">
        <v>64</v>
      </c>
      <c r="E4422" s="2">
        <v>100</v>
      </c>
      <c r="F4422" s="2" t="s">
        <v>928</v>
      </c>
      <c r="G4422" s="2" t="s">
        <v>28</v>
      </c>
      <c r="H4422" s="2" t="s">
        <v>37</v>
      </c>
      <c r="I4422" s="2" t="s">
        <v>38</v>
      </c>
      <c r="J4422" s="38">
        <v>0</v>
      </c>
    </row>
    <row r="4423" spans="1:10">
      <c r="A4423" s="2" t="s">
        <v>13</v>
      </c>
      <c r="B4423" s="2" t="s">
        <v>211</v>
      </c>
      <c r="C4423" s="2" t="s">
        <v>64</v>
      </c>
      <c r="E4423" s="2">
        <v>100</v>
      </c>
      <c r="F4423" s="2" t="s">
        <v>928</v>
      </c>
      <c r="G4423" s="2" t="s">
        <v>28</v>
      </c>
      <c r="H4423" s="2" t="s">
        <v>37</v>
      </c>
      <c r="I4423" s="2" t="s">
        <v>38</v>
      </c>
      <c r="J4423" s="38">
        <v>0.32027412900000002</v>
      </c>
    </row>
    <row r="4424" spans="1:10">
      <c r="A4424" s="2" t="s">
        <v>13</v>
      </c>
      <c r="B4424" s="2" t="s">
        <v>212</v>
      </c>
      <c r="C4424" s="2" t="s">
        <v>64</v>
      </c>
      <c r="E4424" s="2">
        <v>100</v>
      </c>
      <c r="F4424" s="2" t="s">
        <v>928</v>
      </c>
      <c r="G4424" s="2" t="s">
        <v>28</v>
      </c>
      <c r="H4424" s="2" t="s">
        <v>37</v>
      </c>
      <c r="I4424" s="2" t="s">
        <v>38</v>
      </c>
      <c r="J4424" s="38">
        <v>0</v>
      </c>
    </row>
    <row r="4425" spans="1:10">
      <c r="A4425" s="2" t="s">
        <v>13</v>
      </c>
      <c r="B4425" s="2" t="s">
        <v>213</v>
      </c>
      <c r="C4425" s="2" t="s">
        <v>64</v>
      </c>
      <c r="E4425" s="2">
        <v>100</v>
      </c>
      <c r="F4425" s="2" t="s">
        <v>928</v>
      </c>
      <c r="G4425" s="2" t="s">
        <v>28</v>
      </c>
      <c r="H4425" s="2" t="s">
        <v>37</v>
      </c>
      <c r="I4425" s="2" t="s">
        <v>38</v>
      </c>
      <c r="J4425" s="38">
        <v>3.8272580650000001</v>
      </c>
    </row>
    <row r="4426" spans="1:10">
      <c r="A4426" s="2" t="s">
        <v>13</v>
      </c>
      <c r="B4426" s="2" t="s">
        <v>214</v>
      </c>
      <c r="C4426" s="2" t="s">
        <v>64</v>
      </c>
      <c r="E4426" s="2">
        <v>100</v>
      </c>
      <c r="F4426" s="2" t="s">
        <v>928</v>
      </c>
      <c r="G4426" s="2" t="s">
        <v>28</v>
      </c>
      <c r="H4426" s="2" t="s">
        <v>37</v>
      </c>
      <c r="I4426" s="2" t="s">
        <v>38</v>
      </c>
      <c r="J4426" s="38">
        <v>1.2784468950000001</v>
      </c>
    </row>
    <row r="4427" spans="1:10">
      <c r="A4427" s="2" t="s">
        <v>13</v>
      </c>
      <c r="B4427" s="2" t="s">
        <v>215</v>
      </c>
      <c r="C4427" s="2" t="s">
        <v>64</v>
      </c>
      <c r="E4427" s="2">
        <v>100</v>
      </c>
      <c r="F4427" s="2" t="s">
        <v>928</v>
      </c>
      <c r="G4427" s="2" t="s">
        <v>28</v>
      </c>
      <c r="H4427" s="2" t="s">
        <v>37</v>
      </c>
      <c r="I4427" s="2" t="s">
        <v>38</v>
      </c>
      <c r="J4427" s="38">
        <v>2.5554904409999999</v>
      </c>
    </row>
    <row r="4428" spans="1:10">
      <c r="A4428" s="2" t="s">
        <v>13</v>
      </c>
      <c r="B4428" s="2" t="s">
        <v>216</v>
      </c>
      <c r="C4428" s="2" t="s">
        <v>64</v>
      </c>
      <c r="E4428" s="2">
        <v>100</v>
      </c>
      <c r="F4428" s="2" t="s">
        <v>928</v>
      </c>
      <c r="G4428" s="2" t="s">
        <v>28</v>
      </c>
      <c r="H4428" s="2" t="s">
        <v>37</v>
      </c>
      <c r="I4428" s="2" t="s">
        <v>38</v>
      </c>
      <c r="J4428" s="38">
        <v>2.7138313730000001</v>
      </c>
    </row>
    <row r="4429" spans="1:10">
      <c r="A4429" s="2" t="s">
        <v>13</v>
      </c>
      <c r="B4429" s="2" t="s">
        <v>363</v>
      </c>
      <c r="C4429" s="2" t="s">
        <v>64</v>
      </c>
      <c r="E4429" s="2">
        <v>100</v>
      </c>
      <c r="F4429" s="2" t="s">
        <v>928</v>
      </c>
      <c r="G4429" s="2" t="s">
        <v>28</v>
      </c>
      <c r="H4429" s="2" t="s">
        <v>37</v>
      </c>
      <c r="I4429" s="2" t="s">
        <v>38</v>
      </c>
      <c r="J4429" s="38">
        <v>1.7558824000000001E-2</v>
      </c>
    </row>
    <row r="4430" spans="1:10">
      <c r="A4430" s="2" t="s">
        <v>12</v>
      </c>
      <c r="B4430" s="2" t="s">
        <v>219</v>
      </c>
      <c r="C4430" s="2" t="s">
        <v>64</v>
      </c>
      <c r="E4430" s="2">
        <v>100</v>
      </c>
      <c r="F4430" s="2" t="s">
        <v>928</v>
      </c>
      <c r="G4430" s="2" t="s">
        <v>28</v>
      </c>
      <c r="H4430" s="2" t="s">
        <v>37</v>
      </c>
      <c r="I4430" s="2" t="s">
        <v>38</v>
      </c>
      <c r="J4430" s="38">
        <v>19.396367647000002</v>
      </c>
    </row>
    <row r="4431" spans="1:10">
      <c r="A4431" s="2" t="s">
        <v>11</v>
      </c>
      <c r="B4431" s="2" t="s">
        <v>217</v>
      </c>
      <c r="C4431" s="2" t="s">
        <v>64</v>
      </c>
      <c r="E4431" s="2">
        <v>100</v>
      </c>
      <c r="F4431" s="2" t="s">
        <v>928</v>
      </c>
      <c r="G4431" s="2" t="s">
        <v>28</v>
      </c>
      <c r="H4431" s="2" t="s">
        <v>37</v>
      </c>
      <c r="I4431" s="2" t="s">
        <v>38</v>
      </c>
      <c r="J4431" s="38">
        <v>17.064245524</v>
      </c>
    </row>
    <row r="4432" spans="1:10">
      <c r="A4432" s="2" t="s">
        <v>534</v>
      </c>
      <c r="B4432" s="2" t="s">
        <v>218</v>
      </c>
      <c r="C4432" s="2" t="s">
        <v>64</v>
      </c>
      <c r="E4432" s="2">
        <v>100</v>
      </c>
      <c r="F4432" s="2" t="s">
        <v>928</v>
      </c>
      <c r="G4432" s="2" t="s">
        <v>28</v>
      </c>
      <c r="H4432" s="2" t="s">
        <v>37</v>
      </c>
      <c r="I4432" s="2" t="s">
        <v>38</v>
      </c>
      <c r="J4432" s="38">
        <v>0.69380672268907506</v>
      </c>
    </row>
    <row r="4433" spans="1:10">
      <c r="A4433" s="2" t="s">
        <v>10</v>
      </c>
      <c r="B4433" s="2" t="s">
        <v>220</v>
      </c>
      <c r="C4433" s="2" t="s">
        <v>64</v>
      </c>
      <c r="E4433" s="2">
        <v>100</v>
      </c>
      <c r="F4433" s="2" t="s">
        <v>928</v>
      </c>
      <c r="G4433" s="2" t="s">
        <v>28</v>
      </c>
      <c r="H4433" s="2" t="s">
        <v>37</v>
      </c>
      <c r="I4433" s="2" t="s">
        <v>38</v>
      </c>
      <c r="J4433" s="38">
        <v>1.2276471000000001E-2</v>
      </c>
    </row>
    <row r="4434" spans="1:10">
      <c r="A4434" s="2" t="s">
        <v>9</v>
      </c>
      <c r="B4434" s="2" t="s">
        <v>221</v>
      </c>
      <c r="C4434" s="2" t="s">
        <v>64</v>
      </c>
      <c r="E4434" s="2">
        <v>100</v>
      </c>
      <c r="F4434" s="2" t="s">
        <v>928</v>
      </c>
      <c r="G4434" s="2" t="s">
        <v>28</v>
      </c>
      <c r="H4434" s="2" t="s">
        <v>37</v>
      </c>
      <c r="I4434" s="2" t="s">
        <v>38</v>
      </c>
      <c r="J4434" s="38">
        <v>0</v>
      </c>
    </row>
    <row r="4435" spans="1:10">
      <c r="A4435" s="2" t="s">
        <v>9</v>
      </c>
      <c r="B4435" s="2" t="s">
        <v>222</v>
      </c>
      <c r="C4435" s="2" t="s">
        <v>64</v>
      </c>
      <c r="E4435" s="2">
        <v>100</v>
      </c>
      <c r="F4435" s="2" t="s">
        <v>928</v>
      </c>
      <c r="G4435" s="2" t="s">
        <v>28</v>
      </c>
      <c r="H4435" s="2" t="s">
        <v>37</v>
      </c>
      <c r="I4435" s="2" t="s">
        <v>38</v>
      </c>
      <c r="J4435" s="38">
        <v>0</v>
      </c>
    </row>
    <row r="4436" spans="1:10">
      <c r="A4436" s="2" t="s">
        <v>9</v>
      </c>
      <c r="B4436" s="2" t="s">
        <v>223</v>
      </c>
      <c r="C4436" s="2" t="s">
        <v>64</v>
      </c>
      <c r="E4436" s="2">
        <v>100</v>
      </c>
      <c r="F4436" s="2" t="s">
        <v>928</v>
      </c>
      <c r="G4436" s="2" t="s">
        <v>28</v>
      </c>
      <c r="H4436" s="2" t="s">
        <v>37</v>
      </c>
      <c r="I4436" s="2" t="s">
        <v>38</v>
      </c>
      <c r="J4436" s="38">
        <v>0</v>
      </c>
    </row>
    <row r="4437" spans="1:10">
      <c r="A4437" s="2" t="s">
        <v>9</v>
      </c>
      <c r="B4437" s="2" t="s">
        <v>224</v>
      </c>
      <c r="C4437" s="2" t="s">
        <v>64</v>
      </c>
      <c r="E4437" s="2">
        <v>100</v>
      </c>
      <c r="F4437" s="2" t="s">
        <v>928</v>
      </c>
      <c r="G4437" s="2" t="s">
        <v>28</v>
      </c>
      <c r="H4437" s="2" t="s">
        <v>37</v>
      </c>
      <c r="I4437" s="2" t="s">
        <v>38</v>
      </c>
      <c r="J4437" s="38">
        <v>0.97166819900000001</v>
      </c>
    </row>
    <row r="4438" spans="1:10">
      <c r="A4438" s="2" t="s">
        <v>9</v>
      </c>
      <c r="B4438" s="2" t="s">
        <v>225</v>
      </c>
      <c r="C4438" s="2" t="s">
        <v>64</v>
      </c>
      <c r="E4438" s="2">
        <v>100</v>
      </c>
      <c r="F4438" s="2" t="s">
        <v>928</v>
      </c>
      <c r="G4438" s="2" t="s">
        <v>28</v>
      </c>
      <c r="H4438" s="2" t="s">
        <v>37</v>
      </c>
      <c r="I4438" s="2" t="s">
        <v>38</v>
      </c>
      <c r="J4438" s="38">
        <v>2.4022058820000001</v>
      </c>
    </row>
    <row r="4439" spans="1:10">
      <c r="A4439" s="2" t="s">
        <v>9</v>
      </c>
      <c r="B4439" s="2" t="s">
        <v>226</v>
      </c>
      <c r="C4439" s="2" t="s">
        <v>64</v>
      </c>
      <c r="E4439" s="2">
        <v>100</v>
      </c>
      <c r="F4439" s="2" t="s">
        <v>928</v>
      </c>
      <c r="G4439" s="2" t="s">
        <v>28</v>
      </c>
      <c r="H4439" s="2" t="s">
        <v>37</v>
      </c>
      <c r="I4439" s="2" t="s">
        <v>38</v>
      </c>
      <c r="J4439" s="38">
        <v>0</v>
      </c>
    </row>
    <row r="4440" spans="1:10">
      <c r="A4440" s="2" t="s">
        <v>9</v>
      </c>
      <c r="B4440" s="2" t="s">
        <v>227</v>
      </c>
      <c r="C4440" s="2" t="s">
        <v>64</v>
      </c>
      <c r="E4440" s="2">
        <v>100</v>
      </c>
      <c r="F4440" s="2" t="s">
        <v>928</v>
      </c>
      <c r="G4440" s="2" t="s">
        <v>28</v>
      </c>
      <c r="H4440" s="2" t="s">
        <v>37</v>
      </c>
      <c r="I4440" s="2" t="s">
        <v>38</v>
      </c>
      <c r="J4440" s="38">
        <v>0</v>
      </c>
    </row>
    <row r="4441" spans="1:10">
      <c r="A4441" s="2" t="s">
        <v>9</v>
      </c>
      <c r="B4441" s="2" t="s">
        <v>228</v>
      </c>
      <c r="C4441" s="2" t="s">
        <v>64</v>
      </c>
      <c r="E4441" s="2">
        <v>100</v>
      </c>
      <c r="F4441" s="2" t="s">
        <v>928</v>
      </c>
      <c r="G4441" s="2" t="s">
        <v>28</v>
      </c>
      <c r="H4441" s="2" t="s">
        <v>37</v>
      </c>
      <c r="I4441" s="2" t="s">
        <v>38</v>
      </c>
      <c r="J4441" s="38">
        <v>0</v>
      </c>
    </row>
    <row r="4442" spans="1:10">
      <c r="A4442" s="2" t="s">
        <v>9</v>
      </c>
      <c r="B4442" s="2" t="s">
        <v>229</v>
      </c>
      <c r="C4442" s="2" t="s">
        <v>64</v>
      </c>
      <c r="E4442" s="2">
        <v>100</v>
      </c>
      <c r="F4442" s="2" t="s">
        <v>928</v>
      </c>
      <c r="G4442" s="2" t="s">
        <v>28</v>
      </c>
      <c r="H4442" s="2" t="s">
        <v>37</v>
      </c>
      <c r="I4442" s="2" t="s">
        <v>38</v>
      </c>
      <c r="J4442" s="38">
        <v>0</v>
      </c>
    </row>
    <row r="4443" spans="1:10">
      <c r="A4443" s="2" t="s">
        <v>9</v>
      </c>
      <c r="B4443" s="2" t="s">
        <v>230</v>
      </c>
      <c r="C4443" s="2" t="s">
        <v>64</v>
      </c>
      <c r="E4443" s="2">
        <v>100</v>
      </c>
      <c r="F4443" s="2" t="s">
        <v>928</v>
      </c>
      <c r="G4443" s="2" t="s">
        <v>28</v>
      </c>
      <c r="H4443" s="2" t="s">
        <v>37</v>
      </c>
      <c r="I4443" s="2" t="s">
        <v>38</v>
      </c>
      <c r="J4443" s="38">
        <v>0</v>
      </c>
    </row>
    <row r="4444" spans="1:10">
      <c r="A4444" s="2" t="s">
        <v>9</v>
      </c>
      <c r="B4444" s="2" t="s">
        <v>231</v>
      </c>
      <c r="C4444" s="2" t="s">
        <v>64</v>
      </c>
      <c r="E4444" s="2">
        <v>100</v>
      </c>
      <c r="F4444" s="2" t="s">
        <v>928</v>
      </c>
      <c r="G4444" s="2" t="s">
        <v>28</v>
      </c>
      <c r="H4444" s="2" t="s">
        <v>37</v>
      </c>
      <c r="I4444" s="2" t="s">
        <v>38</v>
      </c>
      <c r="J4444" s="38">
        <v>0</v>
      </c>
    </row>
    <row r="4445" spans="1:10">
      <c r="A4445" s="2" t="s">
        <v>9</v>
      </c>
      <c r="B4445" s="2" t="s">
        <v>232</v>
      </c>
      <c r="C4445" s="2" t="s">
        <v>64</v>
      </c>
      <c r="E4445" s="2">
        <v>100</v>
      </c>
      <c r="F4445" s="2" t="s">
        <v>928</v>
      </c>
      <c r="G4445" s="2" t="s">
        <v>28</v>
      </c>
      <c r="H4445" s="2" t="s">
        <v>37</v>
      </c>
      <c r="I4445" s="2" t="s">
        <v>38</v>
      </c>
      <c r="J4445" s="38">
        <v>2.1549999999999998</v>
      </c>
    </row>
    <row r="4446" spans="1:10">
      <c r="A4446" s="2" t="s">
        <v>8</v>
      </c>
      <c r="B4446" s="2" t="s">
        <v>233</v>
      </c>
      <c r="C4446" s="2" t="s">
        <v>64</v>
      </c>
      <c r="E4446" s="2">
        <v>100</v>
      </c>
      <c r="F4446" s="2" t="s">
        <v>928</v>
      </c>
      <c r="G4446" s="2" t="s">
        <v>28</v>
      </c>
      <c r="H4446" s="2" t="s">
        <v>37</v>
      </c>
      <c r="I4446" s="2" t="s">
        <v>38</v>
      </c>
      <c r="J4446" s="38">
        <v>2.7718049539999998</v>
      </c>
    </row>
    <row r="4447" spans="1:10">
      <c r="A4447" s="2" t="s">
        <v>8</v>
      </c>
      <c r="B4447" s="2" t="s">
        <v>234</v>
      </c>
      <c r="C4447" s="2" t="s">
        <v>64</v>
      </c>
      <c r="E4447" s="2">
        <v>100</v>
      </c>
      <c r="F4447" s="2" t="s">
        <v>928</v>
      </c>
      <c r="G4447" s="2" t="s">
        <v>28</v>
      </c>
      <c r="H4447" s="2" t="s">
        <v>37</v>
      </c>
      <c r="I4447" s="2" t="s">
        <v>38</v>
      </c>
      <c r="J4447" s="38">
        <v>2.8545897830000002</v>
      </c>
    </row>
    <row r="4448" spans="1:10">
      <c r="A4448" s="2" t="s">
        <v>8</v>
      </c>
      <c r="B4448" s="2" t="s">
        <v>235</v>
      </c>
      <c r="C4448" s="2" t="s">
        <v>64</v>
      </c>
      <c r="E4448" s="2">
        <v>100</v>
      </c>
      <c r="F4448" s="2" t="s">
        <v>928</v>
      </c>
      <c r="G4448" s="2" t="s">
        <v>28</v>
      </c>
      <c r="H4448" s="2" t="s">
        <v>37</v>
      </c>
      <c r="I4448" s="2" t="s">
        <v>38</v>
      </c>
      <c r="J4448" s="38">
        <v>0.90808533300000005</v>
      </c>
    </row>
    <row r="4449" spans="1:10">
      <c r="A4449" s="2" t="s">
        <v>8</v>
      </c>
      <c r="B4449" s="2" t="s">
        <v>236</v>
      </c>
      <c r="C4449" s="2" t="s">
        <v>64</v>
      </c>
      <c r="E4449" s="2">
        <v>100</v>
      </c>
      <c r="F4449" s="2" t="s">
        <v>928</v>
      </c>
      <c r="G4449" s="2" t="s">
        <v>28</v>
      </c>
      <c r="H4449" s="2" t="s">
        <v>37</v>
      </c>
      <c r="I4449" s="2" t="s">
        <v>38</v>
      </c>
      <c r="J4449" s="38">
        <v>0.23280287099999999</v>
      </c>
    </row>
    <row r="4450" spans="1:10">
      <c r="A4450" s="2" t="s">
        <v>8</v>
      </c>
      <c r="B4450" s="2" t="s">
        <v>237</v>
      </c>
      <c r="C4450" s="2" t="s">
        <v>64</v>
      </c>
      <c r="E4450" s="2">
        <v>100</v>
      </c>
      <c r="F4450" s="2" t="s">
        <v>928</v>
      </c>
      <c r="G4450" s="2" t="s">
        <v>28</v>
      </c>
      <c r="H4450" s="2" t="s">
        <v>37</v>
      </c>
      <c r="I4450" s="2" t="s">
        <v>38</v>
      </c>
      <c r="J4450" s="38">
        <v>1.5294671280000001</v>
      </c>
    </row>
    <row r="4451" spans="1:10">
      <c r="A4451" s="2" t="s">
        <v>8</v>
      </c>
      <c r="B4451" s="2" t="s">
        <v>238</v>
      </c>
      <c r="C4451" s="2" t="s">
        <v>64</v>
      </c>
      <c r="E4451" s="2">
        <v>100</v>
      </c>
      <c r="F4451" s="2" t="s">
        <v>928</v>
      </c>
      <c r="G4451" s="2" t="s">
        <v>28</v>
      </c>
      <c r="H4451" s="2" t="s">
        <v>37</v>
      </c>
      <c r="I4451" s="2" t="s">
        <v>38</v>
      </c>
      <c r="J4451" s="38">
        <v>1.8945135749999999</v>
      </c>
    </row>
    <row r="4452" spans="1:10">
      <c r="A4452" s="2" t="s">
        <v>8</v>
      </c>
      <c r="B4452" s="2" t="s">
        <v>239</v>
      </c>
      <c r="C4452" s="2" t="s">
        <v>64</v>
      </c>
      <c r="E4452" s="2">
        <v>100</v>
      </c>
      <c r="F4452" s="2" t="s">
        <v>928</v>
      </c>
      <c r="G4452" s="2" t="s">
        <v>28</v>
      </c>
      <c r="H4452" s="2" t="s">
        <v>37</v>
      </c>
      <c r="I4452" s="2" t="s">
        <v>38</v>
      </c>
      <c r="J4452" s="38">
        <v>1.265836304</v>
      </c>
    </row>
    <row r="4453" spans="1:10">
      <c r="A4453" s="2" t="s">
        <v>8</v>
      </c>
      <c r="B4453" s="2" t="s">
        <v>240</v>
      </c>
      <c r="C4453" s="2" t="s">
        <v>64</v>
      </c>
      <c r="E4453" s="2">
        <v>100</v>
      </c>
      <c r="F4453" s="2" t="s">
        <v>928</v>
      </c>
      <c r="G4453" s="2" t="s">
        <v>28</v>
      </c>
      <c r="H4453" s="2" t="s">
        <v>37</v>
      </c>
      <c r="I4453" s="2" t="s">
        <v>38</v>
      </c>
      <c r="J4453" s="38">
        <v>0</v>
      </c>
    </row>
    <row r="4454" spans="1:10">
      <c r="A4454" s="2" t="s">
        <v>8</v>
      </c>
      <c r="B4454" s="2" t="s">
        <v>241</v>
      </c>
      <c r="C4454" s="2" t="s">
        <v>64</v>
      </c>
      <c r="E4454" s="2">
        <v>100</v>
      </c>
      <c r="F4454" s="2" t="s">
        <v>928</v>
      </c>
      <c r="G4454" s="2" t="s">
        <v>28</v>
      </c>
      <c r="H4454" s="2" t="s">
        <v>37</v>
      </c>
      <c r="I4454" s="2" t="s">
        <v>38</v>
      </c>
      <c r="J4454" s="38">
        <v>2.9044852940000001</v>
      </c>
    </row>
    <row r="4455" spans="1:10">
      <c r="A4455" s="2" t="s">
        <v>8</v>
      </c>
      <c r="B4455" s="2" t="s">
        <v>242</v>
      </c>
      <c r="C4455" s="2" t="s">
        <v>64</v>
      </c>
      <c r="E4455" s="2">
        <v>100</v>
      </c>
      <c r="F4455" s="2" t="s">
        <v>928</v>
      </c>
      <c r="G4455" s="2" t="s">
        <v>28</v>
      </c>
      <c r="H4455" s="2" t="s">
        <v>37</v>
      </c>
      <c r="I4455" s="2" t="s">
        <v>38</v>
      </c>
      <c r="J4455" s="38">
        <v>2.5315050549999998</v>
      </c>
    </row>
    <row r="4456" spans="1:10">
      <c r="A4456" s="2" t="s">
        <v>8</v>
      </c>
      <c r="B4456" s="2" t="s">
        <v>243</v>
      </c>
      <c r="C4456" s="2" t="s">
        <v>64</v>
      </c>
      <c r="E4456" s="2">
        <v>100</v>
      </c>
      <c r="F4456" s="2" t="s">
        <v>928</v>
      </c>
      <c r="G4456" s="2" t="s">
        <v>28</v>
      </c>
      <c r="H4456" s="2" t="s">
        <v>37</v>
      </c>
      <c r="I4456" s="2" t="s">
        <v>38</v>
      </c>
      <c r="J4456" s="38">
        <v>2.5786937719999998</v>
      </c>
    </row>
    <row r="4457" spans="1:10">
      <c r="A4457" s="2" t="s">
        <v>8</v>
      </c>
      <c r="B4457" s="2" t="s">
        <v>244</v>
      </c>
      <c r="C4457" s="2" t="s">
        <v>64</v>
      </c>
      <c r="E4457" s="2">
        <v>100</v>
      </c>
      <c r="F4457" s="2" t="s">
        <v>928</v>
      </c>
      <c r="G4457" s="2" t="s">
        <v>28</v>
      </c>
      <c r="H4457" s="2" t="s">
        <v>37</v>
      </c>
      <c r="I4457" s="2" t="s">
        <v>38</v>
      </c>
      <c r="J4457" s="38">
        <v>2.5813627449999998</v>
      </c>
    </row>
    <row r="4458" spans="1:10">
      <c r="A4458" s="2" t="s">
        <v>8</v>
      </c>
      <c r="B4458" s="2" t="s">
        <v>245</v>
      </c>
      <c r="C4458" s="2" t="s">
        <v>64</v>
      </c>
      <c r="E4458" s="2">
        <v>100</v>
      </c>
      <c r="F4458" s="2" t="s">
        <v>928</v>
      </c>
      <c r="G4458" s="2" t="s">
        <v>28</v>
      </c>
      <c r="H4458" s="2" t="s">
        <v>37</v>
      </c>
      <c r="I4458" s="2" t="s">
        <v>38</v>
      </c>
      <c r="J4458" s="38">
        <v>0.723334967</v>
      </c>
    </row>
    <row r="4459" spans="1:10">
      <c r="A4459" s="2" t="s">
        <v>8</v>
      </c>
      <c r="B4459" s="2" t="s">
        <v>246</v>
      </c>
      <c r="C4459" s="2" t="s">
        <v>64</v>
      </c>
      <c r="E4459" s="2">
        <v>100</v>
      </c>
      <c r="F4459" s="2" t="s">
        <v>928</v>
      </c>
      <c r="G4459" s="2" t="s">
        <v>28</v>
      </c>
      <c r="H4459" s="2" t="s">
        <v>37</v>
      </c>
      <c r="I4459" s="2" t="s">
        <v>38</v>
      </c>
      <c r="J4459" s="38">
        <v>0</v>
      </c>
    </row>
    <row r="4460" spans="1:10">
      <c r="A4460" s="2" t="s">
        <v>8</v>
      </c>
      <c r="B4460" s="2" t="s">
        <v>247</v>
      </c>
      <c r="C4460" s="2" t="s">
        <v>64</v>
      </c>
      <c r="E4460" s="2">
        <v>100</v>
      </c>
      <c r="F4460" s="2" t="s">
        <v>928</v>
      </c>
      <c r="G4460" s="2" t="s">
        <v>28</v>
      </c>
      <c r="H4460" s="2" t="s">
        <v>37</v>
      </c>
      <c r="I4460" s="2" t="s">
        <v>38</v>
      </c>
      <c r="J4460" s="38">
        <v>0</v>
      </c>
    </row>
    <row r="4461" spans="1:10">
      <c r="A4461" s="2" t="s">
        <v>8</v>
      </c>
      <c r="B4461" s="2" t="s">
        <v>248</v>
      </c>
      <c r="C4461" s="2" t="s">
        <v>64</v>
      </c>
      <c r="E4461" s="2">
        <v>100</v>
      </c>
      <c r="F4461" s="2" t="s">
        <v>928</v>
      </c>
      <c r="G4461" s="2" t="s">
        <v>28</v>
      </c>
      <c r="H4461" s="2" t="s">
        <v>37</v>
      </c>
      <c r="I4461" s="2" t="s">
        <v>38</v>
      </c>
      <c r="J4461" s="38">
        <v>0</v>
      </c>
    </row>
    <row r="4462" spans="1:10">
      <c r="A4462" s="2" t="s">
        <v>7</v>
      </c>
      <c r="B4462" s="2" t="s">
        <v>249</v>
      </c>
      <c r="C4462" s="2" t="s">
        <v>64</v>
      </c>
      <c r="E4462" s="2">
        <v>100</v>
      </c>
      <c r="F4462" s="2" t="s">
        <v>928</v>
      </c>
      <c r="G4462" s="2" t="s">
        <v>28</v>
      </c>
      <c r="H4462" s="2" t="s">
        <v>37</v>
      </c>
      <c r="I4462" s="2" t="s">
        <v>38</v>
      </c>
      <c r="J4462" s="38">
        <v>8.0853618219999994</v>
      </c>
    </row>
    <row r="4463" spans="1:10">
      <c r="A4463" s="2" t="s">
        <v>7</v>
      </c>
      <c r="B4463" s="2" t="s">
        <v>250</v>
      </c>
      <c r="C4463" s="2" t="s">
        <v>64</v>
      </c>
      <c r="E4463" s="2">
        <v>100</v>
      </c>
      <c r="F4463" s="2" t="s">
        <v>928</v>
      </c>
      <c r="G4463" s="2" t="s">
        <v>28</v>
      </c>
      <c r="H4463" s="2" t="s">
        <v>37</v>
      </c>
      <c r="I4463" s="2" t="s">
        <v>38</v>
      </c>
      <c r="J4463" s="38">
        <v>1.662111374</v>
      </c>
    </row>
    <row r="4464" spans="1:10">
      <c r="A4464" s="2" t="s">
        <v>7</v>
      </c>
      <c r="B4464" s="2" t="s">
        <v>251</v>
      </c>
      <c r="C4464" s="2" t="s">
        <v>64</v>
      </c>
      <c r="E4464" s="2">
        <v>100</v>
      </c>
      <c r="F4464" s="2" t="s">
        <v>928</v>
      </c>
      <c r="G4464" s="2" t="s">
        <v>28</v>
      </c>
      <c r="H4464" s="2" t="s">
        <v>37</v>
      </c>
      <c r="I4464" s="2" t="s">
        <v>38</v>
      </c>
      <c r="J4464" s="38">
        <v>4.6788529409999997</v>
      </c>
    </row>
    <row r="4465" spans="1:10">
      <c r="A4465" s="2" t="s">
        <v>7</v>
      </c>
      <c r="B4465" s="2" t="s">
        <v>252</v>
      </c>
      <c r="C4465" s="2" t="s">
        <v>64</v>
      </c>
      <c r="E4465" s="2">
        <v>100</v>
      </c>
      <c r="F4465" s="2" t="s">
        <v>928</v>
      </c>
      <c r="G4465" s="2" t="s">
        <v>28</v>
      </c>
      <c r="H4465" s="2" t="s">
        <v>37</v>
      </c>
      <c r="I4465" s="2" t="s">
        <v>38</v>
      </c>
      <c r="J4465" s="38">
        <v>1.05040724</v>
      </c>
    </row>
    <row r="4466" spans="1:10">
      <c r="A4466" s="2" t="s">
        <v>7</v>
      </c>
      <c r="B4466" s="2" t="s">
        <v>253</v>
      </c>
      <c r="C4466" s="2" t="s">
        <v>64</v>
      </c>
      <c r="E4466" s="2">
        <v>100</v>
      </c>
      <c r="F4466" s="2" t="s">
        <v>928</v>
      </c>
      <c r="G4466" s="2" t="s">
        <v>28</v>
      </c>
      <c r="H4466" s="2" t="s">
        <v>37</v>
      </c>
      <c r="I4466" s="2" t="s">
        <v>38</v>
      </c>
      <c r="J4466" s="38">
        <v>18.552582633</v>
      </c>
    </row>
    <row r="4467" spans="1:10">
      <c r="A4467" s="2" t="s">
        <v>6</v>
      </c>
      <c r="B4467" s="2" t="s">
        <v>254</v>
      </c>
      <c r="C4467" s="2" t="s">
        <v>64</v>
      </c>
      <c r="E4467" s="2">
        <v>100</v>
      </c>
      <c r="F4467" s="2" t="s">
        <v>928</v>
      </c>
      <c r="G4467" s="2" t="s">
        <v>28</v>
      </c>
      <c r="H4467" s="2" t="s">
        <v>37</v>
      </c>
      <c r="I4467" s="2" t="s">
        <v>38</v>
      </c>
      <c r="J4467" s="38">
        <v>9.2482601809999991</v>
      </c>
    </row>
    <row r="4468" spans="1:10">
      <c r="A4468" s="2" t="s">
        <v>6</v>
      </c>
      <c r="B4468" s="2" t="s">
        <v>255</v>
      </c>
      <c r="C4468" s="2" t="s">
        <v>64</v>
      </c>
      <c r="E4468" s="2">
        <v>100</v>
      </c>
      <c r="F4468" s="2" t="s">
        <v>928</v>
      </c>
      <c r="G4468" s="2" t="s">
        <v>28</v>
      </c>
      <c r="H4468" s="2" t="s">
        <v>37</v>
      </c>
      <c r="I4468" s="2" t="s">
        <v>38</v>
      </c>
      <c r="J4468" s="38">
        <v>9.9985997130000008</v>
      </c>
    </row>
    <row r="4469" spans="1:10">
      <c r="A4469" s="2" t="s">
        <v>6</v>
      </c>
      <c r="B4469" s="2" t="s">
        <v>256</v>
      </c>
      <c r="C4469" s="2" t="s">
        <v>64</v>
      </c>
      <c r="E4469" s="2">
        <v>100</v>
      </c>
      <c r="F4469" s="2" t="s">
        <v>928</v>
      </c>
      <c r="G4469" s="2" t="s">
        <v>28</v>
      </c>
      <c r="H4469" s="2" t="s">
        <v>37</v>
      </c>
      <c r="I4469" s="2" t="s">
        <v>38</v>
      </c>
      <c r="J4469" s="38">
        <v>30.343992346</v>
      </c>
    </row>
    <row r="4470" spans="1:10">
      <c r="A4470" s="2" t="s">
        <v>6</v>
      </c>
      <c r="B4470" s="2" t="s">
        <v>257</v>
      </c>
      <c r="C4470" s="2" t="s">
        <v>64</v>
      </c>
      <c r="E4470" s="2">
        <v>100</v>
      </c>
      <c r="F4470" s="2" t="s">
        <v>928</v>
      </c>
      <c r="G4470" s="2" t="s">
        <v>28</v>
      </c>
      <c r="H4470" s="2" t="s">
        <v>37</v>
      </c>
      <c r="I4470" s="2" t="s">
        <v>38</v>
      </c>
      <c r="J4470" s="38">
        <v>39.780462647</v>
      </c>
    </row>
    <row r="4471" spans="1:10">
      <c r="A4471" s="2" t="s">
        <v>6</v>
      </c>
      <c r="B4471" s="2" t="s">
        <v>258</v>
      </c>
      <c r="C4471" s="2" t="s">
        <v>64</v>
      </c>
      <c r="E4471" s="2">
        <v>100</v>
      </c>
      <c r="F4471" s="2" t="s">
        <v>928</v>
      </c>
      <c r="G4471" s="2" t="s">
        <v>28</v>
      </c>
      <c r="H4471" s="2" t="s">
        <v>37</v>
      </c>
      <c r="I4471" s="2" t="s">
        <v>38</v>
      </c>
      <c r="J4471" s="38">
        <v>30.245897059000001</v>
      </c>
    </row>
    <row r="4472" spans="1:10">
      <c r="A4472" s="2" t="s">
        <v>6</v>
      </c>
      <c r="B4472" s="2" t="s">
        <v>259</v>
      </c>
      <c r="C4472" s="2" t="s">
        <v>64</v>
      </c>
      <c r="E4472" s="2">
        <v>100</v>
      </c>
      <c r="F4472" s="2" t="s">
        <v>928</v>
      </c>
      <c r="G4472" s="2" t="s">
        <v>28</v>
      </c>
      <c r="H4472" s="2" t="s">
        <v>37</v>
      </c>
      <c r="I4472" s="2" t="s">
        <v>38</v>
      </c>
      <c r="J4472" s="38">
        <v>0</v>
      </c>
    </row>
    <row r="4473" spans="1:10">
      <c r="A4473" s="2" t="s">
        <v>6</v>
      </c>
      <c r="B4473" s="2" t="s">
        <v>260</v>
      </c>
      <c r="C4473" s="2" t="s">
        <v>64</v>
      </c>
      <c r="E4473" s="2">
        <v>100</v>
      </c>
      <c r="F4473" s="2" t="s">
        <v>928</v>
      </c>
      <c r="G4473" s="2" t="s">
        <v>28</v>
      </c>
      <c r="H4473" s="2" t="s">
        <v>37</v>
      </c>
      <c r="I4473" s="2" t="s">
        <v>38</v>
      </c>
      <c r="J4473" s="38">
        <v>11.214838235</v>
      </c>
    </row>
    <row r="4474" spans="1:10">
      <c r="A4474" s="2" t="s">
        <v>6</v>
      </c>
      <c r="B4474" s="2" t="s">
        <v>261</v>
      </c>
      <c r="C4474" s="2" t="s">
        <v>64</v>
      </c>
      <c r="E4474" s="2">
        <v>100</v>
      </c>
      <c r="F4474" s="2" t="s">
        <v>928</v>
      </c>
      <c r="G4474" s="2" t="s">
        <v>28</v>
      </c>
      <c r="H4474" s="2" t="s">
        <v>37</v>
      </c>
      <c r="I4474" s="2" t="s">
        <v>38</v>
      </c>
      <c r="J4474" s="38">
        <v>8.8263725490000002</v>
      </c>
    </row>
    <row r="4475" spans="1:10">
      <c r="A4475" s="2" t="s">
        <v>5</v>
      </c>
      <c r="B4475" s="2" t="s">
        <v>270</v>
      </c>
      <c r="C4475" s="2" t="s">
        <v>64</v>
      </c>
      <c r="E4475" s="2">
        <v>100</v>
      </c>
      <c r="F4475" s="2" t="s">
        <v>928</v>
      </c>
      <c r="G4475" s="2" t="s">
        <v>28</v>
      </c>
      <c r="H4475" s="2" t="s">
        <v>37</v>
      </c>
      <c r="I4475" s="2" t="s">
        <v>38</v>
      </c>
      <c r="J4475" s="38">
        <v>0.69160633500000002</v>
      </c>
    </row>
    <row r="4476" spans="1:10">
      <c r="A4476" s="2" t="s">
        <v>5</v>
      </c>
      <c r="B4476" s="2" t="s">
        <v>271</v>
      </c>
      <c r="C4476" s="2" t="s">
        <v>64</v>
      </c>
      <c r="E4476" s="2">
        <v>100</v>
      </c>
      <c r="F4476" s="2" t="s">
        <v>928</v>
      </c>
      <c r="G4476" s="2" t="s">
        <v>28</v>
      </c>
      <c r="H4476" s="2" t="s">
        <v>37</v>
      </c>
      <c r="I4476" s="2" t="s">
        <v>38</v>
      </c>
      <c r="J4476" s="38">
        <v>12.608535948</v>
      </c>
    </row>
    <row r="4477" spans="1:10">
      <c r="A4477" s="2" t="s">
        <v>5</v>
      </c>
      <c r="B4477" s="2" t="s">
        <v>272</v>
      </c>
      <c r="C4477" s="2" t="s">
        <v>64</v>
      </c>
      <c r="E4477" s="2">
        <v>100</v>
      </c>
      <c r="F4477" s="2" t="s">
        <v>928</v>
      </c>
      <c r="G4477" s="2" t="s">
        <v>28</v>
      </c>
      <c r="H4477" s="2" t="s">
        <v>37</v>
      </c>
      <c r="I4477" s="2" t="s">
        <v>38</v>
      </c>
      <c r="J4477" s="38">
        <v>1.824107353</v>
      </c>
    </row>
    <row r="4478" spans="1:10">
      <c r="A4478" s="2" t="s">
        <v>5</v>
      </c>
      <c r="B4478" s="2" t="s">
        <v>273</v>
      </c>
      <c r="C4478" s="2" t="s">
        <v>64</v>
      </c>
      <c r="E4478" s="2">
        <v>100</v>
      </c>
      <c r="F4478" s="2" t="s">
        <v>928</v>
      </c>
      <c r="G4478" s="2" t="s">
        <v>28</v>
      </c>
      <c r="H4478" s="2" t="s">
        <v>37</v>
      </c>
      <c r="I4478" s="2" t="s">
        <v>38</v>
      </c>
      <c r="J4478" s="38">
        <v>0</v>
      </c>
    </row>
    <row r="4479" spans="1:10">
      <c r="A4479" s="2" t="s">
        <v>4</v>
      </c>
      <c r="B4479" s="2" t="s">
        <v>445</v>
      </c>
      <c r="C4479" s="2" t="s">
        <v>64</v>
      </c>
      <c r="E4479" s="2">
        <v>100</v>
      </c>
      <c r="F4479" s="2" t="s">
        <v>928</v>
      </c>
      <c r="G4479" s="2" t="s">
        <v>28</v>
      </c>
      <c r="H4479" s="2" t="s">
        <v>37</v>
      </c>
      <c r="I4479" s="2" t="s">
        <v>38</v>
      </c>
      <c r="J4479" s="38">
        <v>1.8984462470000001</v>
      </c>
    </row>
    <row r="4480" spans="1:10">
      <c r="A4480" s="2" t="s">
        <v>4</v>
      </c>
      <c r="B4480" s="2" t="s">
        <v>446</v>
      </c>
      <c r="C4480" s="2" t="s">
        <v>64</v>
      </c>
      <c r="E4480" s="2">
        <v>100</v>
      </c>
      <c r="F4480" s="2" t="s">
        <v>928</v>
      </c>
      <c r="G4480" s="2" t="s">
        <v>28</v>
      </c>
      <c r="H4480" s="2" t="s">
        <v>37</v>
      </c>
      <c r="I4480" s="2" t="s">
        <v>38</v>
      </c>
      <c r="J4480" s="38">
        <v>0.15944931200000001</v>
      </c>
    </row>
    <row r="4481" spans="1:10">
      <c r="A4481" s="2" t="s">
        <v>3</v>
      </c>
      <c r="B4481" s="2" t="s">
        <v>362</v>
      </c>
      <c r="C4481" s="2" t="s">
        <v>64</v>
      </c>
      <c r="E4481" s="2">
        <v>100</v>
      </c>
      <c r="F4481" s="2" t="s">
        <v>928</v>
      </c>
      <c r="G4481" s="2" t="s">
        <v>28</v>
      </c>
      <c r="H4481" s="2" t="s">
        <v>37</v>
      </c>
      <c r="I4481" s="2" t="s">
        <v>38</v>
      </c>
      <c r="J4481" s="38">
        <v>0.104423918</v>
      </c>
    </row>
    <row r="4482" spans="1:10">
      <c r="A4482" s="2" t="s">
        <v>3</v>
      </c>
      <c r="B4482" s="2" t="s">
        <v>143</v>
      </c>
      <c r="C4482" s="2" t="s">
        <v>64</v>
      </c>
      <c r="E4482" s="2">
        <v>100</v>
      </c>
      <c r="F4482" s="2" t="s">
        <v>928</v>
      </c>
      <c r="G4482" s="2" t="s">
        <v>28</v>
      </c>
      <c r="H4482" s="2" t="s">
        <v>37</v>
      </c>
      <c r="I4482" s="2" t="s">
        <v>38</v>
      </c>
      <c r="J4482" s="38">
        <v>7.9070914109999997</v>
      </c>
    </row>
    <row r="4483" spans="1:10">
      <c r="A4483" s="2" t="s">
        <v>3</v>
      </c>
      <c r="B4483" s="2" t="s">
        <v>144</v>
      </c>
      <c r="C4483" s="2" t="s">
        <v>64</v>
      </c>
      <c r="E4483" s="2">
        <v>100</v>
      </c>
      <c r="F4483" s="2" t="s">
        <v>928</v>
      </c>
      <c r="G4483" s="2" t="s">
        <v>28</v>
      </c>
      <c r="H4483" s="2" t="s">
        <v>37</v>
      </c>
      <c r="I4483" s="2" t="s">
        <v>38</v>
      </c>
      <c r="J4483" s="38">
        <v>2.5898218690000001</v>
      </c>
    </row>
    <row r="4484" spans="1:10">
      <c r="A4484" s="2" t="s">
        <v>3</v>
      </c>
      <c r="B4484" s="2" t="s">
        <v>145</v>
      </c>
      <c r="C4484" s="2" t="s">
        <v>64</v>
      </c>
      <c r="E4484" s="2">
        <v>100</v>
      </c>
      <c r="F4484" s="2" t="s">
        <v>928</v>
      </c>
      <c r="G4484" s="2" t="s">
        <v>28</v>
      </c>
      <c r="H4484" s="2" t="s">
        <v>37</v>
      </c>
      <c r="I4484" s="2" t="s">
        <v>38</v>
      </c>
      <c r="J4484" s="38">
        <v>1.059207161</v>
      </c>
    </row>
    <row r="4485" spans="1:10">
      <c r="A4485" s="2" t="s">
        <v>3</v>
      </c>
      <c r="B4485" s="2" t="s">
        <v>146</v>
      </c>
      <c r="C4485" s="2" t="s">
        <v>64</v>
      </c>
      <c r="E4485" s="2">
        <v>100</v>
      </c>
      <c r="F4485" s="2" t="s">
        <v>928</v>
      </c>
      <c r="G4485" s="2" t="s">
        <v>28</v>
      </c>
      <c r="H4485" s="2" t="s">
        <v>37</v>
      </c>
      <c r="I4485" s="2" t="s">
        <v>38</v>
      </c>
      <c r="J4485" s="38">
        <v>2.0296759629999999</v>
      </c>
    </row>
    <row r="4486" spans="1:10">
      <c r="A4486" s="2" t="s">
        <v>3</v>
      </c>
      <c r="B4486" s="2" t="s">
        <v>147</v>
      </c>
      <c r="C4486" s="2" t="s">
        <v>64</v>
      </c>
      <c r="E4486" s="2">
        <v>100</v>
      </c>
      <c r="F4486" s="2" t="s">
        <v>928</v>
      </c>
      <c r="G4486" s="2" t="s">
        <v>28</v>
      </c>
      <c r="H4486" s="2" t="s">
        <v>37</v>
      </c>
      <c r="I4486" s="2" t="s">
        <v>38</v>
      </c>
      <c r="J4486" s="38">
        <v>7.283255456</v>
      </c>
    </row>
    <row r="4487" spans="1:10">
      <c r="A4487" s="2" t="s">
        <v>3</v>
      </c>
      <c r="B4487" s="2" t="s">
        <v>148</v>
      </c>
      <c r="C4487" s="2" t="s">
        <v>64</v>
      </c>
      <c r="E4487" s="2">
        <v>100</v>
      </c>
      <c r="F4487" s="2" t="s">
        <v>928</v>
      </c>
      <c r="G4487" s="2" t="s">
        <v>28</v>
      </c>
      <c r="H4487" s="2" t="s">
        <v>37</v>
      </c>
      <c r="I4487" s="2" t="s">
        <v>38</v>
      </c>
      <c r="J4487" s="38">
        <v>3.2570306960000002</v>
      </c>
    </row>
    <row r="4488" spans="1:10">
      <c r="A4488" s="2" t="s">
        <v>3</v>
      </c>
      <c r="B4488" s="2" t="s">
        <v>149</v>
      </c>
      <c r="C4488" s="2" t="s">
        <v>64</v>
      </c>
      <c r="E4488" s="2">
        <v>100</v>
      </c>
      <c r="F4488" s="2" t="s">
        <v>928</v>
      </c>
      <c r="G4488" s="2" t="s">
        <v>28</v>
      </c>
      <c r="H4488" s="2" t="s">
        <v>37</v>
      </c>
      <c r="I4488" s="2" t="s">
        <v>38</v>
      </c>
      <c r="J4488" s="38">
        <v>37.130743617999997</v>
      </c>
    </row>
    <row r="4489" spans="1:10">
      <c r="A4489" s="2" t="s">
        <v>3</v>
      </c>
      <c r="B4489" s="2" t="s">
        <v>150</v>
      </c>
      <c r="C4489" s="2" t="s">
        <v>64</v>
      </c>
      <c r="E4489" s="2">
        <v>100</v>
      </c>
      <c r="F4489" s="2" t="s">
        <v>928</v>
      </c>
      <c r="G4489" s="2" t="s">
        <v>28</v>
      </c>
      <c r="H4489" s="2" t="s">
        <v>37</v>
      </c>
      <c r="I4489" s="2" t="s">
        <v>38</v>
      </c>
      <c r="J4489" s="38">
        <v>1.388687783</v>
      </c>
    </row>
    <row r="4490" spans="1:10">
      <c r="A4490" s="2" t="s">
        <v>3</v>
      </c>
      <c r="B4490" s="2" t="s">
        <v>151</v>
      </c>
      <c r="C4490" s="2" t="s">
        <v>64</v>
      </c>
      <c r="E4490" s="2">
        <v>100</v>
      </c>
      <c r="F4490" s="2" t="s">
        <v>928</v>
      </c>
      <c r="G4490" s="2" t="s">
        <v>28</v>
      </c>
      <c r="H4490" s="2" t="s">
        <v>37</v>
      </c>
      <c r="I4490" s="2" t="s">
        <v>38</v>
      </c>
      <c r="J4490" s="38">
        <v>120.499731092</v>
      </c>
    </row>
    <row r="4491" spans="1:10">
      <c r="A4491" s="2" t="s">
        <v>3</v>
      </c>
      <c r="B4491" s="2" t="s">
        <v>152</v>
      </c>
      <c r="C4491" s="2" t="s">
        <v>64</v>
      </c>
      <c r="E4491" s="2">
        <v>100</v>
      </c>
      <c r="F4491" s="2" t="s">
        <v>928</v>
      </c>
      <c r="G4491" s="2" t="s">
        <v>28</v>
      </c>
      <c r="H4491" s="2" t="s">
        <v>37</v>
      </c>
      <c r="I4491" s="2" t="s">
        <v>38</v>
      </c>
      <c r="J4491" s="38">
        <v>107.513959486</v>
      </c>
    </row>
    <row r="4492" spans="1:10">
      <c r="A4492" s="2" t="s">
        <v>3</v>
      </c>
      <c r="B4492" s="2" t="s">
        <v>153</v>
      </c>
      <c r="C4492" s="2" t="s">
        <v>64</v>
      </c>
      <c r="E4492" s="2">
        <v>100</v>
      </c>
      <c r="F4492" s="2" t="s">
        <v>928</v>
      </c>
      <c r="G4492" s="2" t="s">
        <v>28</v>
      </c>
      <c r="H4492" s="2" t="s">
        <v>37</v>
      </c>
      <c r="I4492" s="2" t="s">
        <v>38</v>
      </c>
      <c r="J4492" s="38">
        <v>16.351441176000002</v>
      </c>
    </row>
    <row r="4493" spans="1:10">
      <c r="A4493" s="2" t="s">
        <v>3</v>
      </c>
      <c r="B4493" s="2" t="s">
        <v>154</v>
      </c>
      <c r="C4493" s="2" t="s">
        <v>64</v>
      </c>
      <c r="E4493" s="2">
        <v>100</v>
      </c>
      <c r="F4493" s="2" t="s">
        <v>928</v>
      </c>
      <c r="G4493" s="2" t="s">
        <v>28</v>
      </c>
      <c r="H4493" s="2" t="s">
        <v>37</v>
      </c>
      <c r="I4493" s="2" t="s">
        <v>38</v>
      </c>
      <c r="J4493" s="38">
        <v>15.373444506</v>
      </c>
    </row>
    <row r="4494" spans="1:10">
      <c r="A4494" s="2" t="s">
        <v>3</v>
      </c>
      <c r="B4494" s="2" t="s">
        <v>155</v>
      </c>
      <c r="C4494" s="2" t="s">
        <v>64</v>
      </c>
      <c r="E4494" s="2">
        <v>100</v>
      </c>
      <c r="F4494" s="2" t="s">
        <v>928</v>
      </c>
      <c r="G4494" s="2" t="s">
        <v>28</v>
      </c>
      <c r="H4494" s="2" t="s">
        <v>37</v>
      </c>
      <c r="I4494" s="2" t="s">
        <v>38</v>
      </c>
      <c r="J4494" s="38">
        <v>18.874892947999999</v>
      </c>
    </row>
    <row r="4495" spans="1:10">
      <c r="A4495" s="2" t="s">
        <v>3</v>
      </c>
      <c r="B4495" s="2" t="s">
        <v>156</v>
      </c>
      <c r="C4495" s="2" t="s">
        <v>64</v>
      </c>
      <c r="E4495" s="2">
        <v>100</v>
      </c>
      <c r="F4495" s="2" t="s">
        <v>928</v>
      </c>
      <c r="G4495" s="2" t="s">
        <v>28</v>
      </c>
      <c r="H4495" s="2" t="s">
        <v>37</v>
      </c>
      <c r="I4495" s="2" t="s">
        <v>38</v>
      </c>
      <c r="J4495" s="38">
        <v>1.3919823950000001</v>
      </c>
    </row>
    <row r="4496" spans="1:10">
      <c r="A4496" s="2" t="s">
        <v>3</v>
      </c>
      <c r="B4496" s="2" t="s">
        <v>157</v>
      </c>
      <c r="C4496" s="2" t="s">
        <v>64</v>
      </c>
      <c r="E4496" s="2">
        <v>100</v>
      </c>
      <c r="F4496" s="2" t="s">
        <v>928</v>
      </c>
      <c r="G4496" s="2" t="s">
        <v>28</v>
      </c>
      <c r="H4496" s="2" t="s">
        <v>37</v>
      </c>
      <c r="I4496" s="2" t="s">
        <v>38</v>
      </c>
      <c r="J4496" s="38">
        <v>32.664511765</v>
      </c>
    </row>
    <row r="4497" spans="1:10">
      <c r="A4497" s="2" t="s">
        <v>3</v>
      </c>
      <c r="B4497" s="2" t="s">
        <v>158</v>
      </c>
      <c r="C4497" s="2" t="s">
        <v>64</v>
      </c>
      <c r="E4497" s="2">
        <v>100</v>
      </c>
      <c r="F4497" s="2" t="s">
        <v>928</v>
      </c>
      <c r="G4497" s="2" t="s">
        <v>28</v>
      </c>
      <c r="H4497" s="2" t="s">
        <v>37</v>
      </c>
      <c r="I4497" s="2" t="s">
        <v>38</v>
      </c>
      <c r="J4497" s="38">
        <v>7.5388412320000002</v>
      </c>
    </row>
    <row r="4498" spans="1:10">
      <c r="A4498" s="2" t="s">
        <v>2</v>
      </c>
      <c r="B4498" s="2" t="s">
        <v>262</v>
      </c>
      <c r="C4498" s="2" t="s">
        <v>64</v>
      </c>
      <c r="E4498" s="2">
        <v>100</v>
      </c>
      <c r="F4498" s="2" t="s">
        <v>928</v>
      </c>
      <c r="G4498" s="2" t="s">
        <v>28</v>
      </c>
      <c r="H4498" s="2" t="s">
        <v>37</v>
      </c>
      <c r="I4498" s="2" t="s">
        <v>38</v>
      </c>
      <c r="J4498" s="38">
        <v>1.4946981E-2</v>
      </c>
    </row>
    <row r="4499" spans="1:10">
      <c r="A4499" s="2" t="s">
        <v>2</v>
      </c>
      <c r="B4499" s="2" t="s">
        <v>263</v>
      </c>
      <c r="C4499" s="2" t="s">
        <v>64</v>
      </c>
      <c r="E4499" s="2">
        <v>100</v>
      </c>
      <c r="F4499" s="2" t="s">
        <v>928</v>
      </c>
      <c r="G4499" s="2" t="s">
        <v>28</v>
      </c>
      <c r="H4499" s="2" t="s">
        <v>37</v>
      </c>
      <c r="I4499" s="2" t="s">
        <v>38</v>
      </c>
      <c r="J4499" s="38">
        <v>3.5811806719999999</v>
      </c>
    </row>
    <row r="4500" spans="1:10">
      <c r="A4500" s="2" t="s">
        <v>2</v>
      </c>
      <c r="B4500" s="2" t="s">
        <v>264</v>
      </c>
      <c r="C4500" s="2" t="s">
        <v>64</v>
      </c>
      <c r="E4500" s="2">
        <v>100</v>
      </c>
      <c r="F4500" s="2" t="s">
        <v>928</v>
      </c>
      <c r="G4500" s="2" t="s">
        <v>28</v>
      </c>
      <c r="H4500" s="2" t="s">
        <v>37</v>
      </c>
      <c r="I4500" s="2" t="s">
        <v>38</v>
      </c>
      <c r="J4500" s="38">
        <v>2.093498452</v>
      </c>
    </row>
    <row r="4501" spans="1:10">
      <c r="A4501" s="2" t="s">
        <v>2</v>
      </c>
      <c r="B4501" s="2" t="s">
        <v>265</v>
      </c>
      <c r="C4501" s="2" t="s">
        <v>64</v>
      </c>
      <c r="E4501" s="2">
        <v>100</v>
      </c>
      <c r="F4501" s="2" t="s">
        <v>928</v>
      </c>
      <c r="G4501" s="2" t="s">
        <v>28</v>
      </c>
      <c r="H4501" s="2" t="s">
        <v>37</v>
      </c>
      <c r="I4501" s="2" t="s">
        <v>38</v>
      </c>
      <c r="J4501" s="38">
        <v>0.72171123000000004</v>
      </c>
    </row>
    <row r="4502" spans="1:10">
      <c r="A4502" s="2" t="s">
        <v>2</v>
      </c>
      <c r="B4502" s="2" t="s">
        <v>266</v>
      </c>
      <c r="C4502" s="2" t="s">
        <v>64</v>
      </c>
      <c r="E4502" s="2">
        <v>100</v>
      </c>
      <c r="F4502" s="2" t="s">
        <v>928</v>
      </c>
      <c r="G4502" s="2" t="s">
        <v>28</v>
      </c>
      <c r="H4502" s="2" t="s">
        <v>37</v>
      </c>
      <c r="I4502" s="2" t="s">
        <v>38</v>
      </c>
      <c r="J4502" s="38">
        <v>3.8466672790000001</v>
      </c>
    </row>
    <row r="4503" spans="1:10">
      <c r="A4503" s="2" t="s">
        <v>2</v>
      </c>
      <c r="B4503" s="2" t="s">
        <v>267</v>
      </c>
      <c r="C4503" s="2" t="s">
        <v>64</v>
      </c>
      <c r="E4503" s="2">
        <v>100</v>
      </c>
      <c r="F4503" s="2" t="s">
        <v>928</v>
      </c>
      <c r="G4503" s="2" t="s">
        <v>28</v>
      </c>
      <c r="H4503" s="2" t="s">
        <v>37</v>
      </c>
      <c r="I4503" s="2" t="s">
        <v>38</v>
      </c>
      <c r="J4503" s="38">
        <v>3.5998117650000001</v>
      </c>
    </row>
    <row r="4504" spans="1:10">
      <c r="A4504" s="2" t="s">
        <v>2</v>
      </c>
      <c r="B4504" s="2" t="s">
        <v>268</v>
      </c>
      <c r="C4504" s="2" t="s">
        <v>64</v>
      </c>
      <c r="E4504" s="2">
        <v>100</v>
      </c>
      <c r="F4504" s="2" t="s">
        <v>928</v>
      </c>
      <c r="G4504" s="2" t="s">
        <v>28</v>
      </c>
      <c r="H4504" s="2" t="s">
        <v>37</v>
      </c>
      <c r="I4504" s="2" t="s">
        <v>38</v>
      </c>
      <c r="J4504" s="38">
        <v>3.9503384019999999</v>
      </c>
    </row>
    <row r="4505" spans="1:10">
      <c r="A4505" s="2" t="s">
        <v>2</v>
      </c>
      <c r="B4505" s="2" t="s">
        <v>269</v>
      </c>
      <c r="C4505" s="2" t="s">
        <v>64</v>
      </c>
      <c r="E4505" s="2">
        <v>100</v>
      </c>
      <c r="F4505" s="2" t="s">
        <v>928</v>
      </c>
      <c r="G4505" s="2" t="s">
        <v>28</v>
      </c>
      <c r="H4505" s="2" t="s">
        <v>37</v>
      </c>
      <c r="I4505" s="2" t="s">
        <v>38</v>
      </c>
      <c r="J4505" s="38">
        <v>6.2953216909999998</v>
      </c>
    </row>
    <row r="4506" spans="1:10">
      <c r="A4506" s="2" t="s">
        <v>1</v>
      </c>
      <c r="B4506" s="2" t="s">
        <v>298</v>
      </c>
      <c r="C4506" s="2" t="s">
        <v>64</v>
      </c>
      <c r="E4506" s="2">
        <v>100</v>
      </c>
      <c r="F4506" s="2" t="s">
        <v>928</v>
      </c>
      <c r="G4506" s="2" t="s">
        <v>28</v>
      </c>
      <c r="H4506" s="2" t="s">
        <v>37</v>
      </c>
      <c r="I4506" s="2" t="s">
        <v>38</v>
      </c>
      <c r="J4506" s="38">
        <v>0</v>
      </c>
    </row>
    <row r="4507" spans="1:10">
      <c r="A4507" s="2" t="s">
        <v>1</v>
      </c>
      <c r="B4507" s="2" t="s">
        <v>299</v>
      </c>
      <c r="C4507" s="2" t="s">
        <v>64</v>
      </c>
      <c r="E4507" s="2">
        <v>100</v>
      </c>
      <c r="F4507" s="2" t="s">
        <v>928</v>
      </c>
      <c r="G4507" s="2" t="s">
        <v>28</v>
      </c>
      <c r="H4507" s="2" t="s">
        <v>37</v>
      </c>
      <c r="I4507" s="2" t="s">
        <v>38</v>
      </c>
      <c r="J4507" s="38">
        <v>0</v>
      </c>
    </row>
    <row r="4508" spans="1:10">
      <c r="A4508" s="2" t="s">
        <v>1</v>
      </c>
      <c r="B4508" s="2" t="s">
        <v>300</v>
      </c>
      <c r="C4508" s="2" t="s">
        <v>64</v>
      </c>
      <c r="E4508" s="2">
        <v>100</v>
      </c>
      <c r="F4508" s="2" t="s">
        <v>928</v>
      </c>
      <c r="G4508" s="2" t="s">
        <v>28</v>
      </c>
      <c r="H4508" s="2" t="s">
        <v>37</v>
      </c>
      <c r="I4508" s="2" t="s">
        <v>38</v>
      </c>
      <c r="J4508" s="38">
        <v>0</v>
      </c>
    </row>
    <row r="4509" spans="1:10">
      <c r="A4509" s="2" t="s">
        <v>1</v>
      </c>
      <c r="B4509" s="2" t="s">
        <v>301</v>
      </c>
      <c r="C4509" s="2" t="s">
        <v>64</v>
      </c>
      <c r="E4509" s="2">
        <v>100</v>
      </c>
      <c r="F4509" s="2" t="s">
        <v>928</v>
      </c>
      <c r="G4509" s="2" t="s">
        <v>28</v>
      </c>
      <c r="H4509" s="2" t="s">
        <v>37</v>
      </c>
      <c r="I4509" s="2" t="s">
        <v>38</v>
      </c>
      <c r="J4509" s="38">
        <v>9.2463240000000002E-3</v>
      </c>
    </row>
    <row r="4510" spans="1:10">
      <c r="A4510" s="2" t="s">
        <v>1</v>
      </c>
      <c r="B4510" s="2" t="s">
        <v>302</v>
      </c>
      <c r="C4510" s="2" t="s">
        <v>64</v>
      </c>
      <c r="E4510" s="2">
        <v>100</v>
      </c>
      <c r="F4510" s="2" t="s">
        <v>928</v>
      </c>
      <c r="G4510" s="2" t="s">
        <v>28</v>
      </c>
      <c r="H4510" s="2" t="s">
        <v>37</v>
      </c>
      <c r="I4510" s="2" t="s">
        <v>38</v>
      </c>
      <c r="J4510" s="38">
        <v>0</v>
      </c>
    </row>
    <row r="4511" spans="1:10">
      <c r="A4511" s="2" t="s">
        <v>1</v>
      </c>
      <c r="B4511" s="2" t="s">
        <v>303</v>
      </c>
      <c r="C4511" s="2" t="s">
        <v>64</v>
      </c>
      <c r="E4511" s="2">
        <v>100</v>
      </c>
      <c r="F4511" s="2" t="s">
        <v>928</v>
      </c>
      <c r="G4511" s="2" t="s">
        <v>28</v>
      </c>
      <c r="H4511" s="2" t="s">
        <v>37</v>
      </c>
      <c r="I4511" s="2" t="s">
        <v>38</v>
      </c>
      <c r="J4511" s="38">
        <v>0</v>
      </c>
    </row>
    <row r="4512" spans="1:10">
      <c r="A4512" s="2" t="s">
        <v>1</v>
      </c>
      <c r="B4512" s="2" t="s">
        <v>304</v>
      </c>
      <c r="C4512" s="2" t="s">
        <v>64</v>
      </c>
      <c r="E4512" s="2">
        <v>100</v>
      </c>
      <c r="F4512" s="2" t="s">
        <v>928</v>
      </c>
      <c r="G4512" s="2" t="s">
        <v>28</v>
      </c>
      <c r="H4512" s="2" t="s">
        <v>37</v>
      </c>
      <c r="I4512" s="2" t="s">
        <v>38</v>
      </c>
      <c r="J4512" s="38">
        <v>0</v>
      </c>
    </row>
    <row r="4513" spans="1:10">
      <c r="A4513" s="2" t="s">
        <v>1</v>
      </c>
      <c r="B4513" s="2" t="s">
        <v>305</v>
      </c>
      <c r="C4513" s="2" t="s">
        <v>64</v>
      </c>
      <c r="E4513" s="2">
        <v>100</v>
      </c>
      <c r="F4513" s="2" t="s">
        <v>928</v>
      </c>
      <c r="G4513" s="2" t="s">
        <v>28</v>
      </c>
      <c r="H4513" s="2" t="s">
        <v>37</v>
      </c>
      <c r="I4513" s="2" t="s">
        <v>38</v>
      </c>
      <c r="J4513" s="38">
        <v>0</v>
      </c>
    </row>
    <row r="4514" spans="1:10">
      <c r="A4514" s="2" t="s">
        <v>1</v>
      </c>
      <c r="B4514" s="2" t="s">
        <v>306</v>
      </c>
      <c r="C4514" s="2" t="s">
        <v>64</v>
      </c>
      <c r="E4514" s="2">
        <v>100</v>
      </c>
      <c r="F4514" s="2" t="s">
        <v>928</v>
      </c>
      <c r="G4514" s="2" t="s">
        <v>28</v>
      </c>
      <c r="H4514" s="2" t="s">
        <v>37</v>
      </c>
      <c r="I4514" s="2" t="s">
        <v>38</v>
      </c>
      <c r="J4514" s="38">
        <v>0</v>
      </c>
    </row>
    <row r="4515" spans="1:10">
      <c r="A4515" s="2" t="s">
        <v>1</v>
      </c>
      <c r="B4515" s="2" t="s">
        <v>307</v>
      </c>
      <c r="C4515" s="2" t="s">
        <v>64</v>
      </c>
      <c r="E4515" s="2">
        <v>100</v>
      </c>
      <c r="F4515" s="2" t="s">
        <v>928</v>
      </c>
      <c r="G4515" s="2" t="s">
        <v>28</v>
      </c>
      <c r="H4515" s="2" t="s">
        <v>37</v>
      </c>
      <c r="I4515" s="2" t="s">
        <v>38</v>
      </c>
      <c r="J4515" s="38">
        <v>0</v>
      </c>
    </row>
    <row r="4516" spans="1:10">
      <c r="A4516" s="2" t="s">
        <v>1</v>
      </c>
      <c r="B4516" s="2" t="s">
        <v>308</v>
      </c>
      <c r="C4516" s="2" t="s">
        <v>64</v>
      </c>
      <c r="E4516" s="2">
        <v>100</v>
      </c>
      <c r="F4516" s="2" t="s">
        <v>928</v>
      </c>
      <c r="G4516" s="2" t="s">
        <v>28</v>
      </c>
      <c r="H4516" s="2" t="s">
        <v>37</v>
      </c>
      <c r="I4516" s="2" t="s">
        <v>38</v>
      </c>
      <c r="J4516" s="38">
        <v>0</v>
      </c>
    </row>
    <row r="4517" spans="1:10">
      <c r="A4517" s="2" t="s">
        <v>1</v>
      </c>
      <c r="B4517" s="2" t="s">
        <v>309</v>
      </c>
      <c r="C4517" s="2" t="s">
        <v>64</v>
      </c>
      <c r="E4517" s="2">
        <v>100</v>
      </c>
      <c r="F4517" s="2" t="s">
        <v>928</v>
      </c>
      <c r="G4517" s="2" t="s">
        <v>28</v>
      </c>
      <c r="H4517" s="2" t="s">
        <v>37</v>
      </c>
      <c r="I4517" s="2" t="s">
        <v>38</v>
      </c>
      <c r="J4517" s="38">
        <v>0</v>
      </c>
    </row>
    <row r="4518" spans="1:10">
      <c r="A4518" s="2" t="s">
        <v>1</v>
      </c>
      <c r="B4518" s="2" t="s">
        <v>310</v>
      </c>
      <c r="C4518" s="2" t="s">
        <v>64</v>
      </c>
      <c r="E4518" s="2">
        <v>100</v>
      </c>
      <c r="F4518" s="2" t="s">
        <v>928</v>
      </c>
      <c r="G4518" s="2" t="s">
        <v>28</v>
      </c>
      <c r="H4518" s="2" t="s">
        <v>37</v>
      </c>
      <c r="I4518" s="2" t="s">
        <v>38</v>
      </c>
      <c r="J4518" s="38">
        <v>0</v>
      </c>
    </row>
    <row r="4519" spans="1:10">
      <c r="A4519" s="2" t="s">
        <v>1</v>
      </c>
      <c r="B4519" s="2" t="s">
        <v>311</v>
      </c>
      <c r="C4519" s="2" t="s">
        <v>64</v>
      </c>
      <c r="E4519" s="2">
        <v>100</v>
      </c>
      <c r="F4519" s="2" t="s">
        <v>928</v>
      </c>
      <c r="G4519" s="2" t="s">
        <v>28</v>
      </c>
      <c r="H4519" s="2" t="s">
        <v>37</v>
      </c>
      <c r="I4519" s="2" t="s">
        <v>38</v>
      </c>
      <c r="J4519" s="38">
        <v>0</v>
      </c>
    </row>
    <row r="4520" spans="1:10">
      <c r="A4520" s="2" t="s">
        <v>1</v>
      </c>
      <c r="B4520" s="2" t="s">
        <v>312</v>
      </c>
      <c r="C4520" s="2" t="s">
        <v>64</v>
      </c>
      <c r="E4520" s="2">
        <v>100</v>
      </c>
      <c r="F4520" s="2" t="s">
        <v>928</v>
      </c>
      <c r="G4520" s="2" t="s">
        <v>28</v>
      </c>
      <c r="H4520" s="2" t="s">
        <v>37</v>
      </c>
      <c r="I4520" s="2" t="s">
        <v>38</v>
      </c>
      <c r="J4520" s="38">
        <v>0</v>
      </c>
    </row>
    <row r="4521" spans="1:10">
      <c r="A4521" s="2" t="s">
        <v>1</v>
      </c>
      <c r="B4521" s="2" t="s">
        <v>313</v>
      </c>
      <c r="C4521" s="2" t="s">
        <v>64</v>
      </c>
      <c r="E4521" s="2">
        <v>100</v>
      </c>
      <c r="F4521" s="2" t="s">
        <v>928</v>
      </c>
      <c r="G4521" s="2" t="s">
        <v>28</v>
      </c>
      <c r="H4521" s="2" t="s">
        <v>37</v>
      </c>
      <c r="I4521" s="2" t="s">
        <v>38</v>
      </c>
      <c r="J4521" s="38">
        <v>0</v>
      </c>
    </row>
    <row r="4522" spans="1:10">
      <c r="A4522" s="2" t="s">
        <v>1</v>
      </c>
      <c r="B4522" s="2" t="s">
        <v>314</v>
      </c>
      <c r="C4522" s="2" t="s">
        <v>64</v>
      </c>
      <c r="E4522" s="2">
        <v>100</v>
      </c>
      <c r="F4522" s="2" t="s">
        <v>928</v>
      </c>
      <c r="G4522" s="2" t="s">
        <v>28</v>
      </c>
      <c r="H4522" s="2" t="s">
        <v>37</v>
      </c>
      <c r="I4522" s="2" t="s">
        <v>38</v>
      </c>
      <c r="J4522" s="38">
        <v>0</v>
      </c>
    </row>
    <row r="4523" spans="1:10">
      <c r="A4523" s="2" t="s">
        <v>1</v>
      </c>
      <c r="B4523" s="2" t="s">
        <v>315</v>
      </c>
      <c r="C4523" s="2" t="s">
        <v>64</v>
      </c>
      <c r="E4523" s="2">
        <v>100</v>
      </c>
      <c r="F4523" s="2" t="s">
        <v>928</v>
      </c>
      <c r="G4523" s="2" t="s">
        <v>28</v>
      </c>
      <c r="H4523" s="2" t="s">
        <v>37</v>
      </c>
      <c r="I4523" s="2" t="s">
        <v>38</v>
      </c>
      <c r="J4523" s="38">
        <v>0</v>
      </c>
    </row>
    <row r="4524" spans="1:10">
      <c r="A4524" s="2" t="s">
        <v>1</v>
      </c>
      <c r="B4524" s="2" t="s">
        <v>316</v>
      </c>
      <c r="C4524" s="2" t="s">
        <v>64</v>
      </c>
      <c r="E4524" s="2">
        <v>100</v>
      </c>
      <c r="F4524" s="2" t="s">
        <v>928</v>
      </c>
      <c r="G4524" s="2" t="s">
        <v>28</v>
      </c>
      <c r="H4524" s="2" t="s">
        <v>37</v>
      </c>
      <c r="I4524" s="2" t="s">
        <v>38</v>
      </c>
      <c r="J4524" s="38">
        <v>0</v>
      </c>
    </row>
    <row r="4525" spans="1:10">
      <c r="A4525" s="2" t="s">
        <v>1</v>
      </c>
      <c r="B4525" s="2" t="s">
        <v>317</v>
      </c>
      <c r="C4525" s="2" t="s">
        <v>64</v>
      </c>
      <c r="E4525" s="2">
        <v>100</v>
      </c>
      <c r="F4525" s="2" t="s">
        <v>928</v>
      </c>
      <c r="G4525" s="2" t="s">
        <v>28</v>
      </c>
      <c r="H4525" s="2" t="s">
        <v>37</v>
      </c>
      <c r="I4525" s="2" t="s">
        <v>38</v>
      </c>
      <c r="J4525" s="38">
        <v>0</v>
      </c>
    </row>
    <row r="4526" spans="1:10">
      <c r="A4526" s="2" t="s">
        <v>1</v>
      </c>
      <c r="B4526" s="2" t="s">
        <v>449</v>
      </c>
      <c r="C4526" s="2" t="s">
        <v>64</v>
      </c>
      <c r="E4526" s="2">
        <v>100</v>
      </c>
      <c r="F4526" s="2" t="s">
        <v>928</v>
      </c>
      <c r="G4526" s="2" t="s">
        <v>28</v>
      </c>
      <c r="H4526" s="2" t="s">
        <v>37</v>
      </c>
      <c r="I4526" s="2" t="s">
        <v>38</v>
      </c>
      <c r="J4526" s="38">
        <v>0</v>
      </c>
    </row>
    <row r="4527" spans="1:10">
      <c r="A4527" s="2" t="s">
        <v>1</v>
      </c>
      <c r="B4527" s="2" t="s">
        <v>450</v>
      </c>
      <c r="C4527" s="2" t="s">
        <v>64</v>
      </c>
      <c r="E4527" s="2">
        <v>100</v>
      </c>
      <c r="F4527" s="2" t="s">
        <v>928</v>
      </c>
      <c r="G4527" s="2" t="s">
        <v>28</v>
      </c>
      <c r="H4527" s="2" t="s">
        <v>37</v>
      </c>
      <c r="I4527" s="2" t="s">
        <v>38</v>
      </c>
      <c r="J4527" s="38">
        <v>0</v>
      </c>
    </row>
    <row r="4528" spans="1:10">
      <c r="A4528" s="2" t="s">
        <v>1</v>
      </c>
      <c r="B4528" s="2" t="s">
        <v>451</v>
      </c>
      <c r="C4528" s="2" t="s">
        <v>64</v>
      </c>
      <c r="E4528" s="2">
        <v>100</v>
      </c>
      <c r="F4528" s="2" t="s">
        <v>928</v>
      </c>
      <c r="G4528" s="2" t="s">
        <v>28</v>
      </c>
      <c r="H4528" s="2" t="s">
        <v>37</v>
      </c>
      <c r="I4528" s="2" t="s">
        <v>38</v>
      </c>
      <c r="J4528" s="38">
        <v>0</v>
      </c>
    </row>
    <row r="4529" spans="1:10">
      <c r="A4529" s="2" t="s">
        <v>1</v>
      </c>
      <c r="B4529" s="2" t="s">
        <v>452</v>
      </c>
      <c r="C4529" s="2" t="s">
        <v>64</v>
      </c>
      <c r="E4529" s="2">
        <v>100</v>
      </c>
      <c r="F4529" s="2" t="s">
        <v>928</v>
      </c>
      <c r="G4529" s="2" t="s">
        <v>28</v>
      </c>
      <c r="H4529" s="2" t="s">
        <v>37</v>
      </c>
      <c r="I4529" s="2" t="s">
        <v>38</v>
      </c>
      <c r="J4529" s="38">
        <v>0</v>
      </c>
    </row>
    <row r="4530" spans="1:10">
      <c r="A4530" s="2" t="s">
        <v>1</v>
      </c>
      <c r="B4530" s="2" t="s">
        <v>453</v>
      </c>
      <c r="C4530" s="2" t="s">
        <v>64</v>
      </c>
      <c r="E4530" s="2">
        <v>100</v>
      </c>
      <c r="F4530" s="2" t="s">
        <v>928</v>
      </c>
      <c r="G4530" s="2" t="s">
        <v>28</v>
      </c>
      <c r="H4530" s="2" t="s">
        <v>37</v>
      </c>
      <c r="I4530" s="2" t="s">
        <v>38</v>
      </c>
      <c r="J4530" s="38">
        <v>0</v>
      </c>
    </row>
    <row r="4531" spans="1:10">
      <c r="A4531" s="2" t="s">
        <v>1</v>
      </c>
      <c r="B4531" s="2" t="s">
        <v>318</v>
      </c>
      <c r="C4531" s="2" t="s">
        <v>64</v>
      </c>
      <c r="E4531" s="2">
        <v>100</v>
      </c>
      <c r="F4531" s="2" t="s">
        <v>928</v>
      </c>
      <c r="G4531" s="2" t="s">
        <v>28</v>
      </c>
      <c r="H4531" s="2" t="s">
        <v>37</v>
      </c>
      <c r="I4531" s="2" t="s">
        <v>38</v>
      </c>
      <c r="J4531" s="38">
        <v>0</v>
      </c>
    </row>
    <row r="4532" spans="1:10">
      <c r="A4532" s="2" t="s">
        <v>1</v>
      </c>
      <c r="B4532" s="2" t="s">
        <v>319</v>
      </c>
      <c r="C4532" s="2" t="s">
        <v>64</v>
      </c>
      <c r="E4532" s="2">
        <v>100</v>
      </c>
      <c r="F4532" s="2" t="s">
        <v>928</v>
      </c>
      <c r="G4532" s="2" t="s">
        <v>28</v>
      </c>
      <c r="H4532" s="2" t="s">
        <v>37</v>
      </c>
      <c r="I4532" s="2" t="s">
        <v>38</v>
      </c>
      <c r="J4532" s="38">
        <v>0</v>
      </c>
    </row>
    <row r="4533" spans="1:10">
      <c r="A4533" s="2" t="s">
        <v>1</v>
      </c>
      <c r="B4533" s="2" t="s">
        <v>320</v>
      </c>
      <c r="C4533" s="2" t="s">
        <v>64</v>
      </c>
      <c r="E4533" s="2">
        <v>100</v>
      </c>
      <c r="F4533" s="2" t="s">
        <v>928</v>
      </c>
      <c r="G4533" s="2" t="s">
        <v>28</v>
      </c>
      <c r="H4533" s="2" t="s">
        <v>37</v>
      </c>
      <c r="I4533" s="2" t="s">
        <v>38</v>
      </c>
      <c r="J4533" s="38">
        <v>0</v>
      </c>
    </row>
    <row r="4534" spans="1:10">
      <c r="A4534" s="2" t="s">
        <v>1</v>
      </c>
      <c r="B4534" s="2" t="s">
        <v>321</v>
      </c>
      <c r="C4534" s="2" t="s">
        <v>64</v>
      </c>
      <c r="E4534" s="2">
        <v>100</v>
      </c>
      <c r="F4534" s="2" t="s">
        <v>928</v>
      </c>
      <c r="G4534" s="2" t="s">
        <v>28</v>
      </c>
      <c r="H4534" s="2" t="s">
        <v>37</v>
      </c>
      <c r="I4534" s="2" t="s">
        <v>38</v>
      </c>
      <c r="J4534" s="38">
        <v>0</v>
      </c>
    </row>
    <row r="4535" spans="1:10">
      <c r="A4535" s="2" t="s">
        <v>1</v>
      </c>
      <c r="B4535" s="2" t="s">
        <v>322</v>
      </c>
      <c r="C4535" s="2" t="s">
        <v>64</v>
      </c>
      <c r="E4535" s="2">
        <v>100</v>
      </c>
      <c r="F4535" s="2" t="s">
        <v>928</v>
      </c>
      <c r="G4535" s="2" t="s">
        <v>28</v>
      </c>
      <c r="H4535" s="2" t="s">
        <v>37</v>
      </c>
      <c r="I4535" s="2" t="s">
        <v>38</v>
      </c>
      <c r="J4535" s="38">
        <v>0</v>
      </c>
    </row>
    <row r="4536" spans="1:10">
      <c r="A4536" s="2" t="s">
        <v>1</v>
      </c>
      <c r="B4536" s="2" t="s">
        <v>323</v>
      </c>
      <c r="C4536" s="2" t="s">
        <v>64</v>
      </c>
      <c r="E4536" s="2">
        <v>100</v>
      </c>
      <c r="F4536" s="2" t="s">
        <v>928</v>
      </c>
      <c r="G4536" s="2" t="s">
        <v>28</v>
      </c>
      <c r="H4536" s="2" t="s">
        <v>37</v>
      </c>
      <c r="I4536" s="2" t="s">
        <v>38</v>
      </c>
      <c r="J4536" s="38">
        <v>0</v>
      </c>
    </row>
    <row r="4537" spans="1:10">
      <c r="A4537" s="2" t="s">
        <v>1</v>
      </c>
      <c r="B4537" s="2" t="s">
        <v>324</v>
      </c>
      <c r="C4537" s="2" t="s">
        <v>64</v>
      </c>
      <c r="E4537" s="2">
        <v>100</v>
      </c>
      <c r="F4537" s="2" t="s">
        <v>928</v>
      </c>
      <c r="G4537" s="2" t="s">
        <v>28</v>
      </c>
      <c r="H4537" s="2" t="s">
        <v>37</v>
      </c>
      <c r="I4537" s="2" t="s">
        <v>38</v>
      </c>
      <c r="J4537" s="38">
        <v>0</v>
      </c>
    </row>
    <row r="4538" spans="1:10">
      <c r="A4538" s="2" t="s">
        <v>1</v>
      </c>
      <c r="B4538" s="2" t="s">
        <v>325</v>
      </c>
      <c r="C4538" s="2" t="s">
        <v>64</v>
      </c>
      <c r="E4538" s="2">
        <v>100</v>
      </c>
      <c r="F4538" s="2" t="s">
        <v>928</v>
      </c>
      <c r="G4538" s="2" t="s">
        <v>28</v>
      </c>
      <c r="H4538" s="2" t="s">
        <v>37</v>
      </c>
      <c r="I4538" s="2" t="s">
        <v>38</v>
      </c>
      <c r="J4538" s="38">
        <v>0</v>
      </c>
    </row>
    <row r="4539" spans="1:10">
      <c r="A4539" s="2" t="s">
        <v>1</v>
      </c>
      <c r="B4539" s="2" t="s">
        <v>326</v>
      </c>
      <c r="C4539" s="2" t="s">
        <v>64</v>
      </c>
      <c r="E4539" s="2">
        <v>100</v>
      </c>
      <c r="F4539" s="2" t="s">
        <v>928</v>
      </c>
      <c r="G4539" s="2" t="s">
        <v>28</v>
      </c>
      <c r="H4539" s="2" t="s">
        <v>37</v>
      </c>
      <c r="I4539" s="2" t="s">
        <v>38</v>
      </c>
      <c r="J4539" s="38">
        <v>0</v>
      </c>
    </row>
    <row r="4540" spans="1:10">
      <c r="A4540" s="2" t="s">
        <v>1</v>
      </c>
      <c r="B4540" s="2" t="s">
        <v>327</v>
      </c>
      <c r="C4540" s="2" t="s">
        <v>64</v>
      </c>
      <c r="E4540" s="2">
        <v>100</v>
      </c>
      <c r="F4540" s="2" t="s">
        <v>928</v>
      </c>
      <c r="G4540" s="2" t="s">
        <v>28</v>
      </c>
      <c r="H4540" s="2" t="s">
        <v>37</v>
      </c>
      <c r="I4540" s="2" t="s">
        <v>38</v>
      </c>
      <c r="J4540" s="38">
        <v>0</v>
      </c>
    </row>
    <row r="4541" spans="1:10">
      <c r="A4541" s="2" t="s">
        <v>1</v>
      </c>
      <c r="B4541" s="2" t="s">
        <v>328</v>
      </c>
      <c r="C4541" s="2" t="s">
        <v>64</v>
      </c>
      <c r="E4541" s="2">
        <v>100</v>
      </c>
      <c r="F4541" s="2" t="s">
        <v>928</v>
      </c>
      <c r="G4541" s="2" t="s">
        <v>28</v>
      </c>
      <c r="H4541" s="2" t="s">
        <v>37</v>
      </c>
      <c r="I4541" s="2" t="s">
        <v>38</v>
      </c>
      <c r="J4541" s="38">
        <v>2.3130751410000001</v>
      </c>
    </row>
    <row r="4542" spans="1:10">
      <c r="A4542" s="2" t="s">
        <v>1</v>
      </c>
      <c r="B4542" s="2" t="s">
        <v>329</v>
      </c>
      <c r="C4542" s="2" t="s">
        <v>64</v>
      </c>
      <c r="E4542" s="2">
        <v>100</v>
      </c>
      <c r="F4542" s="2" t="s">
        <v>928</v>
      </c>
      <c r="G4542" s="2" t="s">
        <v>28</v>
      </c>
      <c r="H4542" s="2" t="s">
        <v>37</v>
      </c>
      <c r="I4542" s="2" t="s">
        <v>38</v>
      </c>
      <c r="J4542" s="38">
        <v>0</v>
      </c>
    </row>
    <row r="4543" spans="1:10">
      <c r="A4543" s="2" t="s">
        <v>1</v>
      </c>
      <c r="B4543" s="2" t="s">
        <v>330</v>
      </c>
      <c r="C4543" s="2" t="s">
        <v>64</v>
      </c>
      <c r="E4543" s="2">
        <v>100</v>
      </c>
      <c r="F4543" s="2" t="s">
        <v>928</v>
      </c>
      <c r="G4543" s="2" t="s">
        <v>28</v>
      </c>
      <c r="H4543" s="2" t="s">
        <v>37</v>
      </c>
      <c r="I4543" s="2" t="s">
        <v>38</v>
      </c>
      <c r="J4543" s="38">
        <v>2.1792941E-2</v>
      </c>
    </row>
    <row r="4544" spans="1:10">
      <c r="A4544" s="2" t="s">
        <v>1</v>
      </c>
      <c r="B4544" s="2" t="s">
        <v>331</v>
      </c>
      <c r="C4544" s="2" t="s">
        <v>64</v>
      </c>
      <c r="E4544" s="2">
        <v>100</v>
      </c>
      <c r="F4544" s="2" t="s">
        <v>928</v>
      </c>
      <c r="G4544" s="2" t="s">
        <v>28</v>
      </c>
      <c r="H4544" s="2" t="s">
        <v>37</v>
      </c>
      <c r="I4544" s="2" t="s">
        <v>38</v>
      </c>
      <c r="J4544" s="38">
        <v>7.4640673729999998</v>
      </c>
    </row>
    <row r="4545" spans="1:10">
      <c r="A4545" s="2" t="s">
        <v>1</v>
      </c>
      <c r="B4545" s="2" t="s">
        <v>332</v>
      </c>
      <c r="C4545" s="2" t="s">
        <v>64</v>
      </c>
      <c r="E4545" s="2">
        <v>100</v>
      </c>
      <c r="F4545" s="2" t="s">
        <v>928</v>
      </c>
      <c r="G4545" s="2" t="s">
        <v>28</v>
      </c>
      <c r="H4545" s="2" t="s">
        <v>37</v>
      </c>
      <c r="I4545" s="2" t="s">
        <v>38</v>
      </c>
      <c r="J4545" s="38">
        <v>0</v>
      </c>
    </row>
    <row r="4546" spans="1:10">
      <c r="A4546" s="2" t="s">
        <v>27</v>
      </c>
      <c r="B4546" s="2" t="s">
        <v>66</v>
      </c>
      <c r="C4546" s="2" t="s">
        <v>64</v>
      </c>
      <c r="E4546" s="2">
        <v>100</v>
      </c>
      <c r="F4546" s="2" t="s">
        <v>928</v>
      </c>
      <c r="G4546" s="2" t="s">
        <v>720</v>
      </c>
      <c r="H4546" s="2" t="s">
        <v>37</v>
      </c>
      <c r="I4546" s="2" t="s">
        <v>38</v>
      </c>
      <c r="J4546" s="38">
        <v>1.4269478360000001</v>
      </c>
    </row>
    <row r="4547" spans="1:10">
      <c r="A4547" s="2" t="s">
        <v>27</v>
      </c>
      <c r="B4547" s="2" t="s">
        <v>67</v>
      </c>
      <c r="C4547" s="2" t="s">
        <v>64</v>
      </c>
      <c r="E4547" s="2">
        <v>100</v>
      </c>
      <c r="F4547" s="2" t="s">
        <v>928</v>
      </c>
      <c r="G4547" s="2" t="s">
        <v>720</v>
      </c>
      <c r="H4547" s="2" t="s">
        <v>37</v>
      </c>
      <c r="I4547" s="2" t="s">
        <v>38</v>
      </c>
      <c r="J4547" s="38">
        <v>8.4338239999999995E-3</v>
      </c>
    </row>
    <row r="4548" spans="1:10">
      <c r="A4548" s="2" t="s">
        <v>27</v>
      </c>
      <c r="B4548" s="2" t="s">
        <v>346</v>
      </c>
      <c r="C4548" s="2" t="s">
        <v>64</v>
      </c>
      <c r="E4548" s="2">
        <v>100</v>
      </c>
      <c r="F4548" s="2" t="s">
        <v>928</v>
      </c>
      <c r="G4548" s="2" t="s">
        <v>720</v>
      </c>
      <c r="H4548" s="2" t="s">
        <v>37</v>
      </c>
      <c r="I4548" s="2" t="s">
        <v>38</v>
      </c>
      <c r="J4548" s="38">
        <v>0</v>
      </c>
    </row>
    <row r="4549" spans="1:10">
      <c r="A4549" s="2" t="s">
        <v>27</v>
      </c>
      <c r="B4549" s="2" t="s">
        <v>68</v>
      </c>
      <c r="C4549" s="2" t="s">
        <v>64</v>
      </c>
      <c r="E4549" s="2">
        <v>100</v>
      </c>
      <c r="F4549" s="2" t="s">
        <v>928</v>
      </c>
      <c r="G4549" s="2" t="s">
        <v>720</v>
      </c>
      <c r="H4549" s="2" t="s">
        <v>37</v>
      </c>
      <c r="I4549" s="2" t="s">
        <v>38</v>
      </c>
      <c r="J4549" s="38">
        <v>1.3770589999999999E-3</v>
      </c>
    </row>
    <row r="4550" spans="1:10">
      <c r="A4550" s="2" t="s">
        <v>27</v>
      </c>
      <c r="B4550" s="2" t="s">
        <v>69</v>
      </c>
      <c r="C4550" s="2" t="s">
        <v>64</v>
      </c>
      <c r="E4550" s="2">
        <v>100</v>
      </c>
      <c r="F4550" s="2" t="s">
        <v>928</v>
      </c>
      <c r="G4550" s="2" t="s">
        <v>720</v>
      </c>
      <c r="H4550" s="2" t="s">
        <v>37</v>
      </c>
      <c r="I4550" s="2" t="s">
        <v>38</v>
      </c>
      <c r="J4550" s="38">
        <v>1.268691311</v>
      </c>
    </row>
    <row r="4551" spans="1:10">
      <c r="A4551" s="2" t="s">
        <v>27</v>
      </c>
      <c r="B4551" s="2" t="s">
        <v>70</v>
      </c>
      <c r="C4551" s="2" t="s">
        <v>64</v>
      </c>
      <c r="E4551" s="2">
        <v>100</v>
      </c>
      <c r="F4551" s="2" t="s">
        <v>928</v>
      </c>
      <c r="G4551" s="2" t="s">
        <v>720</v>
      </c>
      <c r="H4551" s="2" t="s">
        <v>37</v>
      </c>
      <c r="I4551" s="2" t="s">
        <v>38</v>
      </c>
      <c r="J4551" s="38">
        <v>3.2189999999999999</v>
      </c>
    </row>
    <row r="4552" spans="1:10">
      <c r="A4552" s="2" t="s">
        <v>27</v>
      </c>
      <c r="B4552" s="2" t="s">
        <v>71</v>
      </c>
      <c r="C4552" s="2" t="s">
        <v>64</v>
      </c>
      <c r="E4552" s="2">
        <v>100</v>
      </c>
      <c r="F4552" s="2" t="s">
        <v>928</v>
      </c>
      <c r="G4552" s="2" t="s">
        <v>720</v>
      </c>
      <c r="H4552" s="2" t="s">
        <v>37</v>
      </c>
      <c r="I4552" s="2" t="s">
        <v>38</v>
      </c>
      <c r="J4552" s="38">
        <v>0</v>
      </c>
    </row>
    <row r="4553" spans="1:10">
      <c r="A4553" s="2" t="s">
        <v>27</v>
      </c>
      <c r="B4553" s="2" t="s">
        <v>72</v>
      </c>
      <c r="C4553" s="2" t="s">
        <v>64</v>
      </c>
      <c r="E4553" s="2">
        <v>100</v>
      </c>
      <c r="F4553" s="2" t="s">
        <v>928</v>
      </c>
      <c r="G4553" s="2" t="s">
        <v>720</v>
      </c>
      <c r="H4553" s="2" t="s">
        <v>37</v>
      </c>
      <c r="I4553" s="2" t="s">
        <v>38</v>
      </c>
      <c r="J4553" s="38">
        <v>1.6120450000000001E-3</v>
      </c>
    </row>
    <row r="4554" spans="1:10">
      <c r="A4554" s="2" t="s">
        <v>27</v>
      </c>
      <c r="B4554" s="2" t="s">
        <v>73</v>
      </c>
      <c r="C4554" s="2" t="s">
        <v>64</v>
      </c>
      <c r="E4554" s="2">
        <v>100</v>
      </c>
      <c r="F4554" s="2" t="s">
        <v>928</v>
      </c>
      <c r="G4554" s="2" t="s">
        <v>720</v>
      </c>
      <c r="H4554" s="2" t="s">
        <v>37</v>
      </c>
      <c r="I4554" s="2" t="s">
        <v>38</v>
      </c>
      <c r="J4554" s="38">
        <v>1.669118E-3</v>
      </c>
    </row>
    <row r="4555" spans="1:10">
      <c r="A4555" s="2" t="s">
        <v>26</v>
      </c>
      <c r="B4555" s="2" t="s">
        <v>347</v>
      </c>
      <c r="C4555" s="2" t="s">
        <v>64</v>
      </c>
      <c r="E4555" s="2">
        <v>100</v>
      </c>
      <c r="F4555" s="2" t="s">
        <v>928</v>
      </c>
      <c r="G4555" s="2" t="s">
        <v>720</v>
      </c>
      <c r="H4555" s="2" t="s">
        <v>37</v>
      </c>
      <c r="I4555" s="2" t="s">
        <v>38</v>
      </c>
      <c r="J4555" s="38">
        <v>0</v>
      </c>
    </row>
    <row r="4556" spans="1:10">
      <c r="A4556" s="2" t="s">
        <v>26</v>
      </c>
      <c r="B4556" s="2" t="s">
        <v>74</v>
      </c>
      <c r="C4556" s="2" t="s">
        <v>64</v>
      </c>
      <c r="E4556" s="2">
        <v>100</v>
      </c>
      <c r="F4556" s="2" t="s">
        <v>928</v>
      </c>
      <c r="G4556" s="2" t="s">
        <v>720</v>
      </c>
      <c r="H4556" s="2" t="s">
        <v>37</v>
      </c>
      <c r="I4556" s="2" t="s">
        <v>38</v>
      </c>
      <c r="J4556" s="38">
        <v>0</v>
      </c>
    </row>
    <row r="4557" spans="1:10">
      <c r="A4557" s="2" t="s">
        <v>26</v>
      </c>
      <c r="B4557" s="2" t="s">
        <v>75</v>
      </c>
      <c r="C4557" s="2" t="s">
        <v>64</v>
      </c>
      <c r="E4557" s="2">
        <v>100</v>
      </c>
      <c r="F4557" s="2" t="s">
        <v>928</v>
      </c>
      <c r="G4557" s="2" t="s">
        <v>720</v>
      </c>
      <c r="H4557" s="2" t="s">
        <v>37</v>
      </c>
      <c r="I4557" s="2" t="s">
        <v>38</v>
      </c>
      <c r="J4557" s="38">
        <v>0</v>
      </c>
    </row>
    <row r="4558" spans="1:10">
      <c r="A4558" s="2" t="s">
        <v>26</v>
      </c>
      <c r="B4558" s="2" t="s">
        <v>76</v>
      </c>
      <c r="C4558" s="2" t="s">
        <v>64</v>
      </c>
      <c r="E4558" s="2">
        <v>100</v>
      </c>
      <c r="F4558" s="2" t="s">
        <v>928</v>
      </c>
      <c r="G4558" s="2" t="s">
        <v>720</v>
      </c>
      <c r="H4558" s="2" t="s">
        <v>37</v>
      </c>
      <c r="I4558" s="2" t="s">
        <v>38</v>
      </c>
      <c r="J4558" s="38">
        <v>0.68500000000000005</v>
      </c>
    </row>
    <row r="4559" spans="1:10">
      <c r="A4559" s="2" t="s">
        <v>26</v>
      </c>
      <c r="B4559" s="2" t="s">
        <v>77</v>
      </c>
      <c r="C4559" s="2" t="s">
        <v>64</v>
      </c>
      <c r="E4559" s="2">
        <v>100</v>
      </c>
      <c r="F4559" s="2" t="s">
        <v>928</v>
      </c>
      <c r="G4559" s="2" t="s">
        <v>720</v>
      </c>
      <c r="H4559" s="2" t="s">
        <v>37</v>
      </c>
      <c r="I4559" s="2" t="s">
        <v>38</v>
      </c>
      <c r="J4559" s="38">
        <v>0</v>
      </c>
    </row>
    <row r="4560" spans="1:10">
      <c r="A4560" s="2" t="s">
        <v>26</v>
      </c>
      <c r="B4560" s="2" t="s">
        <v>78</v>
      </c>
      <c r="C4560" s="2" t="s">
        <v>64</v>
      </c>
      <c r="E4560" s="2">
        <v>100</v>
      </c>
      <c r="F4560" s="2" t="s">
        <v>928</v>
      </c>
      <c r="G4560" s="2" t="s">
        <v>720</v>
      </c>
      <c r="H4560" s="2" t="s">
        <v>37</v>
      </c>
      <c r="I4560" s="2" t="s">
        <v>38</v>
      </c>
      <c r="J4560" s="38">
        <v>1.5147291970000001</v>
      </c>
    </row>
    <row r="4561" spans="1:10">
      <c r="A4561" s="2" t="s">
        <v>26</v>
      </c>
      <c r="B4561" s="2" t="s">
        <v>79</v>
      </c>
      <c r="C4561" s="2" t="s">
        <v>64</v>
      </c>
      <c r="E4561" s="2">
        <v>100</v>
      </c>
      <c r="F4561" s="2" t="s">
        <v>928</v>
      </c>
      <c r="G4561" s="2" t="s">
        <v>720</v>
      </c>
      <c r="H4561" s="2" t="s">
        <v>37</v>
      </c>
      <c r="I4561" s="2" t="s">
        <v>38</v>
      </c>
      <c r="J4561" s="38">
        <v>0</v>
      </c>
    </row>
    <row r="4562" spans="1:10">
      <c r="A4562" s="2" t="s">
        <v>26</v>
      </c>
      <c r="B4562" s="2" t="s">
        <v>80</v>
      </c>
      <c r="C4562" s="2" t="s">
        <v>64</v>
      </c>
      <c r="E4562" s="2">
        <v>100</v>
      </c>
      <c r="F4562" s="2" t="s">
        <v>928</v>
      </c>
      <c r="G4562" s="2" t="s">
        <v>720</v>
      </c>
      <c r="H4562" s="2" t="s">
        <v>37</v>
      </c>
      <c r="I4562" s="2" t="s">
        <v>38</v>
      </c>
      <c r="J4562" s="38">
        <v>0</v>
      </c>
    </row>
    <row r="4563" spans="1:10">
      <c r="A4563" s="2" t="s">
        <v>26</v>
      </c>
      <c r="B4563" s="2" t="s">
        <v>81</v>
      </c>
      <c r="C4563" s="2" t="s">
        <v>64</v>
      </c>
      <c r="E4563" s="2">
        <v>100</v>
      </c>
      <c r="F4563" s="2" t="s">
        <v>928</v>
      </c>
      <c r="G4563" s="2" t="s">
        <v>720</v>
      </c>
      <c r="H4563" s="2" t="s">
        <v>37</v>
      </c>
      <c r="I4563" s="2" t="s">
        <v>38</v>
      </c>
      <c r="J4563" s="38">
        <v>0</v>
      </c>
    </row>
    <row r="4564" spans="1:10">
      <c r="A4564" s="2" t="s">
        <v>26</v>
      </c>
      <c r="B4564" s="2" t="s">
        <v>82</v>
      </c>
      <c r="C4564" s="2" t="s">
        <v>64</v>
      </c>
      <c r="E4564" s="2">
        <v>100</v>
      </c>
      <c r="F4564" s="2" t="s">
        <v>928</v>
      </c>
      <c r="G4564" s="2" t="s">
        <v>720</v>
      </c>
      <c r="H4564" s="2" t="s">
        <v>37</v>
      </c>
      <c r="I4564" s="2" t="s">
        <v>38</v>
      </c>
      <c r="J4564" s="38">
        <v>0</v>
      </c>
    </row>
    <row r="4565" spans="1:10">
      <c r="A4565" s="2" t="s">
        <v>26</v>
      </c>
      <c r="B4565" s="2" t="s">
        <v>83</v>
      </c>
      <c r="C4565" s="2" t="s">
        <v>64</v>
      </c>
      <c r="E4565" s="2">
        <v>100</v>
      </c>
      <c r="F4565" s="2" t="s">
        <v>928</v>
      </c>
      <c r="G4565" s="2" t="s">
        <v>720</v>
      </c>
      <c r="H4565" s="2" t="s">
        <v>37</v>
      </c>
      <c r="I4565" s="2" t="s">
        <v>38</v>
      </c>
      <c r="J4565" s="38">
        <v>0</v>
      </c>
    </row>
    <row r="4566" spans="1:10">
      <c r="A4566" s="2" t="s">
        <v>25</v>
      </c>
      <c r="B4566" s="2" t="s">
        <v>84</v>
      </c>
      <c r="C4566" s="2" t="s">
        <v>64</v>
      </c>
      <c r="E4566" s="2">
        <v>100</v>
      </c>
      <c r="F4566" s="2" t="s">
        <v>928</v>
      </c>
      <c r="G4566" s="2" t="s">
        <v>720</v>
      </c>
      <c r="H4566" s="2" t="s">
        <v>37</v>
      </c>
      <c r="I4566" s="2" t="s">
        <v>38</v>
      </c>
      <c r="J4566" s="38">
        <v>0</v>
      </c>
    </row>
    <row r="4567" spans="1:10">
      <c r="A4567" s="2" t="s">
        <v>25</v>
      </c>
      <c r="B4567" s="2" t="s">
        <v>85</v>
      </c>
      <c r="C4567" s="2" t="s">
        <v>64</v>
      </c>
      <c r="E4567" s="2">
        <v>100</v>
      </c>
      <c r="F4567" s="2" t="s">
        <v>928</v>
      </c>
      <c r="G4567" s="2" t="s">
        <v>720</v>
      </c>
      <c r="H4567" s="2" t="s">
        <v>37</v>
      </c>
      <c r="I4567" s="2" t="s">
        <v>38</v>
      </c>
      <c r="J4567" s="38">
        <v>0</v>
      </c>
    </row>
    <row r="4568" spans="1:10">
      <c r="A4568" s="2" t="s">
        <v>25</v>
      </c>
      <c r="B4568" s="2" t="s">
        <v>86</v>
      </c>
      <c r="C4568" s="2" t="s">
        <v>64</v>
      </c>
      <c r="E4568" s="2">
        <v>100</v>
      </c>
      <c r="F4568" s="2" t="s">
        <v>928</v>
      </c>
      <c r="G4568" s="2" t="s">
        <v>720</v>
      </c>
      <c r="H4568" s="2" t="s">
        <v>37</v>
      </c>
      <c r="I4568" s="2" t="s">
        <v>38</v>
      </c>
      <c r="J4568" s="38">
        <v>6.2951871659999998</v>
      </c>
    </row>
    <row r="4569" spans="1:10">
      <c r="A4569" s="2" t="s">
        <v>25</v>
      </c>
      <c r="B4569" s="2" t="s">
        <v>87</v>
      </c>
      <c r="C4569" s="2" t="s">
        <v>64</v>
      </c>
      <c r="E4569" s="2">
        <v>100</v>
      </c>
      <c r="F4569" s="2" t="s">
        <v>928</v>
      </c>
      <c r="G4569" s="2" t="s">
        <v>720</v>
      </c>
      <c r="H4569" s="2" t="s">
        <v>37</v>
      </c>
      <c r="I4569" s="2" t="s">
        <v>38</v>
      </c>
      <c r="J4569" s="38">
        <v>0</v>
      </c>
    </row>
    <row r="4570" spans="1:10">
      <c r="A4570" s="2" t="s">
        <v>25</v>
      </c>
      <c r="B4570" s="2" t="s">
        <v>88</v>
      </c>
      <c r="C4570" s="2" t="s">
        <v>64</v>
      </c>
      <c r="E4570" s="2">
        <v>100</v>
      </c>
      <c r="F4570" s="2" t="s">
        <v>928</v>
      </c>
      <c r="G4570" s="2" t="s">
        <v>720</v>
      </c>
      <c r="H4570" s="2" t="s">
        <v>37</v>
      </c>
      <c r="I4570" s="2" t="s">
        <v>38</v>
      </c>
      <c r="J4570" s="38">
        <v>0</v>
      </c>
    </row>
    <row r="4571" spans="1:10">
      <c r="A4571" s="2" t="s">
        <v>25</v>
      </c>
      <c r="B4571" s="2" t="s">
        <v>89</v>
      </c>
      <c r="C4571" s="2" t="s">
        <v>64</v>
      </c>
      <c r="E4571" s="2">
        <v>100</v>
      </c>
      <c r="F4571" s="2" t="s">
        <v>928</v>
      </c>
      <c r="G4571" s="2" t="s">
        <v>720</v>
      </c>
      <c r="H4571" s="2" t="s">
        <v>37</v>
      </c>
      <c r="I4571" s="2" t="s">
        <v>38</v>
      </c>
      <c r="J4571" s="38">
        <v>0</v>
      </c>
    </row>
    <row r="4572" spans="1:10">
      <c r="A4572" s="2" t="s">
        <v>24</v>
      </c>
      <c r="B4572" s="2" t="s">
        <v>186</v>
      </c>
      <c r="C4572" s="2" t="s">
        <v>64</v>
      </c>
      <c r="E4572" s="2">
        <v>100</v>
      </c>
      <c r="F4572" s="2" t="s">
        <v>928</v>
      </c>
      <c r="G4572" s="2" t="s">
        <v>720</v>
      </c>
      <c r="H4572" s="2" t="s">
        <v>37</v>
      </c>
      <c r="I4572" s="2" t="s">
        <v>38</v>
      </c>
      <c r="J4572" s="38">
        <v>6.9488544890000004</v>
      </c>
    </row>
    <row r="4573" spans="1:10">
      <c r="A4573" s="2" t="s">
        <v>24</v>
      </c>
      <c r="B4573" s="2" t="s">
        <v>333</v>
      </c>
      <c r="C4573" s="2" t="s">
        <v>64</v>
      </c>
      <c r="E4573" s="2">
        <v>100</v>
      </c>
      <c r="F4573" s="2" t="s">
        <v>928</v>
      </c>
      <c r="G4573" s="2" t="s">
        <v>720</v>
      </c>
      <c r="H4573" s="2" t="s">
        <v>37</v>
      </c>
      <c r="I4573" s="2" t="s">
        <v>38</v>
      </c>
      <c r="J4573" s="38">
        <v>0</v>
      </c>
    </row>
    <row r="4574" spans="1:10">
      <c r="A4574" s="2" t="s">
        <v>23</v>
      </c>
      <c r="B4574" s="2" t="s">
        <v>90</v>
      </c>
      <c r="C4574" s="2" t="s">
        <v>64</v>
      </c>
      <c r="E4574" s="2">
        <v>100</v>
      </c>
      <c r="F4574" s="2" t="s">
        <v>928</v>
      </c>
      <c r="G4574" s="2" t="s">
        <v>720</v>
      </c>
      <c r="H4574" s="2" t="s">
        <v>37</v>
      </c>
      <c r="I4574" s="2" t="s">
        <v>38</v>
      </c>
      <c r="J4574" s="38">
        <v>0</v>
      </c>
    </row>
    <row r="4575" spans="1:10">
      <c r="A4575" s="2" t="s">
        <v>22</v>
      </c>
      <c r="B4575" s="2" t="s">
        <v>91</v>
      </c>
      <c r="C4575" s="2" t="s">
        <v>64</v>
      </c>
      <c r="E4575" s="2">
        <v>100</v>
      </c>
      <c r="F4575" s="2" t="s">
        <v>928</v>
      </c>
      <c r="G4575" s="2" t="s">
        <v>720</v>
      </c>
      <c r="H4575" s="2" t="s">
        <v>37</v>
      </c>
      <c r="I4575" s="2" t="s">
        <v>38</v>
      </c>
      <c r="J4575" s="38">
        <v>0</v>
      </c>
    </row>
    <row r="4576" spans="1:10">
      <c r="A4576" s="2" t="s">
        <v>22</v>
      </c>
      <c r="B4576" s="2" t="s">
        <v>92</v>
      </c>
      <c r="C4576" s="2" t="s">
        <v>64</v>
      </c>
      <c r="E4576" s="2">
        <v>100</v>
      </c>
      <c r="F4576" s="2" t="s">
        <v>928</v>
      </c>
      <c r="G4576" s="2" t="s">
        <v>720</v>
      </c>
      <c r="H4576" s="2" t="s">
        <v>37</v>
      </c>
      <c r="I4576" s="2" t="s">
        <v>38</v>
      </c>
      <c r="J4576" s="38">
        <v>3.4242900610000002</v>
      </c>
    </row>
    <row r="4577" spans="1:10">
      <c r="A4577" s="2" t="s">
        <v>22</v>
      </c>
      <c r="B4577" s="2" t="s">
        <v>93</v>
      </c>
      <c r="C4577" s="2" t="s">
        <v>64</v>
      </c>
      <c r="E4577" s="2">
        <v>100</v>
      </c>
      <c r="F4577" s="2" t="s">
        <v>928</v>
      </c>
      <c r="G4577" s="2" t="s">
        <v>720</v>
      </c>
      <c r="H4577" s="2" t="s">
        <v>37</v>
      </c>
      <c r="I4577" s="2" t="s">
        <v>38</v>
      </c>
      <c r="J4577" s="38">
        <v>5.0285294120000001</v>
      </c>
    </row>
    <row r="4578" spans="1:10">
      <c r="A4578" s="2" t="s">
        <v>22</v>
      </c>
      <c r="B4578" s="2" t="s">
        <v>94</v>
      </c>
      <c r="C4578" s="2" t="s">
        <v>64</v>
      </c>
      <c r="E4578" s="2">
        <v>100</v>
      </c>
      <c r="F4578" s="2" t="s">
        <v>928</v>
      </c>
      <c r="G4578" s="2" t="s">
        <v>720</v>
      </c>
      <c r="H4578" s="2" t="s">
        <v>37</v>
      </c>
      <c r="I4578" s="2" t="s">
        <v>38</v>
      </c>
      <c r="J4578" s="38">
        <v>0</v>
      </c>
    </row>
    <row r="4579" spans="1:10">
      <c r="A4579" s="2" t="s">
        <v>22</v>
      </c>
      <c r="B4579" s="2" t="s">
        <v>95</v>
      </c>
      <c r="C4579" s="2" t="s">
        <v>64</v>
      </c>
      <c r="E4579" s="2">
        <v>100</v>
      </c>
      <c r="F4579" s="2" t="s">
        <v>928</v>
      </c>
      <c r="G4579" s="2" t="s">
        <v>720</v>
      </c>
      <c r="H4579" s="2" t="s">
        <v>37</v>
      </c>
      <c r="I4579" s="2" t="s">
        <v>38</v>
      </c>
      <c r="J4579" s="38">
        <v>6.1667941180000003</v>
      </c>
    </row>
    <row r="4580" spans="1:10">
      <c r="A4580" s="2" t="s">
        <v>22</v>
      </c>
      <c r="B4580" s="2" t="s">
        <v>96</v>
      </c>
      <c r="C4580" s="2" t="s">
        <v>64</v>
      </c>
      <c r="E4580" s="2">
        <v>100</v>
      </c>
      <c r="F4580" s="2" t="s">
        <v>928</v>
      </c>
      <c r="G4580" s="2" t="s">
        <v>720</v>
      </c>
      <c r="H4580" s="2" t="s">
        <v>37</v>
      </c>
      <c r="I4580" s="2" t="s">
        <v>38</v>
      </c>
      <c r="J4580" s="38">
        <v>16.515211765</v>
      </c>
    </row>
    <row r="4581" spans="1:10">
      <c r="A4581" s="2" t="s">
        <v>22</v>
      </c>
      <c r="B4581" s="2" t="s">
        <v>97</v>
      </c>
      <c r="C4581" s="2" t="s">
        <v>64</v>
      </c>
      <c r="E4581" s="2">
        <v>100</v>
      </c>
      <c r="F4581" s="2" t="s">
        <v>928</v>
      </c>
      <c r="G4581" s="2" t="s">
        <v>720</v>
      </c>
      <c r="H4581" s="2" t="s">
        <v>37</v>
      </c>
      <c r="I4581" s="2" t="s">
        <v>38</v>
      </c>
      <c r="J4581" s="38">
        <v>4.9351738850000002</v>
      </c>
    </row>
    <row r="4582" spans="1:10">
      <c r="A4582" s="2" t="s">
        <v>22</v>
      </c>
      <c r="B4582" s="2" t="s">
        <v>98</v>
      </c>
      <c r="C4582" s="2" t="s">
        <v>64</v>
      </c>
      <c r="E4582" s="2">
        <v>100</v>
      </c>
      <c r="F4582" s="2" t="s">
        <v>928</v>
      </c>
      <c r="G4582" s="2" t="s">
        <v>720</v>
      </c>
      <c r="H4582" s="2" t="s">
        <v>37</v>
      </c>
      <c r="I4582" s="2" t="s">
        <v>38</v>
      </c>
      <c r="J4582" s="38">
        <v>2.350576776</v>
      </c>
    </row>
    <row r="4583" spans="1:10">
      <c r="A4583" s="2" t="s">
        <v>21</v>
      </c>
      <c r="B4583" s="2" t="s">
        <v>133</v>
      </c>
      <c r="C4583" s="2" t="s">
        <v>64</v>
      </c>
      <c r="E4583" s="2">
        <v>100</v>
      </c>
      <c r="F4583" s="2" t="s">
        <v>928</v>
      </c>
      <c r="G4583" s="2" t="s">
        <v>720</v>
      </c>
      <c r="H4583" s="2" t="s">
        <v>37</v>
      </c>
      <c r="I4583" s="2" t="s">
        <v>38</v>
      </c>
      <c r="J4583" s="38">
        <v>1</v>
      </c>
    </row>
    <row r="4584" spans="1:10">
      <c r="A4584" s="2" t="s">
        <v>21</v>
      </c>
      <c r="B4584" s="2" t="s">
        <v>134</v>
      </c>
      <c r="C4584" s="2" t="s">
        <v>64</v>
      </c>
      <c r="E4584" s="2">
        <v>100</v>
      </c>
      <c r="F4584" s="2" t="s">
        <v>928</v>
      </c>
      <c r="G4584" s="2" t="s">
        <v>720</v>
      </c>
      <c r="H4584" s="2" t="s">
        <v>37</v>
      </c>
      <c r="I4584" s="2" t="s">
        <v>38</v>
      </c>
      <c r="J4584" s="38">
        <v>7.87</v>
      </c>
    </row>
    <row r="4585" spans="1:10">
      <c r="A4585" s="2" t="s">
        <v>21</v>
      </c>
      <c r="B4585" s="2" t="s">
        <v>135</v>
      </c>
      <c r="C4585" s="2" t="s">
        <v>64</v>
      </c>
      <c r="E4585" s="2">
        <v>100</v>
      </c>
      <c r="F4585" s="2" t="s">
        <v>928</v>
      </c>
      <c r="G4585" s="2" t="s">
        <v>720</v>
      </c>
      <c r="H4585" s="2" t="s">
        <v>37</v>
      </c>
      <c r="I4585" s="2" t="s">
        <v>38</v>
      </c>
      <c r="J4585" s="38">
        <v>17.77</v>
      </c>
    </row>
    <row r="4586" spans="1:10">
      <c r="A4586" s="2" t="s">
        <v>21</v>
      </c>
      <c r="B4586" s="2" t="s">
        <v>136</v>
      </c>
      <c r="C4586" s="2" t="s">
        <v>64</v>
      </c>
      <c r="E4586" s="2">
        <v>100</v>
      </c>
      <c r="F4586" s="2" t="s">
        <v>928</v>
      </c>
      <c r="G4586" s="2" t="s">
        <v>720</v>
      </c>
      <c r="H4586" s="2" t="s">
        <v>37</v>
      </c>
      <c r="I4586" s="2" t="s">
        <v>38</v>
      </c>
      <c r="J4586" s="38">
        <v>15.28</v>
      </c>
    </row>
    <row r="4587" spans="1:10">
      <c r="A4587" s="2" t="s">
        <v>21</v>
      </c>
      <c r="B4587" s="2" t="s">
        <v>137</v>
      </c>
      <c r="C4587" s="2" t="s">
        <v>64</v>
      </c>
      <c r="E4587" s="2">
        <v>100</v>
      </c>
      <c r="F4587" s="2" t="s">
        <v>928</v>
      </c>
      <c r="G4587" s="2" t="s">
        <v>720</v>
      </c>
      <c r="H4587" s="2" t="s">
        <v>37</v>
      </c>
      <c r="I4587" s="2" t="s">
        <v>38</v>
      </c>
      <c r="J4587" s="38">
        <v>12.75</v>
      </c>
    </row>
    <row r="4588" spans="1:10">
      <c r="A4588" s="2" t="s">
        <v>20</v>
      </c>
      <c r="B4588" s="2" t="s">
        <v>138</v>
      </c>
      <c r="C4588" s="2" t="s">
        <v>64</v>
      </c>
      <c r="E4588" s="2">
        <v>100</v>
      </c>
      <c r="F4588" s="2" t="s">
        <v>928</v>
      </c>
      <c r="G4588" s="2" t="s">
        <v>720</v>
      </c>
      <c r="H4588" s="2" t="s">
        <v>37</v>
      </c>
      <c r="I4588" s="2" t="s">
        <v>38</v>
      </c>
      <c r="J4588" s="38">
        <v>20.522405229</v>
      </c>
    </row>
    <row r="4589" spans="1:10">
      <c r="A4589" s="2" t="s">
        <v>19</v>
      </c>
      <c r="B4589" s="2" t="s">
        <v>159</v>
      </c>
      <c r="C4589" s="2" t="s">
        <v>64</v>
      </c>
      <c r="E4589" s="2">
        <v>100</v>
      </c>
      <c r="F4589" s="2" t="s">
        <v>928</v>
      </c>
      <c r="G4589" s="2" t="s">
        <v>720</v>
      </c>
      <c r="H4589" s="2" t="s">
        <v>37</v>
      </c>
      <c r="I4589" s="2" t="s">
        <v>38</v>
      </c>
      <c r="J4589" s="38">
        <v>5.4349411759999997</v>
      </c>
    </row>
    <row r="4590" spans="1:10">
      <c r="A4590" s="2" t="s">
        <v>19</v>
      </c>
      <c r="B4590" s="2" t="s">
        <v>160</v>
      </c>
      <c r="C4590" s="2" t="s">
        <v>64</v>
      </c>
      <c r="E4590" s="2">
        <v>100</v>
      </c>
      <c r="F4590" s="2" t="s">
        <v>928</v>
      </c>
      <c r="G4590" s="2" t="s">
        <v>720</v>
      </c>
      <c r="H4590" s="2" t="s">
        <v>37</v>
      </c>
      <c r="I4590" s="2" t="s">
        <v>38</v>
      </c>
      <c r="J4590" s="38">
        <v>2.4595741179999999</v>
      </c>
    </row>
    <row r="4591" spans="1:10">
      <c r="A4591" s="2" t="s">
        <v>19</v>
      </c>
      <c r="B4591" s="2" t="s">
        <v>161</v>
      </c>
      <c r="C4591" s="2" t="s">
        <v>64</v>
      </c>
      <c r="E4591" s="2">
        <v>100</v>
      </c>
      <c r="F4591" s="2" t="s">
        <v>928</v>
      </c>
      <c r="G4591" s="2" t="s">
        <v>720</v>
      </c>
      <c r="H4591" s="2" t="s">
        <v>37</v>
      </c>
      <c r="I4591" s="2" t="s">
        <v>38</v>
      </c>
      <c r="J4591" s="38">
        <v>6.8603533280000004</v>
      </c>
    </row>
    <row r="4592" spans="1:10">
      <c r="A4592" s="2" t="s">
        <v>19</v>
      </c>
      <c r="B4592" s="2" t="s">
        <v>162</v>
      </c>
      <c r="C4592" s="2" t="s">
        <v>64</v>
      </c>
      <c r="E4592" s="2">
        <v>100</v>
      </c>
      <c r="F4592" s="2" t="s">
        <v>928</v>
      </c>
      <c r="G4592" s="2" t="s">
        <v>720</v>
      </c>
      <c r="H4592" s="2" t="s">
        <v>37</v>
      </c>
      <c r="I4592" s="2" t="s">
        <v>38</v>
      </c>
      <c r="J4592" s="38">
        <v>4.9524201679999997</v>
      </c>
    </row>
    <row r="4593" spans="1:10">
      <c r="A4593" s="2" t="s">
        <v>19</v>
      </c>
      <c r="B4593" s="2" t="s">
        <v>163</v>
      </c>
      <c r="C4593" s="2" t="s">
        <v>64</v>
      </c>
      <c r="E4593" s="2">
        <v>100</v>
      </c>
      <c r="F4593" s="2" t="s">
        <v>928</v>
      </c>
      <c r="G4593" s="2" t="s">
        <v>720</v>
      </c>
      <c r="H4593" s="2" t="s">
        <v>37</v>
      </c>
      <c r="I4593" s="2" t="s">
        <v>38</v>
      </c>
      <c r="J4593" s="38">
        <v>2.5000000000000001E-2</v>
      </c>
    </row>
    <row r="4594" spans="1:10">
      <c r="A4594" s="2" t="s">
        <v>18</v>
      </c>
      <c r="B4594" s="2" t="s">
        <v>164</v>
      </c>
      <c r="C4594" s="2" t="s">
        <v>64</v>
      </c>
      <c r="E4594" s="2">
        <v>100</v>
      </c>
      <c r="F4594" s="2" t="s">
        <v>928</v>
      </c>
      <c r="G4594" s="2" t="s">
        <v>720</v>
      </c>
      <c r="H4594" s="2" t="s">
        <v>37</v>
      </c>
      <c r="I4594" s="2" t="s">
        <v>38</v>
      </c>
      <c r="J4594" s="38">
        <v>6.0310588239999996</v>
      </c>
    </row>
    <row r="4595" spans="1:10">
      <c r="A4595" s="2" t="s">
        <v>18</v>
      </c>
      <c r="B4595" s="2" t="s">
        <v>165</v>
      </c>
      <c r="C4595" s="2" t="s">
        <v>64</v>
      </c>
      <c r="E4595" s="2">
        <v>100</v>
      </c>
      <c r="F4595" s="2" t="s">
        <v>928</v>
      </c>
      <c r="G4595" s="2" t="s">
        <v>720</v>
      </c>
      <c r="H4595" s="2" t="s">
        <v>37</v>
      </c>
      <c r="I4595" s="2" t="s">
        <v>38</v>
      </c>
      <c r="J4595" s="38">
        <v>24.092167111999998</v>
      </c>
    </row>
    <row r="4596" spans="1:10">
      <c r="A4596" s="2" t="s">
        <v>18</v>
      </c>
      <c r="B4596" s="2" t="s">
        <v>166</v>
      </c>
      <c r="C4596" s="2" t="s">
        <v>64</v>
      </c>
      <c r="E4596" s="2">
        <v>100</v>
      </c>
      <c r="F4596" s="2" t="s">
        <v>928</v>
      </c>
      <c r="G4596" s="2" t="s">
        <v>720</v>
      </c>
      <c r="H4596" s="2" t="s">
        <v>37</v>
      </c>
      <c r="I4596" s="2" t="s">
        <v>38</v>
      </c>
      <c r="J4596" s="38">
        <v>34.60165508</v>
      </c>
    </row>
    <row r="4597" spans="1:10">
      <c r="A4597" s="2" t="s">
        <v>18</v>
      </c>
      <c r="B4597" s="2" t="s">
        <v>167</v>
      </c>
      <c r="C4597" s="2" t="s">
        <v>64</v>
      </c>
      <c r="E4597" s="2">
        <v>100</v>
      </c>
      <c r="F4597" s="2" t="s">
        <v>928</v>
      </c>
      <c r="G4597" s="2" t="s">
        <v>720</v>
      </c>
      <c r="H4597" s="2" t="s">
        <v>37</v>
      </c>
      <c r="I4597" s="2" t="s">
        <v>38</v>
      </c>
      <c r="J4597" s="38">
        <v>19.510000000000002</v>
      </c>
    </row>
    <row r="4598" spans="1:10">
      <c r="A4598" s="2" t="s">
        <v>18</v>
      </c>
      <c r="B4598" s="2" t="s">
        <v>168</v>
      </c>
      <c r="C4598" s="2" t="s">
        <v>64</v>
      </c>
      <c r="E4598" s="2">
        <v>100</v>
      </c>
      <c r="F4598" s="2" t="s">
        <v>928</v>
      </c>
      <c r="G4598" s="2" t="s">
        <v>720</v>
      </c>
      <c r="H4598" s="2" t="s">
        <v>37</v>
      </c>
      <c r="I4598" s="2" t="s">
        <v>38</v>
      </c>
      <c r="J4598" s="38">
        <v>64.677344538</v>
      </c>
    </row>
    <row r="4599" spans="1:10">
      <c r="A4599" s="2" t="s">
        <v>18</v>
      </c>
      <c r="B4599" s="2" t="s">
        <v>169</v>
      </c>
      <c r="C4599" s="2" t="s">
        <v>64</v>
      </c>
      <c r="E4599" s="2">
        <v>100</v>
      </c>
      <c r="F4599" s="2" t="s">
        <v>928</v>
      </c>
      <c r="G4599" s="2" t="s">
        <v>720</v>
      </c>
      <c r="H4599" s="2" t="s">
        <v>37</v>
      </c>
      <c r="I4599" s="2" t="s">
        <v>38</v>
      </c>
      <c r="J4599" s="38">
        <v>37.784999999999997</v>
      </c>
    </row>
    <row r="4600" spans="1:10">
      <c r="A4600" s="2" t="s">
        <v>18</v>
      </c>
      <c r="B4600" s="2" t="s">
        <v>170</v>
      </c>
      <c r="C4600" s="2" t="s">
        <v>64</v>
      </c>
      <c r="E4600" s="2">
        <v>100</v>
      </c>
      <c r="F4600" s="2" t="s">
        <v>928</v>
      </c>
      <c r="G4600" s="2" t="s">
        <v>720</v>
      </c>
      <c r="H4600" s="2" t="s">
        <v>37</v>
      </c>
      <c r="I4600" s="2" t="s">
        <v>38</v>
      </c>
      <c r="J4600" s="38">
        <v>26.419120743000001</v>
      </c>
    </row>
    <row r="4601" spans="1:10">
      <c r="A4601" s="2" t="s">
        <v>18</v>
      </c>
      <c r="B4601" s="2" t="s">
        <v>171</v>
      </c>
      <c r="C4601" s="2" t="s">
        <v>64</v>
      </c>
      <c r="E4601" s="2">
        <v>100</v>
      </c>
      <c r="F4601" s="2" t="s">
        <v>928</v>
      </c>
      <c r="G4601" s="2" t="s">
        <v>720</v>
      </c>
      <c r="H4601" s="2" t="s">
        <v>37</v>
      </c>
      <c r="I4601" s="2" t="s">
        <v>38</v>
      </c>
      <c r="J4601" s="38">
        <v>17.350534433</v>
      </c>
    </row>
    <row r="4602" spans="1:10">
      <c r="A4602" s="2" t="s">
        <v>18</v>
      </c>
      <c r="B4602" s="2" t="s">
        <v>172</v>
      </c>
      <c r="C4602" s="2" t="s">
        <v>64</v>
      </c>
      <c r="E4602" s="2">
        <v>100</v>
      </c>
      <c r="F4602" s="2" t="s">
        <v>928</v>
      </c>
      <c r="G4602" s="2" t="s">
        <v>720</v>
      </c>
      <c r="H4602" s="2" t="s">
        <v>37</v>
      </c>
      <c r="I4602" s="2" t="s">
        <v>38</v>
      </c>
      <c r="J4602" s="38">
        <v>0</v>
      </c>
    </row>
    <row r="4603" spans="1:10">
      <c r="A4603" s="2" t="s">
        <v>18</v>
      </c>
      <c r="B4603" s="2" t="s">
        <v>173</v>
      </c>
      <c r="C4603" s="2" t="s">
        <v>64</v>
      </c>
      <c r="E4603" s="2">
        <v>100</v>
      </c>
      <c r="F4603" s="2" t="s">
        <v>928</v>
      </c>
      <c r="G4603" s="2" t="s">
        <v>720</v>
      </c>
      <c r="H4603" s="2" t="s">
        <v>37</v>
      </c>
      <c r="I4603" s="2" t="s">
        <v>38</v>
      </c>
      <c r="J4603" s="38">
        <v>0</v>
      </c>
    </row>
    <row r="4604" spans="1:10">
      <c r="A4604" s="2" t="s">
        <v>18</v>
      </c>
      <c r="B4604" s="2" t="s">
        <v>174</v>
      </c>
      <c r="C4604" s="2" t="s">
        <v>64</v>
      </c>
      <c r="E4604" s="2">
        <v>100</v>
      </c>
      <c r="F4604" s="2" t="s">
        <v>928</v>
      </c>
      <c r="G4604" s="2" t="s">
        <v>720</v>
      </c>
      <c r="H4604" s="2" t="s">
        <v>37</v>
      </c>
      <c r="I4604" s="2" t="s">
        <v>38</v>
      </c>
      <c r="J4604" s="38">
        <v>2.2505419120000001</v>
      </c>
    </row>
    <row r="4605" spans="1:10">
      <c r="A4605" s="2" t="s">
        <v>18</v>
      </c>
      <c r="B4605" s="2" t="s">
        <v>175</v>
      </c>
      <c r="C4605" s="2" t="s">
        <v>64</v>
      </c>
      <c r="E4605" s="2">
        <v>100</v>
      </c>
      <c r="F4605" s="2" t="s">
        <v>928</v>
      </c>
      <c r="G4605" s="2" t="s">
        <v>720</v>
      </c>
      <c r="H4605" s="2" t="s">
        <v>37</v>
      </c>
      <c r="I4605" s="2" t="s">
        <v>38</v>
      </c>
      <c r="J4605" s="38">
        <v>57.945</v>
      </c>
    </row>
    <row r="4606" spans="1:10">
      <c r="A4606" s="2" t="s">
        <v>18</v>
      </c>
      <c r="B4606" s="2" t="s">
        <v>176</v>
      </c>
      <c r="C4606" s="2" t="s">
        <v>64</v>
      </c>
      <c r="E4606" s="2">
        <v>100</v>
      </c>
      <c r="F4606" s="2" t="s">
        <v>928</v>
      </c>
      <c r="G4606" s="2" t="s">
        <v>720</v>
      </c>
      <c r="H4606" s="2" t="s">
        <v>37</v>
      </c>
      <c r="I4606" s="2" t="s">
        <v>38</v>
      </c>
      <c r="J4606" s="38">
        <v>40.19</v>
      </c>
    </row>
    <row r="4607" spans="1:10">
      <c r="A4607" s="2" t="s">
        <v>18</v>
      </c>
      <c r="B4607" s="2" t="s">
        <v>177</v>
      </c>
      <c r="C4607" s="2" t="s">
        <v>64</v>
      </c>
      <c r="E4607" s="2">
        <v>100</v>
      </c>
      <c r="F4607" s="2" t="s">
        <v>928</v>
      </c>
      <c r="G4607" s="2" t="s">
        <v>720</v>
      </c>
      <c r="H4607" s="2" t="s">
        <v>37</v>
      </c>
      <c r="I4607" s="2" t="s">
        <v>38</v>
      </c>
      <c r="J4607" s="38">
        <v>56.54</v>
      </c>
    </row>
    <row r="4608" spans="1:10">
      <c r="A4608" s="2" t="s">
        <v>18</v>
      </c>
      <c r="B4608" s="2" t="s">
        <v>178</v>
      </c>
      <c r="C4608" s="2" t="s">
        <v>64</v>
      </c>
      <c r="E4608" s="2">
        <v>100</v>
      </c>
      <c r="F4608" s="2" t="s">
        <v>928</v>
      </c>
      <c r="G4608" s="2" t="s">
        <v>720</v>
      </c>
      <c r="H4608" s="2" t="s">
        <v>37</v>
      </c>
      <c r="I4608" s="2" t="s">
        <v>38</v>
      </c>
      <c r="J4608" s="38">
        <v>10.742879257</v>
      </c>
    </row>
    <row r="4609" spans="1:10">
      <c r="A4609" s="2" t="s">
        <v>18</v>
      </c>
      <c r="B4609" s="2" t="s">
        <v>179</v>
      </c>
      <c r="C4609" s="2" t="s">
        <v>64</v>
      </c>
      <c r="E4609" s="2">
        <v>100</v>
      </c>
      <c r="F4609" s="2" t="s">
        <v>928</v>
      </c>
      <c r="G4609" s="2" t="s">
        <v>720</v>
      </c>
      <c r="H4609" s="2" t="s">
        <v>37</v>
      </c>
      <c r="I4609" s="2" t="s">
        <v>38</v>
      </c>
      <c r="J4609" s="38">
        <v>39.703887604999998</v>
      </c>
    </row>
    <row r="4610" spans="1:10">
      <c r="A4610" s="2" t="s">
        <v>18</v>
      </c>
      <c r="B4610" s="2" t="s">
        <v>180</v>
      </c>
      <c r="C4610" s="2" t="s">
        <v>64</v>
      </c>
      <c r="E4610" s="2">
        <v>100</v>
      </c>
      <c r="F4610" s="2" t="s">
        <v>928</v>
      </c>
      <c r="G4610" s="2" t="s">
        <v>720</v>
      </c>
      <c r="H4610" s="2" t="s">
        <v>37</v>
      </c>
      <c r="I4610" s="2" t="s">
        <v>38</v>
      </c>
      <c r="J4610" s="38">
        <v>12.271040657</v>
      </c>
    </row>
    <row r="4611" spans="1:10">
      <c r="A4611" s="2" t="s">
        <v>18</v>
      </c>
      <c r="B4611" s="2" t="s">
        <v>181</v>
      </c>
      <c r="C4611" s="2" t="s">
        <v>64</v>
      </c>
      <c r="E4611" s="2">
        <v>100</v>
      </c>
      <c r="F4611" s="2" t="s">
        <v>928</v>
      </c>
      <c r="G4611" s="2" t="s">
        <v>720</v>
      </c>
      <c r="H4611" s="2" t="s">
        <v>37</v>
      </c>
      <c r="I4611" s="2" t="s">
        <v>38</v>
      </c>
      <c r="J4611" s="38">
        <v>21.545565672999999</v>
      </c>
    </row>
    <row r="4612" spans="1:10">
      <c r="A4612" s="2" t="s">
        <v>18</v>
      </c>
      <c r="B4612" s="2" t="s">
        <v>182</v>
      </c>
      <c r="C4612" s="2" t="s">
        <v>64</v>
      </c>
      <c r="E4612" s="2">
        <v>100</v>
      </c>
      <c r="F4612" s="2" t="s">
        <v>928</v>
      </c>
      <c r="G4612" s="2" t="s">
        <v>720</v>
      </c>
      <c r="H4612" s="2" t="s">
        <v>37</v>
      </c>
      <c r="I4612" s="2" t="s">
        <v>38</v>
      </c>
      <c r="J4612" s="38">
        <v>26.15658444</v>
      </c>
    </row>
    <row r="4613" spans="1:10">
      <c r="A4613" s="2" t="s">
        <v>18</v>
      </c>
      <c r="B4613" s="2" t="s">
        <v>183</v>
      </c>
      <c r="C4613" s="2" t="s">
        <v>64</v>
      </c>
      <c r="E4613" s="2">
        <v>100</v>
      </c>
      <c r="F4613" s="2" t="s">
        <v>928</v>
      </c>
      <c r="G4613" s="2" t="s">
        <v>720</v>
      </c>
      <c r="H4613" s="2" t="s">
        <v>37</v>
      </c>
      <c r="I4613" s="2" t="s">
        <v>38</v>
      </c>
      <c r="J4613" s="38">
        <v>37.147655331000003</v>
      </c>
    </row>
    <row r="4614" spans="1:10">
      <c r="A4614" s="2" t="s">
        <v>18</v>
      </c>
      <c r="B4614" s="2" t="s">
        <v>184</v>
      </c>
      <c r="C4614" s="2" t="s">
        <v>64</v>
      </c>
      <c r="E4614" s="2">
        <v>100</v>
      </c>
      <c r="F4614" s="2" t="s">
        <v>928</v>
      </c>
      <c r="G4614" s="2" t="s">
        <v>720</v>
      </c>
      <c r="H4614" s="2" t="s">
        <v>37</v>
      </c>
      <c r="I4614" s="2" t="s">
        <v>38</v>
      </c>
      <c r="J4614" s="38">
        <v>14.302852474</v>
      </c>
    </row>
    <row r="4615" spans="1:10">
      <c r="A4615" s="2" t="s">
        <v>18</v>
      </c>
      <c r="B4615" s="2" t="s">
        <v>185</v>
      </c>
      <c r="C4615" s="2" t="s">
        <v>64</v>
      </c>
      <c r="E4615" s="2">
        <v>100</v>
      </c>
      <c r="F4615" s="2" t="s">
        <v>928</v>
      </c>
      <c r="G4615" s="2" t="s">
        <v>720</v>
      </c>
      <c r="H4615" s="2" t="s">
        <v>37</v>
      </c>
      <c r="I4615" s="2" t="s">
        <v>38</v>
      </c>
      <c r="J4615" s="38">
        <v>1.1030665630000001</v>
      </c>
    </row>
    <row r="4616" spans="1:10">
      <c r="A4616" s="2" t="s">
        <v>17</v>
      </c>
      <c r="B4616" s="2" t="s">
        <v>127</v>
      </c>
      <c r="C4616" s="2" t="s">
        <v>64</v>
      </c>
      <c r="E4616" s="2">
        <v>100</v>
      </c>
      <c r="F4616" s="2" t="s">
        <v>928</v>
      </c>
      <c r="G4616" s="2" t="s">
        <v>720</v>
      </c>
      <c r="H4616" s="2" t="s">
        <v>37</v>
      </c>
      <c r="I4616" s="2" t="s">
        <v>38</v>
      </c>
      <c r="J4616" s="38">
        <v>0</v>
      </c>
    </row>
    <row r="4617" spans="1:10">
      <c r="A4617" s="2" t="s">
        <v>17</v>
      </c>
      <c r="B4617" s="2" t="s">
        <v>99</v>
      </c>
      <c r="C4617" s="2" t="s">
        <v>64</v>
      </c>
      <c r="E4617" s="2">
        <v>100</v>
      </c>
      <c r="F4617" s="2" t="s">
        <v>928</v>
      </c>
      <c r="G4617" s="2" t="s">
        <v>720</v>
      </c>
      <c r="H4617" s="2" t="s">
        <v>37</v>
      </c>
      <c r="I4617" s="2" t="s">
        <v>38</v>
      </c>
      <c r="J4617" s="38">
        <v>0</v>
      </c>
    </row>
    <row r="4618" spans="1:10">
      <c r="A4618" s="2" t="s">
        <v>17</v>
      </c>
      <c r="B4618" s="2" t="s">
        <v>100</v>
      </c>
      <c r="C4618" s="2" t="s">
        <v>64</v>
      </c>
      <c r="E4618" s="2">
        <v>100</v>
      </c>
      <c r="F4618" s="2" t="s">
        <v>928</v>
      </c>
      <c r="G4618" s="2" t="s">
        <v>720</v>
      </c>
      <c r="H4618" s="2" t="s">
        <v>37</v>
      </c>
      <c r="I4618" s="2" t="s">
        <v>38</v>
      </c>
      <c r="J4618" s="38">
        <v>0</v>
      </c>
    </row>
    <row r="4619" spans="1:10">
      <c r="A4619" s="2" t="s">
        <v>17</v>
      </c>
      <c r="B4619" s="2" t="s">
        <v>101</v>
      </c>
      <c r="C4619" s="2" t="s">
        <v>64</v>
      </c>
      <c r="E4619" s="2">
        <v>100</v>
      </c>
      <c r="F4619" s="2" t="s">
        <v>928</v>
      </c>
      <c r="G4619" s="2" t="s">
        <v>720</v>
      </c>
      <c r="H4619" s="2" t="s">
        <v>37</v>
      </c>
      <c r="I4619" s="2" t="s">
        <v>38</v>
      </c>
      <c r="J4619" s="38">
        <v>0</v>
      </c>
    </row>
    <row r="4620" spans="1:10">
      <c r="A4620" s="2" t="s">
        <v>17</v>
      </c>
      <c r="B4620" s="2" t="s">
        <v>102</v>
      </c>
      <c r="C4620" s="2" t="s">
        <v>64</v>
      </c>
      <c r="E4620" s="2">
        <v>100</v>
      </c>
      <c r="F4620" s="2" t="s">
        <v>928</v>
      </c>
      <c r="G4620" s="2" t="s">
        <v>720</v>
      </c>
      <c r="H4620" s="2" t="s">
        <v>37</v>
      </c>
      <c r="I4620" s="2" t="s">
        <v>38</v>
      </c>
      <c r="J4620" s="38">
        <v>0</v>
      </c>
    </row>
    <row r="4621" spans="1:10">
      <c r="A4621" s="2" t="s">
        <v>17</v>
      </c>
      <c r="B4621" s="2" t="s">
        <v>103</v>
      </c>
      <c r="C4621" s="2" t="s">
        <v>64</v>
      </c>
      <c r="E4621" s="2">
        <v>100</v>
      </c>
      <c r="F4621" s="2" t="s">
        <v>928</v>
      </c>
      <c r="G4621" s="2" t="s">
        <v>720</v>
      </c>
      <c r="H4621" s="2" t="s">
        <v>37</v>
      </c>
      <c r="I4621" s="2" t="s">
        <v>38</v>
      </c>
      <c r="J4621" s="38">
        <v>0</v>
      </c>
    </row>
    <row r="4622" spans="1:10">
      <c r="A4622" s="2" t="s">
        <v>17</v>
      </c>
      <c r="B4622" s="2" t="s">
        <v>104</v>
      </c>
      <c r="C4622" s="2" t="s">
        <v>64</v>
      </c>
      <c r="E4622" s="2">
        <v>100</v>
      </c>
      <c r="F4622" s="2" t="s">
        <v>928</v>
      </c>
      <c r="G4622" s="2" t="s">
        <v>720</v>
      </c>
      <c r="H4622" s="2" t="s">
        <v>37</v>
      </c>
      <c r="I4622" s="2" t="s">
        <v>38</v>
      </c>
      <c r="J4622" s="38">
        <v>0</v>
      </c>
    </row>
    <row r="4623" spans="1:10">
      <c r="A4623" s="2" t="s">
        <v>17</v>
      </c>
      <c r="B4623" s="2" t="s">
        <v>105</v>
      </c>
      <c r="C4623" s="2" t="s">
        <v>64</v>
      </c>
      <c r="E4623" s="2">
        <v>100</v>
      </c>
      <c r="F4623" s="2" t="s">
        <v>928</v>
      </c>
      <c r="G4623" s="2" t="s">
        <v>720</v>
      </c>
      <c r="H4623" s="2" t="s">
        <v>37</v>
      </c>
      <c r="I4623" s="2" t="s">
        <v>38</v>
      </c>
      <c r="J4623" s="38">
        <v>0</v>
      </c>
    </row>
    <row r="4624" spans="1:10">
      <c r="A4624" s="2" t="s">
        <v>17</v>
      </c>
      <c r="B4624" s="2" t="s">
        <v>106</v>
      </c>
      <c r="C4624" s="2" t="s">
        <v>64</v>
      </c>
      <c r="E4624" s="2">
        <v>100</v>
      </c>
      <c r="F4624" s="2" t="s">
        <v>928</v>
      </c>
      <c r="G4624" s="2" t="s">
        <v>720</v>
      </c>
      <c r="H4624" s="2" t="s">
        <v>37</v>
      </c>
      <c r="I4624" s="2" t="s">
        <v>38</v>
      </c>
      <c r="J4624" s="38">
        <v>0</v>
      </c>
    </row>
    <row r="4625" spans="1:10">
      <c r="A4625" s="2" t="s">
        <v>17</v>
      </c>
      <c r="B4625" s="2" t="s">
        <v>107</v>
      </c>
      <c r="C4625" s="2" t="s">
        <v>64</v>
      </c>
      <c r="E4625" s="2">
        <v>100</v>
      </c>
      <c r="F4625" s="2" t="s">
        <v>928</v>
      </c>
      <c r="G4625" s="2" t="s">
        <v>720</v>
      </c>
      <c r="H4625" s="2" t="s">
        <v>37</v>
      </c>
      <c r="I4625" s="2" t="s">
        <v>38</v>
      </c>
      <c r="J4625" s="38">
        <v>0</v>
      </c>
    </row>
    <row r="4626" spans="1:10">
      <c r="A4626" s="2" t="s">
        <v>17</v>
      </c>
      <c r="B4626" s="2" t="s">
        <v>108</v>
      </c>
      <c r="C4626" s="2" t="s">
        <v>64</v>
      </c>
      <c r="E4626" s="2">
        <v>100</v>
      </c>
      <c r="F4626" s="2" t="s">
        <v>928</v>
      </c>
      <c r="G4626" s="2" t="s">
        <v>720</v>
      </c>
      <c r="H4626" s="2" t="s">
        <v>37</v>
      </c>
      <c r="I4626" s="2" t="s">
        <v>38</v>
      </c>
      <c r="J4626" s="38">
        <v>0</v>
      </c>
    </row>
    <row r="4627" spans="1:10">
      <c r="A4627" s="2" t="s">
        <v>17</v>
      </c>
      <c r="B4627" s="2" t="s">
        <v>109</v>
      </c>
      <c r="C4627" s="2" t="s">
        <v>64</v>
      </c>
      <c r="E4627" s="2">
        <v>100</v>
      </c>
      <c r="F4627" s="2" t="s">
        <v>928</v>
      </c>
      <c r="G4627" s="2" t="s">
        <v>720</v>
      </c>
      <c r="H4627" s="2" t="s">
        <v>37</v>
      </c>
      <c r="I4627" s="2" t="s">
        <v>38</v>
      </c>
      <c r="J4627" s="38">
        <v>0</v>
      </c>
    </row>
    <row r="4628" spans="1:10">
      <c r="A4628" s="2" t="s">
        <v>17</v>
      </c>
      <c r="B4628" s="2" t="s">
        <v>355</v>
      </c>
      <c r="C4628" s="2" t="s">
        <v>64</v>
      </c>
      <c r="E4628" s="2">
        <v>100</v>
      </c>
      <c r="F4628" s="2" t="s">
        <v>928</v>
      </c>
      <c r="G4628" s="2" t="s">
        <v>720</v>
      </c>
      <c r="H4628" s="2" t="s">
        <v>37</v>
      </c>
      <c r="I4628" s="2" t="s">
        <v>38</v>
      </c>
      <c r="J4628" s="38">
        <v>0</v>
      </c>
    </row>
    <row r="4629" spans="1:10">
      <c r="A4629" s="2" t="s">
        <v>17</v>
      </c>
      <c r="B4629" s="2" t="s">
        <v>110</v>
      </c>
      <c r="C4629" s="2" t="s">
        <v>64</v>
      </c>
      <c r="E4629" s="2">
        <v>100</v>
      </c>
      <c r="F4629" s="2" t="s">
        <v>928</v>
      </c>
      <c r="G4629" s="2" t="s">
        <v>720</v>
      </c>
      <c r="H4629" s="2" t="s">
        <v>37</v>
      </c>
      <c r="I4629" s="2" t="s">
        <v>38</v>
      </c>
      <c r="J4629" s="38">
        <v>3.215985882</v>
      </c>
    </row>
    <row r="4630" spans="1:10">
      <c r="A4630" s="2" t="s">
        <v>17</v>
      </c>
      <c r="B4630" s="2" t="s">
        <v>356</v>
      </c>
      <c r="C4630" s="2" t="s">
        <v>64</v>
      </c>
      <c r="E4630" s="2">
        <v>100</v>
      </c>
      <c r="F4630" s="2" t="s">
        <v>928</v>
      </c>
      <c r="G4630" s="2" t="s">
        <v>720</v>
      </c>
      <c r="H4630" s="2" t="s">
        <v>37</v>
      </c>
      <c r="I4630" s="2" t="s">
        <v>38</v>
      </c>
      <c r="J4630" s="38">
        <v>7.2183006999999993E-2</v>
      </c>
    </row>
    <row r="4631" spans="1:10">
      <c r="A4631" s="2" t="s">
        <v>17</v>
      </c>
      <c r="B4631" s="2" t="s">
        <v>357</v>
      </c>
      <c r="C4631" s="2" t="s">
        <v>64</v>
      </c>
      <c r="E4631" s="2">
        <v>100</v>
      </c>
      <c r="F4631" s="2" t="s">
        <v>928</v>
      </c>
      <c r="G4631" s="2" t="s">
        <v>720</v>
      </c>
      <c r="H4631" s="2" t="s">
        <v>37</v>
      </c>
      <c r="I4631" s="2" t="s">
        <v>38</v>
      </c>
      <c r="J4631" s="38">
        <v>0.110117647</v>
      </c>
    </row>
    <row r="4632" spans="1:10">
      <c r="A4632" s="2" t="s">
        <v>17</v>
      </c>
      <c r="B4632" s="2" t="s">
        <v>111</v>
      </c>
      <c r="C4632" s="2" t="s">
        <v>64</v>
      </c>
      <c r="E4632" s="2">
        <v>100</v>
      </c>
      <c r="F4632" s="2" t="s">
        <v>928</v>
      </c>
      <c r="G4632" s="2" t="s">
        <v>720</v>
      </c>
      <c r="H4632" s="2" t="s">
        <v>37</v>
      </c>
      <c r="I4632" s="2" t="s">
        <v>38</v>
      </c>
      <c r="J4632" s="38">
        <v>0</v>
      </c>
    </row>
    <row r="4633" spans="1:10">
      <c r="A4633" s="2" t="s">
        <v>17</v>
      </c>
      <c r="B4633" s="2" t="s">
        <v>112</v>
      </c>
      <c r="C4633" s="2" t="s">
        <v>64</v>
      </c>
      <c r="E4633" s="2">
        <v>100</v>
      </c>
      <c r="F4633" s="2" t="s">
        <v>928</v>
      </c>
      <c r="G4633" s="2" t="s">
        <v>720</v>
      </c>
      <c r="H4633" s="2" t="s">
        <v>37</v>
      </c>
      <c r="I4633" s="2" t="s">
        <v>38</v>
      </c>
      <c r="J4633" s="38">
        <v>0</v>
      </c>
    </row>
    <row r="4634" spans="1:10">
      <c r="A4634" s="2" t="s">
        <v>17</v>
      </c>
      <c r="B4634" s="2" t="s">
        <v>113</v>
      </c>
      <c r="C4634" s="2" t="s">
        <v>64</v>
      </c>
      <c r="E4634" s="2">
        <v>100</v>
      </c>
      <c r="F4634" s="2" t="s">
        <v>928</v>
      </c>
      <c r="G4634" s="2" t="s">
        <v>720</v>
      </c>
      <c r="H4634" s="2" t="s">
        <v>37</v>
      </c>
      <c r="I4634" s="2" t="s">
        <v>38</v>
      </c>
      <c r="J4634" s="38">
        <v>0</v>
      </c>
    </row>
    <row r="4635" spans="1:10">
      <c r="A4635" s="2" t="s">
        <v>17</v>
      </c>
      <c r="B4635" s="2" t="s">
        <v>114</v>
      </c>
      <c r="C4635" s="2" t="s">
        <v>64</v>
      </c>
      <c r="E4635" s="2">
        <v>100</v>
      </c>
      <c r="F4635" s="2" t="s">
        <v>928</v>
      </c>
      <c r="G4635" s="2" t="s">
        <v>720</v>
      </c>
      <c r="H4635" s="2" t="s">
        <v>37</v>
      </c>
      <c r="I4635" s="2" t="s">
        <v>38</v>
      </c>
      <c r="J4635" s="38">
        <v>14.555680671999999</v>
      </c>
    </row>
    <row r="4636" spans="1:10">
      <c r="A4636" s="2" t="s">
        <v>17</v>
      </c>
      <c r="B4636" s="2" t="s">
        <v>115</v>
      </c>
      <c r="C4636" s="2" t="s">
        <v>64</v>
      </c>
      <c r="E4636" s="2">
        <v>100</v>
      </c>
      <c r="F4636" s="2" t="s">
        <v>928</v>
      </c>
      <c r="G4636" s="2" t="s">
        <v>720</v>
      </c>
      <c r="H4636" s="2" t="s">
        <v>37</v>
      </c>
      <c r="I4636" s="2" t="s">
        <v>38</v>
      </c>
      <c r="J4636" s="38">
        <v>0</v>
      </c>
    </row>
    <row r="4637" spans="1:10">
      <c r="A4637" s="2" t="s">
        <v>17</v>
      </c>
      <c r="B4637" s="2" t="s">
        <v>116</v>
      </c>
      <c r="C4637" s="2" t="s">
        <v>64</v>
      </c>
      <c r="E4637" s="2">
        <v>100</v>
      </c>
      <c r="F4637" s="2" t="s">
        <v>928</v>
      </c>
      <c r="G4637" s="2" t="s">
        <v>720</v>
      </c>
      <c r="H4637" s="2" t="s">
        <v>37</v>
      </c>
      <c r="I4637" s="2" t="s">
        <v>38</v>
      </c>
      <c r="J4637" s="38">
        <v>1.162139273</v>
      </c>
    </row>
    <row r="4638" spans="1:10">
      <c r="A4638" s="2" t="s">
        <v>17</v>
      </c>
      <c r="B4638" s="2" t="s">
        <v>117</v>
      </c>
      <c r="C4638" s="2" t="s">
        <v>64</v>
      </c>
      <c r="E4638" s="2">
        <v>100</v>
      </c>
      <c r="F4638" s="2" t="s">
        <v>928</v>
      </c>
      <c r="G4638" s="2" t="s">
        <v>720</v>
      </c>
      <c r="H4638" s="2" t="s">
        <v>37</v>
      </c>
      <c r="I4638" s="2" t="s">
        <v>38</v>
      </c>
      <c r="J4638" s="38">
        <v>3.2233455879999999</v>
      </c>
    </row>
    <row r="4639" spans="1:10">
      <c r="A4639" s="2" t="s">
        <v>17</v>
      </c>
      <c r="B4639" s="2" t="s">
        <v>118</v>
      </c>
      <c r="C4639" s="2" t="s">
        <v>64</v>
      </c>
      <c r="E4639" s="2">
        <v>100</v>
      </c>
      <c r="F4639" s="2" t="s">
        <v>928</v>
      </c>
      <c r="G4639" s="2" t="s">
        <v>720</v>
      </c>
      <c r="H4639" s="2" t="s">
        <v>37</v>
      </c>
      <c r="I4639" s="2" t="s">
        <v>38</v>
      </c>
      <c r="J4639" s="38">
        <v>5.0741858290000001</v>
      </c>
    </row>
    <row r="4640" spans="1:10">
      <c r="A4640" s="2" t="s">
        <v>17</v>
      </c>
      <c r="B4640" s="2" t="s">
        <v>119</v>
      </c>
      <c r="C4640" s="2" t="s">
        <v>64</v>
      </c>
      <c r="E4640" s="2">
        <v>100</v>
      </c>
      <c r="F4640" s="2" t="s">
        <v>928</v>
      </c>
      <c r="G4640" s="2" t="s">
        <v>720</v>
      </c>
      <c r="H4640" s="2" t="s">
        <v>37</v>
      </c>
      <c r="I4640" s="2" t="s">
        <v>38</v>
      </c>
      <c r="J4640" s="38">
        <v>0.43497794099999998</v>
      </c>
    </row>
    <row r="4641" spans="1:10">
      <c r="A4641" s="2" t="s">
        <v>17</v>
      </c>
      <c r="B4641" s="2" t="s">
        <v>120</v>
      </c>
      <c r="C4641" s="2" t="s">
        <v>64</v>
      </c>
      <c r="E4641" s="2">
        <v>100</v>
      </c>
      <c r="F4641" s="2" t="s">
        <v>928</v>
      </c>
      <c r="G4641" s="2" t="s">
        <v>720</v>
      </c>
      <c r="H4641" s="2" t="s">
        <v>37</v>
      </c>
      <c r="I4641" s="2" t="s">
        <v>38</v>
      </c>
      <c r="J4641" s="38">
        <v>0.49419117600000001</v>
      </c>
    </row>
    <row r="4642" spans="1:10">
      <c r="A4642" s="2" t="s">
        <v>17</v>
      </c>
      <c r="B4642" s="2" t="s">
        <v>121</v>
      </c>
      <c r="C4642" s="2" t="s">
        <v>64</v>
      </c>
      <c r="E4642" s="2">
        <v>100</v>
      </c>
      <c r="F4642" s="2" t="s">
        <v>928</v>
      </c>
      <c r="G4642" s="2" t="s">
        <v>720</v>
      </c>
      <c r="H4642" s="2" t="s">
        <v>37</v>
      </c>
      <c r="I4642" s="2" t="s">
        <v>38</v>
      </c>
      <c r="J4642" s="38">
        <v>1.251705882</v>
      </c>
    </row>
    <row r="4643" spans="1:10">
      <c r="A4643" s="2" t="s">
        <v>17</v>
      </c>
      <c r="B4643" s="2" t="s">
        <v>122</v>
      </c>
      <c r="C4643" s="2" t="s">
        <v>64</v>
      </c>
      <c r="E4643" s="2">
        <v>100</v>
      </c>
      <c r="F4643" s="2" t="s">
        <v>928</v>
      </c>
      <c r="G4643" s="2" t="s">
        <v>720</v>
      </c>
      <c r="H4643" s="2" t="s">
        <v>37</v>
      </c>
      <c r="I4643" s="2" t="s">
        <v>38</v>
      </c>
      <c r="J4643" s="38">
        <v>0.79470588200000003</v>
      </c>
    </row>
    <row r="4644" spans="1:10">
      <c r="A4644" s="2" t="s">
        <v>17</v>
      </c>
      <c r="B4644" s="2" t="s">
        <v>123</v>
      </c>
      <c r="C4644" s="2" t="s">
        <v>64</v>
      </c>
      <c r="E4644" s="2">
        <v>100</v>
      </c>
      <c r="F4644" s="2" t="s">
        <v>928</v>
      </c>
      <c r="G4644" s="2" t="s">
        <v>720</v>
      </c>
      <c r="H4644" s="2" t="s">
        <v>37</v>
      </c>
      <c r="I4644" s="2" t="s">
        <v>38</v>
      </c>
      <c r="J4644" s="38">
        <v>0.40482352900000002</v>
      </c>
    </row>
    <row r="4645" spans="1:10">
      <c r="A4645" s="2" t="s">
        <v>17</v>
      </c>
      <c r="B4645" s="2" t="s">
        <v>124</v>
      </c>
      <c r="C4645" s="2" t="s">
        <v>64</v>
      </c>
      <c r="E4645" s="2">
        <v>100</v>
      </c>
      <c r="F4645" s="2" t="s">
        <v>928</v>
      </c>
      <c r="G4645" s="2" t="s">
        <v>720</v>
      </c>
      <c r="H4645" s="2" t="s">
        <v>37</v>
      </c>
      <c r="I4645" s="2" t="s">
        <v>38</v>
      </c>
      <c r="J4645" s="38">
        <v>0</v>
      </c>
    </row>
    <row r="4646" spans="1:10">
      <c r="A4646" s="2" t="s">
        <v>17</v>
      </c>
      <c r="B4646" s="2" t="s">
        <v>125</v>
      </c>
      <c r="C4646" s="2" t="s">
        <v>64</v>
      </c>
      <c r="E4646" s="2">
        <v>100</v>
      </c>
      <c r="F4646" s="2" t="s">
        <v>928</v>
      </c>
      <c r="G4646" s="2" t="s">
        <v>720</v>
      </c>
      <c r="H4646" s="2" t="s">
        <v>37</v>
      </c>
      <c r="I4646" s="2" t="s">
        <v>38</v>
      </c>
      <c r="J4646" s="38">
        <v>0</v>
      </c>
    </row>
    <row r="4647" spans="1:10">
      <c r="A4647" s="2" t="s">
        <v>17</v>
      </c>
      <c r="B4647" s="2" t="s">
        <v>126</v>
      </c>
      <c r="C4647" s="2" t="s">
        <v>64</v>
      </c>
      <c r="E4647" s="2">
        <v>100</v>
      </c>
      <c r="F4647" s="2" t="s">
        <v>928</v>
      </c>
      <c r="G4647" s="2" t="s">
        <v>720</v>
      </c>
      <c r="H4647" s="2" t="s">
        <v>37</v>
      </c>
      <c r="I4647" s="2" t="s">
        <v>38</v>
      </c>
      <c r="J4647" s="38">
        <v>0</v>
      </c>
    </row>
    <row r="4648" spans="1:10">
      <c r="A4648" s="2" t="s">
        <v>17</v>
      </c>
      <c r="B4648" s="2" t="s">
        <v>128</v>
      </c>
      <c r="C4648" s="2" t="s">
        <v>64</v>
      </c>
      <c r="E4648" s="2">
        <v>100</v>
      </c>
      <c r="F4648" s="2" t="s">
        <v>928</v>
      </c>
      <c r="G4648" s="2" t="s">
        <v>720</v>
      </c>
      <c r="H4648" s="2" t="s">
        <v>37</v>
      </c>
      <c r="I4648" s="2" t="s">
        <v>38</v>
      </c>
      <c r="J4648" s="38">
        <v>0.47140231100000002</v>
      </c>
    </row>
    <row r="4649" spans="1:10">
      <c r="A4649" s="2" t="s">
        <v>17</v>
      </c>
      <c r="B4649" s="2" t="s">
        <v>129</v>
      </c>
      <c r="C4649" s="2" t="s">
        <v>64</v>
      </c>
      <c r="E4649" s="2">
        <v>100</v>
      </c>
      <c r="F4649" s="2" t="s">
        <v>928</v>
      </c>
      <c r="G4649" s="2" t="s">
        <v>720</v>
      </c>
      <c r="H4649" s="2" t="s">
        <v>37</v>
      </c>
      <c r="I4649" s="2" t="s">
        <v>38</v>
      </c>
      <c r="J4649" s="38">
        <v>0</v>
      </c>
    </row>
    <row r="4650" spans="1:10">
      <c r="A4650" s="2" t="s">
        <v>17</v>
      </c>
      <c r="B4650" s="2" t="s">
        <v>130</v>
      </c>
      <c r="C4650" s="2" t="s">
        <v>64</v>
      </c>
      <c r="E4650" s="2">
        <v>100</v>
      </c>
      <c r="F4650" s="2" t="s">
        <v>928</v>
      </c>
      <c r="G4650" s="2" t="s">
        <v>720</v>
      </c>
      <c r="H4650" s="2" t="s">
        <v>37</v>
      </c>
      <c r="I4650" s="2" t="s">
        <v>38</v>
      </c>
      <c r="J4650" s="38">
        <v>0</v>
      </c>
    </row>
    <row r="4651" spans="1:10">
      <c r="A4651" s="2" t="s">
        <v>17</v>
      </c>
      <c r="B4651" s="2" t="s">
        <v>358</v>
      </c>
      <c r="C4651" s="2" t="s">
        <v>64</v>
      </c>
      <c r="E4651" s="2">
        <v>100</v>
      </c>
      <c r="F4651" s="2" t="s">
        <v>928</v>
      </c>
      <c r="G4651" s="2" t="s">
        <v>720</v>
      </c>
      <c r="H4651" s="2" t="s">
        <v>37</v>
      </c>
      <c r="I4651" s="2" t="s">
        <v>38</v>
      </c>
      <c r="J4651" s="38">
        <v>0</v>
      </c>
    </row>
    <row r="4652" spans="1:10">
      <c r="A4652" s="2" t="s">
        <v>17</v>
      </c>
      <c r="B4652" s="2" t="s">
        <v>131</v>
      </c>
      <c r="C4652" s="2" t="s">
        <v>64</v>
      </c>
      <c r="E4652" s="2">
        <v>100</v>
      </c>
      <c r="F4652" s="2" t="s">
        <v>928</v>
      </c>
      <c r="G4652" s="2" t="s">
        <v>720</v>
      </c>
      <c r="H4652" s="2" t="s">
        <v>37</v>
      </c>
      <c r="I4652" s="2" t="s">
        <v>38</v>
      </c>
      <c r="J4652" s="38">
        <v>10.925680672</v>
      </c>
    </row>
    <row r="4653" spans="1:10">
      <c r="A4653" s="2" t="s">
        <v>17</v>
      </c>
      <c r="B4653" s="2" t="s">
        <v>132</v>
      </c>
      <c r="C4653" s="2" t="s">
        <v>64</v>
      </c>
      <c r="E4653" s="2">
        <v>100</v>
      </c>
      <c r="F4653" s="2" t="s">
        <v>928</v>
      </c>
      <c r="G4653" s="2" t="s">
        <v>720</v>
      </c>
      <c r="H4653" s="2" t="s">
        <v>37</v>
      </c>
      <c r="I4653" s="2" t="s">
        <v>38</v>
      </c>
      <c r="J4653" s="38">
        <v>0</v>
      </c>
    </row>
    <row r="4654" spans="1:10">
      <c r="A4654" s="2" t="s">
        <v>16</v>
      </c>
      <c r="B4654" s="2" t="s">
        <v>139</v>
      </c>
      <c r="C4654" s="2" t="s">
        <v>64</v>
      </c>
      <c r="E4654" s="2">
        <v>100</v>
      </c>
      <c r="F4654" s="2" t="s">
        <v>928</v>
      </c>
      <c r="G4654" s="2" t="s">
        <v>720</v>
      </c>
      <c r="H4654" s="2" t="s">
        <v>37</v>
      </c>
      <c r="I4654" s="2" t="s">
        <v>38</v>
      </c>
      <c r="J4654" s="38">
        <v>3.1080319689999998</v>
      </c>
    </row>
    <row r="4655" spans="1:10">
      <c r="A4655" s="2" t="s">
        <v>16</v>
      </c>
      <c r="B4655" s="2" t="s">
        <v>140</v>
      </c>
      <c r="C4655" s="2" t="s">
        <v>64</v>
      </c>
      <c r="E4655" s="2">
        <v>100</v>
      </c>
      <c r="F4655" s="2" t="s">
        <v>928</v>
      </c>
      <c r="G4655" s="2" t="s">
        <v>720</v>
      </c>
      <c r="H4655" s="2" t="s">
        <v>37</v>
      </c>
      <c r="I4655" s="2" t="s">
        <v>38</v>
      </c>
      <c r="J4655" s="38">
        <v>10.744103747</v>
      </c>
    </row>
    <row r="4656" spans="1:10">
      <c r="A4656" s="2" t="s">
        <v>16</v>
      </c>
      <c r="B4656" s="2" t="s">
        <v>141</v>
      </c>
      <c r="C4656" s="2" t="s">
        <v>64</v>
      </c>
      <c r="E4656" s="2">
        <v>100</v>
      </c>
      <c r="F4656" s="2" t="s">
        <v>928</v>
      </c>
      <c r="G4656" s="2" t="s">
        <v>720</v>
      </c>
      <c r="H4656" s="2" t="s">
        <v>37</v>
      </c>
      <c r="I4656" s="2" t="s">
        <v>38</v>
      </c>
      <c r="J4656" s="38">
        <v>17.500511438</v>
      </c>
    </row>
    <row r="4657" spans="1:10">
      <c r="A4657" s="2" t="s">
        <v>16</v>
      </c>
      <c r="B4657" s="2" t="s">
        <v>142</v>
      </c>
      <c r="C4657" s="2" t="s">
        <v>64</v>
      </c>
      <c r="E4657" s="2">
        <v>100</v>
      </c>
      <c r="F4657" s="2" t="s">
        <v>928</v>
      </c>
      <c r="G4657" s="2" t="s">
        <v>720</v>
      </c>
      <c r="H4657" s="2" t="s">
        <v>37</v>
      </c>
      <c r="I4657" s="2" t="s">
        <v>38</v>
      </c>
      <c r="J4657" s="38">
        <v>16.675549872000001</v>
      </c>
    </row>
    <row r="4658" spans="1:10">
      <c r="A4658" s="2" t="s">
        <v>16</v>
      </c>
      <c r="B4658" s="2" t="s">
        <v>422</v>
      </c>
      <c r="C4658" s="2" t="s">
        <v>64</v>
      </c>
      <c r="E4658" s="2">
        <v>100</v>
      </c>
      <c r="F4658" s="2" t="s">
        <v>928</v>
      </c>
      <c r="G4658" s="2" t="s">
        <v>720</v>
      </c>
      <c r="H4658" s="2" t="s">
        <v>37</v>
      </c>
      <c r="I4658" s="2" t="s">
        <v>38</v>
      </c>
      <c r="J4658" s="38">
        <v>6.314635054</v>
      </c>
    </row>
    <row r="4659" spans="1:10">
      <c r="A4659" s="2" t="s">
        <v>16</v>
      </c>
      <c r="B4659" s="2" t="s">
        <v>423</v>
      </c>
      <c r="C4659" s="2" t="s">
        <v>64</v>
      </c>
      <c r="E4659" s="2">
        <v>100</v>
      </c>
      <c r="F4659" s="2" t="s">
        <v>928</v>
      </c>
      <c r="G4659" s="2" t="s">
        <v>720</v>
      </c>
      <c r="H4659" s="2" t="s">
        <v>37</v>
      </c>
      <c r="I4659" s="2" t="s">
        <v>38</v>
      </c>
      <c r="J4659" s="38">
        <v>0</v>
      </c>
    </row>
    <row r="4660" spans="1:10">
      <c r="A4660" s="2" t="s">
        <v>16</v>
      </c>
      <c r="B4660" s="2" t="s">
        <v>424</v>
      </c>
      <c r="C4660" s="2" t="s">
        <v>64</v>
      </c>
      <c r="E4660" s="2">
        <v>100</v>
      </c>
      <c r="F4660" s="2" t="s">
        <v>928</v>
      </c>
      <c r="G4660" s="2" t="s">
        <v>720</v>
      </c>
      <c r="H4660" s="2" t="s">
        <v>37</v>
      </c>
      <c r="I4660" s="2" t="s">
        <v>38</v>
      </c>
      <c r="J4660" s="38">
        <v>3.3799098669999998</v>
      </c>
    </row>
    <row r="4661" spans="1:10">
      <c r="A4661" s="2" t="s">
        <v>16</v>
      </c>
      <c r="B4661" s="2" t="s">
        <v>425</v>
      </c>
      <c r="C4661" s="2" t="s">
        <v>64</v>
      </c>
      <c r="E4661" s="2">
        <v>100</v>
      </c>
      <c r="F4661" s="2" t="s">
        <v>928</v>
      </c>
      <c r="G4661" s="2" t="s">
        <v>720</v>
      </c>
      <c r="H4661" s="2" t="s">
        <v>37</v>
      </c>
      <c r="I4661" s="2" t="s">
        <v>38</v>
      </c>
      <c r="J4661" s="38">
        <v>4.2060204040000002</v>
      </c>
    </row>
    <row r="4662" spans="1:10">
      <c r="A4662" s="2" t="s">
        <v>16</v>
      </c>
      <c r="B4662" s="2" t="s">
        <v>426</v>
      </c>
      <c r="C4662" s="2" t="s">
        <v>64</v>
      </c>
      <c r="E4662" s="2">
        <v>100</v>
      </c>
      <c r="F4662" s="2" t="s">
        <v>928</v>
      </c>
      <c r="G4662" s="2" t="s">
        <v>720</v>
      </c>
      <c r="H4662" s="2" t="s">
        <v>37</v>
      </c>
      <c r="I4662" s="2" t="s">
        <v>38</v>
      </c>
      <c r="J4662" s="38">
        <v>5.667809428</v>
      </c>
    </row>
    <row r="4663" spans="1:10">
      <c r="A4663" s="2" t="s">
        <v>16</v>
      </c>
      <c r="B4663" s="2" t="s">
        <v>427</v>
      </c>
      <c r="C4663" s="2" t="s">
        <v>64</v>
      </c>
      <c r="E4663" s="2">
        <v>100</v>
      </c>
      <c r="F4663" s="2" t="s">
        <v>928</v>
      </c>
      <c r="G4663" s="2" t="s">
        <v>720</v>
      </c>
      <c r="H4663" s="2" t="s">
        <v>37</v>
      </c>
      <c r="I4663" s="2" t="s">
        <v>38</v>
      </c>
      <c r="J4663" s="38">
        <v>3.9559982699999998</v>
      </c>
    </row>
    <row r="4664" spans="1:10">
      <c r="A4664" s="2" t="s">
        <v>16</v>
      </c>
      <c r="B4664" s="2" t="s">
        <v>428</v>
      </c>
      <c r="C4664" s="2" t="s">
        <v>64</v>
      </c>
      <c r="E4664" s="2">
        <v>100</v>
      </c>
      <c r="F4664" s="2" t="s">
        <v>928</v>
      </c>
      <c r="G4664" s="2" t="s">
        <v>720</v>
      </c>
      <c r="H4664" s="2" t="s">
        <v>37</v>
      </c>
      <c r="I4664" s="2" t="s">
        <v>38</v>
      </c>
      <c r="J4664" s="38">
        <v>6.6347812499999996</v>
      </c>
    </row>
    <row r="4665" spans="1:10">
      <c r="A4665" s="2" t="s">
        <v>16</v>
      </c>
      <c r="B4665" s="2" t="s">
        <v>429</v>
      </c>
      <c r="C4665" s="2" t="s">
        <v>64</v>
      </c>
      <c r="E4665" s="2">
        <v>100</v>
      </c>
      <c r="F4665" s="2" t="s">
        <v>928</v>
      </c>
      <c r="G4665" s="2" t="s">
        <v>720</v>
      </c>
      <c r="H4665" s="2" t="s">
        <v>37</v>
      </c>
      <c r="I4665" s="2" t="s">
        <v>38</v>
      </c>
      <c r="J4665" s="38">
        <v>10.320773108999999</v>
      </c>
    </row>
    <row r="4666" spans="1:10">
      <c r="A4666" s="2" t="s">
        <v>16</v>
      </c>
      <c r="B4666" s="2" t="s">
        <v>430</v>
      </c>
      <c r="C4666" s="2" t="s">
        <v>64</v>
      </c>
      <c r="E4666" s="2">
        <v>100</v>
      </c>
      <c r="F4666" s="2" t="s">
        <v>928</v>
      </c>
      <c r="G4666" s="2" t="s">
        <v>720</v>
      </c>
      <c r="H4666" s="2" t="s">
        <v>37</v>
      </c>
      <c r="I4666" s="2" t="s">
        <v>38</v>
      </c>
      <c r="J4666" s="38">
        <v>13.836286429999999</v>
      </c>
    </row>
    <row r="4667" spans="1:10">
      <c r="A4667" s="2" t="s">
        <v>15</v>
      </c>
      <c r="B4667" s="2" t="s">
        <v>187</v>
      </c>
      <c r="C4667" s="2" t="s">
        <v>64</v>
      </c>
      <c r="E4667" s="2">
        <v>100</v>
      </c>
      <c r="F4667" s="2" t="s">
        <v>928</v>
      </c>
      <c r="G4667" s="2" t="s">
        <v>720</v>
      </c>
      <c r="H4667" s="2" t="s">
        <v>37</v>
      </c>
      <c r="I4667" s="2" t="s">
        <v>38</v>
      </c>
      <c r="J4667" s="38">
        <v>0</v>
      </c>
    </row>
    <row r="4668" spans="1:10">
      <c r="A4668" s="2" t="s">
        <v>15</v>
      </c>
      <c r="B4668" s="2" t="s">
        <v>188</v>
      </c>
      <c r="C4668" s="2" t="s">
        <v>64</v>
      </c>
      <c r="E4668" s="2">
        <v>100</v>
      </c>
      <c r="F4668" s="2" t="s">
        <v>928</v>
      </c>
      <c r="G4668" s="2" t="s">
        <v>720</v>
      </c>
      <c r="H4668" s="2" t="s">
        <v>37</v>
      </c>
      <c r="I4668" s="2" t="s">
        <v>38</v>
      </c>
      <c r="J4668" s="38">
        <v>3.7637005349999999</v>
      </c>
    </row>
    <row r="4669" spans="1:10">
      <c r="A4669" s="2" t="s">
        <v>15</v>
      </c>
      <c r="B4669" s="2" t="s">
        <v>189</v>
      </c>
      <c r="C4669" s="2" t="s">
        <v>64</v>
      </c>
      <c r="E4669" s="2">
        <v>100</v>
      </c>
      <c r="F4669" s="2" t="s">
        <v>928</v>
      </c>
      <c r="G4669" s="2" t="s">
        <v>720</v>
      </c>
      <c r="H4669" s="2" t="s">
        <v>37</v>
      </c>
      <c r="I4669" s="2" t="s">
        <v>38</v>
      </c>
      <c r="J4669" s="38">
        <v>5.9696072659999997</v>
      </c>
    </row>
    <row r="4670" spans="1:10">
      <c r="A4670" s="2" t="s">
        <v>15</v>
      </c>
      <c r="B4670" s="2" t="s">
        <v>190</v>
      </c>
      <c r="C4670" s="2" t="s">
        <v>64</v>
      </c>
      <c r="E4670" s="2">
        <v>100</v>
      </c>
      <c r="F4670" s="2" t="s">
        <v>928</v>
      </c>
      <c r="G4670" s="2" t="s">
        <v>720</v>
      </c>
      <c r="H4670" s="2" t="s">
        <v>37</v>
      </c>
      <c r="I4670" s="2" t="s">
        <v>38</v>
      </c>
      <c r="J4670" s="38">
        <v>2.96748989</v>
      </c>
    </row>
    <row r="4671" spans="1:10">
      <c r="A4671" s="2" t="s">
        <v>15</v>
      </c>
      <c r="B4671" s="2" t="s">
        <v>191</v>
      </c>
      <c r="C4671" s="2" t="s">
        <v>64</v>
      </c>
      <c r="E4671" s="2">
        <v>100</v>
      </c>
      <c r="F4671" s="2" t="s">
        <v>928</v>
      </c>
      <c r="G4671" s="2" t="s">
        <v>720</v>
      </c>
      <c r="H4671" s="2" t="s">
        <v>37</v>
      </c>
      <c r="I4671" s="2" t="s">
        <v>38</v>
      </c>
      <c r="J4671" s="38">
        <v>0</v>
      </c>
    </row>
    <row r="4672" spans="1:10">
      <c r="A4672" s="2" t="s">
        <v>15</v>
      </c>
      <c r="B4672" s="2" t="s">
        <v>192</v>
      </c>
      <c r="C4672" s="2" t="s">
        <v>64</v>
      </c>
      <c r="E4672" s="2">
        <v>100</v>
      </c>
      <c r="F4672" s="2" t="s">
        <v>928</v>
      </c>
      <c r="G4672" s="2" t="s">
        <v>720</v>
      </c>
      <c r="H4672" s="2" t="s">
        <v>37</v>
      </c>
      <c r="I4672" s="2" t="s">
        <v>38</v>
      </c>
      <c r="J4672" s="38">
        <v>0</v>
      </c>
    </row>
    <row r="4673" spans="1:10">
      <c r="A4673" s="2" t="s">
        <v>15</v>
      </c>
      <c r="B4673" s="2" t="s">
        <v>193</v>
      </c>
      <c r="C4673" s="2" t="s">
        <v>64</v>
      </c>
      <c r="E4673" s="2">
        <v>100</v>
      </c>
      <c r="F4673" s="2" t="s">
        <v>928</v>
      </c>
      <c r="G4673" s="2" t="s">
        <v>720</v>
      </c>
      <c r="H4673" s="2" t="s">
        <v>37</v>
      </c>
      <c r="I4673" s="2" t="s">
        <v>38</v>
      </c>
      <c r="J4673" s="38">
        <v>0</v>
      </c>
    </row>
    <row r="4674" spans="1:10">
      <c r="A4674" s="2" t="s">
        <v>14</v>
      </c>
      <c r="B4674" s="2" t="s">
        <v>194</v>
      </c>
      <c r="C4674" s="2" t="s">
        <v>64</v>
      </c>
      <c r="E4674" s="2">
        <v>100</v>
      </c>
      <c r="F4674" s="2" t="s">
        <v>928</v>
      </c>
      <c r="G4674" s="2" t="s">
        <v>720</v>
      </c>
      <c r="H4674" s="2" t="s">
        <v>37</v>
      </c>
      <c r="I4674" s="2" t="s">
        <v>38</v>
      </c>
      <c r="J4674" s="38">
        <v>71.64</v>
      </c>
    </row>
    <row r="4675" spans="1:10">
      <c r="A4675" s="2" t="s">
        <v>14</v>
      </c>
      <c r="B4675" s="2" t="s">
        <v>195</v>
      </c>
      <c r="C4675" s="2" t="s">
        <v>64</v>
      </c>
      <c r="E4675" s="2">
        <v>100</v>
      </c>
      <c r="F4675" s="2" t="s">
        <v>928</v>
      </c>
      <c r="G4675" s="2" t="s">
        <v>720</v>
      </c>
      <c r="H4675" s="2" t="s">
        <v>37</v>
      </c>
      <c r="I4675" s="2" t="s">
        <v>38</v>
      </c>
      <c r="J4675" s="38">
        <v>74.86</v>
      </c>
    </row>
    <row r="4676" spans="1:10">
      <c r="A4676" s="2" t="s">
        <v>13</v>
      </c>
      <c r="B4676" s="2" t="s">
        <v>196</v>
      </c>
      <c r="C4676" s="2" t="s">
        <v>64</v>
      </c>
      <c r="E4676" s="2">
        <v>100</v>
      </c>
      <c r="F4676" s="2" t="s">
        <v>928</v>
      </c>
      <c r="G4676" s="2" t="s">
        <v>720</v>
      </c>
      <c r="H4676" s="2" t="s">
        <v>37</v>
      </c>
      <c r="I4676" s="2" t="s">
        <v>38</v>
      </c>
      <c r="J4676" s="38">
        <v>3.7084162040000002</v>
      </c>
    </row>
    <row r="4677" spans="1:10">
      <c r="A4677" s="2" t="s">
        <v>13</v>
      </c>
      <c r="B4677" s="2" t="s">
        <v>197</v>
      </c>
      <c r="C4677" s="2" t="s">
        <v>64</v>
      </c>
      <c r="E4677" s="2">
        <v>100</v>
      </c>
      <c r="F4677" s="2" t="s">
        <v>928</v>
      </c>
      <c r="G4677" s="2" t="s">
        <v>720</v>
      </c>
      <c r="H4677" s="2" t="s">
        <v>37</v>
      </c>
      <c r="I4677" s="2" t="s">
        <v>38</v>
      </c>
      <c r="J4677" s="38">
        <v>0.81547692299999996</v>
      </c>
    </row>
    <row r="4678" spans="1:10">
      <c r="A4678" s="2" t="s">
        <v>13</v>
      </c>
      <c r="B4678" s="2" t="s">
        <v>198</v>
      </c>
      <c r="C4678" s="2" t="s">
        <v>64</v>
      </c>
      <c r="E4678" s="2">
        <v>100</v>
      </c>
      <c r="F4678" s="2" t="s">
        <v>928</v>
      </c>
      <c r="G4678" s="2" t="s">
        <v>720</v>
      </c>
      <c r="H4678" s="2" t="s">
        <v>37</v>
      </c>
      <c r="I4678" s="2" t="s">
        <v>38</v>
      </c>
      <c r="J4678" s="38">
        <v>0.19859090900000001</v>
      </c>
    </row>
    <row r="4679" spans="1:10">
      <c r="A4679" s="2" t="s">
        <v>13</v>
      </c>
      <c r="B4679" s="2" t="s">
        <v>199</v>
      </c>
      <c r="C4679" s="2" t="s">
        <v>64</v>
      </c>
      <c r="E4679" s="2">
        <v>100</v>
      </c>
      <c r="F4679" s="2" t="s">
        <v>928</v>
      </c>
      <c r="G4679" s="2" t="s">
        <v>720</v>
      </c>
      <c r="H4679" s="2" t="s">
        <v>37</v>
      </c>
      <c r="I4679" s="2" t="s">
        <v>38</v>
      </c>
      <c r="J4679" s="38">
        <v>0</v>
      </c>
    </row>
    <row r="4680" spans="1:10">
      <c r="A4680" s="2" t="s">
        <v>13</v>
      </c>
      <c r="B4680" s="2" t="s">
        <v>200</v>
      </c>
      <c r="C4680" s="2" t="s">
        <v>64</v>
      </c>
      <c r="E4680" s="2">
        <v>100</v>
      </c>
      <c r="F4680" s="2" t="s">
        <v>928</v>
      </c>
      <c r="G4680" s="2" t="s">
        <v>720</v>
      </c>
      <c r="H4680" s="2" t="s">
        <v>37</v>
      </c>
      <c r="I4680" s="2" t="s">
        <v>38</v>
      </c>
      <c r="J4680" s="38">
        <v>1.111739037</v>
      </c>
    </row>
    <row r="4681" spans="1:10">
      <c r="A4681" s="2" t="s">
        <v>13</v>
      </c>
      <c r="B4681" s="2" t="s">
        <v>201</v>
      </c>
      <c r="C4681" s="2" t="s">
        <v>64</v>
      </c>
      <c r="E4681" s="2">
        <v>100</v>
      </c>
      <c r="F4681" s="2" t="s">
        <v>928</v>
      </c>
      <c r="G4681" s="2" t="s">
        <v>720</v>
      </c>
      <c r="H4681" s="2" t="s">
        <v>37</v>
      </c>
      <c r="I4681" s="2" t="s">
        <v>38</v>
      </c>
      <c r="J4681" s="38">
        <v>1.134387255</v>
      </c>
    </row>
    <row r="4682" spans="1:10">
      <c r="A4682" s="2" t="s">
        <v>13</v>
      </c>
      <c r="B4682" s="2" t="s">
        <v>202</v>
      </c>
      <c r="C4682" s="2" t="s">
        <v>64</v>
      </c>
      <c r="E4682" s="2">
        <v>100</v>
      </c>
      <c r="F4682" s="2" t="s">
        <v>928</v>
      </c>
      <c r="G4682" s="2" t="s">
        <v>720</v>
      </c>
      <c r="H4682" s="2" t="s">
        <v>37</v>
      </c>
      <c r="I4682" s="2" t="s">
        <v>38</v>
      </c>
      <c r="J4682" s="38">
        <v>2.041657754</v>
      </c>
    </row>
    <row r="4683" spans="1:10">
      <c r="A4683" s="2" t="s">
        <v>13</v>
      </c>
      <c r="B4683" s="2" t="s">
        <v>203</v>
      </c>
      <c r="C4683" s="2" t="s">
        <v>64</v>
      </c>
      <c r="E4683" s="2">
        <v>100</v>
      </c>
      <c r="F4683" s="2" t="s">
        <v>928</v>
      </c>
      <c r="G4683" s="2" t="s">
        <v>720</v>
      </c>
      <c r="H4683" s="2" t="s">
        <v>37</v>
      </c>
      <c r="I4683" s="2" t="s">
        <v>38</v>
      </c>
      <c r="J4683" s="38">
        <v>8.7898337600000005</v>
      </c>
    </row>
    <row r="4684" spans="1:10">
      <c r="A4684" s="2" t="s">
        <v>13</v>
      </c>
      <c r="B4684" s="2" t="s">
        <v>204</v>
      </c>
      <c r="C4684" s="2" t="s">
        <v>64</v>
      </c>
      <c r="E4684" s="2">
        <v>100</v>
      </c>
      <c r="F4684" s="2" t="s">
        <v>928</v>
      </c>
      <c r="G4684" s="2" t="s">
        <v>720</v>
      </c>
      <c r="H4684" s="2" t="s">
        <v>37</v>
      </c>
      <c r="I4684" s="2" t="s">
        <v>38</v>
      </c>
      <c r="J4684" s="38">
        <v>4.6709558820000003</v>
      </c>
    </row>
    <row r="4685" spans="1:10">
      <c r="A4685" s="2" t="s">
        <v>13</v>
      </c>
      <c r="B4685" s="2" t="s">
        <v>205</v>
      </c>
      <c r="C4685" s="2" t="s">
        <v>64</v>
      </c>
      <c r="E4685" s="2">
        <v>100</v>
      </c>
      <c r="F4685" s="2" t="s">
        <v>928</v>
      </c>
      <c r="G4685" s="2" t="s">
        <v>720</v>
      </c>
      <c r="H4685" s="2" t="s">
        <v>37</v>
      </c>
      <c r="I4685" s="2" t="s">
        <v>38</v>
      </c>
      <c r="J4685" s="38">
        <v>4.24913031</v>
      </c>
    </row>
    <row r="4686" spans="1:10">
      <c r="A4686" s="2" t="s">
        <v>13</v>
      </c>
      <c r="B4686" s="2" t="s">
        <v>206</v>
      </c>
      <c r="C4686" s="2" t="s">
        <v>64</v>
      </c>
      <c r="E4686" s="2">
        <v>100</v>
      </c>
      <c r="F4686" s="2" t="s">
        <v>928</v>
      </c>
      <c r="G4686" s="2" t="s">
        <v>720</v>
      </c>
      <c r="H4686" s="2" t="s">
        <v>37</v>
      </c>
      <c r="I4686" s="2" t="s">
        <v>38</v>
      </c>
      <c r="J4686" s="38">
        <v>14.167562908000001</v>
      </c>
    </row>
    <row r="4687" spans="1:10">
      <c r="A4687" s="2" t="s">
        <v>13</v>
      </c>
      <c r="B4687" s="2" t="s">
        <v>207</v>
      </c>
      <c r="C4687" s="2" t="s">
        <v>64</v>
      </c>
      <c r="E4687" s="2">
        <v>100</v>
      </c>
      <c r="F4687" s="2" t="s">
        <v>928</v>
      </c>
      <c r="G4687" s="2" t="s">
        <v>720</v>
      </c>
      <c r="H4687" s="2" t="s">
        <v>37</v>
      </c>
      <c r="I4687" s="2" t="s">
        <v>38</v>
      </c>
      <c r="J4687" s="38">
        <v>19.97457872</v>
      </c>
    </row>
    <row r="4688" spans="1:10">
      <c r="A4688" s="2" t="s">
        <v>13</v>
      </c>
      <c r="B4688" s="2" t="s">
        <v>208</v>
      </c>
      <c r="C4688" s="2" t="s">
        <v>64</v>
      </c>
      <c r="E4688" s="2">
        <v>100</v>
      </c>
      <c r="F4688" s="2" t="s">
        <v>928</v>
      </c>
      <c r="G4688" s="2" t="s">
        <v>720</v>
      </c>
      <c r="H4688" s="2" t="s">
        <v>37</v>
      </c>
      <c r="I4688" s="2" t="s">
        <v>38</v>
      </c>
      <c r="J4688" s="38">
        <v>0.99188386100000003</v>
      </c>
    </row>
    <row r="4689" spans="1:10">
      <c r="A4689" s="2" t="s">
        <v>13</v>
      </c>
      <c r="B4689" s="2" t="s">
        <v>209</v>
      </c>
      <c r="C4689" s="2" t="s">
        <v>64</v>
      </c>
      <c r="E4689" s="2">
        <v>100</v>
      </c>
      <c r="F4689" s="2" t="s">
        <v>928</v>
      </c>
      <c r="G4689" s="2" t="s">
        <v>720</v>
      </c>
      <c r="H4689" s="2" t="s">
        <v>37</v>
      </c>
      <c r="I4689" s="2" t="s">
        <v>38</v>
      </c>
      <c r="J4689" s="38">
        <v>0.416855009</v>
      </c>
    </row>
    <row r="4690" spans="1:10">
      <c r="A4690" s="2" t="s">
        <v>13</v>
      </c>
      <c r="B4690" s="2" t="s">
        <v>210</v>
      </c>
      <c r="C4690" s="2" t="s">
        <v>64</v>
      </c>
      <c r="E4690" s="2">
        <v>100</v>
      </c>
      <c r="F4690" s="2" t="s">
        <v>928</v>
      </c>
      <c r="G4690" s="2" t="s">
        <v>720</v>
      </c>
      <c r="H4690" s="2" t="s">
        <v>37</v>
      </c>
      <c r="I4690" s="2" t="s">
        <v>38</v>
      </c>
      <c r="J4690" s="38">
        <v>0</v>
      </c>
    </row>
    <row r="4691" spans="1:10">
      <c r="A4691" s="2" t="s">
        <v>13</v>
      </c>
      <c r="B4691" s="2" t="s">
        <v>211</v>
      </c>
      <c r="C4691" s="2" t="s">
        <v>64</v>
      </c>
      <c r="E4691" s="2">
        <v>100</v>
      </c>
      <c r="F4691" s="2" t="s">
        <v>928</v>
      </c>
      <c r="G4691" s="2" t="s">
        <v>720</v>
      </c>
      <c r="H4691" s="2" t="s">
        <v>37</v>
      </c>
      <c r="I4691" s="2" t="s">
        <v>38</v>
      </c>
      <c r="J4691" s="38">
        <v>0.75344488899999995</v>
      </c>
    </row>
    <row r="4692" spans="1:10">
      <c r="A4692" s="2" t="s">
        <v>13</v>
      </c>
      <c r="B4692" s="2" t="s">
        <v>212</v>
      </c>
      <c r="C4692" s="2" t="s">
        <v>64</v>
      </c>
      <c r="E4692" s="2">
        <v>100</v>
      </c>
      <c r="F4692" s="2" t="s">
        <v>928</v>
      </c>
      <c r="G4692" s="2" t="s">
        <v>720</v>
      </c>
      <c r="H4692" s="2" t="s">
        <v>37</v>
      </c>
      <c r="I4692" s="2" t="s">
        <v>38</v>
      </c>
      <c r="J4692" s="38">
        <v>0</v>
      </c>
    </row>
    <row r="4693" spans="1:10">
      <c r="A4693" s="2" t="s">
        <v>13</v>
      </c>
      <c r="B4693" s="2" t="s">
        <v>213</v>
      </c>
      <c r="C4693" s="2" t="s">
        <v>64</v>
      </c>
      <c r="E4693" s="2">
        <v>100</v>
      </c>
      <c r="F4693" s="2" t="s">
        <v>928</v>
      </c>
      <c r="G4693" s="2" t="s">
        <v>720</v>
      </c>
      <c r="H4693" s="2" t="s">
        <v>37</v>
      </c>
      <c r="I4693" s="2" t="s">
        <v>38</v>
      </c>
      <c r="J4693" s="38">
        <v>0</v>
      </c>
    </row>
    <row r="4694" spans="1:10">
      <c r="A4694" s="2" t="s">
        <v>13</v>
      </c>
      <c r="B4694" s="2" t="s">
        <v>214</v>
      </c>
      <c r="C4694" s="2" t="s">
        <v>64</v>
      </c>
      <c r="E4694" s="2">
        <v>100</v>
      </c>
      <c r="F4694" s="2" t="s">
        <v>928</v>
      </c>
      <c r="G4694" s="2" t="s">
        <v>720</v>
      </c>
      <c r="H4694" s="2" t="s">
        <v>37</v>
      </c>
      <c r="I4694" s="2" t="s">
        <v>38</v>
      </c>
      <c r="J4694" s="38">
        <v>1.509072712</v>
      </c>
    </row>
    <row r="4695" spans="1:10">
      <c r="A4695" s="2" t="s">
        <v>13</v>
      </c>
      <c r="B4695" s="2" t="s">
        <v>215</v>
      </c>
      <c r="C4695" s="2" t="s">
        <v>64</v>
      </c>
      <c r="E4695" s="2">
        <v>100</v>
      </c>
      <c r="F4695" s="2" t="s">
        <v>928</v>
      </c>
      <c r="G4695" s="2" t="s">
        <v>720</v>
      </c>
      <c r="H4695" s="2" t="s">
        <v>37</v>
      </c>
      <c r="I4695" s="2" t="s">
        <v>38</v>
      </c>
      <c r="J4695" s="38">
        <v>0</v>
      </c>
    </row>
    <row r="4696" spans="1:10">
      <c r="A4696" s="2" t="s">
        <v>13</v>
      </c>
      <c r="B4696" s="2" t="s">
        <v>216</v>
      </c>
      <c r="C4696" s="2" t="s">
        <v>64</v>
      </c>
      <c r="E4696" s="2">
        <v>100</v>
      </c>
      <c r="F4696" s="2" t="s">
        <v>928</v>
      </c>
      <c r="G4696" s="2" t="s">
        <v>720</v>
      </c>
      <c r="H4696" s="2" t="s">
        <v>37</v>
      </c>
      <c r="I4696" s="2" t="s">
        <v>38</v>
      </c>
      <c r="J4696" s="38">
        <v>0</v>
      </c>
    </row>
    <row r="4697" spans="1:10">
      <c r="A4697" s="2" t="s">
        <v>13</v>
      </c>
      <c r="B4697" s="2" t="s">
        <v>363</v>
      </c>
      <c r="C4697" s="2" t="s">
        <v>64</v>
      </c>
      <c r="E4697" s="2">
        <v>100</v>
      </c>
      <c r="F4697" s="2" t="s">
        <v>928</v>
      </c>
      <c r="G4697" s="2" t="s">
        <v>720</v>
      </c>
      <c r="H4697" s="2" t="s">
        <v>37</v>
      </c>
      <c r="I4697" s="2" t="s">
        <v>38</v>
      </c>
      <c r="J4697" s="38">
        <v>0</v>
      </c>
    </row>
    <row r="4698" spans="1:10">
      <c r="A4698" s="2" t="s">
        <v>12</v>
      </c>
      <c r="B4698" s="2" t="s">
        <v>219</v>
      </c>
      <c r="C4698" s="2" t="s">
        <v>64</v>
      </c>
      <c r="E4698" s="2">
        <v>100</v>
      </c>
      <c r="F4698" s="2" t="s">
        <v>928</v>
      </c>
      <c r="G4698" s="2" t="s">
        <v>720</v>
      </c>
      <c r="H4698" s="2" t="s">
        <v>37</v>
      </c>
      <c r="I4698" s="2" t="s">
        <v>38</v>
      </c>
      <c r="J4698" s="38">
        <v>60.058632353</v>
      </c>
    </row>
    <row r="4699" spans="1:10">
      <c r="A4699" s="2" t="s">
        <v>11</v>
      </c>
      <c r="B4699" s="2" t="s">
        <v>217</v>
      </c>
      <c r="C4699" s="2" t="s">
        <v>64</v>
      </c>
      <c r="E4699" s="2">
        <v>100</v>
      </c>
      <c r="F4699" s="2" t="s">
        <v>928</v>
      </c>
      <c r="G4699" s="2" t="s">
        <v>720</v>
      </c>
      <c r="H4699" s="2" t="s">
        <v>37</v>
      </c>
      <c r="I4699" s="2" t="s">
        <v>38</v>
      </c>
      <c r="J4699" s="38">
        <v>111.245754476</v>
      </c>
    </row>
    <row r="4700" spans="1:10">
      <c r="A4700" s="2" t="s">
        <v>534</v>
      </c>
      <c r="B4700" s="2" t="s">
        <v>218</v>
      </c>
      <c r="C4700" s="2" t="s">
        <v>64</v>
      </c>
      <c r="E4700" s="2">
        <v>100</v>
      </c>
      <c r="F4700" s="2" t="s">
        <v>928</v>
      </c>
      <c r="G4700" s="2" t="s">
        <v>720</v>
      </c>
      <c r="H4700" s="2" t="s">
        <v>37</v>
      </c>
      <c r="I4700" s="2" t="s">
        <v>38</v>
      </c>
      <c r="J4700" s="38">
        <v>0</v>
      </c>
    </row>
    <row r="4701" spans="1:10">
      <c r="A4701" s="2" t="s">
        <v>10</v>
      </c>
      <c r="B4701" s="2" t="s">
        <v>220</v>
      </c>
      <c r="C4701" s="2" t="s">
        <v>64</v>
      </c>
      <c r="E4701" s="2">
        <v>100</v>
      </c>
      <c r="F4701" s="2" t="s">
        <v>928</v>
      </c>
      <c r="G4701" s="2" t="s">
        <v>720</v>
      </c>
      <c r="H4701" s="2" t="s">
        <v>37</v>
      </c>
      <c r="I4701" s="2" t="s">
        <v>38</v>
      </c>
      <c r="J4701" s="38">
        <v>3.7723528999999999E-2</v>
      </c>
    </row>
    <row r="4702" spans="1:10">
      <c r="A4702" s="2" t="s">
        <v>9</v>
      </c>
      <c r="B4702" s="2" t="s">
        <v>221</v>
      </c>
      <c r="C4702" s="2" t="s">
        <v>64</v>
      </c>
      <c r="E4702" s="2">
        <v>100</v>
      </c>
      <c r="F4702" s="2" t="s">
        <v>928</v>
      </c>
      <c r="G4702" s="2" t="s">
        <v>720</v>
      </c>
      <c r="H4702" s="2" t="s">
        <v>37</v>
      </c>
      <c r="I4702" s="2" t="s">
        <v>38</v>
      </c>
      <c r="J4702" s="38">
        <v>5.21</v>
      </c>
    </row>
    <row r="4703" spans="1:10">
      <c r="A4703" s="2" t="s">
        <v>9</v>
      </c>
      <c r="B4703" s="2" t="s">
        <v>222</v>
      </c>
      <c r="C4703" s="2" t="s">
        <v>64</v>
      </c>
      <c r="E4703" s="2">
        <v>100</v>
      </c>
      <c r="F4703" s="2" t="s">
        <v>928</v>
      </c>
      <c r="G4703" s="2" t="s">
        <v>720</v>
      </c>
      <c r="H4703" s="2" t="s">
        <v>37</v>
      </c>
      <c r="I4703" s="2" t="s">
        <v>38</v>
      </c>
      <c r="J4703" s="38">
        <v>4.2649999999999997</v>
      </c>
    </row>
    <row r="4704" spans="1:10">
      <c r="A4704" s="2" t="s">
        <v>9</v>
      </c>
      <c r="B4704" s="2" t="s">
        <v>223</v>
      </c>
      <c r="C4704" s="2" t="s">
        <v>64</v>
      </c>
      <c r="E4704" s="2">
        <v>100</v>
      </c>
      <c r="F4704" s="2" t="s">
        <v>928</v>
      </c>
      <c r="G4704" s="2" t="s">
        <v>720</v>
      </c>
      <c r="H4704" s="2" t="s">
        <v>37</v>
      </c>
      <c r="I4704" s="2" t="s">
        <v>38</v>
      </c>
      <c r="J4704" s="38">
        <v>5.78</v>
      </c>
    </row>
    <row r="4705" spans="1:10">
      <c r="A4705" s="2" t="s">
        <v>9</v>
      </c>
      <c r="B4705" s="2" t="s">
        <v>224</v>
      </c>
      <c r="C4705" s="2" t="s">
        <v>64</v>
      </c>
      <c r="E4705" s="2">
        <v>100</v>
      </c>
      <c r="F4705" s="2" t="s">
        <v>928</v>
      </c>
      <c r="G4705" s="2" t="s">
        <v>720</v>
      </c>
      <c r="H4705" s="2" t="s">
        <v>37</v>
      </c>
      <c r="I4705" s="2" t="s">
        <v>38</v>
      </c>
      <c r="J4705" s="38">
        <v>5.1533318010000002</v>
      </c>
    </row>
    <row r="4706" spans="1:10">
      <c r="A4706" s="2" t="s">
        <v>9</v>
      </c>
      <c r="B4706" s="2" t="s">
        <v>225</v>
      </c>
      <c r="C4706" s="2" t="s">
        <v>64</v>
      </c>
      <c r="E4706" s="2">
        <v>100</v>
      </c>
      <c r="F4706" s="2" t="s">
        <v>928</v>
      </c>
      <c r="G4706" s="2" t="s">
        <v>720</v>
      </c>
      <c r="H4706" s="2" t="s">
        <v>37</v>
      </c>
      <c r="I4706" s="2" t="s">
        <v>38</v>
      </c>
      <c r="J4706" s="38">
        <v>3.6477941180000002</v>
      </c>
    </row>
    <row r="4707" spans="1:10">
      <c r="A4707" s="2" t="s">
        <v>9</v>
      </c>
      <c r="B4707" s="2" t="s">
        <v>226</v>
      </c>
      <c r="C4707" s="2" t="s">
        <v>64</v>
      </c>
      <c r="E4707" s="2">
        <v>100</v>
      </c>
      <c r="F4707" s="2" t="s">
        <v>928</v>
      </c>
      <c r="G4707" s="2" t="s">
        <v>720</v>
      </c>
      <c r="H4707" s="2" t="s">
        <v>37</v>
      </c>
      <c r="I4707" s="2" t="s">
        <v>38</v>
      </c>
      <c r="J4707" s="38">
        <v>2.8650000000000002</v>
      </c>
    </row>
    <row r="4708" spans="1:10">
      <c r="A4708" s="2" t="s">
        <v>9</v>
      </c>
      <c r="B4708" s="2" t="s">
        <v>227</v>
      </c>
      <c r="C4708" s="2" t="s">
        <v>64</v>
      </c>
      <c r="E4708" s="2">
        <v>100</v>
      </c>
      <c r="F4708" s="2" t="s">
        <v>928</v>
      </c>
      <c r="G4708" s="2" t="s">
        <v>720</v>
      </c>
      <c r="H4708" s="2" t="s">
        <v>37</v>
      </c>
      <c r="I4708" s="2" t="s">
        <v>38</v>
      </c>
      <c r="J4708" s="38">
        <v>1.645</v>
      </c>
    </row>
    <row r="4709" spans="1:10">
      <c r="A4709" s="2" t="s">
        <v>9</v>
      </c>
      <c r="B4709" s="2" t="s">
        <v>228</v>
      </c>
      <c r="C4709" s="2" t="s">
        <v>64</v>
      </c>
      <c r="E4709" s="2">
        <v>100</v>
      </c>
      <c r="F4709" s="2" t="s">
        <v>928</v>
      </c>
      <c r="G4709" s="2" t="s">
        <v>720</v>
      </c>
      <c r="H4709" s="2" t="s">
        <v>37</v>
      </c>
      <c r="I4709" s="2" t="s">
        <v>38</v>
      </c>
      <c r="J4709" s="38">
        <v>3.29</v>
      </c>
    </row>
    <row r="4710" spans="1:10">
      <c r="A4710" s="2" t="s">
        <v>9</v>
      </c>
      <c r="B4710" s="2" t="s">
        <v>229</v>
      </c>
      <c r="C4710" s="2" t="s">
        <v>64</v>
      </c>
      <c r="E4710" s="2">
        <v>100</v>
      </c>
      <c r="F4710" s="2" t="s">
        <v>928</v>
      </c>
      <c r="G4710" s="2" t="s">
        <v>720</v>
      </c>
      <c r="H4710" s="2" t="s">
        <v>37</v>
      </c>
      <c r="I4710" s="2" t="s">
        <v>38</v>
      </c>
      <c r="J4710" s="38">
        <v>3.33</v>
      </c>
    </row>
    <row r="4711" spans="1:10">
      <c r="A4711" s="2" t="s">
        <v>9</v>
      </c>
      <c r="B4711" s="2" t="s">
        <v>230</v>
      </c>
      <c r="C4711" s="2" t="s">
        <v>64</v>
      </c>
      <c r="E4711" s="2">
        <v>100</v>
      </c>
      <c r="F4711" s="2" t="s">
        <v>928</v>
      </c>
      <c r="G4711" s="2" t="s">
        <v>720</v>
      </c>
      <c r="H4711" s="2" t="s">
        <v>37</v>
      </c>
      <c r="I4711" s="2" t="s">
        <v>38</v>
      </c>
      <c r="J4711" s="38">
        <v>3.2</v>
      </c>
    </row>
    <row r="4712" spans="1:10">
      <c r="A4712" s="2" t="s">
        <v>9</v>
      </c>
      <c r="B4712" s="2" t="s">
        <v>231</v>
      </c>
      <c r="C4712" s="2" t="s">
        <v>64</v>
      </c>
      <c r="E4712" s="2">
        <v>100</v>
      </c>
      <c r="F4712" s="2" t="s">
        <v>928</v>
      </c>
      <c r="G4712" s="2" t="s">
        <v>720</v>
      </c>
      <c r="H4712" s="2" t="s">
        <v>37</v>
      </c>
      <c r="I4712" s="2" t="s">
        <v>38</v>
      </c>
      <c r="J4712" s="38">
        <v>4.95</v>
      </c>
    </row>
    <row r="4713" spans="1:10">
      <c r="A4713" s="2" t="s">
        <v>9</v>
      </c>
      <c r="B4713" s="2" t="s">
        <v>232</v>
      </c>
      <c r="C4713" s="2" t="s">
        <v>64</v>
      </c>
      <c r="E4713" s="2">
        <v>100</v>
      </c>
      <c r="F4713" s="2" t="s">
        <v>928</v>
      </c>
      <c r="G4713" s="2" t="s">
        <v>720</v>
      </c>
      <c r="H4713" s="2" t="s">
        <v>37</v>
      </c>
      <c r="I4713" s="2" t="s">
        <v>38</v>
      </c>
      <c r="J4713" s="38">
        <v>0</v>
      </c>
    </row>
    <row r="4714" spans="1:10">
      <c r="A4714" s="2" t="s">
        <v>8</v>
      </c>
      <c r="B4714" s="2" t="s">
        <v>233</v>
      </c>
      <c r="C4714" s="2" t="s">
        <v>64</v>
      </c>
      <c r="E4714" s="2">
        <v>100</v>
      </c>
      <c r="F4714" s="2" t="s">
        <v>928</v>
      </c>
      <c r="G4714" s="2" t="s">
        <v>720</v>
      </c>
      <c r="H4714" s="2" t="s">
        <v>37</v>
      </c>
      <c r="I4714" s="2" t="s">
        <v>38</v>
      </c>
      <c r="J4714" s="38">
        <v>2.8981950460000001</v>
      </c>
    </row>
    <row r="4715" spans="1:10">
      <c r="A4715" s="2" t="s">
        <v>8</v>
      </c>
      <c r="B4715" s="2" t="s">
        <v>234</v>
      </c>
      <c r="C4715" s="2" t="s">
        <v>64</v>
      </c>
      <c r="E4715" s="2">
        <v>100</v>
      </c>
      <c r="F4715" s="2" t="s">
        <v>928</v>
      </c>
      <c r="G4715" s="2" t="s">
        <v>720</v>
      </c>
      <c r="H4715" s="2" t="s">
        <v>37</v>
      </c>
      <c r="I4715" s="2" t="s">
        <v>38</v>
      </c>
      <c r="J4715" s="38">
        <v>6.4354102170000003</v>
      </c>
    </row>
    <row r="4716" spans="1:10">
      <c r="A4716" s="2" t="s">
        <v>8</v>
      </c>
      <c r="B4716" s="2" t="s">
        <v>235</v>
      </c>
      <c r="C4716" s="2" t="s">
        <v>64</v>
      </c>
      <c r="E4716" s="2">
        <v>100</v>
      </c>
      <c r="F4716" s="2" t="s">
        <v>928</v>
      </c>
      <c r="G4716" s="2" t="s">
        <v>720</v>
      </c>
      <c r="H4716" s="2" t="s">
        <v>37</v>
      </c>
      <c r="I4716" s="2" t="s">
        <v>38</v>
      </c>
      <c r="J4716" s="38">
        <v>0.32104334400000001</v>
      </c>
    </row>
    <row r="4717" spans="1:10">
      <c r="A4717" s="2" t="s">
        <v>8</v>
      </c>
      <c r="B4717" s="2" t="s">
        <v>236</v>
      </c>
      <c r="C4717" s="2" t="s">
        <v>64</v>
      </c>
      <c r="E4717" s="2">
        <v>100</v>
      </c>
      <c r="F4717" s="2" t="s">
        <v>928</v>
      </c>
      <c r="G4717" s="2" t="s">
        <v>720</v>
      </c>
      <c r="H4717" s="2" t="s">
        <v>37</v>
      </c>
      <c r="I4717" s="2" t="s">
        <v>38</v>
      </c>
      <c r="J4717" s="38">
        <v>7.1946077999999997E-2</v>
      </c>
    </row>
    <row r="4718" spans="1:10">
      <c r="A4718" s="2" t="s">
        <v>8</v>
      </c>
      <c r="B4718" s="2" t="s">
        <v>237</v>
      </c>
      <c r="C4718" s="2" t="s">
        <v>64</v>
      </c>
      <c r="E4718" s="2">
        <v>100</v>
      </c>
      <c r="F4718" s="2" t="s">
        <v>928</v>
      </c>
      <c r="G4718" s="2" t="s">
        <v>720</v>
      </c>
      <c r="H4718" s="2" t="s">
        <v>37</v>
      </c>
      <c r="I4718" s="2" t="s">
        <v>38</v>
      </c>
      <c r="J4718" s="38">
        <v>10.630532872</v>
      </c>
    </row>
    <row r="4719" spans="1:10">
      <c r="A4719" s="2" t="s">
        <v>8</v>
      </c>
      <c r="B4719" s="2" t="s">
        <v>238</v>
      </c>
      <c r="C4719" s="2" t="s">
        <v>64</v>
      </c>
      <c r="E4719" s="2">
        <v>100</v>
      </c>
      <c r="F4719" s="2" t="s">
        <v>928</v>
      </c>
      <c r="G4719" s="2" t="s">
        <v>720</v>
      </c>
      <c r="H4719" s="2" t="s">
        <v>37</v>
      </c>
      <c r="I4719" s="2" t="s">
        <v>38</v>
      </c>
      <c r="J4719" s="38">
        <v>0.92205882400000005</v>
      </c>
    </row>
    <row r="4720" spans="1:10">
      <c r="A4720" s="2" t="s">
        <v>8</v>
      </c>
      <c r="B4720" s="2" t="s">
        <v>239</v>
      </c>
      <c r="C4720" s="2" t="s">
        <v>64</v>
      </c>
      <c r="E4720" s="2">
        <v>100</v>
      </c>
      <c r="F4720" s="2" t="s">
        <v>928</v>
      </c>
      <c r="G4720" s="2" t="s">
        <v>720</v>
      </c>
      <c r="H4720" s="2" t="s">
        <v>37</v>
      </c>
      <c r="I4720" s="2" t="s">
        <v>38</v>
      </c>
      <c r="J4720" s="38">
        <v>0.64216503300000005</v>
      </c>
    </row>
    <row r="4721" spans="1:10">
      <c r="A4721" s="2" t="s">
        <v>8</v>
      </c>
      <c r="B4721" s="2" t="s">
        <v>240</v>
      </c>
      <c r="C4721" s="2" t="s">
        <v>64</v>
      </c>
      <c r="E4721" s="2">
        <v>100</v>
      </c>
      <c r="F4721" s="2" t="s">
        <v>928</v>
      </c>
      <c r="G4721" s="2" t="s">
        <v>720</v>
      </c>
      <c r="H4721" s="2" t="s">
        <v>37</v>
      </c>
      <c r="I4721" s="2" t="s">
        <v>38</v>
      </c>
      <c r="J4721" s="38">
        <v>7.5350000000000001</v>
      </c>
    </row>
    <row r="4722" spans="1:10">
      <c r="A4722" s="2" t="s">
        <v>8</v>
      </c>
      <c r="B4722" s="2" t="s">
        <v>241</v>
      </c>
      <c r="C4722" s="2" t="s">
        <v>64</v>
      </c>
      <c r="E4722" s="2">
        <v>100</v>
      </c>
      <c r="F4722" s="2" t="s">
        <v>928</v>
      </c>
      <c r="G4722" s="2" t="s">
        <v>720</v>
      </c>
      <c r="H4722" s="2" t="s">
        <v>37</v>
      </c>
      <c r="I4722" s="2" t="s">
        <v>38</v>
      </c>
      <c r="J4722" s="38">
        <v>7.4905147059999999</v>
      </c>
    </row>
    <row r="4723" spans="1:10">
      <c r="A4723" s="2" t="s">
        <v>8</v>
      </c>
      <c r="B4723" s="2" t="s">
        <v>242</v>
      </c>
      <c r="C4723" s="2" t="s">
        <v>64</v>
      </c>
      <c r="E4723" s="2">
        <v>100</v>
      </c>
      <c r="F4723" s="2" t="s">
        <v>928</v>
      </c>
      <c r="G4723" s="2" t="s">
        <v>720</v>
      </c>
      <c r="H4723" s="2" t="s">
        <v>37</v>
      </c>
      <c r="I4723" s="2" t="s">
        <v>38</v>
      </c>
      <c r="J4723" s="38">
        <v>7.8034949449999997</v>
      </c>
    </row>
    <row r="4724" spans="1:10">
      <c r="A4724" s="2" t="s">
        <v>8</v>
      </c>
      <c r="B4724" s="2" t="s">
        <v>243</v>
      </c>
      <c r="C4724" s="2" t="s">
        <v>64</v>
      </c>
      <c r="E4724" s="2">
        <v>100</v>
      </c>
      <c r="F4724" s="2" t="s">
        <v>928</v>
      </c>
      <c r="G4724" s="2" t="s">
        <v>720</v>
      </c>
      <c r="H4724" s="2" t="s">
        <v>37</v>
      </c>
      <c r="I4724" s="2" t="s">
        <v>38</v>
      </c>
      <c r="J4724" s="38">
        <v>0.79124740500000001</v>
      </c>
    </row>
    <row r="4725" spans="1:10">
      <c r="A4725" s="2" t="s">
        <v>8</v>
      </c>
      <c r="B4725" s="2" t="s">
        <v>244</v>
      </c>
      <c r="C4725" s="2" t="s">
        <v>64</v>
      </c>
      <c r="E4725" s="2">
        <v>100</v>
      </c>
      <c r="F4725" s="2" t="s">
        <v>928</v>
      </c>
      <c r="G4725" s="2" t="s">
        <v>720</v>
      </c>
      <c r="H4725" s="2" t="s">
        <v>37</v>
      </c>
      <c r="I4725" s="2" t="s">
        <v>38</v>
      </c>
      <c r="J4725" s="38">
        <v>2.6636372549999998</v>
      </c>
    </row>
    <row r="4726" spans="1:10">
      <c r="A4726" s="2" t="s">
        <v>8</v>
      </c>
      <c r="B4726" s="2" t="s">
        <v>245</v>
      </c>
      <c r="C4726" s="2" t="s">
        <v>64</v>
      </c>
      <c r="E4726" s="2">
        <v>100</v>
      </c>
      <c r="F4726" s="2" t="s">
        <v>928</v>
      </c>
      <c r="G4726" s="2" t="s">
        <v>720</v>
      </c>
      <c r="H4726" s="2" t="s">
        <v>37</v>
      </c>
      <c r="I4726" s="2" t="s">
        <v>38</v>
      </c>
      <c r="J4726" s="38">
        <v>1.4616650330000001</v>
      </c>
    </row>
    <row r="4727" spans="1:10">
      <c r="A4727" s="2" t="s">
        <v>8</v>
      </c>
      <c r="B4727" s="2" t="s">
        <v>246</v>
      </c>
      <c r="C4727" s="2" t="s">
        <v>64</v>
      </c>
      <c r="E4727" s="2">
        <v>100</v>
      </c>
      <c r="F4727" s="2" t="s">
        <v>928</v>
      </c>
      <c r="G4727" s="2" t="s">
        <v>720</v>
      </c>
      <c r="H4727" s="2" t="s">
        <v>37</v>
      </c>
      <c r="I4727" s="2" t="s">
        <v>38</v>
      </c>
      <c r="J4727" s="38">
        <v>8.24</v>
      </c>
    </row>
    <row r="4728" spans="1:10">
      <c r="A4728" s="2" t="s">
        <v>8</v>
      </c>
      <c r="B4728" s="2" t="s">
        <v>247</v>
      </c>
      <c r="C4728" s="2" t="s">
        <v>64</v>
      </c>
      <c r="E4728" s="2">
        <v>100</v>
      </c>
      <c r="F4728" s="2" t="s">
        <v>928</v>
      </c>
      <c r="G4728" s="2" t="s">
        <v>720</v>
      </c>
      <c r="H4728" s="2" t="s">
        <v>37</v>
      </c>
      <c r="I4728" s="2" t="s">
        <v>38</v>
      </c>
      <c r="J4728" s="38">
        <v>13.4</v>
      </c>
    </row>
    <row r="4729" spans="1:10">
      <c r="A4729" s="2" t="s">
        <v>8</v>
      </c>
      <c r="B4729" s="2" t="s">
        <v>248</v>
      </c>
      <c r="C4729" s="2" t="s">
        <v>64</v>
      </c>
      <c r="E4729" s="2">
        <v>100</v>
      </c>
      <c r="F4729" s="2" t="s">
        <v>928</v>
      </c>
      <c r="G4729" s="2" t="s">
        <v>720</v>
      </c>
      <c r="H4729" s="2" t="s">
        <v>37</v>
      </c>
      <c r="I4729" s="2" t="s">
        <v>38</v>
      </c>
      <c r="J4729" s="38">
        <v>7.4649999999999999</v>
      </c>
    </row>
    <row r="4730" spans="1:10">
      <c r="A4730" s="2" t="s">
        <v>7</v>
      </c>
      <c r="B4730" s="2" t="s">
        <v>249</v>
      </c>
      <c r="C4730" s="2" t="s">
        <v>64</v>
      </c>
      <c r="E4730" s="2">
        <v>100</v>
      </c>
      <c r="F4730" s="2" t="s">
        <v>928</v>
      </c>
      <c r="G4730" s="2" t="s">
        <v>720</v>
      </c>
      <c r="H4730" s="2" t="s">
        <v>37</v>
      </c>
      <c r="I4730" s="2" t="s">
        <v>38</v>
      </c>
      <c r="J4730" s="38">
        <v>4.533184061</v>
      </c>
    </row>
    <row r="4731" spans="1:10">
      <c r="A4731" s="2" t="s">
        <v>7</v>
      </c>
      <c r="B4731" s="2" t="s">
        <v>250</v>
      </c>
      <c r="C4731" s="2" t="s">
        <v>64</v>
      </c>
      <c r="E4731" s="2">
        <v>100</v>
      </c>
      <c r="F4731" s="2" t="s">
        <v>928</v>
      </c>
      <c r="G4731" s="2" t="s">
        <v>720</v>
      </c>
      <c r="H4731" s="2" t="s">
        <v>37</v>
      </c>
      <c r="I4731" s="2" t="s">
        <v>38</v>
      </c>
      <c r="J4731" s="38">
        <v>0.62661990999999995</v>
      </c>
    </row>
    <row r="4732" spans="1:10">
      <c r="A4732" s="2" t="s">
        <v>7</v>
      </c>
      <c r="B4732" s="2" t="s">
        <v>251</v>
      </c>
      <c r="C4732" s="2" t="s">
        <v>64</v>
      </c>
      <c r="E4732" s="2">
        <v>100</v>
      </c>
      <c r="F4732" s="2" t="s">
        <v>928</v>
      </c>
      <c r="G4732" s="2" t="s">
        <v>720</v>
      </c>
      <c r="H4732" s="2" t="s">
        <v>37</v>
      </c>
      <c r="I4732" s="2" t="s">
        <v>38</v>
      </c>
      <c r="J4732" s="38">
        <v>0</v>
      </c>
    </row>
    <row r="4733" spans="1:10">
      <c r="A4733" s="2" t="s">
        <v>7</v>
      </c>
      <c r="B4733" s="2" t="s">
        <v>252</v>
      </c>
      <c r="C4733" s="2" t="s">
        <v>64</v>
      </c>
      <c r="E4733" s="2">
        <v>100</v>
      </c>
      <c r="F4733" s="2" t="s">
        <v>928</v>
      </c>
      <c r="G4733" s="2" t="s">
        <v>720</v>
      </c>
      <c r="H4733" s="2" t="s">
        <v>37</v>
      </c>
      <c r="I4733" s="2" t="s">
        <v>38</v>
      </c>
      <c r="J4733" s="38">
        <v>0</v>
      </c>
    </row>
    <row r="4734" spans="1:10">
      <c r="A4734" s="2" t="s">
        <v>7</v>
      </c>
      <c r="B4734" s="2" t="s">
        <v>253</v>
      </c>
      <c r="C4734" s="2" t="s">
        <v>64</v>
      </c>
      <c r="E4734" s="2">
        <v>100</v>
      </c>
      <c r="F4734" s="2" t="s">
        <v>928</v>
      </c>
      <c r="G4734" s="2" t="s">
        <v>720</v>
      </c>
      <c r="H4734" s="2" t="s">
        <v>37</v>
      </c>
      <c r="I4734" s="2" t="s">
        <v>38</v>
      </c>
      <c r="J4734" s="38">
        <v>0</v>
      </c>
    </row>
    <row r="4735" spans="1:10">
      <c r="A4735" s="2" t="s">
        <v>6</v>
      </c>
      <c r="B4735" s="2" t="s">
        <v>254</v>
      </c>
      <c r="C4735" s="2" t="s">
        <v>64</v>
      </c>
      <c r="E4735" s="2">
        <v>100</v>
      </c>
      <c r="F4735" s="2" t="s">
        <v>928</v>
      </c>
      <c r="G4735" s="2" t="s">
        <v>720</v>
      </c>
      <c r="H4735" s="2" t="s">
        <v>37</v>
      </c>
      <c r="I4735" s="2" t="s">
        <v>38</v>
      </c>
      <c r="J4735" s="38">
        <v>0</v>
      </c>
    </row>
    <row r="4736" spans="1:10">
      <c r="A4736" s="2" t="s">
        <v>6</v>
      </c>
      <c r="B4736" s="2" t="s">
        <v>255</v>
      </c>
      <c r="C4736" s="2" t="s">
        <v>64</v>
      </c>
      <c r="E4736" s="2">
        <v>100</v>
      </c>
      <c r="F4736" s="2" t="s">
        <v>928</v>
      </c>
      <c r="G4736" s="2" t="s">
        <v>720</v>
      </c>
      <c r="H4736" s="2" t="s">
        <v>37</v>
      </c>
      <c r="I4736" s="2" t="s">
        <v>38</v>
      </c>
      <c r="J4736" s="38">
        <v>0</v>
      </c>
    </row>
    <row r="4737" spans="1:10">
      <c r="A4737" s="2" t="s">
        <v>6</v>
      </c>
      <c r="B4737" s="2" t="s">
        <v>256</v>
      </c>
      <c r="C4737" s="2" t="s">
        <v>64</v>
      </c>
      <c r="E4737" s="2">
        <v>100</v>
      </c>
      <c r="F4737" s="2" t="s">
        <v>928</v>
      </c>
      <c r="G4737" s="2" t="s">
        <v>720</v>
      </c>
      <c r="H4737" s="2" t="s">
        <v>37</v>
      </c>
      <c r="I4737" s="2" t="s">
        <v>38</v>
      </c>
      <c r="J4737" s="38">
        <v>12.713508951</v>
      </c>
    </row>
    <row r="4738" spans="1:10">
      <c r="A4738" s="2" t="s">
        <v>6</v>
      </c>
      <c r="B4738" s="2" t="s">
        <v>257</v>
      </c>
      <c r="C4738" s="2" t="s">
        <v>64</v>
      </c>
      <c r="E4738" s="2">
        <v>100</v>
      </c>
      <c r="F4738" s="2" t="s">
        <v>928</v>
      </c>
      <c r="G4738" s="2" t="s">
        <v>720</v>
      </c>
      <c r="H4738" s="2" t="s">
        <v>37</v>
      </c>
      <c r="I4738" s="2" t="s">
        <v>38</v>
      </c>
      <c r="J4738" s="38">
        <v>16.501133824</v>
      </c>
    </row>
    <row r="4739" spans="1:10">
      <c r="A4739" s="2" t="s">
        <v>6</v>
      </c>
      <c r="B4739" s="2" t="s">
        <v>258</v>
      </c>
      <c r="C4739" s="2" t="s">
        <v>64</v>
      </c>
      <c r="E4739" s="2">
        <v>100</v>
      </c>
      <c r="F4739" s="2" t="s">
        <v>928</v>
      </c>
      <c r="G4739" s="2" t="s">
        <v>720</v>
      </c>
      <c r="H4739" s="2" t="s">
        <v>37</v>
      </c>
      <c r="I4739" s="2" t="s">
        <v>38</v>
      </c>
      <c r="J4739" s="38">
        <v>0</v>
      </c>
    </row>
    <row r="4740" spans="1:10">
      <c r="A4740" s="2" t="s">
        <v>6</v>
      </c>
      <c r="B4740" s="2" t="s">
        <v>259</v>
      </c>
      <c r="C4740" s="2" t="s">
        <v>64</v>
      </c>
      <c r="E4740" s="2">
        <v>100</v>
      </c>
      <c r="F4740" s="2" t="s">
        <v>928</v>
      </c>
      <c r="G4740" s="2" t="s">
        <v>720</v>
      </c>
      <c r="H4740" s="2" t="s">
        <v>37</v>
      </c>
      <c r="I4740" s="2" t="s">
        <v>38</v>
      </c>
      <c r="J4740" s="38">
        <v>0</v>
      </c>
    </row>
    <row r="4741" spans="1:10">
      <c r="A4741" s="2" t="s">
        <v>6</v>
      </c>
      <c r="B4741" s="2" t="s">
        <v>260</v>
      </c>
      <c r="C4741" s="2" t="s">
        <v>64</v>
      </c>
      <c r="E4741" s="2">
        <v>100</v>
      </c>
      <c r="F4741" s="2" t="s">
        <v>928</v>
      </c>
      <c r="G4741" s="2" t="s">
        <v>720</v>
      </c>
      <c r="H4741" s="2" t="s">
        <v>37</v>
      </c>
      <c r="I4741" s="2" t="s">
        <v>38</v>
      </c>
      <c r="J4741" s="38">
        <v>0</v>
      </c>
    </row>
    <row r="4742" spans="1:10">
      <c r="A4742" s="2" t="s">
        <v>6</v>
      </c>
      <c r="B4742" s="2" t="s">
        <v>261</v>
      </c>
      <c r="C4742" s="2" t="s">
        <v>64</v>
      </c>
      <c r="E4742" s="2">
        <v>100</v>
      </c>
      <c r="F4742" s="2" t="s">
        <v>928</v>
      </c>
      <c r="G4742" s="2" t="s">
        <v>720</v>
      </c>
      <c r="H4742" s="2" t="s">
        <v>37</v>
      </c>
      <c r="I4742" s="2" t="s">
        <v>38</v>
      </c>
      <c r="J4742" s="38">
        <v>0</v>
      </c>
    </row>
    <row r="4743" spans="1:10">
      <c r="A4743" s="2" t="s">
        <v>5</v>
      </c>
      <c r="B4743" s="2" t="s">
        <v>270</v>
      </c>
      <c r="C4743" s="2" t="s">
        <v>64</v>
      </c>
      <c r="E4743" s="2">
        <v>100</v>
      </c>
      <c r="F4743" s="2" t="s">
        <v>928</v>
      </c>
      <c r="G4743" s="2" t="s">
        <v>720</v>
      </c>
      <c r="H4743" s="2" t="s">
        <v>37</v>
      </c>
      <c r="I4743" s="2" t="s">
        <v>38</v>
      </c>
      <c r="J4743" s="38">
        <v>1.293393665</v>
      </c>
    </row>
    <row r="4744" spans="1:10">
      <c r="A4744" s="2" t="s">
        <v>5</v>
      </c>
      <c r="B4744" s="2" t="s">
        <v>271</v>
      </c>
      <c r="C4744" s="2" t="s">
        <v>64</v>
      </c>
      <c r="E4744" s="2">
        <v>100</v>
      </c>
      <c r="F4744" s="2" t="s">
        <v>928</v>
      </c>
      <c r="G4744" s="2" t="s">
        <v>720</v>
      </c>
      <c r="H4744" s="2" t="s">
        <v>37</v>
      </c>
      <c r="I4744" s="2" t="s">
        <v>38</v>
      </c>
      <c r="J4744" s="38">
        <v>12.874816993</v>
      </c>
    </row>
    <row r="4745" spans="1:10">
      <c r="A4745" s="2" t="s">
        <v>5</v>
      </c>
      <c r="B4745" s="2" t="s">
        <v>272</v>
      </c>
      <c r="C4745" s="2" t="s">
        <v>64</v>
      </c>
      <c r="E4745" s="2">
        <v>100</v>
      </c>
      <c r="F4745" s="2" t="s">
        <v>928</v>
      </c>
      <c r="G4745" s="2" t="s">
        <v>720</v>
      </c>
      <c r="H4745" s="2" t="s">
        <v>37</v>
      </c>
      <c r="I4745" s="2" t="s">
        <v>38</v>
      </c>
      <c r="J4745" s="38">
        <v>0</v>
      </c>
    </row>
    <row r="4746" spans="1:10">
      <c r="A4746" s="2" t="s">
        <v>5</v>
      </c>
      <c r="B4746" s="2" t="s">
        <v>273</v>
      </c>
      <c r="C4746" s="2" t="s">
        <v>64</v>
      </c>
      <c r="E4746" s="2">
        <v>100</v>
      </c>
      <c r="F4746" s="2" t="s">
        <v>928</v>
      </c>
      <c r="G4746" s="2" t="s">
        <v>720</v>
      </c>
      <c r="H4746" s="2" t="s">
        <v>37</v>
      </c>
      <c r="I4746" s="2" t="s">
        <v>38</v>
      </c>
      <c r="J4746" s="38">
        <v>0</v>
      </c>
    </row>
    <row r="4747" spans="1:10">
      <c r="A4747" s="2" t="s">
        <v>4</v>
      </c>
      <c r="B4747" s="2" t="s">
        <v>445</v>
      </c>
      <c r="C4747" s="2" t="s">
        <v>64</v>
      </c>
      <c r="E4747" s="2">
        <v>100</v>
      </c>
      <c r="F4747" s="2" t="s">
        <v>928</v>
      </c>
      <c r="G4747" s="2" t="s">
        <v>720</v>
      </c>
      <c r="H4747" s="2" t="s">
        <v>37</v>
      </c>
      <c r="I4747" s="2" t="s">
        <v>38</v>
      </c>
      <c r="J4747" s="38">
        <v>0</v>
      </c>
    </row>
    <row r="4748" spans="1:10">
      <c r="A4748" s="2" t="s">
        <v>4</v>
      </c>
      <c r="B4748" s="2" t="s">
        <v>446</v>
      </c>
      <c r="C4748" s="2" t="s">
        <v>64</v>
      </c>
      <c r="E4748" s="2">
        <v>100</v>
      </c>
      <c r="F4748" s="2" t="s">
        <v>928</v>
      </c>
      <c r="G4748" s="2" t="s">
        <v>720</v>
      </c>
      <c r="H4748" s="2" t="s">
        <v>37</v>
      </c>
      <c r="I4748" s="2" t="s">
        <v>38</v>
      </c>
      <c r="J4748" s="38">
        <v>0.366633761</v>
      </c>
    </row>
    <row r="4749" spans="1:10">
      <c r="A4749" s="2" t="s">
        <v>3</v>
      </c>
      <c r="B4749" s="2" t="s">
        <v>362</v>
      </c>
      <c r="C4749" s="2" t="s">
        <v>64</v>
      </c>
      <c r="E4749" s="2">
        <v>100</v>
      </c>
      <c r="F4749" s="2" t="s">
        <v>928</v>
      </c>
      <c r="G4749" s="2" t="s">
        <v>720</v>
      </c>
      <c r="H4749" s="2" t="s">
        <v>37</v>
      </c>
      <c r="I4749" s="2" t="s">
        <v>38</v>
      </c>
      <c r="J4749" s="38">
        <v>0.565564293</v>
      </c>
    </row>
    <row r="4750" spans="1:10">
      <c r="A4750" s="2" t="s">
        <v>3</v>
      </c>
      <c r="B4750" s="2" t="s">
        <v>143</v>
      </c>
      <c r="C4750" s="2" t="s">
        <v>64</v>
      </c>
      <c r="E4750" s="2">
        <v>100</v>
      </c>
      <c r="F4750" s="2" t="s">
        <v>928</v>
      </c>
      <c r="G4750" s="2" t="s">
        <v>720</v>
      </c>
      <c r="H4750" s="2" t="s">
        <v>37</v>
      </c>
      <c r="I4750" s="2" t="s">
        <v>38</v>
      </c>
      <c r="J4750" s="38">
        <v>6.6503165500000003</v>
      </c>
    </row>
    <row r="4751" spans="1:10">
      <c r="A4751" s="2" t="s">
        <v>3</v>
      </c>
      <c r="B4751" s="2" t="s">
        <v>144</v>
      </c>
      <c r="C4751" s="2" t="s">
        <v>64</v>
      </c>
      <c r="E4751" s="2">
        <v>100</v>
      </c>
      <c r="F4751" s="2" t="s">
        <v>928</v>
      </c>
      <c r="G4751" s="2" t="s">
        <v>720</v>
      </c>
      <c r="H4751" s="2" t="s">
        <v>37</v>
      </c>
      <c r="I4751" s="2" t="s">
        <v>38</v>
      </c>
      <c r="J4751" s="38">
        <v>4.4406985289999996</v>
      </c>
    </row>
    <row r="4752" spans="1:10">
      <c r="A4752" s="2" t="s">
        <v>3</v>
      </c>
      <c r="B4752" s="2" t="s">
        <v>145</v>
      </c>
      <c r="C4752" s="2" t="s">
        <v>64</v>
      </c>
      <c r="E4752" s="2">
        <v>100</v>
      </c>
      <c r="F4752" s="2" t="s">
        <v>928</v>
      </c>
      <c r="G4752" s="2" t="s">
        <v>720</v>
      </c>
      <c r="H4752" s="2" t="s">
        <v>37</v>
      </c>
      <c r="I4752" s="2" t="s">
        <v>38</v>
      </c>
      <c r="J4752" s="38">
        <v>1.1335837600000001</v>
      </c>
    </row>
    <row r="4753" spans="1:10">
      <c r="A4753" s="2" t="s">
        <v>3</v>
      </c>
      <c r="B4753" s="2" t="s">
        <v>146</v>
      </c>
      <c r="C4753" s="2" t="s">
        <v>64</v>
      </c>
      <c r="E4753" s="2">
        <v>100</v>
      </c>
      <c r="F4753" s="2" t="s">
        <v>928</v>
      </c>
      <c r="G4753" s="2" t="s">
        <v>720</v>
      </c>
      <c r="H4753" s="2" t="s">
        <v>37</v>
      </c>
      <c r="I4753" s="2" t="s">
        <v>38</v>
      </c>
      <c r="J4753" s="38">
        <v>1.1229558820000001</v>
      </c>
    </row>
    <row r="4754" spans="1:10">
      <c r="A4754" s="2" t="s">
        <v>3</v>
      </c>
      <c r="B4754" s="2" t="s">
        <v>147</v>
      </c>
      <c r="C4754" s="2" t="s">
        <v>64</v>
      </c>
      <c r="E4754" s="2">
        <v>100</v>
      </c>
      <c r="F4754" s="2" t="s">
        <v>928</v>
      </c>
      <c r="G4754" s="2" t="s">
        <v>720</v>
      </c>
      <c r="H4754" s="2" t="s">
        <v>37</v>
      </c>
      <c r="I4754" s="2" t="s">
        <v>38</v>
      </c>
      <c r="J4754" s="38">
        <v>6.3874515570000003</v>
      </c>
    </row>
    <row r="4755" spans="1:10">
      <c r="A4755" s="2" t="s">
        <v>3</v>
      </c>
      <c r="B4755" s="2" t="s">
        <v>148</v>
      </c>
      <c r="C4755" s="2" t="s">
        <v>64</v>
      </c>
      <c r="E4755" s="2">
        <v>100</v>
      </c>
      <c r="F4755" s="2" t="s">
        <v>928</v>
      </c>
      <c r="G4755" s="2" t="s">
        <v>720</v>
      </c>
      <c r="H4755" s="2" t="s">
        <v>37</v>
      </c>
      <c r="I4755" s="2" t="s">
        <v>38</v>
      </c>
      <c r="J4755" s="38">
        <v>1.621537255</v>
      </c>
    </row>
    <row r="4756" spans="1:10">
      <c r="A4756" s="2" t="s">
        <v>3</v>
      </c>
      <c r="B4756" s="2" t="s">
        <v>149</v>
      </c>
      <c r="C4756" s="2" t="s">
        <v>64</v>
      </c>
      <c r="E4756" s="2">
        <v>100</v>
      </c>
      <c r="F4756" s="2" t="s">
        <v>928</v>
      </c>
      <c r="G4756" s="2" t="s">
        <v>720</v>
      </c>
      <c r="H4756" s="2" t="s">
        <v>37</v>
      </c>
      <c r="I4756" s="2" t="s">
        <v>38</v>
      </c>
      <c r="J4756" s="38">
        <v>84.062456436999994</v>
      </c>
    </row>
    <row r="4757" spans="1:10">
      <c r="A4757" s="2" t="s">
        <v>3</v>
      </c>
      <c r="B4757" s="2" t="s">
        <v>150</v>
      </c>
      <c r="C4757" s="2" t="s">
        <v>64</v>
      </c>
      <c r="E4757" s="2">
        <v>100</v>
      </c>
      <c r="F4757" s="2" t="s">
        <v>928</v>
      </c>
      <c r="G4757" s="2" t="s">
        <v>720</v>
      </c>
      <c r="H4757" s="2" t="s">
        <v>37</v>
      </c>
      <c r="I4757" s="2" t="s">
        <v>38</v>
      </c>
      <c r="J4757" s="38">
        <v>0</v>
      </c>
    </row>
    <row r="4758" spans="1:10">
      <c r="A4758" s="2" t="s">
        <v>3</v>
      </c>
      <c r="B4758" s="2" t="s">
        <v>151</v>
      </c>
      <c r="C4758" s="2" t="s">
        <v>64</v>
      </c>
      <c r="E4758" s="2">
        <v>100</v>
      </c>
      <c r="F4758" s="2" t="s">
        <v>928</v>
      </c>
      <c r="G4758" s="2" t="s">
        <v>720</v>
      </c>
      <c r="H4758" s="2" t="s">
        <v>37</v>
      </c>
      <c r="I4758" s="2" t="s">
        <v>38</v>
      </c>
      <c r="J4758" s="38">
        <v>107.69243697500001</v>
      </c>
    </row>
    <row r="4759" spans="1:10">
      <c r="A4759" s="2" t="s">
        <v>3</v>
      </c>
      <c r="B4759" s="2" t="s">
        <v>152</v>
      </c>
      <c r="C4759" s="2" t="s">
        <v>64</v>
      </c>
      <c r="E4759" s="2">
        <v>100</v>
      </c>
      <c r="F4759" s="2" t="s">
        <v>928</v>
      </c>
      <c r="G4759" s="2" t="s">
        <v>720</v>
      </c>
      <c r="H4759" s="2" t="s">
        <v>37</v>
      </c>
      <c r="I4759" s="2" t="s">
        <v>38</v>
      </c>
      <c r="J4759" s="38">
        <v>47.409725936000001</v>
      </c>
    </row>
    <row r="4760" spans="1:10">
      <c r="A4760" s="2" t="s">
        <v>3</v>
      </c>
      <c r="B4760" s="2" t="s">
        <v>153</v>
      </c>
      <c r="C4760" s="2" t="s">
        <v>64</v>
      </c>
      <c r="E4760" s="2">
        <v>100</v>
      </c>
      <c r="F4760" s="2" t="s">
        <v>928</v>
      </c>
      <c r="G4760" s="2" t="s">
        <v>720</v>
      </c>
      <c r="H4760" s="2" t="s">
        <v>37</v>
      </c>
      <c r="I4760" s="2" t="s">
        <v>38</v>
      </c>
      <c r="J4760" s="38">
        <v>0</v>
      </c>
    </row>
    <row r="4761" spans="1:10">
      <c r="A4761" s="2" t="s">
        <v>3</v>
      </c>
      <c r="B4761" s="2" t="s">
        <v>154</v>
      </c>
      <c r="C4761" s="2" t="s">
        <v>64</v>
      </c>
      <c r="E4761" s="2">
        <v>100</v>
      </c>
      <c r="F4761" s="2" t="s">
        <v>928</v>
      </c>
      <c r="G4761" s="2" t="s">
        <v>720</v>
      </c>
      <c r="H4761" s="2" t="s">
        <v>37</v>
      </c>
      <c r="I4761" s="2" t="s">
        <v>38</v>
      </c>
      <c r="J4761" s="38">
        <v>12.854379023</v>
      </c>
    </row>
    <row r="4762" spans="1:10">
      <c r="A4762" s="2" t="s">
        <v>3</v>
      </c>
      <c r="B4762" s="2" t="s">
        <v>155</v>
      </c>
      <c r="C4762" s="2" t="s">
        <v>64</v>
      </c>
      <c r="E4762" s="2">
        <v>100</v>
      </c>
      <c r="F4762" s="2" t="s">
        <v>928</v>
      </c>
      <c r="G4762" s="2" t="s">
        <v>720</v>
      </c>
      <c r="H4762" s="2" t="s">
        <v>37</v>
      </c>
      <c r="I4762" s="2" t="s">
        <v>38</v>
      </c>
      <c r="J4762" s="38">
        <v>10.667846547</v>
      </c>
    </row>
    <row r="4763" spans="1:10">
      <c r="A4763" s="2" t="s">
        <v>3</v>
      </c>
      <c r="B4763" s="2" t="s">
        <v>156</v>
      </c>
      <c r="C4763" s="2" t="s">
        <v>64</v>
      </c>
      <c r="E4763" s="2">
        <v>100</v>
      </c>
      <c r="F4763" s="2" t="s">
        <v>928</v>
      </c>
      <c r="G4763" s="2" t="s">
        <v>720</v>
      </c>
      <c r="H4763" s="2" t="s">
        <v>37</v>
      </c>
      <c r="I4763" s="2" t="s">
        <v>38</v>
      </c>
      <c r="J4763" s="38">
        <v>1.2502913600000001</v>
      </c>
    </row>
    <row r="4764" spans="1:10">
      <c r="A4764" s="2" t="s">
        <v>3</v>
      </c>
      <c r="B4764" s="2" t="s">
        <v>157</v>
      </c>
      <c r="C4764" s="2" t="s">
        <v>64</v>
      </c>
      <c r="E4764" s="2">
        <v>100</v>
      </c>
      <c r="F4764" s="2" t="s">
        <v>928</v>
      </c>
      <c r="G4764" s="2" t="s">
        <v>720</v>
      </c>
      <c r="H4764" s="2" t="s">
        <v>37</v>
      </c>
      <c r="I4764" s="2" t="s">
        <v>38</v>
      </c>
      <c r="J4764" s="38">
        <v>31.875220588000001</v>
      </c>
    </row>
    <row r="4765" spans="1:10">
      <c r="A4765" s="2" t="s">
        <v>3</v>
      </c>
      <c r="B4765" s="2" t="s">
        <v>158</v>
      </c>
      <c r="C4765" s="2" t="s">
        <v>64</v>
      </c>
      <c r="E4765" s="2">
        <v>100</v>
      </c>
      <c r="F4765" s="2" t="s">
        <v>928</v>
      </c>
      <c r="G4765" s="2" t="s">
        <v>720</v>
      </c>
      <c r="H4765" s="2" t="s">
        <v>37</v>
      </c>
      <c r="I4765" s="2" t="s">
        <v>38</v>
      </c>
      <c r="J4765" s="38">
        <v>3.709971602</v>
      </c>
    </row>
    <row r="4766" spans="1:10">
      <c r="A4766" s="2" t="s">
        <v>2</v>
      </c>
      <c r="B4766" s="2" t="s">
        <v>262</v>
      </c>
      <c r="C4766" s="2" t="s">
        <v>64</v>
      </c>
      <c r="E4766" s="2">
        <v>100</v>
      </c>
      <c r="F4766" s="2" t="s">
        <v>928</v>
      </c>
      <c r="G4766" s="2" t="s">
        <v>720</v>
      </c>
      <c r="H4766" s="2" t="s">
        <v>37</v>
      </c>
      <c r="I4766" s="2" t="s">
        <v>38</v>
      </c>
      <c r="J4766" s="38">
        <v>5.0053018999999997E-2</v>
      </c>
    </row>
    <row r="4767" spans="1:10">
      <c r="A4767" s="2" t="s">
        <v>2</v>
      </c>
      <c r="B4767" s="2" t="s">
        <v>263</v>
      </c>
      <c r="C4767" s="2" t="s">
        <v>64</v>
      </c>
      <c r="E4767" s="2">
        <v>100</v>
      </c>
      <c r="F4767" s="2" t="s">
        <v>928</v>
      </c>
      <c r="G4767" s="2" t="s">
        <v>720</v>
      </c>
      <c r="H4767" s="2" t="s">
        <v>37</v>
      </c>
      <c r="I4767" s="2" t="s">
        <v>38</v>
      </c>
      <c r="J4767" s="38">
        <v>7.2488193279999997</v>
      </c>
    </row>
    <row r="4768" spans="1:10">
      <c r="A4768" s="2" t="s">
        <v>2</v>
      </c>
      <c r="B4768" s="2" t="s">
        <v>264</v>
      </c>
      <c r="C4768" s="2" t="s">
        <v>64</v>
      </c>
      <c r="E4768" s="2">
        <v>100</v>
      </c>
      <c r="F4768" s="2" t="s">
        <v>928</v>
      </c>
      <c r="G4768" s="2" t="s">
        <v>720</v>
      </c>
      <c r="H4768" s="2" t="s">
        <v>37</v>
      </c>
      <c r="I4768" s="2" t="s">
        <v>38</v>
      </c>
      <c r="J4768" s="38">
        <v>8.1354222140000001</v>
      </c>
    </row>
    <row r="4769" spans="1:10">
      <c r="A4769" s="2" t="s">
        <v>2</v>
      </c>
      <c r="B4769" s="2" t="s">
        <v>265</v>
      </c>
      <c r="C4769" s="2" t="s">
        <v>64</v>
      </c>
      <c r="E4769" s="2">
        <v>100</v>
      </c>
      <c r="F4769" s="2" t="s">
        <v>928</v>
      </c>
      <c r="G4769" s="2" t="s">
        <v>720</v>
      </c>
      <c r="H4769" s="2" t="s">
        <v>37</v>
      </c>
      <c r="I4769" s="2" t="s">
        <v>38</v>
      </c>
      <c r="J4769" s="38">
        <v>5.30328877</v>
      </c>
    </row>
    <row r="4770" spans="1:10">
      <c r="A4770" s="2" t="s">
        <v>2</v>
      </c>
      <c r="B4770" s="2" t="s">
        <v>266</v>
      </c>
      <c r="C4770" s="2" t="s">
        <v>64</v>
      </c>
      <c r="E4770" s="2">
        <v>100</v>
      </c>
      <c r="F4770" s="2" t="s">
        <v>928</v>
      </c>
      <c r="G4770" s="2" t="s">
        <v>720</v>
      </c>
      <c r="H4770" s="2" t="s">
        <v>37</v>
      </c>
      <c r="I4770" s="2" t="s">
        <v>38</v>
      </c>
      <c r="J4770" s="38">
        <v>10.048332721</v>
      </c>
    </row>
    <row r="4771" spans="1:10">
      <c r="A4771" s="2" t="s">
        <v>2</v>
      </c>
      <c r="B4771" s="2" t="s">
        <v>267</v>
      </c>
      <c r="C4771" s="2" t="s">
        <v>64</v>
      </c>
      <c r="E4771" s="2">
        <v>100</v>
      </c>
      <c r="F4771" s="2" t="s">
        <v>928</v>
      </c>
      <c r="G4771" s="2" t="s">
        <v>720</v>
      </c>
      <c r="H4771" s="2" t="s">
        <v>37</v>
      </c>
      <c r="I4771" s="2" t="s">
        <v>38</v>
      </c>
      <c r="J4771" s="38">
        <v>3.8061176470000002</v>
      </c>
    </row>
    <row r="4772" spans="1:10">
      <c r="A4772" s="2" t="s">
        <v>2</v>
      </c>
      <c r="B4772" s="2" t="s">
        <v>268</v>
      </c>
      <c r="C4772" s="2" t="s">
        <v>64</v>
      </c>
      <c r="E4772" s="2">
        <v>100</v>
      </c>
      <c r="F4772" s="2" t="s">
        <v>928</v>
      </c>
      <c r="G4772" s="2" t="s">
        <v>720</v>
      </c>
      <c r="H4772" s="2" t="s">
        <v>37</v>
      </c>
      <c r="I4772" s="2" t="s">
        <v>38</v>
      </c>
      <c r="J4772" s="38">
        <v>25.414661597999999</v>
      </c>
    </row>
    <row r="4773" spans="1:10">
      <c r="A4773" s="2" t="s">
        <v>2</v>
      </c>
      <c r="B4773" s="2" t="s">
        <v>269</v>
      </c>
      <c r="C4773" s="2" t="s">
        <v>64</v>
      </c>
      <c r="E4773" s="2">
        <v>100</v>
      </c>
      <c r="F4773" s="2" t="s">
        <v>928</v>
      </c>
      <c r="G4773" s="2" t="s">
        <v>720</v>
      </c>
      <c r="H4773" s="2" t="s">
        <v>37</v>
      </c>
      <c r="I4773" s="2" t="s">
        <v>38</v>
      </c>
      <c r="J4773" s="38">
        <v>49.754678308999999</v>
      </c>
    </row>
    <row r="4774" spans="1:10">
      <c r="A4774" s="2" t="s">
        <v>1</v>
      </c>
      <c r="B4774" s="2" t="s">
        <v>298</v>
      </c>
      <c r="C4774" s="2" t="s">
        <v>64</v>
      </c>
      <c r="E4774" s="2">
        <v>100</v>
      </c>
      <c r="F4774" s="2" t="s">
        <v>928</v>
      </c>
      <c r="G4774" s="2" t="s">
        <v>720</v>
      </c>
      <c r="H4774" s="2" t="s">
        <v>37</v>
      </c>
      <c r="I4774" s="2" t="s">
        <v>38</v>
      </c>
      <c r="J4774" s="38">
        <v>1.585</v>
      </c>
    </row>
    <row r="4775" spans="1:10">
      <c r="A4775" s="2" t="s">
        <v>1</v>
      </c>
      <c r="B4775" s="2" t="s">
        <v>299</v>
      </c>
      <c r="C4775" s="2" t="s">
        <v>64</v>
      </c>
      <c r="E4775" s="2">
        <v>100</v>
      </c>
      <c r="F4775" s="2" t="s">
        <v>928</v>
      </c>
      <c r="G4775" s="2" t="s">
        <v>720</v>
      </c>
      <c r="H4775" s="2" t="s">
        <v>37</v>
      </c>
      <c r="I4775" s="2" t="s">
        <v>38</v>
      </c>
      <c r="J4775" s="38">
        <v>6.52</v>
      </c>
    </row>
    <row r="4776" spans="1:10">
      <c r="A4776" s="2" t="s">
        <v>1</v>
      </c>
      <c r="B4776" s="2" t="s">
        <v>300</v>
      </c>
      <c r="C4776" s="2" t="s">
        <v>64</v>
      </c>
      <c r="E4776" s="2">
        <v>100</v>
      </c>
      <c r="F4776" s="2" t="s">
        <v>928</v>
      </c>
      <c r="G4776" s="2" t="s">
        <v>720</v>
      </c>
      <c r="H4776" s="2" t="s">
        <v>37</v>
      </c>
      <c r="I4776" s="2" t="s">
        <v>38</v>
      </c>
      <c r="J4776" s="38">
        <v>5.1849999999999996</v>
      </c>
    </row>
    <row r="4777" spans="1:10">
      <c r="A4777" s="2" t="s">
        <v>1</v>
      </c>
      <c r="B4777" s="2" t="s">
        <v>301</v>
      </c>
      <c r="C4777" s="2" t="s">
        <v>64</v>
      </c>
      <c r="E4777" s="2">
        <v>100</v>
      </c>
      <c r="F4777" s="2" t="s">
        <v>928</v>
      </c>
      <c r="G4777" s="2" t="s">
        <v>720</v>
      </c>
      <c r="H4777" s="2" t="s">
        <v>37</v>
      </c>
      <c r="I4777" s="2" t="s">
        <v>38</v>
      </c>
      <c r="J4777" s="38">
        <v>6.5753675999999997E-2</v>
      </c>
    </row>
    <row r="4778" spans="1:10">
      <c r="A4778" s="2" t="s">
        <v>1</v>
      </c>
      <c r="B4778" s="2" t="s">
        <v>302</v>
      </c>
      <c r="C4778" s="2" t="s">
        <v>64</v>
      </c>
      <c r="E4778" s="2">
        <v>100</v>
      </c>
      <c r="F4778" s="2" t="s">
        <v>928</v>
      </c>
      <c r="G4778" s="2" t="s">
        <v>720</v>
      </c>
      <c r="H4778" s="2" t="s">
        <v>37</v>
      </c>
      <c r="I4778" s="2" t="s">
        <v>38</v>
      </c>
      <c r="J4778" s="38">
        <v>0.77</v>
      </c>
    </row>
    <row r="4779" spans="1:10">
      <c r="A4779" s="2" t="s">
        <v>1</v>
      </c>
      <c r="B4779" s="2" t="s">
        <v>303</v>
      </c>
      <c r="C4779" s="2" t="s">
        <v>64</v>
      </c>
      <c r="E4779" s="2">
        <v>100</v>
      </c>
      <c r="F4779" s="2" t="s">
        <v>928</v>
      </c>
      <c r="G4779" s="2" t="s">
        <v>720</v>
      </c>
      <c r="H4779" s="2" t="s">
        <v>37</v>
      </c>
      <c r="I4779" s="2" t="s">
        <v>38</v>
      </c>
      <c r="J4779" s="38">
        <v>0.90500000000000003</v>
      </c>
    </row>
    <row r="4780" spans="1:10">
      <c r="A4780" s="2" t="s">
        <v>1</v>
      </c>
      <c r="B4780" s="2" t="s">
        <v>304</v>
      </c>
      <c r="C4780" s="2" t="s">
        <v>64</v>
      </c>
      <c r="E4780" s="2">
        <v>100</v>
      </c>
      <c r="F4780" s="2" t="s">
        <v>928</v>
      </c>
      <c r="G4780" s="2" t="s">
        <v>720</v>
      </c>
      <c r="H4780" s="2" t="s">
        <v>37</v>
      </c>
      <c r="I4780" s="2" t="s">
        <v>38</v>
      </c>
      <c r="J4780" s="38">
        <v>0.01</v>
      </c>
    </row>
    <row r="4781" spans="1:10">
      <c r="A4781" s="2" t="s">
        <v>1</v>
      </c>
      <c r="B4781" s="2" t="s">
        <v>305</v>
      </c>
      <c r="C4781" s="2" t="s">
        <v>64</v>
      </c>
      <c r="E4781" s="2">
        <v>100</v>
      </c>
      <c r="F4781" s="2" t="s">
        <v>928</v>
      </c>
      <c r="G4781" s="2" t="s">
        <v>720</v>
      </c>
      <c r="H4781" s="2" t="s">
        <v>37</v>
      </c>
      <c r="I4781" s="2" t="s">
        <v>38</v>
      </c>
      <c r="J4781" s="38">
        <v>5.2549999999999999</v>
      </c>
    </row>
    <row r="4782" spans="1:10">
      <c r="A4782" s="2" t="s">
        <v>1</v>
      </c>
      <c r="B4782" s="2" t="s">
        <v>306</v>
      </c>
      <c r="C4782" s="2" t="s">
        <v>64</v>
      </c>
      <c r="E4782" s="2">
        <v>100</v>
      </c>
      <c r="F4782" s="2" t="s">
        <v>928</v>
      </c>
      <c r="G4782" s="2" t="s">
        <v>720</v>
      </c>
      <c r="H4782" s="2" t="s">
        <v>37</v>
      </c>
      <c r="I4782" s="2" t="s">
        <v>38</v>
      </c>
      <c r="J4782" s="38">
        <v>6.5949999999999998</v>
      </c>
    </row>
    <row r="4783" spans="1:10">
      <c r="A4783" s="2" t="s">
        <v>1</v>
      </c>
      <c r="B4783" s="2" t="s">
        <v>307</v>
      </c>
      <c r="C4783" s="2" t="s">
        <v>64</v>
      </c>
      <c r="E4783" s="2">
        <v>100</v>
      </c>
      <c r="F4783" s="2" t="s">
        <v>928</v>
      </c>
      <c r="G4783" s="2" t="s">
        <v>720</v>
      </c>
      <c r="H4783" s="2" t="s">
        <v>37</v>
      </c>
      <c r="I4783" s="2" t="s">
        <v>38</v>
      </c>
      <c r="J4783" s="38">
        <v>0.38500000000000001</v>
      </c>
    </row>
    <row r="4784" spans="1:10">
      <c r="A4784" s="2" t="s">
        <v>1</v>
      </c>
      <c r="B4784" s="2" t="s">
        <v>308</v>
      </c>
      <c r="C4784" s="2" t="s">
        <v>64</v>
      </c>
      <c r="E4784" s="2">
        <v>100</v>
      </c>
      <c r="F4784" s="2" t="s">
        <v>928</v>
      </c>
      <c r="G4784" s="2" t="s">
        <v>720</v>
      </c>
      <c r="H4784" s="2" t="s">
        <v>37</v>
      </c>
      <c r="I4784" s="2" t="s">
        <v>38</v>
      </c>
      <c r="J4784" s="38">
        <v>0.24</v>
      </c>
    </row>
    <row r="4785" spans="1:10">
      <c r="A4785" s="2" t="s">
        <v>1</v>
      </c>
      <c r="B4785" s="2" t="s">
        <v>309</v>
      </c>
      <c r="C4785" s="2" t="s">
        <v>64</v>
      </c>
      <c r="E4785" s="2">
        <v>100</v>
      </c>
      <c r="F4785" s="2" t="s">
        <v>928</v>
      </c>
      <c r="G4785" s="2" t="s">
        <v>720</v>
      </c>
      <c r="H4785" s="2" t="s">
        <v>37</v>
      </c>
      <c r="I4785" s="2" t="s">
        <v>38</v>
      </c>
      <c r="J4785" s="38">
        <v>1.895</v>
      </c>
    </row>
    <row r="4786" spans="1:10">
      <c r="A4786" s="2" t="s">
        <v>1</v>
      </c>
      <c r="B4786" s="2" t="s">
        <v>310</v>
      </c>
      <c r="C4786" s="2" t="s">
        <v>64</v>
      </c>
      <c r="E4786" s="2">
        <v>100</v>
      </c>
      <c r="F4786" s="2" t="s">
        <v>928</v>
      </c>
      <c r="G4786" s="2" t="s">
        <v>720</v>
      </c>
      <c r="H4786" s="2" t="s">
        <v>37</v>
      </c>
      <c r="I4786" s="2" t="s">
        <v>38</v>
      </c>
      <c r="J4786" s="38">
        <v>4.3</v>
      </c>
    </row>
    <row r="4787" spans="1:10">
      <c r="A4787" s="2" t="s">
        <v>1</v>
      </c>
      <c r="B4787" s="2" t="s">
        <v>311</v>
      </c>
      <c r="C4787" s="2" t="s">
        <v>64</v>
      </c>
      <c r="E4787" s="2">
        <v>100</v>
      </c>
      <c r="F4787" s="2" t="s">
        <v>928</v>
      </c>
      <c r="G4787" s="2" t="s">
        <v>720</v>
      </c>
      <c r="H4787" s="2" t="s">
        <v>37</v>
      </c>
      <c r="I4787" s="2" t="s">
        <v>38</v>
      </c>
      <c r="J4787" s="38">
        <v>10.050000000000001</v>
      </c>
    </row>
    <row r="4788" spans="1:10">
      <c r="A4788" s="2" t="s">
        <v>1</v>
      </c>
      <c r="B4788" s="2" t="s">
        <v>312</v>
      </c>
      <c r="C4788" s="2" t="s">
        <v>64</v>
      </c>
      <c r="E4788" s="2">
        <v>100</v>
      </c>
      <c r="F4788" s="2" t="s">
        <v>928</v>
      </c>
      <c r="G4788" s="2" t="s">
        <v>720</v>
      </c>
      <c r="H4788" s="2" t="s">
        <v>37</v>
      </c>
      <c r="I4788" s="2" t="s">
        <v>38</v>
      </c>
      <c r="J4788" s="38">
        <v>3.7349999999999999</v>
      </c>
    </row>
    <row r="4789" spans="1:10">
      <c r="A4789" s="2" t="s">
        <v>1</v>
      </c>
      <c r="B4789" s="2" t="s">
        <v>313</v>
      </c>
      <c r="C4789" s="2" t="s">
        <v>64</v>
      </c>
      <c r="E4789" s="2">
        <v>100</v>
      </c>
      <c r="F4789" s="2" t="s">
        <v>928</v>
      </c>
      <c r="G4789" s="2" t="s">
        <v>720</v>
      </c>
      <c r="H4789" s="2" t="s">
        <v>37</v>
      </c>
      <c r="I4789" s="2" t="s">
        <v>38</v>
      </c>
      <c r="J4789" s="38">
        <v>4.12</v>
      </c>
    </row>
    <row r="4790" spans="1:10">
      <c r="A4790" s="2" t="s">
        <v>1</v>
      </c>
      <c r="B4790" s="2" t="s">
        <v>314</v>
      </c>
      <c r="C4790" s="2" t="s">
        <v>64</v>
      </c>
      <c r="E4790" s="2">
        <v>100</v>
      </c>
      <c r="F4790" s="2" t="s">
        <v>928</v>
      </c>
      <c r="G4790" s="2" t="s">
        <v>720</v>
      </c>
      <c r="H4790" s="2" t="s">
        <v>37</v>
      </c>
      <c r="I4790" s="2" t="s">
        <v>38</v>
      </c>
      <c r="J4790" s="38">
        <v>0</v>
      </c>
    </row>
    <row r="4791" spans="1:10">
      <c r="A4791" s="2" t="s">
        <v>1</v>
      </c>
      <c r="B4791" s="2" t="s">
        <v>315</v>
      </c>
      <c r="C4791" s="2" t="s">
        <v>64</v>
      </c>
      <c r="E4791" s="2">
        <v>100</v>
      </c>
      <c r="F4791" s="2" t="s">
        <v>928</v>
      </c>
      <c r="G4791" s="2" t="s">
        <v>720</v>
      </c>
      <c r="H4791" s="2" t="s">
        <v>37</v>
      </c>
      <c r="I4791" s="2" t="s">
        <v>38</v>
      </c>
      <c r="J4791" s="38">
        <v>17.085000000000001</v>
      </c>
    </row>
    <row r="4792" spans="1:10">
      <c r="A4792" s="2" t="s">
        <v>1</v>
      </c>
      <c r="B4792" s="2" t="s">
        <v>316</v>
      </c>
      <c r="C4792" s="2" t="s">
        <v>64</v>
      </c>
      <c r="E4792" s="2">
        <v>100</v>
      </c>
      <c r="F4792" s="2" t="s">
        <v>928</v>
      </c>
      <c r="G4792" s="2" t="s">
        <v>720</v>
      </c>
      <c r="H4792" s="2" t="s">
        <v>37</v>
      </c>
      <c r="I4792" s="2" t="s">
        <v>38</v>
      </c>
      <c r="J4792" s="38">
        <v>1.1399999999999999</v>
      </c>
    </row>
    <row r="4793" spans="1:10">
      <c r="A4793" s="2" t="s">
        <v>1</v>
      </c>
      <c r="B4793" s="2" t="s">
        <v>317</v>
      </c>
      <c r="C4793" s="2" t="s">
        <v>64</v>
      </c>
      <c r="E4793" s="2">
        <v>100</v>
      </c>
      <c r="F4793" s="2" t="s">
        <v>928</v>
      </c>
      <c r="G4793" s="2" t="s">
        <v>720</v>
      </c>
      <c r="H4793" s="2" t="s">
        <v>37</v>
      </c>
      <c r="I4793" s="2" t="s">
        <v>38</v>
      </c>
      <c r="J4793" s="38">
        <v>0.98499999999999999</v>
      </c>
    </row>
    <row r="4794" spans="1:10">
      <c r="A4794" s="2" t="s">
        <v>1</v>
      </c>
      <c r="B4794" s="2" t="s">
        <v>449</v>
      </c>
      <c r="C4794" s="2" t="s">
        <v>64</v>
      </c>
      <c r="E4794" s="2">
        <v>100</v>
      </c>
      <c r="F4794" s="2" t="s">
        <v>928</v>
      </c>
      <c r="G4794" s="2" t="s">
        <v>720</v>
      </c>
      <c r="H4794" s="2" t="s">
        <v>37</v>
      </c>
      <c r="I4794" s="2" t="s">
        <v>38</v>
      </c>
      <c r="J4794" s="38">
        <v>0</v>
      </c>
    </row>
    <row r="4795" spans="1:10">
      <c r="A4795" s="2" t="s">
        <v>1</v>
      </c>
      <c r="B4795" s="2" t="s">
        <v>450</v>
      </c>
      <c r="C4795" s="2" t="s">
        <v>64</v>
      </c>
      <c r="E4795" s="2">
        <v>100</v>
      </c>
      <c r="F4795" s="2" t="s">
        <v>928</v>
      </c>
      <c r="G4795" s="2" t="s">
        <v>720</v>
      </c>
      <c r="H4795" s="2" t="s">
        <v>37</v>
      </c>
      <c r="I4795" s="2" t="s">
        <v>38</v>
      </c>
      <c r="J4795" s="38">
        <v>0</v>
      </c>
    </row>
    <row r="4796" spans="1:10">
      <c r="A4796" s="2" t="s">
        <v>1</v>
      </c>
      <c r="B4796" s="2" t="s">
        <v>451</v>
      </c>
      <c r="C4796" s="2" t="s">
        <v>64</v>
      </c>
      <c r="E4796" s="2">
        <v>100</v>
      </c>
      <c r="F4796" s="2" t="s">
        <v>928</v>
      </c>
      <c r="G4796" s="2" t="s">
        <v>720</v>
      </c>
      <c r="H4796" s="2" t="s">
        <v>37</v>
      </c>
      <c r="I4796" s="2" t="s">
        <v>38</v>
      </c>
      <c r="J4796" s="38">
        <v>0</v>
      </c>
    </row>
    <row r="4797" spans="1:10">
      <c r="A4797" s="2" t="s">
        <v>1</v>
      </c>
      <c r="B4797" s="2" t="s">
        <v>452</v>
      </c>
      <c r="C4797" s="2" t="s">
        <v>64</v>
      </c>
      <c r="E4797" s="2">
        <v>100</v>
      </c>
      <c r="F4797" s="2" t="s">
        <v>928</v>
      </c>
      <c r="G4797" s="2" t="s">
        <v>720</v>
      </c>
      <c r="H4797" s="2" t="s">
        <v>37</v>
      </c>
      <c r="I4797" s="2" t="s">
        <v>38</v>
      </c>
      <c r="J4797" s="38">
        <v>0</v>
      </c>
    </row>
    <row r="4798" spans="1:10">
      <c r="A4798" s="2" t="s">
        <v>1</v>
      </c>
      <c r="B4798" s="2" t="s">
        <v>453</v>
      </c>
      <c r="C4798" s="2" t="s">
        <v>64</v>
      </c>
      <c r="E4798" s="2">
        <v>100</v>
      </c>
      <c r="F4798" s="2" t="s">
        <v>928</v>
      </c>
      <c r="G4798" s="2" t="s">
        <v>720</v>
      </c>
      <c r="H4798" s="2" t="s">
        <v>37</v>
      </c>
      <c r="I4798" s="2" t="s">
        <v>38</v>
      </c>
      <c r="J4798" s="38">
        <v>0</v>
      </c>
    </row>
    <row r="4799" spans="1:10">
      <c r="A4799" s="2" t="s">
        <v>1</v>
      </c>
      <c r="B4799" s="2" t="s">
        <v>318</v>
      </c>
      <c r="C4799" s="2" t="s">
        <v>64</v>
      </c>
      <c r="E4799" s="2">
        <v>100</v>
      </c>
      <c r="F4799" s="2" t="s">
        <v>928</v>
      </c>
      <c r="G4799" s="2" t="s">
        <v>720</v>
      </c>
      <c r="H4799" s="2" t="s">
        <v>37</v>
      </c>
      <c r="I4799" s="2" t="s">
        <v>38</v>
      </c>
      <c r="J4799" s="38">
        <v>2.5299999999999998</v>
      </c>
    </row>
    <row r="4800" spans="1:10">
      <c r="A4800" s="2" t="s">
        <v>1</v>
      </c>
      <c r="B4800" s="2" t="s">
        <v>319</v>
      </c>
      <c r="C4800" s="2" t="s">
        <v>64</v>
      </c>
      <c r="E4800" s="2">
        <v>100</v>
      </c>
      <c r="F4800" s="2" t="s">
        <v>928</v>
      </c>
      <c r="G4800" s="2" t="s">
        <v>720</v>
      </c>
      <c r="H4800" s="2" t="s">
        <v>37</v>
      </c>
      <c r="I4800" s="2" t="s">
        <v>38</v>
      </c>
      <c r="J4800" s="38">
        <v>0.56000000000000005</v>
      </c>
    </row>
    <row r="4801" spans="1:10">
      <c r="A4801" s="2" t="s">
        <v>1</v>
      </c>
      <c r="B4801" s="2" t="s">
        <v>320</v>
      </c>
      <c r="C4801" s="2" t="s">
        <v>64</v>
      </c>
      <c r="E4801" s="2">
        <v>100</v>
      </c>
      <c r="F4801" s="2" t="s">
        <v>928</v>
      </c>
      <c r="G4801" s="2" t="s">
        <v>720</v>
      </c>
      <c r="H4801" s="2" t="s">
        <v>37</v>
      </c>
      <c r="I4801" s="2" t="s">
        <v>38</v>
      </c>
      <c r="J4801" s="38">
        <v>1.69</v>
      </c>
    </row>
    <row r="4802" spans="1:10">
      <c r="A4802" s="2" t="s">
        <v>1</v>
      </c>
      <c r="B4802" s="2" t="s">
        <v>321</v>
      </c>
      <c r="C4802" s="2" t="s">
        <v>64</v>
      </c>
      <c r="E4802" s="2">
        <v>100</v>
      </c>
      <c r="F4802" s="2" t="s">
        <v>928</v>
      </c>
      <c r="G4802" s="2" t="s">
        <v>720</v>
      </c>
      <c r="H4802" s="2" t="s">
        <v>37</v>
      </c>
      <c r="I4802" s="2" t="s">
        <v>38</v>
      </c>
      <c r="J4802" s="38">
        <v>0.995</v>
      </c>
    </row>
    <row r="4803" spans="1:10">
      <c r="A4803" s="2" t="s">
        <v>1</v>
      </c>
      <c r="B4803" s="2" t="s">
        <v>322</v>
      </c>
      <c r="C4803" s="2" t="s">
        <v>64</v>
      </c>
      <c r="E4803" s="2">
        <v>100</v>
      </c>
      <c r="F4803" s="2" t="s">
        <v>928</v>
      </c>
      <c r="G4803" s="2" t="s">
        <v>720</v>
      </c>
      <c r="H4803" s="2" t="s">
        <v>37</v>
      </c>
      <c r="I4803" s="2" t="s">
        <v>38</v>
      </c>
      <c r="J4803" s="38">
        <v>2.2149999999999999</v>
      </c>
    </row>
    <row r="4804" spans="1:10">
      <c r="A4804" s="2" t="s">
        <v>1</v>
      </c>
      <c r="B4804" s="2" t="s">
        <v>323</v>
      </c>
      <c r="C4804" s="2" t="s">
        <v>64</v>
      </c>
      <c r="E4804" s="2">
        <v>100</v>
      </c>
      <c r="F4804" s="2" t="s">
        <v>928</v>
      </c>
      <c r="G4804" s="2" t="s">
        <v>720</v>
      </c>
      <c r="H4804" s="2" t="s">
        <v>37</v>
      </c>
      <c r="I4804" s="2" t="s">
        <v>38</v>
      </c>
      <c r="J4804" s="38">
        <v>3.27</v>
      </c>
    </row>
    <row r="4805" spans="1:10">
      <c r="A4805" s="2" t="s">
        <v>1</v>
      </c>
      <c r="B4805" s="2" t="s">
        <v>324</v>
      </c>
      <c r="C4805" s="2" t="s">
        <v>64</v>
      </c>
      <c r="E4805" s="2">
        <v>100</v>
      </c>
      <c r="F4805" s="2" t="s">
        <v>928</v>
      </c>
      <c r="G4805" s="2" t="s">
        <v>720</v>
      </c>
      <c r="H4805" s="2" t="s">
        <v>37</v>
      </c>
      <c r="I4805" s="2" t="s">
        <v>38</v>
      </c>
      <c r="J4805" s="38">
        <v>2.1800000000000002</v>
      </c>
    </row>
    <row r="4806" spans="1:10">
      <c r="A4806" s="2" t="s">
        <v>1</v>
      </c>
      <c r="B4806" s="2" t="s">
        <v>325</v>
      </c>
      <c r="C4806" s="2" t="s">
        <v>64</v>
      </c>
      <c r="E4806" s="2">
        <v>100</v>
      </c>
      <c r="F4806" s="2" t="s">
        <v>928</v>
      </c>
      <c r="G4806" s="2" t="s">
        <v>720</v>
      </c>
      <c r="H4806" s="2" t="s">
        <v>37</v>
      </c>
      <c r="I4806" s="2" t="s">
        <v>38</v>
      </c>
      <c r="J4806" s="38">
        <v>6.1349999999999998</v>
      </c>
    </row>
    <row r="4807" spans="1:10">
      <c r="A4807" s="2" t="s">
        <v>1</v>
      </c>
      <c r="B4807" s="2" t="s">
        <v>326</v>
      </c>
      <c r="C4807" s="2" t="s">
        <v>64</v>
      </c>
      <c r="E4807" s="2">
        <v>100</v>
      </c>
      <c r="F4807" s="2" t="s">
        <v>928</v>
      </c>
      <c r="G4807" s="2" t="s">
        <v>720</v>
      </c>
      <c r="H4807" s="2" t="s">
        <v>37</v>
      </c>
      <c r="I4807" s="2" t="s">
        <v>38</v>
      </c>
      <c r="J4807" s="38">
        <v>21.695</v>
      </c>
    </row>
    <row r="4808" spans="1:10">
      <c r="A4808" s="2" t="s">
        <v>1</v>
      </c>
      <c r="B4808" s="2" t="s">
        <v>327</v>
      </c>
      <c r="C4808" s="2" t="s">
        <v>64</v>
      </c>
      <c r="E4808" s="2">
        <v>100</v>
      </c>
      <c r="F4808" s="2" t="s">
        <v>928</v>
      </c>
      <c r="G4808" s="2" t="s">
        <v>720</v>
      </c>
      <c r="H4808" s="2" t="s">
        <v>37</v>
      </c>
      <c r="I4808" s="2" t="s">
        <v>38</v>
      </c>
      <c r="J4808" s="38">
        <v>14.265000000000001</v>
      </c>
    </row>
    <row r="4809" spans="1:10">
      <c r="A4809" s="2" t="s">
        <v>1</v>
      </c>
      <c r="B4809" s="2" t="s">
        <v>328</v>
      </c>
      <c r="C4809" s="2" t="s">
        <v>64</v>
      </c>
      <c r="E4809" s="2">
        <v>100</v>
      </c>
      <c r="F4809" s="2" t="s">
        <v>928</v>
      </c>
      <c r="G4809" s="2" t="s">
        <v>720</v>
      </c>
      <c r="H4809" s="2" t="s">
        <v>37</v>
      </c>
      <c r="I4809" s="2" t="s">
        <v>38</v>
      </c>
      <c r="J4809" s="38">
        <v>16.791924859000002</v>
      </c>
    </row>
    <row r="4810" spans="1:10">
      <c r="A4810" s="2" t="s">
        <v>1</v>
      </c>
      <c r="B4810" s="2" t="s">
        <v>329</v>
      </c>
      <c r="C4810" s="2" t="s">
        <v>64</v>
      </c>
      <c r="E4810" s="2">
        <v>100</v>
      </c>
      <c r="F4810" s="2" t="s">
        <v>928</v>
      </c>
      <c r="G4810" s="2" t="s">
        <v>720</v>
      </c>
      <c r="H4810" s="2" t="s">
        <v>37</v>
      </c>
      <c r="I4810" s="2" t="s">
        <v>38</v>
      </c>
      <c r="J4810" s="38">
        <v>8.4550000000000001</v>
      </c>
    </row>
    <row r="4811" spans="1:10">
      <c r="A4811" s="2" t="s">
        <v>1</v>
      </c>
      <c r="B4811" s="2" t="s">
        <v>330</v>
      </c>
      <c r="C4811" s="2" t="s">
        <v>64</v>
      </c>
      <c r="E4811" s="2">
        <v>100</v>
      </c>
      <c r="F4811" s="2" t="s">
        <v>928</v>
      </c>
      <c r="G4811" s="2" t="s">
        <v>720</v>
      </c>
      <c r="H4811" s="2" t="s">
        <v>37</v>
      </c>
      <c r="I4811" s="2" t="s">
        <v>38</v>
      </c>
      <c r="J4811" s="38">
        <v>4.1882070589999998</v>
      </c>
    </row>
    <row r="4812" spans="1:10">
      <c r="A4812" s="2" t="s">
        <v>1</v>
      </c>
      <c r="B4812" s="2" t="s">
        <v>331</v>
      </c>
      <c r="C4812" s="2" t="s">
        <v>64</v>
      </c>
      <c r="E4812" s="2">
        <v>100</v>
      </c>
      <c r="F4812" s="2" t="s">
        <v>928</v>
      </c>
      <c r="G4812" s="2" t="s">
        <v>720</v>
      </c>
      <c r="H4812" s="2" t="s">
        <v>37</v>
      </c>
      <c r="I4812" s="2" t="s">
        <v>38</v>
      </c>
      <c r="J4812" s="38">
        <v>39.430932626999997</v>
      </c>
    </row>
    <row r="4813" spans="1:10">
      <c r="A4813" s="2" t="s">
        <v>1</v>
      </c>
      <c r="B4813" s="2" t="s">
        <v>332</v>
      </c>
      <c r="C4813" s="2" t="s">
        <v>64</v>
      </c>
      <c r="E4813" s="2">
        <v>100</v>
      </c>
      <c r="F4813" s="2" t="s">
        <v>928</v>
      </c>
      <c r="G4813" s="2" t="s">
        <v>720</v>
      </c>
      <c r="H4813" s="2" t="s">
        <v>37</v>
      </c>
      <c r="I4813" s="2" t="s">
        <v>38</v>
      </c>
      <c r="J4813" s="38">
        <v>24.97</v>
      </c>
    </row>
    <row r="4814" spans="1:10">
      <c r="A4814" s="2" t="s">
        <v>27</v>
      </c>
      <c r="B4814" s="2" t="s">
        <v>66</v>
      </c>
      <c r="C4814" s="2" t="s">
        <v>64</v>
      </c>
      <c r="E4814" s="2">
        <v>100</v>
      </c>
      <c r="F4814" s="2" t="s">
        <v>928</v>
      </c>
      <c r="G4814" s="2" t="s">
        <v>29</v>
      </c>
      <c r="H4814" s="2" t="s">
        <v>34</v>
      </c>
      <c r="I4814" s="2" t="s">
        <v>31</v>
      </c>
      <c r="J4814" s="38">
        <v>0.51165789100000003</v>
      </c>
    </row>
    <row r="4815" spans="1:10">
      <c r="A4815" s="2" t="s">
        <v>27</v>
      </c>
      <c r="B4815" s="2" t="s">
        <v>67</v>
      </c>
      <c r="C4815" s="2" t="s">
        <v>64</v>
      </c>
      <c r="E4815" s="2">
        <v>100</v>
      </c>
      <c r="F4815" s="2" t="s">
        <v>928</v>
      </c>
      <c r="G4815" s="2" t="s">
        <v>29</v>
      </c>
      <c r="H4815" s="2" t="s">
        <v>34</v>
      </c>
      <c r="I4815" s="2" t="s">
        <v>31</v>
      </c>
      <c r="J4815" s="38">
        <v>0</v>
      </c>
    </row>
    <row r="4816" spans="1:10">
      <c r="A4816" s="2" t="s">
        <v>27</v>
      </c>
      <c r="B4816" s="2" t="s">
        <v>346</v>
      </c>
      <c r="C4816" s="2" t="s">
        <v>64</v>
      </c>
      <c r="E4816" s="2">
        <v>100</v>
      </c>
      <c r="F4816" s="2" t="s">
        <v>928</v>
      </c>
      <c r="G4816" s="2" t="s">
        <v>29</v>
      </c>
      <c r="H4816" s="2" t="s">
        <v>34</v>
      </c>
      <c r="I4816" s="2" t="s">
        <v>31</v>
      </c>
      <c r="J4816" s="38">
        <v>0</v>
      </c>
    </row>
    <row r="4817" spans="1:10">
      <c r="A4817" s="2" t="s">
        <v>27</v>
      </c>
      <c r="B4817" s="2" t="s">
        <v>68</v>
      </c>
      <c r="C4817" s="2" t="s">
        <v>64</v>
      </c>
      <c r="E4817" s="2">
        <v>100</v>
      </c>
      <c r="F4817" s="2" t="s">
        <v>928</v>
      </c>
      <c r="G4817" s="2" t="s">
        <v>29</v>
      </c>
      <c r="H4817" s="2" t="s">
        <v>34</v>
      </c>
      <c r="I4817" s="2" t="s">
        <v>31</v>
      </c>
      <c r="J4817" s="38">
        <v>8.4584999999999999E-4</v>
      </c>
    </row>
    <row r="4818" spans="1:10">
      <c r="A4818" s="2" t="s">
        <v>27</v>
      </c>
      <c r="B4818" s="2" t="s">
        <v>69</v>
      </c>
      <c r="C4818" s="2" t="s">
        <v>64</v>
      </c>
      <c r="E4818" s="2">
        <v>100</v>
      </c>
      <c r="F4818" s="2" t="s">
        <v>928</v>
      </c>
      <c r="G4818" s="2" t="s">
        <v>29</v>
      </c>
      <c r="H4818" s="2" t="s">
        <v>34</v>
      </c>
      <c r="I4818" s="2" t="s">
        <v>31</v>
      </c>
      <c r="J4818" s="38">
        <v>2.038361858</v>
      </c>
    </row>
    <row r="4819" spans="1:10">
      <c r="A4819" s="2" t="s">
        <v>27</v>
      </c>
      <c r="B4819" s="2" t="s">
        <v>70</v>
      </c>
      <c r="C4819" s="2" t="s">
        <v>64</v>
      </c>
      <c r="E4819" s="2">
        <v>100</v>
      </c>
      <c r="F4819" s="2" t="s">
        <v>928</v>
      </c>
      <c r="G4819" s="2" t="s">
        <v>29</v>
      </c>
      <c r="H4819" s="2" t="s">
        <v>34</v>
      </c>
      <c r="I4819" s="2" t="s">
        <v>31</v>
      </c>
      <c r="J4819" s="38">
        <v>3.5609110149999998</v>
      </c>
    </row>
    <row r="4820" spans="1:10">
      <c r="A4820" s="2" t="s">
        <v>27</v>
      </c>
      <c r="B4820" s="2" t="s">
        <v>71</v>
      </c>
      <c r="C4820" s="2" t="s">
        <v>64</v>
      </c>
      <c r="E4820" s="2">
        <v>100</v>
      </c>
      <c r="F4820" s="2" t="s">
        <v>928</v>
      </c>
      <c r="G4820" s="2" t="s">
        <v>29</v>
      </c>
      <c r="H4820" s="2" t="s">
        <v>34</v>
      </c>
      <c r="I4820" s="2" t="s">
        <v>31</v>
      </c>
      <c r="J4820" s="38">
        <v>0</v>
      </c>
    </row>
    <row r="4821" spans="1:10">
      <c r="A4821" s="2" t="s">
        <v>27</v>
      </c>
      <c r="B4821" s="2" t="s">
        <v>72</v>
      </c>
      <c r="C4821" s="2" t="s">
        <v>64</v>
      </c>
      <c r="E4821" s="2">
        <v>100</v>
      </c>
      <c r="F4821" s="2" t="s">
        <v>928</v>
      </c>
      <c r="G4821" s="2" t="s">
        <v>29</v>
      </c>
      <c r="H4821" s="2" t="s">
        <v>34</v>
      </c>
      <c r="I4821" s="2" t="s">
        <v>31</v>
      </c>
      <c r="J4821" s="38">
        <v>1.141137E-3</v>
      </c>
    </row>
    <row r="4822" spans="1:10">
      <c r="A4822" s="2" t="s">
        <v>27</v>
      </c>
      <c r="B4822" s="2" t="s">
        <v>73</v>
      </c>
      <c r="C4822" s="2" t="s">
        <v>64</v>
      </c>
      <c r="E4822" s="2">
        <v>100</v>
      </c>
      <c r="F4822" s="2" t="s">
        <v>928</v>
      </c>
      <c r="G4822" s="2" t="s">
        <v>29</v>
      </c>
      <c r="H4822" s="2" t="s">
        <v>34</v>
      </c>
      <c r="I4822" s="2" t="s">
        <v>31</v>
      </c>
      <c r="J4822" s="38">
        <v>1.1511889999999999E-3</v>
      </c>
    </row>
    <row r="4823" spans="1:10">
      <c r="A4823" s="2" t="s">
        <v>26</v>
      </c>
      <c r="B4823" s="2" t="s">
        <v>347</v>
      </c>
      <c r="C4823" s="2" t="s">
        <v>64</v>
      </c>
      <c r="E4823" s="2">
        <v>100</v>
      </c>
      <c r="F4823" s="2" t="s">
        <v>928</v>
      </c>
      <c r="G4823" s="2" t="s">
        <v>29</v>
      </c>
      <c r="H4823" s="2" t="s">
        <v>34</v>
      </c>
      <c r="I4823" s="2" t="s">
        <v>31</v>
      </c>
      <c r="J4823" s="38">
        <v>0</v>
      </c>
    </row>
    <row r="4824" spans="1:10">
      <c r="A4824" s="2" t="s">
        <v>26</v>
      </c>
      <c r="B4824" s="2" t="s">
        <v>74</v>
      </c>
      <c r="C4824" s="2" t="s">
        <v>64</v>
      </c>
      <c r="E4824" s="2">
        <v>100</v>
      </c>
      <c r="F4824" s="2" t="s">
        <v>928</v>
      </c>
      <c r="G4824" s="2" t="s">
        <v>29</v>
      </c>
      <c r="H4824" s="2" t="s">
        <v>34</v>
      </c>
      <c r="I4824" s="2" t="s">
        <v>31</v>
      </c>
      <c r="J4824" s="38">
        <v>0</v>
      </c>
    </row>
    <row r="4825" spans="1:10">
      <c r="A4825" s="2" t="s">
        <v>26</v>
      </c>
      <c r="B4825" s="2" t="s">
        <v>75</v>
      </c>
      <c r="C4825" s="2" t="s">
        <v>64</v>
      </c>
      <c r="E4825" s="2">
        <v>100</v>
      </c>
      <c r="F4825" s="2" t="s">
        <v>928</v>
      </c>
      <c r="G4825" s="2" t="s">
        <v>29</v>
      </c>
      <c r="H4825" s="2" t="s">
        <v>34</v>
      </c>
      <c r="I4825" s="2" t="s">
        <v>31</v>
      </c>
      <c r="J4825" s="38">
        <v>0</v>
      </c>
    </row>
    <row r="4826" spans="1:10">
      <c r="A4826" s="2" t="s">
        <v>26</v>
      </c>
      <c r="B4826" s="2" t="s">
        <v>76</v>
      </c>
      <c r="C4826" s="2" t="s">
        <v>64</v>
      </c>
      <c r="E4826" s="2">
        <v>100</v>
      </c>
      <c r="F4826" s="2" t="s">
        <v>928</v>
      </c>
      <c r="G4826" s="2" t="s">
        <v>29</v>
      </c>
      <c r="H4826" s="2" t="s">
        <v>34</v>
      </c>
      <c r="I4826" s="2" t="s">
        <v>31</v>
      </c>
      <c r="J4826" s="38">
        <v>0</v>
      </c>
    </row>
    <row r="4827" spans="1:10">
      <c r="A4827" s="2" t="s">
        <v>26</v>
      </c>
      <c r="B4827" s="2" t="s">
        <v>77</v>
      </c>
      <c r="C4827" s="2" t="s">
        <v>64</v>
      </c>
      <c r="E4827" s="2">
        <v>100</v>
      </c>
      <c r="F4827" s="2" t="s">
        <v>928</v>
      </c>
      <c r="G4827" s="2" t="s">
        <v>29</v>
      </c>
      <c r="H4827" s="2" t="s">
        <v>34</v>
      </c>
      <c r="I4827" s="2" t="s">
        <v>31</v>
      </c>
      <c r="J4827" s="38">
        <v>0.23896263700000001</v>
      </c>
    </row>
    <row r="4828" spans="1:10">
      <c r="A4828" s="2" t="s">
        <v>26</v>
      </c>
      <c r="B4828" s="2" t="s">
        <v>78</v>
      </c>
      <c r="C4828" s="2" t="s">
        <v>64</v>
      </c>
      <c r="E4828" s="2">
        <v>100</v>
      </c>
      <c r="F4828" s="2" t="s">
        <v>928</v>
      </c>
      <c r="G4828" s="2" t="s">
        <v>29</v>
      </c>
      <c r="H4828" s="2" t="s">
        <v>34</v>
      </c>
      <c r="I4828" s="2" t="s">
        <v>31</v>
      </c>
      <c r="J4828" s="38">
        <v>0</v>
      </c>
    </row>
    <row r="4829" spans="1:10">
      <c r="A4829" s="2" t="s">
        <v>26</v>
      </c>
      <c r="B4829" s="2" t="s">
        <v>79</v>
      </c>
      <c r="C4829" s="2" t="s">
        <v>64</v>
      </c>
      <c r="E4829" s="2">
        <v>100</v>
      </c>
      <c r="F4829" s="2" t="s">
        <v>928</v>
      </c>
      <c r="G4829" s="2" t="s">
        <v>29</v>
      </c>
      <c r="H4829" s="2" t="s">
        <v>34</v>
      </c>
      <c r="I4829" s="2" t="s">
        <v>31</v>
      </c>
      <c r="J4829" s="38">
        <v>1.308863536</v>
      </c>
    </row>
    <row r="4830" spans="1:10">
      <c r="A4830" s="2" t="s">
        <v>26</v>
      </c>
      <c r="B4830" s="2" t="s">
        <v>80</v>
      </c>
      <c r="C4830" s="2" t="s">
        <v>64</v>
      </c>
      <c r="E4830" s="2">
        <v>100</v>
      </c>
      <c r="F4830" s="2" t="s">
        <v>928</v>
      </c>
      <c r="G4830" s="2" t="s">
        <v>29</v>
      </c>
      <c r="H4830" s="2" t="s">
        <v>34</v>
      </c>
      <c r="I4830" s="2" t="s">
        <v>31</v>
      </c>
      <c r="J4830" s="38">
        <v>3.2803872869999999</v>
      </c>
    </row>
    <row r="4831" spans="1:10">
      <c r="A4831" s="2" t="s">
        <v>26</v>
      </c>
      <c r="B4831" s="2" t="s">
        <v>81</v>
      </c>
      <c r="C4831" s="2" t="s">
        <v>64</v>
      </c>
      <c r="E4831" s="2">
        <v>100</v>
      </c>
      <c r="F4831" s="2" t="s">
        <v>928</v>
      </c>
      <c r="G4831" s="2" t="s">
        <v>29</v>
      </c>
      <c r="H4831" s="2" t="s">
        <v>34</v>
      </c>
      <c r="I4831" s="2" t="s">
        <v>31</v>
      </c>
      <c r="J4831" s="38">
        <v>2.8838445539999999</v>
      </c>
    </row>
    <row r="4832" spans="1:10">
      <c r="A4832" s="2" t="s">
        <v>26</v>
      </c>
      <c r="B4832" s="2" t="s">
        <v>82</v>
      </c>
      <c r="C4832" s="2" t="s">
        <v>64</v>
      </c>
      <c r="E4832" s="2">
        <v>100</v>
      </c>
      <c r="F4832" s="2" t="s">
        <v>928</v>
      </c>
      <c r="G4832" s="2" t="s">
        <v>29</v>
      </c>
      <c r="H4832" s="2" t="s">
        <v>34</v>
      </c>
      <c r="I4832" s="2" t="s">
        <v>31</v>
      </c>
      <c r="J4832" s="38">
        <v>3.8796422549999998</v>
      </c>
    </row>
    <row r="4833" spans="1:10">
      <c r="A4833" s="2" t="s">
        <v>26</v>
      </c>
      <c r="B4833" s="2" t="s">
        <v>83</v>
      </c>
      <c r="C4833" s="2" t="s">
        <v>64</v>
      </c>
      <c r="E4833" s="2">
        <v>100</v>
      </c>
      <c r="F4833" s="2" t="s">
        <v>928</v>
      </c>
      <c r="G4833" s="2" t="s">
        <v>29</v>
      </c>
      <c r="H4833" s="2" t="s">
        <v>34</v>
      </c>
      <c r="I4833" s="2" t="s">
        <v>31</v>
      </c>
      <c r="J4833" s="38">
        <v>4.2546836910000003</v>
      </c>
    </row>
    <row r="4834" spans="1:10">
      <c r="A4834" s="2" t="s">
        <v>25</v>
      </c>
      <c r="B4834" s="2" t="s">
        <v>84</v>
      </c>
      <c r="C4834" s="2" t="s">
        <v>64</v>
      </c>
      <c r="E4834" s="2">
        <v>100</v>
      </c>
      <c r="F4834" s="2" t="s">
        <v>928</v>
      </c>
      <c r="G4834" s="2" t="s">
        <v>29</v>
      </c>
      <c r="H4834" s="2" t="s">
        <v>34</v>
      </c>
      <c r="I4834" s="2" t="s">
        <v>31</v>
      </c>
      <c r="J4834" s="38">
        <v>51.363282122000001</v>
      </c>
    </row>
    <row r="4835" spans="1:10">
      <c r="A4835" s="2" t="s">
        <v>25</v>
      </c>
      <c r="B4835" s="2" t="s">
        <v>85</v>
      </c>
      <c r="C4835" s="2" t="s">
        <v>64</v>
      </c>
      <c r="E4835" s="2">
        <v>100</v>
      </c>
      <c r="F4835" s="2" t="s">
        <v>928</v>
      </c>
      <c r="G4835" s="2" t="s">
        <v>29</v>
      </c>
      <c r="H4835" s="2" t="s">
        <v>34</v>
      </c>
      <c r="I4835" s="2" t="s">
        <v>31</v>
      </c>
      <c r="J4835" s="38">
        <v>33.476753055000003</v>
      </c>
    </row>
    <row r="4836" spans="1:10">
      <c r="A4836" s="2" t="s">
        <v>25</v>
      </c>
      <c r="B4836" s="2" t="s">
        <v>86</v>
      </c>
      <c r="C4836" s="2" t="s">
        <v>64</v>
      </c>
      <c r="E4836" s="2">
        <v>100</v>
      </c>
      <c r="F4836" s="2" t="s">
        <v>928</v>
      </c>
      <c r="G4836" s="2" t="s">
        <v>29</v>
      </c>
      <c r="H4836" s="2" t="s">
        <v>34</v>
      </c>
      <c r="I4836" s="2" t="s">
        <v>31</v>
      </c>
      <c r="J4836" s="38">
        <v>19.467198982999999</v>
      </c>
    </row>
    <row r="4837" spans="1:10">
      <c r="A4837" s="2" t="s">
        <v>25</v>
      </c>
      <c r="B4837" s="2" t="s">
        <v>87</v>
      </c>
      <c r="C4837" s="2" t="s">
        <v>64</v>
      </c>
      <c r="E4837" s="2">
        <v>100</v>
      </c>
      <c r="F4837" s="2" t="s">
        <v>928</v>
      </c>
      <c r="G4837" s="2" t="s">
        <v>29</v>
      </c>
      <c r="H4837" s="2" t="s">
        <v>34</v>
      </c>
      <c r="I4837" s="2" t="s">
        <v>31</v>
      </c>
      <c r="J4837" s="38">
        <v>31.673365174000001</v>
      </c>
    </row>
    <row r="4838" spans="1:10">
      <c r="A4838" s="2" t="s">
        <v>25</v>
      </c>
      <c r="B4838" s="2" t="s">
        <v>88</v>
      </c>
      <c r="C4838" s="2" t="s">
        <v>64</v>
      </c>
      <c r="E4838" s="2">
        <v>100</v>
      </c>
      <c r="F4838" s="2" t="s">
        <v>928</v>
      </c>
      <c r="G4838" s="2" t="s">
        <v>29</v>
      </c>
      <c r="H4838" s="2" t="s">
        <v>34</v>
      </c>
      <c r="I4838" s="2" t="s">
        <v>31</v>
      </c>
      <c r="J4838" s="38">
        <v>3.3142230320000001</v>
      </c>
    </row>
    <row r="4839" spans="1:10">
      <c r="A4839" s="2" t="s">
        <v>25</v>
      </c>
      <c r="B4839" s="2" t="s">
        <v>89</v>
      </c>
      <c r="C4839" s="2" t="s">
        <v>64</v>
      </c>
      <c r="E4839" s="2">
        <v>100</v>
      </c>
      <c r="F4839" s="2" t="s">
        <v>928</v>
      </c>
      <c r="G4839" s="2" t="s">
        <v>29</v>
      </c>
      <c r="H4839" s="2" t="s">
        <v>34</v>
      </c>
      <c r="I4839" s="2" t="s">
        <v>31</v>
      </c>
      <c r="J4839" s="38">
        <v>17.150215723999999</v>
      </c>
    </row>
    <row r="4840" spans="1:10">
      <c r="A4840" s="2" t="s">
        <v>24</v>
      </c>
      <c r="B4840" s="2" t="s">
        <v>186</v>
      </c>
      <c r="C4840" s="2" t="s">
        <v>64</v>
      </c>
      <c r="E4840" s="2">
        <v>100</v>
      </c>
      <c r="F4840" s="2" t="s">
        <v>928</v>
      </c>
      <c r="G4840" s="2" t="s">
        <v>29</v>
      </c>
      <c r="H4840" s="2" t="s">
        <v>34</v>
      </c>
      <c r="I4840" s="2" t="s">
        <v>31</v>
      </c>
      <c r="J4840" s="38">
        <v>9.0356823530000003</v>
      </c>
    </row>
    <row r="4841" spans="1:10">
      <c r="A4841" s="2" t="s">
        <v>24</v>
      </c>
      <c r="B4841" s="2" t="s">
        <v>333</v>
      </c>
      <c r="C4841" s="2" t="s">
        <v>64</v>
      </c>
      <c r="E4841" s="2">
        <v>100</v>
      </c>
      <c r="F4841" s="2" t="s">
        <v>928</v>
      </c>
      <c r="G4841" s="2" t="s">
        <v>29</v>
      </c>
      <c r="H4841" s="2" t="s">
        <v>34</v>
      </c>
      <c r="I4841" s="2" t="s">
        <v>31</v>
      </c>
      <c r="J4841" s="38">
        <v>35.747350676000003</v>
      </c>
    </row>
    <row r="4842" spans="1:10">
      <c r="A4842" s="2" t="s">
        <v>23</v>
      </c>
      <c r="B4842" s="2" t="s">
        <v>90</v>
      </c>
      <c r="C4842" s="2" t="s">
        <v>64</v>
      </c>
      <c r="E4842" s="2">
        <v>100</v>
      </c>
      <c r="F4842" s="2" t="s">
        <v>928</v>
      </c>
      <c r="G4842" s="2" t="s">
        <v>29</v>
      </c>
      <c r="H4842" s="2" t="s">
        <v>34</v>
      </c>
      <c r="I4842" s="2" t="s">
        <v>31</v>
      </c>
      <c r="J4842" s="38">
        <v>6.9028195569999999</v>
      </c>
    </row>
    <row r="4843" spans="1:10">
      <c r="A4843" s="2" t="s">
        <v>22</v>
      </c>
      <c r="B4843" s="2" t="s">
        <v>91</v>
      </c>
      <c r="C4843" s="2" t="s">
        <v>64</v>
      </c>
      <c r="E4843" s="2">
        <v>100</v>
      </c>
      <c r="F4843" s="2" t="s">
        <v>928</v>
      </c>
      <c r="G4843" s="2" t="s">
        <v>29</v>
      </c>
      <c r="H4843" s="2" t="s">
        <v>34</v>
      </c>
      <c r="I4843" s="2" t="s">
        <v>31</v>
      </c>
      <c r="J4843" s="38">
        <v>0</v>
      </c>
    </row>
    <row r="4844" spans="1:10">
      <c r="A4844" s="2" t="s">
        <v>22</v>
      </c>
      <c r="B4844" s="2" t="s">
        <v>92</v>
      </c>
      <c r="C4844" s="2" t="s">
        <v>64</v>
      </c>
      <c r="E4844" s="2">
        <v>100</v>
      </c>
      <c r="F4844" s="2" t="s">
        <v>928</v>
      </c>
      <c r="G4844" s="2" t="s">
        <v>29</v>
      </c>
      <c r="H4844" s="2" t="s">
        <v>34</v>
      </c>
      <c r="I4844" s="2" t="s">
        <v>31</v>
      </c>
      <c r="J4844" s="38">
        <v>0</v>
      </c>
    </row>
    <row r="4845" spans="1:10">
      <c r="A4845" s="2" t="s">
        <v>22</v>
      </c>
      <c r="B4845" s="2" t="s">
        <v>93</v>
      </c>
      <c r="C4845" s="2" t="s">
        <v>64</v>
      </c>
      <c r="E4845" s="2">
        <v>100</v>
      </c>
      <c r="F4845" s="2" t="s">
        <v>928</v>
      </c>
      <c r="G4845" s="2" t="s">
        <v>29</v>
      </c>
      <c r="H4845" s="2" t="s">
        <v>34</v>
      </c>
      <c r="I4845" s="2" t="s">
        <v>31</v>
      </c>
      <c r="J4845" s="38">
        <v>10.988760986999999</v>
      </c>
    </row>
    <row r="4846" spans="1:10">
      <c r="A4846" s="2" t="s">
        <v>22</v>
      </c>
      <c r="B4846" s="2" t="s">
        <v>94</v>
      </c>
      <c r="C4846" s="2" t="s">
        <v>64</v>
      </c>
      <c r="E4846" s="2">
        <v>100</v>
      </c>
      <c r="F4846" s="2" t="s">
        <v>928</v>
      </c>
      <c r="G4846" s="2" t="s">
        <v>29</v>
      </c>
      <c r="H4846" s="2" t="s">
        <v>34</v>
      </c>
      <c r="I4846" s="2" t="s">
        <v>31</v>
      </c>
      <c r="J4846" s="38">
        <v>6.8579380419999998</v>
      </c>
    </row>
    <row r="4847" spans="1:10">
      <c r="A4847" s="2" t="s">
        <v>22</v>
      </c>
      <c r="B4847" s="2" t="s">
        <v>95</v>
      </c>
      <c r="C4847" s="2" t="s">
        <v>64</v>
      </c>
      <c r="E4847" s="2">
        <v>100</v>
      </c>
      <c r="F4847" s="2" t="s">
        <v>928</v>
      </c>
      <c r="G4847" s="2" t="s">
        <v>29</v>
      </c>
      <c r="H4847" s="2" t="s">
        <v>34</v>
      </c>
      <c r="I4847" s="2" t="s">
        <v>31</v>
      </c>
      <c r="J4847" s="38">
        <v>4.0515837350000004</v>
      </c>
    </row>
    <row r="4848" spans="1:10">
      <c r="A4848" s="2" t="s">
        <v>22</v>
      </c>
      <c r="B4848" s="2" t="s">
        <v>96</v>
      </c>
      <c r="C4848" s="2" t="s">
        <v>64</v>
      </c>
      <c r="E4848" s="2">
        <v>100</v>
      </c>
      <c r="F4848" s="2" t="s">
        <v>928</v>
      </c>
      <c r="G4848" s="2" t="s">
        <v>29</v>
      </c>
      <c r="H4848" s="2" t="s">
        <v>34</v>
      </c>
      <c r="I4848" s="2" t="s">
        <v>31</v>
      </c>
      <c r="J4848" s="38">
        <v>0</v>
      </c>
    </row>
    <row r="4849" spans="1:10">
      <c r="A4849" s="2" t="s">
        <v>22</v>
      </c>
      <c r="B4849" s="2" t="s">
        <v>97</v>
      </c>
      <c r="C4849" s="2" t="s">
        <v>64</v>
      </c>
      <c r="E4849" s="2">
        <v>100</v>
      </c>
      <c r="F4849" s="2" t="s">
        <v>928</v>
      </c>
      <c r="G4849" s="2" t="s">
        <v>29</v>
      </c>
      <c r="H4849" s="2" t="s">
        <v>34</v>
      </c>
      <c r="I4849" s="2" t="s">
        <v>31</v>
      </c>
      <c r="J4849" s="38">
        <v>2.447425086</v>
      </c>
    </row>
    <row r="4850" spans="1:10">
      <c r="A4850" s="2" t="s">
        <v>22</v>
      </c>
      <c r="B4850" s="2" t="s">
        <v>98</v>
      </c>
      <c r="C4850" s="2" t="s">
        <v>64</v>
      </c>
      <c r="E4850" s="2">
        <v>100</v>
      </c>
      <c r="F4850" s="2" t="s">
        <v>928</v>
      </c>
      <c r="G4850" s="2" t="s">
        <v>29</v>
      </c>
      <c r="H4850" s="2" t="s">
        <v>34</v>
      </c>
      <c r="I4850" s="2" t="s">
        <v>31</v>
      </c>
      <c r="J4850" s="38">
        <v>0.91106927800000004</v>
      </c>
    </row>
    <row r="4851" spans="1:10">
      <c r="A4851" s="2" t="s">
        <v>21</v>
      </c>
      <c r="B4851" s="2" t="s">
        <v>133</v>
      </c>
      <c r="C4851" s="2" t="s">
        <v>64</v>
      </c>
      <c r="E4851" s="2">
        <v>100</v>
      </c>
      <c r="F4851" s="2" t="s">
        <v>928</v>
      </c>
      <c r="G4851" s="2" t="s">
        <v>29</v>
      </c>
      <c r="H4851" s="2" t="s">
        <v>34</v>
      </c>
      <c r="I4851" s="2" t="s">
        <v>31</v>
      </c>
      <c r="J4851" s="38">
        <v>0</v>
      </c>
    </row>
    <row r="4852" spans="1:10">
      <c r="A4852" s="2" t="s">
        <v>21</v>
      </c>
      <c r="B4852" s="2" t="s">
        <v>134</v>
      </c>
      <c r="C4852" s="2" t="s">
        <v>64</v>
      </c>
      <c r="E4852" s="2">
        <v>100</v>
      </c>
      <c r="F4852" s="2" t="s">
        <v>928</v>
      </c>
      <c r="G4852" s="2" t="s">
        <v>29</v>
      </c>
      <c r="H4852" s="2" t="s">
        <v>34</v>
      </c>
      <c r="I4852" s="2" t="s">
        <v>31</v>
      </c>
      <c r="J4852" s="38">
        <v>0</v>
      </c>
    </row>
    <row r="4853" spans="1:10">
      <c r="A4853" s="2" t="s">
        <v>21</v>
      </c>
      <c r="B4853" s="2" t="s">
        <v>135</v>
      </c>
      <c r="C4853" s="2" t="s">
        <v>64</v>
      </c>
      <c r="E4853" s="2">
        <v>100</v>
      </c>
      <c r="F4853" s="2" t="s">
        <v>928</v>
      </c>
      <c r="G4853" s="2" t="s">
        <v>29</v>
      </c>
      <c r="H4853" s="2" t="s">
        <v>34</v>
      </c>
      <c r="I4853" s="2" t="s">
        <v>31</v>
      </c>
      <c r="J4853" s="38">
        <v>0</v>
      </c>
    </row>
    <row r="4854" spans="1:10">
      <c r="A4854" s="2" t="s">
        <v>21</v>
      </c>
      <c r="B4854" s="2" t="s">
        <v>136</v>
      </c>
      <c r="C4854" s="2" t="s">
        <v>64</v>
      </c>
      <c r="E4854" s="2">
        <v>100</v>
      </c>
      <c r="F4854" s="2" t="s">
        <v>928</v>
      </c>
      <c r="G4854" s="2" t="s">
        <v>29</v>
      </c>
      <c r="H4854" s="2" t="s">
        <v>34</v>
      </c>
      <c r="I4854" s="2" t="s">
        <v>31</v>
      </c>
      <c r="J4854" s="38">
        <v>0</v>
      </c>
    </row>
    <row r="4855" spans="1:10">
      <c r="A4855" s="2" t="s">
        <v>21</v>
      </c>
      <c r="B4855" s="2" t="s">
        <v>137</v>
      </c>
      <c r="C4855" s="2" t="s">
        <v>64</v>
      </c>
      <c r="E4855" s="2">
        <v>100</v>
      </c>
      <c r="F4855" s="2" t="s">
        <v>928</v>
      </c>
      <c r="G4855" s="2" t="s">
        <v>29</v>
      </c>
      <c r="H4855" s="2" t="s">
        <v>34</v>
      </c>
      <c r="I4855" s="2" t="s">
        <v>31</v>
      </c>
      <c r="J4855" s="38">
        <v>0</v>
      </c>
    </row>
    <row r="4856" spans="1:10">
      <c r="A4856" s="2" t="s">
        <v>20</v>
      </c>
      <c r="B4856" s="2" t="s">
        <v>138</v>
      </c>
      <c r="C4856" s="2" t="s">
        <v>64</v>
      </c>
      <c r="E4856" s="2">
        <v>100</v>
      </c>
      <c r="F4856" s="2" t="s">
        <v>928</v>
      </c>
      <c r="G4856" s="2" t="s">
        <v>29</v>
      </c>
      <c r="H4856" s="2" t="s">
        <v>34</v>
      </c>
      <c r="I4856" s="2" t="s">
        <v>31</v>
      </c>
      <c r="J4856" s="38">
        <v>0</v>
      </c>
    </row>
    <row r="4857" spans="1:10">
      <c r="A4857" s="2" t="s">
        <v>19</v>
      </c>
      <c r="B4857" s="2" t="s">
        <v>159</v>
      </c>
      <c r="C4857" s="2" t="s">
        <v>64</v>
      </c>
      <c r="E4857" s="2">
        <v>100</v>
      </c>
      <c r="F4857" s="2" t="s">
        <v>928</v>
      </c>
      <c r="G4857" s="2" t="s">
        <v>29</v>
      </c>
      <c r="H4857" s="2" t="s">
        <v>34</v>
      </c>
      <c r="I4857" s="2" t="s">
        <v>31</v>
      </c>
      <c r="J4857" s="38">
        <v>0</v>
      </c>
    </row>
    <row r="4858" spans="1:10">
      <c r="A4858" s="2" t="s">
        <v>19</v>
      </c>
      <c r="B4858" s="2" t="s">
        <v>160</v>
      </c>
      <c r="C4858" s="2" t="s">
        <v>64</v>
      </c>
      <c r="E4858" s="2">
        <v>100</v>
      </c>
      <c r="F4858" s="2" t="s">
        <v>928</v>
      </c>
      <c r="G4858" s="2" t="s">
        <v>29</v>
      </c>
      <c r="H4858" s="2" t="s">
        <v>34</v>
      </c>
      <c r="I4858" s="2" t="s">
        <v>31</v>
      </c>
      <c r="J4858" s="38">
        <v>0</v>
      </c>
    </row>
    <row r="4859" spans="1:10">
      <c r="A4859" s="2" t="s">
        <v>19</v>
      </c>
      <c r="B4859" s="2" t="s">
        <v>161</v>
      </c>
      <c r="C4859" s="2" t="s">
        <v>64</v>
      </c>
      <c r="E4859" s="2">
        <v>100</v>
      </c>
      <c r="F4859" s="2" t="s">
        <v>928</v>
      </c>
      <c r="G4859" s="2" t="s">
        <v>29</v>
      </c>
      <c r="H4859" s="2" t="s">
        <v>34</v>
      </c>
      <c r="I4859" s="2" t="s">
        <v>31</v>
      </c>
      <c r="J4859" s="38">
        <v>0</v>
      </c>
    </row>
    <row r="4860" spans="1:10">
      <c r="A4860" s="2" t="s">
        <v>19</v>
      </c>
      <c r="B4860" s="2" t="s">
        <v>162</v>
      </c>
      <c r="C4860" s="2" t="s">
        <v>64</v>
      </c>
      <c r="E4860" s="2">
        <v>100</v>
      </c>
      <c r="F4860" s="2" t="s">
        <v>928</v>
      </c>
      <c r="G4860" s="2" t="s">
        <v>29</v>
      </c>
      <c r="H4860" s="2" t="s">
        <v>34</v>
      </c>
      <c r="I4860" s="2" t="s">
        <v>31</v>
      </c>
      <c r="J4860" s="38">
        <v>0.75786109400000001</v>
      </c>
    </row>
    <row r="4861" spans="1:10">
      <c r="A4861" s="2" t="s">
        <v>19</v>
      </c>
      <c r="B4861" s="2" t="s">
        <v>163</v>
      </c>
      <c r="C4861" s="2" t="s">
        <v>64</v>
      </c>
      <c r="E4861" s="2">
        <v>100</v>
      </c>
      <c r="F4861" s="2" t="s">
        <v>928</v>
      </c>
      <c r="G4861" s="2" t="s">
        <v>29</v>
      </c>
      <c r="H4861" s="2" t="s">
        <v>34</v>
      </c>
      <c r="I4861" s="2" t="s">
        <v>31</v>
      </c>
      <c r="J4861" s="38">
        <v>0</v>
      </c>
    </row>
    <row r="4862" spans="1:10">
      <c r="A4862" s="2" t="s">
        <v>18</v>
      </c>
      <c r="B4862" s="2" t="s">
        <v>164</v>
      </c>
      <c r="C4862" s="2" t="s">
        <v>64</v>
      </c>
      <c r="E4862" s="2">
        <v>100</v>
      </c>
      <c r="F4862" s="2" t="s">
        <v>928</v>
      </c>
      <c r="G4862" s="2" t="s">
        <v>29</v>
      </c>
      <c r="H4862" s="2" t="s">
        <v>34</v>
      </c>
      <c r="I4862" s="2" t="s">
        <v>31</v>
      </c>
      <c r="J4862" s="38">
        <v>0</v>
      </c>
    </row>
    <row r="4863" spans="1:10">
      <c r="A4863" s="2" t="s">
        <v>18</v>
      </c>
      <c r="B4863" s="2" t="s">
        <v>165</v>
      </c>
      <c r="C4863" s="2" t="s">
        <v>64</v>
      </c>
      <c r="E4863" s="2">
        <v>100</v>
      </c>
      <c r="F4863" s="2" t="s">
        <v>928</v>
      </c>
      <c r="G4863" s="2" t="s">
        <v>29</v>
      </c>
      <c r="H4863" s="2" t="s">
        <v>34</v>
      </c>
      <c r="I4863" s="2" t="s">
        <v>31</v>
      </c>
      <c r="J4863" s="38">
        <v>0</v>
      </c>
    </row>
    <row r="4864" spans="1:10">
      <c r="A4864" s="2" t="s">
        <v>18</v>
      </c>
      <c r="B4864" s="2" t="s">
        <v>166</v>
      </c>
      <c r="C4864" s="2" t="s">
        <v>64</v>
      </c>
      <c r="E4864" s="2">
        <v>100</v>
      </c>
      <c r="F4864" s="2" t="s">
        <v>928</v>
      </c>
      <c r="G4864" s="2" t="s">
        <v>29</v>
      </c>
      <c r="H4864" s="2" t="s">
        <v>34</v>
      </c>
      <c r="I4864" s="2" t="s">
        <v>31</v>
      </c>
      <c r="J4864" s="38">
        <v>0</v>
      </c>
    </row>
    <row r="4865" spans="1:10">
      <c r="A4865" s="2" t="s">
        <v>18</v>
      </c>
      <c r="B4865" s="2" t="s">
        <v>167</v>
      </c>
      <c r="C4865" s="2" t="s">
        <v>64</v>
      </c>
      <c r="E4865" s="2">
        <v>100</v>
      </c>
      <c r="F4865" s="2" t="s">
        <v>928</v>
      </c>
      <c r="G4865" s="2" t="s">
        <v>29</v>
      </c>
      <c r="H4865" s="2" t="s">
        <v>34</v>
      </c>
      <c r="I4865" s="2" t="s">
        <v>31</v>
      </c>
      <c r="J4865" s="38">
        <v>0</v>
      </c>
    </row>
    <row r="4866" spans="1:10">
      <c r="A4866" s="2" t="s">
        <v>18</v>
      </c>
      <c r="B4866" s="2" t="s">
        <v>168</v>
      </c>
      <c r="C4866" s="2" t="s">
        <v>64</v>
      </c>
      <c r="E4866" s="2">
        <v>100</v>
      </c>
      <c r="F4866" s="2" t="s">
        <v>928</v>
      </c>
      <c r="G4866" s="2" t="s">
        <v>29</v>
      </c>
      <c r="H4866" s="2" t="s">
        <v>34</v>
      </c>
      <c r="I4866" s="2" t="s">
        <v>31</v>
      </c>
      <c r="J4866" s="38">
        <v>0</v>
      </c>
    </row>
    <row r="4867" spans="1:10">
      <c r="A4867" s="2" t="s">
        <v>18</v>
      </c>
      <c r="B4867" s="2" t="s">
        <v>169</v>
      </c>
      <c r="C4867" s="2" t="s">
        <v>64</v>
      </c>
      <c r="E4867" s="2">
        <v>100</v>
      </c>
      <c r="F4867" s="2" t="s">
        <v>928</v>
      </c>
      <c r="G4867" s="2" t="s">
        <v>29</v>
      </c>
      <c r="H4867" s="2" t="s">
        <v>34</v>
      </c>
      <c r="I4867" s="2" t="s">
        <v>31</v>
      </c>
      <c r="J4867" s="38">
        <v>0</v>
      </c>
    </row>
    <row r="4868" spans="1:10">
      <c r="A4868" s="2" t="s">
        <v>18</v>
      </c>
      <c r="B4868" s="2" t="s">
        <v>170</v>
      </c>
      <c r="C4868" s="2" t="s">
        <v>64</v>
      </c>
      <c r="E4868" s="2">
        <v>100</v>
      </c>
      <c r="F4868" s="2" t="s">
        <v>928</v>
      </c>
      <c r="G4868" s="2" t="s">
        <v>29</v>
      </c>
      <c r="H4868" s="2" t="s">
        <v>34</v>
      </c>
      <c r="I4868" s="2" t="s">
        <v>31</v>
      </c>
      <c r="J4868" s="38">
        <v>0</v>
      </c>
    </row>
    <row r="4869" spans="1:10">
      <c r="A4869" s="2" t="s">
        <v>18</v>
      </c>
      <c r="B4869" s="2" t="s">
        <v>171</v>
      </c>
      <c r="C4869" s="2" t="s">
        <v>64</v>
      </c>
      <c r="E4869" s="2">
        <v>100</v>
      </c>
      <c r="F4869" s="2" t="s">
        <v>928</v>
      </c>
      <c r="G4869" s="2" t="s">
        <v>29</v>
      </c>
      <c r="H4869" s="2" t="s">
        <v>34</v>
      </c>
      <c r="I4869" s="2" t="s">
        <v>31</v>
      </c>
      <c r="J4869" s="38">
        <v>0</v>
      </c>
    </row>
    <row r="4870" spans="1:10">
      <c r="A4870" s="2" t="s">
        <v>18</v>
      </c>
      <c r="B4870" s="2" t="s">
        <v>172</v>
      </c>
      <c r="C4870" s="2" t="s">
        <v>64</v>
      </c>
      <c r="E4870" s="2">
        <v>100</v>
      </c>
      <c r="F4870" s="2" t="s">
        <v>928</v>
      </c>
      <c r="G4870" s="2" t="s">
        <v>29</v>
      </c>
      <c r="H4870" s="2" t="s">
        <v>34</v>
      </c>
      <c r="I4870" s="2" t="s">
        <v>31</v>
      </c>
      <c r="J4870" s="38">
        <v>26.132970316000002</v>
      </c>
    </row>
    <row r="4871" spans="1:10">
      <c r="A4871" s="2" t="s">
        <v>18</v>
      </c>
      <c r="B4871" s="2" t="s">
        <v>173</v>
      </c>
      <c r="C4871" s="2" t="s">
        <v>64</v>
      </c>
      <c r="E4871" s="2">
        <v>100</v>
      </c>
      <c r="F4871" s="2" t="s">
        <v>928</v>
      </c>
      <c r="G4871" s="2" t="s">
        <v>29</v>
      </c>
      <c r="H4871" s="2" t="s">
        <v>34</v>
      </c>
      <c r="I4871" s="2" t="s">
        <v>31</v>
      </c>
      <c r="J4871" s="38">
        <v>8.4636028240000005</v>
      </c>
    </row>
    <row r="4872" spans="1:10">
      <c r="A4872" s="2" t="s">
        <v>18</v>
      </c>
      <c r="B4872" s="2" t="s">
        <v>174</v>
      </c>
      <c r="C4872" s="2" t="s">
        <v>64</v>
      </c>
      <c r="E4872" s="2">
        <v>100</v>
      </c>
      <c r="F4872" s="2" t="s">
        <v>928</v>
      </c>
      <c r="G4872" s="2" t="s">
        <v>29</v>
      </c>
      <c r="H4872" s="2" t="s">
        <v>34</v>
      </c>
      <c r="I4872" s="2" t="s">
        <v>31</v>
      </c>
      <c r="J4872" s="38">
        <v>10.636315483000001</v>
      </c>
    </row>
    <row r="4873" spans="1:10">
      <c r="A4873" s="2" t="s">
        <v>18</v>
      </c>
      <c r="B4873" s="2" t="s">
        <v>175</v>
      </c>
      <c r="C4873" s="2" t="s">
        <v>64</v>
      </c>
      <c r="E4873" s="2">
        <v>100</v>
      </c>
      <c r="F4873" s="2" t="s">
        <v>928</v>
      </c>
      <c r="G4873" s="2" t="s">
        <v>29</v>
      </c>
      <c r="H4873" s="2" t="s">
        <v>34</v>
      </c>
      <c r="I4873" s="2" t="s">
        <v>31</v>
      </c>
      <c r="J4873" s="38">
        <v>0</v>
      </c>
    </row>
    <row r="4874" spans="1:10">
      <c r="A4874" s="2" t="s">
        <v>18</v>
      </c>
      <c r="B4874" s="2" t="s">
        <v>176</v>
      </c>
      <c r="C4874" s="2" t="s">
        <v>64</v>
      </c>
      <c r="E4874" s="2">
        <v>100</v>
      </c>
      <c r="F4874" s="2" t="s">
        <v>928</v>
      </c>
      <c r="G4874" s="2" t="s">
        <v>29</v>
      </c>
      <c r="H4874" s="2" t="s">
        <v>34</v>
      </c>
      <c r="I4874" s="2" t="s">
        <v>31</v>
      </c>
      <c r="J4874" s="38">
        <v>0</v>
      </c>
    </row>
    <row r="4875" spans="1:10">
      <c r="A4875" s="2" t="s">
        <v>18</v>
      </c>
      <c r="B4875" s="2" t="s">
        <v>177</v>
      </c>
      <c r="C4875" s="2" t="s">
        <v>64</v>
      </c>
      <c r="E4875" s="2">
        <v>100</v>
      </c>
      <c r="F4875" s="2" t="s">
        <v>928</v>
      </c>
      <c r="G4875" s="2" t="s">
        <v>29</v>
      </c>
      <c r="H4875" s="2" t="s">
        <v>34</v>
      </c>
      <c r="I4875" s="2" t="s">
        <v>31</v>
      </c>
      <c r="J4875" s="38">
        <v>0</v>
      </c>
    </row>
    <row r="4876" spans="1:10">
      <c r="A4876" s="2" t="s">
        <v>18</v>
      </c>
      <c r="B4876" s="2" t="s">
        <v>178</v>
      </c>
      <c r="C4876" s="2" t="s">
        <v>64</v>
      </c>
      <c r="E4876" s="2">
        <v>100</v>
      </c>
      <c r="F4876" s="2" t="s">
        <v>928</v>
      </c>
      <c r="G4876" s="2" t="s">
        <v>29</v>
      </c>
      <c r="H4876" s="2" t="s">
        <v>34</v>
      </c>
      <c r="I4876" s="2" t="s">
        <v>31</v>
      </c>
      <c r="J4876" s="38">
        <v>44.850124323999999</v>
      </c>
    </row>
    <row r="4877" spans="1:10">
      <c r="A4877" s="2" t="s">
        <v>18</v>
      </c>
      <c r="B4877" s="2" t="s">
        <v>179</v>
      </c>
      <c r="C4877" s="2" t="s">
        <v>64</v>
      </c>
      <c r="E4877" s="2">
        <v>100</v>
      </c>
      <c r="F4877" s="2" t="s">
        <v>928</v>
      </c>
      <c r="G4877" s="2" t="s">
        <v>29</v>
      </c>
      <c r="H4877" s="2" t="s">
        <v>34</v>
      </c>
      <c r="I4877" s="2" t="s">
        <v>31</v>
      </c>
      <c r="J4877" s="38">
        <v>25.909116963999999</v>
      </c>
    </row>
    <row r="4878" spans="1:10">
      <c r="A4878" s="2" t="s">
        <v>18</v>
      </c>
      <c r="B4878" s="2" t="s">
        <v>180</v>
      </c>
      <c r="C4878" s="2" t="s">
        <v>64</v>
      </c>
      <c r="E4878" s="2">
        <v>100</v>
      </c>
      <c r="F4878" s="2" t="s">
        <v>928</v>
      </c>
      <c r="G4878" s="2" t="s">
        <v>29</v>
      </c>
      <c r="H4878" s="2" t="s">
        <v>34</v>
      </c>
      <c r="I4878" s="2" t="s">
        <v>31</v>
      </c>
      <c r="J4878" s="38">
        <v>5.7057104609999998</v>
      </c>
    </row>
    <row r="4879" spans="1:10">
      <c r="A4879" s="2" t="s">
        <v>18</v>
      </c>
      <c r="B4879" s="2" t="s">
        <v>181</v>
      </c>
      <c r="C4879" s="2" t="s">
        <v>64</v>
      </c>
      <c r="E4879" s="2">
        <v>100</v>
      </c>
      <c r="F4879" s="2" t="s">
        <v>928</v>
      </c>
      <c r="G4879" s="2" t="s">
        <v>29</v>
      </c>
      <c r="H4879" s="2" t="s">
        <v>34</v>
      </c>
      <c r="I4879" s="2" t="s">
        <v>31</v>
      </c>
      <c r="J4879" s="38">
        <v>11.876611765</v>
      </c>
    </row>
    <row r="4880" spans="1:10">
      <c r="A4880" s="2" t="s">
        <v>18</v>
      </c>
      <c r="B4880" s="2" t="s">
        <v>182</v>
      </c>
      <c r="C4880" s="2" t="s">
        <v>64</v>
      </c>
      <c r="E4880" s="2">
        <v>100</v>
      </c>
      <c r="F4880" s="2" t="s">
        <v>928</v>
      </c>
      <c r="G4880" s="2" t="s">
        <v>29</v>
      </c>
      <c r="H4880" s="2" t="s">
        <v>34</v>
      </c>
      <c r="I4880" s="2" t="s">
        <v>31</v>
      </c>
      <c r="J4880" s="38">
        <v>0</v>
      </c>
    </row>
    <row r="4881" spans="1:10">
      <c r="A4881" s="2" t="s">
        <v>18</v>
      </c>
      <c r="B4881" s="2" t="s">
        <v>183</v>
      </c>
      <c r="C4881" s="2" t="s">
        <v>64</v>
      </c>
      <c r="E4881" s="2">
        <v>100</v>
      </c>
      <c r="F4881" s="2" t="s">
        <v>928</v>
      </c>
      <c r="G4881" s="2" t="s">
        <v>29</v>
      </c>
      <c r="H4881" s="2" t="s">
        <v>34</v>
      </c>
      <c r="I4881" s="2" t="s">
        <v>31</v>
      </c>
      <c r="J4881" s="38">
        <v>0</v>
      </c>
    </row>
    <row r="4882" spans="1:10">
      <c r="A4882" s="2" t="s">
        <v>18</v>
      </c>
      <c r="B4882" s="2" t="s">
        <v>184</v>
      </c>
      <c r="C4882" s="2" t="s">
        <v>64</v>
      </c>
      <c r="E4882" s="2">
        <v>100</v>
      </c>
      <c r="F4882" s="2" t="s">
        <v>928</v>
      </c>
      <c r="G4882" s="2" t="s">
        <v>29</v>
      </c>
      <c r="H4882" s="2" t="s">
        <v>34</v>
      </c>
      <c r="I4882" s="2" t="s">
        <v>31</v>
      </c>
      <c r="J4882" s="38">
        <v>7.4014387700000004</v>
      </c>
    </row>
    <row r="4883" spans="1:10">
      <c r="A4883" s="2" t="s">
        <v>18</v>
      </c>
      <c r="B4883" s="2" t="s">
        <v>185</v>
      </c>
      <c r="C4883" s="2" t="s">
        <v>64</v>
      </c>
      <c r="E4883" s="2">
        <v>100</v>
      </c>
      <c r="F4883" s="2" t="s">
        <v>928</v>
      </c>
      <c r="G4883" s="2" t="s">
        <v>29</v>
      </c>
      <c r="H4883" s="2" t="s">
        <v>34</v>
      </c>
      <c r="I4883" s="2" t="s">
        <v>31</v>
      </c>
      <c r="J4883" s="38">
        <v>2.47170326</v>
      </c>
    </row>
    <row r="4884" spans="1:10">
      <c r="A4884" s="2" t="s">
        <v>17</v>
      </c>
      <c r="B4884" s="2" t="s">
        <v>127</v>
      </c>
      <c r="C4884" s="2" t="s">
        <v>64</v>
      </c>
      <c r="E4884" s="2">
        <v>100</v>
      </c>
      <c r="F4884" s="2" t="s">
        <v>928</v>
      </c>
      <c r="G4884" s="2" t="s">
        <v>29</v>
      </c>
      <c r="H4884" s="2" t="s">
        <v>34</v>
      </c>
      <c r="I4884" s="2" t="s">
        <v>31</v>
      </c>
      <c r="J4884" s="38">
        <v>0.29646908300000002</v>
      </c>
    </row>
    <row r="4885" spans="1:10">
      <c r="A4885" s="2" t="s">
        <v>17</v>
      </c>
      <c r="B4885" s="2" t="s">
        <v>99</v>
      </c>
      <c r="C4885" s="2" t="s">
        <v>64</v>
      </c>
      <c r="E4885" s="2">
        <v>100</v>
      </c>
      <c r="F4885" s="2" t="s">
        <v>928</v>
      </c>
      <c r="G4885" s="2" t="s">
        <v>29</v>
      </c>
      <c r="H4885" s="2" t="s">
        <v>34</v>
      </c>
      <c r="I4885" s="2" t="s">
        <v>31</v>
      </c>
      <c r="J4885" s="38">
        <v>1.106176729</v>
      </c>
    </row>
    <row r="4886" spans="1:10">
      <c r="A4886" s="2" t="s">
        <v>17</v>
      </c>
      <c r="B4886" s="2" t="s">
        <v>100</v>
      </c>
      <c r="C4886" s="2" t="s">
        <v>64</v>
      </c>
      <c r="E4886" s="2">
        <v>100</v>
      </c>
      <c r="F4886" s="2" t="s">
        <v>928</v>
      </c>
      <c r="G4886" s="2" t="s">
        <v>29</v>
      </c>
      <c r="H4886" s="2" t="s">
        <v>34</v>
      </c>
      <c r="I4886" s="2" t="s">
        <v>31</v>
      </c>
      <c r="J4886" s="38">
        <v>0.40993274299999999</v>
      </c>
    </row>
    <row r="4887" spans="1:10">
      <c r="A4887" s="2" t="s">
        <v>17</v>
      </c>
      <c r="B4887" s="2" t="s">
        <v>101</v>
      </c>
      <c r="C4887" s="2" t="s">
        <v>64</v>
      </c>
      <c r="E4887" s="2">
        <v>100</v>
      </c>
      <c r="F4887" s="2" t="s">
        <v>928</v>
      </c>
      <c r="G4887" s="2" t="s">
        <v>29</v>
      </c>
      <c r="H4887" s="2" t="s">
        <v>34</v>
      </c>
      <c r="I4887" s="2" t="s">
        <v>31</v>
      </c>
      <c r="J4887" s="38">
        <v>1.0735526719999999</v>
      </c>
    </row>
    <row r="4888" spans="1:10">
      <c r="A4888" s="2" t="s">
        <v>17</v>
      </c>
      <c r="B4888" s="2" t="s">
        <v>102</v>
      </c>
      <c r="C4888" s="2" t="s">
        <v>64</v>
      </c>
      <c r="E4888" s="2">
        <v>100</v>
      </c>
      <c r="F4888" s="2" t="s">
        <v>928</v>
      </c>
      <c r="G4888" s="2" t="s">
        <v>29</v>
      </c>
      <c r="H4888" s="2" t="s">
        <v>34</v>
      </c>
      <c r="I4888" s="2" t="s">
        <v>31</v>
      </c>
      <c r="J4888" s="38">
        <v>1.668254734</v>
      </c>
    </row>
    <row r="4889" spans="1:10">
      <c r="A4889" s="2" t="s">
        <v>17</v>
      </c>
      <c r="B4889" s="2" t="s">
        <v>103</v>
      </c>
      <c r="C4889" s="2" t="s">
        <v>64</v>
      </c>
      <c r="E4889" s="2">
        <v>100</v>
      </c>
      <c r="F4889" s="2" t="s">
        <v>928</v>
      </c>
      <c r="G4889" s="2" t="s">
        <v>29</v>
      </c>
      <c r="H4889" s="2" t="s">
        <v>34</v>
      </c>
      <c r="I4889" s="2" t="s">
        <v>31</v>
      </c>
      <c r="J4889" s="38">
        <v>1.7182450149999999</v>
      </c>
    </row>
    <row r="4890" spans="1:10">
      <c r="A4890" s="2" t="s">
        <v>17</v>
      </c>
      <c r="B4890" s="2" t="s">
        <v>104</v>
      </c>
      <c r="C4890" s="2" t="s">
        <v>64</v>
      </c>
      <c r="E4890" s="2">
        <v>100</v>
      </c>
      <c r="F4890" s="2" t="s">
        <v>928</v>
      </c>
      <c r="G4890" s="2" t="s">
        <v>29</v>
      </c>
      <c r="H4890" s="2" t="s">
        <v>34</v>
      </c>
      <c r="I4890" s="2" t="s">
        <v>31</v>
      </c>
      <c r="J4890" s="38">
        <v>1.2434020219999999</v>
      </c>
    </row>
    <row r="4891" spans="1:10">
      <c r="A4891" s="2" t="s">
        <v>17</v>
      </c>
      <c r="B4891" s="2" t="s">
        <v>105</v>
      </c>
      <c r="C4891" s="2" t="s">
        <v>64</v>
      </c>
      <c r="E4891" s="2">
        <v>100</v>
      </c>
      <c r="F4891" s="2" t="s">
        <v>928</v>
      </c>
      <c r="G4891" s="2" t="s">
        <v>29</v>
      </c>
      <c r="H4891" s="2" t="s">
        <v>34</v>
      </c>
      <c r="I4891" s="2" t="s">
        <v>31</v>
      </c>
      <c r="J4891" s="38">
        <v>2.1096636979999999</v>
      </c>
    </row>
    <row r="4892" spans="1:10">
      <c r="A4892" s="2" t="s">
        <v>17</v>
      </c>
      <c r="B4892" s="2" t="s">
        <v>106</v>
      </c>
      <c r="C4892" s="2" t="s">
        <v>64</v>
      </c>
      <c r="E4892" s="2">
        <v>100</v>
      </c>
      <c r="F4892" s="2" t="s">
        <v>928</v>
      </c>
      <c r="G4892" s="2" t="s">
        <v>29</v>
      </c>
      <c r="H4892" s="2" t="s">
        <v>34</v>
      </c>
      <c r="I4892" s="2" t="s">
        <v>31</v>
      </c>
      <c r="J4892" s="38">
        <v>0.75139403199999999</v>
      </c>
    </row>
    <row r="4893" spans="1:10">
      <c r="A4893" s="2" t="s">
        <v>17</v>
      </c>
      <c r="B4893" s="2" t="s">
        <v>107</v>
      </c>
      <c r="C4893" s="2" t="s">
        <v>64</v>
      </c>
      <c r="E4893" s="2">
        <v>100</v>
      </c>
      <c r="F4893" s="2" t="s">
        <v>928</v>
      </c>
      <c r="G4893" s="2" t="s">
        <v>29</v>
      </c>
      <c r="H4893" s="2" t="s">
        <v>34</v>
      </c>
      <c r="I4893" s="2" t="s">
        <v>31</v>
      </c>
      <c r="J4893" s="38">
        <v>1.4832697260000001</v>
      </c>
    </row>
    <row r="4894" spans="1:10">
      <c r="A4894" s="2" t="s">
        <v>17</v>
      </c>
      <c r="B4894" s="2" t="s">
        <v>108</v>
      </c>
      <c r="C4894" s="2" t="s">
        <v>64</v>
      </c>
      <c r="E4894" s="2">
        <v>100</v>
      </c>
      <c r="F4894" s="2" t="s">
        <v>928</v>
      </c>
      <c r="G4894" s="2" t="s">
        <v>29</v>
      </c>
      <c r="H4894" s="2" t="s">
        <v>34</v>
      </c>
      <c r="I4894" s="2" t="s">
        <v>31</v>
      </c>
      <c r="J4894" s="38">
        <v>2.7958000329999999</v>
      </c>
    </row>
    <row r="4895" spans="1:10">
      <c r="A4895" s="2" t="s">
        <v>17</v>
      </c>
      <c r="B4895" s="2" t="s">
        <v>109</v>
      </c>
      <c r="C4895" s="2" t="s">
        <v>64</v>
      </c>
      <c r="E4895" s="2">
        <v>100</v>
      </c>
      <c r="F4895" s="2" t="s">
        <v>928</v>
      </c>
      <c r="G4895" s="2" t="s">
        <v>29</v>
      </c>
      <c r="H4895" s="2" t="s">
        <v>34</v>
      </c>
      <c r="I4895" s="2" t="s">
        <v>31</v>
      </c>
      <c r="J4895" s="38">
        <v>3.5523337829999999</v>
      </c>
    </row>
    <row r="4896" spans="1:10">
      <c r="A4896" s="2" t="s">
        <v>17</v>
      </c>
      <c r="B4896" s="2" t="s">
        <v>355</v>
      </c>
      <c r="C4896" s="2" t="s">
        <v>64</v>
      </c>
      <c r="E4896" s="2">
        <v>100</v>
      </c>
      <c r="F4896" s="2" t="s">
        <v>928</v>
      </c>
      <c r="G4896" s="2" t="s">
        <v>29</v>
      </c>
      <c r="H4896" s="2" t="s">
        <v>34</v>
      </c>
      <c r="I4896" s="2" t="s">
        <v>31</v>
      </c>
      <c r="J4896" s="38">
        <v>0</v>
      </c>
    </row>
    <row r="4897" spans="1:10">
      <c r="A4897" s="2" t="s">
        <v>17</v>
      </c>
      <c r="B4897" s="2" t="s">
        <v>110</v>
      </c>
      <c r="C4897" s="2" t="s">
        <v>64</v>
      </c>
      <c r="E4897" s="2">
        <v>100</v>
      </c>
      <c r="F4897" s="2" t="s">
        <v>928</v>
      </c>
      <c r="G4897" s="2" t="s">
        <v>29</v>
      </c>
      <c r="H4897" s="2" t="s">
        <v>34</v>
      </c>
      <c r="I4897" s="2" t="s">
        <v>31</v>
      </c>
      <c r="J4897" s="38">
        <v>5.9881234409999999</v>
      </c>
    </row>
    <row r="4898" spans="1:10">
      <c r="A4898" s="2" t="s">
        <v>17</v>
      </c>
      <c r="B4898" s="2" t="s">
        <v>356</v>
      </c>
      <c r="C4898" s="2" t="s">
        <v>64</v>
      </c>
      <c r="E4898" s="2">
        <v>100</v>
      </c>
      <c r="F4898" s="2" t="s">
        <v>928</v>
      </c>
      <c r="G4898" s="2" t="s">
        <v>29</v>
      </c>
      <c r="H4898" s="2" t="s">
        <v>34</v>
      </c>
      <c r="I4898" s="2" t="s">
        <v>31</v>
      </c>
      <c r="J4898" s="38">
        <v>0</v>
      </c>
    </row>
    <row r="4899" spans="1:10">
      <c r="A4899" s="2" t="s">
        <v>17</v>
      </c>
      <c r="B4899" s="2" t="s">
        <v>357</v>
      </c>
      <c r="C4899" s="2" t="s">
        <v>64</v>
      </c>
      <c r="E4899" s="2">
        <v>100</v>
      </c>
      <c r="F4899" s="2" t="s">
        <v>928</v>
      </c>
      <c r="G4899" s="2" t="s">
        <v>29</v>
      </c>
      <c r="H4899" s="2" t="s">
        <v>34</v>
      </c>
      <c r="I4899" s="2" t="s">
        <v>31</v>
      </c>
      <c r="J4899" s="38">
        <v>0</v>
      </c>
    </row>
    <row r="4900" spans="1:10">
      <c r="A4900" s="2" t="s">
        <v>17</v>
      </c>
      <c r="B4900" s="2" t="s">
        <v>111</v>
      </c>
      <c r="C4900" s="2" t="s">
        <v>64</v>
      </c>
      <c r="E4900" s="2">
        <v>100</v>
      </c>
      <c r="F4900" s="2" t="s">
        <v>928</v>
      </c>
      <c r="G4900" s="2" t="s">
        <v>29</v>
      </c>
      <c r="H4900" s="2" t="s">
        <v>34</v>
      </c>
      <c r="I4900" s="2" t="s">
        <v>31</v>
      </c>
      <c r="J4900" s="38">
        <v>0.41287771699999998</v>
      </c>
    </row>
    <row r="4901" spans="1:10">
      <c r="A4901" s="2" t="s">
        <v>17</v>
      </c>
      <c r="B4901" s="2" t="s">
        <v>112</v>
      </c>
      <c r="C4901" s="2" t="s">
        <v>64</v>
      </c>
      <c r="E4901" s="2">
        <v>100</v>
      </c>
      <c r="F4901" s="2" t="s">
        <v>928</v>
      </c>
      <c r="G4901" s="2" t="s">
        <v>29</v>
      </c>
      <c r="H4901" s="2" t="s">
        <v>34</v>
      </c>
      <c r="I4901" s="2" t="s">
        <v>31</v>
      </c>
      <c r="J4901" s="38">
        <v>1.079645685</v>
      </c>
    </row>
    <row r="4902" spans="1:10">
      <c r="A4902" s="2" t="s">
        <v>17</v>
      </c>
      <c r="B4902" s="2" t="s">
        <v>113</v>
      </c>
      <c r="C4902" s="2" t="s">
        <v>64</v>
      </c>
      <c r="E4902" s="2">
        <v>100</v>
      </c>
      <c r="F4902" s="2" t="s">
        <v>928</v>
      </c>
      <c r="G4902" s="2" t="s">
        <v>29</v>
      </c>
      <c r="H4902" s="2" t="s">
        <v>34</v>
      </c>
      <c r="I4902" s="2" t="s">
        <v>31</v>
      </c>
      <c r="J4902" s="38">
        <v>1.849336785</v>
      </c>
    </row>
    <row r="4903" spans="1:10">
      <c r="A4903" s="2" t="s">
        <v>17</v>
      </c>
      <c r="B4903" s="2" t="s">
        <v>114</v>
      </c>
      <c r="C4903" s="2" t="s">
        <v>64</v>
      </c>
      <c r="E4903" s="2">
        <v>100</v>
      </c>
      <c r="F4903" s="2" t="s">
        <v>928</v>
      </c>
      <c r="G4903" s="2" t="s">
        <v>29</v>
      </c>
      <c r="H4903" s="2" t="s">
        <v>34</v>
      </c>
      <c r="I4903" s="2" t="s">
        <v>31</v>
      </c>
      <c r="J4903" s="38">
        <v>0</v>
      </c>
    </row>
    <row r="4904" spans="1:10">
      <c r="A4904" s="2" t="s">
        <v>17</v>
      </c>
      <c r="B4904" s="2" t="s">
        <v>115</v>
      </c>
      <c r="C4904" s="2" t="s">
        <v>64</v>
      </c>
      <c r="E4904" s="2">
        <v>100</v>
      </c>
      <c r="F4904" s="2" t="s">
        <v>928</v>
      </c>
      <c r="G4904" s="2" t="s">
        <v>29</v>
      </c>
      <c r="H4904" s="2" t="s">
        <v>34</v>
      </c>
      <c r="I4904" s="2" t="s">
        <v>31</v>
      </c>
      <c r="J4904" s="38">
        <v>2.0364074419999998</v>
      </c>
    </row>
    <row r="4905" spans="1:10">
      <c r="A4905" s="2" t="s">
        <v>17</v>
      </c>
      <c r="B4905" s="2" t="s">
        <v>116</v>
      </c>
      <c r="C4905" s="2" t="s">
        <v>64</v>
      </c>
      <c r="E4905" s="2">
        <v>100</v>
      </c>
      <c r="F4905" s="2" t="s">
        <v>928</v>
      </c>
      <c r="G4905" s="2" t="s">
        <v>29</v>
      </c>
      <c r="H4905" s="2" t="s">
        <v>34</v>
      </c>
      <c r="I4905" s="2" t="s">
        <v>31</v>
      </c>
      <c r="J4905" s="38">
        <v>0.50166644599999999</v>
      </c>
    </row>
    <row r="4906" spans="1:10">
      <c r="A4906" s="2" t="s">
        <v>17</v>
      </c>
      <c r="B4906" s="2" t="s">
        <v>117</v>
      </c>
      <c r="C4906" s="2" t="s">
        <v>64</v>
      </c>
      <c r="E4906" s="2">
        <v>100</v>
      </c>
      <c r="F4906" s="2" t="s">
        <v>928</v>
      </c>
      <c r="G4906" s="2" t="s">
        <v>29</v>
      </c>
      <c r="H4906" s="2" t="s">
        <v>34</v>
      </c>
      <c r="I4906" s="2" t="s">
        <v>31</v>
      </c>
      <c r="J4906" s="38">
        <v>1.678503493</v>
      </c>
    </row>
    <row r="4907" spans="1:10">
      <c r="A4907" s="2" t="s">
        <v>17</v>
      </c>
      <c r="B4907" s="2" t="s">
        <v>118</v>
      </c>
      <c r="C4907" s="2" t="s">
        <v>64</v>
      </c>
      <c r="E4907" s="2">
        <v>100</v>
      </c>
      <c r="F4907" s="2" t="s">
        <v>928</v>
      </c>
      <c r="G4907" s="2" t="s">
        <v>29</v>
      </c>
      <c r="H4907" s="2" t="s">
        <v>34</v>
      </c>
      <c r="I4907" s="2" t="s">
        <v>31</v>
      </c>
      <c r="J4907" s="38">
        <v>0</v>
      </c>
    </row>
    <row r="4908" spans="1:10">
      <c r="A4908" s="2" t="s">
        <v>17</v>
      </c>
      <c r="B4908" s="2" t="s">
        <v>119</v>
      </c>
      <c r="C4908" s="2" t="s">
        <v>64</v>
      </c>
      <c r="E4908" s="2">
        <v>100</v>
      </c>
      <c r="F4908" s="2" t="s">
        <v>928</v>
      </c>
      <c r="G4908" s="2" t="s">
        <v>29</v>
      </c>
      <c r="H4908" s="2" t="s">
        <v>34</v>
      </c>
      <c r="I4908" s="2" t="s">
        <v>31</v>
      </c>
      <c r="J4908" s="38">
        <v>0</v>
      </c>
    </row>
    <row r="4909" spans="1:10">
      <c r="A4909" s="2" t="s">
        <v>17</v>
      </c>
      <c r="B4909" s="2" t="s">
        <v>120</v>
      </c>
      <c r="C4909" s="2" t="s">
        <v>64</v>
      </c>
      <c r="E4909" s="2">
        <v>100</v>
      </c>
      <c r="F4909" s="2" t="s">
        <v>928</v>
      </c>
      <c r="G4909" s="2" t="s">
        <v>29</v>
      </c>
      <c r="H4909" s="2" t="s">
        <v>34</v>
      </c>
      <c r="I4909" s="2" t="s">
        <v>31</v>
      </c>
      <c r="J4909" s="38">
        <v>0.60309037200000004</v>
      </c>
    </row>
    <row r="4910" spans="1:10">
      <c r="A4910" s="2" t="s">
        <v>17</v>
      </c>
      <c r="B4910" s="2" t="s">
        <v>121</v>
      </c>
      <c r="C4910" s="2" t="s">
        <v>64</v>
      </c>
      <c r="E4910" s="2">
        <v>100</v>
      </c>
      <c r="F4910" s="2" t="s">
        <v>928</v>
      </c>
      <c r="G4910" s="2" t="s">
        <v>29</v>
      </c>
      <c r="H4910" s="2" t="s">
        <v>34</v>
      </c>
      <c r="I4910" s="2" t="s">
        <v>31</v>
      </c>
      <c r="J4910" s="38">
        <v>0</v>
      </c>
    </row>
    <row r="4911" spans="1:10">
      <c r="A4911" s="2" t="s">
        <v>17</v>
      </c>
      <c r="B4911" s="2" t="s">
        <v>122</v>
      </c>
      <c r="C4911" s="2" t="s">
        <v>64</v>
      </c>
      <c r="E4911" s="2">
        <v>100</v>
      </c>
      <c r="F4911" s="2" t="s">
        <v>928</v>
      </c>
      <c r="G4911" s="2" t="s">
        <v>29</v>
      </c>
      <c r="H4911" s="2" t="s">
        <v>34</v>
      </c>
      <c r="I4911" s="2" t="s">
        <v>31</v>
      </c>
      <c r="J4911" s="38">
        <v>1.807897335</v>
      </c>
    </row>
    <row r="4912" spans="1:10">
      <c r="A4912" s="2" t="s">
        <v>17</v>
      </c>
      <c r="B4912" s="2" t="s">
        <v>123</v>
      </c>
      <c r="C4912" s="2" t="s">
        <v>64</v>
      </c>
      <c r="E4912" s="2">
        <v>100</v>
      </c>
      <c r="F4912" s="2" t="s">
        <v>928</v>
      </c>
      <c r="G4912" s="2" t="s">
        <v>29</v>
      </c>
      <c r="H4912" s="2" t="s">
        <v>34</v>
      </c>
      <c r="I4912" s="2" t="s">
        <v>31</v>
      </c>
      <c r="J4912" s="38">
        <v>0.92895638000000003</v>
      </c>
    </row>
    <row r="4913" spans="1:10">
      <c r="A4913" s="2" t="s">
        <v>17</v>
      </c>
      <c r="B4913" s="2" t="s">
        <v>124</v>
      </c>
      <c r="C4913" s="2" t="s">
        <v>64</v>
      </c>
      <c r="E4913" s="2">
        <v>100</v>
      </c>
      <c r="F4913" s="2" t="s">
        <v>928</v>
      </c>
      <c r="G4913" s="2" t="s">
        <v>29</v>
      </c>
      <c r="H4913" s="2" t="s">
        <v>34</v>
      </c>
      <c r="I4913" s="2" t="s">
        <v>31</v>
      </c>
      <c r="J4913" s="38">
        <v>1.075718875</v>
      </c>
    </row>
    <row r="4914" spans="1:10">
      <c r="A4914" s="2" t="s">
        <v>17</v>
      </c>
      <c r="B4914" s="2" t="s">
        <v>125</v>
      </c>
      <c r="C4914" s="2" t="s">
        <v>64</v>
      </c>
      <c r="E4914" s="2">
        <v>100</v>
      </c>
      <c r="F4914" s="2" t="s">
        <v>928</v>
      </c>
      <c r="G4914" s="2" t="s">
        <v>29</v>
      </c>
      <c r="H4914" s="2" t="s">
        <v>34</v>
      </c>
      <c r="I4914" s="2" t="s">
        <v>31</v>
      </c>
      <c r="J4914" s="38">
        <v>0.61472021600000004</v>
      </c>
    </row>
    <row r="4915" spans="1:10">
      <c r="A4915" s="2" t="s">
        <v>17</v>
      </c>
      <c r="B4915" s="2" t="s">
        <v>126</v>
      </c>
      <c r="C4915" s="2" t="s">
        <v>64</v>
      </c>
      <c r="E4915" s="2">
        <v>100</v>
      </c>
      <c r="F4915" s="2" t="s">
        <v>928</v>
      </c>
      <c r="G4915" s="2" t="s">
        <v>29</v>
      </c>
      <c r="H4915" s="2" t="s">
        <v>34</v>
      </c>
      <c r="I4915" s="2" t="s">
        <v>31</v>
      </c>
      <c r="J4915" s="38">
        <v>2.0169780089999998</v>
      </c>
    </row>
    <row r="4916" spans="1:10">
      <c r="A4916" s="2" t="s">
        <v>17</v>
      </c>
      <c r="B4916" s="2" t="s">
        <v>128</v>
      </c>
      <c r="C4916" s="2" t="s">
        <v>64</v>
      </c>
      <c r="E4916" s="2">
        <v>100</v>
      </c>
      <c r="F4916" s="2" t="s">
        <v>928</v>
      </c>
      <c r="G4916" s="2" t="s">
        <v>29</v>
      </c>
      <c r="H4916" s="2" t="s">
        <v>34</v>
      </c>
      <c r="I4916" s="2" t="s">
        <v>31</v>
      </c>
      <c r="J4916" s="38">
        <v>1.4591167780000001</v>
      </c>
    </row>
    <row r="4917" spans="1:10">
      <c r="A4917" s="2" t="s">
        <v>17</v>
      </c>
      <c r="B4917" s="2" t="s">
        <v>129</v>
      </c>
      <c r="C4917" s="2" t="s">
        <v>64</v>
      </c>
      <c r="E4917" s="2">
        <v>100</v>
      </c>
      <c r="F4917" s="2" t="s">
        <v>928</v>
      </c>
      <c r="G4917" s="2" t="s">
        <v>29</v>
      </c>
      <c r="H4917" s="2" t="s">
        <v>34</v>
      </c>
      <c r="I4917" s="2" t="s">
        <v>31</v>
      </c>
      <c r="J4917" s="38">
        <v>3.0285485849999998</v>
      </c>
    </row>
    <row r="4918" spans="1:10">
      <c r="A4918" s="2" t="s">
        <v>17</v>
      </c>
      <c r="B4918" s="2" t="s">
        <v>130</v>
      </c>
      <c r="C4918" s="2" t="s">
        <v>64</v>
      </c>
      <c r="E4918" s="2">
        <v>100</v>
      </c>
      <c r="F4918" s="2" t="s">
        <v>928</v>
      </c>
      <c r="G4918" s="2" t="s">
        <v>29</v>
      </c>
      <c r="H4918" s="2" t="s">
        <v>34</v>
      </c>
      <c r="I4918" s="2" t="s">
        <v>31</v>
      </c>
      <c r="J4918" s="38">
        <v>0.32752757199999999</v>
      </c>
    </row>
    <row r="4919" spans="1:10">
      <c r="A4919" s="2" t="s">
        <v>17</v>
      </c>
      <c r="B4919" s="2" t="s">
        <v>358</v>
      </c>
      <c r="C4919" s="2" t="s">
        <v>64</v>
      </c>
      <c r="E4919" s="2">
        <v>100</v>
      </c>
      <c r="F4919" s="2" t="s">
        <v>928</v>
      </c>
      <c r="G4919" s="2" t="s">
        <v>29</v>
      </c>
      <c r="H4919" s="2" t="s">
        <v>34</v>
      </c>
      <c r="I4919" s="2" t="s">
        <v>31</v>
      </c>
      <c r="J4919" s="38">
        <v>6.3992605149999999</v>
      </c>
    </row>
    <row r="4920" spans="1:10">
      <c r="A4920" s="2" t="s">
        <v>17</v>
      </c>
      <c r="B4920" s="2" t="s">
        <v>131</v>
      </c>
      <c r="C4920" s="2" t="s">
        <v>64</v>
      </c>
      <c r="E4920" s="2">
        <v>100</v>
      </c>
      <c r="F4920" s="2" t="s">
        <v>928</v>
      </c>
      <c r="G4920" s="2" t="s">
        <v>29</v>
      </c>
      <c r="H4920" s="2" t="s">
        <v>34</v>
      </c>
      <c r="I4920" s="2" t="s">
        <v>31</v>
      </c>
      <c r="J4920" s="38">
        <v>0</v>
      </c>
    </row>
    <row r="4921" spans="1:10">
      <c r="A4921" s="2" t="s">
        <v>17</v>
      </c>
      <c r="B4921" s="2" t="s">
        <v>132</v>
      </c>
      <c r="C4921" s="2" t="s">
        <v>64</v>
      </c>
      <c r="E4921" s="2">
        <v>100</v>
      </c>
      <c r="F4921" s="2" t="s">
        <v>928</v>
      </c>
      <c r="G4921" s="2" t="s">
        <v>29</v>
      </c>
      <c r="H4921" s="2" t="s">
        <v>34</v>
      </c>
      <c r="I4921" s="2" t="s">
        <v>31</v>
      </c>
      <c r="J4921" s="38">
        <v>6.8459126250000004</v>
      </c>
    </row>
    <row r="4922" spans="1:10">
      <c r="A4922" s="2" t="s">
        <v>16</v>
      </c>
      <c r="B4922" s="2" t="s">
        <v>139</v>
      </c>
      <c r="C4922" s="2" t="s">
        <v>64</v>
      </c>
      <c r="E4922" s="2">
        <v>100</v>
      </c>
      <c r="F4922" s="2" t="s">
        <v>928</v>
      </c>
      <c r="G4922" s="2" t="s">
        <v>29</v>
      </c>
      <c r="H4922" s="2" t="s">
        <v>34</v>
      </c>
      <c r="I4922" s="2" t="s">
        <v>31</v>
      </c>
      <c r="J4922" s="38">
        <v>3.0125382350000001</v>
      </c>
    </row>
    <row r="4923" spans="1:10">
      <c r="A4923" s="2" t="s">
        <v>16</v>
      </c>
      <c r="B4923" s="2" t="s">
        <v>140</v>
      </c>
      <c r="C4923" s="2" t="s">
        <v>64</v>
      </c>
      <c r="E4923" s="2">
        <v>100</v>
      </c>
      <c r="F4923" s="2" t="s">
        <v>928</v>
      </c>
      <c r="G4923" s="2" t="s">
        <v>29</v>
      </c>
      <c r="H4923" s="2" t="s">
        <v>34</v>
      </c>
      <c r="I4923" s="2" t="s">
        <v>31</v>
      </c>
      <c r="J4923" s="38">
        <v>0</v>
      </c>
    </row>
    <row r="4924" spans="1:10">
      <c r="A4924" s="2" t="s">
        <v>16</v>
      </c>
      <c r="B4924" s="2" t="s">
        <v>141</v>
      </c>
      <c r="C4924" s="2" t="s">
        <v>64</v>
      </c>
      <c r="E4924" s="2">
        <v>100</v>
      </c>
      <c r="F4924" s="2" t="s">
        <v>928</v>
      </c>
      <c r="G4924" s="2" t="s">
        <v>29</v>
      </c>
      <c r="H4924" s="2" t="s">
        <v>34</v>
      </c>
      <c r="I4924" s="2" t="s">
        <v>31</v>
      </c>
      <c r="J4924" s="38">
        <v>0</v>
      </c>
    </row>
    <row r="4925" spans="1:10">
      <c r="A4925" s="2" t="s">
        <v>16</v>
      </c>
      <c r="B4925" s="2" t="s">
        <v>142</v>
      </c>
      <c r="C4925" s="2" t="s">
        <v>64</v>
      </c>
      <c r="E4925" s="2">
        <v>100</v>
      </c>
      <c r="F4925" s="2" t="s">
        <v>928</v>
      </c>
      <c r="G4925" s="2" t="s">
        <v>29</v>
      </c>
      <c r="H4925" s="2" t="s">
        <v>34</v>
      </c>
      <c r="I4925" s="2" t="s">
        <v>31</v>
      </c>
      <c r="J4925" s="38">
        <v>10.04957954</v>
      </c>
    </row>
    <row r="4926" spans="1:10">
      <c r="A4926" s="2" t="s">
        <v>16</v>
      </c>
      <c r="B4926" s="2" t="s">
        <v>422</v>
      </c>
      <c r="C4926" s="2" t="s">
        <v>64</v>
      </c>
      <c r="E4926" s="2">
        <v>100</v>
      </c>
      <c r="F4926" s="2" t="s">
        <v>928</v>
      </c>
      <c r="G4926" s="2" t="s">
        <v>29</v>
      </c>
      <c r="H4926" s="2" t="s">
        <v>34</v>
      </c>
      <c r="I4926" s="2" t="s">
        <v>31</v>
      </c>
      <c r="J4926" s="38">
        <v>11.106305881999999</v>
      </c>
    </row>
    <row r="4927" spans="1:10">
      <c r="A4927" s="2" t="s">
        <v>16</v>
      </c>
      <c r="B4927" s="2" t="s">
        <v>423</v>
      </c>
      <c r="C4927" s="2" t="s">
        <v>64</v>
      </c>
      <c r="E4927" s="2">
        <v>100</v>
      </c>
      <c r="F4927" s="2" t="s">
        <v>928</v>
      </c>
      <c r="G4927" s="2" t="s">
        <v>29</v>
      </c>
      <c r="H4927" s="2" t="s">
        <v>34</v>
      </c>
      <c r="I4927" s="2" t="s">
        <v>31</v>
      </c>
      <c r="J4927" s="38">
        <v>26.253346411999999</v>
      </c>
    </row>
    <row r="4928" spans="1:10">
      <c r="A4928" s="2" t="s">
        <v>16</v>
      </c>
      <c r="B4928" s="2" t="s">
        <v>424</v>
      </c>
      <c r="C4928" s="2" t="s">
        <v>64</v>
      </c>
      <c r="E4928" s="2">
        <v>100</v>
      </c>
      <c r="F4928" s="2" t="s">
        <v>928</v>
      </c>
      <c r="G4928" s="2" t="s">
        <v>29</v>
      </c>
      <c r="H4928" s="2" t="s">
        <v>34</v>
      </c>
      <c r="I4928" s="2" t="s">
        <v>31</v>
      </c>
      <c r="J4928" s="38">
        <v>11.223049517</v>
      </c>
    </row>
    <row r="4929" spans="1:10">
      <c r="A4929" s="2" t="s">
        <v>16</v>
      </c>
      <c r="B4929" s="2" t="s">
        <v>425</v>
      </c>
      <c r="C4929" s="2" t="s">
        <v>64</v>
      </c>
      <c r="E4929" s="2">
        <v>100</v>
      </c>
      <c r="F4929" s="2" t="s">
        <v>928</v>
      </c>
      <c r="G4929" s="2" t="s">
        <v>29</v>
      </c>
      <c r="H4929" s="2" t="s">
        <v>34</v>
      </c>
      <c r="I4929" s="2" t="s">
        <v>31</v>
      </c>
      <c r="J4929" s="38">
        <v>4.8613545929999997</v>
      </c>
    </row>
    <row r="4930" spans="1:10">
      <c r="A4930" s="2" t="s">
        <v>16</v>
      </c>
      <c r="B4930" s="2" t="s">
        <v>426</v>
      </c>
      <c r="C4930" s="2" t="s">
        <v>64</v>
      </c>
      <c r="E4930" s="2">
        <v>100</v>
      </c>
      <c r="F4930" s="2" t="s">
        <v>928</v>
      </c>
      <c r="G4930" s="2" t="s">
        <v>29</v>
      </c>
      <c r="H4930" s="2" t="s">
        <v>34</v>
      </c>
      <c r="I4930" s="2" t="s">
        <v>31</v>
      </c>
      <c r="J4930" s="38">
        <v>26.160870378999999</v>
      </c>
    </row>
    <row r="4931" spans="1:10">
      <c r="A4931" s="2" t="s">
        <v>16</v>
      </c>
      <c r="B4931" s="2" t="s">
        <v>427</v>
      </c>
      <c r="C4931" s="2" t="s">
        <v>64</v>
      </c>
      <c r="E4931" s="2">
        <v>100</v>
      </c>
      <c r="F4931" s="2" t="s">
        <v>928</v>
      </c>
      <c r="G4931" s="2" t="s">
        <v>29</v>
      </c>
      <c r="H4931" s="2" t="s">
        <v>34</v>
      </c>
      <c r="I4931" s="2" t="s">
        <v>31</v>
      </c>
      <c r="J4931" s="38">
        <v>2.3774761249999998</v>
      </c>
    </row>
    <row r="4932" spans="1:10">
      <c r="A4932" s="2" t="s">
        <v>16</v>
      </c>
      <c r="B4932" s="2" t="s">
        <v>428</v>
      </c>
      <c r="C4932" s="2" t="s">
        <v>64</v>
      </c>
      <c r="E4932" s="2">
        <v>100</v>
      </c>
      <c r="F4932" s="2" t="s">
        <v>928</v>
      </c>
      <c r="G4932" s="2" t="s">
        <v>29</v>
      </c>
      <c r="H4932" s="2" t="s">
        <v>34</v>
      </c>
      <c r="I4932" s="2" t="s">
        <v>31</v>
      </c>
      <c r="J4932" s="38">
        <v>13.973022178000001</v>
      </c>
    </row>
    <row r="4933" spans="1:10">
      <c r="A4933" s="2" t="s">
        <v>16</v>
      </c>
      <c r="B4933" s="2" t="s">
        <v>429</v>
      </c>
      <c r="C4933" s="2" t="s">
        <v>64</v>
      </c>
      <c r="E4933" s="2">
        <v>100</v>
      </c>
      <c r="F4933" s="2" t="s">
        <v>928</v>
      </c>
      <c r="G4933" s="2" t="s">
        <v>29</v>
      </c>
      <c r="H4933" s="2" t="s">
        <v>34</v>
      </c>
      <c r="I4933" s="2" t="s">
        <v>31</v>
      </c>
      <c r="J4933" s="38">
        <v>18.001958087999999</v>
      </c>
    </row>
    <row r="4934" spans="1:10">
      <c r="A4934" s="2" t="s">
        <v>16</v>
      </c>
      <c r="B4934" s="2" t="s">
        <v>430</v>
      </c>
      <c r="C4934" s="2" t="s">
        <v>64</v>
      </c>
      <c r="E4934" s="2">
        <v>100</v>
      </c>
      <c r="F4934" s="2" t="s">
        <v>928</v>
      </c>
      <c r="G4934" s="2" t="s">
        <v>29</v>
      </c>
      <c r="H4934" s="2" t="s">
        <v>34</v>
      </c>
      <c r="I4934" s="2" t="s">
        <v>31</v>
      </c>
      <c r="J4934" s="38">
        <v>19.746843529</v>
      </c>
    </row>
    <row r="4935" spans="1:10">
      <c r="A4935" s="2" t="s">
        <v>15</v>
      </c>
      <c r="B4935" s="2" t="s">
        <v>187</v>
      </c>
      <c r="C4935" s="2" t="s">
        <v>64</v>
      </c>
      <c r="E4935" s="2">
        <v>100</v>
      </c>
      <c r="F4935" s="2" t="s">
        <v>928</v>
      </c>
      <c r="G4935" s="2" t="s">
        <v>29</v>
      </c>
      <c r="H4935" s="2" t="s">
        <v>34</v>
      </c>
      <c r="I4935" s="2" t="s">
        <v>31</v>
      </c>
      <c r="J4935" s="38">
        <v>7.4967682790000003</v>
      </c>
    </row>
    <row r="4936" spans="1:10">
      <c r="A4936" s="2" t="s">
        <v>15</v>
      </c>
      <c r="B4936" s="2" t="s">
        <v>188</v>
      </c>
      <c r="C4936" s="2" t="s">
        <v>64</v>
      </c>
      <c r="E4936" s="2">
        <v>100</v>
      </c>
      <c r="F4936" s="2" t="s">
        <v>928</v>
      </c>
      <c r="G4936" s="2" t="s">
        <v>29</v>
      </c>
      <c r="H4936" s="2" t="s">
        <v>34</v>
      </c>
      <c r="I4936" s="2" t="s">
        <v>31</v>
      </c>
      <c r="J4936" s="38">
        <v>0</v>
      </c>
    </row>
    <row r="4937" spans="1:10">
      <c r="A4937" s="2" t="s">
        <v>15</v>
      </c>
      <c r="B4937" s="2" t="s">
        <v>189</v>
      </c>
      <c r="C4937" s="2" t="s">
        <v>64</v>
      </c>
      <c r="E4937" s="2">
        <v>100</v>
      </c>
      <c r="F4937" s="2" t="s">
        <v>928</v>
      </c>
      <c r="G4937" s="2" t="s">
        <v>29</v>
      </c>
      <c r="H4937" s="2" t="s">
        <v>34</v>
      </c>
      <c r="I4937" s="2" t="s">
        <v>31</v>
      </c>
      <c r="J4937" s="38">
        <v>0.27038884299999999</v>
      </c>
    </row>
    <row r="4938" spans="1:10">
      <c r="A4938" s="2" t="s">
        <v>15</v>
      </c>
      <c r="B4938" s="2" t="s">
        <v>190</v>
      </c>
      <c r="C4938" s="2" t="s">
        <v>64</v>
      </c>
      <c r="E4938" s="2">
        <v>100</v>
      </c>
      <c r="F4938" s="2" t="s">
        <v>928</v>
      </c>
      <c r="G4938" s="2" t="s">
        <v>29</v>
      </c>
      <c r="H4938" s="2" t="s">
        <v>34</v>
      </c>
      <c r="I4938" s="2" t="s">
        <v>31</v>
      </c>
      <c r="J4938" s="38">
        <v>3.336621638</v>
      </c>
    </row>
    <row r="4939" spans="1:10">
      <c r="A4939" s="2" t="s">
        <v>15</v>
      </c>
      <c r="B4939" s="2" t="s">
        <v>191</v>
      </c>
      <c r="C4939" s="2" t="s">
        <v>64</v>
      </c>
      <c r="E4939" s="2">
        <v>100</v>
      </c>
      <c r="F4939" s="2" t="s">
        <v>928</v>
      </c>
      <c r="G4939" s="2" t="s">
        <v>29</v>
      </c>
      <c r="H4939" s="2" t="s">
        <v>34</v>
      </c>
      <c r="I4939" s="2" t="s">
        <v>31</v>
      </c>
      <c r="J4939" s="38">
        <v>13.969526374999999</v>
      </c>
    </row>
    <row r="4940" spans="1:10">
      <c r="A4940" s="2" t="s">
        <v>15</v>
      </c>
      <c r="B4940" s="2" t="s">
        <v>192</v>
      </c>
      <c r="C4940" s="2" t="s">
        <v>64</v>
      </c>
      <c r="E4940" s="2">
        <v>100</v>
      </c>
      <c r="F4940" s="2" t="s">
        <v>928</v>
      </c>
      <c r="G4940" s="2" t="s">
        <v>29</v>
      </c>
      <c r="H4940" s="2" t="s">
        <v>34</v>
      </c>
      <c r="I4940" s="2" t="s">
        <v>31</v>
      </c>
      <c r="J4940" s="38">
        <v>50.317749176</v>
      </c>
    </row>
    <row r="4941" spans="1:10">
      <c r="A4941" s="2" t="s">
        <v>15</v>
      </c>
      <c r="B4941" s="2" t="s">
        <v>193</v>
      </c>
      <c r="C4941" s="2" t="s">
        <v>64</v>
      </c>
      <c r="E4941" s="2">
        <v>100</v>
      </c>
      <c r="F4941" s="2" t="s">
        <v>928</v>
      </c>
      <c r="G4941" s="2" t="s">
        <v>29</v>
      </c>
      <c r="H4941" s="2" t="s">
        <v>34</v>
      </c>
      <c r="I4941" s="2" t="s">
        <v>31</v>
      </c>
      <c r="J4941" s="38">
        <v>46.901396247000001</v>
      </c>
    </row>
    <row r="4942" spans="1:10">
      <c r="A4942" s="2" t="s">
        <v>14</v>
      </c>
      <c r="B4942" s="2" t="s">
        <v>194</v>
      </c>
      <c r="C4942" s="2" t="s">
        <v>64</v>
      </c>
      <c r="E4942" s="2">
        <v>100</v>
      </c>
      <c r="F4942" s="2" t="s">
        <v>928</v>
      </c>
      <c r="G4942" s="2" t="s">
        <v>29</v>
      </c>
      <c r="H4942" s="2" t="s">
        <v>34</v>
      </c>
      <c r="I4942" s="2" t="s">
        <v>31</v>
      </c>
      <c r="J4942" s="38">
        <v>0</v>
      </c>
    </row>
    <row r="4943" spans="1:10">
      <c r="A4943" s="2" t="s">
        <v>14</v>
      </c>
      <c r="B4943" s="2" t="s">
        <v>195</v>
      </c>
      <c r="C4943" s="2" t="s">
        <v>64</v>
      </c>
      <c r="E4943" s="2">
        <v>100</v>
      </c>
      <c r="F4943" s="2" t="s">
        <v>928</v>
      </c>
      <c r="G4943" s="2" t="s">
        <v>29</v>
      </c>
      <c r="H4943" s="2" t="s">
        <v>34</v>
      </c>
      <c r="I4943" s="2" t="s">
        <v>31</v>
      </c>
      <c r="J4943" s="38">
        <v>0</v>
      </c>
    </row>
    <row r="4944" spans="1:10">
      <c r="A4944" s="2" t="s">
        <v>13</v>
      </c>
      <c r="B4944" s="2" t="s">
        <v>196</v>
      </c>
      <c r="C4944" s="2" t="s">
        <v>64</v>
      </c>
      <c r="E4944" s="2">
        <v>100</v>
      </c>
      <c r="F4944" s="2" t="s">
        <v>928</v>
      </c>
      <c r="G4944" s="2" t="s">
        <v>29</v>
      </c>
      <c r="H4944" s="2" t="s">
        <v>34</v>
      </c>
      <c r="I4944" s="2" t="s">
        <v>31</v>
      </c>
      <c r="J4944" s="38">
        <v>3.9118833180000001</v>
      </c>
    </row>
    <row r="4945" spans="1:10">
      <c r="A4945" s="2" t="s">
        <v>13</v>
      </c>
      <c r="B4945" s="2" t="s">
        <v>197</v>
      </c>
      <c r="C4945" s="2" t="s">
        <v>64</v>
      </c>
      <c r="E4945" s="2">
        <v>100</v>
      </c>
      <c r="F4945" s="2" t="s">
        <v>928</v>
      </c>
      <c r="G4945" s="2" t="s">
        <v>29</v>
      </c>
      <c r="H4945" s="2" t="s">
        <v>34</v>
      </c>
      <c r="I4945" s="2" t="s">
        <v>31</v>
      </c>
      <c r="J4945" s="38">
        <v>0.76253483700000002</v>
      </c>
    </row>
    <row r="4946" spans="1:10">
      <c r="A4946" s="2" t="s">
        <v>13</v>
      </c>
      <c r="B4946" s="2" t="s">
        <v>198</v>
      </c>
      <c r="C4946" s="2" t="s">
        <v>64</v>
      </c>
      <c r="E4946" s="2">
        <v>100</v>
      </c>
      <c r="F4946" s="2" t="s">
        <v>928</v>
      </c>
      <c r="G4946" s="2" t="s">
        <v>29</v>
      </c>
      <c r="H4946" s="2" t="s">
        <v>34</v>
      </c>
      <c r="I4946" s="2" t="s">
        <v>31</v>
      </c>
      <c r="J4946" s="38">
        <v>0.32324327000000003</v>
      </c>
    </row>
    <row r="4947" spans="1:10">
      <c r="A4947" s="2" t="s">
        <v>13</v>
      </c>
      <c r="B4947" s="2" t="s">
        <v>199</v>
      </c>
      <c r="C4947" s="2" t="s">
        <v>64</v>
      </c>
      <c r="E4947" s="2">
        <v>100</v>
      </c>
      <c r="F4947" s="2" t="s">
        <v>928</v>
      </c>
      <c r="G4947" s="2" t="s">
        <v>29</v>
      </c>
      <c r="H4947" s="2" t="s">
        <v>34</v>
      </c>
      <c r="I4947" s="2" t="s">
        <v>31</v>
      </c>
      <c r="J4947" s="38">
        <v>1.699955294</v>
      </c>
    </row>
    <row r="4948" spans="1:10">
      <c r="A4948" s="2" t="s">
        <v>13</v>
      </c>
      <c r="B4948" s="2" t="s">
        <v>200</v>
      </c>
      <c r="C4948" s="2" t="s">
        <v>64</v>
      </c>
      <c r="E4948" s="2">
        <v>100</v>
      </c>
      <c r="F4948" s="2" t="s">
        <v>928</v>
      </c>
      <c r="G4948" s="2" t="s">
        <v>29</v>
      </c>
      <c r="H4948" s="2" t="s">
        <v>34</v>
      </c>
      <c r="I4948" s="2" t="s">
        <v>31</v>
      </c>
      <c r="J4948" s="38">
        <v>4.4738959249999999</v>
      </c>
    </row>
    <row r="4949" spans="1:10">
      <c r="A4949" s="2" t="s">
        <v>13</v>
      </c>
      <c r="B4949" s="2" t="s">
        <v>201</v>
      </c>
      <c r="C4949" s="2" t="s">
        <v>64</v>
      </c>
      <c r="E4949" s="2">
        <v>100</v>
      </c>
      <c r="F4949" s="2" t="s">
        <v>928</v>
      </c>
      <c r="G4949" s="2" t="s">
        <v>29</v>
      </c>
      <c r="H4949" s="2" t="s">
        <v>34</v>
      </c>
      <c r="I4949" s="2" t="s">
        <v>31</v>
      </c>
      <c r="J4949" s="38">
        <v>3.69684714</v>
      </c>
    </row>
    <row r="4950" spans="1:10">
      <c r="A4950" s="2" t="s">
        <v>13</v>
      </c>
      <c r="B4950" s="2" t="s">
        <v>202</v>
      </c>
      <c r="C4950" s="2" t="s">
        <v>64</v>
      </c>
      <c r="E4950" s="2">
        <v>100</v>
      </c>
      <c r="F4950" s="2" t="s">
        <v>928</v>
      </c>
      <c r="G4950" s="2" t="s">
        <v>29</v>
      </c>
      <c r="H4950" s="2" t="s">
        <v>34</v>
      </c>
      <c r="I4950" s="2" t="s">
        <v>31</v>
      </c>
      <c r="J4950" s="38">
        <v>6.0331457779999997</v>
      </c>
    </row>
    <row r="4951" spans="1:10">
      <c r="A4951" s="2" t="s">
        <v>13</v>
      </c>
      <c r="B4951" s="2" t="s">
        <v>203</v>
      </c>
      <c r="C4951" s="2" t="s">
        <v>64</v>
      </c>
      <c r="E4951" s="2">
        <v>100</v>
      </c>
      <c r="F4951" s="2" t="s">
        <v>928</v>
      </c>
      <c r="G4951" s="2" t="s">
        <v>29</v>
      </c>
      <c r="H4951" s="2" t="s">
        <v>34</v>
      </c>
      <c r="I4951" s="2" t="s">
        <v>31</v>
      </c>
      <c r="J4951" s="38">
        <v>8.6928990440000007</v>
      </c>
    </row>
    <row r="4952" spans="1:10">
      <c r="A4952" s="2" t="s">
        <v>13</v>
      </c>
      <c r="B4952" s="2" t="s">
        <v>204</v>
      </c>
      <c r="C4952" s="2" t="s">
        <v>64</v>
      </c>
      <c r="E4952" s="2">
        <v>100</v>
      </c>
      <c r="F4952" s="2" t="s">
        <v>928</v>
      </c>
      <c r="G4952" s="2" t="s">
        <v>29</v>
      </c>
      <c r="H4952" s="2" t="s">
        <v>34</v>
      </c>
      <c r="I4952" s="2" t="s">
        <v>31</v>
      </c>
      <c r="J4952" s="38">
        <v>10.911352941000001</v>
      </c>
    </row>
    <row r="4953" spans="1:10">
      <c r="A4953" s="2" t="s">
        <v>13</v>
      </c>
      <c r="B4953" s="2" t="s">
        <v>205</v>
      </c>
      <c r="C4953" s="2" t="s">
        <v>64</v>
      </c>
      <c r="E4953" s="2">
        <v>100</v>
      </c>
      <c r="F4953" s="2" t="s">
        <v>928</v>
      </c>
      <c r="G4953" s="2" t="s">
        <v>29</v>
      </c>
      <c r="H4953" s="2" t="s">
        <v>34</v>
      </c>
      <c r="I4953" s="2" t="s">
        <v>31</v>
      </c>
      <c r="J4953" s="38">
        <v>10.060460646999999</v>
      </c>
    </row>
    <row r="4954" spans="1:10">
      <c r="A4954" s="2" t="s">
        <v>13</v>
      </c>
      <c r="B4954" s="2" t="s">
        <v>206</v>
      </c>
      <c r="C4954" s="2" t="s">
        <v>64</v>
      </c>
      <c r="E4954" s="2">
        <v>100</v>
      </c>
      <c r="F4954" s="2" t="s">
        <v>928</v>
      </c>
      <c r="G4954" s="2" t="s">
        <v>29</v>
      </c>
      <c r="H4954" s="2" t="s">
        <v>34</v>
      </c>
      <c r="I4954" s="2" t="s">
        <v>31</v>
      </c>
      <c r="J4954" s="38">
        <v>40.115240247999999</v>
      </c>
    </row>
    <row r="4955" spans="1:10">
      <c r="A4955" s="2" t="s">
        <v>13</v>
      </c>
      <c r="B4955" s="2" t="s">
        <v>207</v>
      </c>
      <c r="C4955" s="2" t="s">
        <v>64</v>
      </c>
      <c r="E4955" s="2">
        <v>100</v>
      </c>
      <c r="F4955" s="2" t="s">
        <v>928</v>
      </c>
      <c r="G4955" s="2" t="s">
        <v>29</v>
      </c>
      <c r="H4955" s="2" t="s">
        <v>34</v>
      </c>
      <c r="I4955" s="2" t="s">
        <v>31</v>
      </c>
      <c r="J4955" s="38">
        <v>28.329659647</v>
      </c>
    </row>
    <row r="4956" spans="1:10">
      <c r="A4956" s="2" t="s">
        <v>13</v>
      </c>
      <c r="B4956" s="2" t="s">
        <v>208</v>
      </c>
      <c r="C4956" s="2" t="s">
        <v>64</v>
      </c>
      <c r="E4956" s="2">
        <v>100</v>
      </c>
      <c r="F4956" s="2" t="s">
        <v>928</v>
      </c>
      <c r="G4956" s="2" t="s">
        <v>29</v>
      </c>
      <c r="H4956" s="2" t="s">
        <v>34</v>
      </c>
      <c r="I4956" s="2" t="s">
        <v>31</v>
      </c>
      <c r="J4956" s="38">
        <v>0.78607584600000002</v>
      </c>
    </row>
    <row r="4957" spans="1:10">
      <c r="A4957" s="2" t="s">
        <v>13</v>
      </c>
      <c r="B4957" s="2" t="s">
        <v>209</v>
      </c>
      <c r="C4957" s="2" t="s">
        <v>64</v>
      </c>
      <c r="E4957" s="2">
        <v>100</v>
      </c>
      <c r="F4957" s="2" t="s">
        <v>928</v>
      </c>
      <c r="G4957" s="2" t="s">
        <v>29</v>
      </c>
      <c r="H4957" s="2" t="s">
        <v>34</v>
      </c>
      <c r="I4957" s="2" t="s">
        <v>31</v>
      </c>
      <c r="J4957" s="38">
        <v>0.63488957000000001</v>
      </c>
    </row>
    <row r="4958" spans="1:10">
      <c r="A4958" s="2" t="s">
        <v>13</v>
      </c>
      <c r="B4958" s="2" t="s">
        <v>210</v>
      </c>
      <c r="C4958" s="2" t="s">
        <v>64</v>
      </c>
      <c r="E4958" s="2">
        <v>100</v>
      </c>
      <c r="F4958" s="2" t="s">
        <v>928</v>
      </c>
      <c r="G4958" s="2" t="s">
        <v>29</v>
      </c>
      <c r="H4958" s="2" t="s">
        <v>34</v>
      </c>
      <c r="I4958" s="2" t="s">
        <v>31</v>
      </c>
      <c r="J4958" s="38">
        <v>4.7420946629999996</v>
      </c>
    </row>
    <row r="4959" spans="1:10">
      <c r="A4959" s="2" t="s">
        <v>13</v>
      </c>
      <c r="B4959" s="2" t="s">
        <v>211</v>
      </c>
      <c r="C4959" s="2" t="s">
        <v>64</v>
      </c>
      <c r="E4959" s="2">
        <v>100</v>
      </c>
      <c r="F4959" s="2" t="s">
        <v>928</v>
      </c>
      <c r="G4959" s="2" t="s">
        <v>29</v>
      </c>
      <c r="H4959" s="2" t="s">
        <v>34</v>
      </c>
      <c r="I4959" s="2" t="s">
        <v>31</v>
      </c>
      <c r="J4959" s="38">
        <v>0.49098024000000001</v>
      </c>
    </row>
    <row r="4960" spans="1:10">
      <c r="A4960" s="2" t="s">
        <v>13</v>
      </c>
      <c r="B4960" s="2" t="s">
        <v>212</v>
      </c>
      <c r="C4960" s="2" t="s">
        <v>64</v>
      </c>
      <c r="E4960" s="2">
        <v>100</v>
      </c>
      <c r="F4960" s="2" t="s">
        <v>928</v>
      </c>
      <c r="G4960" s="2" t="s">
        <v>29</v>
      </c>
      <c r="H4960" s="2" t="s">
        <v>34</v>
      </c>
      <c r="I4960" s="2" t="s">
        <v>31</v>
      </c>
      <c r="J4960" s="38">
        <v>7.5164793530000003</v>
      </c>
    </row>
    <row r="4961" spans="1:10">
      <c r="A4961" s="2" t="s">
        <v>13</v>
      </c>
      <c r="B4961" s="2" t="s">
        <v>213</v>
      </c>
      <c r="C4961" s="2" t="s">
        <v>64</v>
      </c>
      <c r="E4961" s="2">
        <v>100</v>
      </c>
      <c r="F4961" s="2" t="s">
        <v>928</v>
      </c>
      <c r="G4961" s="2" t="s">
        <v>29</v>
      </c>
      <c r="H4961" s="2" t="s">
        <v>34</v>
      </c>
      <c r="I4961" s="2" t="s">
        <v>31</v>
      </c>
      <c r="J4961" s="38">
        <v>15.988137387</v>
      </c>
    </row>
    <row r="4962" spans="1:10">
      <c r="A4962" s="2" t="s">
        <v>13</v>
      </c>
      <c r="B4962" s="2" t="s">
        <v>214</v>
      </c>
      <c r="C4962" s="2" t="s">
        <v>64</v>
      </c>
      <c r="E4962" s="2">
        <v>100</v>
      </c>
      <c r="F4962" s="2" t="s">
        <v>928</v>
      </c>
      <c r="G4962" s="2" t="s">
        <v>29</v>
      </c>
      <c r="H4962" s="2" t="s">
        <v>34</v>
      </c>
      <c r="I4962" s="2" t="s">
        <v>31</v>
      </c>
      <c r="J4962" s="38">
        <v>6.6104688380000001</v>
      </c>
    </row>
    <row r="4963" spans="1:10">
      <c r="A4963" s="2" t="s">
        <v>13</v>
      </c>
      <c r="B4963" s="2" t="s">
        <v>215</v>
      </c>
      <c r="C4963" s="2" t="s">
        <v>64</v>
      </c>
      <c r="E4963" s="2">
        <v>100</v>
      </c>
      <c r="F4963" s="2" t="s">
        <v>928</v>
      </c>
      <c r="G4963" s="2" t="s">
        <v>29</v>
      </c>
      <c r="H4963" s="2" t="s">
        <v>34</v>
      </c>
      <c r="I4963" s="2" t="s">
        <v>31</v>
      </c>
      <c r="J4963" s="38">
        <v>7.8759651650000002</v>
      </c>
    </row>
    <row r="4964" spans="1:10">
      <c r="A4964" s="2" t="s">
        <v>13</v>
      </c>
      <c r="B4964" s="2" t="s">
        <v>216</v>
      </c>
      <c r="C4964" s="2" t="s">
        <v>64</v>
      </c>
      <c r="E4964" s="2">
        <v>100</v>
      </c>
      <c r="F4964" s="2" t="s">
        <v>928</v>
      </c>
      <c r="G4964" s="2" t="s">
        <v>29</v>
      </c>
      <c r="H4964" s="2" t="s">
        <v>34</v>
      </c>
      <c r="I4964" s="2" t="s">
        <v>31</v>
      </c>
      <c r="J4964" s="38">
        <v>9.7965871010000001</v>
      </c>
    </row>
    <row r="4965" spans="1:10">
      <c r="A4965" s="2" t="s">
        <v>13</v>
      </c>
      <c r="B4965" s="2" t="s">
        <v>363</v>
      </c>
      <c r="C4965" s="2" t="s">
        <v>64</v>
      </c>
      <c r="E4965" s="2">
        <v>100</v>
      </c>
      <c r="F4965" s="2" t="s">
        <v>928</v>
      </c>
      <c r="G4965" s="2" t="s">
        <v>29</v>
      </c>
      <c r="H4965" s="2" t="s">
        <v>34</v>
      </c>
      <c r="I4965" s="2" t="s">
        <v>31</v>
      </c>
      <c r="J4965" s="38">
        <v>8.7042837999999997E-2</v>
      </c>
    </row>
    <row r="4966" spans="1:10">
      <c r="A4966" s="2" t="s">
        <v>12</v>
      </c>
      <c r="B4966" s="2" t="s">
        <v>219</v>
      </c>
      <c r="C4966" s="2" t="s">
        <v>64</v>
      </c>
      <c r="E4966" s="2">
        <v>100</v>
      </c>
      <c r="F4966" s="2" t="s">
        <v>928</v>
      </c>
      <c r="G4966" s="2" t="s">
        <v>29</v>
      </c>
      <c r="H4966" s="2" t="s">
        <v>34</v>
      </c>
      <c r="I4966" s="2" t="s">
        <v>31</v>
      </c>
      <c r="J4966" s="38">
        <v>0</v>
      </c>
    </row>
    <row r="4967" spans="1:10">
      <c r="A4967" s="2" t="s">
        <v>11</v>
      </c>
      <c r="B4967" s="2" t="s">
        <v>217</v>
      </c>
      <c r="C4967" s="2" t="s">
        <v>64</v>
      </c>
      <c r="E4967" s="2">
        <v>100</v>
      </c>
      <c r="F4967" s="2" t="s">
        <v>928</v>
      </c>
      <c r="G4967" s="2" t="s">
        <v>29</v>
      </c>
      <c r="H4967" s="2" t="s">
        <v>34</v>
      </c>
      <c r="I4967" s="2" t="s">
        <v>31</v>
      </c>
      <c r="J4967" s="38">
        <v>0</v>
      </c>
    </row>
    <row r="4968" spans="1:10">
      <c r="A4968" s="2" t="s">
        <v>534</v>
      </c>
      <c r="B4968" s="2" t="s">
        <v>218</v>
      </c>
      <c r="C4968" s="2" t="s">
        <v>64</v>
      </c>
      <c r="E4968" s="2">
        <v>100</v>
      </c>
      <c r="F4968" s="2" t="s">
        <v>928</v>
      </c>
      <c r="G4968" s="2" t="s">
        <v>29</v>
      </c>
      <c r="H4968" s="2" t="s">
        <v>34</v>
      </c>
      <c r="I4968" s="2" t="s">
        <v>31</v>
      </c>
      <c r="J4968" s="38">
        <v>1.8260992941176477</v>
      </c>
    </row>
    <row r="4969" spans="1:10">
      <c r="A4969" s="2" t="s">
        <v>10</v>
      </c>
      <c r="B4969" s="2" t="s">
        <v>220</v>
      </c>
      <c r="C4969" s="2" t="s">
        <v>64</v>
      </c>
      <c r="E4969" s="2">
        <v>100</v>
      </c>
      <c r="F4969" s="2" t="s">
        <v>928</v>
      </c>
      <c r="G4969" s="2" t="s">
        <v>29</v>
      </c>
      <c r="H4969" s="2" t="s">
        <v>34</v>
      </c>
      <c r="I4969" s="2" t="s">
        <v>31</v>
      </c>
      <c r="J4969" s="38">
        <v>0</v>
      </c>
    </row>
    <row r="4970" spans="1:10">
      <c r="A4970" s="2" t="s">
        <v>9</v>
      </c>
      <c r="B4970" s="2" t="s">
        <v>221</v>
      </c>
      <c r="C4970" s="2" t="s">
        <v>64</v>
      </c>
      <c r="E4970" s="2">
        <v>100</v>
      </c>
      <c r="F4970" s="2" t="s">
        <v>928</v>
      </c>
      <c r="G4970" s="2" t="s">
        <v>29</v>
      </c>
      <c r="H4970" s="2" t="s">
        <v>34</v>
      </c>
      <c r="I4970" s="2" t="s">
        <v>31</v>
      </c>
      <c r="J4970" s="38">
        <v>0</v>
      </c>
    </row>
    <row r="4971" spans="1:10">
      <c r="A4971" s="2" t="s">
        <v>9</v>
      </c>
      <c r="B4971" s="2" t="s">
        <v>222</v>
      </c>
      <c r="C4971" s="2" t="s">
        <v>64</v>
      </c>
      <c r="E4971" s="2">
        <v>100</v>
      </c>
      <c r="F4971" s="2" t="s">
        <v>928</v>
      </c>
      <c r="G4971" s="2" t="s">
        <v>29</v>
      </c>
      <c r="H4971" s="2" t="s">
        <v>34</v>
      </c>
      <c r="I4971" s="2" t="s">
        <v>31</v>
      </c>
      <c r="J4971" s="38">
        <v>0</v>
      </c>
    </row>
    <row r="4972" spans="1:10">
      <c r="A4972" s="2" t="s">
        <v>9</v>
      </c>
      <c r="B4972" s="2" t="s">
        <v>223</v>
      </c>
      <c r="C4972" s="2" t="s">
        <v>64</v>
      </c>
      <c r="E4972" s="2">
        <v>100</v>
      </c>
      <c r="F4972" s="2" t="s">
        <v>928</v>
      </c>
      <c r="G4972" s="2" t="s">
        <v>29</v>
      </c>
      <c r="H4972" s="2" t="s">
        <v>34</v>
      </c>
      <c r="I4972" s="2" t="s">
        <v>31</v>
      </c>
      <c r="J4972" s="38">
        <v>0</v>
      </c>
    </row>
    <row r="4973" spans="1:10">
      <c r="A4973" s="2" t="s">
        <v>9</v>
      </c>
      <c r="B4973" s="2" t="s">
        <v>224</v>
      </c>
      <c r="C4973" s="2" t="s">
        <v>64</v>
      </c>
      <c r="E4973" s="2">
        <v>100</v>
      </c>
      <c r="F4973" s="2" t="s">
        <v>928</v>
      </c>
      <c r="G4973" s="2" t="s">
        <v>29</v>
      </c>
      <c r="H4973" s="2" t="s">
        <v>34</v>
      </c>
      <c r="I4973" s="2" t="s">
        <v>31</v>
      </c>
      <c r="J4973" s="38">
        <v>0</v>
      </c>
    </row>
    <row r="4974" spans="1:10">
      <c r="A4974" s="2" t="s">
        <v>9</v>
      </c>
      <c r="B4974" s="2" t="s">
        <v>225</v>
      </c>
      <c r="C4974" s="2" t="s">
        <v>64</v>
      </c>
      <c r="E4974" s="2">
        <v>100</v>
      </c>
      <c r="F4974" s="2" t="s">
        <v>928</v>
      </c>
      <c r="G4974" s="2" t="s">
        <v>29</v>
      </c>
      <c r="H4974" s="2" t="s">
        <v>34</v>
      </c>
      <c r="I4974" s="2" t="s">
        <v>31</v>
      </c>
      <c r="J4974" s="38">
        <v>0</v>
      </c>
    </row>
    <row r="4975" spans="1:10">
      <c r="A4975" s="2" t="s">
        <v>9</v>
      </c>
      <c r="B4975" s="2" t="s">
        <v>226</v>
      </c>
      <c r="C4975" s="2" t="s">
        <v>64</v>
      </c>
      <c r="E4975" s="2">
        <v>100</v>
      </c>
      <c r="F4975" s="2" t="s">
        <v>928</v>
      </c>
      <c r="G4975" s="2" t="s">
        <v>29</v>
      </c>
      <c r="H4975" s="2" t="s">
        <v>34</v>
      </c>
      <c r="I4975" s="2" t="s">
        <v>31</v>
      </c>
      <c r="J4975" s="38">
        <v>0</v>
      </c>
    </row>
    <row r="4976" spans="1:10">
      <c r="A4976" s="2" t="s">
        <v>9</v>
      </c>
      <c r="B4976" s="2" t="s">
        <v>227</v>
      </c>
      <c r="C4976" s="2" t="s">
        <v>64</v>
      </c>
      <c r="E4976" s="2">
        <v>100</v>
      </c>
      <c r="F4976" s="2" t="s">
        <v>928</v>
      </c>
      <c r="G4976" s="2" t="s">
        <v>29</v>
      </c>
      <c r="H4976" s="2" t="s">
        <v>34</v>
      </c>
      <c r="I4976" s="2" t="s">
        <v>31</v>
      </c>
      <c r="J4976" s="38">
        <v>0</v>
      </c>
    </row>
    <row r="4977" spans="1:10">
      <c r="A4977" s="2" t="s">
        <v>9</v>
      </c>
      <c r="B4977" s="2" t="s">
        <v>228</v>
      </c>
      <c r="C4977" s="2" t="s">
        <v>64</v>
      </c>
      <c r="E4977" s="2">
        <v>100</v>
      </c>
      <c r="F4977" s="2" t="s">
        <v>928</v>
      </c>
      <c r="G4977" s="2" t="s">
        <v>29</v>
      </c>
      <c r="H4977" s="2" t="s">
        <v>34</v>
      </c>
      <c r="I4977" s="2" t="s">
        <v>31</v>
      </c>
      <c r="J4977" s="38">
        <v>0</v>
      </c>
    </row>
    <row r="4978" spans="1:10">
      <c r="A4978" s="2" t="s">
        <v>9</v>
      </c>
      <c r="B4978" s="2" t="s">
        <v>229</v>
      </c>
      <c r="C4978" s="2" t="s">
        <v>64</v>
      </c>
      <c r="E4978" s="2">
        <v>100</v>
      </c>
      <c r="F4978" s="2" t="s">
        <v>928</v>
      </c>
      <c r="G4978" s="2" t="s">
        <v>29</v>
      </c>
      <c r="H4978" s="2" t="s">
        <v>34</v>
      </c>
      <c r="I4978" s="2" t="s">
        <v>31</v>
      </c>
      <c r="J4978" s="38">
        <v>0</v>
      </c>
    </row>
    <row r="4979" spans="1:10">
      <c r="A4979" s="2" t="s">
        <v>9</v>
      </c>
      <c r="B4979" s="2" t="s">
        <v>230</v>
      </c>
      <c r="C4979" s="2" t="s">
        <v>64</v>
      </c>
      <c r="E4979" s="2">
        <v>100</v>
      </c>
      <c r="F4979" s="2" t="s">
        <v>928</v>
      </c>
      <c r="G4979" s="2" t="s">
        <v>29</v>
      </c>
      <c r="H4979" s="2" t="s">
        <v>34</v>
      </c>
      <c r="I4979" s="2" t="s">
        <v>31</v>
      </c>
      <c r="J4979" s="38">
        <v>0</v>
      </c>
    </row>
    <row r="4980" spans="1:10">
      <c r="A4980" s="2" t="s">
        <v>9</v>
      </c>
      <c r="B4980" s="2" t="s">
        <v>231</v>
      </c>
      <c r="C4980" s="2" t="s">
        <v>64</v>
      </c>
      <c r="E4980" s="2">
        <v>100</v>
      </c>
      <c r="F4980" s="2" t="s">
        <v>928</v>
      </c>
      <c r="G4980" s="2" t="s">
        <v>29</v>
      </c>
      <c r="H4980" s="2" t="s">
        <v>34</v>
      </c>
      <c r="I4980" s="2" t="s">
        <v>31</v>
      </c>
      <c r="J4980" s="38">
        <v>0</v>
      </c>
    </row>
    <row r="4981" spans="1:10">
      <c r="A4981" s="2" t="s">
        <v>9</v>
      </c>
      <c r="B4981" s="2" t="s">
        <v>232</v>
      </c>
      <c r="C4981" s="2" t="s">
        <v>64</v>
      </c>
      <c r="E4981" s="2">
        <v>100</v>
      </c>
      <c r="F4981" s="2" t="s">
        <v>928</v>
      </c>
      <c r="G4981" s="2" t="s">
        <v>29</v>
      </c>
      <c r="H4981" s="2" t="s">
        <v>34</v>
      </c>
      <c r="I4981" s="2" t="s">
        <v>31</v>
      </c>
      <c r="J4981" s="38">
        <v>0</v>
      </c>
    </row>
    <row r="4982" spans="1:10">
      <c r="A4982" s="2" t="s">
        <v>8</v>
      </c>
      <c r="B4982" s="2" t="s">
        <v>233</v>
      </c>
      <c r="C4982" s="2" t="s">
        <v>64</v>
      </c>
      <c r="E4982" s="2">
        <v>100</v>
      </c>
      <c r="F4982" s="2" t="s">
        <v>928</v>
      </c>
      <c r="G4982" s="2" t="s">
        <v>29</v>
      </c>
      <c r="H4982" s="2" t="s">
        <v>34</v>
      </c>
      <c r="I4982" s="2" t="s">
        <v>31</v>
      </c>
      <c r="J4982" s="38">
        <v>0</v>
      </c>
    </row>
    <row r="4983" spans="1:10">
      <c r="A4983" s="2" t="s">
        <v>8</v>
      </c>
      <c r="B4983" s="2" t="s">
        <v>234</v>
      </c>
      <c r="C4983" s="2" t="s">
        <v>64</v>
      </c>
      <c r="E4983" s="2">
        <v>100</v>
      </c>
      <c r="F4983" s="2" t="s">
        <v>928</v>
      </c>
      <c r="G4983" s="2" t="s">
        <v>29</v>
      </c>
      <c r="H4983" s="2" t="s">
        <v>34</v>
      </c>
      <c r="I4983" s="2" t="s">
        <v>31</v>
      </c>
      <c r="J4983" s="38">
        <v>0</v>
      </c>
    </row>
    <row r="4984" spans="1:10">
      <c r="A4984" s="2" t="s">
        <v>8</v>
      </c>
      <c r="B4984" s="2" t="s">
        <v>235</v>
      </c>
      <c r="C4984" s="2" t="s">
        <v>64</v>
      </c>
      <c r="E4984" s="2">
        <v>100</v>
      </c>
      <c r="F4984" s="2" t="s">
        <v>928</v>
      </c>
      <c r="G4984" s="2" t="s">
        <v>29</v>
      </c>
      <c r="H4984" s="2" t="s">
        <v>34</v>
      </c>
      <c r="I4984" s="2" t="s">
        <v>31</v>
      </c>
      <c r="J4984" s="38">
        <v>1.0911352940000001</v>
      </c>
    </row>
    <row r="4985" spans="1:10">
      <c r="A4985" s="2" t="s">
        <v>8</v>
      </c>
      <c r="B4985" s="2" t="s">
        <v>236</v>
      </c>
      <c r="C4985" s="2" t="s">
        <v>64</v>
      </c>
      <c r="E4985" s="2">
        <v>100</v>
      </c>
      <c r="F4985" s="2" t="s">
        <v>928</v>
      </c>
      <c r="G4985" s="2" t="s">
        <v>29</v>
      </c>
      <c r="H4985" s="2" t="s">
        <v>34</v>
      </c>
      <c r="I4985" s="2" t="s">
        <v>31</v>
      </c>
      <c r="J4985" s="38">
        <v>0.13068985999999999</v>
      </c>
    </row>
    <row r="4986" spans="1:10">
      <c r="A4986" s="2" t="s">
        <v>8</v>
      </c>
      <c r="B4986" s="2" t="s">
        <v>237</v>
      </c>
      <c r="C4986" s="2" t="s">
        <v>64</v>
      </c>
      <c r="E4986" s="2">
        <v>100</v>
      </c>
      <c r="F4986" s="2" t="s">
        <v>928</v>
      </c>
      <c r="G4986" s="2" t="s">
        <v>29</v>
      </c>
      <c r="H4986" s="2" t="s">
        <v>34</v>
      </c>
      <c r="I4986" s="2" t="s">
        <v>31</v>
      </c>
      <c r="J4986" s="38">
        <v>0</v>
      </c>
    </row>
    <row r="4987" spans="1:10">
      <c r="A4987" s="2" t="s">
        <v>8</v>
      </c>
      <c r="B4987" s="2" t="s">
        <v>238</v>
      </c>
      <c r="C4987" s="2" t="s">
        <v>64</v>
      </c>
      <c r="E4987" s="2">
        <v>100</v>
      </c>
      <c r="F4987" s="2" t="s">
        <v>928</v>
      </c>
      <c r="G4987" s="2" t="s">
        <v>29</v>
      </c>
      <c r="H4987" s="2" t="s">
        <v>34</v>
      </c>
      <c r="I4987" s="2" t="s">
        <v>31</v>
      </c>
      <c r="J4987" s="38">
        <v>2.0058195140000001</v>
      </c>
    </row>
    <row r="4988" spans="1:10">
      <c r="A4988" s="2" t="s">
        <v>8</v>
      </c>
      <c r="B4988" s="2" t="s">
        <v>239</v>
      </c>
      <c r="C4988" s="2" t="s">
        <v>64</v>
      </c>
      <c r="E4988" s="2">
        <v>100</v>
      </c>
      <c r="F4988" s="2" t="s">
        <v>928</v>
      </c>
      <c r="G4988" s="2" t="s">
        <v>29</v>
      </c>
      <c r="H4988" s="2" t="s">
        <v>34</v>
      </c>
      <c r="I4988" s="2" t="s">
        <v>31</v>
      </c>
      <c r="J4988" s="38">
        <v>0.25600895099999998</v>
      </c>
    </row>
    <row r="4989" spans="1:10">
      <c r="A4989" s="2" t="s">
        <v>8</v>
      </c>
      <c r="B4989" s="2" t="s">
        <v>240</v>
      </c>
      <c r="C4989" s="2" t="s">
        <v>64</v>
      </c>
      <c r="E4989" s="2">
        <v>100</v>
      </c>
      <c r="F4989" s="2" t="s">
        <v>928</v>
      </c>
      <c r="G4989" s="2" t="s">
        <v>29</v>
      </c>
      <c r="H4989" s="2" t="s">
        <v>34</v>
      </c>
      <c r="I4989" s="2" t="s">
        <v>31</v>
      </c>
      <c r="J4989" s="38">
        <v>0</v>
      </c>
    </row>
    <row r="4990" spans="1:10">
      <c r="A4990" s="2" t="s">
        <v>8</v>
      </c>
      <c r="B4990" s="2" t="s">
        <v>241</v>
      </c>
      <c r="C4990" s="2" t="s">
        <v>64</v>
      </c>
      <c r="E4990" s="2">
        <v>100</v>
      </c>
      <c r="F4990" s="2" t="s">
        <v>928</v>
      </c>
      <c r="G4990" s="2" t="s">
        <v>29</v>
      </c>
      <c r="H4990" s="2" t="s">
        <v>34</v>
      </c>
      <c r="I4990" s="2" t="s">
        <v>31</v>
      </c>
      <c r="J4990" s="38">
        <v>0</v>
      </c>
    </row>
    <row r="4991" spans="1:10">
      <c r="A4991" s="2" t="s">
        <v>8</v>
      </c>
      <c r="B4991" s="2" t="s">
        <v>242</v>
      </c>
      <c r="C4991" s="2" t="s">
        <v>64</v>
      </c>
      <c r="E4991" s="2">
        <v>100</v>
      </c>
      <c r="F4991" s="2" t="s">
        <v>928</v>
      </c>
      <c r="G4991" s="2" t="s">
        <v>29</v>
      </c>
      <c r="H4991" s="2" t="s">
        <v>34</v>
      </c>
      <c r="I4991" s="2" t="s">
        <v>31</v>
      </c>
      <c r="J4991" s="38">
        <v>0</v>
      </c>
    </row>
    <row r="4992" spans="1:10">
      <c r="A4992" s="2" t="s">
        <v>8</v>
      </c>
      <c r="B4992" s="2" t="s">
        <v>243</v>
      </c>
      <c r="C4992" s="2" t="s">
        <v>64</v>
      </c>
      <c r="E4992" s="2">
        <v>100</v>
      </c>
      <c r="F4992" s="2" t="s">
        <v>928</v>
      </c>
      <c r="G4992" s="2" t="s">
        <v>29</v>
      </c>
      <c r="H4992" s="2" t="s">
        <v>34</v>
      </c>
      <c r="I4992" s="2" t="s">
        <v>31</v>
      </c>
      <c r="J4992" s="38">
        <v>2.2765951759999998</v>
      </c>
    </row>
    <row r="4993" spans="1:10">
      <c r="A4993" s="2" t="s">
        <v>8</v>
      </c>
      <c r="B4993" s="2" t="s">
        <v>244</v>
      </c>
      <c r="C4993" s="2" t="s">
        <v>64</v>
      </c>
      <c r="E4993" s="2">
        <v>100</v>
      </c>
      <c r="F4993" s="2" t="s">
        <v>928</v>
      </c>
      <c r="G4993" s="2" t="s">
        <v>29</v>
      </c>
      <c r="H4993" s="2" t="s">
        <v>34</v>
      </c>
      <c r="I4993" s="2" t="s">
        <v>31</v>
      </c>
      <c r="J4993" s="38">
        <v>0</v>
      </c>
    </row>
    <row r="4994" spans="1:10">
      <c r="A4994" s="2" t="s">
        <v>8</v>
      </c>
      <c r="B4994" s="2" t="s">
        <v>245</v>
      </c>
      <c r="C4994" s="2" t="s">
        <v>64</v>
      </c>
      <c r="E4994" s="2">
        <v>100</v>
      </c>
      <c r="F4994" s="2" t="s">
        <v>928</v>
      </c>
      <c r="G4994" s="2" t="s">
        <v>29</v>
      </c>
      <c r="H4994" s="2" t="s">
        <v>34</v>
      </c>
      <c r="I4994" s="2" t="s">
        <v>31</v>
      </c>
      <c r="J4994" s="38">
        <v>0</v>
      </c>
    </row>
    <row r="4995" spans="1:10">
      <c r="A4995" s="2" t="s">
        <v>8</v>
      </c>
      <c r="B4995" s="2" t="s">
        <v>246</v>
      </c>
      <c r="C4995" s="2" t="s">
        <v>64</v>
      </c>
      <c r="E4995" s="2">
        <v>100</v>
      </c>
      <c r="F4995" s="2" t="s">
        <v>928</v>
      </c>
      <c r="G4995" s="2" t="s">
        <v>29</v>
      </c>
      <c r="H4995" s="2" t="s">
        <v>34</v>
      </c>
      <c r="I4995" s="2" t="s">
        <v>31</v>
      </c>
      <c r="J4995" s="38">
        <v>0</v>
      </c>
    </row>
    <row r="4996" spans="1:10">
      <c r="A4996" s="2" t="s">
        <v>8</v>
      </c>
      <c r="B4996" s="2" t="s">
        <v>247</v>
      </c>
      <c r="C4996" s="2" t="s">
        <v>64</v>
      </c>
      <c r="E4996" s="2">
        <v>100</v>
      </c>
      <c r="F4996" s="2" t="s">
        <v>928</v>
      </c>
      <c r="G4996" s="2" t="s">
        <v>29</v>
      </c>
      <c r="H4996" s="2" t="s">
        <v>34</v>
      </c>
      <c r="I4996" s="2" t="s">
        <v>31</v>
      </c>
      <c r="J4996" s="38">
        <v>0</v>
      </c>
    </row>
    <row r="4997" spans="1:10">
      <c r="A4997" s="2" t="s">
        <v>8</v>
      </c>
      <c r="B4997" s="2" t="s">
        <v>248</v>
      </c>
      <c r="C4997" s="2" t="s">
        <v>64</v>
      </c>
      <c r="E4997" s="2">
        <v>100</v>
      </c>
      <c r="F4997" s="2" t="s">
        <v>928</v>
      </c>
      <c r="G4997" s="2" t="s">
        <v>29</v>
      </c>
      <c r="H4997" s="2" t="s">
        <v>34</v>
      </c>
      <c r="I4997" s="2" t="s">
        <v>31</v>
      </c>
      <c r="J4997" s="38">
        <v>0</v>
      </c>
    </row>
    <row r="4998" spans="1:10">
      <c r="A4998" s="2" t="s">
        <v>7</v>
      </c>
      <c r="B4998" s="2" t="s">
        <v>249</v>
      </c>
      <c r="C4998" s="2" t="s">
        <v>64</v>
      </c>
      <c r="E4998" s="2">
        <v>100</v>
      </c>
      <c r="F4998" s="2" t="s">
        <v>928</v>
      </c>
      <c r="G4998" s="2" t="s">
        <v>29</v>
      </c>
      <c r="H4998" s="2" t="s">
        <v>34</v>
      </c>
      <c r="I4998" s="2" t="s">
        <v>31</v>
      </c>
      <c r="J4998" s="38">
        <v>9.9381684709999991</v>
      </c>
    </row>
    <row r="4999" spans="1:10">
      <c r="A4999" s="2" t="s">
        <v>7</v>
      </c>
      <c r="B4999" s="2" t="s">
        <v>250</v>
      </c>
      <c r="C4999" s="2" t="s">
        <v>64</v>
      </c>
      <c r="E4999" s="2">
        <v>100</v>
      </c>
      <c r="F4999" s="2" t="s">
        <v>928</v>
      </c>
      <c r="G4999" s="2" t="s">
        <v>29</v>
      </c>
      <c r="H4999" s="2" t="s">
        <v>34</v>
      </c>
      <c r="I4999" s="2" t="s">
        <v>31</v>
      </c>
      <c r="J4999" s="38">
        <v>1.6192599430000001</v>
      </c>
    </row>
    <row r="5000" spans="1:10">
      <c r="A5000" s="2" t="s">
        <v>7</v>
      </c>
      <c r="B5000" s="2" t="s">
        <v>251</v>
      </c>
      <c r="C5000" s="2" t="s">
        <v>64</v>
      </c>
      <c r="E5000" s="2">
        <v>100</v>
      </c>
      <c r="F5000" s="2" t="s">
        <v>928</v>
      </c>
      <c r="G5000" s="2" t="s">
        <v>29</v>
      </c>
      <c r="H5000" s="2" t="s">
        <v>34</v>
      </c>
      <c r="I5000" s="2" t="s">
        <v>31</v>
      </c>
      <c r="J5000" s="38">
        <v>15.611546549</v>
      </c>
    </row>
    <row r="5001" spans="1:10">
      <c r="A5001" s="2" t="s">
        <v>7</v>
      </c>
      <c r="B5001" s="2" t="s">
        <v>252</v>
      </c>
      <c r="C5001" s="2" t="s">
        <v>64</v>
      </c>
      <c r="E5001" s="2">
        <v>100</v>
      </c>
      <c r="F5001" s="2" t="s">
        <v>928</v>
      </c>
      <c r="G5001" s="2" t="s">
        <v>29</v>
      </c>
      <c r="H5001" s="2" t="s">
        <v>34</v>
      </c>
      <c r="I5001" s="2" t="s">
        <v>31</v>
      </c>
      <c r="J5001" s="38">
        <v>0.22932570099999999</v>
      </c>
    </row>
    <row r="5002" spans="1:10">
      <c r="A5002" s="2" t="s">
        <v>7</v>
      </c>
      <c r="B5002" s="2" t="s">
        <v>253</v>
      </c>
      <c r="C5002" s="2" t="s">
        <v>64</v>
      </c>
      <c r="E5002" s="2">
        <v>100</v>
      </c>
      <c r="F5002" s="2" t="s">
        <v>928</v>
      </c>
      <c r="G5002" s="2" t="s">
        <v>29</v>
      </c>
      <c r="H5002" s="2" t="s">
        <v>34</v>
      </c>
      <c r="I5002" s="2" t="s">
        <v>31</v>
      </c>
      <c r="J5002" s="38">
        <v>68.628450823999998</v>
      </c>
    </row>
    <row r="5003" spans="1:10">
      <c r="A5003" s="2" t="s">
        <v>6</v>
      </c>
      <c r="B5003" s="2" t="s">
        <v>254</v>
      </c>
      <c r="C5003" s="2" t="s">
        <v>64</v>
      </c>
      <c r="E5003" s="2">
        <v>100</v>
      </c>
      <c r="F5003" s="2" t="s">
        <v>928</v>
      </c>
      <c r="G5003" s="2" t="s">
        <v>29</v>
      </c>
      <c r="H5003" s="2" t="s">
        <v>34</v>
      </c>
      <c r="I5003" s="2" t="s">
        <v>31</v>
      </c>
      <c r="J5003" s="38">
        <v>35.253068694</v>
      </c>
    </row>
    <row r="5004" spans="1:10">
      <c r="A5004" s="2" t="s">
        <v>6</v>
      </c>
      <c r="B5004" s="2" t="s">
        <v>255</v>
      </c>
      <c r="C5004" s="2" t="s">
        <v>64</v>
      </c>
      <c r="E5004" s="2">
        <v>100</v>
      </c>
      <c r="F5004" s="2" t="s">
        <v>928</v>
      </c>
      <c r="G5004" s="2" t="s">
        <v>29</v>
      </c>
      <c r="H5004" s="2" t="s">
        <v>34</v>
      </c>
      <c r="I5004" s="2" t="s">
        <v>31</v>
      </c>
      <c r="J5004" s="38">
        <v>22.596144758000001</v>
      </c>
    </row>
    <row r="5005" spans="1:10">
      <c r="A5005" s="2" t="s">
        <v>6</v>
      </c>
      <c r="B5005" s="2" t="s">
        <v>256</v>
      </c>
      <c r="C5005" s="2" t="s">
        <v>64</v>
      </c>
      <c r="E5005" s="2">
        <v>100</v>
      </c>
      <c r="F5005" s="2" t="s">
        <v>928</v>
      </c>
      <c r="G5005" s="2" t="s">
        <v>29</v>
      </c>
      <c r="H5005" s="2" t="s">
        <v>34</v>
      </c>
      <c r="I5005" s="2" t="s">
        <v>31</v>
      </c>
      <c r="J5005" s="38">
        <v>44.115905511000001</v>
      </c>
    </row>
    <row r="5006" spans="1:10">
      <c r="A5006" s="2" t="s">
        <v>6</v>
      </c>
      <c r="B5006" s="2" t="s">
        <v>257</v>
      </c>
      <c r="C5006" s="2" t="s">
        <v>64</v>
      </c>
      <c r="E5006" s="2">
        <v>100</v>
      </c>
      <c r="F5006" s="2" t="s">
        <v>928</v>
      </c>
      <c r="G5006" s="2" t="s">
        <v>29</v>
      </c>
      <c r="H5006" s="2" t="s">
        <v>34</v>
      </c>
      <c r="I5006" s="2" t="s">
        <v>31</v>
      </c>
      <c r="J5006" s="38">
        <v>38.912757611000004</v>
      </c>
    </row>
    <row r="5007" spans="1:10">
      <c r="A5007" s="2" t="s">
        <v>6</v>
      </c>
      <c r="B5007" s="2" t="s">
        <v>258</v>
      </c>
      <c r="C5007" s="2" t="s">
        <v>64</v>
      </c>
      <c r="E5007" s="2">
        <v>100</v>
      </c>
      <c r="F5007" s="2" t="s">
        <v>928</v>
      </c>
      <c r="G5007" s="2" t="s">
        <v>29</v>
      </c>
      <c r="H5007" s="2" t="s">
        <v>34</v>
      </c>
      <c r="I5007" s="2" t="s">
        <v>31</v>
      </c>
      <c r="J5007" s="38">
        <v>83.778447627000006</v>
      </c>
    </row>
    <row r="5008" spans="1:10">
      <c r="A5008" s="2" t="s">
        <v>6</v>
      </c>
      <c r="B5008" s="2" t="s">
        <v>259</v>
      </c>
      <c r="C5008" s="2" t="s">
        <v>64</v>
      </c>
      <c r="E5008" s="2">
        <v>100</v>
      </c>
      <c r="F5008" s="2" t="s">
        <v>928</v>
      </c>
      <c r="G5008" s="2" t="s">
        <v>29</v>
      </c>
      <c r="H5008" s="2" t="s">
        <v>34</v>
      </c>
      <c r="I5008" s="2" t="s">
        <v>31</v>
      </c>
      <c r="J5008" s="38">
        <v>4.0858113420000004</v>
      </c>
    </row>
    <row r="5009" spans="1:10">
      <c r="A5009" s="2" t="s">
        <v>6</v>
      </c>
      <c r="B5009" s="2" t="s">
        <v>260</v>
      </c>
      <c r="C5009" s="2" t="s">
        <v>64</v>
      </c>
      <c r="E5009" s="2">
        <v>100</v>
      </c>
      <c r="F5009" s="2" t="s">
        <v>928</v>
      </c>
      <c r="G5009" s="2" t="s">
        <v>29</v>
      </c>
      <c r="H5009" s="2" t="s">
        <v>34</v>
      </c>
      <c r="I5009" s="2" t="s">
        <v>31</v>
      </c>
      <c r="J5009" s="38">
        <v>56.675970067999998</v>
      </c>
    </row>
    <row r="5010" spans="1:10">
      <c r="A5010" s="2" t="s">
        <v>6</v>
      </c>
      <c r="B5010" s="2" t="s">
        <v>261</v>
      </c>
      <c r="C5010" s="2" t="s">
        <v>64</v>
      </c>
      <c r="E5010" s="2">
        <v>100</v>
      </c>
      <c r="F5010" s="2" t="s">
        <v>928</v>
      </c>
      <c r="G5010" s="2" t="s">
        <v>29</v>
      </c>
      <c r="H5010" s="2" t="s">
        <v>34</v>
      </c>
      <c r="I5010" s="2" t="s">
        <v>31</v>
      </c>
      <c r="J5010" s="38">
        <v>48.311634028999997</v>
      </c>
    </row>
    <row r="5011" spans="1:10">
      <c r="A5011" s="2" t="s">
        <v>5</v>
      </c>
      <c r="B5011" s="2" t="s">
        <v>270</v>
      </c>
      <c r="C5011" s="2" t="s">
        <v>64</v>
      </c>
      <c r="E5011" s="2">
        <v>100</v>
      </c>
      <c r="F5011" s="2" t="s">
        <v>928</v>
      </c>
      <c r="G5011" s="2" t="s">
        <v>29</v>
      </c>
      <c r="H5011" s="2" t="s">
        <v>34</v>
      </c>
      <c r="I5011" s="2" t="s">
        <v>31</v>
      </c>
      <c r="J5011" s="38">
        <v>0</v>
      </c>
    </row>
    <row r="5012" spans="1:10">
      <c r="A5012" s="2" t="s">
        <v>5</v>
      </c>
      <c r="B5012" s="2" t="s">
        <v>271</v>
      </c>
      <c r="C5012" s="2" t="s">
        <v>64</v>
      </c>
      <c r="E5012" s="2">
        <v>100</v>
      </c>
      <c r="F5012" s="2" t="s">
        <v>928</v>
      </c>
      <c r="G5012" s="2" t="s">
        <v>29</v>
      </c>
      <c r="H5012" s="2" t="s">
        <v>34</v>
      </c>
      <c r="I5012" s="2" t="s">
        <v>31</v>
      </c>
      <c r="J5012" s="38">
        <v>5.1150799410000003</v>
      </c>
    </row>
    <row r="5013" spans="1:10">
      <c r="A5013" s="2" t="s">
        <v>5</v>
      </c>
      <c r="B5013" s="2" t="s">
        <v>272</v>
      </c>
      <c r="C5013" s="2" t="s">
        <v>64</v>
      </c>
      <c r="E5013" s="2">
        <v>100</v>
      </c>
      <c r="F5013" s="2" t="s">
        <v>928</v>
      </c>
      <c r="G5013" s="2" t="s">
        <v>29</v>
      </c>
      <c r="H5013" s="2" t="s">
        <v>34</v>
      </c>
      <c r="I5013" s="2" t="s">
        <v>31</v>
      </c>
      <c r="J5013" s="38">
        <v>7.3644378780000004</v>
      </c>
    </row>
    <row r="5014" spans="1:10">
      <c r="A5014" s="2" t="s">
        <v>5</v>
      </c>
      <c r="B5014" s="2" t="s">
        <v>273</v>
      </c>
      <c r="C5014" s="2" t="s">
        <v>64</v>
      </c>
      <c r="E5014" s="2">
        <v>100</v>
      </c>
      <c r="F5014" s="2" t="s">
        <v>928</v>
      </c>
      <c r="G5014" s="2" t="s">
        <v>29</v>
      </c>
      <c r="H5014" s="2" t="s">
        <v>34</v>
      </c>
      <c r="I5014" s="2" t="s">
        <v>31</v>
      </c>
      <c r="J5014" s="38">
        <v>11.902401371</v>
      </c>
    </row>
    <row r="5015" spans="1:10">
      <c r="A5015" s="2" t="s">
        <v>4</v>
      </c>
      <c r="B5015" s="2" t="s">
        <v>445</v>
      </c>
      <c r="C5015" s="2" t="s">
        <v>64</v>
      </c>
      <c r="E5015" s="2">
        <v>100</v>
      </c>
      <c r="F5015" s="2" t="s">
        <v>928</v>
      </c>
      <c r="G5015" s="2" t="s">
        <v>29</v>
      </c>
      <c r="H5015" s="2" t="s">
        <v>34</v>
      </c>
      <c r="I5015" s="2" t="s">
        <v>31</v>
      </c>
      <c r="J5015" s="38">
        <v>6.1859222640000002</v>
      </c>
    </row>
    <row r="5016" spans="1:10">
      <c r="A5016" s="2" t="s">
        <v>4</v>
      </c>
      <c r="B5016" s="2" t="s">
        <v>446</v>
      </c>
      <c r="C5016" s="2" t="s">
        <v>64</v>
      </c>
      <c r="E5016" s="2">
        <v>100</v>
      </c>
      <c r="F5016" s="2" t="s">
        <v>928</v>
      </c>
      <c r="G5016" s="2" t="s">
        <v>29</v>
      </c>
      <c r="H5016" s="2" t="s">
        <v>34</v>
      </c>
      <c r="I5016" s="2" t="s">
        <v>31</v>
      </c>
      <c r="J5016" s="38">
        <v>0.41980756499999999</v>
      </c>
    </row>
    <row r="5017" spans="1:10">
      <c r="A5017" s="2" t="s">
        <v>3</v>
      </c>
      <c r="B5017" s="2" t="s">
        <v>362</v>
      </c>
      <c r="C5017" s="2" t="s">
        <v>64</v>
      </c>
      <c r="E5017" s="2">
        <v>100</v>
      </c>
      <c r="F5017" s="2" t="s">
        <v>928</v>
      </c>
      <c r="G5017" s="2" t="s">
        <v>29</v>
      </c>
      <c r="H5017" s="2" t="s">
        <v>34</v>
      </c>
      <c r="I5017" s="2" t="s">
        <v>31</v>
      </c>
      <c r="J5017" s="38">
        <v>0.16008186699999999</v>
      </c>
    </row>
    <row r="5018" spans="1:10">
      <c r="A5018" s="2" t="s">
        <v>3</v>
      </c>
      <c r="B5018" s="2" t="s">
        <v>143</v>
      </c>
      <c r="C5018" s="2" t="s">
        <v>64</v>
      </c>
      <c r="E5018" s="2">
        <v>100</v>
      </c>
      <c r="F5018" s="2" t="s">
        <v>928</v>
      </c>
      <c r="G5018" s="2" t="s">
        <v>29</v>
      </c>
      <c r="H5018" s="2" t="s">
        <v>34</v>
      </c>
      <c r="I5018" s="2" t="s">
        <v>31</v>
      </c>
      <c r="J5018" s="38">
        <v>8.9050819469999993</v>
      </c>
    </row>
    <row r="5019" spans="1:10">
      <c r="A5019" s="2" t="s">
        <v>3</v>
      </c>
      <c r="B5019" s="2" t="s">
        <v>144</v>
      </c>
      <c r="C5019" s="2" t="s">
        <v>64</v>
      </c>
      <c r="E5019" s="2">
        <v>100</v>
      </c>
      <c r="F5019" s="2" t="s">
        <v>928</v>
      </c>
      <c r="G5019" s="2" t="s">
        <v>29</v>
      </c>
      <c r="H5019" s="2" t="s">
        <v>34</v>
      </c>
      <c r="I5019" s="2" t="s">
        <v>31</v>
      </c>
      <c r="J5019" s="38">
        <v>2.6517700190000002</v>
      </c>
    </row>
    <row r="5020" spans="1:10">
      <c r="A5020" s="2" t="s">
        <v>3</v>
      </c>
      <c r="B5020" s="2" t="s">
        <v>145</v>
      </c>
      <c r="C5020" s="2" t="s">
        <v>64</v>
      </c>
      <c r="E5020" s="2">
        <v>100</v>
      </c>
      <c r="F5020" s="2" t="s">
        <v>928</v>
      </c>
      <c r="G5020" s="2" t="s">
        <v>29</v>
      </c>
      <c r="H5020" s="2" t="s">
        <v>34</v>
      </c>
      <c r="I5020" s="2" t="s">
        <v>31</v>
      </c>
      <c r="J5020" s="38">
        <v>1.293836317</v>
      </c>
    </row>
    <row r="5021" spans="1:10">
      <c r="A5021" s="2" t="s">
        <v>3</v>
      </c>
      <c r="B5021" s="2" t="s">
        <v>146</v>
      </c>
      <c r="C5021" s="2" t="s">
        <v>64</v>
      </c>
      <c r="E5021" s="2">
        <v>100</v>
      </c>
      <c r="F5021" s="2" t="s">
        <v>928</v>
      </c>
      <c r="G5021" s="2" t="s">
        <v>29</v>
      </c>
      <c r="H5021" s="2" t="s">
        <v>34</v>
      </c>
      <c r="I5021" s="2" t="s">
        <v>31</v>
      </c>
      <c r="J5021" s="38">
        <v>2.1269208919999998</v>
      </c>
    </row>
    <row r="5022" spans="1:10">
      <c r="A5022" s="2" t="s">
        <v>3</v>
      </c>
      <c r="B5022" s="2" t="s">
        <v>147</v>
      </c>
      <c r="C5022" s="2" t="s">
        <v>64</v>
      </c>
      <c r="E5022" s="2">
        <v>100</v>
      </c>
      <c r="F5022" s="2" t="s">
        <v>928</v>
      </c>
      <c r="G5022" s="2" t="s">
        <v>29</v>
      </c>
      <c r="H5022" s="2" t="s">
        <v>34</v>
      </c>
      <c r="I5022" s="2" t="s">
        <v>31</v>
      </c>
      <c r="J5022" s="38">
        <v>5.172791148</v>
      </c>
    </row>
    <row r="5023" spans="1:10">
      <c r="A5023" s="2" t="s">
        <v>3</v>
      </c>
      <c r="B5023" s="2" t="s">
        <v>148</v>
      </c>
      <c r="C5023" s="2" t="s">
        <v>64</v>
      </c>
      <c r="E5023" s="2">
        <v>100</v>
      </c>
      <c r="F5023" s="2" t="s">
        <v>928</v>
      </c>
      <c r="G5023" s="2" t="s">
        <v>29</v>
      </c>
      <c r="H5023" s="2" t="s">
        <v>34</v>
      </c>
      <c r="I5023" s="2" t="s">
        <v>31</v>
      </c>
      <c r="J5023" s="38">
        <v>2.7615953310000001</v>
      </c>
    </row>
    <row r="5024" spans="1:10">
      <c r="A5024" s="2" t="s">
        <v>3</v>
      </c>
      <c r="B5024" s="2" t="s">
        <v>149</v>
      </c>
      <c r="C5024" s="2" t="s">
        <v>64</v>
      </c>
      <c r="E5024" s="2">
        <v>100</v>
      </c>
      <c r="F5024" s="2" t="s">
        <v>928</v>
      </c>
      <c r="G5024" s="2" t="s">
        <v>29</v>
      </c>
      <c r="H5024" s="2" t="s">
        <v>34</v>
      </c>
      <c r="I5024" s="2" t="s">
        <v>31</v>
      </c>
      <c r="J5024" s="38">
        <v>27.903359314999999</v>
      </c>
    </row>
    <row r="5025" spans="1:10">
      <c r="A5025" s="2" t="s">
        <v>3</v>
      </c>
      <c r="B5025" s="2" t="s">
        <v>150</v>
      </c>
      <c r="C5025" s="2" t="s">
        <v>64</v>
      </c>
      <c r="E5025" s="2">
        <v>100</v>
      </c>
      <c r="F5025" s="2" t="s">
        <v>928</v>
      </c>
      <c r="G5025" s="2" t="s">
        <v>29</v>
      </c>
      <c r="H5025" s="2" t="s">
        <v>34</v>
      </c>
      <c r="I5025" s="2" t="s">
        <v>31</v>
      </c>
      <c r="J5025" s="38">
        <v>7.55220571</v>
      </c>
    </row>
    <row r="5026" spans="1:10">
      <c r="A5026" s="2" t="s">
        <v>3</v>
      </c>
      <c r="B5026" s="2" t="s">
        <v>151</v>
      </c>
      <c r="C5026" s="2" t="s">
        <v>64</v>
      </c>
      <c r="E5026" s="2">
        <v>100</v>
      </c>
      <c r="F5026" s="2" t="s">
        <v>928</v>
      </c>
      <c r="G5026" s="2" t="s">
        <v>29</v>
      </c>
      <c r="H5026" s="2" t="s">
        <v>34</v>
      </c>
      <c r="I5026" s="2" t="s">
        <v>31</v>
      </c>
      <c r="J5026" s="38">
        <v>72.676206352999998</v>
      </c>
    </row>
    <row r="5027" spans="1:10">
      <c r="A5027" s="2" t="s">
        <v>3</v>
      </c>
      <c r="B5027" s="2" t="s">
        <v>152</v>
      </c>
      <c r="C5027" s="2" t="s">
        <v>64</v>
      </c>
      <c r="E5027" s="2">
        <v>100</v>
      </c>
      <c r="F5027" s="2" t="s">
        <v>928</v>
      </c>
      <c r="G5027" s="2" t="s">
        <v>29</v>
      </c>
      <c r="H5027" s="2" t="s">
        <v>34</v>
      </c>
      <c r="I5027" s="2" t="s">
        <v>31</v>
      </c>
      <c r="J5027" s="38">
        <v>123.589597442</v>
      </c>
    </row>
    <row r="5028" spans="1:10">
      <c r="A5028" s="2" t="s">
        <v>3</v>
      </c>
      <c r="B5028" s="2" t="s">
        <v>153</v>
      </c>
      <c r="C5028" s="2" t="s">
        <v>64</v>
      </c>
      <c r="E5028" s="2">
        <v>100</v>
      </c>
      <c r="F5028" s="2" t="s">
        <v>928</v>
      </c>
      <c r="G5028" s="2" t="s">
        <v>29</v>
      </c>
      <c r="H5028" s="2" t="s">
        <v>34</v>
      </c>
      <c r="I5028" s="2" t="s">
        <v>31</v>
      </c>
      <c r="J5028" s="38">
        <v>111.62066604</v>
      </c>
    </row>
    <row r="5029" spans="1:10">
      <c r="A5029" s="2" t="s">
        <v>3</v>
      </c>
      <c r="B5029" s="2" t="s">
        <v>154</v>
      </c>
      <c r="C5029" s="2" t="s">
        <v>64</v>
      </c>
      <c r="E5029" s="2">
        <v>100</v>
      </c>
      <c r="F5029" s="2" t="s">
        <v>928</v>
      </c>
      <c r="G5029" s="2" t="s">
        <v>29</v>
      </c>
      <c r="H5029" s="2" t="s">
        <v>34</v>
      </c>
      <c r="I5029" s="2" t="s">
        <v>31</v>
      </c>
      <c r="J5029" s="38">
        <v>32.387226472999998</v>
      </c>
    </row>
    <row r="5030" spans="1:10">
      <c r="A5030" s="2" t="s">
        <v>3</v>
      </c>
      <c r="B5030" s="2" t="s">
        <v>155</v>
      </c>
      <c r="C5030" s="2" t="s">
        <v>64</v>
      </c>
      <c r="E5030" s="2">
        <v>100</v>
      </c>
      <c r="F5030" s="2" t="s">
        <v>928</v>
      </c>
      <c r="G5030" s="2" t="s">
        <v>29</v>
      </c>
      <c r="H5030" s="2" t="s">
        <v>34</v>
      </c>
      <c r="I5030" s="2" t="s">
        <v>31</v>
      </c>
      <c r="J5030" s="38">
        <v>28.506070588</v>
      </c>
    </row>
    <row r="5031" spans="1:10">
      <c r="A5031" s="2" t="s">
        <v>3</v>
      </c>
      <c r="B5031" s="2" t="s">
        <v>156</v>
      </c>
      <c r="C5031" s="2" t="s">
        <v>64</v>
      </c>
      <c r="E5031" s="2">
        <v>100</v>
      </c>
      <c r="F5031" s="2" t="s">
        <v>928</v>
      </c>
      <c r="G5031" s="2" t="s">
        <v>29</v>
      </c>
      <c r="H5031" s="2" t="s">
        <v>34</v>
      </c>
      <c r="I5031" s="2" t="s">
        <v>31</v>
      </c>
      <c r="J5031" s="38">
        <v>5.6532843330000002</v>
      </c>
    </row>
    <row r="5032" spans="1:10">
      <c r="A5032" s="2" t="s">
        <v>3</v>
      </c>
      <c r="B5032" s="2" t="s">
        <v>157</v>
      </c>
      <c r="C5032" s="2" t="s">
        <v>64</v>
      </c>
      <c r="E5032" s="2">
        <v>100</v>
      </c>
      <c r="F5032" s="2" t="s">
        <v>928</v>
      </c>
      <c r="G5032" s="2" t="s">
        <v>29</v>
      </c>
      <c r="H5032" s="2" t="s">
        <v>34</v>
      </c>
      <c r="I5032" s="2" t="s">
        <v>31</v>
      </c>
      <c r="J5032" s="38">
        <v>143.45616062600001</v>
      </c>
    </row>
    <row r="5033" spans="1:10">
      <c r="A5033" s="2" t="s">
        <v>3</v>
      </c>
      <c r="B5033" s="2" t="s">
        <v>158</v>
      </c>
      <c r="C5033" s="2" t="s">
        <v>64</v>
      </c>
      <c r="E5033" s="2">
        <v>100</v>
      </c>
      <c r="F5033" s="2" t="s">
        <v>928</v>
      </c>
      <c r="G5033" s="2" t="s">
        <v>29</v>
      </c>
      <c r="H5033" s="2" t="s">
        <v>34</v>
      </c>
      <c r="I5033" s="2" t="s">
        <v>31</v>
      </c>
      <c r="J5033" s="38">
        <v>27.448776785</v>
      </c>
    </row>
    <row r="5034" spans="1:10">
      <c r="A5034" s="2" t="s">
        <v>2</v>
      </c>
      <c r="B5034" s="2" t="s">
        <v>262</v>
      </c>
      <c r="C5034" s="2" t="s">
        <v>64</v>
      </c>
      <c r="E5034" s="2">
        <v>100</v>
      </c>
      <c r="F5034" s="2" t="s">
        <v>928</v>
      </c>
      <c r="G5034" s="2" t="s">
        <v>29</v>
      </c>
      <c r="H5034" s="2" t="s">
        <v>34</v>
      </c>
      <c r="I5034" s="2" t="s">
        <v>31</v>
      </c>
      <c r="J5034" s="38">
        <v>0</v>
      </c>
    </row>
    <row r="5035" spans="1:10">
      <c r="A5035" s="2" t="s">
        <v>2</v>
      </c>
      <c r="B5035" s="2" t="s">
        <v>263</v>
      </c>
      <c r="C5035" s="2" t="s">
        <v>64</v>
      </c>
      <c r="E5035" s="2">
        <v>100</v>
      </c>
      <c r="F5035" s="2" t="s">
        <v>928</v>
      </c>
      <c r="G5035" s="2" t="s">
        <v>29</v>
      </c>
      <c r="H5035" s="2" t="s">
        <v>34</v>
      </c>
      <c r="I5035" s="2" t="s">
        <v>31</v>
      </c>
      <c r="J5035" s="38">
        <v>0</v>
      </c>
    </row>
    <row r="5036" spans="1:10">
      <c r="A5036" s="2" t="s">
        <v>2</v>
      </c>
      <c r="B5036" s="2" t="s">
        <v>264</v>
      </c>
      <c r="C5036" s="2" t="s">
        <v>64</v>
      </c>
      <c r="E5036" s="2">
        <v>100</v>
      </c>
      <c r="F5036" s="2" t="s">
        <v>928</v>
      </c>
      <c r="G5036" s="2" t="s">
        <v>29</v>
      </c>
      <c r="H5036" s="2" t="s">
        <v>34</v>
      </c>
      <c r="I5036" s="2" t="s">
        <v>31</v>
      </c>
      <c r="J5036" s="38">
        <v>1.59597462</v>
      </c>
    </row>
    <row r="5037" spans="1:10">
      <c r="A5037" s="2" t="s">
        <v>2</v>
      </c>
      <c r="B5037" s="2" t="s">
        <v>265</v>
      </c>
      <c r="C5037" s="2" t="s">
        <v>64</v>
      </c>
      <c r="E5037" s="2">
        <v>100</v>
      </c>
      <c r="F5037" s="2" t="s">
        <v>928</v>
      </c>
      <c r="G5037" s="2" t="s">
        <v>29</v>
      </c>
      <c r="H5037" s="2" t="s">
        <v>34</v>
      </c>
      <c r="I5037" s="2" t="s">
        <v>31</v>
      </c>
      <c r="J5037" s="38">
        <v>0</v>
      </c>
    </row>
    <row r="5038" spans="1:10">
      <c r="A5038" s="2" t="s">
        <v>2</v>
      </c>
      <c r="B5038" s="2" t="s">
        <v>266</v>
      </c>
      <c r="C5038" s="2" t="s">
        <v>64</v>
      </c>
      <c r="E5038" s="2">
        <v>100</v>
      </c>
      <c r="F5038" s="2" t="s">
        <v>928</v>
      </c>
      <c r="G5038" s="2" t="s">
        <v>29</v>
      </c>
      <c r="H5038" s="2" t="s">
        <v>34</v>
      </c>
      <c r="I5038" s="2" t="s">
        <v>31</v>
      </c>
      <c r="J5038" s="38">
        <v>0</v>
      </c>
    </row>
    <row r="5039" spans="1:10">
      <c r="A5039" s="2" t="s">
        <v>2</v>
      </c>
      <c r="B5039" s="2" t="s">
        <v>267</v>
      </c>
      <c r="C5039" s="2" t="s">
        <v>64</v>
      </c>
      <c r="E5039" s="2">
        <v>100</v>
      </c>
      <c r="F5039" s="2" t="s">
        <v>928</v>
      </c>
      <c r="G5039" s="2" t="s">
        <v>29</v>
      </c>
      <c r="H5039" s="2" t="s">
        <v>34</v>
      </c>
      <c r="I5039" s="2" t="s">
        <v>31</v>
      </c>
      <c r="J5039" s="38">
        <v>4.3446302120000002</v>
      </c>
    </row>
    <row r="5040" spans="1:10">
      <c r="A5040" s="2" t="s">
        <v>2</v>
      </c>
      <c r="B5040" s="2" t="s">
        <v>268</v>
      </c>
      <c r="C5040" s="2" t="s">
        <v>64</v>
      </c>
      <c r="E5040" s="2">
        <v>100</v>
      </c>
      <c r="F5040" s="2" t="s">
        <v>928</v>
      </c>
      <c r="G5040" s="2" t="s">
        <v>29</v>
      </c>
      <c r="H5040" s="2" t="s">
        <v>34</v>
      </c>
      <c r="I5040" s="2" t="s">
        <v>31</v>
      </c>
      <c r="J5040" s="38">
        <v>0</v>
      </c>
    </row>
    <row r="5041" spans="1:10">
      <c r="A5041" s="2" t="s">
        <v>2</v>
      </c>
      <c r="B5041" s="2" t="s">
        <v>269</v>
      </c>
      <c r="C5041" s="2" t="s">
        <v>64</v>
      </c>
      <c r="E5041" s="2">
        <v>100</v>
      </c>
      <c r="F5041" s="2" t="s">
        <v>928</v>
      </c>
      <c r="G5041" s="2" t="s">
        <v>29</v>
      </c>
      <c r="H5041" s="2" t="s">
        <v>34</v>
      </c>
      <c r="I5041" s="2" t="s">
        <v>31</v>
      </c>
      <c r="J5041" s="38">
        <v>0</v>
      </c>
    </row>
    <row r="5042" spans="1:10">
      <c r="A5042" s="2" t="s">
        <v>1</v>
      </c>
      <c r="B5042" s="2" t="s">
        <v>298</v>
      </c>
      <c r="C5042" s="2" t="s">
        <v>64</v>
      </c>
      <c r="E5042" s="2">
        <v>100</v>
      </c>
      <c r="F5042" s="2" t="s">
        <v>928</v>
      </c>
      <c r="G5042" s="2" t="s">
        <v>29</v>
      </c>
      <c r="H5042" s="2" t="s">
        <v>34</v>
      </c>
      <c r="I5042" s="2" t="s">
        <v>31</v>
      </c>
      <c r="J5042" s="38">
        <v>0</v>
      </c>
    </row>
    <row r="5043" spans="1:10">
      <c r="A5043" s="2" t="s">
        <v>1</v>
      </c>
      <c r="B5043" s="2" t="s">
        <v>299</v>
      </c>
      <c r="C5043" s="2" t="s">
        <v>64</v>
      </c>
      <c r="E5043" s="2">
        <v>100</v>
      </c>
      <c r="F5043" s="2" t="s">
        <v>928</v>
      </c>
      <c r="G5043" s="2" t="s">
        <v>29</v>
      </c>
      <c r="H5043" s="2" t="s">
        <v>34</v>
      </c>
      <c r="I5043" s="2" t="s">
        <v>31</v>
      </c>
      <c r="J5043" s="38">
        <v>0</v>
      </c>
    </row>
    <row r="5044" spans="1:10">
      <c r="A5044" s="2" t="s">
        <v>1</v>
      </c>
      <c r="B5044" s="2" t="s">
        <v>300</v>
      </c>
      <c r="C5044" s="2" t="s">
        <v>64</v>
      </c>
      <c r="E5044" s="2">
        <v>100</v>
      </c>
      <c r="F5044" s="2" t="s">
        <v>928</v>
      </c>
      <c r="G5044" s="2" t="s">
        <v>29</v>
      </c>
      <c r="H5044" s="2" t="s">
        <v>34</v>
      </c>
      <c r="I5044" s="2" t="s">
        <v>31</v>
      </c>
      <c r="J5044" s="38">
        <v>0</v>
      </c>
    </row>
    <row r="5045" spans="1:10">
      <c r="A5045" s="2" t="s">
        <v>1</v>
      </c>
      <c r="B5045" s="2" t="s">
        <v>301</v>
      </c>
      <c r="C5045" s="2" t="s">
        <v>64</v>
      </c>
      <c r="E5045" s="2">
        <v>100</v>
      </c>
      <c r="F5045" s="2" t="s">
        <v>928</v>
      </c>
      <c r="G5045" s="2" t="s">
        <v>29</v>
      </c>
      <c r="H5045" s="2" t="s">
        <v>34</v>
      </c>
      <c r="I5045" s="2" t="s">
        <v>31</v>
      </c>
      <c r="J5045" s="38">
        <v>0</v>
      </c>
    </row>
    <row r="5046" spans="1:10">
      <c r="A5046" s="2" t="s">
        <v>1</v>
      </c>
      <c r="B5046" s="2" t="s">
        <v>302</v>
      </c>
      <c r="C5046" s="2" t="s">
        <v>64</v>
      </c>
      <c r="E5046" s="2">
        <v>100</v>
      </c>
      <c r="F5046" s="2" t="s">
        <v>928</v>
      </c>
      <c r="G5046" s="2" t="s">
        <v>29</v>
      </c>
      <c r="H5046" s="2" t="s">
        <v>34</v>
      </c>
      <c r="I5046" s="2" t="s">
        <v>31</v>
      </c>
      <c r="J5046" s="38">
        <v>0</v>
      </c>
    </row>
    <row r="5047" spans="1:10">
      <c r="A5047" s="2" t="s">
        <v>1</v>
      </c>
      <c r="B5047" s="2" t="s">
        <v>303</v>
      </c>
      <c r="C5047" s="2" t="s">
        <v>64</v>
      </c>
      <c r="E5047" s="2">
        <v>100</v>
      </c>
      <c r="F5047" s="2" t="s">
        <v>928</v>
      </c>
      <c r="G5047" s="2" t="s">
        <v>29</v>
      </c>
      <c r="H5047" s="2" t="s">
        <v>34</v>
      </c>
      <c r="I5047" s="2" t="s">
        <v>31</v>
      </c>
      <c r="J5047" s="38">
        <v>0</v>
      </c>
    </row>
    <row r="5048" spans="1:10">
      <c r="A5048" s="2" t="s">
        <v>1</v>
      </c>
      <c r="B5048" s="2" t="s">
        <v>304</v>
      </c>
      <c r="C5048" s="2" t="s">
        <v>64</v>
      </c>
      <c r="E5048" s="2">
        <v>100</v>
      </c>
      <c r="F5048" s="2" t="s">
        <v>928</v>
      </c>
      <c r="G5048" s="2" t="s">
        <v>29</v>
      </c>
      <c r="H5048" s="2" t="s">
        <v>34</v>
      </c>
      <c r="I5048" s="2" t="s">
        <v>31</v>
      </c>
      <c r="J5048" s="38">
        <v>0</v>
      </c>
    </row>
    <row r="5049" spans="1:10">
      <c r="A5049" s="2" t="s">
        <v>1</v>
      </c>
      <c r="B5049" s="2" t="s">
        <v>305</v>
      </c>
      <c r="C5049" s="2" t="s">
        <v>64</v>
      </c>
      <c r="E5049" s="2">
        <v>100</v>
      </c>
      <c r="F5049" s="2" t="s">
        <v>928</v>
      </c>
      <c r="G5049" s="2" t="s">
        <v>29</v>
      </c>
      <c r="H5049" s="2" t="s">
        <v>34</v>
      </c>
      <c r="I5049" s="2" t="s">
        <v>31</v>
      </c>
      <c r="J5049" s="38">
        <v>0</v>
      </c>
    </row>
    <row r="5050" spans="1:10">
      <c r="A5050" s="2" t="s">
        <v>1</v>
      </c>
      <c r="B5050" s="2" t="s">
        <v>306</v>
      </c>
      <c r="C5050" s="2" t="s">
        <v>64</v>
      </c>
      <c r="E5050" s="2">
        <v>100</v>
      </c>
      <c r="F5050" s="2" t="s">
        <v>928</v>
      </c>
      <c r="G5050" s="2" t="s">
        <v>29</v>
      </c>
      <c r="H5050" s="2" t="s">
        <v>34</v>
      </c>
      <c r="I5050" s="2" t="s">
        <v>31</v>
      </c>
      <c r="J5050" s="38">
        <v>0</v>
      </c>
    </row>
    <row r="5051" spans="1:10">
      <c r="A5051" s="2" t="s">
        <v>1</v>
      </c>
      <c r="B5051" s="2" t="s">
        <v>307</v>
      </c>
      <c r="C5051" s="2" t="s">
        <v>64</v>
      </c>
      <c r="E5051" s="2">
        <v>100</v>
      </c>
      <c r="F5051" s="2" t="s">
        <v>928</v>
      </c>
      <c r="G5051" s="2" t="s">
        <v>29</v>
      </c>
      <c r="H5051" s="2" t="s">
        <v>34</v>
      </c>
      <c r="I5051" s="2" t="s">
        <v>31</v>
      </c>
      <c r="J5051" s="38">
        <v>0</v>
      </c>
    </row>
    <row r="5052" spans="1:10">
      <c r="A5052" s="2" t="s">
        <v>1</v>
      </c>
      <c r="B5052" s="2" t="s">
        <v>308</v>
      </c>
      <c r="C5052" s="2" t="s">
        <v>64</v>
      </c>
      <c r="E5052" s="2">
        <v>100</v>
      </c>
      <c r="F5052" s="2" t="s">
        <v>928</v>
      </c>
      <c r="G5052" s="2" t="s">
        <v>29</v>
      </c>
      <c r="H5052" s="2" t="s">
        <v>34</v>
      </c>
      <c r="I5052" s="2" t="s">
        <v>31</v>
      </c>
      <c r="J5052" s="38">
        <v>0</v>
      </c>
    </row>
    <row r="5053" spans="1:10">
      <c r="A5053" s="2" t="s">
        <v>1</v>
      </c>
      <c r="B5053" s="2" t="s">
        <v>309</v>
      </c>
      <c r="C5053" s="2" t="s">
        <v>64</v>
      </c>
      <c r="E5053" s="2">
        <v>100</v>
      </c>
      <c r="F5053" s="2" t="s">
        <v>928</v>
      </c>
      <c r="G5053" s="2" t="s">
        <v>29</v>
      </c>
      <c r="H5053" s="2" t="s">
        <v>34</v>
      </c>
      <c r="I5053" s="2" t="s">
        <v>31</v>
      </c>
      <c r="J5053" s="38">
        <v>0</v>
      </c>
    </row>
    <row r="5054" spans="1:10">
      <c r="A5054" s="2" t="s">
        <v>1</v>
      </c>
      <c r="B5054" s="2" t="s">
        <v>310</v>
      </c>
      <c r="C5054" s="2" t="s">
        <v>64</v>
      </c>
      <c r="E5054" s="2">
        <v>100</v>
      </c>
      <c r="F5054" s="2" t="s">
        <v>928</v>
      </c>
      <c r="G5054" s="2" t="s">
        <v>29</v>
      </c>
      <c r="H5054" s="2" t="s">
        <v>34</v>
      </c>
      <c r="I5054" s="2" t="s">
        <v>31</v>
      </c>
      <c r="J5054" s="38">
        <v>0</v>
      </c>
    </row>
    <row r="5055" spans="1:10">
      <c r="A5055" s="2" t="s">
        <v>1</v>
      </c>
      <c r="B5055" s="2" t="s">
        <v>311</v>
      </c>
      <c r="C5055" s="2" t="s">
        <v>64</v>
      </c>
      <c r="E5055" s="2">
        <v>100</v>
      </c>
      <c r="F5055" s="2" t="s">
        <v>928</v>
      </c>
      <c r="G5055" s="2" t="s">
        <v>29</v>
      </c>
      <c r="H5055" s="2" t="s">
        <v>34</v>
      </c>
      <c r="I5055" s="2" t="s">
        <v>31</v>
      </c>
      <c r="J5055" s="38">
        <v>0</v>
      </c>
    </row>
    <row r="5056" spans="1:10">
      <c r="A5056" s="2" t="s">
        <v>1</v>
      </c>
      <c r="B5056" s="2" t="s">
        <v>312</v>
      </c>
      <c r="C5056" s="2" t="s">
        <v>64</v>
      </c>
      <c r="E5056" s="2">
        <v>100</v>
      </c>
      <c r="F5056" s="2" t="s">
        <v>928</v>
      </c>
      <c r="G5056" s="2" t="s">
        <v>29</v>
      </c>
      <c r="H5056" s="2" t="s">
        <v>34</v>
      </c>
      <c r="I5056" s="2" t="s">
        <v>31</v>
      </c>
      <c r="J5056" s="38">
        <v>0</v>
      </c>
    </row>
    <row r="5057" spans="1:10">
      <c r="A5057" s="2" t="s">
        <v>1</v>
      </c>
      <c r="B5057" s="2" t="s">
        <v>313</v>
      </c>
      <c r="C5057" s="2" t="s">
        <v>64</v>
      </c>
      <c r="E5057" s="2">
        <v>100</v>
      </c>
      <c r="F5057" s="2" t="s">
        <v>928</v>
      </c>
      <c r="G5057" s="2" t="s">
        <v>29</v>
      </c>
      <c r="H5057" s="2" t="s">
        <v>34</v>
      </c>
      <c r="I5057" s="2" t="s">
        <v>31</v>
      </c>
      <c r="J5057" s="38">
        <v>0</v>
      </c>
    </row>
    <row r="5058" spans="1:10">
      <c r="A5058" s="2" t="s">
        <v>1</v>
      </c>
      <c r="B5058" s="2" t="s">
        <v>314</v>
      </c>
      <c r="C5058" s="2" t="s">
        <v>64</v>
      </c>
      <c r="E5058" s="2">
        <v>100</v>
      </c>
      <c r="F5058" s="2" t="s">
        <v>928</v>
      </c>
      <c r="G5058" s="2" t="s">
        <v>29</v>
      </c>
      <c r="H5058" s="2" t="s">
        <v>34</v>
      </c>
      <c r="I5058" s="2" t="s">
        <v>31</v>
      </c>
      <c r="J5058" s="38">
        <v>0</v>
      </c>
    </row>
    <row r="5059" spans="1:10">
      <c r="A5059" s="2" t="s">
        <v>1</v>
      </c>
      <c r="B5059" s="2" t="s">
        <v>315</v>
      </c>
      <c r="C5059" s="2" t="s">
        <v>64</v>
      </c>
      <c r="E5059" s="2">
        <v>100</v>
      </c>
      <c r="F5059" s="2" t="s">
        <v>928</v>
      </c>
      <c r="G5059" s="2" t="s">
        <v>29</v>
      </c>
      <c r="H5059" s="2" t="s">
        <v>34</v>
      </c>
      <c r="I5059" s="2" t="s">
        <v>31</v>
      </c>
      <c r="J5059" s="38">
        <v>0</v>
      </c>
    </row>
    <row r="5060" spans="1:10">
      <c r="A5060" s="2" t="s">
        <v>1</v>
      </c>
      <c r="B5060" s="2" t="s">
        <v>316</v>
      </c>
      <c r="C5060" s="2" t="s">
        <v>64</v>
      </c>
      <c r="E5060" s="2">
        <v>100</v>
      </c>
      <c r="F5060" s="2" t="s">
        <v>928</v>
      </c>
      <c r="G5060" s="2" t="s">
        <v>29</v>
      </c>
      <c r="H5060" s="2" t="s">
        <v>34</v>
      </c>
      <c r="I5060" s="2" t="s">
        <v>31</v>
      </c>
      <c r="J5060" s="38">
        <v>0</v>
      </c>
    </row>
    <row r="5061" spans="1:10">
      <c r="A5061" s="2" t="s">
        <v>1</v>
      </c>
      <c r="B5061" s="2" t="s">
        <v>317</v>
      </c>
      <c r="C5061" s="2" t="s">
        <v>64</v>
      </c>
      <c r="E5061" s="2">
        <v>100</v>
      </c>
      <c r="F5061" s="2" t="s">
        <v>928</v>
      </c>
      <c r="G5061" s="2" t="s">
        <v>29</v>
      </c>
      <c r="H5061" s="2" t="s">
        <v>34</v>
      </c>
      <c r="I5061" s="2" t="s">
        <v>31</v>
      </c>
      <c r="J5061" s="38">
        <v>0</v>
      </c>
    </row>
    <row r="5062" spans="1:10">
      <c r="A5062" s="2" t="s">
        <v>1</v>
      </c>
      <c r="B5062" s="2" t="s">
        <v>449</v>
      </c>
      <c r="C5062" s="2" t="s">
        <v>64</v>
      </c>
      <c r="E5062" s="2">
        <v>100</v>
      </c>
      <c r="F5062" s="2" t="s">
        <v>928</v>
      </c>
      <c r="G5062" s="2" t="s">
        <v>29</v>
      </c>
      <c r="H5062" s="2" t="s">
        <v>34</v>
      </c>
      <c r="I5062" s="2" t="s">
        <v>31</v>
      </c>
      <c r="J5062" s="38">
        <v>0</v>
      </c>
    </row>
    <row r="5063" spans="1:10">
      <c r="A5063" s="2" t="s">
        <v>1</v>
      </c>
      <c r="B5063" s="2" t="s">
        <v>450</v>
      </c>
      <c r="C5063" s="2" t="s">
        <v>64</v>
      </c>
      <c r="E5063" s="2">
        <v>100</v>
      </c>
      <c r="F5063" s="2" t="s">
        <v>928</v>
      </c>
      <c r="G5063" s="2" t="s">
        <v>29</v>
      </c>
      <c r="H5063" s="2" t="s">
        <v>34</v>
      </c>
      <c r="I5063" s="2" t="s">
        <v>31</v>
      </c>
      <c r="J5063" s="38">
        <v>0</v>
      </c>
    </row>
    <row r="5064" spans="1:10">
      <c r="A5064" s="2" t="s">
        <v>1</v>
      </c>
      <c r="B5064" s="2" t="s">
        <v>451</v>
      </c>
      <c r="C5064" s="2" t="s">
        <v>64</v>
      </c>
      <c r="E5064" s="2">
        <v>100</v>
      </c>
      <c r="F5064" s="2" t="s">
        <v>928</v>
      </c>
      <c r="G5064" s="2" t="s">
        <v>29</v>
      </c>
      <c r="H5064" s="2" t="s">
        <v>34</v>
      </c>
      <c r="I5064" s="2" t="s">
        <v>31</v>
      </c>
      <c r="J5064" s="38">
        <v>0</v>
      </c>
    </row>
    <row r="5065" spans="1:10">
      <c r="A5065" s="2" t="s">
        <v>1</v>
      </c>
      <c r="B5065" s="2" t="s">
        <v>452</v>
      </c>
      <c r="C5065" s="2" t="s">
        <v>64</v>
      </c>
      <c r="E5065" s="2">
        <v>100</v>
      </c>
      <c r="F5065" s="2" t="s">
        <v>928</v>
      </c>
      <c r="G5065" s="2" t="s">
        <v>29</v>
      </c>
      <c r="H5065" s="2" t="s">
        <v>34</v>
      </c>
      <c r="I5065" s="2" t="s">
        <v>31</v>
      </c>
      <c r="J5065" s="38">
        <v>0</v>
      </c>
    </row>
    <row r="5066" spans="1:10">
      <c r="A5066" s="2" t="s">
        <v>1</v>
      </c>
      <c r="B5066" s="2" t="s">
        <v>453</v>
      </c>
      <c r="C5066" s="2" t="s">
        <v>64</v>
      </c>
      <c r="E5066" s="2">
        <v>100</v>
      </c>
      <c r="F5066" s="2" t="s">
        <v>928</v>
      </c>
      <c r="G5066" s="2" t="s">
        <v>29</v>
      </c>
      <c r="H5066" s="2" t="s">
        <v>34</v>
      </c>
      <c r="I5066" s="2" t="s">
        <v>31</v>
      </c>
      <c r="J5066" s="38">
        <v>0</v>
      </c>
    </row>
    <row r="5067" spans="1:10">
      <c r="A5067" s="2" t="s">
        <v>1</v>
      </c>
      <c r="B5067" s="2" t="s">
        <v>318</v>
      </c>
      <c r="C5067" s="2" t="s">
        <v>64</v>
      </c>
      <c r="E5067" s="2">
        <v>100</v>
      </c>
      <c r="F5067" s="2" t="s">
        <v>928</v>
      </c>
      <c r="G5067" s="2" t="s">
        <v>29</v>
      </c>
      <c r="H5067" s="2" t="s">
        <v>34</v>
      </c>
      <c r="I5067" s="2" t="s">
        <v>31</v>
      </c>
      <c r="J5067" s="38">
        <v>0</v>
      </c>
    </row>
    <row r="5068" spans="1:10">
      <c r="A5068" s="2" t="s">
        <v>1</v>
      </c>
      <c r="B5068" s="2" t="s">
        <v>319</v>
      </c>
      <c r="C5068" s="2" t="s">
        <v>64</v>
      </c>
      <c r="E5068" s="2">
        <v>100</v>
      </c>
      <c r="F5068" s="2" t="s">
        <v>928</v>
      </c>
      <c r="G5068" s="2" t="s">
        <v>29</v>
      </c>
      <c r="H5068" s="2" t="s">
        <v>34</v>
      </c>
      <c r="I5068" s="2" t="s">
        <v>31</v>
      </c>
      <c r="J5068" s="38">
        <v>0</v>
      </c>
    </row>
    <row r="5069" spans="1:10">
      <c r="A5069" s="2" t="s">
        <v>1</v>
      </c>
      <c r="B5069" s="2" t="s">
        <v>320</v>
      </c>
      <c r="C5069" s="2" t="s">
        <v>64</v>
      </c>
      <c r="E5069" s="2">
        <v>100</v>
      </c>
      <c r="F5069" s="2" t="s">
        <v>928</v>
      </c>
      <c r="G5069" s="2" t="s">
        <v>29</v>
      </c>
      <c r="H5069" s="2" t="s">
        <v>34</v>
      </c>
      <c r="I5069" s="2" t="s">
        <v>31</v>
      </c>
      <c r="J5069" s="38">
        <v>0</v>
      </c>
    </row>
    <row r="5070" spans="1:10">
      <c r="A5070" s="2" t="s">
        <v>1</v>
      </c>
      <c r="B5070" s="2" t="s">
        <v>321</v>
      </c>
      <c r="C5070" s="2" t="s">
        <v>64</v>
      </c>
      <c r="E5070" s="2">
        <v>100</v>
      </c>
      <c r="F5070" s="2" t="s">
        <v>928</v>
      </c>
      <c r="G5070" s="2" t="s">
        <v>29</v>
      </c>
      <c r="H5070" s="2" t="s">
        <v>34</v>
      </c>
      <c r="I5070" s="2" t="s">
        <v>31</v>
      </c>
      <c r="J5070" s="38">
        <v>0</v>
      </c>
    </row>
    <row r="5071" spans="1:10">
      <c r="A5071" s="2" t="s">
        <v>1</v>
      </c>
      <c r="B5071" s="2" t="s">
        <v>322</v>
      </c>
      <c r="C5071" s="2" t="s">
        <v>64</v>
      </c>
      <c r="E5071" s="2">
        <v>100</v>
      </c>
      <c r="F5071" s="2" t="s">
        <v>928</v>
      </c>
      <c r="G5071" s="2" t="s">
        <v>29</v>
      </c>
      <c r="H5071" s="2" t="s">
        <v>34</v>
      </c>
      <c r="I5071" s="2" t="s">
        <v>31</v>
      </c>
      <c r="J5071" s="38">
        <v>0</v>
      </c>
    </row>
    <row r="5072" spans="1:10">
      <c r="A5072" s="2" t="s">
        <v>1</v>
      </c>
      <c r="B5072" s="2" t="s">
        <v>323</v>
      </c>
      <c r="C5072" s="2" t="s">
        <v>64</v>
      </c>
      <c r="E5072" s="2">
        <v>100</v>
      </c>
      <c r="F5072" s="2" t="s">
        <v>928</v>
      </c>
      <c r="G5072" s="2" t="s">
        <v>29</v>
      </c>
      <c r="H5072" s="2" t="s">
        <v>34</v>
      </c>
      <c r="I5072" s="2" t="s">
        <v>31</v>
      </c>
      <c r="J5072" s="38">
        <v>0</v>
      </c>
    </row>
    <row r="5073" spans="1:10">
      <c r="A5073" s="2" t="s">
        <v>1</v>
      </c>
      <c r="B5073" s="2" t="s">
        <v>324</v>
      </c>
      <c r="C5073" s="2" t="s">
        <v>64</v>
      </c>
      <c r="E5073" s="2">
        <v>100</v>
      </c>
      <c r="F5073" s="2" t="s">
        <v>928</v>
      </c>
      <c r="G5073" s="2" t="s">
        <v>29</v>
      </c>
      <c r="H5073" s="2" t="s">
        <v>34</v>
      </c>
      <c r="I5073" s="2" t="s">
        <v>31</v>
      </c>
      <c r="J5073" s="38">
        <v>0</v>
      </c>
    </row>
    <row r="5074" spans="1:10">
      <c r="A5074" s="2" t="s">
        <v>1</v>
      </c>
      <c r="B5074" s="2" t="s">
        <v>325</v>
      </c>
      <c r="C5074" s="2" t="s">
        <v>64</v>
      </c>
      <c r="E5074" s="2">
        <v>100</v>
      </c>
      <c r="F5074" s="2" t="s">
        <v>928</v>
      </c>
      <c r="G5074" s="2" t="s">
        <v>29</v>
      </c>
      <c r="H5074" s="2" t="s">
        <v>34</v>
      </c>
      <c r="I5074" s="2" t="s">
        <v>31</v>
      </c>
      <c r="J5074" s="38">
        <v>0</v>
      </c>
    </row>
    <row r="5075" spans="1:10">
      <c r="A5075" s="2" t="s">
        <v>1</v>
      </c>
      <c r="B5075" s="2" t="s">
        <v>326</v>
      </c>
      <c r="C5075" s="2" t="s">
        <v>64</v>
      </c>
      <c r="E5075" s="2">
        <v>100</v>
      </c>
      <c r="F5075" s="2" t="s">
        <v>928</v>
      </c>
      <c r="G5075" s="2" t="s">
        <v>29</v>
      </c>
      <c r="H5075" s="2" t="s">
        <v>34</v>
      </c>
      <c r="I5075" s="2" t="s">
        <v>31</v>
      </c>
      <c r="J5075" s="38">
        <v>0</v>
      </c>
    </row>
    <row r="5076" spans="1:10">
      <c r="A5076" s="2" t="s">
        <v>1</v>
      </c>
      <c r="B5076" s="2" t="s">
        <v>327</v>
      </c>
      <c r="C5076" s="2" t="s">
        <v>64</v>
      </c>
      <c r="E5076" s="2">
        <v>100</v>
      </c>
      <c r="F5076" s="2" t="s">
        <v>928</v>
      </c>
      <c r="G5076" s="2" t="s">
        <v>29</v>
      </c>
      <c r="H5076" s="2" t="s">
        <v>34</v>
      </c>
      <c r="I5076" s="2" t="s">
        <v>31</v>
      </c>
      <c r="J5076" s="38">
        <v>0</v>
      </c>
    </row>
    <row r="5077" spans="1:10">
      <c r="A5077" s="2" t="s">
        <v>1</v>
      </c>
      <c r="B5077" s="2" t="s">
        <v>328</v>
      </c>
      <c r="C5077" s="2" t="s">
        <v>64</v>
      </c>
      <c r="E5077" s="2">
        <v>100</v>
      </c>
      <c r="F5077" s="2" t="s">
        <v>928</v>
      </c>
      <c r="G5077" s="2" t="s">
        <v>29</v>
      </c>
      <c r="H5077" s="2" t="s">
        <v>34</v>
      </c>
      <c r="I5077" s="2" t="s">
        <v>31</v>
      </c>
      <c r="J5077" s="38">
        <v>0</v>
      </c>
    </row>
    <row r="5078" spans="1:10">
      <c r="A5078" s="2" t="s">
        <v>1</v>
      </c>
      <c r="B5078" s="2" t="s">
        <v>329</v>
      </c>
      <c r="C5078" s="2" t="s">
        <v>64</v>
      </c>
      <c r="E5078" s="2">
        <v>100</v>
      </c>
      <c r="F5078" s="2" t="s">
        <v>928</v>
      </c>
      <c r="G5078" s="2" t="s">
        <v>29</v>
      </c>
      <c r="H5078" s="2" t="s">
        <v>34</v>
      </c>
      <c r="I5078" s="2" t="s">
        <v>31</v>
      </c>
      <c r="J5078" s="38">
        <v>0</v>
      </c>
    </row>
    <row r="5079" spans="1:10">
      <c r="A5079" s="2" t="s">
        <v>1</v>
      </c>
      <c r="B5079" s="2" t="s">
        <v>330</v>
      </c>
      <c r="C5079" s="2" t="s">
        <v>64</v>
      </c>
      <c r="E5079" s="2">
        <v>100</v>
      </c>
      <c r="F5079" s="2" t="s">
        <v>928</v>
      </c>
      <c r="G5079" s="2" t="s">
        <v>29</v>
      </c>
      <c r="H5079" s="2" t="s">
        <v>34</v>
      </c>
      <c r="I5079" s="2" t="s">
        <v>31</v>
      </c>
      <c r="J5079" s="38">
        <v>0</v>
      </c>
    </row>
    <row r="5080" spans="1:10">
      <c r="A5080" s="2" t="s">
        <v>1</v>
      </c>
      <c r="B5080" s="2" t="s">
        <v>331</v>
      </c>
      <c r="C5080" s="2" t="s">
        <v>64</v>
      </c>
      <c r="E5080" s="2">
        <v>100</v>
      </c>
      <c r="F5080" s="2" t="s">
        <v>928</v>
      </c>
      <c r="G5080" s="2" t="s">
        <v>29</v>
      </c>
      <c r="H5080" s="2" t="s">
        <v>34</v>
      </c>
      <c r="I5080" s="2" t="s">
        <v>31</v>
      </c>
      <c r="J5080" s="38">
        <v>0</v>
      </c>
    </row>
    <row r="5081" spans="1:10">
      <c r="A5081" s="2" t="s">
        <v>1</v>
      </c>
      <c r="B5081" s="2" t="s">
        <v>332</v>
      </c>
      <c r="C5081" s="2" t="s">
        <v>64</v>
      </c>
      <c r="E5081" s="2">
        <v>100</v>
      </c>
      <c r="F5081" s="2" t="s">
        <v>928</v>
      </c>
      <c r="G5081" s="2" t="s">
        <v>29</v>
      </c>
      <c r="H5081" s="2" t="s">
        <v>34</v>
      </c>
      <c r="I5081" s="2" t="s">
        <v>31</v>
      </c>
      <c r="J5081" s="38">
        <v>0</v>
      </c>
    </row>
    <row r="5082" spans="1:10">
      <c r="A5082" s="2" t="s">
        <v>27</v>
      </c>
      <c r="B5082" s="2" t="s">
        <v>66</v>
      </c>
      <c r="C5082" s="2" t="s">
        <v>64</v>
      </c>
      <c r="E5082" s="2">
        <v>100</v>
      </c>
      <c r="F5082" s="2" t="s">
        <v>928</v>
      </c>
      <c r="G5082" s="2" t="s">
        <v>28</v>
      </c>
      <c r="H5082" s="2" t="s">
        <v>34</v>
      </c>
      <c r="I5082" s="2" t="s">
        <v>31</v>
      </c>
      <c r="J5082" s="38">
        <v>1.260039956</v>
      </c>
    </row>
    <row r="5083" spans="1:10">
      <c r="A5083" s="2" t="s">
        <v>27</v>
      </c>
      <c r="B5083" s="2" t="s">
        <v>67</v>
      </c>
      <c r="C5083" s="2" t="s">
        <v>64</v>
      </c>
      <c r="E5083" s="2">
        <v>100</v>
      </c>
      <c r="F5083" s="2" t="s">
        <v>928</v>
      </c>
      <c r="G5083" s="2" t="s">
        <v>28</v>
      </c>
      <c r="H5083" s="2" t="s">
        <v>34</v>
      </c>
      <c r="I5083" s="2" t="s">
        <v>31</v>
      </c>
      <c r="J5083" s="38">
        <v>3.0869339999999999E-3</v>
      </c>
    </row>
    <row r="5084" spans="1:10">
      <c r="A5084" s="2" t="s">
        <v>27</v>
      </c>
      <c r="B5084" s="2" t="s">
        <v>346</v>
      </c>
      <c r="C5084" s="2" t="s">
        <v>64</v>
      </c>
      <c r="E5084" s="2">
        <v>100</v>
      </c>
      <c r="F5084" s="2" t="s">
        <v>928</v>
      </c>
      <c r="G5084" s="2" t="s">
        <v>28</v>
      </c>
      <c r="H5084" s="2" t="s">
        <v>34</v>
      </c>
      <c r="I5084" s="2" t="s">
        <v>31</v>
      </c>
      <c r="J5084" s="38">
        <v>0</v>
      </c>
    </row>
    <row r="5085" spans="1:10">
      <c r="A5085" s="2" t="s">
        <v>27</v>
      </c>
      <c r="B5085" s="2" t="s">
        <v>68</v>
      </c>
      <c r="C5085" s="2" t="s">
        <v>64</v>
      </c>
      <c r="E5085" s="2">
        <v>100</v>
      </c>
      <c r="F5085" s="2" t="s">
        <v>928</v>
      </c>
      <c r="G5085" s="2" t="s">
        <v>28</v>
      </c>
      <c r="H5085" s="2" t="s">
        <v>34</v>
      </c>
      <c r="I5085" s="2" t="s">
        <v>31</v>
      </c>
      <c r="J5085" s="38">
        <v>1.098833E-3</v>
      </c>
    </row>
    <row r="5086" spans="1:10">
      <c r="A5086" s="2" t="s">
        <v>27</v>
      </c>
      <c r="B5086" s="2" t="s">
        <v>69</v>
      </c>
      <c r="C5086" s="2" t="s">
        <v>64</v>
      </c>
      <c r="E5086" s="2">
        <v>100</v>
      </c>
      <c r="F5086" s="2" t="s">
        <v>928</v>
      </c>
      <c r="G5086" s="2" t="s">
        <v>28</v>
      </c>
      <c r="H5086" s="2" t="s">
        <v>34</v>
      </c>
      <c r="I5086" s="2" t="s">
        <v>31</v>
      </c>
      <c r="J5086" s="38">
        <v>1.1522801170000001</v>
      </c>
    </row>
    <row r="5087" spans="1:10">
      <c r="A5087" s="2" t="s">
        <v>27</v>
      </c>
      <c r="B5087" s="2" t="s">
        <v>70</v>
      </c>
      <c r="C5087" s="2" t="s">
        <v>64</v>
      </c>
      <c r="E5087" s="2">
        <v>100</v>
      </c>
      <c r="F5087" s="2" t="s">
        <v>928</v>
      </c>
      <c r="G5087" s="2" t="s">
        <v>28</v>
      </c>
      <c r="H5087" s="2" t="s">
        <v>34</v>
      </c>
      <c r="I5087" s="2" t="s">
        <v>31</v>
      </c>
      <c r="J5087" s="38">
        <v>7.6734218380000003</v>
      </c>
    </row>
    <row r="5088" spans="1:10">
      <c r="A5088" s="2" t="s">
        <v>27</v>
      </c>
      <c r="B5088" s="2" t="s">
        <v>71</v>
      </c>
      <c r="C5088" s="2" t="s">
        <v>64</v>
      </c>
      <c r="E5088" s="2">
        <v>100</v>
      </c>
      <c r="F5088" s="2" t="s">
        <v>928</v>
      </c>
      <c r="G5088" s="2" t="s">
        <v>28</v>
      </c>
      <c r="H5088" s="2" t="s">
        <v>34</v>
      </c>
      <c r="I5088" s="2" t="s">
        <v>31</v>
      </c>
      <c r="J5088" s="38">
        <v>0</v>
      </c>
    </row>
    <row r="5089" spans="1:10">
      <c r="A5089" s="2" t="s">
        <v>27</v>
      </c>
      <c r="B5089" s="2" t="s">
        <v>72</v>
      </c>
      <c r="C5089" s="2" t="s">
        <v>64</v>
      </c>
      <c r="E5089" s="2">
        <v>100</v>
      </c>
      <c r="F5089" s="2" t="s">
        <v>928</v>
      </c>
      <c r="G5089" s="2" t="s">
        <v>28</v>
      </c>
      <c r="H5089" s="2" t="s">
        <v>34</v>
      </c>
      <c r="I5089" s="2" t="s">
        <v>31</v>
      </c>
      <c r="J5089" s="38">
        <v>1.486532E-3</v>
      </c>
    </row>
    <row r="5090" spans="1:10">
      <c r="A5090" s="2" t="s">
        <v>27</v>
      </c>
      <c r="B5090" s="2" t="s">
        <v>73</v>
      </c>
      <c r="C5090" s="2" t="s">
        <v>64</v>
      </c>
      <c r="E5090" s="2">
        <v>100</v>
      </c>
      <c r="F5090" s="2" t="s">
        <v>928</v>
      </c>
      <c r="G5090" s="2" t="s">
        <v>28</v>
      </c>
      <c r="H5090" s="2" t="s">
        <v>34</v>
      </c>
      <c r="I5090" s="2" t="s">
        <v>31</v>
      </c>
      <c r="J5090" s="38">
        <v>1.740351E-3</v>
      </c>
    </row>
    <row r="5091" spans="1:10">
      <c r="A5091" s="2" t="s">
        <v>26</v>
      </c>
      <c r="B5091" s="2" t="s">
        <v>347</v>
      </c>
      <c r="C5091" s="2" t="s">
        <v>64</v>
      </c>
      <c r="E5091" s="2">
        <v>100</v>
      </c>
      <c r="F5091" s="2" t="s">
        <v>928</v>
      </c>
      <c r="G5091" s="2" t="s">
        <v>28</v>
      </c>
      <c r="H5091" s="2" t="s">
        <v>34</v>
      </c>
      <c r="I5091" s="2" t="s">
        <v>31</v>
      </c>
      <c r="J5091" s="38">
        <v>0</v>
      </c>
    </row>
    <row r="5092" spans="1:10">
      <c r="A5092" s="2" t="s">
        <v>26</v>
      </c>
      <c r="B5092" s="2" t="s">
        <v>74</v>
      </c>
      <c r="C5092" s="2" t="s">
        <v>64</v>
      </c>
      <c r="E5092" s="2">
        <v>100</v>
      </c>
      <c r="F5092" s="2" t="s">
        <v>928</v>
      </c>
      <c r="G5092" s="2" t="s">
        <v>28</v>
      </c>
      <c r="H5092" s="2" t="s">
        <v>34</v>
      </c>
      <c r="I5092" s="2" t="s">
        <v>31</v>
      </c>
      <c r="J5092" s="38">
        <v>0.73912500000000003</v>
      </c>
    </row>
    <row r="5093" spans="1:10">
      <c r="A5093" s="2" t="s">
        <v>26</v>
      </c>
      <c r="B5093" s="2" t="s">
        <v>75</v>
      </c>
      <c r="C5093" s="2" t="s">
        <v>64</v>
      </c>
      <c r="E5093" s="2">
        <v>100</v>
      </c>
      <c r="F5093" s="2" t="s">
        <v>928</v>
      </c>
      <c r="G5093" s="2" t="s">
        <v>28</v>
      </c>
      <c r="H5093" s="2" t="s">
        <v>34</v>
      </c>
      <c r="I5093" s="2" t="s">
        <v>31</v>
      </c>
      <c r="J5093" s="38">
        <v>1.2712950000000001</v>
      </c>
    </row>
    <row r="5094" spans="1:10">
      <c r="A5094" s="2" t="s">
        <v>26</v>
      </c>
      <c r="B5094" s="2" t="s">
        <v>76</v>
      </c>
      <c r="C5094" s="2" t="s">
        <v>64</v>
      </c>
      <c r="E5094" s="2">
        <v>100</v>
      </c>
      <c r="F5094" s="2" t="s">
        <v>928</v>
      </c>
      <c r="G5094" s="2" t="s">
        <v>28</v>
      </c>
      <c r="H5094" s="2" t="s">
        <v>34</v>
      </c>
      <c r="I5094" s="2" t="s">
        <v>31</v>
      </c>
      <c r="J5094" s="38">
        <v>0</v>
      </c>
    </row>
    <row r="5095" spans="1:10">
      <c r="A5095" s="2" t="s">
        <v>26</v>
      </c>
      <c r="B5095" s="2" t="s">
        <v>77</v>
      </c>
      <c r="C5095" s="2" t="s">
        <v>64</v>
      </c>
      <c r="E5095" s="2">
        <v>100</v>
      </c>
      <c r="F5095" s="2" t="s">
        <v>928</v>
      </c>
      <c r="G5095" s="2" t="s">
        <v>28</v>
      </c>
      <c r="H5095" s="2" t="s">
        <v>34</v>
      </c>
      <c r="I5095" s="2" t="s">
        <v>31</v>
      </c>
      <c r="J5095" s="38">
        <v>7.1136352999999999E-2</v>
      </c>
    </row>
    <row r="5096" spans="1:10">
      <c r="A5096" s="2" t="s">
        <v>26</v>
      </c>
      <c r="B5096" s="2" t="s">
        <v>78</v>
      </c>
      <c r="C5096" s="2" t="s">
        <v>64</v>
      </c>
      <c r="E5096" s="2">
        <v>100</v>
      </c>
      <c r="F5096" s="2" t="s">
        <v>928</v>
      </c>
      <c r="G5096" s="2" t="s">
        <v>28</v>
      </c>
      <c r="H5096" s="2" t="s">
        <v>34</v>
      </c>
      <c r="I5096" s="2" t="s">
        <v>31</v>
      </c>
      <c r="J5096" s="38">
        <v>0.80864375399999999</v>
      </c>
    </row>
    <row r="5097" spans="1:10">
      <c r="A5097" s="2" t="s">
        <v>26</v>
      </c>
      <c r="B5097" s="2" t="s">
        <v>79</v>
      </c>
      <c r="C5097" s="2" t="s">
        <v>64</v>
      </c>
      <c r="E5097" s="2">
        <v>100</v>
      </c>
      <c r="F5097" s="2" t="s">
        <v>928</v>
      </c>
      <c r="G5097" s="2" t="s">
        <v>28</v>
      </c>
      <c r="H5097" s="2" t="s">
        <v>34</v>
      </c>
      <c r="I5097" s="2" t="s">
        <v>31</v>
      </c>
      <c r="J5097" s="38">
        <v>0.38963320600000001</v>
      </c>
    </row>
    <row r="5098" spans="1:10">
      <c r="A5098" s="2" t="s">
        <v>26</v>
      </c>
      <c r="B5098" s="2" t="s">
        <v>80</v>
      </c>
      <c r="C5098" s="2" t="s">
        <v>64</v>
      </c>
      <c r="E5098" s="2">
        <v>100</v>
      </c>
      <c r="F5098" s="2" t="s">
        <v>928</v>
      </c>
      <c r="G5098" s="2" t="s">
        <v>28</v>
      </c>
      <c r="H5098" s="2" t="s">
        <v>34</v>
      </c>
      <c r="I5098" s="2" t="s">
        <v>31</v>
      </c>
      <c r="J5098" s="38">
        <v>4.6518592029999999</v>
      </c>
    </row>
    <row r="5099" spans="1:10">
      <c r="A5099" s="2" t="s">
        <v>26</v>
      </c>
      <c r="B5099" s="2" t="s">
        <v>81</v>
      </c>
      <c r="C5099" s="2" t="s">
        <v>64</v>
      </c>
      <c r="E5099" s="2">
        <v>100</v>
      </c>
      <c r="F5099" s="2" t="s">
        <v>928</v>
      </c>
      <c r="G5099" s="2" t="s">
        <v>28</v>
      </c>
      <c r="H5099" s="2" t="s">
        <v>34</v>
      </c>
      <c r="I5099" s="2" t="s">
        <v>31</v>
      </c>
      <c r="J5099" s="38">
        <v>0.85848644100000004</v>
      </c>
    </row>
    <row r="5100" spans="1:10">
      <c r="A5100" s="2" t="s">
        <v>26</v>
      </c>
      <c r="B5100" s="2" t="s">
        <v>82</v>
      </c>
      <c r="C5100" s="2" t="s">
        <v>64</v>
      </c>
      <c r="E5100" s="2">
        <v>100</v>
      </c>
      <c r="F5100" s="2" t="s">
        <v>928</v>
      </c>
      <c r="G5100" s="2" t="s">
        <v>28</v>
      </c>
      <c r="H5100" s="2" t="s">
        <v>34</v>
      </c>
      <c r="I5100" s="2" t="s">
        <v>31</v>
      </c>
      <c r="J5100" s="38">
        <v>1.3585085290000001</v>
      </c>
    </row>
    <row r="5101" spans="1:10">
      <c r="A5101" s="2" t="s">
        <v>26</v>
      </c>
      <c r="B5101" s="2" t="s">
        <v>83</v>
      </c>
      <c r="C5101" s="2" t="s">
        <v>64</v>
      </c>
      <c r="E5101" s="2">
        <v>100</v>
      </c>
      <c r="F5101" s="2" t="s">
        <v>928</v>
      </c>
      <c r="G5101" s="2" t="s">
        <v>28</v>
      </c>
      <c r="H5101" s="2" t="s">
        <v>34</v>
      </c>
      <c r="I5101" s="2" t="s">
        <v>31</v>
      </c>
      <c r="J5101" s="38">
        <v>1.5392640440000001</v>
      </c>
    </row>
    <row r="5102" spans="1:10">
      <c r="A5102" s="2" t="s">
        <v>25</v>
      </c>
      <c r="B5102" s="2" t="s">
        <v>84</v>
      </c>
      <c r="C5102" s="2" t="s">
        <v>64</v>
      </c>
      <c r="E5102" s="2">
        <v>100</v>
      </c>
      <c r="F5102" s="2" t="s">
        <v>928</v>
      </c>
      <c r="G5102" s="2" t="s">
        <v>28</v>
      </c>
      <c r="H5102" s="2" t="s">
        <v>34</v>
      </c>
      <c r="I5102" s="2" t="s">
        <v>31</v>
      </c>
      <c r="J5102" s="38">
        <v>14.850148916</v>
      </c>
    </row>
    <row r="5103" spans="1:10">
      <c r="A5103" s="2" t="s">
        <v>25</v>
      </c>
      <c r="B5103" s="2" t="s">
        <v>85</v>
      </c>
      <c r="C5103" s="2" t="s">
        <v>64</v>
      </c>
      <c r="E5103" s="2">
        <v>100</v>
      </c>
      <c r="F5103" s="2" t="s">
        <v>928</v>
      </c>
      <c r="G5103" s="2" t="s">
        <v>28</v>
      </c>
      <c r="H5103" s="2" t="s">
        <v>34</v>
      </c>
      <c r="I5103" s="2" t="s">
        <v>31</v>
      </c>
      <c r="J5103" s="38">
        <v>14.550779965</v>
      </c>
    </row>
    <row r="5104" spans="1:10">
      <c r="A5104" s="2" t="s">
        <v>25</v>
      </c>
      <c r="B5104" s="2" t="s">
        <v>86</v>
      </c>
      <c r="C5104" s="2" t="s">
        <v>64</v>
      </c>
      <c r="E5104" s="2">
        <v>100</v>
      </c>
      <c r="F5104" s="2" t="s">
        <v>928</v>
      </c>
      <c r="G5104" s="2" t="s">
        <v>28</v>
      </c>
      <c r="H5104" s="2" t="s">
        <v>34</v>
      </c>
      <c r="I5104" s="2" t="s">
        <v>31</v>
      </c>
      <c r="J5104" s="38">
        <v>31.311410261999999</v>
      </c>
    </row>
    <row r="5105" spans="1:10">
      <c r="A5105" s="2" t="s">
        <v>25</v>
      </c>
      <c r="B5105" s="2" t="s">
        <v>87</v>
      </c>
      <c r="C5105" s="2" t="s">
        <v>64</v>
      </c>
      <c r="E5105" s="2">
        <v>100</v>
      </c>
      <c r="F5105" s="2" t="s">
        <v>928</v>
      </c>
      <c r="G5105" s="2" t="s">
        <v>28</v>
      </c>
      <c r="H5105" s="2" t="s">
        <v>34</v>
      </c>
      <c r="I5105" s="2" t="s">
        <v>31</v>
      </c>
      <c r="J5105" s="38">
        <v>14.011586414</v>
      </c>
    </row>
    <row r="5106" spans="1:10">
      <c r="A5106" s="2" t="s">
        <v>25</v>
      </c>
      <c r="B5106" s="2" t="s">
        <v>88</v>
      </c>
      <c r="C5106" s="2" t="s">
        <v>64</v>
      </c>
      <c r="E5106" s="2">
        <v>100</v>
      </c>
      <c r="F5106" s="2" t="s">
        <v>928</v>
      </c>
      <c r="G5106" s="2" t="s">
        <v>28</v>
      </c>
      <c r="H5106" s="2" t="s">
        <v>34</v>
      </c>
      <c r="I5106" s="2" t="s">
        <v>31</v>
      </c>
      <c r="J5106" s="38">
        <v>6.2165445400000001</v>
      </c>
    </row>
    <row r="5107" spans="1:10">
      <c r="A5107" s="2" t="s">
        <v>25</v>
      </c>
      <c r="B5107" s="2" t="s">
        <v>89</v>
      </c>
      <c r="C5107" s="2" t="s">
        <v>64</v>
      </c>
      <c r="E5107" s="2">
        <v>100</v>
      </c>
      <c r="F5107" s="2" t="s">
        <v>928</v>
      </c>
      <c r="G5107" s="2" t="s">
        <v>28</v>
      </c>
      <c r="H5107" s="2" t="s">
        <v>34</v>
      </c>
      <c r="I5107" s="2" t="s">
        <v>31</v>
      </c>
      <c r="J5107" s="38">
        <v>11.069876624000001</v>
      </c>
    </row>
    <row r="5108" spans="1:10">
      <c r="A5108" s="2" t="s">
        <v>24</v>
      </c>
      <c r="B5108" s="2" t="s">
        <v>186</v>
      </c>
      <c r="C5108" s="2" t="s">
        <v>64</v>
      </c>
      <c r="E5108" s="2">
        <v>100</v>
      </c>
      <c r="F5108" s="2" t="s">
        <v>928</v>
      </c>
      <c r="G5108" s="2" t="s">
        <v>28</v>
      </c>
      <c r="H5108" s="2" t="s">
        <v>34</v>
      </c>
      <c r="I5108" s="2" t="s">
        <v>31</v>
      </c>
      <c r="J5108" s="38">
        <v>14.594367897</v>
      </c>
    </row>
    <row r="5109" spans="1:10">
      <c r="A5109" s="2" t="s">
        <v>24</v>
      </c>
      <c r="B5109" s="2" t="s">
        <v>333</v>
      </c>
      <c r="C5109" s="2" t="s">
        <v>64</v>
      </c>
      <c r="E5109" s="2">
        <v>100</v>
      </c>
      <c r="F5109" s="2" t="s">
        <v>928</v>
      </c>
      <c r="G5109" s="2" t="s">
        <v>28</v>
      </c>
      <c r="H5109" s="2" t="s">
        <v>34</v>
      </c>
      <c r="I5109" s="2" t="s">
        <v>31</v>
      </c>
      <c r="J5109" s="38">
        <v>19.621507897000001</v>
      </c>
    </row>
    <row r="5110" spans="1:10">
      <c r="A5110" s="2" t="s">
        <v>23</v>
      </c>
      <c r="B5110" s="2" t="s">
        <v>90</v>
      </c>
      <c r="C5110" s="2" t="s">
        <v>64</v>
      </c>
      <c r="E5110" s="2">
        <v>100</v>
      </c>
      <c r="F5110" s="2" t="s">
        <v>928</v>
      </c>
      <c r="G5110" s="2" t="s">
        <v>28</v>
      </c>
      <c r="H5110" s="2" t="s">
        <v>34</v>
      </c>
      <c r="I5110" s="2" t="s">
        <v>31</v>
      </c>
      <c r="J5110" s="38">
        <v>3.819117812</v>
      </c>
    </row>
    <row r="5111" spans="1:10">
      <c r="A5111" s="2" t="s">
        <v>22</v>
      </c>
      <c r="B5111" s="2" t="s">
        <v>91</v>
      </c>
      <c r="C5111" s="2" t="s">
        <v>64</v>
      </c>
      <c r="E5111" s="2">
        <v>100</v>
      </c>
      <c r="F5111" s="2" t="s">
        <v>928</v>
      </c>
      <c r="G5111" s="2" t="s">
        <v>28</v>
      </c>
      <c r="H5111" s="2" t="s">
        <v>34</v>
      </c>
      <c r="I5111" s="2" t="s">
        <v>31</v>
      </c>
      <c r="J5111" s="38">
        <v>6.8985000000000005E-2</v>
      </c>
    </row>
    <row r="5112" spans="1:10">
      <c r="A5112" s="2" t="s">
        <v>22</v>
      </c>
      <c r="B5112" s="2" t="s">
        <v>92</v>
      </c>
      <c r="C5112" s="2" t="s">
        <v>64</v>
      </c>
      <c r="E5112" s="2">
        <v>100</v>
      </c>
      <c r="F5112" s="2" t="s">
        <v>928</v>
      </c>
      <c r="G5112" s="2" t="s">
        <v>28</v>
      </c>
      <c r="H5112" s="2" t="s">
        <v>34</v>
      </c>
      <c r="I5112" s="2" t="s">
        <v>31</v>
      </c>
      <c r="J5112" s="38">
        <v>17.898079289999998</v>
      </c>
    </row>
    <row r="5113" spans="1:10">
      <c r="A5113" s="2" t="s">
        <v>22</v>
      </c>
      <c r="B5113" s="2" t="s">
        <v>93</v>
      </c>
      <c r="C5113" s="2" t="s">
        <v>64</v>
      </c>
      <c r="E5113" s="2">
        <v>100</v>
      </c>
      <c r="F5113" s="2" t="s">
        <v>928</v>
      </c>
      <c r="G5113" s="2" t="s">
        <v>28</v>
      </c>
      <c r="H5113" s="2" t="s">
        <v>34</v>
      </c>
      <c r="I5113" s="2" t="s">
        <v>31</v>
      </c>
      <c r="J5113" s="38">
        <v>18.386136545999999</v>
      </c>
    </row>
    <row r="5114" spans="1:10">
      <c r="A5114" s="2" t="s">
        <v>22</v>
      </c>
      <c r="B5114" s="2" t="s">
        <v>94</v>
      </c>
      <c r="C5114" s="2" t="s">
        <v>64</v>
      </c>
      <c r="E5114" s="2">
        <v>100</v>
      </c>
      <c r="F5114" s="2" t="s">
        <v>928</v>
      </c>
      <c r="G5114" s="2" t="s">
        <v>28</v>
      </c>
      <c r="H5114" s="2" t="s">
        <v>34</v>
      </c>
      <c r="I5114" s="2" t="s">
        <v>31</v>
      </c>
      <c r="J5114" s="38">
        <v>8.763971089</v>
      </c>
    </row>
    <row r="5115" spans="1:10">
      <c r="A5115" s="2" t="s">
        <v>22</v>
      </c>
      <c r="B5115" s="2" t="s">
        <v>95</v>
      </c>
      <c r="C5115" s="2" t="s">
        <v>64</v>
      </c>
      <c r="E5115" s="2">
        <v>100</v>
      </c>
      <c r="F5115" s="2" t="s">
        <v>928</v>
      </c>
      <c r="G5115" s="2" t="s">
        <v>28</v>
      </c>
      <c r="H5115" s="2" t="s">
        <v>34</v>
      </c>
      <c r="I5115" s="2" t="s">
        <v>31</v>
      </c>
      <c r="J5115" s="38">
        <v>9.4712347060000006</v>
      </c>
    </row>
    <row r="5116" spans="1:10">
      <c r="A5116" s="2" t="s">
        <v>22</v>
      </c>
      <c r="B5116" s="2" t="s">
        <v>96</v>
      </c>
      <c r="C5116" s="2" t="s">
        <v>64</v>
      </c>
      <c r="E5116" s="2">
        <v>100</v>
      </c>
      <c r="F5116" s="2" t="s">
        <v>928</v>
      </c>
      <c r="G5116" s="2" t="s">
        <v>28</v>
      </c>
      <c r="H5116" s="2" t="s">
        <v>34</v>
      </c>
      <c r="I5116" s="2" t="s">
        <v>31</v>
      </c>
      <c r="J5116" s="38">
        <v>10.731677612</v>
      </c>
    </row>
    <row r="5117" spans="1:10">
      <c r="A5117" s="2" t="s">
        <v>22</v>
      </c>
      <c r="B5117" s="2" t="s">
        <v>97</v>
      </c>
      <c r="C5117" s="2" t="s">
        <v>64</v>
      </c>
      <c r="E5117" s="2">
        <v>100</v>
      </c>
      <c r="F5117" s="2" t="s">
        <v>928</v>
      </c>
      <c r="G5117" s="2" t="s">
        <v>28</v>
      </c>
      <c r="H5117" s="2" t="s">
        <v>34</v>
      </c>
      <c r="I5117" s="2" t="s">
        <v>31</v>
      </c>
      <c r="J5117" s="38">
        <v>5.7914528770000002</v>
      </c>
    </row>
    <row r="5118" spans="1:10">
      <c r="A5118" s="2" t="s">
        <v>22</v>
      </c>
      <c r="B5118" s="2" t="s">
        <v>98</v>
      </c>
      <c r="C5118" s="2" t="s">
        <v>64</v>
      </c>
      <c r="E5118" s="2">
        <v>100</v>
      </c>
      <c r="F5118" s="2" t="s">
        <v>928</v>
      </c>
      <c r="G5118" s="2" t="s">
        <v>28</v>
      </c>
      <c r="H5118" s="2" t="s">
        <v>34</v>
      </c>
      <c r="I5118" s="2" t="s">
        <v>31</v>
      </c>
      <c r="J5118" s="38">
        <v>3.360788388</v>
      </c>
    </row>
    <row r="5119" spans="1:10">
      <c r="A5119" s="2" t="s">
        <v>21</v>
      </c>
      <c r="B5119" s="2" t="s">
        <v>133</v>
      </c>
      <c r="C5119" s="2" t="s">
        <v>64</v>
      </c>
      <c r="E5119" s="2">
        <v>100</v>
      </c>
      <c r="F5119" s="2" t="s">
        <v>928</v>
      </c>
      <c r="G5119" s="2" t="s">
        <v>28</v>
      </c>
      <c r="H5119" s="2" t="s">
        <v>34</v>
      </c>
      <c r="I5119" s="2" t="s">
        <v>31</v>
      </c>
      <c r="J5119" s="38">
        <v>0</v>
      </c>
    </row>
    <row r="5120" spans="1:10">
      <c r="A5120" s="2" t="s">
        <v>21</v>
      </c>
      <c r="B5120" s="2" t="s">
        <v>134</v>
      </c>
      <c r="C5120" s="2" t="s">
        <v>64</v>
      </c>
      <c r="E5120" s="2">
        <v>100</v>
      </c>
      <c r="F5120" s="2" t="s">
        <v>928</v>
      </c>
      <c r="G5120" s="2" t="s">
        <v>28</v>
      </c>
      <c r="H5120" s="2" t="s">
        <v>34</v>
      </c>
      <c r="I5120" s="2" t="s">
        <v>31</v>
      </c>
      <c r="J5120" s="38">
        <v>0</v>
      </c>
    </row>
    <row r="5121" spans="1:10">
      <c r="A5121" s="2" t="s">
        <v>21</v>
      </c>
      <c r="B5121" s="2" t="s">
        <v>135</v>
      </c>
      <c r="C5121" s="2" t="s">
        <v>64</v>
      </c>
      <c r="E5121" s="2">
        <v>100</v>
      </c>
      <c r="F5121" s="2" t="s">
        <v>928</v>
      </c>
      <c r="G5121" s="2" t="s">
        <v>28</v>
      </c>
      <c r="H5121" s="2" t="s">
        <v>34</v>
      </c>
      <c r="I5121" s="2" t="s">
        <v>31</v>
      </c>
      <c r="J5121" s="38">
        <v>0</v>
      </c>
    </row>
    <row r="5122" spans="1:10">
      <c r="A5122" s="2" t="s">
        <v>21</v>
      </c>
      <c r="B5122" s="2" t="s">
        <v>136</v>
      </c>
      <c r="C5122" s="2" t="s">
        <v>64</v>
      </c>
      <c r="E5122" s="2">
        <v>100</v>
      </c>
      <c r="F5122" s="2" t="s">
        <v>928</v>
      </c>
      <c r="G5122" s="2" t="s">
        <v>28</v>
      </c>
      <c r="H5122" s="2" t="s">
        <v>34</v>
      </c>
      <c r="I5122" s="2" t="s">
        <v>31</v>
      </c>
      <c r="J5122" s="38">
        <v>0</v>
      </c>
    </row>
    <row r="5123" spans="1:10">
      <c r="A5123" s="2" t="s">
        <v>21</v>
      </c>
      <c r="B5123" s="2" t="s">
        <v>137</v>
      </c>
      <c r="C5123" s="2" t="s">
        <v>64</v>
      </c>
      <c r="E5123" s="2">
        <v>100</v>
      </c>
      <c r="F5123" s="2" t="s">
        <v>928</v>
      </c>
      <c r="G5123" s="2" t="s">
        <v>28</v>
      </c>
      <c r="H5123" s="2" t="s">
        <v>34</v>
      </c>
      <c r="I5123" s="2" t="s">
        <v>31</v>
      </c>
      <c r="J5123" s="38">
        <v>0</v>
      </c>
    </row>
    <row r="5124" spans="1:10">
      <c r="A5124" s="2" t="s">
        <v>20</v>
      </c>
      <c r="B5124" s="2" t="s">
        <v>138</v>
      </c>
      <c r="C5124" s="2" t="s">
        <v>64</v>
      </c>
      <c r="E5124" s="2">
        <v>100</v>
      </c>
      <c r="F5124" s="2" t="s">
        <v>928</v>
      </c>
      <c r="G5124" s="2" t="s">
        <v>28</v>
      </c>
      <c r="H5124" s="2" t="s">
        <v>34</v>
      </c>
      <c r="I5124" s="2" t="s">
        <v>31</v>
      </c>
      <c r="J5124" s="38">
        <v>13.319219294</v>
      </c>
    </row>
    <row r="5125" spans="1:10">
      <c r="A5125" s="2" t="s">
        <v>19</v>
      </c>
      <c r="B5125" s="2" t="s">
        <v>159</v>
      </c>
      <c r="C5125" s="2" t="s">
        <v>64</v>
      </c>
      <c r="E5125" s="2">
        <v>100</v>
      </c>
      <c r="F5125" s="2" t="s">
        <v>928</v>
      </c>
      <c r="G5125" s="2" t="s">
        <v>28</v>
      </c>
      <c r="H5125" s="2" t="s">
        <v>34</v>
      </c>
      <c r="I5125" s="2" t="s">
        <v>31</v>
      </c>
      <c r="J5125" s="38">
        <v>4.7206609410000002</v>
      </c>
    </row>
    <row r="5126" spans="1:10">
      <c r="A5126" s="2" t="s">
        <v>19</v>
      </c>
      <c r="B5126" s="2" t="s">
        <v>160</v>
      </c>
      <c r="C5126" s="2" t="s">
        <v>64</v>
      </c>
      <c r="E5126" s="2">
        <v>100</v>
      </c>
      <c r="F5126" s="2" t="s">
        <v>928</v>
      </c>
      <c r="G5126" s="2" t="s">
        <v>28</v>
      </c>
      <c r="H5126" s="2" t="s">
        <v>34</v>
      </c>
      <c r="I5126" s="2" t="s">
        <v>31</v>
      </c>
      <c r="J5126" s="38">
        <v>1.5776394140000001</v>
      </c>
    </row>
    <row r="5127" spans="1:10">
      <c r="A5127" s="2" t="s">
        <v>19</v>
      </c>
      <c r="B5127" s="2" t="s">
        <v>161</v>
      </c>
      <c r="C5127" s="2" t="s">
        <v>64</v>
      </c>
      <c r="E5127" s="2">
        <v>100</v>
      </c>
      <c r="F5127" s="2" t="s">
        <v>928</v>
      </c>
      <c r="G5127" s="2" t="s">
        <v>28</v>
      </c>
      <c r="H5127" s="2" t="s">
        <v>34</v>
      </c>
      <c r="I5127" s="2" t="s">
        <v>31</v>
      </c>
      <c r="J5127" s="38">
        <v>5.6067985900000004</v>
      </c>
    </row>
    <row r="5128" spans="1:10">
      <c r="A5128" s="2" t="s">
        <v>19</v>
      </c>
      <c r="B5128" s="2" t="s">
        <v>162</v>
      </c>
      <c r="C5128" s="2" t="s">
        <v>64</v>
      </c>
      <c r="E5128" s="2">
        <v>100</v>
      </c>
      <c r="F5128" s="2" t="s">
        <v>928</v>
      </c>
      <c r="G5128" s="2" t="s">
        <v>28</v>
      </c>
      <c r="H5128" s="2" t="s">
        <v>34</v>
      </c>
      <c r="I5128" s="2" t="s">
        <v>31</v>
      </c>
      <c r="J5128" s="38">
        <v>9.8416270130000001</v>
      </c>
    </row>
    <row r="5129" spans="1:10">
      <c r="A5129" s="2" t="s">
        <v>19</v>
      </c>
      <c r="B5129" s="2" t="s">
        <v>163</v>
      </c>
      <c r="C5129" s="2" t="s">
        <v>64</v>
      </c>
      <c r="E5129" s="2">
        <v>100</v>
      </c>
      <c r="F5129" s="2" t="s">
        <v>928</v>
      </c>
      <c r="G5129" s="2" t="s">
        <v>28</v>
      </c>
      <c r="H5129" s="2" t="s">
        <v>34</v>
      </c>
      <c r="I5129" s="2" t="s">
        <v>31</v>
      </c>
      <c r="J5129" s="38">
        <v>0</v>
      </c>
    </row>
    <row r="5130" spans="1:10">
      <c r="A5130" s="2" t="s">
        <v>18</v>
      </c>
      <c r="B5130" s="2" t="s">
        <v>164</v>
      </c>
      <c r="C5130" s="2" t="s">
        <v>64</v>
      </c>
      <c r="E5130" s="2">
        <v>100</v>
      </c>
      <c r="F5130" s="2" t="s">
        <v>928</v>
      </c>
      <c r="G5130" s="2" t="s">
        <v>28</v>
      </c>
      <c r="H5130" s="2" t="s">
        <v>34</v>
      </c>
      <c r="I5130" s="2" t="s">
        <v>31</v>
      </c>
      <c r="J5130" s="38">
        <v>9.1630630590000006</v>
      </c>
    </row>
    <row r="5131" spans="1:10">
      <c r="A5131" s="2" t="s">
        <v>18</v>
      </c>
      <c r="B5131" s="2" t="s">
        <v>165</v>
      </c>
      <c r="C5131" s="2" t="s">
        <v>64</v>
      </c>
      <c r="E5131" s="2">
        <v>100</v>
      </c>
      <c r="F5131" s="2" t="s">
        <v>928</v>
      </c>
      <c r="G5131" s="2" t="s">
        <v>28</v>
      </c>
      <c r="H5131" s="2" t="s">
        <v>34</v>
      </c>
      <c r="I5131" s="2" t="s">
        <v>31</v>
      </c>
      <c r="J5131" s="38">
        <v>65.561043622</v>
      </c>
    </row>
    <row r="5132" spans="1:10">
      <c r="A5132" s="2" t="s">
        <v>18</v>
      </c>
      <c r="B5132" s="2" t="s">
        <v>166</v>
      </c>
      <c r="C5132" s="2" t="s">
        <v>64</v>
      </c>
      <c r="E5132" s="2">
        <v>100</v>
      </c>
      <c r="F5132" s="2" t="s">
        <v>928</v>
      </c>
      <c r="G5132" s="2" t="s">
        <v>28</v>
      </c>
      <c r="H5132" s="2" t="s">
        <v>34</v>
      </c>
      <c r="I5132" s="2" t="s">
        <v>31</v>
      </c>
      <c r="J5132" s="38">
        <v>17.479507837</v>
      </c>
    </row>
    <row r="5133" spans="1:10">
      <c r="A5133" s="2" t="s">
        <v>18</v>
      </c>
      <c r="B5133" s="2" t="s">
        <v>167</v>
      </c>
      <c r="C5133" s="2" t="s">
        <v>64</v>
      </c>
      <c r="E5133" s="2">
        <v>100</v>
      </c>
      <c r="F5133" s="2" t="s">
        <v>928</v>
      </c>
      <c r="G5133" s="2" t="s">
        <v>28</v>
      </c>
      <c r="H5133" s="2" t="s">
        <v>34</v>
      </c>
      <c r="I5133" s="2" t="s">
        <v>31</v>
      </c>
      <c r="J5133" s="38">
        <v>0</v>
      </c>
    </row>
    <row r="5134" spans="1:10">
      <c r="A5134" s="2" t="s">
        <v>18</v>
      </c>
      <c r="B5134" s="2" t="s">
        <v>168</v>
      </c>
      <c r="C5134" s="2" t="s">
        <v>64</v>
      </c>
      <c r="E5134" s="2">
        <v>100</v>
      </c>
      <c r="F5134" s="2" t="s">
        <v>928</v>
      </c>
      <c r="G5134" s="2" t="s">
        <v>28</v>
      </c>
      <c r="H5134" s="2" t="s">
        <v>34</v>
      </c>
      <c r="I5134" s="2" t="s">
        <v>31</v>
      </c>
      <c r="J5134" s="38">
        <v>60.268558916000003</v>
      </c>
    </row>
    <row r="5135" spans="1:10">
      <c r="A5135" s="2" t="s">
        <v>18</v>
      </c>
      <c r="B5135" s="2" t="s">
        <v>169</v>
      </c>
      <c r="C5135" s="2" t="s">
        <v>64</v>
      </c>
      <c r="E5135" s="2">
        <v>100</v>
      </c>
      <c r="F5135" s="2" t="s">
        <v>928</v>
      </c>
      <c r="G5135" s="2" t="s">
        <v>28</v>
      </c>
      <c r="H5135" s="2" t="s">
        <v>34</v>
      </c>
      <c r="I5135" s="2" t="s">
        <v>31</v>
      </c>
      <c r="J5135" s="38">
        <v>0</v>
      </c>
    </row>
    <row r="5136" spans="1:10">
      <c r="A5136" s="2" t="s">
        <v>18</v>
      </c>
      <c r="B5136" s="2" t="s">
        <v>170</v>
      </c>
      <c r="C5136" s="2" t="s">
        <v>64</v>
      </c>
      <c r="E5136" s="2">
        <v>100</v>
      </c>
      <c r="F5136" s="2" t="s">
        <v>928</v>
      </c>
      <c r="G5136" s="2" t="s">
        <v>28</v>
      </c>
      <c r="H5136" s="2" t="s">
        <v>34</v>
      </c>
      <c r="I5136" s="2" t="s">
        <v>31</v>
      </c>
      <c r="J5136" s="38">
        <v>76.910153015000006</v>
      </c>
    </row>
    <row r="5137" spans="1:10">
      <c r="A5137" s="2" t="s">
        <v>18</v>
      </c>
      <c r="B5137" s="2" t="s">
        <v>171</v>
      </c>
      <c r="C5137" s="2" t="s">
        <v>64</v>
      </c>
      <c r="E5137" s="2">
        <v>100</v>
      </c>
      <c r="F5137" s="2" t="s">
        <v>928</v>
      </c>
      <c r="G5137" s="2" t="s">
        <v>28</v>
      </c>
      <c r="H5137" s="2" t="s">
        <v>34</v>
      </c>
      <c r="I5137" s="2" t="s">
        <v>31</v>
      </c>
      <c r="J5137" s="38">
        <v>9.2626466319999992</v>
      </c>
    </row>
    <row r="5138" spans="1:10">
      <c r="A5138" s="2" t="s">
        <v>18</v>
      </c>
      <c r="B5138" s="2" t="s">
        <v>172</v>
      </c>
      <c r="C5138" s="2" t="s">
        <v>64</v>
      </c>
      <c r="E5138" s="2">
        <v>100</v>
      </c>
      <c r="F5138" s="2" t="s">
        <v>928</v>
      </c>
      <c r="G5138" s="2" t="s">
        <v>28</v>
      </c>
      <c r="H5138" s="2" t="s">
        <v>34</v>
      </c>
      <c r="I5138" s="2" t="s">
        <v>31</v>
      </c>
      <c r="J5138" s="38">
        <v>38.775586736999998</v>
      </c>
    </row>
    <row r="5139" spans="1:10">
      <c r="A5139" s="2" t="s">
        <v>18</v>
      </c>
      <c r="B5139" s="2" t="s">
        <v>173</v>
      </c>
      <c r="C5139" s="2" t="s">
        <v>64</v>
      </c>
      <c r="E5139" s="2">
        <v>100</v>
      </c>
      <c r="F5139" s="2" t="s">
        <v>928</v>
      </c>
      <c r="G5139" s="2" t="s">
        <v>28</v>
      </c>
      <c r="H5139" s="2" t="s">
        <v>34</v>
      </c>
      <c r="I5139" s="2" t="s">
        <v>31</v>
      </c>
      <c r="J5139" s="38">
        <v>2.3633449409999998</v>
      </c>
    </row>
    <row r="5140" spans="1:10">
      <c r="A5140" s="2" t="s">
        <v>18</v>
      </c>
      <c r="B5140" s="2" t="s">
        <v>174</v>
      </c>
      <c r="C5140" s="2" t="s">
        <v>64</v>
      </c>
      <c r="E5140" s="2">
        <v>100</v>
      </c>
      <c r="F5140" s="2" t="s">
        <v>928</v>
      </c>
      <c r="G5140" s="2" t="s">
        <v>28</v>
      </c>
      <c r="H5140" s="2" t="s">
        <v>34</v>
      </c>
      <c r="I5140" s="2" t="s">
        <v>31</v>
      </c>
      <c r="J5140" s="38">
        <v>18.539664127999998</v>
      </c>
    </row>
    <row r="5141" spans="1:10">
      <c r="A5141" s="2" t="s">
        <v>18</v>
      </c>
      <c r="B5141" s="2" t="s">
        <v>175</v>
      </c>
      <c r="C5141" s="2" t="s">
        <v>64</v>
      </c>
      <c r="E5141" s="2">
        <v>100</v>
      </c>
      <c r="F5141" s="2" t="s">
        <v>928</v>
      </c>
      <c r="G5141" s="2" t="s">
        <v>28</v>
      </c>
      <c r="H5141" s="2" t="s">
        <v>34</v>
      </c>
      <c r="I5141" s="2" t="s">
        <v>31</v>
      </c>
      <c r="J5141" s="38">
        <v>0</v>
      </c>
    </row>
    <row r="5142" spans="1:10">
      <c r="A5142" s="2" t="s">
        <v>18</v>
      </c>
      <c r="B5142" s="2" t="s">
        <v>176</v>
      </c>
      <c r="C5142" s="2" t="s">
        <v>64</v>
      </c>
      <c r="E5142" s="2">
        <v>100</v>
      </c>
      <c r="F5142" s="2" t="s">
        <v>928</v>
      </c>
      <c r="G5142" s="2" t="s">
        <v>28</v>
      </c>
      <c r="H5142" s="2" t="s">
        <v>34</v>
      </c>
      <c r="I5142" s="2" t="s">
        <v>31</v>
      </c>
      <c r="J5142" s="38">
        <v>0</v>
      </c>
    </row>
    <row r="5143" spans="1:10">
      <c r="A5143" s="2" t="s">
        <v>18</v>
      </c>
      <c r="B5143" s="2" t="s">
        <v>177</v>
      </c>
      <c r="C5143" s="2" t="s">
        <v>64</v>
      </c>
      <c r="E5143" s="2">
        <v>100</v>
      </c>
      <c r="F5143" s="2" t="s">
        <v>928</v>
      </c>
      <c r="G5143" s="2" t="s">
        <v>28</v>
      </c>
      <c r="H5143" s="2" t="s">
        <v>34</v>
      </c>
      <c r="I5143" s="2" t="s">
        <v>31</v>
      </c>
      <c r="J5143" s="38">
        <v>0</v>
      </c>
    </row>
    <row r="5144" spans="1:10">
      <c r="A5144" s="2" t="s">
        <v>18</v>
      </c>
      <c r="B5144" s="2" t="s">
        <v>178</v>
      </c>
      <c r="C5144" s="2" t="s">
        <v>64</v>
      </c>
      <c r="E5144" s="2">
        <v>100</v>
      </c>
      <c r="F5144" s="2" t="s">
        <v>928</v>
      </c>
      <c r="G5144" s="2" t="s">
        <v>28</v>
      </c>
      <c r="H5144" s="2" t="s">
        <v>34</v>
      </c>
      <c r="I5144" s="2" t="s">
        <v>31</v>
      </c>
      <c r="J5144" s="38">
        <v>45.511729426000002</v>
      </c>
    </row>
    <row r="5145" spans="1:10">
      <c r="A5145" s="2" t="s">
        <v>18</v>
      </c>
      <c r="B5145" s="2" t="s">
        <v>179</v>
      </c>
      <c r="C5145" s="2" t="s">
        <v>64</v>
      </c>
      <c r="E5145" s="2">
        <v>100</v>
      </c>
      <c r="F5145" s="2" t="s">
        <v>928</v>
      </c>
      <c r="G5145" s="2" t="s">
        <v>28</v>
      </c>
      <c r="H5145" s="2" t="s">
        <v>34</v>
      </c>
      <c r="I5145" s="2" t="s">
        <v>31</v>
      </c>
      <c r="J5145" s="38">
        <v>73.479250719000007</v>
      </c>
    </row>
    <row r="5146" spans="1:10">
      <c r="A5146" s="2" t="s">
        <v>18</v>
      </c>
      <c r="B5146" s="2" t="s">
        <v>180</v>
      </c>
      <c r="C5146" s="2" t="s">
        <v>64</v>
      </c>
      <c r="E5146" s="2">
        <v>100</v>
      </c>
      <c r="F5146" s="2" t="s">
        <v>928</v>
      </c>
      <c r="G5146" s="2" t="s">
        <v>28</v>
      </c>
      <c r="H5146" s="2" t="s">
        <v>34</v>
      </c>
      <c r="I5146" s="2" t="s">
        <v>31</v>
      </c>
      <c r="J5146" s="38">
        <v>28.760900414000002</v>
      </c>
    </row>
    <row r="5147" spans="1:10">
      <c r="A5147" s="2" t="s">
        <v>18</v>
      </c>
      <c r="B5147" s="2" t="s">
        <v>181</v>
      </c>
      <c r="C5147" s="2" t="s">
        <v>64</v>
      </c>
      <c r="E5147" s="2">
        <v>100</v>
      </c>
      <c r="F5147" s="2" t="s">
        <v>928</v>
      </c>
      <c r="G5147" s="2" t="s">
        <v>28</v>
      </c>
      <c r="H5147" s="2" t="s">
        <v>34</v>
      </c>
      <c r="I5147" s="2" t="s">
        <v>31</v>
      </c>
      <c r="J5147" s="38">
        <v>15.269929412</v>
      </c>
    </row>
    <row r="5148" spans="1:10">
      <c r="A5148" s="2" t="s">
        <v>18</v>
      </c>
      <c r="B5148" s="2" t="s">
        <v>182</v>
      </c>
      <c r="C5148" s="2" t="s">
        <v>64</v>
      </c>
      <c r="E5148" s="2">
        <v>100</v>
      </c>
      <c r="F5148" s="2" t="s">
        <v>928</v>
      </c>
      <c r="G5148" s="2" t="s">
        <v>28</v>
      </c>
      <c r="H5148" s="2" t="s">
        <v>34</v>
      </c>
      <c r="I5148" s="2" t="s">
        <v>31</v>
      </c>
      <c r="J5148" s="38">
        <v>35.248212068000001</v>
      </c>
    </row>
    <row r="5149" spans="1:10">
      <c r="A5149" s="2" t="s">
        <v>18</v>
      </c>
      <c r="B5149" s="2" t="s">
        <v>183</v>
      </c>
      <c r="C5149" s="2" t="s">
        <v>64</v>
      </c>
      <c r="E5149" s="2">
        <v>100</v>
      </c>
      <c r="F5149" s="2" t="s">
        <v>928</v>
      </c>
      <c r="G5149" s="2" t="s">
        <v>28</v>
      </c>
      <c r="H5149" s="2" t="s">
        <v>34</v>
      </c>
      <c r="I5149" s="2" t="s">
        <v>31</v>
      </c>
      <c r="J5149" s="38">
        <v>9.7019413429999997</v>
      </c>
    </row>
    <row r="5150" spans="1:10">
      <c r="A5150" s="2" t="s">
        <v>18</v>
      </c>
      <c r="B5150" s="2" t="s">
        <v>184</v>
      </c>
      <c r="C5150" s="2" t="s">
        <v>64</v>
      </c>
      <c r="E5150" s="2">
        <v>100</v>
      </c>
      <c r="F5150" s="2" t="s">
        <v>928</v>
      </c>
      <c r="G5150" s="2" t="s">
        <v>28</v>
      </c>
      <c r="H5150" s="2" t="s">
        <v>34</v>
      </c>
      <c r="I5150" s="2" t="s">
        <v>31</v>
      </c>
      <c r="J5150" s="38">
        <v>9.4077258819999994</v>
      </c>
    </row>
    <row r="5151" spans="1:10">
      <c r="A5151" s="2" t="s">
        <v>18</v>
      </c>
      <c r="B5151" s="2" t="s">
        <v>185</v>
      </c>
      <c r="C5151" s="2" t="s">
        <v>64</v>
      </c>
      <c r="E5151" s="2">
        <v>100</v>
      </c>
      <c r="F5151" s="2" t="s">
        <v>928</v>
      </c>
      <c r="G5151" s="2" t="s">
        <v>28</v>
      </c>
      <c r="H5151" s="2" t="s">
        <v>34</v>
      </c>
      <c r="I5151" s="2" t="s">
        <v>31</v>
      </c>
      <c r="J5151" s="38">
        <v>1.5977109899999999</v>
      </c>
    </row>
    <row r="5152" spans="1:10">
      <c r="A5152" s="2" t="s">
        <v>17</v>
      </c>
      <c r="B5152" s="2" t="s">
        <v>127</v>
      </c>
      <c r="C5152" s="2" t="s">
        <v>64</v>
      </c>
      <c r="E5152" s="2">
        <v>100</v>
      </c>
      <c r="F5152" s="2" t="s">
        <v>928</v>
      </c>
      <c r="G5152" s="2" t="s">
        <v>28</v>
      </c>
      <c r="H5152" s="2" t="s">
        <v>34</v>
      </c>
      <c r="I5152" s="2" t="s">
        <v>31</v>
      </c>
      <c r="J5152" s="38">
        <v>0.19974345900000001</v>
      </c>
    </row>
    <row r="5153" spans="1:10">
      <c r="A5153" s="2" t="s">
        <v>17</v>
      </c>
      <c r="B5153" s="2" t="s">
        <v>99</v>
      </c>
      <c r="C5153" s="2" t="s">
        <v>64</v>
      </c>
      <c r="E5153" s="2">
        <v>100</v>
      </c>
      <c r="F5153" s="2" t="s">
        <v>928</v>
      </c>
      <c r="G5153" s="2" t="s">
        <v>28</v>
      </c>
      <c r="H5153" s="2" t="s">
        <v>34</v>
      </c>
      <c r="I5153" s="2" t="s">
        <v>31</v>
      </c>
      <c r="J5153" s="38">
        <v>0.30446152900000001</v>
      </c>
    </row>
    <row r="5154" spans="1:10">
      <c r="A5154" s="2" t="s">
        <v>17</v>
      </c>
      <c r="B5154" s="2" t="s">
        <v>100</v>
      </c>
      <c r="C5154" s="2" t="s">
        <v>64</v>
      </c>
      <c r="E5154" s="2">
        <v>100</v>
      </c>
      <c r="F5154" s="2" t="s">
        <v>928</v>
      </c>
      <c r="G5154" s="2" t="s">
        <v>28</v>
      </c>
      <c r="H5154" s="2" t="s">
        <v>34</v>
      </c>
      <c r="I5154" s="2" t="s">
        <v>31</v>
      </c>
      <c r="J5154" s="38">
        <v>0</v>
      </c>
    </row>
    <row r="5155" spans="1:10">
      <c r="A5155" s="2" t="s">
        <v>17</v>
      </c>
      <c r="B5155" s="2" t="s">
        <v>101</v>
      </c>
      <c r="C5155" s="2" t="s">
        <v>64</v>
      </c>
      <c r="E5155" s="2">
        <v>100</v>
      </c>
      <c r="F5155" s="2" t="s">
        <v>928</v>
      </c>
      <c r="G5155" s="2" t="s">
        <v>28</v>
      </c>
      <c r="H5155" s="2" t="s">
        <v>34</v>
      </c>
      <c r="I5155" s="2" t="s">
        <v>31</v>
      </c>
      <c r="J5155" s="38">
        <v>0.40283117600000001</v>
      </c>
    </row>
    <row r="5156" spans="1:10">
      <c r="A5156" s="2" t="s">
        <v>17</v>
      </c>
      <c r="B5156" s="2" t="s">
        <v>102</v>
      </c>
      <c r="C5156" s="2" t="s">
        <v>64</v>
      </c>
      <c r="E5156" s="2">
        <v>100</v>
      </c>
      <c r="F5156" s="2" t="s">
        <v>928</v>
      </c>
      <c r="G5156" s="2" t="s">
        <v>28</v>
      </c>
      <c r="H5156" s="2" t="s">
        <v>34</v>
      </c>
      <c r="I5156" s="2" t="s">
        <v>31</v>
      </c>
      <c r="J5156" s="38">
        <v>0.580102758</v>
      </c>
    </row>
    <row r="5157" spans="1:10">
      <c r="A5157" s="2" t="s">
        <v>17</v>
      </c>
      <c r="B5157" s="2" t="s">
        <v>103</v>
      </c>
      <c r="C5157" s="2" t="s">
        <v>64</v>
      </c>
      <c r="E5157" s="2">
        <v>100</v>
      </c>
      <c r="F5157" s="2" t="s">
        <v>928</v>
      </c>
      <c r="G5157" s="2" t="s">
        <v>28</v>
      </c>
      <c r="H5157" s="2" t="s">
        <v>34</v>
      </c>
      <c r="I5157" s="2" t="s">
        <v>31</v>
      </c>
      <c r="J5157" s="38">
        <v>1.508351228</v>
      </c>
    </row>
    <row r="5158" spans="1:10">
      <c r="A5158" s="2" t="s">
        <v>17</v>
      </c>
      <c r="B5158" s="2" t="s">
        <v>104</v>
      </c>
      <c r="C5158" s="2" t="s">
        <v>64</v>
      </c>
      <c r="E5158" s="2">
        <v>100</v>
      </c>
      <c r="F5158" s="2" t="s">
        <v>928</v>
      </c>
      <c r="G5158" s="2" t="s">
        <v>28</v>
      </c>
      <c r="H5158" s="2" t="s">
        <v>34</v>
      </c>
      <c r="I5158" s="2" t="s">
        <v>31</v>
      </c>
      <c r="J5158" s="38">
        <v>1.4071152570000001</v>
      </c>
    </row>
    <row r="5159" spans="1:10">
      <c r="A5159" s="2" t="s">
        <v>17</v>
      </c>
      <c r="B5159" s="2" t="s">
        <v>105</v>
      </c>
      <c r="C5159" s="2" t="s">
        <v>64</v>
      </c>
      <c r="E5159" s="2">
        <v>100</v>
      </c>
      <c r="F5159" s="2" t="s">
        <v>928</v>
      </c>
      <c r="G5159" s="2" t="s">
        <v>28</v>
      </c>
      <c r="H5159" s="2" t="s">
        <v>34</v>
      </c>
      <c r="I5159" s="2" t="s">
        <v>31</v>
      </c>
      <c r="J5159" s="38">
        <v>0.79980571300000003</v>
      </c>
    </row>
    <row r="5160" spans="1:10">
      <c r="A5160" s="2" t="s">
        <v>17</v>
      </c>
      <c r="B5160" s="2" t="s">
        <v>106</v>
      </c>
      <c r="C5160" s="2" t="s">
        <v>64</v>
      </c>
      <c r="E5160" s="2">
        <v>100</v>
      </c>
      <c r="F5160" s="2" t="s">
        <v>928</v>
      </c>
      <c r="G5160" s="2" t="s">
        <v>28</v>
      </c>
      <c r="H5160" s="2" t="s">
        <v>34</v>
      </c>
      <c r="I5160" s="2" t="s">
        <v>31</v>
      </c>
      <c r="J5160" s="38">
        <v>0.22162336999999999</v>
      </c>
    </row>
    <row r="5161" spans="1:10">
      <c r="A5161" s="2" t="s">
        <v>17</v>
      </c>
      <c r="B5161" s="2" t="s">
        <v>107</v>
      </c>
      <c r="C5161" s="2" t="s">
        <v>64</v>
      </c>
      <c r="E5161" s="2">
        <v>100</v>
      </c>
      <c r="F5161" s="2" t="s">
        <v>928</v>
      </c>
      <c r="G5161" s="2" t="s">
        <v>28</v>
      </c>
      <c r="H5161" s="2" t="s">
        <v>34</v>
      </c>
      <c r="I5161" s="2" t="s">
        <v>31</v>
      </c>
      <c r="J5161" s="38">
        <v>0.41477955900000002</v>
      </c>
    </row>
    <row r="5162" spans="1:10">
      <c r="A5162" s="2" t="s">
        <v>17</v>
      </c>
      <c r="B5162" s="2" t="s">
        <v>108</v>
      </c>
      <c r="C5162" s="2" t="s">
        <v>64</v>
      </c>
      <c r="E5162" s="2">
        <v>100</v>
      </c>
      <c r="F5162" s="2" t="s">
        <v>928</v>
      </c>
      <c r="G5162" s="2" t="s">
        <v>28</v>
      </c>
      <c r="H5162" s="2" t="s">
        <v>34</v>
      </c>
      <c r="I5162" s="2" t="s">
        <v>31</v>
      </c>
      <c r="J5162" s="38">
        <v>0.78307443499999996</v>
      </c>
    </row>
    <row r="5163" spans="1:10">
      <c r="A5163" s="2" t="s">
        <v>17</v>
      </c>
      <c r="B5163" s="2" t="s">
        <v>109</v>
      </c>
      <c r="C5163" s="2" t="s">
        <v>64</v>
      </c>
      <c r="E5163" s="2">
        <v>100</v>
      </c>
      <c r="F5163" s="2" t="s">
        <v>928</v>
      </c>
      <c r="G5163" s="2" t="s">
        <v>28</v>
      </c>
      <c r="H5163" s="2" t="s">
        <v>34</v>
      </c>
      <c r="I5163" s="2" t="s">
        <v>31</v>
      </c>
      <c r="J5163" s="38">
        <v>2.2432505859999998</v>
      </c>
    </row>
    <row r="5164" spans="1:10">
      <c r="A5164" s="2" t="s">
        <v>17</v>
      </c>
      <c r="B5164" s="2" t="s">
        <v>355</v>
      </c>
      <c r="C5164" s="2" t="s">
        <v>64</v>
      </c>
      <c r="E5164" s="2">
        <v>100</v>
      </c>
      <c r="F5164" s="2" t="s">
        <v>928</v>
      </c>
      <c r="G5164" s="2" t="s">
        <v>28</v>
      </c>
      <c r="H5164" s="2" t="s">
        <v>34</v>
      </c>
      <c r="I5164" s="2" t="s">
        <v>31</v>
      </c>
      <c r="J5164" s="38">
        <v>0</v>
      </c>
    </row>
    <row r="5165" spans="1:10">
      <c r="A5165" s="2" t="s">
        <v>17</v>
      </c>
      <c r="B5165" s="2" t="s">
        <v>110</v>
      </c>
      <c r="C5165" s="2" t="s">
        <v>64</v>
      </c>
      <c r="E5165" s="2">
        <v>100</v>
      </c>
      <c r="F5165" s="2" t="s">
        <v>928</v>
      </c>
      <c r="G5165" s="2" t="s">
        <v>28</v>
      </c>
      <c r="H5165" s="2" t="s">
        <v>34</v>
      </c>
      <c r="I5165" s="2" t="s">
        <v>31</v>
      </c>
      <c r="J5165" s="38">
        <v>16.197415972999998</v>
      </c>
    </row>
    <row r="5166" spans="1:10">
      <c r="A5166" s="2" t="s">
        <v>17</v>
      </c>
      <c r="B5166" s="2" t="s">
        <v>356</v>
      </c>
      <c r="C5166" s="2" t="s">
        <v>64</v>
      </c>
      <c r="E5166" s="2">
        <v>100</v>
      </c>
      <c r="F5166" s="2" t="s">
        <v>928</v>
      </c>
      <c r="G5166" s="2" t="s">
        <v>28</v>
      </c>
      <c r="H5166" s="2" t="s">
        <v>34</v>
      </c>
      <c r="I5166" s="2" t="s">
        <v>31</v>
      </c>
      <c r="J5166" s="38">
        <v>1.5407294E-2</v>
      </c>
    </row>
    <row r="5167" spans="1:10">
      <c r="A5167" s="2" t="s">
        <v>17</v>
      </c>
      <c r="B5167" s="2" t="s">
        <v>357</v>
      </c>
      <c r="C5167" s="2" t="s">
        <v>64</v>
      </c>
      <c r="E5167" s="2">
        <v>100</v>
      </c>
      <c r="F5167" s="2" t="s">
        <v>928</v>
      </c>
      <c r="G5167" s="2" t="s">
        <v>28</v>
      </c>
      <c r="H5167" s="2" t="s">
        <v>34</v>
      </c>
      <c r="I5167" s="2" t="s">
        <v>31</v>
      </c>
      <c r="J5167" s="38">
        <v>0.19686811800000001</v>
      </c>
    </row>
    <row r="5168" spans="1:10">
      <c r="A5168" s="2" t="s">
        <v>17</v>
      </c>
      <c r="B5168" s="2" t="s">
        <v>111</v>
      </c>
      <c r="C5168" s="2" t="s">
        <v>64</v>
      </c>
      <c r="E5168" s="2">
        <v>100</v>
      </c>
      <c r="F5168" s="2" t="s">
        <v>928</v>
      </c>
      <c r="G5168" s="2" t="s">
        <v>28</v>
      </c>
      <c r="H5168" s="2" t="s">
        <v>34</v>
      </c>
      <c r="I5168" s="2" t="s">
        <v>31</v>
      </c>
      <c r="J5168" s="38">
        <v>0</v>
      </c>
    </row>
    <row r="5169" spans="1:10">
      <c r="A5169" s="2" t="s">
        <v>17</v>
      </c>
      <c r="B5169" s="2" t="s">
        <v>112</v>
      </c>
      <c r="C5169" s="2" t="s">
        <v>64</v>
      </c>
      <c r="E5169" s="2">
        <v>100</v>
      </c>
      <c r="F5169" s="2" t="s">
        <v>928</v>
      </c>
      <c r="G5169" s="2" t="s">
        <v>28</v>
      </c>
      <c r="H5169" s="2" t="s">
        <v>34</v>
      </c>
      <c r="I5169" s="2" t="s">
        <v>31</v>
      </c>
      <c r="J5169" s="38">
        <v>0</v>
      </c>
    </row>
    <row r="5170" spans="1:10">
      <c r="A5170" s="2" t="s">
        <v>17</v>
      </c>
      <c r="B5170" s="2" t="s">
        <v>113</v>
      </c>
      <c r="C5170" s="2" t="s">
        <v>64</v>
      </c>
      <c r="E5170" s="2">
        <v>100</v>
      </c>
      <c r="F5170" s="2" t="s">
        <v>928</v>
      </c>
      <c r="G5170" s="2" t="s">
        <v>28</v>
      </c>
      <c r="H5170" s="2" t="s">
        <v>34</v>
      </c>
      <c r="I5170" s="2" t="s">
        <v>31</v>
      </c>
      <c r="J5170" s="38">
        <v>0.91105212499999999</v>
      </c>
    </row>
    <row r="5171" spans="1:10">
      <c r="A5171" s="2" t="s">
        <v>17</v>
      </c>
      <c r="B5171" s="2" t="s">
        <v>114</v>
      </c>
      <c r="C5171" s="2" t="s">
        <v>64</v>
      </c>
      <c r="E5171" s="2">
        <v>100</v>
      </c>
      <c r="F5171" s="2" t="s">
        <v>928</v>
      </c>
      <c r="G5171" s="2" t="s">
        <v>28</v>
      </c>
      <c r="H5171" s="2" t="s">
        <v>34</v>
      </c>
      <c r="I5171" s="2" t="s">
        <v>31</v>
      </c>
      <c r="J5171" s="38">
        <v>8.6020733949999997</v>
      </c>
    </row>
    <row r="5172" spans="1:10">
      <c r="A5172" s="2" t="s">
        <v>17</v>
      </c>
      <c r="B5172" s="2" t="s">
        <v>115</v>
      </c>
      <c r="C5172" s="2" t="s">
        <v>64</v>
      </c>
      <c r="E5172" s="2">
        <v>100</v>
      </c>
      <c r="F5172" s="2" t="s">
        <v>928</v>
      </c>
      <c r="G5172" s="2" t="s">
        <v>28</v>
      </c>
      <c r="H5172" s="2" t="s">
        <v>34</v>
      </c>
      <c r="I5172" s="2" t="s">
        <v>31</v>
      </c>
      <c r="J5172" s="38">
        <v>4.8025768610000004</v>
      </c>
    </row>
    <row r="5173" spans="1:10">
      <c r="A5173" s="2" t="s">
        <v>17</v>
      </c>
      <c r="B5173" s="2" t="s">
        <v>116</v>
      </c>
      <c r="C5173" s="2" t="s">
        <v>64</v>
      </c>
      <c r="E5173" s="2">
        <v>100</v>
      </c>
      <c r="F5173" s="2" t="s">
        <v>928</v>
      </c>
      <c r="G5173" s="2" t="s">
        <v>28</v>
      </c>
      <c r="H5173" s="2" t="s">
        <v>34</v>
      </c>
      <c r="I5173" s="2" t="s">
        <v>31</v>
      </c>
      <c r="J5173" s="38">
        <v>3.9924887760000001</v>
      </c>
    </row>
    <row r="5174" spans="1:10">
      <c r="A5174" s="2" t="s">
        <v>17</v>
      </c>
      <c r="B5174" s="2" t="s">
        <v>117</v>
      </c>
      <c r="C5174" s="2" t="s">
        <v>64</v>
      </c>
      <c r="E5174" s="2">
        <v>100</v>
      </c>
      <c r="F5174" s="2" t="s">
        <v>928</v>
      </c>
      <c r="G5174" s="2" t="s">
        <v>28</v>
      </c>
      <c r="H5174" s="2" t="s">
        <v>34</v>
      </c>
      <c r="I5174" s="2" t="s">
        <v>31</v>
      </c>
      <c r="J5174" s="38">
        <v>7.9465599259999999</v>
      </c>
    </row>
    <row r="5175" spans="1:10">
      <c r="A5175" s="2" t="s">
        <v>17</v>
      </c>
      <c r="B5175" s="2" t="s">
        <v>118</v>
      </c>
      <c r="C5175" s="2" t="s">
        <v>64</v>
      </c>
      <c r="E5175" s="2">
        <v>100</v>
      </c>
      <c r="F5175" s="2" t="s">
        <v>928</v>
      </c>
      <c r="G5175" s="2" t="s">
        <v>28</v>
      </c>
      <c r="H5175" s="2" t="s">
        <v>34</v>
      </c>
      <c r="I5175" s="2" t="s">
        <v>31</v>
      </c>
      <c r="J5175" s="38">
        <v>4.0027347310000003</v>
      </c>
    </row>
    <row r="5176" spans="1:10">
      <c r="A5176" s="2" t="s">
        <v>17</v>
      </c>
      <c r="B5176" s="2" t="s">
        <v>119</v>
      </c>
      <c r="C5176" s="2" t="s">
        <v>64</v>
      </c>
      <c r="E5176" s="2">
        <v>100</v>
      </c>
      <c r="F5176" s="2" t="s">
        <v>928</v>
      </c>
      <c r="G5176" s="2" t="s">
        <v>28</v>
      </c>
      <c r="H5176" s="2" t="s">
        <v>34</v>
      </c>
      <c r="I5176" s="2" t="s">
        <v>31</v>
      </c>
      <c r="J5176" s="38">
        <v>1.005253478</v>
      </c>
    </row>
    <row r="5177" spans="1:10">
      <c r="A5177" s="2" t="s">
        <v>17</v>
      </c>
      <c r="B5177" s="2" t="s">
        <v>120</v>
      </c>
      <c r="C5177" s="2" t="s">
        <v>64</v>
      </c>
      <c r="E5177" s="2">
        <v>100</v>
      </c>
      <c r="F5177" s="2" t="s">
        <v>928</v>
      </c>
      <c r="G5177" s="2" t="s">
        <v>28</v>
      </c>
      <c r="H5177" s="2" t="s">
        <v>34</v>
      </c>
      <c r="I5177" s="2" t="s">
        <v>31</v>
      </c>
      <c r="J5177" s="38">
        <v>1.453422284</v>
      </c>
    </row>
    <row r="5178" spans="1:10">
      <c r="A5178" s="2" t="s">
        <v>17</v>
      </c>
      <c r="B5178" s="2" t="s">
        <v>121</v>
      </c>
      <c r="C5178" s="2" t="s">
        <v>64</v>
      </c>
      <c r="E5178" s="2">
        <v>100</v>
      </c>
      <c r="F5178" s="2" t="s">
        <v>928</v>
      </c>
      <c r="G5178" s="2" t="s">
        <v>28</v>
      </c>
      <c r="H5178" s="2" t="s">
        <v>34</v>
      </c>
      <c r="I5178" s="2" t="s">
        <v>31</v>
      </c>
      <c r="J5178" s="38">
        <v>11.172207706</v>
      </c>
    </row>
    <row r="5179" spans="1:10">
      <c r="A5179" s="2" t="s">
        <v>17</v>
      </c>
      <c r="B5179" s="2" t="s">
        <v>122</v>
      </c>
      <c r="C5179" s="2" t="s">
        <v>64</v>
      </c>
      <c r="E5179" s="2">
        <v>100</v>
      </c>
      <c r="F5179" s="2" t="s">
        <v>928</v>
      </c>
      <c r="G5179" s="2" t="s">
        <v>28</v>
      </c>
      <c r="H5179" s="2" t="s">
        <v>34</v>
      </c>
      <c r="I5179" s="2" t="s">
        <v>31</v>
      </c>
      <c r="J5179" s="38">
        <v>5.0772452760000002</v>
      </c>
    </row>
    <row r="5180" spans="1:10">
      <c r="A5180" s="2" t="s">
        <v>17</v>
      </c>
      <c r="B5180" s="2" t="s">
        <v>123</v>
      </c>
      <c r="C5180" s="2" t="s">
        <v>64</v>
      </c>
      <c r="E5180" s="2">
        <v>100</v>
      </c>
      <c r="F5180" s="2" t="s">
        <v>928</v>
      </c>
      <c r="G5180" s="2" t="s">
        <v>28</v>
      </c>
      <c r="H5180" s="2" t="s">
        <v>34</v>
      </c>
      <c r="I5180" s="2" t="s">
        <v>31</v>
      </c>
      <c r="J5180" s="38">
        <v>2.55479593</v>
      </c>
    </row>
    <row r="5181" spans="1:10">
      <c r="A5181" s="2" t="s">
        <v>17</v>
      </c>
      <c r="B5181" s="2" t="s">
        <v>124</v>
      </c>
      <c r="C5181" s="2" t="s">
        <v>64</v>
      </c>
      <c r="E5181" s="2">
        <v>100</v>
      </c>
      <c r="F5181" s="2" t="s">
        <v>928</v>
      </c>
      <c r="G5181" s="2" t="s">
        <v>28</v>
      </c>
      <c r="H5181" s="2" t="s">
        <v>34</v>
      </c>
      <c r="I5181" s="2" t="s">
        <v>31</v>
      </c>
      <c r="J5181" s="38">
        <v>0.38393437499999999</v>
      </c>
    </row>
    <row r="5182" spans="1:10">
      <c r="A5182" s="2" t="s">
        <v>17</v>
      </c>
      <c r="B5182" s="2" t="s">
        <v>125</v>
      </c>
      <c r="C5182" s="2" t="s">
        <v>64</v>
      </c>
      <c r="E5182" s="2">
        <v>100</v>
      </c>
      <c r="F5182" s="2" t="s">
        <v>928</v>
      </c>
      <c r="G5182" s="2" t="s">
        <v>28</v>
      </c>
      <c r="H5182" s="2" t="s">
        <v>34</v>
      </c>
      <c r="I5182" s="2" t="s">
        <v>31</v>
      </c>
      <c r="J5182" s="38">
        <v>0.43542352899999998</v>
      </c>
    </row>
    <row r="5183" spans="1:10">
      <c r="A5183" s="2" t="s">
        <v>17</v>
      </c>
      <c r="B5183" s="2" t="s">
        <v>126</v>
      </c>
      <c r="C5183" s="2" t="s">
        <v>64</v>
      </c>
      <c r="E5183" s="2">
        <v>100</v>
      </c>
      <c r="F5183" s="2" t="s">
        <v>928</v>
      </c>
      <c r="G5183" s="2" t="s">
        <v>28</v>
      </c>
      <c r="H5183" s="2" t="s">
        <v>34</v>
      </c>
      <c r="I5183" s="2" t="s">
        <v>31</v>
      </c>
      <c r="J5183" s="38">
        <v>0.74785220900000005</v>
      </c>
    </row>
    <row r="5184" spans="1:10">
      <c r="A5184" s="2" t="s">
        <v>17</v>
      </c>
      <c r="B5184" s="2" t="s">
        <v>128</v>
      </c>
      <c r="C5184" s="2" t="s">
        <v>64</v>
      </c>
      <c r="E5184" s="2">
        <v>100</v>
      </c>
      <c r="F5184" s="2" t="s">
        <v>928</v>
      </c>
      <c r="G5184" s="2" t="s">
        <v>28</v>
      </c>
      <c r="H5184" s="2" t="s">
        <v>34</v>
      </c>
      <c r="I5184" s="2" t="s">
        <v>31</v>
      </c>
      <c r="J5184" s="38">
        <v>4.3397337589999996</v>
      </c>
    </row>
    <row r="5185" spans="1:10">
      <c r="A5185" s="2" t="s">
        <v>17</v>
      </c>
      <c r="B5185" s="2" t="s">
        <v>129</v>
      </c>
      <c r="C5185" s="2" t="s">
        <v>64</v>
      </c>
      <c r="E5185" s="2">
        <v>100</v>
      </c>
      <c r="F5185" s="2" t="s">
        <v>928</v>
      </c>
      <c r="G5185" s="2" t="s">
        <v>28</v>
      </c>
      <c r="H5185" s="2" t="s">
        <v>34</v>
      </c>
      <c r="I5185" s="2" t="s">
        <v>31</v>
      </c>
      <c r="J5185" s="38">
        <v>5.0742018199999999</v>
      </c>
    </row>
    <row r="5186" spans="1:10">
      <c r="A5186" s="2" t="s">
        <v>17</v>
      </c>
      <c r="B5186" s="2" t="s">
        <v>130</v>
      </c>
      <c r="C5186" s="2" t="s">
        <v>64</v>
      </c>
      <c r="E5186" s="2">
        <v>100</v>
      </c>
      <c r="F5186" s="2" t="s">
        <v>928</v>
      </c>
      <c r="G5186" s="2" t="s">
        <v>28</v>
      </c>
      <c r="H5186" s="2" t="s">
        <v>34</v>
      </c>
      <c r="I5186" s="2" t="s">
        <v>31</v>
      </c>
      <c r="J5186" s="38">
        <v>3.511038122</v>
      </c>
    </row>
    <row r="5187" spans="1:10">
      <c r="A5187" s="2" t="s">
        <v>17</v>
      </c>
      <c r="B5187" s="2" t="s">
        <v>358</v>
      </c>
      <c r="C5187" s="2" t="s">
        <v>64</v>
      </c>
      <c r="E5187" s="2">
        <v>100</v>
      </c>
      <c r="F5187" s="2" t="s">
        <v>928</v>
      </c>
      <c r="G5187" s="2" t="s">
        <v>28</v>
      </c>
      <c r="H5187" s="2" t="s">
        <v>34</v>
      </c>
      <c r="I5187" s="2" t="s">
        <v>31</v>
      </c>
      <c r="J5187" s="38">
        <v>27.004004338000001</v>
      </c>
    </row>
    <row r="5188" spans="1:10">
      <c r="A5188" s="2" t="s">
        <v>17</v>
      </c>
      <c r="B5188" s="2" t="s">
        <v>131</v>
      </c>
      <c r="C5188" s="2" t="s">
        <v>64</v>
      </c>
      <c r="E5188" s="2">
        <v>100</v>
      </c>
      <c r="F5188" s="2" t="s">
        <v>928</v>
      </c>
      <c r="G5188" s="2" t="s">
        <v>28</v>
      </c>
      <c r="H5188" s="2" t="s">
        <v>34</v>
      </c>
      <c r="I5188" s="2" t="s">
        <v>31</v>
      </c>
      <c r="J5188" s="38">
        <v>1.013723395</v>
      </c>
    </row>
    <row r="5189" spans="1:10">
      <c r="A5189" s="2" t="s">
        <v>17</v>
      </c>
      <c r="B5189" s="2" t="s">
        <v>132</v>
      </c>
      <c r="C5189" s="2" t="s">
        <v>64</v>
      </c>
      <c r="E5189" s="2">
        <v>100</v>
      </c>
      <c r="F5189" s="2" t="s">
        <v>928</v>
      </c>
      <c r="G5189" s="2" t="s">
        <v>28</v>
      </c>
      <c r="H5189" s="2" t="s">
        <v>34</v>
      </c>
      <c r="I5189" s="2" t="s">
        <v>31</v>
      </c>
      <c r="J5189" s="38">
        <v>8.378986008</v>
      </c>
    </row>
    <row r="5190" spans="1:10">
      <c r="A5190" s="2" t="s">
        <v>16</v>
      </c>
      <c r="B5190" s="2" t="s">
        <v>139</v>
      </c>
      <c r="C5190" s="2" t="s">
        <v>64</v>
      </c>
      <c r="E5190" s="2">
        <v>100</v>
      </c>
      <c r="F5190" s="2" t="s">
        <v>928</v>
      </c>
      <c r="G5190" s="2" t="s">
        <v>28</v>
      </c>
      <c r="H5190" s="2" t="s">
        <v>34</v>
      </c>
      <c r="I5190" s="2" t="s">
        <v>31</v>
      </c>
      <c r="J5190" s="38">
        <v>3.5120395279999999</v>
      </c>
    </row>
    <row r="5191" spans="1:10">
      <c r="A5191" s="2" t="s">
        <v>16</v>
      </c>
      <c r="B5191" s="2" t="s">
        <v>140</v>
      </c>
      <c r="C5191" s="2" t="s">
        <v>64</v>
      </c>
      <c r="E5191" s="2">
        <v>100</v>
      </c>
      <c r="F5191" s="2" t="s">
        <v>928</v>
      </c>
      <c r="G5191" s="2" t="s">
        <v>28</v>
      </c>
      <c r="H5191" s="2" t="s">
        <v>34</v>
      </c>
      <c r="I5191" s="2" t="s">
        <v>31</v>
      </c>
      <c r="J5191" s="38">
        <v>2.5837765149999998</v>
      </c>
    </row>
    <row r="5192" spans="1:10">
      <c r="A5192" s="2" t="s">
        <v>16</v>
      </c>
      <c r="B5192" s="2" t="s">
        <v>141</v>
      </c>
      <c r="C5192" s="2" t="s">
        <v>64</v>
      </c>
      <c r="E5192" s="2">
        <v>100</v>
      </c>
      <c r="F5192" s="2" t="s">
        <v>928</v>
      </c>
      <c r="G5192" s="2" t="s">
        <v>28</v>
      </c>
      <c r="H5192" s="2" t="s">
        <v>34</v>
      </c>
      <c r="I5192" s="2" t="s">
        <v>31</v>
      </c>
      <c r="J5192" s="38">
        <v>2.7288269559999998</v>
      </c>
    </row>
    <row r="5193" spans="1:10">
      <c r="A5193" s="2" t="s">
        <v>16</v>
      </c>
      <c r="B5193" s="2" t="s">
        <v>142</v>
      </c>
      <c r="C5193" s="2" t="s">
        <v>64</v>
      </c>
      <c r="E5193" s="2">
        <v>100</v>
      </c>
      <c r="F5193" s="2" t="s">
        <v>928</v>
      </c>
      <c r="G5193" s="2" t="s">
        <v>28</v>
      </c>
      <c r="H5193" s="2" t="s">
        <v>34</v>
      </c>
      <c r="I5193" s="2" t="s">
        <v>31</v>
      </c>
      <c r="J5193" s="38">
        <v>12.92088798</v>
      </c>
    </row>
    <row r="5194" spans="1:10">
      <c r="A5194" s="2" t="s">
        <v>16</v>
      </c>
      <c r="B5194" s="2" t="s">
        <v>422</v>
      </c>
      <c r="C5194" s="2" t="s">
        <v>64</v>
      </c>
      <c r="E5194" s="2">
        <v>100</v>
      </c>
      <c r="F5194" s="2" t="s">
        <v>928</v>
      </c>
      <c r="G5194" s="2" t="s">
        <v>28</v>
      </c>
      <c r="H5194" s="2" t="s">
        <v>34</v>
      </c>
      <c r="I5194" s="2" t="s">
        <v>31</v>
      </c>
      <c r="J5194" s="38">
        <v>19.950551913999998</v>
      </c>
    </row>
    <row r="5195" spans="1:10">
      <c r="A5195" s="2" t="s">
        <v>16</v>
      </c>
      <c r="B5195" s="2" t="s">
        <v>423</v>
      </c>
      <c r="C5195" s="2" t="s">
        <v>64</v>
      </c>
      <c r="E5195" s="2">
        <v>100</v>
      </c>
      <c r="F5195" s="2" t="s">
        <v>928</v>
      </c>
      <c r="G5195" s="2" t="s">
        <v>28</v>
      </c>
      <c r="H5195" s="2" t="s">
        <v>34</v>
      </c>
      <c r="I5195" s="2" t="s">
        <v>31</v>
      </c>
      <c r="J5195" s="38">
        <v>12.937528059</v>
      </c>
    </row>
    <row r="5196" spans="1:10">
      <c r="A5196" s="2" t="s">
        <v>16</v>
      </c>
      <c r="B5196" s="2" t="s">
        <v>424</v>
      </c>
      <c r="C5196" s="2" t="s">
        <v>64</v>
      </c>
      <c r="E5196" s="2">
        <v>100</v>
      </c>
      <c r="F5196" s="2" t="s">
        <v>928</v>
      </c>
      <c r="G5196" s="2" t="s">
        <v>28</v>
      </c>
      <c r="H5196" s="2" t="s">
        <v>34</v>
      </c>
      <c r="I5196" s="2" t="s">
        <v>31</v>
      </c>
      <c r="J5196" s="38">
        <v>4.3343565149999996</v>
      </c>
    </row>
    <row r="5197" spans="1:10">
      <c r="A5197" s="2" t="s">
        <v>16</v>
      </c>
      <c r="B5197" s="2" t="s">
        <v>425</v>
      </c>
      <c r="C5197" s="2" t="s">
        <v>64</v>
      </c>
      <c r="E5197" s="2">
        <v>100</v>
      </c>
      <c r="F5197" s="2" t="s">
        <v>928</v>
      </c>
      <c r="G5197" s="2" t="s">
        <v>28</v>
      </c>
      <c r="H5197" s="2" t="s">
        <v>34</v>
      </c>
      <c r="I5197" s="2" t="s">
        <v>31</v>
      </c>
      <c r="J5197" s="38">
        <v>5.3692569480000003</v>
      </c>
    </row>
    <row r="5198" spans="1:10">
      <c r="A5198" s="2" t="s">
        <v>16</v>
      </c>
      <c r="B5198" s="2" t="s">
        <v>426</v>
      </c>
      <c r="C5198" s="2" t="s">
        <v>64</v>
      </c>
      <c r="E5198" s="2">
        <v>100</v>
      </c>
      <c r="F5198" s="2" t="s">
        <v>928</v>
      </c>
      <c r="G5198" s="2" t="s">
        <v>28</v>
      </c>
      <c r="H5198" s="2" t="s">
        <v>34</v>
      </c>
      <c r="I5198" s="2" t="s">
        <v>31</v>
      </c>
      <c r="J5198" s="38">
        <v>6.1345160209999996</v>
      </c>
    </row>
    <row r="5199" spans="1:10">
      <c r="A5199" s="2" t="s">
        <v>16</v>
      </c>
      <c r="B5199" s="2" t="s">
        <v>427</v>
      </c>
      <c r="C5199" s="2" t="s">
        <v>64</v>
      </c>
      <c r="E5199" s="2">
        <v>100</v>
      </c>
      <c r="F5199" s="2" t="s">
        <v>928</v>
      </c>
      <c r="G5199" s="2" t="s">
        <v>28</v>
      </c>
      <c r="H5199" s="2" t="s">
        <v>34</v>
      </c>
      <c r="I5199" s="2" t="s">
        <v>31</v>
      </c>
      <c r="J5199" s="38">
        <v>3.056755017</v>
      </c>
    </row>
    <row r="5200" spans="1:10">
      <c r="A5200" s="2" t="s">
        <v>16</v>
      </c>
      <c r="B5200" s="2" t="s">
        <v>428</v>
      </c>
      <c r="C5200" s="2" t="s">
        <v>64</v>
      </c>
      <c r="E5200" s="2">
        <v>100</v>
      </c>
      <c r="F5200" s="2" t="s">
        <v>928</v>
      </c>
      <c r="G5200" s="2" t="s">
        <v>28</v>
      </c>
      <c r="H5200" s="2" t="s">
        <v>34</v>
      </c>
      <c r="I5200" s="2" t="s">
        <v>31</v>
      </c>
      <c r="J5200" s="38">
        <v>15.641301656</v>
      </c>
    </row>
    <row r="5201" spans="1:10">
      <c r="A5201" s="2" t="s">
        <v>16</v>
      </c>
      <c r="B5201" s="2" t="s">
        <v>429</v>
      </c>
      <c r="C5201" s="2" t="s">
        <v>64</v>
      </c>
      <c r="E5201" s="2">
        <v>100</v>
      </c>
      <c r="F5201" s="2" t="s">
        <v>928</v>
      </c>
      <c r="G5201" s="2" t="s">
        <v>28</v>
      </c>
      <c r="H5201" s="2" t="s">
        <v>34</v>
      </c>
      <c r="I5201" s="2" t="s">
        <v>31</v>
      </c>
      <c r="J5201" s="38">
        <v>14.232064296000001</v>
      </c>
    </row>
    <row r="5202" spans="1:10">
      <c r="A5202" s="2" t="s">
        <v>16</v>
      </c>
      <c r="B5202" s="2" t="s">
        <v>430</v>
      </c>
      <c r="C5202" s="2" t="s">
        <v>64</v>
      </c>
      <c r="E5202" s="2">
        <v>100</v>
      </c>
      <c r="F5202" s="2" t="s">
        <v>928</v>
      </c>
      <c r="G5202" s="2" t="s">
        <v>28</v>
      </c>
      <c r="H5202" s="2" t="s">
        <v>34</v>
      </c>
      <c r="I5202" s="2" t="s">
        <v>31</v>
      </c>
      <c r="J5202" s="38">
        <v>26.822688938999999</v>
      </c>
    </row>
    <row r="5203" spans="1:10">
      <c r="A5203" s="2" t="s">
        <v>15</v>
      </c>
      <c r="B5203" s="2" t="s">
        <v>187</v>
      </c>
      <c r="C5203" s="2" t="s">
        <v>64</v>
      </c>
      <c r="E5203" s="2">
        <v>100</v>
      </c>
      <c r="F5203" s="2" t="s">
        <v>928</v>
      </c>
      <c r="G5203" s="2" t="s">
        <v>28</v>
      </c>
      <c r="H5203" s="2" t="s">
        <v>34</v>
      </c>
      <c r="I5203" s="2" t="s">
        <v>31</v>
      </c>
      <c r="J5203" s="38">
        <v>3.7739529260000002</v>
      </c>
    </row>
    <row r="5204" spans="1:10">
      <c r="A5204" s="2" t="s">
        <v>15</v>
      </c>
      <c r="B5204" s="2" t="s">
        <v>188</v>
      </c>
      <c r="C5204" s="2" t="s">
        <v>64</v>
      </c>
      <c r="E5204" s="2">
        <v>100</v>
      </c>
      <c r="F5204" s="2" t="s">
        <v>928</v>
      </c>
      <c r="G5204" s="2" t="s">
        <v>28</v>
      </c>
      <c r="H5204" s="2" t="s">
        <v>34</v>
      </c>
      <c r="I5204" s="2" t="s">
        <v>31</v>
      </c>
      <c r="J5204" s="38">
        <v>18.559526246000001</v>
      </c>
    </row>
    <row r="5205" spans="1:10">
      <c r="A5205" s="2" t="s">
        <v>15</v>
      </c>
      <c r="B5205" s="2" t="s">
        <v>189</v>
      </c>
      <c r="C5205" s="2" t="s">
        <v>64</v>
      </c>
      <c r="E5205" s="2">
        <v>100</v>
      </c>
      <c r="F5205" s="2" t="s">
        <v>928</v>
      </c>
      <c r="G5205" s="2" t="s">
        <v>28</v>
      </c>
      <c r="H5205" s="2" t="s">
        <v>34</v>
      </c>
      <c r="I5205" s="2" t="s">
        <v>31</v>
      </c>
      <c r="J5205" s="38">
        <v>8.6014712800000002</v>
      </c>
    </row>
    <row r="5206" spans="1:10">
      <c r="A5206" s="2" t="s">
        <v>15</v>
      </c>
      <c r="B5206" s="2" t="s">
        <v>190</v>
      </c>
      <c r="C5206" s="2" t="s">
        <v>64</v>
      </c>
      <c r="E5206" s="2">
        <v>100</v>
      </c>
      <c r="F5206" s="2" t="s">
        <v>928</v>
      </c>
      <c r="G5206" s="2" t="s">
        <v>28</v>
      </c>
      <c r="H5206" s="2" t="s">
        <v>34</v>
      </c>
      <c r="I5206" s="2" t="s">
        <v>31</v>
      </c>
      <c r="J5206" s="38">
        <v>28.522300322</v>
      </c>
    </row>
    <row r="5207" spans="1:10">
      <c r="A5207" s="2" t="s">
        <v>15</v>
      </c>
      <c r="B5207" s="2" t="s">
        <v>191</v>
      </c>
      <c r="C5207" s="2" t="s">
        <v>64</v>
      </c>
      <c r="E5207" s="2">
        <v>100</v>
      </c>
      <c r="F5207" s="2" t="s">
        <v>928</v>
      </c>
      <c r="G5207" s="2" t="s">
        <v>28</v>
      </c>
      <c r="H5207" s="2" t="s">
        <v>34</v>
      </c>
      <c r="I5207" s="2" t="s">
        <v>31</v>
      </c>
      <c r="J5207" s="38">
        <v>0</v>
      </c>
    </row>
    <row r="5208" spans="1:10">
      <c r="A5208" s="2" t="s">
        <v>15</v>
      </c>
      <c r="B5208" s="2" t="s">
        <v>192</v>
      </c>
      <c r="C5208" s="2" t="s">
        <v>64</v>
      </c>
      <c r="E5208" s="2">
        <v>100</v>
      </c>
      <c r="F5208" s="2" t="s">
        <v>928</v>
      </c>
      <c r="G5208" s="2" t="s">
        <v>28</v>
      </c>
      <c r="H5208" s="2" t="s">
        <v>34</v>
      </c>
      <c r="I5208" s="2" t="s">
        <v>31</v>
      </c>
      <c r="J5208" s="38">
        <v>0</v>
      </c>
    </row>
    <row r="5209" spans="1:10">
      <c r="A5209" s="2" t="s">
        <v>15</v>
      </c>
      <c r="B5209" s="2" t="s">
        <v>193</v>
      </c>
      <c r="C5209" s="2" t="s">
        <v>64</v>
      </c>
      <c r="E5209" s="2">
        <v>100</v>
      </c>
      <c r="F5209" s="2" t="s">
        <v>928</v>
      </c>
      <c r="G5209" s="2" t="s">
        <v>28</v>
      </c>
      <c r="H5209" s="2" t="s">
        <v>34</v>
      </c>
      <c r="I5209" s="2" t="s">
        <v>31</v>
      </c>
      <c r="J5209" s="38">
        <v>20.124859826000002</v>
      </c>
    </row>
    <row r="5210" spans="1:10">
      <c r="A5210" s="2" t="s">
        <v>14</v>
      </c>
      <c r="B5210" s="2" t="s">
        <v>194</v>
      </c>
      <c r="C5210" s="2" t="s">
        <v>64</v>
      </c>
      <c r="E5210" s="2">
        <v>100</v>
      </c>
      <c r="F5210" s="2" t="s">
        <v>928</v>
      </c>
      <c r="G5210" s="2" t="s">
        <v>28</v>
      </c>
      <c r="H5210" s="2" t="s">
        <v>34</v>
      </c>
      <c r="I5210" s="2" t="s">
        <v>31</v>
      </c>
      <c r="J5210" s="38">
        <v>0</v>
      </c>
    </row>
    <row r="5211" spans="1:10">
      <c r="A5211" s="2" t="s">
        <v>14</v>
      </c>
      <c r="B5211" s="2" t="s">
        <v>195</v>
      </c>
      <c r="C5211" s="2" t="s">
        <v>64</v>
      </c>
      <c r="E5211" s="2">
        <v>100</v>
      </c>
      <c r="F5211" s="2" t="s">
        <v>928</v>
      </c>
      <c r="G5211" s="2" t="s">
        <v>28</v>
      </c>
      <c r="H5211" s="2" t="s">
        <v>34</v>
      </c>
      <c r="I5211" s="2" t="s">
        <v>31</v>
      </c>
      <c r="J5211" s="38">
        <v>0</v>
      </c>
    </row>
    <row r="5212" spans="1:10">
      <c r="A5212" s="2" t="s">
        <v>13</v>
      </c>
      <c r="B5212" s="2" t="s">
        <v>196</v>
      </c>
      <c r="C5212" s="2" t="s">
        <v>64</v>
      </c>
      <c r="E5212" s="2">
        <v>100</v>
      </c>
      <c r="F5212" s="2" t="s">
        <v>928</v>
      </c>
      <c r="G5212" s="2" t="s">
        <v>28</v>
      </c>
      <c r="H5212" s="2" t="s">
        <v>34</v>
      </c>
      <c r="I5212" s="2" t="s">
        <v>31</v>
      </c>
      <c r="J5212" s="38">
        <v>2.4273269700000002</v>
      </c>
    </row>
    <row r="5213" spans="1:10">
      <c r="A5213" s="2" t="s">
        <v>13</v>
      </c>
      <c r="B5213" s="2" t="s">
        <v>197</v>
      </c>
      <c r="C5213" s="2" t="s">
        <v>64</v>
      </c>
      <c r="E5213" s="2">
        <v>100</v>
      </c>
      <c r="F5213" s="2" t="s">
        <v>928</v>
      </c>
      <c r="G5213" s="2" t="s">
        <v>28</v>
      </c>
      <c r="H5213" s="2" t="s">
        <v>34</v>
      </c>
      <c r="I5213" s="2" t="s">
        <v>31</v>
      </c>
      <c r="J5213" s="38">
        <v>0.91796292700000004</v>
      </c>
    </row>
    <row r="5214" spans="1:10">
      <c r="A5214" s="2" t="s">
        <v>13</v>
      </c>
      <c r="B5214" s="2" t="s">
        <v>198</v>
      </c>
      <c r="C5214" s="2" t="s">
        <v>64</v>
      </c>
      <c r="E5214" s="2">
        <v>100</v>
      </c>
      <c r="F5214" s="2" t="s">
        <v>928</v>
      </c>
      <c r="G5214" s="2" t="s">
        <v>28</v>
      </c>
      <c r="H5214" s="2" t="s">
        <v>34</v>
      </c>
      <c r="I5214" s="2" t="s">
        <v>31</v>
      </c>
      <c r="J5214" s="38">
        <v>0.221978798</v>
      </c>
    </row>
    <row r="5215" spans="1:10">
      <c r="A5215" s="2" t="s">
        <v>13</v>
      </c>
      <c r="B5215" s="2" t="s">
        <v>199</v>
      </c>
      <c r="C5215" s="2" t="s">
        <v>64</v>
      </c>
      <c r="E5215" s="2">
        <v>100</v>
      </c>
      <c r="F5215" s="2" t="s">
        <v>928</v>
      </c>
      <c r="G5215" s="2" t="s">
        <v>28</v>
      </c>
      <c r="H5215" s="2" t="s">
        <v>34</v>
      </c>
      <c r="I5215" s="2" t="s">
        <v>31</v>
      </c>
      <c r="J5215" s="38">
        <v>3.309904027</v>
      </c>
    </row>
    <row r="5216" spans="1:10">
      <c r="A5216" s="2" t="s">
        <v>13</v>
      </c>
      <c r="B5216" s="2" t="s">
        <v>200</v>
      </c>
      <c r="C5216" s="2" t="s">
        <v>64</v>
      </c>
      <c r="E5216" s="2">
        <v>100</v>
      </c>
      <c r="F5216" s="2" t="s">
        <v>928</v>
      </c>
      <c r="G5216" s="2" t="s">
        <v>28</v>
      </c>
      <c r="H5216" s="2" t="s">
        <v>34</v>
      </c>
      <c r="I5216" s="2" t="s">
        <v>31</v>
      </c>
      <c r="J5216" s="38">
        <v>1.9494120100000001</v>
      </c>
    </row>
    <row r="5217" spans="1:10">
      <c r="A5217" s="2" t="s">
        <v>13</v>
      </c>
      <c r="B5217" s="2" t="s">
        <v>201</v>
      </c>
      <c r="C5217" s="2" t="s">
        <v>64</v>
      </c>
      <c r="E5217" s="2">
        <v>100</v>
      </c>
      <c r="F5217" s="2" t="s">
        <v>928</v>
      </c>
      <c r="G5217" s="2" t="s">
        <v>28</v>
      </c>
      <c r="H5217" s="2" t="s">
        <v>34</v>
      </c>
      <c r="I5217" s="2" t="s">
        <v>31</v>
      </c>
      <c r="J5217" s="38">
        <v>4.4130241420000003</v>
      </c>
    </row>
    <row r="5218" spans="1:10">
      <c r="A5218" s="2" t="s">
        <v>13</v>
      </c>
      <c r="B5218" s="2" t="s">
        <v>202</v>
      </c>
      <c r="C5218" s="2" t="s">
        <v>64</v>
      </c>
      <c r="E5218" s="2">
        <v>100</v>
      </c>
      <c r="F5218" s="2" t="s">
        <v>928</v>
      </c>
      <c r="G5218" s="2" t="s">
        <v>28</v>
      </c>
      <c r="H5218" s="2" t="s">
        <v>34</v>
      </c>
      <c r="I5218" s="2" t="s">
        <v>31</v>
      </c>
      <c r="J5218" s="38">
        <v>4.9350440820000001</v>
      </c>
    </row>
    <row r="5219" spans="1:10">
      <c r="A5219" s="2" t="s">
        <v>13</v>
      </c>
      <c r="B5219" s="2" t="s">
        <v>203</v>
      </c>
      <c r="C5219" s="2" t="s">
        <v>64</v>
      </c>
      <c r="E5219" s="2">
        <v>100</v>
      </c>
      <c r="F5219" s="2" t="s">
        <v>928</v>
      </c>
      <c r="G5219" s="2" t="s">
        <v>28</v>
      </c>
      <c r="H5219" s="2" t="s">
        <v>34</v>
      </c>
      <c r="I5219" s="2" t="s">
        <v>31</v>
      </c>
      <c r="J5219" s="38">
        <v>65.909553174999999</v>
      </c>
    </row>
    <row r="5220" spans="1:10">
      <c r="A5220" s="2" t="s">
        <v>13</v>
      </c>
      <c r="B5220" s="2" t="s">
        <v>204</v>
      </c>
      <c r="C5220" s="2" t="s">
        <v>64</v>
      </c>
      <c r="E5220" s="2">
        <v>100</v>
      </c>
      <c r="F5220" s="2" t="s">
        <v>928</v>
      </c>
      <c r="G5220" s="2" t="s">
        <v>28</v>
      </c>
      <c r="H5220" s="2" t="s">
        <v>34</v>
      </c>
      <c r="I5220" s="2" t="s">
        <v>31</v>
      </c>
      <c r="J5220" s="38">
        <v>16.808354669</v>
      </c>
    </row>
    <row r="5221" spans="1:10">
      <c r="A5221" s="2" t="s">
        <v>13</v>
      </c>
      <c r="B5221" s="2" t="s">
        <v>205</v>
      </c>
      <c r="C5221" s="2" t="s">
        <v>64</v>
      </c>
      <c r="E5221" s="2">
        <v>100</v>
      </c>
      <c r="F5221" s="2" t="s">
        <v>928</v>
      </c>
      <c r="G5221" s="2" t="s">
        <v>28</v>
      </c>
      <c r="H5221" s="2" t="s">
        <v>34</v>
      </c>
      <c r="I5221" s="2" t="s">
        <v>31</v>
      </c>
      <c r="J5221" s="38">
        <v>11.103818860000001</v>
      </c>
    </row>
    <row r="5222" spans="1:10">
      <c r="A5222" s="2" t="s">
        <v>13</v>
      </c>
      <c r="B5222" s="2" t="s">
        <v>206</v>
      </c>
      <c r="C5222" s="2" t="s">
        <v>64</v>
      </c>
      <c r="E5222" s="2">
        <v>100</v>
      </c>
      <c r="F5222" s="2" t="s">
        <v>928</v>
      </c>
      <c r="G5222" s="2" t="s">
        <v>28</v>
      </c>
      <c r="H5222" s="2" t="s">
        <v>34</v>
      </c>
      <c r="I5222" s="2" t="s">
        <v>31</v>
      </c>
      <c r="J5222" s="38">
        <v>46.163567839999999</v>
      </c>
    </row>
    <row r="5223" spans="1:10">
      <c r="A5223" s="2" t="s">
        <v>13</v>
      </c>
      <c r="B5223" s="2" t="s">
        <v>207</v>
      </c>
      <c r="C5223" s="2" t="s">
        <v>64</v>
      </c>
      <c r="E5223" s="2">
        <v>100</v>
      </c>
      <c r="F5223" s="2" t="s">
        <v>928</v>
      </c>
      <c r="G5223" s="2" t="s">
        <v>28</v>
      </c>
      <c r="H5223" s="2" t="s">
        <v>34</v>
      </c>
      <c r="I5223" s="2" t="s">
        <v>31</v>
      </c>
      <c r="J5223" s="38">
        <v>43.284222225999997</v>
      </c>
    </row>
    <row r="5224" spans="1:10">
      <c r="A5224" s="2" t="s">
        <v>13</v>
      </c>
      <c r="B5224" s="2" t="s">
        <v>208</v>
      </c>
      <c r="C5224" s="2" t="s">
        <v>64</v>
      </c>
      <c r="E5224" s="2">
        <v>100</v>
      </c>
      <c r="F5224" s="2" t="s">
        <v>928</v>
      </c>
      <c r="G5224" s="2" t="s">
        <v>28</v>
      </c>
      <c r="H5224" s="2" t="s">
        <v>34</v>
      </c>
      <c r="I5224" s="2" t="s">
        <v>31</v>
      </c>
      <c r="J5224" s="38">
        <v>1.156354466</v>
      </c>
    </row>
    <row r="5225" spans="1:10">
      <c r="A5225" s="2" t="s">
        <v>13</v>
      </c>
      <c r="B5225" s="2" t="s">
        <v>209</v>
      </c>
      <c r="C5225" s="2" t="s">
        <v>64</v>
      </c>
      <c r="E5225" s="2">
        <v>100</v>
      </c>
      <c r="F5225" s="2" t="s">
        <v>928</v>
      </c>
      <c r="G5225" s="2" t="s">
        <v>28</v>
      </c>
      <c r="H5225" s="2" t="s">
        <v>34</v>
      </c>
      <c r="I5225" s="2" t="s">
        <v>31</v>
      </c>
      <c r="J5225" s="38">
        <v>0.53103123500000005</v>
      </c>
    </row>
    <row r="5226" spans="1:10">
      <c r="A5226" s="2" t="s">
        <v>13</v>
      </c>
      <c r="B5226" s="2" t="s">
        <v>210</v>
      </c>
      <c r="C5226" s="2" t="s">
        <v>64</v>
      </c>
      <c r="E5226" s="2">
        <v>100</v>
      </c>
      <c r="F5226" s="2" t="s">
        <v>928</v>
      </c>
      <c r="G5226" s="2" t="s">
        <v>28</v>
      </c>
      <c r="H5226" s="2" t="s">
        <v>34</v>
      </c>
      <c r="I5226" s="2" t="s">
        <v>31</v>
      </c>
      <c r="J5226" s="38">
        <v>0</v>
      </c>
    </row>
    <row r="5227" spans="1:10">
      <c r="A5227" s="2" t="s">
        <v>13</v>
      </c>
      <c r="B5227" s="2" t="s">
        <v>211</v>
      </c>
      <c r="C5227" s="2" t="s">
        <v>64</v>
      </c>
      <c r="E5227" s="2">
        <v>100</v>
      </c>
      <c r="F5227" s="2" t="s">
        <v>928</v>
      </c>
      <c r="G5227" s="2" t="s">
        <v>28</v>
      </c>
      <c r="H5227" s="2" t="s">
        <v>34</v>
      </c>
      <c r="I5227" s="2" t="s">
        <v>31</v>
      </c>
      <c r="J5227" s="38">
        <v>0.63126030799999999</v>
      </c>
    </row>
    <row r="5228" spans="1:10">
      <c r="A5228" s="2" t="s">
        <v>13</v>
      </c>
      <c r="B5228" s="2" t="s">
        <v>212</v>
      </c>
      <c r="C5228" s="2" t="s">
        <v>64</v>
      </c>
      <c r="E5228" s="2">
        <v>100</v>
      </c>
      <c r="F5228" s="2" t="s">
        <v>928</v>
      </c>
      <c r="G5228" s="2" t="s">
        <v>28</v>
      </c>
      <c r="H5228" s="2" t="s">
        <v>34</v>
      </c>
      <c r="I5228" s="2" t="s">
        <v>31</v>
      </c>
      <c r="J5228" s="38">
        <v>0</v>
      </c>
    </row>
    <row r="5229" spans="1:10">
      <c r="A5229" s="2" t="s">
        <v>13</v>
      </c>
      <c r="B5229" s="2" t="s">
        <v>213</v>
      </c>
      <c r="C5229" s="2" t="s">
        <v>64</v>
      </c>
      <c r="E5229" s="2">
        <v>100</v>
      </c>
      <c r="F5229" s="2" t="s">
        <v>928</v>
      </c>
      <c r="G5229" s="2" t="s">
        <v>28</v>
      </c>
      <c r="H5229" s="2" t="s">
        <v>34</v>
      </c>
      <c r="I5229" s="2" t="s">
        <v>31</v>
      </c>
      <c r="J5229" s="38">
        <v>7.5435256449999999</v>
      </c>
    </row>
    <row r="5230" spans="1:10">
      <c r="A5230" s="2" t="s">
        <v>13</v>
      </c>
      <c r="B5230" s="2" t="s">
        <v>214</v>
      </c>
      <c r="C5230" s="2" t="s">
        <v>64</v>
      </c>
      <c r="E5230" s="2">
        <v>100</v>
      </c>
      <c r="F5230" s="2" t="s">
        <v>928</v>
      </c>
      <c r="G5230" s="2" t="s">
        <v>28</v>
      </c>
      <c r="H5230" s="2" t="s">
        <v>34</v>
      </c>
      <c r="I5230" s="2" t="s">
        <v>31</v>
      </c>
      <c r="J5230" s="38">
        <v>2.5198188309999998</v>
      </c>
    </row>
    <row r="5231" spans="1:10">
      <c r="A5231" s="2" t="s">
        <v>13</v>
      </c>
      <c r="B5231" s="2" t="s">
        <v>215</v>
      </c>
      <c r="C5231" s="2" t="s">
        <v>64</v>
      </c>
      <c r="E5231" s="2">
        <v>100</v>
      </c>
      <c r="F5231" s="2" t="s">
        <v>928</v>
      </c>
      <c r="G5231" s="2" t="s">
        <v>28</v>
      </c>
      <c r="H5231" s="2" t="s">
        <v>34</v>
      </c>
      <c r="I5231" s="2" t="s">
        <v>31</v>
      </c>
      <c r="J5231" s="38">
        <v>5.0368716600000001</v>
      </c>
    </row>
    <row r="5232" spans="1:10">
      <c r="A5232" s="2" t="s">
        <v>13</v>
      </c>
      <c r="B5232" s="2" t="s">
        <v>216</v>
      </c>
      <c r="C5232" s="2" t="s">
        <v>64</v>
      </c>
      <c r="E5232" s="2">
        <v>100</v>
      </c>
      <c r="F5232" s="2" t="s">
        <v>928</v>
      </c>
      <c r="G5232" s="2" t="s">
        <v>28</v>
      </c>
      <c r="H5232" s="2" t="s">
        <v>34</v>
      </c>
      <c r="I5232" s="2" t="s">
        <v>31</v>
      </c>
      <c r="J5232" s="38">
        <v>5.3489616350000002</v>
      </c>
    </row>
    <row r="5233" spans="1:10">
      <c r="A5233" s="2" t="s">
        <v>13</v>
      </c>
      <c r="B5233" s="2" t="s">
        <v>363</v>
      </c>
      <c r="C5233" s="2" t="s">
        <v>64</v>
      </c>
      <c r="E5233" s="2">
        <v>100</v>
      </c>
      <c r="F5233" s="2" t="s">
        <v>928</v>
      </c>
      <c r="G5233" s="2" t="s">
        <v>28</v>
      </c>
      <c r="H5233" s="2" t="s">
        <v>34</v>
      </c>
      <c r="I5233" s="2" t="s">
        <v>31</v>
      </c>
      <c r="J5233" s="38">
        <v>3.4608440999999997E-2</v>
      </c>
    </row>
    <row r="5234" spans="1:10">
      <c r="A5234" s="2" t="s">
        <v>12</v>
      </c>
      <c r="B5234" s="2" t="s">
        <v>219</v>
      </c>
      <c r="C5234" s="2" t="s">
        <v>64</v>
      </c>
      <c r="E5234" s="2">
        <v>100</v>
      </c>
      <c r="F5234" s="2" t="s">
        <v>928</v>
      </c>
      <c r="G5234" s="2" t="s">
        <v>28</v>
      </c>
      <c r="H5234" s="2" t="s">
        <v>34</v>
      </c>
      <c r="I5234" s="2" t="s">
        <v>31</v>
      </c>
      <c r="J5234" s="38">
        <v>38.230240631999997</v>
      </c>
    </row>
    <row r="5235" spans="1:10">
      <c r="A5235" s="2" t="s">
        <v>11</v>
      </c>
      <c r="B5235" s="2" t="s">
        <v>217</v>
      </c>
      <c r="C5235" s="2" t="s">
        <v>64</v>
      </c>
      <c r="E5235" s="2">
        <v>100</v>
      </c>
      <c r="F5235" s="2" t="s">
        <v>928</v>
      </c>
      <c r="G5235" s="2" t="s">
        <v>28</v>
      </c>
      <c r="H5235" s="2" t="s">
        <v>34</v>
      </c>
      <c r="I5235" s="2" t="s">
        <v>31</v>
      </c>
      <c r="J5235" s="38">
        <v>33.633627928000003</v>
      </c>
    </row>
    <row r="5236" spans="1:10">
      <c r="A5236" s="2" t="s">
        <v>534</v>
      </c>
      <c r="B5236" s="2" t="s">
        <v>218</v>
      </c>
      <c r="C5236" s="2" t="s">
        <v>64</v>
      </c>
      <c r="E5236" s="2">
        <v>100</v>
      </c>
      <c r="F5236" s="2" t="s">
        <v>928</v>
      </c>
      <c r="G5236" s="2" t="s">
        <v>28</v>
      </c>
      <c r="H5236" s="2" t="s">
        <v>34</v>
      </c>
      <c r="I5236" s="2" t="s">
        <v>31</v>
      </c>
      <c r="J5236" s="38">
        <v>1.3674930504201668</v>
      </c>
    </row>
    <row r="5237" spans="1:10">
      <c r="A5237" s="2" t="s">
        <v>10</v>
      </c>
      <c r="B5237" s="2" t="s">
        <v>220</v>
      </c>
      <c r="C5237" s="2" t="s">
        <v>64</v>
      </c>
      <c r="E5237" s="2">
        <v>100</v>
      </c>
      <c r="F5237" s="2" t="s">
        <v>928</v>
      </c>
      <c r="G5237" s="2" t="s">
        <v>28</v>
      </c>
      <c r="H5237" s="2" t="s">
        <v>34</v>
      </c>
      <c r="I5237" s="2" t="s">
        <v>31</v>
      </c>
      <c r="J5237" s="38">
        <v>2.4196924000000002E-2</v>
      </c>
    </row>
    <row r="5238" spans="1:10">
      <c r="A5238" s="2" t="s">
        <v>9</v>
      </c>
      <c r="B5238" s="2" t="s">
        <v>221</v>
      </c>
      <c r="C5238" s="2" t="s">
        <v>64</v>
      </c>
      <c r="E5238" s="2">
        <v>100</v>
      </c>
      <c r="F5238" s="2" t="s">
        <v>928</v>
      </c>
      <c r="G5238" s="2" t="s">
        <v>28</v>
      </c>
      <c r="H5238" s="2" t="s">
        <v>34</v>
      </c>
      <c r="I5238" s="2" t="s">
        <v>31</v>
      </c>
      <c r="J5238" s="38">
        <v>0</v>
      </c>
    </row>
    <row r="5239" spans="1:10">
      <c r="A5239" s="2" t="s">
        <v>9</v>
      </c>
      <c r="B5239" s="2" t="s">
        <v>222</v>
      </c>
      <c r="C5239" s="2" t="s">
        <v>64</v>
      </c>
      <c r="E5239" s="2">
        <v>100</v>
      </c>
      <c r="F5239" s="2" t="s">
        <v>928</v>
      </c>
      <c r="G5239" s="2" t="s">
        <v>28</v>
      </c>
      <c r="H5239" s="2" t="s">
        <v>34</v>
      </c>
      <c r="I5239" s="2" t="s">
        <v>31</v>
      </c>
      <c r="J5239" s="38">
        <v>0</v>
      </c>
    </row>
    <row r="5240" spans="1:10">
      <c r="A5240" s="2" t="s">
        <v>9</v>
      </c>
      <c r="B5240" s="2" t="s">
        <v>223</v>
      </c>
      <c r="C5240" s="2" t="s">
        <v>64</v>
      </c>
      <c r="E5240" s="2">
        <v>100</v>
      </c>
      <c r="F5240" s="2" t="s">
        <v>928</v>
      </c>
      <c r="G5240" s="2" t="s">
        <v>28</v>
      </c>
      <c r="H5240" s="2" t="s">
        <v>34</v>
      </c>
      <c r="I5240" s="2" t="s">
        <v>31</v>
      </c>
      <c r="J5240" s="38">
        <v>0</v>
      </c>
    </row>
    <row r="5241" spans="1:10">
      <c r="A5241" s="2" t="s">
        <v>9</v>
      </c>
      <c r="B5241" s="2" t="s">
        <v>224</v>
      </c>
      <c r="C5241" s="2" t="s">
        <v>64</v>
      </c>
      <c r="E5241" s="2">
        <v>100</v>
      </c>
      <c r="F5241" s="2" t="s">
        <v>928</v>
      </c>
      <c r="G5241" s="2" t="s">
        <v>28</v>
      </c>
      <c r="H5241" s="2" t="s">
        <v>34</v>
      </c>
      <c r="I5241" s="2" t="s">
        <v>31</v>
      </c>
      <c r="J5241" s="38">
        <v>1.9151580189999999</v>
      </c>
    </row>
    <row r="5242" spans="1:10">
      <c r="A5242" s="2" t="s">
        <v>9</v>
      </c>
      <c r="B5242" s="2" t="s">
        <v>225</v>
      </c>
      <c r="C5242" s="2" t="s">
        <v>64</v>
      </c>
      <c r="E5242" s="2">
        <v>100</v>
      </c>
      <c r="F5242" s="2" t="s">
        <v>928</v>
      </c>
      <c r="G5242" s="2" t="s">
        <v>28</v>
      </c>
      <c r="H5242" s="2" t="s">
        <v>34</v>
      </c>
      <c r="I5242" s="2" t="s">
        <v>31</v>
      </c>
      <c r="J5242" s="38">
        <v>4.7347477939999996</v>
      </c>
    </row>
    <row r="5243" spans="1:10">
      <c r="A5243" s="2" t="s">
        <v>9</v>
      </c>
      <c r="B5243" s="2" t="s">
        <v>226</v>
      </c>
      <c r="C5243" s="2" t="s">
        <v>64</v>
      </c>
      <c r="E5243" s="2">
        <v>100</v>
      </c>
      <c r="F5243" s="2" t="s">
        <v>928</v>
      </c>
      <c r="G5243" s="2" t="s">
        <v>28</v>
      </c>
      <c r="H5243" s="2" t="s">
        <v>34</v>
      </c>
      <c r="I5243" s="2" t="s">
        <v>31</v>
      </c>
      <c r="J5243" s="38">
        <v>0</v>
      </c>
    </row>
    <row r="5244" spans="1:10">
      <c r="A5244" s="2" t="s">
        <v>9</v>
      </c>
      <c r="B5244" s="2" t="s">
        <v>227</v>
      </c>
      <c r="C5244" s="2" t="s">
        <v>64</v>
      </c>
      <c r="E5244" s="2">
        <v>100</v>
      </c>
      <c r="F5244" s="2" t="s">
        <v>928</v>
      </c>
      <c r="G5244" s="2" t="s">
        <v>28</v>
      </c>
      <c r="H5244" s="2" t="s">
        <v>34</v>
      </c>
      <c r="I5244" s="2" t="s">
        <v>31</v>
      </c>
      <c r="J5244" s="38">
        <v>0</v>
      </c>
    </row>
    <row r="5245" spans="1:10">
      <c r="A5245" s="2" t="s">
        <v>9</v>
      </c>
      <c r="B5245" s="2" t="s">
        <v>228</v>
      </c>
      <c r="C5245" s="2" t="s">
        <v>64</v>
      </c>
      <c r="E5245" s="2">
        <v>100</v>
      </c>
      <c r="F5245" s="2" t="s">
        <v>928</v>
      </c>
      <c r="G5245" s="2" t="s">
        <v>28</v>
      </c>
      <c r="H5245" s="2" t="s">
        <v>34</v>
      </c>
      <c r="I5245" s="2" t="s">
        <v>31</v>
      </c>
      <c r="J5245" s="38">
        <v>0</v>
      </c>
    </row>
    <row r="5246" spans="1:10">
      <c r="A5246" s="2" t="s">
        <v>9</v>
      </c>
      <c r="B5246" s="2" t="s">
        <v>229</v>
      </c>
      <c r="C5246" s="2" t="s">
        <v>64</v>
      </c>
      <c r="E5246" s="2">
        <v>100</v>
      </c>
      <c r="F5246" s="2" t="s">
        <v>928</v>
      </c>
      <c r="G5246" s="2" t="s">
        <v>28</v>
      </c>
      <c r="H5246" s="2" t="s">
        <v>34</v>
      </c>
      <c r="I5246" s="2" t="s">
        <v>31</v>
      </c>
      <c r="J5246" s="38">
        <v>0</v>
      </c>
    </row>
    <row r="5247" spans="1:10">
      <c r="A5247" s="2" t="s">
        <v>9</v>
      </c>
      <c r="B5247" s="2" t="s">
        <v>230</v>
      </c>
      <c r="C5247" s="2" t="s">
        <v>64</v>
      </c>
      <c r="E5247" s="2">
        <v>100</v>
      </c>
      <c r="F5247" s="2" t="s">
        <v>928</v>
      </c>
      <c r="G5247" s="2" t="s">
        <v>28</v>
      </c>
      <c r="H5247" s="2" t="s">
        <v>34</v>
      </c>
      <c r="I5247" s="2" t="s">
        <v>31</v>
      </c>
      <c r="J5247" s="38">
        <v>0</v>
      </c>
    </row>
    <row r="5248" spans="1:10">
      <c r="A5248" s="2" t="s">
        <v>9</v>
      </c>
      <c r="B5248" s="2" t="s">
        <v>231</v>
      </c>
      <c r="C5248" s="2" t="s">
        <v>64</v>
      </c>
      <c r="E5248" s="2">
        <v>100</v>
      </c>
      <c r="F5248" s="2" t="s">
        <v>928</v>
      </c>
      <c r="G5248" s="2" t="s">
        <v>28</v>
      </c>
      <c r="H5248" s="2" t="s">
        <v>34</v>
      </c>
      <c r="I5248" s="2" t="s">
        <v>31</v>
      </c>
      <c r="J5248" s="38">
        <v>0</v>
      </c>
    </row>
    <row r="5249" spans="1:10">
      <c r="A5249" s="2" t="s">
        <v>9</v>
      </c>
      <c r="B5249" s="2" t="s">
        <v>232</v>
      </c>
      <c r="C5249" s="2" t="s">
        <v>64</v>
      </c>
      <c r="E5249" s="2">
        <v>100</v>
      </c>
      <c r="F5249" s="2" t="s">
        <v>928</v>
      </c>
      <c r="G5249" s="2" t="s">
        <v>28</v>
      </c>
      <c r="H5249" s="2" t="s">
        <v>34</v>
      </c>
      <c r="I5249" s="2" t="s">
        <v>31</v>
      </c>
      <c r="J5249" s="38">
        <v>4.2475050000000003</v>
      </c>
    </row>
    <row r="5250" spans="1:10">
      <c r="A5250" s="2" t="s">
        <v>8</v>
      </c>
      <c r="B5250" s="2" t="s">
        <v>233</v>
      </c>
      <c r="C5250" s="2" t="s">
        <v>64</v>
      </c>
      <c r="E5250" s="2">
        <v>100</v>
      </c>
      <c r="F5250" s="2" t="s">
        <v>928</v>
      </c>
      <c r="G5250" s="2" t="s">
        <v>28</v>
      </c>
      <c r="H5250" s="2" t="s">
        <v>34</v>
      </c>
      <c r="I5250" s="2" t="s">
        <v>31</v>
      </c>
      <c r="J5250" s="38">
        <v>5.4632275630000002</v>
      </c>
    </row>
    <row r="5251" spans="1:10">
      <c r="A5251" s="2" t="s">
        <v>8</v>
      </c>
      <c r="B5251" s="2" t="s">
        <v>234</v>
      </c>
      <c r="C5251" s="2" t="s">
        <v>64</v>
      </c>
      <c r="E5251" s="2">
        <v>100</v>
      </c>
      <c r="F5251" s="2" t="s">
        <v>928</v>
      </c>
      <c r="G5251" s="2" t="s">
        <v>28</v>
      </c>
      <c r="H5251" s="2" t="s">
        <v>34</v>
      </c>
      <c r="I5251" s="2" t="s">
        <v>31</v>
      </c>
      <c r="J5251" s="38">
        <v>5.6263964629999998</v>
      </c>
    </row>
    <row r="5252" spans="1:10">
      <c r="A5252" s="2" t="s">
        <v>8</v>
      </c>
      <c r="B5252" s="2" t="s">
        <v>235</v>
      </c>
      <c r="C5252" s="2" t="s">
        <v>64</v>
      </c>
      <c r="E5252" s="2">
        <v>100</v>
      </c>
      <c r="F5252" s="2" t="s">
        <v>928</v>
      </c>
      <c r="G5252" s="2" t="s">
        <v>28</v>
      </c>
      <c r="H5252" s="2" t="s">
        <v>34</v>
      </c>
      <c r="I5252" s="2" t="s">
        <v>31</v>
      </c>
      <c r="J5252" s="38">
        <v>1.789836191</v>
      </c>
    </row>
    <row r="5253" spans="1:10">
      <c r="A5253" s="2" t="s">
        <v>8</v>
      </c>
      <c r="B5253" s="2" t="s">
        <v>236</v>
      </c>
      <c r="C5253" s="2" t="s">
        <v>64</v>
      </c>
      <c r="E5253" s="2">
        <v>100</v>
      </c>
      <c r="F5253" s="2" t="s">
        <v>928</v>
      </c>
      <c r="G5253" s="2" t="s">
        <v>28</v>
      </c>
      <c r="H5253" s="2" t="s">
        <v>34</v>
      </c>
      <c r="I5253" s="2" t="s">
        <v>31</v>
      </c>
      <c r="J5253" s="38">
        <v>0.45885445899999999</v>
      </c>
    </row>
    <row r="5254" spans="1:10">
      <c r="A5254" s="2" t="s">
        <v>8</v>
      </c>
      <c r="B5254" s="2" t="s">
        <v>237</v>
      </c>
      <c r="C5254" s="2" t="s">
        <v>64</v>
      </c>
      <c r="E5254" s="2">
        <v>100</v>
      </c>
      <c r="F5254" s="2" t="s">
        <v>928</v>
      </c>
      <c r="G5254" s="2" t="s">
        <v>28</v>
      </c>
      <c r="H5254" s="2" t="s">
        <v>34</v>
      </c>
      <c r="I5254" s="2" t="s">
        <v>31</v>
      </c>
      <c r="J5254" s="38">
        <v>3.0145797089999999</v>
      </c>
    </row>
    <row r="5255" spans="1:10">
      <c r="A5255" s="2" t="s">
        <v>8</v>
      </c>
      <c r="B5255" s="2" t="s">
        <v>238</v>
      </c>
      <c r="C5255" s="2" t="s">
        <v>64</v>
      </c>
      <c r="E5255" s="2">
        <v>100</v>
      </c>
      <c r="F5255" s="2" t="s">
        <v>928</v>
      </c>
      <c r="G5255" s="2" t="s">
        <v>28</v>
      </c>
      <c r="H5255" s="2" t="s">
        <v>34</v>
      </c>
      <c r="I5255" s="2" t="s">
        <v>31</v>
      </c>
      <c r="J5255" s="38">
        <v>3.7340862559999999</v>
      </c>
    </row>
    <row r="5256" spans="1:10">
      <c r="A5256" s="2" t="s">
        <v>8</v>
      </c>
      <c r="B5256" s="2" t="s">
        <v>239</v>
      </c>
      <c r="C5256" s="2" t="s">
        <v>64</v>
      </c>
      <c r="E5256" s="2">
        <v>100</v>
      </c>
      <c r="F5256" s="2" t="s">
        <v>928</v>
      </c>
      <c r="G5256" s="2" t="s">
        <v>28</v>
      </c>
      <c r="H5256" s="2" t="s">
        <v>34</v>
      </c>
      <c r="I5256" s="2" t="s">
        <v>31</v>
      </c>
      <c r="J5256" s="38">
        <v>2.494963356</v>
      </c>
    </row>
    <row r="5257" spans="1:10">
      <c r="A5257" s="2" t="s">
        <v>8</v>
      </c>
      <c r="B5257" s="2" t="s">
        <v>240</v>
      </c>
      <c r="C5257" s="2" t="s">
        <v>64</v>
      </c>
      <c r="E5257" s="2">
        <v>100</v>
      </c>
      <c r="F5257" s="2" t="s">
        <v>928</v>
      </c>
      <c r="G5257" s="2" t="s">
        <v>28</v>
      </c>
      <c r="H5257" s="2" t="s">
        <v>34</v>
      </c>
      <c r="I5257" s="2" t="s">
        <v>31</v>
      </c>
      <c r="J5257" s="38">
        <v>0</v>
      </c>
    </row>
    <row r="5258" spans="1:10">
      <c r="A5258" s="2" t="s">
        <v>8</v>
      </c>
      <c r="B5258" s="2" t="s">
        <v>241</v>
      </c>
      <c r="C5258" s="2" t="s">
        <v>64</v>
      </c>
      <c r="E5258" s="2">
        <v>100</v>
      </c>
      <c r="F5258" s="2" t="s">
        <v>928</v>
      </c>
      <c r="G5258" s="2" t="s">
        <v>28</v>
      </c>
      <c r="H5258" s="2" t="s">
        <v>34</v>
      </c>
      <c r="I5258" s="2" t="s">
        <v>31</v>
      </c>
      <c r="J5258" s="38">
        <v>5.7247405149999997</v>
      </c>
    </row>
    <row r="5259" spans="1:10">
      <c r="A5259" s="2" t="s">
        <v>8</v>
      </c>
      <c r="B5259" s="2" t="s">
        <v>242</v>
      </c>
      <c r="C5259" s="2" t="s">
        <v>64</v>
      </c>
      <c r="E5259" s="2">
        <v>100</v>
      </c>
      <c r="F5259" s="2" t="s">
        <v>928</v>
      </c>
      <c r="G5259" s="2" t="s">
        <v>28</v>
      </c>
      <c r="H5259" s="2" t="s">
        <v>34</v>
      </c>
      <c r="I5259" s="2" t="s">
        <v>31</v>
      </c>
      <c r="J5259" s="38">
        <v>4.9895964639999999</v>
      </c>
    </row>
    <row r="5260" spans="1:10">
      <c r="A5260" s="2" t="s">
        <v>8</v>
      </c>
      <c r="B5260" s="2" t="s">
        <v>243</v>
      </c>
      <c r="C5260" s="2" t="s">
        <v>64</v>
      </c>
      <c r="E5260" s="2">
        <v>100</v>
      </c>
      <c r="F5260" s="2" t="s">
        <v>928</v>
      </c>
      <c r="G5260" s="2" t="s">
        <v>28</v>
      </c>
      <c r="H5260" s="2" t="s">
        <v>34</v>
      </c>
      <c r="I5260" s="2" t="s">
        <v>31</v>
      </c>
      <c r="J5260" s="38">
        <v>5.0826054239999996</v>
      </c>
    </row>
    <row r="5261" spans="1:10">
      <c r="A5261" s="2" t="s">
        <v>8</v>
      </c>
      <c r="B5261" s="2" t="s">
        <v>244</v>
      </c>
      <c r="C5261" s="2" t="s">
        <v>64</v>
      </c>
      <c r="E5261" s="2">
        <v>100</v>
      </c>
      <c r="F5261" s="2" t="s">
        <v>928</v>
      </c>
      <c r="G5261" s="2" t="s">
        <v>28</v>
      </c>
      <c r="H5261" s="2" t="s">
        <v>34</v>
      </c>
      <c r="I5261" s="2" t="s">
        <v>31</v>
      </c>
      <c r="J5261" s="38">
        <v>5.0878659710000003</v>
      </c>
    </row>
    <row r="5262" spans="1:10">
      <c r="A5262" s="2" t="s">
        <v>8</v>
      </c>
      <c r="B5262" s="2" t="s">
        <v>245</v>
      </c>
      <c r="C5262" s="2" t="s">
        <v>64</v>
      </c>
      <c r="E5262" s="2">
        <v>100</v>
      </c>
      <c r="F5262" s="2" t="s">
        <v>928</v>
      </c>
      <c r="G5262" s="2" t="s">
        <v>28</v>
      </c>
      <c r="H5262" s="2" t="s">
        <v>34</v>
      </c>
      <c r="I5262" s="2" t="s">
        <v>31</v>
      </c>
      <c r="J5262" s="38">
        <v>1.425693221</v>
      </c>
    </row>
    <row r="5263" spans="1:10">
      <c r="A5263" s="2" t="s">
        <v>8</v>
      </c>
      <c r="B5263" s="2" t="s">
        <v>246</v>
      </c>
      <c r="C5263" s="2" t="s">
        <v>64</v>
      </c>
      <c r="E5263" s="2">
        <v>100</v>
      </c>
      <c r="F5263" s="2" t="s">
        <v>928</v>
      </c>
      <c r="G5263" s="2" t="s">
        <v>28</v>
      </c>
      <c r="H5263" s="2" t="s">
        <v>34</v>
      </c>
      <c r="I5263" s="2" t="s">
        <v>31</v>
      </c>
      <c r="J5263" s="38">
        <v>0</v>
      </c>
    </row>
    <row r="5264" spans="1:10">
      <c r="A5264" s="2" t="s">
        <v>8</v>
      </c>
      <c r="B5264" s="2" t="s">
        <v>247</v>
      </c>
      <c r="C5264" s="2" t="s">
        <v>64</v>
      </c>
      <c r="E5264" s="2">
        <v>100</v>
      </c>
      <c r="F5264" s="2" t="s">
        <v>928</v>
      </c>
      <c r="G5264" s="2" t="s">
        <v>28</v>
      </c>
      <c r="H5264" s="2" t="s">
        <v>34</v>
      </c>
      <c r="I5264" s="2" t="s">
        <v>31</v>
      </c>
      <c r="J5264" s="38">
        <v>0</v>
      </c>
    </row>
    <row r="5265" spans="1:10">
      <c r="A5265" s="2" t="s">
        <v>8</v>
      </c>
      <c r="B5265" s="2" t="s">
        <v>248</v>
      </c>
      <c r="C5265" s="2" t="s">
        <v>64</v>
      </c>
      <c r="E5265" s="2">
        <v>100</v>
      </c>
      <c r="F5265" s="2" t="s">
        <v>928</v>
      </c>
      <c r="G5265" s="2" t="s">
        <v>28</v>
      </c>
      <c r="H5265" s="2" t="s">
        <v>34</v>
      </c>
      <c r="I5265" s="2" t="s">
        <v>31</v>
      </c>
      <c r="J5265" s="38">
        <v>0</v>
      </c>
    </row>
    <row r="5266" spans="1:10">
      <c r="A5266" s="2" t="s">
        <v>7</v>
      </c>
      <c r="B5266" s="2" t="s">
        <v>249</v>
      </c>
      <c r="C5266" s="2" t="s">
        <v>64</v>
      </c>
      <c r="E5266" s="2">
        <v>100</v>
      </c>
      <c r="F5266" s="2" t="s">
        <v>928</v>
      </c>
      <c r="G5266" s="2" t="s">
        <v>28</v>
      </c>
      <c r="H5266" s="2" t="s">
        <v>34</v>
      </c>
      <c r="I5266" s="2" t="s">
        <v>31</v>
      </c>
      <c r="J5266" s="38">
        <v>15.936248150000001</v>
      </c>
    </row>
    <row r="5267" spans="1:10">
      <c r="A5267" s="2" t="s">
        <v>7</v>
      </c>
      <c r="B5267" s="2" t="s">
        <v>250</v>
      </c>
      <c r="C5267" s="2" t="s">
        <v>64</v>
      </c>
      <c r="E5267" s="2">
        <v>100</v>
      </c>
      <c r="F5267" s="2" t="s">
        <v>928</v>
      </c>
      <c r="G5267" s="2" t="s">
        <v>28</v>
      </c>
      <c r="H5267" s="2" t="s">
        <v>34</v>
      </c>
      <c r="I5267" s="2" t="s">
        <v>31</v>
      </c>
      <c r="J5267" s="38">
        <v>3.2760215179999999</v>
      </c>
    </row>
    <row r="5268" spans="1:10">
      <c r="A5268" s="2" t="s">
        <v>7</v>
      </c>
      <c r="B5268" s="2" t="s">
        <v>251</v>
      </c>
      <c r="C5268" s="2" t="s">
        <v>64</v>
      </c>
      <c r="E5268" s="2">
        <v>100</v>
      </c>
      <c r="F5268" s="2" t="s">
        <v>928</v>
      </c>
      <c r="G5268" s="2" t="s">
        <v>28</v>
      </c>
      <c r="H5268" s="2" t="s">
        <v>34</v>
      </c>
      <c r="I5268" s="2" t="s">
        <v>31</v>
      </c>
      <c r="J5268" s="38">
        <v>9.2220191469999993</v>
      </c>
    </row>
    <row r="5269" spans="1:10">
      <c r="A5269" s="2" t="s">
        <v>7</v>
      </c>
      <c r="B5269" s="2" t="s">
        <v>252</v>
      </c>
      <c r="C5269" s="2" t="s">
        <v>64</v>
      </c>
      <c r="E5269" s="2">
        <v>100</v>
      </c>
      <c r="F5269" s="2" t="s">
        <v>928</v>
      </c>
      <c r="G5269" s="2" t="s">
        <v>28</v>
      </c>
      <c r="H5269" s="2" t="s">
        <v>34</v>
      </c>
      <c r="I5269" s="2" t="s">
        <v>31</v>
      </c>
      <c r="J5269" s="38">
        <v>2.0703526700000001</v>
      </c>
    </row>
    <row r="5270" spans="1:10">
      <c r="A5270" s="2" t="s">
        <v>7</v>
      </c>
      <c r="B5270" s="2" t="s">
        <v>253</v>
      </c>
      <c r="C5270" s="2" t="s">
        <v>64</v>
      </c>
      <c r="E5270" s="2">
        <v>100</v>
      </c>
      <c r="F5270" s="2" t="s">
        <v>928</v>
      </c>
      <c r="G5270" s="2" t="s">
        <v>28</v>
      </c>
      <c r="H5270" s="2" t="s">
        <v>34</v>
      </c>
      <c r="I5270" s="2" t="s">
        <v>31</v>
      </c>
      <c r="J5270" s="38">
        <v>36.567140369999997</v>
      </c>
    </row>
    <row r="5271" spans="1:10">
      <c r="A5271" s="2" t="s">
        <v>6</v>
      </c>
      <c r="B5271" s="2" t="s">
        <v>254</v>
      </c>
      <c r="C5271" s="2" t="s">
        <v>64</v>
      </c>
      <c r="E5271" s="2">
        <v>100</v>
      </c>
      <c r="F5271" s="2" t="s">
        <v>928</v>
      </c>
      <c r="G5271" s="2" t="s">
        <v>28</v>
      </c>
      <c r="H5271" s="2" t="s">
        <v>34</v>
      </c>
      <c r="I5271" s="2" t="s">
        <v>31</v>
      </c>
      <c r="J5271" s="38">
        <v>18.228320817</v>
      </c>
    </row>
    <row r="5272" spans="1:10">
      <c r="A5272" s="2" t="s">
        <v>6</v>
      </c>
      <c r="B5272" s="2" t="s">
        <v>255</v>
      </c>
      <c r="C5272" s="2" t="s">
        <v>64</v>
      </c>
      <c r="E5272" s="2">
        <v>100</v>
      </c>
      <c r="F5272" s="2" t="s">
        <v>928</v>
      </c>
      <c r="G5272" s="2" t="s">
        <v>28</v>
      </c>
      <c r="H5272" s="2" t="s">
        <v>34</v>
      </c>
      <c r="I5272" s="2" t="s">
        <v>31</v>
      </c>
      <c r="J5272" s="38">
        <v>19.707240034000002</v>
      </c>
    </row>
    <row r="5273" spans="1:10">
      <c r="A5273" s="2" t="s">
        <v>6</v>
      </c>
      <c r="B5273" s="2" t="s">
        <v>256</v>
      </c>
      <c r="C5273" s="2" t="s">
        <v>64</v>
      </c>
      <c r="E5273" s="2">
        <v>100</v>
      </c>
      <c r="F5273" s="2" t="s">
        <v>928</v>
      </c>
      <c r="G5273" s="2" t="s">
        <v>28</v>
      </c>
      <c r="H5273" s="2" t="s">
        <v>34</v>
      </c>
      <c r="I5273" s="2" t="s">
        <v>31</v>
      </c>
      <c r="J5273" s="38">
        <v>59.808008913999998</v>
      </c>
    </row>
    <row r="5274" spans="1:10">
      <c r="A5274" s="2" t="s">
        <v>6</v>
      </c>
      <c r="B5274" s="2" t="s">
        <v>257</v>
      </c>
      <c r="C5274" s="2" t="s">
        <v>64</v>
      </c>
      <c r="E5274" s="2">
        <v>100</v>
      </c>
      <c r="F5274" s="2" t="s">
        <v>928</v>
      </c>
      <c r="G5274" s="2" t="s">
        <v>28</v>
      </c>
      <c r="H5274" s="2" t="s">
        <v>34</v>
      </c>
      <c r="I5274" s="2" t="s">
        <v>31</v>
      </c>
      <c r="J5274" s="38">
        <v>78.407291877000006</v>
      </c>
    </row>
    <row r="5275" spans="1:10">
      <c r="A5275" s="2" t="s">
        <v>6</v>
      </c>
      <c r="B5275" s="2" t="s">
        <v>258</v>
      </c>
      <c r="C5275" s="2" t="s">
        <v>64</v>
      </c>
      <c r="E5275" s="2">
        <v>100</v>
      </c>
      <c r="F5275" s="2" t="s">
        <v>928</v>
      </c>
      <c r="G5275" s="2" t="s">
        <v>28</v>
      </c>
      <c r="H5275" s="2" t="s">
        <v>34</v>
      </c>
      <c r="I5275" s="2" t="s">
        <v>31</v>
      </c>
      <c r="J5275" s="38">
        <v>59.614663102999998</v>
      </c>
    </row>
    <row r="5276" spans="1:10">
      <c r="A5276" s="2" t="s">
        <v>6</v>
      </c>
      <c r="B5276" s="2" t="s">
        <v>259</v>
      </c>
      <c r="C5276" s="2" t="s">
        <v>64</v>
      </c>
      <c r="E5276" s="2">
        <v>100</v>
      </c>
      <c r="F5276" s="2" t="s">
        <v>928</v>
      </c>
      <c r="G5276" s="2" t="s">
        <v>28</v>
      </c>
      <c r="H5276" s="2" t="s">
        <v>34</v>
      </c>
      <c r="I5276" s="2" t="s">
        <v>31</v>
      </c>
      <c r="J5276" s="38">
        <v>0</v>
      </c>
    </row>
    <row r="5277" spans="1:10">
      <c r="A5277" s="2" t="s">
        <v>6</v>
      </c>
      <c r="B5277" s="2" t="s">
        <v>260</v>
      </c>
      <c r="C5277" s="2" t="s">
        <v>64</v>
      </c>
      <c r="E5277" s="2">
        <v>100</v>
      </c>
      <c r="F5277" s="2" t="s">
        <v>928</v>
      </c>
      <c r="G5277" s="2" t="s">
        <v>28</v>
      </c>
      <c r="H5277" s="2" t="s">
        <v>34</v>
      </c>
      <c r="I5277" s="2" t="s">
        <v>31</v>
      </c>
      <c r="J5277" s="38">
        <v>22.104446161999999</v>
      </c>
    </row>
    <row r="5278" spans="1:10">
      <c r="A5278" s="2" t="s">
        <v>6</v>
      </c>
      <c r="B5278" s="2" t="s">
        <v>261</v>
      </c>
      <c r="C5278" s="2" t="s">
        <v>64</v>
      </c>
      <c r="E5278" s="2">
        <v>100</v>
      </c>
      <c r="F5278" s="2" t="s">
        <v>928</v>
      </c>
      <c r="G5278" s="2" t="s">
        <v>28</v>
      </c>
      <c r="H5278" s="2" t="s">
        <v>34</v>
      </c>
      <c r="I5278" s="2" t="s">
        <v>31</v>
      </c>
      <c r="J5278" s="38">
        <v>17.396780293999999</v>
      </c>
    </row>
    <row r="5279" spans="1:10">
      <c r="A5279" s="2" t="s">
        <v>5</v>
      </c>
      <c r="B5279" s="2" t="s">
        <v>270</v>
      </c>
      <c r="C5279" s="2" t="s">
        <v>64</v>
      </c>
      <c r="E5279" s="2">
        <v>100</v>
      </c>
      <c r="F5279" s="2" t="s">
        <v>928</v>
      </c>
      <c r="G5279" s="2" t="s">
        <v>28</v>
      </c>
      <c r="H5279" s="2" t="s">
        <v>34</v>
      </c>
      <c r="I5279" s="2" t="s">
        <v>31</v>
      </c>
      <c r="J5279" s="38">
        <v>1.363156086</v>
      </c>
    </row>
    <row r="5280" spans="1:10">
      <c r="A5280" s="2" t="s">
        <v>5</v>
      </c>
      <c r="B5280" s="2" t="s">
        <v>271</v>
      </c>
      <c r="C5280" s="2" t="s">
        <v>64</v>
      </c>
      <c r="E5280" s="2">
        <v>100</v>
      </c>
      <c r="F5280" s="2" t="s">
        <v>928</v>
      </c>
      <c r="G5280" s="2" t="s">
        <v>28</v>
      </c>
      <c r="H5280" s="2" t="s">
        <v>34</v>
      </c>
      <c r="I5280" s="2" t="s">
        <v>31</v>
      </c>
      <c r="J5280" s="38">
        <v>24.851424352999999</v>
      </c>
    </row>
    <row r="5281" spans="1:10">
      <c r="A5281" s="2" t="s">
        <v>5</v>
      </c>
      <c r="B5281" s="2" t="s">
        <v>272</v>
      </c>
      <c r="C5281" s="2" t="s">
        <v>64</v>
      </c>
      <c r="E5281" s="2">
        <v>100</v>
      </c>
      <c r="F5281" s="2" t="s">
        <v>928</v>
      </c>
      <c r="G5281" s="2" t="s">
        <v>28</v>
      </c>
      <c r="H5281" s="2" t="s">
        <v>34</v>
      </c>
      <c r="I5281" s="2" t="s">
        <v>31</v>
      </c>
      <c r="J5281" s="38">
        <v>3.595315593</v>
      </c>
    </row>
    <row r="5282" spans="1:10">
      <c r="A5282" s="2" t="s">
        <v>5</v>
      </c>
      <c r="B5282" s="2" t="s">
        <v>273</v>
      </c>
      <c r="C5282" s="2" t="s">
        <v>64</v>
      </c>
      <c r="E5282" s="2">
        <v>100</v>
      </c>
      <c r="F5282" s="2" t="s">
        <v>928</v>
      </c>
      <c r="G5282" s="2" t="s">
        <v>28</v>
      </c>
      <c r="H5282" s="2" t="s">
        <v>34</v>
      </c>
      <c r="I5282" s="2" t="s">
        <v>31</v>
      </c>
      <c r="J5282" s="38">
        <v>0</v>
      </c>
    </row>
    <row r="5283" spans="1:10">
      <c r="A5283" s="2" t="s">
        <v>4</v>
      </c>
      <c r="B5283" s="2" t="s">
        <v>445</v>
      </c>
      <c r="C5283" s="2" t="s">
        <v>64</v>
      </c>
      <c r="E5283" s="2">
        <v>100</v>
      </c>
      <c r="F5283" s="2" t="s">
        <v>928</v>
      </c>
      <c r="G5283" s="2" t="s">
        <v>28</v>
      </c>
      <c r="H5283" s="2" t="s">
        <v>34</v>
      </c>
      <c r="I5283" s="2" t="s">
        <v>31</v>
      </c>
      <c r="J5283" s="38">
        <v>3.741837554</v>
      </c>
    </row>
    <row r="5284" spans="1:10">
      <c r="A5284" s="2" t="s">
        <v>4</v>
      </c>
      <c r="B5284" s="2" t="s">
        <v>446</v>
      </c>
      <c r="C5284" s="2" t="s">
        <v>64</v>
      </c>
      <c r="E5284" s="2">
        <v>100</v>
      </c>
      <c r="F5284" s="2" t="s">
        <v>928</v>
      </c>
      <c r="G5284" s="2" t="s">
        <v>28</v>
      </c>
      <c r="H5284" s="2" t="s">
        <v>34</v>
      </c>
      <c r="I5284" s="2" t="s">
        <v>31</v>
      </c>
      <c r="J5284" s="38">
        <v>0.31427459299999999</v>
      </c>
    </row>
    <row r="5285" spans="1:10">
      <c r="A5285" s="2" t="s">
        <v>3</v>
      </c>
      <c r="B5285" s="2" t="s">
        <v>362</v>
      </c>
      <c r="C5285" s="2" t="s">
        <v>64</v>
      </c>
      <c r="E5285" s="2">
        <v>100</v>
      </c>
      <c r="F5285" s="2" t="s">
        <v>928</v>
      </c>
      <c r="G5285" s="2" t="s">
        <v>28</v>
      </c>
      <c r="H5285" s="2" t="s">
        <v>34</v>
      </c>
      <c r="I5285" s="2" t="s">
        <v>31</v>
      </c>
      <c r="J5285" s="38">
        <v>0.20581954299999999</v>
      </c>
    </row>
    <row r="5286" spans="1:10">
      <c r="A5286" s="2" t="s">
        <v>3</v>
      </c>
      <c r="B5286" s="2" t="s">
        <v>143</v>
      </c>
      <c r="C5286" s="2" t="s">
        <v>64</v>
      </c>
      <c r="E5286" s="2">
        <v>100</v>
      </c>
      <c r="F5286" s="2" t="s">
        <v>928</v>
      </c>
      <c r="G5286" s="2" t="s">
        <v>28</v>
      </c>
      <c r="H5286" s="2" t="s">
        <v>34</v>
      </c>
      <c r="I5286" s="2" t="s">
        <v>31</v>
      </c>
      <c r="J5286" s="38">
        <v>15.584877171</v>
      </c>
    </row>
    <row r="5287" spans="1:10">
      <c r="A5287" s="2" t="s">
        <v>3</v>
      </c>
      <c r="B5287" s="2" t="s">
        <v>144</v>
      </c>
      <c r="C5287" s="2" t="s">
        <v>64</v>
      </c>
      <c r="E5287" s="2">
        <v>100</v>
      </c>
      <c r="F5287" s="2" t="s">
        <v>928</v>
      </c>
      <c r="G5287" s="2" t="s">
        <v>28</v>
      </c>
      <c r="H5287" s="2" t="s">
        <v>34</v>
      </c>
      <c r="I5287" s="2" t="s">
        <v>31</v>
      </c>
      <c r="J5287" s="38">
        <v>5.104538904</v>
      </c>
    </row>
    <row r="5288" spans="1:10">
      <c r="A5288" s="2" t="s">
        <v>3</v>
      </c>
      <c r="B5288" s="2" t="s">
        <v>145</v>
      </c>
      <c r="C5288" s="2" t="s">
        <v>64</v>
      </c>
      <c r="E5288" s="2">
        <v>100</v>
      </c>
      <c r="F5288" s="2" t="s">
        <v>928</v>
      </c>
      <c r="G5288" s="2" t="s">
        <v>28</v>
      </c>
      <c r="H5288" s="2" t="s">
        <v>34</v>
      </c>
      <c r="I5288" s="2" t="s">
        <v>31</v>
      </c>
      <c r="J5288" s="38">
        <v>2.0876973150000002</v>
      </c>
    </row>
    <row r="5289" spans="1:10">
      <c r="A5289" s="2" t="s">
        <v>3</v>
      </c>
      <c r="B5289" s="2" t="s">
        <v>146</v>
      </c>
      <c r="C5289" s="2" t="s">
        <v>64</v>
      </c>
      <c r="E5289" s="2">
        <v>100</v>
      </c>
      <c r="F5289" s="2" t="s">
        <v>928</v>
      </c>
      <c r="G5289" s="2" t="s">
        <v>28</v>
      </c>
      <c r="H5289" s="2" t="s">
        <v>34</v>
      </c>
      <c r="I5289" s="2" t="s">
        <v>31</v>
      </c>
      <c r="J5289" s="38">
        <v>4.0004913240000004</v>
      </c>
    </row>
    <row r="5290" spans="1:10">
      <c r="A5290" s="2" t="s">
        <v>3</v>
      </c>
      <c r="B5290" s="2" t="s">
        <v>147</v>
      </c>
      <c r="C5290" s="2" t="s">
        <v>64</v>
      </c>
      <c r="E5290" s="2">
        <v>100</v>
      </c>
      <c r="F5290" s="2" t="s">
        <v>928</v>
      </c>
      <c r="G5290" s="2" t="s">
        <v>28</v>
      </c>
      <c r="H5290" s="2" t="s">
        <v>34</v>
      </c>
      <c r="I5290" s="2" t="s">
        <v>31</v>
      </c>
      <c r="J5290" s="38">
        <v>14.355296505</v>
      </c>
    </row>
    <row r="5291" spans="1:10">
      <c r="A5291" s="2" t="s">
        <v>3</v>
      </c>
      <c r="B5291" s="2" t="s">
        <v>148</v>
      </c>
      <c r="C5291" s="2" t="s">
        <v>64</v>
      </c>
      <c r="E5291" s="2">
        <v>100</v>
      </c>
      <c r="F5291" s="2" t="s">
        <v>928</v>
      </c>
      <c r="G5291" s="2" t="s">
        <v>28</v>
      </c>
      <c r="H5291" s="2" t="s">
        <v>34</v>
      </c>
      <c r="I5291" s="2" t="s">
        <v>31</v>
      </c>
      <c r="J5291" s="38">
        <v>6.4196075029999999</v>
      </c>
    </row>
    <row r="5292" spans="1:10">
      <c r="A5292" s="2" t="s">
        <v>3</v>
      </c>
      <c r="B5292" s="2" t="s">
        <v>149</v>
      </c>
      <c r="C5292" s="2" t="s">
        <v>64</v>
      </c>
      <c r="E5292" s="2">
        <v>100</v>
      </c>
      <c r="F5292" s="2" t="s">
        <v>928</v>
      </c>
      <c r="G5292" s="2" t="s">
        <v>28</v>
      </c>
      <c r="H5292" s="2" t="s">
        <v>34</v>
      </c>
      <c r="I5292" s="2" t="s">
        <v>31</v>
      </c>
      <c r="J5292" s="38">
        <v>73.184695671</v>
      </c>
    </row>
    <row r="5293" spans="1:10">
      <c r="A5293" s="2" t="s">
        <v>3</v>
      </c>
      <c r="B5293" s="2" t="s">
        <v>150</v>
      </c>
      <c r="C5293" s="2" t="s">
        <v>64</v>
      </c>
      <c r="E5293" s="2">
        <v>100</v>
      </c>
      <c r="F5293" s="2" t="s">
        <v>928</v>
      </c>
      <c r="G5293" s="2" t="s">
        <v>28</v>
      </c>
      <c r="H5293" s="2" t="s">
        <v>34</v>
      </c>
      <c r="I5293" s="2" t="s">
        <v>31</v>
      </c>
      <c r="J5293" s="38">
        <v>2.7371036200000001</v>
      </c>
    </row>
    <row r="5294" spans="1:10">
      <c r="A5294" s="2" t="s">
        <v>3</v>
      </c>
      <c r="B5294" s="2" t="s">
        <v>151</v>
      </c>
      <c r="C5294" s="2" t="s">
        <v>64</v>
      </c>
      <c r="E5294" s="2">
        <v>100</v>
      </c>
      <c r="F5294" s="2" t="s">
        <v>928</v>
      </c>
      <c r="G5294" s="2" t="s">
        <v>28</v>
      </c>
      <c r="H5294" s="2" t="s">
        <v>34</v>
      </c>
      <c r="I5294" s="2" t="s">
        <v>31</v>
      </c>
      <c r="J5294" s="38">
        <v>237.504969983</v>
      </c>
    </row>
    <row r="5295" spans="1:10">
      <c r="A5295" s="2" t="s">
        <v>3</v>
      </c>
      <c r="B5295" s="2" t="s">
        <v>152</v>
      </c>
      <c r="C5295" s="2" t="s">
        <v>64</v>
      </c>
      <c r="E5295" s="2">
        <v>100</v>
      </c>
      <c r="F5295" s="2" t="s">
        <v>928</v>
      </c>
      <c r="G5295" s="2" t="s">
        <v>28</v>
      </c>
      <c r="H5295" s="2" t="s">
        <v>34</v>
      </c>
      <c r="I5295" s="2" t="s">
        <v>31</v>
      </c>
      <c r="J5295" s="38">
        <v>211.910014147</v>
      </c>
    </row>
    <row r="5296" spans="1:10">
      <c r="A5296" s="2" t="s">
        <v>3</v>
      </c>
      <c r="B5296" s="2" t="s">
        <v>153</v>
      </c>
      <c r="C5296" s="2" t="s">
        <v>64</v>
      </c>
      <c r="E5296" s="2">
        <v>100</v>
      </c>
      <c r="F5296" s="2" t="s">
        <v>928</v>
      </c>
      <c r="G5296" s="2" t="s">
        <v>28</v>
      </c>
      <c r="H5296" s="2" t="s">
        <v>34</v>
      </c>
      <c r="I5296" s="2" t="s">
        <v>31</v>
      </c>
      <c r="J5296" s="38">
        <v>32.228690559</v>
      </c>
    </row>
    <row r="5297" spans="1:10">
      <c r="A5297" s="2" t="s">
        <v>3</v>
      </c>
      <c r="B5297" s="2" t="s">
        <v>154</v>
      </c>
      <c r="C5297" s="2" t="s">
        <v>64</v>
      </c>
      <c r="E5297" s="2">
        <v>100</v>
      </c>
      <c r="F5297" s="2" t="s">
        <v>928</v>
      </c>
      <c r="G5297" s="2" t="s">
        <v>28</v>
      </c>
      <c r="H5297" s="2" t="s">
        <v>34</v>
      </c>
      <c r="I5297" s="2" t="s">
        <v>31</v>
      </c>
      <c r="J5297" s="38">
        <v>30.301059122000002</v>
      </c>
    </row>
    <row r="5298" spans="1:10">
      <c r="A5298" s="2" t="s">
        <v>3</v>
      </c>
      <c r="B5298" s="2" t="s">
        <v>155</v>
      </c>
      <c r="C5298" s="2" t="s">
        <v>64</v>
      </c>
      <c r="E5298" s="2">
        <v>100</v>
      </c>
      <c r="F5298" s="2" t="s">
        <v>928</v>
      </c>
      <c r="G5298" s="2" t="s">
        <v>28</v>
      </c>
      <c r="H5298" s="2" t="s">
        <v>34</v>
      </c>
      <c r="I5298" s="2" t="s">
        <v>31</v>
      </c>
      <c r="J5298" s="38">
        <v>37.202414001000001</v>
      </c>
    </row>
    <row r="5299" spans="1:10">
      <c r="A5299" s="2" t="s">
        <v>3</v>
      </c>
      <c r="B5299" s="2" t="s">
        <v>156</v>
      </c>
      <c r="C5299" s="2" t="s">
        <v>64</v>
      </c>
      <c r="E5299" s="2">
        <v>100</v>
      </c>
      <c r="F5299" s="2" t="s">
        <v>928</v>
      </c>
      <c r="G5299" s="2" t="s">
        <v>28</v>
      </c>
      <c r="H5299" s="2" t="s">
        <v>34</v>
      </c>
      <c r="I5299" s="2" t="s">
        <v>31</v>
      </c>
      <c r="J5299" s="38">
        <v>2.7435973009999999</v>
      </c>
    </row>
    <row r="5300" spans="1:10">
      <c r="A5300" s="2" t="s">
        <v>3</v>
      </c>
      <c r="B5300" s="2" t="s">
        <v>157</v>
      </c>
      <c r="C5300" s="2" t="s">
        <v>64</v>
      </c>
      <c r="E5300" s="2">
        <v>100</v>
      </c>
      <c r="F5300" s="2" t="s">
        <v>928</v>
      </c>
      <c r="G5300" s="2" t="s">
        <v>28</v>
      </c>
      <c r="H5300" s="2" t="s">
        <v>34</v>
      </c>
      <c r="I5300" s="2" t="s">
        <v>31</v>
      </c>
      <c r="J5300" s="38">
        <v>64.381752688000006</v>
      </c>
    </row>
    <row r="5301" spans="1:10">
      <c r="A5301" s="2" t="s">
        <v>3</v>
      </c>
      <c r="B5301" s="2" t="s">
        <v>158</v>
      </c>
      <c r="C5301" s="2" t="s">
        <v>64</v>
      </c>
      <c r="E5301" s="2">
        <v>100</v>
      </c>
      <c r="F5301" s="2" t="s">
        <v>928</v>
      </c>
      <c r="G5301" s="2" t="s">
        <v>28</v>
      </c>
      <c r="H5301" s="2" t="s">
        <v>34</v>
      </c>
      <c r="I5301" s="2" t="s">
        <v>31</v>
      </c>
      <c r="J5301" s="38">
        <v>14.859056067999999</v>
      </c>
    </row>
    <row r="5302" spans="1:10">
      <c r="A5302" s="2" t="s">
        <v>2</v>
      </c>
      <c r="B5302" s="2" t="s">
        <v>262</v>
      </c>
      <c r="C5302" s="2" t="s">
        <v>64</v>
      </c>
      <c r="E5302" s="2">
        <v>100</v>
      </c>
      <c r="F5302" s="2" t="s">
        <v>928</v>
      </c>
      <c r="G5302" s="2" t="s">
        <v>28</v>
      </c>
      <c r="H5302" s="2" t="s">
        <v>34</v>
      </c>
      <c r="I5302" s="2" t="s">
        <v>31</v>
      </c>
      <c r="J5302" s="38">
        <v>2.9460500000000001E-2</v>
      </c>
    </row>
    <row r="5303" spans="1:10">
      <c r="A5303" s="2" t="s">
        <v>2</v>
      </c>
      <c r="B5303" s="2" t="s">
        <v>263</v>
      </c>
      <c r="C5303" s="2" t="s">
        <v>64</v>
      </c>
      <c r="E5303" s="2">
        <v>100</v>
      </c>
      <c r="F5303" s="2" t="s">
        <v>928</v>
      </c>
      <c r="G5303" s="2" t="s">
        <v>28</v>
      </c>
      <c r="H5303" s="2" t="s">
        <v>34</v>
      </c>
      <c r="I5303" s="2" t="s">
        <v>31</v>
      </c>
      <c r="J5303" s="38">
        <v>7.0585071050000003</v>
      </c>
    </row>
    <row r="5304" spans="1:10">
      <c r="A5304" s="2" t="s">
        <v>2</v>
      </c>
      <c r="B5304" s="2" t="s">
        <v>264</v>
      </c>
      <c r="C5304" s="2" t="s">
        <v>64</v>
      </c>
      <c r="E5304" s="2">
        <v>100</v>
      </c>
      <c r="F5304" s="2" t="s">
        <v>928</v>
      </c>
      <c r="G5304" s="2" t="s">
        <v>28</v>
      </c>
      <c r="H5304" s="2" t="s">
        <v>34</v>
      </c>
      <c r="I5304" s="2" t="s">
        <v>31</v>
      </c>
      <c r="J5304" s="38">
        <v>4.126285449</v>
      </c>
    </row>
    <row r="5305" spans="1:10">
      <c r="A5305" s="2" t="s">
        <v>2</v>
      </c>
      <c r="B5305" s="2" t="s">
        <v>265</v>
      </c>
      <c r="C5305" s="2" t="s">
        <v>64</v>
      </c>
      <c r="E5305" s="2">
        <v>100</v>
      </c>
      <c r="F5305" s="2" t="s">
        <v>928</v>
      </c>
      <c r="G5305" s="2" t="s">
        <v>28</v>
      </c>
      <c r="H5305" s="2" t="s">
        <v>34</v>
      </c>
      <c r="I5305" s="2" t="s">
        <v>31</v>
      </c>
      <c r="J5305" s="38">
        <v>1.422492834</v>
      </c>
    </row>
    <row r="5306" spans="1:10">
      <c r="A5306" s="2" t="s">
        <v>2</v>
      </c>
      <c r="B5306" s="2" t="s">
        <v>266</v>
      </c>
      <c r="C5306" s="2" t="s">
        <v>64</v>
      </c>
      <c r="E5306" s="2">
        <v>100</v>
      </c>
      <c r="F5306" s="2" t="s">
        <v>928</v>
      </c>
      <c r="G5306" s="2" t="s">
        <v>28</v>
      </c>
      <c r="H5306" s="2" t="s">
        <v>34</v>
      </c>
      <c r="I5306" s="2" t="s">
        <v>31</v>
      </c>
      <c r="J5306" s="38">
        <v>7.5817812079999998</v>
      </c>
    </row>
    <row r="5307" spans="1:10">
      <c r="A5307" s="2" t="s">
        <v>2</v>
      </c>
      <c r="B5307" s="2" t="s">
        <v>267</v>
      </c>
      <c r="C5307" s="2" t="s">
        <v>64</v>
      </c>
      <c r="E5307" s="2">
        <v>100</v>
      </c>
      <c r="F5307" s="2" t="s">
        <v>928</v>
      </c>
      <c r="G5307" s="2" t="s">
        <v>28</v>
      </c>
      <c r="H5307" s="2" t="s">
        <v>34</v>
      </c>
      <c r="I5307" s="2" t="s">
        <v>31</v>
      </c>
      <c r="J5307" s="38">
        <v>7.0952289879999997</v>
      </c>
    </row>
    <row r="5308" spans="1:10">
      <c r="A5308" s="2" t="s">
        <v>2</v>
      </c>
      <c r="B5308" s="2" t="s">
        <v>268</v>
      </c>
      <c r="C5308" s="2" t="s">
        <v>64</v>
      </c>
      <c r="E5308" s="2">
        <v>100</v>
      </c>
      <c r="F5308" s="2" t="s">
        <v>928</v>
      </c>
      <c r="G5308" s="2" t="s">
        <v>28</v>
      </c>
      <c r="H5308" s="2" t="s">
        <v>34</v>
      </c>
      <c r="I5308" s="2" t="s">
        <v>31</v>
      </c>
      <c r="J5308" s="38">
        <v>7.7861169910000001</v>
      </c>
    </row>
    <row r="5309" spans="1:10">
      <c r="A5309" s="2" t="s">
        <v>2</v>
      </c>
      <c r="B5309" s="2" t="s">
        <v>269</v>
      </c>
      <c r="C5309" s="2" t="s">
        <v>64</v>
      </c>
      <c r="E5309" s="2">
        <v>100</v>
      </c>
      <c r="F5309" s="2" t="s">
        <v>928</v>
      </c>
      <c r="G5309" s="2" t="s">
        <v>28</v>
      </c>
      <c r="H5309" s="2" t="s">
        <v>34</v>
      </c>
      <c r="I5309" s="2" t="s">
        <v>31</v>
      </c>
      <c r="J5309" s="38">
        <v>12.408079053</v>
      </c>
    </row>
    <row r="5310" spans="1:10">
      <c r="A5310" s="2" t="s">
        <v>1</v>
      </c>
      <c r="B5310" s="2" t="s">
        <v>298</v>
      </c>
      <c r="C5310" s="2" t="s">
        <v>64</v>
      </c>
      <c r="E5310" s="2">
        <v>100</v>
      </c>
      <c r="F5310" s="2" t="s">
        <v>928</v>
      </c>
      <c r="G5310" s="2" t="s">
        <v>28</v>
      </c>
      <c r="H5310" s="2" t="s">
        <v>34</v>
      </c>
      <c r="I5310" s="2" t="s">
        <v>31</v>
      </c>
      <c r="J5310" s="38">
        <v>0</v>
      </c>
    </row>
    <row r="5311" spans="1:10">
      <c r="A5311" s="2" t="s">
        <v>1</v>
      </c>
      <c r="B5311" s="2" t="s">
        <v>299</v>
      </c>
      <c r="C5311" s="2" t="s">
        <v>64</v>
      </c>
      <c r="E5311" s="2">
        <v>100</v>
      </c>
      <c r="F5311" s="2" t="s">
        <v>928</v>
      </c>
      <c r="G5311" s="2" t="s">
        <v>28</v>
      </c>
      <c r="H5311" s="2" t="s">
        <v>34</v>
      </c>
      <c r="I5311" s="2" t="s">
        <v>31</v>
      </c>
      <c r="J5311" s="38">
        <v>0</v>
      </c>
    </row>
    <row r="5312" spans="1:10">
      <c r="A5312" s="2" t="s">
        <v>1</v>
      </c>
      <c r="B5312" s="2" t="s">
        <v>300</v>
      </c>
      <c r="C5312" s="2" t="s">
        <v>64</v>
      </c>
      <c r="E5312" s="2">
        <v>100</v>
      </c>
      <c r="F5312" s="2" t="s">
        <v>928</v>
      </c>
      <c r="G5312" s="2" t="s">
        <v>28</v>
      </c>
      <c r="H5312" s="2" t="s">
        <v>34</v>
      </c>
      <c r="I5312" s="2" t="s">
        <v>31</v>
      </c>
      <c r="J5312" s="38">
        <v>0</v>
      </c>
    </row>
    <row r="5313" spans="1:10">
      <c r="A5313" s="2" t="s">
        <v>1</v>
      </c>
      <c r="B5313" s="2" t="s">
        <v>301</v>
      </c>
      <c r="C5313" s="2" t="s">
        <v>64</v>
      </c>
      <c r="E5313" s="2">
        <v>100</v>
      </c>
      <c r="F5313" s="2" t="s">
        <v>928</v>
      </c>
      <c r="G5313" s="2" t="s">
        <v>28</v>
      </c>
      <c r="H5313" s="2" t="s">
        <v>34</v>
      </c>
      <c r="I5313" s="2" t="s">
        <v>31</v>
      </c>
      <c r="J5313" s="38">
        <v>1.8224503999999999E-2</v>
      </c>
    </row>
    <row r="5314" spans="1:10">
      <c r="A5314" s="2" t="s">
        <v>1</v>
      </c>
      <c r="B5314" s="2" t="s">
        <v>302</v>
      </c>
      <c r="C5314" s="2" t="s">
        <v>64</v>
      </c>
      <c r="E5314" s="2">
        <v>100</v>
      </c>
      <c r="F5314" s="2" t="s">
        <v>928</v>
      </c>
      <c r="G5314" s="2" t="s">
        <v>28</v>
      </c>
      <c r="H5314" s="2" t="s">
        <v>34</v>
      </c>
      <c r="I5314" s="2" t="s">
        <v>31</v>
      </c>
      <c r="J5314" s="38">
        <v>0</v>
      </c>
    </row>
    <row r="5315" spans="1:10">
      <c r="A5315" s="2" t="s">
        <v>1</v>
      </c>
      <c r="B5315" s="2" t="s">
        <v>303</v>
      </c>
      <c r="C5315" s="2" t="s">
        <v>64</v>
      </c>
      <c r="E5315" s="2">
        <v>100</v>
      </c>
      <c r="F5315" s="2" t="s">
        <v>928</v>
      </c>
      <c r="G5315" s="2" t="s">
        <v>28</v>
      </c>
      <c r="H5315" s="2" t="s">
        <v>34</v>
      </c>
      <c r="I5315" s="2" t="s">
        <v>31</v>
      </c>
      <c r="J5315" s="38">
        <v>0</v>
      </c>
    </row>
    <row r="5316" spans="1:10">
      <c r="A5316" s="2" t="s">
        <v>1</v>
      </c>
      <c r="B5316" s="2" t="s">
        <v>304</v>
      </c>
      <c r="C5316" s="2" t="s">
        <v>64</v>
      </c>
      <c r="E5316" s="2">
        <v>100</v>
      </c>
      <c r="F5316" s="2" t="s">
        <v>928</v>
      </c>
      <c r="G5316" s="2" t="s">
        <v>28</v>
      </c>
      <c r="H5316" s="2" t="s">
        <v>34</v>
      </c>
      <c r="I5316" s="2" t="s">
        <v>31</v>
      </c>
      <c r="J5316" s="38">
        <v>0</v>
      </c>
    </row>
    <row r="5317" spans="1:10">
      <c r="A5317" s="2" t="s">
        <v>1</v>
      </c>
      <c r="B5317" s="2" t="s">
        <v>305</v>
      </c>
      <c r="C5317" s="2" t="s">
        <v>64</v>
      </c>
      <c r="E5317" s="2">
        <v>100</v>
      </c>
      <c r="F5317" s="2" t="s">
        <v>928</v>
      </c>
      <c r="G5317" s="2" t="s">
        <v>28</v>
      </c>
      <c r="H5317" s="2" t="s">
        <v>34</v>
      </c>
      <c r="I5317" s="2" t="s">
        <v>31</v>
      </c>
      <c r="J5317" s="38">
        <v>0</v>
      </c>
    </row>
    <row r="5318" spans="1:10">
      <c r="A5318" s="2" t="s">
        <v>1</v>
      </c>
      <c r="B5318" s="2" t="s">
        <v>306</v>
      </c>
      <c r="C5318" s="2" t="s">
        <v>64</v>
      </c>
      <c r="E5318" s="2">
        <v>100</v>
      </c>
      <c r="F5318" s="2" t="s">
        <v>928</v>
      </c>
      <c r="G5318" s="2" t="s">
        <v>28</v>
      </c>
      <c r="H5318" s="2" t="s">
        <v>34</v>
      </c>
      <c r="I5318" s="2" t="s">
        <v>31</v>
      </c>
      <c r="J5318" s="38">
        <v>0</v>
      </c>
    </row>
    <row r="5319" spans="1:10">
      <c r="A5319" s="2" t="s">
        <v>1</v>
      </c>
      <c r="B5319" s="2" t="s">
        <v>307</v>
      </c>
      <c r="C5319" s="2" t="s">
        <v>64</v>
      </c>
      <c r="E5319" s="2">
        <v>100</v>
      </c>
      <c r="F5319" s="2" t="s">
        <v>928</v>
      </c>
      <c r="G5319" s="2" t="s">
        <v>28</v>
      </c>
      <c r="H5319" s="2" t="s">
        <v>34</v>
      </c>
      <c r="I5319" s="2" t="s">
        <v>31</v>
      </c>
      <c r="J5319" s="38">
        <v>0</v>
      </c>
    </row>
    <row r="5320" spans="1:10">
      <c r="A5320" s="2" t="s">
        <v>1</v>
      </c>
      <c r="B5320" s="2" t="s">
        <v>308</v>
      </c>
      <c r="C5320" s="2" t="s">
        <v>64</v>
      </c>
      <c r="E5320" s="2">
        <v>100</v>
      </c>
      <c r="F5320" s="2" t="s">
        <v>928</v>
      </c>
      <c r="G5320" s="2" t="s">
        <v>28</v>
      </c>
      <c r="H5320" s="2" t="s">
        <v>34</v>
      </c>
      <c r="I5320" s="2" t="s">
        <v>31</v>
      </c>
      <c r="J5320" s="38">
        <v>0</v>
      </c>
    </row>
    <row r="5321" spans="1:10">
      <c r="A5321" s="2" t="s">
        <v>1</v>
      </c>
      <c r="B5321" s="2" t="s">
        <v>309</v>
      </c>
      <c r="C5321" s="2" t="s">
        <v>64</v>
      </c>
      <c r="E5321" s="2">
        <v>100</v>
      </c>
      <c r="F5321" s="2" t="s">
        <v>928</v>
      </c>
      <c r="G5321" s="2" t="s">
        <v>28</v>
      </c>
      <c r="H5321" s="2" t="s">
        <v>34</v>
      </c>
      <c r="I5321" s="2" t="s">
        <v>31</v>
      </c>
      <c r="J5321" s="38">
        <v>0</v>
      </c>
    </row>
    <row r="5322" spans="1:10">
      <c r="A5322" s="2" t="s">
        <v>1</v>
      </c>
      <c r="B5322" s="2" t="s">
        <v>310</v>
      </c>
      <c r="C5322" s="2" t="s">
        <v>64</v>
      </c>
      <c r="E5322" s="2">
        <v>100</v>
      </c>
      <c r="F5322" s="2" t="s">
        <v>928</v>
      </c>
      <c r="G5322" s="2" t="s">
        <v>28</v>
      </c>
      <c r="H5322" s="2" t="s">
        <v>34</v>
      </c>
      <c r="I5322" s="2" t="s">
        <v>31</v>
      </c>
      <c r="J5322" s="38">
        <v>0</v>
      </c>
    </row>
    <row r="5323" spans="1:10">
      <c r="A5323" s="2" t="s">
        <v>1</v>
      </c>
      <c r="B5323" s="2" t="s">
        <v>311</v>
      </c>
      <c r="C5323" s="2" t="s">
        <v>64</v>
      </c>
      <c r="E5323" s="2">
        <v>100</v>
      </c>
      <c r="F5323" s="2" t="s">
        <v>928</v>
      </c>
      <c r="G5323" s="2" t="s">
        <v>28</v>
      </c>
      <c r="H5323" s="2" t="s">
        <v>34</v>
      </c>
      <c r="I5323" s="2" t="s">
        <v>31</v>
      </c>
      <c r="J5323" s="38">
        <v>0</v>
      </c>
    </row>
    <row r="5324" spans="1:10">
      <c r="A5324" s="2" t="s">
        <v>1</v>
      </c>
      <c r="B5324" s="2" t="s">
        <v>312</v>
      </c>
      <c r="C5324" s="2" t="s">
        <v>64</v>
      </c>
      <c r="E5324" s="2">
        <v>100</v>
      </c>
      <c r="F5324" s="2" t="s">
        <v>928</v>
      </c>
      <c r="G5324" s="2" t="s">
        <v>28</v>
      </c>
      <c r="H5324" s="2" t="s">
        <v>34</v>
      </c>
      <c r="I5324" s="2" t="s">
        <v>31</v>
      </c>
      <c r="J5324" s="38">
        <v>0</v>
      </c>
    </row>
    <row r="5325" spans="1:10">
      <c r="A5325" s="2" t="s">
        <v>1</v>
      </c>
      <c r="B5325" s="2" t="s">
        <v>313</v>
      </c>
      <c r="C5325" s="2" t="s">
        <v>64</v>
      </c>
      <c r="E5325" s="2">
        <v>100</v>
      </c>
      <c r="F5325" s="2" t="s">
        <v>928</v>
      </c>
      <c r="G5325" s="2" t="s">
        <v>28</v>
      </c>
      <c r="H5325" s="2" t="s">
        <v>34</v>
      </c>
      <c r="I5325" s="2" t="s">
        <v>31</v>
      </c>
      <c r="J5325" s="38">
        <v>0</v>
      </c>
    </row>
    <row r="5326" spans="1:10">
      <c r="A5326" s="2" t="s">
        <v>1</v>
      </c>
      <c r="B5326" s="2" t="s">
        <v>314</v>
      </c>
      <c r="C5326" s="2" t="s">
        <v>64</v>
      </c>
      <c r="E5326" s="2">
        <v>100</v>
      </c>
      <c r="F5326" s="2" t="s">
        <v>928</v>
      </c>
      <c r="G5326" s="2" t="s">
        <v>28</v>
      </c>
      <c r="H5326" s="2" t="s">
        <v>34</v>
      </c>
      <c r="I5326" s="2" t="s">
        <v>31</v>
      </c>
      <c r="J5326" s="38">
        <v>0</v>
      </c>
    </row>
    <row r="5327" spans="1:10">
      <c r="A5327" s="2" t="s">
        <v>1</v>
      </c>
      <c r="B5327" s="2" t="s">
        <v>315</v>
      </c>
      <c r="C5327" s="2" t="s">
        <v>64</v>
      </c>
      <c r="E5327" s="2">
        <v>100</v>
      </c>
      <c r="F5327" s="2" t="s">
        <v>928</v>
      </c>
      <c r="G5327" s="2" t="s">
        <v>28</v>
      </c>
      <c r="H5327" s="2" t="s">
        <v>34</v>
      </c>
      <c r="I5327" s="2" t="s">
        <v>31</v>
      </c>
      <c r="J5327" s="38">
        <v>0</v>
      </c>
    </row>
    <row r="5328" spans="1:10">
      <c r="A5328" s="2" t="s">
        <v>1</v>
      </c>
      <c r="B5328" s="2" t="s">
        <v>316</v>
      </c>
      <c r="C5328" s="2" t="s">
        <v>64</v>
      </c>
      <c r="E5328" s="2">
        <v>100</v>
      </c>
      <c r="F5328" s="2" t="s">
        <v>928</v>
      </c>
      <c r="G5328" s="2" t="s">
        <v>28</v>
      </c>
      <c r="H5328" s="2" t="s">
        <v>34</v>
      </c>
      <c r="I5328" s="2" t="s">
        <v>31</v>
      </c>
      <c r="J5328" s="38">
        <v>0</v>
      </c>
    </row>
    <row r="5329" spans="1:10">
      <c r="A5329" s="2" t="s">
        <v>1</v>
      </c>
      <c r="B5329" s="2" t="s">
        <v>317</v>
      </c>
      <c r="C5329" s="2" t="s">
        <v>64</v>
      </c>
      <c r="E5329" s="2">
        <v>100</v>
      </c>
      <c r="F5329" s="2" t="s">
        <v>928</v>
      </c>
      <c r="G5329" s="2" t="s">
        <v>28</v>
      </c>
      <c r="H5329" s="2" t="s">
        <v>34</v>
      </c>
      <c r="I5329" s="2" t="s">
        <v>31</v>
      </c>
      <c r="J5329" s="38">
        <v>0</v>
      </c>
    </row>
    <row r="5330" spans="1:10">
      <c r="A5330" s="2" t="s">
        <v>1</v>
      </c>
      <c r="B5330" s="2" t="s">
        <v>449</v>
      </c>
      <c r="C5330" s="2" t="s">
        <v>64</v>
      </c>
      <c r="E5330" s="2">
        <v>100</v>
      </c>
      <c r="F5330" s="2" t="s">
        <v>928</v>
      </c>
      <c r="G5330" s="2" t="s">
        <v>28</v>
      </c>
      <c r="H5330" s="2" t="s">
        <v>34</v>
      </c>
      <c r="I5330" s="2" t="s">
        <v>31</v>
      </c>
      <c r="J5330" s="38">
        <v>0</v>
      </c>
    </row>
    <row r="5331" spans="1:10">
      <c r="A5331" s="2" t="s">
        <v>1</v>
      </c>
      <c r="B5331" s="2" t="s">
        <v>450</v>
      </c>
      <c r="C5331" s="2" t="s">
        <v>64</v>
      </c>
      <c r="E5331" s="2">
        <v>100</v>
      </c>
      <c r="F5331" s="2" t="s">
        <v>928</v>
      </c>
      <c r="G5331" s="2" t="s">
        <v>28</v>
      </c>
      <c r="H5331" s="2" t="s">
        <v>34</v>
      </c>
      <c r="I5331" s="2" t="s">
        <v>31</v>
      </c>
      <c r="J5331" s="38">
        <v>0</v>
      </c>
    </row>
    <row r="5332" spans="1:10">
      <c r="A5332" s="2" t="s">
        <v>1</v>
      </c>
      <c r="B5332" s="2" t="s">
        <v>451</v>
      </c>
      <c r="C5332" s="2" t="s">
        <v>64</v>
      </c>
      <c r="E5332" s="2">
        <v>100</v>
      </c>
      <c r="F5332" s="2" t="s">
        <v>928</v>
      </c>
      <c r="G5332" s="2" t="s">
        <v>28</v>
      </c>
      <c r="H5332" s="2" t="s">
        <v>34</v>
      </c>
      <c r="I5332" s="2" t="s">
        <v>31</v>
      </c>
      <c r="J5332" s="38">
        <v>0</v>
      </c>
    </row>
    <row r="5333" spans="1:10">
      <c r="A5333" s="2" t="s">
        <v>1</v>
      </c>
      <c r="B5333" s="2" t="s">
        <v>452</v>
      </c>
      <c r="C5333" s="2" t="s">
        <v>64</v>
      </c>
      <c r="E5333" s="2">
        <v>100</v>
      </c>
      <c r="F5333" s="2" t="s">
        <v>928</v>
      </c>
      <c r="G5333" s="2" t="s">
        <v>28</v>
      </c>
      <c r="H5333" s="2" t="s">
        <v>34</v>
      </c>
      <c r="I5333" s="2" t="s">
        <v>31</v>
      </c>
      <c r="J5333" s="38">
        <v>0</v>
      </c>
    </row>
    <row r="5334" spans="1:10">
      <c r="A5334" s="2" t="s">
        <v>1</v>
      </c>
      <c r="B5334" s="2" t="s">
        <v>453</v>
      </c>
      <c r="C5334" s="2" t="s">
        <v>64</v>
      </c>
      <c r="E5334" s="2">
        <v>100</v>
      </c>
      <c r="F5334" s="2" t="s">
        <v>928</v>
      </c>
      <c r="G5334" s="2" t="s">
        <v>28</v>
      </c>
      <c r="H5334" s="2" t="s">
        <v>34</v>
      </c>
      <c r="I5334" s="2" t="s">
        <v>31</v>
      </c>
      <c r="J5334" s="38">
        <v>0</v>
      </c>
    </row>
    <row r="5335" spans="1:10">
      <c r="A5335" s="2" t="s">
        <v>1</v>
      </c>
      <c r="B5335" s="2" t="s">
        <v>318</v>
      </c>
      <c r="C5335" s="2" t="s">
        <v>64</v>
      </c>
      <c r="E5335" s="2">
        <v>100</v>
      </c>
      <c r="F5335" s="2" t="s">
        <v>928</v>
      </c>
      <c r="G5335" s="2" t="s">
        <v>28</v>
      </c>
      <c r="H5335" s="2" t="s">
        <v>34</v>
      </c>
      <c r="I5335" s="2" t="s">
        <v>31</v>
      </c>
      <c r="J5335" s="38">
        <v>0</v>
      </c>
    </row>
    <row r="5336" spans="1:10">
      <c r="A5336" s="2" t="s">
        <v>1</v>
      </c>
      <c r="B5336" s="2" t="s">
        <v>319</v>
      </c>
      <c r="C5336" s="2" t="s">
        <v>64</v>
      </c>
      <c r="E5336" s="2">
        <v>100</v>
      </c>
      <c r="F5336" s="2" t="s">
        <v>928</v>
      </c>
      <c r="G5336" s="2" t="s">
        <v>28</v>
      </c>
      <c r="H5336" s="2" t="s">
        <v>34</v>
      </c>
      <c r="I5336" s="2" t="s">
        <v>31</v>
      </c>
      <c r="J5336" s="38">
        <v>0</v>
      </c>
    </row>
    <row r="5337" spans="1:10">
      <c r="A5337" s="2" t="s">
        <v>1</v>
      </c>
      <c r="B5337" s="2" t="s">
        <v>320</v>
      </c>
      <c r="C5337" s="2" t="s">
        <v>64</v>
      </c>
      <c r="E5337" s="2">
        <v>100</v>
      </c>
      <c r="F5337" s="2" t="s">
        <v>928</v>
      </c>
      <c r="G5337" s="2" t="s">
        <v>28</v>
      </c>
      <c r="H5337" s="2" t="s">
        <v>34</v>
      </c>
      <c r="I5337" s="2" t="s">
        <v>31</v>
      </c>
      <c r="J5337" s="38">
        <v>0</v>
      </c>
    </row>
    <row r="5338" spans="1:10">
      <c r="A5338" s="2" t="s">
        <v>1</v>
      </c>
      <c r="B5338" s="2" t="s">
        <v>321</v>
      </c>
      <c r="C5338" s="2" t="s">
        <v>64</v>
      </c>
      <c r="E5338" s="2">
        <v>100</v>
      </c>
      <c r="F5338" s="2" t="s">
        <v>928</v>
      </c>
      <c r="G5338" s="2" t="s">
        <v>28</v>
      </c>
      <c r="H5338" s="2" t="s">
        <v>34</v>
      </c>
      <c r="I5338" s="2" t="s">
        <v>31</v>
      </c>
      <c r="J5338" s="38">
        <v>0</v>
      </c>
    </row>
    <row r="5339" spans="1:10">
      <c r="A5339" s="2" t="s">
        <v>1</v>
      </c>
      <c r="B5339" s="2" t="s">
        <v>322</v>
      </c>
      <c r="C5339" s="2" t="s">
        <v>64</v>
      </c>
      <c r="E5339" s="2">
        <v>100</v>
      </c>
      <c r="F5339" s="2" t="s">
        <v>928</v>
      </c>
      <c r="G5339" s="2" t="s">
        <v>28</v>
      </c>
      <c r="H5339" s="2" t="s">
        <v>34</v>
      </c>
      <c r="I5339" s="2" t="s">
        <v>31</v>
      </c>
      <c r="J5339" s="38">
        <v>0</v>
      </c>
    </row>
    <row r="5340" spans="1:10">
      <c r="A5340" s="2" t="s">
        <v>1</v>
      </c>
      <c r="B5340" s="2" t="s">
        <v>323</v>
      </c>
      <c r="C5340" s="2" t="s">
        <v>64</v>
      </c>
      <c r="E5340" s="2">
        <v>100</v>
      </c>
      <c r="F5340" s="2" t="s">
        <v>928</v>
      </c>
      <c r="G5340" s="2" t="s">
        <v>28</v>
      </c>
      <c r="H5340" s="2" t="s">
        <v>34</v>
      </c>
      <c r="I5340" s="2" t="s">
        <v>31</v>
      </c>
      <c r="J5340" s="38">
        <v>0</v>
      </c>
    </row>
    <row r="5341" spans="1:10">
      <c r="A5341" s="2" t="s">
        <v>1</v>
      </c>
      <c r="B5341" s="2" t="s">
        <v>324</v>
      </c>
      <c r="C5341" s="2" t="s">
        <v>64</v>
      </c>
      <c r="E5341" s="2">
        <v>100</v>
      </c>
      <c r="F5341" s="2" t="s">
        <v>928</v>
      </c>
      <c r="G5341" s="2" t="s">
        <v>28</v>
      </c>
      <c r="H5341" s="2" t="s">
        <v>34</v>
      </c>
      <c r="I5341" s="2" t="s">
        <v>31</v>
      </c>
      <c r="J5341" s="38">
        <v>0</v>
      </c>
    </row>
    <row r="5342" spans="1:10">
      <c r="A5342" s="2" t="s">
        <v>1</v>
      </c>
      <c r="B5342" s="2" t="s">
        <v>325</v>
      </c>
      <c r="C5342" s="2" t="s">
        <v>64</v>
      </c>
      <c r="E5342" s="2">
        <v>100</v>
      </c>
      <c r="F5342" s="2" t="s">
        <v>928</v>
      </c>
      <c r="G5342" s="2" t="s">
        <v>28</v>
      </c>
      <c r="H5342" s="2" t="s">
        <v>34</v>
      </c>
      <c r="I5342" s="2" t="s">
        <v>31</v>
      </c>
      <c r="J5342" s="38">
        <v>0</v>
      </c>
    </row>
    <row r="5343" spans="1:10">
      <c r="A5343" s="2" t="s">
        <v>1</v>
      </c>
      <c r="B5343" s="2" t="s">
        <v>326</v>
      </c>
      <c r="C5343" s="2" t="s">
        <v>64</v>
      </c>
      <c r="E5343" s="2">
        <v>100</v>
      </c>
      <c r="F5343" s="2" t="s">
        <v>928</v>
      </c>
      <c r="G5343" s="2" t="s">
        <v>28</v>
      </c>
      <c r="H5343" s="2" t="s">
        <v>34</v>
      </c>
      <c r="I5343" s="2" t="s">
        <v>31</v>
      </c>
      <c r="J5343" s="38">
        <v>0</v>
      </c>
    </row>
    <row r="5344" spans="1:10">
      <c r="A5344" s="2" t="s">
        <v>1</v>
      </c>
      <c r="B5344" s="2" t="s">
        <v>327</v>
      </c>
      <c r="C5344" s="2" t="s">
        <v>64</v>
      </c>
      <c r="E5344" s="2">
        <v>100</v>
      </c>
      <c r="F5344" s="2" t="s">
        <v>928</v>
      </c>
      <c r="G5344" s="2" t="s">
        <v>28</v>
      </c>
      <c r="H5344" s="2" t="s">
        <v>34</v>
      </c>
      <c r="I5344" s="2" t="s">
        <v>31</v>
      </c>
      <c r="J5344" s="38">
        <v>0</v>
      </c>
    </row>
    <row r="5345" spans="1:10">
      <c r="A5345" s="2" t="s">
        <v>1</v>
      </c>
      <c r="B5345" s="2" t="s">
        <v>328</v>
      </c>
      <c r="C5345" s="2" t="s">
        <v>64</v>
      </c>
      <c r="E5345" s="2">
        <v>100</v>
      </c>
      <c r="F5345" s="2" t="s">
        <v>928</v>
      </c>
      <c r="G5345" s="2" t="s">
        <v>28</v>
      </c>
      <c r="H5345" s="2" t="s">
        <v>34</v>
      </c>
      <c r="I5345" s="2" t="s">
        <v>31</v>
      </c>
      <c r="J5345" s="38">
        <v>4.559071103</v>
      </c>
    </row>
    <row r="5346" spans="1:10">
      <c r="A5346" s="2" t="s">
        <v>1</v>
      </c>
      <c r="B5346" s="2" t="s">
        <v>329</v>
      </c>
      <c r="C5346" s="2" t="s">
        <v>64</v>
      </c>
      <c r="E5346" s="2">
        <v>100</v>
      </c>
      <c r="F5346" s="2" t="s">
        <v>928</v>
      </c>
      <c r="G5346" s="2" t="s">
        <v>28</v>
      </c>
      <c r="H5346" s="2" t="s">
        <v>34</v>
      </c>
      <c r="I5346" s="2" t="s">
        <v>31</v>
      </c>
      <c r="J5346" s="38">
        <v>0</v>
      </c>
    </row>
    <row r="5347" spans="1:10">
      <c r="A5347" s="2" t="s">
        <v>1</v>
      </c>
      <c r="B5347" s="2" t="s">
        <v>330</v>
      </c>
      <c r="C5347" s="2" t="s">
        <v>64</v>
      </c>
      <c r="E5347" s="2">
        <v>100</v>
      </c>
      <c r="F5347" s="2" t="s">
        <v>928</v>
      </c>
      <c r="G5347" s="2" t="s">
        <v>28</v>
      </c>
      <c r="H5347" s="2" t="s">
        <v>34</v>
      </c>
      <c r="I5347" s="2" t="s">
        <v>31</v>
      </c>
      <c r="J5347" s="38">
        <v>4.2953887000000003E-2</v>
      </c>
    </row>
    <row r="5348" spans="1:10">
      <c r="A5348" s="2" t="s">
        <v>1</v>
      </c>
      <c r="B5348" s="2" t="s">
        <v>331</v>
      </c>
      <c r="C5348" s="2" t="s">
        <v>64</v>
      </c>
      <c r="E5348" s="2">
        <v>100</v>
      </c>
      <c r="F5348" s="2" t="s">
        <v>928</v>
      </c>
      <c r="G5348" s="2" t="s">
        <v>28</v>
      </c>
      <c r="H5348" s="2" t="s">
        <v>34</v>
      </c>
      <c r="I5348" s="2" t="s">
        <v>31</v>
      </c>
      <c r="J5348" s="38">
        <v>14.711676793000001</v>
      </c>
    </row>
    <row r="5349" spans="1:10">
      <c r="A5349" s="2" t="s">
        <v>1</v>
      </c>
      <c r="B5349" s="2" t="s">
        <v>332</v>
      </c>
      <c r="C5349" s="2" t="s">
        <v>64</v>
      </c>
      <c r="E5349" s="2">
        <v>100</v>
      </c>
      <c r="F5349" s="2" t="s">
        <v>928</v>
      </c>
      <c r="G5349" s="2" t="s">
        <v>28</v>
      </c>
      <c r="H5349" s="2" t="s">
        <v>34</v>
      </c>
      <c r="I5349" s="2" t="s">
        <v>31</v>
      </c>
      <c r="J5349" s="38">
        <v>0</v>
      </c>
    </row>
    <row r="5350" spans="1:10">
      <c r="A5350" s="2" t="s">
        <v>27</v>
      </c>
      <c r="B5350" s="2" t="s">
        <v>66</v>
      </c>
      <c r="C5350" s="2" t="s">
        <v>64</v>
      </c>
      <c r="E5350" s="2">
        <v>100</v>
      </c>
      <c r="F5350" s="2" t="s">
        <v>928</v>
      </c>
      <c r="G5350" s="2" t="s">
        <v>720</v>
      </c>
      <c r="H5350" s="2" t="s">
        <v>34</v>
      </c>
      <c r="I5350" s="2" t="s">
        <v>31</v>
      </c>
      <c r="J5350" s="38">
        <v>3.559392951</v>
      </c>
    </row>
    <row r="5351" spans="1:10">
      <c r="A5351" s="2" t="s">
        <v>27</v>
      </c>
      <c r="B5351" s="2" t="s">
        <v>67</v>
      </c>
      <c r="C5351" s="2" t="s">
        <v>64</v>
      </c>
      <c r="E5351" s="2">
        <v>100</v>
      </c>
      <c r="F5351" s="2" t="s">
        <v>928</v>
      </c>
      <c r="G5351" s="2" t="s">
        <v>720</v>
      </c>
      <c r="H5351" s="2" t="s">
        <v>34</v>
      </c>
      <c r="I5351" s="2" t="s">
        <v>31</v>
      </c>
      <c r="J5351" s="38">
        <v>2.1586898E-2</v>
      </c>
    </row>
    <row r="5352" spans="1:10">
      <c r="A5352" s="2" t="s">
        <v>27</v>
      </c>
      <c r="B5352" s="2" t="s">
        <v>346</v>
      </c>
      <c r="C5352" s="2" t="s">
        <v>64</v>
      </c>
      <c r="E5352" s="2">
        <v>100</v>
      </c>
      <c r="F5352" s="2" t="s">
        <v>928</v>
      </c>
      <c r="G5352" s="2" t="s">
        <v>720</v>
      </c>
      <c r="H5352" s="2" t="s">
        <v>34</v>
      </c>
      <c r="I5352" s="2" t="s">
        <v>31</v>
      </c>
      <c r="J5352" s="38">
        <v>0</v>
      </c>
    </row>
    <row r="5353" spans="1:10">
      <c r="A5353" s="2" t="s">
        <v>27</v>
      </c>
      <c r="B5353" s="2" t="s">
        <v>68</v>
      </c>
      <c r="C5353" s="2" t="s">
        <v>64</v>
      </c>
      <c r="E5353" s="2">
        <v>100</v>
      </c>
      <c r="F5353" s="2" t="s">
        <v>928</v>
      </c>
      <c r="G5353" s="2" t="s">
        <v>720</v>
      </c>
      <c r="H5353" s="2" t="s">
        <v>34</v>
      </c>
      <c r="I5353" s="2" t="s">
        <v>31</v>
      </c>
      <c r="J5353" s="38">
        <v>3.9348109999999999E-3</v>
      </c>
    </row>
    <row r="5354" spans="1:10">
      <c r="A5354" s="2" t="s">
        <v>27</v>
      </c>
      <c r="B5354" s="2" t="s">
        <v>69</v>
      </c>
      <c r="C5354" s="2" t="s">
        <v>64</v>
      </c>
      <c r="E5354" s="2">
        <v>100</v>
      </c>
      <c r="F5354" s="2" t="s">
        <v>928</v>
      </c>
      <c r="G5354" s="2" t="s">
        <v>720</v>
      </c>
      <c r="H5354" s="2" t="s">
        <v>34</v>
      </c>
      <c r="I5354" s="2" t="s">
        <v>31</v>
      </c>
      <c r="J5354" s="38">
        <v>3.6664909300000001</v>
      </c>
    </row>
    <row r="5355" spans="1:10">
      <c r="A5355" s="2" t="s">
        <v>27</v>
      </c>
      <c r="B5355" s="2" t="s">
        <v>70</v>
      </c>
      <c r="C5355" s="2" t="s">
        <v>64</v>
      </c>
      <c r="E5355" s="2">
        <v>100</v>
      </c>
      <c r="F5355" s="2" t="s">
        <v>928</v>
      </c>
      <c r="G5355" s="2" t="s">
        <v>720</v>
      </c>
      <c r="H5355" s="2" t="s">
        <v>34</v>
      </c>
      <c r="I5355" s="2" t="s">
        <v>31</v>
      </c>
      <c r="J5355" s="38">
        <v>7.969584105</v>
      </c>
    </row>
    <row r="5356" spans="1:10">
      <c r="A5356" s="2" t="s">
        <v>27</v>
      </c>
      <c r="B5356" s="2" t="s">
        <v>71</v>
      </c>
      <c r="C5356" s="2" t="s">
        <v>64</v>
      </c>
      <c r="E5356" s="2">
        <v>100</v>
      </c>
      <c r="F5356" s="2" t="s">
        <v>928</v>
      </c>
      <c r="G5356" s="2" t="s">
        <v>720</v>
      </c>
      <c r="H5356" s="2" t="s">
        <v>34</v>
      </c>
      <c r="I5356" s="2" t="s">
        <v>31</v>
      </c>
      <c r="J5356" s="38">
        <v>0</v>
      </c>
    </row>
    <row r="5357" spans="1:10">
      <c r="A5357" s="2" t="s">
        <v>27</v>
      </c>
      <c r="B5357" s="2" t="s">
        <v>72</v>
      </c>
      <c r="C5357" s="2" t="s">
        <v>64</v>
      </c>
      <c r="E5357" s="2">
        <v>100</v>
      </c>
      <c r="F5357" s="2" t="s">
        <v>928</v>
      </c>
      <c r="G5357" s="2" t="s">
        <v>720</v>
      </c>
      <c r="H5357" s="2" t="s">
        <v>34</v>
      </c>
      <c r="I5357" s="2" t="s">
        <v>31</v>
      </c>
      <c r="J5357" s="38">
        <v>4.2461620000000004E-3</v>
      </c>
    </row>
    <row r="5358" spans="1:10">
      <c r="A5358" s="2" t="s">
        <v>27</v>
      </c>
      <c r="B5358" s="2" t="s">
        <v>73</v>
      </c>
      <c r="C5358" s="2" t="s">
        <v>64</v>
      </c>
      <c r="E5358" s="2">
        <v>100</v>
      </c>
      <c r="F5358" s="2" t="s">
        <v>928</v>
      </c>
      <c r="G5358" s="2" t="s">
        <v>720</v>
      </c>
      <c r="H5358" s="2" t="s">
        <v>34</v>
      </c>
      <c r="I5358" s="2" t="s">
        <v>31</v>
      </c>
      <c r="J5358" s="38">
        <v>4.4974730000000001E-3</v>
      </c>
    </row>
    <row r="5359" spans="1:10">
      <c r="A5359" s="2" t="s">
        <v>26</v>
      </c>
      <c r="B5359" s="2" t="s">
        <v>347</v>
      </c>
      <c r="C5359" s="2" t="s">
        <v>64</v>
      </c>
      <c r="E5359" s="2">
        <v>100</v>
      </c>
      <c r="F5359" s="2" t="s">
        <v>928</v>
      </c>
      <c r="G5359" s="2" t="s">
        <v>720</v>
      </c>
      <c r="H5359" s="2" t="s">
        <v>34</v>
      </c>
      <c r="I5359" s="2" t="s">
        <v>31</v>
      </c>
      <c r="J5359" s="38">
        <v>0</v>
      </c>
    </row>
    <row r="5360" spans="1:10">
      <c r="A5360" s="2" t="s">
        <v>26</v>
      </c>
      <c r="B5360" s="2" t="s">
        <v>74</v>
      </c>
      <c r="C5360" s="2" t="s">
        <v>64</v>
      </c>
      <c r="E5360" s="2">
        <v>100</v>
      </c>
      <c r="F5360" s="2" t="s">
        <v>928</v>
      </c>
      <c r="G5360" s="2" t="s">
        <v>720</v>
      </c>
      <c r="H5360" s="2" t="s">
        <v>34</v>
      </c>
      <c r="I5360" s="2" t="s">
        <v>31</v>
      </c>
      <c r="J5360" s="38">
        <v>0</v>
      </c>
    </row>
    <row r="5361" spans="1:10">
      <c r="A5361" s="2" t="s">
        <v>26</v>
      </c>
      <c r="B5361" s="2" t="s">
        <v>75</v>
      </c>
      <c r="C5361" s="2" t="s">
        <v>64</v>
      </c>
      <c r="E5361" s="2">
        <v>100</v>
      </c>
      <c r="F5361" s="2" t="s">
        <v>928</v>
      </c>
      <c r="G5361" s="2" t="s">
        <v>720</v>
      </c>
      <c r="H5361" s="2" t="s">
        <v>34</v>
      </c>
      <c r="I5361" s="2" t="s">
        <v>31</v>
      </c>
      <c r="J5361" s="38">
        <v>0</v>
      </c>
    </row>
    <row r="5362" spans="1:10">
      <c r="A5362" s="2" t="s">
        <v>26</v>
      </c>
      <c r="B5362" s="2" t="s">
        <v>76</v>
      </c>
      <c r="C5362" s="2" t="s">
        <v>64</v>
      </c>
      <c r="E5362" s="2">
        <v>100</v>
      </c>
      <c r="F5362" s="2" t="s">
        <v>928</v>
      </c>
      <c r="G5362" s="2" t="s">
        <v>720</v>
      </c>
      <c r="H5362" s="2" t="s">
        <v>34</v>
      </c>
      <c r="I5362" s="2" t="s">
        <v>31</v>
      </c>
      <c r="J5362" s="38">
        <v>1.9850547359999999</v>
      </c>
    </row>
    <row r="5363" spans="1:10">
      <c r="A5363" s="2" t="s">
        <v>26</v>
      </c>
      <c r="B5363" s="2" t="s">
        <v>77</v>
      </c>
      <c r="C5363" s="2" t="s">
        <v>64</v>
      </c>
      <c r="E5363" s="2">
        <v>100</v>
      </c>
      <c r="F5363" s="2" t="s">
        <v>928</v>
      </c>
      <c r="G5363" s="2" t="s">
        <v>720</v>
      </c>
      <c r="H5363" s="2" t="s">
        <v>34</v>
      </c>
      <c r="I5363" s="2" t="s">
        <v>31</v>
      </c>
      <c r="J5363" s="38">
        <v>0</v>
      </c>
    </row>
    <row r="5364" spans="1:10">
      <c r="A5364" s="2" t="s">
        <v>26</v>
      </c>
      <c r="B5364" s="2" t="s">
        <v>78</v>
      </c>
      <c r="C5364" s="2" t="s">
        <v>64</v>
      </c>
      <c r="E5364" s="2">
        <v>100</v>
      </c>
      <c r="F5364" s="2" t="s">
        <v>928</v>
      </c>
      <c r="G5364" s="2" t="s">
        <v>720</v>
      </c>
      <c r="H5364" s="2" t="s">
        <v>34</v>
      </c>
      <c r="I5364" s="2" t="s">
        <v>31</v>
      </c>
      <c r="J5364" s="38">
        <v>3.888121318</v>
      </c>
    </row>
    <row r="5365" spans="1:10">
      <c r="A5365" s="2" t="s">
        <v>26</v>
      </c>
      <c r="B5365" s="2" t="s">
        <v>79</v>
      </c>
      <c r="C5365" s="2" t="s">
        <v>64</v>
      </c>
      <c r="E5365" s="2">
        <v>100</v>
      </c>
      <c r="F5365" s="2" t="s">
        <v>928</v>
      </c>
      <c r="G5365" s="2" t="s">
        <v>720</v>
      </c>
      <c r="H5365" s="2" t="s">
        <v>34</v>
      </c>
      <c r="I5365" s="2" t="s">
        <v>31</v>
      </c>
      <c r="J5365" s="38">
        <v>0</v>
      </c>
    </row>
    <row r="5366" spans="1:10">
      <c r="A5366" s="2" t="s">
        <v>26</v>
      </c>
      <c r="B5366" s="2" t="s">
        <v>80</v>
      </c>
      <c r="C5366" s="2" t="s">
        <v>64</v>
      </c>
      <c r="E5366" s="2">
        <v>100</v>
      </c>
      <c r="F5366" s="2" t="s">
        <v>928</v>
      </c>
      <c r="G5366" s="2" t="s">
        <v>720</v>
      </c>
      <c r="H5366" s="2" t="s">
        <v>34</v>
      </c>
      <c r="I5366" s="2" t="s">
        <v>31</v>
      </c>
      <c r="J5366" s="38">
        <v>0</v>
      </c>
    </row>
    <row r="5367" spans="1:10">
      <c r="A5367" s="2" t="s">
        <v>26</v>
      </c>
      <c r="B5367" s="2" t="s">
        <v>81</v>
      </c>
      <c r="C5367" s="2" t="s">
        <v>64</v>
      </c>
      <c r="E5367" s="2">
        <v>100</v>
      </c>
      <c r="F5367" s="2" t="s">
        <v>928</v>
      </c>
      <c r="G5367" s="2" t="s">
        <v>720</v>
      </c>
      <c r="H5367" s="2" t="s">
        <v>34</v>
      </c>
      <c r="I5367" s="2" t="s">
        <v>31</v>
      </c>
      <c r="J5367" s="38">
        <v>0</v>
      </c>
    </row>
    <row r="5368" spans="1:10">
      <c r="A5368" s="2" t="s">
        <v>26</v>
      </c>
      <c r="B5368" s="2" t="s">
        <v>82</v>
      </c>
      <c r="C5368" s="2" t="s">
        <v>64</v>
      </c>
      <c r="E5368" s="2">
        <v>100</v>
      </c>
      <c r="F5368" s="2" t="s">
        <v>928</v>
      </c>
      <c r="G5368" s="2" t="s">
        <v>720</v>
      </c>
      <c r="H5368" s="2" t="s">
        <v>34</v>
      </c>
      <c r="I5368" s="2" t="s">
        <v>31</v>
      </c>
      <c r="J5368" s="38">
        <v>0</v>
      </c>
    </row>
    <row r="5369" spans="1:10">
      <c r="A5369" s="2" t="s">
        <v>26</v>
      </c>
      <c r="B5369" s="2" t="s">
        <v>83</v>
      </c>
      <c r="C5369" s="2" t="s">
        <v>64</v>
      </c>
      <c r="E5369" s="2">
        <v>100</v>
      </c>
      <c r="F5369" s="2" t="s">
        <v>928</v>
      </c>
      <c r="G5369" s="2" t="s">
        <v>720</v>
      </c>
      <c r="H5369" s="2" t="s">
        <v>34</v>
      </c>
      <c r="I5369" s="2" t="s">
        <v>31</v>
      </c>
      <c r="J5369" s="38">
        <v>0</v>
      </c>
    </row>
    <row r="5370" spans="1:10">
      <c r="A5370" s="2" t="s">
        <v>25</v>
      </c>
      <c r="B5370" s="2" t="s">
        <v>84</v>
      </c>
      <c r="C5370" s="2" t="s">
        <v>64</v>
      </c>
      <c r="E5370" s="2">
        <v>100</v>
      </c>
      <c r="F5370" s="2" t="s">
        <v>928</v>
      </c>
      <c r="G5370" s="2" t="s">
        <v>720</v>
      </c>
      <c r="H5370" s="2" t="s">
        <v>34</v>
      </c>
      <c r="I5370" s="2" t="s">
        <v>31</v>
      </c>
      <c r="J5370" s="38">
        <v>0</v>
      </c>
    </row>
    <row r="5371" spans="1:10">
      <c r="A5371" s="2" t="s">
        <v>25</v>
      </c>
      <c r="B5371" s="2" t="s">
        <v>85</v>
      </c>
      <c r="C5371" s="2" t="s">
        <v>64</v>
      </c>
      <c r="E5371" s="2">
        <v>100</v>
      </c>
      <c r="F5371" s="2" t="s">
        <v>928</v>
      </c>
      <c r="G5371" s="2" t="s">
        <v>720</v>
      </c>
      <c r="H5371" s="2" t="s">
        <v>34</v>
      </c>
      <c r="I5371" s="2" t="s">
        <v>31</v>
      </c>
      <c r="J5371" s="38">
        <v>0</v>
      </c>
    </row>
    <row r="5372" spans="1:10">
      <c r="A5372" s="2" t="s">
        <v>25</v>
      </c>
      <c r="B5372" s="2" t="s">
        <v>86</v>
      </c>
      <c r="C5372" s="2" t="s">
        <v>64</v>
      </c>
      <c r="E5372" s="2">
        <v>100</v>
      </c>
      <c r="F5372" s="2" t="s">
        <v>928</v>
      </c>
      <c r="G5372" s="2" t="s">
        <v>720</v>
      </c>
      <c r="H5372" s="2" t="s">
        <v>34</v>
      </c>
      <c r="I5372" s="2" t="s">
        <v>31</v>
      </c>
      <c r="J5372" s="38">
        <v>14.823891</v>
      </c>
    </row>
    <row r="5373" spans="1:10">
      <c r="A5373" s="2" t="s">
        <v>25</v>
      </c>
      <c r="B5373" s="2" t="s">
        <v>87</v>
      </c>
      <c r="C5373" s="2" t="s">
        <v>64</v>
      </c>
      <c r="E5373" s="2">
        <v>100</v>
      </c>
      <c r="F5373" s="2" t="s">
        <v>928</v>
      </c>
      <c r="G5373" s="2" t="s">
        <v>720</v>
      </c>
      <c r="H5373" s="2" t="s">
        <v>34</v>
      </c>
      <c r="I5373" s="2" t="s">
        <v>31</v>
      </c>
      <c r="J5373" s="38">
        <v>0</v>
      </c>
    </row>
    <row r="5374" spans="1:10">
      <c r="A5374" s="2" t="s">
        <v>25</v>
      </c>
      <c r="B5374" s="2" t="s">
        <v>88</v>
      </c>
      <c r="C5374" s="2" t="s">
        <v>64</v>
      </c>
      <c r="E5374" s="2">
        <v>100</v>
      </c>
      <c r="F5374" s="2" t="s">
        <v>928</v>
      </c>
      <c r="G5374" s="2" t="s">
        <v>720</v>
      </c>
      <c r="H5374" s="2" t="s">
        <v>34</v>
      </c>
      <c r="I5374" s="2" t="s">
        <v>31</v>
      </c>
      <c r="J5374" s="38">
        <v>0</v>
      </c>
    </row>
    <row r="5375" spans="1:10">
      <c r="A5375" s="2" t="s">
        <v>25</v>
      </c>
      <c r="B5375" s="2" t="s">
        <v>89</v>
      </c>
      <c r="C5375" s="2" t="s">
        <v>64</v>
      </c>
      <c r="E5375" s="2">
        <v>100</v>
      </c>
      <c r="F5375" s="2" t="s">
        <v>928</v>
      </c>
      <c r="G5375" s="2" t="s">
        <v>720</v>
      </c>
      <c r="H5375" s="2" t="s">
        <v>34</v>
      </c>
      <c r="I5375" s="2" t="s">
        <v>31</v>
      </c>
      <c r="J5375" s="38">
        <v>0</v>
      </c>
    </row>
    <row r="5376" spans="1:10">
      <c r="A5376" s="2" t="s">
        <v>24</v>
      </c>
      <c r="B5376" s="2" t="s">
        <v>186</v>
      </c>
      <c r="C5376" s="2" t="s">
        <v>64</v>
      </c>
      <c r="E5376" s="2">
        <v>100</v>
      </c>
      <c r="F5376" s="2" t="s">
        <v>928</v>
      </c>
      <c r="G5376" s="2" t="s">
        <v>720</v>
      </c>
      <c r="H5376" s="2" t="s">
        <v>34</v>
      </c>
      <c r="I5376" s="2" t="s">
        <v>31</v>
      </c>
      <c r="J5376" s="38">
        <v>18.562144925999998</v>
      </c>
    </row>
    <row r="5377" spans="1:10">
      <c r="A5377" s="2" t="s">
        <v>24</v>
      </c>
      <c r="B5377" s="2" t="s">
        <v>333</v>
      </c>
      <c r="C5377" s="2" t="s">
        <v>64</v>
      </c>
      <c r="E5377" s="2">
        <v>100</v>
      </c>
      <c r="F5377" s="2" t="s">
        <v>928</v>
      </c>
      <c r="G5377" s="2" t="s">
        <v>720</v>
      </c>
      <c r="H5377" s="2" t="s">
        <v>34</v>
      </c>
      <c r="I5377" s="2" t="s">
        <v>31</v>
      </c>
      <c r="J5377" s="38">
        <v>0</v>
      </c>
    </row>
    <row r="5378" spans="1:10">
      <c r="A5378" s="2" t="s">
        <v>23</v>
      </c>
      <c r="B5378" s="2" t="s">
        <v>90</v>
      </c>
      <c r="C5378" s="2" t="s">
        <v>64</v>
      </c>
      <c r="E5378" s="2">
        <v>100</v>
      </c>
      <c r="F5378" s="2" t="s">
        <v>928</v>
      </c>
      <c r="G5378" s="2" t="s">
        <v>720</v>
      </c>
      <c r="H5378" s="2" t="s">
        <v>34</v>
      </c>
      <c r="I5378" s="2" t="s">
        <v>31</v>
      </c>
      <c r="J5378" s="38">
        <v>0</v>
      </c>
    </row>
    <row r="5379" spans="1:10">
      <c r="A5379" s="2" t="s">
        <v>22</v>
      </c>
      <c r="B5379" s="2" t="s">
        <v>91</v>
      </c>
      <c r="C5379" s="2" t="s">
        <v>64</v>
      </c>
      <c r="E5379" s="2">
        <v>100</v>
      </c>
      <c r="F5379" s="2" t="s">
        <v>928</v>
      </c>
      <c r="G5379" s="2" t="s">
        <v>720</v>
      </c>
      <c r="H5379" s="2" t="s">
        <v>34</v>
      </c>
      <c r="I5379" s="2" t="s">
        <v>31</v>
      </c>
      <c r="J5379" s="38">
        <v>0</v>
      </c>
    </row>
    <row r="5380" spans="1:10">
      <c r="A5380" s="2" t="s">
        <v>22</v>
      </c>
      <c r="B5380" s="2" t="s">
        <v>92</v>
      </c>
      <c r="C5380" s="2" t="s">
        <v>64</v>
      </c>
      <c r="E5380" s="2">
        <v>100</v>
      </c>
      <c r="F5380" s="2" t="s">
        <v>928</v>
      </c>
      <c r="G5380" s="2" t="s">
        <v>720</v>
      </c>
      <c r="H5380" s="2" t="s">
        <v>34</v>
      </c>
      <c r="I5380" s="2" t="s">
        <v>31</v>
      </c>
      <c r="J5380" s="38">
        <v>8.0475738850000003</v>
      </c>
    </row>
    <row r="5381" spans="1:10">
      <c r="A5381" s="2" t="s">
        <v>22</v>
      </c>
      <c r="B5381" s="2" t="s">
        <v>93</v>
      </c>
      <c r="C5381" s="2" t="s">
        <v>64</v>
      </c>
      <c r="E5381" s="2">
        <v>100</v>
      </c>
      <c r="F5381" s="2" t="s">
        <v>928</v>
      </c>
      <c r="G5381" s="2" t="s">
        <v>720</v>
      </c>
      <c r="H5381" s="2" t="s">
        <v>34</v>
      </c>
      <c r="I5381" s="2" t="s">
        <v>31</v>
      </c>
      <c r="J5381" s="38">
        <v>11.700759375000001</v>
      </c>
    </row>
    <row r="5382" spans="1:10">
      <c r="A5382" s="2" t="s">
        <v>22</v>
      </c>
      <c r="B5382" s="2" t="s">
        <v>94</v>
      </c>
      <c r="C5382" s="2" t="s">
        <v>64</v>
      </c>
      <c r="E5382" s="2">
        <v>100</v>
      </c>
      <c r="F5382" s="2" t="s">
        <v>928</v>
      </c>
      <c r="G5382" s="2" t="s">
        <v>720</v>
      </c>
      <c r="H5382" s="2" t="s">
        <v>34</v>
      </c>
      <c r="I5382" s="2" t="s">
        <v>31</v>
      </c>
      <c r="J5382" s="38">
        <v>0</v>
      </c>
    </row>
    <row r="5383" spans="1:10">
      <c r="A5383" s="2" t="s">
        <v>22</v>
      </c>
      <c r="B5383" s="2" t="s">
        <v>95</v>
      </c>
      <c r="C5383" s="2" t="s">
        <v>64</v>
      </c>
      <c r="E5383" s="2">
        <v>100</v>
      </c>
      <c r="F5383" s="2" t="s">
        <v>928</v>
      </c>
      <c r="G5383" s="2" t="s">
        <v>720</v>
      </c>
      <c r="H5383" s="2" t="s">
        <v>34</v>
      </c>
      <c r="I5383" s="2" t="s">
        <v>31</v>
      </c>
      <c r="J5383" s="38">
        <v>14.665044962</v>
      </c>
    </row>
    <row r="5384" spans="1:10">
      <c r="A5384" s="2" t="s">
        <v>22</v>
      </c>
      <c r="B5384" s="2" t="s">
        <v>96</v>
      </c>
      <c r="C5384" s="2" t="s">
        <v>64</v>
      </c>
      <c r="E5384" s="2">
        <v>100</v>
      </c>
      <c r="F5384" s="2" t="s">
        <v>928</v>
      </c>
      <c r="G5384" s="2" t="s">
        <v>720</v>
      </c>
      <c r="H5384" s="2" t="s">
        <v>34</v>
      </c>
      <c r="I5384" s="2" t="s">
        <v>31</v>
      </c>
      <c r="J5384" s="38">
        <v>41.579997712000001</v>
      </c>
    </row>
    <row r="5385" spans="1:10">
      <c r="A5385" s="2" t="s">
        <v>22</v>
      </c>
      <c r="B5385" s="2" t="s">
        <v>97</v>
      </c>
      <c r="C5385" s="2" t="s">
        <v>64</v>
      </c>
      <c r="E5385" s="2">
        <v>100</v>
      </c>
      <c r="F5385" s="2" t="s">
        <v>928</v>
      </c>
      <c r="G5385" s="2" t="s">
        <v>720</v>
      </c>
      <c r="H5385" s="2" t="s">
        <v>34</v>
      </c>
      <c r="I5385" s="2" t="s">
        <v>31</v>
      </c>
      <c r="J5385" s="38">
        <v>11.451378842</v>
      </c>
    </row>
    <row r="5386" spans="1:10">
      <c r="A5386" s="2" t="s">
        <v>22</v>
      </c>
      <c r="B5386" s="2" t="s">
        <v>98</v>
      </c>
      <c r="C5386" s="2" t="s">
        <v>64</v>
      </c>
      <c r="E5386" s="2">
        <v>100</v>
      </c>
      <c r="F5386" s="2" t="s">
        <v>928</v>
      </c>
      <c r="G5386" s="2" t="s">
        <v>720</v>
      </c>
      <c r="H5386" s="2" t="s">
        <v>34</v>
      </c>
      <c r="I5386" s="2" t="s">
        <v>31</v>
      </c>
      <c r="J5386" s="38">
        <v>5.4519959409999998</v>
      </c>
    </row>
    <row r="5387" spans="1:10">
      <c r="A5387" s="2" t="s">
        <v>21</v>
      </c>
      <c r="B5387" s="2" t="s">
        <v>133</v>
      </c>
      <c r="C5387" s="2" t="s">
        <v>64</v>
      </c>
      <c r="E5387" s="2">
        <v>100</v>
      </c>
      <c r="F5387" s="2" t="s">
        <v>928</v>
      </c>
      <c r="G5387" s="2" t="s">
        <v>720</v>
      </c>
      <c r="H5387" s="2" t="s">
        <v>34</v>
      </c>
      <c r="I5387" s="2" t="s">
        <v>31</v>
      </c>
      <c r="J5387" s="38">
        <v>3.4111987500000001</v>
      </c>
    </row>
    <row r="5388" spans="1:10">
      <c r="A5388" s="2" t="s">
        <v>21</v>
      </c>
      <c r="B5388" s="2" t="s">
        <v>134</v>
      </c>
      <c r="C5388" s="2" t="s">
        <v>64</v>
      </c>
      <c r="E5388" s="2">
        <v>100</v>
      </c>
      <c r="F5388" s="2" t="s">
        <v>928</v>
      </c>
      <c r="G5388" s="2" t="s">
        <v>720</v>
      </c>
      <c r="H5388" s="2" t="s">
        <v>34</v>
      </c>
      <c r="I5388" s="2" t="s">
        <v>31</v>
      </c>
      <c r="J5388" s="38">
        <v>24.905008500000001</v>
      </c>
    </row>
    <row r="5389" spans="1:10">
      <c r="A5389" s="2" t="s">
        <v>21</v>
      </c>
      <c r="B5389" s="2" t="s">
        <v>135</v>
      </c>
      <c r="C5389" s="2" t="s">
        <v>64</v>
      </c>
      <c r="E5389" s="2">
        <v>100</v>
      </c>
      <c r="F5389" s="2" t="s">
        <v>928</v>
      </c>
      <c r="G5389" s="2" t="s">
        <v>720</v>
      </c>
      <c r="H5389" s="2" t="s">
        <v>34</v>
      </c>
      <c r="I5389" s="2" t="s">
        <v>31</v>
      </c>
      <c r="J5389" s="38">
        <v>54.249322200000002</v>
      </c>
    </row>
    <row r="5390" spans="1:10">
      <c r="A5390" s="2" t="s">
        <v>21</v>
      </c>
      <c r="B5390" s="2" t="s">
        <v>136</v>
      </c>
      <c r="C5390" s="2" t="s">
        <v>64</v>
      </c>
      <c r="E5390" s="2">
        <v>100</v>
      </c>
      <c r="F5390" s="2" t="s">
        <v>928</v>
      </c>
      <c r="G5390" s="2" t="s">
        <v>720</v>
      </c>
      <c r="H5390" s="2" t="s">
        <v>34</v>
      </c>
      <c r="I5390" s="2" t="s">
        <v>31</v>
      </c>
      <c r="J5390" s="38">
        <v>47.643231</v>
      </c>
    </row>
    <row r="5391" spans="1:10">
      <c r="A5391" s="2" t="s">
        <v>21</v>
      </c>
      <c r="B5391" s="2" t="s">
        <v>137</v>
      </c>
      <c r="C5391" s="2" t="s">
        <v>64</v>
      </c>
      <c r="E5391" s="2">
        <v>100</v>
      </c>
      <c r="F5391" s="2" t="s">
        <v>928</v>
      </c>
      <c r="G5391" s="2" t="s">
        <v>720</v>
      </c>
      <c r="H5391" s="2" t="s">
        <v>34</v>
      </c>
      <c r="I5391" s="2" t="s">
        <v>31</v>
      </c>
      <c r="J5391" s="38">
        <v>43.848795938000002</v>
      </c>
    </row>
    <row r="5392" spans="1:10">
      <c r="A5392" s="2" t="s">
        <v>20</v>
      </c>
      <c r="B5392" s="2" t="s">
        <v>138</v>
      </c>
      <c r="C5392" s="2" t="s">
        <v>64</v>
      </c>
      <c r="E5392" s="2">
        <v>100</v>
      </c>
      <c r="F5392" s="2" t="s">
        <v>928</v>
      </c>
      <c r="G5392" s="2" t="s">
        <v>720</v>
      </c>
      <c r="H5392" s="2" t="s">
        <v>34</v>
      </c>
      <c r="I5392" s="2" t="s">
        <v>31</v>
      </c>
      <c r="J5392" s="38">
        <v>51.000280539999999</v>
      </c>
    </row>
    <row r="5393" spans="1:10">
      <c r="A5393" s="2" t="s">
        <v>19</v>
      </c>
      <c r="B5393" s="2" t="s">
        <v>159</v>
      </c>
      <c r="C5393" s="2" t="s">
        <v>64</v>
      </c>
      <c r="E5393" s="2">
        <v>100</v>
      </c>
      <c r="F5393" s="2" t="s">
        <v>928</v>
      </c>
      <c r="G5393" s="2" t="s">
        <v>720</v>
      </c>
      <c r="H5393" s="2" t="s">
        <v>34</v>
      </c>
      <c r="I5393" s="2" t="s">
        <v>31</v>
      </c>
      <c r="J5393" s="38">
        <v>13.618798605</v>
      </c>
    </row>
    <row r="5394" spans="1:10">
      <c r="A5394" s="2" t="s">
        <v>19</v>
      </c>
      <c r="B5394" s="2" t="s">
        <v>160</v>
      </c>
      <c r="C5394" s="2" t="s">
        <v>64</v>
      </c>
      <c r="E5394" s="2">
        <v>100</v>
      </c>
      <c r="F5394" s="2" t="s">
        <v>928</v>
      </c>
      <c r="G5394" s="2" t="s">
        <v>720</v>
      </c>
      <c r="H5394" s="2" t="s">
        <v>34</v>
      </c>
      <c r="I5394" s="2" t="s">
        <v>31</v>
      </c>
      <c r="J5394" s="38">
        <v>6.1826064250000003</v>
      </c>
    </row>
    <row r="5395" spans="1:10">
      <c r="A5395" s="2" t="s">
        <v>19</v>
      </c>
      <c r="B5395" s="2" t="s">
        <v>161</v>
      </c>
      <c r="C5395" s="2" t="s">
        <v>64</v>
      </c>
      <c r="E5395" s="2">
        <v>100</v>
      </c>
      <c r="F5395" s="2" t="s">
        <v>928</v>
      </c>
      <c r="G5395" s="2" t="s">
        <v>720</v>
      </c>
      <c r="H5395" s="2" t="s">
        <v>34</v>
      </c>
      <c r="I5395" s="2" t="s">
        <v>31</v>
      </c>
      <c r="J5395" s="38">
        <v>17.354262169999998</v>
      </c>
    </row>
    <row r="5396" spans="1:10">
      <c r="A5396" s="2" t="s">
        <v>19</v>
      </c>
      <c r="B5396" s="2" t="s">
        <v>162</v>
      </c>
      <c r="C5396" s="2" t="s">
        <v>64</v>
      </c>
      <c r="E5396" s="2">
        <v>100</v>
      </c>
      <c r="F5396" s="2" t="s">
        <v>928</v>
      </c>
      <c r="G5396" s="2" t="s">
        <v>720</v>
      </c>
      <c r="H5396" s="2" t="s">
        <v>34</v>
      </c>
      <c r="I5396" s="2" t="s">
        <v>31</v>
      </c>
      <c r="J5396" s="38">
        <v>12.60688697</v>
      </c>
    </row>
    <row r="5397" spans="1:10">
      <c r="A5397" s="2" t="s">
        <v>19</v>
      </c>
      <c r="B5397" s="2" t="s">
        <v>163</v>
      </c>
      <c r="C5397" s="2" t="s">
        <v>64</v>
      </c>
      <c r="E5397" s="2">
        <v>100</v>
      </c>
      <c r="F5397" s="2" t="s">
        <v>928</v>
      </c>
      <c r="G5397" s="2" t="s">
        <v>720</v>
      </c>
      <c r="H5397" s="2" t="s">
        <v>34</v>
      </c>
      <c r="I5397" s="2" t="s">
        <v>31</v>
      </c>
      <c r="J5397" s="38">
        <v>8.0742563000000003E-2</v>
      </c>
    </row>
    <row r="5398" spans="1:10">
      <c r="A5398" s="2" t="s">
        <v>18</v>
      </c>
      <c r="B5398" s="2" t="s">
        <v>164</v>
      </c>
      <c r="C5398" s="2" t="s">
        <v>64</v>
      </c>
      <c r="E5398" s="2">
        <v>100</v>
      </c>
      <c r="F5398" s="2" t="s">
        <v>928</v>
      </c>
      <c r="G5398" s="2" t="s">
        <v>720</v>
      </c>
      <c r="H5398" s="2" t="s">
        <v>34</v>
      </c>
      <c r="I5398" s="2" t="s">
        <v>31</v>
      </c>
      <c r="J5398" s="38">
        <v>13.915638432</v>
      </c>
    </row>
    <row r="5399" spans="1:10">
      <c r="A5399" s="2" t="s">
        <v>18</v>
      </c>
      <c r="B5399" s="2" t="s">
        <v>165</v>
      </c>
      <c r="C5399" s="2" t="s">
        <v>64</v>
      </c>
      <c r="E5399" s="2">
        <v>100</v>
      </c>
      <c r="F5399" s="2" t="s">
        <v>928</v>
      </c>
      <c r="G5399" s="2" t="s">
        <v>720</v>
      </c>
      <c r="H5399" s="2" t="s">
        <v>34</v>
      </c>
      <c r="I5399" s="2" t="s">
        <v>31</v>
      </c>
      <c r="J5399" s="38">
        <v>55.274628890999999</v>
      </c>
    </row>
    <row r="5400" spans="1:10">
      <c r="A5400" s="2" t="s">
        <v>18</v>
      </c>
      <c r="B5400" s="2" t="s">
        <v>166</v>
      </c>
      <c r="C5400" s="2" t="s">
        <v>64</v>
      </c>
      <c r="E5400" s="2">
        <v>100</v>
      </c>
      <c r="F5400" s="2" t="s">
        <v>928</v>
      </c>
      <c r="G5400" s="2" t="s">
        <v>720</v>
      </c>
      <c r="H5400" s="2" t="s">
        <v>34</v>
      </c>
      <c r="I5400" s="2" t="s">
        <v>31</v>
      </c>
      <c r="J5400" s="38">
        <v>86.816800727</v>
      </c>
    </row>
    <row r="5401" spans="1:10">
      <c r="A5401" s="2" t="s">
        <v>18</v>
      </c>
      <c r="B5401" s="2" t="s">
        <v>167</v>
      </c>
      <c r="C5401" s="2" t="s">
        <v>64</v>
      </c>
      <c r="E5401" s="2">
        <v>100</v>
      </c>
      <c r="F5401" s="2" t="s">
        <v>928</v>
      </c>
      <c r="G5401" s="2" t="s">
        <v>720</v>
      </c>
      <c r="H5401" s="2" t="s">
        <v>34</v>
      </c>
      <c r="I5401" s="2" t="s">
        <v>31</v>
      </c>
      <c r="J5401" s="38">
        <v>51.589527232999998</v>
      </c>
    </row>
    <row r="5402" spans="1:10">
      <c r="A5402" s="2" t="s">
        <v>18</v>
      </c>
      <c r="B5402" s="2" t="s">
        <v>168</v>
      </c>
      <c r="C5402" s="2" t="s">
        <v>64</v>
      </c>
      <c r="E5402" s="2">
        <v>100</v>
      </c>
      <c r="F5402" s="2" t="s">
        <v>928</v>
      </c>
      <c r="G5402" s="2" t="s">
        <v>720</v>
      </c>
      <c r="H5402" s="2" t="s">
        <v>34</v>
      </c>
      <c r="I5402" s="2" t="s">
        <v>31</v>
      </c>
      <c r="J5402" s="38">
        <v>157.586134375</v>
      </c>
    </row>
    <row r="5403" spans="1:10">
      <c r="A5403" s="2" t="s">
        <v>18</v>
      </c>
      <c r="B5403" s="2" t="s">
        <v>169</v>
      </c>
      <c r="C5403" s="2" t="s">
        <v>64</v>
      </c>
      <c r="E5403" s="2">
        <v>100</v>
      </c>
      <c r="F5403" s="2" t="s">
        <v>928</v>
      </c>
      <c r="G5403" s="2" t="s">
        <v>720</v>
      </c>
      <c r="H5403" s="2" t="s">
        <v>34</v>
      </c>
      <c r="I5403" s="2" t="s">
        <v>31</v>
      </c>
      <c r="J5403" s="38">
        <v>105.76892916600001</v>
      </c>
    </row>
    <row r="5404" spans="1:10">
      <c r="A5404" s="2" t="s">
        <v>18</v>
      </c>
      <c r="B5404" s="2" t="s">
        <v>170</v>
      </c>
      <c r="C5404" s="2" t="s">
        <v>64</v>
      </c>
      <c r="E5404" s="2">
        <v>100</v>
      </c>
      <c r="F5404" s="2" t="s">
        <v>928</v>
      </c>
      <c r="G5404" s="2" t="s">
        <v>720</v>
      </c>
      <c r="H5404" s="2" t="s">
        <v>34</v>
      </c>
      <c r="I5404" s="2" t="s">
        <v>31</v>
      </c>
      <c r="J5404" s="38">
        <v>61.351043595999997</v>
      </c>
    </row>
    <row r="5405" spans="1:10">
      <c r="A5405" s="2" t="s">
        <v>18</v>
      </c>
      <c r="B5405" s="2" t="s">
        <v>171</v>
      </c>
      <c r="C5405" s="2" t="s">
        <v>64</v>
      </c>
      <c r="E5405" s="2">
        <v>100</v>
      </c>
      <c r="F5405" s="2" t="s">
        <v>928</v>
      </c>
      <c r="G5405" s="2" t="s">
        <v>720</v>
      </c>
      <c r="H5405" s="2" t="s">
        <v>34</v>
      </c>
      <c r="I5405" s="2" t="s">
        <v>31</v>
      </c>
      <c r="J5405" s="38">
        <v>44.536662368000002</v>
      </c>
    </row>
    <row r="5406" spans="1:10">
      <c r="A5406" s="2" t="s">
        <v>18</v>
      </c>
      <c r="B5406" s="2" t="s">
        <v>172</v>
      </c>
      <c r="C5406" s="2" t="s">
        <v>64</v>
      </c>
      <c r="E5406" s="2">
        <v>100</v>
      </c>
      <c r="F5406" s="2" t="s">
        <v>928</v>
      </c>
      <c r="G5406" s="2" t="s">
        <v>720</v>
      </c>
      <c r="H5406" s="2" t="s">
        <v>34</v>
      </c>
      <c r="I5406" s="2" t="s">
        <v>31</v>
      </c>
      <c r="J5406" s="38">
        <v>0</v>
      </c>
    </row>
    <row r="5407" spans="1:10">
      <c r="A5407" s="2" t="s">
        <v>18</v>
      </c>
      <c r="B5407" s="2" t="s">
        <v>173</v>
      </c>
      <c r="C5407" s="2" t="s">
        <v>64</v>
      </c>
      <c r="E5407" s="2">
        <v>100</v>
      </c>
      <c r="F5407" s="2" t="s">
        <v>928</v>
      </c>
      <c r="G5407" s="2" t="s">
        <v>720</v>
      </c>
      <c r="H5407" s="2" t="s">
        <v>34</v>
      </c>
      <c r="I5407" s="2" t="s">
        <v>31</v>
      </c>
      <c r="J5407" s="38">
        <v>0</v>
      </c>
    </row>
    <row r="5408" spans="1:10">
      <c r="A5408" s="2" t="s">
        <v>18</v>
      </c>
      <c r="B5408" s="2" t="s">
        <v>174</v>
      </c>
      <c r="C5408" s="2" t="s">
        <v>64</v>
      </c>
      <c r="E5408" s="2">
        <v>100</v>
      </c>
      <c r="F5408" s="2" t="s">
        <v>928</v>
      </c>
      <c r="G5408" s="2" t="s">
        <v>720</v>
      </c>
      <c r="H5408" s="2" t="s">
        <v>34</v>
      </c>
      <c r="I5408" s="2" t="s">
        <v>31</v>
      </c>
      <c r="J5408" s="38">
        <v>5.0167870629999998</v>
      </c>
    </row>
    <row r="5409" spans="1:10">
      <c r="A5409" s="2" t="s">
        <v>18</v>
      </c>
      <c r="B5409" s="2" t="s">
        <v>175</v>
      </c>
      <c r="C5409" s="2" t="s">
        <v>64</v>
      </c>
      <c r="E5409" s="2">
        <v>100</v>
      </c>
      <c r="F5409" s="2" t="s">
        <v>928</v>
      </c>
      <c r="G5409" s="2" t="s">
        <v>720</v>
      </c>
      <c r="H5409" s="2" t="s">
        <v>34</v>
      </c>
      <c r="I5409" s="2" t="s">
        <v>31</v>
      </c>
      <c r="J5409" s="38">
        <v>155.3250492</v>
      </c>
    </row>
    <row r="5410" spans="1:10">
      <c r="A5410" s="2" t="s">
        <v>18</v>
      </c>
      <c r="B5410" s="2" t="s">
        <v>176</v>
      </c>
      <c r="C5410" s="2" t="s">
        <v>64</v>
      </c>
      <c r="E5410" s="2">
        <v>100</v>
      </c>
      <c r="F5410" s="2" t="s">
        <v>928</v>
      </c>
      <c r="G5410" s="2" t="s">
        <v>720</v>
      </c>
      <c r="H5410" s="2" t="s">
        <v>34</v>
      </c>
      <c r="I5410" s="2" t="s">
        <v>31</v>
      </c>
      <c r="J5410" s="38">
        <v>109.415014312</v>
      </c>
    </row>
    <row r="5411" spans="1:10">
      <c r="A5411" s="2" t="s">
        <v>18</v>
      </c>
      <c r="B5411" s="2" t="s">
        <v>177</v>
      </c>
      <c r="C5411" s="2" t="s">
        <v>64</v>
      </c>
      <c r="E5411" s="2">
        <v>100</v>
      </c>
      <c r="F5411" s="2" t="s">
        <v>928</v>
      </c>
      <c r="G5411" s="2" t="s">
        <v>720</v>
      </c>
      <c r="H5411" s="2" t="s">
        <v>34</v>
      </c>
      <c r="I5411" s="2" t="s">
        <v>31</v>
      </c>
      <c r="J5411" s="38">
        <v>141.34968903000001</v>
      </c>
    </row>
    <row r="5412" spans="1:10">
      <c r="A5412" s="2" t="s">
        <v>18</v>
      </c>
      <c r="B5412" s="2" t="s">
        <v>178</v>
      </c>
      <c r="C5412" s="2" t="s">
        <v>64</v>
      </c>
      <c r="E5412" s="2">
        <v>100</v>
      </c>
      <c r="F5412" s="2" t="s">
        <v>928</v>
      </c>
      <c r="G5412" s="2" t="s">
        <v>720</v>
      </c>
      <c r="H5412" s="2" t="s">
        <v>34</v>
      </c>
      <c r="I5412" s="2" t="s">
        <v>31</v>
      </c>
      <c r="J5412" s="38">
        <v>26.197209354999998</v>
      </c>
    </row>
    <row r="5413" spans="1:10">
      <c r="A5413" s="2" t="s">
        <v>18</v>
      </c>
      <c r="B5413" s="2" t="s">
        <v>179</v>
      </c>
      <c r="C5413" s="2" t="s">
        <v>64</v>
      </c>
      <c r="E5413" s="2">
        <v>100</v>
      </c>
      <c r="F5413" s="2" t="s">
        <v>928</v>
      </c>
      <c r="G5413" s="2" t="s">
        <v>720</v>
      </c>
      <c r="H5413" s="2" t="s">
        <v>34</v>
      </c>
      <c r="I5413" s="2" t="s">
        <v>31</v>
      </c>
      <c r="J5413" s="38">
        <v>101.43980985100001</v>
      </c>
    </row>
    <row r="5414" spans="1:10">
      <c r="A5414" s="2" t="s">
        <v>18</v>
      </c>
      <c r="B5414" s="2" t="s">
        <v>180</v>
      </c>
      <c r="C5414" s="2" t="s">
        <v>64</v>
      </c>
      <c r="E5414" s="2">
        <v>100</v>
      </c>
      <c r="F5414" s="2" t="s">
        <v>928</v>
      </c>
      <c r="G5414" s="2" t="s">
        <v>720</v>
      </c>
      <c r="H5414" s="2" t="s">
        <v>34</v>
      </c>
      <c r="I5414" s="2" t="s">
        <v>31</v>
      </c>
      <c r="J5414" s="38">
        <v>28.010667352999999</v>
      </c>
    </row>
    <row r="5415" spans="1:10">
      <c r="A5415" s="2" t="s">
        <v>18</v>
      </c>
      <c r="B5415" s="2" t="s">
        <v>181</v>
      </c>
      <c r="C5415" s="2" t="s">
        <v>64</v>
      </c>
      <c r="E5415" s="2">
        <v>100</v>
      </c>
      <c r="F5415" s="2" t="s">
        <v>928</v>
      </c>
      <c r="G5415" s="2" t="s">
        <v>720</v>
      </c>
      <c r="H5415" s="2" t="s">
        <v>34</v>
      </c>
      <c r="I5415" s="2" t="s">
        <v>31</v>
      </c>
      <c r="J5415" s="38">
        <v>57.854449195999997</v>
      </c>
    </row>
    <row r="5416" spans="1:10">
      <c r="A5416" s="2" t="s">
        <v>18</v>
      </c>
      <c r="B5416" s="2" t="s">
        <v>182</v>
      </c>
      <c r="C5416" s="2" t="s">
        <v>64</v>
      </c>
      <c r="E5416" s="2">
        <v>100</v>
      </c>
      <c r="F5416" s="2" t="s">
        <v>928</v>
      </c>
      <c r="G5416" s="2" t="s">
        <v>720</v>
      </c>
      <c r="H5416" s="2" t="s">
        <v>34</v>
      </c>
      <c r="I5416" s="2" t="s">
        <v>31</v>
      </c>
      <c r="J5416" s="38">
        <v>66.462507841999994</v>
      </c>
    </row>
    <row r="5417" spans="1:10">
      <c r="A5417" s="2" t="s">
        <v>18</v>
      </c>
      <c r="B5417" s="2" t="s">
        <v>183</v>
      </c>
      <c r="C5417" s="2" t="s">
        <v>64</v>
      </c>
      <c r="E5417" s="2">
        <v>100</v>
      </c>
      <c r="F5417" s="2" t="s">
        <v>928</v>
      </c>
      <c r="G5417" s="2" t="s">
        <v>720</v>
      </c>
      <c r="H5417" s="2" t="s">
        <v>34</v>
      </c>
      <c r="I5417" s="2" t="s">
        <v>31</v>
      </c>
      <c r="J5417" s="38">
        <v>110.12194893500001</v>
      </c>
    </row>
    <row r="5418" spans="1:10">
      <c r="A5418" s="2" t="s">
        <v>18</v>
      </c>
      <c r="B5418" s="2" t="s">
        <v>184</v>
      </c>
      <c r="C5418" s="2" t="s">
        <v>64</v>
      </c>
      <c r="E5418" s="2">
        <v>100</v>
      </c>
      <c r="F5418" s="2" t="s">
        <v>928</v>
      </c>
      <c r="G5418" s="2" t="s">
        <v>720</v>
      </c>
      <c r="H5418" s="2" t="s">
        <v>34</v>
      </c>
      <c r="I5418" s="2" t="s">
        <v>31</v>
      </c>
      <c r="J5418" s="38">
        <v>41.268377815000001</v>
      </c>
    </row>
    <row r="5419" spans="1:10">
      <c r="A5419" s="2" t="s">
        <v>18</v>
      </c>
      <c r="B5419" s="2" t="s">
        <v>185</v>
      </c>
      <c r="C5419" s="2" t="s">
        <v>64</v>
      </c>
      <c r="E5419" s="2">
        <v>100</v>
      </c>
      <c r="F5419" s="2" t="s">
        <v>928</v>
      </c>
      <c r="G5419" s="2" t="s">
        <v>720</v>
      </c>
      <c r="H5419" s="2" t="s">
        <v>34</v>
      </c>
      <c r="I5419" s="2" t="s">
        <v>31</v>
      </c>
      <c r="J5419" s="38">
        <v>2.5615646139999999</v>
      </c>
    </row>
    <row r="5420" spans="1:10">
      <c r="A5420" s="2" t="s">
        <v>17</v>
      </c>
      <c r="B5420" s="2" t="s">
        <v>127</v>
      </c>
      <c r="C5420" s="2" t="s">
        <v>64</v>
      </c>
      <c r="E5420" s="2">
        <v>100</v>
      </c>
      <c r="F5420" s="2" t="s">
        <v>928</v>
      </c>
      <c r="G5420" s="2" t="s">
        <v>720</v>
      </c>
      <c r="H5420" s="2" t="s">
        <v>34</v>
      </c>
      <c r="I5420" s="2" t="s">
        <v>31</v>
      </c>
      <c r="J5420" s="38">
        <v>0</v>
      </c>
    </row>
    <row r="5421" spans="1:10">
      <c r="A5421" s="2" t="s">
        <v>17</v>
      </c>
      <c r="B5421" s="2" t="s">
        <v>99</v>
      </c>
      <c r="C5421" s="2" t="s">
        <v>64</v>
      </c>
      <c r="E5421" s="2">
        <v>100</v>
      </c>
      <c r="F5421" s="2" t="s">
        <v>928</v>
      </c>
      <c r="G5421" s="2" t="s">
        <v>720</v>
      </c>
      <c r="H5421" s="2" t="s">
        <v>34</v>
      </c>
      <c r="I5421" s="2" t="s">
        <v>31</v>
      </c>
      <c r="J5421" s="38">
        <v>0</v>
      </c>
    </row>
    <row r="5422" spans="1:10">
      <c r="A5422" s="2" t="s">
        <v>17</v>
      </c>
      <c r="B5422" s="2" t="s">
        <v>100</v>
      </c>
      <c r="C5422" s="2" t="s">
        <v>64</v>
      </c>
      <c r="E5422" s="2">
        <v>100</v>
      </c>
      <c r="F5422" s="2" t="s">
        <v>928</v>
      </c>
      <c r="G5422" s="2" t="s">
        <v>720</v>
      </c>
      <c r="H5422" s="2" t="s">
        <v>34</v>
      </c>
      <c r="I5422" s="2" t="s">
        <v>31</v>
      </c>
      <c r="J5422" s="38">
        <v>0</v>
      </c>
    </row>
    <row r="5423" spans="1:10">
      <c r="A5423" s="2" t="s">
        <v>17</v>
      </c>
      <c r="B5423" s="2" t="s">
        <v>101</v>
      </c>
      <c r="C5423" s="2" t="s">
        <v>64</v>
      </c>
      <c r="E5423" s="2">
        <v>100</v>
      </c>
      <c r="F5423" s="2" t="s">
        <v>928</v>
      </c>
      <c r="G5423" s="2" t="s">
        <v>720</v>
      </c>
      <c r="H5423" s="2" t="s">
        <v>34</v>
      </c>
      <c r="I5423" s="2" t="s">
        <v>31</v>
      </c>
      <c r="J5423" s="38">
        <v>0</v>
      </c>
    </row>
    <row r="5424" spans="1:10">
      <c r="A5424" s="2" t="s">
        <v>17</v>
      </c>
      <c r="B5424" s="2" t="s">
        <v>102</v>
      </c>
      <c r="C5424" s="2" t="s">
        <v>64</v>
      </c>
      <c r="E5424" s="2">
        <v>100</v>
      </c>
      <c r="F5424" s="2" t="s">
        <v>928</v>
      </c>
      <c r="G5424" s="2" t="s">
        <v>720</v>
      </c>
      <c r="H5424" s="2" t="s">
        <v>34</v>
      </c>
      <c r="I5424" s="2" t="s">
        <v>31</v>
      </c>
      <c r="J5424" s="38">
        <v>0</v>
      </c>
    </row>
    <row r="5425" spans="1:10">
      <c r="A5425" s="2" t="s">
        <v>17</v>
      </c>
      <c r="B5425" s="2" t="s">
        <v>103</v>
      </c>
      <c r="C5425" s="2" t="s">
        <v>64</v>
      </c>
      <c r="E5425" s="2">
        <v>100</v>
      </c>
      <c r="F5425" s="2" t="s">
        <v>928</v>
      </c>
      <c r="G5425" s="2" t="s">
        <v>720</v>
      </c>
      <c r="H5425" s="2" t="s">
        <v>34</v>
      </c>
      <c r="I5425" s="2" t="s">
        <v>31</v>
      </c>
      <c r="J5425" s="38">
        <v>0</v>
      </c>
    </row>
    <row r="5426" spans="1:10">
      <c r="A5426" s="2" t="s">
        <v>17</v>
      </c>
      <c r="B5426" s="2" t="s">
        <v>104</v>
      </c>
      <c r="C5426" s="2" t="s">
        <v>64</v>
      </c>
      <c r="E5426" s="2">
        <v>100</v>
      </c>
      <c r="F5426" s="2" t="s">
        <v>928</v>
      </c>
      <c r="G5426" s="2" t="s">
        <v>720</v>
      </c>
      <c r="H5426" s="2" t="s">
        <v>34</v>
      </c>
      <c r="I5426" s="2" t="s">
        <v>31</v>
      </c>
      <c r="J5426" s="38">
        <v>0</v>
      </c>
    </row>
    <row r="5427" spans="1:10">
      <c r="A5427" s="2" t="s">
        <v>17</v>
      </c>
      <c r="B5427" s="2" t="s">
        <v>105</v>
      </c>
      <c r="C5427" s="2" t="s">
        <v>64</v>
      </c>
      <c r="E5427" s="2">
        <v>100</v>
      </c>
      <c r="F5427" s="2" t="s">
        <v>928</v>
      </c>
      <c r="G5427" s="2" t="s">
        <v>720</v>
      </c>
      <c r="H5427" s="2" t="s">
        <v>34</v>
      </c>
      <c r="I5427" s="2" t="s">
        <v>31</v>
      </c>
      <c r="J5427" s="38">
        <v>0</v>
      </c>
    </row>
    <row r="5428" spans="1:10">
      <c r="A5428" s="2" t="s">
        <v>17</v>
      </c>
      <c r="B5428" s="2" t="s">
        <v>106</v>
      </c>
      <c r="C5428" s="2" t="s">
        <v>64</v>
      </c>
      <c r="E5428" s="2">
        <v>100</v>
      </c>
      <c r="F5428" s="2" t="s">
        <v>928</v>
      </c>
      <c r="G5428" s="2" t="s">
        <v>720</v>
      </c>
      <c r="H5428" s="2" t="s">
        <v>34</v>
      </c>
      <c r="I5428" s="2" t="s">
        <v>31</v>
      </c>
      <c r="J5428" s="38">
        <v>0</v>
      </c>
    </row>
    <row r="5429" spans="1:10">
      <c r="A5429" s="2" t="s">
        <v>17</v>
      </c>
      <c r="B5429" s="2" t="s">
        <v>107</v>
      </c>
      <c r="C5429" s="2" t="s">
        <v>64</v>
      </c>
      <c r="E5429" s="2">
        <v>100</v>
      </c>
      <c r="F5429" s="2" t="s">
        <v>928</v>
      </c>
      <c r="G5429" s="2" t="s">
        <v>720</v>
      </c>
      <c r="H5429" s="2" t="s">
        <v>34</v>
      </c>
      <c r="I5429" s="2" t="s">
        <v>31</v>
      </c>
      <c r="J5429" s="38">
        <v>0</v>
      </c>
    </row>
    <row r="5430" spans="1:10">
      <c r="A5430" s="2" t="s">
        <v>17</v>
      </c>
      <c r="B5430" s="2" t="s">
        <v>108</v>
      </c>
      <c r="C5430" s="2" t="s">
        <v>64</v>
      </c>
      <c r="E5430" s="2">
        <v>100</v>
      </c>
      <c r="F5430" s="2" t="s">
        <v>928</v>
      </c>
      <c r="G5430" s="2" t="s">
        <v>720</v>
      </c>
      <c r="H5430" s="2" t="s">
        <v>34</v>
      </c>
      <c r="I5430" s="2" t="s">
        <v>31</v>
      </c>
      <c r="J5430" s="38">
        <v>0</v>
      </c>
    </row>
    <row r="5431" spans="1:10">
      <c r="A5431" s="2" t="s">
        <v>17</v>
      </c>
      <c r="B5431" s="2" t="s">
        <v>109</v>
      </c>
      <c r="C5431" s="2" t="s">
        <v>64</v>
      </c>
      <c r="E5431" s="2">
        <v>100</v>
      </c>
      <c r="F5431" s="2" t="s">
        <v>928</v>
      </c>
      <c r="G5431" s="2" t="s">
        <v>720</v>
      </c>
      <c r="H5431" s="2" t="s">
        <v>34</v>
      </c>
      <c r="I5431" s="2" t="s">
        <v>31</v>
      </c>
      <c r="J5431" s="38">
        <v>0</v>
      </c>
    </row>
    <row r="5432" spans="1:10">
      <c r="A5432" s="2" t="s">
        <v>17</v>
      </c>
      <c r="B5432" s="2" t="s">
        <v>355</v>
      </c>
      <c r="C5432" s="2" t="s">
        <v>64</v>
      </c>
      <c r="E5432" s="2">
        <v>100</v>
      </c>
      <c r="F5432" s="2" t="s">
        <v>928</v>
      </c>
      <c r="G5432" s="2" t="s">
        <v>720</v>
      </c>
      <c r="H5432" s="2" t="s">
        <v>34</v>
      </c>
      <c r="I5432" s="2" t="s">
        <v>31</v>
      </c>
      <c r="J5432" s="38">
        <v>0</v>
      </c>
    </row>
    <row r="5433" spans="1:10">
      <c r="A5433" s="2" t="s">
        <v>17</v>
      </c>
      <c r="B5433" s="2" t="s">
        <v>110</v>
      </c>
      <c r="C5433" s="2" t="s">
        <v>64</v>
      </c>
      <c r="E5433" s="2">
        <v>100</v>
      </c>
      <c r="F5433" s="2" t="s">
        <v>928</v>
      </c>
      <c r="G5433" s="2" t="s">
        <v>720</v>
      </c>
      <c r="H5433" s="2" t="s">
        <v>34</v>
      </c>
      <c r="I5433" s="2" t="s">
        <v>31</v>
      </c>
      <c r="J5433" s="38">
        <v>7.4682307559999996</v>
      </c>
    </row>
    <row r="5434" spans="1:10">
      <c r="A5434" s="2" t="s">
        <v>17</v>
      </c>
      <c r="B5434" s="2" t="s">
        <v>356</v>
      </c>
      <c r="C5434" s="2" t="s">
        <v>64</v>
      </c>
      <c r="E5434" s="2">
        <v>100</v>
      </c>
      <c r="F5434" s="2" t="s">
        <v>928</v>
      </c>
      <c r="G5434" s="2" t="s">
        <v>720</v>
      </c>
      <c r="H5434" s="2" t="s">
        <v>34</v>
      </c>
      <c r="I5434" s="2" t="s">
        <v>31</v>
      </c>
      <c r="J5434" s="38">
        <v>0.19210986899999999</v>
      </c>
    </row>
    <row r="5435" spans="1:10">
      <c r="A5435" s="2" t="s">
        <v>17</v>
      </c>
      <c r="B5435" s="2" t="s">
        <v>357</v>
      </c>
      <c r="C5435" s="2" t="s">
        <v>64</v>
      </c>
      <c r="E5435" s="2">
        <v>100</v>
      </c>
      <c r="F5435" s="2" t="s">
        <v>928</v>
      </c>
      <c r="G5435" s="2" t="s">
        <v>720</v>
      </c>
      <c r="H5435" s="2" t="s">
        <v>34</v>
      </c>
      <c r="I5435" s="2" t="s">
        <v>31</v>
      </c>
      <c r="J5435" s="38">
        <v>0.248645592</v>
      </c>
    </row>
    <row r="5436" spans="1:10">
      <c r="A5436" s="2" t="s">
        <v>17</v>
      </c>
      <c r="B5436" s="2" t="s">
        <v>111</v>
      </c>
      <c r="C5436" s="2" t="s">
        <v>64</v>
      </c>
      <c r="E5436" s="2">
        <v>100</v>
      </c>
      <c r="F5436" s="2" t="s">
        <v>928</v>
      </c>
      <c r="G5436" s="2" t="s">
        <v>720</v>
      </c>
      <c r="H5436" s="2" t="s">
        <v>34</v>
      </c>
      <c r="I5436" s="2" t="s">
        <v>31</v>
      </c>
      <c r="J5436" s="38">
        <v>0</v>
      </c>
    </row>
    <row r="5437" spans="1:10">
      <c r="A5437" s="2" t="s">
        <v>17</v>
      </c>
      <c r="B5437" s="2" t="s">
        <v>112</v>
      </c>
      <c r="C5437" s="2" t="s">
        <v>64</v>
      </c>
      <c r="E5437" s="2">
        <v>100</v>
      </c>
      <c r="F5437" s="2" t="s">
        <v>928</v>
      </c>
      <c r="G5437" s="2" t="s">
        <v>720</v>
      </c>
      <c r="H5437" s="2" t="s">
        <v>34</v>
      </c>
      <c r="I5437" s="2" t="s">
        <v>31</v>
      </c>
      <c r="J5437" s="38">
        <v>0</v>
      </c>
    </row>
    <row r="5438" spans="1:10">
      <c r="A5438" s="2" t="s">
        <v>17</v>
      </c>
      <c r="B5438" s="2" t="s">
        <v>113</v>
      </c>
      <c r="C5438" s="2" t="s">
        <v>64</v>
      </c>
      <c r="E5438" s="2">
        <v>100</v>
      </c>
      <c r="F5438" s="2" t="s">
        <v>928</v>
      </c>
      <c r="G5438" s="2" t="s">
        <v>720</v>
      </c>
      <c r="H5438" s="2" t="s">
        <v>34</v>
      </c>
      <c r="I5438" s="2" t="s">
        <v>31</v>
      </c>
      <c r="J5438" s="38">
        <v>0</v>
      </c>
    </row>
    <row r="5439" spans="1:10">
      <c r="A5439" s="2" t="s">
        <v>17</v>
      </c>
      <c r="B5439" s="2" t="s">
        <v>114</v>
      </c>
      <c r="C5439" s="2" t="s">
        <v>64</v>
      </c>
      <c r="E5439" s="2">
        <v>100</v>
      </c>
      <c r="F5439" s="2" t="s">
        <v>928</v>
      </c>
      <c r="G5439" s="2" t="s">
        <v>720</v>
      </c>
      <c r="H5439" s="2" t="s">
        <v>34</v>
      </c>
      <c r="I5439" s="2" t="s">
        <v>31</v>
      </c>
      <c r="J5439" s="38">
        <v>37.527128406000003</v>
      </c>
    </row>
    <row r="5440" spans="1:10">
      <c r="A5440" s="2" t="s">
        <v>17</v>
      </c>
      <c r="B5440" s="2" t="s">
        <v>115</v>
      </c>
      <c r="C5440" s="2" t="s">
        <v>64</v>
      </c>
      <c r="E5440" s="2">
        <v>100</v>
      </c>
      <c r="F5440" s="2" t="s">
        <v>928</v>
      </c>
      <c r="G5440" s="2" t="s">
        <v>720</v>
      </c>
      <c r="H5440" s="2" t="s">
        <v>34</v>
      </c>
      <c r="I5440" s="2" t="s">
        <v>31</v>
      </c>
      <c r="J5440" s="38">
        <v>0</v>
      </c>
    </row>
    <row r="5441" spans="1:10">
      <c r="A5441" s="2" t="s">
        <v>17</v>
      </c>
      <c r="B5441" s="2" t="s">
        <v>116</v>
      </c>
      <c r="C5441" s="2" t="s">
        <v>64</v>
      </c>
      <c r="E5441" s="2">
        <v>100</v>
      </c>
      <c r="F5441" s="2" t="s">
        <v>928</v>
      </c>
      <c r="G5441" s="2" t="s">
        <v>720</v>
      </c>
      <c r="H5441" s="2" t="s">
        <v>34</v>
      </c>
      <c r="I5441" s="2" t="s">
        <v>31</v>
      </c>
      <c r="J5441" s="38">
        <v>2.6554780710000001</v>
      </c>
    </row>
    <row r="5442" spans="1:10">
      <c r="A5442" s="2" t="s">
        <v>17</v>
      </c>
      <c r="B5442" s="2" t="s">
        <v>117</v>
      </c>
      <c r="C5442" s="2" t="s">
        <v>64</v>
      </c>
      <c r="E5442" s="2">
        <v>100</v>
      </c>
      <c r="F5442" s="2" t="s">
        <v>928</v>
      </c>
      <c r="G5442" s="2" t="s">
        <v>720</v>
      </c>
      <c r="H5442" s="2" t="s">
        <v>34</v>
      </c>
      <c r="I5442" s="2" t="s">
        <v>31</v>
      </c>
      <c r="J5442" s="38">
        <v>8.4753641599999998</v>
      </c>
    </row>
    <row r="5443" spans="1:10">
      <c r="A5443" s="2" t="s">
        <v>17</v>
      </c>
      <c r="B5443" s="2" t="s">
        <v>118</v>
      </c>
      <c r="C5443" s="2" t="s">
        <v>64</v>
      </c>
      <c r="E5443" s="2">
        <v>100</v>
      </c>
      <c r="F5443" s="2" t="s">
        <v>928</v>
      </c>
      <c r="G5443" s="2" t="s">
        <v>720</v>
      </c>
      <c r="H5443" s="2" t="s">
        <v>34</v>
      </c>
      <c r="I5443" s="2" t="s">
        <v>31</v>
      </c>
      <c r="J5443" s="38">
        <v>12.920227216000001</v>
      </c>
    </row>
    <row r="5444" spans="1:10">
      <c r="A5444" s="2" t="s">
        <v>17</v>
      </c>
      <c r="B5444" s="2" t="s">
        <v>119</v>
      </c>
      <c r="C5444" s="2" t="s">
        <v>64</v>
      </c>
      <c r="E5444" s="2">
        <v>100</v>
      </c>
      <c r="F5444" s="2" t="s">
        <v>928</v>
      </c>
      <c r="G5444" s="2" t="s">
        <v>720</v>
      </c>
      <c r="H5444" s="2" t="s">
        <v>34</v>
      </c>
      <c r="I5444" s="2" t="s">
        <v>31</v>
      </c>
      <c r="J5444" s="38">
        <v>0.999993625</v>
      </c>
    </row>
    <row r="5445" spans="1:10">
      <c r="A5445" s="2" t="s">
        <v>17</v>
      </c>
      <c r="B5445" s="2" t="s">
        <v>120</v>
      </c>
      <c r="C5445" s="2" t="s">
        <v>64</v>
      </c>
      <c r="E5445" s="2">
        <v>100</v>
      </c>
      <c r="F5445" s="2" t="s">
        <v>928</v>
      </c>
      <c r="G5445" s="2" t="s">
        <v>720</v>
      </c>
      <c r="H5445" s="2" t="s">
        <v>34</v>
      </c>
      <c r="I5445" s="2" t="s">
        <v>31</v>
      </c>
      <c r="J5445" s="38">
        <v>1.115423461</v>
      </c>
    </row>
    <row r="5446" spans="1:10">
      <c r="A5446" s="2" t="s">
        <v>17</v>
      </c>
      <c r="B5446" s="2" t="s">
        <v>121</v>
      </c>
      <c r="C5446" s="2" t="s">
        <v>64</v>
      </c>
      <c r="E5446" s="2">
        <v>100</v>
      </c>
      <c r="F5446" s="2" t="s">
        <v>928</v>
      </c>
      <c r="G5446" s="2" t="s">
        <v>720</v>
      </c>
      <c r="H5446" s="2" t="s">
        <v>34</v>
      </c>
      <c r="I5446" s="2" t="s">
        <v>31</v>
      </c>
      <c r="J5446" s="38">
        <v>2.8543118619999999</v>
      </c>
    </row>
    <row r="5447" spans="1:10">
      <c r="A5447" s="2" t="s">
        <v>17</v>
      </c>
      <c r="B5447" s="2" t="s">
        <v>122</v>
      </c>
      <c r="C5447" s="2" t="s">
        <v>64</v>
      </c>
      <c r="E5447" s="2">
        <v>100</v>
      </c>
      <c r="F5447" s="2" t="s">
        <v>928</v>
      </c>
      <c r="G5447" s="2" t="s">
        <v>720</v>
      </c>
      <c r="H5447" s="2" t="s">
        <v>34</v>
      </c>
      <c r="I5447" s="2" t="s">
        <v>31</v>
      </c>
      <c r="J5447" s="38">
        <v>1.812197625</v>
      </c>
    </row>
    <row r="5448" spans="1:10">
      <c r="A5448" s="2" t="s">
        <v>17</v>
      </c>
      <c r="B5448" s="2" t="s">
        <v>123</v>
      </c>
      <c r="C5448" s="2" t="s">
        <v>64</v>
      </c>
      <c r="E5448" s="2">
        <v>100</v>
      </c>
      <c r="F5448" s="2" t="s">
        <v>928</v>
      </c>
      <c r="G5448" s="2" t="s">
        <v>720</v>
      </c>
      <c r="H5448" s="2" t="s">
        <v>34</v>
      </c>
      <c r="I5448" s="2" t="s">
        <v>31</v>
      </c>
      <c r="J5448" s="38">
        <v>0.89675901000000002</v>
      </c>
    </row>
    <row r="5449" spans="1:10">
      <c r="A5449" s="2" t="s">
        <v>17</v>
      </c>
      <c r="B5449" s="2" t="s">
        <v>124</v>
      </c>
      <c r="C5449" s="2" t="s">
        <v>64</v>
      </c>
      <c r="E5449" s="2">
        <v>100</v>
      </c>
      <c r="F5449" s="2" t="s">
        <v>928</v>
      </c>
      <c r="G5449" s="2" t="s">
        <v>720</v>
      </c>
      <c r="H5449" s="2" t="s">
        <v>34</v>
      </c>
      <c r="I5449" s="2" t="s">
        <v>31</v>
      </c>
      <c r="J5449" s="38">
        <v>0</v>
      </c>
    </row>
    <row r="5450" spans="1:10">
      <c r="A5450" s="2" t="s">
        <v>17</v>
      </c>
      <c r="B5450" s="2" t="s">
        <v>125</v>
      </c>
      <c r="C5450" s="2" t="s">
        <v>64</v>
      </c>
      <c r="E5450" s="2">
        <v>100</v>
      </c>
      <c r="F5450" s="2" t="s">
        <v>928</v>
      </c>
      <c r="G5450" s="2" t="s">
        <v>720</v>
      </c>
      <c r="H5450" s="2" t="s">
        <v>34</v>
      </c>
      <c r="I5450" s="2" t="s">
        <v>31</v>
      </c>
      <c r="J5450" s="38">
        <v>0</v>
      </c>
    </row>
    <row r="5451" spans="1:10">
      <c r="A5451" s="2" t="s">
        <v>17</v>
      </c>
      <c r="B5451" s="2" t="s">
        <v>126</v>
      </c>
      <c r="C5451" s="2" t="s">
        <v>64</v>
      </c>
      <c r="E5451" s="2">
        <v>100</v>
      </c>
      <c r="F5451" s="2" t="s">
        <v>928</v>
      </c>
      <c r="G5451" s="2" t="s">
        <v>720</v>
      </c>
      <c r="H5451" s="2" t="s">
        <v>34</v>
      </c>
      <c r="I5451" s="2" t="s">
        <v>31</v>
      </c>
      <c r="J5451" s="38">
        <v>0</v>
      </c>
    </row>
    <row r="5452" spans="1:10">
      <c r="A5452" s="2" t="s">
        <v>17</v>
      </c>
      <c r="B5452" s="2" t="s">
        <v>128</v>
      </c>
      <c r="C5452" s="2" t="s">
        <v>64</v>
      </c>
      <c r="E5452" s="2">
        <v>100</v>
      </c>
      <c r="F5452" s="2" t="s">
        <v>928</v>
      </c>
      <c r="G5452" s="2" t="s">
        <v>720</v>
      </c>
      <c r="H5452" s="2" t="s">
        <v>34</v>
      </c>
      <c r="I5452" s="2" t="s">
        <v>31</v>
      </c>
      <c r="J5452" s="38">
        <v>1.0508246939999999</v>
      </c>
    </row>
    <row r="5453" spans="1:10">
      <c r="A5453" s="2" t="s">
        <v>17</v>
      </c>
      <c r="B5453" s="2" t="s">
        <v>129</v>
      </c>
      <c r="C5453" s="2" t="s">
        <v>64</v>
      </c>
      <c r="E5453" s="2">
        <v>100</v>
      </c>
      <c r="F5453" s="2" t="s">
        <v>928</v>
      </c>
      <c r="G5453" s="2" t="s">
        <v>720</v>
      </c>
      <c r="H5453" s="2" t="s">
        <v>34</v>
      </c>
      <c r="I5453" s="2" t="s">
        <v>31</v>
      </c>
      <c r="J5453" s="38">
        <v>0</v>
      </c>
    </row>
    <row r="5454" spans="1:10">
      <c r="A5454" s="2" t="s">
        <v>17</v>
      </c>
      <c r="B5454" s="2" t="s">
        <v>130</v>
      </c>
      <c r="C5454" s="2" t="s">
        <v>64</v>
      </c>
      <c r="E5454" s="2">
        <v>100</v>
      </c>
      <c r="F5454" s="2" t="s">
        <v>928</v>
      </c>
      <c r="G5454" s="2" t="s">
        <v>720</v>
      </c>
      <c r="H5454" s="2" t="s">
        <v>34</v>
      </c>
      <c r="I5454" s="2" t="s">
        <v>31</v>
      </c>
      <c r="J5454" s="38">
        <v>0</v>
      </c>
    </row>
    <row r="5455" spans="1:10">
      <c r="A5455" s="2" t="s">
        <v>17</v>
      </c>
      <c r="B5455" s="2" t="s">
        <v>358</v>
      </c>
      <c r="C5455" s="2" t="s">
        <v>64</v>
      </c>
      <c r="E5455" s="2">
        <v>100</v>
      </c>
      <c r="F5455" s="2" t="s">
        <v>928</v>
      </c>
      <c r="G5455" s="2" t="s">
        <v>720</v>
      </c>
      <c r="H5455" s="2" t="s">
        <v>34</v>
      </c>
      <c r="I5455" s="2" t="s">
        <v>31</v>
      </c>
      <c r="J5455" s="38">
        <v>0</v>
      </c>
    </row>
    <row r="5456" spans="1:10">
      <c r="A5456" s="2" t="s">
        <v>17</v>
      </c>
      <c r="B5456" s="2" t="s">
        <v>131</v>
      </c>
      <c r="C5456" s="2" t="s">
        <v>64</v>
      </c>
      <c r="E5456" s="2">
        <v>100</v>
      </c>
      <c r="F5456" s="2" t="s">
        <v>928</v>
      </c>
      <c r="G5456" s="2" t="s">
        <v>720</v>
      </c>
      <c r="H5456" s="2" t="s">
        <v>34</v>
      </c>
      <c r="I5456" s="2" t="s">
        <v>31</v>
      </c>
      <c r="J5456" s="38">
        <v>30.63152058</v>
      </c>
    </row>
    <row r="5457" spans="1:10">
      <c r="A5457" s="2" t="s">
        <v>17</v>
      </c>
      <c r="B5457" s="2" t="s">
        <v>132</v>
      </c>
      <c r="C5457" s="2" t="s">
        <v>64</v>
      </c>
      <c r="E5457" s="2">
        <v>100</v>
      </c>
      <c r="F5457" s="2" t="s">
        <v>928</v>
      </c>
      <c r="G5457" s="2" t="s">
        <v>720</v>
      </c>
      <c r="H5457" s="2" t="s">
        <v>34</v>
      </c>
      <c r="I5457" s="2" t="s">
        <v>31</v>
      </c>
      <c r="J5457" s="38">
        <v>0</v>
      </c>
    </row>
    <row r="5458" spans="1:10">
      <c r="A5458" s="2" t="s">
        <v>16</v>
      </c>
      <c r="B5458" s="2" t="s">
        <v>139</v>
      </c>
      <c r="C5458" s="2" t="s">
        <v>64</v>
      </c>
      <c r="E5458" s="2">
        <v>100</v>
      </c>
      <c r="F5458" s="2" t="s">
        <v>928</v>
      </c>
      <c r="G5458" s="2" t="s">
        <v>720</v>
      </c>
      <c r="H5458" s="2" t="s">
        <v>34</v>
      </c>
      <c r="I5458" s="2" t="s">
        <v>31</v>
      </c>
      <c r="J5458" s="38">
        <v>8.7073302740000003</v>
      </c>
    </row>
    <row r="5459" spans="1:10">
      <c r="A5459" s="2" t="s">
        <v>16</v>
      </c>
      <c r="B5459" s="2" t="s">
        <v>140</v>
      </c>
      <c r="C5459" s="2" t="s">
        <v>64</v>
      </c>
      <c r="E5459" s="2">
        <v>100</v>
      </c>
      <c r="F5459" s="2" t="s">
        <v>928</v>
      </c>
      <c r="G5459" s="2" t="s">
        <v>720</v>
      </c>
      <c r="H5459" s="2" t="s">
        <v>34</v>
      </c>
      <c r="I5459" s="2" t="s">
        <v>31</v>
      </c>
      <c r="J5459" s="38">
        <v>34.225255189999999</v>
      </c>
    </row>
    <row r="5460" spans="1:10">
      <c r="A5460" s="2" t="s">
        <v>16</v>
      </c>
      <c r="B5460" s="2" t="s">
        <v>141</v>
      </c>
      <c r="C5460" s="2" t="s">
        <v>64</v>
      </c>
      <c r="E5460" s="2">
        <v>100</v>
      </c>
      <c r="F5460" s="2" t="s">
        <v>928</v>
      </c>
      <c r="G5460" s="2" t="s">
        <v>720</v>
      </c>
      <c r="H5460" s="2" t="s">
        <v>34</v>
      </c>
      <c r="I5460" s="2" t="s">
        <v>31</v>
      </c>
      <c r="J5460" s="38">
        <v>56.910562122000002</v>
      </c>
    </row>
    <row r="5461" spans="1:10">
      <c r="A5461" s="2" t="s">
        <v>16</v>
      </c>
      <c r="B5461" s="2" t="s">
        <v>142</v>
      </c>
      <c r="C5461" s="2" t="s">
        <v>64</v>
      </c>
      <c r="E5461" s="2">
        <v>100</v>
      </c>
      <c r="F5461" s="2" t="s">
        <v>928</v>
      </c>
      <c r="G5461" s="2" t="s">
        <v>720</v>
      </c>
      <c r="H5461" s="2" t="s">
        <v>34</v>
      </c>
      <c r="I5461" s="2" t="s">
        <v>31</v>
      </c>
      <c r="J5461" s="38">
        <v>45.631058048</v>
      </c>
    </row>
    <row r="5462" spans="1:10">
      <c r="A5462" s="2" t="s">
        <v>16</v>
      </c>
      <c r="B5462" s="2" t="s">
        <v>422</v>
      </c>
      <c r="C5462" s="2" t="s">
        <v>64</v>
      </c>
      <c r="E5462" s="2">
        <v>100</v>
      </c>
      <c r="F5462" s="2" t="s">
        <v>928</v>
      </c>
      <c r="G5462" s="2" t="s">
        <v>720</v>
      </c>
      <c r="H5462" s="2" t="s">
        <v>34</v>
      </c>
      <c r="I5462" s="2" t="s">
        <v>31</v>
      </c>
      <c r="J5462" s="38">
        <v>16.574117346000001</v>
      </c>
    </row>
    <row r="5463" spans="1:10">
      <c r="A5463" s="2" t="s">
        <v>16</v>
      </c>
      <c r="B5463" s="2" t="s">
        <v>423</v>
      </c>
      <c r="C5463" s="2" t="s">
        <v>64</v>
      </c>
      <c r="E5463" s="2">
        <v>100</v>
      </c>
      <c r="F5463" s="2" t="s">
        <v>928</v>
      </c>
      <c r="G5463" s="2" t="s">
        <v>720</v>
      </c>
      <c r="H5463" s="2" t="s">
        <v>34</v>
      </c>
      <c r="I5463" s="2" t="s">
        <v>31</v>
      </c>
      <c r="J5463" s="38">
        <v>0</v>
      </c>
    </row>
    <row r="5464" spans="1:10">
      <c r="A5464" s="2" t="s">
        <v>16</v>
      </c>
      <c r="B5464" s="2" t="s">
        <v>424</v>
      </c>
      <c r="C5464" s="2" t="s">
        <v>64</v>
      </c>
      <c r="E5464" s="2">
        <v>100</v>
      </c>
      <c r="F5464" s="2" t="s">
        <v>928</v>
      </c>
      <c r="G5464" s="2" t="s">
        <v>720</v>
      </c>
      <c r="H5464" s="2" t="s">
        <v>34</v>
      </c>
      <c r="I5464" s="2" t="s">
        <v>31</v>
      </c>
      <c r="J5464" s="38">
        <v>7.9275447940000001</v>
      </c>
    </row>
    <row r="5465" spans="1:10">
      <c r="A5465" s="2" t="s">
        <v>16</v>
      </c>
      <c r="B5465" s="2" t="s">
        <v>425</v>
      </c>
      <c r="C5465" s="2" t="s">
        <v>64</v>
      </c>
      <c r="E5465" s="2">
        <v>100</v>
      </c>
      <c r="F5465" s="2" t="s">
        <v>928</v>
      </c>
      <c r="G5465" s="2" t="s">
        <v>720</v>
      </c>
      <c r="H5465" s="2" t="s">
        <v>34</v>
      </c>
      <c r="I5465" s="2" t="s">
        <v>31</v>
      </c>
      <c r="J5465" s="38">
        <v>12.31189973</v>
      </c>
    </row>
    <row r="5466" spans="1:10">
      <c r="A5466" s="2" t="s">
        <v>16</v>
      </c>
      <c r="B5466" s="2" t="s">
        <v>426</v>
      </c>
      <c r="C5466" s="2" t="s">
        <v>64</v>
      </c>
      <c r="E5466" s="2">
        <v>100</v>
      </c>
      <c r="F5466" s="2" t="s">
        <v>928</v>
      </c>
      <c r="G5466" s="2" t="s">
        <v>720</v>
      </c>
      <c r="H5466" s="2" t="s">
        <v>34</v>
      </c>
      <c r="I5466" s="2" t="s">
        <v>31</v>
      </c>
      <c r="J5466" s="38">
        <v>13.847698266</v>
      </c>
    </row>
    <row r="5467" spans="1:10">
      <c r="A5467" s="2" t="s">
        <v>16</v>
      </c>
      <c r="B5467" s="2" t="s">
        <v>427</v>
      </c>
      <c r="C5467" s="2" t="s">
        <v>64</v>
      </c>
      <c r="E5467" s="2">
        <v>100</v>
      </c>
      <c r="F5467" s="2" t="s">
        <v>928</v>
      </c>
      <c r="G5467" s="2" t="s">
        <v>720</v>
      </c>
      <c r="H5467" s="2" t="s">
        <v>34</v>
      </c>
      <c r="I5467" s="2" t="s">
        <v>31</v>
      </c>
      <c r="J5467" s="38">
        <v>10.604290722</v>
      </c>
    </row>
    <row r="5468" spans="1:10">
      <c r="A5468" s="2" t="s">
        <v>16</v>
      </c>
      <c r="B5468" s="2" t="s">
        <v>428</v>
      </c>
      <c r="C5468" s="2" t="s">
        <v>64</v>
      </c>
      <c r="E5468" s="2">
        <v>100</v>
      </c>
      <c r="F5468" s="2" t="s">
        <v>928</v>
      </c>
      <c r="G5468" s="2" t="s">
        <v>720</v>
      </c>
      <c r="H5468" s="2" t="s">
        <v>34</v>
      </c>
      <c r="I5468" s="2" t="s">
        <v>31</v>
      </c>
      <c r="J5468" s="38">
        <v>19.452266343000002</v>
      </c>
    </row>
    <row r="5469" spans="1:10">
      <c r="A5469" s="2" t="s">
        <v>16</v>
      </c>
      <c r="B5469" s="2" t="s">
        <v>429</v>
      </c>
      <c r="C5469" s="2" t="s">
        <v>64</v>
      </c>
      <c r="E5469" s="2">
        <v>100</v>
      </c>
      <c r="F5469" s="2" t="s">
        <v>928</v>
      </c>
      <c r="G5469" s="2" t="s">
        <v>720</v>
      </c>
      <c r="H5469" s="2" t="s">
        <v>34</v>
      </c>
      <c r="I5469" s="2" t="s">
        <v>31</v>
      </c>
      <c r="J5469" s="38">
        <v>27.521360672</v>
      </c>
    </row>
    <row r="5470" spans="1:10">
      <c r="A5470" s="2" t="s">
        <v>16</v>
      </c>
      <c r="B5470" s="2" t="s">
        <v>430</v>
      </c>
      <c r="C5470" s="2" t="s">
        <v>64</v>
      </c>
      <c r="E5470" s="2">
        <v>100</v>
      </c>
      <c r="F5470" s="2" t="s">
        <v>928</v>
      </c>
      <c r="G5470" s="2" t="s">
        <v>720</v>
      </c>
      <c r="H5470" s="2" t="s">
        <v>34</v>
      </c>
      <c r="I5470" s="2" t="s">
        <v>31</v>
      </c>
      <c r="J5470" s="38">
        <v>37.861683370000002</v>
      </c>
    </row>
    <row r="5471" spans="1:10">
      <c r="A5471" s="2" t="s">
        <v>15</v>
      </c>
      <c r="B5471" s="2" t="s">
        <v>187</v>
      </c>
      <c r="C5471" s="2" t="s">
        <v>64</v>
      </c>
      <c r="E5471" s="2">
        <v>100</v>
      </c>
      <c r="F5471" s="2" t="s">
        <v>928</v>
      </c>
      <c r="G5471" s="2" t="s">
        <v>720</v>
      </c>
      <c r="H5471" s="2" t="s">
        <v>34</v>
      </c>
      <c r="I5471" s="2" t="s">
        <v>31</v>
      </c>
      <c r="J5471" s="38">
        <v>0</v>
      </c>
    </row>
    <row r="5472" spans="1:10">
      <c r="A5472" s="2" t="s">
        <v>15</v>
      </c>
      <c r="B5472" s="2" t="s">
        <v>188</v>
      </c>
      <c r="C5472" s="2" t="s">
        <v>64</v>
      </c>
      <c r="E5472" s="2">
        <v>100</v>
      </c>
      <c r="F5472" s="2" t="s">
        <v>928</v>
      </c>
      <c r="G5472" s="2" t="s">
        <v>720</v>
      </c>
      <c r="H5472" s="2" t="s">
        <v>34</v>
      </c>
      <c r="I5472" s="2" t="s">
        <v>31</v>
      </c>
      <c r="J5472" s="38">
        <v>8.6875993959999995</v>
      </c>
    </row>
    <row r="5473" spans="1:10">
      <c r="A5473" s="2" t="s">
        <v>15</v>
      </c>
      <c r="B5473" s="2" t="s">
        <v>189</v>
      </c>
      <c r="C5473" s="2" t="s">
        <v>64</v>
      </c>
      <c r="E5473" s="2">
        <v>100</v>
      </c>
      <c r="F5473" s="2" t="s">
        <v>928</v>
      </c>
      <c r="G5473" s="2" t="s">
        <v>720</v>
      </c>
      <c r="H5473" s="2" t="s">
        <v>34</v>
      </c>
      <c r="I5473" s="2" t="s">
        <v>31</v>
      </c>
      <c r="J5473" s="38">
        <v>14.057216266999999</v>
      </c>
    </row>
    <row r="5474" spans="1:10">
      <c r="A5474" s="2" t="s">
        <v>15</v>
      </c>
      <c r="B5474" s="2" t="s">
        <v>190</v>
      </c>
      <c r="C5474" s="2" t="s">
        <v>64</v>
      </c>
      <c r="E5474" s="2">
        <v>100</v>
      </c>
      <c r="F5474" s="2" t="s">
        <v>928</v>
      </c>
      <c r="G5474" s="2" t="s">
        <v>720</v>
      </c>
      <c r="H5474" s="2" t="s">
        <v>34</v>
      </c>
      <c r="I5474" s="2" t="s">
        <v>31</v>
      </c>
      <c r="J5474" s="38">
        <v>6.7254486079999998</v>
      </c>
    </row>
    <row r="5475" spans="1:10">
      <c r="A5475" s="2" t="s">
        <v>15</v>
      </c>
      <c r="B5475" s="2" t="s">
        <v>191</v>
      </c>
      <c r="C5475" s="2" t="s">
        <v>64</v>
      </c>
      <c r="E5475" s="2">
        <v>100</v>
      </c>
      <c r="F5475" s="2" t="s">
        <v>928</v>
      </c>
      <c r="G5475" s="2" t="s">
        <v>720</v>
      </c>
      <c r="H5475" s="2" t="s">
        <v>34</v>
      </c>
      <c r="I5475" s="2" t="s">
        <v>31</v>
      </c>
      <c r="J5475" s="38">
        <v>0</v>
      </c>
    </row>
    <row r="5476" spans="1:10">
      <c r="A5476" s="2" t="s">
        <v>15</v>
      </c>
      <c r="B5476" s="2" t="s">
        <v>192</v>
      </c>
      <c r="C5476" s="2" t="s">
        <v>64</v>
      </c>
      <c r="E5476" s="2">
        <v>100</v>
      </c>
      <c r="F5476" s="2" t="s">
        <v>928</v>
      </c>
      <c r="G5476" s="2" t="s">
        <v>720</v>
      </c>
      <c r="H5476" s="2" t="s">
        <v>34</v>
      </c>
      <c r="I5476" s="2" t="s">
        <v>31</v>
      </c>
      <c r="J5476" s="38">
        <v>0</v>
      </c>
    </row>
    <row r="5477" spans="1:10">
      <c r="A5477" s="2" t="s">
        <v>15</v>
      </c>
      <c r="B5477" s="2" t="s">
        <v>193</v>
      </c>
      <c r="C5477" s="2" t="s">
        <v>64</v>
      </c>
      <c r="E5477" s="2">
        <v>100</v>
      </c>
      <c r="F5477" s="2" t="s">
        <v>928</v>
      </c>
      <c r="G5477" s="2" t="s">
        <v>720</v>
      </c>
      <c r="H5477" s="2" t="s">
        <v>34</v>
      </c>
      <c r="I5477" s="2" t="s">
        <v>31</v>
      </c>
      <c r="J5477" s="38">
        <v>0</v>
      </c>
    </row>
    <row r="5478" spans="1:10">
      <c r="A5478" s="2" t="s">
        <v>14</v>
      </c>
      <c r="B5478" s="2" t="s">
        <v>194</v>
      </c>
      <c r="C5478" s="2" t="s">
        <v>64</v>
      </c>
      <c r="E5478" s="2">
        <v>100</v>
      </c>
      <c r="F5478" s="2" t="s">
        <v>928</v>
      </c>
      <c r="G5478" s="2" t="s">
        <v>720</v>
      </c>
      <c r="H5478" s="2" t="s">
        <v>34</v>
      </c>
      <c r="I5478" s="2" t="s">
        <v>31</v>
      </c>
      <c r="J5478" s="38">
        <v>279.751450815</v>
      </c>
    </row>
    <row r="5479" spans="1:10">
      <c r="A5479" s="2" t="s">
        <v>14</v>
      </c>
      <c r="B5479" s="2" t="s">
        <v>195</v>
      </c>
      <c r="C5479" s="2" t="s">
        <v>64</v>
      </c>
      <c r="E5479" s="2">
        <v>100</v>
      </c>
      <c r="F5479" s="2" t="s">
        <v>928</v>
      </c>
      <c r="G5479" s="2" t="s">
        <v>720</v>
      </c>
      <c r="H5479" s="2" t="s">
        <v>34</v>
      </c>
      <c r="I5479" s="2" t="s">
        <v>31</v>
      </c>
      <c r="J5479" s="38">
        <v>293.33572844999998</v>
      </c>
    </row>
    <row r="5480" spans="1:10">
      <c r="A5480" s="2" t="s">
        <v>13</v>
      </c>
      <c r="B5480" s="2" t="s">
        <v>196</v>
      </c>
      <c r="C5480" s="2" t="s">
        <v>64</v>
      </c>
      <c r="E5480" s="2">
        <v>100</v>
      </c>
      <c r="F5480" s="2" t="s">
        <v>928</v>
      </c>
      <c r="G5480" s="2" t="s">
        <v>720</v>
      </c>
      <c r="H5480" s="2" t="s">
        <v>34</v>
      </c>
      <c r="I5480" s="2" t="s">
        <v>31</v>
      </c>
      <c r="J5480" s="38">
        <v>9.3538587149999994</v>
      </c>
    </row>
    <row r="5481" spans="1:10">
      <c r="A5481" s="2" t="s">
        <v>13</v>
      </c>
      <c r="B5481" s="2" t="s">
        <v>197</v>
      </c>
      <c r="C5481" s="2" t="s">
        <v>64</v>
      </c>
      <c r="E5481" s="2">
        <v>100</v>
      </c>
      <c r="F5481" s="2" t="s">
        <v>928</v>
      </c>
      <c r="G5481" s="2" t="s">
        <v>720</v>
      </c>
      <c r="H5481" s="2" t="s">
        <v>34</v>
      </c>
      <c r="I5481" s="2" t="s">
        <v>31</v>
      </c>
      <c r="J5481" s="38">
        <v>2.2200900520000002</v>
      </c>
    </row>
    <row r="5482" spans="1:10">
      <c r="A5482" s="2" t="s">
        <v>13</v>
      </c>
      <c r="B5482" s="2" t="s">
        <v>198</v>
      </c>
      <c r="C5482" s="2" t="s">
        <v>64</v>
      </c>
      <c r="E5482" s="2">
        <v>100</v>
      </c>
      <c r="F5482" s="2" t="s">
        <v>928</v>
      </c>
      <c r="G5482" s="2" t="s">
        <v>720</v>
      </c>
      <c r="H5482" s="2" t="s">
        <v>34</v>
      </c>
      <c r="I5482" s="2" t="s">
        <v>31</v>
      </c>
      <c r="J5482" s="38">
        <v>0.48058007000000003</v>
      </c>
    </row>
    <row r="5483" spans="1:10">
      <c r="A5483" s="2" t="s">
        <v>13</v>
      </c>
      <c r="B5483" s="2" t="s">
        <v>199</v>
      </c>
      <c r="C5483" s="2" t="s">
        <v>64</v>
      </c>
      <c r="E5483" s="2">
        <v>100</v>
      </c>
      <c r="F5483" s="2" t="s">
        <v>928</v>
      </c>
      <c r="G5483" s="2" t="s">
        <v>720</v>
      </c>
      <c r="H5483" s="2" t="s">
        <v>34</v>
      </c>
      <c r="I5483" s="2" t="s">
        <v>31</v>
      </c>
      <c r="J5483" s="38">
        <v>0</v>
      </c>
    </row>
    <row r="5484" spans="1:10">
      <c r="A5484" s="2" t="s">
        <v>13</v>
      </c>
      <c r="B5484" s="2" t="s">
        <v>200</v>
      </c>
      <c r="C5484" s="2" t="s">
        <v>64</v>
      </c>
      <c r="E5484" s="2">
        <v>100</v>
      </c>
      <c r="F5484" s="2" t="s">
        <v>928</v>
      </c>
      <c r="G5484" s="2" t="s">
        <v>720</v>
      </c>
      <c r="H5484" s="2" t="s">
        <v>34</v>
      </c>
      <c r="I5484" s="2" t="s">
        <v>31</v>
      </c>
      <c r="J5484" s="38">
        <v>2.6334415729999998</v>
      </c>
    </row>
    <row r="5485" spans="1:10">
      <c r="A5485" s="2" t="s">
        <v>13</v>
      </c>
      <c r="B5485" s="2" t="s">
        <v>201</v>
      </c>
      <c r="C5485" s="2" t="s">
        <v>64</v>
      </c>
      <c r="E5485" s="2">
        <v>100</v>
      </c>
      <c r="F5485" s="2" t="s">
        <v>928</v>
      </c>
      <c r="G5485" s="2" t="s">
        <v>720</v>
      </c>
      <c r="H5485" s="2" t="s">
        <v>34</v>
      </c>
      <c r="I5485" s="2" t="s">
        <v>31</v>
      </c>
      <c r="J5485" s="38">
        <v>2.6818105810000001</v>
      </c>
    </row>
    <row r="5486" spans="1:10">
      <c r="A5486" s="2" t="s">
        <v>13</v>
      </c>
      <c r="B5486" s="2" t="s">
        <v>202</v>
      </c>
      <c r="C5486" s="2" t="s">
        <v>64</v>
      </c>
      <c r="E5486" s="2">
        <v>100</v>
      </c>
      <c r="F5486" s="2" t="s">
        <v>928</v>
      </c>
      <c r="G5486" s="2" t="s">
        <v>720</v>
      </c>
      <c r="H5486" s="2" t="s">
        <v>34</v>
      </c>
      <c r="I5486" s="2" t="s">
        <v>31</v>
      </c>
      <c r="J5486" s="38">
        <v>4.9407096819999996</v>
      </c>
    </row>
    <row r="5487" spans="1:10">
      <c r="A5487" s="2" t="s">
        <v>13</v>
      </c>
      <c r="B5487" s="2" t="s">
        <v>203</v>
      </c>
      <c r="C5487" s="2" t="s">
        <v>64</v>
      </c>
      <c r="E5487" s="2">
        <v>100</v>
      </c>
      <c r="F5487" s="2" t="s">
        <v>928</v>
      </c>
      <c r="G5487" s="2" t="s">
        <v>720</v>
      </c>
      <c r="H5487" s="2" t="s">
        <v>34</v>
      </c>
      <c r="I5487" s="2" t="s">
        <v>31</v>
      </c>
      <c r="J5487" s="38">
        <v>20.820995628999999</v>
      </c>
    </row>
    <row r="5488" spans="1:10">
      <c r="A5488" s="2" t="s">
        <v>13</v>
      </c>
      <c r="B5488" s="2" t="s">
        <v>204</v>
      </c>
      <c r="C5488" s="2" t="s">
        <v>64</v>
      </c>
      <c r="E5488" s="2">
        <v>100</v>
      </c>
      <c r="F5488" s="2" t="s">
        <v>928</v>
      </c>
      <c r="G5488" s="2" t="s">
        <v>720</v>
      </c>
      <c r="H5488" s="2" t="s">
        <v>34</v>
      </c>
      <c r="I5488" s="2" t="s">
        <v>31</v>
      </c>
      <c r="J5488" s="38">
        <v>11.238267305000001</v>
      </c>
    </row>
    <row r="5489" spans="1:10">
      <c r="A5489" s="2" t="s">
        <v>13</v>
      </c>
      <c r="B5489" s="2" t="s">
        <v>205</v>
      </c>
      <c r="C5489" s="2" t="s">
        <v>64</v>
      </c>
      <c r="E5489" s="2">
        <v>100</v>
      </c>
      <c r="F5489" s="2" t="s">
        <v>928</v>
      </c>
      <c r="G5489" s="2" t="s">
        <v>720</v>
      </c>
      <c r="H5489" s="2" t="s">
        <v>34</v>
      </c>
      <c r="I5489" s="2" t="s">
        <v>31</v>
      </c>
      <c r="J5489" s="38">
        <v>10.500201187</v>
      </c>
    </row>
    <row r="5490" spans="1:10">
      <c r="A5490" s="2" t="s">
        <v>13</v>
      </c>
      <c r="B5490" s="2" t="s">
        <v>206</v>
      </c>
      <c r="C5490" s="2" t="s">
        <v>64</v>
      </c>
      <c r="E5490" s="2">
        <v>100</v>
      </c>
      <c r="F5490" s="2" t="s">
        <v>928</v>
      </c>
      <c r="G5490" s="2" t="s">
        <v>720</v>
      </c>
      <c r="H5490" s="2" t="s">
        <v>34</v>
      </c>
      <c r="I5490" s="2" t="s">
        <v>31</v>
      </c>
      <c r="J5490" s="38">
        <v>34.218861564999997</v>
      </c>
    </row>
    <row r="5491" spans="1:10">
      <c r="A5491" s="2" t="s">
        <v>13</v>
      </c>
      <c r="B5491" s="2" t="s">
        <v>207</v>
      </c>
      <c r="C5491" s="2" t="s">
        <v>64</v>
      </c>
      <c r="E5491" s="2">
        <v>100</v>
      </c>
      <c r="F5491" s="2" t="s">
        <v>928</v>
      </c>
      <c r="G5491" s="2" t="s">
        <v>720</v>
      </c>
      <c r="H5491" s="2" t="s">
        <v>34</v>
      </c>
      <c r="I5491" s="2" t="s">
        <v>31</v>
      </c>
      <c r="J5491" s="38">
        <v>50.103658991000003</v>
      </c>
    </row>
    <row r="5492" spans="1:10">
      <c r="A5492" s="2" t="s">
        <v>13</v>
      </c>
      <c r="B5492" s="2" t="s">
        <v>208</v>
      </c>
      <c r="C5492" s="2" t="s">
        <v>64</v>
      </c>
      <c r="E5492" s="2">
        <v>100</v>
      </c>
      <c r="F5492" s="2" t="s">
        <v>928</v>
      </c>
      <c r="G5492" s="2" t="s">
        <v>720</v>
      </c>
      <c r="H5492" s="2" t="s">
        <v>34</v>
      </c>
      <c r="I5492" s="2" t="s">
        <v>31</v>
      </c>
      <c r="J5492" s="38">
        <v>2.5434047149999999</v>
      </c>
    </row>
    <row r="5493" spans="1:10">
      <c r="A5493" s="2" t="s">
        <v>13</v>
      </c>
      <c r="B5493" s="2" t="s">
        <v>209</v>
      </c>
      <c r="C5493" s="2" t="s">
        <v>64</v>
      </c>
      <c r="E5493" s="2">
        <v>100</v>
      </c>
      <c r="F5493" s="2" t="s">
        <v>928</v>
      </c>
      <c r="G5493" s="2" t="s">
        <v>720</v>
      </c>
      <c r="H5493" s="2" t="s">
        <v>34</v>
      </c>
      <c r="I5493" s="2" t="s">
        <v>31</v>
      </c>
      <c r="J5493" s="38">
        <v>1.06502651</v>
      </c>
    </row>
    <row r="5494" spans="1:10">
      <c r="A5494" s="2" t="s">
        <v>13</v>
      </c>
      <c r="B5494" s="2" t="s">
        <v>210</v>
      </c>
      <c r="C5494" s="2" t="s">
        <v>64</v>
      </c>
      <c r="E5494" s="2">
        <v>100</v>
      </c>
      <c r="F5494" s="2" t="s">
        <v>928</v>
      </c>
      <c r="G5494" s="2" t="s">
        <v>720</v>
      </c>
      <c r="H5494" s="2" t="s">
        <v>34</v>
      </c>
      <c r="I5494" s="2" t="s">
        <v>31</v>
      </c>
      <c r="J5494" s="38">
        <v>0</v>
      </c>
    </row>
    <row r="5495" spans="1:10">
      <c r="A5495" s="2" t="s">
        <v>13</v>
      </c>
      <c r="B5495" s="2" t="s">
        <v>211</v>
      </c>
      <c r="C5495" s="2" t="s">
        <v>64</v>
      </c>
      <c r="E5495" s="2">
        <v>100</v>
      </c>
      <c r="F5495" s="2" t="s">
        <v>928</v>
      </c>
      <c r="G5495" s="2" t="s">
        <v>720</v>
      </c>
      <c r="H5495" s="2" t="s">
        <v>34</v>
      </c>
      <c r="I5495" s="2" t="s">
        <v>31</v>
      </c>
      <c r="J5495" s="38">
        <v>1.704083257</v>
      </c>
    </row>
    <row r="5496" spans="1:10">
      <c r="A5496" s="2" t="s">
        <v>13</v>
      </c>
      <c r="B5496" s="2" t="s">
        <v>212</v>
      </c>
      <c r="C5496" s="2" t="s">
        <v>64</v>
      </c>
      <c r="E5496" s="2">
        <v>100</v>
      </c>
      <c r="F5496" s="2" t="s">
        <v>928</v>
      </c>
      <c r="G5496" s="2" t="s">
        <v>720</v>
      </c>
      <c r="H5496" s="2" t="s">
        <v>34</v>
      </c>
      <c r="I5496" s="2" t="s">
        <v>31</v>
      </c>
      <c r="J5496" s="38">
        <v>0</v>
      </c>
    </row>
    <row r="5497" spans="1:10">
      <c r="A5497" s="2" t="s">
        <v>13</v>
      </c>
      <c r="B5497" s="2" t="s">
        <v>213</v>
      </c>
      <c r="C5497" s="2" t="s">
        <v>64</v>
      </c>
      <c r="E5497" s="2">
        <v>100</v>
      </c>
      <c r="F5497" s="2" t="s">
        <v>928</v>
      </c>
      <c r="G5497" s="2" t="s">
        <v>720</v>
      </c>
      <c r="H5497" s="2" t="s">
        <v>34</v>
      </c>
      <c r="I5497" s="2" t="s">
        <v>31</v>
      </c>
      <c r="J5497" s="38">
        <v>0</v>
      </c>
    </row>
    <row r="5498" spans="1:10">
      <c r="A5498" s="2" t="s">
        <v>13</v>
      </c>
      <c r="B5498" s="2" t="s">
        <v>214</v>
      </c>
      <c r="C5498" s="2" t="s">
        <v>64</v>
      </c>
      <c r="E5498" s="2">
        <v>100</v>
      </c>
      <c r="F5498" s="2" t="s">
        <v>928</v>
      </c>
      <c r="G5498" s="2" t="s">
        <v>720</v>
      </c>
      <c r="H5498" s="2" t="s">
        <v>34</v>
      </c>
      <c r="I5498" s="2" t="s">
        <v>31</v>
      </c>
      <c r="J5498" s="38">
        <v>3.5184464150000001</v>
      </c>
    </row>
    <row r="5499" spans="1:10">
      <c r="A5499" s="2" t="s">
        <v>13</v>
      </c>
      <c r="B5499" s="2" t="s">
        <v>215</v>
      </c>
      <c r="C5499" s="2" t="s">
        <v>64</v>
      </c>
      <c r="E5499" s="2">
        <v>100</v>
      </c>
      <c r="F5499" s="2" t="s">
        <v>928</v>
      </c>
      <c r="G5499" s="2" t="s">
        <v>720</v>
      </c>
      <c r="H5499" s="2" t="s">
        <v>34</v>
      </c>
      <c r="I5499" s="2" t="s">
        <v>31</v>
      </c>
      <c r="J5499" s="38">
        <v>0</v>
      </c>
    </row>
    <row r="5500" spans="1:10">
      <c r="A5500" s="2" t="s">
        <v>13</v>
      </c>
      <c r="B5500" s="2" t="s">
        <v>216</v>
      </c>
      <c r="C5500" s="2" t="s">
        <v>64</v>
      </c>
      <c r="E5500" s="2">
        <v>100</v>
      </c>
      <c r="F5500" s="2" t="s">
        <v>928</v>
      </c>
      <c r="G5500" s="2" t="s">
        <v>720</v>
      </c>
      <c r="H5500" s="2" t="s">
        <v>34</v>
      </c>
      <c r="I5500" s="2" t="s">
        <v>31</v>
      </c>
      <c r="J5500" s="38">
        <v>0</v>
      </c>
    </row>
    <row r="5501" spans="1:10">
      <c r="A5501" s="2" t="s">
        <v>13</v>
      </c>
      <c r="B5501" s="2" t="s">
        <v>363</v>
      </c>
      <c r="C5501" s="2" t="s">
        <v>64</v>
      </c>
      <c r="E5501" s="2">
        <v>100</v>
      </c>
      <c r="F5501" s="2" t="s">
        <v>928</v>
      </c>
      <c r="G5501" s="2" t="s">
        <v>720</v>
      </c>
      <c r="H5501" s="2" t="s">
        <v>34</v>
      </c>
      <c r="I5501" s="2" t="s">
        <v>31</v>
      </c>
      <c r="J5501" s="38">
        <v>0</v>
      </c>
    </row>
    <row r="5502" spans="1:10">
      <c r="A5502" s="2" t="s">
        <v>12</v>
      </c>
      <c r="B5502" s="2" t="s">
        <v>219</v>
      </c>
      <c r="C5502" s="2" t="s">
        <v>64</v>
      </c>
      <c r="E5502" s="2">
        <v>100</v>
      </c>
      <c r="F5502" s="2" t="s">
        <v>928</v>
      </c>
      <c r="G5502" s="2" t="s">
        <v>720</v>
      </c>
      <c r="H5502" s="2" t="s">
        <v>34</v>
      </c>
      <c r="I5502" s="2" t="s">
        <v>31</v>
      </c>
      <c r="J5502" s="38">
        <v>154.60224501900001</v>
      </c>
    </row>
    <row r="5503" spans="1:10">
      <c r="A5503" s="2" t="s">
        <v>11</v>
      </c>
      <c r="B5503" s="2" t="s">
        <v>217</v>
      </c>
      <c r="C5503" s="2" t="s">
        <v>64</v>
      </c>
      <c r="E5503" s="2">
        <v>100</v>
      </c>
      <c r="F5503" s="2" t="s">
        <v>928</v>
      </c>
      <c r="G5503" s="2" t="s">
        <v>720</v>
      </c>
      <c r="H5503" s="2" t="s">
        <v>34</v>
      </c>
      <c r="I5503" s="2" t="s">
        <v>31</v>
      </c>
      <c r="J5503" s="38">
        <v>289.270423327</v>
      </c>
    </row>
    <row r="5504" spans="1:10">
      <c r="A5504" s="2" t="s">
        <v>534</v>
      </c>
      <c r="B5504" s="2" t="s">
        <v>218</v>
      </c>
      <c r="C5504" s="2" t="s">
        <v>64</v>
      </c>
      <c r="E5504" s="2">
        <v>100</v>
      </c>
      <c r="F5504" s="2" t="s">
        <v>928</v>
      </c>
      <c r="G5504" s="2" t="s">
        <v>720</v>
      </c>
      <c r="H5504" s="2" t="s">
        <v>34</v>
      </c>
      <c r="I5504" s="2" t="s">
        <v>31</v>
      </c>
      <c r="J5504" s="38">
        <v>0</v>
      </c>
    </row>
    <row r="5505" spans="1:10">
      <c r="A5505" s="2" t="s">
        <v>10</v>
      </c>
      <c r="B5505" s="2" t="s">
        <v>220</v>
      </c>
      <c r="C5505" s="2" t="s">
        <v>64</v>
      </c>
      <c r="E5505" s="2">
        <v>100</v>
      </c>
      <c r="F5505" s="2" t="s">
        <v>928</v>
      </c>
      <c r="G5505" s="2" t="s">
        <v>720</v>
      </c>
      <c r="H5505" s="2" t="s">
        <v>34</v>
      </c>
      <c r="I5505" s="2" t="s">
        <v>31</v>
      </c>
      <c r="J5505" s="38">
        <v>9.4825251999999999E-2</v>
      </c>
    </row>
    <row r="5506" spans="1:10">
      <c r="A5506" s="2" t="s">
        <v>9</v>
      </c>
      <c r="B5506" s="2" t="s">
        <v>221</v>
      </c>
      <c r="C5506" s="2" t="s">
        <v>64</v>
      </c>
      <c r="E5506" s="2">
        <v>100</v>
      </c>
      <c r="F5506" s="2" t="s">
        <v>928</v>
      </c>
      <c r="G5506" s="2" t="s">
        <v>720</v>
      </c>
      <c r="H5506" s="2" t="s">
        <v>34</v>
      </c>
      <c r="I5506" s="2" t="s">
        <v>31</v>
      </c>
      <c r="J5506" s="38">
        <v>15.687186262000001</v>
      </c>
    </row>
    <row r="5507" spans="1:10">
      <c r="A5507" s="2" t="s">
        <v>9</v>
      </c>
      <c r="B5507" s="2" t="s">
        <v>222</v>
      </c>
      <c r="C5507" s="2" t="s">
        <v>64</v>
      </c>
      <c r="E5507" s="2">
        <v>100</v>
      </c>
      <c r="F5507" s="2" t="s">
        <v>928</v>
      </c>
      <c r="G5507" s="2" t="s">
        <v>720</v>
      </c>
      <c r="H5507" s="2" t="s">
        <v>34</v>
      </c>
      <c r="I5507" s="2" t="s">
        <v>31</v>
      </c>
      <c r="J5507" s="38">
        <v>13.417412775000001</v>
      </c>
    </row>
    <row r="5508" spans="1:10">
      <c r="A5508" s="2" t="s">
        <v>9</v>
      </c>
      <c r="B5508" s="2" t="s">
        <v>223</v>
      </c>
      <c r="C5508" s="2" t="s">
        <v>64</v>
      </c>
      <c r="E5508" s="2">
        <v>100</v>
      </c>
      <c r="F5508" s="2" t="s">
        <v>928</v>
      </c>
      <c r="G5508" s="2" t="s">
        <v>720</v>
      </c>
      <c r="H5508" s="2" t="s">
        <v>34</v>
      </c>
      <c r="I5508" s="2" t="s">
        <v>31</v>
      </c>
      <c r="J5508" s="38">
        <v>14.14870305</v>
      </c>
    </row>
    <row r="5509" spans="1:10">
      <c r="A5509" s="2" t="s">
        <v>9</v>
      </c>
      <c r="B5509" s="2" t="s">
        <v>224</v>
      </c>
      <c r="C5509" s="2" t="s">
        <v>64</v>
      </c>
      <c r="E5509" s="2">
        <v>100</v>
      </c>
      <c r="F5509" s="2" t="s">
        <v>928</v>
      </c>
      <c r="G5509" s="2" t="s">
        <v>720</v>
      </c>
      <c r="H5509" s="2" t="s">
        <v>34</v>
      </c>
      <c r="I5509" s="2" t="s">
        <v>31</v>
      </c>
      <c r="J5509" s="38">
        <v>13.046380922000001</v>
      </c>
    </row>
    <row r="5510" spans="1:10">
      <c r="A5510" s="2" t="s">
        <v>9</v>
      </c>
      <c r="B5510" s="2" t="s">
        <v>225</v>
      </c>
      <c r="C5510" s="2" t="s">
        <v>64</v>
      </c>
      <c r="E5510" s="2">
        <v>100</v>
      </c>
      <c r="F5510" s="2" t="s">
        <v>928</v>
      </c>
      <c r="G5510" s="2" t="s">
        <v>720</v>
      </c>
      <c r="H5510" s="2" t="s">
        <v>34</v>
      </c>
      <c r="I5510" s="2" t="s">
        <v>31</v>
      </c>
      <c r="J5510" s="38">
        <v>8.7595756869999999</v>
      </c>
    </row>
    <row r="5511" spans="1:10">
      <c r="A5511" s="2" t="s">
        <v>9</v>
      </c>
      <c r="B5511" s="2" t="s">
        <v>226</v>
      </c>
      <c r="C5511" s="2" t="s">
        <v>64</v>
      </c>
      <c r="E5511" s="2">
        <v>100</v>
      </c>
      <c r="F5511" s="2" t="s">
        <v>928</v>
      </c>
      <c r="G5511" s="2" t="s">
        <v>720</v>
      </c>
      <c r="H5511" s="2" t="s">
        <v>34</v>
      </c>
      <c r="I5511" s="2" t="s">
        <v>31</v>
      </c>
      <c r="J5511" s="38">
        <v>8.8931068310000008</v>
      </c>
    </row>
    <row r="5512" spans="1:10">
      <c r="A5512" s="2" t="s">
        <v>9</v>
      </c>
      <c r="B5512" s="2" t="s">
        <v>227</v>
      </c>
      <c r="C5512" s="2" t="s">
        <v>64</v>
      </c>
      <c r="E5512" s="2">
        <v>100</v>
      </c>
      <c r="F5512" s="2" t="s">
        <v>928</v>
      </c>
      <c r="G5512" s="2" t="s">
        <v>720</v>
      </c>
      <c r="H5512" s="2" t="s">
        <v>34</v>
      </c>
      <c r="I5512" s="2" t="s">
        <v>31</v>
      </c>
      <c r="J5512" s="38">
        <v>4.5924857079999999</v>
      </c>
    </row>
    <row r="5513" spans="1:10">
      <c r="A5513" s="2" t="s">
        <v>9</v>
      </c>
      <c r="B5513" s="2" t="s">
        <v>228</v>
      </c>
      <c r="C5513" s="2" t="s">
        <v>64</v>
      </c>
      <c r="E5513" s="2">
        <v>100</v>
      </c>
      <c r="F5513" s="2" t="s">
        <v>928</v>
      </c>
      <c r="G5513" s="2" t="s">
        <v>720</v>
      </c>
      <c r="H5513" s="2" t="s">
        <v>34</v>
      </c>
      <c r="I5513" s="2" t="s">
        <v>31</v>
      </c>
      <c r="J5513" s="38">
        <v>11.253465562000001</v>
      </c>
    </row>
    <row r="5514" spans="1:10">
      <c r="A5514" s="2" t="s">
        <v>9</v>
      </c>
      <c r="B5514" s="2" t="s">
        <v>229</v>
      </c>
      <c r="C5514" s="2" t="s">
        <v>64</v>
      </c>
      <c r="E5514" s="2">
        <v>100</v>
      </c>
      <c r="F5514" s="2" t="s">
        <v>928</v>
      </c>
      <c r="G5514" s="2" t="s">
        <v>720</v>
      </c>
      <c r="H5514" s="2" t="s">
        <v>34</v>
      </c>
      <c r="I5514" s="2" t="s">
        <v>31</v>
      </c>
      <c r="J5514" s="38">
        <v>9.6499741159999992</v>
      </c>
    </row>
    <row r="5515" spans="1:10">
      <c r="A5515" s="2" t="s">
        <v>9</v>
      </c>
      <c r="B5515" s="2" t="s">
        <v>230</v>
      </c>
      <c r="C5515" s="2" t="s">
        <v>64</v>
      </c>
      <c r="E5515" s="2">
        <v>100</v>
      </c>
      <c r="F5515" s="2" t="s">
        <v>928</v>
      </c>
      <c r="G5515" s="2" t="s">
        <v>720</v>
      </c>
      <c r="H5515" s="2" t="s">
        <v>34</v>
      </c>
      <c r="I5515" s="2" t="s">
        <v>31</v>
      </c>
      <c r="J5515" s="38">
        <v>9.2732483999999999</v>
      </c>
    </row>
    <row r="5516" spans="1:10">
      <c r="A5516" s="2" t="s">
        <v>9</v>
      </c>
      <c r="B5516" s="2" t="s">
        <v>231</v>
      </c>
      <c r="C5516" s="2" t="s">
        <v>64</v>
      </c>
      <c r="E5516" s="2">
        <v>100</v>
      </c>
      <c r="F5516" s="2" t="s">
        <v>928</v>
      </c>
      <c r="G5516" s="2" t="s">
        <v>720</v>
      </c>
      <c r="H5516" s="2" t="s">
        <v>34</v>
      </c>
      <c r="I5516" s="2" t="s">
        <v>31</v>
      </c>
      <c r="J5516" s="38">
        <v>13.819333894</v>
      </c>
    </row>
    <row r="5517" spans="1:10">
      <c r="A5517" s="2" t="s">
        <v>9</v>
      </c>
      <c r="B5517" s="2" t="s">
        <v>232</v>
      </c>
      <c r="C5517" s="2" t="s">
        <v>64</v>
      </c>
      <c r="E5517" s="2">
        <v>100</v>
      </c>
      <c r="F5517" s="2" t="s">
        <v>928</v>
      </c>
      <c r="G5517" s="2" t="s">
        <v>720</v>
      </c>
      <c r="H5517" s="2" t="s">
        <v>34</v>
      </c>
      <c r="I5517" s="2" t="s">
        <v>31</v>
      </c>
      <c r="J5517" s="38">
        <v>0</v>
      </c>
    </row>
    <row r="5518" spans="1:10">
      <c r="A5518" s="2" t="s">
        <v>8</v>
      </c>
      <c r="B5518" s="2" t="s">
        <v>233</v>
      </c>
      <c r="C5518" s="2" t="s">
        <v>64</v>
      </c>
      <c r="E5518" s="2">
        <v>100</v>
      </c>
      <c r="F5518" s="2" t="s">
        <v>928</v>
      </c>
      <c r="G5518" s="2" t="s">
        <v>720</v>
      </c>
      <c r="H5518" s="2" t="s">
        <v>34</v>
      </c>
      <c r="I5518" s="2" t="s">
        <v>31</v>
      </c>
      <c r="J5518" s="38">
        <v>6.7976874990000002</v>
      </c>
    </row>
    <row r="5519" spans="1:10">
      <c r="A5519" s="2" t="s">
        <v>8</v>
      </c>
      <c r="B5519" s="2" t="s">
        <v>234</v>
      </c>
      <c r="C5519" s="2" t="s">
        <v>64</v>
      </c>
      <c r="E5519" s="2">
        <v>100</v>
      </c>
      <c r="F5519" s="2" t="s">
        <v>928</v>
      </c>
      <c r="G5519" s="2" t="s">
        <v>720</v>
      </c>
      <c r="H5519" s="2" t="s">
        <v>34</v>
      </c>
      <c r="I5519" s="2" t="s">
        <v>31</v>
      </c>
      <c r="J5519" s="38">
        <v>15.420299358999999</v>
      </c>
    </row>
    <row r="5520" spans="1:10">
      <c r="A5520" s="2" t="s">
        <v>8</v>
      </c>
      <c r="B5520" s="2" t="s">
        <v>235</v>
      </c>
      <c r="C5520" s="2" t="s">
        <v>64</v>
      </c>
      <c r="E5520" s="2">
        <v>100</v>
      </c>
      <c r="F5520" s="2" t="s">
        <v>928</v>
      </c>
      <c r="G5520" s="2" t="s">
        <v>720</v>
      </c>
      <c r="H5520" s="2" t="s">
        <v>34</v>
      </c>
      <c r="I5520" s="2" t="s">
        <v>31</v>
      </c>
      <c r="J5520" s="38">
        <v>0.72162878699999999</v>
      </c>
    </row>
    <row r="5521" spans="1:10">
      <c r="A5521" s="2" t="s">
        <v>8</v>
      </c>
      <c r="B5521" s="2" t="s">
        <v>236</v>
      </c>
      <c r="C5521" s="2" t="s">
        <v>64</v>
      </c>
      <c r="E5521" s="2">
        <v>100</v>
      </c>
      <c r="F5521" s="2" t="s">
        <v>928</v>
      </c>
      <c r="G5521" s="2" t="s">
        <v>720</v>
      </c>
      <c r="H5521" s="2" t="s">
        <v>34</v>
      </c>
      <c r="I5521" s="2" t="s">
        <v>31</v>
      </c>
      <c r="J5521" s="38">
        <v>0.16774434999999999</v>
      </c>
    </row>
    <row r="5522" spans="1:10">
      <c r="A5522" s="2" t="s">
        <v>8</v>
      </c>
      <c r="B5522" s="2" t="s">
        <v>237</v>
      </c>
      <c r="C5522" s="2" t="s">
        <v>64</v>
      </c>
      <c r="E5522" s="2">
        <v>100</v>
      </c>
      <c r="F5522" s="2" t="s">
        <v>928</v>
      </c>
      <c r="G5522" s="2" t="s">
        <v>720</v>
      </c>
      <c r="H5522" s="2" t="s">
        <v>34</v>
      </c>
      <c r="I5522" s="2" t="s">
        <v>31</v>
      </c>
      <c r="J5522" s="38">
        <v>25.576942496000001</v>
      </c>
    </row>
    <row r="5523" spans="1:10">
      <c r="A5523" s="2" t="s">
        <v>8</v>
      </c>
      <c r="B5523" s="2" t="s">
        <v>238</v>
      </c>
      <c r="C5523" s="2" t="s">
        <v>64</v>
      </c>
      <c r="E5523" s="2">
        <v>100</v>
      </c>
      <c r="F5523" s="2" t="s">
        <v>928</v>
      </c>
      <c r="G5523" s="2" t="s">
        <v>720</v>
      </c>
      <c r="H5523" s="2" t="s">
        <v>34</v>
      </c>
      <c r="I5523" s="2" t="s">
        <v>31</v>
      </c>
      <c r="J5523" s="38">
        <v>2.0854411879999999</v>
      </c>
    </row>
    <row r="5524" spans="1:10">
      <c r="A5524" s="2" t="s">
        <v>8</v>
      </c>
      <c r="B5524" s="2" t="s">
        <v>239</v>
      </c>
      <c r="C5524" s="2" t="s">
        <v>64</v>
      </c>
      <c r="E5524" s="2">
        <v>100</v>
      </c>
      <c r="F5524" s="2" t="s">
        <v>928</v>
      </c>
      <c r="G5524" s="2" t="s">
        <v>720</v>
      </c>
      <c r="H5524" s="2" t="s">
        <v>34</v>
      </c>
      <c r="I5524" s="2" t="s">
        <v>31</v>
      </c>
      <c r="J5524" s="38">
        <v>1.4523991030000001</v>
      </c>
    </row>
    <row r="5525" spans="1:10">
      <c r="A5525" s="2" t="s">
        <v>8</v>
      </c>
      <c r="B5525" s="2" t="s">
        <v>240</v>
      </c>
      <c r="C5525" s="2" t="s">
        <v>64</v>
      </c>
      <c r="E5525" s="2">
        <v>100</v>
      </c>
      <c r="F5525" s="2" t="s">
        <v>928</v>
      </c>
      <c r="G5525" s="2" t="s">
        <v>720</v>
      </c>
      <c r="H5525" s="2" t="s">
        <v>34</v>
      </c>
      <c r="I5525" s="2" t="s">
        <v>31</v>
      </c>
      <c r="J5525" s="38">
        <v>18.679661529000001</v>
      </c>
    </row>
    <row r="5526" spans="1:10">
      <c r="A5526" s="2" t="s">
        <v>8</v>
      </c>
      <c r="B5526" s="2" t="s">
        <v>241</v>
      </c>
      <c r="C5526" s="2" t="s">
        <v>64</v>
      </c>
      <c r="E5526" s="2">
        <v>100</v>
      </c>
      <c r="F5526" s="2" t="s">
        <v>928</v>
      </c>
      <c r="G5526" s="2" t="s">
        <v>720</v>
      </c>
      <c r="H5526" s="2" t="s">
        <v>34</v>
      </c>
      <c r="I5526" s="2" t="s">
        <v>31</v>
      </c>
      <c r="J5526" s="38">
        <v>18.027073969</v>
      </c>
    </row>
    <row r="5527" spans="1:10">
      <c r="A5527" s="2" t="s">
        <v>8</v>
      </c>
      <c r="B5527" s="2" t="s">
        <v>242</v>
      </c>
      <c r="C5527" s="2" t="s">
        <v>64</v>
      </c>
      <c r="E5527" s="2">
        <v>100</v>
      </c>
      <c r="F5527" s="2" t="s">
        <v>928</v>
      </c>
      <c r="G5527" s="2" t="s">
        <v>720</v>
      </c>
      <c r="H5527" s="2" t="s">
        <v>34</v>
      </c>
      <c r="I5527" s="2" t="s">
        <v>31</v>
      </c>
      <c r="J5527" s="38">
        <v>19.854210625</v>
      </c>
    </row>
    <row r="5528" spans="1:10">
      <c r="A5528" s="2" t="s">
        <v>8</v>
      </c>
      <c r="B5528" s="2" t="s">
        <v>243</v>
      </c>
      <c r="C5528" s="2" t="s">
        <v>64</v>
      </c>
      <c r="E5528" s="2">
        <v>100</v>
      </c>
      <c r="F5528" s="2" t="s">
        <v>928</v>
      </c>
      <c r="G5528" s="2" t="s">
        <v>720</v>
      </c>
      <c r="H5528" s="2" t="s">
        <v>34</v>
      </c>
      <c r="I5528" s="2" t="s">
        <v>31</v>
      </c>
      <c r="J5528" s="38">
        <v>1.811675664</v>
      </c>
    </row>
    <row r="5529" spans="1:10">
      <c r="A5529" s="2" t="s">
        <v>8</v>
      </c>
      <c r="B5529" s="2" t="s">
        <v>244</v>
      </c>
      <c r="C5529" s="2" t="s">
        <v>64</v>
      </c>
      <c r="E5529" s="2">
        <v>100</v>
      </c>
      <c r="F5529" s="2" t="s">
        <v>928</v>
      </c>
      <c r="G5529" s="2" t="s">
        <v>720</v>
      </c>
      <c r="H5529" s="2" t="s">
        <v>34</v>
      </c>
      <c r="I5529" s="2" t="s">
        <v>31</v>
      </c>
      <c r="J5529" s="38">
        <v>6.3219099559999998</v>
      </c>
    </row>
    <row r="5530" spans="1:10">
      <c r="A5530" s="2" t="s">
        <v>8</v>
      </c>
      <c r="B5530" s="2" t="s">
        <v>245</v>
      </c>
      <c r="C5530" s="2" t="s">
        <v>64</v>
      </c>
      <c r="E5530" s="2">
        <v>100</v>
      </c>
      <c r="F5530" s="2" t="s">
        <v>928</v>
      </c>
      <c r="G5530" s="2" t="s">
        <v>720</v>
      </c>
      <c r="H5530" s="2" t="s">
        <v>34</v>
      </c>
      <c r="I5530" s="2" t="s">
        <v>31</v>
      </c>
      <c r="J5530" s="38">
        <v>3.5462259270000001</v>
      </c>
    </row>
    <row r="5531" spans="1:10">
      <c r="A5531" s="2" t="s">
        <v>8</v>
      </c>
      <c r="B5531" s="2" t="s">
        <v>246</v>
      </c>
      <c r="C5531" s="2" t="s">
        <v>64</v>
      </c>
      <c r="E5531" s="2">
        <v>100</v>
      </c>
      <c r="F5531" s="2" t="s">
        <v>928</v>
      </c>
      <c r="G5531" s="2" t="s">
        <v>720</v>
      </c>
      <c r="H5531" s="2" t="s">
        <v>34</v>
      </c>
      <c r="I5531" s="2" t="s">
        <v>31</v>
      </c>
      <c r="J5531" s="38">
        <v>20.634466889999999</v>
      </c>
    </row>
    <row r="5532" spans="1:10">
      <c r="A5532" s="2" t="s">
        <v>8</v>
      </c>
      <c r="B5532" s="2" t="s">
        <v>247</v>
      </c>
      <c r="C5532" s="2" t="s">
        <v>64</v>
      </c>
      <c r="E5532" s="2">
        <v>100</v>
      </c>
      <c r="F5532" s="2" t="s">
        <v>928</v>
      </c>
      <c r="G5532" s="2" t="s">
        <v>720</v>
      </c>
      <c r="H5532" s="2" t="s">
        <v>34</v>
      </c>
      <c r="I5532" s="2" t="s">
        <v>31</v>
      </c>
      <c r="J5532" s="38">
        <v>34.859379750000002</v>
      </c>
    </row>
    <row r="5533" spans="1:10">
      <c r="A5533" s="2" t="s">
        <v>8</v>
      </c>
      <c r="B5533" s="2" t="s">
        <v>248</v>
      </c>
      <c r="C5533" s="2" t="s">
        <v>64</v>
      </c>
      <c r="E5533" s="2">
        <v>100</v>
      </c>
      <c r="F5533" s="2" t="s">
        <v>928</v>
      </c>
      <c r="G5533" s="2" t="s">
        <v>720</v>
      </c>
      <c r="H5533" s="2" t="s">
        <v>34</v>
      </c>
      <c r="I5533" s="2" t="s">
        <v>31</v>
      </c>
      <c r="J5533" s="38">
        <v>20.072912839000001</v>
      </c>
    </row>
    <row r="5534" spans="1:10">
      <c r="A5534" s="2" t="s">
        <v>7</v>
      </c>
      <c r="B5534" s="2" t="s">
        <v>249</v>
      </c>
      <c r="C5534" s="2" t="s">
        <v>64</v>
      </c>
      <c r="E5534" s="2">
        <v>100</v>
      </c>
      <c r="F5534" s="2" t="s">
        <v>928</v>
      </c>
      <c r="G5534" s="2" t="s">
        <v>720</v>
      </c>
      <c r="H5534" s="2" t="s">
        <v>34</v>
      </c>
      <c r="I5534" s="2" t="s">
        <v>31</v>
      </c>
      <c r="J5534" s="38">
        <v>11.202138125999999</v>
      </c>
    </row>
    <row r="5535" spans="1:10">
      <c r="A5535" s="2" t="s">
        <v>7</v>
      </c>
      <c r="B5535" s="2" t="s">
        <v>250</v>
      </c>
      <c r="C5535" s="2" t="s">
        <v>64</v>
      </c>
      <c r="E5535" s="2">
        <v>100</v>
      </c>
      <c r="F5535" s="2" t="s">
        <v>928</v>
      </c>
      <c r="G5535" s="2" t="s">
        <v>720</v>
      </c>
      <c r="H5535" s="2" t="s">
        <v>34</v>
      </c>
      <c r="I5535" s="2" t="s">
        <v>31</v>
      </c>
      <c r="J5535" s="38">
        <v>1.50472432</v>
      </c>
    </row>
    <row r="5536" spans="1:10">
      <c r="A5536" s="2" t="s">
        <v>7</v>
      </c>
      <c r="B5536" s="2" t="s">
        <v>251</v>
      </c>
      <c r="C5536" s="2" t="s">
        <v>64</v>
      </c>
      <c r="E5536" s="2">
        <v>100</v>
      </c>
      <c r="F5536" s="2" t="s">
        <v>928</v>
      </c>
      <c r="G5536" s="2" t="s">
        <v>720</v>
      </c>
      <c r="H5536" s="2" t="s">
        <v>34</v>
      </c>
      <c r="I5536" s="2" t="s">
        <v>31</v>
      </c>
      <c r="J5536" s="38">
        <v>0</v>
      </c>
    </row>
    <row r="5537" spans="1:10">
      <c r="A5537" s="2" t="s">
        <v>7</v>
      </c>
      <c r="B5537" s="2" t="s">
        <v>252</v>
      </c>
      <c r="C5537" s="2" t="s">
        <v>64</v>
      </c>
      <c r="E5537" s="2">
        <v>100</v>
      </c>
      <c r="F5537" s="2" t="s">
        <v>928</v>
      </c>
      <c r="G5537" s="2" t="s">
        <v>720</v>
      </c>
      <c r="H5537" s="2" t="s">
        <v>34</v>
      </c>
      <c r="I5537" s="2" t="s">
        <v>31</v>
      </c>
      <c r="J5537" s="38">
        <v>0</v>
      </c>
    </row>
    <row r="5538" spans="1:10">
      <c r="A5538" s="2" t="s">
        <v>7</v>
      </c>
      <c r="B5538" s="2" t="s">
        <v>253</v>
      </c>
      <c r="C5538" s="2" t="s">
        <v>64</v>
      </c>
      <c r="E5538" s="2">
        <v>100</v>
      </c>
      <c r="F5538" s="2" t="s">
        <v>928</v>
      </c>
      <c r="G5538" s="2" t="s">
        <v>720</v>
      </c>
      <c r="H5538" s="2" t="s">
        <v>34</v>
      </c>
      <c r="I5538" s="2" t="s">
        <v>31</v>
      </c>
      <c r="J5538" s="38">
        <v>0</v>
      </c>
    </row>
    <row r="5539" spans="1:10">
      <c r="A5539" s="2" t="s">
        <v>6</v>
      </c>
      <c r="B5539" s="2" t="s">
        <v>254</v>
      </c>
      <c r="C5539" s="2" t="s">
        <v>64</v>
      </c>
      <c r="E5539" s="2">
        <v>100</v>
      </c>
      <c r="F5539" s="2" t="s">
        <v>928</v>
      </c>
      <c r="G5539" s="2" t="s">
        <v>720</v>
      </c>
      <c r="H5539" s="2" t="s">
        <v>34</v>
      </c>
      <c r="I5539" s="2" t="s">
        <v>31</v>
      </c>
      <c r="J5539" s="38">
        <v>0</v>
      </c>
    </row>
    <row r="5540" spans="1:10">
      <c r="A5540" s="2" t="s">
        <v>6</v>
      </c>
      <c r="B5540" s="2" t="s">
        <v>255</v>
      </c>
      <c r="C5540" s="2" t="s">
        <v>64</v>
      </c>
      <c r="E5540" s="2">
        <v>100</v>
      </c>
      <c r="F5540" s="2" t="s">
        <v>928</v>
      </c>
      <c r="G5540" s="2" t="s">
        <v>720</v>
      </c>
      <c r="H5540" s="2" t="s">
        <v>34</v>
      </c>
      <c r="I5540" s="2" t="s">
        <v>31</v>
      </c>
      <c r="J5540" s="38">
        <v>0</v>
      </c>
    </row>
    <row r="5541" spans="1:10">
      <c r="A5541" s="2" t="s">
        <v>6</v>
      </c>
      <c r="B5541" s="2" t="s">
        <v>256</v>
      </c>
      <c r="C5541" s="2" t="s">
        <v>64</v>
      </c>
      <c r="E5541" s="2">
        <v>100</v>
      </c>
      <c r="F5541" s="2" t="s">
        <v>928</v>
      </c>
      <c r="G5541" s="2" t="s">
        <v>720</v>
      </c>
      <c r="H5541" s="2" t="s">
        <v>34</v>
      </c>
      <c r="I5541" s="2" t="s">
        <v>31</v>
      </c>
      <c r="J5541" s="38">
        <v>29.937739095000001</v>
      </c>
    </row>
    <row r="5542" spans="1:10">
      <c r="A5542" s="2" t="s">
        <v>6</v>
      </c>
      <c r="B5542" s="2" t="s">
        <v>257</v>
      </c>
      <c r="C5542" s="2" t="s">
        <v>64</v>
      </c>
      <c r="E5542" s="2">
        <v>100</v>
      </c>
      <c r="F5542" s="2" t="s">
        <v>928</v>
      </c>
      <c r="G5542" s="2" t="s">
        <v>720</v>
      </c>
      <c r="H5542" s="2" t="s">
        <v>34</v>
      </c>
      <c r="I5542" s="2" t="s">
        <v>31</v>
      </c>
      <c r="J5542" s="38">
        <v>37.628154250000001</v>
      </c>
    </row>
    <row r="5543" spans="1:10">
      <c r="A5543" s="2" t="s">
        <v>6</v>
      </c>
      <c r="B5543" s="2" t="s">
        <v>258</v>
      </c>
      <c r="C5543" s="2" t="s">
        <v>64</v>
      </c>
      <c r="E5543" s="2">
        <v>100</v>
      </c>
      <c r="F5543" s="2" t="s">
        <v>928</v>
      </c>
      <c r="G5543" s="2" t="s">
        <v>720</v>
      </c>
      <c r="H5543" s="2" t="s">
        <v>34</v>
      </c>
      <c r="I5543" s="2" t="s">
        <v>31</v>
      </c>
      <c r="J5543" s="38">
        <v>0</v>
      </c>
    </row>
    <row r="5544" spans="1:10">
      <c r="A5544" s="2" t="s">
        <v>6</v>
      </c>
      <c r="B5544" s="2" t="s">
        <v>259</v>
      </c>
      <c r="C5544" s="2" t="s">
        <v>64</v>
      </c>
      <c r="E5544" s="2">
        <v>100</v>
      </c>
      <c r="F5544" s="2" t="s">
        <v>928</v>
      </c>
      <c r="G5544" s="2" t="s">
        <v>720</v>
      </c>
      <c r="H5544" s="2" t="s">
        <v>34</v>
      </c>
      <c r="I5544" s="2" t="s">
        <v>31</v>
      </c>
      <c r="J5544" s="38">
        <v>0</v>
      </c>
    </row>
    <row r="5545" spans="1:10">
      <c r="A5545" s="2" t="s">
        <v>6</v>
      </c>
      <c r="B5545" s="2" t="s">
        <v>260</v>
      </c>
      <c r="C5545" s="2" t="s">
        <v>64</v>
      </c>
      <c r="E5545" s="2">
        <v>100</v>
      </c>
      <c r="F5545" s="2" t="s">
        <v>928</v>
      </c>
      <c r="G5545" s="2" t="s">
        <v>720</v>
      </c>
      <c r="H5545" s="2" t="s">
        <v>34</v>
      </c>
      <c r="I5545" s="2" t="s">
        <v>31</v>
      </c>
      <c r="J5545" s="38">
        <v>0</v>
      </c>
    </row>
    <row r="5546" spans="1:10">
      <c r="A5546" s="2" t="s">
        <v>6</v>
      </c>
      <c r="B5546" s="2" t="s">
        <v>261</v>
      </c>
      <c r="C5546" s="2" t="s">
        <v>64</v>
      </c>
      <c r="E5546" s="2">
        <v>100</v>
      </c>
      <c r="F5546" s="2" t="s">
        <v>928</v>
      </c>
      <c r="G5546" s="2" t="s">
        <v>720</v>
      </c>
      <c r="H5546" s="2" t="s">
        <v>34</v>
      </c>
      <c r="I5546" s="2" t="s">
        <v>31</v>
      </c>
      <c r="J5546" s="38">
        <v>0</v>
      </c>
    </row>
    <row r="5547" spans="1:10">
      <c r="A5547" s="2" t="s">
        <v>5</v>
      </c>
      <c r="B5547" s="2" t="s">
        <v>270</v>
      </c>
      <c r="C5547" s="2" t="s">
        <v>64</v>
      </c>
      <c r="E5547" s="2">
        <v>100</v>
      </c>
      <c r="F5547" s="2" t="s">
        <v>928</v>
      </c>
      <c r="G5547" s="2" t="s">
        <v>720</v>
      </c>
      <c r="H5547" s="2" t="s">
        <v>34</v>
      </c>
      <c r="I5547" s="2" t="s">
        <v>31</v>
      </c>
      <c r="J5547" s="38">
        <v>3.1590404649999999</v>
      </c>
    </row>
    <row r="5548" spans="1:10">
      <c r="A5548" s="2" t="s">
        <v>5</v>
      </c>
      <c r="B5548" s="2" t="s">
        <v>271</v>
      </c>
      <c r="C5548" s="2" t="s">
        <v>64</v>
      </c>
      <c r="E5548" s="2">
        <v>100</v>
      </c>
      <c r="F5548" s="2" t="s">
        <v>928</v>
      </c>
      <c r="G5548" s="2" t="s">
        <v>720</v>
      </c>
      <c r="H5548" s="2" t="s">
        <v>34</v>
      </c>
      <c r="I5548" s="2" t="s">
        <v>31</v>
      </c>
      <c r="J5548" s="38">
        <v>30.317586868999999</v>
      </c>
    </row>
    <row r="5549" spans="1:10">
      <c r="A5549" s="2" t="s">
        <v>5</v>
      </c>
      <c r="B5549" s="2" t="s">
        <v>272</v>
      </c>
      <c r="C5549" s="2" t="s">
        <v>64</v>
      </c>
      <c r="E5549" s="2">
        <v>100</v>
      </c>
      <c r="F5549" s="2" t="s">
        <v>928</v>
      </c>
      <c r="G5549" s="2" t="s">
        <v>720</v>
      </c>
      <c r="H5549" s="2" t="s">
        <v>34</v>
      </c>
      <c r="I5549" s="2" t="s">
        <v>31</v>
      </c>
      <c r="J5549" s="38">
        <v>0</v>
      </c>
    </row>
    <row r="5550" spans="1:10">
      <c r="A5550" s="2" t="s">
        <v>5</v>
      </c>
      <c r="B5550" s="2" t="s">
        <v>273</v>
      </c>
      <c r="C5550" s="2" t="s">
        <v>64</v>
      </c>
      <c r="E5550" s="2">
        <v>100</v>
      </c>
      <c r="F5550" s="2" t="s">
        <v>928</v>
      </c>
      <c r="G5550" s="2" t="s">
        <v>720</v>
      </c>
      <c r="H5550" s="2" t="s">
        <v>34</v>
      </c>
      <c r="I5550" s="2" t="s">
        <v>31</v>
      </c>
      <c r="J5550" s="38">
        <v>0</v>
      </c>
    </row>
    <row r="5551" spans="1:10">
      <c r="A5551" s="2" t="s">
        <v>4</v>
      </c>
      <c r="B5551" s="2" t="s">
        <v>445</v>
      </c>
      <c r="C5551" s="2" t="s">
        <v>64</v>
      </c>
      <c r="E5551" s="2">
        <v>100</v>
      </c>
      <c r="F5551" s="2" t="s">
        <v>928</v>
      </c>
      <c r="G5551" s="2" t="s">
        <v>720</v>
      </c>
      <c r="H5551" s="2" t="s">
        <v>34</v>
      </c>
      <c r="I5551" s="2" t="s">
        <v>31</v>
      </c>
      <c r="J5551" s="38">
        <v>0</v>
      </c>
    </row>
    <row r="5552" spans="1:10">
      <c r="A5552" s="2" t="s">
        <v>4</v>
      </c>
      <c r="B5552" s="2" t="s">
        <v>446</v>
      </c>
      <c r="C5552" s="2" t="s">
        <v>64</v>
      </c>
      <c r="E5552" s="2">
        <v>100</v>
      </c>
      <c r="F5552" s="2" t="s">
        <v>928</v>
      </c>
      <c r="G5552" s="2" t="s">
        <v>720</v>
      </c>
      <c r="H5552" s="2" t="s">
        <v>34</v>
      </c>
      <c r="I5552" s="2" t="s">
        <v>31</v>
      </c>
      <c r="J5552" s="38">
        <v>0.85140471100000004</v>
      </c>
    </row>
    <row r="5553" spans="1:10">
      <c r="A5553" s="2" t="s">
        <v>3</v>
      </c>
      <c r="B5553" s="2" t="s">
        <v>362</v>
      </c>
      <c r="C5553" s="2" t="s">
        <v>64</v>
      </c>
      <c r="E5553" s="2">
        <v>100</v>
      </c>
      <c r="F5553" s="2" t="s">
        <v>928</v>
      </c>
      <c r="G5553" s="2" t="s">
        <v>720</v>
      </c>
      <c r="H5553" s="2" t="s">
        <v>34</v>
      </c>
      <c r="I5553" s="2" t="s">
        <v>31</v>
      </c>
      <c r="J5553" s="38">
        <v>1.7903413699999999</v>
      </c>
    </row>
    <row r="5554" spans="1:10">
      <c r="A5554" s="2" t="s">
        <v>3</v>
      </c>
      <c r="B5554" s="2" t="s">
        <v>143</v>
      </c>
      <c r="C5554" s="2" t="s">
        <v>64</v>
      </c>
      <c r="E5554" s="2">
        <v>100</v>
      </c>
      <c r="F5554" s="2" t="s">
        <v>928</v>
      </c>
      <c r="G5554" s="2" t="s">
        <v>720</v>
      </c>
      <c r="H5554" s="2" t="s">
        <v>34</v>
      </c>
      <c r="I5554" s="2" t="s">
        <v>31</v>
      </c>
      <c r="J5554" s="38">
        <v>17.795623622000001</v>
      </c>
    </row>
    <row r="5555" spans="1:10">
      <c r="A5555" s="2" t="s">
        <v>3</v>
      </c>
      <c r="B5555" s="2" t="s">
        <v>144</v>
      </c>
      <c r="C5555" s="2" t="s">
        <v>64</v>
      </c>
      <c r="E5555" s="2">
        <v>100</v>
      </c>
      <c r="F5555" s="2" t="s">
        <v>928</v>
      </c>
      <c r="G5555" s="2" t="s">
        <v>720</v>
      </c>
      <c r="H5555" s="2" t="s">
        <v>34</v>
      </c>
      <c r="I5555" s="2" t="s">
        <v>31</v>
      </c>
      <c r="J5555" s="38">
        <v>12.482204072</v>
      </c>
    </row>
    <row r="5556" spans="1:10">
      <c r="A5556" s="2" t="s">
        <v>3</v>
      </c>
      <c r="B5556" s="2" t="s">
        <v>145</v>
      </c>
      <c r="C5556" s="2" t="s">
        <v>64</v>
      </c>
      <c r="E5556" s="2">
        <v>100</v>
      </c>
      <c r="F5556" s="2" t="s">
        <v>928</v>
      </c>
      <c r="G5556" s="2" t="s">
        <v>720</v>
      </c>
      <c r="H5556" s="2" t="s">
        <v>34</v>
      </c>
      <c r="I5556" s="2" t="s">
        <v>31</v>
      </c>
      <c r="J5556" s="38">
        <v>2.9278555590000002</v>
      </c>
    </row>
    <row r="5557" spans="1:10">
      <c r="A5557" s="2" t="s">
        <v>3</v>
      </c>
      <c r="B5557" s="2" t="s">
        <v>146</v>
      </c>
      <c r="C5557" s="2" t="s">
        <v>64</v>
      </c>
      <c r="E5557" s="2">
        <v>100</v>
      </c>
      <c r="F5557" s="2" t="s">
        <v>928</v>
      </c>
      <c r="G5557" s="2" t="s">
        <v>720</v>
      </c>
      <c r="H5557" s="2" t="s">
        <v>34</v>
      </c>
      <c r="I5557" s="2" t="s">
        <v>31</v>
      </c>
      <c r="J5557" s="38">
        <v>3.0676361349999999</v>
      </c>
    </row>
    <row r="5558" spans="1:10">
      <c r="A5558" s="2" t="s">
        <v>3</v>
      </c>
      <c r="B5558" s="2" t="s">
        <v>147</v>
      </c>
      <c r="C5558" s="2" t="s">
        <v>64</v>
      </c>
      <c r="E5558" s="2">
        <v>100</v>
      </c>
      <c r="F5558" s="2" t="s">
        <v>928</v>
      </c>
      <c r="G5558" s="2" t="s">
        <v>720</v>
      </c>
      <c r="H5558" s="2" t="s">
        <v>34</v>
      </c>
      <c r="I5558" s="2" t="s">
        <v>31</v>
      </c>
      <c r="J5558" s="38">
        <v>15.635667012000001</v>
      </c>
    </row>
    <row r="5559" spans="1:10">
      <c r="A5559" s="2" t="s">
        <v>3</v>
      </c>
      <c r="B5559" s="2" t="s">
        <v>148</v>
      </c>
      <c r="C5559" s="2" t="s">
        <v>64</v>
      </c>
      <c r="E5559" s="2">
        <v>100</v>
      </c>
      <c r="F5559" s="2" t="s">
        <v>928</v>
      </c>
      <c r="G5559" s="2" t="s">
        <v>720</v>
      </c>
      <c r="H5559" s="2" t="s">
        <v>34</v>
      </c>
      <c r="I5559" s="2" t="s">
        <v>31</v>
      </c>
      <c r="J5559" s="38">
        <v>3.8259381029999999</v>
      </c>
    </row>
    <row r="5560" spans="1:10">
      <c r="A5560" s="2" t="s">
        <v>3</v>
      </c>
      <c r="B5560" s="2" t="s">
        <v>149</v>
      </c>
      <c r="C5560" s="2" t="s">
        <v>64</v>
      </c>
      <c r="E5560" s="2">
        <v>100</v>
      </c>
      <c r="F5560" s="2" t="s">
        <v>928</v>
      </c>
      <c r="G5560" s="2" t="s">
        <v>720</v>
      </c>
      <c r="H5560" s="2" t="s">
        <v>34</v>
      </c>
      <c r="I5560" s="2" t="s">
        <v>31</v>
      </c>
      <c r="J5560" s="38">
        <v>207.773670974</v>
      </c>
    </row>
    <row r="5561" spans="1:10">
      <c r="A5561" s="2" t="s">
        <v>3</v>
      </c>
      <c r="B5561" s="2" t="s">
        <v>150</v>
      </c>
      <c r="C5561" s="2" t="s">
        <v>64</v>
      </c>
      <c r="E5561" s="2">
        <v>100</v>
      </c>
      <c r="F5561" s="2" t="s">
        <v>928</v>
      </c>
      <c r="G5561" s="2" t="s">
        <v>720</v>
      </c>
      <c r="H5561" s="2" t="s">
        <v>34</v>
      </c>
      <c r="I5561" s="2" t="s">
        <v>31</v>
      </c>
      <c r="J5561" s="38">
        <v>0</v>
      </c>
    </row>
    <row r="5562" spans="1:10">
      <c r="A5562" s="2" t="s">
        <v>3</v>
      </c>
      <c r="B5562" s="2" t="s">
        <v>151</v>
      </c>
      <c r="C5562" s="2" t="s">
        <v>64</v>
      </c>
      <c r="E5562" s="2">
        <v>100</v>
      </c>
      <c r="F5562" s="2" t="s">
        <v>928</v>
      </c>
      <c r="G5562" s="2" t="s">
        <v>720</v>
      </c>
      <c r="H5562" s="2" t="s">
        <v>34</v>
      </c>
      <c r="I5562" s="2" t="s">
        <v>31</v>
      </c>
      <c r="J5562" s="38">
        <v>264.61970228600001</v>
      </c>
    </row>
    <row r="5563" spans="1:10">
      <c r="A5563" s="2" t="s">
        <v>3</v>
      </c>
      <c r="B5563" s="2" t="s">
        <v>152</v>
      </c>
      <c r="C5563" s="2" t="s">
        <v>64</v>
      </c>
      <c r="E5563" s="2">
        <v>100</v>
      </c>
      <c r="F5563" s="2" t="s">
        <v>928</v>
      </c>
      <c r="G5563" s="2" t="s">
        <v>720</v>
      </c>
      <c r="H5563" s="2" t="s">
        <v>34</v>
      </c>
      <c r="I5563" s="2" t="s">
        <v>31</v>
      </c>
      <c r="J5563" s="38">
        <v>111.640304109</v>
      </c>
    </row>
    <row r="5564" spans="1:10">
      <c r="A5564" s="2" t="s">
        <v>3</v>
      </c>
      <c r="B5564" s="2" t="s">
        <v>153</v>
      </c>
      <c r="C5564" s="2" t="s">
        <v>64</v>
      </c>
      <c r="E5564" s="2">
        <v>100</v>
      </c>
      <c r="F5564" s="2" t="s">
        <v>928</v>
      </c>
      <c r="G5564" s="2" t="s">
        <v>720</v>
      </c>
      <c r="H5564" s="2" t="s">
        <v>34</v>
      </c>
      <c r="I5564" s="2" t="s">
        <v>31</v>
      </c>
      <c r="J5564" s="38">
        <v>0</v>
      </c>
    </row>
    <row r="5565" spans="1:10">
      <c r="A5565" s="2" t="s">
        <v>3</v>
      </c>
      <c r="B5565" s="2" t="s">
        <v>154</v>
      </c>
      <c r="C5565" s="2" t="s">
        <v>64</v>
      </c>
      <c r="E5565" s="2">
        <v>100</v>
      </c>
      <c r="F5565" s="2" t="s">
        <v>928</v>
      </c>
      <c r="G5565" s="2" t="s">
        <v>720</v>
      </c>
      <c r="H5565" s="2" t="s">
        <v>34</v>
      </c>
      <c r="I5565" s="2" t="s">
        <v>31</v>
      </c>
      <c r="J5565" s="38">
        <v>33.260512906999999</v>
      </c>
    </row>
    <row r="5566" spans="1:10">
      <c r="A5566" s="2" t="s">
        <v>3</v>
      </c>
      <c r="B5566" s="2" t="s">
        <v>155</v>
      </c>
      <c r="C5566" s="2" t="s">
        <v>64</v>
      </c>
      <c r="E5566" s="2">
        <v>100</v>
      </c>
      <c r="F5566" s="2" t="s">
        <v>928</v>
      </c>
      <c r="G5566" s="2" t="s">
        <v>720</v>
      </c>
      <c r="H5566" s="2" t="s">
        <v>34</v>
      </c>
      <c r="I5566" s="2" t="s">
        <v>31</v>
      </c>
      <c r="J5566" s="38">
        <v>27.602892922999999</v>
      </c>
    </row>
    <row r="5567" spans="1:10">
      <c r="A5567" s="2" t="s">
        <v>3</v>
      </c>
      <c r="B5567" s="2" t="s">
        <v>156</v>
      </c>
      <c r="C5567" s="2" t="s">
        <v>64</v>
      </c>
      <c r="E5567" s="2">
        <v>100</v>
      </c>
      <c r="F5567" s="2" t="s">
        <v>928</v>
      </c>
      <c r="G5567" s="2" t="s">
        <v>720</v>
      </c>
      <c r="H5567" s="2" t="s">
        <v>34</v>
      </c>
      <c r="I5567" s="2" t="s">
        <v>31</v>
      </c>
      <c r="J5567" s="38">
        <v>3.1012836419999998</v>
      </c>
    </row>
    <row r="5568" spans="1:10">
      <c r="A5568" s="2" t="s">
        <v>3</v>
      </c>
      <c r="B5568" s="2" t="s">
        <v>157</v>
      </c>
      <c r="C5568" s="2" t="s">
        <v>64</v>
      </c>
      <c r="E5568" s="2">
        <v>100</v>
      </c>
      <c r="F5568" s="2" t="s">
        <v>928</v>
      </c>
      <c r="G5568" s="2" t="s">
        <v>720</v>
      </c>
      <c r="H5568" s="2" t="s">
        <v>34</v>
      </c>
      <c r="I5568" s="2" t="s">
        <v>31</v>
      </c>
      <c r="J5568" s="38">
        <v>77.878136601999998</v>
      </c>
    </row>
    <row r="5569" spans="1:10">
      <c r="A5569" s="2" t="s">
        <v>3</v>
      </c>
      <c r="B5569" s="2" t="s">
        <v>158</v>
      </c>
      <c r="C5569" s="2" t="s">
        <v>64</v>
      </c>
      <c r="E5569" s="2">
        <v>100</v>
      </c>
      <c r="F5569" s="2" t="s">
        <v>928</v>
      </c>
      <c r="G5569" s="2" t="s">
        <v>720</v>
      </c>
      <c r="H5569" s="2" t="s">
        <v>34</v>
      </c>
      <c r="I5569" s="2" t="s">
        <v>31</v>
      </c>
      <c r="J5569" s="38">
        <v>8.2873345660000002</v>
      </c>
    </row>
    <row r="5570" spans="1:10">
      <c r="A5570" s="2" t="s">
        <v>2</v>
      </c>
      <c r="B5570" s="2" t="s">
        <v>262</v>
      </c>
      <c r="C5570" s="2" t="s">
        <v>64</v>
      </c>
      <c r="E5570" s="2">
        <v>100</v>
      </c>
      <c r="F5570" s="2" t="s">
        <v>928</v>
      </c>
      <c r="G5570" s="2" t="s">
        <v>720</v>
      </c>
      <c r="H5570" s="2" t="s">
        <v>34</v>
      </c>
      <c r="I5570" s="2" t="s">
        <v>31</v>
      </c>
      <c r="J5570" s="38">
        <v>0.13633308</v>
      </c>
    </row>
    <row r="5571" spans="1:10">
      <c r="A5571" s="2" t="s">
        <v>2</v>
      </c>
      <c r="B5571" s="2" t="s">
        <v>263</v>
      </c>
      <c r="C5571" s="2" t="s">
        <v>64</v>
      </c>
      <c r="E5571" s="2">
        <v>100</v>
      </c>
      <c r="F5571" s="2" t="s">
        <v>928</v>
      </c>
      <c r="G5571" s="2" t="s">
        <v>720</v>
      </c>
      <c r="H5571" s="2" t="s">
        <v>34</v>
      </c>
      <c r="I5571" s="2" t="s">
        <v>31</v>
      </c>
      <c r="J5571" s="38">
        <v>19.116042669999999</v>
      </c>
    </row>
    <row r="5572" spans="1:10">
      <c r="A5572" s="2" t="s">
        <v>2</v>
      </c>
      <c r="B5572" s="2" t="s">
        <v>264</v>
      </c>
      <c r="C5572" s="2" t="s">
        <v>64</v>
      </c>
      <c r="E5572" s="2">
        <v>100</v>
      </c>
      <c r="F5572" s="2" t="s">
        <v>928</v>
      </c>
      <c r="G5572" s="2" t="s">
        <v>720</v>
      </c>
      <c r="H5572" s="2" t="s">
        <v>34</v>
      </c>
      <c r="I5572" s="2" t="s">
        <v>31</v>
      </c>
      <c r="J5572" s="38">
        <v>23.954702767000001</v>
      </c>
    </row>
    <row r="5573" spans="1:10">
      <c r="A5573" s="2" t="s">
        <v>2</v>
      </c>
      <c r="B5573" s="2" t="s">
        <v>265</v>
      </c>
      <c r="C5573" s="2" t="s">
        <v>64</v>
      </c>
      <c r="E5573" s="2">
        <v>100</v>
      </c>
      <c r="F5573" s="2" t="s">
        <v>928</v>
      </c>
      <c r="G5573" s="2" t="s">
        <v>720</v>
      </c>
      <c r="H5573" s="2" t="s">
        <v>34</v>
      </c>
      <c r="I5573" s="2" t="s">
        <v>31</v>
      </c>
      <c r="J5573" s="38">
        <v>15.363412121</v>
      </c>
    </row>
    <row r="5574" spans="1:10">
      <c r="A5574" s="2" t="s">
        <v>2</v>
      </c>
      <c r="B5574" s="2" t="s">
        <v>266</v>
      </c>
      <c r="C5574" s="2" t="s">
        <v>64</v>
      </c>
      <c r="E5574" s="2">
        <v>100</v>
      </c>
      <c r="F5574" s="2" t="s">
        <v>928</v>
      </c>
      <c r="G5574" s="2" t="s">
        <v>720</v>
      </c>
      <c r="H5574" s="2" t="s">
        <v>34</v>
      </c>
      <c r="I5574" s="2" t="s">
        <v>31</v>
      </c>
      <c r="J5574" s="38">
        <v>27.108847777000001</v>
      </c>
    </row>
    <row r="5575" spans="1:10">
      <c r="A5575" s="2" t="s">
        <v>2</v>
      </c>
      <c r="B5575" s="2" t="s">
        <v>267</v>
      </c>
      <c r="C5575" s="2" t="s">
        <v>64</v>
      </c>
      <c r="E5575" s="2">
        <v>100</v>
      </c>
      <c r="F5575" s="2" t="s">
        <v>928</v>
      </c>
      <c r="G5575" s="2" t="s">
        <v>720</v>
      </c>
      <c r="H5575" s="2" t="s">
        <v>34</v>
      </c>
      <c r="I5575" s="2" t="s">
        <v>31</v>
      </c>
      <c r="J5575" s="38">
        <v>10.07853768</v>
      </c>
    </row>
    <row r="5576" spans="1:10">
      <c r="A5576" s="2" t="s">
        <v>2</v>
      </c>
      <c r="B5576" s="2" t="s">
        <v>268</v>
      </c>
      <c r="C5576" s="2" t="s">
        <v>64</v>
      </c>
      <c r="E5576" s="2">
        <v>100</v>
      </c>
      <c r="F5576" s="2" t="s">
        <v>928</v>
      </c>
      <c r="G5576" s="2" t="s">
        <v>720</v>
      </c>
      <c r="H5576" s="2" t="s">
        <v>34</v>
      </c>
      <c r="I5576" s="2" t="s">
        <v>31</v>
      </c>
      <c r="J5576" s="38">
        <v>82.022659357999999</v>
      </c>
    </row>
    <row r="5577" spans="1:10">
      <c r="A5577" s="2" t="s">
        <v>2</v>
      </c>
      <c r="B5577" s="2" t="s">
        <v>269</v>
      </c>
      <c r="C5577" s="2" t="s">
        <v>64</v>
      </c>
      <c r="E5577" s="2">
        <v>100</v>
      </c>
      <c r="F5577" s="2" t="s">
        <v>928</v>
      </c>
      <c r="G5577" s="2" t="s">
        <v>720</v>
      </c>
      <c r="H5577" s="2" t="s">
        <v>34</v>
      </c>
      <c r="I5577" s="2" t="s">
        <v>31</v>
      </c>
      <c r="J5577" s="38">
        <v>150.85211096800001</v>
      </c>
    </row>
    <row r="5578" spans="1:10">
      <c r="A5578" s="2" t="s">
        <v>1</v>
      </c>
      <c r="B5578" s="2" t="s">
        <v>298</v>
      </c>
      <c r="C5578" s="2" t="s">
        <v>64</v>
      </c>
      <c r="E5578" s="2">
        <v>100</v>
      </c>
      <c r="F5578" s="2" t="s">
        <v>928</v>
      </c>
      <c r="G5578" s="2" t="s">
        <v>720</v>
      </c>
      <c r="H5578" s="2" t="s">
        <v>34</v>
      </c>
      <c r="I5578" s="2" t="s">
        <v>31</v>
      </c>
      <c r="J5578" s="38">
        <v>5.0172869889999996</v>
      </c>
    </row>
    <row r="5579" spans="1:10">
      <c r="A5579" s="2" t="s">
        <v>1</v>
      </c>
      <c r="B5579" s="2" t="s">
        <v>299</v>
      </c>
      <c r="C5579" s="2" t="s">
        <v>64</v>
      </c>
      <c r="E5579" s="2">
        <v>100</v>
      </c>
      <c r="F5579" s="2" t="s">
        <v>928</v>
      </c>
      <c r="G5579" s="2" t="s">
        <v>720</v>
      </c>
      <c r="H5579" s="2" t="s">
        <v>34</v>
      </c>
      <c r="I5579" s="2" t="s">
        <v>31</v>
      </c>
      <c r="J5579" s="38">
        <v>21.785879099999999</v>
      </c>
    </row>
    <row r="5580" spans="1:10">
      <c r="A5580" s="2" t="s">
        <v>1</v>
      </c>
      <c r="B5580" s="2" t="s">
        <v>300</v>
      </c>
      <c r="C5580" s="2" t="s">
        <v>64</v>
      </c>
      <c r="E5580" s="2">
        <v>100</v>
      </c>
      <c r="F5580" s="2" t="s">
        <v>928</v>
      </c>
      <c r="G5580" s="2" t="s">
        <v>720</v>
      </c>
      <c r="H5580" s="2" t="s">
        <v>34</v>
      </c>
      <c r="I5580" s="2" t="s">
        <v>31</v>
      </c>
      <c r="J5580" s="38">
        <v>16.649488688000002</v>
      </c>
    </row>
    <row r="5581" spans="1:10">
      <c r="A5581" s="2" t="s">
        <v>1</v>
      </c>
      <c r="B5581" s="2" t="s">
        <v>301</v>
      </c>
      <c r="C5581" s="2" t="s">
        <v>64</v>
      </c>
      <c r="E5581" s="2">
        <v>100</v>
      </c>
      <c r="F5581" s="2" t="s">
        <v>928</v>
      </c>
      <c r="G5581" s="2" t="s">
        <v>720</v>
      </c>
      <c r="H5581" s="2" t="s">
        <v>34</v>
      </c>
      <c r="I5581" s="2" t="s">
        <v>31</v>
      </c>
      <c r="J5581" s="38">
        <v>0.175338671</v>
      </c>
    </row>
    <row r="5582" spans="1:10">
      <c r="A5582" s="2" t="s">
        <v>1</v>
      </c>
      <c r="B5582" s="2" t="s">
        <v>302</v>
      </c>
      <c r="C5582" s="2" t="s">
        <v>64</v>
      </c>
      <c r="E5582" s="2">
        <v>100</v>
      </c>
      <c r="F5582" s="2" t="s">
        <v>928</v>
      </c>
      <c r="G5582" s="2" t="s">
        <v>720</v>
      </c>
      <c r="H5582" s="2" t="s">
        <v>34</v>
      </c>
      <c r="I5582" s="2" t="s">
        <v>31</v>
      </c>
      <c r="J5582" s="38">
        <v>2.3646774110000002</v>
      </c>
    </row>
    <row r="5583" spans="1:10">
      <c r="A5583" s="2" t="s">
        <v>1</v>
      </c>
      <c r="B5583" s="2" t="s">
        <v>303</v>
      </c>
      <c r="C5583" s="2" t="s">
        <v>64</v>
      </c>
      <c r="E5583" s="2">
        <v>100</v>
      </c>
      <c r="F5583" s="2" t="s">
        <v>928</v>
      </c>
      <c r="G5583" s="2" t="s">
        <v>720</v>
      </c>
      <c r="H5583" s="2" t="s">
        <v>34</v>
      </c>
      <c r="I5583" s="2" t="s">
        <v>31</v>
      </c>
      <c r="J5583" s="38">
        <v>2.8959262419999998</v>
      </c>
    </row>
    <row r="5584" spans="1:10">
      <c r="A5584" s="2" t="s">
        <v>1</v>
      </c>
      <c r="B5584" s="2" t="s">
        <v>304</v>
      </c>
      <c r="C5584" s="2" t="s">
        <v>64</v>
      </c>
      <c r="E5584" s="2">
        <v>100</v>
      </c>
      <c r="F5584" s="2" t="s">
        <v>928</v>
      </c>
      <c r="G5584" s="2" t="s">
        <v>720</v>
      </c>
      <c r="H5584" s="2" t="s">
        <v>34</v>
      </c>
      <c r="I5584" s="2" t="s">
        <v>31</v>
      </c>
      <c r="J5584" s="38">
        <v>2.9365163E-2</v>
      </c>
    </row>
    <row r="5585" spans="1:10">
      <c r="A5585" s="2" t="s">
        <v>1</v>
      </c>
      <c r="B5585" s="2" t="s">
        <v>305</v>
      </c>
      <c r="C5585" s="2" t="s">
        <v>64</v>
      </c>
      <c r="E5585" s="2">
        <v>100</v>
      </c>
      <c r="F5585" s="2" t="s">
        <v>928</v>
      </c>
      <c r="G5585" s="2" t="s">
        <v>720</v>
      </c>
      <c r="H5585" s="2" t="s">
        <v>34</v>
      </c>
      <c r="I5585" s="2" t="s">
        <v>31</v>
      </c>
      <c r="J5585" s="38">
        <v>16.947631180999998</v>
      </c>
    </row>
    <row r="5586" spans="1:10">
      <c r="A5586" s="2" t="s">
        <v>1</v>
      </c>
      <c r="B5586" s="2" t="s">
        <v>306</v>
      </c>
      <c r="C5586" s="2" t="s">
        <v>64</v>
      </c>
      <c r="E5586" s="2">
        <v>100</v>
      </c>
      <c r="F5586" s="2" t="s">
        <v>928</v>
      </c>
      <c r="G5586" s="2" t="s">
        <v>720</v>
      </c>
      <c r="H5586" s="2" t="s">
        <v>34</v>
      </c>
      <c r="I5586" s="2" t="s">
        <v>31</v>
      </c>
      <c r="J5586" s="38">
        <v>20.440526512000002</v>
      </c>
    </row>
    <row r="5587" spans="1:10">
      <c r="A5587" s="2" t="s">
        <v>1</v>
      </c>
      <c r="B5587" s="2" t="s">
        <v>307</v>
      </c>
      <c r="C5587" s="2" t="s">
        <v>64</v>
      </c>
      <c r="E5587" s="2">
        <v>100</v>
      </c>
      <c r="F5587" s="2" t="s">
        <v>928</v>
      </c>
      <c r="G5587" s="2" t="s">
        <v>720</v>
      </c>
      <c r="H5587" s="2" t="s">
        <v>34</v>
      </c>
      <c r="I5587" s="2" t="s">
        <v>31</v>
      </c>
      <c r="J5587" s="38">
        <v>1.096337406</v>
      </c>
    </row>
    <row r="5588" spans="1:10">
      <c r="A5588" s="2" t="s">
        <v>1</v>
      </c>
      <c r="B5588" s="2" t="s">
        <v>308</v>
      </c>
      <c r="C5588" s="2" t="s">
        <v>64</v>
      </c>
      <c r="E5588" s="2">
        <v>100</v>
      </c>
      <c r="F5588" s="2" t="s">
        <v>928</v>
      </c>
      <c r="G5588" s="2" t="s">
        <v>720</v>
      </c>
      <c r="H5588" s="2" t="s">
        <v>34</v>
      </c>
      <c r="I5588" s="2" t="s">
        <v>31</v>
      </c>
      <c r="J5588" s="38">
        <v>0.68086223999999995</v>
      </c>
    </row>
    <row r="5589" spans="1:10">
      <c r="A5589" s="2" t="s">
        <v>1</v>
      </c>
      <c r="B5589" s="2" t="s">
        <v>309</v>
      </c>
      <c r="C5589" s="2" t="s">
        <v>64</v>
      </c>
      <c r="E5589" s="2">
        <v>100</v>
      </c>
      <c r="F5589" s="2" t="s">
        <v>928</v>
      </c>
      <c r="G5589" s="2" t="s">
        <v>720</v>
      </c>
      <c r="H5589" s="2" t="s">
        <v>34</v>
      </c>
      <c r="I5589" s="2" t="s">
        <v>31</v>
      </c>
      <c r="J5589" s="38">
        <v>5.4853285869999997</v>
      </c>
    </row>
    <row r="5590" spans="1:10">
      <c r="A5590" s="2" t="s">
        <v>1</v>
      </c>
      <c r="B5590" s="2" t="s">
        <v>310</v>
      </c>
      <c r="C5590" s="2" t="s">
        <v>64</v>
      </c>
      <c r="E5590" s="2">
        <v>100</v>
      </c>
      <c r="F5590" s="2" t="s">
        <v>928</v>
      </c>
      <c r="G5590" s="2" t="s">
        <v>720</v>
      </c>
      <c r="H5590" s="2" t="s">
        <v>34</v>
      </c>
      <c r="I5590" s="2" t="s">
        <v>31</v>
      </c>
      <c r="J5590" s="38">
        <v>12.867153374999999</v>
      </c>
    </row>
    <row r="5591" spans="1:10">
      <c r="A5591" s="2" t="s">
        <v>1</v>
      </c>
      <c r="B5591" s="2" t="s">
        <v>311</v>
      </c>
      <c r="C5591" s="2" t="s">
        <v>64</v>
      </c>
      <c r="E5591" s="2">
        <v>100</v>
      </c>
      <c r="F5591" s="2" t="s">
        <v>928</v>
      </c>
      <c r="G5591" s="2" t="s">
        <v>720</v>
      </c>
      <c r="H5591" s="2" t="s">
        <v>34</v>
      </c>
      <c r="I5591" s="2" t="s">
        <v>31</v>
      </c>
      <c r="J5591" s="38">
        <v>30.877677788</v>
      </c>
    </row>
    <row r="5592" spans="1:10">
      <c r="A5592" s="2" t="s">
        <v>1</v>
      </c>
      <c r="B5592" s="2" t="s">
        <v>312</v>
      </c>
      <c r="C5592" s="2" t="s">
        <v>64</v>
      </c>
      <c r="E5592" s="2">
        <v>100</v>
      </c>
      <c r="F5592" s="2" t="s">
        <v>928</v>
      </c>
      <c r="G5592" s="2" t="s">
        <v>720</v>
      </c>
      <c r="H5592" s="2" t="s">
        <v>34</v>
      </c>
      <c r="I5592" s="2" t="s">
        <v>31</v>
      </c>
      <c r="J5592" s="38">
        <v>10.985269949999999</v>
      </c>
    </row>
    <row r="5593" spans="1:10">
      <c r="A5593" s="2" t="s">
        <v>1</v>
      </c>
      <c r="B5593" s="2" t="s">
        <v>313</v>
      </c>
      <c r="C5593" s="2" t="s">
        <v>64</v>
      </c>
      <c r="E5593" s="2">
        <v>100</v>
      </c>
      <c r="F5593" s="2" t="s">
        <v>928</v>
      </c>
      <c r="G5593" s="2" t="s">
        <v>720</v>
      </c>
      <c r="H5593" s="2" t="s">
        <v>34</v>
      </c>
      <c r="I5593" s="2" t="s">
        <v>31</v>
      </c>
      <c r="J5593" s="38">
        <v>12.67365045</v>
      </c>
    </row>
    <row r="5594" spans="1:10">
      <c r="A5594" s="2" t="s">
        <v>1</v>
      </c>
      <c r="B5594" s="2" t="s">
        <v>314</v>
      </c>
      <c r="C5594" s="2" t="s">
        <v>64</v>
      </c>
      <c r="E5594" s="2">
        <v>100</v>
      </c>
      <c r="F5594" s="2" t="s">
        <v>928</v>
      </c>
      <c r="G5594" s="2" t="s">
        <v>720</v>
      </c>
      <c r="H5594" s="2" t="s">
        <v>34</v>
      </c>
      <c r="I5594" s="2" t="s">
        <v>31</v>
      </c>
      <c r="J5594" s="38">
        <v>0</v>
      </c>
    </row>
    <row r="5595" spans="1:10">
      <c r="A5595" s="2" t="s">
        <v>1</v>
      </c>
      <c r="B5595" s="2" t="s">
        <v>315</v>
      </c>
      <c r="C5595" s="2" t="s">
        <v>64</v>
      </c>
      <c r="E5595" s="2">
        <v>100</v>
      </c>
      <c r="F5595" s="2" t="s">
        <v>928</v>
      </c>
      <c r="G5595" s="2" t="s">
        <v>720</v>
      </c>
      <c r="H5595" s="2" t="s">
        <v>34</v>
      </c>
      <c r="I5595" s="2" t="s">
        <v>31</v>
      </c>
      <c r="J5595" s="38">
        <v>51.863928620999999</v>
      </c>
    </row>
    <row r="5596" spans="1:10">
      <c r="A5596" s="2" t="s">
        <v>1</v>
      </c>
      <c r="B5596" s="2" t="s">
        <v>316</v>
      </c>
      <c r="C5596" s="2" t="s">
        <v>64</v>
      </c>
      <c r="E5596" s="2">
        <v>100</v>
      </c>
      <c r="F5596" s="2" t="s">
        <v>928</v>
      </c>
      <c r="G5596" s="2" t="s">
        <v>720</v>
      </c>
      <c r="H5596" s="2" t="s">
        <v>34</v>
      </c>
      <c r="I5596" s="2" t="s">
        <v>31</v>
      </c>
      <c r="J5596" s="38">
        <v>3.2935147200000001</v>
      </c>
    </row>
    <row r="5597" spans="1:10">
      <c r="A5597" s="2" t="s">
        <v>1</v>
      </c>
      <c r="B5597" s="2" t="s">
        <v>317</v>
      </c>
      <c r="C5597" s="2" t="s">
        <v>64</v>
      </c>
      <c r="E5597" s="2">
        <v>100</v>
      </c>
      <c r="F5597" s="2" t="s">
        <v>928</v>
      </c>
      <c r="G5597" s="2" t="s">
        <v>720</v>
      </c>
      <c r="H5597" s="2" t="s">
        <v>34</v>
      </c>
      <c r="I5597" s="2" t="s">
        <v>31</v>
      </c>
      <c r="J5597" s="38">
        <v>3.0849941439999999</v>
      </c>
    </row>
    <row r="5598" spans="1:10">
      <c r="A5598" s="2" t="s">
        <v>1</v>
      </c>
      <c r="B5598" s="2" t="s">
        <v>449</v>
      </c>
      <c r="C5598" s="2" t="s">
        <v>64</v>
      </c>
      <c r="E5598" s="2">
        <v>100</v>
      </c>
      <c r="F5598" s="2" t="s">
        <v>928</v>
      </c>
      <c r="G5598" s="2" t="s">
        <v>720</v>
      </c>
      <c r="H5598" s="2" t="s">
        <v>34</v>
      </c>
      <c r="I5598" s="2" t="s">
        <v>31</v>
      </c>
      <c r="J5598" s="38">
        <v>0</v>
      </c>
    </row>
    <row r="5599" spans="1:10">
      <c r="A5599" s="2" t="s">
        <v>1</v>
      </c>
      <c r="B5599" s="2" t="s">
        <v>450</v>
      </c>
      <c r="C5599" s="2" t="s">
        <v>64</v>
      </c>
      <c r="E5599" s="2">
        <v>100</v>
      </c>
      <c r="F5599" s="2" t="s">
        <v>928</v>
      </c>
      <c r="G5599" s="2" t="s">
        <v>720</v>
      </c>
      <c r="H5599" s="2" t="s">
        <v>34</v>
      </c>
      <c r="I5599" s="2" t="s">
        <v>31</v>
      </c>
      <c r="J5599" s="38">
        <v>0</v>
      </c>
    </row>
    <row r="5600" spans="1:10">
      <c r="A5600" s="2" t="s">
        <v>1</v>
      </c>
      <c r="B5600" s="2" t="s">
        <v>451</v>
      </c>
      <c r="C5600" s="2" t="s">
        <v>64</v>
      </c>
      <c r="E5600" s="2">
        <v>100</v>
      </c>
      <c r="F5600" s="2" t="s">
        <v>928</v>
      </c>
      <c r="G5600" s="2" t="s">
        <v>720</v>
      </c>
      <c r="H5600" s="2" t="s">
        <v>34</v>
      </c>
      <c r="I5600" s="2" t="s">
        <v>31</v>
      </c>
      <c r="J5600" s="38">
        <v>0</v>
      </c>
    </row>
    <row r="5601" spans="1:10">
      <c r="A5601" s="2" t="s">
        <v>1</v>
      </c>
      <c r="B5601" s="2" t="s">
        <v>452</v>
      </c>
      <c r="C5601" s="2" t="s">
        <v>64</v>
      </c>
      <c r="E5601" s="2">
        <v>100</v>
      </c>
      <c r="F5601" s="2" t="s">
        <v>928</v>
      </c>
      <c r="G5601" s="2" t="s">
        <v>720</v>
      </c>
      <c r="H5601" s="2" t="s">
        <v>34</v>
      </c>
      <c r="I5601" s="2" t="s">
        <v>31</v>
      </c>
      <c r="J5601" s="38">
        <v>0</v>
      </c>
    </row>
    <row r="5602" spans="1:10">
      <c r="A5602" s="2" t="s">
        <v>1</v>
      </c>
      <c r="B5602" s="2" t="s">
        <v>453</v>
      </c>
      <c r="C5602" s="2" t="s">
        <v>64</v>
      </c>
      <c r="E5602" s="2">
        <v>100</v>
      </c>
      <c r="F5602" s="2" t="s">
        <v>928</v>
      </c>
      <c r="G5602" s="2" t="s">
        <v>720</v>
      </c>
      <c r="H5602" s="2" t="s">
        <v>34</v>
      </c>
      <c r="I5602" s="2" t="s">
        <v>31</v>
      </c>
      <c r="J5602" s="38">
        <v>0</v>
      </c>
    </row>
    <row r="5603" spans="1:10">
      <c r="A5603" s="2" t="s">
        <v>1</v>
      </c>
      <c r="B5603" s="2" t="s">
        <v>318</v>
      </c>
      <c r="C5603" s="2" t="s">
        <v>64</v>
      </c>
      <c r="E5603" s="2">
        <v>100</v>
      </c>
      <c r="F5603" s="2" t="s">
        <v>928</v>
      </c>
      <c r="G5603" s="2" t="s">
        <v>720</v>
      </c>
      <c r="H5603" s="2" t="s">
        <v>34</v>
      </c>
      <c r="I5603" s="2" t="s">
        <v>31</v>
      </c>
      <c r="J5603" s="38">
        <v>7.29987225</v>
      </c>
    </row>
    <row r="5604" spans="1:10">
      <c r="A5604" s="2" t="s">
        <v>1</v>
      </c>
      <c r="B5604" s="2" t="s">
        <v>319</v>
      </c>
      <c r="C5604" s="2" t="s">
        <v>64</v>
      </c>
      <c r="E5604" s="2">
        <v>100</v>
      </c>
      <c r="F5604" s="2" t="s">
        <v>928</v>
      </c>
      <c r="G5604" s="2" t="s">
        <v>720</v>
      </c>
      <c r="H5604" s="2" t="s">
        <v>34</v>
      </c>
      <c r="I5604" s="2" t="s">
        <v>31</v>
      </c>
      <c r="J5604" s="38">
        <v>1.55479926</v>
      </c>
    </row>
    <row r="5605" spans="1:10">
      <c r="A5605" s="2" t="s">
        <v>1</v>
      </c>
      <c r="B5605" s="2" t="s">
        <v>320</v>
      </c>
      <c r="C5605" s="2" t="s">
        <v>64</v>
      </c>
      <c r="E5605" s="2">
        <v>100</v>
      </c>
      <c r="F5605" s="2" t="s">
        <v>928</v>
      </c>
      <c r="G5605" s="2" t="s">
        <v>720</v>
      </c>
      <c r="H5605" s="2" t="s">
        <v>34</v>
      </c>
      <c r="I5605" s="2" t="s">
        <v>31</v>
      </c>
      <c r="J5605" s="38">
        <v>4.8368750619999998</v>
      </c>
    </row>
    <row r="5606" spans="1:10">
      <c r="A5606" s="2" t="s">
        <v>1</v>
      </c>
      <c r="B5606" s="2" t="s">
        <v>321</v>
      </c>
      <c r="C5606" s="2" t="s">
        <v>64</v>
      </c>
      <c r="E5606" s="2">
        <v>100</v>
      </c>
      <c r="F5606" s="2" t="s">
        <v>928</v>
      </c>
      <c r="G5606" s="2" t="s">
        <v>720</v>
      </c>
      <c r="H5606" s="2" t="s">
        <v>34</v>
      </c>
      <c r="I5606" s="2" t="s">
        <v>31</v>
      </c>
      <c r="J5606" s="38">
        <v>2.7625451139999999</v>
      </c>
    </row>
    <row r="5607" spans="1:10">
      <c r="A5607" s="2" t="s">
        <v>1</v>
      </c>
      <c r="B5607" s="2" t="s">
        <v>322</v>
      </c>
      <c r="C5607" s="2" t="s">
        <v>64</v>
      </c>
      <c r="E5607" s="2">
        <v>100</v>
      </c>
      <c r="F5607" s="2" t="s">
        <v>928</v>
      </c>
      <c r="G5607" s="2" t="s">
        <v>720</v>
      </c>
      <c r="H5607" s="2" t="s">
        <v>34</v>
      </c>
      <c r="I5607" s="2" t="s">
        <v>31</v>
      </c>
      <c r="J5607" s="38">
        <v>6.576539887</v>
      </c>
    </row>
    <row r="5608" spans="1:10">
      <c r="A5608" s="2" t="s">
        <v>1</v>
      </c>
      <c r="B5608" s="2" t="s">
        <v>323</v>
      </c>
      <c r="C5608" s="2" t="s">
        <v>64</v>
      </c>
      <c r="E5608" s="2">
        <v>100</v>
      </c>
      <c r="F5608" s="2" t="s">
        <v>928</v>
      </c>
      <c r="G5608" s="2" t="s">
        <v>720</v>
      </c>
      <c r="H5608" s="2" t="s">
        <v>34</v>
      </c>
      <c r="I5608" s="2" t="s">
        <v>31</v>
      </c>
      <c r="J5608" s="38">
        <v>10.621998225</v>
      </c>
    </row>
    <row r="5609" spans="1:10">
      <c r="A5609" s="2" t="s">
        <v>1</v>
      </c>
      <c r="B5609" s="2" t="s">
        <v>324</v>
      </c>
      <c r="C5609" s="2" t="s">
        <v>64</v>
      </c>
      <c r="E5609" s="2">
        <v>100</v>
      </c>
      <c r="F5609" s="2" t="s">
        <v>928</v>
      </c>
      <c r="G5609" s="2" t="s">
        <v>720</v>
      </c>
      <c r="H5609" s="2" t="s">
        <v>34</v>
      </c>
      <c r="I5609" s="2" t="s">
        <v>31</v>
      </c>
      <c r="J5609" s="38">
        <v>8.5219470000000008</v>
      </c>
    </row>
    <row r="5610" spans="1:10">
      <c r="A5610" s="2" t="s">
        <v>1</v>
      </c>
      <c r="B5610" s="2" t="s">
        <v>325</v>
      </c>
      <c r="C5610" s="2" t="s">
        <v>64</v>
      </c>
      <c r="E5610" s="2">
        <v>100</v>
      </c>
      <c r="F5610" s="2" t="s">
        <v>928</v>
      </c>
      <c r="G5610" s="2" t="s">
        <v>720</v>
      </c>
      <c r="H5610" s="2" t="s">
        <v>34</v>
      </c>
      <c r="I5610" s="2" t="s">
        <v>31</v>
      </c>
      <c r="J5610" s="38">
        <v>22.3837929</v>
      </c>
    </row>
    <row r="5611" spans="1:10">
      <c r="A5611" s="2" t="s">
        <v>1</v>
      </c>
      <c r="B5611" s="2" t="s">
        <v>326</v>
      </c>
      <c r="C5611" s="2" t="s">
        <v>64</v>
      </c>
      <c r="E5611" s="2">
        <v>100</v>
      </c>
      <c r="F5611" s="2" t="s">
        <v>928</v>
      </c>
      <c r="G5611" s="2" t="s">
        <v>720</v>
      </c>
      <c r="H5611" s="2" t="s">
        <v>34</v>
      </c>
      <c r="I5611" s="2" t="s">
        <v>31</v>
      </c>
      <c r="J5611" s="38">
        <v>76.630997644000004</v>
      </c>
    </row>
    <row r="5612" spans="1:10">
      <c r="A5612" s="2" t="s">
        <v>1</v>
      </c>
      <c r="B5612" s="2" t="s">
        <v>327</v>
      </c>
      <c r="C5612" s="2" t="s">
        <v>64</v>
      </c>
      <c r="E5612" s="2">
        <v>100</v>
      </c>
      <c r="F5612" s="2" t="s">
        <v>928</v>
      </c>
      <c r="G5612" s="2" t="s">
        <v>720</v>
      </c>
      <c r="H5612" s="2" t="s">
        <v>34</v>
      </c>
      <c r="I5612" s="2" t="s">
        <v>31</v>
      </c>
      <c r="J5612" s="38">
        <v>47.200263806000002</v>
      </c>
    </row>
    <row r="5613" spans="1:10">
      <c r="A5613" s="2" t="s">
        <v>1</v>
      </c>
      <c r="B5613" s="2" t="s">
        <v>328</v>
      </c>
      <c r="C5613" s="2" t="s">
        <v>64</v>
      </c>
      <c r="E5613" s="2">
        <v>100</v>
      </c>
      <c r="F5613" s="2" t="s">
        <v>928</v>
      </c>
      <c r="G5613" s="2" t="s">
        <v>720</v>
      </c>
      <c r="H5613" s="2" t="s">
        <v>34</v>
      </c>
      <c r="I5613" s="2" t="s">
        <v>31</v>
      </c>
      <c r="J5613" s="38">
        <v>51.654122827000002</v>
      </c>
    </row>
    <row r="5614" spans="1:10">
      <c r="A5614" s="2" t="s">
        <v>1</v>
      </c>
      <c r="B5614" s="2" t="s">
        <v>329</v>
      </c>
      <c r="C5614" s="2" t="s">
        <v>64</v>
      </c>
      <c r="E5614" s="2">
        <v>100</v>
      </c>
      <c r="F5614" s="2" t="s">
        <v>928</v>
      </c>
      <c r="G5614" s="2" t="s">
        <v>720</v>
      </c>
      <c r="H5614" s="2" t="s">
        <v>34</v>
      </c>
      <c r="I5614" s="2" t="s">
        <v>31</v>
      </c>
      <c r="J5614" s="38">
        <v>26.480838056</v>
      </c>
    </row>
    <row r="5615" spans="1:10">
      <c r="A5615" s="2" t="s">
        <v>1</v>
      </c>
      <c r="B5615" s="2" t="s">
        <v>330</v>
      </c>
      <c r="C5615" s="2" t="s">
        <v>64</v>
      </c>
      <c r="E5615" s="2">
        <v>100</v>
      </c>
      <c r="F5615" s="2" t="s">
        <v>928</v>
      </c>
      <c r="G5615" s="2" t="s">
        <v>720</v>
      </c>
      <c r="H5615" s="2" t="s">
        <v>34</v>
      </c>
      <c r="I5615" s="2" t="s">
        <v>31</v>
      </c>
      <c r="J5615" s="38">
        <v>13.561313241000001</v>
      </c>
    </row>
    <row r="5616" spans="1:10">
      <c r="A5616" s="2" t="s">
        <v>1</v>
      </c>
      <c r="B5616" s="2" t="s">
        <v>331</v>
      </c>
      <c r="C5616" s="2" t="s">
        <v>64</v>
      </c>
      <c r="E5616" s="2">
        <v>100</v>
      </c>
      <c r="F5616" s="2" t="s">
        <v>928</v>
      </c>
      <c r="G5616" s="2" t="s">
        <v>720</v>
      </c>
      <c r="H5616" s="2" t="s">
        <v>34</v>
      </c>
      <c r="I5616" s="2" t="s">
        <v>31</v>
      </c>
      <c r="J5616" s="38">
        <v>131.75422254599999</v>
      </c>
    </row>
    <row r="5617" spans="1:10">
      <c r="A5617" s="2" t="s">
        <v>1</v>
      </c>
      <c r="B5617" s="2" t="s">
        <v>332</v>
      </c>
      <c r="C5617" s="2" t="s">
        <v>64</v>
      </c>
      <c r="E5617" s="2">
        <v>100</v>
      </c>
      <c r="F5617" s="2" t="s">
        <v>928</v>
      </c>
      <c r="G5617" s="2" t="s">
        <v>720</v>
      </c>
      <c r="H5617" s="2" t="s">
        <v>34</v>
      </c>
      <c r="I5617" s="2" t="s">
        <v>31</v>
      </c>
      <c r="J5617" s="38">
        <v>97.425548879999994</v>
      </c>
    </row>
    <row r="5618" spans="1:10">
      <c r="A5618" s="2" t="s">
        <v>26</v>
      </c>
      <c r="B5618" s="2" t="s">
        <v>370</v>
      </c>
      <c r="C5618" s="2" t="s">
        <v>361</v>
      </c>
      <c r="D5618" s="2" t="s">
        <v>1074</v>
      </c>
      <c r="E5618" s="2">
        <v>100</v>
      </c>
      <c r="F5618" s="2" t="s">
        <v>767</v>
      </c>
      <c r="G5618" s="2" t="s">
        <v>29</v>
      </c>
      <c r="H5618" s="2" t="s">
        <v>37</v>
      </c>
      <c r="I5618" s="2" t="s">
        <v>38</v>
      </c>
      <c r="J5618" s="2">
        <v>0</v>
      </c>
    </row>
    <row r="5619" spans="1:10">
      <c r="A5619" s="2" t="s">
        <v>25</v>
      </c>
      <c r="B5619" s="2" t="s">
        <v>386</v>
      </c>
      <c r="C5619" s="2" t="s">
        <v>361</v>
      </c>
      <c r="D5619" s="2" t="s">
        <v>1074</v>
      </c>
      <c r="E5619" s="2">
        <v>100</v>
      </c>
      <c r="F5619" s="2" t="s">
        <v>767</v>
      </c>
      <c r="G5619" s="2" t="s">
        <v>29</v>
      </c>
      <c r="H5619" s="2" t="s">
        <v>37</v>
      </c>
      <c r="I5619" s="2" t="s">
        <v>38</v>
      </c>
      <c r="J5619" s="2">
        <v>0</v>
      </c>
    </row>
    <row r="5620" spans="1:10">
      <c r="A5620" s="2" t="s">
        <v>23</v>
      </c>
      <c r="B5620" s="2" t="s">
        <v>388</v>
      </c>
      <c r="C5620" s="2" t="s">
        <v>361</v>
      </c>
      <c r="D5620" s="2" t="s">
        <v>1074</v>
      </c>
      <c r="E5620" s="2">
        <v>100</v>
      </c>
      <c r="F5620" s="2" t="s">
        <v>767</v>
      </c>
      <c r="G5620" s="2" t="s">
        <v>29</v>
      </c>
      <c r="H5620" s="2" t="s">
        <v>37</v>
      </c>
      <c r="I5620" s="2" t="s">
        <v>38</v>
      </c>
      <c r="J5620" s="2">
        <v>0.7867826079600001</v>
      </c>
    </row>
    <row r="5621" spans="1:10">
      <c r="A5621" s="2" t="s">
        <v>17</v>
      </c>
      <c r="B5621" s="2" t="s">
        <v>372</v>
      </c>
      <c r="C5621" s="2" t="s">
        <v>361</v>
      </c>
      <c r="D5621" s="2" t="s">
        <v>1074</v>
      </c>
      <c r="E5621" s="2">
        <v>100</v>
      </c>
      <c r="F5621" s="2" t="s">
        <v>767</v>
      </c>
      <c r="G5621" s="2" t="s">
        <v>29</v>
      </c>
      <c r="H5621" s="2" t="s">
        <v>37</v>
      </c>
      <c r="I5621" s="2" t="s">
        <v>38</v>
      </c>
      <c r="J5621" s="2">
        <v>0</v>
      </c>
    </row>
    <row r="5622" spans="1:10">
      <c r="A5622" s="2" t="s">
        <v>21</v>
      </c>
      <c r="B5622" s="2" t="s">
        <v>373</v>
      </c>
      <c r="C5622" s="2" t="s">
        <v>361</v>
      </c>
      <c r="D5622" s="2" t="s">
        <v>1074</v>
      </c>
      <c r="E5622" s="2">
        <v>100</v>
      </c>
      <c r="F5622" s="2" t="s">
        <v>767</v>
      </c>
      <c r="G5622" s="2" t="s">
        <v>29</v>
      </c>
      <c r="H5622" s="2" t="s">
        <v>37</v>
      </c>
      <c r="I5622" s="2" t="s">
        <v>38</v>
      </c>
      <c r="J5622" s="2">
        <v>0</v>
      </c>
    </row>
    <row r="5623" spans="1:10">
      <c r="A5623" s="2" t="s">
        <v>20</v>
      </c>
      <c r="B5623" s="2" t="s">
        <v>379</v>
      </c>
      <c r="C5623" s="2" t="s">
        <v>361</v>
      </c>
      <c r="D5623" s="2" t="s">
        <v>1074</v>
      </c>
      <c r="E5623" s="2">
        <v>100</v>
      </c>
      <c r="F5623" s="2" t="s">
        <v>767</v>
      </c>
      <c r="G5623" s="2" t="s">
        <v>29</v>
      </c>
      <c r="H5623" s="2" t="s">
        <v>37</v>
      </c>
      <c r="I5623" s="2" t="s">
        <v>38</v>
      </c>
      <c r="J5623" s="2">
        <v>0</v>
      </c>
    </row>
    <row r="5624" spans="1:10">
      <c r="A5624" s="2" t="s">
        <v>16</v>
      </c>
      <c r="B5624" s="2" t="s">
        <v>384</v>
      </c>
      <c r="C5624" s="2" t="s">
        <v>361</v>
      </c>
      <c r="D5624" s="2" t="s">
        <v>1074</v>
      </c>
      <c r="E5624" s="2">
        <v>100</v>
      </c>
      <c r="F5624" s="2" t="s">
        <v>767</v>
      </c>
      <c r="G5624" s="2" t="s">
        <v>29</v>
      </c>
      <c r="H5624" s="2" t="s">
        <v>37</v>
      </c>
      <c r="I5624" s="2" t="s">
        <v>38</v>
      </c>
      <c r="J5624" s="2">
        <v>0</v>
      </c>
    </row>
    <row r="5625" spans="1:10">
      <c r="A5625" s="2" t="s">
        <v>3</v>
      </c>
      <c r="B5625" s="2" t="s">
        <v>365</v>
      </c>
      <c r="C5625" s="2" t="s">
        <v>361</v>
      </c>
      <c r="D5625" s="2" t="s">
        <v>1074</v>
      </c>
      <c r="E5625" s="2">
        <v>100</v>
      </c>
      <c r="F5625" s="2" t="s">
        <v>767</v>
      </c>
      <c r="G5625" s="2" t="s">
        <v>29</v>
      </c>
      <c r="H5625" s="2" t="s">
        <v>37</v>
      </c>
      <c r="I5625" s="2" t="s">
        <v>38</v>
      </c>
      <c r="J5625" s="2">
        <v>0</v>
      </c>
    </row>
    <row r="5626" spans="1:10">
      <c r="A5626" s="2" t="s">
        <v>19</v>
      </c>
      <c r="B5626" s="2" t="s">
        <v>375</v>
      </c>
      <c r="C5626" s="2" t="s">
        <v>361</v>
      </c>
      <c r="D5626" s="2" t="s">
        <v>1074</v>
      </c>
      <c r="E5626" s="2">
        <v>100</v>
      </c>
      <c r="F5626" s="2" t="s">
        <v>767</v>
      </c>
      <c r="G5626" s="2" t="s">
        <v>29</v>
      </c>
      <c r="H5626" s="2" t="s">
        <v>37</v>
      </c>
      <c r="I5626" s="2" t="s">
        <v>38</v>
      </c>
      <c r="J5626" s="2">
        <v>0</v>
      </c>
    </row>
    <row r="5627" spans="1:10">
      <c r="A5627" s="2" t="s">
        <v>18</v>
      </c>
      <c r="B5627" s="2" t="s">
        <v>369</v>
      </c>
      <c r="C5627" s="2" t="s">
        <v>361</v>
      </c>
      <c r="D5627" s="2" t="s">
        <v>1074</v>
      </c>
      <c r="E5627" s="2">
        <v>100</v>
      </c>
      <c r="F5627" s="2" t="s">
        <v>767</v>
      </c>
      <c r="G5627" s="2" t="s">
        <v>29</v>
      </c>
      <c r="H5627" s="2" t="s">
        <v>37</v>
      </c>
      <c r="I5627" s="2" t="s">
        <v>38</v>
      </c>
      <c r="J5627" s="2">
        <v>0</v>
      </c>
    </row>
    <row r="5628" spans="1:10">
      <c r="A5628" s="2" t="s">
        <v>24</v>
      </c>
      <c r="B5628" s="2" t="s">
        <v>381</v>
      </c>
      <c r="C5628" s="2" t="s">
        <v>361</v>
      </c>
      <c r="D5628" s="2" t="s">
        <v>1074</v>
      </c>
      <c r="E5628" s="2">
        <v>100</v>
      </c>
      <c r="F5628" s="2" t="s">
        <v>767</v>
      </c>
      <c r="G5628" s="2" t="s">
        <v>29</v>
      </c>
      <c r="H5628" s="2" t="s">
        <v>37</v>
      </c>
      <c r="I5628" s="2" t="s">
        <v>38</v>
      </c>
      <c r="J5628" s="2">
        <v>0</v>
      </c>
    </row>
    <row r="5629" spans="1:10">
      <c r="A5629" s="2" t="s">
        <v>14</v>
      </c>
      <c r="B5629" s="2" t="s">
        <v>367</v>
      </c>
      <c r="C5629" s="2" t="s">
        <v>361</v>
      </c>
      <c r="D5629" s="2" t="s">
        <v>1074</v>
      </c>
      <c r="E5629" s="2">
        <v>100</v>
      </c>
      <c r="F5629" s="2" t="s">
        <v>767</v>
      </c>
      <c r="G5629" s="2" t="s">
        <v>29</v>
      </c>
      <c r="H5629" s="2" t="s">
        <v>37</v>
      </c>
      <c r="I5629" s="2" t="s">
        <v>38</v>
      </c>
      <c r="J5629" s="2">
        <v>0</v>
      </c>
    </row>
    <row r="5630" spans="1:10">
      <c r="A5630" s="2" t="s">
        <v>13</v>
      </c>
      <c r="B5630" s="2" t="s">
        <v>380</v>
      </c>
      <c r="C5630" s="2" t="s">
        <v>361</v>
      </c>
      <c r="D5630" s="2" t="s">
        <v>1074</v>
      </c>
      <c r="E5630" s="2">
        <v>100</v>
      </c>
      <c r="F5630" s="2" t="s">
        <v>767</v>
      </c>
      <c r="G5630" s="2" t="s">
        <v>29</v>
      </c>
      <c r="H5630" s="2" t="s">
        <v>37</v>
      </c>
      <c r="I5630" s="2" t="s">
        <v>38</v>
      </c>
      <c r="J5630" s="2">
        <v>10.167922972864</v>
      </c>
    </row>
    <row r="5631" spans="1:10">
      <c r="A5631" s="2" t="s">
        <v>11</v>
      </c>
      <c r="B5631" s="2" t="s">
        <v>377</v>
      </c>
      <c r="C5631" s="2" t="s">
        <v>361</v>
      </c>
      <c r="D5631" s="2" t="s">
        <v>1074</v>
      </c>
      <c r="E5631" s="2">
        <v>100</v>
      </c>
      <c r="F5631" s="2" t="s">
        <v>767</v>
      </c>
      <c r="G5631" s="2" t="s">
        <v>29</v>
      </c>
      <c r="H5631" s="2" t="s">
        <v>37</v>
      </c>
      <c r="I5631" s="2" t="s">
        <v>38</v>
      </c>
      <c r="J5631" s="2">
        <v>0</v>
      </c>
    </row>
    <row r="5632" spans="1:10">
      <c r="A5632" s="2" t="s">
        <v>12</v>
      </c>
      <c r="B5632" s="2" t="s">
        <v>378</v>
      </c>
      <c r="C5632" s="2" t="s">
        <v>361</v>
      </c>
      <c r="D5632" s="2" t="s">
        <v>1074</v>
      </c>
      <c r="E5632" s="2">
        <v>100</v>
      </c>
      <c r="F5632" s="2" t="s">
        <v>767</v>
      </c>
      <c r="G5632" s="2" t="s">
        <v>29</v>
      </c>
      <c r="H5632" s="2" t="s">
        <v>37</v>
      </c>
      <c r="I5632" s="2" t="s">
        <v>38</v>
      </c>
      <c r="J5632" s="2">
        <v>0</v>
      </c>
    </row>
    <row r="5633" spans="1:10">
      <c r="A5633" s="2" t="s">
        <v>10</v>
      </c>
      <c r="B5633" s="2" t="s">
        <v>385</v>
      </c>
      <c r="C5633" s="2" t="s">
        <v>361</v>
      </c>
      <c r="D5633" s="2" t="s">
        <v>1074</v>
      </c>
      <c r="E5633" s="2">
        <v>100</v>
      </c>
      <c r="F5633" s="2" t="s">
        <v>767</v>
      </c>
      <c r="G5633" s="2" t="s">
        <v>29</v>
      </c>
      <c r="H5633" s="2" t="s">
        <v>37</v>
      </c>
      <c r="I5633" s="2" t="s">
        <v>38</v>
      </c>
      <c r="J5633" s="2">
        <v>0</v>
      </c>
    </row>
    <row r="5634" spans="1:10">
      <c r="A5634" s="2" t="s">
        <v>9</v>
      </c>
      <c r="B5634" s="2" t="s">
        <v>371</v>
      </c>
      <c r="C5634" s="2" t="s">
        <v>361</v>
      </c>
      <c r="D5634" s="2" t="s">
        <v>1074</v>
      </c>
      <c r="E5634" s="2">
        <v>100</v>
      </c>
      <c r="F5634" s="2" t="s">
        <v>767</v>
      </c>
      <c r="G5634" s="2" t="s">
        <v>29</v>
      </c>
      <c r="H5634" s="2" t="s">
        <v>37</v>
      </c>
      <c r="I5634" s="2" t="s">
        <v>38</v>
      </c>
      <c r="J5634" s="2">
        <v>0</v>
      </c>
    </row>
    <row r="5635" spans="1:10">
      <c r="A5635" s="2" t="s">
        <v>8</v>
      </c>
      <c r="B5635" s="2" t="s">
        <v>376</v>
      </c>
      <c r="C5635" s="2" t="s">
        <v>361</v>
      </c>
      <c r="D5635" s="2" t="s">
        <v>1074</v>
      </c>
      <c r="E5635" s="2">
        <v>100</v>
      </c>
      <c r="F5635" s="2" t="s">
        <v>767</v>
      </c>
      <c r="G5635" s="2" t="s">
        <v>29</v>
      </c>
      <c r="H5635" s="2" t="s">
        <v>37</v>
      </c>
      <c r="I5635" s="2" t="s">
        <v>38</v>
      </c>
      <c r="J5635" s="2">
        <v>0</v>
      </c>
    </row>
    <row r="5636" spans="1:10">
      <c r="A5636" s="2" t="s">
        <v>7</v>
      </c>
      <c r="B5636" s="2" t="s">
        <v>364</v>
      </c>
      <c r="C5636" s="2" t="s">
        <v>361</v>
      </c>
      <c r="D5636" s="2" t="s">
        <v>1074</v>
      </c>
      <c r="E5636" s="2">
        <v>100</v>
      </c>
      <c r="F5636" s="2" t="s">
        <v>767</v>
      </c>
      <c r="G5636" s="2" t="s">
        <v>29</v>
      </c>
      <c r="H5636" s="2" t="s">
        <v>37</v>
      </c>
      <c r="I5636" s="2" t="s">
        <v>38</v>
      </c>
      <c r="J5636" s="2">
        <v>0</v>
      </c>
    </row>
    <row r="5637" spans="1:10">
      <c r="A5637" s="2" t="s">
        <v>6</v>
      </c>
      <c r="B5637" s="2" t="s">
        <v>387</v>
      </c>
      <c r="C5637" s="2" t="s">
        <v>361</v>
      </c>
      <c r="D5637" s="2" t="s">
        <v>1074</v>
      </c>
      <c r="E5637" s="2">
        <v>100</v>
      </c>
      <c r="F5637" s="2" t="s">
        <v>767</v>
      </c>
      <c r="G5637" s="2" t="s">
        <v>29</v>
      </c>
      <c r="H5637" s="2" t="s">
        <v>37</v>
      </c>
      <c r="I5637" s="2" t="s">
        <v>38</v>
      </c>
      <c r="J5637" s="2">
        <v>0</v>
      </c>
    </row>
    <row r="5638" spans="1:10">
      <c r="A5638" s="2" t="s">
        <v>2</v>
      </c>
      <c r="B5638" s="2" t="s">
        <v>374</v>
      </c>
      <c r="C5638" s="2" t="s">
        <v>361</v>
      </c>
      <c r="D5638" s="2" t="s">
        <v>1074</v>
      </c>
      <c r="E5638" s="2">
        <v>100</v>
      </c>
      <c r="F5638" s="2" t="s">
        <v>767</v>
      </c>
      <c r="G5638" s="2" t="s">
        <v>29</v>
      </c>
      <c r="H5638" s="2" t="s">
        <v>37</v>
      </c>
      <c r="I5638" s="2" t="s">
        <v>38</v>
      </c>
      <c r="J5638" s="2">
        <v>0</v>
      </c>
    </row>
    <row r="5639" spans="1:10">
      <c r="A5639" s="2" t="s">
        <v>1</v>
      </c>
      <c r="B5639" s="2" t="s">
        <v>366</v>
      </c>
      <c r="C5639" s="2" t="s">
        <v>361</v>
      </c>
      <c r="D5639" s="2" t="s">
        <v>1074</v>
      </c>
      <c r="E5639" s="2">
        <v>100</v>
      </c>
      <c r="F5639" s="2" t="s">
        <v>767</v>
      </c>
      <c r="G5639" s="2" t="s">
        <v>29</v>
      </c>
      <c r="H5639" s="2" t="s">
        <v>37</v>
      </c>
      <c r="I5639" s="2" t="s">
        <v>38</v>
      </c>
      <c r="J5639" s="2">
        <v>0</v>
      </c>
    </row>
    <row r="5640" spans="1:10">
      <c r="A5640" s="2" t="s">
        <v>26</v>
      </c>
      <c r="B5640" s="2" t="s">
        <v>370</v>
      </c>
      <c r="C5640" s="2" t="s">
        <v>361</v>
      </c>
      <c r="D5640" s="2" t="s">
        <v>1075</v>
      </c>
      <c r="E5640" s="2">
        <v>100</v>
      </c>
      <c r="F5640" s="2" t="s">
        <v>767</v>
      </c>
      <c r="G5640" s="2" t="s">
        <v>29</v>
      </c>
      <c r="H5640" s="2" t="s">
        <v>37</v>
      </c>
      <c r="I5640" s="2" t="s">
        <v>38</v>
      </c>
      <c r="J5640" s="2">
        <v>0</v>
      </c>
    </row>
    <row r="5641" spans="1:10">
      <c r="A5641" s="2" t="s">
        <v>25</v>
      </c>
      <c r="B5641" s="2" t="s">
        <v>386</v>
      </c>
      <c r="C5641" s="2" t="s">
        <v>361</v>
      </c>
      <c r="D5641" s="2" t="s">
        <v>1075</v>
      </c>
      <c r="E5641" s="2">
        <v>100</v>
      </c>
      <c r="F5641" s="2" t="s">
        <v>767</v>
      </c>
      <c r="G5641" s="2" t="s">
        <v>29</v>
      </c>
      <c r="H5641" s="2" t="s">
        <v>37</v>
      </c>
      <c r="I5641" s="2" t="s">
        <v>38</v>
      </c>
      <c r="J5641" s="2">
        <v>0</v>
      </c>
    </row>
    <row r="5642" spans="1:10">
      <c r="A5642" s="2" t="s">
        <v>23</v>
      </c>
      <c r="B5642" s="2" t="s">
        <v>388</v>
      </c>
      <c r="C5642" s="2" t="s">
        <v>361</v>
      </c>
      <c r="D5642" s="2" t="s">
        <v>1075</v>
      </c>
      <c r="E5642" s="2">
        <v>100</v>
      </c>
      <c r="F5642" s="2" t="s">
        <v>767</v>
      </c>
      <c r="G5642" s="2" t="s">
        <v>29</v>
      </c>
      <c r="H5642" s="2" t="s">
        <v>37</v>
      </c>
      <c r="I5642" s="2" t="s">
        <v>38</v>
      </c>
      <c r="J5642" s="2">
        <v>0.80992327289999999</v>
      </c>
    </row>
    <row r="5643" spans="1:10">
      <c r="A5643" s="2" t="s">
        <v>17</v>
      </c>
      <c r="B5643" s="2" t="s">
        <v>372</v>
      </c>
      <c r="C5643" s="2" t="s">
        <v>361</v>
      </c>
      <c r="D5643" s="2" t="s">
        <v>1075</v>
      </c>
      <c r="E5643" s="2">
        <v>100</v>
      </c>
      <c r="F5643" s="2" t="s">
        <v>767</v>
      </c>
      <c r="G5643" s="2" t="s">
        <v>29</v>
      </c>
      <c r="H5643" s="2" t="s">
        <v>37</v>
      </c>
      <c r="I5643" s="2" t="s">
        <v>38</v>
      </c>
      <c r="J5643" s="2">
        <v>0</v>
      </c>
    </row>
    <row r="5644" spans="1:10">
      <c r="A5644" s="2" t="s">
        <v>21</v>
      </c>
      <c r="B5644" s="2" t="s">
        <v>373</v>
      </c>
      <c r="C5644" s="2" t="s">
        <v>361</v>
      </c>
      <c r="D5644" s="2" t="s">
        <v>1075</v>
      </c>
      <c r="E5644" s="2">
        <v>100</v>
      </c>
      <c r="F5644" s="2" t="s">
        <v>767</v>
      </c>
      <c r="G5644" s="2" t="s">
        <v>29</v>
      </c>
      <c r="H5644" s="2" t="s">
        <v>37</v>
      </c>
      <c r="I5644" s="2" t="s">
        <v>38</v>
      </c>
      <c r="J5644" s="2">
        <v>0</v>
      </c>
    </row>
    <row r="5645" spans="1:10">
      <c r="A5645" s="2" t="s">
        <v>20</v>
      </c>
      <c r="B5645" s="2" t="s">
        <v>379</v>
      </c>
      <c r="C5645" s="2" t="s">
        <v>361</v>
      </c>
      <c r="D5645" s="2" t="s">
        <v>1075</v>
      </c>
      <c r="E5645" s="2">
        <v>100</v>
      </c>
      <c r="F5645" s="2" t="s">
        <v>767</v>
      </c>
      <c r="G5645" s="2" t="s">
        <v>29</v>
      </c>
      <c r="H5645" s="2" t="s">
        <v>37</v>
      </c>
      <c r="I5645" s="2" t="s">
        <v>38</v>
      </c>
      <c r="J5645" s="2">
        <v>0</v>
      </c>
    </row>
    <row r="5646" spans="1:10">
      <c r="A5646" s="2" t="s">
        <v>16</v>
      </c>
      <c r="B5646" s="2" t="s">
        <v>384</v>
      </c>
      <c r="C5646" s="2" t="s">
        <v>361</v>
      </c>
      <c r="D5646" s="2" t="s">
        <v>1075</v>
      </c>
      <c r="E5646" s="2">
        <v>100</v>
      </c>
      <c r="F5646" s="2" t="s">
        <v>767</v>
      </c>
      <c r="G5646" s="2" t="s">
        <v>29</v>
      </c>
      <c r="H5646" s="2" t="s">
        <v>37</v>
      </c>
      <c r="I5646" s="2" t="s">
        <v>38</v>
      </c>
      <c r="J5646" s="2">
        <v>0</v>
      </c>
    </row>
    <row r="5647" spans="1:10">
      <c r="A5647" s="2" t="s">
        <v>3</v>
      </c>
      <c r="B5647" s="2" t="s">
        <v>365</v>
      </c>
      <c r="C5647" s="2" t="s">
        <v>361</v>
      </c>
      <c r="D5647" s="2" t="s">
        <v>1075</v>
      </c>
      <c r="E5647" s="2">
        <v>100</v>
      </c>
      <c r="F5647" s="2" t="s">
        <v>767</v>
      </c>
      <c r="G5647" s="2" t="s">
        <v>29</v>
      </c>
      <c r="H5647" s="2" t="s">
        <v>37</v>
      </c>
      <c r="I5647" s="2" t="s">
        <v>38</v>
      </c>
      <c r="J5647" s="2">
        <v>0</v>
      </c>
    </row>
    <row r="5648" spans="1:10">
      <c r="A5648" s="2" t="s">
        <v>19</v>
      </c>
      <c r="B5648" s="2" t="s">
        <v>375</v>
      </c>
      <c r="C5648" s="2" t="s">
        <v>361</v>
      </c>
      <c r="D5648" s="2" t="s">
        <v>1075</v>
      </c>
      <c r="E5648" s="2">
        <v>100</v>
      </c>
      <c r="F5648" s="2" t="s">
        <v>767</v>
      </c>
      <c r="G5648" s="2" t="s">
        <v>29</v>
      </c>
      <c r="H5648" s="2" t="s">
        <v>37</v>
      </c>
      <c r="I5648" s="2" t="s">
        <v>38</v>
      </c>
      <c r="J5648" s="2">
        <v>0</v>
      </c>
    </row>
    <row r="5649" spans="1:10">
      <c r="A5649" s="2" t="s">
        <v>18</v>
      </c>
      <c r="B5649" s="2" t="s">
        <v>369</v>
      </c>
      <c r="C5649" s="2" t="s">
        <v>361</v>
      </c>
      <c r="D5649" s="2" t="s">
        <v>1075</v>
      </c>
      <c r="E5649" s="2">
        <v>100</v>
      </c>
      <c r="F5649" s="2" t="s">
        <v>767</v>
      </c>
      <c r="G5649" s="2" t="s">
        <v>29</v>
      </c>
      <c r="H5649" s="2" t="s">
        <v>37</v>
      </c>
      <c r="I5649" s="2" t="s">
        <v>38</v>
      </c>
      <c r="J5649" s="2">
        <v>0</v>
      </c>
    </row>
    <row r="5650" spans="1:10">
      <c r="A5650" s="2" t="s">
        <v>24</v>
      </c>
      <c r="B5650" s="2" t="s">
        <v>381</v>
      </c>
      <c r="C5650" s="2" t="s">
        <v>361</v>
      </c>
      <c r="D5650" s="2" t="s">
        <v>1075</v>
      </c>
      <c r="E5650" s="2">
        <v>100</v>
      </c>
      <c r="F5650" s="2" t="s">
        <v>767</v>
      </c>
      <c r="G5650" s="2" t="s">
        <v>29</v>
      </c>
      <c r="H5650" s="2" t="s">
        <v>37</v>
      </c>
      <c r="I5650" s="2" t="s">
        <v>38</v>
      </c>
      <c r="J5650" s="2">
        <v>0</v>
      </c>
    </row>
    <row r="5651" spans="1:10">
      <c r="A5651" s="2" t="s">
        <v>14</v>
      </c>
      <c r="B5651" s="2" t="s">
        <v>367</v>
      </c>
      <c r="C5651" s="2" t="s">
        <v>361</v>
      </c>
      <c r="D5651" s="2" t="s">
        <v>1075</v>
      </c>
      <c r="E5651" s="2">
        <v>100</v>
      </c>
      <c r="F5651" s="2" t="s">
        <v>767</v>
      </c>
      <c r="G5651" s="2" t="s">
        <v>29</v>
      </c>
      <c r="H5651" s="2" t="s">
        <v>37</v>
      </c>
      <c r="I5651" s="2" t="s">
        <v>38</v>
      </c>
      <c r="J5651" s="2">
        <v>0</v>
      </c>
    </row>
    <row r="5652" spans="1:10">
      <c r="A5652" s="2" t="s">
        <v>13</v>
      </c>
      <c r="B5652" s="2" t="s">
        <v>380</v>
      </c>
      <c r="C5652" s="2" t="s">
        <v>361</v>
      </c>
      <c r="D5652" s="2" t="s">
        <v>1075</v>
      </c>
      <c r="E5652" s="2">
        <v>100</v>
      </c>
      <c r="F5652" s="2" t="s">
        <v>767</v>
      </c>
      <c r="G5652" s="2" t="s">
        <v>29</v>
      </c>
      <c r="H5652" s="2" t="s">
        <v>37</v>
      </c>
      <c r="I5652" s="2" t="s">
        <v>38</v>
      </c>
      <c r="J5652" s="2">
        <v>6.7223957075199996</v>
      </c>
    </row>
    <row r="5653" spans="1:10">
      <c r="A5653" s="2" t="s">
        <v>11</v>
      </c>
      <c r="B5653" s="2" t="s">
        <v>377</v>
      </c>
      <c r="C5653" s="2" t="s">
        <v>361</v>
      </c>
      <c r="D5653" s="2" t="s">
        <v>1075</v>
      </c>
      <c r="E5653" s="2">
        <v>100</v>
      </c>
      <c r="F5653" s="2" t="s">
        <v>767</v>
      </c>
      <c r="G5653" s="2" t="s">
        <v>29</v>
      </c>
      <c r="H5653" s="2" t="s">
        <v>37</v>
      </c>
      <c r="I5653" s="2" t="s">
        <v>38</v>
      </c>
      <c r="J5653" s="2">
        <v>0</v>
      </c>
    </row>
    <row r="5654" spans="1:10">
      <c r="A5654" s="2" t="s">
        <v>12</v>
      </c>
      <c r="B5654" s="2" t="s">
        <v>378</v>
      </c>
      <c r="C5654" s="2" t="s">
        <v>361</v>
      </c>
      <c r="D5654" s="2" t="s">
        <v>1075</v>
      </c>
      <c r="E5654" s="2">
        <v>100</v>
      </c>
      <c r="F5654" s="2" t="s">
        <v>767</v>
      </c>
      <c r="G5654" s="2" t="s">
        <v>29</v>
      </c>
      <c r="H5654" s="2" t="s">
        <v>37</v>
      </c>
      <c r="I5654" s="2" t="s">
        <v>38</v>
      </c>
      <c r="J5654" s="2">
        <v>0</v>
      </c>
    </row>
    <row r="5655" spans="1:10">
      <c r="A5655" s="2" t="s">
        <v>10</v>
      </c>
      <c r="B5655" s="2" t="s">
        <v>385</v>
      </c>
      <c r="C5655" s="2" t="s">
        <v>361</v>
      </c>
      <c r="D5655" s="2" t="s">
        <v>1075</v>
      </c>
      <c r="E5655" s="2">
        <v>100</v>
      </c>
      <c r="F5655" s="2" t="s">
        <v>767</v>
      </c>
      <c r="G5655" s="2" t="s">
        <v>29</v>
      </c>
      <c r="H5655" s="2" t="s">
        <v>37</v>
      </c>
      <c r="I5655" s="2" t="s">
        <v>38</v>
      </c>
      <c r="J5655" s="2">
        <v>0</v>
      </c>
    </row>
    <row r="5656" spans="1:10">
      <c r="A5656" s="2" t="s">
        <v>9</v>
      </c>
      <c r="B5656" s="2" t="s">
        <v>371</v>
      </c>
      <c r="C5656" s="2" t="s">
        <v>361</v>
      </c>
      <c r="D5656" s="2" t="s">
        <v>1075</v>
      </c>
      <c r="E5656" s="2">
        <v>100</v>
      </c>
      <c r="F5656" s="2" t="s">
        <v>767</v>
      </c>
      <c r="G5656" s="2" t="s">
        <v>29</v>
      </c>
      <c r="H5656" s="2" t="s">
        <v>37</v>
      </c>
      <c r="I5656" s="2" t="s">
        <v>38</v>
      </c>
      <c r="J5656" s="2">
        <v>0</v>
      </c>
    </row>
    <row r="5657" spans="1:10">
      <c r="A5657" s="2" t="s">
        <v>8</v>
      </c>
      <c r="B5657" s="2" t="s">
        <v>376</v>
      </c>
      <c r="C5657" s="2" t="s">
        <v>361</v>
      </c>
      <c r="D5657" s="2" t="s">
        <v>1075</v>
      </c>
      <c r="E5657" s="2">
        <v>100</v>
      </c>
      <c r="F5657" s="2" t="s">
        <v>767</v>
      </c>
      <c r="G5657" s="2" t="s">
        <v>29</v>
      </c>
      <c r="H5657" s="2" t="s">
        <v>37</v>
      </c>
      <c r="I5657" s="2" t="s">
        <v>38</v>
      </c>
      <c r="J5657" s="2">
        <v>0</v>
      </c>
    </row>
    <row r="5658" spans="1:10">
      <c r="A5658" s="2" t="s">
        <v>7</v>
      </c>
      <c r="B5658" s="2" t="s">
        <v>364</v>
      </c>
      <c r="C5658" s="2" t="s">
        <v>361</v>
      </c>
      <c r="D5658" s="2" t="s">
        <v>1075</v>
      </c>
      <c r="E5658" s="2">
        <v>100</v>
      </c>
      <c r="F5658" s="2" t="s">
        <v>767</v>
      </c>
      <c r="G5658" s="2" t="s">
        <v>29</v>
      </c>
      <c r="H5658" s="2" t="s">
        <v>37</v>
      </c>
      <c r="I5658" s="2" t="s">
        <v>38</v>
      </c>
      <c r="J5658" s="2">
        <v>0</v>
      </c>
    </row>
    <row r="5659" spans="1:10">
      <c r="A5659" s="2" t="s">
        <v>6</v>
      </c>
      <c r="B5659" s="2" t="s">
        <v>387</v>
      </c>
      <c r="C5659" s="2" t="s">
        <v>361</v>
      </c>
      <c r="D5659" s="2" t="s">
        <v>1075</v>
      </c>
      <c r="E5659" s="2">
        <v>100</v>
      </c>
      <c r="F5659" s="2" t="s">
        <v>767</v>
      </c>
      <c r="G5659" s="2" t="s">
        <v>29</v>
      </c>
      <c r="H5659" s="2" t="s">
        <v>37</v>
      </c>
      <c r="I5659" s="2" t="s">
        <v>38</v>
      </c>
      <c r="J5659" s="2">
        <v>0</v>
      </c>
    </row>
    <row r="5660" spans="1:10">
      <c r="A5660" s="2" t="s">
        <v>2</v>
      </c>
      <c r="B5660" s="2" t="s">
        <v>374</v>
      </c>
      <c r="C5660" s="2" t="s">
        <v>361</v>
      </c>
      <c r="D5660" s="2" t="s">
        <v>1075</v>
      </c>
      <c r="E5660" s="2">
        <v>100</v>
      </c>
      <c r="F5660" s="2" t="s">
        <v>767</v>
      </c>
      <c r="G5660" s="2" t="s">
        <v>29</v>
      </c>
      <c r="H5660" s="2" t="s">
        <v>37</v>
      </c>
      <c r="I5660" s="2" t="s">
        <v>38</v>
      </c>
      <c r="J5660" s="2">
        <v>0</v>
      </c>
    </row>
    <row r="5661" spans="1:10">
      <c r="A5661" s="2" t="s">
        <v>1</v>
      </c>
      <c r="B5661" s="2" t="s">
        <v>366</v>
      </c>
      <c r="C5661" s="2" t="s">
        <v>361</v>
      </c>
      <c r="D5661" s="2" t="s">
        <v>1075</v>
      </c>
      <c r="E5661" s="2">
        <v>100</v>
      </c>
      <c r="F5661" s="2" t="s">
        <v>767</v>
      </c>
      <c r="G5661" s="2" t="s">
        <v>29</v>
      </c>
      <c r="H5661" s="2" t="s">
        <v>37</v>
      </c>
      <c r="I5661" s="2" t="s">
        <v>38</v>
      </c>
      <c r="J5661" s="2">
        <v>0</v>
      </c>
    </row>
    <row r="5662" spans="1:10">
      <c r="A5662" s="2" t="s">
        <v>26</v>
      </c>
      <c r="B5662" s="2" t="s">
        <v>370</v>
      </c>
      <c r="C5662" s="2" t="s">
        <v>361</v>
      </c>
      <c r="D5662" s="2" t="s">
        <v>1076</v>
      </c>
      <c r="E5662" s="2">
        <v>100</v>
      </c>
      <c r="F5662" s="2" t="s">
        <v>767</v>
      </c>
      <c r="G5662" s="2" t="s">
        <v>29</v>
      </c>
      <c r="H5662" s="2" t="s">
        <v>37</v>
      </c>
      <c r="I5662" s="2" t="s">
        <v>38</v>
      </c>
      <c r="J5662" s="2">
        <v>0</v>
      </c>
    </row>
    <row r="5663" spans="1:10">
      <c r="A5663" s="2" t="s">
        <v>25</v>
      </c>
      <c r="B5663" s="2" t="s">
        <v>386</v>
      </c>
      <c r="C5663" s="2" t="s">
        <v>361</v>
      </c>
      <c r="D5663" s="2" t="s">
        <v>1076</v>
      </c>
      <c r="E5663" s="2">
        <v>100</v>
      </c>
      <c r="F5663" s="2" t="s">
        <v>767</v>
      </c>
      <c r="G5663" s="2" t="s">
        <v>29</v>
      </c>
      <c r="H5663" s="2" t="s">
        <v>37</v>
      </c>
      <c r="I5663" s="2" t="s">
        <v>38</v>
      </c>
      <c r="J5663" s="2">
        <v>0</v>
      </c>
    </row>
    <row r="5664" spans="1:10">
      <c r="A5664" s="2" t="s">
        <v>23</v>
      </c>
      <c r="B5664" s="2" t="s">
        <v>388</v>
      </c>
      <c r="C5664" s="2" t="s">
        <v>361</v>
      </c>
      <c r="D5664" s="2" t="s">
        <v>1076</v>
      </c>
      <c r="E5664" s="2">
        <v>100</v>
      </c>
      <c r="F5664" s="2" t="s">
        <v>767</v>
      </c>
      <c r="G5664" s="2" t="s">
        <v>29</v>
      </c>
      <c r="H5664" s="2" t="s">
        <v>37</v>
      </c>
      <c r="I5664" s="2" t="s">
        <v>38</v>
      </c>
      <c r="J5664" s="2">
        <v>0.87934526771999999</v>
      </c>
    </row>
    <row r="5665" spans="1:10">
      <c r="A5665" s="2" t="s">
        <v>17</v>
      </c>
      <c r="B5665" s="2" t="s">
        <v>372</v>
      </c>
      <c r="C5665" s="2" t="s">
        <v>361</v>
      </c>
      <c r="D5665" s="2" t="s">
        <v>1076</v>
      </c>
      <c r="E5665" s="2">
        <v>100</v>
      </c>
      <c r="F5665" s="2" t="s">
        <v>767</v>
      </c>
      <c r="G5665" s="2" t="s">
        <v>29</v>
      </c>
      <c r="H5665" s="2" t="s">
        <v>37</v>
      </c>
      <c r="I5665" s="2" t="s">
        <v>38</v>
      </c>
      <c r="J5665" s="2">
        <v>0</v>
      </c>
    </row>
    <row r="5666" spans="1:10">
      <c r="A5666" s="2" t="s">
        <v>21</v>
      </c>
      <c r="B5666" s="2" t="s">
        <v>373</v>
      </c>
      <c r="C5666" s="2" t="s">
        <v>361</v>
      </c>
      <c r="D5666" s="2" t="s">
        <v>1076</v>
      </c>
      <c r="E5666" s="2">
        <v>100</v>
      </c>
      <c r="F5666" s="2" t="s">
        <v>767</v>
      </c>
      <c r="G5666" s="2" t="s">
        <v>29</v>
      </c>
      <c r="H5666" s="2" t="s">
        <v>37</v>
      </c>
      <c r="I5666" s="2" t="s">
        <v>38</v>
      </c>
      <c r="J5666" s="2">
        <v>0</v>
      </c>
    </row>
    <row r="5667" spans="1:10">
      <c r="A5667" s="2" t="s">
        <v>20</v>
      </c>
      <c r="B5667" s="2" t="s">
        <v>379</v>
      </c>
      <c r="C5667" s="2" t="s">
        <v>361</v>
      </c>
      <c r="D5667" s="2" t="s">
        <v>1076</v>
      </c>
      <c r="E5667" s="2">
        <v>100</v>
      </c>
      <c r="F5667" s="2" t="s">
        <v>767</v>
      </c>
      <c r="G5667" s="2" t="s">
        <v>29</v>
      </c>
      <c r="H5667" s="2" t="s">
        <v>37</v>
      </c>
      <c r="I5667" s="2" t="s">
        <v>38</v>
      </c>
      <c r="J5667" s="2">
        <v>0</v>
      </c>
    </row>
    <row r="5668" spans="1:10">
      <c r="A5668" s="2" t="s">
        <v>16</v>
      </c>
      <c r="B5668" s="2" t="s">
        <v>384</v>
      </c>
      <c r="C5668" s="2" t="s">
        <v>361</v>
      </c>
      <c r="D5668" s="2" t="s">
        <v>1076</v>
      </c>
      <c r="E5668" s="2">
        <v>100</v>
      </c>
      <c r="F5668" s="2" t="s">
        <v>767</v>
      </c>
      <c r="G5668" s="2" t="s">
        <v>29</v>
      </c>
      <c r="H5668" s="2" t="s">
        <v>37</v>
      </c>
      <c r="I5668" s="2" t="s">
        <v>38</v>
      </c>
      <c r="J5668" s="2">
        <v>0</v>
      </c>
    </row>
    <row r="5669" spans="1:10">
      <c r="A5669" s="2" t="s">
        <v>3</v>
      </c>
      <c r="B5669" s="2" t="s">
        <v>365</v>
      </c>
      <c r="C5669" s="2" t="s">
        <v>361</v>
      </c>
      <c r="D5669" s="2" t="s">
        <v>1076</v>
      </c>
      <c r="E5669" s="2">
        <v>100</v>
      </c>
      <c r="F5669" s="2" t="s">
        <v>767</v>
      </c>
      <c r="G5669" s="2" t="s">
        <v>29</v>
      </c>
      <c r="H5669" s="2" t="s">
        <v>37</v>
      </c>
      <c r="I5669" s="2" t="s">
        <v>38</v>
      </c>
      <c r="J5669" s="2">
        <v>0</v>
      </c>
    </row>
    <row r="5670" spans="1:10">
      <c r="A5670" s="2" t="s">
        <v>19</v>
      </c>
      <c r="B5670" s="2" t="s">
        <v>375</v>
      </c>
      <c r="C5670" s="2" t="s">
        <v>361</v>
      </c>
      <c r="D5670" s="2" t="s">
        <v>1076</v>
      </c>
      <c r="E5670" s="2">
        <v>100</v>
      </c>
      <c r="F5670" s="2" t="s">
        <v>767</v>
      </c>
      <c r="G5670" s="2" t="s">
        <v>29</v>
      </c>
      <c r="H5670" s="2" t="s">
        <v>37</v>
      </c>
      <c r="I5670" s="2" t="s">
        <v>38</v>
      </c>
      <c r="J5670" s="2">
        <v>0</v>
      </c>
    </row>
    <row r="5671" spans="1:10">
      <c r="A5671" s="2" t="s">
        <v>18</v>
      </c>
      <c r="B5671" s="2" t="s">
        <v>369</v>
      </c>
      <c r="C5671" s="2" t="s">
        <v>361</v>
      </c>
      <c r="D5671" s="2" t="s">
        <v>1076</v>
      </c>
      <c r="E5671" s="2">
        <v>100</v>
      </c>
      <c r="F5671" s="2" t="s">
        <v>767</v>
      </c>
      <c r="G5671" s="2" t="s">
        <v>29</v>
      </c>
      <c r="H5671" s="2" t="s">
        <v>37</v>
      </c>
      <c r="I5671" s="2" t="s">
        <v>38</v>
      </c>
      <c r="J5671" s="2">
        <v>0</v>
      </c>
    </row>
    <row r="5672" spans="1:10">
      <c r="A5672" s="2" t="s">
        <v>24</v>
      </c>
      <c r="B5672" s="2" t="s">
        <v>381</v>
      </c>
      <c r="C5672" s="2" t="s">
        <v>361</v>
      </c>
      <c r="D5672" s="2" t="s">
        <v>1076</v>
      </c>
      <c r="E5672" s="2">
        <v>100</v>
      </c>
      <c r="F5672" s="2" t="s">
        <v>767</v>
      </c>
      <c r="G5672" s="2" t="s">
        <v>29</v>
      </c>
      <c r="H5672" s="2" t="s">
        <v>37</v>
      </c>
      <c r="I5672" s="2" t="s">
        <v>38</v>
      </c>
      <c r="J5672" s="2">
        <v>0</v>
      </c>
    </row>
    <row r="5673" spans="1:10">
      <c r="A5673" s="2" t="s">
        <v>14</v>
      </c>
      <c r="B5673" s="2" t="s">
        <v>367</v>
      </c>
      <c r="C5673" s="2" t="s">
        <v>361</v>
      </c>
      <c r="D5673" s="2" t="s">
        <v>1076</v>
      </c>
      <c r="E5673" s="2">
        <v>100</v>
      </c>
      <c r="F5673" s="2" t="s">
        <v>767</v>
      </c>
      <c r="G5673" s="2" t="s">
        <v>29</v>
      </c>
      <c r="H5673" s="2" t="s">
        <v>37</v>
      </c>
      <c r="I5673" s="2" t="s">
        <v>38</v>
      </c>
      <c r="J5673" s="2">
        <v>0</v>
      </c>
    </row>
    <row r="5674" spans="1:10">
      <c r="A5674" s="2" t="s">
        <v>13</v>
      </c>
      <c r="B5674" s="2" t="s">
        <v>380</v>
      </c>
      <c r="C5674" s="2" t="s">
        <v>361</v>
      </c>
      <c r="D5674" s="2" t="s">
        <v>1076</v>
      </c>
      <c r="E5674" s="2">
        <v>100</v>
      </c>
      <c r="F5674" s="2" t="s">
        <v>767</v>
      </c>
      <c r="G5674" s="2" t="s">
        <v>29</v>
      </c>
      <c r="H5674" s="2" t="s">
        <v>37</v>
      </c>
      <c r="I5674" s="2" t="s">
        <v>38</v>
      </c>
      <c r="J5674" s="2">
        <v>8.4392898214879981</v>
      </c>
    </row>
    <row r="5675" spans="1:10">
      <c r="A5675" s="2" t="s">
        <v>11</v>
      </c>
      <c r="B5675" s="2" t="s">
        <v>377</v>
      </c>
      <c r="C5675" s="2" t="s">
        <v>361</v>
      </c>
      <c r="D5675" s="2" t="s">
        <v>1076</v>
      </c>
      <c r="E5675" s="2">
        <v>100</v>
      </c>
      <c r="F5675" s="2" t="s">
        <v>767</v>
      </c>
      <c r="G5675" s="2" t="s">
        <v>29</v>
      </c>
      <c r="H5675" s="2" t="s">
        <v>37</v>
      </c>
      <c r="I5675" s="2" t="s">
        <v>38</v>
      </c>
      <c r="J5675" s="2">
        <v>0</v>
      </c>
    </row>
    <row r="5676" spans="1:10">
      <c r="A5676" s="2" t="s">
        <v>12</v>
      </c>
      <c r="B5676" s="2" t="s">
        <v>378</v>
      </c>
      <c r="C5676" s="2" t="s">
        <v>361</v>
      </c>
      <c r="D5676" s="2" t="s">
        <v>1076</v>
      </c>
      <c r="E5676" s="2">
        <v>100</v>
      </c>
      <c r="F5676" s="2" t="s">
        <v>767</v>
      </c>
      <c r="G5676" s="2" t="s">
        <v>29</v>
      </c>
      <c r="H5676" s="2" t="s">
        <v>37</v>
      </c>
      <c r="I5676" s="2" t="s">
        <v>38</v>
      </c>
      <c r="J5676" s="2">
        <v>0</v>
      </c>
    </row>
    <row r="5677" spans="1:10">
      <c r="A5677" s="2" t="s">
        <v>10</v>
      </c>
      <c r="B5677" s="2" t="s">
        <v>385</v>
      </c>
      <c r="C5677" s="2" t="s">
        <v>361</v>
      </c>
      <c r="D5677" s="2" t="s">
        <v>1076</v>
      </c>
      <c r="E5677" s="2">
        <v>100</v>
      </c>
      <c r="F5677" s="2" t="s">
        <v>767</v>
      </c>
      <c r="G5677" s="2" t="s">
        <v>29</v>
      </c>
      <c r="H5677" s="2" t="s">
        <v>37</v>
      </c>
      <c r="I5677" s="2" t="s">
        <v>38</v>
      </c>
      <c r="J5677" s="2">
        <v>0</v>
      </c>
    </row>
    <row r="5678" spans="1:10">
      <c r="A5678" s="2" t="s">
        <v>9</v>
      </c>
      <c r="B5678" s="2" t="s">
        <v>371</v>
      </c>
      <c r="C5678" s="2" t="s">
        <v>361</v>
      </c>
      <c r="D5678" s="2" t="s">
        <v>1076</v>
      </c>
      <c r="E5678" s="2">
        <v>100</v>
      </c>
      <c r="F5678" s="2" t="s">
        <v>767</v>
      </c>
      <c r="G5678" s="2" t="s">
        <v>29</v>
      </c>
      <c r="H5678" s="2" t="s">
        <v>37</v>
      </c>
      <c r="I5678" s="2" t="s">
        <v>38</v>
      </c>
      <c r="J5678" s="2">
        <v>0</v>
      </c>
    </row>
    <row r="5679" spans="1:10">
      <c r="A5679" s="2" t="s">
        <v>8</v>
      </c>
      <c r="B5679" s="2" t="s">
        <v>376</v>
      </c>
      <c r="C5679" s="2" t="s">
        <v>361</v>
      </c>
      <c r="D5679" s="2" t="s">
        <v>1076</v>
      </c>
      <c r="E5679" s="2">
        <v>100</v>
      </c>
      <c r="F5679" s="2" t="s">
        <v>767</v>
      </c>
      <c r="G5679" s="2" t="s">
        <v>29</v>
      </c>
      <c r="H5679" s="2" t="s">
        <v>37</v>
      </c>
      <c r="I5679" s="2" t="s">
        <v>38</v>
      </c>
      <c r="J5679" s="2">
        <v>0</v>
      </c>
    </row>
    <row r="5680" spans="1:10">
      <c r="A5680" s="2" t="s">
        <v>7</v>
      </c>
      <c r="B5680" s="2" t="s">
        <v>364</v>
      </c>
      <c r="C5680" s="2" t="s">
        <v>361</v>
      </c>
      <c r="D5680" s="2" t="s">
        <v>1076</v>
      </c>
      <c r="E5680" s="2">
        <v>100</v>
      </c>
      <c r="F5680" s="2" t="s">
        <v>767</v>
      </c>
      <c r="G5680" s="2" t="s">
        <v>29</v>
      </c>
      <c r="H5680" s="2" t="s">
        <v>37</v>
      </c>
      <c r="I5680" s="2" t="s">
        <v>38</v>
      </c>
      <c r="J5680" s="2">
        <v>0</v>
      </c>
    </row>
    <row r="5681" spans="1:10">
      <c r="A5681" s="2" t="s">
        <v>6</v>
      </c>
      <c r="B5681" s="2" t="s">
        <v>387</v>
      </c>
      <c r="C5681" s="2" t="s">
        <v>361</v>
      </c>
      <c r="D5681" s="2" t="s">
        <v>1076</v>
      </c>
      <c r="E5681" s="2">
        <v>100</v>
      </c>
      <c r="F5681" s="2" t="s">
        <v>767</v>
      </c>
      <c r="G5681" s="2" t="s">
        <v>29</v>
      </c>
      <c r="H5681" s="2" t="s">
        <v>37</v>
      </c>
      <c r="I5681" s="2" t="s">
        <v>38</v>
      </c>
      <c r="J5681" s="2">
        <v>0</v>
      </c>
    </row>
    <row r="5682" spans="1:10">
      <c r="A5682" s="2" t="s">
        <v>2</v>
      </c>
      <c r="B5682" s="2" t="s">
        <v>374</v>
      </c>
      <c r="C5682" s="2" t="s">
        <v>361</v>
      </c>
      <c r="D5682" s="2" t="s">
        <v>1076</v>
      </c>
      <c r="E5682" s="2">
        <v>100</v>
      </c>
      <c r="F5682" s="2" t="s">
        <v>767</v>
      </c>
      <c r="G5682" s="2" t="s">
        <v>29</v>
      </c>
      <c r="H5682" s="2" t="s">
        <v>37</v>
      </c>
      <c r="I5682" s="2" t="s">
        <v>38</v>
      </c>
      <c r="J5682" s="2">
        <v>0</v>
      </c>
    </row>
    <row r="5683" spans="1:10">
      <c r="A5683" s="2" t="s">
        <v>1</v>
      </c>
      <c r="B5683" s="2" t="s">
        <v>366</v>
      </c>
      <c r="C5683" s="2" t="s">
        <v>361</v>
      </c>
      <c r="D5683" s="2" t="s">
        <v>1076</v>
      </c>
      <c r="E5683" s="2">
        <v>100</v>
      </c>
      <c r="F5683" s="2" t="s">
        <v>767</v>
      </c>
      <c r="G5683" s="2" t="s">
        <v>29</v>
      </c>
      <c r="H5683" s="2" t="s">
        <v>37</v>
      </c>
      <c r="I5683" s="2" t="s">
        <v>38</v>
      </c>
      <c r="J5683" s="2">
        <v>0</v>
      </c>
    </row>
    <row r="5684" spans="1:10">
      <c r="A5684" s="2" t="s">
        <v>26</v>
      </c>
      <c r="B5684" s="2" t="s">
        <v>370</v>
      </c>
      <c r="C5684" s="2" t="s">
        <v>361</v>
      </c>
      <c r="D5684" s="2" t="s">
        <v>1073</v>
      </c>
      <c r="E5684" s="2">
        <v>100</v>
      </c>
      <c r="F5684" s="2" t="s">
        <v>767</v>
      </c>
      <c r="G5684" s="2" t="s">
        <v>29</v>
      </c>
      <c r="H5684" s="2" t="s">
        <v>37</v>
      </c>
      <c r="I5684" s="2" t="s">
        <v>38</v>
      </c>
      <c r="J5684" s="2">
        <v>0</v>
      </c>
    </row>
    <row r="5685" spans="1:10">
      <c r="A5685" s="2" t="s">
        <v>25</v>
      </c>
      <c r="B5685" s="2" t="s">
        <v>386</v>
      </c>
      <c r="C5685" s="2" t="s">
        <v>361</v>
      </c>
      <c r="D5685" s="2" t="s">
        <v>1073</v>
      </c>
      <c r="E5685" s="2">
        <v>100</v>
      </c>
      <c r="F5685" s="2" t="s">
        <v>767</v>
      </c>
      <c r="G5685" s="2" t="s">
        <v>29</v>
      </c>
      <c r="H5685" s="2" t="s">
        <v>37</v>
      </c>
      <c r="I5685" s="2" t="s">
        <v>38</v>
      </c>
      <c r="J5685" s="2">
        <v>0</v>
      </c>
    </row>
    <row r="5686" spans="1:10">
      <c r="A5686" s="2" t="s">
        <v>23</v>
      </c>
      <c r="B5686" s="2" t="s">
        <v>388</v>
      </c>
      <c r="C5686" s="2" t="s">
        <v>361</v>
      </c>
      <c r="D5686" s="2" t="s">
        <v>1073</v>
      </c>
      <c r="E5686" s="2">
        <v>100</v>
      </c>
      <c r="F5686" s="2" t="s">
        <v>767</v>
      </c>
      <c r="G5686" s="2" t="s">
        <v>29</v>
      </c>
      <c r="H5686" s="2" t="s">
        <v>37</v>
      </c>
      <c r="I5686" s="2" t="s">
        <v>38</v>
      </c>
      <c r="J5686" s="2">
        <v>0</v>
      </c>
    </row>
    <row r="5687" spans="1:10">
      <c r="A5687" s="2" t="s">
        <v>17</v>
      </c>
      <c r="B5687" s="2" t="s">
        <v>372</v>
      </c>
      <c r="C5687" s="2" t="s">
        <v>361</v>
      </c>
      <c r="D5687" s="2" t="s">
        <v>1073</v>
      </c>
      <c r="E5687" s="2">
        <v>100</v>
      </c>
      <c r="F5687" s="2" t="s">
        <v>767</v>
      </c>
      <c r="G5687" s="2" t="s">
        <v>29</v>
      </c>
      <c r="H5687" s="2" t="s">
        <v>37</v>
      </c>
      <c r="I5687" s="2" t="s">
        <v>38</v>
      </c>
      <c r="J5687" s="2">
        <v>0</v>
      </c>
    </row>
    <row r="5688" spans="1:10">
      <c r="A5688" s="2" t="s">
        <v>21</v>
      </c>
      <c r="B5688" s="2" t="s">
        <v>373</v>
      </c>
      <c r="C5688" s="2" t="s">
        <v>361</v>
      </c>
      <c r="D5688" s="2" t="s">
        <v>1073</v>
      </c>
      <c r="E5688" s="2">
        <v>100</v>
      </c>
      <c r="F5688" s="2" t="s">
        <v>767</v>
      </c>
      <c r="G5688" s="2" t="s">
        <v>29</v>
      </c>
      <c r="H5688" s="2" t="s">
        <v>37</v>
      </c>
      <c r="I5688" s="2" t="s">
        <v>38</v>
      </c>
      <c r="J5688" s="2">
        <v>0</v>
      </c>
    </row>
    <row r="5689" spans="1:10">
      <c r="A5689" s="2" t="s">
        <v>20</v>
      </c>
      <c r="B5689" s="2" t="s">
        <v>379</v>
      </c>
      <c r="C5689" s="2" t="s">
        <v>361</v>
      </c>
      <c r="D5689" s="2" t="s">
        <v>1073</v>
      </c>
      <c r="E5689" s="2">
        <v>100</v>
      </c>
      <c r="F5689" s="2" t="s">
        <v>767</v>
      </c>
      <c r="G5689" s="2" t="s">
        <v>29</v>
      </c>
      <c r="H5689" s="2" t="s">
        <v>37</v>
      </c>
      <c r="I5689" s="2" t="s">
        <v>38</v>
      </c>
      <c r="J5689" s="2">
        <v>0</v>
      </c>
    </row>
    <row r="5690" spans="1:10">
      <c r="A5690" s="2" t="s">
        <v>16</v>
      </c>
      <c r="B5690" s="2" t="s">
        <v>384</v>
      </c>
      <c r="C5690" s="2" t="s">
        <v>361</v>
      </c>
      <c r="D5690" s="2" t="s">
        <v>1073</v>
      </c>
      <c r="E5690" s="2">
        <v>100</v>
      </c>
      <c r="F5690" s="2" t="s">
        <v>767</v>
      </c>
      <c r="G5690" s="2" t="s">
        <v>29</v>
      </c>
      <c r="H5690" s="2" t="s">
        <v>37</v>
      </c>
      <c r="I5690" s="2" t="s">
        <v>38</v>
      </c>
      <c r="J5690" s="2">
        <v>0</v>
      </c>
    </row>
    <row r="5691" spans="1:10">
      <c r="A5691" s="2" t="s">
        <v>3</v>
      </c>
      <c r="B5691" s="2" t="s">
        <v>365</v>
      </c>
      <c r="C5691" s="2" t="s">
        <v>361</v>
      </c>
      <c r="D5691" s="2" t="s">
        <v>1073</v>
      </c>
      <c r="E5691" s="2">
        <v>100</v>
      </c>
      <c r="F5691" s="2" t="s">
        <v>767</v>
      </c>
      <c r="G5691" s="2" t="s">
        <v>29</v>
      </c>
      <c r="H5691" s="2" t="s">
        <v>37</v>
      </c>
      <c r="I5691" s="2" t="s">
        <v>38</v>
      </c>
      <c r="J5691" s="2">
        <v>0</v>
      </c>
    </row>
    <row r="5692" spans="1:10">
      <c r="A5692" s="2" t="s">
        <v>19</v>
      </c>
      <c r="B5692" s="2" t="s">
        <v>375</v>
      </c>
      <c r="C5692" s="2" t="s">
        <v>361</v>
      </c>
      <c r="D5692" s="2" t="s">
        <v>1073</v>
      </c>
      <c r="E5692" s="2">
        <v>100</v>
      </c>
      <c r="F5692" s="2" t="s">
        <v>767</v>
      </c>
      <c r="G5692" s="2" t="s">
        <v>29</v>
      </c>
      <c r="H5692" s="2" t="s">
        <v>37</v>
      </c>
      <c r="I5692" s="2" t="s">
        <v>38</v>
      </c>
      <c r="J5692" s="2">
        <v>0</v>
      </c>
    </row>
    <row r="5693" spans="1:10">
      <c r="A5693" s="2" t="s">
        <v>18</v>
      </c>
      <c r="B5693" s="2" t="s">
        <v>369</v>
      </c>
      <c r="C5693" s="2" t="s">
        <v>361</v>
      </c>
      <c r="D5693" s="2" t="s">
        <v>1073</v>
      </c>
      <c r="E5693" s="2">
        <v>100</v>
      </c>
      <c r="F5693" s="2" t="s">
        <v>767</v>
      </c>
      <c r="G5693" s="2" t="s">
        <v>29</v>
      </c>
      <c r="H5693" s="2" t="s">
        <v>37</v>
      </c>
      <c r="I5693" s="2" t="s">
        <v>38</v>
      </c>
      <c r="J5693" s="2">
        <v>0</v>
      </c>
    </row>
    <row r="5694" spans="1:10">
      <c r="A5694" s="2" t="s">
        <v>24</v>
      </c>
      <c r="B5694" s="2" t="s">
        <v>381</v>
      </c>
      <c r="C5694" s="2" t="s">
        <v>361</v>
      </c>
      <c r="D5694" s="2" t="s">
        <v>1073</v>
      </c>
      <c r="E5694" s="2">
        <v>100</v>
      </c>
      <c r="F5694" s="2" t="s">
        <v>767</v>
      </c>
      <c r="G5694" s="2" t="s">
        <v>29</v>
      </c>
      <c r="H5694" s="2" t="s">
        <v>37</v>
      </c>
      <c r="I5694" s="2" t="s">
        <v>38</v>
      </c>
      <c r="J5694" s="2">
        <v>0</v>
      </c>
    </row>
    <row r="5695" spans="1:10">
      <c r="A5695" s="2" t="s">
        <v>14</v>
      </c>
      <c r="B5695" s="2" t="s">
        <v>367</v>
      </c>
      <c r="C5695" s="2" t="s">
        <v>361</v>
      </c>
      <c r="D5695" s="2" t="s">
        <v>1073</v>
      </c>
      <c r="E5695" s="2">
        <v>100</v>
      </c>
      <c r="F5695" s="2" t="s">
        <v>767</v>
      </c>
      <c r="G5695" s="2" t="s">
        <v>29</v>
      </c>
      <c r="H5695" s="2" t="s">
        <v>37</v>
      </c>
      <c r="I5695" s="2" t="s">
        <v>38</v>
      </c>
      <c r="J5695" s="2">
        <v>0</v>
      </c>
    </row>
    <row r="5696" spans="1:10">
      <c r="A5696" s="2" t="s">
        <v>13</v>
      </c>
      <c r="B5696" s="2" t="s">
        <v>380</v>
      </c>
      <c r="C5696" s="2" t="s">
        <v>361</v>
      </c>
      <c r="D5696" s="2" t="s">
        <v>1073</v>
      </c>
      <c r="E5696" s="2">
        <v>100</v>
      </c>
      <c r="F5696" s="2" t="s">
        <v>767</v>
      </c>
      <c r="G5696" s="2" t="s">
        <v>29</v>
      </c>
      <c r="H5696" s="2" t="s">
        <v>37</v>
      </c>
      <c r="I5696" s="2" t="s">
        <v>38</v>
      </c>
      <c r="J5696" s="2">
        <v>0.38271657671999998</v>
      </c>
    </row>
    <row r="5697" spans="1:10">
      <c r="A5697" s="2" t="s">
        <v>11</v>
      </c>
      <c r="B5697" s="2" t="s">
        <v>377</v>
      </c>
      <c r="C5697" s="2" t="s">
        <v>361</v>
      </c>
      <c r="D5697" s="2" t="s">
        <v>1073</v>
      </c>
      <c r="E5697" s="2">
        <v>100</v>
      </c>
      <c r="F5697" s="2" t="s">
        <v>767</v>
      </c>
      <c r="G5697" s="2" t="s">
        <v>29</v>
      </c>
      <c r="H5697" s="2" t="s">
        <v>37</v>
      </c>
      <c r="I5697" s="2" t="s">
        <v>38</v>
      </c>
      <c r="J5697" s="2">
        <v>0</v>
      </c>
    </row>
    <row r="5698" spans="1:10">
      <c r="A5698" s="2" t="s">
        <v>12</v>
      </c>
      <c r="B5698" s="2" t="s">
        <v>378</v>
      </c>
      <c r="C5698" s="2" t="s">
        <v>361</v>
      </c>
      <c r="D5698" s="2" t="s">
        <v>1073</v>
      </c>
      <c r="E5698" s="2">
        <v>100</v>
      </c>
      <c r="F5698" s="2" t="s">
        <v>767</v>
      </c>
      <c r="G5698" s="2" t="s">
        <v>29</v>
      </c>
      <c r="H5698" s="2" t="s">
        <v>37</v>
      </c>
      <c r="I5698" s="2" t="s">
        <v>38</v>
      </c>
      <c r="J5698" s="2">
        <v>0</v>
      </c>
    </row>
    <row r="5699" spans="1:10">
      <c r="A5699" s="2" t="s">
        <v>10</v>
      </c>
      <c r="B5699" s="2" t="s">
        <v>385</v>
      </c>
      <c r="C5699" s="2" t="s">
        <v>361</v>
      </c>
      <c r="D5699" s="2" t="s">
        <v>1073</v>
      </c>
      <c r="E5699" s="2">
        <v>100</v>
      </c>
      <c r="F5699" s="2" t="s">
        <v>767</v>
      </c>
      <c r="G5699" s="2" t="s">
        <v>29</v>
      </c>
      <c r="H5699" s="2" t="s">
        <v>37</v>
      </c>
      <c r="I5699" s="2" t="s">
        <v>38</v>
      </c>
      <c r="J5699" s="2">
        <v>0</v>
      </c>
    </row>
    <row r="5700" spans="1:10">
      <c r="A5700" s="2" t="s">
        <v>9</v>
      </c>
      <c r="B5700" s="2" t="s">
        <v>371</v>
      </c>
      <c r="C5700" s="2" t="s">
        <v>361</v>
      </c>
      <c r="D5700" s="2" t="s">
        <v>1073</v>
      </c>
      <c r="E5700" s="2">
        <v>100</v>
      </c>
      <c r="F5700" s="2" t="s">
        <v>767</v>
      </c>
      <c r="G5700" s="2" t="s">
        <v>29</v>
      </c>
      <c r="H5700" s="2" t="s">
        <v>37</v>
      </c>
      <c r="I5700" s="2" t="s">
        <v>38</v>
      </c>
      <c r="J5700" s="2">
        <v>0</v>
      </c>
    </row>
    <row r="5701" spans="1:10">
      <c r="A5701" s="2" t="s">
        <v>8</v>
      </c>
      <c r="B5701" s="2" t="s">
        <v>376</v>
      </c>
      <c r="C5701" s="2" t="s">
        <v>361</v>
      </c>
      <c r="D5701" s="2" t="s">
        <v>1073</v>
      </c>
      <c r="E5701" s="2">
        <v>100</v>
      </c>
      <c r="F5701" s="2" t="s">
        <v>767</v>
      </c>
      <c r="G5701" s="2" t="s">
        <v>29</v>
      </c>
      <c r="H5701" s="2" t="s">
        <v>37</v>
      </c>
      <c r="I5701" s="2" t="s">
        <v>38</v>
      </c>
      <c r="J5701" s="2">
        <v>0</v>
      </c>
    </row>
    <row r="5702" spans="1:10">
      <c r="A5702" s="2" t="s">
        <v>7</v>
      </c>
      <c r="B5702" s="2" t="s">
        <v>364</v>
      </c>
      <c r="C5702" s="2" t="s">
        <v>361</v>
      </c>
      <c r="D5702" s="2" t="s">
        <v>1073</v>
      </c>
      <c r="E5702" s="2">
        <v>100</v>
      </c>
      <c r="F5702" s="2" t="s">
        <v>767</v>
      </c>
      <c r="G5702" s="2" t="s">
        <v>29</v>
      </c>
      <c r="H5702" s="2" t="s">
        <v>37</v>
      </c>
      <c r="I5702" s="2" t="s">
        <v>38</v>
      </c>
      <c r="J5702" s="2">
        <v>0</v>
      </c>
    </row>
    <row r="5703" spans="1:10">
      <c r="A5703" s="2" t="s">
        <v>6</v>
      </c>
      <c r="B5703" s="2" t="s">
        <v>387</v>
      </c>
      <c r="C5703" s="2" t="s">
        <v>361</v>
      </c>
      <c r="D5703" s="2" t="s">
        <v>1073</v>
      </c>
      <c r="E5703" s="2">
        <v>100</v>
      </c>
      <c r="F5703" s="2" t="s">
        <v>767</v>
      </c>
      <c r="G5703" s="2" t="s">
        <v>29</v>
      </c>
      <c r="H5703" s="2" t="s">
        <v>37</v>
      </c>
      <c r="I5703" s="2" t="s">
        <v>38</v>
      </c>
      <c r="J5703" s="2">
        <v>0</v>
      </c>
    </row>
    <row r="5704" spans="1:10">
      <c r="A5704" s="2" t="s">
        <v>2</v>
      </c>
      <c r="B5704" s="2" t="s">
        <v>374</v>
      </c>
      <c r="C5704" s="2" t="s">
        <v>361</v>
      </c>
      <c r="D5704" s="2" t="s">
        <v>1073</v>
      </c>
      <c r="E5704" s="2">
        <v>100</v>
      </c>
      <c r="F5704" s="2" t="s">
        <v>767</v>
      </c>
      <c r="G5704" s="2" t="s">
        <v>29</v>
      </c>
      <c r="H5704" s="2" t="s">
        <v>37</v>
      </c>
      <c r="I5704" s="2" t="s">
        <v>38</v>
      </c>
      <c r="J5704" s="2">
        <v>0</v>
      </c>
    </row>
    <row r="5705" spans="1:10">
      <c r="A5705" s="2" t="s">
        <v>1</v>
      </c>
      <c r="B5705" s="2" t="s">
        <v>366</v>
      </c>
      <c r="C5705" s="2" t="s">
        <v>361</v>
      </c>
      <c r="D5705" s="2" t="s">
        <v>1073</v>
      </c>
      <c r="E5705" s="2">
        <v>100</v>
      </c>
      <c r="F5705" s="2" t="s">
        <v>767</v>
      </c>
      <c r="G5705" s="2" t="s">
        <v>29</v>
      </c>
      <c r="H5705" s="2" t="s">
        <v>37</v>
      </c>
      <c r="I5705" s="2" t="s">
        <v>38</v>
      </c>
      <c r="J5705" s="2">
        <v>0</v>
      </c>
    </row>
    <row r="5706" spans="1:10">
      <c r="A5706" s="2" t="s">
        <v>26</v>
      </c>
      <c r="B5706" s="2" t="s">
        <v>370</v>
      </c>
      <c r="C5706" s="2" t="s">
        <v>361</v>
      </c>
      <c r="D5706" s="2" t="s">
        <v>718</v>
      </c>
      <c r="E5706" s="2">
        <v>100</v>
      </c>
      <c r="F5706" s="2" t="s">
        <v>767</v>
      </c>
      <c r="G5706" s="2" t="s">
        <v>29</v>
      </c>
      <c r="H5706" s="2" t="s">
        <v>37</v>
      </c>
      <c r="I5706" s="2" t="s">
        <v>38</v>
      </c>
      <c r="J5706" s="2">
        <v>0</v>
      </c>
    </row>
    <row r="5707" spans="1:10">
      <c r="A5707" s="2" t="s">
        <v>25</v>
      </c>
      <c r="B5707" s="2" t="s">
        <v>386</v>
      </c>
      <c r="C5707" s="2" t="s">
        <v>361</v>
      </c>
      <c r="D5707" s="2" t="s">
        <v>718</v>
      </c>
      <c r="E5707" s="2">
        <v>100</v>
      </c>
      <c r="F5707" s="2" t="s">
        <v>767</v>
      </c>
      <c r="G5707" s="2" t="s">
        <v>29</v>
      </c>
      <c r="H5707" s="2" t="s">
        <v>37</v>
      </c>
      <c r="I5707" s="2" t="s">
        <v>38</v>
      </c>
      <c r="J5707" s="2">
        <v>0</v>
      </c>
    </row>
    <row r="5708" spans="1:10">
      <c r="A5708" s="2" t="s">
        <v>23</v>
      </c>
      <c r="B5708" s="2" t="s">
        <v>388</v>
      </c>
      <c r="C5708" s="2" t="s">
        <v>361</v>
      </c>
      <c r="D5708" s="2" t="s">
        <v>718</v>
      </c>
      <c r="E5708" s="2">
        <v>100</v>
      </c>
      <c r="F5708" s="2" t="s">
        <v>767</v>
      </c>
      <c r="G5708" s="2" t="s">
        <v>29</v>
      </c>
      <c r="H5708" s="2" t="s">
        <v>37</v>
      </c>
      <c r="I5708" s="2" t="s">
        <v>38</v>
      </c>
      <c r="J5708" s="2">
        <v>0</v>
      </c>
    </row>
    <row r="5709" spans="1:10">
      <c r="A5709" s="2" t="s">
        <v>17</v>
      </c>
      <c r="B5709" s="2" t="s">
        <v>372</v>
      </c>
      <c r="C5709" s="2" t="s">
        <v>361</v>
      </c>
      <c r="D5709" s="2" t="s">
        <v>718</v>
      </c>
      <c r="E5709" s="2">
        <v>100</v>
      </c>
      <c r="F5709" s="2" t="s">
        <v>767</v>
      </c>
      <c r="G5709" s="2" t="s">
        <v>29</v>
      </c>
      <c r="H5709" s="2" t="s">
        <v>37</v>
      </c>
      <c r="I5709" s="2" t="s">
        <v>38</v>
      </c>
      <c r="J5709" s="2">
        <v>0</v>
      </c>
    </row>
    <row r="5710" spans="1:10">
      <c r="A5710" s="2" t="s">
        <v>21</v>
      </c>
      <c r="B5710" s="2" t="s">
        <v>373</v>
      </c>
      <c r="C5710" s="2" t="s">
        <v>361</v>
      </c>
      <c r="D5710" s="2" t="s">
        <v>718</v>
      </c>
      <c r="E5710" s="2">
        <v>100</v>
      </c>
      <c r="F5710" s="2" t="s">
        <v>767</v>
      </c>
      <c r="G5710" s="2" t="s">
        <v>29</v>
      </c>
      <c r="H5710" s="2" t="s">
        <v>37</v>
      </c>
      <c r="I5710" s="2" t="s">
        <v>38</v>
      </c>
      <c r="J5710" s="2">
        <v>0</v>
      </c>
    </row>
    <row r="5711" spans="1:10">
      <c r="A5711" s="2" t="s">
        <v>20</v>
      </c>
      <c r="B5711" s="2" t="s">
        <v>379</v>
      </c>
      <c r="C5711" s="2" t="s">
        <v>361</v>
      </c>
      <c r="D5711" s="2" t="s">
        <v>718</v>
      </c>
      <c r="E5711" s="2">
        <v>100</v>
      </c>
      <c r="F5711" s="2" t="s">
        <v>767</v>
      </c>
      <c r="G5711" s="2" t="s">
        <v>29</v>
      </c>
      <c r="H5711" s="2" t="s">
        <v>37</v>
      </c>
      <c r="I5711" s="2" t="s">
        <v>38</v>
      </c>
      <c r="J5711" s="2">
        <v>0</v>
      </c>
    </row>
    <row r="5712" spans="1:10">
      <c r="A5712" s="2" t="s">
        <v>16</v>
      </c>
      <c r="B5712" s="2" t="s">
        <v>384</v>
      </c>
      <c r="C5712" s="2" t="s">
        <v>361</v>
      </c>
      <c r="D5712" s="2" t="s">
        <v>718</v>
      </c>
      <c r="E5712" s="2">
        <v>100</v>
      </c>
      <c r="F5712" s="2" t="s">
        <v>767</v>
      </c>
      <c r="G5712" s="2" t="s">
        <v>29</v>
      </c>
      <c r="H5712" s="2" t="s">
        <v>37</v>
      </c>
      <c r="I5712" s="2" t="s">
        <v>38</v>
      </c>
      <c r="J5712" s="2">
        <v>0</v>
      </c>
    </row>
    <row r="5713" spans="1:10">
      <c r="A5713" s="2" t="s">
        <v>3</v>
      </c>
      <c r="B5713" s="2" t="s">
        <v>365</v>
      </c>
      <c r="C5713" s="2" t="s">
        <v>361</v>
      </c>
      <c r="D5713" s="2" t="s">
        <v>718</v>
      </c>
      <c r="E5713" s="2">
        <v>100</v>
      </c>
      <c r="F5713" s="2" t="s">
        <v>767</v>
      </c>
      <c r="G5713" s="2" t="s">
        <v>29</v>
      </c>
      <c r="H5713" s="2" t="s">
        <v>37</v>
      </c>
      <c r="I5713" s="2" t="s">
        <v>38</v>
      </c>
      <c r="J5713" s="2">
        <v>0</v>
      </c>
    </row>
    <row r="5714" spans="1:10">
      <c r="A5714" s="2" t="s">
        <v>19</v>
      </c>
      <c r="B5714" s="2" t="s">
        <v>375</v>
      </c>
      <c r="C5714" s="2" t="s">
        <v>361</v>
      </c>
      <c r="D5714" s="2" t="s">
        <v>718</v>
      </c>
      <c r="E5714" s="2">
        <v>100</v>
      </c>
      <c r="F5714" s="2" t="s">
        <v>767</v>
      </c>
      <c r="G5714" s="2" t="s">
        <v>29</v>
      </c>
      <c r="H5714" s="2" t="s">
        <v>37</v>
      </c>
      <c r="I5714" s="2" t="s">
        <v>38</v>
      </c>
      <c r="J5714" s="2">
        <v>0</v>
      </c>
    </row>
    <row r="5715" spans="1:10">
      <c r="A5715" s="2" t="s">
        <v>18</v>
      </c>
      <c r="B5715" s="2" t="s">
        <v>369</v>
      </c>
      <c r="C5715" s="2" t="s">
        <v>361</v>
      </c>
      <c r="D5715" s="2" t="s">
        <v>718</v>
      </c>
      <c r="E5715" s="2">
        <v>100</v>
      </c>
      <c r="F5715" s="2" t="s">
        <v>767</v>
      </c>
      <c r="G5715" s="2" t="s">
        <v>29</v>
      </c>
      <c r="H5715" s="2" t="s">
        <v>37</v>
      </c>
      <c r="I5715" s="2" t="s">
        <v>38</v>
      </c>
      <c r="J5715" s="2">
        <v>0</v>
      </c>
    </row>
    <row r="5716" spans="1:10">
      <c r="A5716" s="2" t="s">
        <v>24</v>
      </c>
      <c r="B5716" s="2" t="s">
        <v>381</v>
      </c>
      <c r="C5716" s="2" t="s">
        <v>361</v>
      </c>
      <c r="D5716" s="2" t="s">
        <v>718</v>
      </c>
      <c r="E5716" s="2">
        <v>100</v>
      </c>
      <c r="F5716" s="2" t="s">
        <v>767</v>
      </c>
      <c r="G5716" s="2" t="s">
        <v>29</v>
      </c>
      <c r="H5716" s="2" t="s">
        <v>37</v>
      </c>
      <c r="I5716" s="2" t="s">
        <v>38</v>
      </c>
      <c r="J5716" s="2">
        <v>0</v>
      </c>
    </row>
    <row r="5717" spans="1:10">
      <c r="A5717" s="2" t="s">
        <v>14</v>
      </c>
      <c r="B5717" s="2" t="s">
        <v>367</v>
      </c>
      <c r="C5717" s="2" t="s">
        <v>361</v>
      </c>
      <c r="D5717" s="2" t="s">
        <v>718</v>
      </c>
      <c r="E5717" s="2">
        <v>100</v>
      </c>
      <c r="F5717" s="2" t="s">
        <v>767</v>
      </c>
      <c r="G5717" s="2" t="s">
        <v>29</v>
      </c>
      <c r="H5717" s="2" t="s">
        <v>37</v>
      </c>
      <c r="I5717" s="2" t="s">
        <v>38</v>
      </c>
      <c r="J5717" s="2">
        <v>0</v>
      </c>
    </row>
    <row r="5718" spans="1:10">
      <c r="A5718" s="2" t="s">
        <v>13</v>
      </c>
      <c r="B5718" s="2" t="s">
        <v>380</v>
      </c>
      <c r="C5718" s="2" t="s">
        <v>361</v>
      </c>
      <c r="D5718" s="2" t="s">
        <v>718</v>
      </c>
      <c r="E5718" s="2">
        <v>100</v>
      </c>
      <c r="F5718" s="2" t="s">
        <v>767</v>
      </c>
      <c r="G5718" s="2" t="s">
        <v>29</v>
      </c>
      <c r="H5718" s="2" t="s">
        <v>37</v>
      </c>
      <c r="I5718" s="2" t="s">
        <v>38</v>
      </c>
      <c r="J5718" s="2">
        <v>2.5298823475199996</v>
      </c>
    </row>
    <row r="5719" spans="1:10">
      <c r="A5719" s="2" t="s">
        <v>11</v>
      </c>
      <c r="B5719" s="2" t="s">
        <v>377</v>
      </c>
      <c r="C5719" s="2" t="s">
        <v>361</v>
      </c>
      <c r="D5719" s="2" t="s">
        <v>718</v>
      </c>
      <c r="E5719" s="2">
        <v>100</v>
      </c>
      <c r="F5719" s="2" t="s">
        <v>767</v>
      </c>
      <c r="G5719" s="2" t="s">
        <v>29</v>
      </c>
      <c r="H5719" s="2" t="s">
        <v>37</v>
      </c>
      <c r="I5719" s="2" t="s">
        <v>38</v>
      </c>
      <c r="J5719" s="2">
        <v>0</v>
      </c>
    </row>
    <row r="5720" spans="1:10">
      <c r="A5720" s="2" t="s">
        <v>12</v>
      </c>
      <c r="B5720" s="2" t="s">
        <v>378</v>
      </c>
      <c r="C5720" s="2" t="s">
        <v>361</v>
      </c>
      <c r="D5720" s="2" t="s">
        <v>718</v>
      </c>
      <c r="E5720" s="2">
        <v>100</v>
      </c>
      <c r="F5720" s="2" t="s">
        <v>767</v>
      </c>
      <c r="G5720" s="2" t="s">
        <v>29</v>
      </c>
      <c r="H5720" s="2" t="s">
        <v>37</v>
      </c>
      <c r="I5720" s="2" t="s">
        <v>38</v>
      </c>
      <c r="J5720" s="2">
        <v>0</v>
      </c>
    </row>
    <row r="5721" spans="1:10">
      <c r="A5721" s="2" t="s">
        <v>10</v>
      </c>
      <c r="B5721" s="2" t="s">
        <v>385</v>
      </c>
      <c r="C5721" s="2" t="s">
        <v>361</v>
      </c>
      <c r="D5721" s="2" t="s">
        <v>718</v>
      </c>
      <c r="E5721" s="2">
        <v>100</v>
      </c>
      <c r="F5721" s="2" t="s">
        <v>767</v>
      </c>
      <c r="G5721" s="2" t="s">
        <v>29</v>
      </c>
      <c r="H5721" s="2" t="s">
        <v>37</v>
      </c>
      <c r="I5721" s="2" t="s">
        <v>38</v>
      </c>
      <c r="J5721" s="2">
        <v>0</v>
      </c>
    </row>
    <row r="5722" spans="1:10">
      <c r="A5722" s="2" t="s">
        <v>9</v>
      </c>
      <c r="B5722" s="2" t="s">
        <v>371</v>
      </c>
      <c r="C5722" s="2" t="s">
        <v>361</v>
      </c>
      <c r="D5722" s="2" t="s">
        <v>718</v>
      </c>
      <c r="E5722" s="2">
        <v>100</v>
      </c>
      <c r="F5722" s="2" t="s">
        <v>767</v>
      </c>
      <c r="G5722" s="2" t="s">
        <v>29</v>
      </c>
      <c r="H5722" s="2" t="s">
        <v>37</v>
      </c>
      <c r="I5722" s="2" t="s">
        <v>38</v>
      </c>
      <c r="J5722" s="2">
        <v>0</v>
      </c>
    </row>
    <row r="5723" spans="1:10">
      <c r="A5723" s="2" t="s">
        <v>8</v>
      </c>
      <c r="B5723" s="2" t="s">
        <v>376</v>
      </c>
      <c r="C5723" s="2" t="s">
        <v>361</v>
      </c>
      <c r="D5723" s="2" t="s">
        <v>718</v>
      </c>
      <c r="E5723" s="2">
        <v>100</v>
      </c>
      <c r="F5723" s="2" t="s">
        <v>767</v>
      </c>
      <c r="G5723" s="2" t="s">
        <v>29</v>
      </c>
      <c r="H5723" s="2" t="s">
        <v>37</v>
      </c>
      <c r="I5723" s="2" t="s">
        <v>38</v>
      </c>
      <c r="J5723" s="2">
        <v>0</v>
      </c>
    </row>
    <row r="5724" spans="1:10">
      <c r="A5724" s="2" t="s">
        <v>7</v>
      </c>
      <c r="B5724" s="2" t="s">
        <v>364</v>
      </c>
      <c r="C5724" s="2" t="s">
        <v>361</v>
      </c>
      <c r="D5724" s="2" t="s">
        <v>718</v>
      </c>
      <c r="E5724" s="2">
        <v>100</v>
      </c>
      <c r="F5724" s="2" t="s">
        <v>767</v>
      </c>
      <c r="G5724" s="2" t="s">
        <v>29</v>
      </c>
      <c r="H5724" s="2" t="s">
        <v>37</v>
      </c>
      <c r="I5724" s="2" t="s">
        <v>38</v>
      </c>
      <c r="J5724" s="2">
        <v>0</v>
      </c>
    </row>
    <row r="5725" spans="1:10">
      <c r="A5725" s="2" t="s">
        <v>6</v>
      </c>
      <c r="B5725" s="2" t="s">
        <v>387</v>
      </c>
      <c r="C5725" s="2" t="s">
        <v>361</v>
      </c>
      <c r="D5725" s="2" t="s">
        <v>718</v>
      </c>
      <c r="E5725" s="2">
        <v>100</v>
      </c>
      <c r="F5725" s="2" t="s">
        <v>767</v>
      </c>
      <c r="G5725" s="2" t="s">
        <v>29</v>
      </c>
      <c r="H5725" s="2" t="s">
        <v>37</v>
      </c>
      <c r="I5725" s="2" t="s">
        <v>38</v>
      </c>
      <c r="J5725" s="2">
        <v>0</v>
      </c>
    </row>
    <row r="5726" spans="1:10">
      <c r="A5726" s="2" t="s">
        <v>2</v>
      </c>
      <c r="B5726" s="2" t="s">
        <v>374</v>
      </c>
      <c r="C5726" s="2" t="s">
        <v>361</v>
      </c>
      <c r="D5726" s="2" t="s">
        <v>718</v>
      </c>
      <c r="E5726" s="2">
        <v>100</v>
      </c>
      <c r="F5726" s="2" t="s">
        <v>767</v>
      </c>
      <c r="G5726" s="2" t="s">
        <v>29</v>
      </c>
      <c r="H5726" s="2" t="s">
        <v>37</v>
      </c>
      <c r="I5726" s="2" t="s">
        <v>38</v>
      </c>
      <c r="J5726" s="2">
        <v>0</v>
      </c>
    </row>
    <row r="5727" spans="1:10">
      <c r="A5727" s="2" t="s">
        <v>1</v>
      </c>
      <c r="B5727" s="2" t="s">
        <v>366</v>
      </c>
      <c r="C5727" s="2" t="s">
        <v>361</v>
      </c>
      <c r="D5727" s="2" t="s">
        <v>718</v>
      </c>
      <c r="E5727" s="2">
        <v>100</v>
      </c>
      <c r="F5727" s="2" t="s">
        <v>767</v>
      </c>
      <c r="G5727" s="2" t="s">
        <v>29</v>
      </c>
      <c r="H5727" s="2" t="s">
        <v>37</v>
      </c>
      <c r="I5727" s="2" t="s">
        <v>38</v>
      </c>
      <c r="J5727" s="2">
        <v>0</v>
      </c>
    </row>
    <row r="5728" spans="1:10">
      <c r="A5728" s="2" t="s">
        <v>26</v>
      </c>
      <c r="B5728" s="2" t="s">
        <v>370</v>
      </c>
      <c r="C5728" s="2" t="s">
        <v>361</v>
      </c>
      <c r="D5728" s="2" t="s">
        <v>1077</v>
      </c>
      <c r="E5728" s="2">
        <v>100</v>
      </c>
      <c r="F5728" s="2" t="s">
        <v>767</v>
      </c>
      <c r="G5728" s="2" t="s">
        <v>29</v>
      </c>
      <c r="H5728" s="2" t="s">
        <v>37</v>
      </c>
      <c r="I5728" s="2" t="s">
        <v>38</v>
      </c>
      <c r="J5728" s="2">
        <v>0</v>
      </c>
    </row>
    <row r="5729" spans="1:10">
      <c r="A5729" s="2" t="s">
        <v>25</v>
      </c>
      <c r="B5729" s="2" t="s">
        <v>386</v>
      </c>
      <c r="C5729" s="2" t="s">
        <v>361</v>
      </c>
      <c r="D5729" s="2" t="s">
        <v>1077</v>
      </c>
      <c r="E5729" s="2">
        <v>100</v>
      </c>
      <c r="F5729" s="2" t="s">
        <v>767</v>
      </c>
      <c r="G5729" s="2" t="s">
        <v>29</v>
      </c>
      <c r="H5729" s="2" t="s">
        <v>37</v>
      </c>
      <c r="I5729" s="2" t="s">
        <v>38</v>
      </c>
      <c r="J5729" s="2">
        <v>0</v>
      </c>
    </row>
    <row r="5730" spans="1:10">
      <c r="A5730" s="2" t="s">
        <v>23</v>
      </c>
      <c r="B5730" s="2" t="s">
        <v>388</v>
      </c>
      <c r="C5730" s="2" t="s">
        <v>361</v>
      </c>
      <c r="D5730" s="2" t="s">
        <v>1077</v>
      </c>
      <c r="E5730" s="2">
        <v>100</v>
      </c>
      <c r="F5730" s="2" t="s">
        <v>767</v>
      </c>
      <c r="G5730" s="2" t="s">
        <v>29</v>
      </c>
      <c r="H5730" s="2" t="s">
        <v>37</v>
      </c>
      <c r="I5730" s="2" t="s">
        <v>38</v>
      </c>
      <c r="J5730" s="2">
        <v>16.109759575729999</v>
      </c>
    </row>
    <row r="5731" spans="1:10">
      <c r="A5731" s="2" t="s">
        <v>17</v>
      </c>
      <c r="B5731" s="2" t="s">
        <v>372</v>
      </c>
      <c r="C5731" s="2" t="s">
        <v>361</v>
      </c>
      <c r="D5731" s="2" t="s">
        <v>1077</v>
      </c>
      <c r="E5731" s="2">
        <v>100</v>
      </c>
      <c r="F5731" s="2" t="s">
        <v>767</v>
      </c>
      <c r="G5731" s="2" t="s">
        <v>29</v>
      </c>
      <c r="H5731" s="2" t="s">
        <v>37</v>
      </c>
      <c r="I5731" s="2" t="s">
        <v>38</v>
      </c>
      <c r="J5731" s="2">
        <v>0</v>
      </c>
    </row>
    <row r="5732" spans="1:10">
      <c r="A5732" s="2" t="s">
        <v>21</v>
      </c>
      <c r="B5732" s="2" t="s">
        <v>373</v>
      </c>
      <c r="C5732" s="2" t="s">
        <v>361</v>
      </c>
      <c r="D5732" s="2" t="s">
        <v>1077</v>
      </c>
      <c r="E5732" s="2">
        <v>100</v>
      </c>
      <c r="F5732" s="2" t="s">
        <v>767</v>
      </c>
      <c r="G5732" s="2" t="s">
        <v>29</v>
      </c>
      <c r="H5732" s="2" t="s">
        <v>37</v>
      </c>
      <c r="I5732" s="2" t="s">
        <v>38</v>
      </c>
      <c r="J5732" s="2">
        <v>0</v>
      </c>
    </row>
    <row r="5733" spans="1:10">
      <c r="A5733" s="2" t="s">
        <v>20</v>
      </c>
      <c r="B5733" s="2" t="s">
        <v>379</v>
      </c>
      <c r="C5733" s="2" t="s">
        <v>361</v>
      </c>
      <c r="D5733" s="2" t="s">
        <v>1077</v>
      </c>
      <c r="E5733" s="2">
        <v>100</v>
      </c>
      <c r="F5733" s="2" t="s">
        <v>767</v>
      </c>
      <c r="G5733" s="2" t="s">
        <v>29</v>
      </c>
      <c r="H5733" s="2" t="s">
        <v>37</v>
      </c>
      <c r="I5733" s="2" t="s">
        <v>38</v>
      </c>
      <c r="J5733" s="2">
        <v>0</v>
      </c>
    </row>
    <row r="5734" spans="1:10">
      <c r="A5734" s="2" t="s">
        <v>16</v>
      </c>
      <c r="B5734" s="2" t="s">
        <v>384</v>
      </c>
      <c r="C5734" s="2" t="s">
        <v>361</v>
      </c>
      <c r="D5734" s="2" t="s">
        <v>1077</v>
      </c>
      <c r="E5734" s="2">
        <v>100</v>
      </c>
      <c r="F5734" s="2" t="s">
        <v>767</v>
      </c>
      <c r="G5734" s="2" t="s">
        <v>29</v>
      </c>
      <c r="H5734" s="2" t="s">
        <v>37</v>
      </c>
      <c r="I5734" s="2" t="s">
        <v>38</v>
      </c>
      <c r="J5734" s="2">
        <v>0</v>
      </c>
    </row>
    <row r="5735" spans="1:10">
      <c r="A5735" s="2" t="s">
        <v>3</v>
      </c>
      <c r="B5735" s="2" t="s">
        <v>365</v>
      </c>
      <c r="C5735" s="2" t="s">
        <v>361</v>
      </c>
      <c r="D5735" s="2" t="s">
        <v>1077</v>
      </c>
      <c r="E5735" s="2">
        <v>100</v>
      </c>
      <c r="F5735" s="2" t="s">
        <v>767</v>
      </c>
      <c r="G5735" s="2" t="s">
        <v>29</v>
      </c>
      <c r="H5735" s="2" t="s">
        <v>37</v>
      </c>
      <c r="I5735" s="2" t="s">
        <v>38</v>
      </c>
      <c r="J5735" s="2">
        <v>0</v>
      </c>
    </row>
    <row r="5736" spans="1:10">
      <c r="A5736" s="2" t="s">
        <v>19</v>
      </c>
      <c r="B5736" s="2" t="s">
        <v>375</v>
      </c>
      <c r="C5736" s="2" t="s">
        <v>361</v>
      </c>
      <c r="D5736" s="2" t="s">
        <v>1077</v>
      </c>
      <c r="E5736" s="2">
        <v>100</v>
      </c>
      <c r="F5736" s="2" t="s">
        <v>767</v>
      </c>
      <c r="G5736" s="2" t="s">
        <v>29</v>
      </c>
      <c r="H5736" s="2" t="s">
        <v>37</v>
      </c>
      <c r="I5736" s="2" t="s">
        <v>38</v>
      </c>
      <c r="J5736" s="2">
        <v>0</v>
      </c>
    </row>
    <row r="5737" spans="1:10">
      <c r="A5737" s="2" t="s">
        <v>18</v>
      </c>
      <c r="B5737" s="2" t="s">
        <v>369</v>
      </c>
      <c r="C5737" s="2" t="s">
        <v>361</v>
      </c>
      <c r="D5737" s="2" t="s">
        <v>1077</v>
      </c>
      <c r="E5737" s="2">
        <v>100</v>
      </c>
      <c r="F5737" s="2" t="s">
        <v>767</v>
      </c>
      <c r="G5737" s="2" t="s">
        <v>29</v>
      </c>
      <c r="H5737" s="2" t="s">
        <v>37</v>
      </c>
      <c r="I5737" s="2" t="s">
        <v>38</v>
      </c>
      <c r="J5737" s="2">
        <v>0</v>
      </c>
    </row>
    <row r="5738" spans="1:10">
      <c r="A5738" s="2" t="s">
        <v>24</v>
      </c>
      <c r="B5738" s="2" t="s">
        <v>381</v>
      </c>
      <c r="C5738" s="2" t="s">
        <v>361</v>
      </c>
      <c r="D5738" s="2" t="s">
        <v>1077</v>
      </c>
      <c r="E5738" s="2">
        <v>100</v>
      </c>
      <c r="F5738" s="2" t="s">
        <v>767</v>
      </c>
      <c r="G5738" s="2" t="s">
        <v>29</v>
      </c>
      <c r="H5738" s="2" t="s">
        <v>37</v>
      </c>
      <c r="I5738" s="2" t="s">
        <v>38</v>
      </c>
      <c r="J5738" s="2">
        <v>0</v>
      </c>
    </row>
    <row r="5739" spans="1:10">
      <c r="A5739" s="2" t="s">
        <v>14</v>
      </c>
      <c r="B5739" s="2" t="s">
        <v>367</v>
      </c>
      <c r="C5739" s="2" t="s">
        <v>361</v>
      </c>
      <c r="D5739" s="2" t="s">
        <v>1077</v>
      </c>
      <c r="E5739" s="2">
        <v>100</v>
      </c>
      <c r="F5739" s="2" t="s">
        <v>767</v>
      </c>
      <c r="G5739" s="2" t="s">
        <v>29</v>
      </c>
      <c r="H5739" s="2" t="s">
        <v>37</v>
      </c>
      <c r="I5739" s="2" t="s">
        <v>38</v>
      </c>
      <c r="J5739" s="2">
        <v>0</v>
      </c>
    </row>
    <row r="5740" spans="1:10">
      <c r="A5740" s="2" t="s">
        <v>13</v>
      </c>
      <c r="B5740" s="2" t="s">
        <v>380</v>
      </c>
      <c r="C5740" s="2" t="s">
        <v>361</v>
      </c>
      <c r="D5740" s="2" t="s">
        <v>1077</v>
      </c>
      <c r="E5740" s="2">
        <v>100</v>
      </c>
      <c r="F5740" s="2" t="s">
        <v>767</v>
      </c>
      <c r="G5740" s="2" t="s">
        <v>29</v>
      </c>
      <c r="H5740" s="2" t="s">
        <v>37</v>
      </c>
      <c r="I5740" s="2" t="s">
        <v>38</v>
      </c>
      <c r="J5740" s="2">
        <v>39.416812749759998</v>
      </c>
    </row>
    <row r="5741" spans="1:10">
      <c r="A5741" s="2" t="s">
        <v>11</v>
      </c>
      <c r="B5741" s="2" t="s">
        <v>377</v>
      </c>
      <c r="C5741" s="2" t="s">
        <v>361</v>
      </c>
      <c r="D5741" s="2" t="s">
        <v>1077</v>
      </c>
      <c r="E5741" s="2">
        <v>100</v>
      </c>
      <c r="F5741" s="2" t="s">
        <v>767</v>
      </c>
      <c r="G5741" s="2" t="s">
        <v>29</v>
      </c>
      <c r="H5741" s="2" t="s">
        <v>37</v>
      </c>
      <c r="I5741" s="2" t="s">
        <v>38</v>
      </c>
      <c r="J5741" s="2">
        <v>0</v>
      </c>
    </row>
    <row r="5742" spans="1:10">
      <c r="A5742" s="2" t="s">
        <v>12</v>
      </c>
      <c r="B5742" s="2" t="s">
        <v>378</v>
      </c>
      <c r="C5742" s="2" t="s">
        <v>361</v>
      </c>
      <c r="D5742" s="2" t="s">
        <v>1077</v>
      </c>
      <c r="E5742" s="2">
        <v>100</v>
      </c>
      <c r="F5742" s="2" t="s">
        <v>767</v>
      </c>
      <c r="G5742" s="2" t="s">
        <v>29</v>
      </c>
      <c r="H5742" s="2" t="s">
        <v>37</v>
      </c>
      <c r="I5742" s="2" t="s">
        <v>38</v>
      </c>
      <c r="J5742" s="2">
        <v>0</v>
      </c>
    </row>
    <row r="5743" spans="1:10">
      <c r="A5743" s="2" t="s">
        <v>10</v>
      </c>
      <c r="B5743" s="2" t="s">
        <v>385</v>
      </c>
      <c r="C5743" s="2" t="s">
        <v>361</v>
      </c>
      <c r="D5743" s="2" t="s">
        <v>1077</v>
      </c>
      <c r="E5743" s="2">
        <v>100</v>
      </c>
      <c r="F5743" s="2" t="s">
        <v>767</v>
      </c>
      <c r="G5743" s="2" t="s">
        <v>29</v>
      </c>
      <c r="H5743" s="2" t="s">
        <v>37</v>
      </c>
      <c r="I5743" s="2" t="s">
        <v>38</v>
      </c>
      <c r="J5743" s="2">
        <v>0</v>
      </c>
    </row>
    <row r="5744" spans="1:10">
      <c r="A5744" s="2" t="s">
        <v>9</v>
      </c>
      <c r="B5744" s="2" t="s">
        <v>371</v>
      </c>
      <c r="C5744" s="2" t="s">
        <v>361</v>
      </c>
      <c r="D5744" s="2" t="s">
        <v>1077</v>
      </c>
      <c r="E5744" s="2">
        <v>100</v>
      </c>
      <c r="F5744" s="2" t="s">
        <v>767</v>
      </c>
      <c r="G5744" s="2" t="s">
        <v>29</v>
      </c>
      <c r="H5744" s="2" t="s">
        <v>37</v>
      </c>
      <c r="I5744" s="2" t="s">
        <v>38</v>
      </c>
      <c r="J5744" s="2">
        <v>0</v>
      </c>
    </row>
    <row r="5745" spans="1:10">
      <c r="A5745" s="2" t="s">
        <v>8</v>
      </c>
      <c r="B5745" s="2" t="s">
        <v>376</v>
      </c>
      <c r="C5745" s="2" t="s">
        <v>361</v>
      </c>
      <c r="D5745" s="2" t="s">
        <v>1077</v>
      </c>
      <c r="E5745" s="2">
        <v>100</v>
      </c>
      <c r="F5745" s="2" t="s">
        <v>767</v>
      </c>
      <c r="G5745" s="2" t="s">
        <v>29</v>
      </c>
      <c r="H5745" s="2" t="s">
        <v>37</v>
      </c>
      <c r="I5745" s="2" t="s">
        <v>38</v>
      </c>
      <c r="J5745" s="2">
        <v>0</v>
      </c>
    </row>
    <row r="5746" spans="1:10">
      <c r="A5746" s="2" t="s">
        <v>7</v>
      </c>
      <c r="B5746" s="2" t="s">
        <v>364</v>
      </c>
      <c r="C5746" s="2" t="s">
        <v>361</v>
      </c>
      <c r="D5746" s="2" t="s">
        <v>1077</v>
      </c>
      <c r="E5746" s="2">
        <v>100</v>
      </c>
      <c r="F5746" s="2" t="s">
        <v>767</v>
      </c>
      <c r="G5746" s="2" t="s">
        <v>29</v>
      </c>
      <c r="H5746" s="2" t="s">
        <v>37</v>
      </c>
      <c r="I5746" s="2" t="s">
        <v>38</v>
      </c>
      <c r="J5746" s="2">
        <v>0</v>
      </c>
    </row>
    <row r="5747" spans="1:10">
      <c r="A5747" s="2" t="s">
        <v>6</v>
      </c>
      <c r="B5747" s="2" t="s">
        <v>387</v>
      </c>
      <c r="C5747" s="2" t="s">
        <v>361</v>
      </c>
      <c r="D5747" s="2" t="s">
        <v>1077</v>
      </c>
      <c r="E5747" s="2">
        <v>100</v>
      </c>
      <c r="F5747" s="2" t="s">
        <v>767</v>
      </c>
      <c r="G5747" s="2" t="s">
        <v>29</v>
      </c>
      <c r="H5747" s="2" t="s">
        <v>37</v>
      </c>
      <c r="I5747" s="2" t="s">
        <v>38</v>
      </c>
      <c r="J5747" s="2">
        <v>0</v>
      </c>
    </row>
    <row r="5748" spans="1:10">
      <c r="A5748" s="2" t="s">
        <v>2</v>
      </c>
      <c r="B5748" s="2" t="s">
        <v>374</v>
      </c>
      <c r="C5748" s="2" t="s">
        <v>361</v>
      </c>
      <c r="D5748" s="2" t="s">
        <v>1077</v>
      </c>
      <c r="E5748" s="2">
        <v>100</v>
      </c>
      <c r="F5748" s="2" t="s">
        <v>767</v>
      </c>
      <c r="G5748" s="2" t="s">
        <v>29</v>
      </c>
      <c r="H5748" s="2" t="s">
        <v>37</v>
      </c>
      <c r="I5748" s="2" t="s">
        <v>38</v>
      </c>
      <c r="J5748" s="2">
        <v>0</v>
      </c>
    </row>
    <row r="5749" spans="1:10">
      <c r="A5749" s="2" t="s">
        <v>1</v>
      </c>
      <c r="B5749" s="2" t="s">
        <v>366</v>
      </c>
      <c r="C5749" s="2" t="s">
        <v>361</v>
      </c>
      <c r="D5749" s="2" t="s">
        <v>1077</v>
      </c>
      <c r="E5749" s="2">
        <v>100</v>
      </c>
      <c r="F5749" s="2" t="s">
        <v>767</v>
      </c>
      <c r="G5749" s="2" t="s">
        <v>29</v>
      </c>
      <c r="H5749" s="2" t="s">
        <v>37</v>
      </c>
      <c r="I5749" s="2" t="s">
        <v>38</v>
      </c>
      <c r="J5749" s="2">
        <v>0</v>
      </c>
    </row>
    <row r="5750" spans="1:10">
      <c r="A5750" s="2" t="s">
        <v>26</v>
      </c>
      <c r="B5750" s="2" t="s">
        <v>370</v>
      </c>
      <c r="C5750" s="2" t="s">
        <v>361</v>
      </c>
      <c r="D5750" s="2" t="s">
        <v>1069</v>
      </c>
      <c r="E5750" s="2">
        <v>100</v>
      </c>
      <c r="F5750" s="2" t="s">
        <v>767</v>
      </c>
      <c r="G5750" s="2" t="s">
        <v>29</v>
      </c>
      <c r="H5750" s="2" t="s">
        <v>37</v>
      </c>
      <c r="I5750" s="2" t="s">
        <v>38</v>
      </c>
      <c r="J5750" s="2">
        <v>0</v>
      </c>
    </row>
    <row r="5751" spans="1:10">
      <c r="A5751" s="2" t="s">
        <v>25</v>
      </c>
      <c r="B5751" s="2" t="s">
        <v>386</v>
      </c>
      <c r="C5751" s="2" t="s">
        <v>361</v>
      </c>
      <c r="D5751" s="2" t="s">
        <v>1069</v>
      </c>
      <c r="E5751" s="2">
        <v>100</v>
      </c>
      <c r="F5751" s="2" t="s">
        <v>767</v>
      </c>
      <c r="G5751" s="2" t="s">
        <v>29</v>
      </c>
      <c r="H5751" s="2" t="s">
        <v>37</v>
      </c>
      <c r="I5751" s="2" t="s">
        <v>38</v>
      </c>
      <c r="J5751" s="2">
        <v>0</v>
      </c>
    </row>
    <row r="5752" spans="1:10">
      <c r="A5752" s="2" t="s">
        <v>23</v>
      </c>
      <c r="B5752" s="2" t="s">
        <v>388</v>
      </c>
      <c r="C5752" s="2" t="s">
        <v>361</v>
      </c>
      <c r="D5752" s="2" t="s">
        <v>1069</v>
      </c>
      <c r="E5752" s="2">
        <v>100</v>
      </c>
      <c r="F5752" s="2" t="s">
        <v>767</v>
      </c>
      <c r="G5752" s="2" t="s">
        <v>29</v>
      </c>
      <c r="H5752" s="2" t="s">
        <v>37</v>
      </c>
      <c r="I5752" s="2" t="s">
        <v>38</v>
      </c>
      <c r="J5752" s="2">
        <v>0</v>
      </c>
    </row>
    <row r="5753" spans="1:10">
      <c r="A5753" s="2" t="s">
        <v>17</v>
      </c>
      <c r="B5753" s="2" t="s">
        <v>372</v>
      </c>
      <c r="C5753" s="2" t="s">
        <v>361</v>
      </c>
      <c r="D5753" s="2" t="s">
        <v>1069</v>
      </c>
      <c r="E5753" s="2">
        <v>100</v>
      </c>
      <c r="F5753" s="2" t="s">
        <v>767</v>
      </c>
      <c r="G5753" s="2" t="s">
        <v>29</v>
      </c>
      <c r="H5753" s="2" t="s">
        <v>37</v>
      </c>
      <c r="I5753" s="2" t="s">
        <v>38</v>
      </c>
      <c r="J5753" s="2">
        <v>0</v>
      </c>
    </row>
    <row r="5754" spans="1:10">
      <c r="A5754" s="2" t="s">
        <v>21</v>
      </c>
      <c r="B5754" s="2" t="s">
        <v>373</v>
      </c>
      <c r="C5754" s="2" t="s">
        <v>361</v>
      </c>
      <c r="D5754" s="2" t="s">
        <v>1069</v>
      </c>
      <c r="E5754" s="2">
        <v>100</v>
      </c>
      <c r="F5754" s="2" t="s">
        <v>767</v>
      </c>
      <c r="G5754" s="2" t="s">
        <v>29</v>
      </c>
      <c r="H5754" s="2" t="s">
        <v>37</v>
      </c>
      <c r="I5754" s="2" t="s">
        <v>38</v>
      </c>
      <c r="J5754" s="2">
        <v>0</v>
      </c>
    </row>
    <row r="5755" spans="1:10">
      <c r="A5755" s="2" t="s">
        <v>20</v>
      </c>
      <c r="B5755" s="2" t="s">
        <v>379</v>
      </c>
      <c r="C5755" s="2" t="s">
        <v>361</v>
      </c>
      <c r="D5755" s="2" t="s">
        <v>1069</v>
      </c>
      <c r="E5755" s="2">
        <v>100</v>
      </c>
      <c r="F5755" s="2" t="s">
        <v>767</v>
      </c>
      <c r="G5755" s="2" t="s">
        <v>29</v>
      </c>
      <c r="H5755" s="2" t="s">
        <v>37</v>
      </c>
      <c r="I5755" s="2" t="s">
        <v>38</v>
      </c>
      <c r="J5755" s="2">
        <v>0</v>
      </c>
    </row>
    <row r="5756" spans="1:10">
      <c r="A5756" s="2" t="s">
        <v>16</v>
      </c>
      <c r="B5756" s="2" t="s">
        <v>384</v>
      </c>
      <c r="C5756" s="2" t="s">
        <v>361</v>
      </c>
      <c r="D5756" s="2" t="s">
        <v>1069</v>
      </c>
      <c r="E5756" s="2">
        <v>100</v>
      </c>
      <c r="F5756" s="2" t="s">
        <v>767</v>
      </c>
      <c r="G5756" s="2" t="s">
        <v>29</v>
      </c>
      <c r="H5756" s="2" t="s">
        <v>37</v>
      </c>
      <c r="I5756" s="2" t="s">
        <v>38</v>
      </c>
      <c r="J5756" s="2">
        <v>0</v>
      </c>
    </row>
    <row r="5757" spans="1:10">
      <c r="A5757" s="2" t="s">
        <v>3</v>
      </c>
      <c r="B5757" s="2" t="s">
        <v>365</v>
      </c>
      <c r="C5757" s="2" t="s">
        <v>361</v>
      </c>
      <c r="D5757" s="2" t="s">
        <v>1069</v>
      </c>
      <c r="E5757" s="2">
        <v>100</v>
      </c>
      <c r="F5757" s="2" t="s">
        <v>767</v>
      </c>
      <c r="G5757" s="2" t="s">
        <v>29</v>
      </c>
      <c r="H5757" s="2" t="s">
        <v>37</v>
      </c>
      <c r="I5757" s="2" t="s">
        <v>38</v>
      </c>
      <c r="J5757" s="2">
        <v>0</v>
      </c>
    </row>
    <row r="5758" spans="1:10">
      <c r="A5758" s="2" t="s">
        <v>19</v>
      </c>
      <c r="B5758" s="2" t="s">
        <v>375</v>
      </c>
      <c r="C5758" s="2" t="s">
        <v>361</v>
      </c>
      <c r="D5758" s="2" t="s">
        <v>1069</v>
      </c>
      <c r="E5758" s="2">
        <v>100</v>
      </c>
      <c r="F5758" s="2" t="s">
        <v>767</v>
      </c>
      <c r="G5758" s="2" t="s">
        <v>29</v>
      </c>
      <c r="H5758" s="2" t="s">
        <v>37</v>
      </c>
      <c r="I5758" s="2" t="s">
        <v>38</v>
      </c>
      <c r="J5758" s="2">
        <v>0</v>
      </c>
    </row>
    <row r="5759" spans="1:10">
      <c r="A5759" s="2" t="s">
        <v>18</v>
      </c>
      <c r="B5759" s="2" t="s">
        <v>369</v>
      </c>
      <c r="C5759" s="2" t="s">
        <v>361</v>
      </c>
      <c r="D5759" s="2" t="s">
        <v>1069</v>
      </c>
      <c r="E5759" s="2">
        <v>100</v>
      </c>
      <c r="F5759" s="2" t="s">
        <v>767</v>
      </c>
      <c r="G5759" s="2" t="s">
        <v>29</v>
      </c>
      <c r="H5759" s="2" t="s">
        <v>37</v>
      </c>
      <c r="I5759" s="2" t="s">
        <v>38</v>
      </c>
      <c r="J5759" s="2">
        <v>0</v>
      </c>
    </row>
    <row r="5760" spans="1:10">
      <c r="A5760" s="2" t="s">
        <v>24</v>
      </c>
      <c r="B5760" s="2" t="s">
        <v>381</v>
      </c>
      <c r="C5760" s="2" t="s">
        <v>361</v>
      </c>
      <c r="D5760" s="2" t="s">
        <v>1069</v>
      </c>
      <c r="E5760" s="2">
        <v>100</v>
      </c>
      <c r="F5760" s="2" t="s">
        <v>767</v>
      </c>
      <c r="G5760" s="2" t="s">
        <v>29</v>
      </c>
      <c r="H5760" s="2" t="s">
        <v>37</v>
      </c>
      <c r="I5760" s="2" t="s">
        <v>38</v>
      </c>
      <c r="J5760" s="2">
        <v>0</v>
      </c>
    </row>
    <row r="5761" spans="1:10">
      <c r="A5761" s="2" t="s">
        <v>14</v>
      </c>
      <c r="B5761" s="2" t="s">
        <v>367</v>
      </c>
      <c r="C5761" s="2" t="s">
        <v>361</v>
      </c>
      <c r="D5761" s="2" t="s">
        <v>1069</v>
      </c>
      <c r="E5761" s="2">
        <v>100</v>
      </c>
      <c r="F5761" s="2" t="s">
        <v>767</v>
      </c>
      <c r="G5761" s="2" t="s">
        <v>29</v>
      </c>
      <c r="H5761" s="2" t="s">
        <v>37</v>
      </c>
      <c r="I5761" s="2" t="s">
        <v>38</v>
      </c>
      <c r="J5761" s="2">
        <v>0</v>
      </c>
    </row>
    <row r="5762" spans="1:10">
      <c r="A5762" s="2" t="s">
        <v>13</v>
      </c>
      <c r="B5762" s="2" t="s">
        <v>380</v>
      </c>
      <c r="C5762" s="2" t="s">
        <v>361</v>
      </c>
      <c r="D5762" s="2" t="s">
        <v>1069</v>
      </c>
      <c r="E5762" s="2">
        <v>100</v>
      </c>
      <c r="F5762" s="2" t="s">
        <v>767</v>
      </c>
      <c r="G5762" s="2" t="s">
        <v>29</v>
      </c>
      <c r="H5762" s="2" t="s">
        <v>37</v>
      </c>
      <c r="I5762" s="2" t="s">
        <v>38</v>
      </c>
      <c r="J5762" s="2">
        <v>2.97908020752</v>
      </c>
    </row>
    <row r="5763" spans="1:10">
      <c r="A5763" s="2" t="s">
        <v>11</v>
      </c>
      <c r="B5763" s="2" t="s">
        <v>377</v>
      </c>
      <c r="C5763" s="2" t="s">
        <v>361</v>
      </c>
      <c r="D5763" s="2" t="s">
        <v>1069</v>
      </c>
      <c r="E5763" s="2">
        <v>100</v>
      </c>
      <c r="F5763" s="2" t="s">
        <v>767</v>
      </c>
      <c r="G5763" s="2" t="s">
        <v>29</v>
      </c>
      <c r="H5763" s="2" t="s">
        <v>37</v>
      </c>
      <c r="I5763" s="2" t="s">
        <v>38</v>
      </c>
      <c r="J5763" s="2">
        <v>0</v>
      </c>
    </row>
    <row r="5764" spans="1:10">
      <c r="A5764" s="2" t="s">
        <v>12</v>
      </c>
      <c r="B5764" s="2" t="s">
        <v>378</v>
      </c>
      <c r="C5764" s="2" t="s">
        <v>361</v>
      </c>
      <c r="D5764" s="2" t="s">
        <v>1069</v>
      </c>
      <c r="E5764" s="2">
        <v>100</v>
      </c>
      <c r="F5764" s="2" t="s">
        <v>767</v>
      </c>
      <c r="G5764" s="2" t="s">
        <v>29</v>
      </c>
      <c r="H5764" s="2" t="s">
        <v>37</v>
      </c>
      <c r="I5764" s="2" t="s">
        <v>38</v>
      </c>
      <c r="J5764" s="2">
        <v>0</v>
      </c>
    </row>
    <row r="5765" spans="1:10">
      <c r="A5765" s="2" t="s">
        <v>10</v>
      </c>
      <c r="B5765" s="2" t="s">
        <v>385</v>
      </c>
      <c r="C5765" s="2" t="s">
        <v>361</v>
      </c>
      <c r="D5765" s="2" t="s">
        <v>1069</v>
      </c>
      <c r="E5765" s="2">
        <v>100</v>
      </c>
      <c r="F5765" s="2" t="s">
        <v>767</v>
      </c>
      <c r="G5765" s="2" t="s">
        <v>29</v>
      </c>
      <c r="H5765" s="2" t="s">
        <v>37</v>
      </c>
      <c r="I5765" s="2" t="s">
        <v>38</v>
      </c>
      <c r="J5765" s="2">
        <v>0</v>
      </c>
    </row>
    <row r="5766" spans="1:10">
      <c r="A5766" s="2" t="s">
        <v>9</v>
      </c>
      <c r="B5766" s="2" t="s">
        <v>371</v>
      </c>
      <c r="C5766" s="2" t="s">
        <v>361</v>
      </c>
      <c r="D5766" s="2" t="s">
        <v>1069</v>
      </c>
      <c r="E5766" s="2">
        <v>100</v>
      </c>
      <c r="F5766" s="2" t="s">
        <v>767</v>
      </c>
      <c r="G5766" s="2" t="s">
        <v>29</v>
      </c>
      <c r="H5766" s="2" t="s">
        <v>37</v>
      </c>
      <c r="I5766" s="2" t="s">
        <v>38</v>
      </c>
      <c r="J5766" s="2">
        <v>0</v>
      </c>
    </row>
    <row r="5767" spans="1:10">
      <c r="A5767" s="2" t="s">
        <v>8</v>
      </c>
      <c r="B5767" s="2" t="s">
        <v>376</v>
      </c>
      <c r="C5767" s="2" t="s">
        <v>361</v>
      </c>
      <c r="D5767" s="2" t="s">
        <v>1069</v>
      </c>
      <c r="E5767" s="2">
        <v>100</v>
      </c>
      <c r="F5767" s="2" t="s">
        <v>767</v>
      </c>
      <c r="G5767" s="2" t="s">
        <v>29</v>
      </c>
      <c r="H5767" s="2" t="s">
        <v>37</v>
      </c>
      <c r="I5767" s="2" t="s">
        <v>38</v>
      </c>
      <c r="J5767" s="2">
        <v>0</v>
      </c>
    </row>
    <row r="5768" spans="1:10">
      <c r="A5768" s="2" t="s">
        <v>7</v>
      </c>
      <c r="B5768" s="2" t="s">
        <v>364</v>
      </c>
      <c r="C5768" s="2" t="s">
        <v>361</v>
      </c>
      <c r="D5768" s="2" t="s">
        <v>1069</v>
      </c>
      <c r="E5768" s="2">
        <v>100</v>
      </c>
      <c r="F5768" s="2" t="s">
        <v>767</v>
      </c>
      <c r="G5768" s="2" t="s">
        <v>29</v>
      </c>
      <c r="H5768" s="2" t="s">
        <v>37</v>
      </c>
      <c r="I5768" s="2" t="s">
        <v>38</v>
      </c>
      <c r="J5768" s="2">
        <v>0</v>
      </c>
    </row>
    <row r="5769" spans="1:10">
      <c r="A5769" s="2" t="s">
        <v>6</v>
      </c>
      <c r="B5769" s="2" t="s">
        <v>387</v>
      </c>
      <c r="C5769" s="2" t="s">
        <v>361</v>
      </c>
      <c r="D5769" s="2" t="s">
        <v>1069</v>
      </c>
      <c r="E5769" s="2">
        <v>100</v>
      </c>
      <c r="F5769" s="2" t="s">
        <v>767</v>
      </c>
      <c r="G5769" s="2" t="s">
        <v>29</v>
      </c>
      <c r="H5769" s="2" t="s">
        <v>37</v>
      </c>
      <c r="I5769" s="2" t="s">
        <v>38</v>
      </c>
      <c r="J5769" s="2">
        <v>0</v>
      </c>
    </row>
    <row r="5770" spans="1:10">
      <c r="A5770" s="2" t="s">
        <v>2</v>
      </c>
      <c r="B5770" s="2" t="s">
        <v>374</v>
      </c>
      <c r="C5770" s="2" t="s">
        <v>361</v>
      </c>
      <c r="D5770" s="2" t="s">
        <v>1069</v>
      </c>
      <c r="E5770" s="2">
        <v>100</v>
      </c>
      <c r="F5770" s="2" t="s">
        <v>767</v>
      </c>
      <c r="G5770" s="2" t="s">
        <v>29</v>
      </c>
      <c r="H5770" s="2" t="s">
        <v>37</v>
      </c>
      <c r="I5770" s="2" t="s">
        <v>38</v>
      </c>
      <c r="J5770" s="2">
        <v>0</v>
      </c>
    </row>
    <row r="5771" spans="1:10">
      <c r="A5771" s="2" t="s">
        <v>1</v>
      </c>
      <c r="B5771" s="2" t="s">
        <v>366</v>
      </c>
      <c r="C5771" s="2" t="s">
        <v>361</v>
      </c>
      <c r="D5771" s="2" t="s">
        <v>1069</v>
      </c>
      <c r="E5771" s="2">
        <v>100</v>
      </c>
      <c r="F5771" s="2" t="s">
        <v>767</v>
      </c>
      <c r="G5771" s="2" t="s">
        <v>29</v>
      </c>
      <c r="H5771" s="2" t="s">
        <v>37</v>
      </c>
      <c r="I5771" s="2" t="s">
        <v>38</v>
      </c>
      <c r="J5771" s="2">
        <v>0</v>
      </c>
    </row>
    <row r="5772" spans="1:10">
      <c r="A5772" s="2" t="s">
        <v>26</v>
      </c>
      <c r="B5772" s="2" t="s">
        <v>370</v>
      </c>
      <c r="C5772" s="2" t="s">
        <v>361</v>
      </c>
      <c r="D5772" s="2" t="s">
        <v>1074</v>
      </c>
      <c r="E5772" s="2">
        <v>100</v>
      </c>
      <c r="F5772" s="2" t="s">
        <v>767</v>
      </c>
      <c r="G5772" s="2" t="s">
        <v>28</v>
      </c>
      <c r="H5772" s="2" t="s">
        <v>37</v>
      </c>
      <c r="I5772" s="2" t="s">
        <v>38</v>
      </c>
      <c r="J5772" s="2">
        <v>0</v>
      </c>
    </row>
    <row r="5773" spans="1:10">
      <c r="A5773" s="2" t="s">
        <v>25</v>
      </c>
      <c r="B5773" s="2" t="s">
        <v>386</v>
      </c>
      <c r="C5773" s="2" t="s">
        <v>361</v>
      </c>
      <c r="D5773" s="2" t="s">
        <v>1074</v>
      </c>
      <c r="E5773" s="2">
        <v>100</v>
      </c>
      <c r="F5773" s="2" t="s">
        <v>767</v>
      </c>
      <c r="G5773" s="2" t="s">
        <v>28</v>
      </c>
      <c r="H5773" s="2" t="s">
        <v>37</v>
      </c>
      <c r="I5773" s="2" t="s">
        <v>38</v>
      </c>
      <c r="J5773" s="2">
        <v>0</v>
      </c>
    </row>
    <row r="5774" spans="1:10">
      <c r="A5774" s="2" t="s">
        <v>23</v>
      </c>
      <c r="B5774" s="2" t="s">
        <v>388</v>
      </c>
      <c r="C5774" s="2" t="s">
        <v>361</v>
      </c>
      <c r="D5774" s="2" t="s">
        <v>1074</v>
      </c>
      <c r="E5774" s="2">
        <v>100</v>
      </c>
      <c r="F5774" s="2" t="s">
        <v>767</v>
      </c>
      <c r="G5774" s="2" t="s">
        <v>28</v>
      </c>
      <c r="H5774" s="2" t="s">
        <v>37</v>
      </c>
      <c r="I5774" s="2" t="s">
        <v>38</v>
      </c>
      <c r="J5774" s="2">
        <v>0.98621739191999991</v>
      </c>
    </row>
    <row r="5775" spans="1:10">
      <c r="A5775" s="2" t="s">
        <v>17</v>
      </c>
      <c r="B5775" s="2" t="s">
        <v>372</v>
      </c>
      <c r="C5775" s="2" t="s">
        <v>361</v>
      </c>
      <c r="D5775" s="2" t="s">
        <v>1074</v>
      </c>
      <c r="E5775" s="2">
        <v>100</v>
      </c>
      <c r="F5775" s="2" t="s">
        <v>767</v>
      </c>
      <c r="G5775" s="2" t="s">
        <v>28</v>
      </c>
      <c r="H5775" s="2" t="s">
        <v>37</v>
      </c>
      <c r="I5775" s="2" t="s">
        <v>38</v>
      </c>
      <c r="J5775" s="2">
        <v>0</v>
      </c>
    </row>
    <row r="5776" spans="1:10">
      <c r="A5776" s="2" t="s">
        <v>21</v>
      </c>
      <c r="B5776" s="2" t="s">
        <v>373</v>
      </c>
      <c r="C5776" s="2" t="s">
        <v>361</v>
      </c>
      <c r="D5776" s="2" t="s">
        <v>1074</v>
      </c>
      <c r="E5776" s="2">
        <v>100</v>
      </c>
      <c r="F5776" s="2" t="s">
        <v>767</v>
      </c>
      <c r="G5776" s="2" t="s">
        <v>28</v>
      </c>
      <c r="H5776" s="2" t="s">
        <v>37</v>
      </c>
      <c r="I5776" s="2" t="s">
        <v>38</v>
      </c>
      <c r="J5776" s="2">
        <v>0</v>
      </c>
    </row>
    <row r="5777" spans="1:10">
      <c r="A5777" s="2" t="s">
        <v>20</v>
      </c>
      <c r="B5777" s="2" t="s">
        <v>379</v>
      </c>
      <c r="C5777" s="2" t="s">
        <v>361</v>
      </c>
      <c r="D5777" s="2" t="s">
        <v>1074</v>
      </c>
      <c r="E5777" s="2">
        <v>100</v>
      </c>
      <c r="F5777" s="2" t="s">
        <v>767</v>
      </c>
      <c r="G5777" s="2" t="s">
        <v>28</v>
      </c>
      <c r="H5777" s="2" t="s">
        <v>37</v>
      </c>
      <c r="I5777" s="2" t="s">
        <v>38</v>
      </c>
      <c r="J5777" s="2">
        <v>0</v>
      </c>
    </row>
    <row r="5778" spans="1:10">
      <c r="A5778" s="2" t="s">
        <v>16</v>
      </c>
      <c r="B5778" s="2" t="s">
        <v>384</v>
      </c>
      <c r="C5778" s="2" t="s">
        <v>361</v>
      </c>
      <c r="D5778" s="2" t="s">
        <v>1074</v>
      </c>
      <c r="E5778" s="2">
        <v>100</v>
      </c>
      <c r="F5778" s="2" t="s">
        <v>767</v>
      </c>
      <c r="G5778" s="2" t="s">
        <v>28</v>
      </c>
      <c r="H5778" s="2" t="s">
        <v>37</v>
      </c>
      <c r="I5778" s="2" t="s">
        <v>38</v>
      </c>
      <c r="J5778" s="2">
        <v>7.6154779019829997</v>
      </c>
    </row>
    <row r="5779" spans="1:10">
      <c r="A5779" s="2" t="s">
        <v>3</v>
      </c>
      <c r="B5779" s="2" t="s">
        <v>365</v>
      </c>
      <c r="C5779" s="2" t="s">
        <v>361</v>
      </c>
      <c r="D5779" s="2" t="s">
        <v>1074</v>
      </c>
      <c r="E5779" s="2">
        <v>100</v>
      </c>
      <c r="F5779" s="2" t="s">
        <v>767</v>
      </c>
      <c r="G5779" s="2" t="s">
        <v>28</v>
      </c>
      <c r="H5779" s="2" t="s">
        <v>37</v>
      </c>
      <c r="I5779" s="2" t="s">
        <v>38</v>
      </c>
      <c r="J5779" s="2">
        <v>4.6556101709019995</v>
      </c>
    </row>
    <row r="5780" spans="1:10">
      <c r="A5780" s="2" t="s">
        <v>19</v>
      </c>
      <c r="B5780" s="2" t="s">
        <v>375</v>
      </c>
      <c r="C5780" s="2" t="s">
        <v>361</v>
      </c>
      <c r="D5780" s="2" t="s">
        <v>1074</v>
      </c>
      <c r="E5780" s="2">
        <v>100</v>
      </c>
      <c r="F5780" s="2" t="s">
        <v>767</v>
      </c>
      <c r="G5780" s="2" t="s">
        <v>28</v>
      </c>
      <c r="H5780" s="2" t="s">
        <v>37</v>
      </c>
      <c r="I5780" s="2" t="s">
        <v>38</v>
      </c>
      <c r="J5780" s="2">
        <v>0</v>
      </c>
    </row>
    <row r="5781" spans="1:10">
      <c r="A5781" s="2" t="s">
        <v>18</v>
      </c>
      <c r="B5781" s="2" t="s">
        <v>369</v>
      </c>
      <c r="C5781" s="2" t="s">
        <v>361</v>
      </c>
      <c r="D5781" s="2" t="s">
        <v>1074</v>
      </c>
      <c r="E5781" s="2">
        <v>100</v>
      </c>
      <c r="F5781" s="2" t="s">
        <v>767</v>
      </c>
      <c r="G5781" s="2" t="s">
        <v>28</v>
      </c>
      <c r="H5781" s="2" t="s">
        <v>37</v>
      </c>
      <c r="I5781" s="2" t="s">
        <v>38</v>
      </c>
      <c r="J5781" s="2">
        <v>0</v>
      </c>
    </row>
    <row r="5782" spans="1:10">
      <c r="A5782" s="2" t="s">
        <v>24</v>
      </c>
      <c r="B5782" s="2" t="s">
        <v>381</v>
      </c>
      <c r="C5782" s="2" t="s">
        <v>361</v>
      </c>
      <c r="D5782" s="2" t="s">
        <v>1074</v>
      </c>
      <c r="E5782" s="2">
        <v>100</v>
      </c>
      <c r="F5782" s="2" t="s">
        <v>767</v>
      </c>
      <c r="G5782" s="2" t="s">
        <v>28</v>
      </c>
      <c r="H5782" s="2" t="s">
        <v>37</v>
      </c>
      <c r="I5782" s="2" t="s">
        <v>38</v>
      </c>
      <c r="J5782" s="2">
        <v>9.8776245101170002</v>
      </c>
    </row>
    <row r="5783" spans="1:10">
      <c r="A5783" s="2" t="s">
        <v>14</v>
      </c>
      <c r="B5783" s="2" t="s">
        <v>367</v>
      </c>
      <c r="C5783" s="2" t="s">
        <v>361</v>
      </c>
      <c r="D5783" s="2" t="s">
        <v>1074</v>
      </c>
      <c r="E5783" s="2">
        <v>100</v>
      </c>
      <c r="F5783" s="2" t="s">
        <v>767</v>
      </c>
      <c r="G5783" s="2" t="s">
        <v>28</v>
      </c>
      <c r="H5783" s="2" t="s">
        <v>37</v>
      </c>
      <c r="I5783" s="2" t="s">
        <v>38</v>
      </c>
      <c r="J5783" s="2">
        <v>0</v>
      </c>
    </row>
    <row r="5784" spans="1:10">
      <c r="A5784" s="2" t="s">
        <v>13</v>
      </c>
      <c r="B5784" s="2" t="s">
        <v>380</v>
      </c>
      <c r="C5784" s="2" t="s">
        <v>361</v>
      </c>
      <c r="D5784" s="2" t="s">
        <v>1074</v>
      </c>
      <c r="E5784" s="2">
        <v>100</v>
      </c>
      <c r="F5784" s="2" t="s">
        <v>767</v>
      </c>
      <c r="G5784" s="2" t="s">
        <v>28</v>
      </c>
      <c r="H5784" s="2" t="s">
        <v>37</v>
      </c>
      <c r="I5784" s="2" t="s">
        <v>38</v>
      </c>
      <c r="J5784" s="2">
        <v>27.235508023659996</v>
      </c>
    </row>
    <row r="5785" spans="1:10">
      <c r="A5785" s="2" t="s">
        <v>11</v>
      </c>
      <c r="B5785" s="2" t="s">
        <v>377</v>
      </c>
      <c r="C5785" s="2" t="s">
        <v>361</v>
      </c>
      <c r="D5785" s="2" t="s">
        <v>1074</v>
      </c>
      <c r="E5785" s="2">
        <v>100</v>
      </c>
      <c r="F5785" s="2" t="s">
        <v>767</v>
      </c>
      <c r="G5785" s="2" t="s">
        <v>28</v>
      </c>
      <c r="H5785" s="2" t="s">
        <v>37</v>
      </c>
      <c r="I5785" s="2" t="s">
        <v>38</v>
      </c>
      <c r="J5785" s="2">
        <v>0</v>
      </c>
    </row>
    <row r="5786" spans="1:10">
      <c r="A5786" s="2" t="s">
        <v>12</v>
      </c>
      <c r="B5786" s="2" t="s">
        <v>378</v>
      </c>
      <c r="C5786" s="2" t="s">
        <v>361</v>
      </c>
      <c r="D5786" s="2" t="s">
        <v>1074</v>
      </c>
      <c r="E5786" s="2">
        <v>100</v>
      </c>
      <c r="F5786" s="2" t="s">
        <v>767</v>
      </c>
      <c r="G5786" s="2" t="s">
        <v>28</v>
      </c>
      <c r="H5786" s="2" t="s">
        <v>37</v>
      </c>
      <c r="I5786" s="2" t="s">
        <v>38</v>
      </c>
      <c r="J5786" s="2">
        <v>0</v>
      </c>
    </row>
    <row r="5787" spans="1:10">
      <c r="A5787" s="2" t="s">
        <v>10</v>
      </c>
      <c r="B5787" s="2" t="s">
        <v>385</v>
      </c>
      <c r="C5787" s="2" t="s">
        <v>361</v>
      </c>
      <c r="D5787" s="2" t="s">
        <v>1074</v>
      </c>
      <c r="E5787" s="2">
        <v>100</v>
      </c>
      <c r="F5787" s="2" t="s">
        <v>767</v>
      </c>
      <c r="G5787" s="2" t="s">
        <v>28</v>
      </c>
      <c r="H5787" s="2" t="s">
        <v>37</v>
      </c>
      <c r="I5787" s="2" t="s">
        <v>38</v>
      </c>
      <c r="J5787" s="2">
        <v>0</v>
      </c>
    </row>
    <row r="5788" spans="1:10">
      <c r="A5788" s="2" t="s">
        <v>9</v>
      </c>
      <c r="B5788" s="2" t="s">
        <v>371</v>
      </c>
      <c r="C5788" s="2" t="s">
        <v>361</v>
      </c>
      <c r="D5788" s="2" t="s">
        <v>1074</v>
      </c>
      <c r="E5788" s="2">
        <v>100</v>
      </c>
      <c r="F5788" s="2" t="s">
        <v>767</v>
      </c>
      <c r="G5788" s="2" t="s">
        <v>28</v>
      </c>
      <c r="H5788" s="2" t="s">
        <v>37</v>
      </c>
      <c r="I5788" s="2" t="s">
        <v>38</v>
      </c>
      <c r="J5788" s="2">
        <v>0</v>
      </c>
    </row>
    <row r="5789" spans="1:10">
      <c r="A5789" s="2" t="s">
        <v>8</v>
      </c>
      <c r="B5789" s="2" t="s">
        <v>376</v>
      </c>
      <c r="C5789" s="2" t="s">
        <v>361</v>
      </c>
      <c r="D5789" s="2" t="s">
        <v>1074</v>
      </c>
      <c r="E5789" s="2">
        <v>100</v>
      </c>
      <c r="F5789" s="2" t="s">
        <v>767</v>
      </c>
      <c r="G5789" s="2" t="s">
        <v>28</v>
      </c>
      <c r="H5789" s="2" t="s">
        <v>37</v>
      </c>
      <c r="I5789" s="2" t="s">
        <v>38</v>
      </c>
      <c r="J5789" s="2">
        <v>0</v>
      </c>
    </row>
    <row r="5790" spans="1:10">
      <c r="A5790" s="2" t="s">
        <v>7</v>
      </c>
      <c r="B5790" s="2" t="s">
        <v>364</v>
      </c>
      <c r="C5790" s="2" t="s">
        <v>361</v>
      </c>
      <c r="D5790" s="2" t="s">
        <v>1074</v>
      </c>
      <c r="E5790" s="2">
        <v>100</v>
      </c>
      <c r="F5790" s="2" t="s">
        <v>767</v>
      </c>
      <c r="G5790" s="2" t="s">
        <v>28</v>
      </c>
      <c r="H5790" s="2" t="s">
        <v>37</v>
      </c>
      <c r="I5790" s="2" t="s">
        <v>38</v>
      </c>
      <c r="J5790" s="2">
        <v>0</v>
      </c>
    </row>
    <row r="5791" spans="1:10">
      <c r="A5791" s="2" t="s">
        <v>6</v>
      </c>
      <c r="B5791" s="2" t="s">
        <v>387</v>
      </c>
      <c r="C5791" s="2" t="s">
        <v>361</v>
      </c>
      <c r="D5791" s="2" t="s">
        <v>1074</v>
      </c>
      <c r="E5791" s="2">
        <v>100</v>
      </c>
      <c r="F5791" s="2" t="s">
        <v>767</v>
      </c>
      <c r="G5791" s="2" t="s">
        <v>28</v>
      </c>
      <c r="H5791" s="2" t="s">
        <v>37</v>
      </c>
      <c r="I5791" s="2" t="s">
        <v>38</v>
      </c>
      <c r="J5791" s="2">
        <v>0</v>
      </c>
    </row>
    <row r="5792" spans="1:10">
      <c r="A5792" s="2" t="s">
        <v>2</v>
      </c>
      <c r="B5792" s="2" t="s">
        <v>374</v>
      </c>
      <c r="C5792" s="2" t="s">
        <v>361</v>
      </c>
      <c r="D5792" s="2" t="s">
        <v>1074</v>
      </c>
      <c r="E5792" s="2">
        <v>100</v>
      </c>
      <c r="F5792" s="2" t="s">
        <v>767</v>
      </c>
      <c r="G5792" s="2" t="s">
        <v>28</v>
      </c>
      <c r="H5792" s="2" t="s">
        <v>37</v>
      </c>
      <c r="I5792" s="2" t="s">
        <v>38</v>
      </c>
      <c r="J5792" s="2">
        <v>0</v>
      </c>
    </row>
    <row r="5793" spans="1:10">
      <c r="A5793" s="2" t="s">
        <v>1</v>
      </c>
      <c r="B5793" s="2" t="s">
        <v>366</v>
      </c>
      <c r="C5793" s="2" t="s">
        <v>361</v>
      </c>
      <c r="D5793" s="2" t="s">
        <v>1074</v>
      </c>
      <c r="E5793" s="2">
        <v>100</v>
      </c>
      <c r="F5793" s="2" t="s">
        <v>767</v>
      </c>
      <c r="G5793" s="2" t="s">
        <v>28</v>
      </c>
      <c r="H5793" s="2" t="s">
        <v>37</v>
      </c>
      <c r="I5793" s="2" t="s">
        <v>38</v>
      </c>
      <c r="J5793" s="2">
        <v>0</v>
      </c>
    </row>
    <row r="5794" spans="1:10">
      <c r="A5794" s="2" t="s">
        <v>26</v>
      </c>
      <c r="B5794" s="2" t="s">
        <v>370</v>
      </c>
      <c r="C5794" s="2" t="s">
        <v>361</v>
      </c>
      <c r="D5794" s="2" t="s">
        <v>1075</v>
      </c>
      <c r="E5794" s="2">
        <v>100</v>
      </c>
      <c r="F5794" s="2" t="s">
        <v>767</v>
      </c>
      <c r="G5794" s="2" t="s">
        <v>28</v>
      </c>
      <c r="H5794" s="2" t="s">
        <v>37</v>
      </c>
      <c r="I5794" s="2" t="s">
        <v>38</v>
      </c>
      <c r="J5794" s="2">
        <v>0</v>
      </c>
    </row>
    <row r="5795" spans="1:10">
      <c r="A5795" s="2" t="s">
        <v>25</v>
      </c>
      <c r="B5795" s="2" t="s">
        <v>386</v>
      </c>
      <c r="C5795" s="2" t="s">
        <v>361</v>
      </c>
      <c r="D5795" s="2" t="s">
        <v>1075</v>
      </c>
      <c r="E5795" s="2">
        <v>100</v>
      </c>
      <c r="F5795" s="2" t="s">
        <v>767</v>
      </c>
      <c r="G5795" s="2" t="s">
        <v>28</v>
      </c>
      <c r="H5795" s="2" t="s">
        <v>37</v>
      </c>
      <c r="I5795" s="2" t="s">
        <v>38</v>
      </c>
      <c r="J5795" s="2">
        <v>0</v>
      </c>
    </row>
    <row r="5796" spans="1:10">
      <c r="A5796" s="2" t="s">
        <v>23</v>
      </c>
      <c r="B5796" s="2" t="s">
        <v>388</v>
      </c>
      <c r="C5796" s="2" t="s">
        <v>361</v>
      </c>
      <c r="D5796" s="2" t="s">
        <v>1075</v>
      </c>
      <c r="E5796" s="2">
        <v>100</v>
      </c>
      <c r="F5796" s="2" t="s">
        <v>767</v>
      </c>
      <c r="G5796" s="2" t="s">
        <v>28</v>
      </c>
      <c r="H5796" s="2" t="s">
        <v>37</v>
      </c>
      <c r="I5796" s="2" t="s">
        <v>38</v>
      </c>
      <c r="J5796" s="2">
        <v>1.0152237857999999</v>
      </c>
    </row>
    <row r="5797" spans="1:10">
      <c r="A5797" s="2" t="s">
        <v>17</v>
      </c>
      <c r="B5797" s="2" t="s">
        <v>372</v>
      </c>
      <c r="C5797" s="2" t="s">
        <v>361</v>
      </c>
      <c r="D5797" s="2" t="s">
        <v>1075</v>
      </c>
      <c r="E5797" s="2">
        <v>100</v>
      </c>
      <c r="F5797" s="2" t="s">
        <v>767</v>
      </c>
      <c r="G5797" s="2" t="s">
        <v>28</v>
      </c>
      <c r="H5797" s="2" t="s">
        <v>37</v>
      </c>
      <c r="I5797" s="2" t="s">
        <v>38</v>
      </c>
      <c r="J5797" s="2">
        <v>0</v>
      </c>
    </row>
    <row r="5798" spans="1:10">
      <c r="A5798" s="2" t="s">
        <v>21</v>
      </c>
      <c r="B5798" s="2" t="s">
        <v>373</v>
      </c>
      <c r="C5798" s="2" t="s">
        <v>361</v>
      </c>
      <c r="D5798" s="2" t="s">
        <v>1075</v>
      </c>
      <c r="E5798" s="2">
        <v>100</v>
      </c>
      <c r="F5798" s="2" t="s">
        <v>767</v>
      </c>
      <c r="G5798" s="2" t="s">
        <v>28</v>
      </c>
      <c r="H5798" s="2" t="s">
        <v>37</v>
      </c>
      <c r="I5798" s="2" t="s">
        <v>38</v>
      </c>
      <c r="J5798" s="2">
        <v>0</v>
      </c>
    </row>
    <row r="5799" spans="1:10">
      <c r="A5799" s="2" t="s">
        <v>20</v>
      </c>
      <c r="B5799" s="2" t="s">
        <v>379</v>
      </c>
      <c r="C5799" s="2" t="s">
        <v>361</v>
      </c>
      <c r="D5799" s="2" t="s">
        <v>1075</v>
      </c>
      <c r="E5799" s="2">
        <v>100</v>
      </c>
      <c r="F5799" s="2" t="s">
        <v>767</v>
      </c>
      <c r="G5799" s="2" t="s">
        <v>28</v>
      </c>
      <c r="H5799" s="2" t="s">
        <v>37</v>
      </c>
      <c r="I5799" s="2" t="s">
        <v>38</v>
      </c>
      <c r="J5799" s="2">
        <v>0</v>
      </c>
    </row>
    <row r="5800" spans="1:10">
      <c r="A5800" s="2" t="s">
        <v>16</v>
      </c>
      <c r="B5800" s="2" t="s">
        <v>384</v>
      </c>
      <c r="C5800" s="2" t="s">
        <v>361</v>
      </c>
      <c r="D5800" s="2" t="s">
        <v>1075</v>
      </c>
      <c r="E5800" s="2">
        <v>100</v>
      </c>
      <c r="F5800" s="2" t="s">
        <v>767</v>
      </c>
      <c r="G5800" s="2" t="s">
        <v>28</v>
      </c>
      <c r="H5800" s="2" t="s">
        <v>37</v>
      </c>
      <c r="I5800" s="2" t="s">
        <v>38</v>
      </c>
      <c r="J5800" s="2">
        <v>12.127327897299999</v>
      </c>
    </row>
    <row r="5801" spans="1:10">
      <c r="A5801" s="2" t="s">
        <v>3</v>
      </c>
      <c r="B5801" s="2" t="s">
        <v>365</v>
      </c>
      <c r="C5801" s="2" t="s">
        <v>361</v>
      </c>
      <c r="D5801" s="2" t="s">
        <v>1075</v>
      </c>
      <c r="E5801" s="2">
        <v>100</v>
      </c>
      <c r="F5801" s="2" t="s">
        <v>767</v>
      </c>
      <c r="G5801" s="2" t="s">
        <v>28</v>
      </c>
      <c r="H5801" s="2" t="s">
        <v>37</v>
      </c>
      <c r="I5801" s="2" t="s">
        <v>38</v>
      </c>
      <c r="J5801" s="2">
        <v>6.5896483250519999</v>
      </c>
    </row>
    <row r="5802" spans="1:10">
      <c r="A5802" s="2" t="s">
        <v>19</v>
      </c>
      <c r="B5802" s="2" t="s">
        <v>375</v>
      </c>
      <c r="C5802" s="2" t="s">
        <v>361</v>
      </c>
      <c r="D5802" s="2" t="s">
        <v>1075</v>
      </c>
      <c r="E5802" s="2">
        <v>100</v>
      </c>
      <c r="F5802" s="2" t="s">
        <v>767</v>
      </c>
      <c r="G5802" s="2" t="s">
        <v>28</v>
      </c>
      <c r="H5802" s="2" t="s">
        <v>37</v>
      </c>
      <c r="I5802" s="2" t="s">
        <v>38</v>
      </c>
      <c r="J5802" s="2">
        <v>0</v>
      </c>
    </row>
    <row r="5803" spans="1:10">
      <c r="A5803" s="2" t="s">
        <v>18</v>
      </c>
      <c r="B5803" s="2" t="s">
        <v>369</v>
      </c>
      <c r="C5803" s="2" t="s">
        <v>361</v>
      </c>
      <c r="D5803" s="2" t="s">
        <v>1075</v>
      </c>
      <c r="E5803" s="2">
        <v>100</v>
      </c>
      <c r="F5803" s="2" t="s">
        <v>767</v>
      </c>
      <c r="G5803" s="2" t="s">
        <v>28</v>
      </c>
      <c r="H5803" s="2" t="s">
        <v>37</v>
      </c>
      <c r="I5803" s="2" t="s">
        <v>38</v>
      </c>
      <c r="J5803" s="2">
        <v>0</v>
      </c>
    </row>
    <row r="5804" spans="1:10">
      <c r="A5804" s="2" t="s">
        <v>24</v>
      </c>
      <c r="B5804" s="2" t="s">
        <v>381</v>
      </c>
      <c r="C5804" s="2" t="s">
        <v>361</v>
      </c>
      <c r="D5804" s="2" t="s">
        <v>1075</v>
      </c>
      <c r="E5804" s="2">
        <v>100</v>
      </c>
      <c r="F5804" s="2" t="s">
        <v>767</v>
      </c>
      <c r="G5804" s="2" t="s">
        <v>28</v>
      </c>
      <c r="H5804" s="2" t="s">
        <v>37</v>
      </c>
      <c r="I5804" s="2" t="s">
        <v>38</v>
      </c>
      <c r="J5804" s="2">
        <v>20.910226471251004</v>
      </c>
    </row>
    <row r="5805" spans="1:10">
      <c r="A5805" s="2" t="s">
        <v>14</v>
      </c>
      <c r="B5805" s="2" t="s">
        <v>367</v>
      </c>
      <c r="C5805" s="2" t="s">
        <v>361</v>
      </c>
      <c r="D5805" s="2" t="s">
        <v>1075</v>
      </c>
      <c r="E5805" s="2">
        <v>100</v>
      </c>
      <c r="F5805" s="2" t="s">
        <v>767</v>
      </c>
      <c r="G5805" s="2" t="s">
        <v>28</v>
      </c>
      <c r="H5805" s="2" t="s">
        <v>37</v>
      </c>
      <c r="I5805" s="2" t="s">
        <v>38</v>
      </c>
      <c r="J5805" s="2">
        <v>0</v>
      </c>
    </row>
    <row r="5806" spans="1:10">
      <c r="A5806" s="2" t="s">
        <v>13</v>
      </c>
      <c r="B5806" s="2" t="s">
        <v>380</v>
      </c>
      <c r="C5806" s="2" t="s">
        <v>361</v>
      </c>
      <c r="D5806" s="2" t="s">
        <v>1075</v>
      </c>
      <c r="E5806" s="2">
        <v>100</v>
      </c>
      <c r="F5806" s="2" t="s">
        <v>767</v>
      </c>
      <c r="G5806" s="2" t="s">
        <v>28</v>
      </c>
      <c r="H5806" s="2" t="s">
        <v>37</v>
      </c>
      <c r="I5806" s="2" t="s">
        <v>38</v>
      </c>
      <c r="J5806" s="2">
        <v>18.006417113799998</v>
      </c>
    </row>
    <row r="5807" spans="1:10">
      <c r="A5807" s="2" t="s">
        <v>11</v>
      </c>
      <c r="B5807" s="2" t="s">
        <v>377</v>
      </c>
      <c r="C5807" s="2" t="s">
        <v>361</v>
      </c>
      <c r="D5807" s="2" t="s">
        <v>1075</v>
      </c>
      <c r="E5807" s="2">
        <v>100</v>
      </c>
      <c r="F5807" s="2" t="s">
        <v>767</v>
      </c>
      <c r="G5807" s="2" t="s">
        <v>28</v>
      </c>
      <c r="H5807" s="2" t="s">
        <v>37</v>
      </c>
      <c r="I5807" s="2" t="s">
        <v>38</v>
      </c>
      <c r="J5807" s="2">
        <v>0</v>
      </c>
    </row>
    <row r="5808" spans="1:10">
      <c r="A5808" s="2" t="s">
        <v>12</v>
      </c>
      <c r="B5808" s="2" t="s">
        <v>378</v>
      </c>
      <c r="C5808" s="2" t="s">
        <v>361</v>
      </c>
      <c r="D5808" s="2" t="s">
        <v>1075</v>
      </c>
      <c r="E5808" s="2">
        <v>100</v>
      </c>
      <c r="F5808" s="2" t="s">
        <v>767</v>
      </c>
      <c r="G5808" s="2" t="s">
        <v>28</v>
      </c>
      <c r="H5808" s="2" t="s">
        <v>37</v>
      </c>
      <c r="I5808" s="2" t="s">
        <v>38</v>
      </c>
      <c r="J5808" s="2">
        <v>0</v>
      </c>
    </row>
    <row r="5809" spans="1:10">
      <c r="A5809" s="2" t="s">
        <v>10</v>
      </c>
      <c r="B5809" s="2" t="s">
        <v>385</v>
      </c>
      <c r="C5809" s="2" t="s">
        <v>361</v>
      </c>
      <c r="D5809" s="2" t="s">
        <v>1075</v>
      </c>
      <c r="E5809" s="2">
        <v>100</v>
      </c>
      <c r="F5809" s="2" t="s">
        <v>767</v>
      </c>
      <c r="G5809" s="2" t="s">
        <v>28</v>
      </c>
      <c r="H5809" s="2" t="s">
        <v>37</v>
      </c>
      <c r="I5809" s="2" t="s">
        <v>38</v>
      </c>
      <c r="J5809" s="2">
        <v>0</v>
      </c>
    </row>
    <row r="5810" spans="1:10">
      <c r="A5810" s="2" t="s">
        <v>9</v>
      </c>
      <c r="B5810" s="2" t="s">
        <v>371</v>
      </c>
      <c r="C5810" s="2" t="s">
        <v>361</v>
      </c>
      <c r="D5810" s="2" t="s">
        <v>1075</v>
      </c>
      <c r="E5810" s="2">
        <v>100</v>
      </c>
      <c r="F5810" s="2" t="s">
        <v>767</v>
      </c>
      <c r="G5810" s="2" t="s">
        <v>28</v>
      </c>
      <c r="H5810" s="2" t="s">
        <v>37</v>
      </c>
      <c r="I5810" s="2" t="s">
        <v>38</v>
      </c>
      <c r="J5810" s="2">
        <v>0</v>
      </c>
    </row>
    <row r="5811" spans="1:10">
      <c r="A5811" s="2" t="s">
        <v>8</v>
      </c>
      <c r="B5811" s="2" t="s">
        <v>376</v>
      </c>
      <c r="C5811" s="2" t="s">
        <v>361</v>
      </c>
      <c r="D5811" s="2" t="s">
        <v>1075</v>
      </c>
      <c r="E5811" s="2">
        <v>100</v>
      </c>
      <c r="F5811" s="2" t="s">
        <v>767</v>
      </c>
      <c r="G5811" s="2" t="s">
        <v>28</v>
      </c>
      <c r="H5811" s="2" t="s">
        <v>37</v>
      </c>
      <c r="I5811" s="2" t="s">
        <v>38</v>
      </c>
      <c r="J5811" s="2">
        <v>0</v>
      </c>
    </row>
    <row r="5812" spans="1:10">
      <c r="A5812" s="2" t="s">
        <v>7</v>
      </c>
      <c r="B5812" s="2" t="s">
        <v>364</v>
      </c>
      <c r="C5812" s="2" t="s">
        <v>361</v>
      </c>
      <c r="D5812" s="2" t="s">
        <v>1075</v>
      </c>
      <c r="E5812" s="2">
        <v>100</v>
      </c>
      <c r="F5812" s="2" t="s">
        <v>767</v>
      </c>
      <c r="G5812" s="2" t="s">
        <v>28</v>
      </c>
      <c r="H5812" s="2" t="s">
        <v>37</v>
      </c>
      <c r="I5812" s="2" t="s">
        <v>38</v>
      </c>
      <c r="J5812" s="2">
        <v>0</v>
      </c>
    </row>
    <row r="5813" spans="1:10">
      <c r="A5813" s="2" t="s">
        <v>6</v>
      </c>
      <c r="B5813" s="2" t="s">
        <v>387</v>
      </c>
      <c r="C5813" s="2" t="s">
        <v>361</v>
      </c>
      <c r="D5813" s="2" t="s">
        <v>1075</v>
      </c>
      <c r="E5813" s="2">
        <v>100</v>
      </c>
      <c r="F5813" s="2" t="s">
        <v>767</v>
      </c>
      <c r="G5813" s="2" t="s">
        <v>28</v>
      </c>
      <c r="H5813" s="2" t="s">
        <v>37</v>
      </c>
      <c r="I5813" s="2" t="s">
        <v>38</v>
      </c>
      <c r="J5813" s="2">
        <v>0</v>
      </c>
    </row>
    <row r="5814" spans="1:10">
      <c r="A5814" s="2" t="s">
        <v>2</v>
      </c>
      <c r="B5814" s="2" t="s">
        <v>374</v>
      </c>
      <c r="C5814" s="2" t="s">
        <v>361</v>
      </c>
      <c r="D5814" s="2" t="s">
        <v>1075</v>
      </c>
      <c r="E5814" s="2">
        <v>100</v>
      </c>
      <c r="F5814" s="2" t="s">
        <v>767</v>
      </c>
      <c r="G5814" s="2" t="s">
        <v>28</v>
      </c>
      <c r="H5814" s="2" t="s">
        <v>37</v>
      </c>
      <c r="I5814" s="2" t="s">
        <v>38</v>
      </c>
      <c r="J5814" s="2">
        <v>0</v>
      </c>
    </row>
    <row r="5815" spans="1:10">
      <c r="A5815" s="2" t="s">
        <v>1</v>
      </c>
      <c r="B5815" s="2" t="s">
        <v>366</v>
      </c>
      <c r="C5815" s="2" t="s">
        <v>361</v>
      </c>
      <c r="D5815" s="2" t="s">
        <v>1075</v>
      </c>
      <c r="E5815" s="2">
        <v>100</v>
      </c>
      <c r="F5815" s="2" t="s">
        <v>767</v>
      </c>
      <c r="G5815" s="2" t="s">
        <v>28</v>
      </c>
      <c r="H5815" s="2" t="s">
        <v>37</v>
      </c>
      <c r="I5815" s="2" t="s">
        <v>38</v>
      </c>
      <c r="J5815" s="2">
        <v>0</v>
      </c>
    </row>
    <row r="5816" spans="1:10">
      <c r="A5816" s="2" t="s">
        <v>26</v>
      </c>
      <c r="B5816" s="2" t="s">
        <v>370</v>
      </c>
      <c r="C5816" s="2" t="s">
        <v>361</v>
      </c>
      <c r="D5816" s="2" t="s">
        <v>1076</v>
      </c>
      <c r="E5816" s="2">
        <v>100</v>
      </c>
      <c r="F5816" s="2" t="s">
        <v>767</v>
      </c>
      <c r="G5816" s="2" t="s">
        <v>28</v>
      </c>
      <c r="H5816" s="2" t="s">
        <v>37</v>
      </c>
      <c r="I5816" s="2" t="s">
        <v>38</v>
      </c>
      <c r="J5816" s="2">
        <v>0</v>
      </c>
    </row>
    <row r="5817" spans="1:10">
      <c r="A5817" s="2" t="s">
        <v>25</v>
      </c>
      <c r="B5817" s="2" t="s">
        <v>386</v>
      </c>
      <c r="C5817" s="2" t="s">
        <v>361</v>
      </c>
      <c r="D5817" s="2" t="s">
        <v>1076</v>
      </c>
      <c r="E5817" s="2">
        <v>100</v>
      </c>
      <c r="F5817" s="2" t="s">
        <v>767</v>
      </c>
      <c r="G5817" s="2" t="s">
        <v>28</v>
      </c>
      <c r="H5817" s="2" t="s">
        <v>37</v>
      </c>
      <c r="I5817" s="2" t="s">
        <v>38</v>
      </c>
      <c r="J5817" s="2">
        <v>0</v>
      </c>
    </row>
    <row r="5818" spans="1:10">
      <c r="A5818" s="2" t="s">
        <v>23</v>
      </c>
      <c r="B5818" s="2" t="s">
        <v>388</v>
      </c>
      <c r="C5818" s="2" t="s">
        <v>361</v>
      </c>
      <c r="D5818" s="2" t="s">
        <v>1076</v>
      </c>
      <c r="E5818" s="2">
        <v>100</v>
      </c>
      <c r="F5818" s="2" t="s">
        <v>767</v>
      </c>
      <c r="G5818" s="2" t="s">
        <v>28</v>
      </c>
      <c r="H5818" s="2" t="s">
        <v>37</v>
      </c>
      <c r="I5818" s="2" t="s">
        <v>38</v>
      </c>
      <c r="J5818" s="2">
        <v>1.1022429674400001</v>
      </c>
    </row>
    <row r="5819" spans="1:10">
      <c r="A5819" s="2" t="s">
        <v>17</v>
      </c>
      <c r="B5819" s="2" t="s">
        <v>372</v>
      </c>
      <c r="C5819" s="2" t="s">
        <v>361</v>
      </c>
      <c r="D5819" s="2" t="s">
        <v>1076</v>
      </c>
      <c r="E5819" s="2">
        <v>100</v>
      </c>
      <c r="F5819" s="2" t="s">
        <v>767</v>
      </c>
      <c r="G5819" s="2" t="s">
        <v>28</v>
      </c>
      <c r="H5819" s="2" t="s">
        <v>37</v>
      </c>
      <c r="I5819" s="2" t="s">
        <v>38</v>
      </c>
      <c r="J5819" s="2">
        <v>0</v>
      </c>
    </row>
    <row r="5820" spans="1:10">
      <c r="A5820" s="2" t="s">
        <v>21</v>
      </c>
      <c r="B5820" s="2" t="s">
        <v>373</v>
      </c>
      <c r="C5820" s="2" t="s">
        <v>361</v>
      </c>
      <c r="D5820" s="2" t="s">
        <v>1076</v>
      </c>
      <c r="E5820" s="2">
        <v>100</v>
      </c>
      <c r="F5820" s="2" t="s">
        <v>767</v>
      </c>
      <c r="G5820" s="2" t="s">
        <v>28</v>
      </c>
      <c r="H5820" s="2" t="s">
        <v>37</v>
      </c>
      <c r="I5820" s="2" t="s">
        <v>38</v>
      </c>
      <c r="J5820" s="2">
        <v>0</v>
      </c>
    </row>
    <row r="5821" spans="1:10">
      <c r="A5821" s="2" t="s">
        <v>20</v>
      </c>
      <c r="B5821" s="2" t="s">
        <v>379</v>
      </c>
      <c r="C5821" s="2" t="s">
        <v>361</v>
      </c>
      <c r="D5821" s="2" t="s">
        <v>1076</v>
      </c>
      <c r="E5821" s="2">
        <v>100</v>
      </c>
      <c r="F5821" s="2" t="s">
        <v>767</v>
      </c>
      <c r="G5821" s="2" t="s">
        <v>28</v>
      </c>
      <c r="H5821" s="2" t="s">
        <v>37</v>
      </c>
      <c r="I5821" s="2" t="s">
        <v>38</v>
      </c>
      <c r="J5821" s="2">
        <v>0</v>
      </c>
    </row>
    <row r="5822" spans="1:10">
      <c r="A5822" s="2" t="s">
        <v>16</v>
      </c>
      <c r="B5822" s="2" t="s">
        <v>384</v>
      </c>
      <c r="C5822" s="2" t="s">
        <v>361</v>
      </c>
      <c r="D5822" s="2" t="s">
        <v>1076</v>
      </c>
      <c r="E5822" s="2">
        <v>100</v>
      </c>
      <c r="F5822" s="2" t="s">
        <v>767</v>
      </c>
      <c r="G5822" s="2" t="s">
        <v>28</v>
      </c>
      <c r="H5822" s="2" t="s">
        <v>37</v>
      </c>
      <c r="I5822" s="2" t="s">
        <v>38</v>
      </c>
      <c r="J5822" s="2">
        <v>21.476933019009998</v>
      </c>
    </row>
    <row r="5823" spans="1:10">
      <c r="A5823" s="2" t="s">
        <v>3</v>
      </c>
      <c r="B5823" s="2" t="s">
        <v>365</v>
      </c>
      <c r="C5823" s="2" t="s">
        <v>361</v>
      </c>
      <c r="D5823" s="2" t="s">
        <v>1076</v>
      </c>
      <c r="E5823" s="2">
        <v>100</v>
      </c>
      <c r="F5823" s="2" t="s">
        <v>767</v>
      </c>
      <c r="G5823" s="2" t="s">
        <v>28</v>
      </c>
      <c r="H5823" s="2" t="s">
        <v>37</v>
      </c>
      <c r="I5823" s="2" t="s">
        <v>38</v>
      </c>
      <c r="J5823" s="2">
        <v>9.712108417772999</v>
      </c>
    </row>
    <row r="5824" spans="1:10">
      <c r="A5824" s="2" t="s">
        <v>19</v>
      </c>
      <c r="B5824" s="2" t="s">
        <v>375</v>
      </c>
      <c r="C5824" s="2" t="s">
        <v>361</v>
      </c>
      <c r="D5824" s="2" t="s">
        <v>1076</v>
      </c>
      <c r="E5824" s="2">
        <v>100</v>
      </c>
      <c r="F5824" s="2" t="s">
        <v>767</v>
      </c>
      <c r="G5824" s="2" t="s">
        <v>28</v>
      </c>
      <c r="H5824" s="2" t="s">
        <v>37</v>
      </c>
      <c r="I5824" s="2" t="s">
        <v>38</v>
      </c>
      <c r="J5824" s="2">
        <v>0</v>
      </c>
    </row>
    <row r="5825" spans="1:10">
      <c r="A5825" s="2" t="s">
        <v>18</v>
      </c>
      <c r="B5825" s="2" t="s">
        <v>369</v>
      </c>
      <c r="C5825" s="2" t="s">
        <v>361</v>
      </c>
      <c r="D5825" s="2" t="s">
        <v>1076</v>
      </c>
      <c r="E5825" s="2">
        <v>100</v>
      </c>
      <c r="F5825" s="2" t="s">
        <v>767</v>
      </c>
      <c r="G5825" s="2" t="s">
        <v>28</v>
      </c>
      <c r="H5825" s="2" t="s">
        <v>37</v>
      </c>
      <c r="I5825" s="2" t="s">
        <v>38</v>
      </c>
      <c r="J5825" s="2">
        <v>0</v>
      </c>
    </row>
    <row r="5826" spans="1:10">
      <c r="A5826" s="2" t="s">
        <v>24</v>
      </c>
      <c r="B5826" s="2" t="s">
        <v>381</v>
      </c>
      <c r="C5826" s="2" t="s">
        <v>361</v>
      </c>
      <c r="D5826" s="2" t="s">
        <v>1076</v>
      </c>
      <c r="E5826" s="2">
        <v>100</v>
      </c>
      <c r="F5826" s="2" t="s">
        <v>767</v>
      </c>
      <c r="G5826" s="2" t="s">
        <v>28</v>
      </c>
      <c r="H5826" s="2" t="s">
        <v>37</v>
      </c>
      <c r="I5826" s="2" t="s">
        <v>38</v>
      </c>
      <c r="J5826" s="2">
        <v>20.865066667327998</v>
      </c>
    </row>
    <row r="5827" spans="1:10">
      <c r="A5827" s="2" t="s">
        <v>14</v>
      </c>
      <c r="B5827" s="2" t="s">
        <v>367</v>
      </c>
      <c r="C5827" s="2" t="s">
        <v>361</v>
      </c>
      <c r="D5827" s="2" t="s">
        <v>1076</v>
      </c>
      <c r="E5827" s="2">
        <v>100</v>
      </c>
      <c r="F5827" s="2" t="s">
        <v>767</v>
      </c>
      <c r="G5827" s="2" t="s">
        <v>28</v>
      </c>
      <c r="H5827" s="2" t="s">
        <v>37</v>
      </c>
      <c r="I5827" s="2" t="s">
        <v>38</v>
      </c>
      <c r="J5827" s="2">
        <v>0</v>
      </c>
    </row>
    <row r="5828" spans="1:10">
      <c r="A5828" s="2" t="s">
        <v>13</v>
      </c>
      <c r="B5828" s="2" t="s">
        <v>380</v>
      </c>
      <c r="C5828" s="2" t="s">
        <v>361</v>
      </c>
      <c r="D5828" s="2" t="s">
        <v>1076</v>
      </c>
      <c r="E5828" s="2">
        <v>100</v>
      </c>
      <c r="F5828" s="2" t="s">
        <v>767</v>
      </c>
      <c r="G5828" s="2" t="s">
        <v>28</v>
      </c>
      <c r="H5828" s="2" t="s">
        <v>37</v>
      </c>
      <c r="I5828" s="2" t="s">
        <v>38</v>
      </c>
      <c r="J5828" s="2">
        <v>22.605240643594996</v>
      </c>
    </row>
    <row r="5829" spans="1:10">
      <c r="A5829" s="2" t="s">
        <v>11</v>
      </c>
      <c r="B5829" s="2" t="s">
        <v>377</v>
      </c>
      <c r="C5829" s="2" t="s">
        <v>361</v>
      </c>
      <c r="D5829" s="2" t="s">
        <v>1076</v>
      </c>
      <c r="E5829" s="2">
        <v>100</v>
      </c>
      <c r="F5829" s="2" t="s">
        <v>767</v>
      </c>
      <c r="G5829" s="2" t="s">
        <v>28</v>
      </c>
      <c r="H5829" s="2" t="s">
        <v>37</v>
      </c>
      <c r="I5829" s="2" t="s">
        <v>38</v>
      </c>
      <c r="J5829" s="2">
        <v>0</v>
      </c>
    </row>
    <row r="5830" spans="1:10">
      <c r="A5830" s="2" t="s">
        <v>12</v>
      </c>
      <c r="B5830" s="2" t="s">
        <v>378</v>
      </c>
      <c r="C5830" s="2" t="s">
        <v>361</v>
      </c>
      <c r="D5830" s="2" t="s">
        <v>1076</v>
      </c>
      <c r="E5830" s="2">
        <v>100</v>
      </c>
      <c r="F5830" s="2" t="s">
        <v>767</v>
      </c>
      <c r="G5830" s="2" t="s">
        <v>28</v>
      </c>
      <c r="H5830" s="2" t="s">
        <v>37</v>
      </c>
      <c r="I5830" s="2" t="s">
        <v>38</v>
      </c>
      <c r="J5830" s="2">
        <v>0</v>
      </c>
    </row>
    <row r="5831" spans="1:10">
      <c r="A5831" s="2" t="s">
        <v>10</v>
      </c>
      <c r="B5831" s="2" t="s">
        <v>385</v>
      </c>
      <c r="C5831" s="2" t="s">
        <v>361</v>
      </c>
      <c r="D5831" s="2" t="s">
        <v>1076</v>
      </c>
      <c r="E5831" s="2">
        <v>100</v>
      </c>
      <c r="F5831" s="2" t="s">
        <v>767</v>
      </c>
      <c r="G5831" s="2" t="s">
        <v>28</v>
      </c>
      <c r="H5831" s="2" t="s">
        <v>37</v>
      </c>
      <c r="I5831" s="2" t="s">
        <v>38</v>
      </c>
      <c r="J5831" s="2">
        <v>0</v>
      </c>
    </row>
    <row r="5832" spans="1:10">
      <c r="A5832" s="2" t="s">
        <v>9</v>
      </c>
      <c r="B5832" s="2" t="s">
        <v>371</v>
      </c>
      <c r="C5832" s="2" t="s">
        <v>361</v>
      </c>
      <c r="D5832" s="2" t="s">
        <v>1076</v>
      </c>
      <c r="E5832" s="2">
        <v>100</v>
      </c>
      <c r="F5832" s="2" t="s">
        <v>767</v>
      </c>
      <c r="G5832" s="2" t="s">
        <v>28</v>
      </c>
      <c r="H5832" s="2" t="s">
        <v>37</v>
      </c>
      <c r="I5832" s="2" t="s">
        <v>38</v>
      </c>
      <c r="J5832" s="2">
        <v>0</v>
      </c>
    </row>
    <row r="5833" spans="1:10">
      <c r="A5833" s="2" t="s">
        <v>8</v>
      </c>
      <c r="B5833" s="2" t="s">
        <v>376</v>
      </c>
      <c r="C5833" s="2" t="s">
        <v>361</v>
      </c>
      <c r="D5833" s="2" t="s">
        <v>1076</v>
      </c>
      <c r="E5833" s="2">
        <v>100</v>
      </c>
      <c r="F5833" s="2" t="s">
        <v>767</v>
      </c>
      <c r="G5833" s="2" t="s">
        <v>28</v>
      </c>
      <c r="H5833" s="2" t="s">
        <v>37</v>
      </c>
      <c r="I5833" s="2" t="s">
        <v>38</v>
      </c>
      <c r="J5833" s="2">
        <v>0</v>
      </c>
    </row>
    <row r="5834" spans="1:10">
      <c r="A5834" s="2" t="s">
        <v>7</v>
      </c>
      <c r="B5834" s="2" t="s">
        <v>364</v>
      </c>
      <c r="C5834" s="2" t="s">
        <v>361</v>
      </c>
      <c r="D5834" s="2" t="s">
        <v>1076</v>
      </c>
      <c r="E5834" s="2">
        <v>100</v>
      </c>
      <c r="F5834" s="2" t="s">
        <v>767</v>
      </c>
      <c r="G5834" s="2" t="s">
        <v>28</v>
      </c>
      <c r="H5834" s="2" t="s">
        <v>37</v>
      </c>
      <c r="I5834" s="2" t="s">
        <v>38</v>
      </c>
      <c r="J5834" s="2">
        <v>0</v>
      </c>
    </row>
    <row r="5835" spans="1:10">
      <c r="A5835" s="2" t="s">
        <v>6</v>
      </c>
      <c r="B5835" s="2" t="s">
        <v>387</v>
      </c>
      <c r="C5835" s="2" t="s">
        <v>361</v>
      </c>
      <c r="D5835" s="2" t="s">
        <v>1076</v>
      </c>
      <c r="E5835" s="2">
        <v>100</v>
      </c>
      <c r="F5835" s="2" t="s">
        <v>767</v>
      </c>
      <c r="G5835" s="2" t="s">
        <v>28</v>
      </c>
      <c r="H5835" s="2" t="s">
        <v>37</v>
      </c>
      <c r="I5835" s="2" t="s">
        <v>38</v>
      </c>
      <c r="J5835" s="2">
        <v>0</v>
      </c>
    </row>
    <row r="5836" spans="1:10">
      <c r="A5836" s="2" t="s">
        <v>2</v>
      </c>
      <c r="B5836" s="2" t="s">
        <v>374</v>
      </c>
      <c r="C5836" s="2" t="s">
        <v>361</v>
      </c>
      <c r="D5836" s="2" t="s">
        <v>1076</v>
      </c>
      <c r="E5836" s="2">
        <v>100</v>
      </c>
      <c r="F5836" s="2" t="s">
        <v>767</v>
      </c>
      <c r="G5836" s="2" t="s">
        <v>28</v>
      </c>
      <c r="H5836" s="2" t="s">
        <v>37</v>
      </c>
      <c r="I5836" s="2" t="s">
        <v>38</v>
      </c>
      <c r="J5836" s="2">
        <v>0</v>
      </c>
    </row>
    <row r="5837" spans="1:10">
      <c r="A5837" s="2" t="s">
        <v>1</v>
      </c>
      <c r="B5837" s="2" t="s">
        <v>366</v>
      </c>
      <c r="C5837" s="2" t="s">
        <v>361</v>
      </c>
      <c r="D5837" s="2" t="s">
        <v>1076</v>
      </c>
      <c r="E5837" s="2">
        <v>100</v>
      </c>
      <c r="F5837" s="2" t="s">
        <v>767</v>
      </c>
      <c r="G5837" s="2" t="s">
        <v>28</v>
      </c>
      <c r="H5837" s="2" t="s">
        <v>37</v>
      </c>
      <c r="I5837" s="2" t="s">
        <v>38</v>
      </c>
      <c r="J5837" s="2">
        <v>0</v>
      </c>
    </row>
    <row r="5838" spans="1:10">
      <c r="A5838" s="2" t="s">
        <v>26</v>
      </c>
      <c r="B5838" s="2" t="s">
        <v>370</v>
      </c>
      <c r="C5838" s="2" t="s">
        <v>361</v>
      </c>
      <c r="D5838" s="2" t="s">
        <v>1073</v>
      </c>
      <c r="E5838" s="2">
        <v>100</v>
      </c>
      <c r="F5838" s="2" t="s">
        <v>767</v>
      </c>
      <c r="G5838" s="2" t="s">
        <v>28</v>
      </c>
      <c r="H5838" s="2" t="s">
        <v>37</v>
      </c>
      <c r="I5838" s="2" t="s">
        <v>38</v>
      </c>
      <c r="J5838" s="2">
        <v>0</v>
      </c>
    </row>
    <row r="5839" spans="1:10">
      <c r="A5839" s="2" t="s">
        <v>25</v>
      </c>
      <c r="B5839" s="2" t="s">
        <v>386</v>
      </c>
      <c r="C5839" s="2" t="s">
        <v>361</v>
      </c>
      <c r="D5839" s="2" t="s">
        <v>1073</v>
      </c>
      <c r="E5839" s="2">
        <v>100</v>
      </c>
      <c r="F5839" s="2" t="s">
        <v>767</v>
      </c>
      <c r="G5839" s="2" t="s">
        <v>28</v>
      </c>
      <c r="H5839" s="2" t="s">
        <v>37</v>
      </c>
      <c r="I5839" s="2" t="s">
        <v>38</v>
      </c>
      <c r="J5839" s="2">
        <v>0</v>
      </c>
    </row>
    <row r="5840" spans="1:10">
      <c r="A5840" s="2" t="s">
        <v>23</v>
      </c>
      <c r="B5840" s="2" t="s">
        <v>388</v>
      </c>
      <c r="C5840" s="2" t="s">
        <v>361</v>
      </c>
      <c r="D5840" s="2" t="s">
        <v>1073</v>
      </c>
      <c r="E5840" s="2">
        <v>100</v>
      </c>
      <c r="F5840" s="2" t="s">
        <v>767</v>
      </c>
      <c r="G5840" s="2" t="s">
        <v>28</v>
      </c>
      <c r="H5840" s="2" t="s">
        <v>37</v>
      </c>
      <c r="I5840" s="2" t="s">
        <v>38</v>
      </c>
      <c r="J5840" s="2">
        <v>0</v>
      </c>
    </row>
    <row r="5841" spans="1:10">
      <c r="A5841" s="2" t="s">
        <v>17</v>
      </c>
      <c r="B5841" s="2" t="s">
        <v>372</v>
      </c>
      <c r="C5841" s="2" t="s">
        <v>361</v>
      </c>
      <c r="D5841" s="2" t="s">
        <v>1073</v>
      </c>
      <c r="E5841" s="2">
        <v>100</v>
      </c>
      <c r="F5841" s="2" t="s">
        <v>767</v>
      </c>
      <c r="G5841" s="2" t="s">
        <v>28</v>
      </c>
      <c r="H5841" s="2" t="s">
        <v>37</v>
      </c>
      <c r="I5841" s="2" t="s">
        <v>38</v>
      </c>
      <c r="J5841" s="2">
        <v>0</v>
      </c>
    </row>
    <row r="5842" spans="1:10">
      <c r="A5842" s="2" t="s">
        <v>21</v>
      </c>
      <c r="B5842" s="2" t="s">
        <v>373</v>
      </c>
      <c r="C5842" s="2" t="s">
        <v>361</v>
      </c>
      <c r="D5842" s="2" t="s">
        <v>1073</v>
      </c>
      <c r="E5842" s="2">
        <v>100</v>
      </c>
      <c r="F5842" s="2" t="s">
        <v>767</v>
      </c>
      <c r="G5842" s="2" t="s">
        <v>28</v>
      </c>
      <c r="H5842" s="2" t="s">
        <v>37</v>
      </c>
      <c r="I5842" s="2" t="s">
        <v>38</v>
      </c>
      <c r="J5842" s="2">
        <v>0</v>
      </c>
    </row>
    <row r="5843" spans="1:10">
      <c r="A5843" s="2" t="s">
        <v>20</v>
      </c>
      <c r="B5843" s="2" t="s">
        <v>379</v>
      </c>
      <c r="C5843" s="2" t="s">
        <v>361</v>
      </c>
      <c r="D5843" s="2" t="s">
        <v>1073</v>
      </c>
      <c r="E5843" s="2">
        <v>100</v>
      </c>
      <c r="F5843" s="2" t="s">
        <v>767</v>
      </c>
      <c r="G5843" s="2" t="s">
        <v>28</v>
      </c>
      <c r="H5843" s="2" t="s">
        <v>37</v>
      </c>
      <c r="I5843" s="2" t="s">
        <v>38</v>
      </c>
      <c r="J5843" s="2">
        <v>0</v>
      </c>
    </row>
    <row r="5844" spans="1:10">
      <c r="A5844" s="2" t="s">
        <v>16</v>
      </c>
      <c r="B5844" s="2" t="s">
        <v>384</v>
      </c>
      <c r="C5844" s="2" t="s">
        <v>361</v>
      </c>
      <c r="D5844" s="2" t="s">
        <v>1073</v>
      </c>
      <c r="E5844" s="2">
        <v>100</v>
      </c>
      <c r="F5844" s="2" t="s">
        <v>767</v>
      </c>
      <c r="G5844" s="2" t="s">
        <v>28</v>
      </c>
      <c r="H5844" s="2" t="s">
        <v>37</v>
      </c>
      <c r="I5844" s="2" t="s">
        <v>38</v>
      </c>
      <c r="J5844" s="2">
        <v>1.3444931150000002E-3</v>
      </c>
    </row>
    <row r="5845" spans="1:10">
      <c r="A5845" s="2" t="s">
        <v>3</v>
      </c>
      <c r="B5845" s="2" t="s">
        <v>365</v>
      </c>
      <c r="C5845" s="2" t="s">
        <v>361</v>
      </c>
      <c r="D5845" s="2" t="s">
        <v>1073</v>
      </c>
      <c r="E5845" s="2">
        <v>100</v>
      </c>
      <c r="F5845" s="2" t="s">
        <v>767</v>
      </c>
      <c r="G5845" s="2" t="s">
        <v>28</v>
      </c>
      <c r="H5845" s="2" t="s">
        <v>37</v>
      </c>
      <c r="I5845" s="2" t="s">
        <v>38</v>
      </c>
      <c r="J5845" s="2">
        <v>2.0230524624999999E-2</v>
      </c>
    </row>
    <row r="5846" spans="1:10">
      <c r="A5846" s="2" t="s">
        <v>19</v>
      </c>
      <c r="B5846" s="2" t="s">
        <v>375</v>
      </c>
      <c r="C5846" s="2" t="s">
        <v>361</v>
      </c>
      <c r="D5846" s="2" t="s">
        <v>1073</v>
      </c>
      <c r="E5846" s="2">
        <v>100</v>
      </c>
      <c r="F5846" s="2" t="s">
        <v>767</v>
      </c>
      <c r="G5846" s="2" t="s">
        <v>28</v>
      </c>
      <c r="H5846" s="2" t="s">
        <v>37</v>
      </c>
      <c r="I5846" s="2" t="s">
        <v>38</v>
      </c>
      <c r="J5846" s="2">
        <v>0</v>
      </c>
    </row>
    <row r="5847" spans="1:10">
      <c r="A5847" s="2" t="s">
        <v>18</v>
      </c>
      <c r="B5847" s="2" t="s">
        <v>369</v>
      </c>
      <c r="C5847" s="2" t="s">
        <v>361</v>
      </c>
      <c r="D5847" s="2" t="s">
        <v>1073</v>
      </c>
      <c r="E5847" s="2">
        <v>100</v>
      </c>
      <c r="F5847" s="2" t="s">
        <v>767</v>
      </c>
      <c r="G5847" s="2" t="s">
        <v>28</v>
      </c>
      <c r="H5847" s="2" t="s">
        <v>37</v>
      </c>
      <c r="I5847" s="2" t="s">
        <v>38</v>
      </c>
      <c r="J5847" s="2">
        <v>0</v>
      </c>
    </row>
    <row r="5848" spans="1:10">
      <c r="A5848" s="2" t="s">
        <v>24</v>
      </c>
      <c r="B5848" s="2" t="s">
        <v>381</v>
      </c>
      <c r="C5848" s="2" t="s">
        <v>361</v>
      </c>
      <c r="D5848" s="2" t="s">
        <v>1073</v>
      </c>
      <c r="E5848" s="2">
        <v>100</v>
      </c>
      <c r="F5848" s="2" t="s">
        <v>767</v>
      </c>
      <c r="G5848" s="2" t="s">
        <v>28</v>
      </c>
      <c r="H5848" s="2" t="s">
        <v>37</v>
      </c>
      <c r="I5848" s="2" t="s">
        <v>38</v>
      </c>
      <c r="J5848" s="2">
        <v>0.30312745099000005</v>
      </c>
    </row>
    <row r="5849" spans="1:10">
      <c r="A5849" s="2" t="s">
        <v>14</v>
      </c>
      <c r="B5849" s="2" t="s">
        <v>367</v>
      </c>
      <c r="C5849" s="2" t="s">
        <v>361</v>
      </c>
      <c r="D5849" s="2" t="s">
        <v>1073</v>
      </c>
      <c r="E5849" s="2">
        <v>100</v>
      </c>
      <c r="F5849" s="2" t="s">
        <v>767</v>
      </c>
      <c r="G5849" s="2" t="s">
        <v>28</v>
      </c>
      <c r="H5849" s="2" t="s">
        <v>37</v>
      </c>
      <c r="I5849" s="2" t="s">
        <v>38</v>
      </c>
      <c r="J5849" s="2">
        <v>0</v>
      </c>
    </row>
    <row r="5850" spans="1:10">
      <c r="A5850" s="2" t="s">
        <v>13</v>
      </c>
      <c r="B5850" s="2" t="s">
        <v>380</v>
      </c>
      <c r="C5850" s="2" t="s">
        <v>361</v>
      </c>
      <c r="D5850" s="2" t="s">
        <v>1073</v>
      </c>
      <c r="E5850" s="2">
        <v>100</v>
      </c>
      <c r="F5850" s="2" t="s">
        <v>767</v>
      </c>
      <c r="G5850" s="2" t="s">
        <v>28</v>
      </c>
      <c r="H5850" s="2" t="s">
        <v>37</v>
      </c>
      <c r="I5850" s="2" t="s">
        <v>38</v>
      </c>
      <c r="J5850" s="2">
        <v>1.0251336899250001</v>
      </c>
    </row>
    <row r="5851" spans="1:10">
      <c r="A5851" s="2" t="s">
        <v>11</v>
      </c>
      <c r="B5851" s="2" t="s">
        <v>377</v>
      </c>
      <c r="C5851" s="2" t="s">
        <v>361</v>
      </c>
      <c r="D5851" s="2" t="s">
        <v>1073</v>
      </c>
      <c r="E5851" s="2">
        <v>100</v>
      </c>
      <c r="F5851" s="2" t="s">
        <v>767</v>
      </c>
      <c r="G5851" s="2" t="s">
        <v>28</v>
      </c>
      <c r="H5851" s="2" t="s">
        <v>37</v>
      </c>
      <c r="I5851" s="2" t="s">
        <v>38</v>
      </c>
      <c r="J5851" s="2">
        <v>0</v>
      </c>
    </row>
    <row r="5852" spans="1:10">
      <c r="A5852" s="2" t="s">
        <v>12</v>
      </c>
      <c r="B5852" s="2" t="s">
        <v>378</v>
      </c>
      <c r="C5852" s="2" t="s">
        <v>361</v>
      </c>
      <c r="D5852" s="2" t="s">
        <v>1073</v>
      </c>
      <c r="E5852" s="2">
        <v>100</v>
      </c>
      <c r="F5852" s="2" t="s">
        <v>767</v>
      </c>
      <c r="G5852" s="2" t="s">
        <v>28</v>
      </c>
      <c r="H5852" s="2" t="s">
        <v>37</v>
      </c>
      <c r="I5852" s="2" t="s">
        <v>38</v>
      </c>
      <c r="J5852" s="2">
        <v>0</v>
      </c>
    </row>
    <row r="5853" spans="1:10">
      <c r="A5853" s="2" t="s">
        <v>10</v>
      </c>
      <c r="B5853" s="2" t="s">
        <v>385</v>
      </c>
      <c r="C5853" s="2" t="s">
        <v>361</v>
      </c>
      <c r="D5853" s="2" t="s">
        <v>1073</v>
      </c>
      <c r="E5853" s="2">
        <v>100</v>
      </c>
      <c r="F5853" s="2" t="s">
        <v>767</v>
      </c>
      <c r="G5853" s="2" t="s">
        <v>28</v>
      </c>
      <c r="H5853" s="2" t="s">
        <v>37</v>
      </c>
      <c r="I5853" s="2" t="s">
        <v>38</v>
      </c>
      <c r="J5853" s="2">
        <v>0</v>
      </c>
    </row>
    <row r="5854" spans="1:10">
      <c r="A5854" s="2" t="s">
        <v>9</v>
      </c>
      <c r="B5854" s="2" t="s">
        <v>371</v>
      </c>
      <c r="C5854" s="2" t="s">
        <v>361</v>
      </c>
      <c r="D5854" s="2" t="s">
        <v>1073</v>
      </c>
      <c r="E5854" s="2">
        <v>100</v>
      </c>
      <c r="F5854" s="2" t="s">
        <v>767</v>
      </c>
      <c r="G5854" s="2" t="s">
        <v>28</v>
      </c>
      <c r="H5854" s="2" t="s">
        <v>37</v>
      </c>
      <c r="I5854" s="2" t="s">
        <v>38</v>
      </c>
      <c r="J5854" s="2">
        <v>0</v>
      </c>
    </row>
    <row r="5855" spans="1:10">
      <c r="A5855" s="2" t="s">
        <v>8</v>
      </c>
      <c r="B5855" s="2" t="s">
        <v>376</v>
      </c>
      <c r="C5855" s="2" t="s">
        <v>361</v>
      </c>
      <c r="D5855" s="2" t="s">
        <v>1073</v>
      </c>
      <c r="E5855" s="2">
        <v>100</v>
      </c>
      <c r="F5855" s="2" t="s">
        <v>767</v>
      </c>
      <c r="G5855" s="2" t="s">
        <v>28</v>
      </c>
      <c r="H5855" s="2" t="s">
        <v>37</v>
      </c>
      <c r="I5855" s="2" t="s">
        <v>38</v>
      </c>
      <c r="J5855" s="2">
        <v>0</v>
      </c>
    </row>
    <row r="5856" spans="1:10">
      <c r="A5856" s="2" t="s">
        <v>7</v>
      </c>
      <c r="B5856" s="2" t="s">
        <v>364</v>
      </c>
      <c r="C5856" s="2" t="s">
        <v>361</v>
      </c>
      <c r="D5856" s="2" t="s">
        <v>1073</v>
      </c>
      <c r="E5856" s="2">
        <v>100</v>
      </c>
      <c r="F5856" s="2" t="s">
        <v>767</v>
      </c>
      <c r="G5856" s="2" t="s">
        <v>28</v>
      </c>
      <c r="H5856" s="2" t="s">
        <v>37</v>
      </c>
      <c r="I5856" s="2" t="s">
        <v>38</v>
      </c>
      <c r="J5856" s="2">
        <v>0</v>
      </c>
    </row>
    <row r="5857" spans="1:10">
      <c r="A5857" s="2" t="s">
        <v>6</v>
      </c>
      <c r="B5857" s="2" t="s">
        <v>387</v>
      </c>
      <c r="C5857" s="2" t="s">
        <v>361</v>
      </c>
      <c r="D5857" s="2" t="s">
        <v>1073</v>
      </c>
      <c r="E5857" s="2">
        <v>100</v>
      </c>
      <c r="F5857" s="2" t="s">
        <v>767</v>
      </c>
      <c r="G5857" s="2" t="s">
        <v>28</v>
      </c>
      <c r="H5857" s="2" t="s">
        <v>37</v>
      </c>
      <c r="I5857" s="2" t="s">
        <v>38</v>
      </c>
      <c r="J5857" s="2">
        <v>0</v>
      </c>
    </row>
    <row r="5858" spans="1:10">
      <c r="A5858" s="2" t="s">
        <v>2</v>
      </c>
      <c r="B5858" s="2" t="s">
        <v>374</v>
      </c>
      <c r="C5858" s="2" t="s">
        <v>361</v>
      </c>
      <c r="D5858" s="2" t="s">
        <v>1073</v>
      </c>
      <c r="E5858" s="2">
        <v>100</v>
      </c>
      <c r="F5858" s="2" t="s">
        <v>767</v>
      </c>
      <c r="G5858" s="2" t="s">
        <v>28</v>
      </c>
      <c r="H5858" s="2" t="s">
        <v>37</v>
      </c>
      <c r="I5858" s="2" t="s">
        <v>38</v>
      </c>
      <c r="J5858" s="2">
        <v>0</v>
      </c>
    </row>
    <row r="5859" spans="1:10">
      <c r="A5859" s="2" t="s">
        <v>1</v>
      </c>
      <c r="B5859" s="2" t="s">
        <v>366</v>
      </c>
      <c r="C5859" s="2" t="s">
        <v>361</v>
      </c>
      <c r="D5859" s="2" t="s">
        <v>1073</v>
      </c>
      <c r="E5859" s="2">
        <v>100</v>
      </c>
      <c r="F5859" s="2" t="s">
        <v>767</v>
      </c>
      <c r="G5859" s="2" t="s">
        <v>28</v>
      </c>
      <c r="H5859" s="2" t="s">
        <v>37</v>
      </c>
      <c r="I5859" s="2" t="s">
        <v>38</v>
      </c>
      <c r="J5859" s="2">
        <v>0</v>
      </c>
    </row>
    <row r="5860" spans="1:10">
      <c r="A5860" s="2" t="s">
        <v>26</v>
      </c>
      <c r="B5860" s="2" t="s">
        <v>370</v>
      </c>
      <c r="C5860" s="2" t="s">
        <v>361</v>
      </c>
      <c r="D5860" s="2" t="s">
        <v>718</v>
      </c>
      <c r="E5860" s="2">
        <v>100</v>
      </c>
      <c r="F5860" s="2" t="s">
        <v>767</v>
      </c>
      <c r="G5860" s="2" t="s">
        <v>28</v>
      </c>
      <c r="H5860" s="2" t="s">
        <v>37</v>
      </c>
      <c r="I5860" s="2" t="s">
        <v>38</v>
      </c>
      <c r="J5860" s="2">
        <v>0</v>
      </c>
    </row>
    <row r="5861" spans="1:10">
      <c r="A5861" s="2" t="s">
        <v>25</v>
      </c>
      <c r="B5861" s="2" t="s">
        <v>386</v>
      </c>
      <c r="C5861" s="2" t="s">
        <v>361</v>
      </c>
      <c r="D5861" s="2" t="s">
        <v>718</v>
      </c>
      <c r="E5861" s="2">
        <v>100</v>
      </c>
      <c r="F5861" s="2" t="s">
        <v>767</v>
      </c>
      <c r="G5861" s="2" t="s">
        <v>28</v>
      </c>
      <c r="H5861" s="2" t="s">
        <v>37</v>
      </c>
      <c r="I5861" s="2" t="s">
        <v>38</v>
      </c>
      <c r="J5861" s="2">
        <v>0</v>
      </c>
    </row>
    <row r="5862" spans="1:10">
      <c r="A5862" s="2" t="s">
        <v>23</v>
      </c>
      <c r="B5862" s="2" t="s">
        <v>388</v>
      </c>
      <c r="C5862" s="2" t="s">
        <v>361</v>
      </c>
      <c r="D5862" s="2" t="s">
        <v>718</v>
      </c>
      <c r="E5862" s="2">
        <v>100</v>
      </c>
      <c r="F5862" s="2" t="s">
        <v>767</v>
      </c>
      <c r="G5862" s="2" t="s">
        <v>28</v>
      </c>
      <c r="H5862" s="2" t="s">
        <v>37</v>
      </c>
      <c r="I5862" s="2" t="s">
        <v>38</v>
      </c>
      <c r="J5862" s="2">
        <v>0</v>
      </c>
    </row>
    <row r="5863" spans="1:10">
      <c r="A5863" s="2" t="s">
        <v>17</v>
      </c>
      <c r="B5863" s="2" t="s">
        <v>372</v>
      </c>
      <c r="C5863" s="2" t="s">
        <v>361</v>
      </c>
      <c r="D5863" s="2" t="s">
        <v>718</v>
      </c>
      <c r="E5863" s="2">
        <v>100</v>
      </c>
      <c r="F5863" s="2" t="s">
        <v>767</v>
      </c>
      <c r="G5863" s="2" t="s">
        <v>28</v>
      </c>
      <c r="H5863" s="2" t="s">
        <v>37</v>
      </c>
      <c r="I5863" s="2" t="s">
        <v>38</v>
      </c>
      <c r="J5863" s="2">
        <v>0</v>
      </c>
    </row>
    <row r="5864" spans="1:10">
      <c r="A5864" s="2" t="s">
        <v>21</v>
      </c>
      <c r="B5864" s="2" t="s">
        <v>373</v>
      </c>
      <c r="C5864" s="2" t="s">
        <v>361</v>
      </c>
      <c r="D5864" s="2" t="s">
        <v>718</v>
      </c>
      <c r="E5864" s="2">
        <v>100</v>
      </c>
      <c r="F5864" s="2" t="s">
        <v>767</v>
      </c>
      <c r="G5864" s="2" t="s">
        <v>28</v>
      </c>
      <c r="H5864" s="2" t="s">
        <v>37</v>
      </c>
      <c r="I5864" s="2" t="s">
        <v>38</v>
      </c>
      <c r="J5864" s="2">
        <v>0</v>
      </c>
    </row>
    <row r="5865" spans="1:10">
      <c r="A5865" s="2" t="s">
        <v>20</v>
      </c>
      <c r="B5865" s="2" t="s">
        <v>379</v>
      </c>
      <c r="C5865" s="2" t="s">
        <v>361</v>
      </c>
      <c r="D5865" s="2" t="s">
        <v>718</v>
      </c>
      <c r="E5865" s="2">
        <v>100</v>
      </c>
      <c r="F5865" s="2" t="s">
        <v>767</v>
      </c>
      <c r="G5865" s="2" t="s">
        <v>28</v>
      </c>
      <c r="H5865" s="2" t="s">
        <v>37</v>
      </c>
      <c r="I5865" s="2" t="s">
        <v>38</v>
      </c>
      <c r="J5865" s="2">
        <v>0</v>
      </c>
    </row>
    <row r="5866" spans="1:10">
      <c r="A5866" s="2" t="s">
        <v>16</v>
      </c>
      <c r="B5866" s="2" t="s">
        <v>384</v>
      </c>
      <c r="C5866" s="2" t="s">
        <v>361</v>
      </c>
      <c r="D5866" s="2" t="s">
        <v>718</v>
      </c>
      <c r="E5866" s="2">
        <v>100</v>
      </c>
      <c r="F5866" s="2" t="s">
        <v>767</v>
      </c>
      <c r="G5866" s="2" t="s">
        <v>28</v>
      </c>
      <c r="H5866" s="2" t="s">
        <v>37</v>
      </c>
      <c r="I5866" s="2" t="s">
        <v>38</v>
      </c>
      <c r="J5866" s="2">
        <v>5.3779724600000007E-3</v>
      </c>
    </row>
    <row r="5867" spans="1:10">
      <c r="A5867" s="2" t="s">
        <v>3</v>
      </c>
      <c r="B5867" s="2" t="s">
        <v>365</v>
      </c>
      <c r="C5867" s="2" t="s">
        <v>361</v>
      </c>
      <c r="D5867" s="2" t="s">
        <v>718</v>
      </c>
      <c r="E5867" s="2">
        <v>100</v>
      </c>
      <c r="F5867" s="2" t="s">
        <v>767</v>
      </c>
      <c r="G5867" s="2" t="s">
        <v>28</v>
      </c>
      <c r="H5867" s="2" t="s">
        <v>37</v>
      </c>
      <c r="I5867" s="2" t="s">
        <v>38</v>
      </c>
      <c r="J5867" s="2">
        <v>0.169127185865</v>
      </c>
    </row>
    <row r="5868" spans="1:10">
      <c r="A5868" s="2" t="s">
        <v>19</v>
      </c>
      <c r="B5868" s="2" t="s">
        <v>375</v>
      </c>
      <c r="C5868" s="2" t="s">
        <v>361</v>
      </c>
      <c r="D5868" s="2" t="s">
        <v>718</v>
      </c>
      <c r="E5868" s="2">
        <v>100</v>
      </c>
      <c r="F5868" s="2" t="s">
        <v>767</v>
      </c>
      <c r="G5868" s="2" t="s">
        <v>28</v>
      </c>
      <c r="H5868" s="2" t="s">
        <v>37</v>
      </c>
      <c r="I5868" s="2" t="s">
        <v>38</v>
      </c>
      <c r="J5868" s="2">
        <v>0</v>
      </c>
    </row>
    <row r="5869" spans="1:10">
      <c r="A5869" s="2" t="s">
        <v>18</v>
      </c>
      <c r="B5869" s="2" t="s">
        <v>369</v>
      </c>
      <c r="C5869" s="2" t="s">
        <v>361</v>
      </c>
      <c r="D5869" s="2" t="s">
        <v>718</v>
      </c>
      <c r="E5869" s="2">
        <v>100</v>
      </c>
      <c r="F5869" s="2" t="s">
        <v>767</v>
      </c>
      <c r="G5869" s="2" t="s">
        <v>28</v>
      </c>
      <c r="H5869" s="2" t="s">
        <v>37</v>
      </c>
      <c r="I5869" s="2" t="s">
        <v>38</v>
      </c>
      <c r="J5869" s="2">
        <v>0</v>
      </c>
    </row>
    <row r="5870" spans="1:10">
      <c r="A5870" s="2" t="s">
        <v>24</v>
      </c>
      <c r="B5870" s="2" t="s">
        <v>381</v>
      </c>
      <c r="C5870" s="2" t="s">
        <v>361</v>
      </c>
      <c r="D5870" s="2" t="s">
        <v>718</v>
      </c>
      <c r="E5870" s="2">
        <v>100</v>
      </c>
      <c r="F5870" s="2" t="s">
        <v>767</v>
      </c>
      <c r="G5870" s="2" t="s">
        <v>28</v>
      </c>
      <c r="H5870" s="2" t="s">
        <v>37</v>
      </c>
      <c r="I5870" s="2" t="s">
        <v>38</v>
      </c>
      <c r="J5870" s="2">
        <v>14.008818627895</v>
      </c>
    </row>
    <row r="5871" spans="1:10">
      <c r="A5871" s="2" t="s">
        <v>14</v>
      </c>
      <c r="B5871" s="2" t="s">
        <v>367</v>
      </c>
      <c r="C5871" s="2" t="s">
        <v>361</v>
      </c>
      <c r="D5871" s="2" t="s">
        <v>718</v>
      </c>
      <c r="E5871" s="2">
        <v>100</v>
      </c>
      <c r="F5871" s="2" t="s">
        <v>767</v>
      </c>
      <c r="G5871" s="2" t="s">
        <v>28</v>
      </c>
      <c r="H5871" s="2" t="s">
        <v>37</v>
      </c>
      <c r="I5871" s="2" t="s">
        <v>38</v>
      </c>
      <c r="J5871" s="2">
        <v>0</v>
      </c>
    </row>
    <row r="5872" spans="1:10">
      <c r="A5872" s="2" t="s">
        <v>13</v>
      </c>
      <c r="B5872" s="2" t="s">
        <v>380</v>
      </c>
      <c r="C5872" s="2" t="s">
        <v>361</v>
      </c>
      <c r="D5872" s="2" t="s">
        <v>718</v>
      </c>
      <c r="E5872" s="2">
        <v>100</v>
      </c>
      <c r="F5872" s="2" t="s">
        <v>767</v>
      </c>
      <c r="G5872" s="2" t="s">
        <v>28</v>
      </c>
      <c r="H5872" s="2" t="s">
        <v>37</v>
      </c>
      <c r="I5872" s="2" t="s">
        <v>38</v>
      </c>
      <c r="J5872" s="2">
        <v>6.7764705887999988</v>
      </c>
    </row>
    <row r="5873" spans="1:10">
      <c r="A5873" s="2" t="s">
        <v>11</v>
      </c>
      <c r="B5873" s="2" t="s">
        <v>377</v>
      </c>
      <c r="C5873" s="2" t="s">
        <v>361</v>
      </c>
      <c r="D5873" s="2" t="s">
        <v>718</v>
      </c>
      <c r="E5873" s="2">
        <v>100</v>
      </c>
      <c r="F5873" s="2" t="s">
        <v>767</v>
      </c>
      <c r="G5873" s="2" t="s">
        <v>28</v>
      </c>
      <c r="H5873" s="2" t="s">
        <v>37</v>
      </c>
      <c r="I5873" s="2" t="s">
        <v>38</v>
      </c>
      <c r="J5873" s="2">
        <v>0</v>
      </c>
    </row>
    <row r="5874" spans="1:10">
      <c r="A5874" s="2" t="s">
        <v>12</v>
      </c>
      <c r="B5874" s="2" t="s">
        <v>378</v>
      </c>
      <c r="C5874" s="2" t="s">
        <v>361</v>
      </c>
      <c r="D5874" s="2" t="s">
        <v>718</v>
      </c>
      <c r="E5874" s="2">
        <v>100</v>
      </c>
      <c r="F5874" s="2" t="s">
        <v>767</v>
      </c>
      <c r="G5874" s="2" t="s">
        <v>28</v>
      </c>
      <c r="H5874" s="2" t="s">
        <v>37</v>
      </c>
      <c r="I5874" s="2" t="s">
        <v>38</v>
      </c>
      <c r="J5874" s="2">
        <v>0</v>
      </c>
    </row>
    <row r="5875" spans="1:10">
      <c r="A5875" s="2" t="s">
        <v>10</v>
      </c>
      <c r="B5875" s="2" t="s">
        <v>385</v>
      </c>
      <c r="C5875" s="2" t="s">
        <v>361</v>
      </c>
      <c r="D5875" s="2" t="s">
        <v>718</v>
      </c>
      <c r="E5875" s="2">
        <v>100</v>
      </c>
      <c r="F5875" s="2" t="s">
        <v>767</v>
      </c>
      <c r="G5875" s="2" t="s">
        <v>28</v>
      </c>
      <c r="H5875" s="2" t="s">
        <v>37</v>
      </c>
      <c r="I5875" s="2" t="s">
        <v>38</v>
      </c>
      <c r="J5875" s="2">
        <v>0</v>
      </c>
    </row>
    <row r="5876" spans="1:10">
      <c r="A5876" s="2" t="s">
        <v>9</v>
      </c>
      <c r="B5876" s="2" t="s">
        <v>371</v>
      </c>
      <c r="C5876" s="2" t="s">
        <v>361</v>
      </c>
      <c r="D5876" s="2" t="s">
        <v>718</v>
      </c>
      <c r="E5876" s="2">
        <v>100</v>
      </c>
      <c r="F5876" s="2" t="s">
        <v>767</v>
      </c>
      <c r="G5876" s="2" t="s">
        <v>28</v>
      </c>
      <c r="H5876" s="2" t="s">
        <v>37</v>
      </c>
      <c r="I5876" s="2" t="s">
        <v>38</v>
      </c>
      <c r="J5876" s="2">
        <v>0</v>
      </c>
    </row>
    <row r="5877" spans="1:10">
      <c r="A5877" s="2" t="s">
        <v>8</v>
      </c>
      <c r="B5877" s="2" t="s">
        <v>376</v>
      </c>
      <c r="C5877" s="2" t="s">
        <v>361</v>
      </c>
      <c r="D5877" s="2" t="s">
        <v>718</v>
      </c>
      <c r="E5877" s="2">
        <v>100</v>
      </c>
      <c r="F5877" s="2" t="s">
        <v>767</v>
      </c>
      <c r="G5877" s="2" t="s">
        <v>28</v>
      </c>
      <c r="H5877" s="2" t="s">
        <v>37</v>
      </c>
      <c r="I5877" s="2" t="s">
        <v>38</v>
      </c>
      <c r="J5877" s="2">
        <v>0</v>
      </c>
    </row>
    <row r="5878" spans="1:10">
      <c r="A5878" s="2" t="s">
        <v>7</v>
      </c>
      <c r="B5878" s="2" t="s">
        <v>364</v>
      </c>
      <c r="C5878" s="2" t="s">
        <v>361</v>
      </c>
      <c r="D5878" s="2" t="s">
        <v>718</v>
      </c>
      <c r="E5878" s="2">
        <v>100</v>
      </c>
      <c r="F5878" s="2" t="s">
        <v>767</v>
      </c>
      <c r="G5878" s="2" t="s">
        <v>28</v>
      </c>
      <c r="H5878" s="2" t="s">
        <v>37</v>
      </c>
      <c r="I5878" s="2" t="s">
        <v>38</v>
      </c>
      <c r="J5878" s="2">
        <v>0</v>
      </c>
    </row>
    <row r="5879" spans="1:10">
      <c r="A5879" s="2" t="s">
        <v>6</v>
      </c>
      <c r="B5879" s="2" t="s">
        <v>387</v>
      </c>
      <c r="C5879" s="2" t="s">
        <v>361</v>
      </c>
      <c r="D5879" s="2" t="s">
        <v>718</v>
      </c>
      <c r="E5879" s="2">
        <v>100</v>
      </c>
      <c r="F5879" s="2" t="s">
        <v>767</v>
      </c>
      <c r="G5879" s="2" t="s">
        <v>28</v>
      </c>
      <c r="H5879" s="2" t="s">
        <v>37</v>
      </c>
      <c r="I5879" s="2" t="s">
        <v>38</v>
      </c>
      <c r="J5879" s="2">
        <v>0</v>
      </c>
    </row>
    <row r="5880" spans="1:10">
      <c r="A5880" s="2" t="s">
        <v>2</v>
      </c>
      <c r="B5880" s="2" t="s">
        <v>374</v>
      </c>
      <c r="C5880" s="2" t="s">
        <v>361</v>
      </c>
      <c r="D5880" s="2" t="s">
        <v>718</v>
      </c>
      <c r="E5880" s="2">
        <v>100</v>
      </c>
      <c r="F5880" s="2" t="s">
        <v>767</v>
      </c>
      <c r="G5880" s="2" t="s">
        <v>28</v>
      </c>
      <c r="H5880" s="2" t="s">
        <v>37</v>
      </c>
      <c r="I5880" s="2" t="s">
        <v>38</v>
      </c>
      <c r="J5880" s="2">
        <v>0</v>
      </c>
    </row>
    <row r="5881" spans="1:10">
      <c r="A5881" s="2" t="s">
        <v>1</v>
      </c>
      <c r="B5881" s="2" t="s">
        <v>366</v>
      </c>
      <c r="C5881" s="2" t="s">
        <v>361</v>
      </c>
      <c r="D5881" s="2" t="s">
        <v>718</v>
      </c>
      <c r="E5881" s="2">
        <v>100</v>
      </c>
      <c r="F5881" s="2" t="s">
        <v>767</v>
      </c>
      <c r="G5881" s="2" t="s">
        <v>28</v>
      </c>
      <c r="H5881" s="2" t="s">
        <v>37</v>
      </c>
      <c r="I5881" s="2" t="s">
        <v>38</v>
      </c>
      <c r="J5881" s="2">
        <v>0</v>
      </c>
    </row>
    <row r="5882" spans="1:10">
      <c r="A5882" s="2" t="s">
        <v>26</v>
      </c>
      <c r="B5882" s="2" t="s">
        <v>370</v>
      </c>
      <c r="C5882" s="2" t="s">
        <v>361</v>
      </c>
      <c r="D5882" s="2" t="s">
        <v>1077</v>
      </c>
      <c r="E5882" s="2">
        <v>100</v>
      </c>
      <c r="F5882" s="2" t="s">
        <v>767</v>
      </c>
      <c r="G5882" s="2" t="s">
        <v>28</v>
      </c>
      <c r="H5882" s="2" t="s">
        <v>37</v>
      </c>
      <c r="I5882" s="2" t="s">
        <v>38</v>
      </c>
      <c r="J5882" s="2">
        <v>0</v>
      </c>
    </row>
    <row r="5883" spans="1:10">
      <c r="A5883" s="2" t="s">
        <v>25</v>
      </c>
      <c r="B5883" s="2" t="s">
        <v>386</v>
      </c>
      <c r="C5883" s="2" t="s">
        <v>361</v>
      </c>
      <c r="D5883" s="2" t="s">
        <v>1077</v>
      </c>
      <c r="E5883" s="2">
        <v>100</v>
      </c>
      <c r="F5883" s="2" t="s">
        <v>767</v>
      </c>
      <c r="G5883" s="2" t="s">
        <v>28</v>
      </c>
      <c r="H5883" s="2" t="s">
        <v>37</v>
      </c>
      <c r="I5883" s="2" t="s">
        <v>38</v>
      </c>
      <c r="J5883" s="2">
        <v>0</v>
      </c>
    </row>
    <row r="5884" spans="1:10">
      <c r="A5884" s="2" t="s">
        <v>23</v>
      </c>
      <c r="B5884" s="2" t="s">
        <v>388</v>
      </c>
      <c r="C5884" s="2" t="s">
        <v>361</v>
      </c>
      <c r="D5884" s="2" t="s">
        <v>1077</v>
      </c>
      <c r="E5884" s="2">
        <v>100</v>
      </c>
      <c r="F5884" s="2" t="s">
        <v>767</v>
      </c>
      <c r="G5884" s="2" t="s">
        <v>28</v>
      </c>
      <c r="H5884" s="2" t="s">
        <v>37</v>
      </c>
      <c r="I5884" s="2" t="s">
        <v>38</v>
      </c>
      <c r="J5884" s="2">
        <v>20.193284539459999</v>
      </c>
    </row>
    <row r="5885" spans="1:10">
      <c r="A5885" s="2" t="s">
        <v>17</v>
      </c>
      <c r="B5885" s="2" t="s">
        <v>372</v>
      </c>
      <c r="C5885" s="2" t="s">
        <v>361</v>
      </c>
      <c r="D5885" s="2" t="s">
        <v>1077</v>
      </c>
      <c r="E5885" s="2">
        <v>100</v>
      </c>
      <c r="F5885" s="2" t="s">
        <v>767</v>
      </c>
      <c r="G5885" s="2" t="s">
        <v>28</v>
      </c>
      <c r="H5885" s="2" t="s">
        <v>37</v>
      </c>
      <c r="I5885" s="2" t="s">
        <v>38</v>
      </c>
      <c r="J5885" s="2">
        <v>0</v>
      </c>
    </row>
    <row r="5886" spans="1:10">
      <c r="A5886" s="2" t="s">
        <v>21</v>
      </c>
      <c r="B5886" s="2" t="s">
        <v>373</v>
      </c>
      <c r="C5886" s="2" t="s">
        <v>361</v>
      </c>
      <c r="D5886" s="2" t="s">
        <v>1077</v>
      </c>
      <c r="E5886" s="2">
        <v>100</v>
      </c>
      <c r="F5886" s="2" t="s">
        <v>767</v>
      </c>
      <c r="G5886" s="2" t="s">
        <v>28</v>
      </c>
      <c r="H5886" s="2" t="s">
        <v>37</v>
      </c>
      <c r="I5886" s="2" t="s">
        <v>38</v>
      </c>
      <c r="J5886" s="2">
        <v>0</v>
      </c>
    </row>
    <row r="5887" spans="1:10">
      <c r="A5887" s="2" t="s">
        <v>20</v>
      </c>
      <c r="B5887" s="2" t="s">
        <v>379</v>
      </c>
      <c r="C5887" s="2" t="s">
        <v>361</v>
      </c>
      <c r="D5887" s="2" t="s">
        <v>1077</v>
      </c>
      <c r="E5887" s="2">
        <v>100</v>
      </c>
      <c r="F5887" s="2" t="s">
        <v>767</v>
      </c>
      <c r="G5887" s="2" t="s">
        <v>28</v>
      </c>
      <c r="H5887" s="2" t="s">
        <v>37</v>
      </c>
      <c r="I5887" s="2" t="s">
        <v>38</v>
      </c>
      <c r="J5887" s="2">
        <v>0</v>
      </c>
    </row>
    <row r="5888" spans="1:10">
      <c r="A5888" s="2" t="s">
        <v>16</v>
      </c>
      <c r="B5888" s="2" t="s">
        <v>384</v>
      </c>
      <c r="C5888" s="2" t="s">
        <v>361</v>
      </c>
      <c r="D5888" s="2" t="s">
        <v>1077</v>
      </c>
      <c r="E5888" s="2">
        <v>100</v>
      </c>
      <c r="F5888" s="2" t="s">
        <v>767</v>
      </c>
      <c r="G5888" s="2" t="s">
        <v>28</v>
      </c>
      <c r="H5888" s="2" t="s">
        <v>37</v>
      </c>
      <c r="I5888" s="2" t="s">
        <v>38</v>
      </c>
      <c r="J5888" s="2">
        <v>38.818205216279992</v>
      </c>
    </row>
    <row r="5889" spans="1:10">
      <c r="A5889" s="2" t="s">
        <v>3</v>
      </c>
      <c r="B5889" s="2" t="s">
        <v>365</v>
      </c>
      <c r="C5889" s="2" t="s">
        <v>361</v>
      </c>
      <c r="D5889" s="2" t="s">
        <v>1077</v>
      </c>
      <c r="E5889" s="2">
        <v>100</v>
      </c>
      <c r="F5889" s="2" t="s">
        <v>767</v>
      </c>
      <c r="G5889" s="2" t="s">
        <v>28</v>
      </c>
      <c r="H5889" s="2" t="s">
        <v>37</v>
      </c>
      <c r="I5889" s="2" t="s">
        <v>38</v>
      </c>
      <c r="J5889" s="2">
        <v>45.507351312460003</v>
      </c>
    </row>
    <row r="5890" spans="1:10">
      <c r="A5890" s="2" t="s">
        <v>19</v>
      </c>
      <c r="B5890" s="2" t="s">
        <v>375</v>
      </c>
      <c r="C5890" s="2" t="s">
        <v>361</v>
      </c>
      <c r="D5890" s="2" t="s">
        <v>1077</v>
      </c>
      <c r="E5890" s="2">
        <v>100</v>
      </c>
      <c r="F5890" s="2" t="s">
        <v>767</v>
      </c>
      <c r="G5890" s="2" t="s">
        <v>28</v>
      </c>
      <c r="H5890" s="2" t="s">
        <v>37</v>
      </c>
      <c r="I5890" s="2" t="s">
        <v>38</v>
      </c>
      <c r="J5890" s="2">
        <v>0</v>
      </c>
    </row>
    <row r="5891" spans="1:10">
      <c r="A5891" s="2" t="s">
        <v>18</v>
      </c>
      <c r="B5891" s="2" t="s">
        <v>369</v>
      </c>
      <c r="C5891" s="2" t="s">
        <v>361</v>
      </c>
      <c r="D5891" s="2" t="s">
        <v>1077</v>
      </c>
      <c r="E5891" s="2">
        <v>100</v>
      </c>
      <c r="F5891" s="2" t="s">
        <v>767</v>
      </c>
      <c r="G5891" s="2" t="s">
        <v>28</v>
      </c>
      <c r="H5891" s="2" t="s">
        <v>37</v>
      </c>
      <c r="I5891" s="2" t="s">
        <v>38</v>
      </c>
      <c r="J5891" s="2">
        <v>0</v>
      </c>
    </row>
    <row r="5892" spans="1:10">
      <c r="A5892" s="2" t="s">
        <v>24</v>
      </c>
      <c r="B5892" s="2" t="s">
        <v>381</v>
      </c>
      <c r="C5892" s="2" t="s">
        <v>361</v>
      </c>
      <c r="D5892" s="2" t="s">
        <v>1077</v>
      </c>
      <c r="E5892" s="2">
        <v>100</v>
      </c>
      <c r="F5892" s="2" t="s">
        <v>767</v>
      </c>
      <c r="G5892" s="2" t="s">
        <v>28</v>
      </c>
      <c r="H5892" s="2" t="s">
        <v>37</v>
      </c>
      <c r="I5892" s="2" t="s">
        <v>38</v>
      </c>
      <c r="J5892" s="2">
        <v>32.774882353979997</v>
      </c>
    </row>
    <row r="5893" spans="1:10">
      <c r="A5893" s="2" t="s">
        <v>14</v>
      </c>
      <c r="B5893" s="2" t="s">
        <v>367</v>
      </c>
      <c r="C5893" s="2" t="s">
        <v>361</v>
      </c>
      <c r="D5893" s="2" t="s">
        <v>1077</v>
      </c>
      <c r="E5893" s="2">
        <v>100</v>
      </c>
      <c r="F5893" s="2" t="s">
        <v>767</v>
      </c>
      <c r="G5893" s="2" t="s">
        <v>28</v>
      </c>
      <c r="H5893" s="2" t="s">
        <v>37</v>
      </c>
      <c r="I5893" s="2" t="s">
        <v>38</v>
      </c>
      <c r="J5893" s="2">
        <v>0</v>
      </c>
    </row>
    <row r="5894" spans="1:10">
      <c r="A5894" s="2" t="s">
        <v>13</v>
      </c>
      <c r="B5894" s="2" t="s">
        <v>380</v>
      </c>
      <c r="C5894" s="2" t="s">
        <v>361</v>
      </c>
      <c r="D5894" s="2" t="s">
        <v>1077</v>
      </c>
      <c r="E5894" s="2">
        <v>100</v>
      </c>
      <c r="F5894" s="2" t="s">
        <v>767</v>
      </c>
      <c r="G5894" s="2" t="s">
        <v>28</v>
      </c>
      <c r="H5894" s="2" t="s">
        <v>37</v>
      </c>
      <c r="I5894" s="2" t="s">
        <v>38</v>
      </c>
      <c r="J5894" s="2">
        <v>105.5807486719</v>
      </c>
    </row>
    <row r="5895" spans="1:10">
      <c r="A5895" s="2" t="s">
        <v>11</v>
      </c>
      <c r="B5895" s="2" t="s">
        <v>377</v>
      </c>
      <c r="C5895" s="2" t="s">
        <v>361</v>
      </c>
      <c r="D5895" s="2" t="s">
        <v>1077</v>
      </c>
      <c r="E5895" s="2">
        <v>100</v>
      </c>
      <c r="F5895" s="2" t="s">
        <v>767</v>
      </c>
      <c r="G5895" s="2" t="s">
        <v>28</v>
      </c>
      <c r="H5895" s="2" t="s">
        <v>37</v>
      </c>
      <c r="I5895" s="2" t="s">
        <v>38</v>
      </c>
      <c r="J5895" s="2">
        <v>0</v>
      </c>
    </row>
    <row r="5896" spans="1:10">
      <c r="A5896" s="2" t="s">
        <v>12</v>
      </c>
      <c r="B5896" s="2" t="s">
        <v>378</v>
      </c>
      <c r="C5896" s="2" t="s">
        <v>361</v>
      </c>
      <c r="D5896" s="2" t="s">
        <v>1077</v>
      </c>
      <c r="E5896" s="2">
        <v>100</v>
      </c>
      <c r="F5896" s="2" t="s">
        <v>767</v>
      </c>
      <c r="G5896" s="2" t="s">
        <v>28</v>
      </c>
      <c r="H5896" s="2" t="s">
        <v>37</v>
      </c>
      <c r="I5896" s="2" t="s">
        <v>38</v>
      </c>
      <c r="J5896" s="2">
        <v>0</v>
      </c>
    </row>
    <row r="5897" spans="1:10">
      <c r="A5897" s="2" t="s">
        <v>10</v>
      </c>
      <c r="B5897" s="2" t="s">
        <v>385</v>
      </c>
      <c r="C5897" s="2" t="s">
        <v>361</v>
      </c>
      <c r="D5897" s="2" t="s">
        <v>1077</v>
      </c>
      <c r="E5897" s="2">
        <v>100</v>
      </c>
      <c r="F5897" s="2" t="s">
        <v>767</v>
      </c>
      <c r="G5897" s="2" t="s">
        <v>28</v>
      </c>
      <c r="H5897" s="2" t="s">
        <v>37</v>
      </c>
      <c r="I5897" s="2" t="s">
        <v>38</v>
      </c>
      <c r="J5897" s="2">
        <v>0</v>
      </c>
    </row>
    <row r="5898" spans="1:10">
      <c r="A5898" s="2" t="s">
        <v>9</v>
      </c>
      <c r="B5898" s="2" t="s">
        <v>371</v>
      </c>
      <c r="C5898" s="2" t="s">
        <v>361</v>
      </c>
      <c r="D5898" s="2" t="s">
        <v>1077</v>
      </c>
      <c r="E5898" s="2">
        <v>100</v>
      </c>
      <c r="F5898" s="2" t="s">
        <v>767</v>
      </c>
      <c r="G5898" s="2" t="s">
        <v>28</v>
      </c>
      <c r="H5898" s="2" t="s">
        <v>37</v>
      </c>
      <c r="I5898" s="2" t="s">
        <v>38</v>
      </c>
      <c r="J5898" s="2">
        <v>0</v>
      </c>
    </row>
    <row r="5899" spans="1:10">
      <c r="A5899" s="2" t="s">
        <v>8</v>
      </c>
      <c r="B5899" s="2" t="s">
        <v>376</v>
      </c>
      <c r="C5899" s="2" t="s">
        <v>361</v>
      </c>
      <c r="D5899" s="2" t="s">
        <v>1077</v>
      </c>
      <c r="E5899" s="2">
        <v>100</v>
      </c>
      <c r="F5899" s="2" t="s">
        <v>767</v>
      </c>
      <c r="G5899" s="2" t="s">
        <v>28</v>
      </c>
      <c r="H5899" s="2" t="s">
        <v>37</v>
      </c>
      <c r="I5899" s="2" t="s">
        <v>38</v>
      </c>
      <c r="J5899" s="2">
        <v>0</v>
      </c>
    </row>
    <row r="5900" spans="1:10">
      <c r="A5900" s="2" t="s">
        <v>7</v>
      </c>
      <c r="B5900" s="2" t="s">
        <v>364</v>
      </c>
      <c r="C5900" s="2" t="s">
        <v>361</v>
      </c>
      <c r="D5900" s="2" t="s">
        <v>1077</v>
      </c>
      <c r="E5900" s="2">
        <v>100</v>
      </c>
      <c r="F5900" s="2" t="s">
        <v>767</v>
      </c>
      <c r="G5900" s="2" t="s">
        <v>28</v>
      </c>
      <c r="H5900" s="2" t="s">
        <v>37</v>
      </c>
      <c r="I5900" s="2" t="s">
        <v>38</v>
      </c>
      <c r="J5900" s="2">
        <v>0</v>
      </c>
    </row>
    <row r="5901" spans="1:10">
      <c r="A5901" s="2" t="s">
        <v>6</v>
      </c>
      <c r="B5901" s="2" t="s">
        <v>387</v>
      </c>
      <c r="C5901" s="2" t="s">
        <v>361</v>
      </c>
      <c r="D5901" s="2" t="s">
        <v>1077</v>
      </c>
      <c r="E5901" s="2">
        <v>100</v>
      </c>
      <c r="F5901" s="2" t="s">
        <v>767</v>
      </c>
      <c r="G5901" s="2" t="s">
        <v>28</v>
      </c>
      <c r="H5901" s="2" t="s">
        <v>37</v>
      </c>
      <c r="I5901" s="2" t="s">
        <v>38</v>
      </c>
      <c r="J5901" s="2">
        <v>0</v>
      </c>
    </row>
    <row r="5902" spans="1:10">
      <c r="A5902" s="2" t="s">
        <v>2</v>
      </c>
      <c r="B5902" s="2" t="s">
        <v>374</v>
      </c>
      <c r="C5902" s="2" t="s">
        <v>361</v>
      </c>
      <c r="D5902" s="2" t="s">
        <v>1077</v>
      </c>
      <c r="E5902" s="2">
        <v>100</v>
      </c>
      <c r="F5902" s="2" t="s">
        <v>767</v>
      </c>
      <c r="G5902" s="2" t="s">
        <v>28</v>
      </c>
      <c r="H5902" s="2" t="s">
        <v>37</v>
      </c>
      <c r="I5902" s="2" t="s">
        <v>38</v>
      </c>
      <c r="J5902" s="2">
        <v>0</v>
      </c>
    </row>
    <row r="5903" spans="1:10">
      <c r="A5903" s="2" t="s">
        <v>1</v>
      </c>
      <c r="B5903" s="2" t="s">
        <v>366</v>
      </c>
      <c r="C5903" s="2" t="s">
        <v>361</v>
      </c>
      <c r="D5903" s="2" t="s">
        <v>1077</v>
      </c>
      <c r="E5903" s="2">
        <v>100</v>
      </c>
      <c r="F5903" s="2" t="s">
        <v>767</v>
      </c>
      <c r="G5903" s="2" t="s">
        <v>28</v>
      </c>
      <c r="H5903" s="2" t="s">
        <v>37</v>
      </c>
      <c r="I5903" s="2" t="s">
        <v>38</v>
      </c>
      <c r="J5903" s="2">
        <v>0</v>
      </c>
    </row>
    <row r="5904" spans="1:10">
      <c r="A5904" s="2" t="s">
        <v>26</v>
      </c>
      <c r="B5904" s="2" t="s">
        <v>370</v>
      </c>
      <c r="C5904" s="2" t="s">
        <v>361</v>
      </c>
      <c r="D5904" s="2" t="s">
        <v>1069</v>
      </c>
      <c r="E5904" s="2">
        <v>100</v>
      </c>
      <c r="F5904" s="2" t="s">
        <v>767</v>
      </c>
      <c r="G5904" s="2" t="s">
        <v>28</v>
      </c>
      <c r="H5904" s="2" t="s">
        <v>37</v>
      </c>
      <c r="I5904" s="2" t="s">
        <v>38</v>
      </c>
      <c r="J5904" s="2">
        <v>0</v>
      </c>
    </row>
    <row r="5905" spans="1:10">
      <c r="A5905" s="2" t="s">
        <v>25</v>
      </c>
      <c r="B5905" s="2" t="s">
        <v>386</v>
      </c>
      <c r="C5905" s="2" t="s">
        <v>361</v>
      </c>
      <c r="D5905" s="2" t="s">
        <v>1069</v>
      </c>
      <c r="E5905" s="2">
        <v>100</v>
      </c>
      <c r="F5905" s="2" t="s">
        <v>767</v>
      </c>
      <c r="G5905" s="2" t="s">
        <v>28</v>
      </c>
      <c r="H5905" s="2" t="s">
        <v>37</v>
      </c>
      <c r="I5905" s="2" t="s">
        <v>38</v>
      </c>
      <c r="J5905" s="2">
        <v>0</v>
      </c>
    </row>
    <row r="5906" spans="1:10">
      <c r="A5906" s="2" t="s">
        <v>23</v>
      </c>
      <c r="B5906" s="2" t="s">
        <v>388</v>
      </c>
      <c r="C5906" s="2" t="s">
        <v>361</v>
      </c>
      <c r="D5906" s="2" t="s">
        <v>1069</v>
      </c>
      <c r="E5906" s="2">
        <v>100</v>
      </c>
      <c r="F5906" s="2" t="s">
        <v>767</v>
      </c>
      <c r="G5906" s="2" t="s">
        <v>28</v>
      </c>
      <c r="H5906" s="2" t="s">
        <v>37</v>
      </c>
      <c r="I5906" s="2" t="s">
        <v>38</v>
      </c>
      <c r="J5906" s="2">
        <v>0</v>
      </c>
    </row>
    <row r="5907" spans="1:10">
      <c r="A5907" s="2" t="s">
        <v>17</v>
      </c>
      <c r="B5907" s="2" t="s">
        <v>372</v>
      </c>
      <c r="C5907" s="2" t="s">
        <v>361</v>
      </c>
      <c r="D5907" s="2" t="s">
        <v>1069</v>
      </c>
      <c r="E5907" s="2">
        <v>100</v>
      </c>
      <c r="F5907" s="2" t="s">
        <v>767</v>
      </c>
      <c r="G5907" s="2" t="s">
        <v>28</v>
      </c>
      <c r="H5907" s="2" t="s">
        <v>37</v>
      </c>
      <c r="I5907" s="2" t="s">
        <v>38</v>
      </c>
      <c r="J5907" s="2">
        <v>0</v>
      </c>
    </row>
    <row r="5908" spans="1:10">
      <c r="A5908" s="2" t="s">
        <v>21</v>
      </c>
      <c r="B5908" s="2" t="s">
        <v>373</v>
      </c>
      <c r="C5908" s="2" t="s">
        <v>361</v>
      </c>
      <c r="D5908" s="2" t="s">
        <v>1069</v>
      </c>
      <c r="E5908" s="2">
        <v>100</v>
      </c>
      <c r="F5908" s="2" t="s">
        <v>767</v>
      </c>
      <c r="G5908" s="2" t="s">
        <v>28</v>
      </c>
      <c r="H5908" s="2" t="s">
        <v>37</v>
      </c>
      <c r="I5908" s="2" t="s">
        <v>38</v>
      </c>
      <c r="J5908" s="2">
        <v>0</v>
      </c>
    </row>
    <row r="5909" spans="1:10">
      <c r="A5909" s="2" t="s">
        <v>20</v>
      </c>
      <c r="B5909" s="2" t="s">
        <v>379</v>
      </c>
      <c r="C5909" s="2" t="s">
        <v>361</v>
      </c>
      <c r="D5909" s="2" t="s">
        <v>1069</v>
      </c>
      <c r="E5909" s="2">
        <v>100</v>
      </c>
      <c r="F5909" s="2" t="s">
        <v>767</v>
      </c>
      <c r="G5909" s="2" t="s">
        <v>28</v>
      </c>
      <c r="H5909" s="2" t="s">
        <v>37</v>
      </c>
      <c r="I5909" s="2" t="s">
        <v>38</v>
      </c>
      <c r="J5909" s="2">
        <v>0</v>
      </c>
    </row>
    <row r="5910" spans="1:10">
      <c r="A5910" s="2" t="s">
        <v>16</v>
      </c>
      <c r="B5910" s="2" t="s">
        <v>384</v>
      </c>
      <c r="C5910" s="2" t="s">
        <v>361</v>
      </c>
      <c r="D5910" s="2" t="s">
        <v>1069</v>
      </c>
      <c r="E5910" s="2">
        <v>100</v>
      </c>
      <c r="F5910" s="2" t="s">
        <v>767</v>
      </c>
      <c r="G5910" s="2" t="s">
        <v>28</v>
      </c>
      <c r="H5910" s="2" t="s">
        <v>37</v>
      </c>
      <c r="I5910" s="2" t="s">
        <v>38</v>
      </c>
      <c r="J5910" s="2">
        <v>0.82282978638000004</v>
      </c>
    </row>
    <row r="5911" spans="1:10">
      <c r="A5911" s="2" t="s">
        <v>3</v>
      </c>
      <c r="B5911" s="2" t="s">
        <v>365</v>
      </c>
      <c r="C5911" s="2" t="s">
        <v>361</v>
      </c>
      <c r="D5911" s="2" t="s">
        <v>1069</v>
      </c>
      <c r="E5911" s="2">
        <v>100</v>
      </c>
      <c r="F5911" s="2" t="s">
        <v>767</v>
      </c>
      <c r="G5911" s="2" t="s">
        <v>28</v>
      </c>
      <c r="H5911" s="2" t="s">
        <v>37</v>
      </c>
      <c r="I5911" s="2" t="s">
        <v>38</v>
      </c>
      <c r="J5911" s="2">
        <v>3.5888950684749998</v>
      </c>
    </row>
    <row r="5912" spans="1:10">
      <c r="A5912" s="2" t="s">
        <v>19</v>
      </c>
      <c r="B5912" s="2" t="s">
        <v>375</v>
      </c>
      <c r="C5912" s="2" t="s">
        <v>361</v>
      </c>
      <c r="D5912" s="2" t="s">
        <v>1069</v>
      </c>
      <c r="E5912" s="2">
        <v>100</v>
      </c>
      <c r="F5912" s="2" t="s">
        <v>767</v>
      </c>
      <c r="G5912" s="2" t="s">
        <v>28</v>
      </c>
      <c r="H5912" s="2" t="s">
        <v>37</v>
      </c>
      <c r="I5912" s="2" t="s">
        <v>38</v>
      </c>
      <c r="J5912" s="2">
        <v>0</v>
      </c>
    </row>
    <row r="5913" spans="1:10">
      <c r="A5913" s="2" t="s">
        <v>18</v>
      </c>
      <c r="B5913" s="2" t="s">
        <v>369</v>
      </c>
      <c r="C5913" s="2" t="s">
        <v>361</v>
      </c>
      <c r="D5913" s="2" t="s">
        <v>1069</v>
      </c>
      <c r="E5913" s="2">
        <v>100</v>
      </c>
      <c r="F5913" s="2" t="s">
        <v>767</v>
      </c>
      <c r="G5913" s="2" t="s">
        <v>28</v>
      </c>
      <c r="H5913" s="2" t="s">
        <v>37</v>
      </c>
      <c r="I5913" s="2" t="s">
        <v>38</v>
      </c>
      <c r="J5913" s="2">
        <v>0</v>
      </c>
    </row>
    <row r="5914" spans="1:10">
      <c r="A5914" s="2" t="s">
        <v>24</v>
      </c>
      <c r="B5914" s="2" t="s">
        <v>381</v>
      </c>
      <c r="C5914" s="2" t="s">
        <v>361</v>
      </c>
      <c r="D5914" s="2" t="s">
        <v>1069</v>
      </c>
      <c r="E5914" s="2">
        <v>100</v>
      </c>
      <c r="F5914" s="2" t="s">
        <v>767</v>
      </c>
      <c r="G5914" s="2" t="s">
        <v>28</v>
      </c>
      <c r="H5914" s="2" t="s">
        <v>37</v>
      </c>
      <c r="I5914" s="2" t="s">
        <v>38</v>
      </c>
      <c r="J5914" s="2">
        <v>11.722990196450001</v>
      </c>
    </row>
    <row r="5915" spans="1:10">
      <c r="A5915" s="2" t="s">
        <v>14</v>
      </c>
      <c r="B5915" s="2" t="s">
        <v>367</v>
      </c>
      <c r="C5915" s="2" t="s">
        <v>361</v>
      </c>
      <c r="D5915" s="2" t="s">
        <v>1069</v>
      </c>
      <c r="E5915" s="2">
        <v>100</v>
      </c>
      <c r="F5915" s="2" t="s">
        <v>767</v>
      </c>
      <c r="G5915" s="2" t="s">
        <v>28</v>
      </c>
      <c r="H5915" s="2" t="s">
        <v>37</v>
      </c>
      <c r="I5915" s="2" t="s">
        <v>38</v>
      </c>
      <c r="J5915" s="2">
        <v>0</v>
      </c>
    </row>
    <row r="5916" spans="1:10">
      <c r="A5916" s="2" t="s">
        <v>13</v>
      </c>
      <c r="B5916" s="2" t="s">
        <v>380</v>
      </c>
      <c r="C5916" s="2" t="s">
        <v>361</v>
      </c>
      <c r="D5916" s="2" t="s">
        <v>1069</v>
      </c>
      <c r="E5916" s="2">
        <v>100</v>
      </c>
      <c r="F5916" s="2" t="s">
        <v>767</v>
      </c>
      <c r="G5916" s="2" t="s">
        <v>28</v>
      </c>
      <c r="H5916" s="2" t="s">
        <v>37</v>
      </c>
      <c r="I5916" s="2" t="s">
        <v>38</v>
      </c>
      <c r="J5916" s="2">
        <v>7.9796791450499995</v>
      </c>
    </row>
    <row r="5917" spans="1:10">
      <c r="A5917" s="2" t="s">
        <v>11</v>
      </c>
      <c r="B5917" s="2" t="s">
        <v>377</v>
      </c>
      <c r="C5917" s="2" t="s">
        <v>361</v>
      </c>
      <c r="D5917" s="2" t="s">
        <v>1069</v>
      </c>
      <c r="E5917" s="2">
        <v>100</v>
      </c>
      <c r="F5917" s="2" t="s">
        <v>767</v>
      </c>
      <c r="G5917" s="2" t="s">
        <v>28</v>
      </c>
      <c r="H5917" s="2" t="s">
        <v>37</v>
      </c>
      <c r="I5917" s="2" t="s">
        <v>38</v>
      </c>
      <c r="J5917" s="2">
        <v>0</v>
      </c>
    </row>
    <row r="5918" spans="1:10">
      <c r="A5918" s="2" t="s">
        <v>12</v>
      </c>
      <c r="B5918" s="2" t="s">
        <v>378</v>
      </c>
      <c r="C5918" s="2" t="s">
        <v>361</v>
      </c>
      <c r="D5918" s="2" t="s">
        <v>1069</v>
      </c>
      <c r="E5918" s="2">
        <v>100</v>
      </c>
      <c r="F5918" s="2" t="s">
        <v>767</v>
      </c>
      <c r="G5918" s="2" t="s">
        <v>28</v>
      </c>
      <c r="H5918" s="2" t="s">
        <v>37</v>
      </c>
      <c r="I5918" s="2" t="s">
        <v>38</v>
      </c>
      <c r="J5918" s="2">
        <v>0</v>
      </c>
    </row>
    <row r="5919" spans="1:10">
      <c r="A5919" s="2" t="s">
        <v>10</v>
      </c>
      <c r="B5919" s="2" t="s">
        <v>385</v>
      </c>
      <c r="C5919" s="2" t="s">
        <v>361</v>
      </c>
      <c r="D5919" s="2" t="s">
        <v>1069</v>
      </c>
      <c r="E5919" s="2">
        <v>100</v>
      </c>
      <c r="F5919" s="2" t="s">
        <v>767</v>
      </c>
      <c r="G5919" s="2" t="s">
        <v>28</v>
      </c>
      <c r="H5919" s="2" t="s">
        <v>37</v>
      </c>
      <c r="I5919" s="2" t="s">
        <v>38</v>
      </c>
      <c r="J5919" s="2">
        <v>0</v>
      </c>
    </row>
    <row r="5920" spans="1:10">
      <c r="A5920" s="2" t="s">
        <v>9</v>
      </c>
      <c r="B5920" s="2" t="s">
        <v>371</v>
      </c>
      <c r="C5920" s="2" t="s">
        <v>361</v>
      </c>
      <c r="D5920" s="2" t="s">
        <v>1069</v>
      </c>
      <c r="E5920" s="2">
        <v>100</v>
      </c>
      <c r="F5920" s="2" t="s">
        <v>767</v>
      </c>
      <c r="G5920" s="2" t="s">
        <v>28</v>
      </c>
      <c r="H5920" s="2" t="s">
        <v>37</v>
      </c>
      <c r="I5920" s="2" t="s">
        <v>38</v>
      </c>
      <c r="J5920" s="2">
        <v>0</v>
      </c>
    </row>
    <row r="5921" spans="1:10">
      <c r="A5921" s="2" t="s">
        <v>8</v>
      </c>
      <c r="B5921" s="2" t="s">
        <v>376</v>
      </c>
      <c r="C5921" s="2" t="s">
        <v>361</v>
      </c>
      <c r="D5921" s="2" t="s">
        <v>1069</v>
      </c>
      <c r="E5921" s="2">
        <v>100</v>
      </c>
      <c r="F5921" s="2" t="s">
        <v>767</v>
      </c>
      <c r="G5921" s="2" t="s">
        <v>28</v>
      </c>
      <c r="H5921" s="2" t="s">
        <v>37</v>
      </c>
      <c r="I5921" s="2" t="s">
        <v>38</v>
      </c>
      <c r="J5921" s="2">
        <v>0</v>
      </c>
    </row>
    <row r="5922" spans="1:10">
      <c r="A5922" s="2" t="s">
        <v>7</v>
      </c>
      <c r="B5922" s="2" t="s">
        <v>364</v>
      </c>
      <c r="C5922" s="2" t="s">
        <v>361</v>
      </c>
      <c r="D5922" s="2" t="s">
        <v>1069</v>
      </c>
      <c r="E5922" s="2">
        <v>100</v>
      </c>
      <c r="F5922" s="2" t="s">
        <v>767</v>
      </c>
      <c r="G5922" s="2" t="s">
        <v>28</v>
      </c>
      <c r="H5922" s="2" t="s">
        <v>37</v>
      </c>
      <c r="I5922" s="2" t="s">
        <v>38</v>
      </c>
      <c r="J5922" s="2">
        <v>0</v>
      </c>
    </row>
    <row r="5923" spans="1:10">
      <c r="A5923" s="2" t="s">
        <v>6</v>
      </c>
      <c r="B5923" s="2" t="s">
        <v>387</v>
      </c>
      <c r="C5923" s="2" t="s">
        <v>361</v>
      </c>
      <c r="D5923" s="2" t="s">
        <v>1069</v>
      </c>
      <c r="E5923" s="2">
        <v>100</v>
      </c>
      <c r="F5923" s="2" t="s">
        <v>767</v>
      </c>
      <c r="G5923" s="2" t="s">
        <v>28</v>
      </c>
      <c r="H5923" s="2" t="s">
        <v>37</v>
      </c>
      <c r="I5923" s="2" t="s">
        <v>38</v>
      </c>
      <c r="J5923" s="2">
        <v>0</v>
      </c>
    </row>
    <row r="5924" spans="1:10">
      <c r="A5924" s="2" t="s">
        <v>2</v>
      </c>
      <c r="B5924" s="2" t="s">
        <v>374</v>
      </c>
      <c r="C5924" s="2" t="s">
        <v>361</v>
      </c>
      <c r="D5924" s="2" t="s">
        <v>1069</v>
      </c>
      <c r="E5924" s="2">
        <v>100</v>
      </c>
      <c r="F5924" s="2" t="s">
        <v>767</v>
      </c>
      <c r="G5924" s="2" t="s">
        <v>28</v>
      </c>
      <c r="H5924" s="2" t="s">
        <v>37</v>
      </c>
      <c r="I5924" s="2" t="s">
        <v>38</v>
      </c>
      <c r="J5924" s="2">
        <v>0</v>
      </c>
    </row>
    <row r="5925" spans="1:10">
      <c r="A5925" s="2" t="s">
        <v>1</v>
      </c>
      <c r="B5925" s="2" t="s">
        <v>366</v>
      </c>
      <c r="C5925" s="2" t="s">
        <v>361</v>
      </c>
      <c r="D5925" s="2" t="s">
        <v>1069</v>
      </c>
      <c r="E5925" s="2">
        <v>100</v>
      </c>
      <c r="F5925" s="2" t="s">
        <v>767</v>
      </c>
      <c r="G5925" s="2" t="s">
        <v>28</v>
      </c>
      <c r="H5925" s="2" t="s">
        <v>37</v>
      </c>
      <c r="I5925" s="2" t="s">
        <v>38</v>
      </c>
      <c r="J5925" s="2">
        <v>0</v>
      </c>
    </row>
    <row r="5926" spans="1:10">
      <c r="A5926" s="2" t="s">
        <v>26</v>
      </c>
      <c r="B5926" s="2" t="s">
        <v>370</v>
      </c>
      <c r="C5926" s="2" t="s">
        <v>361</v>
      </c>
      <c r="D5926" s="2" t="s">
        <v>1074</v>
      </c>
      <c r="E5926" s="2">
        <v>100</v>
      </c>
      <c r="F5926" s="2" t="s">
        <v>767</v>
      </c>
      <c r="G5926" s="2" t="s">
        <v>720</v>
      </c>
      <c r="H5926" s="2" t="s">
        <v>37</v>
      </c>
      <c r="I5926" s="2" t="s">
        <v>38</v>
      </c>
      <c r="J5926" s="2">
        <v>1.5409999999999999</v>
      </c>
    </row>
    <row r="5927" spans="1:10">
      <c r="A5927" s="2" t="s">
        <v>25</v>
      </c>
      <c r="B5927" s="2" t="s">
        <v>386</v>
      </c>
      <c r="C5927" s="2" t="s">
        <v>361</v>
      </c>
      <c r="D5927" s="2" t="s">
        <v>1074</v>
      </c>
      <c r="E5927" s="2">
        <v>100</v>
      </c>
      <c r="F5927" s="2" t="s">
        <v>767</v>
      </c>
      <c r="G5927" s="2" t="s">
        <v>720</v>
      </c>
      <c r="H5927" s="2" t="s">
        <v>37</v>
      </c>
      <c r="I5927" s="2" t="s">
        <v>38</v>
      </c>
      <c r="J5927" s="2">
        <v>6.72</v>
      </c>
    </row>
    <row r="5928" spans="1:10">
      <c r="A5928" s="2" t="s">
        <v>23</v>
      </c>
      <c r="B5928" s="2" t="s">
        <v>388</v>
      </c>
      <c r="C5928" s="2" t="s">
        <v>361</v>
      </c>
      <c r="D5928" s="2" t="s">
        <v>1074</v>
      </c>
      <c r="E5928" s="2">
        <v>100</v>
      </c>
      <c r="F5928" s="2" t="s">
        <v>767</v>
      </c>
      <c r="G5928" s="2" t="s">
        <v>720</v>
      </c>
      <c r="H5928" s="2" t="s">
        <v>37</v>
      </c>
      <c r="I5928" s="2" t="s">
        <v>38</v>
      </c>
      <c r="J5928" s="2">
        <v>0.26700000011999997</v>
      </c>
    </row>
    <row r="5929" spans="1:10">
      <c r="A5929" s="2" t="s">
        <v>17</v>
      </c>
      <c r="B5929" s="2" t="s">
        <v>372</v>
      </c>
      <c r="C5929" s="2" t="s">
        <v>361</v>
      </c>
      <c r="D5929" s="2" t="s">
        <v>1074</v>
      </c>
      <c r="E5929" s="2">
        <v>100</v>
      </c>
      <c r="F5929" s="2" t="s">
        <v>767</v>
      </c>
      <c r="G5929" s="2" t="s">
        <v>720</v>
      </c>
      <c r="H5929" s="2" t="s">
        <v>37</v>
      </c>
      <c r="I5929" s="2" t="s">
        <v>38</v>
      </c>
      <c r="J5929" s="2">
        <v>25.395</v>
      </c>
    </row>
    <row r="5930" spans="1:10">
      <c r="A5930" s="2" t="s">
        <v>21</v>
      </c>
      <c r="B5930" s="2" t="s">
        <v>373</v>
      </c>
      <c r="C5930" s="2" t="s">
        <v>361</v>
      </c>
      <c r="D5930" s="2" t="s">
        <v>1074</v>
      </c>
      <c r="E5930" s="2">
        <v>100</v>
      </c>
      <c r="F5930" s="2" t="s">
        <v>767</v>
      </c>
      <c r="G5930" s="2" t="s">
        <v>720</v>
      </c>
      <c r="H5930" s="2" t="s">
        <v>37</v>
      </c>
      <c r="I5930" s="2" t="s">
        <v>38</v>
      </c>
      <c r="J5930" s="2">
        <v>84.367999999999995</v>
      </c>
    </row>
    <row r="5931" spans="1:10">
      <c r="A5931" s="2" t="s">
        <v>20</v>
      </c>
      <c r="B5931" s="2" t="s">
        <v>379</v>
      </c>
      <c r="C5931" s="2" t="s">
        <v>361</v>
      </c>
      <c r="D5931" s="2" t="s">
        <v>1074</v>
      </c>
      <c r="E5931" s="2">
        <v>100</v>
      </c>
      <c r="F5931" s="2" t="s">
        <v>767</v>
      </c>
      <c r="G5931" s="2" t="s">
        <v>720</v>
      </c>
      <c r="H5931" s="2" t="s">
        <v>37</v>
      </c>
      <c r="I5931" s="2" t="s">
        <v>38</v>
      </c>
      <c r="J5931" s="2">
        <v>17.603999999999999</v>
      </c>
    </row>
    <row r="5932" spans="1:10">
      <c r="A5932" s="2" t="s">
        <v>16</v>
      </c>
      <c r="B5932" s="2" t="s">
        <v>384</v>
      </c>
      <c r="C5932" s="2" t="s">
        <v>361</v>
      </c>
      <c r="D5932" s="2" t="s">
        <v>1074</v>
      </c>
      <c r="E5932" s="2">
        <v>100</v>
      </c>
      <c r="F5932" s="2" t="s">
        <v>767</v>
      </c>
      <c r="G5932" s="2" t="s">
        <v>720</v>
      </c>
      <c r="H5932" s="2" t="s">
        <v>37</v>
      </c>
      <c r="I5932" s="2" t="s">
        <v>38</v>
      </c>
      <c r="J5932" s="2">
        <v>20.705522098016999</v>
      </c>
    </row>
    <row r="5933" spans="1:10">
      <c r="A5933" s="2" t="s">
        <v>3</v>
      </c>
      <c r="B5933" s="2" t="s">
        <v>365</v>
      </c>
      <c r="C5933" s="2" t="s">
        <v>361</v>
      </c>
      <c r="D5933" s="2" t="s">
        <v>1074</v>
      </c>
      <c r="E5933" s="2">
        <v>100</v>
      </c>
      <c r="F5933" s="2" t="s">
        <v>767</v>
      </c>
      <c r="G5933" s="2" t="s">
        <v>720</v>
      </c>
      <c r="H5933" s="2" t="s">
        <v>37</v>
      </c>
      <c r="I5933" s="2" t="s">
        <v>38</v>
      </c>
      <c r="J5933" s="2">
        <v>24.110389829098001</v>
      </c>
    </row>
    <row r="5934" spans="1:10">
      <c r="A5934" s="2" t="s">
        <v>19</v>
      </c>
      <c r="B5934" s="2" t="s">
        <v>375</v>
      </c>
      <c r="C5934" s="2" t="s">
        <v>361</v>
      </c>
      <c r="D5934" s="2" t="s">
        <v>1074</v>
      </c>
      <c r="E5934" s="2">
        <v>100</v>
      </c>
      <c r="F5934" s="2" t="s">
        <v>767</v>
      </c>
      <c r="G5934" s="2" t="s">
        <v>720</v>
      </c>
      <c r="H5934" s="2" t="s">
        <v>37</v>
      </c>
      <c r="I5934" s="2" t="s">
        <v>38</v>
      </c>
      <c r="J5934" s="2">
        <v>96.221999999999994</v>
      </c>
    </row>
    <row r="5935" spans="1:10">
      <c r="A5935" s="2" t="s">
        <v>18</v>
      </c>
      <c r="B5935" s="2" t="s">
        <v>369</v>
      </c>
      <c r="C5935" s="2" t="s">
        <v>361</v>
      </c>
      <c r="D5935" s="2" t="s">
        <v>1074</v>
      </c>
      <c r="E5935" s="2">
        <v>100</v>
      </c>
      <c r="F5935" s="2" t="s">
        <v>767</v>
      </c>
      <c r="G5935" s="2" t="s">
        <v>720</v>
      </c>
      <c r="H5935" s="2" t="s">
        <v>37</v>
      </c>
      <c r="I5935" s="2" t="s">
        <v>38</v>
      </c>
      <c r="J5935" s="2">
        <v>98.085999999999999</v>
      </c>
    </row>
    <row r="5936" spans="1:10">
      <c r="A5936" s="2" t="s">
        <v>24</v>
      </c>
      <c r="B5936" s="2" t="s">
        <v>381</v>
      </c>
      <c r="C5936" s="2" t="s">
        <v>361</v>
      </c>
      <c r="D5936" s="2" t="s">
        <v>1074</v>
      </c>
      <c r="E5936" s="2">
        <v>100</v>
      </c>
      <c r="F5936" s="2" t="s">
        <v>767</v>
      </c>
      <c r="G5936" s="2" t="s">
        <v>720</v>
      </c>
      <c r="H5936" s="2" t="s">
        <v>37</v>
      </c>
      <c r="I5936" s="2" t="s">
        <v>38</v>
      </c>
      <c r="J5936" s="2">
        <v>6.0893754898830004</v>
      </c>
    </row>
    <row r="5937" spans="1:10">
      <c r="A5937" s="2" t="s">
        <v>14</v>
      </c>
      <c r="B5937" s="2" t="s">
        <v>367</v>
      </c>
      <c r="C5937" s="2" t="s">
        <v>361</v>
      </c>
      <c r="D5937" s="2" t="s">
        <v>1074</v>
      </c>
      <c r="E5937" s="2">
        <v>100</v>
      </c>
      <c r="F5937" s="2" t="s">
        <v>767</v>
      </c>
      <c r="G5937" s="2" t="s">
        <v>720</v>
      </c>
      <c r="H5937" s="2" t="s">
        <v>37</v>
      </c>
      <c r="I5937" s="2" t="s">
        <v>38</v>
      </c>
      <c r="J5937" s="2">
        <v>26.704999999999998</v>
      </c>
    </row>
    <row r="5938" spans="1:10">
      <c r="A5938" s="2" t="s">
        <v>13</v>
      </c>
      <c r="B5938" s="2" t="s">
        <v>380</v>
      </c>
      <c r="C5938" s="2" t="s">
        <v>361</v>
      </c>
      <c r="D5938" s="2" t="s">
        <v>1074</v>
      </c>
      <c r="E5938" s="2">
        <v>100</v>
      </c>
      <c r="F5938" s="2" t="s">
        <v>767</v>
      </c>
      <c r="G5938" s="2" t="s">
        <v>720</v>
      </c>
      <c r="H5938" s="2" t="s">
        <v>37</v>
      </c>
      <c r="I5938" s="2" t="s">
        <v>38</v>
      </c>
      <c r="J5938" s="2">
        <v>47.480569003475992</v>
      </c>
    </row>
    <row r="5939" spans="1:10">
      <c r="A5939" s="2" t="s">
        <v>11</v>
      </c>
      <c r="B5939" s="2" t="s">
        <v>377</v>
      </c>
      <c r="C5939" s="2" t="s">
        <v>361</v>
      </c>
      <c r="D5939" s="2" t="s">
        <v>1074</v>
      </c>
      <c r="E5939" s="2">
        <v>100</v>
      </c>
      <c r="F5939" s="2" t="s">
        <v>767</v>
      </c>
      <c r="G5939" s="2" t="s">
        <v>720</v>
      </c>
      <c r="H5939" s="2" t="s">
        <v>37</v>
      </c>
      <c r="I5939" s="2" t="s">
        <v>38</v>
      </c>
      <c r="J5939" s="2">
        <v>4.2960000000000003</v>
      </c>
    </row>
    <row r="5940" spans="1:10">
      <c r="A5940" s="2" t="s">
        <v>12</v>
      </c>
      <c r="B5940" s="2" t="s">
        <v>378</v>
      </c>
      <c r="C5940" s="2" t="s">
        <v>361</v>
      </c>
      <c r="D5940" s="2" t="s">
        <v>1074</v>
      </c>
      <c r="E5940" s="2">
        <v>100</v>
      </c>
      <c r="F5940" s="2" t="s">
        <v>767</v>
      </c>
      <c r="G5940" s="2" t="s">
        <v>720</v>
      </c>
      <c r="H5940" s="2" t="s">
        <v>37</v>
      </c>
      <c r="I5940" s="2" t="s">
        <v>38</v>
      </c>
      <c r="J5940" s="2">
        <v>25.568000000000001</v>
      </c>
    </row>
    <row r="5941" spans="1:10">
      <c r="A5941" s="2" t="s">
        <v>10</v>
      </c>
      <c r="B5941" s="2" t="s">
        <v>385</v>
      </c>
      <c r="C5941" s="2" t="s">
        <v>361</v>
      </c>
      <c r="D5941" s="2" t="s">
        <v>1074</v>
      </c>
      <c r="E5941" s="2">
        <v>100</v>
      </c>
      <c r="F5941" s="2" t="s">
        <v>767</v>
      </c>
      <c r="G5941" s="2" t="s">
        <v>720</v>
      </c>
      <c r="H5941" s="2" t="s">
        <v>37</v>
      </c>
      <c r="I5941" s="2" t="s">
        <v>38</v>
      </c>
      <c r="J5941" s="2">
        <v>2.5000000000000001E-2</v>
      </c>
    </row>
    <row r="5942" spans="1:10">
      <c r="A5942" s="2" t="s">
        <v>9</v>
      </c>
      <c r="B5942" s="2" t="s">
        <v>371</v>
      </c>
      <c r="C5942" s="2" t="s">
        <v>361</v>
      </c>
      <c r="D5942" s="2" t="s">
        <v>1074</v>
      </c>
      <c r="E5942" s="2">
        <v>100</v>
      </c>
      <c r="F5942" s="2" t="s">
        <v>767</v>
      </c>
      <c r="G5942" s="2" t="s">
        <v>720</v>
      </c>
      <c r="H5942" s="2" t="s">
        <v>37</v>
      </c>
      <c r="I5942" s="2" t="s">
        <v>38</v>
      </c>
      <c r="J5942" s="2">
        <v>9.8859999999999992</v>
      </c>
    </row>
    <row r="5943" spans="1:10">
      <c r="A5943" s="2" t="s">
        <v>8</v>
      </c>
      <c r="B5943" s="2" t="s">
        <v>376</v>
      </c>
      <c r="C5943" s="2" t="s">
        <v>361</v>
      </c>
      <c r="D5943" s="2" t="s">
        <v>1074</v>
      </c>
      <c r="E5943" s="2">
        <v>100</v>
      </c>
      <c r="F5943" s="2" t="s">
        <v>767</v>
      </c>
      <c r="G5943" s="2" t="s">
        <v>720</v>
      </c>
      <c r="H5943" s="2" t="s">
        <v>37</v>
      </c>
      <c r="I5943" s="2" t="s">
        <v>38</v>
      </c>
      <c r="J5943" s="2">
        <v>25.666</v>
      </c>
    </row>
    <row r="5944" spans="1:10">
      <c r="A5944" s="2" t="s">
        <v>7</v>
      </c>
      <c r="B5944" s="2" t="s">
        <v>364</v>
      </c>
      <c r="C5944" s="2" t="s">
        <v>361</v>
      </c>
      <c r="D5944" s="2" t="s">
        <v>1074</v>
      </c>
      <c r="E5944" s="2">
        <v>100</v>
      </c>
      <c r="F5944" s="2" t="s">
        <v>767</v>
      </c>
      <c r="G5944" s="2" t="s">
        <v>720</v>
      </c>
      <c r="H5944" s="2" t="s">
        <v>37</v>
      </c>
      <c r="I5944" s="2" t="s">
        <v>38</v>
      </c>
      <c r="J5944" s="2">
        <v>11.08</v>
      </c>
    </row>
    <row r="5945" spans="1:10">
      <c r="A5945" s="2" t="s">
        <v>6</v>
      </c>
      <c r="B5945" s="2" t="s">
        <v>387</v>
      </c>
      <c r="C5945" s="2" t="s">
        <v>361</v>
      </c>
      <c r="D5945" s="2" t="s">
        <v>1074</v>
      </c>
      <c r="E5945" s="2">
        <v>100</v>
      </c>
      <c r="F5945" s="2" t="s">
        <v>767</v>
      </c>
      <c r="G5945" s="2" t="s">
        <v>720</v>
      </c>
      <c r="H5945" s="2" t="s">
        <v>37</v>
      </c>
      <c r="I5945" s="2" t="s">
        <v>38</v>
      </c>
      <c r="J5945" s="2">
        <v>4.0049999999999999</v>
      </c>
    </row>
    <row r="5946" spans="1:10">
      <c r="A5946" s="2" t="s">
        <v>2</v>
      </c>
      <c r="B5946" s="2" t="s">
        <v>374</v>
      </c>
      <c r="C5946" s="2" t="s">
        <v>361</v>
      </c>
      <c r="D5946" s="2" t="s">
        <v>1074</v>
      </c>
      <c r="E5946" s="2">
        <v>100</v>
      </c>
      <c r="F5946" s="2" t="s">
        <v>767</v>
      </c>
      <c r="G5946" s="2" t="s">
        <v>720</v>
      </c>
      <c r="H5946" s="2" t="s">
        <v>37</v>
      </c>
      <c r="I5946" s="2" t="s">
        <v>38</v>
      </c>
      <c r="J5946" s="2">
        <v>89.061000000000007</v>
      </c>
    </row>
    <row r="5947" spans="1:10">
      <c r="A5947" s="2" t="s">
        <v>1</v>
      </c>
      <c r="B5947" s="2" t="s">
        <v>366</v>
      </c>
      <c r="C5947" s="2" t="s">
        <v>361</v>
      </c>
      <c r="D5947" s="2" t="s">
        <v>1074</v>
      </c>
      <c r="E5947" s="2">
        <v>100</v>
      </c>
      <c r="F5947" s="2" t="s">
        <v>767</v>
      </c>
      <c r="G5947" s="2" t="s">
        <v>720</v>
      </c>
      <c r="H5947" s="2" t="s">
        <v>37</v>
      </c>
      <c r="I5947" s="2" t="s">
        <v>38</v>
      </c>
      <c r="J5947" s="2">
        <v>96.498999999999995</v>
      </c>
    </row>
    <row r="5948" spans="1:10">
      <c r="A5948" s="2" t="s">
        <v>26</v>
      </c>
      <c r="B5948" s="2" t="s">
        <v>370</v>
      </c>
      <c r="C5948" s="2" t="s">
        <v>361</v>
      </c>
      <c r="D5948" s="2" t="s">
        <v>1075</v>
      </c>
      <c r="E5948" s="2">
        <v>100</v>
      </c>
      <c r="F5948" s="2" t="s">
        <v>767</v>
      </c>
      <c r="G5948" s="2" t="s">
        <v>720</v>
      </c>
      <c r="H5948" s="2" t="s">
        <v>37</v>
      </c>
      <c r="I5948" s="2" t="s">
        <v>38</v>
      </c>
      <c r="J5948" s="2">
        <v>9.9999999999999655E-4</v>
      </c>
    </row>
    <row r="5949" spans="1:10">
      <c r="A5949" s="2" t="s">
        <v>25</v>
      </c>
      <c r="B5949" s="2" t="s">
        <v>386</v>
      </c>
      <c r="C5949" s="2" t="s">
        <v>361</v>
      </c>
      <c r="D5949" s="2" t="s">
        <v>1075</v>
      </c>
      <c r="E5949" s="2">
        <v>100</v>
      </c>
      <c r="F5949" s="2" t="s">
        <v>767</v>
      </c>
      <c r="G5949" s="2" t="s">
        <v>720</v>
      </c>
      <c r="H5949" s="2" t="s">
        <v>37</v>
      </c>
      <c r="I5949" s="2" t="s">
        <v>38</v>
      </c>
      <c r="J5949" s="2">
        <v>12.467000000000001</v>
      </c>
    </row>
    <row r="5950" spans="1:10">
      <c r="A5950" s="2" t="s">
        <v>23</v>
      </c>
      <c r="B5950" s="2" t="s">
        <v>388</v>
      </c>
      <c r="C5950" s="2" t="s">
        <v>361</v>
      </c>
      <c r="D5950" s="2" t="s">
        <v>1075</v>
      </c>
      <c r="E5950" s="2">
        <v>100</v>
      </c>
      <c r="F5950" s="2" t="s">
        <v>767</v>
      </c>
      <c r="G5950" s="2" t="s">
        <v>720</v>
      </c>
      <c r="H5950" s="2" t="s">
        <v>37</v>
      </c>
      <c r="I5950" s="2" t="s">
        <v>38</v>
      </c>
      <c r="J5950" s="2">
        <v>0.27485294129999999</v>
      </c>
    </row>
    <row r="5951" spans="1:10">
      <c r="A5951" s="2" t="s">
        <v>17</v>
      </c>
      <c r="B5951" s="2" t="s">
        <v>372</v>
      </c>
      <c r="C5951" s="2" t="s">
        <v>361</v>
      </c>
      <c r="D5951" s="2" t="s">
        <v>1075</v>
      </c>
      <c r="E5951" s="2">
        <v>100</v>
      </c>
      <c r="F5951" s="2" t="s">
        <v>767</v>
      </c>
      <c r="G5951" s="2" t="s">
        <v>720</v>
      </c>
      <c r="H5951" s="2" t="s">
        <v>37</v>
      </c>
      <c r="I5951" s="2" t="s">
        <v>38</v>
      </c>
      <c r="J5951" s="2">
        <v>1.7999999999992723E-2</v>
      </c>
    </row>
    <row r="5952" spans="1:10">
      <c r="A5952" s="2" t="s">
        <v>21</v>
      </c>
      <c r="B5952" s="2" t="s">
        <v>373</v>
      </c>
      <c r="C5952" s="2" t="s">
        <v>361</v>
      </c>
      <c r="D5952" s="2" t="s">
        <v>1075</v>
      </c>
      <c r="E5952" s="2">
        <v>100</v>
      </c>
      <c r="F5952" s="2" t="s">
        <v>767</v>
      </c>
      <c r="G5952" s="2" t="s">
        <v>720</v>
      </c>
      <c r="H5952" s="2" t="s">
        <v>37</v>
      </c>
      <c r="I5952" s="2" t="s">
        <v>38</v>
      </c>
      <c r="J5952" s="2">
        <v>7.8479999999999928</v>
      </c>
    </row>
    <row r="5953" spans="1:10">
      <c r="A5953" s="2" t="s">
        <v>20</v>
      </c>
      <c r="B5953" s="2" t="s">
        <v>379</v>
      </c>
      <c r="C5953" s="2" t="s">
        <v>361</v>
      </c>
      <c r="D5953" s="2" t="s">
        <v>1075</v>
      </c>
      <c r="E5953" s="2">
        <v>100</v>
      </c>
      <c r="F5953" s="2" t="s">
        <v>767</v>
      </c>
      <c r="G5953" s="2" t="s">
        <v>720</v>
      </c>
      <c r="H5953" s="2" t="s">
        <v>37</v>
      </c>
      <c r="I5953" s="2" t="s">
        <v>38</v>
      </c>
      <c r="J5953" s="2">
        <v>12.930999999999999</v>
      </c>
    </row>
    <row r="5954" spans="1:10">
      <c r="A5954" s="2" t="s">
        <v>16</v>
      </c>
      <c r="B5954" s="2" t="s">
        <v>384</v>
      </c>
      <c r="C5954" s="2" t="s">
        <v>361</v>
      </c>
      <c r="D5954" s="2" t="s">
        <v>1075</v>
      </c>
      <c r="E5954" s="2">
        <v>100</v>
      </c>
      <c r="F5954" s="2" t="s">
        <v>767</v>
      </c>
      <c r="G5954" s="2" t="s">
        <v>720</v>
      </c>
      <c r="H5954" s="2" t="s">
        <v>37</v>
      </c>
      <c r="I5954" s="2" t="s">
        <v>38</v>
      </c>
      <c r="J5954" s="2">
        <v>32.972672102700002</v>
      </c>
    </row>
    <row r="5955" spans="1:10">
      <c r="A5955" s="2" t="s">
        <v>3</v>
      </c>
      <c r="B5955" s="2" t="s">
        <v>365</v>
      </c>
      <c r="C5955" s="2" t="s">
        <v>361</v>
      </c>
      <c r="D5955" s="2" t="s">
        <v>1075</v>
      </c>
      <c r="E5955" s="2">
        <v>100</v>
      </c>
      <c r="F5955" s="2" t="s">
        <v>767</v>
      </c>
      <c r="G5955" s="2" t="s">
        <v>720</v>
      </c>
      <c r="H5955" s="2" t="s">
        <v>37</v>
      </c>
      <c r="I5955" s="2" t="s">
        <v>38</v>
      </c>
      <c r="J5955" s="2">
        <v>34.126351674948005</v>
      </c>
    </row>
    <row r="5956" spans="1:10">
      <c r="A5956" s="2" t="s">
        <v>19</v>
      </c>
      <c r="B5956" s="2" t="s">
        <v>375</v>
      </c>
      <c r="C5956" s="2" t="s">
        <v>361</v>
      </c>
      <c r="D5956" s="2" t="s">
        <v>1075</v>
      </c>
      <c r="E5956" s="2">
        <v>100</v>
      </c>
      <c r="F5956" s="2" t="s">
        <v>767</v>
      </c>
      <c r="G5956" s="2" t="s">
        <v>720</v>
      </c>
      <c r="H5956" s="2" t="s">
        <v>37</v>
      </c>
      <c r="I5956" s="2" t="s">
        <v>38</v>
      </c>
      <c r="J5956" s="2">
        <v>29.973999999999997</v>
      </c>
    </row>
    <row r="5957" spans="1:10">
      <c r="A5957" s="2" t="s">
        <v>18</v>
      </c>
      <c r="B5957" s="2" t="s">
        <v>369</v>
      </c>
      <c r="C5957" s="2" t="s">
        <v>361</v>
      </c>
      <c r="D5957" s="2" t="s">
        <v>1075</v>
      </c>
      <c r="E5957" s="2">
        <v>100</v>
      </c>
      <c r="F5957" s="2" t="s">
        <v>767</v>
      </c>
      <c r="G5957" s="2" t="s">
        <v>720</v>
      </c>
      <c r="H5957" s="2" t="s">
        <v>37</v>
      </c>
      <c r="I5957" s="2" t="s">
        <v>38</v>
      </c>
      <c r="J5957" s="2">
        <v>56.578000000000003</v>
      </c>
    </row>
    <row r="5958" spans="1:10">
      <c r="A5958" s="2" t="s">
        <v>24</v>
      </c>
      <c r="B5958" s="2" t="s">
        <v>381</v>
      </c>
      <c r="C5958" s="2" t="s">
        <v>361</v>
      </c>
      <c r="D5958" s="2" t="s">
        <v>1075</v>
      </c>
      <c r="E5958" s="2">
        <v>100</v>
      </c>
      <c r="F5958" s="2" t="s">
        <v>767</v>
      </c>
      <c r="G5958" s="2" t="s">
        <v>720</v>
      </c>
      <c r="H5958" s="2" t="s">
        <v>37</v>
      </c>
      <c r="I5958" s="2" t="s">
        <v>38</v>
      </c>
      <c r="J5958" s="2">
        <v>12.890773528749</v>
      </c>
    </row>
    <row r="5959" spans="1:10">
      <c r="A5959" s="2" t="s">
        <v>14</v>
      </c>
      <c r="B5959" s="2" t="s">
        <v>367</v>
      </c>
      <c r="C5959" s="2" t="s">
        <v>361</v>
      </c>
      <c r="D5959" s="2" t="s">
        <v>1075</v>
      </c>
      <c r="E5959" s="2">
        <v>100</v>
      </c>
      <c r="F5959" s="2" t="s">
        <v>767</v>
      </c>
      <c r="G5959" s="2" t="s">
        <v>720</v>
      </c>
      <c r="H5959" s="2" t="s">
        <v>37</v>
      </c>
      <c r="I5959" s="2" t="s">
        <v>38</v>
      </c>
      <c r="J5959" s="2">
        <v>45.463000000000001</v>
      </c>
    </row>
    <row r="5960" spans="1:10">
      <c r="A5960" s="2" t="s">
        <v>13</v>
      </c>
      <c r="B5960" s="2" t="s">
        <v>380</v>
      </c>
      <c r="C5960" s="2" t="s">
        <v>361</v>
      </c>
      <c r="D5960" s="2" t="s">
        <v>1075</v>
      </c>
      <c r="E5960" s="2">
        <v>100</v>
      </c>
      <c r="F5960" s="2" t="s">
        <v>767</v>
      </c>
      <c r="G5960" s="2" t="s">
        <v>720</v>
      </c>
      <c r="H5960" s="2" t="s">
        <v>37</v>
      </c>
      <c r="I5960" s="2" t="s">
        <v>38</v>
      </c>
      <c r="J5960" s="2">
        <v>31.391187178679996</v>
      </c>
    </row>
    <row r="5961" spans="1:10">
      <c r="A5961" s="2" t="s">
        <v>11</v>
      </c>
      <c r="B5961" s="2" t="s">
        <v>377</v>
      </c>
      <c r="C5961" s="2" t="s">
        <v>361</v>
      </c>
      <c r="D5961" s="2" t="s">
        <v>1075</v>
      </c>
      <c r="E5961" s="2">
        <v>100</v>
      </c>
      <c r="F5961" s="2" t="s">
        <v>767</v>
      </c>
      <c r="G5961" s="2" t="s">
        <v>720</v>
      </c>
      <c r="H5961" s="2" t="s">
        <v>37</v>
      </c>
      <c r="I5961" s="2" t="s">
        <v>38</v>
      </c>
      <c r="J5961" s="2">
        <v>2.1539999999999999</v>
      </c>
    </row>
    <row r="5962" spans="1:10">
      <c r="A5962" s="2" t="s">
        <v>12</v>
      </c>
      <c r="B5962" s="2" t="s">
        <v>378</v>
      </c>
      <c r="C5962" s="2" t="s">
        <v>361</v>
      </c>
      <c r="D5962" s="2" t="s">
        <v>1075</v>
      </c>
      <c r="E5962" s="2">
        <v>100</v>
      </c>
      <c r="F5962" s="2" t="s">
        <v>767</v>
      </c>
      <c r="G5962" s="2" t="s">
        <v>720</v>
      </c>
      <c r="H5962" s="2" t="s">
        <v>37</v>
      </c>
      <c r="I5962" s="2" t="s">
        <v>38</v>
      </c>
      <c r="J5962" s="2">
        <v>15.081</v>
      </c>
    </row>
    <row r="5963" spans="1:10">
      <c r="A5963" s="2" t="s">
        <v>10</v>
      </c>
      <c r="B5963" s="2" t="s">
        <v>385</v>
      </c>
      <c r="C5963" s="2" t="s">
        <v>361</v>
      </c>
      <c r="D5963" s="2" t="s">
        <v>1075</v>
      </c>
      <c r="E5963" s="2">
        <v>100</v>
      </c>
      <c r="F5963" s="2" t="s">
        <v>767</v>
      </c>
      <c r="G5963" s="2" t="s">
        <v>720</v>
      </c>
      <c r="H5963" s="2" t="s">
        <v>37</v>
      </c>
      <c r="I5963" s="2" t="s">
        <v>38</v>
      </c>
      <c r="J5963" s="2">
        <v>0.30499999999999999</v>
      </c>
    </row>
    <row r="5964" spans="1:10">
      <c r="A5964" s="2" t="s">
        <v>9</v>
      </c>
      <c r="B5964" s="2" t="s">
        <v>371</v>
      </c>
      <c r="C5964" s="2" t="s">
        <v>361</v>
      </c>
      <c r="D5964" s="2" t="s">
        <v>1075</v>
      </c>
      <c r="E5964" s="2">
        <v>100</v>
      </c>
      <c r="F5964" s="2" t="s">
        <v>767</v>
      </c>
      <c r="G5964" s="2" t="s">
        <v>720</v>
      </c>
      <c r="H5964" s="2" t="s">
        <v>37</v>
      </c>
      <c r="I5964" s="2" t="s">
        <v>38</v>
      </c>
      <c r="J5964" s="2">
        <v>-2.0000000000072759E-3</v>
      </c>
    </row>
    <row r="5965" spans="1:10">
      <c r="A5965" s="2" t="s">
        <v>8</v>
      </c>
      <c r="B5965" s="2" t="s">
        <v>376</v>
      </c>
      <c r="C5965" s="2" t="s">
        <v>361</v>
      </c>
      <c r="D5965" s="2" t="s">
        <v>1075</v>
      </c>
      <c r="E5965" s="2">
        <v>100</v>
      </c>
      <c r="F5965" s="2" t="s">
        <v>767</v>
      </c>
      <c r="G5965" s="2" t="s">
        <v>720</v>
      </c>
      <c r="H5965" s="2" t="s">
        <v>37</v>
      </c>
      <c r="I5965" s="2" t="s">
        <v>38</v>
      </c>
      <c r="J5965" s="2">
        <v>4.08</v>
      </c>
    </row>
    <row r="5966" spans="1:10">
      <c r="A5966" s="2" t="s">
        <v>7</v>
      </c>
      <c r="B5966" s="2" t="s">
        <v>364</v>
      </c>
      <c r="C5966" s="2" t="s">
        <v>361</v>
      </c>
      <c r="D5966" s="2" t="s">
        <v>1075</v>
      </c>
      <c r="E5966" s="2">
        <v>100</v>
      </c>
      <c r="F5966" s="2" t="s">
        <v>767</v>
      </c>
      <c r="G5966" s="2" t="s">
        <v>720</v>
      </c>
      <c r="H5966" s="2" t="s">
        <v>37</v>
      </c>
      <c r="I5966" s="2" t="s">
        <v>38</v>
      </c>
      <c r="J5966" s="2">
        <v>20.084</v>
      </c>
    </row>
    <row r="5967" spans="1:10">
      <c r="A5967" s="2" t="s">
        <v>6</v>
      </c>
      <c r="B5967" s="2" t="s">
        <v>387</v>
      </c>
      <c r="C5967" s="2" t="s">
        <v>361</v>
      </c>
      <c r="D5967" s="2" t="s">
        <v>1075</v>
      </c>
      <c r="E5967" s="2">
        <v>100</v>
      </c>
      <c r="F5967" s="2" t="s">
        <v>767</v>
      </c>
      <c r="G5967" s="2" t="s">
        <v>720</v>
      </c>
      <c r="H5967" s="2" t="s">
        <v>37</v>
      </c>
      <c r="I5967" s="2" t="s">
        <v>38</v>
      </c>
      <c r="J5967" s="2">
        <v>6.9729999999999972</v>
      </c>
    </row>
    <row r="5968" spans="1:10">
      <c r="A5968" s="2" t="s">
        <v>2</v>
      </c>
      <c r="B5968" s="2" t="s">
        <v>374</v>
      </c>
      <c r="C5968" s="2" t="s">
        <v>361</v>
      </c>
      <c r="D5968" s="2" t="s">
        <v>1075</v>
      </c>
      <c r="E5968" s="2">
        <v>100</v>
      </c>
      <c r="F5968" s="2" t="s">
        <v>767</v>
      </c>
      <c r="G5968" s="2" t="s">
        <v>720</v>
      </c>
      <c r="H5968" s="2" t="s">
        <v>37</v>
      </c>
      <c r="I5968" s="2" t="s">
        <v>38</v>
      </c>
      <c r="J5968" s="2">
        <v>74.873999999999995</v>
      </c>
    </row>
    <row r="5969" spans="1:10">
      <c r="A5969" s="2" t="s">
        <v>1</v>
      </c>
      <c r="B5969" s="2" t="s">
        <v>366</v>
      </c>
      <c r="C5969" s="2" t="s">
        <v>361</v>
      </c>
      <c r="D5969" s="2" t="s">
        <v>1075</v>
      </c>
      <c r="E5969" s="2">
        <v>100</v>
      </c>
      <c r="F5969" s="2" t="s">
        <v>767</v>
      </c>
      <c r="G5969" s="2" t="s">
        <v>720</v>
      </c>
      <c r="H5969" s="2" t="s">
        <v>37</v>
      </c>
      <c r="I5969" s="2" t="s">
        <v>38</v>
      </c>
      <c r="J5969" s="2">
        <v>146.31</v>
      </c>
    </row>
    <row r="5970" spans="1:10">
      <c r="A5970" s="2" t="s">
        <v>26</v>
      </c>
      <c r="B5970" s="2" t="s">
        <v>370</v>
      </c>
      <c r="C5970" s="2" t="s">
        <v>361</v>
      </c>
      <c r="D5970" s="2" t="s">
        <v>1076</v>
      </c>
      <c r="E5970" s="2">
        <v>100</v>
      </c>
      <c r="F5970" s="2" t="s">
        <v>767</v>
      </c>
      <c r="G5970" s="2" t="s">
        <v>720</v>
      </c>
      <c r="H5970" s="2" t="s">
        <v>37</v>
      </c>
      <c r="I5970" s="2" t="s">
        <v>38</v>
      </c>
      <c r="J5970" s="2">
        <v>0</v>
      </c>
    </row>
    <row r="5971" spans="1:10">
      <c r="A5971" s="2" t="s">
        <v>25</v>
      </c>
      <c r="B5971" s="2" t="s">
        <v>386</v>
      </c>
      <c r="C5971" s="2" t="s">
        <v>361</v>
      </c>
      <c r="D5971" s="2" t="s">
        <v>1076</v>
      </c>
      <c r="E5971" s="2">
        <v>100</v>
      </c>
      <c r="F5971" s="2" t="s">
        <v>767</v>
      </c>
      <c r="G5971" s="2" t="s">
        <v>720</v>
      </c>
      <c r="H5971" s="2" t="s">
        <v>37</v>
      </c>
      <c r="I5971" s="2" t="s">
        <v>38</v>
      </c>
      <c r="J5971" s="2">
        <v>3.4270000000000005</v>
      </c>
    </row>
    <row r="5972" spans="1:10">
      <c r="A5972" s="2" t="s">
        <v>23</v>
      </c>
      <c r="B5972" s="2" t="s">
        <v>388</v>
      </c>
      <c r="C5972" s="2" t="s">
        <v>361</v>
      </c>
      <c r="D5972" s="2" t="s">
        <v>1076</v>
      </c>
      <c r="E5972" s="2">
        <v>100</v>
      </c>
      <c r="F5972" s="2" t="s">
        <v>767</v>
      </c>
      <c r="G5972" s="2" t="s">
        <v>720</v>
      </c>
      <c r="H5972" s="2" t="s">
        <v>37</v>
      </c>
      <c r="I5972" s="2" t="s">
        <v>38</v>
      </c>
      <c r="J5972" s="2">
        <v>0.29841176484000004</v>
      </c>
    </row>
    <row r="5973" spans="1:10">
      <c r="A5973" s="2" t="s">
        <v>17</v>
      </c>
      <c r="B5973" s="2" t="s">
        <v>372</v>
      </c>
      <c r="C5973" s="2" t="s">
        <v>361</v>
      </c>
      <c r="D5973" s="2" t="s">
        <v>1076</v>
      </c>
      <c r="E5973" s="2">
        <v>100</v>
      </c>
      <c r="F5973" s="2" t="s">
        <v>767</v>
      </c>
      <c r="G5973" s="2" t="s">
        <v>720</v>
      </c>
      <c r="H5973" s="2" t="s">
        <v>37</v>
      </c>
      <c r="I5973" s="2" t="s">
        <v>38</v>
      </c>
      <c r="J5973" s="2">
        <v>0</v>
      </c>
    </row>
    <row r="5974" spans="1:10">
      <c r="A5974" s="2" t="s">
        <v>21</v>
      </c>
      <c r="B5974" s="2" t="s">
        <v>373</v>
      </c>
      <c r="C5974" s="2" t="s">
        <v>361</v>
      </c>
      <c r="D5974" s="2" t="s">
        <v>1076</v>
      </c>
      <c r="E5974" s="2">
        <v>100</v>
      </c>
      <c r="F5974" s="2" t="s">
        <v>767</v>
      </c>
      <c r="G5974" s="2" t="s">
        <v>720</v>
      </c>
      <c r="H5974" s="2" t="s">
        <v>37</v>
      </c>
      <c r="I5974" s="2" t="s">
        <v>38</v>
      </c>
      <c r="J5974" s="2">
        <v>4.9789999999999983</v>
      </c>
    </row>
    <row r="5975" spans="1:10">
      <c r="A5975" s="2" t="s">
        <v>20</v>
      </c>
      <c r="B5975" s="2" t="s">
        <v>379</v>
      </c>
      <c r="C5975" s="2" t="s">
        <v>361</v>
      </c>
      <c r="D5975" s="2" t="s">
        <v>1076</v>
      </c>
      <c r="E5975" s="2">
        <v>100</v>
      </c>
      <c r="F5975" s="2" t="s">
        <v>767</v>
      </c>
      <c r="G5975" s="2" t="s">
        <v>720</v>
      </c>
      <c r="H5975" s="2" t="s">
        <v>37</v>
      </c>
      <c r="I5975" s="2" t="s">
        <v>38</v>
      </c>
      <c r="J5975" s="2">
        <v>8.6140000000000008</v>
      </c>
    </row>
    <row r="5976" spans="1:10">
      <c r="A5976" s="2" t="s">
        <v>16</v>
      </c>
      <c r="B5976" s="2" t="s">
        <v>384</v>
      </c>
      <c r="C5976" s="2" t="s">
        <v>361</v>
      </c>
      <c r="D5976" s="2" t="s">
        <v>1076</v>
      </c>
      <c r="E5976" s="2">
        <v>100</v>
      </c>
      <c r="F5976" s="2" t="s">
        <v>767</v>
      </c>
      <c r="G5976" s="2" t="s">
        <v>720</v>
      </c>
      <c r="H5976" s="2" t="s">
        <v>37</v>
      </c>
      <c r="I5976" s="2" t="s">
        <v>38</v>
      </c>
      <c r="J5976" s="2">
        <v>58.39306698099</v>
      </c>
    </row>
    <row r="5977" spans="1:10">
      <c r="A5977" s="2" t="s">
        <v>3</v>
      </c>
      <c r="B5977" s="2" t="s">
        <v>365</v>
      </c>
      <c r="C5977" s="2" t="s">
        <v>361</v>
      </c>
      <c r="D5977" s="2" t="s">
        <v>1076</v>
      </c>
      <c r="E5977" s="2">
        <v>100</v>
      </c>
      <c r="F5977" s="2" t="s">
        <v>767</v>
      </c>
      <c r="G5977" s="2" t="s">
        <v>720</v>
      </c>
      <c r="H5977" s="2" t="s">
        <v>37</v>
      </c>
      <c r="I5977" s="2" t="s">
        <v>38</v>
      </c>
      <c r="J5977" s="2">
        <v>50.296891582226998</v>
      </c>
    </row>
    <row r="5978" spans="1:10">
      <c r="A5978" s="2" t="s">
        <v>19</v>
      </c>
      <c r="B5978" s="2" t="s">
        <v>375</v>
      </c>
      <c r="C5978" s="2" t="s">
        <v>361</v>
      </c>
      <c r="D5978" s="2" t="s">
        <v>1076</v>
      </c>
      <c r="E5978" s="2">
        <v>100</v>
      </c>
      <c r="F5978" s="2" t="s">
        <v>767</v>
      </c>
      <c r="G5978" s="2" t="s">
        <v>720</v>
      </c>
      <c r="H5978" s="2" t="s">
        <v>37</v>
      </c>
      <c r="I5978" s="2" t="s">
        <v>38</v>
      </c>
      <c r="J5978" s="2">
        <v>3.2259999999999946</v>
      </c>
    </row>
    <row r="5979" spans="1:10">
      <c r="A5979" s="2" t="s">
        <v>18</v>
      </c>
      <c r="B5979" s="2" t="s">
        <v>369</v>
      </c>
      <c r="C5979" s="2" t="s">
        <v>361</v>
      </c>
      <c r="D5979" s="2" t="s">
        <v>1076</v>
      </c>
      <c r="E5979" s="2">
        <v>100</v>
      </c>
      <c r="F5979" s="2" t="s">
        <v>767</v>
      </c>
      <c r="G5979" s="2" t="s">
        <v>720</v>
      </c>
      <c r="H5979" s="2" t="s">
        <v>37</v>
      </c>
      <c r="I5979" s="2" t="s">
        <v>38</v>
      </c>
      <c r="J5979" s="2">
        <v>44.511000000000003</v>
      </c>
    </row>
    <row r="5980" spans="1:10">
      <c r="A5980" s="2" t="s">
        <v>24</v>
      </c>
      <c r="B5980" s="2" t="s">
        <v>381</v>
      </c>
      <c r="C5980" s="2" t="s">
        <v>361</v>
      </c>
      <c r="D5980" s="2" t="s">
        <v>1076</v>
      </c>
      <c r="E5980" s="2">
        <v>100</v>
      </c>
      <c r="F5980" s="2" t="s">
        <v>767</v>
      </c>
      <c r="G5980" s="2" t="s">
        <v>720</v>
      </c>
      <c r="H5980" s="2" t="s">
        <v>37</v>
      </c>
      <c r="I5980" s="2" t="s">
        <v>38</v>
      </c>
      <c r="J5980" s="2">
        <v>12.862933332672</v>
      </c>
    </row>
    <row r="5981" spans="1:10">
      <c r="A5981" s="2" t="s">
        <v>14</v>
      </c>
      <c r="B5981" s="2" t="s">
        <v>367</v>
      </c>
      <c r="C5981" s="2" t="s">
        <v>361</v>
      </c>
      <c r="D5981" s="2" t="s">
        <v>1076</v>
      </c>
      <c r="E5981" s="2">
        <v>100</v>
      </c>
      <c r="F5981" s="2" t="s">
        <v>767</v>
      </c>
      <c r="G5981" s="2" t="s">
        <v>720</v>
      </c>
      <c r="H5981" s="2" t="s">
        <v>37</v>
      </c>
      <c r="I5981" s="2" t="s">
        <v>38</v>
      </c>
      <c r="J5981" s="2">
        <v>59.893999999999998</v>
      </c>
    </row>
    <row r="5982" spans="1:10">
      <c r="A5982" s="2" t="s">
        <v>13</v>
      </c>
      <c r="B5982" s="2" t="s">
        <v>380</v>
      </c>
      <c r="C5982" s="2" t="s">
        <v>361</v>
      </c>
      <c r="D5982" s="2" t="s">
        <v>1076</v>
      </c>
      <c r="E5982" s="2">
        <v>100</v>
      </c>
      <c r="F5982" s="2" t="s">
        <v>767</v>
      </c>
      <c r="G5982" s="2" t="s">
        <v>720</v>
      </c>
      <c r="H5982" s="2" t="s">
        <v>37</v>
      </c>
      <c r="I5982" s="2" t="s">
        <v>38</v>
      </c>
      <c r="J5982" s="2">
        <v>39.408469534916989</v>
      </c>
    </row>
    <row r="5983" spans="1:10">
      <c r="A5983" s="2" t="s">
        <v>11</v>
      </c>
      <c r="B5983" s="2" t="s">
        <v>377</v>
      </c>
      <c r="C5983" s="2" t="s">
        <v>361</v>
      </c>
      <c r="D5983" s="2" t="s">
        <v>1076</v>
      </c>
      <c r="E5983" s="2">
        <v>100</v>
      </c>
      <c r="F5983" s="2" t="s">
        <v>767</v>
      </c>
      <c r="G5983" s="2" t="s">
        <v>720</v>
      </c>
      <c r="H5983" s="2" t="s">
        <v>37</v>
      </c>
      <c r="I5983" s="2" t="s">
        <v>38</v>
      </c>
      <c r="J5983" s="2">
        <v>-2.0000000000004545E-3</v>
      </c>
    </row>
    <row r="5984" spans="1:10">
      <c r="A5984" s="2" t="s">
        <v>12</v>
      </c>
      <c r="B5984" s="2" t="s">
        <v>378</v>
      </c>
      <c r="C5984" s="2" t="s">
        <v>361</v>
      </c>
      <c r="D5984" s="2" t="s">
        <v>1076</v>
      </c>
      <c r="E5984" s="2">
        <v>100</v>
      </c>
      <c r="F5984" s="2" t="s">
        <v>767</v>
      </c>
      <c r="G5984" s="2" t="s">
        <v>720</v>
      </c>
      <c r="H5984" s="2" t="s">
        <v>37</v>
      </c>
      <c r="I5984" s="2" t="s">
        <v>38</v>
      </c>
      <c r="J5984" s="2">
        <v>5.5E-2</v>
      </c>
    </row>
    <row r="5985" spans="1:10">
      <c r="A5985" s="2" t="s">
        <v>10</v>
      </c>
      <c r="B5985" s="2" t="s">
        <v>385</v>
      </c>
      <c r="C5985" s="2" t="s">
        <v>361</v>
      </c>
      <c r="D5985" s="2" t="s">
        <v>1076</v>
      </c>
      <c r="E5985" s="2">
        <v>100</v>
      </c>
      <c r="F5985" s="2" t="s">
        <v>767</v>
      </c>
      <c r="G5985" s="2" t="s">
        <v>720</v>
      </c>
      <c r="H5985" s="2" t="s">
        <v>37</v>
      </c>
      <c r="I5985" s="2" t="s">
        <v>38</v>
      </c>
      <c r="J5985" s="2">
        <v>1.111</v>
      </c>
    </row>
    <row r="5986" spans="1:10">
      <c r="A5986" s="2" t="s">
        <v>9</v>
      </c>
      <c r="B5986" s="2" t="s">
        <v>371</v>
      </c>
      <c r="C5986" s="2" t="s">
        <v>361</v>
      </c>
      <c r="D5986" s="2" t="s">
        <v>1076</v>
      </c>
      <c r="E5986" s="2">
        <v>100</v>
      </c>
      <c r="F5986" s="2" t="s">
        <v>767</v>
      </c>
      <c r="G5986" s="2" t="s">
        <v>720</v>
      </c>
      <c r="H5986" s="2" t="s">
        <v>37</v>
      </c>
      <c r="I5986" s="2" t="s">
        <v>38</v>
      </c>
      <c r="J5986" s="2">
        <v>-1.0000000000000009E-3</v>
      </c>
    </row>
    <row r="5987" spans="1:10">
      <c r="A5987" s="2" t="s">
        <v>8</v>
      </c>
      <c r="B5987" s="2" t="s">
        <v>376</v>
      </c>
      <c r="C5987" s="2" t="s">
        <v>361</v>
      </c>
      <c r="D5987" s="2" t="s">
        <v>1076</v>
      </c>
      <c r="E5987" s="2">
        <v>100</v>
      </c>
      <c r="F5987" s="2" t="s">
        <v>767</v>
      </c>
      <c r="G5987" s="2" t="s">
        <v>720</v>
      </c>
      <c r="H5987" s="2" t="s">
        <v>37</v>
      </c>
      <c r="I5987" s="2" t="s">
        <v>38</v>
      </c>
      <c r="J5987" s="2">
        <v>4.0650000000000004</v>
      </c>
    </row>
    <row r="5988" spans="1:10">
      <c r="A5988" s="2" t="s">
        <v>7</v>
      </c>
      <c r="B5988" s="2" t="s">
        <v>364</v>
      </c>
      <c r="C5988" s="2" t="s">
        <v>361</v>
      </c>
      <c r="D5988" s="2" t="s">
        <v>1076</v>
      </c>
      <c r="E5988" s="2">
        <v>100</v>
      </c>
      <c r="F5988" s="2" t="s">
        <v>767</v>
      </c>
      <c r="G5988" s="2" t="s">
        <v>720</v>
      </c>
      <c r="H5988" s="2" t="s">
        <v>37</v>
      </c>
      <c r="I5988" s="2" t="s">
        <v>38</v>
      </c>
      <c r="J5988" s="2">
        <v>18.712</v>
      </c>
    </row>
    <row r="5989" spans="1:10">
      <c r="A5989" s="2" t="s">
        <v>6</v>
      </c>
      <c r="B5989" s="2" t="s">
        <v>387</v>
      </c>
      <c r="C5989" s="2" t="s">
        <v>361</v>
      </c>
      <c r="D5989" s="2" t="s">
        <v>1076</v>
      </c>
      <c r="E5989" s="2">
        <v>100</v>
      </c>
      <c r="F5989" s="2" t="s">
        <v>767</v>
      </c>
      <c r="G5989" s="2" t="s">
        <v>720</v>
      </c>
      <c r="H5989" s="2" t="s">
        <v>37</v>
      </c>
      <c r="I5989" s="2" t="s">
        <v>38</v>
      </c>
      <c r="J5989" s="2">
        <v>1.9999999999981812E-3</v>
      </c>
    </row>
    <row r="5990" spans="1:10">
      <c r="A5990" s="2" t="s">
        <v>2</v>
      </c>
      <c r="B5990" s="2" t="s">
        <v>374</v>
      </c>
      <c r="C5990" s="2" t="s">
        <v>361</v>
      </c>
      <c r="D5990" s="2" t="s">
        <v>1076</v>
      </c>
      <c r="E5990" s="2">
        <v>100</v>
      </c>
      <c r="F5990" s="2" t="s">
        <v>767</v>
      </c>
      <c r="G5990" s="2" t="s">
        <v>720</v>
      </c>
      <c r="H5990" s="2" t="s">
        <v>37</v>
      </c>
      <c r="I5990" s="2" t="s">
        <v>38</v>
      </c>
      <c r="J5990" s="2">
        <v>44.786999999999985</v>
      </c>
    </row>
    <row r="5991" spans="1:10">
      <c r="A5991" s="2" t="s">
        <v>1</v>
      </c>
      <c r="B5991" s="2" t="s">
        <v>366</v>
      </c>
      <c r="C5991" s="2" t="s">
        <v>361</v>
      </c>
      <c r="D5991" s="2" t="s">
        <v>1076</v>
      </c>
      <c r="E5991" s="2">
        <v>100</v>
      </c>
      <c r="F5991" s="2" t="s">
        <v>767</v>
      </c>
      <c r="G5991" s="2" t="s">
        <v>720</v>
      </c>
      <c r="H5991" s="2" t="s">
        <v>37</v>
      </c>
      <c r="I5991" s="2" t="s">
        <v>38</v>
      </c>
      <c r="J5991" s="2">
        <v>153.54399999999995</v>
      </c>
    </row>
    <row r="5992" spans="1:10">
      <c r="A5992" s="2" t="s">
        <v>26</v>
      </c>
      <c r="B5992" s="2" t="s">
        <v>370</v>
      </c>
      <c r="C5992" s="2" t="s">
        <v>361</v>
      </c>
      <c r="D5992" s="2" t="s">
        <v>1073</v>
      </c>
      <c r="E5992" s="2">
        <v>100</v>
      </c>
      <c r="F5992" s="2" t="s">
        <v>767</v>
      </c>
      <c r="G5992" s="2" t="s">
        <v>720</v>
      </c>
      <c r="H5992" s="2" t="s">
        <v>37</v>
      </c>
      <c r="I5992" s="2" t="s">
        <v>38</v>
      </c>
      <c r="J5992" s="2">
        <v>0.16500000000000001</v>
      </c>
    </row>
    <row r="5993" spans="1:10">
      <c r="A5993" s="2" t="s">
        <v>25</v>
      </c>
      <c r="B5993" s="2" t="s">
        <v>386</v>
      </c>
      <c r="C5993" s="2" t="s">
        <v>361</v>
      </c>
      <c r="D5993" s="2" t="s">
        <v>1073</v>
      </c>
      <c r="E5993" s="2">
        <v>100</v>
      </c>
      <c r="F5993" s="2" t="s">
        <v>767</v>
      </c>
      <c r="G5993" s="2" t="s">
        <v>720</v>
      </c>
      <c r="H5993" s="2" t="s">
        <v>37</v>
      </c>
      <c r="I5993" s="2" t="s">
        <v>38</v>
      </c>
      <c r="J5993" s="2">
        <v>0</v>
      </c>
    </row>
    <row r="5994" spans="1:10">
      <c r="A5994" s="2" t="s">
        <v>23</v>
      </c>
      <c r="B5994" s="2" t="s">
        <v>388</v>
      </c>
      <c r="C5994" s="2" t="s">
        <v>361</v>
      </c>
      <c r="D5994" s="2" t="s">
        <v>1073</v>
      </c>
      <c r="E5994" s="2">
        <v>100</v>
      </c>
      <c r="F5994" s="2" t="s">
        <v>767</v>
      </c>
      <c r="G5994" s="2" t="s">
        <v>720</v>
      </c>
      <c r="H5994" s="2" t="s">
        <v>37</v>
      </c>
      <c r="I5994" s="2" t="s">
        <v>38</v>
      </c>
      <c r="J5994" s="2">
        <v>0</v>
      </c>
    </row>
    <row r="5995" spans="1:10">
      <c r="A5995" s="2" t="s">
        <v>17</v>
      </c>
      <c r="B5995" s="2" t="s">
        <v>372</v>
      </c>
      <c r="C5995" s="2" t="s">
        <v>361</v>
      </c>
      <c r="D5995" s="2" t="s">
        <v>1073</v>
      </c>
      <c r="E5995" s="2">
        <v>100</v>
      </c>
      <c r="F5995" s="2" t="s">
        <v>767</v>
      </c>
      <c r="G5995" s="2" t="s">
        <v>720</v>
      </c>
      <c r="H5995" s="2" t="s">
        <v>37</v>
      </c>
      <c r="I5995" s="2" t="s">
        <v>38</v>
      </c>
      <c r="J5995" s="2">
        <v>27.18</v>
      </c>
    </row>
    <row r="5996" spans="1:10">
      <c r="A5996" s="2" t="s">
        <v>21</v>
      </c>
      <c r="B5996" s="2" t="s">
        <v>373</v>
      </c>
      <c r="C5996" s="2" t="s">
        <v>361</v>
      </c>
      <c r="D5996" s="2" t="s">
        <v>1073</v>
      </c>
      <c r="E5996" s="2">
        <v>100</v>
      </c>
      <c r="F5996" s="2" t="s">
        <v>767</v>
      </c>
      <c r="G5996" s="2" t="s">
        <v>720</v>
      </c>
      <c r="H5996" s="2" t="s">
        <v>37</v>
      </c>
      <c r="I5996" s="2" t="s">
        <v>38</v>
      </c>
      <c r="J5996" s="2">
        <v>28.99</v>
      </c>
    </row>
    <row r="5997" spans="1:10">
      <c r="A5997" s="2" t="s">
        <v>20</v>
      </c>
      <c r="B5997" s="2" t="s">
        <v>379</v>
      </c>
      <c r="C5997" s="2" t="s">
        <v>361</v>
      </c>
      <c r="D5997" s="2" t="s">
        <v>1073</v>
      </c>
      <c r="E5997" s="2">
        <v>100</v>
      </c>
      <c r="F5997" s="2" t="s">
        <v>767</v>
      </c>
      <c r="G5997" s="2" t="s">
        <v>720</v>
      </c>
      <c r="H5997" s="2" t="s">
        <v>37</v>
      </c>
      <c r="I5997" s="2" t="s">
        <v>38</v>
      </c>
      <c r="J5997" s="2">
        <v>0.97499999999999998</v>
      </c>
    </row>
    <row r="5998" spans="1:10">
      <c r="A5998" s="2" t="s">
        <v>16</v>
      </c>
      <c r="B5998" s="2" t="s">
        <v>384</v>
      </c>
      <c r="C5998" s="2" t="s">
        <v>361</v>
      </c>
      <c r="D5998" s="2" t="s">
        <v>1073</v>
      </c>
      <c r="E5998" s="2">
        <v>100</v>
      </c>
      <c r="F5998" s="2" t="s">
        <v>767</v>
      </c>
      <c r="G5998" s="2" t="s">
        <v>720</v>
      </c>
      <c r="H5998" s="2" t="s">
        <v>37</v>
      </c>
      <c r="I5998" s="2" t="s">
        <v>38</v>
      </c>
      <c r="J5998" s="2">
        <v>3.6555068849999997E-3</v>
      </c>
    </row>
    <row r="5999" spans="1:10">
      <c r="A5999" s="2" t="s">
        <v>3</v>
      </c>
      <c r="B5999" s="2" t="s">
        <v>365</v>
      </c>
      <c r="C5999" s="2" t="s">
        <v>361</v>
      </c>
      <c r="D5999" s="2" t="s">
        <v>1073</v>
      </c>
      <c r="E5999" s="2">
        <v>100</v>
      </c>
      <c r="F5999" s="2" t="s">
        <v>767</v>
      </c>
      <c r="G5999" s="2" t="s">
        <v>720</v>
      </c>
      <c r="H5999" s="2" t="s">
        <v>37</v>
      </c>
      <c r="I5999" s="2" t="s">
        <v>38</v>
      </c>
      <c r="J5999" s="2">
        <v>0.10476947537500002</v>
      </c>
    </row>
    <row r="6000" spans="1:10">
      <c r="A6000" s="2" t="s">
        <v>19</v>
      </c>
      <c r="B6000" s="2" t="s">
        <v>375</v>
      </c>
      <c r="C6000" s="2" t="s">
        <v>361</v>
      </c>
      <c r="D6000" s="2" t="s">
        <v>1073</v>
      </c>
      <c r="E6000" s="2">
        <v>100</v>
      </c>
      <c r="F6000" s="2" t="s">
        <v>767</v>
      </c>
      <c r="G6000" s="2" t="s">
        <v>720</v>
      </c>
      <c r="H6000" s="2" t="s">
        <v>37</v>
      </c>
      <c r="I6000" s="2" t="s">
        <v>38</v>
      </c>
      <c r="J6000" s="2">
        <v>8.51</v>
      </c>
    </row>
    <row r="6001" spans="1:10">
      <c r="A6001" s="2" t="s">
        <v>18</v>
      </c>
      <c r="B6001" s="2" t="s">
        <v>369</v>
      </c>
      <c r="C6001" s="2" t="s">
        <v>361</v>
      </c>
      <c r="D6001" s="2" t="s">
        <v>1073</v>
      </c>
      <c r="E6001" s="2">
        <v>100</v>
      </c>
      <c r="F6001" s="2" t="s">
        <v>767</v>
      </c>
      <c r="G6001" s="2" t="s">
        <v>720</v>
      </c>
      <c r="H6001" s="2" t="s">
        <v>37</v>
      </c>
      <c r="I6001" s="2" t="s">
        <v>38</v>
      </c>
      <c r="J6001" s="2">
        <v>2.5249999999999999</v>
      </c>
    </row>
    <row r="6002" spans="1:10">
      <c r="A6002" s="2" t="s">
        <v>24</v>
      </c>
      <c r="B6002" s="2" t="s">
        <v>381</v>
      </c>
      <c r="C6002" s="2" t="s">
        <v>361</v>
      </c>
      <c r="D6002" s="2" t="s">
        <v>1073</v>
      </c>
      <c r="E6002" s="2">
        <v>100</v>
      </c>
      <c r="F6002" s="2" t="s">
        <v>767</v>
      </c>
      <c r="G6002" s="2" t="s">
        <v>720</v>
      </c>
      <c r="H6002" s="2" t="s">
        <v>37</v>
      </c>
      <c r="I6002" s="2" t="s">
        <v>38</v>
      </c>
      <c r="J6002" s="2">
        <v>0.18687254901</v>
      </c>
    </row>
    <row r="6003" spans="1:10">
      <c r="A6003" s="2" t="s">
        <v>14</v>
      </c>
      <c r="B6003" s="2" t="s">
        <v>367</v>
      </c>
      <c r="C6003" s="2" t="s">
        <v>361</v>
      </c>
      <c r="D6003" s="2" t="s">
        <v>1073</v>
      </c>
      <c r="E6003" s="2">
        <v>100</v>
      </c>
      <c r="F6003" s="2" t="s">
        <v>767</v>
      </c>
      <c r="G6003" s="2" t="s">
        <v>720</v>
      </c>
      <c r="H6003" s="2" t="s">
        <v>37</v>
      </c>
      <c r="I6003" s="2" t="s">
        <v>38</v>
      </c>
      <c r="J6003" s="2">
        <v>0</v>
      </c>
    </row>
    <row r="6004" spans="1:10">
      <c r="A6004" s="2" t="s">
        <v>13</v>
      </c>
      <c r="B6004" s="2" t="s">
        <v>380</v>
      </c>
      <c r="C6004" s="2" t="s">
        <v>361</v>
      </c>
      <c r="D6004" s="2" t="s">
        <v>1073</v>
      </c>
      <c r="E6004" s="2">
        <v>100</v>
      </c>
      <c r="F6004" s="2" t="s">
        <v>767</v>
      </c>
      <c r="G6004" s="2" t="s">
        <v>720</v>
      </c>
      <c r="H6004" s="2" t="s">
        <v>37</v>
      </c>
      <c r="I6004" s="2" t="s">
        <v>38</v>
      </c>
      <c r="J6004" s="2">
        <v>1.7871497333549999</v>
      </c>
    </row>
    <row r="6005" spans="1:10">
      <c r="A6005" s="2" t="s">
        <v>11</v>
      </c>
      <c r="B6005" s="2" t="s">
        <v>377</v>
      </c>
      <c r="C6005" s="2" t="s">
        <v>361</v>
      </c>
      <c r="D6005" s="2" t="s">
        <v>1073</v>
      </c>
      <c r="E6005" s="2">
        <v>100</v>
      </c>
      <c r="F6005" s="2" t="s">
        <v>767</v>
      </c>
      <c r="G6005" s="2" t="s">
        <v>720</v>
      </c>
      <c r="H6005" s="2" t="s">
        <v>37</v>
      </c>
      <c r="I6005" s="2" t="s">
        <v>38</v>
      </c>
      <c r="J6005" s="2">
        <v>0.38500000000000001</v>
      </c>
    </row>
    <row r="6006" spans="1:10">
      <c r="A6006" s="2" t="s">
        <v>12</v>
      </c>
      <c r="B6006" s="2" t="s">
        <v>378</v>
      </c>
      <c r="C6006" s="2" t="s">
        <v>361</v>
      </c>
      <c r="D6006" s="2" t="s">
        <v>1073</v>
      </c>
      <c r="E6006" s="2">
        <v>100</v>
      </c>
      <c r="F6006" s="2" t="s">
        <v>767</v>
      </c>
      <c r="G6006" s="2" t="s">
        <v>720</v>
      </c>
      <c r="H6006" s="2" t="s">
        <v>37</v>
      </c>
      <c r="I6006" s="2" t="s">
        <v>38</v>
      </c>
      <c r="J6006" s="2">
        <v>4.05</v>
      </c>
    </row>
    <row r="6007" spans="1:10">
      <c r="A6007" s="2" t="s">
        <v>10</v>
      </c>
      <c r="B6007" s="2" t="s">
        <v>385</v>
      </c>
      <c r="C6007" s="2" t="s">
        <v>361</v>
      </c>
      <c r="D6007" s="2" t="s">
        <v>1073</v>
      </c>
      <c r="E6007" s="2">
        <v>100</v>
      </c>
      <c r="F6007" s="2" t="s">
        <v>767</v>
      </c>
      <c r="G6007" s="2" t="s">
        <v>720</v>
      </c>
      <c r="H6007" s="2" t="s">
        <v>37</v>
      </c>
      <c r="I6007" s="2" t="s">
        <v>38</v>
      </c>
      <c r="J6007" s="2">
        <v>0</v>
      </c>
    </row>
    <row r="6008" spans="1:10">
      <c r="A6008" s="2" t="s">
        <v>9</v>
      </c>
      <c r="B6008" s="2" t="s">
        <v>371</v>
      </c>
      <c r="C6008" s="2" t="s">
        <v>361</v>
      </c>
      <c r="D6008" s="2" t="s">
        <v>1073</v>
      </c>
      <c r="E6008" s="2">
        <v>100</v>
      </c>
      <c r="F6008" s="2" t="s">
        <v>767</v>
      </c>
      <c r="G6008" s="2" t="s">
        <v>720</v>
      </c>
      <c r="H6008" s="2" t="s">
        <v>37</v>
      </c>
      <c r="I6008" s="2" t="s">
        <v>38</v>
      </c>
      <c r="J6008" s="2">
        <v>13.005000000000001</v>
      </c>
    </row>
    <row r="6009" spans="1:10">
      <c r="A6009" s="2" t="s">
        <v>8</v>
      </c>
      <c r="B6009" s="2" t="s">
        <v>376</v>
      </c>
      <c r="C6009" s="2" t="s">
        <v>361</v>
      </c>
      <c r="D6009" s="2" t="s">
        <v>1073</v>
      </c>
      <c r="E6009" s="2">
        <v>100</v>
      </c>
      <c r="F6009" s="2" t="s">
        <v>767</v>
      </c>
      <c r="G6009" s="2" t="s">
        <v>720</v>
      </c>
      <c r="H6009" s="2" t="s">
        <v>37</v>
      </c>
      <c r="I6009" s="2" t="s">
        <v>38</v>
      </c>
      <c r="J6009" s="2">
        <v>8.2850000000000001</v>
      </c>
    </row>
    <row r="6010" spans="1:10">
      <c r="A6010" s="2" t="s">
        <v>7</v>
      </c>
      <c r="B6010" s="2" t="s">
        <v>364</v>
      </c>
      <c r="C6010" s="2" t="s">
        <v>361</v>
      </c>
      <c r="D6010" s="2" t="s">
        <v>1073</v>
      </c>
      <c r="E6010" s="2">
        <v>100</v>
      </c>
      <c r="F6010" s="2" t="s">
        <v>767</v>
      </c>
      <c r="G6010" s="2" t="s">
        <v>720</v>
      </c>
      <c r="H6010" s="2" t="s">
        <v>37</v>
      </c>
      <c r="I6010" s="2" t="s">
        <v>38</v>
      </c>
      <c r="J6010" s="2">
        <v>0</v>
      </c>
    </row>
    <row r="6011" spans="1:10">
      <c r="A6011" s="2" t="s">
        <v>6</v>
      </c>
      <c r="B6011" s="2" t="s">
        <v>387</v>
      </c>
      <c r="C6011" s="2" t="s">
        <v>361</v>
      </c>
      <c r="D6011" s="2" t="s">
        <v>1073</v>
      </c>
      <c r="E6011" s="2">
        <v>100</v>
      </c>
      <c r="F6011" s="2" t="s">
        <v>767</v>
      </c>
      <c r="G6011" s="2" t="s">
        <v>720</v>
      </c>
      <c r="H6011" s="2" t="s">
        <v>37</v>
      </c>
      <c r="I6011" s="2" t="s">
        <v>38</v>
      </c>
      <c r="J6011" s="2">
        <v>0</v>
      </c>
    </row>
    <row r="6012" spans="1:10">
      <c r="A6012" s="2" t="s">
        <v>2</v>
      </c>
      <c r="B6012" s="2" t="s">
        <v>374</v>
      </c>
      <c r="C6012" s="2" t="s">
        <v>361</v>
      </c>
      <c r="D6012" s="2" t="s">
        <v>1073</v>
      </c>
      <c r="E6012" s="2">
        <v>100</v>
      </c>
      <c r="F6012" s="2" t="s">
        <v>767</v>
      </c>
      <c r="G6012" s="2" t="s">
        <v>720</v>
      </c>
      <c r="H6012" s="2" t="s">
        <v>37</v>
      </c>
      <c r="I6012" s="2" t="s">
        <v>38</v>
      </c>
      <c r="J6012" s="2">
        <v>17.484999999999999</v>
      </c>
    </row>
    <row r="6013" spans="1:10">
      <c r="A6013" s="2" t="s">
        <v>1</v>
      </c>
      <c r="B6013" s="2" t="s">
        <v>366</v>
      </c>
      <c r="C6013" s="2" t="s">
        <v>361</v>
      </c>
      <c r="D6013" s="2" t="s">
        <v>1073</v>
      </c>
      <c r="E6013" s="2">
        <v>100</v>
      </c>
      <c r="F6013" s="2" t="s">
        <v>767</v>
      </c>
      <c r="G6013" s="2" t="s">
        <v>720</v>
      </c>
      <c r="H6013" s="2" t="s">
        <v>37</v>
      </c>
      <c r="I6013" s="2" t="s">
        <v>38</v>
      </c>
      <c r="J6013" s="2">
        <v>62.115000000000002</v>
      </c>
    </row>
    <row r="6014" spans="1:10">
      <c r="A6014" s="2" t="s">
        <v>26</v>
      </c>
      <c r="B6014" s="2" t="s">
        <v>370</v>
      </c>
      <c r="C6014" s="2" t="s">
        <v>361</v>
      </c>
      <c r="D6014" s="2" t="s">
        <v>718</v>
      </c>
      <c r="E6014" s="2">
        <v>100</v>
      </c>
      <c r="F6014" s="2" t="s">
        <v>767</v>
      </c>
      <c r="G6014" s="2" t="s">
        <v>720</v>
      </c>
      <c r="H6014" s="2" t="s">
        <v>37</v>
      </c>
      <c r="I6014" s="2" t="s">
        <v>38</v>
      </c>
      <c r="J6014" s="2">
        <v>0.14499999999999999</v>
      </c>
    </row>
    <row r="6015" spans="1:10">
      <c r="A6015" s="2" t="s">
        <v>25</v>
      </c>
      <c r="B6015" s="2" t="s">
        <v>386</v>
      </c>
      <c r="C6015" s="2" t="s">
        <v>361</v>
      </c>
      <c r="D6015" s="2" t="s">
        <v>718</v>
      </c>
      <c r="E6015" s="2">
        <v>100</v>
      </c>
      <c r="F6015" s="2" t="s">
        <v>767</v>
      </c>
      <c r="G6015" s="2" t="s">
        <v>720</v>
      </c>
      <c r="H6015" s="2" t="s">
        <v>37</v>
      </c>
      <c r="I6015" s="2" t="s">
        <v>38</v>
      </c>
      <c r="J6015" s="2">
        <v>1.33</v>
      </c>
    </row>
    <row r="6016" spans="1:10">
      <c r="A6016" s="2" t="s">
        <v>23</v>
      </c>
      <c r="B6016" s="2" t="s">
        <v>388</v>
      </c>
      <c r="C6016" s="2" t="s">
        <v>361</v>
      </c>
      <c r="D6016" s="2" t="s">
        <v>718</v>
      </c>
      <c r="E6016" s="2">
        <v>100</v>
      </c>
      <c r="F6016" s="2" t="s">
        <v>767</v>
      </c>
      <c r="G6016" s="2" t="s">
        <v>720</v>
      </c>
      <c r="H6016" s="2" t="s">
        <v>37</v>
      </c>
      <c r="I6016" s="2" t="s">
        <v>38</v>
      </c>
      <c r="J6016" s="2">
        <v>0</v>
      </c>
    </row>
    <row r="6017" spans="1:10">
      <c r="A6017" s="2" t="s">
        <v>17</v>
      </c>
      <c r="B6017" s="2" t="s">
        <v>372</v>
      </c>
      <c r="C6017" s="2" t="s">
        <v>361</v>
      </c>
      <c r="D6017" s="2" t="s">
        <v>718</v>
      </c>
      <c r="E6017" s="2">
        <v>100</v>
      </c>
      <c r="F6017" s="2" t="s">
        <v>767</v>
      </c>
      <c r="G6017" s="2" t="s">
        <v>720</v>
      </c>
      <c r="H6017" s="2" t="s">
        <v>37</v>
      </c>
      <c r="I6017" s="2" t="s">
        <v>38</v>
      </c>
      <c r="J6017" s="2">
        <v>53.03</v>
      </c>
    </row>
    <row r="6018" spans="1:10">
      <c r="A6018" s="2" t="s">
        <v>21</v>
      </c>
      <c r="B6018" s="2" t="s">
        <v>373</v>
      </c>
      <c r="C6018" s="2" t="s">
        <v>361</v>
      </c>
      <c r="D6018" s="2" t="s">
        <v>718</v>
      </c>
      <c r="E6018" s="2">
        <v>100</v>
      </c>
      <c r="F6018" s="2" t="s">
        <v>767</v>
      </c>
      <c r="G6018" s="2" t="s">
        <v>720</v>
      </c>
      <c r="H6018" s="2" t="s">
        <v>37</v>
      </c>
      <c r="I6018" s="2" t="s">
        <v>38</v>
      </c>
      <c r="J6018" s="2">
        <v>81.25</v>
      </c>
    </row>
    <row r="6019" spans="1:10">
      <c r="A6019" s="2" t="s">
        <v>20</v>
      </c>
      <c r="B6019" s="2" t="s">
        <v>379</v>
      </c>
      <c r="C6019" s="2" t="s">
        <v>361</v>
      </c>
      <c r="D6019" s="2" t="s">
        <v>718</v>
      </c>
      <c r="E6019" s="2">
        <v>100</v>
      </c>
      <c r="F6019" s="2" t="s">
        <v>767</v>
      </c>
      <c r="G6019" s="2" t="s">
        <v>720</v>
      </c>
      <c r="H6019" s="2" t="s">
        <v>37</v>
      </c>
      <c r="I6019" s="2" t="s">
        <v>38</v>
      </c>
      <c r="J6019" s="2">
        <v>7.2450000000000001</v>
      </c>
    </row>
    <row r="6020" spans="1:10">
      <c r="A6020" s="2" t="s">
        <v>16</v>
      </c>
      <c r="B6020" s="2" t="s">
        <v>384</v>
      </c>
      <c r="C6020" s="2" t="s">
        <v>361</v>
      </c>
      <c r="D6020" s="2" t="s">
        <v>718</v>
      </c>
      <c r="E6020" s="2">
        <v>100</v>
      </c>
      <c r="F6020" s="2" t="s">
        <v>767</v>
      </c>
      <c r="G6020" s="2" t="s">
        <v>720</v>
      </c>
      <c r="H6020" s="2" t="s">
        <v>37</v>
      </c>
      <c r="I6020" s="2" t="s">
        <v>38</v>
      </c>
      <c r="J6020" s="2">
        <v>1.4622027539999999E-2</v>
      </c>
    </row>
    <row r="6021" spans="1:10">
      <c r="A6021" s="2" t="s">
        <v>3</v>
      </c>
      <c r="B6021" s="2" t="s">
        <v>365</v>
      </c>
      <c r="C6021" s="2" t="s">
        <v>361</v>
      </c>
      <c r="D6021" s="2" t="s">
        <v>718</v>
      </c>
      <c r="E6021" s="2">
        <v>100</v>
      </c>
      <c r="F6021" s="2" t="s">
        <v>767</v>
      </c>
      <c r="G6021" s="2" t="s">
        <v>720</v>
      </c>
      <c r="H6021" s="2" t="s">
        <v>37</v>
      </c>
      <c r="I6021" s="2" t="s">
        <v>38</v>
      </c>
      <c r="J6021" s="2">
        <v>0.87587281413500007</v>
      </c>
    </row>
    <row r="6022" spans="1:10">
      <c r="A6022" s="2" t="s">
        <v>19</v>
      </c>
      <c r="B6022" s="2" t="s">
        <v>375</v>
      </c>
      <c r="C6022" s="2" t="s">
        <v>361</v>
      </c>
      <c r="D6022" s="2" t="s">
        <v>718</v>
      </c>
      <c r="E6022" s="2">
        <v>100</v>
      </c>
      <c r="F6022" s="2" t="s">
        <v>767</v>
      </c>
      <c r="G6022" s="2" t="s">
        <v>720</v>
      </c>
      <c r="H6022" s="2" t="s">
        <v>37</v>
      </c>
      <c r="I6022" s="2" t="s">
        <v>38</v>
      </c>
      <c r="J6022" s="2">
        <v>33.475000000000001</v>
      </c>
    </row>
    <row r="6023" spans="1:10">
      <c r="A6023" s="2" t="s">
        <v>18</v>
      </c>
      <c r="B6023" s="2" t="s">
        <v>369</v>
      </c>
      <c r="C6023" s="2" t="s">
        <v>361</v>
      </c>
      <c r="D6023" s="2" t="s">
        <v>718</v>
      </c>
      <c r="E6023" s="2">
        <v>100</v>
      </c>
      <c r="F6023" s="2" t="s">
        <v>767</v>
      </c>
      <c r="G6023" s="2" t="s">
        <v>720</v>
      </c>
      <c r="H6023" s="2" t="s">
        <v>37</v>
      </c>
      <c r="I6023" s="2" t="s">
        <v>38</v>
      </c>
      <c r="J6023" s="2">
        <v>42.55</v>
      </c>
    </row>
    <row r="6024" spans="1:10">
      <c r="A6024" s="2" t="s">
        <v>24</v>
      </c>
      <c r="B6024" s="2" t="s">
        <v>381</v>
      </c>
      <c r="C6024" s="2" t="s">
        <v>361</v>
      </c>
      <c r="D6024" s="2" t="s">
        <v>718</v>
      </c>
      <c r="E6024" s="2">
        <v>100</v>
      </c>
      <c r="F6024" s="2" t="s">
        <v>767</v>
      </c>
      <c r="G6024" s="2" t="s">
        <v>720</v>
      </c>
      <c r="H6024" s="2" t="s">
        <v>37</v>
      </c>
      <c r="I6024" s="2" t="s">
        <v>38</v>
      </c>
      <c r="J6024" s="2">
        <v>8.6361813721049998</v>
      </c>
    </row>
    <row r="6025" spans="1:10">
      <c r="A6025" s="2" t="s">
        <v>14</v>
      </c>
      <c r="B6025" s="2" t="s">
        <v>367</v>
      </c>
      <c r="C6025" s="2" t="s">
        <v>361</v>
      </c>
      <c r="D6025" s="2" t="s">
        <v>718</v>
      </c>
      <c r="E6025" s="2">
        <v>100</v>
      </c>
      <c r="F6025" s="2" t="s">
        <v>767</v>
      </c>
      <c r="G6025" s="2" t="s">
        <v>720</v>
      </c>
      <c r="H6025" s="2" t="s">
        <v>37</v>
      </c>
      <c r="I6025" s="2" t="s">
        <v>38</v>
      </c>
      <c r="J6025" s="2">
        <v>5.13</v>
      </c>
    </row>
    <row r="6026" spans="1:10">
      <c r="A6026" s="2" t="s">
        <v>13</v>
      </c>
      <c r="B6026" s="2" t="s">
        <v>380</v>
      </c>
      <c r="C6026" s="2" t="s">
        <v>361</v>
      </c>
      <c r="D6026" s="2" t="s">
        <v>718</v>
      </c>
      <c r="E6026" s="2">
        <v>100</v>
      </c>
      <c r="F6026" s="2" t="s">
        <v>767</v>
      </c>
      <c r="G6026" s="2" t="s">
        <v>720</v>
      </c>
      <c r="H6026" s="2" t="s">
        <v>37</v>
      </c>
      <c r="I6026" s="2" t="s">
        <v>38</v>
      </c>
      <c r="J6026" s="2">
        <v>11.813647063679998</v>
      </c>
    </row>
    <row r="6027" spans="1:10">
      <c r="A6027" s="2" t="s">
        <v>11</v>
      </c>
      <c r="B6027" s="2" t="s">
        <v>377</v>
      </c>
      <c r="C6027" s="2" t="s">
        <v>361</v>
      </c>
      <c r="D6027" s="2" t="s">
        <v>718</v>
      </c>
      <c r="E6027" s="2">
        <v>100</v>
      </c>
      <c r="F6027" s="2" t="s">
        <v>767</v>
      </c>
      <c r="G6027" s="2" t="s">
        <v>720</v>
      </c>
      <c r="H6027" s="2" t="s">
        <v>37</v>
      </c>
      <c r="I6027" s="2" t="s">
        <v>38</v>
      </c>
      <c r="J6027" s="2">
        <v>7.2750000000000004</v>
      </c>
    </row>
    <row r="6028" spans="1:10">
      <c r="A6028" s="2" t="s">
        <v>12</v>
      </c>
      <c r="B6028" s="2" t="s">
        <v>378</v>
      </c>
      <c r="C6028" s="2" t="s">
        <v>361</v>
      </c>
      <c r="D6028" s="2" t="s">
        <v>718</v>
      </c>
      <c r="E6028" s="2">
        <v>100</v>
      </c>
      <c r="F6028" s="2" t="s">
        <v>767</v>
      </c>
      <c r="G6028" s="2" t="s">
        <v>720</v>
      </c>
      <c r="H6028" s="2" t="s">
        <v>37</v>
      </c>
      <c r="I6028" s="2" t="s">
        <v>38</v>
      </c>
      <c r="J6028" s="2">
        <v>32.284999999999997</v>
      </c>
    </row>
    <row r="6029" spans="1:10">
      <c r="A6029" s="2" t="s">
        <v>10</v>
      </c>
      <c r="B6029" s="2" t="s">
        <v>385</v>
      </c>
      <c r="C6029" s="2" t="s">
        <v>361</v>
      </c>
      <c r="D6029" s="2" t="s">
        <v>718</v>
      </c>
      <c r="E6029" s="2">
        <v>100</v>
      </c>
      <c r="F6029" s="2" t="s">
        <v>767</v>
      </c>
      <c r="G6029" s="2" t="s">
        <v>720</v>
      </c>
      <c r="H6029" s="2" t="s">
        <v>37</v>
      </c>
      <c r="I6029" s="2" t="s">
        <v>38</v>
      </c>
      <c r="J6029" s="2">
        <v>0</v>
      </c>
    </row>
    <row r="6030" spans="1:10">
      <c r="A6030" s="2" t="s">
        <v>9</v>
      </c>
      <c r="B6030" s="2" t="s">
        <v>371</v>
      </c>
      <c r="C6030" s="2" t="s">
        <v>361</v>
      </c>
      <c r="D6030" s="2" t="s">
        <v>718</v>
      </c>
      <c r="E6030" s="2">
        <v>100</v>
      </c>
      <c r="F6030" s="2" t="s">
        <v>767</v>
      </c>
      <c r="G6030" s="2" t="s">
        <v>720</v>
      </c>
      <c r="H6030" s="2" t="s">
        <v>37</v>
      </c>
      <c r="I6030" s="2" t="s">
        <v>38</v>
      </c>
      <c r="J6030" s="2">
        <v>73.83</v>
      </c>
    </row>
    <row r="6031" spans="1:10">
      <c r="A6031" s="2" t="s">
        <v>8</v>
      </c>
      <c r="B6031" s="2" t="s">
        <v>376</v>
      </c>
      <c r="C6031" s="2" t="s">
        <v>361</v>
      </c>
      <c r="D6031" s="2" t="s">
        <v>718</v>
      </c>
      <c r="E6031" s="2">
        <v>100</v>
      </c>
      <c r="F6031" s="2" t="s">
        <v>767</v>
      </c>
      <c r="G6031" s="2" t="s">
        <v>720</v>
      </c>
      <c r="H6031" s="2" t="s">
        <v>37</v>
      </c>
      <c r="I6031" s="2" t="s">
        <v>38</v>
      </c>
      <c r="J6031" s="2">
        <v>24.42</v>
      </c>
    </row>
    <row r="6032" spans="1:10">
      <c r="A6032" s="2" t="s">
        <v>7</v>
      </c>
      <c r="B6032" s="2" t="s">
        <v>364</v>
      </c>
      <c r="C6032" s="2" t="s">
        <v>361</v>
      </c>
      <c r="D6032" s="2" t="s">
        <v>718</v>
      </c>
      <c r="E6032" s="2">
        <v>100</v>
      </c>
      <c r="F6032" s="2" t="s">
        <v>767</v>
      </c>
      <c r="G6032" s="2" t="s">
        <v>720</v>
      </c>
      <c r="H6032" s="2" t="s">
        <v>37</v>
      </c>
      <c r="I6032" s="2" t="s">
        <v>38</v>
      </c>
      <c r="J6032" s="2">
        <v>0.115</v>
      </c>
    </row>
    <row r="6033" spans="1:10">
      <c r="A6033" s="2" t="s">
        <v>6</v>
      </c>
      <c r="B6033" s="2" t="s">
        <v>387</v>
      </c>
      <c r="C6033" s="2" t="s">
        <v>361</v>
      </c>
      <c r="D6033" s="2" t="s">
        <v>718</v>
      </c>
      <c r="E6033" s="2">
        <v>100</v>
      </c>
      <c r="F6033" s="2" t="s">
        <v>767</v>
      </c>
      <c r="G6033" s="2" t="s">
        <v>720</v>
      </c>
      <c r="H6033" s="2" t="s">
        <v>37</v>
      </c>
      <c r="I6033" s="2" t="s">
        <v>38</v>
      </c>
      <c r="J6033" s="2">
        <v>29.91</v>
      </c>
    </row>
    <row r="6034" spans="1:10">
      <c r="A6034" s="2" t="s">
        <v>2</v>
      </c>
      <c r="B6034" s="2" t="s">
        <v>374</v>
      </c>
      <c r="C6034" s="2" t="s">
        <v>361</v>
      </c>
      <c r="D6034" s="2" t="s">
        <v>718</v>
      </c>
      <c r="E6034" s="2">
        <v>100</v>
      </c>
      <c r="F6034" s="2" t="s">
        <v>767</v>
      </c>
      <c r="G6034" s="2" t="s">
        <v>720</v>
      </c>
      <c r="H6034" s="2" t="s">
        <v>37</v>
      </c>
      <c r="I6034" s="2" t="s">
        <v>38</v>
      </c>
      <c r="J6034" s="2">
        <v>69.715000000000003</v>
      </c>
    </row>
    <row r="6035" spans="1:10">
      <c r="A6035" s="2" t="s">
        <v>1</v>
      </c>
      <c r="B6035" s="2" t="s">
        <v>366</v>
      </c>
      <c r="C6035" s="2" t="s">
        <v>361</v>
      </c>
      <c r="D6035" s="2" t="s">
        <v>718</v>
      </c>
      <c r="E6035" s="2">
        <v>100</v>
      </c>
      <c r="F6035" s="2" t="s">
        <v>767</v>
      </c>
      <c r="G6035" s="2" t="s">
        <v>720</v>
      </c>
      <c r="H6035" s="2" t="s">
        <v>37</v>
      </c>
      <c r="I6035" s="2" t="s">
        <v>38</v>
      </c>
      <c r="J6035" s="2">
        <v>128.69999999999999</v>
      </c>
    </row>
    <row r="6036" spans="1:10">
      <c r="A6036" s="2" t="s">
        <v>26</v>
      </c>
      <c r="B6036" s="2" t="s">
        <v>370</v>
      </c>
      <c r="C6036" s="2" t="s">
        <v>361</v>
      </c>
      <c r="D6036" s="2" t="s">
        <v>1077</v>
      </c>
      <c r="E6036" s="2">
        <v>100</v>
      </c>
      <c r="F6036" s="2" t="s">
        <v>767</v>
      </c>
      <c r="G6036" s="2" t="s">
        <v>720</v>
      </c>
      <c r="H6036" s="2" t="s">
        <v>37</v>
      </c>
      <c r="I6036" s="2" t="s">
        <v>38</v>
      </c>
      <c r="J6036" s="2">
        <v>0</v>
      </c>
    </row>
    <row r="6037" spans="1:10">
      <c r="A6037" s="2" t="s">
        <v>25</v>
      </c>
      <c r="B6037" s="2" t="s">
        <v>386</v>
      </c>
      <c r="C6037" s="2" t="s">
        <v>361</v>
      </c>
      <c r="D6037" s="2" t="s">
        <v>1077</v>
      </c>
      <c r="E6037" s="2">
        <v>100</v>
      </c>
      <c r="F6037" s="2" t="s">
        <v>767</v>
      </c>
      <c r="G6037" s="2" t="s">
        <v>720</v>
      </c>
      <c r="H6037" s="2" t="s">
        <v>37</v>
      </c>
      <c r="I6037" s="2" t="s">
        <v>38</v>
      </c>
      <c r="J6037" s="2">
        <v>26.97</v>
      </c>
    </row>
    <row r="6038" spans="1:10">
      <c r="A6038" s="2" t="s">
        <v>23</v>
      </c>
      <c r="B6038" s="2" t="s">
        <v>388</v>
      </c>
      <c r="C6038" s="2" t="s">
        <v>361</v>
      </c>
      <c r="D6038" s="2" t="s">
        <v>1077</v>
      </c>
      <c r="E6038" s="2">
        <v>100</v>
      </c>
      <c r="F6038" s="2" t="s">
        <v>767</v>
      </c>
      <c r="G6038" s="2" t="s">
        <v>720</v>
      </c>
      <c r="H6038" s="2" t="s">
        <v>37</v>
      </c>
      <c r="I6038" s="2" t="s">
        <v>38</v>
      </c>
      <c r="J6038" s="2">
        <v>5.4669558848100008</v>
      </c>
    </row>
    <row r="6039" spans="1:10">
      <c r="A6039" s="2" t="s">
        <v>17</v>
      </c>
      <c r="B6039" s="2" t="s">
        <v>372</v>
      </c>
      <c r="C6039" s="2" t="s">
        <v>361</v>
      </c>
      <c r="D6039" s="2" t="s">
        <v>1077</v>
      </c>
      <c r="E6039" s="2">
        <v>100</v>
      </c>
      <c r="F6039" s="2" t="s">
        <v>767</v>
      </c>
      <c r="G6039" s="2" t="s">
        <v>720</v>
      </c>
      <c r="H6039" s="2" t="s">
        <v>37</v>
      </c>
      <c r="I6039" s="2" t="s">
        <v>38</v>
      </c>
      <c r="J6039" s="2">
        <v>0</v>
      </c>
    </row>
    <row r="6040" spans="1:10">
      <c r="A6040" s="2" t="s">
        <v>21</v>
      </c>
      <c r="B6040" s="2" t="s">
        <v>373</v>
      </c>
      <c r="C6040" s="2" t="s">
        <v>361</v>
      </c>
      <c r="D6040" s="2" t="s">
        <v>1077</v>
      </c>
      <c r="E6040" s="2">
        <v>100</v>
      </c>
      <c r="F6040" s="2" t="s">
        <v>767</v>
      </c>
      <c r="G6040" s="2" t="s">
        <v>720</v>
      </c>
      <c r="H6040" s="2" t="s">
        <v>37</v>
      </c>
      <c r="I6040" s="2" t="s">
        <v>38</v>
      </c>
      <c r="J6040" s="2">
        <v>9.41</v>
      </c>
    </row>
    <row r="6041" spans="1:10">
      <c r="A6041" s="2" t="s">
        <v>20</v>
      </c>
      <c r="B6041" s="2" t="s">
        <v>379</v>
      </c>
      <c r="C6041" s="2" t="s">
        <v>361</v>
      </c>
      <c r="D6041" s="2" t="s">
        <v>1077</v>
      </c>
      <c r="E6041" s="2">
        <v>100</v>
      </c>
      <c r="F6041" s="2" t="s">
        <v>767</v>
      </c>
      <c r="G6041" s="2" t="s">
        <v>720</v>
      </c>
      <c r="H6041" s="2" t="s">
        <v>37</v>
      </c>
      <c r="I6041" s="2" t="s">
        <v>38</v>
      </c>
      <c r="J6041" s="2">
        <v>8.39</v>
      </c>
    </row>
    <row r="6042" spans="1:10">
      <c r="A6042" s="2" t="s">
        <v>16</v>
      </c>
      <c r="B6042" s="2" t="s">
        <v>384</v>
      </c>
      <c r="C6042" s="2" t="s">
        <v>361</v>
      </c>
      <c r="D6042" s="2" t="s">
        <v>1077</v>
      </c>
      <c r="E6042" s="2">
        <v>100</v>
      </c>
      <c r="F6042" s="2" t="s">
        <v>767</v>
      </c>
      <c r="G6042" s="2" t="s">
        <v>720</v>
      </c>
      <c r="H6042" s="2" t="s">
        <v>37</v>
      </c>
      <c r="I6042" s="2" t="s">
        <v>38</v>
      </c>
      <c r="J6042" s="2">
        <v>105.54179478371999</v>
      </c>
    </row>
    <row r="6043" spans="1:10">
      <c r="A6043" s="2" t="s">
        <v>3</v>
      </c>
      <c r="B6043" s="2" t="s">
        <v>365</v>
      </c>
      <c r="C6043" s="2" t="s">
        <v>361</v>
      </c>
      <c r="D6043" s="2" t="s">
        <v>1077</v>
      </c>
      <c r="E6043" s="2">
        <v>100</v>
      </c>
      <c r="F6043" s="2" t="s">
        <v>767</v>
      </c>
      <c r="G6043" s="2" t="s">
        <v>720</v>
      </c>
      <c r="H6043" s="2" t="s">
        <v>37</v>
      </c>
      <c r="I6043" s="2" t="s">
        <v>38</v>
      </c>
      <c r="J6043" s="2">
        <v>235.67264868754003</v>
      </c>
    </row>
    <row r="6044" spans="1:10">
      <c r="A6044" s="2" t="s">
        <v>19</v>
      </c>
      <c r="B6044" s="2" t="s">
        <v>375</v>
      </c>
      <c r="C6044" s="2" t="s">
        <v>361</v>
      </c>
      <c r="D6044" s="2" t="s">
        <v>1077</v>
      </c>
      <c r="E6044" s="2">
        <v>100</v>
      </c>
      <c r="F6044" s="2" t="s">
        <v>767</v>
      </c>
      <c r="G6044" s="2" t="s">
        <v>720</v>
      </c>
      <c r="H6044" s="2" t="s">
        <v>37</v>
      </c>
      <c r="I6044" s="2" t="s">
        <v>38</v>
      </c>
      <c r="J6044" s="2">
        <v>53</v>
      </c>
    </row>
    <row r="6045" spans="1:10">
      <c r="A6045" s="2" t="s">
        <v>18</v>
      </c>
      <c r="B6045" s="2" t="s">
        <v>369</v>
      </c>
      <c r="C6045" s="2" t="s">
        <v>361</v>
      </c>
      <c r="D6045" s="2" t="s">
        <v>1077</v>
      </c>
      <c r="E6045" s="2">
        <v>100</v>
      </c>
      <c r="F6045" s="2" t="s">
        <v>767</v>
      </c>
      <c r="G6045" s="2" t="s">
        <v>720</v>
      </c>
      <c r="H6045" s="2" t="s">
        <v>37</v>
      </c>
      <c r="I6045" s="2" t="s">
        <v>38</v>
      </c>
      <c r="J6045" s="2">
        <v>405.065</v>
      </c>
    </row>
    <row r="6046" spans="1:10">
      <c r="A6046" s="2" t="s">
        <v>24</v>
      </c>
      <c r="B6046" s="2" t="s">
        <v>381</v>
      </c>
      <c r="C6046" s="2" t="s">
        <v>361</v>
      </c>
      <c r="D6046" s="2" t="s">
        <v>1077</v>
      </c>
      <c r="E6046" s="2">
        <v>100</v>
      </c>
      <c r="F6046" s="2" t="s">
        <v>767</v>
      </c>
      <c r="G6046" s="2" t="s">
        <v>720</v>
      </c>
      <c r="H6046" s="2" t="s">
        <v>37</v>
      </c>
      <c r="I6046" s="2" t="s">
        <v>38</v>
      </c>
      <c r="J6046" s="2">
        <v>20.20511764602</v>
      </c>
    </row>
    <row r="6047" spans="1:10">
      <c r="A6047" s="2" t="s">
        <v>14</v>
      </c>
      <c r="B6047" s="2" t="s">
        <v>367</v>
      </c>
      <c r="C6047" s="2" t="s">
        <v>361</v>
      </c>
      <c r="D6047" s="2" t="s">
        <v>1077</v>
      </c>
      <c r="E6047" s="2">
        <v>100</v>
      </c>
      <c r="F6047" s="2" t="s">
        <v>767</v>
      </c>
      <c r="G6047" s="2" t="s">
        <v>720</v>
      </c>
      <c r="H6047" s="2" t="s">
        <v>37</v>
      </c>
      <c r="I6047" s="2" t="s">
        <v>38</v>
      </c>
      <c r="J6047" s="2">
        <v>592.43499999999995</v>
      </c>
    </row>
    <row r="6048" spans="1:10">
      <c r="A6048" s="2" t="s">
        <v>13</v>
      </c>
      <c r="B6048" s="2" t="s">
        <v>380</v>
      </c>
      <c r="C6048" s="2" t="s">
        <v>361</v>
      </c>
      <c r="D6048" s="2" t="s">
        <v>1077</v>
      </c>
      <c r="E6048" s="2">
        <v>100</v>
      </c>
      <c r="F6048" s="2" t="s">
        <v>767</v>
      </c>
      <c r="G6048" s="2" t="s">
        <v>720</v>
      </c>
      <c r="H6048" s="2" t="s">
        <v>37</v>
      </c>
      <c r="I6048" s="2" t="s">
        <v>38</v>
      </c>
      <c r="J6048" s="2">
        <v>184.06243857833996</v>
      </c>
    </row>
    <row r="6049" spans="1:10">
      <c r="A6049" s="2" t="s">
        <v>11</v>
      </c>
      <c r="B6049" s="2" t="s">
        <v>377</v>
      </c>
      <c r="C6049" s="2" t="s">
        <v>361</v>
      </c>
      <c r="D6049" s="2" t="s">
        <v>1077</v>
      </c>
      <c r="E6049" s="2">
        <v>100</v>
      </c>
      <c r="F6049" s="2" t="s">
        <v>767</v>
      </c>
      <c r="G6049" s="2" t="s">
        <v>720</v>
      </c>
      <c r="H6049" s="2" t="s">
        <v>37</v>
      </c>
      <c r="I6049" s="2" t="s">
        <v>38</v>
      </c>
      <c r="J6049" s="2">
        <v>9.5000000000000001E-2</v>
      </c>
    </row>
    <row r="6050" spans="1:10">
      <c r="A6050" s="2" t="s">
        <v>12</v>
      </c>
      <c r="B6050" s="2" t="s">
        <v>378</v>
      </c>
      <c r="C6050" s="2" t="s">
        <v>361</v>
      </c>
      <c r="D6050" s="2" t="s">
        <v>1077</v>
      </c>
      <c r="E6050" s="2">
        <v>100</v>
      </c>
      <c r="F6050" s="2" t="s">
        <v>767</v>
      </c>
      <c r="G6050" s="2" t="s">
        <v>720</v>
      </c>
      <c r="H6050" s="2" t="s">
        <v>37</v>
      </c>
      <c r="I6050" s="2" t="s">
        <v>38</v>
      </c>
      <c r="J6050" s="2">
        <v>40.225000000000001</v>
      </c>
    </row>
    <row r="6051" spans="1:10">
      <c r="A6051" s="2" t="s">
        <v>10</v>
      </c>
      <c r="B6051" s="2" t="s">
        <v>385</v>
      </c>
      <c r="C6051" s="2" t="s">
        <v>361</v>
      </c>
      <c r="D6051" s="2" t="s">
        <v>1077</v>
      </c>
      <c r="E6051" s="2">
        <v>100</v>
      </c>
      <c r="F6051" s="2" t="s">
        <v>767</v>
      </c>
      <c r="G6051" s="2" t="s">
        <v>720</v>
      </c>
      <c r="H6051" s="2" t="s">
        <v>37</v>
      </c>
      <c r="I6051" s="2" t="s">
        <v>38</v>
      </c>
      <c r="J6051" s="2">
        <v>124.93</v>
      </c>
    </row>
    <row r="6052" spans="1:10">
      <c r="A6052" s="2" t="s">
        <v>9</v>
      </c>
      <c r="B6052" s="2" t="s">
        <v>371</v>
      </c>
      <c r="C6052" s="2" t="s">
        <v>361</v>
      </c>
      <c r="D6052" s="2" t="s">
        <v>1077</v>
      </c>
      <c r="E6052" s="2">
        <v>100</v>
      </c>
      <c r="F6052" s="2" t="s">
        <v>767</v>
      </c>
      <c r="G6052" s="2" t="s">
        <v>720</v>
      </c>
      <c r="H6052" s="2" t="s">
        <v>37</v>
      </c>
      <c r="I6052" s="2" t="s">
        <v>38</v>
      </c>
      <c r="J6052" s="2">
        <v>0</v>
      </c>
    </row>
    <row r="6053" spans="1:10">
      <c r="A6053" s="2" t="s">
        <v>8</v>
      </c>
      <c r="B6053" s="2" t="s">
        <v>376</v>
      </c>
      <c r="C6053" s="2" t="s">
        <v>361</v>
      </c>
      <c r="D6053" s="2" t="s">
        <v>1077</v>
      </c>
      <c r="E6053" s="2">
        <v>100</v>
      </c>
      <c r="F6053" s="2" t="s">
        <v>767</v>
      </c>
      <c r="G6053" s="2" t="s">
        <v>720</v>
      </c>
      <c r="H6053" s="2" t="s">
        <v>37</v>
      </c>
      <c r="I6053" s="2" t="s">
        <v>38</v>
      </c>
      <c r="J6053" s="2">
        <v>5.38</v>
      </c>
    </row>
    <row r="6054" spans="1:10">
      <c r="A6054" s="2" t="s">
        <v>7</v>
      </c>
      <c r="B6054" s="2" t="s">
        <v>364</v>
      </c>
      <c r="C6054" s="2" t="s">
        <v>361</v>
      </c>
      <c r="D6054" s="2" t="s">
        <v>1077</v>
      </c>
      <c r="E6054" s="2">
        <v>100</v>
      </c>
      <c r="F6054" s="2" t="s">
        <v>767</v>
      </c>
      <c r="G6054" s="2" t="s">
        <v>720</v>
      </c>
      <c r="H6054" s="2" t="s">
        <v>37</v>
      </c>
      <c r="I6054" s="2" t="s">
        <v>38</v>
      </c>
      <c r="J6054" s="2">
        <v>57.615000000000002</v>
      </c>
    </row>
    <row r="6055" spans="1:10">
      <c r="A6055" s="2" t="s">
        <v>6</v>
      </c>
      <c r="B6055" s="2" t="s">
        <v>387</v>
      </c>
      <c r="C6055" s="2" t="s">
        <v>361</v>
      </c>
      <c r="D6055" s="2" t="s">
        <v>1077</v>
      </c>
      <c r="E6055" s="2">
        <v>100</v>
      </c>
      <c r="F6055" s="2" t="s">
        <v>767</v>
      </c>
      <c r="G6055" s="2" t="s">
        <v>720</v>
      </c>
      <c r="H6055" s="2" t="s">
        <v>37</v>
      </c>
      <c r="I6055" s="2" t="s">
        <v>38</v>
      </c>
      <c r="J6055" s="2">
        <v>29.65</v>
      </c>
    </row>
    <row r="6056" spans="1:10">
      <c r="A6056" s="2" t="s">
        <v>2</v>
      </c>
      <c r="B6056" s="2" t="s">
        <v>374</v>
      </c>
      <c r="C6056" s="2" t="s">
        <v>361</v>
      </c>
      <c r="D6056" s="2" t="s">
        <v>1077</v>
      </c>
      <c r="E6056" s="2">
        <v>100</v>
      </c>
      <c r="F6056" s="2" t="s">
        <v>767</v>
      </c>
      <c r="G6056" s="2" t="s">
        <v>720</v>
      </c>
      <c r="H6056" s="2" t="s">
        <v>37</v>
      </c>
      <c r="I6056" s="2" t="s">
        <v>38</v>
      </c>
      <c r="J6056" s="2">
        <v>151.89500000000001</v>
      </c>
    </row>
    <row r="6057" spans="1:10">
      <c r="A6057" s="2" t="s">
        <v>1</v>
      </c>
      <c r="B6057" s="2" t="s">
        <v>366</v>
      </c>
      <c r="C6057" s="2" t="s">
        <v>361</v>
      </c>
      <c r="D6057" s="2" t="s">
        <v>1077</v>
      </c>
      <c r="E6057" s="2">
        <v>100</v>
      </c>
      <c r="F6057" s="2" t="s">
        <v>767</v>
      </c>
      <c r="G6057" s="2" t="s">
        <v>720</v>
      </c>
      <c r="H6057" s="2" t="s">
        <v>37</v>
      </c>
      <c r="I6057" s="2" t="s">
        <v>38</v>
      </c>
      <c r="J6057" s="2">
        <v>968.245</v>
      </c>
    </row>
    <row r="6058" spans="1:10">
      <c r="A6058" s="2" t="s">
        <v>26</v>
      </c>
      <c r="B6058" s="2" t="s">
        <v>370</v>
      </c>
      <c r="C6058" s="2" t="s">
        <v>361</v>
      </c>
      <c r="D6058" s="2" t="s">
        <v>1069</v>
      </c>
      <c r="E6058" s="2">
        <v>100</v>
      </c>
      <c r="F6058" s="2" t="s">
        <v>767</v>
      </c>
      <c r="G6058" s="2" t="s">
        <v>720</v>
      </c>
      <c r="H6058" s="2" t="s">
        <v>37</v>
      </c>
      <c r="I6058" s="2" t="s">
        <v>38</v>
      </c>
      <c r="J6058" s="2">
        <v>0</v>
      </c>
    </row>
    <row r="6059" spans="1:10">
      <c r="A6059" s="2" t="s">
        <v>25</v>
      </c>
      <c r="B6059" s="2" t="s">
        <v>386</v>
      </c>
      <c r="C6059" s="2" t="s">
        <v>361</v>
      </c>
      <c r="D6059" s="2" t="s">
        <v>1069</v>
      </c>
      <c r="E6059" s="2">
        <v>100</v>
      </c>
      <c r="F6059" s="2" t="s">
        <v>767</v>
      </c>
      <c r="G6059" s="2" t="s">
        <v>720</v>
      </c>
      <c r="H6059" s="2" t="s">
        <v>37</v>
      </c>
      <c r="I6059" s="2" t="s">
        <v>38</v>
      </c>
      <c r="J6059" s="2">
        <v>11.47</v>
      </c>
    </row>
    <row r="6060" spans="1:10">
      <c r="A6060" s="2" t="s">
        <v>23</v>
      </c>
      <c r="B6060" s="2" t="s">
        <v>388</v>
      </c>
      <c r="C6060" s="2" t="s">
        <v>361</v>
      </c>
      <c r="D6060" s="2" t="s">
        <v>1069</v>
      </c>
      <c r="E6060" s="2">
        <v>100</v>
      </c>
      <c r="F6060" s="2" t="s">
        <v>767</v>
      </c>
      <c r="G6060" s="2" t="s">
        <v>720</v>
      </c>
      <c r="H6060" s="2" t="s">
        <v>37</v>
      </c>
      <c r="I6060" s="2" t="s">
        <v>38</v>
      </c>
      <c r="J6060" s="2">
        <v>0</v>
      </c>
    </row>
    <row r="6061" spans="1:10">
      <c r="A6061" s="2" t="s">
        <v>17</v>
      </c>
      <c r="B6061" s="2" t="s">
        <v>372</v>
      </c>
      <c r="C6061" s="2" t="s">
        <v>361</v>
      </c>
      <c r="D6061" s="2" t="s">
        <v>1069</v>
      </c>
      <c r="E6061" s="2">
        <v>100</v>
      </c>
      <c r="F6061" s="2" t="s">
        <v>767</v>
      </c>
      <c r="G6061" s="2" t="s">
        <v>720</v>
      </c>
      <c r="H6061" s="2" t="s">
        <v>37</v>
      </c>
      <c r="I6061" s="2" t="s">
        <v>38</v>
      </c>
      <c r="J6061" s="2">
        <v>0</v>
      </c>
    </row>
    <row r="6062" spans="1:10">
      <c r="A6062" s="2" t="s">
        <v>21</v>
      </c>
      <c r="B6062" s="2" t="s">
        <v>373</v>
      </c>
      <c r="C6062" s="2" t="s">
        <v>361</v>
      </c>
      <c r="D6062" s="2" t="s">
        <v>1069</v>
      </c>
      <c r="E6062" s="2">
        <v>100</v>
      </c>
      <c r="F6062" s="2" t="s">
        <v>767</v>
      </c>
      <c r="G6062" s="2" t="s">
        <v>720</v>
      </c>
      <c r="H6062" s="2" t="s">
        <v>37</v>
      </c>
      <c r="I6062" s="2" t="s">
        <v>38</v>
      </c>
      <c r="J6062" s="2">
        <v>18.555</v>
      </c>
    </row>
    <row r="6063" spans="1:10">
      <c r="A6063" s="2" t="s">
        <v>20</v>
      </c>
      <c r="B6063" s="2" t="s">
        <v>379</v>
      </c>
      <c r="C6063" s="2" t="s">
        <v>361</v>
      </c>
      <c r="D6063" s="2" t="s">
        <v>1069</v>
      </c>
      <c r="E6063" s="2">
        <v>100</v>
      </c>
      <c r="F6063" s="2" t="s">
        <v>767</v>
      </c>
      <c r="G6063" s="2" t="s">
        <v>720</v>
      </c>
      <c r="H6063" s="2" t="s">
        <v>37</v>
      </c>
      <c r="I6063" s="2" t="s">
        <v>38</v>
      </c>
      <c r="J6063" s="2">
        <v>6.4550000000000001</v>
      </c>
    </row>
    <row r="6064" spans="1:10">
      <c r="A6064" s="2" t="s">
        <v>16</v>
      </c>
      <c r="B6064" s="2" t="s">
        <v>384</v>
      </c>
      <c r="C6064" s="2" t="s">
        <v>361</v>
      </c>
      <c r="D6064" s="2" t="s">
        <v>1069</v>
      </c>
      <c r="E6064" s="2">
        <v>100</v>
      </c>
      <c r="F6064" s="2" t="s">
        <v>767</v>
      </c>
      <c r="G6064" s="2" t="s">
        <v>720</v>
      </c>
      <c r="H6064" s="2" t="s">
        <v>37</v>
      </c>
      <c r="I6064" s="2" t="s">
        <v>38</v>
      </c>
      <c r="J6064" s="2">
        <v>2.2371702136200002</v>
      </c>
    </row>
    <row r="6065" spans="1:10">
      <c r="A6065" s="2" t="s">
        <v>3</v>
      </c>
      <c r="B6065" s="2" t="s">
        <v>365</v>
      </c>
      <c r="C6065" s="2" t="s">
        <v>361</v>
      </c>
      <c r="D6065" s="2" t="s">
        <v>1069</v>
      </c>
      <c r="E6065" s="2">
        <v>100</v>
      </c>
      <c r="F6065" s="2" t="s">
        <v>767</v>
      </c>
      <c r="G6065" s="2" t="s">
        <v>720</v>
      </c>
      <c r="H6065" s="2" t="s">
        <v>37</v>
      </c>
      <c r="I6065" s="2" t="s">
        <v>38</v>
      </c>
      <c r="J6065" s="2">
        <v>18.586104931525004</v>
      </c>
    </row>
    <row r="6066" spans="1:10">
      <c r="A6066" s="2" t="s">
        <v>19</v>
      </c>
      <c r="B6066" s="2" t="s">
        <v>375</v>
      </c>
      <c r="C6066" s="2" t="s">
        <v>361</v>
      </c>
      <c r="D6066" s="2" t="s">
        <v>1069</v>
      </c>
      <c r="E6066" s="2">
        <v>100</v>
      </c>
      <c r="F6066" s="2" t="s">
        <v>767</v>
      </c>
      <c r="G6066" s="2" t="s">
        <v>720</v>
      </c>
      <c r="H6066" s="2" t="s">
        <v>37</v>
      </c>
      <c r="I6066" s="2" t="s">
        <v>38</v>
      </c>
      <c r="J6066" s="2">
        <v>68.444999999999993</v>
      </c>
    </row>
    <row r="6067" spans="1:10">
      <c r="A6067" s="2" t="s">
        <v>18</v>
      </c>
      <c r="B6067" s="2" t="s">
        <v>369</v>
      </c>
      <c r="C6067" s="2" t="s">
        <v>361</v>
      </c>
      <c r="D6067" s="2" t="s">
        <v>1069</v>
      </c>
      <c r="E6067" s="2">
        <v>100</v>
      </c>
      <c r="F6067" s="2" t="s">
        <v>767</v>
      </c>
      <c r="G6067" s="2" t="s">
        <v>720</v>
      </c>
      <c r="H6067" s="2" t="s">
        <v>37</v>
      </c>
      <c r="I6067" s="2" t="s">
        <v>38</v>
      </c>
      <c r="J6067" s="2">
        <v>86.924999999999997</v>
      </c>
    </row>
    <row r="6068" spans="1:10">
      <c r="A6068" s="2" t="s">
        <v>24</v>
      </c>
      <c r="B6068" s="2" t="s">
        <v>381</v>
      </c>
      <c r="C6068" s="2" t="s">
        <v>361</v>
      </c>
      <c r="D6068" s="2" t="s">
        <v>1069</v>
      </c>
      <c r="E6068" s="2">
        <v>100</v>
      </c>
      <c r="F6068" s="2" t="s">
        <v>767</v>
      </c>
      <c r="G6068" s="2" t="s">
        <v>720</v>
      </c>
      <c r="H6068" s="2" t="s">
        <v>37</v>
      </c>
      <c r="I6068" s="2" t="s">
        <v>38</v>
      </c>
      <c r="J6068" s="2">
        <v>7.2270098035499997</v>
      </c>
    </row>
    <row r="6069" spans="1:10">
      <c r="A6069" s="2" t="s">
        <v>14</v>
      </c>
      <c r="B6069" s="2" t="s">
        <v>367</v>
      </c>
      <c r="C6069" s="2" t="s">
        <v>361</v>
      </c>
      <c r="D6069" s="2" t="s">
        <v>1069</v>
      </c>
      <c r="E6069" s="2">
        <v>100</v>
      </c>
      <c r="F6069" s="2" t="s">
        <v>767</v>
      </c>
      <c r="G6069" s="2" t="s">
        <v>720</v>
      </c>
      <c r="H6069" s="2" t="s">
        <v>37</v>
      </c>
      <c r="I6069" s="2" t="s">
        <v>38</v>
      </c>
      <c r="J6069" s="2">
        <v>98.055000000000007</v>
      </c>
    </row>
    <row r="6070" spans="1:10">
      <c r="A6070" s="2" t="s">
        <v>13</v>
      </c>
      <c r="B6070" s="2" t="s">
        <v>380</v>
      </c>
      <c r="C6070" s="2" t="s">
        <v>361</v>
      </c>
      <c r="D6070" s="2" t="s">
        <v>1069</v>
      </c>
      <c r="E6070" s="2">
        <v>100</v>
      </c>
      <c r="F6070" s="2" t="s">
        <v>767</v>
      </c>
      <c r="G6070" s="2" t="s">
        <v>720</v>
      </c>
      <c r="H6070" s="2" t="s">
        <v>37</v>
      </c>
      <c r="I6070" s="2" t="s">
        <v>38</v>
      </c>
      <c r="J6070" s="2">
        <v>13.911240647430001</v>
      </c>
    </row>
    <row r="6071" spans="1:10">
      <c r="A6071" s="2" t="s">
        <v>11</v>
      </c>
      <c r="B6071" s="2" t="s">
        <v>377</v>
      </c>
      <c r="C6071" s="2" t="s">
        <v>361</v>
      </c>
      <c r="D6071" s="2" t="s">
        <v>1069</v>
      </c>
      <c r="E6071" s="2">
        <v>100</v>
      </c>
      <c r="F6071" s="2" t="s">
        <v>767</v>
      </c>
      <c r="G6071" s="2" t="s">
        <v>720</v>
      </c>
      <c r="H6071" s="2" t="s">
        <v>37</v>
      </c>
      <c r="I6071" s="2" t="s">
        <v>38</v>
      </c>
      <c r="J6071" s="2">
        <v>7.11</v>
      </c>
    </row>
    <row r="6072" spans="1:10">
      <c r="A6072" s="2" t="s">
        <v>12</v>
      </c>
      <c r="B6072" s="2" t="s">
        <v>378</v>
      </c>
      <c r="C6072" s="2" t="s">
        <v>361</v>
      </c>
      <c r="D6072" s="2" t="s">
        <v>1069</v>
      </c>
      <c r="E6072" s="2">
        <v>100</v>
      </c>
      <c r="F6072" s="2" t="s">
        <v>767</v>
      </c>
      <c r="G6072" s="2" t="s">
        <v>720</v>
      </c>
      <c r="H6072" s="2" t="s">
        <v>37</v>
      </c>
      <c r="I6072" s="2" t="s">
        <v>38</v>
      </c>
      <c r="J6072" s="2">
        <v>16.28</v>
      </c>
    </row>
    <row r="6073" spans="1:10">
      <c r="A6073" s="2" t="s">
        <v>10</v>
      </c>
      <c r="B6073" s="2" t="s">
        <v>385</v>
      </c>
      <c r="C6073" s="2" t="s">
        <v>361</v>
      </c>
      <c r="D6073" s="2" t="s">
        <v>1069</v>
      </c>
      <c r="E6073" s="2">
        <v>100</v>
      </c>
      <c r="F6073" s="2" t="s">
        <v>767</v>
      </c>
      <c r="G6073" s="2" t="s">
        <v>720</v>
      </c>
      <c r="H6073" s="2" t="s">
        <v>37</v>
      </c>
      <c r="I6073" s="2" t="s">
        <v>38</v>
      </c>
      <c r="J6073" s="2">
        <v>2.3450000000000002</v>
      </c>
    </row>
    <row r="6074" spans="1:10">
      <c r="A6074" s="2" t="s">
        <v>9</v>
      </c>
      <c r="B6074" s="2" t="s">
        <v>371</v>
      </c>
      <c r="C6074" s="2" t="s">
        <v>361</v>
      </c>
      <c r="D6074" s="2" t="s">
        <v>1069</v>
      </c>
      <c r="E6074" s="2">
        <v>100</v>
      </c>
      <c r="F6074" s="2" t="s">
        <v>767</v>
      </c>
      <c r="G6074" s="2" t="s">
        <v>720</v>
      </c>
      <c r="H6074" s="2" t="s">
        <v>37</v>
      </c>
      <c r="I6074" s="2" t="s">
        <v>38</v>
      </c>
      <c r="J6074" s="2">
        <v>3.5000000000000003E-2</v>
      </c>
    </row>
    <row r="6075" spans="1:10">
      <c r="A6075" s="2" t="s">
        <v>8</v>
      </c>
      <c r="B6075" s="2" t="s">
        <v>376</v>
      </c>
      <c r="C6075" s="2" t="s">
        <v>361</v>
      </c>
      <c r="D6075" s="2" t="s">
        <v>1069</v>
      </c>
      <c r="E6075" s="2">
        <v>100</v>
      </c>
      <c r="F6075" s="2" t="s">
        <v>767</v>
      </c>
      <c r="G6075" s="2" t="s">
        <v>720</v>
      </c>
      <c r="H6075" s="2" t="s">
        <v>37</v>
      </c>
      <c r="I6075" s="2" t="s">
        <v>38</v>
      </c>
      <c r="J6075" s="2">
        <v>46.82</v>
      </c>
    </row>
    <row r="6076" spans="1:10">
      <c r="A6076" s="2" t="s">
        <v>7</v>
      </c>
      <c r="B6076" s="2" t="s">
        <v>364</v>
      </c>
      <c r="C6076" s="2" t="s">
        <v>361</v>
      </c>
      <c r="D6076" s="2" t="s">
        <v>1069</v>
      </c>
      <c r="E6076" s="2">
        <v>100</v>
      </c>
      <c r="F6076" s="2" t="s">
        <v>767</v>
      </c>
      <c r="G6076" s="2" t="s">
        <v>720</v>
      </c>
      <c r="H6076" s="2" t="s">
        <v>37</v>
      </c>
      <c r="I6076" s="2" t="s">
        <v>38</v>
      </c>
      <c r="J6076" s="2">
        <v>7.21</v>
      </c>
    </row>
    <row r="6077" spans="1:10">
      <c r="A6077" s="2" t="s">
        <v>6</v>
      </c>
      <c r="B6077" s="2" t="s">
        <v>387</v>
      </c>
      <c r="C6077" s="2" t="s">
        <v>361</v>
      </c>
      <c r="D6077" s="2" t="s">
        <v>1069</v>
      </c>
      <c r="E6077" s="2">
        <v>100</v>
      </c>
      <c r="F6077" s="2" t="s">
        <v>767</v>
      </c>
      <c r="G6077" s="2" t="s">
        <v>720</v>
      </c>
      <c r="H6077" s="2" t="s">
        <v>37</v>
      </c>
      <c r="I6077" s="2" t="s">
        <v>38</v>
      </c>
      <c r="J6077" s="2">
        <v>38.75</v>
      </c>
    </row>
    <row r="6078" spans="1:10">
      <c r="A6078" s="2" t="s">
        <v>2</v>
      </c>
      <c r="B6078" s="2" t="s">
        <v>374</v>
      </c>
      <c r="C6078" s="2" t="s">
        <v>361</v>
      </c>
      <c r="D6078" s="2" t="s">
        <v>1069</v>
      </c>
      <c r="E6078" s="2">
        <v>100</v>
      </c>
      <c r="F6078" s="2" t="s">
        <v>767</v>
      </c>
      <c r="G6078" s="2" t="s">
        <v>720</v>
      </c>
      <c r="H6078" s="2" t="s">
        <v>37</v>
      </c>
      <c r="I6078" s="2" t="s">
        <v>38</v>
      </c>
      <c r="J6078" s="2">
        <v>106.73</v>
      </c>
    </row>
    <row r="6079" spans="1:10">
      <c r="A6079" s="2" t="s">
        <v>1</v>
      </c>
      <c r="B6079" s="2" t="s">
        <v>366</v>
      </c>
      <c r="C6079" s="2" t="s">
        <v>361</v>
      </c>
      <c r="D6079" s="2" t="s">
        <v>1069</v>
      </c>
      <c r="E6079" s="2">
        <v>100</v>
      </c>
      <c r="F6079" s="2" t="s">
        <v>767</v>
      </c>
      <c r="G6079" s="2" t="s">
        <v>720</v>
      </c>
      <c r="H6079" s="2" t="s">
        <v>37</v>
      </c>
      <c r="I6079" s="2" t="s">
        <v>38</v>
      </c>
      <c r="J6079" s="2">
        <v>452.51499999999999</v>
      </c>
    </row>
    <row r="6080" spans="1:10">
      <c r="A6080" s="2" t="s">
        <v>26</v>
      </c>
      <c r="B6080" s="2" t="s">
        <v>370</v>
      </c>
      <c r="C6080" s="2" t="s">
        <v>361</v>
      </c>
      <c r="D6080" s="2" t="s">
        <v>1074</v>
      </c>
      <c r="E6080" s="2">
        <v>100</v>
      </c>
      <c r="F6080" s="2" t="s">
        <v>767</v>
      </c>
      <c r="G6080" s="2" t="s">
        <v>29</v>
      </c>
      <c r="H6080" s="2" t="s">
        <v>34</v>
      </c>
      <c r="I6080" s="2" t="s">
        <v>31</v>
      </c>
      <c r="J6080" s="2">
        <v>0</v>
      </c>
    </row>
    <row r="6081" spans="1:10">
      <c r="A6081" s="2" t="s">
        <v>25</v>
      </c>
      <c r="B6081" s="2" t="s">
        <v>386</v>
      </c>
      <c r="C6081" s="2" t="s">
        <v>361</v>
      </c>
      <c r="D6081" s="2" t="s">
        <v>1074</v>
      </c>
      <c r="E6081" s="2">
        <v>100</v>
      </c>
      <c r="F6081" s="2" t="s">
        <v>767</v>
      </c>
      <c r="G6081" s="2" t="s">
        <v>29</v>
      </c>
      <c r="H6081" s="2" t="s">
        <v>34</v>
      </c>
      <c r="I6081" s="2" t="s">
        <v>31</v>
      </c>
      <c r="J6081" s="2">
        <v>0</v>
      </c>
    </row>
    <row r="6082" spans="1:10">
      <c r="A6082" s="2" t="s">
        <v>23</v>
      </c>
      <c r="B6082" s="2" t="s">
        <v>388</v>
      </c>
      <c r="C6082" s="2" t="s">
        <v>361</v>
      </c>
      <c r="D6082" s="2" t="s">
        <v>1074</v>
      </c>
      <c r="E6082" s="2">
        <v>100</v>
      </c>
      <c r="F6082" s="2" t="s">
        <v>767</v>
      </c>
      <c r="G6082" s="2" t="s">
        <v>29</v>
      </c>
      <c r="H6082" s="2" t="s">
        <v>34</v>
      </c>
      <c r="I6082" s="2" t="s">
        <v>31</v>
      </c>
      <c r="J6082" s="2">
        <v>1.2061377380026801</v>
      </c>
    </row>
    <row r="6083" spans="1:10">
      <c r="A6083" s="2" t="s">
        <v>17</v>
      </c>
      <c r="B6083" s="2" t="s">
        <v>372</v>
      </c>
      <c r="C6083" s="2" t="s">
        <v>361</v>
      </c>
      <c r="D6083" s="2" t="s">
        <v>1074</v>
      </c>
      <c r="E6083" s="2">
        <v>100</v>
      </c>
      <c r="F6083" s="2" t="s">
        <v>767</v>
      </c>
      <c r="G6083" s="2" t="s">
        <v>29</v>
      </c>
      <c r="H6083" s="2" t="s">
        <v>34</v>
      </c>
      <c r="I6083" s="2" t="s">
        <v>31</v>
      </c>
      <c r="J6083" s="2">
        <v>0</v>
      </c>
    </row>
    <row r="6084" spans="1:10">
      <c r="A6084" s="2" t="s">
        <v>21</v>
      </c>
      <c r="B6084" s="2" t="s">
        <v>373</v>
      </c>
      <c r="C6084" s="2" t="s">
        <v>361</v>
      </c>
      <c r="D6084" s="2" t="s">
        <v>1074</v>
      </c>
      <c r="E6084" s="2">
        <v>100</v>
      </c>
      <c r="F6084" s="2" t="s">
        <v>767</v>
      </c>
      <c r="G6084" s="2" t="s">
        <v>29</v>
      </c>
      <c r="H6084" s="2" t="s">
        <v>34</v>
      </c>
      <c r="I6084" s="2" t="s">
        <v>31</v>
      </c>
      <c r="J6084" s="2">
        <v>0</v>
      </c>
    </row>
    <row r="6085" spans="1:10">
      <c r="A6085" s="2" t="s">
        <v>20</v>
      </c>
      <c r="B6085" s="2" t="s">
        <v>379</v>
      </c>
      <c r="C6085" s="2" t="s">
        <v>361</v>
      </c>
      <c r="D6085" s="2" t="s">
        <v>1074</v>
      </c>
      <c r="E6085" s="2">
        <v>100</v>
      </c>
      <c r="F6085" s="2" t="s">
        <v>767</v>
      </c>
      <c r="G6085" s="2" t="s">
        <v>29</v>
      </c>
      <c r="H6085" s="2" t="s">
        <v>34</v>
      </c>
      <c r="I6085" s="2" t="s">
        <v>31</v>
      </c>
      <c r="J6085" s="2">
        <v>0</v>
      </c>
    </row>
    <row r="6086" spans="1:10">
      <c r="A6086" s="2" t="s">
        <v>16</v>
      </c>
      <c r="B6086" s="2" t="s">
        <v>384</v>
      </c>
      <c r="C6086" s="2" t="s">
        <v>361</v>
      </c>
      <c r="D6086" s="2" t="s">
        <v>1074</v>
      </c>
      <c r="E6086" s="2">
        <v>100</v>
      </c>
      <c r="F6086" s="2" t="s">
        <v>767</v>
      </c>
      <c r="G6086" s="2" t="s">
        <v>29</v>
      </c>
      <c r="H6086" s="2" t="s">
        <v>34</v>
      </c>
      <c r="I6086" s="2" t="s">
        <v>31</v>
      </c>
      <c r="J6086" s="2">
        <v>0</v>
      </c>
    </row>
    <row r="6087" spans="1:10">
      <c r="A6087" s="2" t="s">
        <v>3</v>
      </c>
      <c r="B6087" s="2" t="s">
        <v>365</v>
      </c>
      <c r="C6087" s="2" t="s">
        <v>361</v>
      </c>
      <c r="D6087" s="2" t="s">
        <v>1074</v>
      </c>
      <c r="E6087" s="2">
        <v>100</v>
      </c>
      <c r="F6087" s="2" t="s">
        <v>767</v>
      </c>
      <c r="G6087" s="2" t="s">
        <v>29</v>
      </c>
      <c r="H6087" s="2" t="s">
        <v>34</v>
      </c>
      <c r="I6087" s="2" t="s">
        <v>31</v>
      </c>
      <c r="J6087" s="2">
        <v>0</v>
      </c>
    </row>
    <row r="6088" spans="1:10">
      <c r="A6088" s="2" t="s">
        <v>19</v>
      </c>
      <c r="B6088" s="2" t="s">
        <v>375</v>
      </c>
      <c r="C6088" s="2" t="s">
        <v>361</v>
      </c>
      <c r="D6088" s="2" t="s">
        <v>1074</v>
      </c>
      <c r="E6088" s="2">
        <v>100</v>
      </c>
      <c r="F6088" s="2" t="s">
        <v>767</v>
      </c>
      <c r="G6088" s="2" t="s">
        <v>29</v>
      </c>
      <c r="H6088" s="2" t="s">
        <v>34</v>
      </c>
      <c r="I6088" s="2" t="s">
        <v>31</v>
      </c>
      <c r="J6088" s="2">
        <v>0</v>
      </c>
    </row>
    <row r="6089" spans="1:10">
      <c r="A6089" s="2" t="s">
        <v>18</v>
      </c>
      <c r="B6089" s="2" t="s">
        <v>369</v>
      </c>
      <c r="C6089" s="2" t="s">
        <v>361</v>
      </c>
      <c r="D6089" s="2" t="s">
        <v>1074</v>
      </c>
      <c r="E6089" s="2">
        <v>100</v>
      </c>
      <c r="F6089" s="2" t="s">
        <v>767</v>
      </c>
      <c r="G6089" s="2" t="s">
        <v>29</v>
      </c>
      <c r="H6089" s="2" t="s">
        <v>34</v>
      </c>
      <c r="I6089" s="2" t="s">
        <v>31</v>
      </c>
      <c r="J6089" s="2">
        <v>0</v>
      </c>
    </row>
    <row r="6090" spans="1:10">
      <c r="A6090" s="2" t="s">
        <v>24</v>
      </c>
      <c r="B6090" s="2" t="s">
        <v>381</v>
      </c>
      <c r="C6090" s="2" t="s">
        <v>361</v>
      </c>
      <c r="D6090" s="2" t="s">
        <v>1074</v>
      </c>
      <c r="E6090" s="2">
        <v>100</v>
      </c>
      <c r="F6090" s="2" t="s">
        <v>767</v>
      </c>
      <c r="G6090" s="2" t="s">
        <v>29</v>
      </c>
      <c r="H6090" s="2" t="s">
        <v>34</v>
      </c>
      <c r="I6090" s="2" t="s">
        <v>31</v>
      </c>
      <c r="J6090" s="2">
        <v>0</v>
      </c>
    </row>
    <row r="6091" spans="1:10">
      <c r="A6091" s="2" t="s">
        <v>14</v>
      </c>
      <c r="B6091" s="2" t="s">
        <v>367</v>
      </c>
      <c r="C6091" s="2" t="s">
        <v>361</v>
      </c>
      <c r="D6091" s="2" t="s">
        <v>1074</v>
      </c>
      <c r="E6091" s="2">
        <v>100</v>
      </c>
      <c r="F6091" s="2" t="s">
        <v>767</v>
      </c>
      <c r="G6091" s="2" t="s">
        <v>29</v>
      </c>
      <c r="H6091" s="2" t="s">
        <v>34</v>
      </c>
      <c r="I6091" s="2" t="s">
        <v>31</v>
      </c>
      <c r="J6091" s="2">
        <v>0</v>
      </c>
    </row>
    <row r="6092" spans="1:10">
      <c r="A6092" s="2" t="s">
        <v>13</v>
      </c>
      <c r="B6092" s="2" t="s">
        <v>380</v>
      </c>
      <c r="C6092" s="2" t="s">
        <v>361</v>
      </c>
      <c r="D6092" s="2" t="s">
        <v>1074</v>
      </c>
      <c r="E6092" s="2">
        <v>100</v>
      </c>
      <c r="F6092" s="2" t="s">
        <v>767</v>
      </c>
      <c r="G6092" s="2" t="s">
        <v>29</v>
      </c>
      <c r="H6092" s="2" t="s">
        <v>34</v>
      </c>
      <c r="I6092" s="2" t="s">
        <v>31</v>
      </c>
      <c r="J6092" s="2">
        <v>15.587425917400511</v>
      </c>
    </row>
    <row r="6093" spans="1:10">
      <c r="A6093" s="2" t="s">
        <v>11</v>
      </c>
      <c r="B6093" s="2" t="s">
        <v>377</v>
      </c>
      <c r="C6093" s="2" t="s">
        <v>361</v>
      </c>
      <c r="D6093" s="2" t="s">
        <v>1074</v>
      </c>
      <c r="E6093" s="2">
        <v>100</v>
      </c>
      <c r="F6093" s="2" t="s">
        <v>767</v>
      </c>
      <c r="G6093" s="2" t="s">
        <v>29</v>
      </c>
      <c r="H6093" s="2" t="s">
        <v>34</v>
      </c>
      <c r="I6093" s="2" t="s">
        <v>31</v>
      </c>
      <c r="J6093" s="2">
        <v>0</v>
      </c>
    </row>
    <row r="6094" spans="1:10">
      <c r="A6094" s="2" t="s">
        <v>12</v>
      </c>
      <c r="B6094" s="2" t="s">
        <v>378</v>
      </c>
      <c r="C6094" s="2" t="s">
        <v>361</v>
      </c>
      <c r="D6094" s="2" t="s">
        <v>1074</v>
      </c>
      <c r="E6094" s="2">
        <v>100</v>
      </c>
      <c r="F6094" s="2" t="s">
        <v>767</v>
      </c>
      <c r="G6094" s="2" t="s">
        <v>29</v>
      </c>
      <c r="H6094" s="2" t="s">
        <v>34</v>
      </c>
      <c r="I6094" s="2" t="s">
        <v>31</v>
      </c>
      <c r="J6094" s="2">
        <v>0</v>
      </c>
    </row>
    <row r="6095" spans="1:10">
      <c r="A6095" s="2" t="s">
        <v>10</v>
      </c>
      <c r="B6095" s="2" t="s">
        <v>385</v>
      </c>
      <c r="C6095" s="2" t="s">
        <v>361</v>
      </c>
      <c r="D6095" s="2" t="s">
        <v>1074</v>
      </c>
      <c r="E6095" s="2">
        <v>100</v>
      </c>
      <c r="F6095" s="2" t="s">
        <v>767</v>
      </c>
      <c r="G6095" s="2" t="s">
        <v>29</v>
      </c>
      <c r="H6095" s="2" t="s">
        <v>34</v>
      </c>
      <c r="I6095" s="2" t="s">
        <v>31</v>
      </c>
      <c r="J6095" s="2">
        <v>0</v>
      </c>
    </row>
    <row r="6096" spans="1:10">
      <c r="A6096" s="2" t="s">
        <v>9</v>
      </c>
      <c r="B6096" s="2" t="s">
        <v>371</v>
      </c>
      <c r="C6096" s="2" t="s">
        <v>361</v>
      </c>
      <c r="D6096" s="2" t="s">
        <v>1074</v>
      </c>
      <c r="E6096" s="2">
        <v>100</v>
      </c>
      <c r="F6096" s="2" t="s">
        <v>767</v>
      </c>
      <c r="G6096" s="2" t="s">
        <v>29</v>
      </c>
      <c r="H6096" s="2" t="s">
        <v>34</v>
      </c>
      <c r="I6096" s="2" t="s">
        <v>31</v>
      </c>
      <c r="J6096" s="2">
        <v>0</v>
      </c>
    </row>
    <row r="6097" spans="1:10">
      <c r="A6097" s="2" t="s">
        <v>8</v>
      </c>
      <c r="B6097" s="2" t="s">
        <v>376</v>
      </c>
      <c r="C6097" s="2" t="s">
        <v>361</v>
      </c>
      <c r="D6097" s="2" t="s">
        <v>1074</v>
      </c>
      <c r="E6097" s="2">
        <v>100</v>
      </c>
      <c r="F6097" s="2" t="s">
        <v>767</v>
      </c>
      <c r="G6097" s="2" t="s">
        <v>29</v>
      </c>
      <c r="H6097" s="2" t="s">
        <v>34</v>
      </c>
      <c r="I6097" s="2" t="s">
        <v>31</v>
      </c>
      <c r="J6097" s="2">
        <v>0</v>
      </c>
    </row>
    <row r="6098" spans="1:10">
      <c r="A6098" s="2" t="s">
        <v>7</v>
      </c>
      <c r="B6098" s="2" t="s">
        <v>364</v>
      </c>
      <c r="C6098" s="2" t="s">
        <v>361</v>
      </c>
      <c r="D6098" s="2" t="s">
        <v>1074</v>
      </c>
      <c r="E6098" s="2">
        <v>100</v>
      </c>
      <c r="F6098" s="2" t="s">
        <v>767</v>
      </c>
      <c r="G6098" s="2" t="s">
        <v>29</v>
      </c>
      <c r="H6098" s="2" t="s">
        <v>34</v>
      </c>
      <c r="I6098" s="2" t="s">
        <v>31</v>
      </c>
      <c r="J6098" s="2">
        <v>0</v>
      </c>
    </row>
    <row r="6099" spans="1:10">
      <c r="A6099" s="2" t="s">
        <v>6</v>
      </c>
      <c r="B6099" s="2" t="s">
        <v>387</v>
      </c>
      <c r="C6099" s="2" t="s">
        <v>361</v>
      </c>
      <c r="D6099" s="2" t="s">
        <v>1074</v>
      </c>
      <c r="E6099" s="2">
        <v>100</v>
      </c>
      <c r="F6099" s="2" t="s">
        <v>767</v>
      </c>
      <c r="G6099" s="2" t="s">
        <v>29</v>
      </c>
      <c r="H6099" s="2" t="s">
        <v>34</v>
      </c>
      <c r="I6099" s="2" t="s">
        <v>31</v>
      </c>
      <c r="J6099" s="2">
        <v>0</v>
      </c>
    </row>
    <row r="6100" spans="1:10">
      <c r="A6100" s="2" t="s">
        <v>2</v>
      </c>
      <c r="B6100" s="2" t="s">
        <v>374</v>
      </c>
      <c r="C6100" s="2" t="s">
        <v>361</v>
      </c>
      <c r="D6100" s="2" t="s">
        <v>1074</v>
      </c>
      <c r="E6100" s="2">
        <v>100</v>
      </c>
      <c r="F6100" s="2" t="s">
        <v>767</v>
      </c>
      <c r="G6100" s="2" t="s">
        <v>29</v>
      </c>
      <c r="H6100" s="2" t="s">
        <v>34</v>
      </c>
      <c r="I6100" s="2" t="s">
        <v>31</v>
      </c>
      <c r="J6100" s="2">
        <v>0</v>
      </c>
    </row>
    <row r="6101" spans="1:10">
      <c r="A6101" s="2" t="s">
        <v>1</v>
      </c>
      <c r="B6101" s="2" t="s">
        <v>366</v>
      </c>
      <c r="C6101" s="2" t="s">
        <v>361</v>
      </c>
      <c r="D6101" s="2" t="s">
        <v>1074</v>
      </c>
      <c r="E6101" s="2">
        <v>100</v>
      </c>
      <c r="F6101" s="2" t="s">
        <v>767</v>
      </c>
      <c r="G6101" s="2" t="s">
        <v>29</v>
      </c>
      <c r="H6101" s="2" t="s">
        <v>34</v>
      </c>
      <c r="I6101" s="2" t="s">
        <v>31</v>
      </c>
      <c r="J6101" s="2">
        <v>0</v>
      </c>
    </row>
    <row r="6102" spans="1:10">
      <c r="A6102" s="2" t="s">
        <v>26</v>
      </c>
      <c r="B6102" s="2" t="s">
        <v>370</v>
      </c>
      <c r="C6102" s="2" t="s">
        <v>361</v>
      </c>
      <c r="D6102" s="2" t="s">
        <v>1075</v>
      </c>
      <c r="E6102" s="2">
        <v>100</v>
      </c>
      <c r="F6102" s="2" t="s">
        <v>767</v>
      </c>
      <c r="G6102" s="2" t="s">
        <v>29</v>
      </c>
      <c r="H6102" s="2" t="s">
        <v>34</v>
      </c>
      <c r="I6102" s="2" t="s">
        <v>31</v>
      </c>
      <c r="J6102" s="2">
        <v>0</v>
      </c>
    </row>
    <row r="6103" spans="1:10">
      <c r="A6103" s="2" t="s">
        <v>25</v>
      </c>
      <c r="B6103" s="2" t="s">
        <v>386</v>
      </c>
      <c r="C6103" s="2" t="s">
        <v>361</v>
      </c>
      <c r="D6103" s="2" t="s">
        <v>1075</v>
      </c>
      <c r="E6103" s="2">
        <v>100</v>
      </c>
      <c r="F6103" s="2" t="s">
        <v>767</v>
      </c>
      <c r="G6103" s="2" t="s">
        <v>29</v>
      </c>
      <c r="H6103" s="2" t="s">
        <v>34</v>
      </c>
      <c r="I6103" s="2" t="s">
        <v>31</v>
      </c>
      <c r="J6103" s="2">
        <v>0</v>
      </c>
    </row>
    <row r="6104" spans="1:10">
      <c r="A6104" s="2" t="s">
        <v>23</v>
      </c>
      <c r="B6104" s="2" t="s">
        <v>388</v>
      </c>
      <c r="C6104" s="2" t="s">
        <v>361</v>
      </c>
      <c r="D6104" s="2" t="s">
        <v>1075</v>
      </c>
      <c r="E6104" s="2">
        <v>100</v>
      </c>
      <c r="F6104" s="2" t="s">
        <v>767</v>
      </c>
      <c r="G6104" s="2" t="s">
        <v>29</v>
      </c>
      <c r="H6104" s="2" t="s">
        <v>34</v>
      </c>
      <c r="I6104" s="2" t="s">
        <v>31</v>
      </c>
      <c r="J6104" s="2">
        <v>1.2416123773557</v>
      </c>
    </row>
    <row r="6105" spans="1:10">
      <c r="A6105" s="2" t="s">
        <v>17</v>
      </c>
      <c r="B6105" s="2" t="s">
        <v>372</v>
      </c>
      <c r="C6105" s="2" t="s">
        <v>361</v>
      </c>
      <c r="D6105" s="2" t="s">
        <v>1075</v>
      </c>
      <c r="E6105" s="2">
        <v>100</v>
      </c>
      <c r="F6105" s="2" t="s">
        <v>767</v>
      </c>
      <c r="G6105" s="2" t="s">
        <v>29</v>
      </c>
      <c r="H6105" s="2" t="s">
        <v>34</v>
      </c>
      <c r="I6105" s="2" t="s">
        <v>31</v>
      </c>
      <c r="J6105" s="2">
        <v>0</v>
      </c>
    </row>
    <row r="6106" spans="1:10">
      <c r="A6106" s="2" t="s">
        <v>21</v>
      </c>
      <c r="B6106" s="2" t="s">
        <v>373</v>
      </c>
      <c r="C6106" s="2" t="s">
        <v>361</v>
      </c>
      <c r="D6106" s="2" t="s">
        <v>1075</v>
      </c>
      <c r="E6106" s="2">
        <v>100</v>
      </c>
      <c r="F6106" s="2" t="s">
        <v>767</v>
      </c>
      <c r="G6106" s="2" t="s">
        <v>29</v>
      </c>
      <c r="H6106" s="2" t="s">
        <v>34</v>
      </c>
      <c r="I6106" s="2" t="s">
        <v>31</v>
      </c>
      <c r="J6106" s="2">
        <v>0</v>
      </c>
    </row>
    <row r="6107" spans="1:10">
      <c r="A6107" s="2" t="s">
        <v>20</v>
      </c>
      <c r="B6107" s="2" t="s">
        <v>379</v>
      </c>
      <c r="C6107" s="2" t="s">
        <v>361</v>
      </c>
      <c r="D6107" s="2" t="s">
        <v>1075</v>
      </c>
      <c r="E6107" s="2">
        <v>100</v>
      </c>
      <c r="F6107" s="2" t="s">
        <v>767</v>
      </c>
      <c r="G6107" s="2" t="s">
        <v>29</v>
      </c>
      <c r="H6107" s="2" t="s">
        <v>34</v>
      </c>
      <c r="I6107" s="2" t="s">
        <v>31</v>
      </c>
      <c r="J6107" s="2">
        <v>0</v>
      </c>
    </row>
    <row r="6108" spans="1:10">
      <c r="A6108" s="2" t="s">
        <v>16</v>
      </c>
      <c r="B6108" s="2" t="s">
        <v>384</v>
      </c>
      <c r="C6108" s="2" t="s">
        <v>361</v>
      </c>
      <c r="D6108" s="2" t="s">
        <v>1075</v>
      </c>
      <c r="E6108" s="2">
        <v>100</v>
      </c>
      <c r="F6108" s="2" t="s">
        <v>767</v>
      </c>
      <c r="G6108" s="2" t="s">
        <v>29</v>
      </c>
      <c r="H6108" s="2" t="s">
        <v>34</v>
      </c>
      <c r="I6108" s="2" t="s">
        <v>31</v>
      </c>
      <c r="J6108" s="2">
        <v>0</v>
      </c>
    </row>
    <row r="6109" spans="1:10">
      <c r="A6109" s="2" t="s">
        <v>3</v>
      </c>
      <c r="B6109" s="2" t="s">
        <v>365</v>
      </c>
      <c r="C6109" s="2" t="s">
        <v>361</v>
      </c>
      <c r="D6109" s="2" t="s">
        <v>1075</v>
      </c>
      <c r="E6109" s="2">
        <v>100</v>
      </c>
      <c r="F6109" s="2" t="s">
        <v>767</v>
      </c>
      <c r="G6109" s="2" t="s">
        <v>29</v>
      </c>
      <c r="H6109" s="2" t="s">
        <v>34</v>
      </c>
      <c r="I6109" s="2" t="s">
        <v>31</v>
      </c>
      <c r="J6109" s="2">
        <v>0</v>
      </c>
    </row>
    <row r="6110" spans="1:10">
      <c r="A6110" s="2" t="s">
        <v>19</v>
      </c>
      <c r="B6110" s="2" t="s">
        <v>375</v>
      </c>
      <c r="C6110" s="2" t="s">
        <v>361</v>
      </c>
      <c r="D6110" s="2" t="s">
        <v>1075</v>
      </c>
      <c r="E6110" s="2">
        <v>100</v>
      </c>
      <c r="F6110" s="2" t="s">
        <v>767</v>
      </c>
      <c r="G6110" s="2" t="s">
        <v>29</v>
      </c>
      <c r="H6110" s="2" t="s">
        <v>34</v>
      </c>
      <c r="I6110" s="2" t="s">
        <v>31</v>
      </c>
      <c r="J6110" s="2">
        <v>0</v>
      </c>
    </row>
    <row r="6111" spans="1:10">
      <c r="A6111" s="2" t="s">
        <v>18</v>
      </c>
      <c r="B6111" s="2" t="s">
        <v>369</v>
      </c>
      <c r="C6111" s="2" t="s">
        <v>361</v>
      </c>
      <c r="D6111" s="2" t="s">
        <v>1075</v>
      </c>
      <c r="E6111" s="2">
        <v>100</v>
      </c>
      <c r="F6111" s="2" t="s">
        <v>767</v>
      </c>
      <c r="G6111" s="2" t="s">
        <v>29</v>
      </c>
      <c r="H6111" s="2" t="s">
        <v>34</v>
      </c>
      <c r="I6111" s="2" t="s">
        <v>31</v>
      </c>
      <c r="J6111" s="2">
        <v>0</v>
      </c>
    </row>
    <row r="6112" spans="1:10">
      <c r="A6112" s="2" t="s">
        <v>24</v>
      </c>
      <c r="B6112" s="2" t="s">
        <v>381</v>
      </c>
      <c r="C6112" s="2" t="s">
        <v>361</v>
      </c>
      <c r="D6112" s="2" t="s">
        <v>1075</v>
      </c>
      <c r="E6112" s="2">
        <v>100</v>
      </c>
      <c r="F6112" s="2" t="s">
        <v>767</v>
      </c>
      <c r="G6112" s="2" t="s">
        <v>29</v>
      </c>
      <c r="H6112" s="2" t="s">
        <v>34</v>
      </c>
      <c r="I6112" s="2" t="s">
        <v>31</v>
      </c>
      <c r="J6112" s="2">
        <v>0</v>
      </c>
    </row>
    <row r="6113" spans="1:10">
      <c r="A6113" s="2" t="s">
        <v>14</v>
      </c>
      <c r="B6113" s="2" t="s">
        <v>367</v>
      </c>
      <c r="C6113" s="2" t="s">
        <v>361</v>
      </c>
      <c r="D6113" s="2" t="s">
        <v>1075</v>
      </c>
      <c r="E6113" s="2">
        <v>100</v>
      </c>
      <c r="F6113" s="2" t="s">
        <v>767</v>
      </c>
      <c r="G6113" s="2" t="s">
        <v>29</v>
      </c>
      <c r="H6113" s="2" t="s">
        <v>34</v>
      </c>
      <c r="I6113" s="2" t="s">
        <v>31</v>
      </c>
      <c r="J6113" s="2">
        <v>0</v>
      </c>
    </row>
    <row r="6114" spans="1:10">
      <c r="A6114" s="2" t="s">
        <v>13</v>
      </c>
      <c r="B6114" s="2" t="s">
        <v>380</v>
      </c>
      <c r="C6114" s="2" t="s">
        <v>361</v>
      </c>
      <c r="D6114" s="2" t="s">
        <v>1075</v>
      </c>
      <c r="E6114" s="2">
        <v>100</v>
      </c>
      <c r="F6114" s="2" t="s">
        <v>767</v>
      </c>
      <c r="G6114" s="2" t="s">
        <v>29</v>
      </c>
      <c r="H6114" s="2" t="s">
        <v>34</v>
      </c>
      <c r="I6114" s="2" t="s">
        <v>31</v>
      </c>
      <c r="J6114" s="2">
        <v>10.30543261962816</v>
      </c>
    </row>
    <row r="6115" spans="1:10">
      <c r="A6115" s="2" t="s">
        <v>11</v>
      </c>
      <c r="B6115" s="2" t="s">
        <v>377</v>
      </c>
      <c r="C6115" s="2" t="s">
        <v>361</v>
      </c>
      <c r="D6115" s="2" t="s">
        <v>1075</v>
      </c>
      <c r="E6115" s="2">
        <v>100</v>
      </c>
      <c r="F6115" s="2" t="s">
        <v>767</v>
      </c>
      <c r="G6115" s="2" t="s">
        <v>29</v>
      </c>
      <c r="H6115" s="2" t="s">
        <v>34</v>
      </c>
      <c r="I6115" s="2" t="s">
        <v>31</v>
      </c>
      <c r="J6115" s="2">
        <v>0</v>
      </c>
    </row>
    <row r="6116" spans="1:10">
      <c r="A6116" s="2" t="s">
        <v>12</v>
      </c>
      <c r="B6116" s="2" t="s">
        <v>378</v>
      </c>
      <c r="C6116" s="2" t="s">
        <v>361</v>
      </c>
      <c r="D6116" s="2" t="s">
        <v>1075</v>
      </c>
      <c r="E6116" s="2">
        <v>100</v>
      </c>
      <c r="F6116" s="2" t="s">
        <v>767</v>
      </c>
      <c r="G6116" s="2" t="s">
        <v>29</v>
      </c>
      <c r="H6116" s="2" t="s">
        <v>34</v>
      </c>
      <c r="I6116" s="2" t="s">
        <v>31</v>
      </c>
      <c r="J6116" s="2">
        <v>0</v>
      </c>
    </row>
    <row r="6117" spans="1:10">
      <c r="A6117" s="2" t="s">
        <v>10</v>
      </c>
      <c r="B6117" s="2" t="s">
        <v>385</v>
      </c>
      <c r="C6117" s="2" t="s">
        <v>361</v>
      </c>
      <c r="D6117" s="2" t="s">
        <v>1075</v>
      </c>
      <c r="E6117" s="2">
        <v>100</v>
      </c>
      <c r="F6117" s="2" t="s">
        <v>767</v>
      </c>
      <c r="G6117" s="2" t="s">
        <v>29</v>
      </c>
      <c r="H6117" s="2" t="s">
        <v>34</v>
      </c>
      <c r="I6117" s="2" t="s">
        <v>31</v>
      </c>
      <c r="J6117" s="2">
        <v>0</v>
      </c>
    </row>
    <row r="6118" spans="1:10">
      <c r="A6118" s="2" t="s">
        <v>9</v>
      </c>
      <c r="B6118" s="2" t="s">
        <v>371</v>
      </c>
      <c r="C6118" s="2" t="s">
        <v>361</v>
      </c>
      <c r="D6118" s="2" t="s">
        <v>1075</v>
      </c>
      <c r="E6118" s="2">
        <v>100</v>
      </c>
      <c r="F6118" s="2" t="s">
        <v>767</v>
      </c>
      <c r="G6118" s="2" t="s">
        <v>29</v>
      </c>
      <c r="H6118" s="2" t="s">
        <v>34</v>
      </c>
      <c r="I6118" s="2" t="s">
        <v>31</v>
      </c>
      <c r="J6118" s="2">
        <v>0</v>
      </c>
    </row>
    <row r="6119" spans="1:10">
      <c r="A6119" s="2" t="s">
        <v>8</v>
      </c>
      <c r="B6119" s="2" t="s">
        <v>376</v>
      </c>
      <c r="C6119" s="2" t="s">
        <v>361</v>
      </c>
      <c r="D6119" s="2" t="s">
        <v>1075</v>
      </c>
      <c r="E6119" s="2">
        <v>100</v>
      </c>
      <c r="F6119" s="2" t="s">
        <v>767</v>
      </c>
      <c r="G6119" s="2" t="s">
        <v>29</v>
      </c>
      <c r="H6119" s="2" t="s">
        <v>34</v>
      </c>
      <c r="I6119" s="2" t="s">
        <v>31</v>
      </c>
      <c r="J6119" s="2">
        <v>0</v>
      </c>
    </row>
    <row r="6120" spans="1:10">
      <c r="A6120" s="2" t="s">
        <v>7</v>
      </c>
      <c r="B6120" s="2" t="s">
        <v>364</v>
      </c>
      <c r="C6120" s="2" t="s">
        <v>361</v>
      </c>
      <c r="D6120" s="2" t="s">
        <v>1075</v>
      </c>
      <c r="E6120" s="2">
        <v>100</v>
      </c>
      <c r="F6120" s="2" t="s">
        <v>767</v>
      </c>
      <c r="G6120" s="2" t="s">
        <v>29</v>
      </c>
      <c r="H6120" s="2" t="s">
        <v>34</v>
      </c>
      <c r="I6120" s="2" t="s">
        <v>31</v>
      </c>
      <c r="J6120" s="2">
        <v>0</v>
      </c>
    </row>
    <row r="6121" spans="1:10">
      <c r="A6121" s="2" t="s">
        <v>6</v>
      </c>
      <c r="B6121" s="2" t="s">
        <v>387</v>
      </c>
      <c r="C6121" s="2" t="s">
        <v>361</v>
      </c>
      <c r="D6121" s="2" t="s">
        <v>1075</v>
      </c>
      <c r="E6121" s="2">
        <v>100</v>
      </c>
      <c r="F6121" s="2" t="s">
        <v>767</v>
      </c>
      <c r="G6121" s="2" t="s">
        <v>29</v>
      </c>
      <c r="H6121" s="2" t="s">
        <v>34</v>
      </c>
      <c r="I6121" s="2" t="s">
        <v>31</v>
      </c>
      <c r="J6121" s="2">
        <v>0</v>
      </c>
    </row>
    <row r="6122" spans="1:10">
      <c r="A6122" s="2" t="s">
        <v>2</v>
      </c>
      <c r="B6122" s="2" t="s">
        <v>374</v>
      </c>
      <c r="C6122" s="2" t="s">
        <v>361</v>
      </c>
      <c r="D6122" s="2" t="s">
        <v>1075</v>
      </c>
      <c r="E6122" s="2">
        <v>100</v>
      </c>
      <c r="F6122" s="2" t="s">
        <v>767</v>
      </c>
      <c r="G6122" s="2" t="s">
        <v>29</v>
      </c>
      <c r="H6122" s="2" t="s">
        <v>34</v>
      </c>
      <c r="I6122" s="2" t="s">
        <v>31</v>
      </c>
      <c r="J6122" s="2">
        <v>0</v>
      </c>
    </row>
    <row r="6123" spans="1:10">
      <c r="A6123" s="2" t="s">
        <v>1</v>
      </c>
      <c r="B6123" s="2" t="s">
        <v>366</v>
      </c>
      <c r="C6123" s="2" t="s">
        <v>361</v>
      </c>
      <c r="D6123" s="2" t="s">
        <v>1075</v>
      </c>
      <c r="E6123" s="2">
        <v>100</v>
      </c>
      <c r="F6123" s="2" t="s">
        <v>767</v>
      </c>
      <c r="G6123" s="2" t="s">
        <v>29</v>
      </c>
      <c r="H6123" s="2" t="s">
        <v>34</v>
      </c>
      <c r="I6123" s="2" t="s">
        <v>31</v>
      </c>
      <c r="J6123" s="2">
        <v>0</v>
      </c>
    </row>
    <row r="6124" spans="1:10">
      <c r="A6124" s="2" t="s">
        <v>26</v>
      </c>
      <c r="B6124" s="2" t="s">
        <v>370</v>
      </c>
      <c r="C6124" s="2" t="s">
        <v>361</v>
      </c>
      <c r="D6124" s="2" t="s">
        <v>1076</v>
      </c>
      <c r="E6124" s="2">
        <v>100</v>
      </c>
      <c r="F6124" s="2" t="s">
        <v>767</v>
      </c>
      <c r="G6124" s="2" t="s">
        <v>29</v>
      </c>
      <c r="H6124" s="2" t="s">
        <v>34</v>
      </c>
      <c r="I6124" s="2" t="s">
        <v>31</v>
      </c>
      <c r="J6124" s="2">
        <v>0</v>
      </c>
    </row>
    <row r="6125" spans="1:10">
      <c r="A6125" s="2" t="s">
        <v>25</v>
      </c>
      <c r="B6125" s="2" t="s">
        <v>386</v>
      </c>
      <c r="C6125" s="2" t="s">
        <v>361</v>
      </c>
      <c r="D6125" s="2" t="s">
        <v>1076</v>
      </c>
      <c r="E6125" s="2">
        <v>100</v>
      </c>
      <c r="F6125" s="2" t="s">
        <v>767</v>
      </c>
      <c r="G6125" s="2" t="s">
        <v>29</v>
      </c>
      <c r="H6125" s="2" t="s">
        <v>34</v>
      </c>
      <c r="I6125" s="2" t="s">
        <v>31</v>
      </c>
      <c r="J6125" s="2">
        <v>0</v>
      </c>
    </row>
    <row r="6126" spans="1:10">
      <c r="A6126" s="2" t="s">
        <v>23</v>
      </c>
      <c r="B6126" s="2" t="s">
        <v>388</v>
      </c>
      <c r="C6126" s="2" t="s">
        <v>361</v>
      </c>
      <c r="D6126" s="2" t="s">
        <v>1076</v>
      </c>
      <c r="E6126" s="2">
        <v>100</v>
      </c>
      <c r="F6126" s="2" t="s">
        <v>767</v>
      </c>
      <c r="G6126" s="2" t="s">
        <v>29</v>
      </c>
      <c r="H6126" s="2" t="s">
        <v>34</v>
      </c>
      <c r="I6126" s="2" t="s">
        <v>31</v>
      </c>
      <c r="J6126" s="2">
        <v>1.34803629541476</v>
      </c>
    </row>
    <row r="6127" spans="1:10">
      <c r="A6127" s="2" t="s">
        <v>17</v>
      </c>
      <c r="B6127" s="2" t="s">
        <v>372</v>
      </c>
      <c r="C6127" s="2" t="s">
        <v>361</v>
      </c>
      <c r="D6127" s="2" t="s">
        <v>1076</v>
      </c>
      <c r="E6127" s="2">
        <v>100</v>
      </c>
      <c r="F6127" s="2" t="s">
        <v>767</v>
      </c>
      <c r="G6127" s="2" t="s">
        <v>29</v>
      </c>
      <c r="H6127" s="2" t="s">
        <v>34</v>
      </c>
      <c r="I6127" s="2" t="s">
        <v>31</v>
      </c>
      <c r="J6127" s="2">
        <v>0</v>
      </c>
    </row>
    <row r="6128" spans="1:10">
      <c r="A6128" s="2" t="s">
        <v>21</v>
      </c>
      <c r="B6128" s="2" t="s">
        <v>373</v>
      </c>
      <c r="C6128" s="2" t="s">
        <v>361</v>
      </c>
      <c r="D6128" s="2" t="s">
        <v>1076</v>
      </c>
      <c r="E6128" s="2">
        <v>100</v>
      </c>
      <c r="F6128" s="2" t="s">
        <v>767</v>
      </c>
      <c r="G6128" s="2" t="s">
        <v>29</v>
      </c>
      <c r="H6128" s="2" t="s">
        <v>34</v>
      </c>
      <c r="I6128" s="2" t="s">
        <v>31</v>
      </c>
      <c r="J6128" s="2">
        <v>0</v>
      </c>
    </row>
    <row r="6129" spans="1:10">
      <c r="A6129" s="2" t="s">
        <v>20</v>
      </c>
      <c r="B6129" s="2" t="s">
        <v>379</v>
      </c>
      <c r="C6129" s="2" t="s">
        <v>361</v>
      </c>
      <c r="D6129" s="2" t="s">
        <v>1076</v>
      </c>
      <c r="E6129" s="2">
        <v>100</v>
      </c>
      <c r="F6129" s="2" t="s">
        <v>767</v>
      </c>
      <c r="G6129" s="2" t="s">
        <v>29</v>
      </c>
      <c r="H6129" s="2" t="s">
        <v>34</v>
      </c>
      <c r="I6129" s="2" t="s">
        <v>31</v>
      </c>
      <c r="J6129" s="2">
        <v>0</v>
      </c>
    </row>
    <row r="6130" spans="1:10">
      <c r="A6130" s="2" t="s">
        <v>16</v>
      </c>
      <c r="B6130" s="2" t="s">
        <v>384</v>
      </c>
      <c r="C6130" s="2" t="s">
        <v>361</v>
      </c>
      <c r="D6130" s="2" t="s">
        <v>1076</v>
      </c>
      <c r="E6130" s="2">
        <v>100</v>
      </c>
      <c r="F6130" s="2" t="s">
        <v>767</v>
      </c>
      <c r="G6130" s="2" t="s">
        <v>29</v>
      </c>
      <c r="H6130" s="2" t="s">
        <v>34</v>
      </c>
      <c r="I6130" s="2" t="s">
        <v>31</v>
      </c>
      <c r="J6130" s="2">
        <v>0</v>
      </c>
    </row>
    <row r="6131" spans="1:10">
      <c r="A6131" s="2" t="s">
        <v>3</v>
      </c>
      <c r="B6131" s="2" t="s">
        <v>365</v>
      </c>
      <c r="C6131" s="2" t="s">
        <v>361</v>
      </c>
      <c r="D6131" s="2" t="s">
        <v>1076</v>
      </c>
      <c r="E6131" s="2">
        <v>100</v>
      </c>
      <c r="F6131" s="2" t="s">
        <v>767</v>
      </c>
      <c r="G6131" s="2" t="s">
        <v>29</v>
      </c>
      <c r="H6131" s="2" t="s">
        <v>34</v>
      </c>
      <c r="I6131" s="2" t="s">
        <v>31</v>
      </c>
      <c r="J6131" s="2">
        <v>0</v>
      </c>
    </row>
    <row r="6132" spans="1:10">
      <c r="A6132" s="2" t="s">
        <v>19</v>
      </c>
      <c r="B6132" s="2" t="s">
        <v>375</v>
      </c>
      <c r="C6132" s="2" t="s">
        <v>361</v>
      </c>
      <c r="D6132" s="2" t="s">
        <v>1076</v>
      </c>
      <c r="E6132" s="2">
        <v>100</v>
      </c>
      <c r="F6132" s="2" t="s">
        <v>767</v>
      </c>
      <c r="G6132" s="2" t="s">
        <v>29</v>
      </c>
      <c r="H6132" s="2" t="s">
        <v>34</v>
      </c>
      <c r="I6132" s="2" t="s">
        <v>31</v>
      </c>
      <c r="J6132" s="2">
        <v>0</v>
      </c>
    </row>
    <row r="6133" spans="1:10">
      <c r="A6133" s="2" t="s">
        <v>18</v>
      </c>
      <c r="B6133" s="2" t="s">
        <v>369</v>
      </c>
      <c r="C6133" s="2" t="s">
        <v>361</v>
      </c>
      <c r="D6133" s="2" t="s">
        <v>1076</v>
      </c>
      <c r="E6133" s="2">
        <v>100</v>
      </c>
      <c r="F6133" s="2" t="s">
        <v>767</v>
      </c>
      <c r="G6133" s="2" t="s">
        <v>29</v>
      </c>
      <c r="H6133" s="2" t="s">
        <v>34</v>
      </c>
      <c r="I6133" s="2" t="s">
        <v>31</v>
      </c>
      <c r="J6133" s="2">
        <v>0</v>
      </c>
    </row>
    <row r="6134" spans="1:10">
      <c r="A6134" s="2" t="s">
        <v>24</v>
      </c>
      <c r="B6134" s="2" t="s">
        <v>381</v>
      </c>
      <c r="C6134" s="2" t="s">
        <v>361</v>
      </c>
      <c r="D6134" s="2" t="s">
        <v>1076</v>
      </c>
      <c r="E6134" s="2">
        <v>100</v>
      </c>
      <c r="F6134" s="2" t="s">
        <v>767</v>
      </c>
      <c r="G6134" s="2" t="s">
        <v>29</v>
      </c>
      <c r="H6134" s="2" t="s">
        <v>34</v>
      </c>
      <c r="I6134" s="2" t="s">
        <v>31</v>
      </c>
      <c r="J6134" s="2">
        <v>0</v>
      </c>
    </row>
    <row r="6135" spans="1:10">
      <c r="A6135" s="2" t="s">
        <v>14</v>
      </c>
      <c r="B6135" s="2" t="s">
        <v>367</v>
      </c>
      <c r="C6135" s="2" t="s">
        <v>361</v>
      </c>
      <c r="D6135" s="2" t="s">
        <v>1076</v>
      </c>
      <c r="E6135" s="2">
        <v>100</v>
      </c>
      <c r="F6135" s="2" t="s">
        <v>767</v>
      </c>
      <c r="G6135" s="2" t="s">
        <v>29</v>
      </c>
      <c r="H6135" s="2" t="s">
        <v>34</v>
      </c>
      <c r="I6135" s="2" t="s">
        <v>31</v>
      </c>
      <c r="J6135" s="2">
        <v>0</v>
      </c>
    </row>
    <row r="6136" spans="1:10">
      <c r="A6136" s="2" t="s">
        <v>13</v>
      </c>
      <c r="B6136" s="2" t="s">
        <v>380</v>
      </c>
      <c r="C6136" s="2" t="s">
        <v>361</v>
      </c>
      <c r="D6136" s="2" t="s">
        <v>1076</v>
      </c>
      <c r="E6136" s="2">
        <v>100</v>
      </c>
      <c r="F6136" s="2" t="s">
        <v>767</v>
      </c>
      <c r="G6136" s="2" t="s">
        <v>29</v>
      </c>
      <c r="H6136" s="2" t="s">
        <v>34</v>
      </c>
      <c r="I6136" s="2" t="s">
        <v>31</v>
      </c>
      <c r="J6136" s="2">
        <v>12.937431296341101</v>
      </c>
    </row>
    <row r="6137" spans="1:10">
      <c r="A6137" s="2" t="s">
        <v>11</v>
      </c>
      <c r="B6137" s="2" t="s">
        <v>377</v>
      </c>
      <c r="C6137" s="2" t="s">
        <v>361</v>
      </c>
      <c r="D6137" s="2" t="s">
        <v>1076</v>
      </c>
      <c r="E6137" s="2">
        <v>100</v>
      </c>
      <c r="F6137" s="2" t="s">
        <v>767</v>
      </c>
      <c r="G6137" s="2" t="s">
        <v>29</v>
      </c>
      <c r="H6137" s="2" t="s">
        <v>34</v>
      </c>
      <c r="I6137" s="2" t="s">
        <v>31</v>
      </c>
      <c r="J6137" s="2">
        <v>0</v>
      </c>
    </row>
    <row r="6138" spans="1:10">
      <c r="A6138" s="2" t="s">
        <v>12</v>
      </c>
      <c r="B6138" s="2" t="s">
        <v>378</v>
      </c>
      <c r="C6138" s="2" t="s">
        <v>361</v>
      </c>
      <c r="D6138" s="2" t="s">
        <v>1076</v>
      </c>
      <c r="E6138" s="2">
        <v>100</v>
      </c>
      <c r="F6138" s="2" t="s">
        <v>767</v>
      </c>
      <c r="G6138" s="2" t="s">
        <v>29</v>
      </c>
      <c r="H6138" s="2" t="s">
        <v>34</v>
      </c>
      <c r="I6138" s="2" t="s">
        <v>31</v>
      </c>
      <c r="J6138" s="2">
        <v>0</v>
      </c>
    </row>
    <row r="6139" spans="1:10">
      <c r="A6139" s="2" t="s">
        <v>10</v>
      </c>
      <c r="B6139" s="2" t="s">
        <v>385</v>
      </c>
      <c r="C6139" s="2" t="s">
        <v>361</v>
      </c>
      <c r="D6139" s="2" t="s">
        <v>1076</v>
      </c>
      <c r="E6139" s="2">
        <v>100</v>
      </c>
      <c r="F6139" s="2" t="s">
        <v>767</v>
      </c>
      <c r="G6139" s="2" t="s">
        <v>29</v>
      </c>
      <c r="H6139" s="2" t="s">
        <v>34</v>
      </c>
      <c r="I6139" s="2" t="s">
        <v>31</v>
      </c>
      <c r="J6139" s="2">
        <v>0</v>
      </c>
    </row>
    <row r="6140" spans="1:10">
      <c r="A6140" s="2" t="s">
        <v>9</v>
      </c>
      <c r="B6140" s="2" t="s">
        <v>371</v>
      </c>
      <c r="C6140" s="2" t="s">
        <v>361</v>
      </c>
      <c r="D6140" s="2" t="s">
        <v>1076</v>
      </c>
      <c r="E6140" s="2">
        <v>100</v>
      </c>
      <c r="F6140" s="2" t="s">
        <v>767</v>
      </c>
      <c r="G6140" s="2" t="s">
        <v>29</v>
      </c>
      <c r="H6140" s="2" t="s">
        <v>34</v>
      </c>
      <c r="I6140" s="2" t="s">
        <v>31</v>
      </c>
      <c r="J6140" s="2">
        <v>0</v>
      </c>
    </row>
    <row r="6141" spans="1:10">
      <c r="A6141" s="2" t="s">
        <v>8</v>
      </c>
      <c r="B6141" s="2" t="s">
        <v>376</v>
      </c>
      <c r="C6141" s="2" t="s">
        <v>361</v>
      </c>
      <c r="D6141" s="2" t="s">
        <v>1076</v>
      </c>
      <c r="E6141" s="2">
        <v>100</v>
      </c>
      <c r="F6141" s="2" t="s">
        <v>767</v>
      </c>
      <c r="G6141" s="2" t="s">
        <v>29</v>
      </c>
      <c r="H6141" s="2" t="s">
        <v>34</v>
      </c>
      <c r="I6141" s="2" t="s">
        <v>31</v>
      </c>
      <c r="J6141" s="2">
        <v>0</v>
      </c>
    </row>
    <row r="6142" spans="1:10">
      <c r="A6142" s="2" t="s">
        <v>7</v>
      </c>
      <c r="B6142" s="2" t="s">
        <v>364</v>
      </c>
      <c r="C6142" s="2" t="s">
        <v>361</v>
      </c>
      <c r="D6142" s="2" t="s">
        <v>1076</v>
      </c>
      <c r="E6142" s="2">
        <v>100</v>
      </c>
      <c r="F6142" s="2" t="s">
        <v>767</v>
      </c>
      <c r="G6142" s="2" t="s">
        <v>29</v>
      </c>
      <c r="H6142" s="2" t="s">
        <v>34</v>
      </c>
      <c r="I6142" s="2" t="s">
        <v>31</v>
      </c>
      <c r="J6142" s="2">
        <v>0</v>
      </c>
    </row>
    <row r="6143" spans="1:10">
      <c r="A6143" s="2" t="s">
        <v>6</v>
      </c>
      <c r="B6143" s="2" t="s">
        <v>387</v>
      </c>
      <c r="C6143" s="2" t="s">
        <v>361</v>
      </c>
      <c r="D6143" s="2" t="s">
        <v>1076</v>
      </c>
      <c r="E6143" s="2">
        <v>100</v>
      </c>
      <c r="F6143" s="2" t="s">
        <v>767</v>
      </c>
      <c r="G6143" s="2" t="s">
        <v>29</v>
      </c>
      <c r="H6143" s="2" t="s">
        <v>34</v>
      </c>
      <c r="I6143" s="2" t="s">
        <v>31</v>
      </c>
      <c r="J6143" s="2">
        <v>0</v>
      </c>
    </row>
    <row r="6144" spans="1:10">
      <c r="A6144" s="2" t="s">
        <v>2</v>
      </c>
      <c r="B6144" s="2" t="s">
        <v>374</v>
      </c>
      <c r="C6144" s="2" t="s">
        <v>361</v>
      </c>
      <c r="D6144" s="2" t="s">
        <v>1076</v>
      </c>
      <c r="E6144" s="2">
        <v>100</v>
      </c>
      <c r="F6144" s="2" t="s">
        <v>767</v>
      </c>
      <c r="G6144" s="2" t="s">
        <v>29</v>
      </c>
      <c r="H6144" s="2" t="s">
        <v>34</v>
      </c>
      <c r="I6144" s="2" t="s">
        <v>31</v>
      </c>
      <c r="J6144" s="2">
        <v>0</v>
      </c>
    </row>
    <row r="6145" spans="1:10">
      <c r="A6145" s="2" t="s">
        <v>1</v>
      </c>
      <c r="B6145" s="2" t="s">
        <v>366</v>
      </c>
      <c r="C6145" s="2" t="s">
        <v>361</v>
      </c>
      <c r="D6145" s="2" t="s">
        <v>1076</v>
      </c>
      <c r="E6145" s="2">
        <v>100</v>
      </c>
      <c r="F6145" s="2" t="s">
        <v>767</v>
      </c>
      <c r="G6145" s="2" t="s">
        <v>29</v>
      </c>
      <c r="H6145" s="2" t="s">
        <v>34</v>
      </c>
      <c r="I6145" s="2" t="s">
        <v>31</v>
      </c>
      <c r="J6145" s="2">
        <v>0</v>
      </c>
    </row>
    <row r="6146" spans="1:10">
      <c r="A6146" s="2" t="s">
        <v>26</v>
      </c>
      <c r="B6146" s="2" t="s">
        <v>370</v>
      </c>
      <c r="C6146" s="2" t="s">
        <v>361</v>
      </c>
      <c r="D6146" s="2" t="s">
        <v>1073</v>
      </c>
      <c r="E6146" s="2">
        <v>100</v>
      </c>
      <c r="F6146" s="2" t="s">
        <v>767</v>
      </c>
      <c r="G6146" s="2" t="s">
        <v>29</v>
      </c>
      <c r="H6146" s="2" t="s">
        <v>34</v>
      </c>
      <c r="I6146" s="2" t="s">
        <v>31</v>
      </c>
      <c r="J6146" s="2">
        <v>0</v>
      </c>
    </row>
    <row r="6147" spans="1:10">
      <c r="A6147" s="2" t="s">
        <v>25</v>
      </c>
      <c r="B6147" s="2" t="s">
        <v>386</v>
      </c>
      <c r="C6147" s="2" t="s">
        <v>361</v>
      </c>
      <c r="D6147" s="2" t="s">
        <v>1073</v>
      </c>
      <c r="E6147" s="2">
        <v>100</v>
      </c>
      <c r="F6147" s="2" t="s">
        <v>767</v>
      </c>
      <c r="G6147" s="2" t="s">
        <v>29</v>
      </c>
      <c r="H6147" s="2" t="s">
        <v>34</v>
      </c>
      <c r="I6147" s="2" t="s">
        <v>31</v>
      </c>
      <c r="J6147" s="2">
        <v>0</v>
      </c>
    </row>
    <row r="6148" spans="1:10">
      <c r="A6148" s="2" t="s">
        <v>23</v>
      </c>
      <c r="B6148" s="2" t="s">
        <v>388</v>
      </c>
      <c r="C6148" s="2" t="s">
        <v>361</v>
      </c>
      <c r="D6148" s="2" t="s">
        <v>1073</v>
      </c>
      <c r="E6148" s="2">
        <v>100</v>
      </c>
      <c r="F6148" s="2" t="s">
        <v>767</v>
      </c>
      <c r="G6148" s="2" t="s">
        <v>29</v>
      </c>
      <c r="H6148" s="2" t="s">
        <v>34</v>
      </c>
      <c r="I6148" s="2" t="s">
        <v>31</v>
      </c>
      <c r="J6148" s="2">
        <v>0</v>
      </c>
    </row>
    <row r="6149" spans="1:10">
      <c r="A6149" s="2" t="s">
        <v>17</v>
      </c>
      <c r="B6149" s="2" t="s">
        <v>372</v>
      </c>
      <c r="C6149" s="2" t="s">
        <v>361</v>
      </c>
      <c r="D6149" s="2" t="s">
        <v>1073</v>
      </c>
      <c r="E6149" s="2">
        <v>100</v>
      </c>
      <c r="F6149" s="2" t="s">
        <v>767</v>
      </c>
      <c r="G6149" s="2" t="s">
        <v>29</v>
      </c>
      <c r="H6149" s="2" t="s">
        <v>34</v>
      </c>
      <c r="I6149" s="2" t="s">
        <v>31</v>
      </c>
      <c r="J6149" s="2">
        <v>0</v>
      </c>
    </row>
    <row r="6150" spans="1:10">
      <c r="A6150" s="2" t="s">
        <v>21</v>
      </c>
      <c r="B6150" s="2" t="s">
        <v>373</v>
      </c>
      <c r="C6150" s="2" t="s">
        <v>361</v>
      </c>
      <c r="D6150" s="2" t="s">
        <v>1073</v>
      </c>
      <c r="E6150" s="2">
        <v>100</v>
      </c>
      <c r="F6150" s="2" t="s">
        <v>767</v>
      </c>
      <c r="G6150" s="2" t="s">
        <v>29</v>
      </c>
      <c r="H6150" s="2" t="s">
        <v>34</v>
      </c>
      <c r="I6150" s="2" t="s">
        <v>31</v>
      </c>
      <c r="J6150" s="2">
        <v>0</v>
      </c>
    </row>
    <row r="6151" spans="1:10">
      <c r="A6151" s="2" t="s">
        <v>20</v>
      </c>
      <c r="B6151" s="2" t="s">
        <v>379</v>
      </c>
      <c r="C6151" s="2" t="s">
        <v>361</v>
      </c>
      <c r="D6151" s="2" t="s">
        <v>1073</v>
      </c>
      <c r="E6151" s="2">
        <v>100</v>
      </c>
      <c r="F6151" s="2" t="s">
        <v>767</v>
      </c>
      <c r="G6151" s="2" t="s">
        <v>29</v>
      </c>
      <c r="H6151" s="2" t="s">
        <v>34</v>
      </c>
      <c r="I6151" s="2" t="s">
        <v>31</v>
      </c>
      <c r="J6151" s="2">
        <v>0</v>
      </c>
    </row>
    <row r="6152" spans="1:10">
      <c r="A6152" s="2" t="s">
        <v>16</v>
      </c>
      <c r="B6152" s="2" t="s">
        <v>384</v>
      </c>
      <c r="C6152" s="2" t="s">
        <v>361</v>
      </c>
      <c r="D6152" s="2" t="s">
        <v>1073</v>
      </c>
      <c r="E6152" s="2">
        <v>100</v>
      </c>
      <c r="F6152" s="2" t="s">
        <v>767</v>
      </c>
      <c r="G6152" s="2" t="s">
        <v>29</v>
      </c>
      <c r="H6152" s="2" t="s">
        <v>34</v>
      </c>
      <c r="I6152" s="2" t="s">
        <v>31</v>
      </c>
      <c r="J6152" s="2">
        <v>0</v>
      </c>
    </row>
    <row r="6153" spans="1:10">
      <c r="A6153" s="2" t="s">
        <v>3</v>
      </c>
      <c r="B6153" s="2" t="s">
        <v>365</v>
      </c>
      <c r="C6153" s="2" t="s">
        <v>361</v>
      </c>
      <c r="D6153" s="2" t="s">
        <v>1073</v>
      </c>
      <c r="E6153" s="2">
        <v>100</v>
      </c>
      <c r="F6153" s="2" t="s">
        <v>767</v>
      </c>
      <c r="G6153" s="2" t="s">
        <v>29</v>
      </c>
      <c r="H6153" s="2" t="s">
        <v>34</v>
      </c>
      <c r="I6153" s="2" t="s">
        <v>31</v>
      </c>
      <c r="J6153" s="2">
        <v>0</v>
      </c>
    </row>
    <row r="6154" spans="1:10">
      <c r="A6154" s="2" t="s">
        <v>19</v>
      </c>
      <c r="B6154" s="2" t="s">
        <v>375</v>
      </c>
      <c r="C6154" s="2" t="s">
        <v>361</v>
      </c>
      <c r="D6154" s="2" t="s">
        <v>1073</v>
      </c>
      <c r="E6154" s="2">
        <v>100</v>
      </c>
      <c r="F6154" s="2" t="s">
        <v>767</v>
      </c>
      <c r="G6154" s="2" t="s">
        <v>29</v>
      </c>
      <c r="H6154" s="2" t="s">
        <v>34</v>
      </c>
      <c r="I6154" s="2" t="s">
        <v>31</v>
      </c>
      <c r="J6154" s="2">
        <v>0</v>
      </c>
    </row>
    <row r="6155" spans="1:10">
      <c r="A6155" s="2" t="s">
        <v>18</v>
      </c>
      <c r="B6155" s="2" t="s">
        <v>369</v>
      </c>
      <c r="C6155" s="2" t="s">
        <v>361</v>
      </c>
      <c r="D6155" s="2" t="s">
        <v>1073</v>
      </c>
      <c r="E6155" s="2">
        <v>100</v>
      </c>
      <c r="F6155" s="2" t="s">
        <v>767</v>
      </c>
      <c r="G6155" s="2" t="s">
        <v>29</v>
      </c>
      <c r="H6155" s="2" t="s">
        <v>34</v>
      </c>
      <c r="I6155" s="2" t="s">
        <v>31</v>
      </c>
      <c r="J6155" s="2">
        <v>0</v>
      </c>
    </row>
    <row r="6156" spans="1:10">
      <c r="A6156" s="2" t="s">
        <v>24</v>
      </c>
      <c r="B6156" s="2" t="s">
        <v>381</v>
      </c>
      <c r="C6156" s="2" t="s">
        <v>361</v>
      </c>
      <c r="D6156" s="2" t="s">
        <v>1073</v>
      </c>
      <c r="E6156" s="2">
        <v>100</v>
      </c>
      <c r="F6156" s="2" t="s">
        <v>767</v>
      </c>
      <c r="G6156" s="2" t="s">
        <v>29</v>
      </c>
      <c r="H6156" s="2" t="s">
        <v>34</v>
      </c>
      <c r="I6156" s="2" t="s">
        <v>31</v>
      </c>
      <c r="J6156" s="2">
        <v>0</v>
      </c>
    </row>
    <row r="6157" spans="1:10">
      <c r="A6157" s="2" t="s">
        <v>14</v>
      </c>
      <c r="B6157" s="2" t="s">
        <v>367</v>
      </c>
      <c r="C6157" s="2" t="s">
        <v>361</v>
      </c>
      <c r="D6157" s="2" t="s">
        <v>1073</v>
      </c>
      <c r="E6157" s="2">
        <v>100</v>
      </c>
      <c r="F6157" s="2" t="s">
        <v>767</v>
      </c>
      <c r="G6157" s="2" t="s">
        <v>29</v>
      </c>
      <c r="H6157" s="2" t="s">
        <v>34</v>
      </c>
      <c r="I6157" s="2" t="s">
        <v>31</v>
      </c>
      <c r="J6157" s="2">
        <v>0</v>
      </c>
    </row>
    <row r="6158" spans="1:10">
      <c r="A6158" s="2" t="s">
        <v>13</v>
      </c>
      <c r="B6158" s="2" t="s">
        <v>380</v>
      </c>
      <c r="C6158" s="2" t="s">
        <v>361</v>
      </c>
      <c r="D6158" s="2" t="s">
        <v>1073</v>
      </c>
      <c r="E6158" s="2">
        <v>100</v>
      </c>
      <c r="F6158" s="2" t="s">
        <v>767</v>
      </c>
      <c r="G6158" s="2" t="s">
        <v>29</v>
      </c>
      <c r="H6158" s="2" t="s">
        <v>34</v>
      </c>
      <c r="I6158" s="2" t="s">
        <v>31</v>
      </c>
      <c r="J6158" s="2">
        <v>0.58670451211175989</v>
      </c>
    </row>
    <row r="6159" spans="1:10">
      <c r="A6159" s="2" t="s">
        <v>11</v>
      </c>
      <c r="B6159" s="2" t="s">
        <v>377</v>
      </c>
      <c r="C6159" s="2" t="s">
        <v>361</v>
      </c>
      <c r="D6159" s="2" t="s">
        <v>1073</v>
      </c>
      <c r="E6159" s="2">
        <v>100</v>
      </c>
      <c r="F6159" s="2" t="s">
        <v>767</v>
      </c>
      <c r="G6159" s="2" t="s">
        <v>29</v>
      </c>
      <c r="H6159" s="2" t="s">
        <v>34</v>
      </c>
      <c r="I6159" s="2" t="s">
        <v>31</v>
      </c>
      <c r="J6159" s="2">
        <v>0</v>
      </c>
    </row>
    <row r="6160" spans="1:10">
      <c r="A6160" s="2" t="s">
        <v>12</v>
      </c>
      <c r="B6160" s="2" t="s">
        <v>378</v>
      </c>
      <c r="C6160" s="2" t="s">
        <v>361</v>
      </c>
      <c r="D6160" s="2" t="s">
        <v>1073</v>
      </c>
      <c r="E6160" s="2">
        <v>100</v>
      </c>
      <c r="F6160" s="2" t="s">
        <v>767</v>
      </c>
      <c r="G6160" s="2" t="s">
        <v>29</v>
      </c>
      <c r="H6160" s="2" t="s">
        <v>34</v>
      </c>
      <c r="I6160" s="2" t="s">
        <v>31</v>
      </c>
      <c r="J6160" s="2">
        <v>0</v>
      </c>
    </row>
    <row r="6161" spans="1:10">
      <c r="A6161" s="2" t="s">
        <v>10</v>
      </c>
      <c r="B6161" s="2" t="s">
        <v>385</v>
      </c>
      <c r="C6161" s="2" t="s">
        <v>361</v>
      </c>
      <c r="D6161" s="2" t="s">
        <v>1073</v>
      </c>
      <c r="E6161" s="2">
        <v>100</v>
      </c>
      <c r="F6161" s="2" t="s">
        <v>767</v>
      </c>
      <c r="G6161" s="2" t="s">
        <v>29</v>
      </c>
      <c r="H6161" s="2" t="s">
        <v>34</v>
      </c>
      <c r="I6161" s="2" t="s">
        <v>31</v>
      </c>
      <c r="J6161" s="2">
        <v>0</v>
      </c>
    </row>
    <row r="6162" spans="1:10">
      <c r="A6162" s="2" t="s">
        <v>9</v>
      </c>
      <c r="B6162" s="2" t="s">
        <v>371</v>
      </c>
      <c r="C6162" s="2" t="s">
        <v>361</v>
      </c>
      <c r="D6162" s="2" t="s">
        <v>1073</v>
      </c>
      <c r="E6162" s="2">
        <v>100</v>
      </c>
      <c r="F6162" s="2" t="s">
        <v>767</v>
      </c>
      <c r="G6162" s="2" t="s">
        <v>29</v>
      </c>
      <c r="H6162" s="2" t="s">
        <v>34</v>
      </c>
      <c r="I6162" s="2" t="s">
        <v>31</v>
      </c>
      <c r="J6162" s="2">
        <v>0</v>
      </c>
    </row>
    <row r="6163" spans="1:10">
      <c r="A6163" s="2" t="s">
        <v>8</v>
      </c>
      <c r="B6163" s="2" t="s">
        <v>376</v>
      </c>
      <c r="C6163" s="2" t="s">
        <v>361</v>
      </c>
      <c r="D6163" s="2" t="s">
        <v>1073</v>
      </c>
      <c r="E6163" s="2">
        <v>100</v>
      </c>
      <c r="F6163" s="2" t="s">
        <v>767</v>
      </c>
      <c r="G6163" s="2" t="s">
        <v>29</v>
      </c>
      <c r="H6163" s="2" t="s">
        <v>34</v>
      </c>
      <c r="I6163" s="2" t="s">
        <v>31</v>
      </c>
      <c r="J6163" s="2">
        <v>0</v>
      </c>
    </row>
    <row r="6164" spans="1:10">
      <c r="A6164" s="2" t="s">
        <v>7</v>
      </c>
      <c r="B6164" s="2" t="s">
        <v>364</v>
      </c>
      <c r="C6164" s="2" t="s">
        <v>361</v>
      </c>
      <c r="D6164" s="2" t="s">
        <v>1073</v>
      </c>
      <c r="E6164" s="2">
        <v>100</v>
      </c>
      <c r="F6164" s="2" t="s">
        <v>767</v>
      </c>
      <c r="G6164" s="2" t="s">
        <v>29</v>
      </c>
      <c r="H6164" s="2" t="s">
        <v>34</v>
      </c>
      <c r="I6164" s="2" t="s">
        <v>31</v>
      </c>
      <c r="J6164" s="2">
        <v>0</v>
      </c>
    </row>
    <row r="6165" spans="1:10">
      <c r="A6165" s="2" t="s">
        <v>6</v>
      </c>
      <c r="B6165" s="2" t="s">
        <v>387</v>
      </c>
      <c r="C6165" s="2" t="s">
        <v>361</v>
      </c>
      <c r="D6165" s="2" t="s">
        <v>1073</v>
      </c>
      <c r="E6165" s="2">
        <v>100</v>
      </c>
      <c r="F6165" s="2" t="s">
        <v>767</v>
      </c>
      <c r="G6165" s="2" t="s">
        <v>29</v>
      </c>
      <c r="H6165" s="2" t="s">
        <v>34</v>
      </c>
      <c r="I6165" s="2" t="s">
        <v>31</v>
      </c>
      <c r="J6165" s="2">
        <v>0</v>
      </c>
    </row>
    <row r="6166" spans="1:10">
      <c r="A6166" s="2" t="s">
        <v>2</v>
      </c>
      <c r="B6166" s="2" t="s">
        <v>374</v>
      </c>
      <c r="C6166" s="2" t="s">
        <v>361</v>
      </c>
      <c r="D6166" s="2" t="s">
        <v>1073</v>
      </c>
      <c r="E6166" s="2">
        <v>100</v>
      </c>
      <c r="F6166" s="2" t="s">
        <v>767</v>
      </c>
      <c r="G6166" s="2" t="s">
        <v>29</v>
      </c>
      <c r="H6166" s="2" t="s">
        <v>34</v>
      </c>
      <c r="I6166" s="2" t="s">
        <v>31</v>
      </c>
      <c r="J6166" s="2">
        <v>0</v>
      </c>
    </row>
    <row r="6167" spans="1:10">
      <c r="A6167" s="2" t="s">
        <v>1</v>
      </c>
      <c r="B6167" s="2" t="s">
        <v>366</v>
      </c>
      <c r="C6167" s="2" t="s">
        <v>361</v>
      </c>
      <c r="D6167" s="2" t="s">
        <v>1073</v>
      </c>
      <c r="E6167" s="2">
        <v>100</v>
      </c>
      <c r="F6167" s="2" t="s">
        <v>767</v>
      </c>
      <c r="G6167" s="2" t="s">
        <v>29</v>
      </c>
      <c r="H6167" s="2" t="s">
        <v>34</v>
      </c>
      <c r="I6167" s="2" t="s">
        <v>31</v>
      </c>
      <c r="J6167" s="2">
        <v>0</v>
      </c>
    </row>
    <row r="6168" spans="1:10">
      <c r="A6168" s="2" t="s">
        <v>26</v>
      </c>
      <c r="B6168" s="2" t="s">
        <v>370</v>
      </c>
      <c r="C6168" s="2" t="s">
        <v>361</v>
      </c>
      <c r="D6168" s="2" t="s">
        <v>718</v>
      </c>
      <c r="E6168" s="2">
        <v>100</v>
      </c>
      <c r="F6168" s="2" t="s">
        <v>767</v>
      </c>
      <c r="G6168" s="2" t="s">
        <v>29</v>
      </c>
      <c r="H6168" s="2" t="s">
        <v>34</v>
      </c>
      <c r="I6168" s="2" t="s">
        <v>31</v>
      </c>
      <c r="J6168" s="2">
        <v>0</v>
      </c>
    </row>
    <row r="6169" spans="1:10">
      <c r="A6169" s="2" t="s">
        <v>25</v>
      </c>
      <c r="B6169" s="2" t="s">
        <v>386</v>
      </c>
      <c r="C6169" s="2" t="s">
        <v>361</v>
      </c>
      <c r="D6169" s="2" t="s">
        <v>718</v>
      </c>
      <c r="E6169" s="2">
        <v>100</v>
      </c>
      <c r="F6169" s="2" t="s">
        <v>767</v>
      </c>
      <c r="G6169" s="2" t="s">
        <v>29</v>
      </c>
      <c r="H6169" s="2" t="s">
        <v>34</v>
      </c>
      <c r="I6169" s="2" t="s">
        <v>31</v>
      </c>
      <c r="J6169" s="2">
        <v>0</v>
      </c>
    </row>
    <row r="6170" spans="1:10">
      <c r="A6170" s="2" t="s">
        <v>23</v>
      </c>
      <c r="B6170" s="2" t="s">
        <v>388</v>
      </c>
      <c r="C6170" s="2" t="s">
        <v>361</v>
      </c>
      <c r="D6170" s="2" t="s">
        <v>718</v>
      </c>
      <c r="E6170" s="2">
        <v>100</v>
      </c>
      <c r="F6170" s="2" t="s">
        <v>767</v>
      </c>
      <c r="G6170" s="2" t="s">
        <v>29</v>
      </c>
      <c r="H6170" s="2" t="s">
        <v>34</v>
      </c>
      <c r="I6170" s="2" t="s">
        <v>31</v>
      </c>
      <c r="J6170" s="2">
        <v>0</v>
      </c>
    </row>
    <row r="6171" spans="1:10">
      <c r="A6171" s="2" t="s">
        <v>17</v>
      </c>
      <c r="B6171" s="2" t="s">
        <v>372</v>
      </c>
      <c r="C6171" s="2" t="s">
        <v>361</v>
      </c>
      <c r="D6171" s="2" t="s">
        <v>718</v>
      </c>
      <c r="E6171" s="2">
        <v>100</v>
      </c>
      <c r="F6171" s="2" t="s">
        <v>767</v>
      </c>
      <c r="G6171" s="2" t="s">
        <v>29</v>
      </c>
      <c r="H6171" s="2" t="s">
        <v>34</v>
      </c>
      <c r="I6171" s="2" t="s">
        <v>31</v>
      </c>
      <c r="J6171" s="2">
        <v>0</v>
      </c>
    </row>
    <row r="6172" spans="1:10">
      <c r="A6172" s="2" t="s">
        <v>21</v>
      </c>
      <c r="B6172" s="2" t="s">
        <v>373</v>
      </c>
      <c r="C6172" s="2" t="s">
        <v>361</v>
      </c>
      <c r="D6172" s="2" t="s">
        <v>718</v>
      </c>
      <c r="E6172" s="2">
        <v>100</v>
      </c>
      <c r="F6172" s="2" t="s">
        <v>767</v>
      </c>
      <c r="G6172" s="2" t="s">
        <v>29</v>
      </c>
      <c r="H6172" s="2" t="s">
        <v>34</v>
      </c>
      <c r="I6172" s="2" t="s">
        <v>31</v>
      </c>
      <c r="J6172" s="2">
        <v>0</v>
      </c>
    </row>
    <row r="6173" spans="1:10">
      <c r="A6173" s="2" t="s">
        <v>20</v>
      </c>
      <c r="B6173" s="2" t="s">
        <v>379</v>
      </c>
      <c r="C6173" s="2" t="s">
        <v>361</v>
      </c>
      <c r="D6173" s="2" t="s">
        <v>718</v>
      </c>
      <c r="E6173" s="2">
        <v>100</v>
      </c>
      <c r="F6173" s="2" t="s">
        <v>767</v>
      </c>
      <c r="G6173" s="2" t="s">
        <v>29</v>
      </c>
      <c r="H6173" s="2" t="s">
        <v>34</v>
      </c>
      <c r="I6173" s="2" t="s">
        <v>31</v>
      </c>
      <c r="J6173" s="2">
        <v>0</v>
      </c>
    </row>
    <row r="6174" spans="1:10">
      <c r="A6174" s="2" t="s">
        <v>16</v>
      </c>
      <c r="B6174" s="2" t="s">
        <v>384</v>
      </c>
      <c r="C6174" s="2" t="s">
        <v>361</v>
      </c>
      <c r="D6174" s="2" t="s">
        <v>718</v>
      </c>
      <c r="E6174" s="2">
        <v>100</v>
      </c>
      <c r="F6174" s="2" t="s">
        <v>767</v>
      </c>
      <c r="G6174" s="2" t="s">
        <v>29</v>
      </c>
      <c r="H6174" s="2" t="s">
        <v>34</v>
      </c>
      <c r="I6174" s="2" t="s">
        <v>31</v>
      </c>
      <c r="J6174" s="2">
        <v>0</v>
      </c>
    </row>
    <row r="6175" spans="1:10">
      <c r="A6175" s="2" t="s">
        <v>3</v>
      </c>
      <c r="B6175" s="2" t="s">
        <v>365</v>
      </c>
      <c r="C6175" s="2" t="s">
        <v>361</v>
      </c>
      <c r="D6175" s="2" t="s">
        <v>718</v>
      </c>
      <c r="E6175" s="2">
        <v>100</v>
      </c>
      <c r="F6175" s="2" t="s">
        <v>767</v>
      </c>
      <c r="G6175" s="2" t="s">
        <v>29</v>
      </c>
      <c r="H6175" s="2" t="s">
        <v>34</v>
      </c>
      <c r="I6175" s="2" t="s">
        <v>31</v>
      </c>
      <c r="J6175" s="2">
        <v>0</v>
      </c>
    </row>
    <row r="6176" spans="1:10">
      <c r="A6176" s="2" t="s">
        <v>19</v>
      </c>
      <c r="B6176" s="2" t="s">
        <v>375</v>
      </c>
      <c r="C6176" s="2" t="s">
        <v>361</v>
      </c>
      <c r="D6176" s="2" t="s">
        <v>718</v>
      </c>
      <c r="E6176" s="2">
        <v>100</v>
      </c>
      <c r="F6176" s="2" t="s">
        <v>767</v>
      </c>
      <c r="G6176" s="2" t="s">
        <v>29</v>
      </c>
      <c r="H6176" s="2" t="s">
        <v>34</v>
      </c>
      <c r="I6176" s="2" t="s">
        <v>31</v>
      </c>
      <c r="J6176" s="2">
        <v>0</v>
      </c>
    </row>
    <row r="6177" spans="1:10">
      <c r="A6177" s="2" t="s">
        <v>18</v>
      </c>
      <c r="B6177" s="2" t="s">
        <v>369</v>
      </c>
      <c r="C6177" s="2" t="s">
        <v>361</v>
      </c>
      <c r="D6177" s="2" t="s">
        <v>718</v>
      </c>
      <c r="E6177" s="2">
        <v>100</v>
      </c>
      <c r="F6177" s="2" t="s">
        <v>767</v>
      </c>
      <c r="G6177" s="2" t="s">
        <v>29</v>
      </c>
      <c r="H6177" s="2" t="s">
        <v>34</v>
      </c>
      <c r="I6177" s="2" t="s">
        <v>31</v>
      </c>
      <c r="J6177" s="2">
        <v>0</v>
      </c>
    </row>
    <row r="6178" spans="1:10">
      <c r="A6178" s="2" t="s">
        <v>24</v>
      </c>
      <c r="B6178" s="2" t="s">
        <v>381</v>
      </c>
      <c r="C6178" s="2" t="s">
        <v>361</v>
      </c>
      <c r="D6178" s="2" t="s">
        <v>718</v>
      </c>
      <c r="E6178" s="2">
        <v>100</v>
      </c>
      <c r="F6178" s="2" t="s">
        <v>767</v>
      </c>
      <c r="G6178" s="2" t="s">
        <v>29</v>
      </c>
      <c r="H6178" s="2" t="s">
        <v>34</v>
      </c>
      <c r="I6178" s="2" t="s">
        <v>31</v>
      </c>
      <c r="J6178" s="2">
        <v>0</v>
      </c>
    </row>
    <row r="6179" spans="1:10">
      <c r="A6179" s="2" t="s">
        <v>14</v>
      </c>
      <c r="B6179" s="2" t="s">
        <v>367</v>
      </c>
      <c r="C6179" s="2" t="s">
        <v>361</v>
      </c>
      <c r="D6179" s="2" t="s">
        <v>718</v>
      </c>
      <c r="E6179" s="2">
        <v>100</v>
      </c>
      <c r="F6179" s="2" t="s">
        <v>767</v>
      </c>
      <c r="G6179" s="2" t="s">
        <v>29</v>
      </c>
      <c r="H6179" s="2" t="s">
        <v>34</v>
      </c>
      <c r="I6179" s="2" t="s">
        <v>31</v>
      </c>
      <c r="J6179" s="2">
        <v>0</v>
      </c>
    </row>
    <row r="6180" spans="1:10">
      <c r="A6180" s="2" t="s">
        <v>13</v>
      </c>
      <c r="B6180" s="2" t="s">
        <v>380</v>
      </c>
      <c r="C6180" s="2" t="s">
        <v>361</v>
      </c>
      <c r="D6180" s="2" t="s">
        <v>718</v>
      </c>
      <c r="E6180" s="2">
        <v>100</v>
      </c>
      <c r="F6180" s="2" t="s">
        <v>767</v>
      </c>
      <c r="G6180" s="2" t="s">
        <v>29</v>
      </c>
      <c r="H6180" s="2" t="s">
        <v>34</v>
      </c>
      <c r="I6180" s="2" t="s">
        <v>31</v>
      </c>
      <c r="J6180" s="2">
        <v>3.878309638748159</v>
      </c>
    </row>
    <row r="6181" spans="1:10">
      <c r="A6181" s="2" t="s">
        <v>11</v>
      </c>
      <c r="B6181" s="2" t="s">
        <v>377</v>
      </c>
      <c r="C6181" s="2" t="s">
        <v>361</v>
      </c>
      <c r="D6181" s="2" t="s">
        <v>718</v>
      </c>
      <c r="E6181" s="2">
        <v>100</v>
      </c>
      <c r="F6181" s="2" t="s">
        <v>767</v>
      </c>
      <c r="G6181" s="2" t="s">
        <v>29</v>
      </c>
      <c r="H6181" s="2" t="s">
        <v>34</v>
      </c>
      <c r="I6181" s="2" t="s">
        <v>31</v>
      </c>
      <c r="J6181" s="2">
        <v>0</v>
      </c>
    </row>
    <row r="6182" spans="1:10">
      <c r="A6182" s="2" t="s">
        <v>12</v>
      </c>
      <c r="B6182" s="2" t="s">
        <v>378</v>
      </c>
      <c r="C6182" s="2" t="s">
        <v>361</v>
      </c>
      <c r="D6182" s="2" t="s">
        <v>718</v>
      </c>
      <c r="E6182" s="2">
        <v>100</v>
      </c>
      <c r="F6182" s="2" t="s">
        <v>767</v>
      </c>
      <c r="G6182" s="2" t="s">
        <v>29</v>
      </c>
      <c r="H6182" s="2" t="s">
        <v>34</v>
      </c>
      <c r="I6182" s="2" t="s">
        <v>31</v>
      </c>
      <c r="J6182" s="2">
        <v>0</v>
      </c>
    </row>
    <row r="6183" spans="1:10">
      <c r="A6183" s="2" t="s">
        <v>10</v>
      </c>
      <c r="B6183" s="2" t="s">
        <v>385</v>
      </c>
      <c r="C6183" s="2" t="s">
        <v>361</v>
      </c>
      <c r="D6183" s="2" t="s">
        <v>718</v>
      </c>
      <c r="E6183" s="2">
        <v>100</v>
      </c>
      <c r="F6183" s="2" t="s">
        <v>767</v>
      </c>
      <c r="G6183" s="2" t="s">
        <v>29</v>
      </c>
      <c r="H6183" s="2" t="s">
        <v>34</v>
      </c>
      <c r="I6183" s="2" t="s">
        <v>31</v>
      </c>
      <c r="J6183" s="2">
        <v>0</v>
      </c>
    </row>
    <row r="6184" spans="1:10">
      <c r="A6184" s="2" t="s">
        <v>9</v>
      </c>
      <c r="B6184" s="2" t="s">
        <v>371</v>
      </c>
      <c r="C6184" s="2" t="s">
        <v>361</v>
      </c>
      <c r="D6184" s="2" t="s">
        <v>718</v>
      </c>
      <c r="E6184" s="2">
        <v>100</v>
      </c>
      <c r="F6184" s="2" t="s">
        <v>767</v>
      </c>
      <c r="G6184" s="2" t="s">
        <v>29</v>
      </c>
      <c r="H6184" s="2" t="s">
        <v>34</v>
      </c>
      <c r="I6184" s="2" t="s">
        <v>31</v>
      </c>
      <c r="J6184" s="2">
        <v>0</v>
      </c>
    </row>
    <row r="6185" spans="1:10">
      <c r="A6185" s="2" t="s">
        <v>8</v>
      </c>
      <c r="B6185" s="2" t="s">
        <v>376</v>
      </c>
      <c r="C6185" s="2" t="s">
        <v>361</v>
      </c>
      <c r="D6185" s="2" t="s">
        <v>718</v>
      </c>
      <c r="E6185" s="2">
        <v>100</v>
      </c>
      <c r="F6185" s="2" t="s">
        <v>767</v>
      </c>
      <c r="G6185" s="2" t="s">
        <v>29</v>
      </c>
      <c r="H6185" s="2" t="s">
        <v>34</v>
      </c>
      <c r="I6185" s="2" t="s">
        <v>31</v>
      </c>
      <c r="J6185" s="2">
        <v>0</v>
      </c>
    </row>
    <row r="6186" spans="1:10">
      <c r="A6186" s="2" t="s">
        <v>7</v>
      </c>
      <c r="B6186" s="2" t="s">
        <v>364</v>
      </c>
      <c r="C6186" s="2" t="s">
        <v>361</v>
      </c>
      <c r="D6186" s="2" t="s">
        <v>718</v>
      </c>
      <c r="E6186" s="2">
        <v>100</v>
      </c>
      <c r="F6186" s="2" t="s">
        <v>767</v>
      </c>
      <c r="G6186" s="2" t="s">
        <v>29</v>
      </c>
      <c r="H6186" s="2" t="s">
        <v>34</v>
      </c>
      <c r="I6186" s="2" t="s">
        <v>31</v>
      </c>
      <c r="J6186" s="2">
        <v>0</v>
      </c>
    </row>
    <row r="6187" spans="1:10">
      <c r="A6187" s="2" t="s">
        <v>6</v>
      </c>
      <c r="B6187" s="2" t="s">
        <v>387</v>
      </c>
      <c r="C6187" s="2" t="s">
        <v>361</v>
      </c>
      <c r="D6187" s="2" t="s">
        <v>718</v>
      </c>
      <c r="E6187" s="2">
        <v>100</v>
      </c>
      <c r="F6187" s="2" t="s">
        <v>767</v>
      </c>
      <c r="G6187" s="2" t="s">
        <v>29</v>
      </c>
      <c r="H6187" s="2" t="s">
        <v>34</v>
      </c>
      <c r="I6187" s="2" t="s">
        <v>31</v>
      </c>
      <c r="J6187" s="2">
        <v>0</v>
      </c>
    </row>
    <row r="6188" spans="1:10">
      <c r="A6188" s="2" t="s">
        <v>2</v>
      </c>
      <c r="B6188" s="2" t="s">
        <v>374</v>
      </c>
      <c r="C6188" s="2" t="s">
        <v>361</v>
      </c>
      <c r="D6188" s="2" t="s">
        <v>718</v>
      </c>
      <c r="E6188" s="2">
        <v>100</v>
      </c>
      <c r="F6188" s="2" t="s">
        <v>767</v>
      </c>
      <c r="G6188" s="2" t="s">
        <v>29</v>
      </c>
      <c r="H6188" s="2" t="s">
        <v>34</v>
      </c>
      <c r="I6188" s="2" t="s">
        <v>31</v>
      </c>
      <c r="J6188" s="2">
        <v>0</v>
      </c>
    </row>
    <row r="6189" spans="1:10">
      <c r="A6189" s="2" t="s">
        <v>1</v>
      </c>
      <c r="B6189" s="2" t="s">
        <v>366</v>
      </c>
      <c r="C6189" s="2" t="s">
        <v>361</v>
      </c>
      <c r="D6189" s="2" t="s">
        <v>718</v>
      </c>
      <c r="E6189" s="2">
        <v>100</v>
      </c>
      <c r="F6189" s="2" t="s">
        <v>767</v>
      </c>
      <c r="G6189" s="2" t="s">
        <v>29</v>
      </c>
      <c r="H6189" s="2" t="s">
        <v>34</v>
      </c>
      <c r="I6189" s="2" t="s">
        <v>31</v>
      </c>
      <c r="J6189" s="2">
        <v>0</v>
      </c>
    </row>
    <row r="6190" spans="1:10">
      <c r="A6190" s="2" t="s">
        <v>26</v>
      </c>
      <c r="B6190" s="2" t="s">
        <v>370</v>
      </c>
      <c r="C6190" s="2" t="s">
        <v>361</v>
      </c>
      <c r="D6190" s="2" t="s">
        <v>1077</v>
      </c>
      <c r="E6190" s="2">
        <v>100</v>
      </c>
      <c r="F6190" s="2" t="s">
        <v>767</v>
      </c>
      <c r="G6190" s="2" t="s">
        <v>29</v>
      </c>
      <c r="H6190" s="2" t="s">
        <v>34</v>
      </c>
      <c r="I6190" s="2" t="s">
        <v>31</v>
      </c>
      <c r="J6190" s="2">
        <v>0</v>
      </c>
    </row>
    <row r="6191" spans="1:10">
      <c r="A6191" s="2" t="s">
        <v>25</v>
      </c>
      <c r="B6191" s="2" t="s">
        <v>386</v>
      </c>
      <c r="C6191" s="2" t="s">
        <v>361</v>
      </c>
      <c r="D6191" s="2" t="s">
        <v>1077</v>
      </c>
      <c r="E6191" s="2">
        <v>100</v>
      </c>
      <c r="F6191" s="2" t="s">
        <v>767</v>
      </c>
      <c r="G6191" s="2" t="s">
        <v>29</v>
      </c>
      <c r="H6191" s="2" t="s">
        <v>34</v>
      </c>
      <c r="I6191" s="2" t="s">
        <v>31</v>
      </c>
      <c r="J6191" s="2">
        <v>0</v>
      </c>
    </row>
    <row r="6192" spans="1:10">
      <c r="A6192" s="2" t="s">
        <v>23</v>
      </c>
      <c r="B6192" s="2" t="s">
        <v>388</v>
      </c>
      <c r="C6192" s="2" t="s">
        <v>361</v>
      </c>
      <c r="D6192" s="2" t="s">
        <v>1077</v>
      </c>
      <c r="E6192" s="2">
        <v>100</v>
      </c>
      <c r="F6192" s="2" t="s">
        <v>767</v>
      </c>
      <c r="G6192" s="2" t="s">
        <v>29</v>
      </c>
      <c r="H6192" s="2" t="s">
        <v>34</v>
      </c>
      <c r="I6192" s="2" t="s">
        <v>31</v>
      </c>
      <c r="J6192" s="2">
        <v>24.696261429594088</v>
      </c>
    </row>
    <row r="6193" spans="1:10">
      <c r="A6193" s="2" t="s">
        <v>17</v>
      </c>
      <c r="B6193" s="2" t="s">
        <v>372</v>
      </c>
      <c r="C6193" s="2" t="s">
        <v>361</v>
      </c>
      <c r="D6193" s="2" t="s">
        <v>1077</v>
      </c>
      <c r="E6193" s="2">
        <v>100</v>
      </c>
      <c r="F6193" s="2" t="s">
        <v>767</v>
      </c>
      <c r="G6193" s="2" t="s">
        <v>29</v>
      </c>
      <c r="H6193" s="2" t="s">
        <v>34</v>
      </c>
      <c r="I6193" s="2" t="s">
        <v>31</v>
      </c>
      <c r="J6193" s="2">
        <v>0</v>
      </c>
    </row>
    <row r="6194" spans="1:10">
      <c r="A6194" s="2" t="s">
        <v>21</v>
      </c>
      <c r="B6194" s="2" t="s">
        <v>373</v>
      </c>
      <c r="C6194" s="2" t="s">
        <v>361</v>
      </c>
      <c r="D6194" s="2" t="s">
        <v>1077</v>
      </c>
      <c r="E6194" s="2">
        <v>100</v>
      </c>
      <c r="F6194" s="2" t="s">
        <v>767</v>
      </c>
      <c r="G6194" s="2" t="s">
        <v>29</v>
      </c>
      <c r="H6194" s="2" t="s">
        <v>34</v>
      </c>
      <c r="I6194" s="2" t="s">
        <v>31</v>
      </c>
      <c r="J6194" s="2">
        <v>0</v>
      </c>
    </row>
    <row r="6195" spans="1:10">
      <c r="A6195" s="2" t="s">
        <v>20</v>
      </c>
      <c r="B6195" s="2" t="s">
        <v>379</v>
      </c>
      <c r="C6195" s="2" t="s">
        <v>361</v>
      </c>
      <c r="D6195" s="2" t="s">
        <v>1077</v>
      </c>
      <c r="E6195" s="2">
        <v>100</v>
      </c>
      <c r="F6195" s="2" t="s">
        <v>767</v>
      </c>
      <c r="G6195" s="2" t="s">
        <v>29</v>
      </c>
      <c r="H6195" s="2" t="s">
        <v>34</v>
      </c>
      <c r="I6195" s="2" t="s">
        <v>31</v>
      </c>
      <c r="J6195" s="2">
        <v>0</v>
      </c>
    </row>
    <row r="6196" spans="1:10">
      <c r="A6196" s="2" t="s">
        <v>16</v>
      </c>
      <c r="B6196" s="2" t="s">
        <v>384</v>
      </c>
      <c r="C6196" s="2" t="s">
        <v>361</v>
      </c>
      <c r="D6196" s="2" t="s">
        <v>1077</v>
      </c>
      <c r="E6196" s="2">
        <v>100</v>
      </c>
      <c r="F6196" s="2" t="s">
        <v>767</v>
      </c>
      <c r="G6196" s="2" t="s">
        <v>29</v>
      </c>
      <c r="H6196" s="2" t="s">
        <v>34</v>
      </c>
      <c r="I6196" s="2" t="s">
        <v>31</v>
      </c>
      <c r="J6196" s="2">
        <v>0</v>
      </c>
    </row>
    <row r="6197" spans="1:10">
      <c r="A6197" s="2" t="s">
        <v>3</v>
      </c>
      <c r="B6197" s="2" t="s">
        <v>365</v>
      </c>
      <c r="C6197" s="2" t="s">
        <v>361</v>
      </c>
      <c r="D6197" s="2" t="s">
        <v>1077</v>
      </c>
      <c r="E6197" s="2">
        <v>100</v>
      </c>
      <c r="F6197" s="2" t="s">
        <v>767</v>
      </c>
      <c r="G6197" s="2" t="s">
        <v>29</v>
      </c>
      <c r="H6197" s="2" t="s">
        <v>34</v>
      </c>
      <c r="I6197" s="2" t="s">
        <v>31</v>
      </c>
      <c r="J6197" s="2">
        <v>0</v>
      </c>
    </row>
    <row r="6198" spans="1:10">
      <c r="A6198" s="2" t="s">
        <v>19</v>
      </c>
      <c r="B6198" s="2" t="s">
        <v>375</v>
      </c>
      <c r="C6198" s="2" t="s">
        <v>361</v>
      </c>
      <c r="D6198" s="2" t="s">
        <v>1077</v>
      </c>
      <c r="E6198" s="2">
        <v>100</v>
      </c>
      <c r="F6198" s="2" t="s">
        <v>767</v>
      </c>
      <c r="G6198" s="2" t="s">
        <v>29</v>
      </c>
      <c r="H6198" s="2" t="s">
        <v>34</v>
      </c>
      <c r="I6198" s="2" t="s">
        <v>31</v>
      </c>
      <c r="J6198" s="2">
        <v>0</v>
      </c>
    </row>
    <row r="6199" spans="1:10">
      <c r="A6199" s="2" t="s">
        <v>18</v>
      </c>
      <c r="B6199" s="2" t="s">
        <v>369</v>
      </c>
      <c r="C6199" s="2" t="s">
        <v>361</v>
      </c>
      <c r="D6199" s="2" t="s">
        <v>1077</v>
      </c>
      <c r="E6199" s="2">
        <v>100</v>
      </c>
      <c r="F6199" s="2" t="s">
        <v>767</v>
      </c>
      <c r="G6199" s="2" t="s">
        <v>29</v>
      </c>
      <c r="H6199" s="2" t="s">
        <v>34</v>
      </c>
      <c r="I6199" s="2" t="s">
        <v>31</v>
      </c>
      <c r="J6199" s="2">
        <v>0</v>
      </c>
    </row>
    <row r="6200" spans="1:10">
      <c r="A6200" s="2" t="s">
        <v>24</v>
      </c>
      <c r="B6200" s="2" t="s">
        <v>381</v>
      </c>
      <c r="C6200" s="2" t="s">
        <v>361</v>
      </c>
      <c r="D6200" s="2" t="s">
        <v>1077</v>
      </c>
      <c r="E6200" s="2">
        <v>100</v>
      </c>
      <c r="F6200" s="2" t="s">
        <v>767</v>
      </c>
      <c r="G6200" s="2" t="s">
        <v>29</v>
      </c>
      <c r="H6200" s="2" t="s">
        <v>34</v>
      </c>
      <c r="I6200" s="2" t="s">
        <v>31</v>
      </c>
      <c r="J6200" s="2">
        <v>0</v>
      </c>
    </row>
    <row r="6201" spans="1:10">
      <c r="A6201" s="2" t="s">
        <v>14</v>
      </c>
      <c r="B6201" s="2" t="s">
        <v>367</v>
      </c>
      <c r="C6201" s="2" t="s">
        <v>361</v>
      </c>
      <c r="D6201" s="2" t="s">
        <v>1077</v>
      </c>
      <c r="E6201" s="2">
        <v>100</v>
      </c>
      <c r="F6201" s="2" t="s">
        <v>767</v>
      </c>
      <c r="G6201" s="2" t="s">
        <v>29</v>
      </c>
      <c r="H6201" s="2" t="s">
        <v>34</v>
      </c>
      <c r="I6201" s="2" t="s">
        <v>31</v>
      </c>
      <c r="J6201" s="2">
        <v>0</v>
      </c>
    </row>
    <row r="6202" spans="1:10">
      <c r="A6202" s="2" t="s">
        <v>13</v>
      </c>
      <c r="B6202" s="2" t="s">
        <v>380</v>
      </c>
      <c r="C6202" s="2" t="s">
        <v>361</v>
      </c>
      <c r="D6202" s="2" t="s">
        <v>1077</v>
      </c>
      <c r="E6202" s="2">
        <v>100</v>
      </c>
      <c r="F6202" s="2" t="s">
        <v>767</v>
      </c>
      <c r="G6202" s="2" t="s">
        <v>29</v>
      </c>
      <c r="H6202" s="2" t="s">
        <v>34</v>
      </c>
      <c r="I6202" s="2" t="s">
        <v>31</v>
      </c>
      <c r="J6202" s="2">
        <v>60.425973945382076</v>
      </c>
    </row>
    <row r="6203" spans="1:10">
      <c r="A6203" s="2" t="s">
        <v>11</v>
      </c>
      <c r="B6203" s="2" t="s">
        <v>377</v>
      </c>
      <c r="C6203" s="2" t="s">
        <v>361</v>
      </c>
      <c r="D6203" s="2" t="s">
        <v>1077</v>
      </c>
      <c r="E6203" s="2">
        <v>100</v>
      </c>
      <c r="F6203" s="2" t="s">
        <v>767</v>
      </c>
      <c r="G6203" s="2" t="s">
        <v>29</v>
      </c>
      <c r="H6203" s="2" t="s">
        <v>34</v>
      </c>
      <c r="I6203" s="2" t="s">
        <v>31</v>
      </c>
      <c r="J6203" s="2">
        <v>0</v>
      </c>
    </row>
    <row r="6204" spans="1:10">
      <c r="A6204" s="2" t="s">
        <v>12</v>
      </c>
      <c r="B6204" s="2" t="s">
        <v>378</v>
      </c>
      <c r="C6204" s="2" t="s">
        <v>361</v>
      </c>
      <c r="D6204" s="2" t="s">
        <v>1077</v>
      </c>
      <c r="E6204" s="2">
        <v>100</v>
      </c>
      <c r="F6204" s="2" t="s">
        <v>767</v>
      </c>
      <c r="G6204" s="2" t="s">
        <v>29</v>
      </c>
      <c r="H6204" s="2" t="s">
        <v>34</v>
      </c>
      <c r="I6204" s="2" t="s">
        <v>31</v>
      </c>
      <c r="J6204" s="2">
        <v>0</v>
      </c>
    </row>
    <row r="6205" spans="1:10">
      <c r="A6205" s="2" t="s">
        <v>10</v>
      </c>
      <c r="B6205" s="2" t="s">
        <v>385</v>
      </c>
      <c r="C6205" s="2" t="s">
        <v>361</v>
      </c>
      <c r="D6205" s="2" t="s">
        <v>1077</v>
      </c>
      <c r="E6205" s="2">
        <v>100</v>
      </c>
      <c r="F6205" s="2" t="s">
        <v>767</v>
      </c>
      <c r="G6205" s="2" t="s">
        <v>29</v>
      </c>
      <c r="H6205" s="2" t="s">
        <v>34</v>
      </c>
      <c r="I6205" s="2" t="s">
        <v>31</v>
      </c>
      <c r="J6205" s="2">
        <v>0</v>
      </c>
    </row>
    <row r="6206" spans="1:10">
      <c r="A6206" s="2" t="s">
        <v>9</v>
      </c>
      <c r="B6206" s="2" t="s">
        <v>371</v>
      </c>
      <c r="C6206" s="2" t="s">
        <v>361</v>
      </c>
      <c r="D6206" s="2" t="s">
        <v>1077</v>
      </c>
      <c r="E6206" s="2">
        <v>100</v>
      </c>
      <c r="F6206" s="2" t="s">
        <v>767</v>
      </c>
      <c r="G6206" s="2" t="s">
        <v>29</v>
      </c>
      <c r="H6206" s="2" t="s">
        <v>34</v>
      </c>
      <c r="I6206" s="2" t="s">
        <v>31</v>
      </c>
      <c r="J6206" s="2">
        <v>0</v>
      </c>
    </row>
    <row r="6207" spans="1:10">
      <c r="A6207" s="2" t="s">
        <v>8</v>
      </c>
      <c r="B6207" s="2" t="s">
        <v>376</v>
      </c>
      <c r="C6207" s="2" t="s">
        <v>361</v>
      </c>
      <c r="D6207" s="2" t="s">
        <v>1077</v>
      </c>
      <c r="E6207" s="2">
        <v>100</v>
      </c>
      <c r="F6207" s="2" t="s">
        <v>767</v>
      </c>
      <c r="G6207" s="2" t="s">
        <v>29</v>
      </c>
      <c r="H6207" s="2" t="s">
        <v>34</v>
      </c>
      <c r="I6207" s="2" t="s">
        <v>31</v>
      </c>
      <c r="J6207" s="2">
        <v>0</v>
      </c>
    </row>
    <row r="6208" spans="1:10">
      <c r="A6208" s="2" t="s">
        <v>7</v>
      </c>
      <c r="B6208" s="2" t="s">
        <v>364</v>
      </c>
      <c r="C6208" s="2" t="s">
        <v>361</v>
      </c>
      <c r="D6208" s="2" t="s">
        <v>1077</v>
      </c>
      <c r="E6208" s="2">
        <v>100</v>
      </c>
      <c r="F6208" s="2" t="s">
        <v>767</v>
      </c>
      <c r="G6208" s="2" t="s">
        <v>29</v>
      </c>
      <c r="H6208" s="2" t="s">
        <v>34</v>
      </c>
      <c r="I6208" s="2" t="s">
        <v>31</v>
      </c>
      <c r="J6208" s="2">
        <v>0</v>
      </c>
    </row>
    <row r="6209" spans="1:10">
      <c r="A6209" s="2" t="s">
        <v>6</v>
      </c>
      <c r="B6209" s="2" t="s">
        <v>387</v>
      </c>
      <c r="C6209" s="2" t="s">
        <v>361</v>
      </c>
      <c r="D6209" s="2" t="s">
        <v>1077</v>
      </c>
      <c r="E6209" s="2">
        <v>100</v>
      </c>
      <c r="F6209" s="2" t="s">
        <v>767</v>
      </c>
      <c r="G6209" s="2" t="s">
        <v>29</v>
      </c>
      <c r="H6209" s="2" t="s">
        <v>34</v>
      </c>
      <c r="I6209" s="2" t="s">
        <v>31</v>
      </c>
      <c r="J6209" s="2">
        <v>0</v>
      </c>
    </row>
    <row r="6210" spans="1:10">
      <c r="A6210" s="2" t="s">
        <v>2</v>
      </c>
      <c r="B6210" s="2" t="s">
        <v>374</v>
      </c>
      <c r="C6210" s="2" t="s">
        <v>361</v>
      </c>
      <c r="D6210" s="2" t="s">
        <v>1077</v>
      </c>
      <c r="E6210" s="2">
        <v>100</v>
      </c>
      <c r="F6210" s="2" t="s">
        <v>767</v>
      </c>
      <c r="G6210" s="2" t="s">
        <v>29</v>
      </c>
      <c r="H6210" s="2" t="s">
        <v>34</v>
      </c>
      <c r="I6210" s="2" t="s">
        <v>31</v>
      </c>
      <c r="J6210" s="2">
        <v>0</v>
      </c>
    </row>
    <row r="6211" spans="1:10">
      <c r="A6211" s="2" t="s">
        <v>1</v>
      </c>
      <c r="B6211" s="2" t="s">
        <v>366</v>
      </c>
      <c r="C6211" s="2" t="s">
        <v>361</v>
      </c>
      <c r="D6211" s="2" t="s">
        <v>1077</v>
      </c>
      <c r="E6211" s="2">
        <v>100</v>
      </c>
      <c r="F6211" s="2" t="s">
        <v>767</v>
      </c>
      <c r="G6211" s="2" t="s">
        <v>29</v>
      </c>
      <c r="H6211" s="2" t="s">
        <v>34</v>
      </c>
      <c r="I6211" s="2" t="s">
        <v>31</v>
      </c>
      <c r="J6211" s="2">
        <v>0</v>
      </c>
    </row>
    <row r="6212" spans="1:10">
      <c r="A6212" s="2" t="s">
        <v>26</v>
      </c>
      <c r="B6212" s="2" t="s">
        <v>370</v>
      </c>
      <c r="C6212" s="2" t="s">
        <v>361</v>
      </c>
      <c r="D6212" s="2" t="s">
        <v>1069</v>
      </c>
      <c r="E6212" s="2">
        <v>100</v>
      </c>
      <c r="F6212" s="2" t="s">
        <v>767</v>
      </c>
      <c r="G6212" s="2" t="s">
        <v>29</v>
      </c>
      <c r="H6212" s="2" t="s">
        <v>34</v>
      </c>
      <c r="I6212" s="2" t="s">
        <v>31</v>
      </c>
      <c r="J6212" s="2">
        <v>0</v>
      </c>
    </row>
    <row r="6213" spans="1:10">
      <c r="A6213" s="2" t="s">
        <v>25</v>
      </c>
      <c r="B6213" s="2" t="s">
        <v>386</v>
      </c>
      <c r="C6213" s="2" t="s">
        <v>361</v>
      </c>
      <c r="D6213" s="2" t="s">
        <v>1069</v>
      </c>
      <c r="E6213" s="2">
        <v>100</v>
      </c>
      <c r="F6213" s="2" t="s">
        <v>767</v>
      </c>
      <c r="G6213" s="2" t="s">
        <v>29</v>
      </c>
      <c r="H6213" s="2" t="s">
        <v>34</v>
      </c>
      <c r="I6213" s="2" t="s">
        <v>31</v>
      </c>
      <c r="J6213" s="2">
        <v>0</v>
      </c>
    </row>
    <row r="6214" spans="1:10">
      <c r="A6214" s="2" t="s">
        <v>23</v>
      </c>
      <c r="B6214" s="2" t="s">
        <v>388</v>
      </c>
      <c r="C6214" s="2" t="s">
        <v>361</v>
      </c>
      <c r="D6214" s="2" t="s">
        <v>1069</v>
      </c>
      <c r="E6214" s="2">
        <v>100</v>
      </c>
      <c r="F6214" s="2" t="s">
        <v>767</v>
      </c>
      <c r="G6214" s="2" t="s">
        <v>29</v>
      </c>
      <c r="H6214" s="2" t="s">
        <v>34</v>
      </c>
      <c r="I6214" s="2" t="s">
        <v>31</v>
      </c>
      <c r="J6214" s="2">
        <v>0</v>
      </c>
    </row>
    <row r="6215" spans="1:10">
      <c r="A6215" s="2" t="s">
        <v>17</v>
      </c>
      <c r="B6215" s="2" t="s">
        <v>372</v>
      </c>
      <c r="C6215" s="2" t="s">
        <v>361</v>
      </c>
      <c r="D6215" s="2" t="s">
        <v>1069</v>
      </c>
      <c r="E6215" s="2">
        <v>100</v>
      </c>
      <c r="F6215" s="2" t="s">
        <v>767</v>
      </c>
      <c r="G6215" s="2" t="s">
        <v>29</v>
      </c>
      <c r="H6215" s="2" t="s">
        <v>34</v>
      </c>
      <c r="I6215" s="2" t="s">
        <v>31</v>
      </c>
      <c r="J6215" s="2">
        <v>0</v>
      </c>
    </row>
    <row r="6216" spans="1:10">
      <c r="A6216" s="2" t="s">
        <v>21</v>
      </c>
      <c r="B6216" s="2" t="s">
        <v>373</v>
      </c>
      <c r="C6216" s="2" t="s">
        <v>361</v>
      </c>
      <c r="D6216" s="2" t="s">
        <v>1069</v>
      </c>
      <c r="E6216" s="2">
        <v>100</v>
      </c>
      <c r="F6216" s="2" t="s">
        <v>767</v>
      </c>
      <c r="G6216" s="2" t="s">
        <v>29</v>
      </c>
      <c r="H6216" s="2" t="s">
        <v>34</v>
      </c>
      <c r="I6216" s="2" t="s">
        <v>31</v>
      </c>
      <c r="J6216" s="2">
        <v>0</v>
      </c>
    </row>
    <row r="6217" spans="1:10">
      <c r="A6217" s="2" t="s">
        <v>20</v>
      </c>
      <c r="B6217" s="2" t="s">
        <v>379</v>
      </c>
      <c r="C6217" s="2" t="s">
        <v>361</v>
      </c>
      <c r="D6217" s="2" t="s">
        <v>1069</v>
      </c>
      <c r="E6217" s="2">
        <v>100</v>
      </c>
      <c r="F6217" s="2" t="s">
        <v>767</v>
      </c>
      <c r="G6217" s="2" t="s">
        <v>29</v>
      </c>
      <c r="H6217" s="2" t="s">
        <v>34</v>
      </c>
      <c r="I6217" s="2" t="s">
        <v>31</v>
      </c>
      <c r="J6217" s="2">
        <v>0</v>
      </c>
    </row>
    <row r="6218" spans="1:10">
      <c r="A6218" s="2" t="s">
        <v>16</v>
      </c>
      <c r="B6218" s="2" t="s">
        <v>384</v>
      </c>
      <c r="C6218" s="2" t="s">
        <v>361</v>
      </c>
      <c r="D6218" s="2" t="s">
        <v>1069</v>
      </c>
      <c r="E6218" s="2">
        <v>100</v>
      </c>
      <c r="F6218" s="2" t="s">
        <v>767</v>
      </c>
      <c r="G6218" s="2" t="s">
        <v>29</v>
      </c>
      <c r="H6218" s="2" t="s">
        <v>34</v>
      </c>
      <c r="I6218" s="2" t="s">
        <v>31</v>
      </c>
      <c r="J6218" s="2">
        <v>0</v>
      </c>
    </row>
    <row r="6219" spans="1:10">
      <c r="A6219" s="2" t="s">
        <v>3</v>
      </c>
      <c r="B6219" s="2" t="s">
        <v>365</v>
      </c>
      <c r="C6219" s="2" t="s">
        <v>361</v>
      </c>
      <c r="D6219" s="2" t="s">
        <v>1069</v>
      </c>
      <c r="E6219" s="2">
        <v>100</v>
      </c>
      <c r="F6219" s="2" t="s">
        <v>767</v>
      </c>
      <c r="G6219" s="2" t="s">
        <v>29</v>
      </c>
      <c r="H6219" s="2" t="s">
        <v>34</v>
      </c>
      <c r="I6219" s="2" t="s">
        <v>31</v>
      </c>
      <c r="J6219" s="2">
        <v>0</v>
      </c>
    </row>
    <row r="6220" spans="1:10">
      <c r="A6220" s="2" t="s">
        <v>19</v>
      </c>
      <c r="B6220" s="2" t="s">
        <v>375</v>
      </c>
      <c r="C6220" s="2" t="s">
        <v>361</v>
      </c>
      <c r="D6220" s="2" t="s">
        <v>1069</v>
      </c>
      <c r="E6220" s="2">
        <v>100</v>
      </c>
      <c r="F6220" s="2" t="s">
        <v>767</v>
      </c>
      <c r="G6220" s="2" t="s">
        <v>29</v>
      </c>
      <c r="H6220" s="2" t="s">
        <v>34</v>
      </c>
      <c r="I6220" s="2" t="s">
        <v>31</v>
      </c>
      <c r="J6220" s="2">
        <v>0</v>
      </c>
    </row>
    <row r="6221" spans="1:10">
      <c r="A6221" s="2" t="s">
        <v>18</v>
      </c>
      <c r="B6221" s="2" t="s">
        <v>369</v>
      </c>
      <c r="C6221" s="2" t="s">
        <v>361</v>
      </c>
      <c r="D6221" s="2" t="s">
        <v>1069</v>
      </c>
      <c r="E6221" s="2">
        <v>100</v>
      </c>
      <c r="F6221" s="2" t="s">
        <v>767</v>
      </c>
      <c r="G6221" s="2" t="s">
        <v>29</v>
      </c>
      <c r="H6221" s="2" t="s">
        <v>34</v>
      </c>
      <c r="I6221" s="2" t="s">
        <v>31</v>
      </c>
      <c r="J6221" s="2">
        <v>0</v>
      </c>
    </row>
    <row r="6222" spans="1:10">
      <c r="A6222" s="2" t="s">
        <v>24</v>
      </c>
      <c r="B6222" s="2" t="s">
        <v>381</v>
      </c>
      <c r="C6222" s="2" t="s">
        <v>361</v>
      </c>
      <c r="D6222" s="2" t="s">
        <v>1069</v>
      </c>
      <c r="E6222" s="2">
        <v>100</v>
      </c>
      <c r="F6222" s="2" t="s">
        <v>767</v>
      </c>
      <c r="G6222" s="2" t="s">
        <v>29</v>
      </c>
      <c r="H6222" s="2" t="s">
        <v>34</v>
      </c>
      <c r="I6222" s="2" t="s">
        <v>31</v>
      </c>
      <c r="J6222" s="2">
        <v>0</v>
      </c>
    </row>
    <row r="6223" spans="1:10">
      <c r="A6223" s="2" t="s">
        <v>14</v>
      </c>
      <c r="B6223" s="2" t="s">
        <v>367</v>
      </c>
      <c r="C6223" s="2" t="s">
        <v>361</v>
      </c>
      <c r="D6223" s="2" t="s">
        <v>1069</v>
      </c>
      <c r="E6223" s="2">
        <v>100</v>
      </c>
      <c r="F6223" s="2" t="s">
        <v>767</v>
      </c>
      <c r="G6223" s="2" t="s">
        <v>29</v>
      </c>
      <c r="H6223" s="2" t="s">
        <v>34</v>
      </c>
      <c r="I6223" s="2" t="s">
        <v>31</v>
      </c>
      <c r="J6223" s="2">
        <v>0</v>
      </c>
    </row>
    <row r="6224" spans="1:10">
      <c r="A6224" s="2" t="s">
        <v>13</v>
      </c>
      <c r="B6224" s="2" t="s">
        <v>380</v>
      </c>
      <c r="C6224" s="2" t="s">
        <v>361</v>
      </c>
      <c r="D6224" s="2" t="s">
        <v>1069</v>
      </c>
      <c r="E6224" s="2">
        <v>100</v>
      </c>
      <c r="F6224" s="2" t="s">
        <v>767</v>
      </c>
      <c r="G6224" s="2" t="s">
        <v>29</v>
      </c>
      <c r="H6224" s="2" t="s">
        <v>34</v>
      </c>
      <c r="I6224" s="2" t="s">
        <v>31</v>
      </c>
      <c r="J6224" s="2">
        <v>4.5669299581281599</v>
      </c>
    </row>
    <row r="6225" spans="1:10">
      <c r="A6225" s="2" t="s">
        <v>11</v>
      </c>
      <c r="B6225" s="2" t="s">
        <v>377</v>
      </c>
      <c r="C6225" s="2" t="s">
        <v>361</v>
      </c>
      <c r="D6225" s="2" t="s">
        <v>1069</v>
      </c>
      <c r="E6225" s="2">
        <v>100</v>
      </c>
      <c r="F6225" s="2" t="s">
        <v>767</v>
      </c>
      <c r="G6225" s="2" t="s">
        <v>29</v>
      </c>
      <c r="H6225" s="2" t="s">
        <v>34</v>
      </c>
      <c r="I6225" s="2" t="s">
        <v>31</v>
      </c>
      <c r="J6225" s="2">
        <v>0</v>
      </c>
    </row>
    <row r="6226" spans="1:10">
      <c r="A6226" s="2" t="s">
        <v>12</v>
      </c>
      <c r="B6226" s="2" t="s">
        <v>378</v>
      </c>
      <c r="C6226" s="2" t="s">
        <v>361</v>
      </c>
      <c r="D6226" s="2" t="s">
        <v>1069</v>
      </c>
      <c r="E6226" s="2">
        <v>100</v>
      </c>
      <c r="F6226" s="2" t="s">
        <v>767</v>
      </c>
      <c r="G6226" s="2" t="s">
        <v>29</v>
      </c>
      <c r="H6226" s="2" t="s">
        <v>34</v>
      </c>
      <c r="I6226" s="2" t="s">
        <v>31</v>
      </c>
      <c r="J6226" s="2">
        <v>0</v>
      </c>
    </row>
    <row r="6227" spans="1:10">
      <c r="A6227" s="2" t="s">
        <v>10</v>
      </c>
      <c r="B6227" s="2" t="s">
        <v>385</v>
      </c>
      <c r="C6227" s="2" t="s">
        <v>361</v>
      </c>
      <c r="D6227" s="2" t="s">
        <v>1069</v>
      </c>
      <c r="E6227" s="2">
        <v>100</v>
      </c>
      <c r="F6227" s="2" t="s">
        <v>767</v>
      </c>
      <c r="G6227" s="2" t="s">
        <v>29</v>
      </c>
      <c r="H6227" s="2" t="s">
        <v>34</v>
      </c>
      <c r="I6227" s="2" t="s">
        <v>31</v>
      </c>
      <c r="J6227" s="2">
        <v>0</v>
      </c>
    </row>
    <row r="6228" spans="1:10">
      <c r="A6228" s="2" t="s">
        <v>9</v>
      </c>
      <c r="B6228" s="2" t="s">
        <v>371</v>
      </c>
      <c r="C6228" s="2" t="s">
        <v>361</v>
      </c>
      <c r="D6228" s="2" t="s">
        <v>1069</v>
      </c>
      <c r="E6228" s="2">
        <v>100</v>
      </c>
      <c r="F6228" s="2" t="s">
        <v>767</v>
      </c>
      <c r="G6228" s="2" t="s">
        <v>29</v>
      </c>
      <c r="H6228" s="2" t="s">
        <v>34</v>
      </c>
      <c r="I6228" s="2" t="s">
        <v>31</v>
      </c>
      <c r="J6228" s="2">
        <v>0</v>
      </c>
    </row>
    <row r="6229" spans="1:10">
      <c r="A6229" s="2" t="s">
        <v>8</v>
      </c>
      <c r="B6229" s="2" t="s">
        <v>376</v>
      </c>
      <c r="C6229" s="2" t="s">
        <v>361</v>
      </c>
      <c r="D6229" s="2" t="s">
        <v>1069</v>
      </c>
      <c r="E6229" s="2">
        <v>100</v>
      </c>
      <c r="F6229" s="2" t="s">
        <v>767</v>
      </c>
      <c r="G6229" s="2" t="s">
        <v>29</v>
      </c>
      <c r="H6229" s="2" t="s">
        <v>34</v>
      </c>
      <c r="I6229" s="2" t="s">
        <v>31</v>
      </c>
      <c r="J6229" s="2">
        <v>0</v>
      </c>
    </row>
    <row r="6230" spans="1:10">
      <c r="A6230" s="2" t="s">
        <v>7</v>
      </c>
      <c r="B6230" s="2" t="s">
        <v>364</v>
      </c>
      <c r="C6230" s="2" t="s">
        <v>361</v>
      </c>
      <c r="D6230" s="2" t="s">
        <v>1069</v>
      </c>
      <c r="E6230" s="2">
        <v>100</v>
      </c>
      <c r="F6230" s="2" t="s">
        <v>767</v>
      </c>
      <c r="G6230" s="2" t="s">
        <v>29</v>
      </c>
      <c r="H6230" s="2" t="s">
        <v>34</v>
      </c>
      <c r="I6230" s="2" t="s">
        <v>31</v>
      </c>
      <c r="J6230" s="2">
        <v>0</v>
      </c>
    </row>
    <row r="6231" spans="1:10">
      <c r="A6231" s="2" t="s">
        <v>6</v>
      </c>
      <c r="B6231" s="2" t="s">
        <v>387</v>
      </c>
      <c r="C6231" s="2" t="s">
        <v>361</v>
      </c>
      <c r="D6231" s="2" t="s">
        <v>1069</v>
      </c>
      <c r="E6231" s="2">
        <v>100</v>
      </c>
      <c r="F6231" s="2" t="s">
        <v>767</v>
      </c>
      <c r="G6231" s="2" t="s">
        <v>29</v>
      </c>
      <c r="H6231" s="2" t="s">
        <v>34</v>
      </c>
      <c r="I6231" s="2" t="s">
        <v>31</v>
      </c>
      <c r="J6231" s="2">
        <v>0</v>
      </c>
    </row>
    <row r="6232" spans="1:10">
      <c r="A6232" s="2" t="s">
        <v>2</v>
      </c>
      <c r="B6232" s="2" t="s">
        <v>374</v>
      </c>
      <c r="C6232" s="2" t="s">
        <v>361</v>
      </c>
      <c r="D6232" s="2" t="s">
        <v>1069</v>
      </c>
      <c r="E6232" s="2">
        <v>100</v>
      </c>
      <c r="F6232" s="2" t="s">
        <v>767</v>
      </c>
      <c r="G6232" s="2" t="s">
        <v>29</v>
      </c>
      <c r="H6232" s="2" t="s">
        <v>34</v>
      </c>
      <c r="I6232" s="2" t="s">
        <v>31</v>
      </c>
      <c r="J6232" s="2">
        <v>0</v>
      </c>
    </row>
    <row r="6233" spans="1:10">
      <c r="A6233" s="2" t="s">
        <v>1</v>
      </c>
      <c r="B6233" s="2" t="s">
        <v>366</v>
      </c>
      <c r="C6233" s="2" t="s">
        <v>361</v>
      </c>
      <c r="D6233" s="2" t="s">
        <v>1069</v>
      </c>
      <c r="E6233" s="2">
        <v>100</v>
      </c>
      <c r="F6233" s="2" t="s">
        <v>767</v>
      </c>
      <c r="G6233" s="2" t="s">
        <v>29</v>
      </c>
      <c r="H6233" s="2" t="s">
        <v>34</v>
      </c>
      <c r="I6233" s="2" t="s">
        <v>31</v>
      </c>
      <c r="J6233" s="2">
        <v>0</v>
      </c>
    </row>
    <row r="6234" spans="1:10">
      <c r="A6234" s="2" t="s">
        <v>26</v>
      </c>
      <c r="B6234" s="2" t="s">
        <v>370</v>
      </c>
      <c r="C6234" s="2" t="s">
        <v>361</v>
      </c>
      <c r="D6234" s="2" t="s">
        <v>1074</v>
      </c>
      <c r="E6234" s="2">
        <v>100</v>
      </c>
      <c r="F6234" s="2" t="s">
        <v>767</v>
      </c>
      <c r="G6234" s="2" t="s">
        <v>28</v>
      </c>
      <c r="H6234" s="2" t="s">
        <v>34</v>
      </c>
      <c r="I6234" s="2" t="s">
        <v>31</v>
      </c>
      <c r="J6234" s="2">
        <v>0</v>
      </c>
    </row>
    <row r="6235" spans="1:10">
      <c r="A6235" s="2" t="s">
        <v>25</v>
      </c>
      <c r="B6235" s="2" t="s">
        <v>386</v>
      </c>
      <c r="C6235" s="2" t="s">
        <v>361</v>
      </c>
      <c r="D6235" s="2" t="s">
        <v>1074</v>
      </c>
      <c r="E6235" s="2">
        <v>100</v>
      </c>
      <c r="F6235" s="2" t="s">
        <v>767</v>
      </c>
      <c r="G6235" s="2" t="s">
        <v>28</v>
      </c>
      <c r="H6235" s="2" t="s">
        <v>34</v>
      </c>
      <c r="I6235" s="2" t="s">
        <v>31</v>
      </c>
      <c r="J6235" s="2">
        <v>0</v>
      </c>
    </row>
    <row r="6236" spans="1:10">
      <c r="A6236" s="2" t="s">
        <v>23</v>
      </c>
      <c r="B6236" s="2" t="s">
        <v>388</v>
      </c>
      <c r="C6236" s="2" t="s">
        <v>361</v>
      </c>
      <c r="D6236" s="2" t="s">
        <v>1074</v>
      </c>
      <c r="E6236" s="2">
        <v>100</v>
      </c>
      <c r="F6236" s="2" t="s">
        <v>767</v>
      </c>
      <c r="G6236" s="2" t="s">
        <v>28</v>
      </c>
      <c r="H6236" s="2" t="s">
        <v>34</v>
      </c>
      <c r="I6236" s="2" t="s">
        <v>31</v>
      </c>
      <c r="J6236" s="2">
        <v>1.9438344794743199</v>
      </c>
    </row>
    <row r="6237" spans="1:10">
      <c r="A6237" s="2" t="s">
        <v>17</v>
      </c>
      <c r="B6237" s="2" t="s">
        <v>372</v>
      </c>
      <c r="C6237" s="2" t="s">
        <v>361</v>
      </c>
      <c r="D6237" s="2" t="s">
        <v>1074</v>
      </c>
      <c r="E6237" s="2">
        <v>100</v>
      </c>
      <c r="F6237" s="2" t="s">
        <v>767</v>
      </c>
      <c r="G6237" s="2" t="s">
        <v>28</v>
      </c>
      <c r="H6237" s="2" t="s">
        <v>34</v>
      </c>
      <c r="I6237" s="2" t="s">
        <v>31</v>
      </c>
      <c r="J6237" s="2">
        <v>0</v>
      </c>
    </row>
    <row r="6238" spans="1:10">
      <c r="A6238" s="2" t="s">
        <v>21</v>
      </c>
      <c r="B6238" s="2" t="s">
        <v>373</v>
      </c>
      <c r="C6238" s="2" t="s">
        <v>361</v>
      </c>
      <c r="D6238" s="2" t="s">
        <v>1074</v>
      </c>
      <c r="E6238" s="2">
        <v>100</v>
      </c>
      <c r="F6238" s="2" t="s">
        <v>767</v>
      </c>
      <c r="G6238" s="2" t="s">
        <v>28</v>
      </c>
      <c r="H6238" s="2" t="s">
        <v>34</v>
      </c>
      <c r="I6238" s="2" t="s">
        <v>31</v>
      </c>
      <c r="J6238" s="2">
        <v>0</v>
      </c>
    </row>
    <row r="6239" spans="1:10">
      <c r="A6239" s="2" t="s">
        <v>20</v>
      </c>
      <c r="B6239" s="2" t="s">
        <v>379</v>
      </c>
      <c r="C6239" s="2" t="s">
        <v>361</v>
      </c>
      <c r="D6239" s="2" t="s">
        <v>1074</v>
      </c>
      <c r="E6239" s="2">
        <v>100</v>
      </c>
      <c r="F6239" s="2" t="s">
        <v>767</v>
      </c>
      <c r="G6239" s="2" t="s">
        <v>28</v>
      </c>
      <c r="H6239" s="2" t="s">
        <v>34</v>
      </c>
      <c r="I6239" s="2" t="s">
        <v>31</v>
      </c>
      <c r="J6239" s="2">
        <v>0</v>
      </c>
    </row>
    <row r="6240" spans="1:10">
      <c r="A6240" s="2" t="s">
        <v>16</v>
      </c>
      <c r="B6240" s="2" t="s">
        <v>384</v>
      </c>
      <c r="C6240" s="2" t="s">
        <v>361</v>
      </c>
      <c r="D6240" s="2" t="s">
        <v>1074</v>
      </c>
      <c r="E6240" s="2">
        <v>100</v>
      </c>
      <c r="F6240" s="2" t="s">
        <v>767</v>
      </c>
      <c r="G6240" s="2" t="s">
        <v>28</v>
      </c>
      <c r="H6240" s="2" t="s">
        <v>34</v>
      </c>
      <c r="I6240" s="2" t="s">
        <v>31</v>
      </c>
      <c r="J6240" s="2">
        <v>15.010106944808493</v>
      </c>
    </row>
    <row r="6241" spans="1:10">
      <c r="A6241" s="2" t="s">
        <v>3</v>
      </c>
      <c r="B6241" s="2" t="s">
        <v>365</v>
      </c>
      <c r="C6241" s="2" t="s">
        <v>361</v>
      </c>
      <c r="D6241" s="2" t="s">
        <v>1074</v>
      </c>
      <c r="E6241" s="2">
        <v>100</v>
      </c>
      <c r="F6241" s="2" t="s">
        <v>767</v>
      </c>
      <c r="G6241" s="2" t="s">
        <v>28</v>
      </c>
      <c r="H6241" s="2" t="s">
        <v>34</v>
      </c>
      <c r="I6241" s="2" t="s">
        <v>31</v>
      </c>
      <c r="J6241" s="2">
        <v>9.1762076468478426</v>
      </c>
    </row>
    <row r="6242" spans="1:10">
      <c r="A6242" s="2" t="s">
        <v>19</v>
      </c>
      <c r="B6242" s="2" t="s">
        <v>375</v>
      </c>
      <c r="C6242" s="2" t="s">
        <v>361</v>
      </c>
      <c r="D6242" s="2" t="s">
        <v>1074</v>
      </c>
      <c r="E6242" s="2">
        <v>100</v>
      </c>
      <c r="F6242" s="2" t="s">
        <v>767</v>
      </c>
      <c r="G6242" s="2" t="s">
        <v>28</v>
      </c>
      <c r="H6242" s="2" t="s">
        <v>34</v>
      </c>
      <c r="I6242" s="2" t="s">
        <v>31</v>
      </c>
      <c r="J6242" s="2">
        <v>0</v>
      </c>
    </row>
    <row r="6243" spans="1:10">
      <c r="A6243" s="2" t="s">
        <v>18</v>
      </c>
      <c r="B6243" s="2" t="s">
        <v>369</v>
      </c>
      <c r="C6243" s="2" t="s">
        <v>361</v>
      </c>
      <c r="D6243" s="2" t="s">
        <v>1074</v>
      </c>
      <c r="E6243" s="2">
        <v>100</v>
      </c>
      <c r="F6243" s="2" t="s">
        <v>767</v>
      </c>
      <c r="G6243" s="2" t="s">
        <v>28</v>
      </c>
      <c r="H6243" s="2" t="s">
        <v>34</v>
      </c>
      <c r="I6243" s="2" t="s">
        <v>31</v>
      </c>
      <c r="J6243" s="2">
        <v>0</v>
      </c>
    </row>
    <row r="6244" spans="1:10">
      <c r="A6244" s="2" t="s">
        <v>24</v>
      </c>
      <c r="B6244" s="2" t="s">
        <v>381</v>
      </c>
      <c r="C6244" s="2" t="s">
        <v>361</v>
      </c>
      <c r="D6244" s="2" t="s">
        <v>1074</v>
      </c>
      <c r="E6244" s="2">
        <v>100</v>
      </c>
      <c r="F6244" s="2" t="s">
        <v>767</v>
      </c>
      <c r="G6244" s="2" t="s">
        <v>28</v>
      </c>
      <c r="H6244" s="2" t="s">
        <v>34</v>
      </c>
      <c r="I6244" s="2" t="s">
        <v>31</v>
      </c>
      <c r="J6244" s="2">
        <v>19.46879790944061</v>
      </c>
    </row>
    <row r="6245" spans="1:10">
      <c r="A6245" s="2" t="s">
        <v>14</v>
      </c>
      <c r="B6245" s="2" t="s">
        <v>367</v>
      </c>
      <c r="C6245" s="2" t="s">
        <v>361</v>
      </c>
      <c r="D6245" s="2" t="s">
        <v>1074</v>
      </c>
      <c r="E6245" s="2">
        <v>100</v>
      </c>
      <c r="F6245" s="2" t="s">
        <v>767</v>
      </c>
      <c r="G6245" s="2" t="s">
        <v>28</v>
      </c>
      <c r="H6245" s="2" t="s">
        <v>34</v>
      </c>
      <c r="I6245" s="2" t="s">
        <v>31</v>
      </c>
      <c r="J6245" s="2">
        <v>0</v>
      </c>
    </row>
    <row r="6246" spans="1:10">
      <c r="A6246" s="2" t="s">
        <v>13</v>
      </c>
      <c r="B6246" s="2" t="s">
        <v>380</v>
      </c>
      <c r="C6246" s="2" t="s">
        <v>361</v>
      </c>
      <c r="D6246" s="2" t="s">
        <v>1074</v>
      </c>
      <c r="E6246" s="2">
        <v>100</v>
      </c>
      <c r="F6246" s="2" t="s">
        <v>767</v>
      </c>
      <c r="G6246" s="2" t="s">
        <v>28</v>
      </c>
      <c r="H6246" s="2" t="s">
        <v>34</v>
      </c>
      <c r="I6246" s="2" t="s">
        <v>31</v>
      </c>
      <c r="J6246" s="2">
        <v>53.681186314633848</v>
      </c>
    </row>
    <row r="6247" spans="1:10">
      <c r="A6247" s="2" t="s">
        <v>11</v>
      </c>
      <c r="B6247" s="2" t="s">
        <v>377</v>
      </c>
      <c r="C6247" s="2" t="s">
        <v>361</v>
      </c>
      <c r="D6247" s="2" t="s">
        <v>1074</v>
      </c>
      <c r="E6247" s="2">
        <v>100</v>
      </c>
      <c r="F6247" s="2" t="s">
        <v>767</v>
      </c>
      <c r="G6247" s="2" t="s">
        <v>28</v>
      </c>
      <c r="H6247" s="2" t="s">
        <v>34</v>
      </c>
      <c r="I6247" s="2" t="s">
        <v>31</v>
      </c>
      <c r="J6247" s="2">
        <v>0</v>
      </c>
    </row>
    <row r="6248" spans="1:10">
      <c r="A6248" s="2" t="s">
        <v>12</v>
      </c>
      <c r="B6248" s="2" t="s">
        <v>378</v>
      </c>
      <c r="C6248" s="2" t="s">
        <v>361</v>
      </c>
      <c r="D6248" s="2" t="s">
        <v>1074</v>
      </c>
      <c r="E6248" s="2">
        <v>100</v>
      </c>
      <c r="F6248" s="2" t="s">
        <v>767</v>
      </c>
      <c r="G6248" s="2" t="s">
        <v>28</v>
      </c>
      <c r="H6248" s="2" t="s">
        <v>34</v>
      </c>
      <c r="I6248" s="2" t="s">
        <v>31</v>
      </c>
      <c r="J6248" s="2">
        <v>0</v>
      </c>
    </row>
    <row r="6249" spans="1:10">
      <c r="A6249" s="2" t="s">
        <v>10</v>
      </c>
      <c r="B6249" s="2" t="s">
        <v>385</v>
      </c>
      <c r="C6249" s="2" t="s">
        <v>361</v>
      </c>
      <c r="D6249" s="2" t="s">
        <v>1074</v>
      </c>
      <c r="E6249" s="2">
        <v>100</v>
      </c>
      <c r="F6249" s="2" t="s">
        <v>767</v>
      </c>
      <c r="G6249" s="2" t="s">
        <v>28</v>
      </c>
      <c r="H6249" s="2" t="s">
        <v>34</v>
      </c>
      <c r="I6249" s="2" t="s">
        <v>31</v>
      </c>
      <c r="J6249" s="2">
        <v>0</v>
      </c>
    </row>
    <row r="6250" spans="1:10">
      <c r="A6250" s="2" t="s">
        <v>9</v>
      </c>
      <c r="B6250" s="2" t="s">
        <v>371</v>
      </c>
      <c r="C6250" s="2" t="s">
        <v>361</v>
      </c>
      <c r="D6250" s="2" t="s">
        <v>1074</v>
      </c>
      <c r="E6250" s="2">
        <v>100</v>
      </c>
      <c r="F6250" s="2" t="s">
        <v>767</v>
      </c>
      <c r="G6250" s="2" t="s">
        <v>28</v>
      </c>
      <c r="H6250" s="2" t="s">
        <v>34</v>
      </c>
      <c r="I6250" s="2" t="s">
        <v>31</v>
      </c>
      <c r="J6250" s="2">
        <v>0</v>
      </c>
    </row>
    <row r="6251" spans="1:10">
      <c r="A6251" s="2" t="s">
        <v>8</v>
      </c>
      <c r="B6251" s="2" t="s">
        <v>376</v>
      </c>
      <c r="C6251" s="2" t="s">
        <v>361</v>
      </c>
      <c r="D6251" s="2" t="s">
        <v>1074</v>
      </c>
      <c r="E6251" s="2">
        <v>100</v>
      </c>
      <c r="F6251" s="2" t="s">
        <v>767</v>
      </c>
      <c r="G6251" s="2" t="s">
        <v>28</v>
      </c>
      <c r="H6251" s="2" t="s">
        <v>34</v>
      </c>
      <c r="I6251" s="2" t="s">
        <v>31</v>
      </c>
      <c r="J6251" s="2">
        <v>0</v>
      </c>
    </row>
    <row r="6252" spans="1:10">
      <c r="A6252" s="2" t="s">
        <v>7</v>
      </c>
      <c r="B6252" s="2" t="s">
        <v>364</v>
      </c>
      <c r="C6252" s="2" t="s">
        <v>361</v>
      </c>
      <c r="D6252" s="2" t="s">
        <v>1074</v>
      </c>
      <c r="E6252" s="2">
        <v>100</v>
      </c>
      <c r="F6252" s="2" t="s">
        <v>767</v>
      </c>
      <c r="G6252" s="2" t="s">
        <v>28</v>
      </c>
      <c r="H6252" s="2" t="s">
        <v>34</v>
      </c>
      <c r="I6252" s="2" t="s">
        <v>31</v>
      </c>
      <c r="J6252" s="2">
        <v>0</v>
      </c>
    </row>
    <row r="6253" spans="1:10">
      <c r="A6253" s="2" t="s">
        <v>6</v>
      </c>
      <c r="B6253" s="2" t="s">
        <v>387</v>
      </c>
      <c r="C6253" s="2" t="s">
        <v>361</v>
      </c>
      <c r="D6253" s="2" t="s">
        <v>1074</v>
      </c>
      <c r="E6253" s="2">
        <v>100</v>
      </c>
      <c r="F6253" s="2" t="s">
        <v>767</v>
      </c>
      <c r="G6253" s="2" t="s">
        <v>28</v>
      </c>
      <c r="H6253" s="2" t="s">
        <v>34</v>
      </c>
      <c r="I6253" s="2" t="s">
        <v>31</v>
      </c>
      <c r="J6253" s="2">
        <v>0</v>
      </c>
    </row>
    <row r="6254" spans="1:10">
      <c r="A6254" s="2" t="s">
        <v>2</v>
      </c>
      <c r="B6254" s="2" t="s">
        <v>374</v>
      </c>
      <c r="C6254" s="2" t="s">
        <v>361</v>
      </c>
      <c r="D6254" s="2" t="s">
        <v>1074</v>
      </c>
      <c r="E6254" s="2">
        <v>100</v>
      </c>
      <c r="F6254" s="2" t="s">
        <v>767</v>
      </c>
      <c r="G6254" s="2" t="s">
        <v>28</v>
      </c>
      <c r="H6254" s="2" t="s">
        <v>34</v>
      </c>
      <c r="I6254" s="2" t="s">
        <v>31</v>
      </c>
      <c r="J6254" s="2">
        <v>0</v>
      </c>
    </row>
    <row r="6255" spans="1:10">
      <c r="A6255" s="2" t="s">
        <v>1</v>
      </c>
      <c r="B6255" s="2" t="s">
        <v>366</v>
      </c>
      <c r="C6255" s="2" t="s">
        <v>361</v>
      </c>
      <c r="D6255" s="2" t="s">
        <v>1074</v>
      </c>
      <c r="E6255" s="2">
        <v>100</v>
      </c>
      <c r="F6255" s="2" t="s">
        <v>767</v>
      </c>
      <c r="G6255" s="2" t="s">
        <v>28</v>
      </c>
      <c r="H6255" s="2" t="s">
        <v>34</v>
      </c>
      <c r="I6255" s="2" t="s">
        <v>31</v>
      </c>
      <c r="J6255" s="2">
        <v>0</v>
      </c>
    </row>
    <row r="6256" spans="1:10">
      <c r="A6256" s="2" t="s">
        <v>26</v>
      </c>
      <c r="B6256" s="2" t="s">
        <v>370</v>
      </c>
      <c r="C6256" s="2" t="s">
        <v>361</v>
      </c>
      <c r="D6256" s="2" t="s">
        <v>1075</v>
      </c>
      <c r="E6256" s="2">
        <v>100</v>
      </c>
      <c r="F6256" s="2" t="s">
        <v>767</v>
      </c>
      <c r="G6256" s="2" t="s">
        <v>28</v>
      </c>
      <c r="H6256" s="2" t="s">
        <v>34</v>
      </c>
      <c r="I6256" s="2" t="s">
        <v>31</v>
      </c>
      <c r="J6256" s="2">
        <v>0</v>
      </c>
    </row>
    <row r="6257" spans="1:10">
      <c r="A6257" s="2" t="s">
        <v>25</v>
      </c>
      <c r="B6257" s="2" t="s">
        <v>386</v>
      </c>
      <c r="C6257" s="2" t="s">
        <v>361</v>
      </c>
      <c r="D6257" s="2" t="s">
        <v>1075</v>
      </c>
      <c r="E6257" s="2">
        <v>100</v>
      </c>
      <c r="F6257" s="2" t="s">
        <v>767</v>
      </c>
      <c r="G6257" s="2" t="s">
        <v>28</v>
      </c>
      <c r="H6257" s="2" t="s">
        <v>34</v>
      </c>
      <c r="I6257" s="2" t="s">
        <v>31</v>
      </c>
      <c r="J6257" s="2">
        <v>0</v>
      </c>
    </row>
    <row r="6258" spans="1:10">
      <c r="A6258" s="2" t="s">
        <v>23</v>
      </c>
      <c r="B6258" s="2" t="s">
        <v>388</v>
      </c>
      <c r="C6258" s="2" t="s">
        <v>361</v>
      </c>
      <c r="D6258" s="2" t="s">
        <v>1075</v>
      </c>
      <c r="E6258" s="2">
        <v>100</v>
      </c>
      <c r="F6258" s="2" t="s">
        <v>767</v>
      </c>
      <c r="G6258" s="2" t="s">
        <v>28</v>
      </c>
      <c r="H6258" s="2" t="s">
        <v>34</v>
      </c>
      <c r="I6258" s="2" t="s">
        <v>31</v>
      </c>
      <c r="J6258" s="2">
        <v>2.0010060818117998</v>
      </c>
    </row>
    <row r="6259" spans="1:10">
      <c r="A6259" s="2" t="s">
        <v>17</v>
      </c>
      <c r="B6259" s="2" t="s">
        <v>372</v>
      </c>
      <c r="C6259" s="2" t="s">
        <v>361</v>
      </c>
      <c r="D6259" s="2" t="s">
        <v>1075</v>
      </c>
      <c r="E6259" s="2">
        <v>100</v>
      </c>
      <c r="F6259" s="2" t="s">
        <v>767</v>
      </c>
      <c r="G6259" s="2" t="s">
        <v>28</v>
      </c>
      <c r="H6259" s="2" t="s">
        <v>34</v>
      </c>
      <c r="I6259" s="2" t="s">
        <v>31</v>
      </c>
      <c r="J6259" s="2">
        <v>0</v>
      </c>
    </row>
    <row r="6260" spans="1:10">
      <c r="A6260" s="2" t="s">
        <v>21</v>
      </c>
      <c r="B6260" s="2" t="s">
        <v>373</v>
      </c>
      <c r="C6260" s="2" t="s">
        <v>361</v>
      </c>
      <c r="D6260" s="2" t="s">
        <v>1075</v>
      </c>
      <c r="E6260" s="2">
        <v>100</v>
      </c>
      <c r="F6260" s="2" t="s">
        <v>767</v>
      </c>
      <c r="G6260" s="2" t="s">
        <v>28</v>
      </c>
      <c r="H6260" s="2" t="s">
        <v>34</v>
      </c>
      <c r="I6260" s="2" t="s">
        <v>31</v>
      </c>
      <c r="J6260" s="2">
        <v>0</v>
      </c>
    </row>
    <row r="6261" spans="1:10">
      <c r="A6261" s="2" t="s">
        <v>20</v>
      </c>
      <c r="B6261" s="2" t="s">
        <v>379</v>
      </c>
      <c r="C6261" s="2" t="s">
        <v>361</v>
      </c>
      <c r="D6261" s="2" t="s">
        <v>1075</v>
      </c>
      <c r="E6261" s="2">
        <v>100</v>
      </c>
      <c r="F6261" s="2" t="s">
        <v>767</v>
      </c>
      <c r="G6261" s="2" t="s">
        <v>28</v>
      </c>
      <c r="H6261" s="2" t="s">
        <v>34</v>
      </c>
      <c r="I6261" s="2" t="s">
        <v>31</v>
      </c>
      <c r="J6261" s="2">
        <v>0</v>
      </c>
    </row>
    <row r="6262" spans="1:10">
      <c r="A6262" s="2" t="s">
        <v>16</v>
      </c>
      <c r="B6262" s="2" t="s">
        <v>384</v>
      </c>
      <c r="C6262" s="2" t="s">
        <v>361</v>
      </c>
      <c r="D6262" s="2" t="s">
        <v>1075</v>
      </c>
      <c r="E6262" s="2">
        <v>100</v>
      </c>
      <c r="F6262" s="2" t="s">
        <v>767</v>
      </c>
      <c r="G6262" s="2" t="s">
        <v>28</v>
      </c>
      <c r="H6262" s="2" t="s">
        <v>34</v>
      </c>
      <c r="I6262" s="2" t="s">
        <v>31</v>
      </c>
      <c r="J6262" s="2">
        <v>23.902963285578299</v>
      </c>
    </row>
    <row r="6263" spans="1:10">
      <c r="A6263" s="2" t="s">
        <v>3</v>
      </c>
      <c r="B6263" s="2" t="s">
        <v>365</v>
      </c>
      <c r="C6263" s="2" t="s">
        <v>361</v>
      </c>
      <c r="D6263" s="2" t="s">
        <v>1075</v>
      </c>
      <c r="E6263" s="2">
        <v>100</v>
      </c>
      <c r="F6263" s="2" t="s">
        <v>767</v>
      </c>
      <c r="G6263" s="2" t="s">
        <v>28</v>
      </c>
      <c r="H6263" s="2" t="s">
        <v>34</v>
      </c>
      <c r="I6263" s="2" t="s">
        <v>31</v>
      </c>
      <c r="J6263" s="2">
        <v>12.988196848677491</v>
      </c>
    </row>
    <row r="6264" spans="1:10">
      <c r="A6264" s="2" t="s">
        <v>19</v>
      </c>
      <c r="B6264" s="2" t="s">
        <v>375</v>
      </c>
      <c r="C6264" s="2" t="s">
        <v>361</v>
      </c>
      <c r="D6264" s="2" t="s">
        <v>1075</v>
      </c>
      <c r="E6264" s="2">
        <v>100</v>
      </c>
      <c r="F6264" s="2" t="s">
        <v>767</v>
      </c>
      <c r="G6264" s="2" t="s">
        <v>28</v>
      </c>
      <c r="H6264" s="2" t="s">
        <v>34</v>
      </c>
      <c r="I6264" s="2" t="s">
        <v>31</v>
      </c>
      <c r="J6264" s="2">
        <v>0</v>
      </c>
    </row>
    <row r="6265" spans="1:10">
      <c r="A6265" s="2" t="s">
        <v>18</v>
      </c>
      <c r="B6265" s="2" t="s">
        <v>369</v>
      </c>
      <c r="C6265" s="2" t="s">
        <v>361</v>
      </c>
      <c r="D6265" s="2" t="s">
        <v>1075</v>
      </c>
      <c r="E6265" s="2">
        <v>100</v>
      </c>
      <c r="F6265" s="2" t="s">
        <v>767</v>
      </c>
      <c r="G6265" s="2" t="s">
        <v>28</v>
      </c>
      <c r="H6265" s="2" t="s">
        <v>34</v>
      </c>
      <c r="I6265" s="2" t="s">
        <v>31</v>
      </c>
      <c r="J6265" s="2">
        <v>0</v>
      </c>
    </row>
    <row r="6266" spans="1:10">
      <c r="A6266" s="2" t="s">
        <v>24</v>
      </c>
      <c r="B6266" s="2" t="s">
        <v>381</v>
      </c>
      <c r="C6266" s="2" t="s">
        <v>361</v>
      </c>
      <c r="D6266" s="2" t="s">
        <v>1075</v>
      </c>
      <c r="E6266" s="2">
        <v>100</v>
      </c>
      <c r="F6266" s="2" t="s">
        <v>767</v>
      </c>
      <c r="G6266" s="2" t="s">
        <v>28</v>
      </c>
      <c r="H6266" s="2" t="s">
        <v>34</v>
      </c>
      <c r="I6266" s="2" t="s">
        <v>31</v>
      </c>
      <c r="J6266" s="2">
        <v>41.214056374835728</v>
      </c>
    </row>
    <row r="6267" spans="1:10">
      <c r="A6267" s="2" t="s">
        <v>14</v>
      </c>
      <c r="B6267" s="2" t="s">
        <v>367</v>
      </c>
      <c r="C6267" s="2" t="s">
        <v>361</v>
      </c>
      <c r="D6267" s="2" t="s">
        <v>1075</v>
      </c>
      <c r="E6267" s="2">
        <v>100</v>
      </c>
      <c r="F6267" s="2" t="s">
        <v>767</v>
      </c>
      <c r="G6267" s="2" t="s">
        <v>28</v>
      </c>
      <c r="H6267" s="2" t="s">
        <v>34</v>
      </c>
      <c r="I6267" s="2" t="s">
        <v>31</v>
      </c>
      <c r="J6267" s="2">
        <v>0</v>
      </c>
    </row>
    <row r="6268" spans="1:10">
      <c r="A6268" s="2" t="s">
        <v>13</v>
      </c>
      <c r="B6268" s="2" t="s">
        <v>380</v>
      </c>
      <c r="C6268" s="2" t="s">
        <v>361</v>
      </c>
      <c r="D6268" s="2" t="s">
        <v>1075</v>
      </c>
      <c r="E6268" s="2">
        <v>100</v>
      </c>
      <c r="F6268" s="2" t="s">
        <v>767</v>
      </c>
      <c r="G6268" s="2" t="s">
        <v>28</v>
      </c>
      <c r="H6268" s="2" t="s">
        <v>34</v>
      </c>
      <c r="I6268" s="2" t="s">
        <v>31</v>
      </c>
      <c r="J6268" s="2">
        <v>35.4906481312998</v>
      </c>
    </row>
    <row r="6269" spans="1:10">
      <c r="A6269" s="2" t="s">
        <v>11</v>
      </c>
      <c r="B6269" s="2" t="s">
        <v>377</v>
      </c>
      <c r="C6269" s="2" t="s">
        <v>361</v>
      </c>
      <c r="D6269" s="2" t="s">
        <v>1075</v>
      </c>
      <c r="E6269" s="2">
        <v>100</v>
      </c>
      <c r="F6269" s="2" t="s">
        <v>767</v>
      </c>
      <c r="G6269" s="2" t="s">
        <v>28</v>
      </c>
      <c r="H6269" s="2" t="s">
        <v>34</v>
      </c>
      <c r="I6269" s="2" t="s">
        <v>31</v>
      </c>
      <c r="J6269" s="2">
        <v>0</v>
      </c>
    </row>
    <row r="6270" spans="1:10">
      <c r="A6270" s="2" t="s">
        <v>12</v>
      </c>
      <c r="B6270" s="2" t="s">
        <v>378</v>
      </c>
      <c r="C6270" s="2" t="s">
        <v>361</v>
      </c>
      <c r="D6270" s="2" t="s">
        <v>1075</v>
      </c>
      <c r="E6270" s="2">
        <v>100</v>
      </c>
      <c r="F6270" s="2" t="s">
        <v>767</v>
      </c>
      <c r="G6270" s="2" t="s">
        <v>28</v>
      </c>
      <c r="H6270" s="2" t="s">
        <v>34</v>
      </c>
      <c r="I6270" s="2" t="s">
        <v>31</v>
      </c>
      <c r="J6270" s="2">
        <v>0</v>
      </c>
    </row>
    <row r="6271" spans="1:10">
      <c r="A6271" s="2" t="s">
        <v>10</v>
      </c>
      <c r="B6271" s="2" t="s">
        <v>385</v>
      </c>
      <c r="C6271" s="2" t="s">
        <v>361</v>
      </c>
      <c r="D6271" s="2" t="s">
        <v>1075</v>
      </c>
      <c r="E6271" s="2">
        <v>100</v>
      </c>
      <c r="F6271" s="2" t="s">
        <v>767</v>
      </c>
      <c r="G6271" s="2" t="s">
        <v>28</v>
      </c>
      <c r="H6271" s="2" t="s">
        <v>34</v>
      </c>
      <c r="I6271" s="2" t="s">
        <v>31</v>
      </c>
      <c r="J6271" s="2">
        <v>0</v>
      </c>
    </row>
    <row r="6272" spans="1:10">
      <c r="A6272" s="2" t="s">
        <v>9</v>
      </c>
      <c r="B6272" s="2" t="s">
        <v>371</v>
      </c>
      <c r="C6272" s="2" t="s">
        <v>361</v>
      </c>
      <c r="D6272" s="2" t="s">
        <v>1075</v>
      </c>
      <c r="E6272" s="2">
        <v>100</v>
      </c>
      <c r="F6272" s="2" t="s">
        <v>767</v>
      </c>
      <c r="G6272" s="2" t="s">
        <v>28</v>
      </c>
      <c r="H6272" s="2" t="s">
        <v>34</v>
      </c>
      <c r="I6272" s="2" t="s">
        <v>31</v>
      </c>
      <c r="J6272" s="2">
        <v>0</v>
      </c>
    </row>
    <row r="6273" spans="1:10">
      <c r="A6273" s="2" t="s">
        <v>8</v>
      </c>
      <c r="B6273" s="2" t="s">
        <v>376</v>
      </c>
      <c r="C6273" s="2" t="s">
        <v>361</v>
      </c>
      <c r="D6273" s="2" t="s">
        <v>1075</v>
      </c>
      <c r="E6273" s="2">
        <v>100</v>
      </c>
      <c r="F6273" s="2" t="s">
        <v>767</v>
      </c>
      <c r="G6273" s="2" t="s">
        <v>28</v>
      </c>
      <c r="H6273" s="2" t="s">
        <v>34</v>
      </c>
      <c r="I6273" s="2" t="s">
        <v>31</v>
      </c>
      <c r="J6273" s="2">
        <v>0</v>
      </c>
    </row>
    <row r="6274" spans="1:10">
      <c r="A6274" s="2" t="s">
        <v>7</v>
      </c>
      <c r="B6274" s="2" t="s">
        <v>364</v>
      </c>
      <c r="C6274" s="2" t="s">
        <v>361</v>
      </c>
      <c r="D6274" s="2" t="s">
        <v>1075</v>
      </c>
      <c r="E6274" s="2">
        <v>100</v>
      </c>
      <c r="F6274" s="2" t="s">
        <v>767</v>
      </c>
      <c r="G6274" s="2" t="s">
        <v>28</v>
      </c>
      <c r="H6274" s="2" t="s">
        <v>34</v>
      </c>
      <c r="I6274" s="2" t="s">
        <v>31</v>
      </c>
      <c r="J6274" s="2">
        <v>0</v>
      </c>
    </row>
    <row r="6275" spans="1:10">
      <c r="A6275" s="2" t="s">
        <v>6</v>
      </c>
      <c r="B6275" s="2" t="s">
        <v>387</v>
      </c>
      <c r="C6275" s="2" t="s">
        <v>361</v>
      </c>
      <c r="D6275" s="2" t="s">
        <v>1075</v>
      </c>
      <c r="E6275" s="2">
        <v>100</v>
      </c>
      <c r="F6275" s="2" t="s">
        <v>767</v>
      </c>
      <c r="G6275" s="2" t="s">
        <v>28</v>
      </c>
      <c r="H6275" s="2" t="s">
        <v>34</v>
      </c>
      <c r="I6275" s="2" t="s">
        <v>31</v>
      </c>
      <c r="J6275" s="2">
        <v>0</v>
      </c>
    </row>
    <row r="6276" spans="1:10">
      <c r="A6276" s="2" t="s">
        <v>2</v>
      </c>
      <c r="B6276" s="2" t="s">
        <v>374</v>
      </c>
      <c r="C6276" s="2" t="s">
        <v>361</v>
      </c>
      <c r="D6276" s="2" t="s">
        <v>1075</v>
      </c>
      <c r="E6276" s="2">
        <v>100</v>
      </c>
      <c r="F6276" s="2" t="s">
        <v>767</v>
      </c>
      <c r="G6276" s="2" t="s">
        <v>28</v>
      </c>
      <c r="H6276" s="2" t="s">
        <v>34</v>
      </c>
      <c r="I6276" s="2" t="s">
        <v>31</v>
      </c>
      <c r="J6276" s="2">
        <v>0</v>
      </c>
    </row>
    <row r="6277" spans="1:10">
      <c r="A6277" s="2" t="s">
        <v>1</v>
      </c>
      <c r="B6277" s="2" t="s">
        <v>366</v>
      </c>
      <c r="C6277" s="2" t="s">
        <v>361</v>
      </c>
      <c r="D6277" s="2" t="s">
        <v>1075</v>
      </c>
      <c r="E6277" s="2">
        <v>100</v>
      </c>
      <c r="F6277" s="2" t="s">
        <v>767</v>
      </c>
      <c r="G6277" s="2" t="s">
        <v>28</v>
      </c>
      <c r="H6277" s="2" t="s">
        <v>34</v>
      </c>
      <c r="I6277" s="2" t="s">
        <v>31</v>
      </c>
      <c r="J6277" s="2">
        <v>0</v>
      </c>
    </row>
    <row r="6278" spans="1:10">
      <c r="A6278" s="2" t="s">
        <v>26</v>
      </c>
      <c r="B6278" s="2" t="s">
        <v>370</v>
      </c>
      <c r="C6278" s="2" t="s">
        <v>361</v>
      </c>
      <c r="D6278" s="2" t="s">
        <v>1076</v>
      </c>
      <c r="E6278" s="2">
        <v>100</v>
      </c>
      <c r="F6278" s="2" t="s">
        <v>767</v>
      </c>
      <c r="G6278" s="2" t="s">
        <v>28</v>
      </c>
      <c r="H6278" s="2" t="s">
        <v>34</v>
      </c>
      <c r="I6278" s="2" t="s">
        <v>31</v>
      </c>
      <c r="J6278" s="2">
        <v>0</v>
      </c>
    </row>
    <row r="6279" spans="1:10">
      <c r="A6279" s="2" t="s">
        <v>25</v>
      </c>
      <c r="B6279" s="2" t="s">
        <v>386</v>
      </c>
      <c r="C6279" s="2" t="s">
        <v>361</v>
      </c>
      <c r="D6279" s="2" t="s">
        <v>1076</v>
      </c>
      <c r="E6279" s="2">
        <v>100</v>
      </c>
      <c r="F6279" s="2" t="s">
        <v>767</v>
      </c>
      <c r="G6279" s="2" t="s">
        <v>28</v>
      </c>
      <c r="H6279" s="2" t="s">
        <v>34</v>
      </c>
      <c r="I6279" s="2" t="s">
        <v>31</v>
      </c>
      <c r="J6279" s="2">
        <v>0</v>
      </c>
    </row>
    <row r="6280" spans="1:10">
      <c r="A6280" s="2" t="s">
        <v>23</v>
      </c>
      <c r="B6280" s="2" t="s">
        <v>388</v>
      </c>
      <c r="C6280" s="2" t="s">
        <v>361</v>
      </c>
      <c r="D6280" s="2" t="s">
        <v>1076</v>
      </c>
      <c r="E6280" s="2">
        <v>100</v>
      </c>
      <c r="F6280" s="2" t="s">
        <v>767</v>
      </c>
      <c r="G6280" s="2" t="s">
        <v>28</v>
      </c>
      <c r="H6280" s="2" t="s">
        <v>34</v>
      </c>
      <c r="I6280" s="2" t="s">
        <v>31</v>
      </c>
      <c r="J6280" s="2">
        <v>2.17252088882424</v>
      </c>
    </row>
    <row r="6281" spans="1:10">
      <c r="A6281" s="2" t="s">
        <v>17</v>
      </c>
      <c r="B6281" s="2" t="s">
        <v>372</v>
      </c>
      <c r="C6281" s="2" t="s">
        <v>361</v>
      </c>
      <c r="D6281" s="2" t="s">
        <v>1076</v>
      </c>
      <c r="E6281" s="2">
        <v>100</v>
      </c>
      <c r="F6281" s="2" t="s">
        <v>767</v>
      </c>
      <c r="G6281" s="2" t="s">
        <v>28</v>
      </c>
      <c r="H6281" s="2" t="s">
        <v>34</v>
      </c>
      <c r="I6281" s="2" t="s">
        <v>31</v>
      </c>
      <c r="J6281" s="2">
        <v>0</v>
      </c>
    </row>
    <row r="6282" spans="1:10">
      <c r="A6282" s="2" t="s">
        <v>21</v>
      </c>
      <c r="B6282" s="2" t="s">
        <v>373</v>
      </c>
      <c r="C6282" s="2" t="s">
        <v>361</v>
      </c>
      <c r="D6282" s="2" t="s">
        <v>1076</v>
      </c>
      <c r="E6282" s="2">
        <v>100</v>
      </c>
      <c r="F6282" s="2" t="s">
        <v>767</v>
      </c>
      <c r="G6282" s="2" t="s">
        <v>28</v>
      </c>
      <c r="H6282" s="2" t="s">
        <v>34</v>
      </c>
      <c r="I6282" s="2" t="s">
        <v>31</v>
      </c>
      <c r="J6282" s="2">
        <v>0</v>
      </c>
    </row>
    <row r="6283" spans="1:10">
      <c r="A6283" s="2" t="s">
        <v>20</v>
      </c>
      <c r="B6283" s="2" t="s">
        <v>379</v>
      </c>
      <c r="C6283" s="2" t="s">
        <v>361</v>
      </c>
      <c r="D6283" s="2" t="s">
        <v>1076</v>
      </c>
      <c r="E6283" s="2">
        <v>100</v>
      </c>
      <c r="F6283" s="2" t="s">
        <v>767</v>
      </c>
      <c r="G6283" s="2" t="s">
        <v>28</v>
      </c>
      <c r="H6283" s="2" t="s">
        <v>34</v>
      </c>
      <c r="I6283" s="2" t="s">
        <v>31</v>
      </c>
      <c r="J6283" s="2">
        <v>0</v>
      </c>
    </row>
    <row r="6284" spans="1:10">
      <c r="A6284" s="2" t="s">
        <v>16</v>
      </c>
      <c r="B6284" s="2" t="s">
        <v>384</v>
      </c>
      <c r="C6284" s="2" t="s">
        <v>361</v>
      </c>
      <c r="D6284" s="2" t="s">
        <v>1076</v>
      </c>
      <c r="E6284" s="2">
        <v>100</v>
      </c>
      <c r="F6284" s="2" t="s">
        <v>767</v>
      </c>
      <c r="G6284" s="2" t="s">
        <v>28</v>
      </c>
      <c r="H6284" s="2" t="s">
        <v>34</v>
      </c>
      <c r="I6284" s="2" t="s">
        <v>31</v>
      </c>
      <c r="J6284" s="2">
        <v>42.331034980468708</v>
      </c>
    </row>
    <row r="6285" spans="1:10">
      <c r="A6285" s="2" t="s">
        <v>3</v>
      </c>
      <c r="B6285" s="2" t="s">
        <v>365</v>
      </c>
      <c r="C6285" s="2" t="s">
        <v>361</v>
      </c>
      <c r="D6285" s="2" t="s">
        <v>1076</v>
      </c>
      <c r="E6285" s="2">
        <v>100</v>
      </c>
      <c r="F6285" s="2" t="s">
        <v>767</v>
      </c>
      <c r="G6285" s="2" t="s">
        <v>28</v>
      </c>
      <c r="H6285" s="2" t="s">
        <v>34</v>
      </c>
      <c r="I6285" s="2" t="s">
        <v>31</v>
      </c>
      <c r="J6285" s="2">
        <v>19.142565691430583</v>
      </c>
    </row>
    <row r="6286" spans="1:10">
      <c r="A6286" s="2" t="s">
        <v>19</v>
      </c>
      <c r="B6286" s="2" t="s">
        <v>375</v>
      </c>
      <c r="C6286" s="2" t="s">
        <v>361</v>
      </c>
      <c r="D6286" s="2" t="s">
        <v>1076</v>
      </c>
      <c r="E6286" s="2">
        <v>100</v>
      </c>
      <c r="F6286" s="2" t="s">
        <v>767</v>
      </c>
      <c r="G6286" s="2" t="s">
        <v>28</v>
      </c>
      <c r="H6286" s="2" t="s">
        <v>34</v>
      </c>
      <c r="I6286" s="2" t="s">
        <v>31</v>
      </c>
      <c r="J6286" s="2">
        <v>0</v>
      </c>
    </row>
    <row r="6287" spans="1:10">
      <c r="A6287" s="2" t="s">
        <v>18</v>
      </c>
      <c r="B6287" s="2" t="s">
        <v>369</v>
      </c>
      <c r="C6287" s="2" t="s">
        <v>361</v>
      </c>
      <c r="D6287" s="2" t="s">
        <v>1076</v>
      </c>
      <c r="E6287" s="2">
        <v>100</v>
      </c>
      <c r="F6287" s="2" t="s">
        <v>767</v>
      </c>
      <c r="G6287" s="2" t="s">
        <v>28</v>
      </c>
      <c r="H6287" s="2" t="s">
        <v>34</v>
      </c>
      <c r="I6287" s="2" t="s">
        <v>31</v>
      </c>
      <c r="J6287" s="2">
        <v>0</v>
      </c>
    </row>
    <row r="6288" spans="1:10">
      <c r="A6288" s="2" t="s">
        <v>24</v>
      </c>
      <c r="B6288" s="2" t="s">
        <v>381</v>
      </c>
      <c r="C6288" s="2" t="s">
        <v>361</v>
      </c>
      <c r="D6288" s="2" t="s">
        <v>1076</v>
      </c>
      <c r="E6288" s="2">
        <v>100</v>
      </c>
      <c r="F6288" s="2" t="s">
        <v>767</v>
      </c>
      <c r="G6288" s="2" t="s">
        <v>28</v>
      </c>
      <c r="H6288" s="2" t="s">
        <v>34</v>
      </c>
      <c r="I6288" s="2" t="s">
        <v>31</v>
      </c>
      <c r="J6288" s="2">
        <v>41.125046401303486</v>
      </c>
    </row>
    <row r="6289" spans="1:10">
      <c r="A6289" s="2" t="s">
        <v>14</v>
      </c>
      <c r="B6289" s="2" t="s">
        <v>367</v>
      </c>
      <c r="C6289" s="2" t="s">
        <v>361</v>
      </c>
      <c r="D6289" s="2" t="s">
        <v>1076</v>
      </c>
      <c r="E6289" s="2">
        <v>100</v>
      </c>
      <c r="F6289" s="2" t="s">
        <v>767</v>
      </c>
      <c r="G6289" s="2" t="s">
        <v>28</v>
      </c>
      <c r="H6289" s="2" t="s">
        <v>34</v>
      </c>
      <c r="I6289" s="2" t="s">
        <v>31</v>
      </c>
      <c r="J6289" s="2">
        <v>0</v>
      </c>
    </row>
    <row r="6290" spans="1:10">
      <c r="A6290" s="2" t="s">
        <v>13</v>
      </c>
      <c r="B6290" s="2" t="s">
        <v>380</v>
      </c>
      <c r="C6290" s="2" t="s">
        <v>361</v>
      </c>
      <c r="D6290" s="2" t="s">
        <v>1076</v>
      </c>
      <c r="E6290" s="2">
        <v>100</v>
      </c>
      <c r="F6290" s="2" t="s">
        <v>767</v>
      </c>
      <c r="G6290" s="2" t="s">
        <v>28</v>
      </c>
      <c r="H6290" s="2" t="s">
        <v>34</v>
      </c>
      <c r="I6290" s="2" t="s">
        <v>31</v>
      </c>
      <c r="J6290" s="2">
        <v>44.554929308525743</v>
      </c>
    </row>
    <row r="6291" spans="1:10">
      <c r="A6291" s="2" t="s">
        <v>11</v>
      </c>
      <c r="B6291" s="2" t="s">
        <v>377</v>
      </c>
      <c r="C6291" s="2" t="s">
        <v>361</v>
      </c>
      <c r="D6291" s="2" t="s">
        <v>1076</v>
      </c>
      <c r="E6291" s="2">
        <v>100</v>
      </c>
      <c r="F6291" s="2" t="s">
        <v>767</v>
      </c>
      <c r="G6291" s="2" t="s">
        <v>28</v>
      </c>
      <c r="H6291" s="2" t="s">
        <v>34</v>
      </c>
      <c r="I6291" s="2" t="s">
        <v>31</v>
      </c>
      <c r="J6291" s="2">
        <v>0</v>
      </c>
    </row>
    <row r="6292" spans="1:10">
      <c r="A6292" s="2" t="s">
        <v>12</v>
      </c>
      <c r="B6292" s="2" t="s">
        <v>378</v>
      </c>
      <c r="C6292" s="2" t="s">
        <v>361</v>
      </c>
      <c r="D6292" s="2" t="s">
        <v>1076</v>
      </c>
      <c r="E6292" s="2">
        <v>100</v>
      </c>
      <c r="F6292" s="2" t="s">
        <v>767</v>
      </c>
      <c r="G6292" s="2" t="s">
        <v>28</v>
      </c>
      <c r="H6292" s="2" t="s">
        <v>34</v>
      </c>
      <c r="I6292" s="2" t="s">
        <v>31</v>
      </c>
      <c r="J6292" s="2">
        <v>0</v>
      </c>
    </row>
    <row r="6293" spans="1:10">
      <c r="A6293" s="2" t="s">
        <v>10</v>
      </c>
      <c r="B6293" s="2" t="s">
        <v>385</v>
      </c>
      <c r="C6293" s="2" t="s">
        <v>361</v>
      </c>
      <c r="D6293" s="2" t="s">
        <v>1076</v>
      </c>
      <c r="E6293" s="2">
        <v>100</v>
      </c>
      <c r="F6293" s="2" t="s">
        <v>767</v>
      </c>
      <c r="G6293" s="2" t="s">
        <v>28</v>
      </c>
      <c r="H6293" s="2" t="s">
        <v>34</v>
      </c>
      <c r="I6293" s="2" t="s">
        <v>31</v>
      </c>
      <c r="J6293" s="2">
        <v>0</v>
      </c>
    </row>
    <row r="6294" spans="1:10">
      <c r="A6294" s="2" t="s">
        <v>9</v>
      </c>
      <c r="B6294" s="2" t="s">
        <v>371</v>
      </c>
      <c r="C6294" s="2" t="s">
        <v>361</v>
      </c>
      <c r="D6294" s="2" t="s">
        <v>1076</v>
      </c>
      <c r="E6294" s="2">
        <v>100</v>
      </c>
      <c r="F6294" s="2" t="s">
        <v>767</v>
      </c>
      <c r="G6294" s="2" t="s">
        <v>28</v>
      </c>
      <c r="H6294" s="2" t="s">
        <v>34</v>
      </c>
      <c r="I6294" s="2" t="s">
        <v>31</v>
      </c>
      <c r="J6294" s="2">
        <v>0</v>
      </c>
    </row>
    <row r="6295" spans="1:10">
      <c r="A6295" s="2" t="s">
        <v>8</v>
      </c>
      <c r="B6295" s="2" t="s">
        <v>376</v>
      </c>
      <c r="C6295" s="2" t="s">
        <v>361</v>
      </c>
      <c r="D6295" s="2" t="s">
        <v>1076</v>
      </c>
      <c r="E6295" s="2">
        <v>100</v>
      </c>
      <c r="F6295" s="2" t="s">
        <v>767</v>
      </c>
      <c r="G6295" s="2" t="s">
        <v>28</v>
      </c>
      <c r="H6295" s="2" t="s">
        <v>34</v>
      </c>
      <c r="I6295" s="2" t="s">
        <v>31</v>
      </c>
      <c r="J6295" s="2">
        <v>0</v>
      </c>
    </row>
    <row r="6296" spans="1:10">
      <c r="A6296" s="2" t="s">
        <v>7</v>
      </c>
      <c r="B6296" s="2" t="s">
        <v>364</v>
      </c>
      <c r="C6296" s="2" t="s">
        <v>361</v>
      </c>
      <c r="D6296" s="2" t="s">
        <v>1076</v>
      </c>
      <c r="E6296" s="2">
        <v>100</v>
      </c>
      <c r="F6296" s="2" t="s">
        <v>767</v>
      </c>
      <c r="G6296" s="2" t="s">
        <v>28</v>
      </c>
      <c r="H6296" s="2" t="s">
        <v>34</v>
      </c>
      <c r="I6296" s="2" t="s">
        <v>31</v>
      </c>
      <c r="J6296" s="2">
        <v>0</v>
      </c>
    </row>
    <row r="6297" spans="1:10">
      <c r="A6297" s="2" t="s">
        <v>6</v>
      </c>
      <c r="B6297" s="2" t="s">
        <v>387</v>
      </c>
      <c r="C6297" s="2" t="s">
        <v>361</v>
      </c>
      <c r="D6297" s="2" t="s">
        <v>1076</v>
      </c>
      <c r="E6297" s="2">
        <v>100</v>
      </c>
      <c r="F6297" s="2" t="s">
        <v>767</v>
      </c>
      <c r="G6297" s="2" t="s">
        <v>28</v>
      </c>
      <c r="H6297" s="2" t="s">
        <v>34</v>
      </c>
      <c r="I6297" s="2" t="s">
        <v>31</v>
      </c>
      <c r="J6297" s="2">
        <v>0</v>
      </c>
    </row>
    <row r="6298" spans="1:10">
      <c r="A6298" s="2" t="s">
        <v>2</v>
      </c>
      <c r="B6298" s="2" t="s">
        <v>374</v>
      </c>
      <c r="C6298" s="2" t="s">
        <v>361</v>
      </c>
      <c r="D6298" s="2" t="s">
        <v>1076</v>
      </c>
      <c r="E6298" s="2">
        <v>100</v>
      </c>
      <c r="F6298" s="2" t="s">
        <v>767</v>
      </c>
      <c r="G6298" s="2" t="s">
        <v>28</v>
      </c>
      <c r="H6298" s="2" t="s">
        <v>34</v>
      </c>
      <c r="I6298" s="2" t="s">
        <v>31</v>
      </c>
      <c r="J6298" s="2">
        <v>0</v>
      </c>
    </row>
    <row r="6299" spans="1:10">
      <c r="A6299" s="2" t="s">
        <v>1</v>
      </c>
      <c r="B6299" s="2" t="s">
        <v>366</v>
      </c>
      <c r="C6299" s="2" t="s">
        <v>361</v>
      </c>
      <c r="D6299" s="2" t="s">
        <v>1076</v>
      </c>
      <c r="E6299" s="2">
        <v>100</v>
      </c>
      <c r="F6299" s="2" t="s">
        <v>767</v>
      </c>
      <c r="G6299" s="2" t="s">
        <v>28</v>
      </c>
      <c r="H6299" s="2" t="s">
        <v>34</v>
      </c>
      <c r="I6299" s="2" t="s">
        <v>31</v>
      </c>
      <c r="J6299" s="2">
        <v>0</v>
      </c>
    </row>
    <row r="6300" spans="1:10">
      <c r="A6300" s="2" t="s">
        <v>26</v>
      </c>
      <c r="B6300" s="2" t="s">
        <v>370</v>
      </c>
      <c r="C6300" s="2" t="s">
        <v>361</v>
      </c>
      <c r="D6300" s="2" t="s">
        <v>1073</v>
      </c>
      <c r="E6300" s="2">
        <v>100</v>
      </c>
      <c r="F6300" s="2" t="s">
        <v>767</v>
      </c>
      <c r="G6300" s="2" t="s">
        <v>28</v>
      </c>
      <c r="H6300" s="2" t="s">
        <v>34</v>
      </c>
      <c r="I6300" s="2" t="s">
        <v>31</v>
      </c>
      <c r="J6300" s="2">
        <v>0</v>
      </c>
    </row>
    <row r="6301" spans="1:10">
      <c r="A6301" s="2" t="s">
        <v>25</v>
      </c>
      <c r="B6301" s="2" t="s">
        <v>386</v>
      </c>
      <c r="C6301" s="2" t="s">
        <v>361</v>
      </c>
      <c r="D6301" s="2" t="s">
        <v>1073</v>
      </c>
      <c r="E6301" s="2">
        <v>100</v>
      </c>
      <c r="F6301" s="2" t="s">
        <v>767</v>
      </c>
      <c r="G6301" s="2" t="s">
        <v>28</v>
      </c>
      <c r="H6301" s="2" t="s">
        <v>34</v>
      </c>
      <c r="I6301" s="2" t="s">
        <v>31</v>
      </c>
      <c r="J6301" s="2">
        <v>0</v>
      </c>
    </row>
    <row r="6302" spans="1:10">
      <c r="A6302" s="2" t="s">
        <v>23</v>
      </c>
      <c r="B6302" s="2" t="s">
        <v>388</v>
      </c>
      <c r="C6302" s="2" t="s">
        <v>361</v>
      </c>
      <c r="D6302" s="2" t="s">
        <v>1073</v>
      </c>
      <c r="E6302" s="2">
        <v>100</v>
      </c>
      <c r="F6302" s="2" t="s">
        <v>767</v>
      </c>
      <c r="G6302" s="2" t="s">
        <v>28</v>
      </c>
      <c r="H6302" s="2" t="s">
        <v>34</v>
      </c>
      <c r="I6302" s="2" t="s">
        <v>31</v>
      </c>
      <c r="J6302" s="2">
        <v>0</v>
      </c>
    </row>
    <row r="6303" spans="1:10">
      <c r="A6303" s="2" t="s">
        <v>17</v>
      </c>
      <c r="B6303" s="2" t="s">
        <v>372</v>
      </c>
      <c r="C6303" s="2" t="s">
        <v>361</v>
      </c>
      <c r="D6303" s="2" t="s">
        <v>1073</v>
      </c>
      <c r="E6303" s="2">
        <v>100</v>
      </c>
      <c r="F6303" s="2" t="s">
        <v>767</v>
      </c>
      <c r="G6303" s="2" t="s">
        <v>28</v>
      </c>
      <c r="H6303" s="2" t="s">
        <v>34</v>
      </c>
      <c r="I6303" s="2" t="s">
        <v>31</v>
      </c>
      <c r="J6303" s="2">
        <v>0</v>
      </c>
    </row>
    <row r="6304" spans="1:10">
      <c r="A6304" s="2" t="s">
        <v>21</v>
      </c>
      <c r="B6304" s="2" t="s">
        <v>373</v>
      </c>
      <c r="C6304" s="2" t="s">
        <v>361</v>
      </c>
      <c r="D6304" s="2" t="s">
        <v>1073</v>
      </c>
      <c r="E6304" s="2">
        <v>100</v>
      </c>
      <c r="F6304" s="2" t="s">
        <v>767</v>
      </c>
      <c r="G6304" s="2" t="s">
        <v>28</v>
      </c>
      <c r="H6304" s="2" t="s">
        <v>34</v>
      </c>
      <c r="I6304" s="2" t="s">
        <v>31</v>
      </c>
      <c r="J6304" s="2">
        <v>0</v>
      </c>
    </row>
    <row r="6305" spans="1:10">
      <c r="A6305" s="2" t="s">
        <v>20</v>
      </c>
      <c r="B6305" s="2" t="s">
        <v>379</v>
      </c>
      <c r="C6305" s="2" t="s">
        <v>361</v>
      </c>
      <c r="D6305" s="2" t="s">
        <v>1073</v>
      </c>
      <c r="E6305" s="2">
        <v>100</v>
      </c>
      <c r="F6305" s="2" t="s">
        <v>767</v>
      </c>
      <c r="G6305" s="2" t="s">
        <v>28</v>
      </c>
      <c r="H6305" s="2" t="s">
        <v>34</v>
      </c>
      <c r="I6305" s="2" t="s">
        <v>31</v>
      </c>
      <c r="J6305" s="2">
        <v>0</v>
      </c>
    </row>
    <row r="6306" spans="1:10">
      <c r="A6306" s="2" t="s">
        <v>16</v>
      </c>
      <c r="B6306" s="2" t="s">
        <v>384</v>
      </c>
      <c r="C6306" s="2" t="s">
        <v>361</v>
      </c>
      <c r="D6306" s="2" t="s">
        <v>1073</v>
      </c>
      <c r="E6306" s="2">
        <v>100</v>
      </c>
      <c r="F6306" s="2" t="s">
        <v>767</v>
      </c>
      <c r="G6306" s="2" t="s">
        <v>28</v>
      </c>
      <c r="H6306" s="2" t="s">
        <v>34</v>
      </c>
      <c r="I6306" s="2" t="s">
        <v>31</v>
      </c>
      <c r="J6306" s="2">
        <v>2.6499959296650004E-3</v>
      </c>
    </row>
    <row r="6307" spans="1:10">
      <c r="A6307" s="2" t="s">
        <v>3</v>
      </c>
      <c r="B6307" s="2" t="s">
        <v>365</v>
      </c>
      <c r="C6307" s="2" t="s">
        <v>361</v>
      </c>
      <c r="D6307" s="2" t="s">
        <v>1073</v>
      </c>
      <c r="E6307" s="2">
        <v>100</v>
      </c>
      <c r="F6307" s="2" t="s">
        <v>767</v>
      </c>
      <c r="G6307" s="2" t="s">
        <v>28</v>
      </c>
      <c r="H6307" s="2" t="s">
        <v>34</v>
      </c>
      <c r="I6307" s="2" t="s">
        <v>31</v>
      </c>
      <c r="J6307" s="2">
        <v>3.9874364035875E-2</v>
      </c>
    </row>
    <row r="6308" spans="1:10">
      <c r="A6308" s="2" t="s">
        <v>19</v>
      </c>
      <c r="B6308" s="2" t="s">
        <v>375</v>
      </c>
      <c r="C6308" s="2" t="s">
        <v>361</v>
      </c>
      <c r="D6308" s="2" t="s">
        <v>1073</v>
      </c>
      <c r="E6308" s="2">
        <v>100</v>
      </c>
      <c r="F6308" s="2" t="s">
        <v>767</v>
      </c>
      <c r="G6308" s="2" t="s">
        <v>28</v>
      </c>
      <c r="H6308" s="2" t="s">
        <v>34</v>
      </c>
      <c r="I6308" s="2" t="s">
        <v>31</v>
      </c>
      <c r="J6308" s="2">
        <v>0</v>
      </c>
    </row>
    <row r="6309" spans="1:10">
      <c r="A6309" s="2" t="s">
        <v>18</v>
      </c>
      <c r="B6309" s="2" t="s">
        <v>369</v>
      </c>
      <c r="C6309" s="2" t="s">
        <v>361</v>
      </c>
      <c r="D6309" s="2" t="s">
        <v>1073</v>
      </c>
      <c r="E6309" s="2">
        <v>100</v>
      </c>
      <c r="F6309" s="2" t="s">
        <v>767</v>
      </c>
      <c r="G6309" s="2" t="s">
        <v>28</v>
      </c>
      <c r="H6309" s="2" t="s">
        <v>34</v>
      </c>
      <c r="I6309" s="2" t="s">
        <v>31</v>
      </c>
      <c r="J6309" s="2">
        <v>0</v>
      </c>
    </row>
    <row r="6310" spans="1:10">
      <c r="A6310" s="2" t="s">
        <v>24</v>
      </c>
      <c r="B6310" s="2" t="s">
        <v>381</v>
      </c>
      <c r="C6310" s="2" t="s">
        <v>361</v>
      </c>
      <c r="D6310" s="2" t="s">
        <v>1073</v>
      </c>
      <c r="E6310" s="2">
        <v>100</v>
      </c>
      <c r="F6310" s="2" t="s">
        <v>767</v>
      </c>
      <c r="G6310" s="2" t="s">
        <v>28</v>
      </c>
      <c r="H6310" s="2" t="s">
        <v>34</v>
      </c>
      <c r="I6310" s="2" t="s">
        <v>31</v>
      </c>
      <c r="J6310" s="2">
        <v>0.59746420590129012</v>
      </c>
    </row>
    <row r="6311" spans="1:10">
      <c r="A6311" s="2" t="s">
        <v>14</v>
      </c>
      <c r="B6311" s="2" t="s">
        <v>367</v>
      </c>
      <c r="C6311" s="2" t="s">
        <v>361</v>
      </c>
      <c r="D6311" s="2" t="s">
        <v>1073</v>
      </c>
      <c r="E6311" s="2">
        <v>100</v>
      </c>
      <c r="F6311" s="2" t="s">
        <v>767</v>
      </c>
      <c r="G6311" s="2" t="s">
        <v>28</v>
      </c>
      <c r="H6311" s="2" t="s">
        <v>34</v>
      </c>
      <c r="I6311" s="2" t="s">
        <v>31</v>
      </c>
      <c r="J6311" s="2">
        <v>0</v>
      </c>
    </row>
    <row r="6312" spans="1:10">
      <c r="A6312" s="2" t="s">
        <v>13</v>
      </c>
      <c r="B6312" s="2" t="s">
        <v>380</v>
      </c>
      <c r="C6312" s="2" t="s">
        <v>361</v>
      </c>
      <c r="D6312" s="2" t="s">
        <v>1073</v>
      </c>
      <c r="E6312" s="2">
        <v>100</v>
      </c>
      <c r="F6312" s="2" t="s">
        <v>767</v>
      </c>
      <c r="G6312" s="2" t="s">
        <v>28</v>
      </c>
      <c r="H6312" s="2" t="s">
        <v>34</v>
      </c>
      <c r="I6312" s="2" t="s">
        <v>31</v>
      </c>
      <c r="J6312" s="2">
        <v>2.0205385028421752</v>
      </c>
    </row>
    <row r="6313" spans="1:10">
      <c r="A6313" s="2" t="s">
        <v>11</v>
      </c>
      <c r="B6313" s="2" t="s">
        <v>377</v>
      </c>
      <c r="C6313" s="2" t="s">
        <v>361</v>
      </c>
      <c r="D6313" s="2" t="s">
        <v>1073</v>
      </c>
      <c r="E6313" s="2">
        <v>100</v>
      </c>
      <c r="F6313" s="2" t="s">
        <v>767</v>
      </c>
      <c r="G6313" s="2" t="s">
        <v>28</v>
      </c>
      <c r="H6313" s="2" t="s">
        <v>34</v>
      </c>
      <c r="I6313" s="2" t="s">
        <v>31</v>
      </c>
      <c r="J6313" s="2">
        <v>0</v>
      </c>
    </row>
    <row r="6314" spans="1:10">
      <c r="A6314" s="2" t="s">
        <v>12</v>
      </c>
      <c r="B6314" s="2" t="s">
        <v>378</v>
      </c>
      <c r="C6314" s="2" t="s">
        <v>361</v>
      </c>
      <c r="D6314" s="2" t="s">
        <v>1073</v>
      </c>
      <c r="E6314" s="2">
        <v>100</v>
      </c>
      <c r="F6314" s="2" t="s">
        <v>767</v>
      </c>
      <c r="G6314" s="2" t="s">
        <v>28</v>
      </c>
      <c r="H6314" s="2" t="s">
        <v>34</v>
      </c>
      <c r="I6314" s="2" t="s">
        <v>31</v>
      </c>
      <c r="J6314" s="2">
        <v>0</v>
      </c>
    </row>
    <row r="6315" spans="1:10">
      <c r="A6315" s="2" t="s">
        <v>10</v>
      </c>
      <c r="B6315" s="2" t="s">
        <v>385</v>
      </c>
      <c r="C6315" s="2" t="s">
        <v>361</v>
      </c>
      <c r="D6315" s="2" t="s">
        <v>1073</v>
      </c>
      <c r="E6315" s="2">
        <v>100</v>
      </c>
      <c r="F6315" s="2" t="s">
        <v>767</v>
      </c>
      <c r="G6315" s="2" t="s">
        <v>28</v>
      </c>
      <c r="H6315" s="2" t="s">
        <v>34</v>
      </c>
      <c r="I6315" s="2" t="s">
        <v>31</v>
      </c>
      <c r="J6315" s="2">
        <v>0</v>
      </c>
    </row>
    <row r="6316" spans="1:10">
      <c r="A6316" s="2" t="s">
        <v>9</v>
      </c>
      <c r="B6316" s="2" t="s">
        <v>371</v>
      </c>
      <c r="C6316" s="2" t="s">
        <v>361</v>
      </c>
      <c r="D6316" s="2" t="s">
        <v>1073</v>
      </c>
      <c r="E6316" s="2">
        <v>100</v>
      </c>
      <c r="F6316" s="2" t="s">
        <v>767</v>
      </c>
      <c r="G6316" s="2" t="s">
        <v>28</v>
      </c>
      <c r="H6316" s="2" t="s">
        <v>34</v>
      </c>
      <c r="I6316" s="2" t="s">
        <v>31</v>
      </c>
      <c r="J6316" s="2">
        <v>0</v>
      </c>
    </row>
    <row r="6317" spans="1:10">
      <c r="A6317" s="2" t="s">
        <v>8</v>
      </c>
      <c r="B6317" s="2" t="s">
        <v>376</v>
      </c>
      <c r="C6317" s="2" t="s">
        <v>361</v>
      </c>
      <c r="D6317" s="2" t="s">
        <v>1073</v>
      </c>
      <c r="E6317" s="2">
        <v>100</v>
      </c>
      <c r="F6317" s="2" t="s">
        <v>767</v>
      </c>
      <c r="G6317" s="2" t="s">
        <v>28</v>
      </c>
      <c r="H6317" s="2" t="s">
        <v>34</v>
      </c>
      <c r="I6317" s="2" t="s">
        <v>31</v>
      </c>
      <c r="J6317" s="2">
        <v>0</v>
      </c>
    </row>
    <row r="6318" spans="1:10">
      <c r="A6318" s="2" t="s">
        <v>7</v>
      </c>
      <c r="B6318" s="2" t="s">
        <v>364</v>
      </c>
      <c r="C6318" s="2" t="s">
        <v>361</v>
      </c>
      <c r="D6318" s="2" t="s">
        <v>1073</v>
      </c>
      <c r="E6318" s="2">
        <v>100</v>
      </c>
      <c r="F6318" s="2" t="s">
        <v>767</v>
      </c>
      <c r="G6318" s="2" t="s">
        <v>28</v>
      </c>
      <c r="H6318" s="2" t="s">
        <v>34</v>
      </c>
      <c r="I6318" s="2" t="s">
        <v>31</v>
      </c>
      <c r="J6318" s="2">
        <v>0</v>
      </c>
    </row>
    <row r="6319" spans="1:10">
      <c r="A6319" s="2" t="s">
        <v>6</v>
      </c>
      <c r="B6319" s="2" t="s">
        <v>387</v>
      </c>
      <c r="C6319" s="2" t="s">
        <v>361</v>
      </c>
      <c r="D6319" s="2" t="s">
        <v>1073</v>
      </c>
      <c r="E6319" s="2">
        <v>100</v>
      </c>
      <c r="F6319" s="2" t="s">
        <v>767</v>
      </c>
      <c r="G6319" s="2" t="s">
        <v>28</v>
      </c>
      <c r="H6319" s="2" t="s">
        <v>34</v>
      </c>
      <c r="I6319" s="2" t="s">
        <v>31</v>
      </c>
      <c r="J6319" s="2">
        <v>0</v>
      </c>
    </row>
    <row r="6320" spans="1:10">
      <c r="A6320" s="2" t="s">
        <v>2</v>
      </c>
      <c r="B6320" s="2" t="s">
        <v>374</v>
      </c>
      <c r="C6320" s="2" t="s">
        <v>361</v>
      </c>
      <c r="D6320" s="2" t="s">
        <v>1073</v>
      </c>
      <c r="E6320" s="2">
        <v>100</v>
      </c>
      <c r="F6320" s="2" t="s">
        <v>767</v>
      </c>
      <c r="G6320" s="2" t="s">
        <v>28</v>
      </c>
      <c r="H6320" s="2" t="s">
        <v>34</v>
      </c>
      <c r="I6320" s="2" t="s">
        <v>31</v>
      </c>
      <c r="J6320" s="2">
        <v>0</v>
      </c>
    </row>
    <row r="6321" spans="1:10">
      <c r="A6321" s="2" t="s">
        <v>1</v>
      </c>
      <c r="B6321" s="2" t="s">
        <v>366</v>
      </c>
      <c r="C6321" s="2" t="s">
        <v>361</v>
      </c>
      <c r="D6321" s="2" t="s">
        <v>1073</v>
      </c>
      <c r="E6321" s="2">
        <v>100</v>
      </c>
      <c r="F6321" s="2" t="s">
        <v>767</v>
      </c>
      <c r="G6321" s="2" t="s">
        <v>28</v>
      </c>
      <c r="H6321" s="2" t="s">
        <v>34</v>
      </c>
      <c r="I6321" s="2" t="s">
        <v>31</v>
      </c>
      <c r="J6321" s="2">
        <v>0</v>
      </c>
    </row>
    <row r="6322" spans="1:10">
      <c r="A6322" s="2" t="s">
        <v>26</v>
      </c>
      <c r="B6322" s="2" t="s">
        <v>370</v>
      </c>
      <c r="C6322" s="2" t="s">
        <v>361</v>
      </c>
      <c r="D6322" s="2" t="s">
        <v>718</v>
      </c>
      <c r="E6322" s="2">
        <v>100</v>
      </c>
      <c r="F6322" s="2" t="s">
        <v>767</v>
      </c>
      <c r="G6322" s="2" t="s">
        <v>28</v>
      </c>
      <c r="H6322" s="2" t="s">
        <v>34</v>
      </c>
      <c r="I6322" s="2" t="s">
        <v>31</v>
      </c>
      <c r="J6322" s="2">
        <v>0</v>
      </c>
    </row>
    <row r="6323" spans="1:10">
      <c r="A6323" s="2" t="s">
        <v>25</v>
      </c>
      <c r="B6323" s="2" t="s">
        <v>386</v>
      </c>
      <c r="C6323" s="2" t="s">
        <v>361</v>
      </c>
      <c r="D6323" s="2" t="s">
        <v>718</v>
      </c>
      <c r="E6323" s="2">
        <v>100</v>
      </c>
      <c r="F6323" s="2" t="s">
        <v>767</v>
      </c>
      <c r="G6323" s="2" t="s">
        <v>28</v>
      </c>
      <c r="H6323" s="2" t="s">
        <v>34</v>
      </c>
      <c r="I6323" s="2" t="s">
        <v>31</v>
      </c>
      <c r="J6323" s="2">
        <v>0</v>
      </c>
    </row>
    <row r="6324" spans="1:10">
      <c r="A6324" s="2" t="s">
        <v>23</v>
      </c>
      <c r="B6324" s="2" t="s">
        <v>388</v>
      </c>
      <c r="C6324" s="2" t="s">
        <v>361</v>
      </c>
      <c r="D6324" s="2" t="s">
        <v>718</v>
      </c>
      <c r="E6324" s="2">
        <v>100</v>
      </c>
      <c r="F6324" s="2" t="s">
        <v>767</v>
      </c>
      <c r="G6324" s="2" t="s">
        <v>28</v>
      </c>
      <c r="H6324" s="2" t="s">
        <v>34</v>
      </c>
      <c r="I6324" s="2" t="s">
        <v>31</v>
      </c>
      <c r="J6324" s="2">
        <v>0</v>
      </c>
    </row>
    <row r="6325" spans="1:10">
      <c r="A6325" s="2" t="s">
        <v>17</v>
      </c>
      <c r="B6325" s="2" t="s">
        <v>372</v>
      </c>
      <c r="C6325" s="2" t="s">
        <v>361</v>
      </c>
      <c r="D6325" s="2" t="s">
        <v>718</v>
      </c>
      <c r="E6325" s="2">
        <v>100</v>
      </c>
      <c r="F6325" s="2" t="s">
        <v>767</v>
      </c>
      <c r="G6325" s="2" t="s">
        <v>28</v>
      </c>
      <c r="H6325" s="2" t="s">
        <v>34</v>
      </c>
      <c r="I6325" s="2" t="s">
        <v>31</v>
      </c>
      <c r="J6325" s="2">
        <v>0</v>
      </c>
    </row>
    <row r="6326" spans="1:10">
      <c r="A6326" s="2" t="s">
        <v>21</v>
      </c>
      <c r="B6326" s="2" t="s">
        <v>373</v>
      </c>
      <c r="C6326" s="2" t="s">
        <v>361</v>
      </c>
      <c r="D6326" s="2" t="s">
        <v>718</v>
      </c>
      <c r="E6326" s="2">
        <v>100</v>
      </c>
      <c r="F6326" s="2" t="s">
        <v>767</v>
      </c>
      <c r="G6326" s="2" t="s">
        <v>28</v>
      </c>
      <c r="H6326" s="2" t="s">
        <v>34</v>
      </c>
      <c r="I6326" s="2" t="s">
        <v>31</v>
      </c>
      <c r="J6326" s="2">
        <v>0</v>
      </c>
    </row>
    <row r="6327" spans="1:10">
      <c r="A6327" s="2" t="s">
        <v>20</v>
      </c>
      <c r="B6327" s="2" t="s">
        <v>379</v>
      </c>
      <c r="C6327" s="2" t="s">
        <v>361</v>
      </c>
      <c r="D6327" s="2" t="s">
        <v>718</v>
      </c>
      <c r="E6327" s="2">
        <v>100</v>
      </c>
      <c r="F6327" s="2" t="s">
        <v>767</v>
      </c>
      <c r="G6327" s="2" t="s">
        <v>28</v>
      </c>
      <c r="H6327" s="2" t="s">
        <v>34</v>
      </c>
      <c r="I6327" s="2" t="s">
        <v>31</v>
      </c>
      <c r="J6327" s="2">
        <v>0</v>
      </c>
    </row>
    <row r="6328" spans="1:10">
      <c r="A6328" s="2" t="s">
        <v>16</v>
      </c>
      <c r="B6328" s="2" t="s">
        <v>384</v>
      </c>
      <c r="C6328" s="2" t="s">
        <v>361</v>
      </c>
      <c r="D6328" s="2" t="s">
        <v>718</v>
      </c>
      <c r="E6328" s="2">
        <v>100</v>
      </c>
      <c r="F6328" s="2" t="s">
        <v>767</v>
      </c>
      <c r="G6328" s="2" t="s">
        <v>28</v>
      </c>
      <c r="H6328" s="2" t="s">
        <v>34</v>
      </c>
      <c r="I6328" s="2" t="s">
        <v>31</v>
      </c>
      <c r="J6328" s="2">
        <v>1.0599983718660002E-2</v>
      </c>
    </row>
    <row r="6329" spans="1:10">
      <c r="A6329" s="2" t="s">
        <v>3</v>
      </c>
      <c r="B6329" s="2" t="s">
        <v>365</v>
      </c>
      <c r="C6329" s="2" t="s">
        <v>361</v>
      </c>
      <c r="D6329" s="2" t="s">
        <v>718</v>
      </c>
      <c r="E6329" s="2">
        <v>100</v>
      </c>
      <c r="F6329" s="2" t="s">
        <v>767</v>
      </c>
      <c r="G6329" s="2" t="s">
        <v>28</v>
      </c>
      <c r="H6329" s="2" t="s">
        <v>34</v>
      </c>
      <c r="I6329" s="2" t="s">
        <v>31</v>
      </c>
      <c r="J6329" s="2">
        <v>0.33334968333991499</v>
      </c>
    </row>
    <row r="6330" spans="1:10">
      <c r="A6330" s="2" t="s">
        <v>19</v>
      </c>
      <c r="B6330" s="2" t="s">
        <v>375</v>
      </c>
      <c r="C6330" s="2" t="s">
        <v>361</v>
      </c>
      <c r="D6330" s="2" t="s">
        <v>718</v>
      </c>
      <c r="E6330" s="2">
        <v>100</v>
      </c>
      <c r="F6330" s="2" t="s">
        <v>767</v>
      </c>
      <c r="G6330" s="2" t="s">
        <v>28</v>
      </c>
      <c r="H6330" s="2" t="s">
        <v>34</v>
      </c>
      <c r="I6330" s="2" t="s">
        <v>31</v>
      </c>
      <c r="J6330" s="2">
        <v>0</v>
      </c>
    </row>
    <row r="6331" spans="1:10">
      <c r="A6331" s="2" t="s">
        <v>18</v>
      </c>
      <c r="B6331" s="2" t="s">
        <v>369</v>
      </c>
      <c r="C6331" s="2" t="s">
        <v>361</v>
      </c>
      <c r="D6331" s="2" t="s">
        <v>718</v>
      </c>
      <c r="E6331" s="2">
        <v>100</v>
      </c>
      <c r="F6331" s="2" t="s">
        <v>767</v>
      </c>
      <c r="G6331" s="2" t="s">
        <v>28</v>
      </c>
      <c r="H6331" s="2" t="s">
        <v>34</v>
      </c>
      <c r="I6331" s="2" t="s">
        <v>31</v>
      </c>
      <c r="J6331" s="2">
        <v>0</v>
      </c>
    </row>
    <row r="6332" spans="1:10">
      <c r="A6332" s="2" t="s">
        <v>24</v>
      </c>
      <c r="B6332" s="2" t="s">
        <v>381</v>
      </c>
      <c r="C6332" s="2" t="s">
        <v>361</v>
      </c>
      <c r="D6332" s="2" t="s">
        <v>718</v>
      </c>
      <c r="E6332" s="2">
        <v>100</v>
      </c>
      <c r="F6332" s="2" t="s">
        <v>767</v>
      </c>
      <c r="G6332" s="2" t="s">
        <v>28</v>
      </c>
      <c r="H6332" s="2" t="s">
        <v>34</v>
      </c>
      <c r="I6332" s="2" t="s">
        <v>31</v>
      </c>
      <c r="J6332" s="2">
        <v>27.611381515581044</v>
      </c>
    </row>
    <row r="6333" spans="1:10">
      <c r="A6333" s="2" t="s">
        <v>14</v>
      </c>
      <c r="B6333" s="2" t="s">
        <v>367</v>
      </c>
      <c r="C6333" s="2" t="s">
        <v>361</v>
      </c>
      <c r="D6333" s="2" t="s">
        <v>718</v>
      </c>
      <c r="E6333" s="2">
        <v>100</v>
      </c>
      <c r="F6333" s="2" t="s">
        <v>767</v>
      </c>
      <c r="G6333" s="2" t="s">
        <v>28</v>
      </c>
      <c r="H6333" s="2" t="s">
        <v>34</v>
      </c>
      <c r="I6333" s="2" t="s">
        <v>31</v>
      </c>
      <c r="J6333" s="2">
        <v>0</v>
      </c>
    </row>
    <row r="6334" spans="1:10">
      <c r="A6334" s="2" t="s">
        <v>13</v>
      </c>
      <c r="B6334" s="2" t="s">
        <v>380</v>
      </c>
      <c r="C6334" s="2" t="s">
        <v>361</v>
      </c>
      <c r="D6334" s="2" t="s">
        <v>718</v>
      </c>
      <c r="E6334" s="2">
        <v>100</v>
      </c>
      <c r="F6334" s="2" t="s">
        <v>767</v>
      </c>
      <c r="G6334" s="2" t="s">
        <v>28</v>
      </c>
      <c r="H6334" s="2" t="s">
        <v>34</v>
      </c>
      <c r="I6334" s="2" t="s">
        <v>31</v>
      </c>
      <c r="J6334" s="2">
        <v>13.356423530524797</v>
      </c>
    </row>
    <row r="6335" spans="1:10">
      <c r="A6335" s="2" t="s">
        <v>11</v>
      </c>
      <c r="B6335" s="2" t="s">
        <v>377</v>
      </c>
      <c r="C6335" s="2" t="s">
        <v>361</v>
      </c>
      <c r="D6335" s="2" t="s">
        <v>718</v>
      </c>
      <c r="E6335" s="2">
        <v>100</v>
      </c>
      <c r="F6335" s="2" t="s">
        <v>767</v>
      </c>
      <c r="G6335" s="2" t="s">
        <v>28</v>
      </c>
      <c r="H6335" s="2" t="s">
        <v>34</v>
      </c>
      <c r="I6335" s="2" t="s">
        <v>31</v>
      </c>
      <c r="J6335" s="2">
        <v>0</v>
      </c>
    </row>
    <row r="6336" spans="1:10">
      <c r="A6336" s="2" t="s">
        <v>12</v>
      </c>
      <c r="B6336" s="2" t="s">
        <v>378</v>
      </c>
      <c r="C6336" s="2" t="s">
        <v>361</v>
      </c>
      <c r="D6336" s="2" t="s">
        <v>718</v>
      </c>
      <c r="E6336" s="2">
        <v>100</v>
      </c>
      <c r="F6336" s="2" t="s">
        <v>767</v>
      </c>
      <c r="G6336" s="2" t="s">
        <v>28</v>
      </c>
      <c r="H6336" s="2" t="s">
        <v>34</v>
      </c>
      <c r="I6336" s="2" t="s">
        <v>31</v>
      </c>
      <c r="J6336" s="2">
        <v>0</v>
      </c>
    </row>
    <row r="6337" spans="1:10">
      <c r="A6337" s="2" t="s">
        <v>10</v>
      </c>
      <c r="B6337" s="2" t="s">
        <v>385</v>
      </c>
      <c r="C6337" s="2" t="s">
        <v>361</v>
      </c>
      <c r="D6337" s="2" t="s">
        <v>718</v>
      </c>
      <c r="E6337" s="2">
        <v>100</v>
      </c>
      <c r="F6337" s="2" t="s">
        <v>767</v>
      </c>
      <c r="G6337" s="2" t="s">
        <v>28</v>
      </c>
      <c r="H6337" s="2" t="s">
        <v>34</v>
      </c>
      <c r="I6337" s="2" t="s">
        <v>31</v>
      </c>
      <c r="J6337" s="2">
        <v>0</v>
      </c>
    </row>
    <row r="6338" spans="1:10">
      <c r="A6338" s="2" t="s">
        <v>9</v>
      </c>
      <c r="B6338" s="2" t="s">
        <v>371</v>
      </c>
      <c r="C6338" s="2" t="s">
        <v>361</v>
      </c>
      <c r="D6338" s="2" t="s">
        <v>718</v>
      </c>
      <c r="E6338" s="2">
        <v>100</v>
      </c>
      <c r="F6338" s="2" t="s">
        <v>767</v>
      </c>
      <c r="G6338" s="2" t="s">
        <v>28</v>
      </c>
      <c r="H6338" s="2" t="s">
        <v>34</v>
      </c>
      <c r="I6338" s="2" t="s">
        <v>31</v>
      </c>
      <c r="J6338" s="2">
        <v>0</v>
      </c>
    </row>
    <row r="6339" spans="1:10">
      <c r="A6339" s="2" t="s">
        <v>8</v>
      </c>
      <c r="B6339" s="2" t="s">
        <v>376</v>
      </c>
      <c r="C6339" s="2" t="s">
        <v>361</v>
      </c>
      <c r="D6339" s="2" t="s">
        <v>718</v>
      </c>
      <c r="E6339" s="2">
        <v>100</v>
      </c>
      <c r="F6339" s="2" t="s">
        <v>767</v>
      </c>
      <c r="G6339" s="2" t="s">
        <v>28</v>
      </c>
      <c r="H6339" s="2" t="s">
        <v>34</v>
      </c>
      <c r="I6339" s="2" t="s">
        <v>31</v>
      </c>
      <c r="J6339" s="2">
        <v>0</v>
      </c>
    </row>
    <row r="6340" spans="1:10">
      <c r="A6340" s="2" t="s">
        <v>7</v>
      </c>
      <c r="B6340" s="2" t="s">
        <v>364</v>
      </c>
      <c r="C6340" s="2" t="s">
        <v>361</v>
      </c>
      <c r="D6340" s="2" t="s">
        <v>718</v>
      </c>
      <c r="E6340" s="2">
        <v>100</v>
      </c>
      <c r="F6340" s="2" t="s">
        <v>767</v>
      </c>
      <c r="G6340" s="2" t="s">
        <v>28</v>
      </c>
      <c r="H6340" s="2" t="s">
        <v>34</v>
      </c>
      <c r="I6340" s="2" t="s">
        <v>31</v>
      </c>
      <c r="J6340" s="2">
        <v>0</v>
      </c>
    </row>
    <row r="6341" spans="1:10">
      <c r="A6341" s="2" t="s">
        <v>6</v>
      </c>
      <c r="B6341" s="2" t="s">
        <v>387</v>
      </c>
      <c r="C6341" s="2" t="s">
        <v>361</v>
      </c>
      <c r="D6341" s="2" t="s">
        <v>718</v>
      </c>
      <c r="E6341" s="2">
        <v>100</v>
      </c>
      <c r="F6341" s="2" t="s">
        <v>767</v>
      </c>
      <c r="G6341" s="2" t="s">
        <v>28</v>
      </c>
      <c r="H6341" s="2" t="s">
        <v>34</v>
      </c>
      <c r="I6341" s="2" t="s">
        <v>31</v>
      </c>
      <c r="J6341" s="2">
        <v>0</v>
      </c>
    </row>
    <row r="6342" spans="1:10">
      <c r="A6342" s="2" t="s">
        <v>2</v>
      </c>
      <c r="B6342" s="2" t="s">
        <v>374</v>
      </c>
      <c r="C6342" s="2" t="s">
        <v>361</v>
      </c>
      <c r="D6342" s="2" t="s">
        <v>718</v>
      </c>
      <c r="E6342" s="2">
        <v>100</v>
      </c>
      <c r="F6342" s="2" t="s">
        <v>767</v>
      </c>
      <c r="G6342" s="2" t="s">
        <v>28</v>
      </c>
      <c r="H6342" s="2" t="s">
        <v>34</v>
      </c>
      <c r="I6342" s="2" t="s">
        <v>31</v>
      </c>
      <c r="J6342" s="2">
        <v>0</v>
      </c>
    </row>
    <row r="6343" spans="1:10">
      <c r="A6343" s="2" t="s">
        <v>1</v>
      </c>
      <c r="B6343" s="2" t="s">
        <v>366</v>
      </c>
      <c r="C6343" s="2" t="s">
        <v>361</v>
      </c>
      <c r="D6343" s="2" t="s">
        <v>718</v>
      </c>
      <c r="E6343" s="2">
        <v>100</v>
      </c>
      <c r="F6343" s="2" t="s">
        <v>767</v>
      </c>
      <c r="G6343" s="2" t="s">
        <v>28</v>
      </c>
      <c r="H6343" s="2" t="s">
        <v>34</v>
      </c>
      <c r="I6343" s="2" t="s">
        <v>31</v>
      </c>
      <c r="J6343" s="2">
        <v>0</v>
      </c>
    </row>
    <row r="6344" spans="1:10">
      <c r="A6344" s="2" t="s">
        <v>26</v>
      </c>
      <c r="B6344" s="2" t="s">
        <v>370</v>
      </c>
      <c r="C6344" s="2" t="s">
        <v>361</v>
      </c>
      <c r="D6344" s="2" t="s">
        <v>1077</v>
      </c>
      <c r="E6344" s="2">
        <v>100</v>
      </c>
      <c r="F6344" s="2" t="s">
        <v>767</v>
      </c>
      <c r="G6344" s="2" t="s">
        <v>28</v>
      </c>
      <c r="H6344" s="2" t="s">
        <v>34</v>
      </c>
      <c r="I6344" s="2" t="s">
        <v>31</v>
      </c>
      <c r="J6344" s="2">
        <v>0</v>
      </c>
    </row>
    <row r="6345" spans="1:10">
      <c r="A6345" s="2" t="s">
        <v>25</v>
      </c>
      <c r="B6345" s="2" t="s">
        <v>386</v>
      </c>
      <c r="C6345" s="2" t="s">
        <v>361</v>
      </c>
      <c r="D6345" s="2" t="s">
        <v>1077</v>
      </c>
      <c r="E6345" s="2">
        <v>100</v>
      </c>
      <c r="F6345" s="2" t="s">
        <v>767</v>
      </c>
      <c r="G6345" s="2" t="s">
        <v>28</v>
      </c>
      <c r="H6345" s="2" t="s">
        <v>34</v>
      </c>
      <c r="I6345" s="2" t="s">
        <v>31</v>
      </c>
      <c r="J6345" s="2">
        <v>0</v>
      </c>
    </row>
    <row r="6346" spans="1:10">
      <c r="A6346" s="2" t="s">
        <v>23</v>
      </c>
      <c r="B6346" s="2" t="s">
        <v>388</v>
      </c>
      <c r="C6346" s="2" t="s">
        <v>361</v>
      </c>
      <c r="D6346" s="2" t="s">
        <v>1077</v>
      </c>
      <c r="E6346" s="2">
        <v>100</v>
      </c>
      <c r="F6346" s="2" t="s">
        <v>767</v>
      </c>
      <c r="G6346" s="2" t="s">
        <v>28</v>
      </c>
      <c r="H6346" s="2" t="s">
        <v>34</v>
      </c>
      <c r="I6346" s="2" t="s">
        <v>31</v>
      </c>
      <c r="J6346" s="2">
        <v>39.800963827275659</v>
      </c>
    </row>
    <row r="6347" spans="1:10">
      <c r="A6347" s="2" t="s">
        <v>17</v>
      </c>
      <c r="B6347" s="2" t="s">
        <v>372</v>
      </c>
      <c r="C6347" s="2" t="s">
        <v>361</v>
      </c>
      <c r="D6347" s="2" t="s">
        <v>1077</v>
      </c>
      <c r="E6347" s="2">
        <v>100</v>
      </c>
      <c r="F6347" s="2" t="s">
        <v>767</v>
      </c>
      <c r="G6347" s="2" t="s">
        <v>28</v>
      </c>
      <c r="H6347" s="2" t="s">
        <v>34</v>
      </c>
      <c r="I6347" s="2" t="s">
        <v>31</v>
      </c>
      <c r="J6347" s="2">
        <v>0</v>
      </c>
    </row>
    <row r="6348" spans="1:10">
      <c r="A6348" s="2" t="s">
        <v>21</v>
      </c>
      <c r="B6348" s="2" t="s">
        <v>373</v>
      </c>
      <c r="C6348" s="2" t="s">
        <v>361</v>
      </c>
      <c r="D6348" s="2" t="s">
        <v>1077</v>
      </c>
      <c r="E6348" s="2">
        <v>100</v>
      </c>
      <c r="F6348" s="2" t="s">
        <v>767</v>
      </c>
      <c r="G6348" s="2" t="s">
        <v>28</v>
      </c>
      <c r="H6348" s="2" t="s">
        <v>34</v>
      </c>
      <c r="I6348" s="2" t="s">
        <v>31</v>
      </c>
      <c r="J6348" s="2">
        <v>0</v>
      </c>
    </row>
    <row r="6349" spans="1:10">
      <c r="A6349" s="2" t="s">
        <v>20</v>
      </c>
      <c r="B6349" s="2" t="s">
        <v>379</v>
      </c>
      <c r="C6349" s="2" t="s">
        <v>361</v>
      </c>
      <c r="D6349" s="2" t="s">
        <v>1077</v>
      </c>
      <c r="E6349" s="2">
        <v>100</v>
      </c>
      <c r="F6349" s="2" t="s">
        <v>767</v>
      </c>
      <c r="G6349" s="2" t="s">
        <v>28</v>
      </c>
      <c r="H6349" s="2" t="s">
        <v>34</v>
      </c>
      <c r="I6349" s="2" t="s">
        <v>31</v>
      </c>
      <c r="J6349" s="2">
        <v>0</v>
      </c>
    </row>
    <row r="6350" spans="1:10">
      <c r="A6350" s="2" t="s">
        <v>16</v>
      </c>
      <c r="B6350" s="2" t="s">
        <v>384</v>
      </c>
      <c r="C6350" s="2" t="s">
        <v>361</v>
      </c>
      <c r="D6350" s="2" t="s">
        <v>1077</v>
      </c>
      <c r="E6350" s="2">
        <v>100</v>
      </c>
      <c r="F6350" s="2" t="s">
        <v>767</v>
      </c>
      <c r="G6350" s="2" t="s">
        <v>28</v>
      </c>
      <c r="H6350" s="2" t="s">
        <v>34</v>
      </c>
      <c r="I6350" s="2" t="s">
        <v>31</v>
      </c>
      <c r="J6350" s="2">
        <v>76.510682481287859</v>
      </c>
    </row>
    <row r="6351" spans="1:10">
      <c r="A6351" s="2" t="s">
        <v>3</v>
      </c>
      <c r="B6351" s="2" t="s">
        <v>365</v>
      </c>
      <c r="C6351" s="2" t="s">
        <v>361</v>
      </c>
      <c r="D6351" s="2" t="s">
        <v>1077</v>
      </c>
      <c r="E6351" s="2">
        <v>100</v>
      </c>
      <c r="F6351" s="2" t="s">
        <v>767</v>
      </c>
      <c r="G6351" s="2" t="s">
        <v>28</v>
      </c>
      <c r="H6351" s="2" t="s">
        <v>34</v>
      </c>
      <c r="I6351" s="2" t="s">
        <v>31</v>
      </c>
      <c r="J6351" s="2">
        <v>89.694989436858663</v>
      </c>
    </row>
    <row r="6352" spans="1:10">
      <c r="A6352" s="2" t="s">
        <v>19</v>
      </c>
      <c r="B6352" s="2" t="s">
        <v>375</v>
      </c>
      <c r="C6352" s="2" t="s">
        <v>361</v>
      </c>
      <c r="D6352" s="2" t="s">
        <v>1077</v>
      </c>
      <c r="E6352" s="2">
        <v>100</v>
      </c>
      <c r="F6352" s="2" t="s">
        <v>767</v>
      </c>
      <c r="G6352" s="2" t="s">
        <v>28</v>
      </c>
      <c r="H6352" s="2" t="s">
        <v>34</v>
      </c>
      <c r="I6352" s="2" t="s">
        <v>31</v>
      </c>
      <c r="J6352" s="2">
        <v>0</v>
      </c>
    </row>
    <row r="6353" spans="1:10">
      <c r="A6353" s="2" t="s">
        <v>18</v>
      </c>
      <c r="B6353" s="2" t="s">
        <v>369</v>
      </c>
      <c r="C6353" s="2" t="s">
        <v>361</v>
      </c>
      <c r="D6353" s="2" t="s">
        <v>1077</v>
      </c>
      <c r="E6353" s="2">
        <v>100</v>
      </c>
      <c r="F6353" s="2" t="s">
        <v>767</v>
      </c>
      <c r="G6353" s="2" t="s">
        <v>28</v>
      </c>
      <c r="H6353" s="2" t="s">
        <v>34</v>
      </c>
      <c r="I6353" s="2" t="s">
        <v>31</v>
      </c>
      <c r="J6353" s="2">
        <v>0</v>
      </c>
    </row>
    <row r="6354" spans="1:10">
      <c r="A6354" s="2" t="s">
        <v>24</v>
      </c>
      <c r="B6354" s="2" t="s">
        <v>381</v>
      </c>
      <c r="C6354" s="2" t="s">
        <v>361</v>
      </c>
      <c r="D6354" s="2" t="s">
        <v>1077</v>
      </c>
      <c r="E6354" s="2">
        <v>100</v>
      </c>
      <c r="F6354" s="2" t="s">
        <v>767</v>
      </c>
      <c r="G6354" s="2" t="s">
        <v>28</v>
      </c>
      <c r="H6354" s="2" t="s">
        <v>34</v>
      </c>
      <c r="I6354" s="2" t="s">
        <v>31</v>
      </c>
      <c r="J6354" s="2">
        <v>64.599293119694579</v>
      </c>
    </row>
    <row r="6355" spans="1:10">
      <c r="A6355" s="2" t="s">
        <v>14</v>
      </c>
      <c r="B6355" s="2" t="s">
        <v>367</v>
      </c>
      <c r="C6355" s="2" t="s">
        <v>361</v>
      </c>
      <c r="D6355" s="2" t="s">
        <v>1077</v>
      </c>
      <c r="E6355" s="2">
        <v>100</v>
      </c>
      <c r="F6355" s="2" t="s">
        <v>767</v>
      </c>
      <c r="G6355" s="2" t="s">
        <v>28</v>
      </c>
      <c r="H6355" s="2" t="s">
        <v>34</v>
      </c>
      <c r="I6355" s="2" t="s">
        <v>31</v>
      </c>
      <c r="J6355" s="2">
        <v>0</v>
      </c>
    </row>
    <row r="6356" spans="1:10">
      <c r="A6356" s="2" t="s">
        <v>13</v>
      </c>
      <c r="B6356" s="2" t="s">
        <v>380</v>
      </c>
      <c r="C6356" s="2" t="s">
        <v>361</v>
      </c>
      <c r="D6356" s="2" t="s">
        <v>1077</v>
      </c>
      <c r="E6356" s="2">
        <v>100</v>
      </c>
      <c r="F6356" s="2" t="s">
        <v>767</v>
      </c>
      <c r="G6356" s="2" t="s">
        <v>28</v>
      </c>
      <c r="H6356" s="2" t="s">
        <v>34</v>
      </c>
      <c r="I6356" s="2" t="s">
        <v>31</v>
      </c>
      <c r="J6356" s="2">
        <v>208.09965563231489</v>
      </c>
    </row>
    <row r="6357" spans="1:10">
      <c r="A6357" s="2" t="s">
        <v>11</v>
      </c>
      <c r="B6357" s="2" t="s">
        <v>377</v>
      </c>
      <c r="C6357" s="2" t="s">
        <v>361</v>
      </c>
      <c r="D6357" s="2" t="s">
        <v>1077</v>
      </c>
      <c r="E6357" s="2">
        <v>100</v>
      </c>
      <c r="F6357" s="2" t="s">
        <v>767</v>
      </c>
      <c r="G6357" s="2" t="s">
        <v>28</v>
      </c>
      <c r="H6357" s="2" t="s">
        <v>34</v>
      </c>
      <c r="I6357" s="2" t="s">
        <v>31</v>
      </c>
      <c r="J6357" s="2">
        <v>0</v>
      </c>
    </row>
    <row r="6358" spans="1:10">
      <c r="A6358" s="2" t="s">
        <v>12</v>
      </c>
      <c r="B6358" s="2" t="s">
        <v>378</v>
      </c>
      <c r="C6358" s="2" t="s">
        <v>361</v>
      </c>
      <c r="D6358" s="2" t="s">
        <v>1077</v>
      </c>
      <c r="E6358" s="2">
        <v>100</v>
      </c>
      <c r="F6358" s="2" t="s">
        <v>767</v>
      </c>
      <c r="G6358" s="2" t="s">
        <v>28</v>
      </c>
      <c r="H6358" s="2" t="s">
        <v>34</v>
      </c>
      <c r="I6358" s="2" t="s">
        <v>31</v>
      </c>
      <c r="J6358" s="2">
        <v>0</v>
      </c>
    </row>
    <row r="6359" spans="1:10">
      <c r="A6359" s="2" t="s">
        <v>10</v>
      </c>
      <c r="B6359" s="2" t="s">
        <v>385</v>
      </c>
      <c r="C6359" s="2" t="s">
        <v>361</v>
      </c>
      <c r="D6359" s="2" t="s">
        <v>1077</v>
      </c>
      <c r="E6359" s="2">
        <v>100</v>
      </c>
      <c r="F6359" s="2" t="s">
        <v>767</v>
      </c>
      <c r="G6359" s="2" t="s">
        <v>28</v>
      </c>
      <c r="H6359" s="2" t="s">
        <v>34</v>
      </c>
      <c r="I6359" s="2" t="s">
        <v>31</v>
      </c>
      <c r="J6359" s="2">
        <v>0</v>
      </c>
    </row>
    <row r="6360" spans="1:10">
      <c r="A6360" s="2" t="s">
        <v>9</v>
      </c>
      <c r="B6360" s="2" t="s">
        <v>371</v>
      </c>
      <c r="C6360" s="2" t="s">
        <v>361</v>
      </c>
      <c r="D6360" s="2" t="s">
        <v>1077</v>
      </c>
      <c r="E6360" s="2">
        <v>100</v>
      </c>
      <c r="F6360" s="2" t="s">
        <v>767</v>
      </c>
      <c r="G6360" s="2" t="s">
        <v>28</v>
      </c>
      <c r="H6360" s="2" t="s">
        <v>34</v>
      </c>
      <c r="I6360" s="2" t="s">
        <v>31</v>
      </c>
      <c r="J6360" s="2">
        <v>0</v>
      </c>
    </row>
    <row r="6361" spans="1:10">
      <c r="A6361" s="2" t="s">
        <v>8</v>
      </c>
      <c r="B6361" s="2" t="s">
        <v>376</v>
      </c>
      <c r="C6361" s="2" t="s">
        <v>361</v>
      </c>
      <c r="D6361" s="2" t="s">
        <v>1077</v>
      </c>
      <c r="E6361" s="2">
        <v>100</v>
      </c>
      <c r="F6361" s="2" t="s">
        <v>767</v>
      </c>
      <c r="G6361" s="2" t="s">
        <v>28</v>
      </c>
      <c r="H6361" s="2" t="s">
        <v>34</v>
      </c>
      <c r="I6361" s="2" t="s">
        <v>31</v>
      </c>
      <c r="J6361" s="2">
        <v>0</v>
      </c>
    </row>
    <row r="6362" spans="1:10">
      <c r="A6362" s="2" t="s">
        <v>7</v>
      </c>
      <c r="B6362" s="2" t="s">
        <v>364</v>
      </c>
      <c r="C6362" s="2" t="s">
        <v>361</v>
      </c>
      <c r="D6362" s="2" t="s">
        <v>1077</v>
      </c>
      <c r="E6362" s="2">
        <v>100</v>
      </c>
      <c r="F6362" s="2" t="s">
        <v>767</v>
      </c>
      <c r="G6362" s="2" t="s">
        <v>28</v>
      </c>
      <c r="H6362" s="2" t="s">
        <v>34</v>
      </c>
      <c r="I6362" s="2" t="s">
        <v>31</v>
      </c>
      <c r="J6362" s="2">
        <v>0</v>
      </c>
    </row>
    <row r="6363" spans="1:10">
      <c r="A6363" s="2" t="s">
        <v>6</v>
      </c>
      <c r="B6363" s="2" t="s">
        <v>387</v>
      </c>
      <c r="C6363" s="2" t="s">
        <v>361</v>
      </c>
      <c r="D6363" s="2" t="s">
        <v>1077</v>
      </c>
      <c r="E6363" s="2">
        <v>100</v>
      </c>
      <c r="F6363" s="2" t="s">
        <v>767</v>
      </c>
      <c r="G6363" s="2" t="s">
        <v>28</v>
      </c>
      <c r="H6363" s="2" t="s">
        <v>34</v>
      </c>
      <c r="I6363" s="2" t="s">
        <v>31</v>
      </c>
      <c r="J6363" s="2">
        <v>0</v>
      </c>
    </row>
    <row r="6364" spans="1:10">
      <c r="A6364" s="2" t="s">
        <v>2</v>
      </c>
      <c r="B6364" s="2" t="s">
        <v>374</v>
      </c>
      <c r="C6364" s="2" t="s">
        <v>361</v>
      </c>
      <c r="D6364" s="2" t="s">
        <v>1077</v>
      </c>
      <c r="E6364" s="2">
        <v>100</v>
      </c>
      <c r="F6364" s="2" t="s">
        <v>767</v>
      </c>
      <c r="G6364" s="2" t="s">
        <v>28</v>
      </c>
      <c r="H6364" s="2" t="s">
        <v>34</v>
      </c>
      <c r="I6364" s="2" t="s">
        <v>31</v>
      </c>
      <c r="J6364" s="2">
        <v>0</v>
      </c>
    </row>
    <row r="6365" spans="1:10">
      <c r="A6365" s="2" t="s">
        <v>1</v>
      </c>
      <c r="B6365" s="2" t="s">
        <v>366</v>
      </c>
      <c r="C6365" s="2" t="s">
        <v>361</v>
      </c>
      <c r="D6365" s="2" t="s">
        <v>1077</v>
      </c>
      <c r="E6365" s="2">
        <v>100</v>
      </c>
      <c r="F6365" s="2" t="s">
        <v>767</v>
      </c>
      <c r="G6365" s="2" t="s">
        <v>28</v>
      </c>
      <c r="H6365" s="2" t="s">
        <v>34</v>
      </c>
      <c r="I6365" s="2" t="s">
        <v>31</v>
      </c>
      <c r="J6365" s="2">
        <v>0</v>
      </c>
    </row>
    <row r="6366" spans="1:10">
      <c r="A6366" s="2" t="s">
        <v>26</v>
      </c>
      <c r="B6366" s="2" t="s">
        <v>370</v>
      </c>
      <c r="C6366" s="2" t="s">
        <v>361</v>
      </c>
      <c r="D6366" s="2" t="s">
        <v>1069</v>
      </c>
      <c r="E6366" s="2">
        <v>100</v>
      </c>
      <c r="F6366" s="2" t="s">
        <v>767</v>
      </c>
      <c r="G6366" s="2" t="s">
        <v>28</v>
      </c>
      <c r="H6366" s="2" t="s">
        <v>34</v>
      </c>
      <c r="I6366" s="2" t="s">
        <v>31</v>
      </c>
      <c r="J6366" s="2">
        <v>0</v>
      </c>
    </row>
    <row r="6367" spans="1:10">
      <c r="A6367" s="2" t="s">
        <v>25</v>
      </c>
      <c r="B6367" s="2" t="s">
        <v>386</v>
      </c>
      <c r="C6367" s="2" t="s">
        <v>361</v>
      </c>
      <c r="D6367" s="2" t="s">
        <v>1069</v>
      </c>
      <c r="E6367" s="2">
        <v>100</v>
      </c>
      <c r="F6367" s="2" t="s">
        <v>767</v>
      </c>
      <c r="G6367" s="2" t="s">
        <v>28</v>
      </c>
      <c r="H6367" s="2" t="s">
        <v>34</v>
      </c>
      <c r="I6367" s="2" t="s">
        <v>31</v>
      </c>
      <c r="J6367" s="2">
        <v>0</v>
      </c>
    </row>
    <row r="6368" spans="1:10">
      <c r="A6368" s="2" t="s">
        <v>23</v>
      </c>
      <c r="B6368" s="2" t="s">
        <v>388</v>
      </c>
      <c r="C6368" s="2" t="s">
        <v>361</v>
      </c>
      <c r="D6368" s="2" t="s">
        <v>1069</v>
      </c>
      <c r="E6368" s="2">
        <v>100</v>
      </c>
      <c r="F6368" s="2" t="s">
        <v>767</v>
      </c>
      <c r="G6368" s="2" t="s">
        <v>28</v>
      </c>
      <c r="H6368" s="2" t="s">
        <v>34</v>
      </c>
      <c r="I6368" s="2" t="s">
        <v>31</v>
      </c>
      <c r="J6368" s="2">
        <v>0</v>
      </c>
    </row>
    <row r="6369" spans="1:10">
      <c r="A6369" s="2" t="s">
        <v>17</v>
      </c>
      <c r="B6369" s="2" t="s">
        <v>372</v>
      </c>
      <c r="C6369" s="2" t="s">
        <v>361</v>
      </c>
      <c r="D6369" s="2" t="s">
        <v>1069</v>
      </c>
      <c r="E6369" s="2">
        <v>100</v>
      </c>
      <c r="F6369" s="2" t="s">
        <v>767</v>
      </c>
      <c r="G6369" s="2" t="s">
        <v>28</v>
      </c>
      <c r="H6369" s="2" t="s">
        <v>34</v>
      </c>
      <c r="I6369" s="2" t="s">
        <v>31</v>
      </c>
      <c r="J6369" s="2">
        <v>0</v>
      </c>
    </row>
    <row r="6370" spans="1:10">
      <c r="A6370" s="2" t="s">
        <v>21</v>
      </c>
      <c r="B6370" s="2" t="s">
        <v>373</v>
      </c>
      <c r="C6370" s="2" t="s">
        <v>361</v>
      </c>
      <c r="D6370" s="2" t="s">
        <v>1069</v>
      </c>
      <c r="E6370" s="2">
        <v>100</v>
      </c>
      <c r="F6370" s="2" t="s">
        <v>767</v>
      </c>
      <c r="G6370" s="2" t="s">
        <v>28</v>
      </c>
      <c r="H6370" s="2" t="s">
        <v>34</v>
      </c>
      <c r="I6370" s="2" t="s">
        <v>31</v>
      </c>
      <c r="J6370" s="2">
        <v>0</v>
      </c>
    </row>
    <row r="6371" spans="1:10">
      <c r="A6371" s="2" t="s">
        <v>20</v>
      </c>
      <c r="B6371" s="2" t="s">
        <v>379</v>
      </c>
      <c r="C6371" s="2" t="s">
        <v>361</v>
      </c>
      <c r="D6371" s="2" t="s">
        <v>1069</v>
      </c>
      <c r="E6371" s="2">
        <v>100</v>
      </c>
      <c r="F6371" s="2" t="s">
        <v>767</v>
      </c>
      <c r="G6371" s="2" t="s">
        <v>28</v>
      </c>
      <c r="H6371" s="2" t="s">
        <v>34</v>
      </c>
      <c r="I6371" s="2" t="s">
        <v>31</v>
      </c>
      <c r="J6371" s="2">
        <v>0</v>
      </c>
    </row>
    <row r="6372" spans="1:10">
      <c r="A6372" s="2" t="s">
        <v>16</v>
      </c>
      <c r="B6372" s="2" t="s">
        <v>384</v>
      </c>
      <c r="C6372" s="2" t="s">
        <v>361</v>
      </c>
      <c r="D6372" s="2" t="s">
        <v>1069</v>
      </c>
      <c r="E6372" s="2">
        <v>100</v>
      </c>
      <c r="F6372" s="2" t="s">
        <v>767</v>
      </c>
      <c r="G6372" s="2" t="s">
        <v>28</v>
      </c>
      <c r="H6372" s="2" t="s">
        <v>34</v>
      </c>
      <c r="I6372" s="2" t="s">
        <v>31</v>
      </c>
      <c r="J6372" s="2">
        <v>1.6217975089549803</v>
      </c>
    </row>
    <row r="6373" spans="1:10">
      <c r="A6373" s="2" t="s">
        <v>3</v>
      </c>
      <c r="B6373" s="2" t="s">
        <v>365</v>
      </c>
      <c r="C6373" s="2" t="s">
        <v>361</v>
      </c>
      <c r="D6373" s="2" t="s">
        <v>1069</v>
      </c>
      <c r="E6373" s="2">
        <v>100</v>
      </c>
      <c r="F6373" s="2" t="s">
        <v>767</v>
      </c>
      <c r="G6373" s="2" t="s">
        <v>28</v>
      </c>
      <c r="H6373" s="2" t="s">
        <v>34</v>
      </c>
      <c r="I6373" s="2" t="s">
        <v>31</v>
      </c>
      <c r="J6373" s="2">
        <v>7.0737121799642244</v>
      </c>
    </row>
    <row r="6374" spans="1:10">
      <c r="A6374" s="2" t="s">
        <v>19</v>
      </c>
      <c r="B6374" s="2" t="s">
        <v>375</v>
      </c>
      <c r="C6374" s="2" t="s">
        <v>361</v>
      </c>
      <c r="D6374" s="2" t="s">
        <v>1069</v>
      </c>
      <c r="E6374" s="2">
        <v>100</v>
      </c>
      <c r="F6374" s="2" t="s">
        <v>767</v>
      </c>
      <c r="G6374" s="2" t="s">
        <v>28</v>
      </c>
      <c r="H6374" s="2" t="s">
        <v>34</v>
      </c>
      <c r="I6374" s="2" t="s">
        <v>31</v>
      </c>
      <c r="J6374" s="2">
        <v>0</v>
      </c>
    </row>
    <row r="6375" spans="1:10">
      <c r="A6375" s="2" t="s">
        <v>18</v>
      </c>
      <c r="B6375" s="2" t="s">
        <v>369</v>
      </c>
      <c r="C6375" s="2" t="s">
        <v>361</v>
      </c>
      <c r="D6375" s="2" t="s">
        <v>1069</v>
      </c>
      <c r="E6375" s="2">
        <v>100</v>
      </c>
      <c r="F6375" s="2" t="s">
        <v>767</v>
      </c>
      <c r="G6375" s="2" t="s">
        <v>28</v>
      </c>
      <c r="H6375" s="2" t="s">
        <v>34</v>
      </c>
      <c r="I6375" s="2" t="s">
        <v>31</v>
      </c>
      <c r="J6375" s="2">
        <v>0</v>
      </c>
    </row>
    <row r="6376" spans="1:10">
      <c r="A6376" s="2" t="s">
        <v>24</v>
      </c>
      <c r="B6376" s="2" t="s">
        <v>381</v>
      </c>
      <c r="C6376" s="2" t="s">
        <v>361</v>
      </c>
      <c r="D6376" s="2" t="s">
        <v>1069</v>
      </c>
      <c r="E6376" s="2">
        <v>100</v>
      </c>
      <c r="F6376" s="2" t="s">
        <v>767</v>
      </c>
      <c r="G6376" s="2" t="s">
        <v>28</v>
      </c>
      <c r="H6376" s="2" t="s">
        <v>34</v>
      </c>
      <c r="I6376" s="2" t="s">
        <v>31</v>
      </c>
      <c r="J6376" s="2">
        <v>23.106013677202956</v>
      </c>
    </row>
    <row r="6377" spans="1:10">
      <c r="A6377" s="2" t="s">
        <v>14</v>
      </c>
      <c r="B6377" s="2" t="s">
        <v>367</v>
      </c>
      <c r="C6377" s="2" t="s">
        <v>361</v>
      </c>
      <c r="D6377" s="2" t="s">
        <v>1069</v>
      </c>
      <c r="E6377" s="2">
        <v>100</v>
      </c>
      <c r="F6377" s="2" t="s">
        <v>767</v>
      </c>
      <c r="G6377" s="2" t="s">
        <v>28</v>
      </c>
      <c r="H6377" s="2" t="s">
        <v>34</v>
      </c>
      <c r="I6377" s="2" t="s">
        <v>31</v>
      </c>
      <c r="J6377" s="2">
        <v>0</v>
      </c>
    </row>
    <row r="6378" spans="1:10">
      <c r="A6378" s="2" t="s">
        <v>13</v>
      </c>
      <c r="B6378" s="2" t="s">
        <v>380</v>
      </c>
      <c r="C6378" s="2" t="s">
        <v>361</v>
      </c>
      <c r="D6378" s="2" t="s">
        <v>1069</v>
      </c>
      <c r="E6378" s="2">
        <v>100</v>
      </c>
      <c r="F6378" s="2" t="s">
        <v>767</v>
      </c>
      <c r="G6378" s="2" t="s">
        <v>28</v>
      </c>
      <c r="H6378" s="2" t="s">
        <v>34</v>
      </c>
      <c r="I6378" s="2" t="s">
        <v>31</v>
      </c>
      <c r="J6378" s="2">
        <v>15.72794759489355</v>
      </c>
    </row>
    <row r="6379" spans="1:10">
      <c r="A6379" s="2" t="s">
        <v>11</v>
      </c>
      <c r="B6379" s="2" t="s">
        <v>377</v>
      </c>
      <c r="C6379" s="2" t="s">
        <v>361</v>
      </c>
      <c r="D6379" s="2" t="s">
        <v>1069</v>
      </c>
      <c r="E6379" s="2">
        <v>100</v>
      </c>
      <c r="F6379" s="2" t="s">
        <v>767</v>
      </c>
      <c r="G6379" s="2" t="s">
        <v>28</v>
      </c>
      <c r="H6379" s="2" t="s">
        <v>34</v>
      </c>
      <c r="I6379" s="2" t="s">
        <v>31</v>
      </c>
      <c r="J6379" s="2">
        <v>0</v>
      </c>
    </row>
    <row r="6380" spans="1:10">
      <c r="A6380" s="2" t="s">
        <v>12</v>
      </c>
      <c r="B6380" s="2" t="s">
        <v>378</v>
      </c>
      <c r="C6380" s="2" t="s">
        <v>361</v>
      </c>
      <c r="D6380" s="2" t="s">
        <v>1069</v>
      </c>
      <c r="E6380" s="2">
        <v>100</v>
      </c>
      <c r="F6380" s="2" t="s">
        <v>767</v>
      </c>
      <c r="G6380" s="2" t="s">
        <v>28</v>
      </c>
      <c r="H6380" s="2" t="s">
        <v>34</v>
      </c>
      <c r="I6380" s="2" t="s">
        <v>31</v>
      </c>
      <c r="J6380" s="2">
        <v>0</v>
      </c>
    </row>
    <row r="6381" spans="1:10">
      <c r="A6381" s="2" t="s">
        <v>10</v>
      </c>
      <c r="B6381" s="2" t="s">
        <v>385</v>
      </c>
      <c r="C6381" s="2" t="s">
        <v>361</v>
      </c>
      <c r="D6381" s="2" t="s">
        <v>1069</v>
      </c>
      <c r="E6381" s="2">
        <v>100</v>
      </c>
      <c r="F6381" s="2" t="s">
        <v>767</v>
      </c>
      <c r="G6381" s="2" t="s">
        <v>28</v>
      </c>
      <c r="H6381" s="2" t="s">
        <v>34</v>
      </c>
      <c r="I6381" s="2" t="s">
        <v>31</v>
      </c>
      <c r="J6381" s="2">
        <v>0</v>
      </c>
    </row>
    <row r="6382" spans="1:10">
      <c r="A6382" s="2" t="s">
        <v>9</v>
      </c>
      <c r="B6382" s="2" t="s">
        <v>371</v>
      </c>
      <c r="C6382" s="2" t="s">
        <v>361</v>
      </c>
      <c r="D6382" s="2" t="s">
        <v>1069</v>
      </c>
      <c r="E6382" s="2">
        <v>100</v>
      </c>
      <c r="F6382" s="2" t="s">
        <v>767</v>
      </c>
      <c r="G6382" s="2" t="s">
        <v>28</v>
      </c>
      <c r="H6382" s="2" t="s">
        <v>34</v>
      </c>
      <c r="I6382" s="2" t="s">
        <v>31</v>
      </c>
      <c r="J6382" s="2">
        <v>0</v>
      </c>
    </row>
    <row r="6383" spans="1:10">
      <c r="A6383" s="2" t="s">
        <v>8</v>
      </c>
      <c r="B6383" s="2" t="s">
        <v>376</v>
      </c>
      <c r="C6383" s="2" t="s">
        <v>361</v>
      </c>
      <c r="D6383" s="2" t="s">
        <v>1069</v>
      </c>
      <c r="E6383" s="2">
        <v>100</v>
      </c>
      <c r="F6383" s="2" t="s">
        <v>767</v>
      </c>
      <c r="G6383" s="2" t="s">
        <v>28</v>
      </c>
      <c r="H6383" s="2" t="s">
        <v>34</v>
      </c>
      <c r="I6383" s="2" t="s">
        <v>31</v>
      </c>
      <c r="J6383" s="2">
        <v>0</v>
      </c>
    </row>
    <row r="6384" spans="1:10">
      <c r="A6384" s="2" t="s">
        <v>7</v>
      </c>
      <c r="B6384" s="2" t="s">
        <v>364</v>
      </c>
      <c r="C6384" s="2" t="s">
        <v>361</v>
      </c>
      <c r="D6384" s="2" t="s">
        <v>1069</v>
      </c>
      <c r="E6384" s="2">
        <v>100</v>
      </c>
      <c r="F6384" s="2" t="s">
        <v>767</v>
      </c>
      <c r="G6384" s="2" t="s">
        <v>28</v>
      </c>
      <c r="H6384" s="2" t="s">
        <v>34</v>
      </c>
      <c r="I6384" s="2" t="s">
        <v>31</v>
      </c>
      <c r="J6384" s="2">
        <v>0</v>
      </c>
    </row>
    <row r="6385" spans="1:10">
      <c r="A6385" s="2" t="s">
        <v>6</v>
      </c>
      <c r="B6385" s="2" t="s">
        <v>387</v>
      </c>
      <c r="C6385" s="2" t="s">
        <v>361</v>
      </c>
      <c r="D6385" s="2" t="s">
        <v>1069</v>
      </c>
      <c r="E6385" s="2">
        <v>100</v>
      </c>
      <c r="F6385" s="2" t="s">
        <v>767</v>
      </c>
      <c r="G6385" s="2" t="s">
        <v>28</v>
      </c>
      <c r="H6385" s="2" t="s">
        <v>34</v>
      </c>
      <c r="I6385" s="2" t="s">
        <v>31</v>
      </c>
      <c r="J6385" s="2">
        <v>0</v>
      </c>
    </row>
    <row r="6386" spans="1:10">
      <c r="A6386" s="2" t="s">
        <v>2</v>
      </c>
      <c r="B6386" s="2" t="s">
        <v>374</v>
      </c>
      <c r="C6386" s="2" t="s">
        <v>361</v>
      </c>
      <c r="D6386" s="2" t="s">
        <v>1069</v>
      </c>
      <c r="E6386" s="2">
        <v>100</v>
      </c>
      <c r="F6386" s="2" t="s">
        <v>767</v>
      </c>
      <c r="G6386" s="2" t="s">
        <v>28</v>
      </c>
      <c r="H6386" s="2" t="s">
        <v>34</v>
      </c>
      <c r="I6386" s="2" t="s">
        <v>31</v>
      </c>
      <c r="J6386" s="2">
        <v>0</v>
      </c>
    </row>
    <row r="6387" spans="1:10">
      <c r="A6387" s="2" t="s">
        <v>1</v>
      </c>
      <c r="B6387" s="2" t="s">
        <v>366</v>
      </c>
      <c r="C6387" s="2" t="s">
        <v>361</v>
      </c>
      <c r="D6387" s="2" t="s">
        <v>1069</v>
      </c>
      <c r="E6387" s="2">
        <v>100</v>
      </c>
      <c r="F6387" s="2" t="s">
        <v>767</v>
      </c>
      <c r="G6387" s="2" t="s">
        <v>28</v>
      </c>
      <c r="H6387" s="2" t="s">
        <v>34</v>
      </c>
      <c r="I6387" s="2" t="s">
        <v>31</v>
      </c>
      <c r="J6387" s="2">
        <v>0</v>
      </c>
    </row>
    <row r="6388" spans="1:10">
      <c r="A6388" s="2" t="s">
        <v>26</v>
      </c>
      <c r="B6388" s="2" t="s">
        <v>370</v>
      </c>
      <c r="C6388" s="2" t="s">
        <v>361</v>
      </c>
      <c r="D6388" s="2" t="s">
        <v>1074</v>
      </c>
      <c r="E6388" s="2">
        <v>100</v>
      </c>
      <c r="F6388" s="2" t="s">
        <v>767</v>
      </c>
      <c r="G6388" s="2" t="s">
        <v>720</v>
      </c>
      <c r="H6388" s="2" t="s">
        <v>34</v>
      </c>
      <c r="I6388" s="2" t="s">
        <v>31</v>
      </c>
      <c r="J6388" s="2">
        <v>6.3252001574999994</v>
      </c>
    </row>
    <row r="6389" spans="1:10">
      <c r="A6389" s="2" t="s">
        <v>25</v>
      </c>
      <c r="B6389" s="2" t="s">
        <v>386</v>
      </c>
      <c r="C6389" s="2" t="s">
        <v>361</v>
      </c>
      <c r="D6389" s="2" t="s">
        <v>1074</v>
      </c>
      <c r="E6389" s="2">
        <v>100</v>
      </c>
      <c r="F6389" s="2" t="s">
        <v>767</v>
      </c>
      <c r="G6389" s="2" t="s">
        <v>720</v>
      </c>
      <c r="H6389" s="2" t="s">
        <v>34</v>
      </c>
      <c r="I6389" s="2" t="s">
        <v>31</v>
      </c>
      <c r="J6389" s="2">
        <v>19.83659076</v>
      </c>
    </row>
    <row r="6390" spans="1:10">
      <c r="A6390" s="2" t="s">
        <v>23</v>
      </c>
      <c r="B6390" s="2" t="s">
        <v>388</v>
      </c>
      <c r="C6390" s="2" t="s">
        <v>361</v>
      </c>
      <c r="D6390" s="2" t="s">
        <v>1074</v>
      </c>
      <c r="E6390" s="2">
        <v>100</v>
      </c>
      <c r="F6390" s="2" t="s">
        <v>767</v>
      </c>
      <c r="G6390" s="2" t="s">
        <v>720</v>
      </c>
      <c r="H6390" s="2" t="s">
        <v>34</v>
      </c>
      <c r="I6390" s="2" t="s">
        <v>31</v>
      </c>
      <c r="J6390" s="2">
        <v>0.593939497766939</v>
      </c>
    </row>
    <row r="6391" spans="1:10">
      <c r="A6391" s="2" t="s">
        <v>17</v>
      </c>
      <c r="B6391" s="2" t="s">
        <v>372</v>
      </c>
      <c r="C6391" s="2" t="s">
        <v>361</v>
      </c>
      <c r="D6391" s="2" t="s">
        <v>1074</v>
      </c>
      <c r="E6391" s="2">
        <v>100</v>
      </c>
      <c r="F6391" s="2" t="s">
        <v>767</v>
      </c>
      <c r="G6391" s="2" t="s">
        <v>720</v>
      </c>
      <c r="H6391" s="2" t="s">
        <v>34</v>
      </c>
      <c r="I6391" s="2" t="s">
        <v>31</v>
      </c>
      <c r="J6391" s="2">
        <v>97.169224983749999</v>
      </c>
    </row>
    <row r="6392" spans="1:10">
      <c r="A6392" s="2" t="s">
        <v>21</v>
      </c>
      <c r="B6392" s="2" t="s">
        <v>373</v>
      </c>
      <c r="C6392" s="2" t="s">
        <v>361</v>
      </c>
      <c r="D6392" s="2" t="s">
        <v>1074</v>
      </c>
      <c r="E6392" s="2">
        <v>100</v>
      </c>
      <c r="F6392" s="2" t="s">
        <v>767</v>
      </c>
      <c r="G6392" s="2" t="s">
        <v>720</v>
      </c>
      <c r="H6392" s="2" t="s">
        <v>34</v>
      </c>
      <c r="I6392" s="2" t="s">
        <v>31</v>
      </c>
      <c r="J6392" s="2">
        <v>347.86803587999998</v>
      </c>
    </row>
    <row r="6393" spans="1:10">
      <c r="A6393" s="2" t="s">
        <v>20</v>
      </c>
      <c r="B6393" s="2" t="s">
        <v>379</v>
      </c>
      <c r="C6393" s="2" t="s">
        <v>361</v>
      </c>
      <c r="D6393" s="2" t="s">
        <v>1074</v>
      </c>
      <c r="E6393" s="2">
        <v>100</v>
      </c>
      <c r="F6393" s="2" t="s">
        <v>767</v>
      </c>
      <c r="G6393" s="2" t="s">
        <v>720</v>
      </c>
      <c r="H6393" s="2" t="s">
        <v>34</v>
      </c>
      <c r="I6393" s="2" t="s">
        <v>31</v>
      </c>
      <c r="J6393" s="2">
        <v>70.561670899499987</v>
      </c>
    </row>
    <row r="6394" spans="1:10">
      <c r="A6394" s="2" t="s">
        <v>16</v>
      </c>
      <c r="B6394" s="2" t="s">
        <v>384</v>
      </c>
      <c r="C6394" s="2" t="s">
        <v>361</v>
      </c>
      <c r="D6394" s="2" t="s">
        <v>1074</v>
      </c>
      <c r="E6394" s="2">
        <v>100</v>
      </c>
      <c r="F6394" s="2" t="s">
        <v>767</v>
      </c>
      <c r="G6394" s="2" t="s">
        <v>720</v>
      </c>
      <c r="H6394" s="2" t="s">
        <v>34</v>
      </c>
      <c r="I6394" s="2" t="s">
        <v>31</v>
      </c>
      <c r="J6394" s="2">
        <v>59.012590461827735</v>
      </c>
    </row>
    <row r="6395" spans="1:10">
      <c r="A6395" s="2" t="s">
        <v>3</v>
      </c>
      <c r="B6395" s="2" t="s">
        <v>365</v>
      </c>
      <c r="C6395" s="2" t="s">
        <v>361</v>
      </c>
      <c r="D6395" s="2" t="s">
        <v>1074</v>
      </c>
      <c r="E6395" s="2">
        <v>100</v>
      </c>
      <c r="F6395" s="2" t="s">
        <v>767</v>
      </c>
      <c r="G6395" s="2" t="s">
        <v>720</v>
      </c>
      <c r="H6395" s="2" t="s">
        <v>34</v>
      </c>
      <c r="I6395" s="2" t="s">
        <v>31</v>
      </c>
      <c r="J6395" s="2">
        <v>68.500375130304135</v>
      </c>
    </row>
    <row r="6396" spans="1:10">
      <c r="A6396" s="2" t="s">
        <v>19</v>
      </c>
      <c r="B6396" s="2" t="s">
        <v>375</v>
      </c>
      <c r="C6396" s="2" t="s">
        <v>361</v>
      </c>
      <c r="D6396" s="2" t="s">
        <v>1074</v>
      </c>
      <c r="E6396" s="2">
        <v>100</v>
      </c>
      <c r="F6396" s="2" t="s">
        <v>767</v>
      </c>
      <c r="G6396" s="2" t="s">
        <v>720</v>
      </c>
      <c r="H6396" s="2" t="s">
        <v>34</v>
      </c>
      <c r="I6396" s="2" t="s">
        <v>31</v>
      </c>
      <c r="J6396" s="2">
        <v>382.95268691399997</v>
      </c>
    </row>
    <row r="6397" spans="1:10">
      <c r="A6397" s="2" t="s">
        <v>18</v>
      </c>
      <c r="B6397" s="2" t="s">
        <v>369</v>
      </c>
      <c r="C6397" s="2" t="s">
        <v>361</v>
      </c>
      <c r="D6397" s="2" t="s">
        <v>1074</v>
      </c>
      <c r="E6397" s="2">
        <v>100</v>
      </c>
      <c r="F6397" s="2" t="s">
        <v>767</v>
      </c>
      <c r="G6397" s="2" t="s">
        <v>720</v>
      </c>
      <c r="H6397" s="2" t="s">
        <v>34</v>
      </c>
      <c r="I6397" s="2" t="s">
        <v>31</v>
      </c>
      <c r="J6397" s="2">
        <v>358.78362988499993</v>
      </c>
    </row>
    <row r="6398" spans="1:10">
      <c r="A6398" s="2" t="s">
        <v>24</v>
      </c>
      <c r="B6398" s="2" t="s">
        <v>381</v>
      </c>
      <c r="C6398" s="2" t="s">
        <v>361</v>
      </c>
      <c r="D6398" s="2" t="s">
        <v>1074</v>
      </c>
      <c r="E6398" s="2">
        <v>100</v>
      </c>
      <c r="F6398" s="2" t="s">
        <v>767</v>
      </c>
      <c r="G6398" s="2" t="s">
        <v>720</v>
      </c>
      <c r="H6398" s="2" t="s">
        <v>34</v>
      </c>
      <c r="I6398" s="2" t="s">
        <v>31</v>
      </c>
      <c r="J6398" s="2">
        <v>14.650968923184239</v>
      </c>
    </row>
    <row r="6399" spans="1:10">
      <c r="A6399" s="2" t="s">
        <v>14</v>
      </c>
      <c r="B6399" s="2" t="s">
        <v>367</v>
      </c>
      <c r="C6399" s="2" t="s">
        <v>361</v>
      </c>
      <c r="D6399" s="2" t="s">
        <v>1074</v>
      </c>
      <c r="E6399" s="2">
        <v>100</v>
      </c>
      <c r="F6399" s="2" t="s">
        <v>767</v>
      </c>
      <c r="G6399" s="2" t="s">
        <v>720</v>
      </c>
      <c r="H6399" s="2" t="s">
        <v>34</v>
      </c>
      <c r="I6399" s="2" t="s">
        <v>31</v>
      </c>
      <c r="J6399" s="2">
        <v>123.28416659999999</v>
      </c>
    </row>
    <row r="6400" spans="1:10">
      <c r="A6400" s="2" t="s">
        <v>13</v>
      </c>
      <c r="B6400" s="2" t="s">
        <v>380</v>
      </c>
      <c r="C6400" s="2" t="s">
        <v>361</v>
      </c>
      <c r="D6400" s="2" t="s">
        <v>1074</v>
      </c>
      <c r="E6400" s="2">
        <v>100</v>
      </c>
      <c r="F6400" s="2" t="s">
        <v>767</v>
      </c>
      <c r="G6400" s="2" t="s">
        <v>720</v>
      </c>
      <c r="H6400" s="2" t="s">
        <v>34</v>
      </c>
      <c r="I6400" s="2" t="s">
        <v>31</v>
      </c>
      <c r="J6400" s="2">
        <v>121.08755850395968</v>
      </c>
    </row>
    <row r="6401" spans="1:10">
      <c r="A6401" s="2" t="s">
        <v>11</v>
      </c>
      <c r="B6401" s="2" t="s">
        <v>377</v>
      </c>
      <c r="C6401" s="2" t="s">
        <v>361</v>
      </c>
      <c r="D6401" s="2" t="s">
        <v>1074</v>
      </c>
      <c r="E6401" s="2">
        <v>100</v>
      </c>
      <c r="F6401" s="2" t="s">
        <v>767</v>
      </c>
      <c r="G6401" s="2" t="s">
        <v>720</v>
      </c>
      <c r="H6401" s="2" t="s">
        <v>34</v>
      </c>
      <c r="I6401" s="2" t="s">
        <v>31</v>
      </c>
      <c r="J6401" s="2">
        <v>17.195557851</v>
      </c>
    </row>
    <row r="6402" spans="1:10">
      <c r="A6402" s="2" t="s">
        <v>12</v>
      </c>
      <c r="B6402" s="2" t="s">
        <v>378</v>
      </c>
      <c r="C6402" s="2" t="s">
        <v>361</v>
      </c>
      <c r="D6402" s="2" t="s">
        <v>1074</v>
      </c>
      <c r="E6402" s="2">
        <v>100</v>
      </c>
      <c r="F6402" s="2" t="s">
        <v>767</v>
      </c>
      <c r="G6402" s="2" t="s">
        <v>720</v>
      </c>
      <c r="H6402" s="2" t="s">
        <v>34</v>
      </c>
      <c r="I6402" s="2" t="s">
        <v>31</v>
      </c>
      <c r="J6402" s="2">
        <v>103.99470792000001</v>
      </c>
    </row>
    <row r="6403" spans="1:10">
      <c r="A6403" s="2" t="s">
        <v>10</v>
      </c>
      <c r="B6403" s="2" t="s">
        <v>385</v>
      </c>
      <c r="C6403" s="2" t="s">
        <v>361</v>
      </c>
      <c r="D6403" s="2" t="s">
        <v>1074</v>
      </c>
      <c r="E6403" s="2">
        <v>100</v>
      </c>
      <c r="F6403" s="2" t="s">
        <v>767</v>
      </c>
      <c r="G6403" s="2" t="s">
        <v>720</v>
      </c>
      <c r="H6403" s="2" t="s">
        <v>34</v>
      </c>
      <c r="I6403" s="2" t="s">
        <v>31</v>
      </c>
      <c r="J6403" s="2">
        <v>6.5047790625000004E-2</v>
      </c>
    </row>
    <row r="6404" spans="1:10">
      <c r="A6404" s="2" t="s">
        <v>9</v>
      </c>
      <c r="B6404" s="2" t="s">
        <v>371</v>
      </c>
      <c r="C6404" s="2" t="s">
        <v>361</v>
      </c>
      <c r="D6404" s="2" t="s">
        <v>1074</v>
      </c>
      <c r="E6404" s="2">
        <v>100</v>
      </c>
      <c r="F6404" s="2" t="s">
        <v>767</v>
      </c>
      <c r="G6404" s="2" t="s">
        <v>720</v>
      </c>
      <c r="H6404" s="2" t="s">
        <v>34</v>
      </c>
      <c r="I6404" s="2" t="s">
        <v>31</v>
      </c>
      <c r="J6404" s="2">
        <v>40.578149745000005</v>
      </c>
    </row>
    <row r="6405" spans="1:10">
      <c r="A6405" s="2" t="s">
        <v>8</v>
      </c>
      <c r="B6405" s="2" t="s">
        <v>376</v>
      </c>
      <c r="C6405" s="2" t="s">
        <v>361</v>
      </c>
      <c r="D6405" s="2" t="s">
        <v>1074</v>
      </c>
      <c r="E6405" s="2">
        <v>100</v>
      </c>
      <c r="F6405" s="2" t="s">
        <v>767</v>
      </c>
      <c r="G6405" s="2" t="s">
        <v>720</v>
      </c>
      <c r="H6405" s="2" t="s">
        <v>34</v>
      </c>
      <c r="I6405" s="2" t="s">
        <v>31</v>
      </c>
      <c r="J6405" s="2">
        <v>101.526675375</v>
      </c>
    </row>
    <row r="6406" spans="1:10">
      <c r="A6406" s="2" t="s">
        <v>7</v>
      </c>
      <c r="B6406" s="2" t="s">
        <v>364</v>
      </c>
      <c r="C6406" s="2" t="s">
        <v>361</v>
      </c>
      <c r="D6406" s="2" t="s">
        <v>1074</v>
      </c>
      <c r="E6406" s="2">
        <v>100</v>
      </c>
      <c r="F6406" s="2" t="s">
        <v>767</v>
      </c>
      <c r="G6406" s="2" t="s">
        <v>720</v>
      </c>
      <c r="H6406" s="2" t="s">
        <v>34</v>
      </c>
      <c r="I6406" s="2" t="s">
        <v>31</v>
      </c>
      <c r="J6406" s="2">
        <v>32.949108449999997</v>
      </c>
    </row>
    <row r="6407" spans="1:10">
      <c r="A6407" s="2" t="s">
        <v>6</v>
      </c>
      <c r="B6407" s="2" t="s">
        <v>387</v>
      </c>
      <c r="C6407" s="2" t="s">
        <v>361</v>
      </c>
      <c r="D6407" s="2" t="s">
        <v>1074</v>
      </c>
      <c r="E6407" s="2">
        <v>100</v>
      </c>
      <c r="F6407" s="2" t="s">
        <v>767</v>
      </c>
      <c r="G6407" s="2" t="s">
        <v>720</v>
      </c>
      <c r="H6407" s="2" t="s">
        <v>34</v>
      </c>
      <c r="I6407" s="2" t="s">
        <v>31</v>
      </c>
      <c r="J6407" s="2">
        <v>12.524916599999999</v>
      </c>
    </row>
    <row r="6408" spans="1:10">
      <c r="A6408" s="2" t="s">
        <v>2</v>
      </c>
      <c r="B6408" s="2" t="s">
        <v>374</v>
      </c>
      <c r="C6408" s="2" t="s">
        <v>361</v>
      </c>
      <c r="D6408" s="2" t="s">
        <v>1074</v>
      </c>
      <c r="E6408" s="2">
        <v>100</v>
      </c>
      <c r="F6408" s="2" t="s">
        <v>767</v>
      </c>
      <c r="G6408" s="2" t="s">
        <v>720</v>
      </c>
      <c r="H6408" s="2" t="s">
        <v>34</v>
      </c>
      <c r="I6408" s="2" t="s">
        <v>31</v>
      </c>
      <c r="J6408" s="2">
        <v>343.510770708</v>
      </c>
    </row>
    <row r="6409" spans="1:10">
      <c r="A6409" s="2" t="s">
        <v>1</v>
      </c>
      <c r="B6409" s="2" t="s">
        <v>366</v>
      </c>
      <c r="C6409" s="2" t="s">
        <v>361</v>
      </c>
      <c r="D6409" s="2" t="s">
        <v>1074</v>
      </c>
      <c r="E6409" s="2">
        <v>100</v>
      </c>
      <c r="F6409" s="2" t="s">
        <v>767</v>
      </c>
      <c r="G6409" s="2" t="s">
        <v>720</v>
      </c>
      <c r="H6409" s="2" t="s">
        <v>34</v>
      </c>
      <c r="I6409" s="2" t="s">
        <v>31</v>
      </c>
      <c r="J6409" s="2">
        <v>410.91023244374998</v>
      </c>
    </row>
    <row r="6410" spans="1:10">
      <c r="A6410" s="2" t="s">
        <v>26</v>
      </c>
      <c r="B6410" s="2" t="s">
        <v>370</v>
      </c>
      <c r="C6410" s="2" t="s">
        <v>361</v>
      </c>
      <c r="D6410" s="2" t="s">
        <v>1075</v>
      </c>
      <c r="E6410" s="2">
        <v>100</v>
      </c>
      <c r="F6410" s="2" t="s">
        <v>767</v>
      </c>
      <c r="G6410" s="2" t="s">
        <v>720</v>
      </c>
      <c r="H6410" s="2" t="s">
        <v>34</v>
      </c>
      <c r="I6410" s="2" t="s">
        <v>31</v>
      </c>
      <c r="J6410" s="2">
        <v>4.1046074999999856E-3</v>
      </c>
    </row>
    <row r="6411" spans="1:10">
      <c r="A6411" s="2" t="s">
        <v>25</v>
      </c>
      <c r="B6411" s="2" t="s">
        <v>386</v>
      </c>
      <c r="C6411" s="2" t="s">
        <v>361</v>
      </c>
      <c r="D6411" s="2" t="s">
        <v>1075</v>
      </c>
      <c r="E6411" s="2">
        <v>100</v>
      </c>
      <c r="F6411" s="2" t="s">
        <v>767</v>
      </c>
      <c r="G6411" s="2" t="s">
        <v>720</v>
      </c>
      <c r="H6411" s="2" t="s">
        <v>34</v>
      </c>
      <c r="I6411" s="2" t="s">
        <v>31</v>
      </c>
      <c r="J6411" s="2">
        <v>36.801008482874998</v>
      </c>
    </row>
    <row r="6412" spans="1:10">
      <c r="A6412" s="2" t="s">
        <v>23</v>
      </c>
      <c r="B6412" s="2" t="s">
        <v>388</v>
      </c>
      <c r="C6412" s="2" t="s">
        <v>361</v>
      </c>
      <c r="D6412" s="2" t="s">
        <v>1075</v>
      </c>
      <c r="E6412" s="2">
        <v>100</v>
      </c>
      <c r="F6412" s="2" t="s">
        <v>767</v>
      </c>
      <c r="G6412" s="2" t="s">
        <v>720</v>
      </c>
      <c r="H6412" s="2" t="s">
        <v>34</v>
      </c>
      <c r="I6412" s="2" t="s">
        <v>31</v>
      </c>
      <c r="J6412" s="2">
        <v>0.61140830652479017</v>
      </c>
    </row>
    <row r="6413" spans="1:10">
      <c r="A6413" s="2" t="s">
        <v>17</v>
      </c>
      <c r="B6413" s="2" t="s">
        <v>372</v>
      </c>
      <c r="C6413" s="2" t="s">
        <v>361</v>
      </c>
      <c r="D6413" s="2" t="s">
        <v>1075</v>
      </c>
      <c r="E6413" s="2">
        <v>100</v>
      </c>
      <c r="F6413" s="2" t="s">
        <v>767</v>
      </c>
      <c r="G6413" s="2" t="s">
        <v>720</v>
      </c>
      <c r="H6413" s="2" t="s">
        <v>34</v>
      </c>
      <c r="I6413" s="2" t="s">
        <v>31</v>
      </c>
      <c r="J6413" s="2">
        <v>6.8873638499972148E-2</v>
      </c>
    </row>
    <row r="6414" spans="1:10">
      <c r="A6414" s="2" t="s">
        <v>21</v>
      </c>
      <c r="B6414" s="2" t="s">
        <v>373</v>
      </c>
      <c r="C6414" s="2" t="s">
        <v>361</v>
      </c>
      <c r="D6414" s="2" t="s">
        <v>1075</v>
      </c>
      <c r="E6414" s="2">
        <v>100</v>
      </c>
      <c r="F6414" s="2" t="s">
        <v>767</v>
      </c>
      <c r="G6414" s="2" t="s">
        <v>720</v>
      </c>
      <c r="H6414" s="2" t="s">
        <v>34</v>
      </c>
      <c r="I6414" s="2" t="s">
        <v>31</v>
      </c>
      <c r="J6414" s="2">
        <v>32.359050179999969</v>
      </c>
    </row>
    <row r="6415" spans="1:10">
      <c r="A6415" s="2" t="s">
        <v>20</v>
      </c>
      <c r="B6415" s="2" t="s">
        <v>379</v>
      </c>
      <c r="C6415" s="2" t="s">
        <v>361</v>
      </c>
      <c r="D6415" s="2" t="s">
        <v>1075</v>
      </c>
      <c r="E6415" s="2">
        <v>100</v>
      </c>
      <c r="F6415" s="2" t="s">
        <v>767</v>
      </c>
      <c r="G6415" s="2" t="s">
        <v>720</v>
      </c>
      <c r="H6415" s="2" t="s">
        <v>34</v>
      </c>
      <c r="I6415" s="2" t="s">
        <v>31</v>
      </c>
      <c r="J6415" s="2">
        <v>51.83100240862499</v>
      </c>
    </row>
    <row r="6416" spans="1:10">
      <c r="A6416" s="2" t="s">
        <v>16</v>
      </c>
      <c r="B6416" s="2" t="s">
        <v>384</v>
      </c>
      <c r="C6416" s="2" t="s">
        <v>361</v>
      </c>
      <c r="D6416" s="2" t="s">
        <v>1075</v>
      </c>
      <c r="E6416" s="2">
        <v>100</v>
      </c>
      <c r="F6416" s="2" t="s">
        <v>767</v>
      </c>
      <c r="G6416" s="2" t="s">
        <v>720</v>
      </c>
      <c r="H6416" s="2" t="s">
        <v>34</v>
      </c>
      <c r="I6416" s="2" t="s">
        <v>31</v>
      </c>
      <c r="J6416" s="2">
        <v>93.975065493041598</v>
      </c>
    </row>
    <row r="6417" spans="1:10">
      <c r="A6417" s="2" t="s">
        <v>3</v>
      </c>
      <c r="B6417" s="2" t="s">
        <v>365</v>
      </c>
      <c r="C6417" s="2" t="s">
        <v>361</v>
      </c>
      <c r="D6417" s="2" t="s">
        <v>1075</v>
      </c>
      <c r="E6417" s="2">
        <v>100</v>
      </c>
      <c r="F6417" s="2" t="s">
        <v>767</v>
      </c>
      <c r="G6417" s="2" t="s">
        <v>720</v>
      </c>
      <c r="H6417" s="2" t="s">
        <v>34</v>
      </c>
      <c r="I6417" s="2" t="s">
        <v>31</v>
      </c>
      <c r="J6417" s="2">
        <v>96.956868310000104</v>
      </c>
    </row>
    <row r="6418" spans="1:10">
      <c r="A6418" s="2" t="s">
        <v>19</v>
      </c>
      <c r="B6418" s="2" t="s">
        <v>375</v>
      </c>
      <c r="C6418" s="2" t="s">
        <v>361</v>
      </c>
      <c r="D6418" s="2" t="s">
        <v>1075</v>
      </c>
      <c r="E6418" s="2">
        <v>100</v>
      </c>
      <c r="F6418" s="2" t="s">
        <v>767</v>
      </c>
      <c r="G6418" s="2" t="s">
        <v>720</v>
      </c>
      <c r="H6418" s="2" t="s">
        <v>34</v>
      </c>
      <c r="I6418" s="2" t="s">
        <v>31</v>
      </c>
      <c r="J6418" s="2">
        <v>119.29313293799999</v>
      </c>
    </row>
    <row r="6419" spans="1:10">
      <c r="A6419" s="2" t="s">
        <v>18</v>
      </c>
      <c r="B6419" s="2" t="s">
        <v>369</v>
      </c>
      <c r="C6419" s="2" t="s">
        <v>361</v>
      </c>
      <c r="D6419" s="2" t="s">
        <v>1075</v>
      </c>
      <c r="E6419" s="2">
        <v>100</v>
      </c>
      <c r="F6419" s="2" t="s">
        <v>767</v>
      </c>
      <c r="G6419" s="2" t="s">
        <v>720</v>
      </c>
      <c r="H6419" s="2" t="s">
        <v>34</v>
      </c>
      <c r="I6419" s="2" t="s">
        <v>31</v>
      </c>
      <c r="J6419" s="2">
        <v>206.95369585500003</v>
      </c>
    </row>
    <row r="6420" spans="1:10">
      <c r="A6420" s="2" t="s">
        <v>24</v>
      </c>
      <c r="B6420" s="2" t="s">
        <v>381</v>
      </c>
      <c r="C6420" s="2" t="s">
        <v>361</v>
      </c>
      <c r="D6420" s="2" t="s">
        <v>1075</v>
      </c>
      <c r="E6420" s="2">
        <v>100</v>
      </c>
      <c r="F6420" s="2" t="s">
        <v>767</v>
      </c>
      <c r="G6420" s="2" t="s">
        <v>720</v>
      </c>
      <c r="H6420" s="2" t="s">
        <v>34</v>
      </c>
      <c r="I6420" s="2" t="s">
        <v>31</v>
      </c>
      <c r="J6420" s="2">
        <v>31.015056088967896</v>
      </c>
    </row>
    <row r="6421" spans="1:10">
      <c r="A6421" s="2" t="s">
        <v>14</v>
      </c>
      <c r="B6421" s="2" t="s">
        <v>367</v>
      </c>
      <c r="C6421" s="2" t="s">
        <v>361</v>
      </c>
      <c r="D6421" s="2" t="s">
        <v>1075</v>
      </c>
      <c r="E6421" s="2">
        <v>100</v>
      </c>
      <c r="F6421" s="2" t="s">
        <v>767</v>
      </c>
      <c r="G6421" s="2" t="s">
        <v>720</v>
      </c>
      <c r="H6421" s="2" t="s">
        <v>34</v>
      </c>
      <c r="I6421" s="2" t="s">
        <v>31</v>
      </c>
      <c r="J6421" s="2">
        <v>209.88084875999999</v>
      </c>
    </row>
    <row r="6422" spans="1:10">
      <c r="A6422" s="2" t="s">
        <v>13</v>
      </c>
      <c r="B6422" s="2" t="s">
        <v>380</v>
      </c>
      <c r="C6422" s="2" t="s">
        <v>361</v>
      </c>
      <c r="D6422" s="2" t="s">
        <v>1075</v>
      </c>
      <c r="E6422" s="2">
        <v>100</v>
      </c>
      <c r="F6422" s="2" t="s">
        <v>767</v>
      </c>
      <c r="G6422" s="2" t="s">
        <v>720</v>
      </c>
      <c r="H6422" s="2" t="s">
        <v>34</v>
      </c>
      <c r="I6422" s="2" t="s">
        <v>31</v>
      </c>
      <c r="J6422" s="2">
        <v>80.055532058364562</v>
      </c>
    </row>
    <row r="6423" spans="1:10">
      <c r="A6423" s="2" t="s">
        <v>11</v>
      </c>
      <c r="B6423" s="2" t="s">
        <v>377</v>
      </c>
      <c r="C6423" s="2" t="s">
        <v>361</v>
      </c>
      <c r="D6423" s="2" t="s">
        <v>1075</v>
      </c>
      <c r="E6423" s="2">
        <v>100</v>
      </c>
      <c r="F6423" s="2" t="s">
        <v>767</v>
      </c>
      <c r="G6423" s="2" t="s">
        <v>720</v>
      </c>
      <c r="H6423" s="2" t="s">
        <v>34</v>
      </c>
      <c r="I6423" s="2" t="s">
        <v>31</v>
      </c>
      <c r="J6423" s="2">
        <v>8.6217950677499999</v>
      </c>
    </row>
    <row r="6424" spans="1:10">
      <c r="A6424" s="2" t="s">
        <v>12</v>
      </c>
      <c r="B6424" s="2" t="s">
        <v>378</v>
      </c>
      <c r="C6424" s="2" t="s">
        <v>361</v>
      </c>
      <c r="D6424" s="2" t="s">
        <v>1075</v>
      </c>
      <c r="E6424" s="2">
        <v>100</v>
      </c>
      <c r="F6424" s="2" t="s">
        <v>767</v>
      </c>
      <c r="G6424" s="2" t="s">
        <v>720</v>
      </c>
      <c r="H6424" s="2" t="s">
        <v>34</v>
      </c>
      <c r="I6424" s="2" t="s">
        <v>31</v>
      </c>
      <c r="J6424" s="2">
        <v>61.340120077500004</v>
      </c>
    </row>
    <row r="6425" spans="1:10">
      <c r="A6425" s="2" t="s">
        <v>10</v>
      </c>
      <c r="B6425" s="2" t="s">
        <v>385</v>
      </c>
      <c r="C6425" s="2" t="s">
        <v>361</v>
      </c>
      <c r="D6425" s="2" t="s">
        <v>1075</v>
      </c>
      <c r="E6425" s="2">
        <v>100</v>
      </c>
      <c r="F6425" s="2" t="s">
        <v>767</v>
      </c>
      <c r="G6425" s="2" t="s">
        <v>720</v>
      </c>
      <c r="H6425" s="2" t="s">
        <v>34</v>
      </c>
      <c r="I6425" s="2" t="s">
        <v>31</v>
      </c>
      <c r="J6425" s="2">
        <v>0.79358304562500004</v>
      </c>
    </row>
    <row r="6426" spans="1:10">
      <c r="A6426" s="2" t="s">
        <v>9</v>
      </c>
      <c r="B6426" s="2" t="s">
        <v>371</v>
      </c>
      <c r="C6426" s="2" t="s">
        <v>361</v>
      </c>
      <c r="D6426" s="2" t="s">
        <v>1075</v>
      </c>
      <c r="E6426" s="2">
        <v>100</v>
      </c>
      <c r="F6426" s="2" t="s">
        <v>767</v>
      </c>
      <c r="G6426" s="2" t="s">
        <v>720</v>
      </c>
      <c r="H6426" s="2" t="s">
        <v>34</v>
      </c>
      <c r="I6426" s="2" t="s">
        <v>31</v>
      </c>
      <c r="J6426" s="2">
        <v>-8.2092150000298639E-3</v>
      </c>
    </row>
    <row r="6427" spans="1:10">
      <c r="A6427" s="2" t="s">
        <v>8</v>
      </c>
      <c r="B6427" s="2" t="s">
        <v>376</v>
      </c>
      <c r="C6427" s="2" t="s">
        <v>361</v>
      </c>
      <c r="D6427" s="2" t="s">
        <v>1075</v>
      </c>
      <c r="E6427" s="2">
        <v>100</v>
      </c>
      <c r="F6427" s="2" t="s">
        <v>767</v>
      </c>
      <c r="G6427" s="2" t="s">
        <v>720</v>
      </c>
      <c r="H6427" s="2" t="s">
        <v>34</v>
      </c>
      <c r="I6427" s="2" t="s">
        <v>31</v>
      </c>
      <c r="J6427" s="2">
        <v>16.139204999999997</v>
      </c>
    </row>
    <row r="6428" spans="1:10">
      <c r="A6428" s="2" t="s">
        <v>7</v>
      </c>
      <c r="B6428" s="2" t="s">
        <v>364</v>
      </c>
      <c r="C6428" s="2" t="s">
        <v>361</v>
      </c>
      <c r="D6428" s="2" t="s">
        <v>1075</v>
      </c>
      <c r="E6428" s="2">
        <v>100</v>
      </c>
      <c r="F6428" s="2" t="s">
        <v>767</v>
      </c>
      <c r="G6428" s="2" t="s">
        <v>720</v>
      </c>
      <c r="H6428" s="2" t="s">
        <v>34</v>
      </c>
      <c r="I6428" s="2" t="s">
        <v>31</v>
      </c>
      <c r="J6428" s="2">
        <v>59.724719684999997</v>
      </c>
    </row>
    <row r="6429" spans="1:10">
      <c r="A6429" s="2" t="s">
        <v>6</v>
      </c>
      <c r="B6429" s="2" t="s">
        <v>387</v>
      </c>
      <c r="C6429" s="2" t="s">
        <v>361</v>
      </c>
      <c r="D6429" s="2" t="s">
        <v>1075</v>
      </c>
      <c r="E6429" s="2">
        <v>100</v>
      </c>
      <c r="F6429" s="2" t="s">
        <v>767</v>
      </c>
      <c r="G6429" s="2" t="s">
        <v>720</v>
      </c>
      <c r="H6429" s="2" t="s">
        <v>34</v>
      </c>
      <c r="I6429" s="2" t="s">
        <v>31</v>
      </c>
      <c r="J6429" s="2">
        <v>21.806802359999992</v>
      </c>
    </row>
    <row r="6430" spans="1:10">
      <c r="A6430" s="2" t="s">
        <v>2</v>
      </c>
      <c r="B6430" s="2" t="s">
        <v>374</v>
      </c>
      <c r="C6430" s="2" t="s">
        <v>361</v>
      </c>
      <c r="D6430" s="2" t="s">
        <v>1075</v>
      </c>
      <c r="E6430" s="2">
        <v>100</v>
      </c>
      <c r="F6430" s="2" t="s">
        <v>767</v>
      </c>
      <c r="G6430" s="2" t="s">
        <v>720</v>
      </c>
      <c r="H6430" s="2" t="s">
        <v>34</v>
      </c>
      <c r="I6430" s="2" t="s">
        <v>31</v>
      </c>
      <c r="J6430" s="2">
        <v>288.79111447200006</v>
      </c>
    </row>
    <row r="6431" spans="1:10">
      <c r="A6431" s="2" t="s">
        <v>1</v>
      </c>
      <c r="B6431" s="2" t="s">
        <v>366</v>
      </c>
      <c r="C6431" s="2" t="s">
        <v>361</v>
      </c>
      <c r="D6431" s="2" t="s">
        <v>1075</v>
      </c>
      <c r="E6431" s="2">
        <v>100</v>
      </c>
      <c r="F6431" s="2" t="s">
        <v>767</v>
      </c>
      <c r="G6431" s="2" t="s">
        <v>720</v>
      </c>
      <c r="H6431" s="2" t="s">
        <v>34</v>
      </c>
      <c r="I6431" s="2" t="s">
        <v>31</v>
      </c>
      <c r="J6431" s="2">
        <v>623.01449868750001</v>
      </c>
    </row>
    <row r="6432" spans="1:10">
      <c r="A6432" s="2" t="s">
        <v>26</v>
      </c>
      <c r="B6432" s="2" t="s">
        <v>370</v>
      </c>
      <c r="C6432" s="2" t="s">
        <v>361</v>
      </c>
      <c r="D6432" s="2" t="s">
        <v>1076</v>
      </c>
      <c r="E6432" s="2">
        <v>100</v>
      </c>
      <c r="F6432" s="2" t="s">
        <v>767</v>
      </c>
      <c r="G6432" s="2" t="s">
        <v>720</v>
      </c>
      <c r="H6432" s="2" t="s">
        <v>34</v>
      </c>
      <c r="I6432" s="2" t="s">
        <v>31</v>
      </c>
      <c r="J6432" s="2">
        <v>0</v>
      </c>
    </row>
    <row r="6433" spans="1:10">
      <c r="A6433" s="2" t="s">
        <v>25</v>
      </c>
      <c r="B6433" s="2" t="s">
        <v>386</v>
      </c>
      <c r="C6433" s="2" t="s">
        <v>361</v>
      </c>
      <c r="D6433" s="2" t="s">
        <v>1076</v>
      </c>
      <c r="E6433" s="2">
        <v>100</v>
      </c>
      <c r="F6433" s="2" t="s">
        <v>767</v>
      </c>
      <c r="G6433" s="2" t="s">
        <v>720</v>
      </c>
      <c r="H6433" s="2" t="s">
        <v>34</v>
      </c>
      <c r="I6433" s="2" t="s">
        <v>31</v>
      </c>
      <c r="J6433" s="2">
        <v>10.116070912875001</v>
      </c>
    </row>
    <row r="6434" spans="1:10">
      <c r="A6434" s="2" t="s">
        <v>23</v>
      </c>
      <c r="B6434" s="2" t="s">
        <v>388</v>
      </c>
      <c r="C6434" s="2" t="s">
        <v>361</v>
      </c>
      <c r="D6434" s="2" t="s">
        <v>1076</v>
      </c>
      <c r="E6434" s="2">
        <v>100</v>
      </c>
      <c r="F6434" s="2" t="s">
        <v>767</v>
      </c>
      <c r="G6434" s="2" t="s">
        <v>720</v>
      </c>
      <c r="H6434" s="2" t="s">
        <v>34</v>
      </c>
      <c r="I6434" s="2" t="s">
        <v>31</v>
      </c>
      <c r="J6434" s="2">
        <v>0.6638147327983438</v>
      </c>
    </row>
    <row r="6435" spans="1:10">
      <c r="A6435" s="2" t="s">
        <v>17</v>
      </c>
      <c r="B6435" s="2" t="s">
        <v>372</v>
      </c>
      <c r="C6435" s="2" t="s">
        <v>361</v>
      </c>
      <c r="D6435" s="2" t="s">
        <v>1076</v>
      </c>
      <c r="E6435" s="2">
        <v>100</v>
      </c>
      <c r="F6435" s="2" t="s">
        <v>767</v>
      </c>
      <c r="G6435" s="2" t="s">
        <v>720</v>
      </c>
      <c r="H6435" s="2" t="s">
        <v>34</v>
      </c>
      <c r="I6435" s="2" t="s">
        <v>31</v>
      </c>
      <c r="J6435" s="2">
        <v>0</v>
      </c>
    </row>
    <row r="6436" spans="1:10">
      <c r="A6436" s="2" t="s">
        <v>21</v>
      </c>
      <c r="B6436" s="2" t="s">
        <v>373</v>
      </c>
      <c r="C6436" s="2" t="s">
        <v>361</v>
      </c>
      <c r="D6436" s="2" t="s">
        <v>1076</v>
      </c>
      <c r="E6436" s="2">
        <v>100</v>
      </c>
      <c r="F6436" s="2" t="s">
        <v>767</v>
      </c>
      <c r="G6436" s="2" t="s">
        <v>720</v>
      </c>
      <c r="H6436" s="2" t="s">
        <v>34</v>
      </c>
      <c r="I6436" s="2" t="s">
        <v>31</v>
      </c>
      <c r="J6436" s="2">
        <v>20.529524827499991</v>
      </c>
    </row>
    <row r="6437" spans="1:10">
      <c r="A6437" s="2" t="s">
        <v>20</v>
      </c>
      <c r="B6437" s="2" t="s">
        <v>379</v>
      </c>
      <c r="C6437" s="2" t="s">
        <v>361</v>
      </c>
      <c r="D6437" s="2" t="s">
        <v>1076</v>
      </c>
      <c r="E6437" s="2">
        <v>100</v>
      </c>
      <c r="F6437" s="2" t="s">
        <v>767</v>
      </c>
      <c r="G6437" s="2" t="s">
        <v>720</v>
      </c>
      <c r="H6437" s="2" t="s">
        <v>34</v>
      </c>
      <c r="I6437" s="2" t="s">
        <v>31</v>
      </c>
      <c r="J6437" s="2">
        <v>34.527279773250001</v>
      </c>
    </row>
    <row r="6438" spans="1:10">
      <c r="A6438" s="2" t="s">
        <v>16</v>
      </c>
      <c r="B6438" s="2" t="s">
        <v>384</v>
      </c>
      <c r="C6438" s="2" t="s">
        <v>361</v>
      </c>
      <c r="D6438" s="2" t="s">
        <v>1076</v>
      </c>
      <c r="E6438" s="2">
        <v>100</v>
      </c>
      <c r="F6438" s="2" t="s">
        <v>767</v>
      </c>
      <c r="G6438" s="2" t="s">
        <v>720</v>
      </c>
      <c r="H6438" s="2" t="s">
        <v>34</v>
      </c>
      <c r="I6438" s="2" t="s">
        <v>31</v>
      </c>
      <c r="J6438" s="2">
        <v>166.42546520907388</v>
      </c>
    </row>
    <row r="6439" spans="1:10">
      <c r="A6439" s="2" t="s">
        <v>3</v>
      </c>
      <c r="B6439" s="2" t="s">
        <v>365</v>
      </c>
      <c r="C6439" s="2" t="s">
        <v>361</v>
      </c>
      <c r="D6439" s="2" t="s">
        <v>1076</v>
      </c>
      <c r="E6439" s="2">
        <v>100</v>
      </c>
      <c r="F6439" s="2" t="s">
        <v>767</v>
      </c>
      <c r="G6439" s="2" t="s">
        <v>720</v>
      </c>
      <c r="H6439" s="2" t="s">
        <v>34</v>
      </c>
      <c r="I6439" s="2" t="s">
        <v>31</v>
      </c>
      <c r="J6439" s="2">
        <v>142.89922169208165</v>
      </c>
    </row>
    <row r="6440" spans="1:10">
      <c r="A6440" s="2" t="s">
        <v>19</v>
      </c>
      <c r="B6440" s="2" t="s">
        <v>375</v>
      </c>
      <c r="C6440" s="2" t="s">
        <v>361</v>
      </c>
      <c r="D6440" s="2" t="s">
        <v>1076</v>
      </c>
      <c r="E6440" s="2">
        <v>100</v>
      </c>
      <c r="F6440" s="2" t="s">
        <v>767</v>
      </c>
      <c r="G6440" s="2" t="s">
        <v>720</v>
      </c>
      <c r="H6440" s="2" t="s">
        <v>34</v>
      </c>
      <c r="I6440" s="2" t="s">
        <v>31</v>
      </c>
      <c r="J6440" s="2">
        <v>12.839115461999977</v>
      </c>
    </row>
    <row r="6441" spans="1:10">
      <c r="A6441" s="2" t="s">
        <v>18</v>
      </c>
      <c r="B6441" s="2" t="s">
        <v>369</v>
      </c>
      <c r="C6441" s="2" t="s">
        <v>361</v>
      </c>
      <c r="D6441" s="2" t="s">
        <v>1076</v>
      </c>
      <c r="E6441" s="2">
        <v>100</v>
      </c>
      <c r="F6441" s="2" t="s">
        <v>767</v>
      </c>
      <c r="G6441" s="2" t="s">
        <v>720</v>
      </c>
      <c r="H6441" s="2" t="s">
        <v>34</v>
      </c>
      <c r="I6441" s="2" t="s">
        <v>31</v>
      </c>
      <c r="J6441" s="2">
        <v>162.81445007250002</v>
      </c>
    </row>
    <row r="6442" spans="1:10">
      <c r="A6442" s="2" t="s">
        <v>24</v>
      </c>
      <c r="B6442" s="2" t="s">
        <v>381</v>
      </c>
      <c r="C6442" s="2" t="s">
        <v>361</v>
      </c>
      <c r="D6442" s="2" t="s">
        <v>1076</v>
      </c>
      <c r="E6442" s="2">
        <v>100</v>
      </c>
      <c r="F6442" s="2" t="s">
        <v>767</v>
      </c>
      <c r="G6442" s="2" t="s">
        <v>720</v>
      </c>
      <c r="H6442" s="2" t="s">
        <v>34</v>
      </c>
      <c r="I6442" s="2" t="s">
        <v>31</v>
      </c>
      <c r="J6442" s="2">
        <v>30.948072890408838</v>
      </c>
    </row>
    <row r="6443" spans="1:10">
      <c r="A6443" s="2" t="s">
        <v>14</v>
      </c>
      <c r="B6443" s="2" t="s">
        <v>367</v>
      </c>
      <c r="C6443" s="2" t="s">
        <v>361</v>
      </c>
      <c r="D6443" s="2" t="s">
        <v>1076</v>
      </c>
      <c r="E6443" s="2">
        <v>100</v>
      </c>
      <c r="F6443" s="2" t="s">
        <v>767</v>
      </c>
      <c r="G6443" s="2" t="s">
        <v>720</v>
      </c>
      <c r="H6443" s="2" t="s">
        <v>34</v>
      </c>
      <c r="I6443" s="2" t="s">
        <v>31</v>
      </c>
      <c r="J6443" s="2">
        <v>276.50184888000001</v>
      </c>
    </row>
    <row r="6444" spans="1:10">
      <c r="A6444" s="2" t="s">
        <v>13</v>
      </c>
      <c r="B6444" s="2" t="s">
        <v>380</v>
      </c>
      <c r="C6444" s="2" t="s">
        <v>361</v>
      </c>
      <c r="D6444" s="2" t="s">
        <v>1076</v>
      </c>
      <c r="E6444" s="2">
        <v>100</v>
      </c>
      <c r="F6444" s="2" t="s">
        <v>767</v>
      </c>
      <c r="G6444" s="2" t="s">
        <v>720</v>
      </c>
      <c r="H6444" s="2" t="s">
        <v>34</v>
      </c>
      <c r="I6444" s="2" t="s">
        <v>31</v>
      </c>
      <c r="J6444" s="2">
        <v>100.50164647376974</v>
      </c>
    </row>
    <row r="6445" spans="1:10">
      <c r="A6445" s="2" t="s">
        <v>11</v>
      </c>
      <c r="B6445" s="2" t="s">
        <v>377</v>
      </c>
      <c r="C6445" s="2" t="s">
        <v>361</v>
      </c>
      <c r="D6445" s="2" t="s">
        <v>1076</v>
      </c>
      <c r="E6445" s="2">
        <v>100</v>
      </c>
      <c r="F6445" s="2" t="s">
        <v>767</v>
      </c>
      <c r="G6445" s="2" t="s">
        <v>720</v>
      </c>
      <c r="H6445" s="2" t="s">
        <v>34</v>
      </c>
      <c r="I6445" s="2" t="s">
        <v>31</v>
      </c>
      <c r="J6445" s="2">
        <v>-8.0053807500018188E-3</v>
      </c>
    </row>
    <row r="6446" spans="1:10">
      <c r="A6446" s="2" t="s">
        <v>12</v>
      </c>
      <c r="B6446" s="2" t="s">
        <v>378</v>
      </c>
      <c r="C6446" s="2" t="s">
        <v>361</v>
      </c>
      <c r="D6446" s="2" t="s">
        <v>1076</v>
      </c>
      <c r="E6446" s="2">
        <v>100</v>
      </c>
      <c r="F6446" s="2" t="s">
        <v>767</v>
      </c>
      <c r="G6446" s="2" t="s">
        <v>720</v>
      </c>
      <c r="H6446" s="2" t="s">
        <v>34</v>
      </c>
      <c r="I6446" s="2" t="s">
        <v>31</v>
      </c>
      <c r="J6446" s="2">
        <v>0.22370576250000002</v>
      </c>
    </row>
    <row r="6447" spans="1:10">
      <c r="A6447" s="2" t="s">
        <v>10</v>
      </c>
      <c r="B6447" s="2" t="s">
        <v>385</v>
      </c>
      <c r="C6447" s="2" t="s">
        <v>361</v>
      </c>
      <c r="D6447" s="2" t="s">
        <v>1076</v>
      </c>
      <c r="E6447" s="2">
        <v>100</v>
      </c>
      <c r="F6447" s="2" t="s">
        <v>767</v>
      </c>
      <c r="G6447" s="2" t="s">
        <v>720</v>
      </c>
      <c r="H6447" s="2" t="s">
        <v>34</v>
      </c>
      <c r="I6447" s="2" t="s">
        <v>31</v>
      </c>
      <c r="J6447" s="2">
        <v>2.8907238153749995</v>
      </c>
    </row>
    <row r="6448" spans="1:10">
      <c r="A6448" s="2" t="s">
        <v>9</v>
      </c>
      <c r="B6448" s="2" t="s">
        <v>371</v>
      </c>
      <c r="C6448" s="2" t="s">
        <v>361</v>
      </c>
      <c r="D6448" s="2" t="s">
        <v>1076</v>
      </c>
      <c r="E6448" s="2">
        <v>100</v>
      </c>
      <c r="F6448" s="2" t="s">
        <v>767</v>
      </c>
      <c r="G6448" s="2" t="s">
        <v>720</v>
      </c>
      <c r="H6448" s="2" t="s">
        <v>34</v>
      </c>
      <c r="I6448" s="2" t="s">
        <v>31</v>
      </c>
      <c r="J6448" s="2">
        <v>-4.1046075000000038E-3</v>
      </c>
    </row>
    <row r="6449" spans="1:10">
      <c r="A6449" s="2" t="s">
        <v>8</v>
      </c>
      <c r="B6449" s="2" t="s">
        <v>376</v>
      </c>
      <c r="C6449" s="2" t="s">
        <v>361</v>
      </c>
      <c r="D6449" s="2" t="s">
        <v>1076</v>
      </c>
      <c r="E6449" s="2">
        <v>100</v>
      </c>
      <c r="F6449" s="2" t="s">
        <v>767</v>
      </c>
      <c r="G6449" s="2" t="s">
        <v>720</v>
      </c>
      <c r="H6449" s="2" t="s">
        <v>34</v>
      </c>
      <c r="I6449" s="2" t="s">
        <v>31</v>
      </c>
      <c r="J6449" s="2">
        <v>16.079869687500004</v>
      </c>
    </row>
    <row r="6450" spans="1:10">
      <c r="A6450" s="2" t="s">
        <v>7</v>
      </c>
      <c r="B6450" s="2" t="s">
        <v>364</v>
      </c>
      <c r="C6450" s="2" t="s">
        <v>361</v>
      </c>
      <c r="D6450" s="2" t="s">
        <v>1076</v>
      </c>
      <c r="E6450" s="2">
        <v>100</v>
      </c>
      <c r="F6450" s="2" t="s">
        <v>767</v>
      </c>
      <c r="G6450" s="2" t="s">
        <v>720</v>
      </c>
      <c r="H6450" s="2" t="s">
        <v>34</v>
      </c>
      <c r="I6450" s="2" t="s">
        <v>31</v>
      </c>
      <c r="J6450" s="2">
        <v>55.644739829999999</v>
      </c>
    </row>
    <row r="6451" spans="1:10">
      <c r="A6451" s="2" t="s">
        <v>6</v>
      </c>
      <c r="B6451" s="2" t="s">
        <v>387</v>
      </c>
      <c r="C6451" s="2" t="s">
        <v>361</v>
      </c>
      <c r="D6451" s="2" t="s">
        <v>1076</v>
      </c>
      <c r="E6451" s="2">
        <v>100</v>
      </c>
      <c r="F6451" s="2" t="s">
        <v>767</v>
      </c>
      <c r="G6451" s="2" t="s">
        <v>720</v>
      </c>
      <c r="H6451" s="2" t="s">
        <v>34</v>
      </c>
      <c r="I6451" s="2" t="s">
        <v>31</v>
      </c>
      <c r="J6451" s="2">
        <v>6.2546399999943124E-3</v>
      </c>
    </row>
    <row r="6452" spans="1:10">
      <c r="A6452" s="2" t="s">
        <v>2</v>
      </c>
      <c r="B6452" s="2" t="s">
        <v>374</v>
      </c>
      <c r="C6452" s="2" t="s">
        <v>361</v>
      </c>
      <c r="D6452" s="2" t="s">
        <v>1076</v>
      </c>
      <c r="E6452" s="2">
        <v>100</v>
      </c>
      <c r="F6452" s="2" t="s">
        <v>767</v>
      </c>
      <c r="G6452" s="2" t="s">
        <v>720</v>
      </c>
      <c r="H6452" s="2" t="s">
        <v>34</v>
      </c>
      <c r="I6452" s="2" t="s">
        <v>31</v>
      </c>
      <c r="J6452" s="2">
        <v>172.74471303599998</v>
      </c>
    </row>
    <row r="6453" spans="1:10">
      <c r="A6453" s="2" t="s">
        <v>1</v>
      </c>
      <c r="B6453" s="2" t="s">
        <v>366</v>
      </c>
      <c r="C6453" s="2" t="s">
        <v>361</v>
      </c>
      <c r="D6453" s="2" t="s">
        <v>1076</v>
      </c>
      <c r="E6453" s="2">
        <v>100</v>
      </c>
      <c r="F6453" s="2" t="s">
        <v>767</v>
      </c>
      <c r="G6453" s="2" t="s">
        <v>720</v>
      </c>
      <c r="H6453" s="2" t="s">
        <v>34</v>
      </c>
      <c r="I6453" s="2" t="s">
        <v>31</v>
      </c>
      <c r="J6453" s="2">
        <v>653.81818184999986</v>
      </c>
    </row>
    <row r="6454" spans="1:10">
      <c r="A6454" s="2" t="s">
        <v>26</v>
      </c>
      <c r="B6454" s="2" t="s">
        <v>370</v>
      </c>
      <c r="C6454" s="2" t="s">
        <v>361</v>
      </c>
      <c r="D6454" s="2" t="s">
        <v>1073</v>
      </c>
      <c r="E6454" s="2">
        <v>100</v>
      </c>
      <c r="F6454" s="2" t="s">
        <v>767</v>
      </c>
      <c r="G6454" s="2" t="s">
        <v>720</v>
      </c>
      <c r="H6454" s="2" t="s">
        <v>34</v>
      </c>
      <c r="I6454" s="2" t="s">
        <v>31</v>
      </c>
      <c r="J6454" s="2">
        <v>0.67726023749999997</v>
      </c>
    </row>
    <row r="6455" spans="1:10">
      <c r="A6455" s="2" t="s">
        <v>25</v>
      </c>
      <c r="B6455" s="2" t="s">
        <v>386</v>
      </c>
      <c r="C6455" s="2" t="s">
        <v>361</v>
      </c>
      <c r="D6455" s="2" t="s">
        <v>1073</v>
      </c>
      <c r="E6455" s="2">
        <v>100</v>
      </c>
      <c r="F6455" s="2" t="s">
        <v>767</v>
      </c>
      <c r="G6455" s="2" t="s">
        <v>720</v>
      </c>
      <c r="H6455" s="2" t="s">
        <v>34</v>
      </c>
      <c r="I6455" s="2" t="s">
        <v>31</v>
      </c>
      <c r="J6455" s="2">
        <v>0</v>
      </c>
    </row>
    <row r="6456" spans="1:10">
      <c r="A6456" s="2" t="s">
        <v>23</v>
      </c>
      <c r="B6456" s="2" t="s">
        <v>388</v>
      </c>
      <c r="C6456" s="2" t="s">
        <v>361</v>
      </c>
      <c r="D6456" s="2" t="s">
        <v>1073</v>
      </c>
      <c r="E6456" s="2">
        <v>100</v>
      </c>
      <c r="F6456" s="2" t="s">
        <v>767</v>
      </c>
      <c r="G6456" s="2" t="s">
        <v>720</v>
      </c>
      <c r="H6456" s="2" t="s">
        <v>34</v>
      </c>
      <c r="I6456" s="2" t="s">
        <v>31</v>
      </c>
      <c r="J6456" s="2">
        <v>0</v>
      </c>
    </row>
    <row r="6457" spans="1:10">
      <c r="A6457" s="2" t="s">
        <v>17</v>
      </c>
      <c r="B6457" s="2" t="s">
        <v>372</v>
      </c>
      <c r="C6457" s="2" t="s">
        <v>361</v>
      </c>
      <c r="D6457" s="2" t="s">
        <v>1073</v>
      </c>
      <c r="E6457" s="2">
        <v>100</v>
      </c>
      <c r="F6457" s="2" t="s">
        <v>767</v>
      </c>
      <c r="G6457" s="2" t="s">
        <v>720</v>
      </c>
      <c r="H6457" s="2" t="s">
        <v>34</v>
      </c>
      <c r="I6457" s="2" t="s">
        <v>31</v>
      </c>
      <c r="J6457" s="2">
        <v>103.999194135</v>
      </c>
    </row>
    <row r="6458" spans="1:10">
      <c r="A6458" s="2" t="s">
        <v>21</v>
      </c>
      <c r="B6458" s="2" t="s">
        <v>373</v>
      </c>
      <c r="C6458" s="2" t="s">
        <v>361</v>
      </c>
      <c r="D6458" s="2" t="s">
        <v>1073</v>
      </c>
      <c r="E6458" s="2">
        <v>100</v>
      </c>
      <c r="F6458" s="2" t="s">
        <v>767</v>
      </c>
      <c r="G6458" s="2" t="s">
        <v>720</v>
      </c>
      <c r="H6458" s="2" t="s">
        <v>34</v>
      </c>
      <c r="I6458" s="2" t="s">
        <v>31</v>
      </c>
      <c r="J6458" s="2">
        <v>119.53222027499999</v>
      </c>
    </row>
    <row r="6459" spans="1:10">
      <c r="A6459" s="2" t="s">
        <v>20</v>
      </c>
      <c r="B6459" s="2" t="s">
        <v>379</v>
      </c>
      <c r="C6459" s="2" t="s">
        <v>361</v>
      </c>
      <c r="D6459" s="2" t="s">
        <v>1073</v>
      </c>
      <c r="E6459" s="2">
        <v>100</v>
      </c>
      <c r="F6459" s="2" t="s">
        <v>767</v>
      </c>
      <c r="G6459" s="2" t="s">
        <v>720</v>
      </c>
      <c r="H6459" s="2" t="s">
        <v>34</v>
      </c>
      <c r="I6459" s="2" t="s">
        <v>31</v>
      </c>
      <c r="J6459" s="2">
        <v>3.9080680031249999</v>
      </c>
    </row>
    <row r="6460" spans="1:10">
      <c r="A6460" s="2" t="s">
        <v>16</v>
      </c>
      <c r="B6460" s="2" t="s">
        <v>384</v>
      </c>
      <c r="C6460" s="2" t="s">
        <v>361</v>
      </c>
      <c r="D6460" s="2" t="s">
        <v>1073</v>
      </c>
      <c r="E6460" s="2">
        <v>100</v>
      </c>
      <c r="F6460" s="2" t="s">
        <v>767</v>
      </c>
      <c r="G6460" s="2" t="s">
        <v>720</v>
      </c>
      <c r="H6460" s="2" t="s">
        <v>34</v>
      </c>
      <c r="I6460" s="2" t="s">
        <v>31</v>
      </c>
      <c r="J6460" s="2">
        <v>1.0418521673286206E-2</v>
      </c>
    </row>
    <row r="6461" spans="1:10">
      <c r="A6461" s="2" t="s">
        <v>3</v>
      </c>
      <c r="B6461" s="2" t="s">
        <v>365</v>
      </c>
      <c r="C6461" s="2" t="s">
        <v>361</v>
      </c>
      <c r="D6461" s="2" t="s">
        <v>1073</v>
      </c>
      <c r="E6461" s="2">
        <v>100</v>
      </c>
      <c r="F6461" s="2" t="s">
        <v>767</v>
      </c>
      <c r="G6461" s="2" t="s">
        <v>720</v>
      </c>
      <c r="H6461" s="2" t="s">
        <v>34</v>
      </c>
      <c r="I6461" s="2" t="s">
        <v>31</v>
      </c>
      <c r="J6461" s="2">
        <v>0.29766206254912114</v>
      </c>
    </row>
    <row r="6462" spans="1:10">
      <c r="A6462" s="2" t="s">
        <v>19</v>
      </c>
      <c r="B6462" s="2" t="s">
        <v>375</v>
      </c>
      <c r="C6462" s="2" t="s">
        <v>361</v>
      </c>
      <c r="D6462" s="2" t="s">
        <v>1073</v>
      </c>
      <c r="E6462" s="2">
        <v>100</v>
      </c>
      <c r="F6462" s="2" t="s">
        <v>767</v>
      </c>
      <c r="G6462" s="2" t="s">
        <v>720</v>
      </c>
      <c r="H6462" s="2" t="s">
        <v>34</v>
      </c>
      <c r="I6462" s="2" t="s">
        <v>31</v>
      </c>
      <c r="J6462" s="2">
        <v>33.868838369999999</v>
      </c>
    </row>
    <row r="6463" spans="1:10">
      <c r="A6463" s="2" t="s">
        <v>18</v>
      </c>
      <c r="B6463" s="2" t="s">
        <v>369</v>
      </c>
      <c r="C6463" s="2" t="s">
        <v>361</v>
      </c>
      <c r="D6463" s="2" t="s">
        <v>1073</v>
      </c>
      <c r="E6463" s="2">
        <v>100</v>
      </c>
      <c r="F6463" s="2" t="s">
        <v>767</v>
      </c>
      <c r="G6463" s="2" t="s">
        <v>720</v>
      </c>
      <c r="H6463" s="2" t="s">
        <v>34</v>
      </c>
      <c r="I6463" s="2" t="s">
        <v>31</v>
      </c>
      <c r="J6463" s="2">
        <v>9.2360649375000001</v>
      </c>
    </row>
    <row r="6464" spans="1:10">
      <c r="A6464" s="2" t="s">
        <v>24</v>
      </c>
      <c r="B6464" s="2" t="s">
        <v>381</v>
      </c>
      <c r="C6464" s="2" t="s">
        <v>361</v>
      </c>
      <c r="D6464" s="2" t="s">
        <v>1073</v>
      </c>
      <c r="E6464" s="2">
        <v>100</v>
      </c>
      <c r="F6464" s="2" t="s">
        <v>767</v>
      </c>
      <c r="G6464" s="2" t="s">
        <v>720</v>
      </c>
      <c r="H6464" s="2" t="s">
        <v>34</v>
      </c>
      <c r="I6464" s="2" t="s">
        <v>31</v>
      </c>
      <c r="J6464" s="2">
        <v>0.44961325060188362</v>
      </c>
    </row>
    <row r="6465" spans="1:10">
      <c r="A6465" s="2" t="s">
        <v>14</v>
      </c>
      <c r="B6465" s="2" t="s">
        <v>367</v>
      </c>
      <c r="C6465" s="2" t="s">
        <v>361</v>
      </c>
      <c r="D6465" s="2" t="s">
        <v>1073</v>
      </c>
      <c r="E6465" s="2">
        <v>100</v>
      </c>
      <c r="F6465" s="2" t="s">
        <v>767</v>
      </c>
      <c r="G6465" s="2" t="s">
        <v>720</v>
      </c>
      <c r="H6465" s="2" t="s">
        <v>34</v>
      </c>
      <c r="I6465" s="2" t="s">
        <v>31</v>
      </c>
      <c r="J6465" s="2">
        <v>0</v>
      </c>
    </row>
    <row r="6466" spans="1:10">
      <c r="A6466" s="2" t="s">
        <v>13</v>
      </c>
      <c r="B6466" s="2" t="s">
        <v>380</v>
      </c>
      <c r="C6466" s="2" t="s">
        <v>361</v>
      </c>
      <c r="D6466" s="2" t="s">
        <v>1073</v>
      </c>
      <c r="E6466" s="2">
        <v>100</v>
      </c>
      <c r="F6466" s="2" t="s">
        <v>767</v>
      </c>
      <c r="G6466" s="2" t="s">
        <v>720</v>
      </c>
      <c r="H6466" s="2" t="s">
        <v>34</v>
      </c>
      <c r="I6466" s="2" t="s">
        <v>31</v>
      </c>
      <c r="J6466" s="2">
        <v>4.5576875432372566</v>
      </c>
    </row>
    <row r="6467" spans="1:10">
      <c r="A6467" s="2" t="s">
        <v>11</v>
      </c>
      <c r="B6467" s="2" t="s">
        <v>377</v>
      </c>
      <c r="C6467" s="2" t="s">
        <v>361</v>
      </c>
      <c r="D6467" s="2" t="s">
        <v>1073</v>
      </c>
      <c r="E6467" s="2">
        <v>100</v>
      </c>
      <c r="F6467" s="2" t="s">
        <v>767</v>
      </c>
      <c r="G6467" s="2" t="s">
        <v>720</v>
      </c>
      <c r="H6467" s="2" t="s">
        <v>34</v>
      </c>
      <c r="I6467" s="2" t="s">
        <v>31</v>
      </c>
      <c r="J6467" s="2">
        <v>1.5410357943750002</v>
      </c>
    </row>
    <row r="6468" spans="1:10">
      <c r="A6468" s="2" t="s">
        <v>12</v>
      </c>
      <c r="B6468" s="2" t="s">
        <v>378</v>
      </c>
      <c r="C6468" s="2" t="s">
        <v>361</v>
      </c>
      <c r="D6468" s="2" t="s">
        <v>1073</v>
      </c>
      <c r="E6468" s="2">
        <v>100</v>
      </c>
      <c r="F6468" s="2" t="s">
        <v>767</v>
      </c>
      <c r="G6468" s="2" t="s">
        <v>720</v>
      </c>
      <c r="H6468" s="2" t="s">
        <v>34</v>
      </c>
      <c r="I6468" s="2" t="s">
        <v>31</v>
      </c>
      <c r="J6468" s="2">
        <v>16.472878874999999</v>
      </c>
    </row>
    <row r="6469" spans="1:10">
      <c r="A6469" s="2" t="s">
        <v>10</v>
      </c>
      <c r="B6469" s="2" t="s">
        <v>385</v>
      </c>
      <c r="C6469" s="2" t="s">
        <v>361</v>
      </c>
      <c r="D6469" s="2" t="s">
        <v>1073</v>
      </c>
      <c r="E6469" s="2">
        <v>100</v>
      </c>
      <c r="F6469" s="2" t="s">
        <v>767</v>
      </c>
      <c r="G6469" s="2" t="s">
        <v>720</v>
      </c>
      <c r="H6469" s="2" t="s">
        <v>34</v>
      </c>
      <c r="I6469" s="2" t="s">
        <v>31</v>
      </c>
      <c r="J6469" s="2">
        <v>0</v>
      </c>
    </row>
    <row r="6470" spans="1:10">
      <c r="A6470" s="2" t="s">
        <v>9</v>
      </c>
      <c r="B6470" s="2" t="s">
        <v>371</v>
      </c>
      <c r="C6470" s="2" t="s">
        <v>361</v>
      </c>
      <c r="D6470" s="2" t="s">
        <v>1073</v>
      </c>
      <c r="E6470" s="2">
        <v>100</v>
      </c>
      <c r="F6470" s="2" t="s">
        <v>767</v>
      </c>
      <c r="G6470" s="2" t="s">
        <v>720</v>
      </c>
      <c r="H6470" s="2" t="s">
        <v>34</v>
      </c>
      <c r="I6470" s="2" t="s">
        <v>31</v>
      </c>
      <c r="J6470" s="2">
        <v>53.380420537500001</v>
      </c>
    </row>
    <row r="6471" spans="1:10">
      <c r="A6471" s="2" t="s">
        <v>8</v>
      </c>
      <c r="B6471" s="2" t="s">
        <v>376</v>
      </c>
      <c r="C6471" s="2" t="s">
        <v>361</v>
      </c>
      <c r="D6471" s="2" t="s">
        <v>1073</v>
      </c>
      <c r="E6471" s="2">
        <v>100</v>
      </c>
      <c r="F6471" s="2" t="s">
        <v>767</v>
      </c>
      <c r="G6471" s="2" t="s">
        <v>720</v>
      </c>
      <c r="H6471" s="2" t="s">
        <v>34</v>
      </c>
      <c r="I6471" s="2" t="s">
        <v>31</v>
      </c>
      <c r="J6471" s="2">
        <v>32.772870937499995</v>
      </c>
    </row>
    <row r="6472" spans="1:10">
      <c r="A6472" s="2" t="s">
        <v>7</v>
      </c>
      <c r="B6472" s="2" t="s">
        <v>364</v>
      </c>
      <c r="C6472" s="2" t="s">
        <v>361</v>
      </c>
      <c r="D6472" s="2" t="s">
        <v>1073</v>
      </c>
      <c r="E6472" s="2">
        <v>100</v>
      </c>
      <c r="F6472" s="2" t="s">
        <v>767</v>
      </c>
      <c r="G6472" s="2" t="s">
        <v>720</v>
      </c>
      <c r="H6472" s="2" t="s">
        <v>34</v>
      </c>
      <c r="I6472" s="2" t="s">
        <v>31</v>
      </c>
      <c r="J6472" s="2">
        <v>0</v>
      </c>
    </row>
    <row r="6473" spans="1:10">
      <c r="A6473" s="2" t="s">
        <v>6</v>
      </c>
      <c r="B6473" s="2" t="s">
        <v>387</v>
      </c>
      <c r="C6473" s="2" t="s">
        <v>361</v>
      </c>
      <c r="D6473" s="2" t="s">
        <v>1073</v>
      </c>
      <c r="E6473" s="2">
        <v>100</v>
      </c>
      <c r="F6473" s="2" t="s">
        <v>767</v>
      </c>
      <c r="G6473" s="2" t="s">
        <v>720</v>
      </c>
      <c r="H6473" s="2" t="s">
        <v>34</v>
      </c>
      <c r="I6473" s="2" t="s">
        <v>31</v>
      </c>
      <c r="J6473" s="2">
        <v>0</v>
      </c>
    </row>
    <row r="6474" spans="1:10">
      <c r="A6474" s="2" t="s">
        <v>2</v>
      </c>
      <c r="B6474" s="2" t="s">
        <v>374</v>
      </c>
      <c r="C6474" s="2" t="s">
        <v>361</v>
      </c>
      <c r="D6474" s="2" t="s">
        <v>1073</v>
      </c>
      <c r="E6474" s="2">
        <v>100</v>
      </c>
      <c r="F6474" s="2" t="s">
        <v>767</v>
      </c>
      <c r="G6474" s="2" t="s">
        <v>720</v>
      </c>
      <c r="H6474" s="2" t="s">
        <v>34</v>
      </c>
      <c r="I6474" s="2" t="s">
        <v>31</v>
      </c>
      <c r="J6474" s="2">
        <v>67.440134579999992</v>
      </c>
    </row>
    <row r="6475" spans="1:10">
      <c r="A6475" s="2" t="s">
        <v>1</v>
      </c>
      <c r="B6475" s="2" t="s">
        <v>366</v>
      </c>
      <c r="C6475" s="2" t="s">
        <v>361</v>
      </c>
      <c r="D6475" s="2" t="s">
        <v>1073</v>
      </c>
      <c r="E6475" s="2">
        <v>100</v>
      </c>
      <c r="F6475" s="2" t="s">
        <v>767</v>
      </c>
      <c r="G6475" s="2" t="s">
        <v>720</v>
      </c>
      <c r="H6475" s="2" t="s">
        <v>34</v>
      </c>
      <c r="I6475" s="2" t="s">
        <v>31</v>
      </c>
      <c r="J6475" s="2">
        <v>264.49692834375003</v>
      </c>
    </row>
    <row r="6476" spans="1:10">
      <c r="A6476" s="2" t="s">
        <v>26</v>
      </c>
      <c r="B6476" s="2" t="s">
        <v>370</v>
      </c>
      <c r="C6476" s="2" t="s">
        <v>361</v>
      </c>
      <c r="D6476" s="2" t="s">
        <v>718</v>
      </c>
      <c r="E6476" s="2">
        <v>100</v>
      </c>
      <c r="F6476" s="2" t="s">
        <v>767</v>
      </c>
      <c r="G6476" s="2" t="s">
        <v>720</v>
      </c>
      <c r="H6476" s="2" t="s">
        <v>34</v>
      </c>
      <c r="I6476" s="2" t="s">
        <v>31</v>
      </c>
      <c r="J6476" s="2">
        <v>0.59516808749999994</v>
      </c>
    </row>
    <row r="6477" spans="1:10">
      <c r="A6477" s="2" t="s">
        <v>25</v>
      </c>
      <c r="B6477" s="2" t="s">
        <v>386</v>
      </c>
      <c r="C6477" s="2" t="s">
        <v>361</v>
      </c>
      <c r="D6477" s="2" t="s">
        <v>718</v>
      </c>
      <c r="E6477" s="2">
        <v>100</v>
      </c>
      <c r="F6477" s="2" t="s">
        <v>767</v>
      </c>
      <c r="G6477" s="2" t="s">
        <v>720</v>
      </c>
      <c r="H6477" s="2" t="s">
        <v>34</v>
      </c>
      <c r="I6477" s="2" t="s">
        <v>31</v>
      </c>
      <c r="J6477" s="2">
        <v>3.9259919212500001</v>
      </c>
    </row>
    <row r="6478" spans="1:10">
      <c r="A6478" s="2" t="s">
        <v>23</v>
      </c>
      <c r="B6478" s="2" t="s">
        <v>388</v>
      </c>
      <c r="C6478" s="2" t="s">
        <v>361</v>
      </c>
      <c r="D6478" s="2" t="s">
        <v>718</v>
      </c>
      <c r="E6478" s="2">
        <v>100</v>
      </c>
      <c r="F6478" s="2" t="s">
        <v>767</v>
      </c>
      <c r="G6478" s="2" t="s">
        <v>720</v>
      </c>
      <c r="H6478" s="2" t="s">
        <v>34</v>
      </c>
      <c r="I6478" s="2" t="s">
        <v>31</v>
      </c>
      <c r="J6478" s="2">
        <v>0</v>
      </c>
    </row>
    <row r="6479" spans="1:10">
      <c r="A6479" s="2" t="s">
        <v>17</v>
      </c>
      <c r="B6479" s="2" t="s">
        <v>372</v>
      </c>
      <c r="C6479" s="2" t="s">
        <v>361</v>
      </c>
      <c r="D6479" s="2" t="s">
        <v>718</v>
      </c>
      <c r="E6479" s="2">
        <v>100</v>
      </c>
      <c r="F6479" s="2" t="s">
        <v>767</v>
      </c>
      <c r="G6479" s="2" t="s">
        <v>720</v>
      </c>
      <c r="H6479" s="2" t="s">
        <v>34</v>
      </c>
      <c r="I6479" s="2" t="s">
        <v>31</v>
      </c>
      <c r="J6479" s="2">
        <v>202.90939164749997</v>
      </c>
    </row>
    <row r="6480" spans="1:10">
      <c r="A6480" s="2" t="s">
        <v>21</v>
      </c>
      <c r="B6480" s="2" t="s">
        <v>373</v>
      </c>
      <c r="C6480" s="2" t="s">
        <v>361</v>
      </c>
      <c r="D6480" s="2" t="s">
        <v>718</v>
      </c>
      <c r="E6480" s="2">
        <v>100</v>
      </c>
      <c r="F6480" s="2" t="s">
        <v>767</v>
      </c>
      <c r="G6480" s="2" t="s">
        <v>720</v>
      </c>
      <c r="H6480" s="2" t="s">
        <v>34</v>
      </c>
      <c r="I6480" s="2" t="s">
        <v>31</v>
      </c>
      <c r="J6480" s="2">
        <v>335.01182812500002</v>
      </c>
    </row>
    <row r="6481" spans="1:10">
      <c r="A6481" s="2" t="s">
        <v>20</v>
      </c>
      <c r="B6481" s="2" t="s">
        <v>379</v>
      </c>
      <c r="C6481" s="2" t="s">
        <v>361</v>
      </c>
      <c r="D6481" s="2" t="s">
        <v>718</v>
      </c>
      <c r="E6481" s="2">
        <v>100</v>
      </c>
      <c r="F6481" s="2" t="s">
        <v>767</v>
      </c>
      <c r="G6481" s="2" t="s">
        <v>720</v>
      </c>
      <c r="H6481" s="2" t="s">
        <v>34</v>
      </c>
      <c r="I6481" s="2" t="s">
        <v>31</v>
      </c>
      <c r="J6481" s="2">
        <v>29.039951469374998</v>
      </c>
    </row>
    <row r="6482" spans="1:10">
      <c r="A6482" s="2" t="s">
        <v>16</v>
      </c>
      <c r="B6482" s="2" t="s">
        <v>384</v>
      </c>
      <c r="C6482" s="2" t="s">
        <v>361</v>
      </c>
      <c r="D6482" s="2" t="s">
        <v>718</v>
      </c>
      <c r="E6482" s="2">
        <v>100</v>
      </c>
      <c r="F6482" s="2" t="s">
        <v>767</v>
      </c>
      <c r="G6482" s="2" t="s">
        <v>720</v>
      </c>
      <c r="H6482" s="2" t="s">
        <v>34</v>
      </c>
      <c r="I6482" s="2" t="s">
        <v>31</v>
      </c>
      <c r="J6482" s="2">
        <v>4.1674086693144825E-2</v>
      </c>
    </row>
    <row r="6483" spans="1:10">
      <c r="A6483" s="2" t="s">
        <v>3</v>
      </c>
      <c r="B6483" s="2" t="s">
        <v>365</v>
      </c>
      <c r="C6483" s="2" t="s">
        <v>361</v>
      </c>
      <c r="D6483" s="2" t="s">
        <v>718</v>
      </c>
      <c r="E6483" s="2">
        <v>100</v>
      </c>
      <c r="F6483" s="2" t="s">
        <v>767</v>
      </c>
      <c r="G6483" s="2" t="s">
        <v>720</v>
      </c>
      <c r="H6483" s="2" t="s">
        <v>34</v>
      </c>
      <c r="I6483" s="2" t="s">
        <v>31</v>
      </c>
      <c r="J6483" s="2">
        <v>2.4884548429106523</v>
      </c>
    </row>
    <row r="6484" spans="1:10">
      <c r="A6484" s="2" t="s">
        <v>19</v>
      </c>
      <c r="B6484" s="2" t="s">
        <v>375</v>
      </c>
      <c r="C6484" s="2" t="s">
        <v>361</v>
      </c>
      <c r="D6484" s="2" t="s">
        <v>718</v>
      </c>
      <c r="E6484" s="2">
        <v>100</v>
      </c>
      <c r="F6484" s="2" t="s">
        <v>767</v>
      </c>
      <c r="G6484" s="2" t="s">
        <v>720</v>
      </c>
      <c r="H6484" s="2" t="s">
        <v>34</v>
      </c>
      <c r="I6484" s="2" t="s">
        <v>31</v>
      </c>
      <c r="J6484" s="2">
        <v>133.22671732500001</v>
      </c>
    </row>
    <row r="6485" spans="1:10">
      <c r="A6485" s="2" t="s">
        <v>18</v>
      </c>
      <c r="B6485" s="2" t="s">
        <v>369</v>
      </c>
      <c r="C6485" s="2" t="s">
        <v>361</v>
      </c>
      <c r="D6485" s="2" t="s">
        <v>718</v>
      </c>
      <c r="E6485" s="2">
        <v>100</v>
      </c>
      <c r="F6485" s="2" t="s">
        <v>767</v>
      </c>
      <c r="G6485" s="2" t="s">
        <v>720</v>
      </c>
      <c r="H6485" s="2" t="s">
        <v>34</v>
      </c>
      <c r="I6485" s="2" t="s">
        <v>31</v>
      </c>
      <c r="J6485" s="2">
        <v>155.64141112499999</v>
      </c>
    </row>
    <row r="6486" spans="1:10">
      <c r="A6486" s="2" t="s">
        <v>24</v>
      </c>
      <c r="B6486" s="2" t="s">
        <v>381</v>
      </c>
      <c r="C6486" s="2" t="s">
        <v>361</v>
      </c>
      <c r="D6486" s="2" t="s">
        <v>718</v>
      </c>
      <c r="E6486" s="2">
        <v>100</v>
      </c>
      <c r="F6486" s="2" t="s">
        <v>767</v>
      </c>
      <c r="G6486" s="2" t="s">
        <v>720</v>
      </c>
      <c r="H6486" s="2" t="s">
        <v>34</v>
      </c>
      <c r="I6486" s="2" t="s">
        <v>31</v>
      </c>
      <c r="J6486" s="2">
        <v>20.77855522424419</v>
      </c>
    </row>
    <row r="6487" spans="1:10">
      <c r="A6487" s="2" t="s">
        <v>14</v>
      </c>
      <c r="B6487" s="2" t="s">
        <v>367</v>
      </c>
      <c r="C6487" s="2" t="s">
        <v>361</v>
      </c>
      <c r="D6487" s="2" t="s">
        <v>718</v>
      </c>
      <c r="E6487" s="2">
        <v>100</v>
      </c>
      <c r="F6487" s="2" t="s">
        <v>767</v>
      </c>
      <c r="G6487" s="2" t="s">
        <v>720</v>
      </c>
      <c r="H6487" s="2" t="s">
        <v>34</v>
      </c>
      <c r="I6487" s="2" t="s">
        <v>31</v>
      </c>
      <c r="J6487" s="2">
        <v>23.682747600000003</v>
      </c>
    </row>
    <row r="6488" spans="1:10">
      <c r="A6488" s="2" t="s">
        <v>13</v>
      </c>
      <c r="B6488" s="2" t="s">
        <v>380</v>
      </c>
      <c r="C6488" s="2" t="s">
        <v>361</v>
      </c>
      <c r="D6488" s="2" t="s">
        <v>718</v>
      </c>
      <c r="E6488" s="2">
        <v>100</v>
      </c>
      <c r="F6488" s="2" t="s">
        <v>767</v>
      </c>
      <c r="G6488" s="2" t="s">
        <v>720</v>
      </c>
      <c r="H6488" s="2" t="s">
        <v>34</v>
      </c>
      <c r="I6488" s="2" t="s">
        <v>31</v>
      </c>
      <c r="J6488" s="2">
        <v>30.127812492385239</v>
      </c>
    </row>
    <row r="6489" spans="1:10">
      <c r="A6489" s="2" t="s">
        <v>11</v>
      </c>
      <c r="B6489" s="2" t="s">
        <v>377</v>
      </c>
      <c r="C6489" s="2" t="s">
        <v>361</v>
      </c>
      <c r="D6489" s="2" t="s">
        <v>718</v>
      </c>
      <c r="E6489" s="2">
        <v>100</v>
      </c>
      <c r="F6489" s="2" t="s">
        <v>767</v>
      </c>
      <c r="G6489" s="2" t="s">
        <v>720</v>
      </c>
      <c r="H6489" s="2" t="s">
        <v>34</v>
      </c>
      <c r="I6489" s="2" t="s">
        <v>31</v>
      </c>
      <c r="J6489" s="2">
        <v>29.119572478125004</v>
      </c>
    </row>
    <row r="6490" spans="1:10">
      <c r="A6490" s="2" t="s">
        <v>12</v>
      </c>
      <c r="B6490" s="2" t="s">
        <v>378</v>
      </c>
      <c r="C6490" s="2" t="s">
        <v>361</v>
      </c>
      <c r="D6490" s="2" t="s">
        <v>718</v>
      </c>
      <c r="E6490" s="2">
        <v>100</v>
      </c>
      <c r="F6490" s="2" t="s">
        <v>767</v>
      </c>
      <c r="G6490" s="2" t="s">
        <v>720</v>
      </c>
      <c r="H6490" s="2" t="s">
        <v>34</v>
      </c>
      <c r="I6490" s="2" t="s">
        <v>31</v>
      </c>
      <c r="J6490" s="2">
        <v>131.31528258750001</v>
      </c>
    </row>
    <row r="6491" spans="1:10">
      <c r="A6491" s="2" t="s">
        <v>10</v>
      </c>
      <c r="B6491" s="2" t="s">
        <v>385</v>
      </c>
      <c r="C6491" s="2" t="s">
        <v>361</v>
      </c>
      <c r="D6491" s="2" t="s">
        <v>718</v>
      </c>
      <c r="E6491" s="2">
        <v>100</v>
      </c>
      <c r="F6491" s="2" t="s">
        <v>767</v>
      </c>
      <c r="G6491" s="2" t="s">
        <v>720</v>
      </c>
      <c r="H6491" s="2" t="s">
        <v>34</v>
      </c>
      <c r="I6491" s="2" t="s">
        <v>31</v>
      </c>
      <c r="J6491" s="2">
        <v>0</v>
      </c>
    </row>
    <row r="6492" spans="1:10">
      <c r="A6492" s="2" t="s">
        <v>9</v>
      </c>
      <c r="B6492" s="2" t="s">
        <v>371</v>
      </c>
      <c r="C6492" s="2" t="s">
        <v>361</v>
      </c>
      <c r="D6492" s="2" t="s">
        <v>718</v>
      </c>
      <c r="E6492" s="2">
        <v>100</v>
      </c>
      <c r="F6492" s="2" t="s">
        <v>767</v>
      </c>
      <c r="G6492" s="2" t="s">
        <v>720</v>
      </c>
      <c r="H6492" s="2" t="s">
        <v>34</v>
      </c>
      <c r="I6492" s="2" t="s">
        <v>31</v>
      </c>
      <c r="J6492" s="2">
        <v>303.04317172500004</v>
      </c>
    </row>
    <row r="6493" spans="1:10">
      <c r="A6493" s="2" t="s">
        <v>8</v>
      </c>
      <c r="B6493" s="2" t="s">
        <v>376</v>
      </c>
      <c r="C6493" s="2" t="s">
        <v>361</v>
      </c>
      <c r="D6493" s="2" t="s">
        <v>718</v>
      </c>
      <c r="E6493" s="2">
        <v>100</v>
      </c>
      <c r="F6493" s="2" t="s">
        <v>767</v>
      </c>
      <c r="G6493" s="2" t="s">
        <v>720</v>
      </c>
      <c r="H6493" s="2" t="s">
        <v>34</v>
      </c>
      <c r="I6493" s="2" t="s">
        <v>31</v>
      </c>
      <c r="J6493" s="2">
        <v>96.59788875000001</v>
      </c>
    </row>
    <row r="6494" spans="1:10">
      <c r="A6494" s="2" t="s">
        <v>7</v>
      </c>
      <c r="B6494" s="2" t="s">
        <v>364</v>
      </c>
      <c r="C6494" s="2" t="s">
        <v>361</v>
      </c>
      <c r="D6494" s="2" t="s">
        <v>718</v>
      </c>
      <c r="E6494" s="2">
        <v>100</v>
      </c>
      <c r="F6494" s="2" t="s">
        <v>767</v>
      </c>
      <c r="G6494" s="2" t="s">
        <v>720</v>
      </c>
      <c r="H6494" s="2" t="s">
        <v>34</v>
      </c>
      <c r="I6494" s="2" t="s">
        <v>31</v>
      </c>
      <c r="J6494" s="2">
        <v>0.34198081874999997</v>
      </c>
    </row>
    <row r="6495" spans="1:10">
      <c r="A6495" s="2" t="s">
        <v>6</v>
      </c>
      <c r="B6495" s="2" t="s">
        <v>387</v>
      </c>
      <c r="C6495" s="2" t="s">
        <v>361</v>
      </c>
      <c r="D6495" s="2" t="s">
        <v>718</v>
      </c>
      <c r="E6495" s="2">
        <v>100</v>
      </c>
      <c r="F6495" s="2" t="s">
        <v>767</v>
      </c>
      <c r="G6495" s="2" t="s">
        <v>720</v>
      </c>
      <c r="H6495" s="2" t="s">
        <v>34</v>
      </c>
      <c r="I6495" s="2" t="s">
        <v>31</v>
      </c>
      <c r="J6495" s="2">
        <v>93.538141199999998</v>
      </c>
    </row>
    <row r="6496" spans="1:10">
      <c r="A6496" s="2" t="s">
        <v>2</v>
      </c>
      <c r="B6496" s="2" t="s">
        <v>374</v>
      </c>
      <c r="C6496" s="2" t="s">
        <v>361</v>
      </c>
      <c r="D6496" s="2" t="s">
        <v>718</v>
      </c>
      <c r="E6496" s="2">
        <v>100</v>
      </c>
      <c r="F6496" s="2" t="s">
        <v>767</v>
      </c>
      <c r="G6496" s="2" t="s">
        <v>720</v>
      </c>
      <c r="H6496" s="2" t="s">
        <v>34</v>
      </c>
      <c r="I6496" s="2" t="s">
        <v>31</v>
      </c>
      <c r="J6496" s="2">
        <v>268.89270702000005</v>
      </c>
    </row>
    <row r="6497" spans="1:10">
      <c r="A6497" s="2" t="s">
        <v>1</v>
      </c>
      <c r="B6497" s="2" t="s">
        <v>366</v>
      </c>
      <c r="C6497" s="2" t="s">
        <v>361</v>
      </c>
      <c r="D6497" s="2" t="s">
        <v>718</v>
      </c>
      <c r="E6497" s="2">
        <v>100</v>
      </c>
      <c r="F6497" s="2" t="s">
        <v>767</v>
      </c>
      <c r="G6497" s="2" t="s">
        <v>720</v>
      </c>
      <c r="H6497" s="2" t="s">
        <v>34</v>
      </c>
      <c r="I6497" s="2" t="s">
        <v>31</v>
      </c>
      <c r="J6497" s="2">
        <v>548.02792687499993</v>
      </c>
    </row>
    <row r="6498" spans="1:10">
      <c r="A6498" s="2" t="s">
        <v>26</v>
      </c>
      <c r="B6498" s="2" t="s">
        <v>370</v>
      </c>
      <c r="C6498" s="2" t="s">
        <v>361</v>
      </c>
      <c r="D6498" s="2" t="s">
        <v>1077</v>
      </c>
      <c r="E6498" s="2">
        <v>100</v>
      </c>
      <c r="F6498" s="2" t="s">
        <v>767</v>
      </c>
      <c r="G6498" s="2" t="s">
        <v>720</v>
      </c>
      <c r="H6498" s="2" t="s">
        <v>34</v>
      </c>
      <c r="I6498" s="2" t="s">
        <v>31</v>
      </c>
      <c r="J6498" s="2">
        <v>0</v>
      </c>
    </row>
    <row r="6499" spans="1:10">
      <c r="A6499" s="2" t="s">
        <v>25</v>
      </c>
      <c r="B6499" s="2" t="s">
        <v>386</v>
      </c>
      <c r="C6499" s="2" t="s">
        <v>361</v>
      </c>
      <c r="D6499" s="2" t="s">
        <v>1077</v>
      </c>
      <c r="E6499" s="2">
        <v>100</v>
      </c>
      <c r="F6499" s="2" t="s">
        <v>767</v>
      </c>
      <c r="G6499" s="2" t="s">
        <v>720</v>
      </c>
      <c r="H6499" s="2" t="s">
        <v>34</v>
      </c>
      <c r="I6499" s="2" t="s">
        <v>31</v>
      </c>
      <c r="J6499" s="2">
        <v>79.61203166624999</v>
      </c>
    </row>
    <row r="6500" spans="1:10">
      <c r="A6500" s="2" t="s">
        <v>23</v>
      </c>
      <c r="B6500" s="2" t="s">
        <v>388</v>
      </c>
      <c r="C6500" s="2" t="s">
        <v>361</v>
      </c>
      <c r="D6500" s="2" t="s">
        <v>1077</v>
      </c>
      <c r="E6500" s="2">
        <v>100</v>
      </c>
      <c r="F6500" s="2" t="s">
        <v>767</v>
      </c>
      <c r="G6500" s="2" t="s">
        <v>720</v>
      </c>
      <c r="H6500" s="2" t="s">
        <v>34</v>
      </c>
      <c r="I6500" s="2" t="s">
        <v>31</v>
      </c>
      <c r="J6500" s="2">
        <v>12.161202363590712</v>
      </c>
    </row>
    <row r="6501" spans="1:10">
      <c r="A6501" s="2" t="s">
        <v>17</v>
      </c>
      <c r="B6501" s="2" t="s">
        <v>372</v>
      </c>
      <c r="C6501" s="2" t="s">
        <v>361</v>
      </c>
      <c r="D6501" s="2" t="s">
        <v>1077</v>
      </c>
      <c r="E6501" s="2">
        <v>100</v>
      </c>
      <c r="F6501" s="2" t="s">
        <v>767</v>
      </c>
      <c r="G6501" s="2" t="s">
        <v>720</v>
      </c>
      <c r="H6501" s="2" t="s">
        <v>34</v>
      </c>
      <c r="I6501" s="2" t="s">
        <v>31</v>
      </c>
      <c r="J6501" s="2">
        <v>0</v>
      </c>
    </row>
    <row r="6502" spans="1:10">
      <c r="A6502" s="2" t="s">
        <v>21</v>
      </c>
      <c r="B6502" s="2" t="s">
        <v>373</v>
      </c>
      <c r="C6502" s="2" t="s">
        <v>361</v>
      </c>
      <c r="D6502" s="2" t="s">
        <v>1077</v>
      </c>
      <c r="E6502" s="2">
        <v>100</v>
      </c>
      <c r="F6502" s="2" t="s">
        <v>767</v>
      </c>
      <c r="G6502" s="2" t="s">
        <v>720</v>
      </c>
      <c r="H6502" s="2" t="s">
        <v>34</v>
      </c>
      <c r="I6502" s="2" t="s">
        <v>31</v>
      </c>
      <c r="J6502" s="2">
        <v>38.799523725</v>
      </c>
    </row>
    <row r="6503" spans="1:10">
      <c r="A6503" s="2" t="s">
        <v>20</v>
      </c>
      <c r="B6503" s="2" t="s">
        <v>379</v>
      </c>
      <c r="C6503" s="2" t="s">
        <v>361</v>
      </c>
      <c r="D6503" s="2" t="s">
        <v>1077</v>
      </c>
      <c r="E6503" s="2">
        <v>100</v>
      </c>
      <c r="F6503" s="2" t="s">
        <v>767</v>
      </c>
      <c r="G6503" s="2" t="s">
        <v>720</v>
      </c>
      <c r="H6503" s="2" t="s">
        <v>34</v>
      </c>
      <c r="I6503" s="2" t="s">
        <v>31</v>
      </c>
      <c r="J6503" s="2">
        <v>33.629426201249998</v>
      </c>
    </row>
    <row r="6504" spans="1:10">
      <c r="A6504" s="2" t="s">
        <v>16</v>
      </c>
      <c r="B6504" s="2" t="s">
        <v>384</v>
      </c>
      <c r="C6504" s="2" t="s">
        <v>361</v>
      </c>
      <c r="D6504" s="2" t="s">
        <v>1077</v>
      </c>
      <c r="E6504" s="2">
        <v>100</v>
      </c>
      <c r="F6504" s="2" t="s">
        <v>767</v>
      </c>
      <c r="G6504" s="2" t="s">
        <v>720</v>
      </c>
      <c r="H6504" s="2" t="s">
        <v>34</v>
      </c>
      <c r="I6504" s="2" t="s">
        <v>31</v>
      </c>
      <c r="J6504" s="2">
        <v>300.80355775111929</v>
      </c>
    </row>
    <row r="6505" spans="1:10">
      <c r="A6505" s="2" t="s">
        <v>3</v>
      </c>
      <c r="B6505" s="2" t="s">
        <v>365</v>
      </c>
      <c r="C6505" s="2" t="s">
        <v>361</v>
      </c>
      <c r="D6505" s="2" t="s">
        <v>1077</v>
      </c>
      <c r="E6505" s="2">
        <v>100</v>
      </c>
      <c r="F6505" s="2" t="s">
        <v>767</v>
      </c>
      <c r="G6505" s="2" t="s">
        <v>720</v>
      </c>
      <c r="H6505" s="2" t="s">
        <v>34</v>
      </c>
      <c r="I6505" s="2" t="s">
        <v>31</v>
      </c>
      <c r="J6505" s="2">
        <v>669.57294998049497</v>
      </c>
    </row>
    <row r="6506" spans="1:10">
      <c r="A6506" s="2" t="s">
        <v>19</v>
      </c>
      <c r="B6506" s="2" t="s">
        <v>375</v>
      </c>
      <c r="C6506" s="2" t="s">
        <v>361</v>
      </c>
      <c r="D6506" s="2" t="s">
        <v>1077</v>
      </c>
      <c r="E6506" s="2">
        <v>100</v>
      </c>
      <c r="F6506" s="2" t="s">
        <v>767</v>
      </c>
      <c r="G6506" s="2" t="s">
        <v>720</v>
      </c>
      <c r="H6506" s="2" t="s">
        <v>34</v>
      </c>
      <c r="I6506" s="2" t="s">
        <v>31</v>
      </c>
      <c r="J6506" s="2">
        <v>210.93401099999997</v>
      </c>
    </row>
    <row r="6507" spans="1:10">
      <c r="A6507" s="2" t="s">
        <v>18</v>
      </c>
      <c r="B6507" s="2" t="s">
        <v>369</v>
      </c>
      <c r="C6507" s="2" t="s">
        <v>361</v>
      </c>
      <c r="D6507" s="2" t="s">
        <v>1077</v>
      </c>
      <c r="E6507" s="2">
        <v>100</v>
      </c>
      <c r="F6507" s="2" t="s">
        <v>767</v>
      </c>
      <c r="G6507" s="2" t="s">
        <v>720</v>
      </c>
      <c r="H6507" s="2" t="s">
        <v>34</v>
      </c>
      <c r="I6507" s="2" t="s">
        <v>31</v>
      </c>
      <c r="J6507" s="2">
        <v>1481.6659975875002</v>
      </c>
    </row>
    <row r="6508" spans="1:10">
      <c r="A6508" s="2" t="s">
        <v>24</v>
      </c>
      <c r="B6508" s="2" t="s">
        <v>381</v>
      </c>
      <c r="C6508" s="2" t="s">
        <v>361</v>
      </c>
      <c r="D6508" s="2" t="s">
        <v>1077</v>
      </c>
      <c r="E6508" s="2">
        <v>100</v>
      </c>
      <c r="F6508" s="2" t="s">
        <v>767</v>
      </c>
      <c r="G6508" s="2" t="s">
        <v>720</v>
      </c>
      <c r="H6508" s="2" t="s">
        <v>34</v>
      </c>
      <c r="I6508" s="2" t="s">
        <v>31</v>
      </c>
      <c r="J6508" s="2">
        <v>48.613285748750599</v>
      </c>
    </row>
    <row r="6509" spans="1:10">
      <c r="A6509" s="2" t="s">
        <v>14</v>
      </c>
      <c r="B6509" s="2" t="s">
        <v>367</v>
      </c>
      <c r="C6509" s="2" t="s">
        <v>361</v>
      </c>
      <c r="D6509" s="2" t="s">
        <v>1077</v>
      </c>
      <c r="E6509" s="2">
        <v>100</v>
      </c>
      <c r="F6509" s="2" t="s">
        <v>767</v>
      </c>
      <c r="G6509" s="2" t="s">
        <v>720</v>
      </c>
      <c r="H6509" s="2" t="s">
        <v>34</v>
      </c>
      <c r="I6509" s="2" t="s">
        <v>31</v>
      </c>
      <c r="J6509" s="2">
        <v>2734.9880261999997</v>
      </c>
    </row>
    <row r="6510" spans="1:10">
      <c r="A6510" s="2" t="s">
        <v>13</v>
      </c>
      <c r="B6510" s="2" t="s">
        <v>380</v>
      </c>
      <c r="C6510" s="2" t="s">
        <v>361</v>
      </c>
      <c r="D6510" s="2" t="s">
        <v>1077</v>
      </c>
      <c r="E6510" s="2">
        <v>100</v>
      </c>
      <c r="F6510" s="2" t="s">
        <v>767</v>
      </c>
      <c r="G6510" s="2" t="s">
        <v>720</v>
      </c>
      <c r="H6510" s="2" t="s">
        <v>34</v>
      </c>
      <c r="I6510" s="2" t="s">
        <v>31</v>
      </c>
      <c r="J6510" s="2">
        <v>469.40615429660443</v>
      </c>
    </row>
    <row r="6511" spans="1:10">
      <c r="A6511" s="2" t="s">
        <v>11</v>
      </c>
      <c r="B6511" s="2" t="s">
        <v>377</v>
      </c>
      <c r="C6511" s="2" t="s">
        <v>361</v>
      </c>
      <c r="D6511" s="2" t="s">
        <v>1077</v>
      </c>
      <c r="E6511" s="2">
        <v>100</v>
      </c>
      <c r="F6511" s="2" t="s">
        <v>767</v>
      </c>
      <c r="G6511" s="2" t="s">
        <v>720</v>
      </c>
      <c r="H6511" s="2" t="s">
        <v>34</v>
      </c>
      <c r="I6511" s="2" t="s">
        <v>31</v>
      </c>
      <c r="J6511" s="2">
        <v>0.38025558562500006</v>
      </c>
    </row>
    <row r="6512" spans="1:10">
      <c r="A6512" s="2" t="s">
        <v>12</v>
      </c>
      <c r="B6512" s="2" t="s">
        <v>378</v>
      </c>
      <c r="C6512" s="2" t="s">
        <v>361</v>
      </c>
      <c r="D6512" s="2" t="s">
        <v>1077</v>
      </c>
      <c r="E6512" s="2">
        <v>100</v>
      </c>
      <c r="F6512" s="2" t="s">
        <v>767</v>
      </c>
      <c r="G6512" s="2" t="s">
        <v>720</v>
      </c>
      <c r="H6512" s="2" t="s">
        <v>34</v>
      </c>
      <c r="I6512" s="2" t="s">
        <v>31</v>
      </c>
      <c r="J6512" s="2">
        <v>163.61025993749999</v>
      </c>
    </row>
    <row r="6513" spans="1:10">
      <c r="A6513" s="2" t="s">
        <v>10</v>
      </c>
      <c r="B6513" s="2" t="s">
        <v>385</v>
      </c>
      <c r="C6513" s="2" t="s">
        <v>361</v>
      </c>
      <c r="D6513" s="2" t="s">
        <v>1077</v>
      </c>
      <c r="E6513" s="2">
        <v>100</v>
      </c>
      <c r="F6513" s="2" t="s">
        <v>767</v>
      </c>
      <c r="G6513" s="2" t="s">
        <v>720</v>
      </c>
      <c r="H6513" s="2" t="s">
        <v>34</v>
      </c>
      <c r="I6513" s="2" t="s">
        <v>31</v>
      </c>
      <c r="J6513" s="2">
        <v>325.05681931125002</v>
      </c>
    </row>
    <row r="6514" spans="1:10">
      <c r="A6514" s="2" t="s">
        <v>9</v>
      </c>
      <c r="B6514" s="2" t="s">
        <v>371</v>
      </c>
      <c r="C6514" s="2" t="s">
        <v>361</v>
      </c>
      <c r="D6514" s="2" t="s">
        <v>1077</v>
      </c>
      <c r="E6514" s="2">
        <v>100</v>
      </c>
      <c r="F6514" s="2" t="s">
        <v>767</v>
      </c>
      <c r="G6514" s="2" t="s">
        <v>720</v>
      </c>
      <c r="H6514" s="2" t="s">
        <v>34</v>
      </c>
      <c r="I6514" s="2" t="s">
        <v>31</v>
      </c>
      <c r="J6514" s="2">
        <v>0</v>
      </c>
    </row>
    <row r="6515" spans="1:10">
      <c r="A6515" s="2" t="s">
        <v>8</v>
      </c>
      <c r="B6515" s="2" t="s">
        <v>376</v>
      </c>
      <c r="C6515" s="2" t="s">
        <v>361</v>
      </c>
      <c r="D6515" s="2" t="s">
        <v>1077</v>
      </c>
      <c r="E6515" s="2">
        <v>100</v>
      </c>
      <c r="F6515" s="2" t="s">
        <v>767</v>
      </c>
      <c r="G6515" s="2" t="s">
        <v>720</v>
      </c>
      <c r="H6515" s="2" t="s">
        <v>34</v>
      </c>
      <c r="I6515" s="2" t="s">
        <v>31</v>
      </c>
      <c r="J6515" s="2">
        <v>21.281598750000001</v>
      </c>
    </row>
    <row r="6516" spans="1:10">
      <c r="A6516" s="2" t="s">
        <v>7</v>
      </c>
      <c r="B6516" s="2" t="s">
        <v>364</v>
      </c>
      <c r="C6516" s="2" t="s">
        <v>361</v>
      </c>
      <c r="D6516" s="2" t="s">
        <v>1077</v>
      </c>
      <c r="E6516" s="2">
        <v>100</v>
      </c>
      <c r="F6516" s="2" t="s">
        <v>767</v>
      </c>
      <c r="G6516" s="2" t="s">
        <v>720</v>
      </c>
      <c r="H6516" s="2" t="s">
        <v>34</v>
      </c>
      <c r="I6516" s="2" t="s">
        <v>31</v>
      </c>
      <c r="J6516" s="2">
        <v>171.33239019375</v>
      </c>
    </row>
    <row r="6517" spans="1:10">
      <c r="A6517" s="2" t="s">
        <v>6</v>
      </c>
      <c r="B6517" s="2" t="s">
        <v>387</v>
      </c>
      <c r="C6517" s="2" t="s">
        <v>361</v>
      </c>
      <c r="D6517" s="2" t="s">
        <v>1077</v>
      </c>
      <c r="E6517" s="2">
        <v>100</v>
      </c>
      <c r="F6517" s="2" t="s">
        <v>767</v>
      </c>
      <c r="G6517" s="2" t="s">
        <v>720</v>
      </c>
      <c r="H6517" s="2" t="s">
        <v>34</v>
      </c>
      <c r="I6517" s="2" t="s">
        <v>31</v>
      </c>
      <c r="J6517" s="2">
        <v>92.725037999999984</v>
      </c>
    </row>
    <row r="6518" spans="1:10">
      <c r="A6518" s="2" t="s">
        <v>2</v>
      </c>
      <c r="B6518" s="2" t="s">
        <v>374</v>
      </c>
      <c r="C6518" s="2" t="s">
        <v>361</v>
      </c>
      <c r="D6518" s="2" t="s">
        <v>1077</v>
      </c>
      <c r="E6518" s="2">
        <v>100</v>
      </c>
      <c r="F6518" s="2" t="s">
        <v>767</v>
      </c>
      <c r="G6518" s="2" t="s">
        <v>720</v>
      </c>
      <c r="H6518" s="2" t="s">
        <v>34</v>
      </c>
      <c r="I6518" s="2" t="s">
        <v>31</v>
      </c>
      <c r="J6518" s="2">
        <v>585.86326806000011</v>
      </c>
    </row>
    <row r="6519" spans="1:10">
      <c r="A6519" s="2" t="s">
        <v>1</v>
      </c>
      <c r="B6519" s="2" t="s">
        <v>366</v>
      </c>
      <c r="C6519" s="2" t="s">
        <v>361</v>
      </c>
      <c r="D6519" s="2" t="s">
        <v>1077</v>
      </c>
      <c r="E6519" s="2">
        <v>100</v>
      </c>
      <c r="F6519" s="2" t="s">
        <v>767</v>
      </c>
      <c r="G6519" s="2" t="s">
        <v>720</v>
      </c>
      <c r="H6519" s="2" t="s">
        <v>34</v>
      </c>
      <c r="I6519" s="2" t="s">
        <v>31</v>
      </c>
      <c r="J6519" s="2">
        <v>4122.9627044062499</v>
      </c>
    </row>
    <row r="6520" spans="1:10">
      <c r="A6520" s="2" t="s">
        <v>26</v>
      </c>
      <c r="B6520" s="2" t="s">
        <v>370</v>
      </c>
      <c r="C6520" s="2" t="s">
        <v>361</v>
      </c>
      <c r="D6520" s="2" t="s">
        <v>1069</v>
      </c>
      <c r="E6520" s="2">
        <v>100</v>
      </c>
      <c r="F6520" s="2" t="s">
        <v>767</v>
      </c>
      <c r="G6520" s="2" t="s">
        <v>720</v>
      </c>
      <c r="H6520" s="2" t="s">
        <v>34</v>
      </c>
      <c r="I6520" s="2" t="s">
        <v>31</v>
      </c>
      <c r="J6520" s="2">
        <v>0</v>
      </c>
    </row>
    <row r="6521" spans="1:10">
      <c r="A6521" s="2" t="s">
        <v>25</v>
      </c>
      <c r="B6521" s="2" t="s">
        <v>386</v>
      </c>
      <c r="C6521" s="2" t="s">
        <v>361</v>
      </c>
      <c r="D6521" s="2" t="s">
        <v>1069</v>
      </c>
      <c r="E6521" s="2">
        <v>100</v>
      </c>
      <c r="F6521" s="2" t="s">
        <v>767</v>
      </c>
      <c r="G6521" s="2" t="s">
        <v>720</v>
      </c>
      <c r="H6521" s="2" t="s">
        <v>34</v>
      </c>
      <c r="I6521" s="2" t="s">
        <v>31</v>
      </c>
      <c r="J6521" s="2">
        <v>33.857990478749997</v>
      </c>
    </row>
    <row r="6522" spans="1:10">
      <c r="A6522" s="2" t="s">
        <v>23</v>
      </c>
      <c r="B6522" s="2" t="s">
        <v>388</v>
      </c>
      <c r="C6522" s="2" t="s">
        <v>361</v>
      </c>
      <c r="D6522" s="2" t="s">
        <v>1069</v>
      </c>
      <c r="E6522" s="2">
        <v>100</v>
      </c>
      <c r="F6522" s="2" t="s">
        <v>767</v>
      </c>
      <c r="G6522" s="2" t="s">
        <v>720</v>
      </c>
      <c r="H6522" s="2" t="s">
        <v>34</v>
      </c>
      <c r="I6522" s="2" t="s">
        <v>31</v>
      </c>
      <c r="J6522" s="2">
        <v>0</v>
      </c>
    </row>
    <row r="6523" spans="1:10">
      <c r="A6523" s="2" t="s">
        <v>17</v>
      </c>
      <c r="B6523" s="2" t="s">
        <v>372</v>
      </c>
      <c r="C6523" s="2" t="s">
        <v>361</v>
      </c>
      <c r="D6523" s="2" t="s">
        <v>1069</v>
      </c>
      <c r="E6523" s="2">
        <v>100</v>
      </c>
      <c r="F6523" s="2" t="s">
        <v>767</v>
      </c>
      <c r="G6523" s="2" t="s">
        <v>720</v>
      </c>
      <c r="H6523" s="2" t="s">
        <v>34</v>
      </c>
      <c r="I6523" s="2" t="s">
        <v>31</v>
      </c>
      <c r="J6523" s="2">
        <v>0</v>
      </c>
    </row>
    <row r="6524" spans="1:10">
      <c r="A6524" s="2" t="s">
        <v>21</v>
      </c>
      <c r="B6524" s="2" t="s">
        <v>373</v>
      </c>
      <c r="C6524" s="2" t="s">
        <v>361</v>
      </c>
      <c r="D6524" s="2" t="s">
        <v>1069</v>
      </c>
      <c r="E6524" s="2">
        <v>100</v>
      </c>
      <c r="F6524" s="2" t="s">
        <v>767</v>
      </c>
      <c r="G6524" s="2" t="s">
        <v>720</v>
      </c>
      <c r="H6524" s="2" t="s">
        <v>34</v>
      </c>
      <c r="I6524" s="2" t="s">
        <v>31</v>
      </c>
      <c r="J6524" s="2">
        <v>76.506393487499992</v>
      </c>
    </row>
    <row r="6525" spans="1:10">
      <c r="A6525" s="2" t="s">
        <v>20</v>
      </c>
      <c r="B6525" s="2" t="s">
        <v>379</v>
      </c>
      <c r="C6525" s="2" t="s">
        <v>361</v>
      </c>
      <c r="D6525" s="2" t="s">
        <v>1069</v>
      </c>
      <c r="E6525" s="2">
        <v>100</v>
      </c>
      <c r="F6525" s="2" t="s">
        <v>767</v>
      </c>
      <c r="G6525" s="2" t="s">
        <v>720</v>
      </c>
      <c r="H6525" s="2" t="s">
        <v>34</v>
      </c>
      <c r="I6525" s="2" t="s">
        <v>31</v>
      </c>
      <c r="J6525" s="2">
        <v>25.873414318124997</v>
      </c>
    </row>
    <row r="6526" spans="1:10">
      <c r="A6526" s="2" t="s">
        <v>16</v>
      </c>
      <c r="B6526" s="2" t="s">
        <v>384</v>
      </c>
      <c r="C6526" s="2" t="s">
        <v>361</v>
      </c>
      <c r="D6526" s="2" t="s">
        <v>1069</v>
      </c>
      <c r="E6526" s="2">
        <v>100</v>
      </c>
      <c r="F6526" s="2" t="s">
        <v>767</v>
      </c>
      <c r="G6526" s="2" t="s">
        <v>720</v>
      </c>
      <c r="H6526" s="2" t="s">
        <v>34</v>
      </c>
      <c r="I6526" s="2" t="s">
        <v>31</v>
      </c>
      <c r="J6526" s="2">
        <v>6.3761352640511593</v>
      </c>
    </row>
    <row r="6527" spans="1:10">
      <c r="A6527" s="2" t="s">
        <v>3</v>
      </c>
      <c r="B6527" s="2" t="s">
        <v>365</v>
      </c>
      <c r="C6527" s="2" t="s">
        <v>361</v>
      </c>
      <c r="D6527" s="2" t="s">
        <v>1069</v>
      </c>
      <c r="E6527" s="2">
        <v>100</v>
      </c>
      <c r="F6527" s="2" t="s">
        <v>767</v>
      </c>
      <c r="G6527" s="2" t="s">
        <v>720</v>
      </c>
      <c r="H6527" s="2" t="s">
        <v>34</v>
      </c>
      <c r="I6527" s="2" t="s">
        <v>31</v>
      </c>
      <c r="J6527" s="2">
        <v>52.805249896214079</v>
      </c>
    </row>
    <row r="6528" spans="1:10">
      <c r="A6528" s="2" t="s">
        <v>19</v>
      </c>
      <c r="B6528" s="2" t="s">
        <v>375</v>
      </c>
      <c r="C6528" s="2" t="s">
        <v>361</v>
      </c>
      <c r="D6528" s="2" t="s">
        <v>1069</v>
      </c>
      <c r="E6528" s="2">
        <v>100</v>
      </c>
      <c r="F6528" s="2" t="s">
        <v>767</v>
      </c>
      <c r="G6528" s="2" t="s">
        <v>720</v>
      </c>
      <c r="H6528" s="2" t="s">
        <v>34</v>
      </c>
      <c r="I6528" s="2" t="s">
        <v>31</v>
      </c>
      <c r="J6528" s="2">
        <v>272.40336571499995</v>
      </c>
    </row>
    <row r="6529" spans="1:10">
      <c r="A6529" s="2" t="s">
        <v>18</v>
      </c>
      <c r="B6529" s="2" t="s">
        <v>369</v>
      </c>
      <c r="C6529" s="2" t="s">
        <v>361</v>
      </c>
      <c r="D6529" s="2" t="s">
        <v>1069</v>
      </c>
      <c r="E6529" s="2">
        <v>100</v>
      </c>
      <c r="F6529" s="2" t="s">
        <v>767</v>
      </c>
      <c r="G6529" s="2" t="s">
        <v>720</v>
      </c>
      <c r="H6529" s="2" t="s">
        <v>34</v>
      </c>
      <c r="I6529" s="2" t="s">
        <v>31</v>
      </c>
      <c r="J6529" s="2">
        <v>317.95839393749998</v>
      </c>
    </row>
    <row r="6530" spans="1:10">
      <c r="A6530" s="2" t="s">
        <v>24</v>
      </c>
      <c r="B6530" s="2" t="s">
        <v>381</v>
      </c>
      <c r="C6530" s="2" t="s">
        <v>361</v>
      </c>
      <c r="D6530" s="2" t="s">
        <v>1069</v>
      </c>
      <c r="E6530" s="2">
        <v>100</v>
      </c>
      <c r="F6530" s="2" t="s">
        <v>767</v>
      </c>
      <c r="G6530" s="2" t="s">
        <v>720</v>
      </c>
      <c r="H6530" s="2" t="s">
        <v>34</v>
      </c>
      <c r="I6530" s="2" t="s">
        <v>31</v>
      </c>
      <c r="J6530" s="2">
        <v>17.38810428348101</v>
      </c>
    </row>
    <row r="6531" spans="1:10">
      <c r="A6531" s="2" t="s">
        <v>14</v>
      </c>
      <c r="B6531" s="2" t="s">
        <v>367</v>
      </c>
      <c r="C6531" s="2" t="s">
        <v>361</v>
      </c>
      <c r="D6531" s="2" t="s">
        <v>1069</v>
      </c>
      <c r="E6531" s="2">
        <v>100</v>
      </c>
      <c r="F6531" s="2" t="s">
        <v>767</v>
      </c>
      <c r="G6531" s="2" t="s">
        <v>720</v>
      </c>
      <c r="H6531" s="2" t="s">
        <v>34</v>
      </c>
      <c r="I6531" s="2" t="s">
        <v>31</v>
      </c>
      <c r="J6531" s="2">
        <v>452.67286860000007</v>
      </c>
    </row>
    <row r="6532" spans="1:10">
      <c r="A6532" s="2" t="s">
        <v>13</v>
      </c>
      <c r="B6532" s="2" t="s">
        <v>380</v>
      </c>
      <c r="C6532" s="2" t="s">
        <v>361</v>
      </c>
      <c r="D6532" s="2" t="s">
        <v>1069</v>
      </c>
      <c r="E6532" s="2">
        <v>100</v>
      </c>
      <c r="F6532" s="2" t="s">
        <v>767</v>
      </c>
      <c r="G6532" s="2" t="s">
        <v>720</v>
      </c>
      <c r="H6532" s="2" t="s">
        <v>34</v>
      </c>
      <c r="I6532" s="2" t="s">
        <v>31</v>
      </c>
      <c r="J6532" s="2">
        <v>35.477211017311603</v>
      </c>
    </row>
    <row r="6533" spans="1:10">
      <c r="A6533" s="2" t="s">
        <v>11</v>
      </c>
      <c r="B6533" s="2" t="s">
        <v>377</v>
      </c>
      <c r="C6533" s="2" t="s">
        <v>361</v>
      </c>
      <c r="D6533" s="2" t="s">
        <v>1069</v>
      </c>
      <c r="E6533" s="2">
        <v>100</v>
      </c>
      <c r="F6533" s="2" t="s">
        <v>767</v>
      </c>
      <c r="G6533" s="2" t="s">
        <v>720</v>
      </c>
      <c r="H6533" s="2" t="s">
        <v>34</v>
      </c>
      <c r="I6533" s="2" t="s">
        <v>31</v>
      </c>
      <c r="J6533" s="2">
        <v>28.459128566250001</v>
      </c>
    </row>
    <row r="6534" spans="1:10">
      <c r="A6534" s="2" t="s">
        <v>12</v>
      </c>
      <c r="B6534" s="2" t="s">
        <v>378</v>
      </c>
      <c r="C6534" s="2" t="s">
        <v>361</v>
      </c>
      <c r="D6534" s="2" t="s">
        <v>1069</v>
      </c>
      <c r="E6534" s="2">
        <v>100</v>
      </c>
      <c r="F6534" s="2" t="s">
        <v>767</v>
      </c>
      <c r="G6534" s="2" t="s">
        <v>720</v>
      </c>
      <c r="H6534" s="2" t="s">
        <v>34</v>
      </c>
      <c r="I6534" s="2" t="s">
        <v>31</v>
      </c>
      <c r="J6534" s="2">
        <v>66.216905699999998</v>
      </c>
    </row>
    <row r="6535" spans="1:10">
      <c r="A6535" s="2" t="s">
        <v>10</v>
      </c>
      <c r="B6535" s="2" t="s">
        <v>385</v>
      </c>
      <c r="C6535" s="2" t="s">
        <v>361</v>
      </c>
      <c r="D6535" s="2" t="s">
        <v>1069</v>
      </c>
      <c r="E6535" s="2">
        <v>100</v>
      </c>
      <c r="F6535" s="2" t="s">
        <v>767</v>
      </c>
      <c r="G6535" s="2" t="s">
        <v>720</v>
      </c>
      <c r="H6535" s="2" t="s">
        <v>34</v>
      </c>
      <c r="I6535" s="2" t="s">
        <v>31</v>
      </c>
      <c r="J6535" s="2">
        <v>6.1014827606250002</v>
      </c>
    </row>
    <row r="6536" spans="1:10">
      <c r="A6536" s="2" t="s">
        <v>9</v>
      </c>
      <c r="B6536" s="2" t="s">
        <v>371</v>
      </c>
      <c r="C6536" s="2" t="s">
        <v>361</v>
      </c>
      <c r="D6536" s="2" t="s">
        <v>1069</v>
      </c>
      <c r="E6536" s="2">
        <v>100</v>
      </c>
      <c r="F6536" s="2" t="s">
        <v>767</v>
      </c>
      <c r="G6536" s="2" t="s">
        <v>720</v>
      </c>
      <c r="H6536" s="2" t="s">
        <v>34</v>
      </c>
      <c r="I6536" s="2" t="s">
        <v>31</v>
      </c>
      <c r="J6536" s="2">
        <v>0.14366126250000003</v>
      </c>
    </row>
    <row r="6537" spans="1:10">
      <c r="A6537" s="2" t="s">
        <v>8</v>
      </c>
      <c r="B6537" s="2" t="s">
        <v>376</v>
      </c>
      <c r="C6537" s="2" t="s">
        <v>361</v>
      </c>
      <c r="D6537" s="2" t="s">
        <v>1069</v>
      </c>
      <c r="E6537" s="2">
        <v>100</v>
      </c>
      <c r="F6537" s="2" t="s">
        <v>767</v>
      </c>
      <c r="G6537" s="2" t="s">
        <v>720</v>
      </c>
      <c r="H6537" s="2" t="s">
        <v>34</v>
      </c>
      <c r="I6537" s="2" t="s">
        <v>31</v>
      </c>
      <c r="J6537" s="2">
        <v>185.20528874999999</v>
      </c>
    </row>
    <row r="6538" spans="1:10">
      <c r="A6538" s="2" t="s">
        <v>7</v>
      </c>
      <c r="B6538" s="2" t="s">
        <v>364</v>
      </c>
      <c r="C6538" s="2" t="s">
        <v>361</v>
      </c>
      <c r="D6538" s="2" t="s">
        <v>1069</v>
      </c>
      <c r="E6538" s="2">
        <v>100</v>
      </c>
      <c r="F6538" s="2" t="s">
        <v>767</v>
      </c>
      <c r="G6538" s="2" t="s">
        <v>720</v>
      </c>
      <c r="H6538" s="2" t="s">
        <v>34</v>
      </c>
      <c r="I6538" s="2" t="s">
        <v>31</v>
      </c>
      <c r="J6538" s="2">
        <v>21.440710462499997</v>
      </c>
    </row>
    <row r="6539" spans="1:10">
      <c r="A6539" s="2" t="s">
        <v>6</v>
      </c>
      <c r="B6539" s="2" t="s">
        <v>387</v>
      </c>
      <c r="C6539" s="2" t="s">
        <v>361</v>
      </c>
      <c r="D6539" s="2" t="s">
        <v>1069</v>
      </c>
      <c r="E6539" s="2">
        <v>100</v>
      </c>
      <c r="F6539" s="2" t="s">
        <v>767</v>
      </c>
      <c r="G6539" s="2" t="s">
        <v>720</v>
      </c>
      <c r="H6539" s="2" t="s">
        <v>34</v>
      </c>
      <c r="I6539" s="2" t="s">
        <v>31</v>
      </c>
      <c r="J6539" s="2">
        <v>121.18365000000001</v>
      </c>
    </row>
    <row r="6540" spans="1:10">
      <c r="A6540" s="2" t="s">
        <v>2</v>
      </c>
      <c r="B6540" s="2" t="s">
        <v>374</v>
      </c>
      <c r="C6540" s="2" t="s">
        <v>361</v>
      </c>
      <c r="D6540" s="2" t="s">
        <v>1069</v>
      </c>
      <c r="E6540" s="2">
        <v>100</v>
      </c>
      <c r="F6540" s="2" t="s">
        <v>767</v>
      </c>
      <c r="G6540" s="2" t="s">
        <v>720</v>
      </c>
      <c r="H6540" s="2" t="s">
        <v>34</v>
      </c>
      <c r="I6540" s="2" t="s">
        <v>31</v>
      </c>
      <c r="J6540" s="2">
        <v>411.66059844000006</v>
      </c>
    </row>
    <row r="6541" spans="1:10">
      <c r="A6541" s="2" t="s">
        <v>1</v>
      </c>
      <c r="B6541" s="2" t="s">
        <v>366</v>
      </c>
      <c r="C6541" s="2" t="s">
        <v>361</v>
      </c>
      <c r="D6541" s="2" t="s">
        <v>1069</v>
      </c>
      <c r="E6541" s="2">
        <v>100</v>
      </c>
      <c r="F6541" s="2" t="s">
        <v>767</v>
      </c>
      <c r="G6541" s="2" t="s">
        <v>720</v>
      </c>
      <c r="H6541" s="2" t="s">
        <v>34</v>
      </c>
      <c r="I6541" s="2" t="s">
        <v>31</v>
      </c>
      <c r="J6541" s="2">
        <v>1926.89088834375</v>
      </c>
    </row>
  </sheetData>
  <autoFilter ref="A1:J4033" xr:uid="{00000000-0009-0000-0000-000003000000}">
    <sortState xmlns:xlrd2="http://schemas.microsoft.com/office/spreadsheetml/2017/richdata2" ref="A2:J6409">
      <sortCondition ref="C1:C4825"/>
    </sortState>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2:E32"/>
  <sheetViews>
    <sheetView workbookViewId="0">
      <selection activeCell="B37" sqref="B37"/>
    </sheetView>
  </sheetViews>
  <sheetFormatPr defaultRowHeight="14.5"/>
  <cols>
    <col min="1" max="1" width="44.453125" bestFit="1" customWidth="1"/>
    <col min="2" max="2" width="19.1796875" bestFit="1" customWidth="1"/>
    <col min="3" max="3" width="14.54296875" customWidth="1"/>
    <col min="4" max="4" width="8.54296875" customWidth="1"/>
    <col min="5" max="5" width="11.26953125" customWidth="1"/>
    <col min="6" max="6" width="14.54296875" bestFit="1" customWidth="1"/>
    <col min="7" max="7" width="8.54296875" customWidth="1"/>
    <col min="8" max="8" width="25.453125" bestFit="1" customWidth="1"/>
    <col min="9" max="9" width="14.54296875" bestFit="1" customWidth="1"/>
    <col min="10" max="10" width="8.54296875" customWidth="1"/>
    <col min="11" max="11" width="11.26953125" bestFit="1" customWidth="1"/>
  </cols>
  <sheetData>
    <row r="2" spans="1:5">
      <c r="A2" s="4" t="s">
        <v>33</v>
      </c>
      <c r="B2" t="s">
        <v>37</v>
      </c>
    </row>
    <row r="3" spans="1:5">
      <c r="A3" s="4" t="s">
        <v>39</v>
      </c>
      <c r="B3" t="s">
        <v>1025</v>
      </c>
    </row>
    <row r="5" spans="1:5">
      <c r="A5" s="4" t="s">
        <v>46</v>
      </c>
      <c r="B5" s="4" t="s">
        <v>49</v>
      </c>
    </row>
    <row r="6" spans="1:5">
      <c r="A6" s="4" t="s">
        <v>47</v>
      </c>
      <c r="B6" t="s">
        <v>29</v>
      </c>
      <c r="C6" t="s">
        <v>28</v>
      </c>
      <c r="D6" t="s">
        <v>720</v>
      </c>
      <c r="E6" t="s">
        <v>48</v>
      </c>
    </row>
    <row r="7" spans="1:5">
      <c r="A7" s="5" t="s">
        <v>768</v>
      </c>
      <c r="B7" s="1"/>
      <c r="C7" s="1"/>
      <c r="D7" s="1"/>
      <c r="E7" s="1"/>
    </row>
    <row r="8" spans="1:5">
      <c r="A8" s="170" t="s">
        <v>361</v>
      </c>
      <c r="B8" s="1">
        <v>0.11799999999999999</v>
      </c>
      <c r="C8" s="1">
        <v>0.73399999999999999</v>
      </c>
      <c r="D8" s="1">
        <v>80.043000000000006</v>
      </c>
      <c r="E8" s="1">
        <v>80.894999999999996</v>
      </c>
    </row>
    <row r="9" spans="1:5">
      <c r="A9" s="171" t="s">
        <v>718</v>
      </c>
      <c r="B9" s="1">
        <v>0.11</v>
      </c>
      <c r="C9" s="1">
        <v>0.70499999999999996</v>
      </c>
      <c r="D9" s="1">
        <v>55.381</v>
      </c>
      <c r="E9" s="1">
        <v>56.195999999999998</v>
      </c>
    </row>
    <row r="10" spans="1:5">
      <c r="A10" s="171" t="s">
        <v>1073</v>
      </c>
      <c r="B10" s="1">
        <v>8.0000000000000002E-3</v>
      </c>
      <c r="C10" s="1">
        <v>2.8999999999999998E-2</v>
      </c>
      <c r="D10" s="1">
        <v>24.661999999999999</v>
      </c>
      <c r="E10" s="1">
        <v>24.698999999999998</v>
      </c>
    </row>
    <row r="11" spans="1:5">
      <c r="A11" s="171" t="s">
        <v>1069</v>
      </c>
      <c r="B11" s="1">
        <v>0</v>
      </c>
      <c r="C11" s="1">
        <v>0</v>
      </c>
      <c r="D11" s="1">
        <v>0</v>
      </c>
      <c r="E11" s="1">
        <v>0</v>
      </c>
    </row>
    <row r="12" spans="1:5">
      <c r="A12" s="170" t="s">
        <v>64</v>
      </c>
      <c r="B12" s="1">
        <v>854.94655955215944</v>
      </c>
      <c r="C12" s="1">
        <v>850.89688764984032</v>
      </c>
      <c r="D12" s="1">
        <v>1185.1938659490008</v>
      </c>
      <c r="E12" s="1">
        <v>2891.0373131510005</v>
      </c>
    </row>
    <row r="13" spans="1:5">
      <c r="A13" s="171" t="s">
        <v>719</v>
      </c>
      <c r="B13" s="1">
        <v>854.94655955215944</v>
      </c>
      <c r="C13" s="1">
        <v>850.89688764984032</v>
      </c>
      <c r="D13" s="1">
        <v>1185.1938659490008</v>
      </c>
      <c r="E13" s="1">
        <v>2891.0373131510005</v>
      </c>
    </row>
    <row r="14" spans="1:5">
      <c r="A14" s="5" t="s">
        <v>928</v>
      </c>
      <c r="B14" s="1"/>
      <c r="C14" s="1"/>
      <c r="D14" s="1"/>
      <c r="E14" s="1"/>
    </row>
    <row r="15" spans="1:5">
      <c r="A15" s="170" t="s">
        <v>361</v>
      </c>
      <c r="B15" s="1">
        <v>0.73</v>
      </c>
      <c r="C15" s="1">
        <v>5.4730000000000008</v>
      </c>
      <c r="D15" s="1">
        <v>324.17099999999999</v>
      </c>
      <c r="E15" s="1">
        <v>330.37400000000002</v>
      </c>
    </row>
    <row r="16" spans="1:5">
      <c r="A16" s="171" t="s">
        <v>718</v>
      </c>
      <c r="B16" s="1">
        <v>0.64100000000000001</v>
      </c>
      <c r="C16" s="1">
        <v>5.2060000000000004</v>
      </c>
      <c r="D16" s="1">
        <v>227.56700000000001</v>
      </c>
      <c r="E16" s="1">
        <v>233.41400000000002</v>
      </c>
    </row>
    <row r="17" spans="1:5">
      <c r="A17" s="171" t="s">
        <v>1073</v>
      </c>
      <c r="B17" s="1">
        <v>8.8999999999999996E-2</v>
      </c>
      <c r="C17" s="1">
        <v>0.26700000000000002</v>
      </c>
      <c r="D17" s="1">
        <v>96.603999999999999</v>
      </c>
      <c r="E17" s="1">
        <v>96.96</v>
      </c>
    </row>
    <row r="18" spans="1:5">
      <c r="A18" s="171" t="s">
        <v>1069</v>
      </c>
      <c r="B18" s="1">
        <v>0</v>
      </c>
      <c r="C18" s="1">
        <v>0</v>
      </c>
      <c r="D18" s="1">
        <v>0</v>
      </c>
      <c r="E18" s="1">
        <v>0</v>
      </c>
    </row>
    <row r="19" spans="1:5">
      <c r="A19" s="170" t="s">
        <v>64</v>
      </c>
      <c r="B19" s="1">
        <v>1289.7271473463111</v>
      </c>
      <c r="C19" s="1">
        <v>1353.2747862596893</v>
      </c>
      <c r="D19" s="1">
        <v>2067.1147129969995</v>
      </c>
      <c r="E19" s="1">
        <v>4710.1166466029999</v>
      </c>
    </row>
    <row r="20" spans="1:5">
      <c r="A20" s="171" t="s">
        <v>719</v>
      </c>
      <c r="B20" s="1">
        <v>1289.7271473463111</v>
      </c>
      <c r="C20" s="1">
        <v>1353.2747862596893</v>
      </c>
      <c r="D20" s="1">
        <v>2067.1147129969995</v>
      </c>
      <c r="E20" s="1">
        <v>4710.1166466029999</v>
      </c>
    </row>
    <row r="21" spans="1:5">
      <c r="A21" s="5" t="s">
        <v>767</v>
      </c>
      <c r="B21" s="1"/>
      <c r="C21" s="1"/>
      <c r="D21" s="1"/>
      <c r="E21" s="1"/>
    </row>
    <row r="22" spans="1:5">
      <c r="A22" s="170" t="s">
        <v>361</v>
      </c>
      <c r="B22" s="1">
        <v>89.223911107701994</v>
      </c>
      <c r="C22" s="1">
        <v>474.07937013104095</v>
      </c>
      <c r="D22" s="1">
        <v>6597.7717187612561</v>
      </c>
      <c r="E22" s="1">
        <v>7161.0749999999989</v>
      </c>
    </row>
    <row r="23" spans="1:5">
      <c r="A23" s="171" t="s">
        <v>718</v>
      </c>
      <c r="B23" s="1">
        <v>2.5298823475199996</v>
      </c>
      <c r="C23" s="1">
        <v>20.95979437502</v>
      </c>
      <c r="D23" s="1">
        <v>611.74532327745999</v>
      </c>
      <c r="E23" s="1">
        <v>635.23500000000001</v>
      </c>
    </row>
    <row r="24" spans="1:5">
      <c r="A24" s="171" t="s">
        <v>1073</v>
      </c>
      <c r="B24" s="1">
        <v>0.38271657671999998</v>
      </c>
      <c r="C24" s="1">
        <v>1.3498361586550001</v>
      </c>
      <c r="D24" s="1">
        <v>175.75244726462498</v>
      </c>
      <c r="E24" s="1">
        <v>177.48499999999999</v>
      </c>
    </row>
    <row r="25" spans="1:5">
      <c r="A25" s="171" t="s">
        <v>1069</v>
      </c>
      <c r="B25" s="1">
        <v>2.97908020752</v>
      </c>
      <c r="C25" s="1">
        <v>24.114394196355001</v>
      </c>
      <c r="D25" s="1">
        <v>1009.661525596125</v>
      </c>
      <c r="E25" s="1">
        <v>1036.7549999999999</v>
      </c>
    </row>
    <row r="26" spans="1:5">
      <c r="A26" s="171" t="s">
        <v>1077</v>
      </c>
      <c r="B26" s="1">
        <v>55.526572325489994</v>
      </c>
      <c r="C26" s="1">
        <v>242.87447209408001</v>
      </c>
      <c r="D26" s="1">
        <v>3024.2539555804296</v>
      </c>
      <c r="E26" s="1">
        <v>3322.6549999999997</v>
      </c>
    </row>
    <row r="27" spans="1:5">
      <c r="A27" s="171" t="s">
        <v>1074</v>
      </c>
      <c r="B27" s="1">
        <v>10.954705580823999</v>
      </c>
      <c r="C27" s="1">
        <v>50.370437998581998</v>
      </c>
      <c r="D27" s="1">
        <v>721.37985642059425</v>
      </c>
      <c r="E27" s="1">
        <v>782.70500000000027</v>
      </c>
    </row>
    <row r="28" spans="1:5">
      <c r="A28" s="171" t="s">
        <v>1075</v>
      </c>
      <c r="B28" s="1">
        <v>7.5323189804199995</v>
      </c>
      <c r="C28" s="1">
        <v>58.648843593202997</v>
      </c>
      <c r="D28" s="1">
        <v>546.79483742637694</v>
      </c>
      <c r="E28" s="1">
        <v>612.97599999999989</v>
      </c>
    </row>
    <row r="29" spans="1:5">
      <c r="A29" s="171" t="s">
        <v>1076</v>
      </c>
      <c r="B29" s="1">
        <v>9.3186350892079979</v>
      </c>
      <c r="C29" s="1">
        <v>75.761591715145997</v>
      </c>
      <c r="D29" s="1">
        <v>508.18377319564593</v>
      </c>
      <c r="E29" s="1">
        <v>593.2639999999999</v>
      </c>
    </row>
    <row r="30" spans="1:5">
      <c r="A30" s="170" t="s">
        <v>64</v>
      </c>
      <c r="B30" s="1">
        <v>1589.0288653923276</v>
      </c>
      <c r="C30" s="1">
        <v>1790.8567476066719</v>
      </c>
      <c r="D30" s="1">
        <v>2967.8256213850004</v>
      </c>
      <c r="E30" s="1">
        <v>6347.7112343839999</v>
      </c>
    </row>
    <row r="31" spans="1:5">
      <c r="A31" s="171" t="s">
        <v>719</v>
      </c>
      <c r="B31" s="1">
        <v>1589.0288653923276</v>
      </c>
      <c r="C31" s="1">
        <v>1790.8567476066719</v>
      </c>
      <c r="D31" s="1">
        <v>2967.8256213850004</v>
      </c>
      <c r="E31" s="1">
        <v>6347.7112343839999</v>
      </c>
    </row>
    <row r="32" spans="1:5">
      <c r="A32" s="5" t="s">
        <v>48</v>
      </c>
      <c r="B32" s="1">
        <v>3823.7744833985003</v>
      </c>
      <c r="C32" s="1">
        <v>4475.3147916472426</v>
      </c>
      <c r="D32" s="1">
        <v>13222.119919092254</v>
      </c>
      <c r="E32" s="1">
        <v>21521.209194137999</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dimension ref="A1:H29"/>
  <sheetViews>
    <sheetView workbookViewId="0">
      <selection activeCell="C31" sqref="C31"/>
    </sheetView>
  </sheetViews>
  <sheetFormatPr defaultRowHeight="14.5"/>
  <cols>
    <col min="1" max="1" width="17" customWidth="1"/>
    <col min="2" max="2" width="30.453125" customWidth="1"/>
    <col min="3" max="3" width="28.26953125" customWidth="1"/>
    <col min="4" max="4" width="19.453125" customWidth="1"/>
    <col min="5" max="5" width="18.453125" customWidth="1"/>
    <col min="6" max="6" width="38.81640625" bestFit="1" customWidth="1"/>
    <col min="7" max="7" width="30" customWidth="1"/>
    <col min="8" max="8" width="28.81640625" customWidth="1"/>
    <col min="9" max="9" width="11.26953125" customWidth="1"/>
    <col min="10" max="10" width="8.54296875" customWidth="1"/>
    <col min="11" max="11" width="11.26953125" bestFit="1" customWidth="1"/>
  </cols>
  <sheetData>
    <row r="1" spans="1:8">
      <c r="A1" s="4" t="s">
        <v>33</v>
      </c>
      <c r="B1" t="s">
        <v>37</v>
      </c>
    </row>
    <row r="2" spans="1:8">
      <c r="A2" s="4" t="s">
        <v>35</v>
      </c>
      <c r="B2" t="s">
        <v>361</v>
      </c>
    </row>
    <row r="3" spans="1:8">
      <c r="A3" s="4" t="s">
        <v>40</v>
      </c>
      <c r="B3" t="s">
        <v>720</v>
      </c>
    </row>
    <row r="4" spans="1:8">
      <c r="A4" s="4" t="s">
        <v>0</v>
      </c>
      <c r="B4" t="s">
        <v>767</v>
      </c>
    </row>
    <row r="6" spans="1:8">
      <c r="A6" s="4" t="s">
        <v>46</v>
      </c>
      <c r="B6" s="4" t="s">
        <v>49</v>
      </c>
    </row>
    <row r="7" spans="1:8">
      <c r="A7" s="4" t="s">
        <v>47</v>
      </c>
      <c r="B7" t="s">
        <v>1077</v>
      </c>
      <c r="C7" t="s">
        <v>1069</v>
      </c>
      <c r="D7" t="s">
        <v>718</v>
      </c>
      <c r="E7" t="s">
        <v>1073</v>
      </c>
      <c r="F7" t="s">
        <v>1076</v>
      </c>
      <c r="G7" t="s">
        <v>1075</v>
      </c>
      <c r="H7" t="s">
        <v>1074</v>
      </c>
    </row>
    <row r="8" spans="1:8">
      <c r="A8" s="5" t="s">
        <v>26</v>
      </c>
      <c r="B8" s="1">
        <v>0</v>
      </c>
      <c r="C8" s="1">
        <v>0</v>
      </c>
      <c r="D8" s="1">
        <v>0.14499999999999999</v>
      </c>
      <c r="E8" s="1">
        <v>0.16500000000000001</v>
      </c>
      <c r="F8" s="1">
        <v>0</v>
      </c>
      <c r="G8" s="1">
        <v>9.9999999999999655E-4</v>
      </c>
      <c r="H8" s="1">
        <v>1.5409999999999999</v>
      </c>
    </row>
    <row r="9" spans="1:8">
      <c r="A9" s="5" t="s">
        <v>25</v>
      </c>
      <c r="B9" s="1">
        <v>26.97</v>
      </c>
      <c r="C9" s="1">
        <v>11.47</v>
      </c>
      <c r="D9" s="1">
        <v>1.33</v>
      </c>
      <c r="E9" s="1">
        <v>0</v>
      </c>
      <c r="F9" s="1">
        <v>3.4270000000000005</v>
      </c>
      <c r="G9" s="1">
        <v>12.467000000000001</v>
      </c>
      <c r="H9" s="1">
        <v>6.72</v>
      </c>
    </row>
    <row r="10" spans="1:8">
      <c r="A10" s="5" t="s">
        <v>24</v>
      </c>
      <c r="B10" s="1">
        <v>20.20511764602</v>
      </c>
      <c r="C10" s="1">
        <v>7.2270098035499997</v>
      </c>
      <c r="D10" s="1">
        <v>8.6361813721049998</v>
      </c>
      <c r="E10" s="1">
        <v>0.18687254901</v>
      </c>
      <c r="F10" s="1">
        <v>12.862933332672</v>
      </c>
      <c r="G10" s="1">
        <v>12.890773528749</v>
      </c>
      <c r="H10" s="1">
        <v>6.0893754898830004</v>
      </c>
    </row>
    <row r="11" spans="1:8">
      <c r="A11" s="5" t="s">
        <v>23</v>
      </c>
      <c r="B11" s="1">
        <v>5.4669558848100008</v>
      </c>
      <c r="C11" s="1">
        <v>0</v>
      </c>
      <c r="D11" s="1">
        <v>0</v>
      </c>
      <c r="E11" s="1">
        <v>0</v>
      </c>
      <c r="F11" s="1">
        <v>0.29841176484000004</v>
      </c>
      <c r="G11" s="1">
        <v>0.27485294129999999</v>
      </c>
      <c r="H11" s="1">
        <v>0.26700000011999997</v>
      </c>
    </row>
    <row r="12" spans="1:8">
      <c r="A12" s="5" t="s">
        <v>21</v>
      </c>
      <c r="B12" s="1">
        <v>9.41</v>
      </c>
      <c r="C12" s="1">
        <v>18.555</v>
      </c>
      <c r="D12" s="1">
        <v>81.25</v>
      </c>
      <c r="E12" s="1">
        <v>28.99</v>
      </c>
      <c r="F12" s="1">
        <v>4.9789999999999983</v>
      </c>
      <c r="G12" s="1">
        <v>7.8479999999999928</v>
      </c>
      <c r="H12" s="1">
        <v>84.367999999999995</v>
      </c>
    </row>
    <row r="13" spans="1:8">
      <c r="A13" s="5" t="s">
        <v>20</v>
      </c>
      <c r="B13" s="1">
        <v>8.39</v>
      </c>
      <c r="C13" s="1">
        <v>6.4550000000000001</v>
      </c>
      <c r="D13" s="1">
        <v>7.2450000000000001</v>
      </c>
      <c r="E13" s="1">
        <v>0.97499999999999998</v>
      </c>
      <c r="F13" s="1">
        <v>8.6140000000000008</v>
      </c>
      <c r="G13" s="1">
        <v>12.930999999999999</v>
      </c>
      <c r="H13" s="1">
        <v>17.603999999999999</v>
      </c>
    </row>
    <row r="14" spans="1:8">
      <c r="A14" s="5" t="s">
        <v>19</v>
      </c>
      <c r="B14" s="1">
        <v>53</v>
      </c>
      <c r="C14" s="1">
        <v>68.444999999999993</v>
      </c>
      <c r="D14" s="1">
        <v>33.475000000000001</v>
      </c>
      <c r="E14" s="1">
        <v>8.51</v>
      </c>
      <c r="F14" s="1">
        <v>3.2259999999999946</v>
      </c>
      <c r="G14" s="1">
        <v>29.973999999999997</v>
      </c>
      <c r="H14" s="1">
        <v>96.221999999999994</v>
      </c>
    </row>
    <row r="15" spans="1:8">
      <c r="A15" s="5" t="s">
        <v>18</v>
      </c>
      <c r="B15" s="1">
        <v>405.065</v>
      </c>
      <c r="C15" s="1">
        <v>86.924999999999997</v>
      </c>
      <c r="D15" s="1">
        <v>42.55</v>
      </c>
      <c r="E15" s="1">
        <v>2.5249999999999999</v>
      </c>
      <c r="F15" s="1">
        <v>44.511000000000003</v>
      </c>
      <c r="G15" s="1">
        <v>56.578000000000003</v>
      </c>
      <c r="H15" s="1">
        <v>98.085999999999999</v>
      </c>
    </row>
    <row r="16" spans="1:8">
      <c r="A16" s="5" t="s">
        <v>17</v>
      </c>
      <c r="B16" s="1">
        <v>0</v>
      </c>
      <c r="C16" s="1">
        <v>0</v>
      </c>
      <c r="D16" s="1">
        <v>53.03</v>
      </c>
      <c r="E16" s="1">
        <v>27.18</v>
      </c>
      <c r="F16" s="1">
        <v>0</v>
      </c>
      <c r="G16" s="1">
        <v>1.7999999999992723E-2</v>
      </c>
      <c r="H16" s="1">
        <v>25.395</v>
      </c>
    </row>
    <row r="17" spans="1:8">
      <c r="A17" s="5" t="s">
        <v>16</v>
      </c>
      <c r="B17" s="1">
        <v>105.54179478371999</v>
      </c>
      <c r="C17" s="1">
        <v>2.2371702136200002</v>
      </c>
      <c r="D17" s="1">
        <v>1.4622027539999999E-2</v>
      </c>
      <c r="E17" s="1">
        <v>3.6555068849999997E-3</v>
      </c>
      <c r="F17" s="1">
        <v>58.39306698099</v>
      </c>
      <c r="G17" s="1">
        <v>32.972672102700002</v>
      </c>
      <c r="H17" s="1">
        <v>20.705522098016999</v>
      </c>
    </row>
    <row r="18" spans="1:8">
      <c r="A18" s="5" t="s">
        <v>14</v>
      </c>
      <c r="B18" s="1">
        <v>592.43499999999995</v>
      </c>
      <c r="C18" s="1">
        <v>98.055000000000007</v>
      </c>
      <c r="D18" s="1">
        <v>5.13</v>
      </c>
      <c r="E18" s="1">
        <v>0</v>
      </c>
      <c r="F18" s="1">
        <v>59.893999999999998</v>
      </c>
      <c r="G18" s="1">
        <v>45.463000000000001</v>
      </c>
      <c r="H18" s="1">
        <v>26.704999999999998</v>
      </c>
    </row>
    <row r="19" spans="1:8">
      <c r="A19" s="5" t="s">
        <v>13</v>
      </c>
      <c r="B19" s="1">
        <v>184.06243857833996</v>
      </c>
      <c r="C19" s="1">
        <v>13.911240647430001</v>
      </c>
      <c r="D19" s="1">
        <v>11.813647063679998</v>
      </c>
      <c r="E19" s="1">
        <v>1.7871497333549999</v>
      </c>
      <c r="F19" s="1">
        <v>39.408469534916989</v>
      </c>
      <c r="G19" s="1">
        <v>31.391187178679996</v>
      </c>
      <c r="H19" s="1">
        <v>47.480569003475992</v>
      </c>
    </row>
    <row r="20" spans="1:8">
      <c r="A20" s="5" t="s">
        <v>12</v>
      </c>
      <c r="B20" s="1">
        <v>40.225000000000001</v>
      </c>
      <c r="C20" s="1">
        <v>16.28</v>
      </c>
      <c r="D20" s="1">
        <v>32.284999999999997</v>
      </c>
      <c r="E20" s="1">
        <v>4.05</v>
      </c>
      <c r="F20" s="1">
        <v>5.5E-2</v>
      </c>
      <c r="G20" s="1">
        <v>15.081</v>
      </c>
      <c r="H20" s="1">
        <v>25.568000000000001</v>
      </c>
    </row>
    <row r="21" spans="1:8">
      <c r="A21" s="5" t="s">
        <v>11</v>
      </c>
      <c r="B21" s="1">
        <v>9.5000000000000001E-2</v>
      </c>
      <c r="C21" s="1">
        <v>7.11</v>
      </c>
      <c r="D21" s="1">
        <v>7.2750000000000004</v>
      </c>
      <c r="E21" s="1">
        <v>0.38500000000000001</v>
      </c>
      <c r="F21" s="1">
        <v>-2.0000000000004545E-3</v>
      </c>
      <c r="G21" s="1">
        <v>2.1539999999999999</v>
      </c>
      <c r="H21" s="1">
        <v>4.2960000000000003</v>
      </c>
    </row>
    <row r="22" spans="1:8">
      <c r="A22" s="5" t="s">
        <v>10</v>
      </c>
      <c r="B22" s="1">
        <v>124.93</v>
      </c>
      <c r="C22" s="1">
        <v>2.3450000000000002</v>
      </c>
      <c r="D22" s="1">
        <v>0</v>
      </c>
      <c r="E22" s="1">
        <v>0</v>
      </c>
      <c r="F22" s="1">
        <v>1.111</v>
      </c>
      <c r="G22" s="1">
        <v>0.30499999999999999</v>
      </c>
      <c r="H22" s="1">
        <v>2.5000000000000001E-2</v>
      </c>
    </row>
    <row r="23" spans="1:8">
      <c r="A23" s="5" t="s">
        <v>9</v>
      </c>
      <c r="B23" s="1">
        <v>0</v>
      </c>
      <c r="C23" s="1">
        <v>3.5000000000000003E-2</v>
      </c>
      <c r="D23" s="1">
        <v>73.83</v>
      </c>
      <c r="E23" s="1">
        <v>13.005000000000001</v>
      </c>
      <c r="F23" s="1">
        <v>-1.0000000000000009E-3</v>
      </c>
      <c r="G23" s="1">
        <v>-2.0000000000072759E-3</v>
      </c>
      <c r="H23" s="1">
        <v>9.8859999999999992</v>
      </c>
    </row>
    <row r="24" spans="1:8">
      <c r="A24" s="5" t="s">
        <v>8</v>
      </c>
      <c r="B24" s="1">
        <v>5.38</v>
      </c>
      <c r="C24" s="1">
        <v>46.82</v>
      </c>
      <c r="D24" s="1">
        <v>24.42</v>
      </c>
      <c r="E24" s="1">
        <v>8.2850000000000001</v>
      </c>
      <c r="F24" s="1">
        <v>4.0650000000000004</v>
      </c>
      <c r="G24" s="1">
        <v>4.08</v>
      </c>
      <c r="H24" s="1">
        <v>25.666</v>
      </c>
    </row>
    <row r="25" spans="1:8">
      <c r="A25" s="5" t="s">
        <v>7</v>
      </c>
      <c r="B25" s="1">
        <v>57.615000000000002</v>
      </c>
      <c r="C25" s="1">
        <v>7.21</v>
      </c>
      <c r="D25" s="1">
        <v>0.115</v>
      </c>
      <c r="E25" s="1">
        <v>0</v>
      </c>
      <c r="F25" s="1">
        <v>18.712</v>
      </c>
      <c r="G25" s="1">
        <v>20.084</v>
      </c>
      <c r="H25" s="1">
        <v>11.08</v>
      </c>
    </row>
    <row r="26" spans="1:8">
      <c r="A26" s="5" t="s">
        <v>6</v>
      </c>
      <c r="B26" s="1">
        <v>29.65</v>
      </c>
      <c r="C26" s="1">
        <v>38.75</v>
      </c>
      <c r="D26" s="1">
        <v>29.91</v>
      </c>
      <c r="E26" s="1">
        <v>0</v>
      </c>
      <c r="F26" s="1">
        <v>1.9999999999981812E-3</v>
      </c>
      <c r="G26" s="1">
        <v>6.9729999999999972</v>
      </c>
      <c r="H26" s="1">
        <v>4.0049999999999999</v>
      </c>
    </row>
    <row r="27" spans="1:8">
      <c r="A27" s="5" t="s">
        <v>3</v>
      </c>
      <c r="B27" s="1">
        <v>235.67264868754003</v>
      </c>
      <c r="C27" s="1">
        <v>18.586104931525004</v>
      </c>
      <c r="D27" s="1">
        <v>0.87587281413500007</v>
      </c>
      <c r="E27" s="1">
        <v>0.10476947537500002</v>
      </c>
      <c r="F27" s="1">
        <v>50.296891582226998</v>
      </c>
      <c r="G27" s="1">
        <v>34.126351674948005</v>
      </c>
      <c r="H27" s="1">
        <v>24.110389829098001</v>
      </c>
    </row>
    <row r="28" spans="1:8">
      <c r="A28" s="5" t="s">
        <v>2</v>
      </c>
      <c r="B28" s="1">
        <v>151.89500000000001</v>
      </c>
      <c r="C28" s="1">
        <v>106.73</v>
      </c>
      <c r="D28" s="1">
        <v>69.715000000000003</v>
      </c>
      <c r="E28" s="1">
        <v>17.484999999999999</v>
      </c>
      <c r="F28" s="1">
        <v>44.786999999999985</v>
      </c>
      <c r="G28" s="1">
        <v>74.873999999999995</v>
      </c>
      <c r="H28" s="1">
        <v>89.061000000000007</v>
      </c>
    </row>
    <row r="29" spans="1:8">
      <c r="A29" s="5" t="s">
        <v>1</v>
      </c>
      <c r="B29" s="1">
        <v>968.245</v>
      </c>
      <c r="C29" s="1">
        <v>452.51499999999999</v>
      </c>
      <c r="D29" s="1">
        <v>128.69999999999999</v>
      </c>
      <c r="E29" s="1">
        <v>62.115000000000002</v>
      </c>
      <c r="F29" s="1">
        <v>153.54399999999995</v>
      </c>
      <c r="G29" s="1">
        <v>146.31</v>
      </c>
      <c r="H29" s="1">
        <v>96.498999999999995</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T3:AO33"/>
  <sheetViews>
    <sheetView topLeftCell="R1" zoomScale="85" zoomScaleNormal="85" workbookViewId="0">
      <selection activeCell="AK4" sqref="AK4"/>
    </sheetView>
  </sheetViews>
  <sheetFormatPr defaultRowHeight="14.5"/>
  <cols>
    <col min="20" max="20" width="15.453125" bestFit="1" customWidth="1"/>
    <col min="21" max="29" width="10.7265625" customWidth="1"/>
    <col min="30" max="30" width="4.81640625" customWidth="1"/>
    <col min="31" max="31" width="5.7265625" customWidth="1"/>
    <col min="32" max="32" width="9" customWidth="1"/>
    <col min="35" max="35" width="3.54296875" customWidth="1"/>
    <col min="36" max="36" width="13" customWidth="1"/>
    <col min="37" max="37" width="9.1796875" customWidth="1"/>
    <col min="40" max="40" width="9.7265625" bestFit="1" customWidth="1"/>
    <col min="41" max="41" width="13" customWidth="1"/>
  </cols>
  <sheetData>
    <row r="3" spans="20:41" ht="18.5">
      <c r="U3" s="206" t="s">
        <v>768</v>
      </c>
      <c r="V3" s="206"/>
      <c r="W3" s="206"/>
      <c r="X3" s="207" t="s">
        <v>928</v>
      </c>
      <c r="Y3" s="207"/>
      <c r="Z3" s="207"/>
      <c r="AA3" s="208" t="s">
        <v>767</v>
      </c>
      <c r="AB3" s="208"/>
      <c r="AC3" s="208"/>
      <c r="AF3" s="205" t="s">
        <v>1035</v>
      </c>
      <c r="AG3" s="205"/>
      <c r="AH3" s="205"/>
      <c r="AI3" s="173"/>
    </row>
    <row r="4" spans="20:41" ht="152.5">
      <c r="T4" t="s">
        <v>1029</v>
      </c>
      <c r="U4" s="152" t="s">
        <v>720</v>
      </c>
      <c r="V4" s="150" t="s">
        <v>28</v>
      </c>
      <c r="W4" s="151" t="s">
        <v>29</v>
      </c>
      <c r="X4" s="152" t="s">
        <v>720</v>
      </c>
      <c r="Y4" s="150" t="s">
        <v>28</v>
      </c>
      <c r="Z4" s="151" t="s">
        <v>29</v>
      </c>
      <c r="AA4" s="152" t="s">
        <v>720</v>
      </c>
      <c r="AB4" s="150" t="s">
        <v>28</v>
      </c>
      <c r="AC4" s="151" t="s">
        <v>29</v>
      </c>
      <c r="AF4" s="152" t="s">
        <v>720</v>
      </c>
      <c r="AG4" s="150" t="s">
        <v>28</v>
      </c>
      <c r="AH4" s="151" t="s">
        <v>29</v>
      </c>
      <c r="AI4" s="175"/>
      <c r="AJ4" s="150" t="s">
        <v>1107</v>
      </c>
      <c r="AK4" s="150" t="s">
        <v>1108</v>
      </c>
      <c r="AL4" s="174" t="s">
        <v>1106</v>
      </c>
      <c r="AO4" s="15"/>
    </row>
    <row r="5" spans="20:41">
      <c r="T5" t="s">
        <v>27</v>
      </c>
      <c r="U5" s="18">
        <v>17.179824394999997</v>
      </c>
      <c r="V5" s="18">
        <v>7.2360511749999992</v>
      </c>
      <c r="W5" s="18">
        <v>5.3789980489999998</v>
      </c>
      <c r="X5" s="18">
        <v>5.9277311929999996</v>
      </c>
      <c r="Y5" s="18">
        <v>5.120829305</v>
      </c>
      <c r="Z5" s="18">
        <v>3.9883032869999999</v>
      </c>
      <c r="AA5" s="18">
        <v>44.268822648000004</v>
      </c>
      <c r="AB5" s="18">
        <v>17.909351743000002</v>
      </c>
      <c r="AC5" s="18">
        <v>11.111479791000001</v>
      </c>
      <c r="AF5" s="17">
        <v>0.29680000000000001</v>
      </c>
      <c r="AG5" s="17">
        <v>0.22500000000000001</v>
      </c>
      <c r="AH5" s="17">
        <v>0.17499999999999999</v>
      </c>
      <c r="AI5" s="17"/>
      <c r="AJ5" s="176">
        <f t="shared" ref="AJ5:AJ32" si="0">SUMPRODUCT(AA5:AB5,$AF5:$AG5)/SUM(AA5:AB5)</f>
        <v>0.27611924718372677</v>
      </c>
      <c r="AK5" s="176">
        <v>0.2124212962962963</v>
      </c>
      <c r="AL5" s="176">
        <v>0.34401388888888867</v>
      </c>
      <c r="AM5" t="s">
        <v>27</v>
      </c>
      <c r="AN5" s="6"/>
      <c r="AO5" s="15"/>
    </row>
    <row r="6" spans="20:41">
      <c r="T6" t="s">
        <v>26</v>
      </c>
      <c r="U6" s="18">
        <v>0.113687231</v>
      </c>
      <c r="V6" s="18">
        <v>0.30952044300000003</v>
      </c>
      <c r="W6" s="18">
        <v>0.59600555999999993</v>
      </c>
      <c r="X6" s="18">
        <v>2.1997291969999999</v>
      </c>
      <c r="Y6" s="18">
        <v>5.9299601880000008</v>
      </c>
      <c r="Z6" s="18">
        <v>10.336845375000001</v>
      </c>
      <c r="AA6" s="18">
        <v>5.3180606170000004</v>
      </c>
      <c r="AB6" s="18">
        <v>8.0376825319999998</v>
      </c>
      <c r="AC6" s="18">
        <v>10.764347761</v>
      </c>
      <c r="AF6" s="17">
        <v>0.30559999999999998</v>
      </c>
      <c r="AG6" s="17">
        <v>0.22500000000000001</v>
      </c>
      <c r="AH6" s="17">
        <v>0.17499999999999999</v>
      </c>
      <c r="AI6" s="17"/>
      <c r="AJ6" s="176">
        <f t="shared" si="0"/>
        <v>0.25709373532780866</v>
      </c>
      <c r="AK6" s="176">
        <v>0.21501941287878781</v>
      </c>
      <c r="AL6" s="176">
        <v>0.2374374999999998</v>
      </c>
      <c r="AM6" t="s">
        <v>26</v>
      </c>
      <c r="AN6" s="6"/>
      <c r="AO6" s="15"/>
    </row>
    <row r="7" spans="20:41">
      <c r="T7" t="s">
        <v>25</v>
      </c>
      <c r="U7" s="18">
        <v>3.2910762029999998</v>
      </c>
      <c r="V7" s="18">
        <v>25.759094020999999</v>
      </c>
      <c r="W7" s="18">
        <v>58.751086039999997</v>
      </c>
      <c r="X7" s="18">
        <v>6.2951871659999998</v>
      </c>
      <c r="Y7" s="18">
        <v>46.682063279000005</v>
      </c>
      <c r="Z7" s="18">
        <v>102.051557788</v>
      </c>
      <c r="AA7" s="18">
        <v>6.8104612299999996</v>
      </c>
      <c r="AB7" s="18">
        <v>50.390228079000003</v>
      </c>
      <c r="AC7" s="18">
        <v>109.59838227200001</v>
      </c>
      <c r="AF7" s="17">
        <v>0.26879999999999998</v>
      </c>
      <c r="AG7" s="17">
        <v>0.22500000000000001</v>
      </c>
      <c r="AH7" s="17">
        <v>0.17499999999999999</v>
      </c>
      <c r="AI7" s="17"/>
      <c r="AJ7" s="176">
        <f t="shared" si="0"/>
        <v>0.23021494068476314</v>
      </c>
      <c r="AK7" s="176">
        <v>0.16353645833333338</v>
      </c>
      <c r="AL7" s="176">
        <v>0.23234374999999993</v>
      </c>
      <c r="AM7" t="s">
        <v>25</v>
      </c>
      <c r="AN7" s="6"/>
      <c r="AO7" s="15"/>
    </row>
    <row r="8" spans="20:41">
      <c r="T8" t="s">
        <v>24</v>
      </c>
      <c r="U8" s="18">
        <v>3.4209287929999999</v>
      </c>
      <c r="V8" s="18">
        <v>7.3302926710000005</v>
      </c>
      <c r="W8" s="18">
        <v>11.533380545</v>
      </c>
      <c r="X8" s="18">
        <v>6.9488544890000004</v>
      </c>
      <c r="Y8" s="18">
        <v>17.359652864000001</v>
      </c>
      <c r="Z8" s="18">
        <v>29.212676471000002</v>
      </c>
      <c r="AA8" s="18">
        <v>7.8018575849999996</v>
      </c>
      <c r="AB8" s="18">
        <v>19.800432856</v>
      </c>
      <c r="AC8" s="18">
        <v>33.524341556000003</v>
      </c>
      <c r="AF8" s="17">
        <v>0.3049</v>
      </c>
      <c r="AG8" s="17">
        <v>0.22500000000000001</v>
      </c>
      <c r="AH8" s="17">
        <v>0.17499999999999999</v>
      </c>
      <c r="AI8" s="17"/>
      <c r="AJ8" s="176">
        <f t="shared" si="0"/>
        <v>0.24758393818346169</v>
      </c>
      <c r="AK8" s="176">
        <v>0.19629687499999993</v>
      </c>
      <c r="AL8" s="176">
        <v>0.27771875000000001</v>
      </c>
      <c r="AM8" t="s">
        <v>24</v>
      </c>
      <c r="AN8" s="6"/>
      <c r="AO8" s="15"/>
    </row>
    <row r="9" spans="20:41">
      <c r="T9" t="s">
        <v>23</v>
      </c>
      <c r="U9" s="18">
        <v>0</v>
      </c>
      <c r="V9" s="18">
        <v>1.2379019609999999</v>
      </c>
      <c r="W9" s="18">
        <v>2.8766974310000002</v>
      </c>
      <c r="X9" s="18">
        <v>0</v>
      </c>
      <c r="Y9" s="18">
        <v>1.937654902</v>
      </c>
      <c r="Z9" s="18">
        <v>4.5028177149999999</v>
      </c>
      <c r="AA9" s="18">
        <v>0</v>
      </c>
      <c r="AB9" s="18">
        <v>3.2280980389999998</v>
      </c>
      <c r="AC9" s="18">
        <v>7.5016129139999999</v>
      </c>
      <c r="AD9" s="1"/>
      <c r="AF9" s="153" t="s">
        <v>1034</v>
      </c>
      <c r="AG9" s="17">
        <v>0.22500000000000001</v>
      </c>
      <c r="AH9" s="17">
        <v>0.17499999999999999</v>
      </c>
      <c r="AI9" s="17"/>
      <c r="AJ9" s="176">
        <f t="shared" si="0"/>
        <v>0.22500000000000001</v>
      </c>
      <c r="AK9" s="176">
        <v>0.14786458333333335</v>
      </c>
      <c r="AL9" s="176">
        <v>0.22500000000000001</v>
      </c>
      <c r="AM9" t="s">
        <v>23</v>
      </c>
      <c r="AN9" s="6"/>
      <c r="AO9" s="15"/>
    </row>
    <row r="10" spans="20:41">
      <c r="T10" t="s">
        <v>22</v>
      </c>
      <c r="U10" s="18">
        <v>5.5319513970000003</v>
      </c>
      <c r="V10" s="18">
        <v>5.0663891620000001</v>
      </c>
      <c r="W10" s="18">
        <v>2.666659439</v>
      </c>
      <c r="X10" s="18">
        <v>38.420576016999995</v>
      </c>
      <c r="Y10" s="18">
        <v>37.784031205999995</v>
      </c>
      <c r="Z10" s="18">
        <v>16.475392778</v>
      </c>
      <c r="AA10" s="18">
        <v>48.341365688999993</v>
      </c>
      <c r="AB10" s="18">
        <v>48.149910976999998</v>
      </c>
      <c r="AC10" s="18">
        <v>20.558723334</v>
      </c>
      <c r="AD10" s="1"/>
      <c r="AF10" s="17">
        <v>0.27629999999999999</v>
      </c>
      <c r="AG10" s="17">
        <v>0.22500000000000001</v>
      </c>
      <c r="AH10" s="17">
        <v>0.17499999999999999</v>
      </c>
      <c r="AI10" s="17"/>
      <c r="AJ10" s="176">
        <f t="shared" si="0"/>
        <v>0.25070089385831007</v>
      </c>
      <c r="AK10" s="176">
        <v>0.23332942708333329</v>
      </c>
      <c r="AL10" s="176">
        <v>0.27850781250000017</v>
      </c>
      <c r="AM10" t="s">
        <v>22</v>
      </c>
      <c r="AN10" s="6"/>
      <c r="AO10" s="15"/>
    </row>
    <row r="11" spans="20:41">
      <c r="T11" t="s">
        <v>21</v>
      </c>
      <c r="U11" s="18">
        <v>12.605000000000002</v>
      </c>
      <c r="V11" s="18">
        <v>0</v>
      </c>
      <c r="W11" s="18">
        <v>0</v>
      </c>
      <c r="X11" s="18">
        <v>54.669999999999995</v>
      </c>
      <c r="Y11" s="18">
        <v>0</v>
      </c>
      <c r="Z11" s="18">
        <v>0</v>
      </c>
      <c r="AA11" s="18">
        <v>83.004999999999995</v>
      </c>
      <c r="AB11" s="18">
        <v>0</v>
      </c>
      <c r="AC11" s="18">
        <v>0</v>
      </c>
      <c r="AD11" s="1"/>
      <c r="AF11" s="17">
        <v>0.36330000000000001</v>
      </c>
      <c r="AG11" s="17">
        <v>0.22500000000000001</v>
      </c>
      <c r="AH11" s="17">
        <v>0.17499999999999999</v>
      </c>
      <c r="AI11" s="17"/>
      <c r="AJ11" s="176">
        <f t="shared" si="0"/>
        <v>0.36330000000000001</v>
      </c>
      <c r="AK11" s="176">
        <v>0.36550000000000005</v>
      </c>
      <c r="AL11" s="176">
        <v>0.43955624999999987</v>
      </c>
      <c r="AM11" t="s">
        <v>21</v>
      </c>
      <c r="AN11" s="6"/>
      <c r="AO11" s="15"/>
    </row>
    <row r="12" spans="20:41">
      <c r="T12" t="s">
        <v>20</v>
      </c>
      <c r="U12" s="18">
        <v>17.325183007</v>
      </c>
      <c r="V12" s="18">
        <v>5.7048169929999997</v>
      </c>
      <c r="W12" s="18">
        <v>0</v>
      </c>
      <c r="X12" s="18">
        <v>20.522405229</v>
      </c>
      <c r="Y12" s="18">
        <v>6.7575947709999999</v>
      </c>
      <c r="Z12" s="18">
        <v>0</v>
      </c>
      <c r="AA12" s="18">
        <v>34.533761437999999</v>
      </c>
      <c r="AB12" s="18">
        <v>11.371238562</v>
      </c>
      <c r="AC12" s="18">
        <v>0</v>
      </c>
      <c r="AD12" s="1"/>
      <c r="AF12" s="17">
        <v>0.28370000000000001</v>
      </c>
      <c r="AG12" s="17">
        <v>0.22500000000000001</v>
      </c>
      <c r="AH12" s="17">
        <v>0.17499999999999999</v>
      </c>
      <c r="AI12" s="17"/>
      <c r="AJ12" s="176">
        <f t="shared" si="0"/>
        <v>0.26915928104586861</v>
      </c>
      <c r="AK12" s="176">
        <v>0.26934375000000021</v>
      </c>
      <c r="AL12" s="176">
        <v>0.3304375</v>
      </c>
      <c r="AM12" t="s">
        <v>20</v>
      </c>
      <c r="AN12" s="6"/>
      <c r="AO12" s="15"/>
    </row>
    <row r="13" spans="20:41">
      <c r="T13" t="s">
        <v>19</v>
      </c>
      <c r="U13" s="18">
        <v>16.751105379000002</v>
      </c>
      <c r="V13" s="18">
        <v>9.5528578569999993</v>
      </c>
      <c r="W13" s="18">
        <v>0.45103676500000001</v>
      </c>
      <c r="X13" s="18">
        <v>19.732288789999998</v>
      </c>
      <c r="Y13" s="18">
        <v>11.033346504000001</v>
      </c>
      <c r="Z13" s="18">
        <v>0.49436470599999999</v>
      </c>
      <c r="AA13" s="18">
        <v>38.145840724999999</v>
      </c>
      <c r="AB13" s="18">
        <v>19.814254863000002</v>
      </c>
      <c r="AC13" s="18">
        <v>0.69490441199999997</v>
      </c>
      <c r="AD13" s="1"/>
      <c r="AF13" s="17">
        <v>0.2883</v>
      </c>
      <c r="AG13" s="17">
        <v>0.22500000000000001</v>
      </c>
      <c r="AH13" s="17">
        <v>0.17499999999999999</v>
      </c>
      <c r="AI13" s="17"/>
      <c r="AJ13" s="176">
        <f t="shared" si="0"/>
        <v>0.26666024388669957</v>
      </c>
      <c r="AK13" s="176">
        <v>0.28071250000000003</v>
      </c>
      <c r="AL13" s="176">
        <v>0.35859374999999993</v>
      </c>
      <c r="AM13" t="s">
        <v>19</v>
      </c>
      <c r="AN13" s="6"/>
      <c r="AO13" s="15"/>
    </row>
    <row r="14" spans="20:41">
      <c r="T14" t="s">
        <v>18</v>
      </c>
      <c r="U14" s="18">
        <v>164.49583793000002</v>
      </c>
      <c r="V14" s="18">
        <v>96.606024820000016</v>
      </c>
      <c r="W14" s="18">
        <v>34.859176324000003</v>
      </c>
      <c r="X14" s="18">
        <v>550.36595464199991</v>
      </c>
      <c r="Y14" s="18">
        <v>262.45609799200002</v>
      </c>
      <c r="Z14" s="18">
        <v>93.573120783999997</v>
      </c>
      <c r="AA14" s="18">
        <v>645.5585420650001</v>
      </c>
      <c r="AB14" s="18">
        <v>298.16697057700003</v>
      </c>
      <c r="AC14" s="18">
        <v>107.432773774</v>
      </c>
      <c r="AD14" s="1"/>
      <c r="AF14" s="17">
        <v>0.29459999999999997</v>
      </c>
      <c r="AG14" s="17">
        <v>0.22500000000000001</v>
      </c>
      <c r="AH14" s="17">
        <v>0.17499999999999999</v>
      </c>
      <c r="AI14" s="17"/>
      <c r="AJ14" s="176">
        <f t="shared" si="0"/>
        <v>0.27261010900504118</v>
      </c>
      <c r="AK14" s="176">
        <v>0.24927698863636361</v>
      </c>
      <c r="AL14" s="176">
        <v>0.31757954545454536</v>
      </c>
      <c r="AM14" t="s">
        <v>18</v>
      </c>
      <c r="AN14" s="6"/>
      <c r="AO14" s="15"/>
    </row>
    <row r="15" spans="20:41">
      <c r="T15" t="s">
        <v>17</v>
      </c>
      <c r="U15" s="18">
        <v>22.328356882999998</v>
      </c>
      <c r="V15" s="18">
        <v>39.241815156999998</v>
      </c>
      <c r="W15" s="18">
        <v>24.49239875999999</v>
      </c>
      <c r="X15" s="18">
        <v>42.191125290999999</v>
      </c>
      <c r="Y15" s="18">
        <v>64.781399545000014</v>
      </c>
      <c r="Z15" s="18">
        <v>37.092486982000004</v>
      </c>
      <c r="AA15" s="18">
        <v>116.37692886300002</v>
      </c>
      <c r="AB15" s="18">
        <v>191.889071132</v>
      </c>
      <c r="AC15" s="18">
        <v>154.25493411699998</v>
      </c>
      <c r="AD15" s="1"/>
      <c r="AF15" s="17">
        <v>0.29360000000000003</v>
      </c>
      <c r="AG15" s="17">
        <v>0.22500000000000001</v>
      </c>
      <c r="AH15" s="17">
        <v>0.17499999999999999</v>
      </c>
      <c r="AI15" s="17"/>
      <c r="AJ15" s="176">
        <f t="shared" si="0"/>
        <v>0.25089794956346562</v>
      </c>
      <c r="AK15" s="176">
        <v>0.20218489583333335</v>
      </c>
      <c r="AL15" s="176">
        <v>0.25259292763157903</v>
      </c>
      <c r="AM15" t="s">
        <v>17</v>
      </c>
      <c r="AN15" s="6"/>
      <c r="AO15" s="15"/>
    </row>
    <row r="16" spans="20:41">
      <c r="T16" t="s">
        <v>16</v>
      </c>
      <c r="U16" s="18">
        <v>89.29753967100001</v>
      </c>
      <c r="V16" s="18">
        <v>56.120734984000009</v>
      </c>
      <c r="W16" s="18">
        <v>79.661128614000006</v>
      </c>
      <c r="X16" s="18">
        <v>102.344410838</v>
      </c>
      <c r="Y16" s="18">
        <v>66.070294439999998</v>
      </c>
      <c r="Z16" s="18">
        <v>95.737993787999997</v>
      </c>
      <c r="AA16" s="18">
        <v>104.35069218400002</v>
      </c>
      <c r="AB16" s="18">
        <v>67.522545784000016</v>
      </c>
      <c r="AC16" s="18">
        <v>98.045459857999973</v>
      </c>
      <c r="AD16" s="1"/>
      <c r="AF16" s="17">
        <v>0.32540000000000002</v>
      </c>
      <c r="AG16" s="17">
        <v>0.22500000000000001</v>
      </c>
      <c r="AH16" s="17">
        <v>0.17499999999999999</v>
      </c>
      <c r="AI16" s="17"/>
      <c r="AJ16" s="176">
        <f t="shared" si="0"/>
        <v>0.28595660743427792</v>
      </c>
      <c r="AK16" s="176">
        <v>0.20870633012820511</v>
      </c>
      <c r="AL16" s="176">
        <v>0.35358894230769222</v>
      </c>
      <c r="AM16" t="s">
        <v>16</v>
      </c>
      <c r="AN16" s="6"/>
      <c r="AO16" s="15"/>
    </row>
    <row r="17" spans="20:41">
      <c r="T17" t="s">
        <v>15</v>
      </c>
      <c r="U17" s="18">
        <v>9.6296502579999999</v>
      </c>
      <c r="V17" s="18">
        <v>32.539532479999998</v>
      </c>
      <c r="W17" s="18">
        <v>68.837849124999991</v>
      </c>
      <c r="X17" s="18">
        <v>12.700797691</v>
      </c>
      <c r="Y17" s="18">
        <v>40.376514764</v>
      </c>
      <c r="Z17" s="18">
        <v>79.773288037</v>
      </c>
      <c r="AA17" s="18">
        <v>26.064724555000002</v>
      </c>
      <c r="AB17" s="18">
        <v>72.330290121000004</v>
      </c>
      <c r="AC17" s="18">
        <v>121.287318657</v>
      </c>
      <c r="AD17" s="1"/>
      <c r="AF17" s="17">
        <v>0.26500000000000001</v>
      </c>
      <c r="AG17" s="17">
        <v>0.22500000000000001</v>
      </c>
      <c r="AH17" s="17">
        <v>0.17499999999999999</v>
      </c>
      <c r="AI17" s="17"/>
      <c r="AJ17" s="176">
        <f t="shared" si="0"/>
        <v>0.23559595331768676</v>
      </c>
      <c r="AK17" s="176">
        <v>0.19637276785714289</v>
      </c>
      <c r="AL17" s="176">
        <v>0.2350044642857142</v>
      </c>
      <c r="AM17" t="s">
        <v>15</v>
      </c>
      <c r="AN17" s="6"/>
      <c r="AO17" s="15"/>
    </row>
    <row r="18" spans="20:41">
      <c r="T18" t="s">
        <v>14</v>
      </c>
      <c r="U18" s="18">
        <v>70.900000000000006</v>
      </c>
      <c r="V18" s="18">
        <v>0</v>
      </c>
      <c r="W18" s="18">
        <v>0</v>
      </c>
      <c r="X18" s="18">
        <v>146.5</v>
      </c>
      <c r="Y18" s="18">
        <v>0</v>
      </c>
      <c r="Z18" s="18">
        <v>0</v>
      </c>
      <c r="AA18" s="18">
        <v>163.51499999999999</v>
      </c>
      <c r="AB18" s="18">
        <v>0</v>
      </c>
      <c r="AC18" s="18">
        <v>0</v>
      </c>
      <c r="AD18" s="1"/>
      <c r="AF18" s="17">
        <v>0.4466</v>
      </c>
      <c r="AG18" s="17">
        <v>0.22500000000000001</v>
      </c>
      <c r="AH18" s="17">
        <v>0.17499999999999999</v>
      </c>
      <c r="AI18" s="17"/>
      <c r="AJ18" s="176">
        <f t="shared" si="0"/>
        <v>0.4466</v>
      </c>
      <c r="AK18" s="176">
        <v>0.45134114583333323</v>
      </c>
      <c r="AL18" s="176">
        <v>0.5054843750000001</v>
      </c>
      <c r="AM18" t="s">
        <v>14</v>
      </c>
      <c r="AN18" s="6"/>
      <c r="AO18" s="15"/>
    </row>
    <row r="19" spans="20:41">
      <c r="T19" t="s">
        <v>13</v>
      </c>
      <c r="U19" s="18">
        <v>47.960270020999999</v>
      </c>
      <c r="V19" s="18">
        <v>83.590696578000006</v>
      </c>
      <c r="W19" s="18">
        <v>80.105826921000016</v>
      </c>
      <c r="X19" s="18">
        <v>64.533586133</v>
      </c>
      <c r="Y19" s="18">
        <v>113.773009612</v>
      </c>
      <c r="Z19" s="18">
        <v>113.20276522600003</v>
      </c>
      <c r="AA19" s="18">
        <v>81.116156027000031</v>
      </c>
      <c r="AB19" s="18">
        <v>144.90502762</v>
      </c>
      <c r="AC19" s="18">
        <v>150.033202456</v>
      </c>
      <c r="AD19" s="1"/>
      <c r="AF19" s="17">
        <v>0.27950000000000003</v>
      </c>
      <c r="AG19" s="17">
        <v>0.22500000000000001</v>
      </c>
      <c r="AH19" s="17">
        <v>0.17499999999999999</v>
      </c>
      <c r="AI19" s="17"/>
      <c r="AJ19" s="176">
        <f t="shared" si="0"/>
        <v>0.2445593635611428</v>
      </c>
      <c r="AK19" s="176">
        <v>0.15196279761904763</v>
      </c>
      <c r="AL19" s="176">
        <v>0.26561363636363666</v>
      </c>
      <c r="AM19" t="s">
        <v>13</v>
      </c>
      <c r="AN19" s="6"/>
      <c r="AO19" s="15"/>
    </row>
    <row r="20" spans="20:41">
      <c r="T20" t="s">
        <v>12</v>
      </c>
      <c r="U20" s="18">
        <v>38.459294118000003</v>
      </c>
      <c r="V20" s="18">
        <v>12.420705882</v>
      </c>
      <c r="W20" s="18">
        <v>0</v>
      </c>
      <c r="X20" s="18">
        <v>60.058632353</v>
      </c>
      <c r="Y20" s="18">
        <v>19.396367647000002</v>
      </c>
      <c r="Z20" s="18">
        <v>0</v>
      </c>
      <c r="AA20" s="18">
        <v>64.219764706000007</v>
      </c>
      <c r="AB20" s="18">
        <v>20.740235294000001</v>
      </c>
      <c r="AC20" s="18">
        <v>0</v>
      </c>
      <c r="AD20" s="1"/>
      <c r="AF20" s="17">
        <v>0.29389999999999999</v>
      </c>
      <c r="AG20" s="17">
        <v>0.22500000000000001</v>
      </c>
      <c r="AH20" s="17">
        <v>0.17499999999999999</v>
      </c>
      <c r="AI20" s="17"/>
      <c r="AJ20" s="176">
        <f t="shared" si="0"/>
        <v>0.27708029411774249</v>
      </c>
      <c r="AK20" s="176">
        <v>0.27625000000000005</v>
      </c>
      <c r="AL20" s="176">
        <v>0.34053125000000001</v>
      </c>
      <c r="AM20" t="s">
        <v>12</v>
      </c>
      <c r="AN20" s="6"/>
      <c r="AO20" s="15"/>
    </row>
    <row r="21" spans="20:41">
      <c r="T21" t="s">
        <v>11</v>
      </c>
      <c r="U21" s="18">
        <v>49.683874680000002</v>
      </c>
      <c r="V21" s="18">
        <v>7.62112532</v>
      </c>
      <c r="W21" s="18">
        <v>0</v>
      </c>
      <c r="X21" s="18">
        <v>111.245754476</v>
      </c>
      <c r="Y21" s="18">
        <v>17.064245524</v>
      </c>
      <c r="Z21" s="18">
        <v>0</v>
      </c>
      <c r="AA21" s="18">
        <v>123.44455243</v>
      </c>
      <c r="AB21" s="18">
        <v>18.935447570000001</v>
      </c>
      <c r="AC21" s="18">
        <v>0</v>
      </c>
      <c r="AD21" s="1"/>
      <c r="AF21" s="17">
        <v>0.29680000000000001</v>
      </c>
      <c r="AG21" s="17">
        <v>0.22500000000000001</v>
      </c>
      <c r="AH21" s="17">
        <v>0.17499999999999999</v>
      </c>
      <c r="AI21" s="17"/>
      <c r="AJ21" s="176">
        <f t="shared" si="0"/>
        <v>0.28725115089530834</v>
      </c>
      <c r="AK21" s="176">
        <v>0.28873437499999988</v>
      </c>
      <c r="AL21" s="176">
        <v>0.33946874999999999</v>
      </c>
      <c r="AM21" t="s">
        <v>11</v>
      </c>
      <c r="AN21" s="6"/>
      <c r="AO21" s="15"/>
    </row>
    <row r="22" spans="20:41">
      <c r="T22" t="s">
        <v>534</v>
      </c>
      <c r="U22" s="18">
        <v>0</v>
      </c>
      <c r="V22" s="18">
        <v>6.6252100840336087E-2</v>
      </c>
      <c r="W22" s="18">
        <v>0.11374789915966392</v>
      </c>
      <c r="X22" s="18">
        <v>0</v>
      </c>
      <c r="Y22" s="18">
        <v>0.69380672268907506</v>
      </c>
      <c r="Z22" s="18">
        <v>1.1911932773109248</v>
      </c>
      <c r="AA22" s="18">
        <v>0</v>
      </c>
      <c r="AB22" s="18">
        <v>0.88520168067226812</v>
      </c>
      <c r="AC22" s="18">
        <v>1.5197983193277318</v>
      </c>
      <c r="AF22" s="153" t="s">
        <v>1034</v>
      </c>
      <c r="AG22" s="17">
        <v>0.22500000000000001</v>
      </c>
      <c r="AH22" s="17">
        <v>0.17499999999999999</v>
      </c>
      <c r="AI22" s="17"/>
      <c r="AJ22" s="176">
        <f t="shared" si="0"/>
        <v>0.22499999999999998</v>
      </c>
      <c r="AK22" s="176">
        <v>0.19337500000000002</v>
      </c>
      <c r="AL22" s="176">
        <v>0.22578125000000002</v>
      </c>
      <c r="AM22" t="s">
        <v>534</v>
      </c>
      <c r="AN22" s="6"/>
      <c r="AO22" s="15"/>
    </row>
    <row r="23" spans="20:41">
      <c r="T23" t="s">
        <v>10</v>
      </c>
      <c r="U23" s="18">
        <v>0</v>
      </c>
      <c r="V23" s="18">
        <v>0</v>
      </c>
      <c r="W23" s="18">
        <v>0</v>
      </c>
      <c r="X23" s="121">
        <v>3.7723528999999999E-2</v>
      </c>
      <c r="Y23" s="121">
        <v>1.2276471000000001E-2</v>
      </c>
      <c r="Z23" s="121">
        <v>0</v>
      </c>
      <c r="AA23" s="18">
        <v>7.9219412000000003E-2</v>
      </c>
      <c r="AB23" s="18">
        <v>2.5780588E-2</v>
      </c>
      <c r="AC23" s="18">
        <v>0</v>
      </c>
      <c r="AD23" s="1"/>
      <c r="AF23" s="17">
        <v>0.28699999999999998</v>
      </c>
      <c r="AG23" s="17">
        <v>0.22500000000000001</v>
      </c>
      <c r="AH23" s="17">
        <v>0.17499999999999999</v>
      </c>
      <c r="AI23" s="17"/>
      <c r="AJ23" s="176">
        <f t="shared" si="0"/>
        <v>0.27177717660952377</v>
      </c>
      <c r="AK23" s="176">
        <v>0.26810416666666648</v>
      </c>
      <c r="AL23" s="176">
        <v>0.32778124999999997</v>
      </c>
      <c r="AM23" t="s">
        <v>10</v>
      </c>
      <c r="AN23" s="6"/>
      <c r="AO23" s="15"/>
    </row>
    <row r="24" spans="20:41">
      <c r="T24" t="s">
        <v>9</v>
      </c>
      <c r="U24" s="18">
        <v>3.5259476100000002</v>
      </c>
      <c r="V24" s="18">
        <v>0.34405238999999999</v>
      </c>
      <c r="W24" s="18">
        <v>0</v>
      </c>
      <c r="X24" s="18">
        <v>43.336125919000004</v>
      </c>
      <c r="Y24" s="18">
        <v>5.5288740809999997</v>
      </c>
      <c r="Z24" s="18">
        <v>0</v>
      </c>
      <c r="AA24" s="18">
        <v>43.346125919000002</v>
      </c>
      <c r="AB24" s="18">
        <v>5.5338740810000004</v>
      </c>
      <c r="AC24" s="18">
        <v>0</v>
      </c>
      <c r="AD24" s="1"/>
      <c r="AF24" s="17">
        <v>0.32219999999999999</v>
      </c>
      <c r="AG24" s="17">
        <v>0.22500000000000001</v>
      </c>
      <c r="AH24" s="17">
        <v>0.17499999999999999</v>
      </c>
      <c r="AI24" s="17"/>
      <c r="AJ24" s="176">
        <f t="shared" si="0"/>
        <v>0.31119565137738953</v>
      </c>
      <c r="AK24" s="176">
        <v>0.31338585069444441</v>
      </c>
      <c r="AL24" s="176">
        <v>0.36749218750000012</v>
      </c>
      <c r="AM24" t="s">
        <v>9</v>
      </c>
      <c r="AN24" s="6"/>
      <c r="AO24" s="15"/>
    </row>
    <row r="25" spans="20:41">
      <c r="T25" t="s">
        <v>8</v>
      </c>
      <c r="U25" s="18">
        <v>90.051493832000006</v>
      </c>
      <c r="V25" s="18">
        <v>26.385494028000004</v>
      </c>
      <c r="W25" s="18">
        <v>4.2856536839999997</v>
      </c>
      <c r="X25" s="18">
        <v>78.77191075799999</v>
      </c>
      <c r="Y25" s="18">
        <v>22.776481781000001</v>
      </c>
      <c r="Z25" s="18">
        <v>3.757500845</v>
      </c>
      <c r="AA25" s="18">
        <v>369.96102408899992</v>
      </c>
      <c r="AB25" s="18">
        <v>132.29193168999998</v>
      </c>
      <c r="AC25" s="18">
        <v>20.868955066000002</v>
      </c>
      <c r="AD25" s="1"/>
      <c r="AF25" s="17">
        <v>0.28339999999999999</v>
      </c>
      <c r="AG25" s="17">
        <v>0.22500000000000001</v>
      </c>
      <c r="AH25" s="17">
        <v>0.17499999999999999</v>
      </c>
      <c r="AI25" s="17"/>
      <c r="AJ25" s="176">
        <f t="shared" si="0"/>
        <v>0.26801761404925312</v>
      </c>
      <c r="AK25" s="176">
        <v>0.25394303385416667</v>
      </c>
      <c r="AL25" s="176">
        <v>0.29776562500000009</v>
      </c>
      <c r="AM25" t="s">
        <v>8</v>
      </c>
      <c r="AN25" s="6"/>
      <c r="AO25" s="15"/>
    </row>
    <row r="26" spans="20:41">
      <c r="T26" t="s">
        <v>7</v>
      </c>
      <c r="U26" s="18">
        <v>2.8406587360000004</v>
      </c>
      <c r="V26" s="18">
        <v>20.926157325000002</v>
      </c>
      <c r="W26" s="18">
        <v>40.437311723000001</v>
      </c>
      <c r="X26" s="18">
        <v>5.1598039709999997</v>
      </c>
      <c r="Y26" s="18">
        <v>34.029316009999995</v>
      </c>
      <c r="Z26" s="18">
        <v>62.639759613000003</v>
      </c>
      <c r="AA26" s="18">
        <v>5.6650538969999999</v>
      </c>
      <c r="AB26" s="18">
        <v>36.981114976000001</v>
      </c>
      <c r="AC26" s="18">
        <v>67.29260038000001</v>
      </c>
      <c r="AD26" s="1"/>
      <c r="AF26" s="17">
        <v>0.28110000000000002</v>
      </c>
      <c r="AG26" s="17">
        <v>0.22500000000000001</v>
      </c>
      <c r="AH26" s="17">
        <v>0.17499999999999999</v>
      </c>
      <c r="AI26" s="17"/>
      <c r="AJ26" s="176">
        <f t="shared" si="0"/>
        <v>0.23245224089338801</v>
      </c>
      <c r="AK26" s="176">
        <v>0.19709375000000001</v>
      </c>
      <c r="AL26" s="176">
        <v>0.24936874999999994</v>
      </c>
      <c r="AM26" t="s">
        <v>7</v>
      </c>
      <c r="AN26" s="6"/>
      <c r="AO26" s="15"/>
    </row>
    <row r="27" spans="20:41">
      <c r="T27" t="s">
        <v>6</v>
      </c>
      <c r="U27" s="18">
        <v>16.714074744000001</v>
      </c>
      <c r="V27" s="18">
        <v>82.463759572000015</v>
      </c>
      <c r="W27" s="18">
        <v>128.043449227</v>
      </c>
      <c r="X27" s="18">
        <v>29.214642775000002</v>
      </c>
      <c r="Y27" s="18">
        <v>139.65842273000001</v>
      </c>
      <c r="Z27" s="18">
        <v>217.69715566799999</v>
      </c>
      <c r="AA27" s="18">
        <v>31.68215537</v>
      </c>
      <c r="AB27" s="18">
        <v>150.91939507199999</v>
      </c>
      <c r="AC27" s="18">
        <v>235.46725776299999</v>
      </c>
      <c r="AD27" s="1"/>
      <c r="AF27" s="17">
        <v>0.26379999999999998</v>
      </c>
      <c r="AG27" s="17">
        <v>0.22500000000000001</v>
      </c>
      <c r="AH27" s="17">
        <v>0.17499999999999999</v>
      </c>
      <c r="AI27" s="17"/>
      <c r="AJ27" s="176">
        <f t="shared" si="0"/>
        <v>0.23173196709108149</v>
      </c>
      <c r="AK27" s="176">
        <v>0.16814062500000002</v>
      </c>
      <c r="AL27" s="176">
        <v>0.23183203124999985</v>
      </c>
      <c r="AM27" t="s">
        <v>6</v>
      </c>
      <c r="AN27" s="6"/>
      <c r="AO27" s="15"/>
    </row>
    <row r="28" spans="20:41">
      <c r="T28" t="s">
        <v>5</v>
      </c>
      <c r="U28" s="18">
        <v>4.7722566610000001</v>
      </c>
      <c r="V28" s="18">
        <v>5.0686223049999999</v>
      </c>
      <c r="W28" s="18">
        <v>4.4019053479999997</v>
      </c>
      <c r="X28" s="18">
        <v>14.168210658</v>
      </c>
      <c r="Y28" s="18">
        <v>15.124249636</v>
      </c>
      <c r="Z28" s="18">
        <v>15.904709191</v>
      </c>
      <c r="AA28" s="18">
        <v>16.281671192000001</v>
      </c>
      <c r="AB28" s="18">
        <v>17.389291463999999</v>
      </c>
      <c r="AC28" s="18">
        <v>18.731234156999999</v>
      </c>
      <c r="AD28" s="1"/>
      <c r="AF28" s="17">
        <v>0.26960000000000001</v>
      </c>
      <c r="AG28" s="17">
        <v>0.22500000000000001</v>
      </c>
      <c r="AH28" s="17">
        <v>0.17499999999999999</v>
      </c>
      <c r="AI28" s="17"/>
      <c r="AJ28" s="176">
        <f t="shared" si="0"/>
        <v>0.2465664322574336</v>
      </c>
      <c r="AK28" s="176">
        <v>0.19461458333333326</v>
      </c>
      <c r="AL28" s="176">
        <v>0.25174999999999992</v>
      </c>
      <c r="AM28" t="s">
        <v>5</v>
      </c>
      <c r="AN28" s="6"/>
      <c r="AO28" s="15"/>
    </row>
    <row r="29" spans="20:41">
      <c r="T29" t="s">
        <v>4</v>
      </c>
      <c r="U29" s="18">
        <v>0.12029271</v>
      </c>
      <c r="V29" s="18">
        <v>0.801909714</v>
      </c>
      <c r="W29" s="18">
        <v>1.683122681</v>
      </c>
      <c r="X29" s="18">
        <v>0.366633761</v>
      </c>
      <c r="Y29" s="18">
        <v>2.0578955590000003</v>
      </c>
      <c r="Z29" s="18">
        <v>4.3090214150000001</v>
      </c>
      <c r="AA29" s="18">
        <v>0.45872387399999998</v>
      </c>
      <c r="AB29" s="18">
        <v>2.4317123560000002</v>
      </c>
      <c r="AC29" s="18">
        <v>5.0872315229999998</v>
      </c>
      <c r="AD29" s="1"/>
      <c r="AF29" s="17">
        <v>0.2651</v>
      </c>
      <c r="AG29" s="17">
        <v>0.22500000000000001</v>
      </c>
      <c r="AH29" s="17">
        <v>0.17499999999999999</v>
      </c>
      <c r="AI29" s="17"/>
      <c r="AJ29" s="176">
        <f t="shared" si="0"/>
        <v>0.23136403154530072</v>
      </c>
      <c r="AK29" s="176">
        <v>0.12758854166666667</v>
      </c>
      <c r="AL29" s="176">
        <v>0.24504687500000008</v>
      </c>
      <c r="AM29" t="s">
        <v>4</v>
      </c>
      <c r="AN29" s="6"/>
      <c r="AO29" s="15"/>
    </row>
    <row r="30" spans="20:41">
      <c r="T30" t="s">
        <v>3</v>
      </c>
      <c r="U30" s="18">
        <v>244.26917527500004</v>
      </c>
      <c r="V30" s="18">
        <v>291.03586979600004</v>
      </c>
      <c r="W30" s="18">
        <v>302.41972274699992</v>
      </c>
      <c r="X30" s="18">
        <v>321.44443629400007</v>
      </c>
      <c r="Y30" s="18">
        <v>382.95874247500007</v>
      </c>
      <c r="Z30" s="18">
        <v>393.91104447800012</v>
      </c>
      <c r="AA30" s="18">
        <v>333.25627832299995</v>
      </c>
      <c r="AB30" s="18">
        <v>397.37876502299997</v>
      </c>
      <c r="AC30" s="18">
        <v>409.10704075699994</v>
      </c>
      <c r="AD30" s="1"/>
      <c r="AF30" s="17">
        <v>0.28100000000000003</v>
      </c>
      <c r="AG30" s="17">
        <v>0.22500000000000001</v>
      </c>
      <c r="AH30" s="17">
        <v>0.17499999999999999</v>
      </c>
      <c r="AI30" s="17"/>
      <c r="AJ30" s="176">
        <f t="shared" si="0"/>
        <v>0.25054264506753238</v>
      </c>
      <c r="AK30" s="176">
        <v>0.20270507812499999</v>
      </c>
      <c r="AL30" s="176">
        <v>0.30523529411764683</v>
      </c>
      <c r="AM30" t="s">
        <v>3</v>
      </c>
      <c r="AN30" s="6"/>
      <c r="AO30" s="15"/>
    </row>
    <row r="31" spans="20:41">
      <c r="T31" t="s">
        <v>2</v>
      </c>
      <c r="U31" s="18">
        <v>100.263149591</v>
      </c>
      <c r="V31" s="18">
        <v>21.230447739000002</v>
      </c>
      <c r="W31" s="18">
        <v>3.3514026700000001</v>
      </c>
      <c r="X31" s="18">
        <v>109.76137360599998</v>
      </c>
      <c r="Y31" s="18">
        <v>24.103476471999997</v>
      </c>
      <c r="Z31" s="18">
        <v>3.8751499219999999</v>
      </c>
      <c r="AA31" s="18">
        <v>153.77241135900002</v>
      </c>
      <c r="AB31" s="18">
        <v>37.890322117000004</v>
      </c>
      <c r="AC31" s="18">
        <v>6.147266525</v>
      </c>
      <c r="AD31" s="1"/>
      <c r="AF31" s="17">
        <v>0.34060000000000001</v>
      </c>
      <c r="AG31" s="17">
        <v>0.22500000000000001</v>
      </c>
      <c r="AH31" s="17">
        <v>0.17499999999999999</v>
      </c>
      <c r="AI31" s="17"/>
      <c r="AJ31" s="176">
        <f t="shared" si="0"/>
        <v>0.31774672457557496</v>
      </c>
      <c r="AK31" s="176">
        <v>0.29209895833333327</v>
      </c>
      <c r="AL31" s="176">
        <v>0.39916796875000021</v>
      </c>
      <c r="AM31" t="s">
        <v>2</v>
      </c>
      <c r="AN31" s="6"/>
      <c r="AO31" s="15"/>
    </row>
    <row r="32" spans="20:41">
      <c r="T32" t="s">
        <v>1</v>
      </c>
      <c r="U32" s="18">
        <v>153.66323682399994</v>
      </c>
      <c r="V32" s="18">
        <v>12.236763175999998</v>
      </c>
      <c r="W32" s="18">
        <v>0</v>
      </c>
      <c r="X32" s="18">
        <v>220.19681822100011</v>
      </c>
      <c r="Y32" s="18">
        <v>9.8081817789999999</v>
      </c>
      <c r="Z32" s="18">
        <v>0</v>
      </c>
      <c r="AA32" s="18">
        <v>420.45142718799991</v>
      </c>
      <c r="AB32" s="18">
        <v>15.93857281</v>
      </c>
      <c r="AC32" s="18">
        <v>0</v>
      </c>
      <c r="AD32" s="1"/>
      <c r="AF32" s="17">
        <v>0.37340000000000001</v>
      </c>
      <c r="AG32" s="17">
        <v>0.22500000000000001</v>
      </c>
      <c r="AH32" s="17">
        <v>0.17499999999999999</v>
      </c>
      <c r="AI32" s="17"/>
      <c r="AJ32" s="176">
        <f t="shared" si="0"/>
        <v>0.36797988449548613</v>
      </c>
      <c r="AK32" s="176">
        <v>0.34230872395833328</v>
      </c>
      <c r="AL32" s="176">
        <v>0.39672421875000075</v>
      </c>
      <c r="AM32" t="s">
        <v>1</v>
      </c>
      <c r="AN32" s="6"/>
      <c r="AO32" s="15"/>
    </row>
    <row r="33" spans="20:32">
      <c r="T33" s="16" t="s">
        <v>934</v>
      </c>
      <c r="U33" s="154">
        <f t="shared" ref="U33:AC33" si="1">SUM(U5:U32)</f>
        <v>1185.1938659490002</v>
      </c>
      <c r="V33" s="154">
        <f t="shared" si="1"/>
        <v>850.89688764984032</v>
      </c>
      <c r="W33" s="154">
        <f t="shared" si="1"/>
        <v>854.94655955215956</v>
      </c>
      <c r="X33" s="154">
        <f t="shared" si="1"/>
        <v>2067.114712997</v>
      </c>
      <c r="Y33" s="154">
        <f t="shared" si="1"/>
        <v>1353.2747862596893</v>
      </c>
      <c r="Z33" s="154">
        <f t="shared" si="1"/>
        <v>1289.7271473463113</v>
      </c>
      <c r="AA33" s="154">
        <f t="shared" si="1"/>
        <v>2967.825621385</v>
      </c>
      <c r="AB33" s="154">
        <f t="shared" si="1"/>
        <v>1790.8567476066726</v>
      </c>
      <c r="AC33" s="154">
        <f t="shared" si="1"/>
        <v>1589.0288653923274</v>
      </c>
      <c r="AF33" s="1"/>
    </row>
  </sheetData>
  <mergeCells count="4">
    <mergeCell ref="AF3:AH3"/>
    <mergeCell ref="U3:W3"/>
    <mergeCell ref="X3:Z3"/>
    <mergeCell ref="AA3:AC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1"/>
  <dimension ref="T2:AR32"/>
  <sheetViews>
    <sheetView topLeftCell="I4" zoomScale="85" zoomScaleNormal="85" workbookViewId="0">
      <selection activeCell="AK4" sqref="AK4"/>
    </sheetView>
  </sheetViews>
  <sheetFormatPr defaultRowHeight="14.5"/>
  <cols>
    <col min="20" max="20" width="15.453125" bestFit="1" customWidth="1"/>
    <col min="21" max="23" width="10.7265625" customWidth="1"/>
    <col min="24" max="24" width="2.7265625" customWidth="1"/>
    <col min="25" max="27" width="10.7265625" customWidth="1"/>
    <col min="28" max="28" width="2.1796875" customWidth="1"/>
    <col min="29" max="32" width="10.7265625" customWidth="1"/>
    <col min="33" max="33" width="10.54296875" customWidth="1"/>
    <col min="34" max="34" width="10.7265625" customWidth="1"/>
    <col min="35" max="35" width="12" customWidth="1"/>
    <col min="36" max="36" width="4.81640625" customWidth="1"/>
    <col min="37" max="37" width="10.26953125" customWidth="1"/>
    <col min="42" max="42" width="9.7265625" bestFit="1" customWidth="1"/>
    <col min="43" max="44" width="9.26953125" bestFit="1" customWidth="1"/>
  </cols>
  <sheetData>
    <row r="2" spans="20:44" ht="23.5">
      <c r="U2" s="162" t="s">
        <v>1078</v>
      </c>
    </row>
    <row r="3" spans="20:44" ht="18.5">
      <c r="U3" s="206" t="s">
        <v>768</v>
      </c>
      <c r="V3" s="206"/>
      <c r="W3" s="206"/>
      <c r="Y3" s="207" t="s">
        <v>928</v>
      </c>
      <c r="Z3" s="207"/>
      <c r="AA3" s="207"/>
      <c r="AC3" s="208" t="s">
        <v>767</v>
      </c>
      <c r="AD3" s="208"/>
      <c r="AE3" s="208"/>
      <c r="AF3" s="208"/>
      <c r="AG3" s="208"/>
      <c r="AH3" s="208"/>
      <c r="AI3" s="208"/>
      <c r="AL3" s="205"/>
      <c r="AM3" s="205"/>
    </row>
    <row r="4" spans="20:44" ht="293.5">
      <c r="T4" t="s">
        <v>1029</v>
      </c>
      <c r="U4" s="167" t="s">
        <v>1069</v>
      </c>
      <c r="V4" s="165" t="s">
        <v>718</v>
      </c>
      <c r="W4" s="168" t="s">
        <v>1073</v>
      </c>
      <c r="Y4" s="167" t="s">
        <v>1069</v>
      </c>
      <c r="Z4" s="165" t="s">
        <v>718</v>
      </c>
      <c r="AA4" s="168" t="s">
        <v>1073</v>
      </c>
      <c r="AC4" s="166" t="s">
        <v>1077</v>
      </c>
      <c r="AD4" s="167" t="s">
        <v>1069</v>
      </c>
      <c r="AE4" s="165" t="s">
        <v>718</v>
      </c>
      <c r="AF4" s="168" t="s">
        <v>1073</v>
      </c>
      <c r="AG4" s="161" t="s">
        <v>1076</v>
      </c>
      <c r="AH4" s="161" t="s">
        <v>1075</v>
      </c>
      <c r="AI4" s="161" t="s">
        <v>1074</v>
      </c>
      <c r="AK4" s="152" t="s">
        <v>720</v>
      </c>
      <c r="AL4" s="152" t="s">
        <v>1106</v>
      </c>
    </row>
    <row r="5" spans="20:44">
      <c r="T5" t="s">
        <v>26</v>
      </c>
      <c r="U5" s="18">
        <v>0</v>
      </c>
      <c r="V5" s="18">
        <v>0</v>
      </c>
      <c r="W5" s="18">
        <v>0</v>
      </c>
      <c r="Y5" s="18">
        <v>0</v>
      </c>
      <c r="Z5" s="18">
        <v>0.14499999999999999</v>
      </c>
      <c r="AA5" s="18">
        <v>1.7050000000000001</v>
      </c>
      <c r="AC5" s="18">
        <v>0</v>
      </c>
      <c r="AD5" s="18">
        <v>0</v>
      </c>
      <c r="AE5" s="18">
        <v>0.14499999999999999</v>
      </c>
      <c r="AF5" s="18">
        <v>0.16500000000000001</v>
      </c>
      <c r="AG5" s="18">
        <v>0</v>
      </c>
      <c r="AH5" s="18">
        <v>9.9999999999999655E-4</v>
      </c>
      <c r="AI5" s="18">
        <v>1.5409999999999999</v>
      </c>
      <c r="AK5" s="17">
        <v>0.46899999999999997</v>
      </c>
      <c r="AL5" s="176">
        <f>'CF Distribution Annual NUTS2'!I8</f>
        <v>0.49831249999999994</v>
      </c>
      <c r="AM5" t="s">
        <v>26</v>
      </c>
      <c r="AP5" s="6"/>
      <c r="AQ5" s="6"/>
      <c r="AR5" s="6"/>
    </row>
    <row r="6" spans="20:44">
      <c r="T6" t="s">
        <v>25</v>
      </c>
      <c r="U6" s="18">
        <v>0</v>
      </c>
      <c r="V6" s="18">
        <v>0</v>
      </c>
      <c r="W6" s="18">
        <v>0</v>
      </c>
      <c r="Y6" s="18">
        <v>0</v>
      </c>
      <c r="Z6" s="18">
        <v>0.435</v>
      </c>
      <c r="AA6" s="18">
        <v>0.01</v>
      </c>
      <c r="AC6" s="18">
        <v>26.97</v>
      </c>
      <c r="AD6" s="18">
        <v>11.47</v>
      </c>
      <c r="AE6" s="18">
        <v>1.33</v>
      </c>
      <c r="AF6" s="18">
        <v>0</v>
      </c>
      <c r="AG6" s="18">
        <v>3.4270000000000005</v>
      </c>
      <c r="AH6" s="18">
        <v>12.467000000000001</v>
      </c>
      <c r="AI6" s="18">
        <v>6.72</v>
      </c>
      <c r="AK6" s="17">
        <v>0.33700000000000002</v>
      </c>
      <c r="AL6" s="176">
        <f>'CF Distribution Annual NUTS2'!I9</f>
        <v>0.36124999999999996</v>
      </c>
      <c r="AM6" t="s">
        <v>25</v>
      </c>
      <c r="AN6" s="18"/>
      <c r="AP6" s="6"/>
      <c r="AQ6" s="6"/>
      <c r="AR6" s="6"/>
    </row>
    <row r="7" spans="20:44">
      <c r="T7" t="s">
        <v>24</v>
      </c>
      <c r="U7" s="18">
        <v>0</v>
      </c>
      <c r="V7" s="18">
        <v>0.254</v>
      </c>
      <c r="W7" s="18">
        <v>4.0000000000000001E-3</v>
      </c>
      <c r="Y7" s="18">
        <v>0</v>
      </c>
      <c r="Z7" s="18">
        <v>2.0819999999999999</v>
      </c>
      <c r="AA7" s="18">
        <v>4.0000000000000001E-3</v>
      </c>
      <c r="AC7" s="18">
        <v>20.20511764602</v>
      </c>
      <c r="AD7" s="18">
        <v>7.2270098035499997</v>
      </c>
      <c r="AE7" s="18">
        <v>8.6361813721049998</v>
      </c>
      <c r="AF7" s="18">
        <v>0.18687254901</v>
      </c>
      <c r="AG7" s="18">
        <v>12.862933332672</v>
      </c>
      <c r="AH7" s="18">
        <v>12.890773528749</v>
      </c>
      <c r="AI7" s="18">
        <v>6.0893754898830004</v>
      </c>
      <c r="AK7" s="17">
        <v>0.27500000000000002</v>
      </c>
      <c r="AL7" s="176">
        <f>'CF Distribution Annual NUTS2'!I10</f>
        <v>0.28846875</v>
      </c>
      <c r="AM7" t="s">
        <v>24</v>
      </c>
      <c r="AN7" s="18"/>
      <c r="AP7" s="6"/>
      <c r="AQ7" s="6"/>
      <c r="AR7" s="6"/>
    </row>
    <row r="8" spans="20:44">
      <c r="T8" t="s">
        <v>23</v>
      </c>
      <c r="U8" s="18">
        <v>0</v>
      </c>
      <c r="V8" s="18">
        <v>0</v>
      </c>
      <c r="W8" s="18">
        <v>0</v>
      </c>
      <c r="Y8" s="18">
        <v>0</v>
      </c>
      <c r="Z8" s="18">
        <v>0</v>
      </c>
      <c r="AA8" s="18">
        <v>0</v>
      </c>
      <c r="AC8" s="18">
        <v>5.4669558848100008</v>
      </c>
      <c r="AD8" s="18">
        <v>0</v>
      </c>
      <c r="AE8" s="18">
        <v>0</v>
      </c>
      <c r="AF8" s="18">
        <v>0</v>
      </c>
      <c r="AG8" s="18">
        <v>0.29841176484000004</v>
      </c>
      <c r="AH8" s="18">
        <v>0.27485294129999999</v>
      </c>
      <c r="AI8" s="18">
        <v>0.26700000011999997</v>
      </c>
      <c r="AK8" s="17">
        <v>0.254</v>
      </c>
      <c r="AL8" s="176">
        <f>'CF Distribution Annual NUTS2'!I11</f>
        <v>0.25393749999999998</v>
      </c>
      <c r="AM8" t="s">
        <v>23</v>
      </c>
      <c r="AN8" s="18"/>
      <c r="AP8" s="6"/>
      <c r="AQ8" s="6"/>
      <c r="AR8" s="6"/>
    </row>
    <row r="9" spans="20:44">
      <c r="T9" t="s">
        <v>21</v>
      </c>
      <c r="U9" s="18">
        <v>0</v>
      </c>
      <c r="V9" s="18">
        <v>0</v>
      </c>
      <c r="W9" s="18">
        <v>0</v>
      </c>
      <c r="Y9" s="18">
        <v>0</v>
      </c>
      <c r="Z9" s="18">
        <v>22.33</v>
      </c>
      <c r="AA9" s="18">
        <v>4.9800000000000004</v>
      </c>
      <c r="AC9" s="18">
        <v>9.41</v>
      </c>
      <c r="AD9" s="18">
        <v>18.555</v>
      </c>
      <c r="AE9" s="18">
        <v>81.25</v>
      </c>
      <c r="AF9" s="18">
        <v>28.99</v>
      </c>
      <c r="AG9" s="18">
        <v>4.9789999999999983</v>
      </c>
      <c r="AH9" s="18">
        <v>7.8479999999999928</v>
      </c>
      <c r="AI9" s="18">
        <v>84.367999999999995</v>
      </c>
      <c r="AJ9" s="1"/>
      <c r="AK9" s="153">
        <v>0.47099999999999997</v>
      </c>
      <c r="AL9" s="176">
        <f>'CF Distribution Annual NUTS2'!I12</f>
        <v>0.52540624999999996</v>
      </c>
      <c r="AM9" t="s">
        <v>21</v>
      </c>
      <c r="AN9" s="18"/>
      <c r="AP9" s="6"/>
      <c r="AQ9" s="6"/>
      <c r="AR9" s="6"/>
    </row>
    <row r="10" spans="20:44">
      <c r="T10" t="s">
        <v>20</v>
      </c>
      <c r="U10" s="18">
        <v>0</v>
      </c>
      <c r="V10" s="18">
        <v>0.155</v>
      </c>
      <c r="W10" s="18">
        <v>2.5000000000000001E-2</v>
      </c>
      <c r="Y10" s="18">
        <v>0</v>
      </c>
      <c r="Z10" s="18">
        <v>1.2</v>
      </c>
      <c r="AA10" s="18">
        <v>0.08</v>
      </c>
      <c r="AC10" s="18">
        <v>8.39</v>
      </c>
      <c r="AD10" s="18">
        <v>6.4550000000000001</v>
      </c>
      <c r="AE10" s="18">
        <v>7.2450000000000001</v>
      </c>
      <c r="AF10" s="18">
        <v>0.97499999999999998</v>
      </c>
      <c r="AG10" s="18">
        <v>8.6140000000000008</v>
      </c>
      <c r="AH10" s="18">
        <v>12.930999999999999</v>
      </c>
      <c r="AI10" s="18">
        <v>17.603999999999999</v>
      </c>
      <c r="AJ10" s="1"/>
      <c r="AK10" s="17">
        <v>0.45800000000000002</v>
      </c>
      <c r="AL10" s="176">
        <f>'CF Distribution Annual NUTS2'!I13</f>
        <v>0.48715624999999996</v>
      </c>
      <c r="AM10" t="s">
        <v>20</v>
      </c>
      <c r="AN10" s="18"/>
      <c r="AP10" s="6"/>
      <c r="AQ10" s="6"/>
      <c r="AR10" s="6"/>
    </row>
    <row r="11" spans="20:44">
      <c r="T11" t="s">
        <v>19</v>
      </c>
      <c r="U11" s="18">
        <v>0</v>
      </c>
      <c r="V11" s="18">
        <v>7.83</v>
      </c>
      <c r="W11" s="18">
        <v>5.79</v>
      </c>
      <c r="Y11" s="18">
        <v>0</v>
      </c>
      <c r="Z11" s="18">
        <v>15.065</v>
      </c>
      <c r="AA11" s="18">
        <v>6.2</v>
      </c>
      <c r="AC11" s="18">
        <v>53</v>
      </c>
      <c r="AD11" s="18">
        <v>68.444999999999993</v>
      </c>
      <c r="AE11" s="18">
        <v>33.475000000000001</v>
      </c>
      <c r="AF11" s="18">
        <v>8.51</v>
      </c>
      <c r="AG11" s="18">
        <v>3.2259999999999946</v>
      </c>
      <c r="AH11" s="18">
        <v>29.973999999999997</v>
      </c>
      <c r="AI11" s="18">
        <v>96.221999999999994</v>
      </c>
      <c r="AJ11" s="1"/>
      <c r="AK11" s="17">
        <v>0.45400000000000001</v>
      </c>
      <c r="AL11" s="176">
        <f>'CF Distribution Annual NUTS2'!I14</f>
        <v>0.48874999999999996</v>
      </c>
      <c r="AM11" t="s">
        <v>19</v>
      </c>
      <c r="AN11" s="18"/>
      <c r="AP11" s="6"/>
      <c r="AQ11" s="6"/>
      <c r="AR11" s="6"/>
    </row>
    <row r="12" spans="20:44">
      <c r="T12" t="s">
        <v>18</v>
      </c>
      <c r="U12" s="18">
        <v>0</v>
      </c>
      <c r="V12" s="18">
        <v>2.75</v>
      </c>
      <c r="W12" s="18">
        <v>0.55500000000000005</v>
      </c>
      <c r="Y12" s="18">
        <v>0</v>
      </c>
      <c r="Z12" s="18">
        <v>13.9</v>
      </c>
      <c r="AA12" s="18">
        <v>1.7450000000000001</v>
      </c>
      <c r="AC12" s="18">
        <v>405.065</v>
      </c>
      <c r="AD12" s="18">
        <v>86.924999999999997</v>
      </c>
      <c r="AE12" s="18">
        <v>42.55</v>
      </c>
      <c r="AF12" s="18">
        <v>2.5249999999999999</v>
      </c>
      <c r="AG12" s="18">
        <v>44.511000000000003</v>
      </c>
      <c r="AH12" s="18">
        <v>56.578000000000003</v>
      </c>
      <c r="AI12" s="18">
        <v>98.085999999999999</v>
      </c>
      <c r="AJ12" s="1"/>
      <c r="AK12" s="17">
        <v>0.41799999999999998</v>
      </c>
      <c r="AL12" s="176">
        <f>'CF Distribution Annual NUTS2'!I15</f>
        <v>0.482375</v>
      </c>
      <c r="AM12" t="s">
        <v>18</v>
      </c>
      <c r="AN12" s="18"/>
      <c r="AP12" s="6"/>
      <c r="AQ12" s="6"/>
      <c r="AR12" s="6"/>
    </row>
    <row r="13" spans="20:44">
      <c r="T13" t="s">
        <v>17</v>
      </c>
      <c r="U13" s="18">
        <v>0</v>
      </c>
      <c r="V13" s="18">
        <v>0</v>
      </c>
      <c r="W13" s="18">
        <v>1.08</v>
      </c>
      <c r="Y13" s="18">
        <v>0</v>
      </c>
      <c r="Z13" s="18">
        <v>17.55</v>
      </c>
      <c r="AA13" s="18">
        <v>10.29</v>
      </c>
      <c r="AC13" s="18">
        <v>0</v>
      </c>
      <c r="AD13" s="18">
        <v>0</v>
      </c>
      <c r="AE13" s="18">
        <v>53.03</v>
      </c>
      <c r="AF13" s="18">
        <v>27.18</v>
      </c>
      <c r="AG13" s="18">
        <v>0</v>
      </c>
      <c r="AH13" s="18">
        <v>1.7999999999992723E-2</v>
      </c>
      <c r="AI13" s="18">
        <v>25.395</v>
      </c>
      <c r="AJ13" s="1"/>
      <c r="AK13" s="17">
        <v>0.437</v>
      </c>
      <c r="AL13" s="176">
        <f>'CF Distribution Annual NUTS2'!I16</f>
        <v>0.50787499999999997</v>
      </c>
      <c r="AM13" t="s">
        <v>17</v>
      </c>
      <c r="AN13" s="18"/>
      <c r="AP13" s="6"/>
      <c r="AQ13" s="6"/>
      <c r="AR13" s="6"/>
    </row>
    <row r="14" spans="20:44">
      <c r="T14" t="s">
        <v>16</v>
      </c>
      <c r="U14" s="18">
        <v>0</v>
      </c>
      <c r="V14" s="18">
        <v>0</v>
      </c>
      <c r="W14" s="18">
        <v>4.0000000000000001E-3</v>
      </c>
      <c r="Y14" s="18">
        <v>0</v>
      </c>
      <c r="Z14" s="18">
        <v>7.0000000000000001E-3</v>
      </c>
      <c r="AA14" s="18">
        <v>1.0999999999999999E-2</v>
      </c>
      <c r="AC14" s="18">
        <v>105.54179478371999</v>
      </c>
      <c r="AD14" s="18">
        <v>2.2371702136200002</v>
      </c>
      <c r="AE14" s="18">
        <v>1.4622027539999999E-2</v>
      </c>
      <c r="AF14" s="18">
        <v>3.6555068849999997E-3</v>
      </c>
      <c r="AG14" s="18">
        <v>58.39306698099</v>
      </c>
      <c r="AH14" s="18">
        <v>32.972672102700002</v>
      </c>
      <c r="AI14" s="18">
        <v>20.705522098016999</v>
      </c>
      <c r="AJ14" s="1"/>
      <c r="AK14" s="17">
        <v>0.32500000000000001</v>
      </c>
      <c r="AL14" s="176">
        <f>'CF Distribution Annual NUTS2'!I17</f>
        <v>0.42287499999999995</v>
      </c>
      <c r="AM14" t="s">
        <v>16</v>
      </c>
      <c r="AN14" s="18"/>
      <c r="AP14" s="6"/>
      <c r="AQ14" s="6"/>
      <c r="AR14" s="6"/>
    </row>
    <row r="15" spans="20:44">
      <c r="T15" t="s">
        <v>14</v>
      </c>
      <c r="U15" s="18">
        <v>0</v>
      </c>
      <c r="V15" s="18">
        <v>0.75</v>
      </c>
      <c r="W15" s="18">
        <v>0</v>
      </c>
      <c r="Y15" s="18">
        <v>0</v>
      </c>
      <c r="Z15" s="18">
        <v>0.99</v>
      </c>
      <c r="AA15" s="18">
        <v>0</v>
      </c>
      <c r="AC15" s="18">
        <v>592.43499999999995</v>
      </c>
      <c r="AD15" s="18">
        <v>98.055000000000007</v>
      </c>
      <c r="AE15" s="18">
        <v>5.13</v>
      </c>
      <c r="AF15" s="18">
        <v>0</v>
      </c>
      <c r="AG15" s="18">
        <v>59.893999999999998</v>
      </c>
      <c r="AH15" s="18">
        <v>45.463000000000001</v>
      </c>
      <c r="AI15" s="18">
        <v>26.704999999999998</v>
      </c>
      <c r="AJ15" s="1"/>
      <c r="AK15" s="17">
        <v>0.52700000000000002</v>
      </c>
      <c r="AL15" s="176">
        <f>'CF Distribution Annual NUTS2'!I18</f>
        <v>0.55781249999999993</v>
      </c>
      <c r="AM15" t="s">
        <v>14</v>
      </c>
      <c r="AN15" s="18"/>
      <c r="AP15" s="6"/>
      <c r="AQ15" s="6"/>
      <c r="AR15" s="6"/>
    </row>
    <row r="16" spans="20:44">
      <c r="T16" t="s">
        <v>13</v>
      </c>
      <c r="U16" s="18">
        <v>0</v>
      </c>
      <c r="V16" s="18">
        <v>0.51200000000000001</v>
      </c>
      <c r="W16" s="18">
        <v>3.9E-2</v>
      </c>
      <c r="Y16" s="18">
        <v>0</v>
      </c>
      <c r="Z16" s="18">
        <v>2.9950000000000001</v>
      </c>
      <c r="AA16" s="18">
        <v>0.41399999999999998</v>
      </c>
      <c r="AC16" s="18">
        <v>184.06243857833996</v>
      </c>
      <c r="AD16" s="18">
        <v>13.911240647430001</v>
      </c>
      <c r="AE16" s="18">
        <v>11.813647063679998</v>
      </c>
      <c r="AF16" s="18">
        <v>1.7871497333549999</v>
      </c>
      <c r="AG16" s="18">
        <v>39.408469534916989</v>
      </c>
      <c r="AH16" s="18">
        <v>31.391187178679996</v>
      </c>
      <c r="AI16" s="18">
        <v>47.480569003475992</v>
      </c>
      <c r="AJ16" s="1"/>
      <c r="AK16" s="17">
        <v>0.29099999999999998</v>
      </c>
      <c r="AL16" s="176">
        <f>'CF Distribution Annual NUTS2'!I19</f>
        <v>0.34</v>
      </c>
      <c r="AM16" t="s">
        <v>13</v>
      </c>
      <c r="AN16" s="18"/>
      <c r="AP16" s="6"/>
      <c r="AQ16" s="6"/>
      <c r="AR16" s="6"/>
    </row>
    <row r="17" spans="20:44">
      <c r="T17" t="s">
        <v>12</v>
      </c>
      <c r="U17" s="18">
        <v>0</v>
      </c>
      <c r="V17" s="18">
        <v>4.5449999999999999</v>
      </c>
      <c r="W17" s="18">
        <v>0.18</v>
      </c>
      <c r="Y17" s="18">
        <v>0</v>
      </c>
      <c r="Z17" s="18">
        <v>12.77</v>
      </c>
      <c r="AA17" s="18">
        <v>2.2000000000000002</v>
      </c>
      <c r="AC17" s="18">
        <v>40.225000000000001</v>
      </c>
      <c r="AD17" s="18">
        <v>16.28</v>
      </c>
      <c r="AE17" s="18">
        <v>32.284999999999997</v>
      </c>
      <c r="AF17" s="18">
        <v>4.05</v>
      </c>
      <c r="AG17" s="18">
        <v>5.5E-2</v>
      </c>
      <c r="AH17" s="18">
        <v>15.081</v>
      </c>
      <c r="AI17" s="18">
        <v>25.568000000000001</v>
      </c>
      <c r="AJ17" s="1"/>
      <c r="AK17" s="17">
        <v>0.46400000000000002</v>
      </c>
      <c r="AL17" s="176">
        <f>'CF Distribution Annual NUTS2'!I21</f>
        <v>0.4876875</v>
      </c>
      <c r="AM17" t="s">
        <v>12</v>
      </c>
      <c r="AN17" s="18"/>
      <c r="AP17" s="6"/>
      <c r="AQ17" s="6"/>
      <c r="AR17" s="6"/>
    </row>
    <row r="18" spans="20:44">
      <c r="T18" t="s">
        <v>11</v>
      </c>
      <c r="U18" s="18">
        <v>0</v>
      </c>
      <c r="V18" s="18">
        <v>0.33</v>
      </c>
      <c r="W18" s="18">
        <v>0</v>
      </c>
      <c r="Y18" s="18">
        <v>0</v>
      </c>
      <c r="Z18" s="18">
        <v>2.5550000000000002</v>
      </c>
      <c r="AA18" s="18">
        <v>0.38500000000000001</v>
      </c>
      <c r="AC18" s="18">
        <v>9.5000000000000001E-2</v>
      </c>
      <c r="AD18" s="18">
        <v>7.11</v>
      </c>
      <c r="AE18" s="18">
        <v>7.2750000000000004</v>
      </c>
      <c r="AF18" s="18">
        <v>0.38500000000000001</v>
      </c>
      <c r="AG18" s="18">
        <v>-2.0000000000004545E-3</v>
      </c>
      <c r="AH18" s="18">
        <v>2.1539999999999999</v>
      </c>
      <c r="AI18" s="18">
        <v>4.2960000000000003</v>
      </c>
      <c r="AJ18" s="1"/>
      <c r="AK18" s="17">
        <v>0.45700000000000002</v>
      </c>
      <c r="AL18" s="176">
        <f>'CF Distribution Annual NUTS2'!I22</f>
        <v>0.46696874999999993</v>
      </c>
      <c r="AM18" t="s">
        <v>11</v>
      </c>
      <c r="AN18" s="18"/>
      <c r="AP18" s="6"/>
      <c r="AQ18" s="6"/>
      <c r="AR18" s="6"/>
    </row>
    <row r="19" spans="20:44">
      <c r="T19" t="s">
        <v>10</v>
      </c>
      <c r="U19" s="18">
        <v>0</v>
      </c>
      <c r="V19" s="18">
        <v>0</v>
      </c>
      <c r="W19" s="18">
        <v>0</v>
      </c>
      <c r="Y19" s="18">
        <v>0</v>
      </c>
      <c r="Z19" s="18">
        <v>0</v>
      </c>
      <c r="AA19" s="18">
        <v>0</v>
      </c>
      <c r="AC19" s="18">
        <v>124.93</v>
      </c>
      <c r="AD19" s="18">
        <v>2.3450000000000002</v>
      </c>
      <c r="AE19" s="18">
        <v>0</v>
      </c>
      <c r="AF19" s="18">
        <v>0</v>
      </c>
      <c r="AG19" s="18">
        <v>1.111</v>
      </c>
      <c r="AH19" s="18">
        <v>0.30499999999999999</v>
      </c>
      <c r="AI19" s="18">
        <v>2.5000000000000001E-2</v>
      </c>
      <c r="AJ19" s="1"/>
      <c r="AK19" s="17">
        <v>0.29699999999999999</v>
      </c>
      <c r="AL19" s="176">
        <f>'CF Distribution Annual NUTS2'!I23</f>
        <v>0.30599999999999999</v>
      </c>
      <c r="AM19" t="s">
        <v>10</v>
      </c>
      <c r="AN19" s="18"/>
      <c r="AP19" s="6"/>
      <c r="AQ19" s="6"/>
      <c r="AR19" s="6"/>
    </row>
    <row r="20" spans="20:44">
      <c r="T20" t="s">
        <v>9</v>
      </c>
      <c r="U20" s="18">
        <v>0</v>
      </c>
      <c r="V20" s="18">
        <v>0</v>
      </c>
      <c r="W20" s="18">
        <v>0</v>
      </c>
      <c r="Y20" s="18">
        <v>0</v>
      </c>
      <c r="Z20" s="18">
        <v>41.674999999999997</v>
      </c>
      <c r="AA20" s="18">
        <v>6.07</v>
      </c>
      <c r="AC20" s="18">
        <v>0</v>
      </c>
      <c r="AD20" s="18">
        <v>3.5000000000000003E-2</v>
      </c>
      <c r="AE20" s="18">
        <v>73.83</v>
      </c>
      <c r="AF20" s="18">
        <v>13.005000000000001</v>
      </c>
      <c r="AG20" s="18">
        <v>-1.0000000000000009E-3</v>
      </c>
      <c r="AH20" s="18">
        <v>-2.0000000000072759E-3</v>
      </c>
      <c r="AI20" s="18">
        <v>9.8859999999999992</v>
      </c>
      <c r="AJ20" s="1"/>
      <c r="AK20" s="17">
        <v>0.46899999999999997</v>
      </c>
      <c r="AL20" s="176">
        <f>'CF Distribution Annual NUTS2'!I24</f>
        <v>0.49831249999999994</v>
      </c>
      <c r="AM20" t="s">
        <v>9</v>
      </c>
      <c r="AN20" s="18"/>
      <c r="AP20" s="6"/>
      <c r="AQ20" s="6"/>
      <c r="AR20" s="6"/>
    </row>
    <row r="21" spans="20:44">
      <c r="T21" t="s">
        <v>8</v>
      </c>
      <c r="U21" s="18">
        <v>0</v>
      </c>
      <c r="V21" s="18">
        <v>0.21</v>
      </c>
      <c r="W21" s="18">
        <v>0</v>
      </c>
      <c r="Y21" s="18">
        <v>0</v>
      </c>
      <c r="Z21" s="18">
        <v>6.57</v>
      </c>
      <c r="AA21" s="18">
        <v>5.74</v>
      </c>
      <c r="AC21" s="18">
        <v>5.38</v>
      </c>
      <c r="AD21" s="18">
        <v>46.82</v>
      </c>
      <c r="AE21" s="18">
        <v>24.42</v>
      </c>
      <c r="AF21" s="18">
        <v>8.2850000000000001</v>
      </c>
      <c r="AG21" s="18">
        <v>4.0650000000000004</v>
      </c>
      <c r="AH21" s="18">
        <v>4.08</v>
      </c>
      <c r="AI21" s="18">
        <v>25.666</v>
      </c>
      <c r="AJ21" s="1"/>
      <c r="AK21" s="17">
        <v>0.45200000000000001</v>
      </c>
      <c r="AL21" s="176">
        <f>'CF Distribution Annual NUTS2'!I25</f>
        <v>0.48131249999999992</v>
      </c>
      <c r="AM21" t="s">
        <v>8</v>
      </c>
      <c r="AN21" s="18"/>
      <c r="AP21" s="6"/>
      <c r="AQ21" s="6"/>
      <c r="AR21" s="6"/>
    </row>
    <row r="22" spans="20:44">
      <c r="T22" t="s">
        <v>7</v>
      </c>
      <c r="U22" s="18">
        <v>0</v>
      </c>
      <c r="V22" s="18">
        <v>0</v>
      </c>
      <c r="W22" s="18">
        <v>0</v>
      </c>
      <c r="Y22" s="18">
        <v>0</v>
      </c>
      <c r="Z22" s="18">
        <v>0</v>
      </c>
      <c r="AA22" s="18">
        <v>5.0000000000000001E-3</v>
      </c>
      <c r="AC22" s="18">
        <v>57.615000000000002</v>
      </c>
      <c r="AD22" s="18">
        <v>7.21</v>
      </c>
      <c r="AE22" s="18">
        <v>0.115</v>
      </c>
      <c r="AF22" s="18">
        <v>0</v>
      </c>
      <c r="AG22" s="18">
        <v>18.712</v>
      </c>
      <c r="AH22" s="18">
        <v>20.084</v>
      </c>
      <c r="AI22" s="18">
        <v>11.08</v>
      </c>
      <c r="AK22" s="153">
        <v>0.33900000000000002</v>
      </c>
      <c r="AL22" s="176">
        <f>'CF Distribution Annual NUTS2'!I26</f>
        <v>0.38621874999999994</v>
      </c>
      <c r="AM22" t="s">
        <v>7</v>
      </c>
      <c r="AN22" s="18"/>
      <c r="AP22" s="6"/>
      <c r="AQ22" s="6"/>
      <c r="AR22" s="6"/>
    </row>
    <row r="23" spans="20:44">
      <c r="T23" t="s">
        <v>6</v>
      </c>
      <c r="U23" s="18">
        <v>0</v>
      </c>
      <c r="V23" s="18">
        <v>0.185</v>
      </c>
      <c r="W23" s="18">
        <v>0</v>
      </c>
      <c r="Y23" s="18">
        <v>0</v>
      </c>
      <c r="Z23" s="18">
        <v>8.75</v>
      </c>
      <c r="AA23" s="18">
        <v>1.4999999999999999E-2</v>
      </c>
      <c r="AC23" s="18">
        <v>29.65</v>
      </c>
      <c r="AD23" s="18">
        <v>38.75</v>
      </c>
      <c r="AE23" s="18">
        <v>29.91</v>
      </c>
      <c r="AF23" s="18">
        <v>0</v>
      </c>
      <c r="AG23" s="18">
        <v>1.9999999999981812E-3</v>
      </c>
      <c r="AH23" s="18">
        <v>6.9729999999999972</v>
      </c>
      <c r="AI23" s="18">
        <v>4.0049999999999999</v>
      </c>
      <c r="AJ23" s="1"/>
      <c r="AK23" s="153">
        <v>0.35699999999999998</v>
      </c>
      <c r="AL23" s="176">
        <f>'CF Distribution Annual NUTS2'!I27</f>
        <v>0.38674999999999998</v>
      </c>
      <c r="AM23" t="s">
        <v>6</v>
      </c>
      <c r="AN23" s="18"/>
      <c r="AP23" s="6"/>
      <c r="AQ23" s="6"/>
      <c r="AR23" s="6"/>
    </row>
    <row r="24" spans="20:44">
      <c r="T24" t="s">
        <v>3</v>
      </c>
      <c r="U24" s="18">
        <v>0</v>
      </c>
      <c r="V24" s="18">
        <v>0</v>
      </c>
      <c r="W24" s="18">
        <v>0</v>
      </c>
      <c r="Y24" s="18">
        <v>0</v>
      </c>
      <c r="Z24" s="18">
        <v>0.55300000000000005</v>
      </c>
      <c r="AA24" s="18">
        <v>0.105</v>
      </c>
      <c r="AC24" s="18">
        <v>235.67264868754003</v>
      </c>
      <c r="AD24" s="18">
        <v>18.586104931525004</v>
      </c>
      <c r="AE24" s="18">
        <v>0.87587281413500007</v>
      </c>
      <c r="AF24" s="18">
        <v>0.10476947537500002</v>
      </c>
      <c r="AG24" s="18">
        <v>50.296891582226998</v>
      </c>
      <c r="AH24" s="18">
        <v>34.126351674948005</v>
      </c>
      <c r="AI24" s="18">
        <v>24.110389829098001</v>
      </c>
      <c r="AJ24" s="1"/>
      <c r="AK24" s="17">
        <v>0.32400000000000001</v>
      </c>
      <c r="AL24" s="176">
        <f>'CF Distribution Annual NUTS2'!I29</f>
        <v>0.46431250000000002</v>
      </c>
      <c r="AM24" t="s">
        <v>3</v>
      </c>
      <c r="AN24" s="18"/>
      <c r="AP24" s="6"/>
      <c r="AQ24" s="6"/>
      <c r="AR24" s="6"/>
    </row>
    <row r="25" spans="20:44">
      <c r="T25" t="s">
        <v>2</v>
      </c>
      <c r="U25" s="18">
        <v>0</v>
      </c>
      <c r="V25" s="18">
        <v>7.51</v>
      </c>
      <c r="W25" s="18">
        <v>3.43</v>
      </c>
      <c r="Y25" s="18">
        <v>0</v>
      </c>
      <c r="Z25" s="18">
        <v>21.05</v>
      </c>
      <c r="AA25" s="18">
        <v>9.9849999999999994</v>
      </c>
      <c r="AC25" s="18">
        <v>151.89500000000001</v>
      </c>
      <c r="AD25" s="18">
        <v>106.73</v>
      </c>
      <c r="AE25" s="18">
        <v>69.715000000000003</v>
      </c>
      <c r="AF25" s="18">
        <v>17.484999999999999</v>
      </c>
      <c r="AG25" s="18">
        <v>44.786999999999985</v>
      </c>
      <c r="AH25" s="18">
        <v>74.873999999999995</v>
      </c>
      <c r="AI25" s="18">
        <v>89.061000000000007</v>
      </c>
      <c r="AJ25" s="1"/>
      <c r="AK25" s="17">
        <v>0.44</v>
      </c>
      <c r="AL25" s="176">
        <f>'CF Distribution Annual NUTS2'!I30</f>
        <v>0.49724999999999997</v>
      </c>
      <c r="AM25" t="s">
        <v>2</v>
      </c>
      <c r="AN25" s="18"/>
      <c r="AP25" s="6"/>
      <c r="AQ25" s="6"/>
      <c r="AR25" s="6"/>
    </row>
    <row r="26" spans="20:44">
      <c r="T26" t="s">
        <v>1</v>
      </c>
      <c r="U26" s="18">
        <v>0</v>
      </c>
      <c r="V26" s="18">
        <v>30.35</v>
      </c>
      <c r="W26" s="18">
        <v>13.555</v>
      </c>
      <c r="Y26" s="18">
        <v>0</v>
      </c>
      <c r="Z26" s="18">
        <v>56.945</v>
      </c>
      <c r="AA26" s="18">
        <v>46.66</v>
      </c>
      <c r="AC26" s="18">
        <v>968.245</v>
      </c>
      <c r="AD26" s="18">
        <v>452.51499999999999</v>
      </c>
      <c r="AE26" s="18">
        <v>128.69999999999999</v>
      </c>
      <c r="AF26" s="18">
        <v>62.115000000000002</v>
      </c>
      <c r="AG26" s="18">
        <v>153.54399999999995</v>
      </c>
      <c r="AH26" s="18">
        <v>146.31</v>
      </c>
      <c r="AI26" s="18">
        <v>96.498999999999995</v>
      </c>
      <c r="AJ26" s="1"/>
      <c r="AK26" s="17">
        <v>0.48599999999999999</v>
      </c>
      <c r="AL26" s="176">
        <f>'CF Distribution Annual NUTS2'!I31</f>
        <v>0.55621874999999987</v>
      </c>
      <c r="AM26" t="s">
        <v>1</v>
      </c>
      <c r="AN26" s="18"/>
      <c r="AP26" s="6"/>
      <c r="AQ26" s="6"/>
      <c r="AR26" s="6"/>
    </row>
    <row r="27" spans="20:44">
      <c r="T27" s="16" t="s">
        <v>934</v>
      </c>
      <c r="U27" s="154">
        <f t="shared" ref="U27:AI27" si="0">SUM(U5:U26)</f>
        <v>0</v>
      </c>
      <c r="V27" s="154">
        <f t="shared" si="0"/>
        <v>55.381</v>
      </c>
      <c r="W27" s="154">
        <f t="shared" si="0"/>
        <v>24.661999999999999</v>
      </c>
      <c r="Y27" s="154">
        <f t="shared" si="0"/>
        <v>0</v>
      </c>
      <c r="Z27" s="154">
        <f t="shared" si="0"/>
        <v>227.56700000000001</v>
      </c>
      <c r="AA27" s="154">
        <f t="shared" si="0"/>
        <v>96.603999999999999</v>
      </c>
      <c r="AC27" s="154">
        <f t="shared" ref="AC27:AF27" si="1">SUM(AC5:AC26)</f>
        <v>3024.2539555804301</v>
      </c>
      <c r="AD27" s="154">
        <f t="shared" ref="AD27" si="2">SUM(AD5:AD26)</f>
        <v>1009.661525596125</v>
      </c>
      <c r="AE27" s="154">
        <f t="shared" si="1"/>
        <v>611.7453232774601</v>
      </c>
      <c r="AF27" s="154">
        <f t="shared" si="1"/>
        <v>175.75244726462498</v>
      </c>
      <c r="AG27" s="154">
        <f t="shared" si="0"/>
        <v>508.18377319564593</v>
      </c>
      <c r="AH27" s="154">
        <f t="shared" si="0"/>
        <v>546.79483742637694</v>
      </c>
      <c r="AI27" s="154">
        <f t="shared" si="0"/>
        <v>721.37985642059402</v>
      </c>
      <c r="AJ27" s="1"/>
      <c r="AP27" s="6"/>
      <c r="AQ27" s="6"/>
      <c r="AR27" s="6"/>
    </row>
    <row r="28" spans="20:44">
      <c r="AJ28" s="1"/>
      <c r="AP28" s="6"/>
      <c r="AQ28" s="6"/>
      <c r="AR28" s="6"/>
    </row>
    <row r="29" spans="20:44">
      <c r="AJ29" s="1"/>
      <c r="AP29" s="6"/>
      <c r="AQ29" s="6"/>
      <c r="AR29" s="6"/>
    </row>
    <row r="30" spans="20:44">
      <c r="AJ30" s="1"/>
      <c r="AP30" s="6"/>
      <c r="AQ30" s="6"/>
      <c r="AR30" s="6"/>
    </row>
    <row r="31" spans="20:44">
      <c r="AJ31" s="1"/>
      <c r="AP31" s="6"/>
      <c r="AQ31" s="6"/>
      <c r="AR31" s="6"/>
    </row>
    <row r="32" spans="20:44">
      <c r="AJ32" s="1"/>
      <c r="AP32" s="6"/>
      <c r="AQ32" s="6"/>
      <c r="AR32" s="6"/>
    </row>
  </sheetData>
  <mergeCells count="4">
    <mergeCell ref="U3:W3"/>
    <mergeCell ref="Y3:AA3"/>
    <mergeCell ref="AL3:AM3"/>
    <mergeCell ref="AC3:AI3"/>
  </mergeCell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3"/>
  <dimension ref="T2:AO32"/>
  <sheetViews>
    <sheetView zoomScale="70" zoomScaleNormal="70" workbookViewId="0">
      <selection activeCell="V24" sqref="V24"/>
    </sheetView>
  </sheetViews>
  <sheetFormatPr defaultRowHeight="14.5"/>
  <cols>
    <col min="20" max="20" width="15.453125" bestFit="1" customWidth="1"/>
    <col min="21" max="21" width="2.1796875" customWidth="1"/>
    <col min="22" max="25" width="10.7265625" customWidth="1"/>
    <col min="26" max="26" width="10.54296875" customWidth="1"/>
    <col min="27" max="27" width="10.7265625" customWidth="1"/>
    <col min="28" max="28" width="12" customWidth="1"/>
    <col min="29" max="29" width="10.26953125" customWidth="1"/>
    <col min="33" max="34" width="9.26953125" bestFit="1" customWidth="1"/>
    <col min="35" max="35" width="9.7265625" bestFit="1" customWidth="1"/>
  </cols>
  <sheetData>
    <row r="2" spans="20:41" ht="23.5">
      <c r="V2" s="162" t="s">
        <v>1079</v>
      </c>
    </row>
    <row r="3" spans="20:41" ht="18.5">
      <c r="V3" s="208" t="s">
        <v>767</v>
      </c>
      <c r="W3" s="208"/>
      <c r="X3" s="208"/>
      <c r="Y3" s="208"/>
      <c r="Z3" s="208"/>
      <c r="AA3" s="208"/>
      <c r="AB3" s="208"/>
      <c r="AD3" s="205"/>
      <c r="AE3" s="205"/>
    </row>
    <row r="4" spans="20:41" ht="293.5">
      <c r="T4" t="s">
        <v>507</v>
      </c>
      <c r="V4" s="166" t="s">
        <v>1077</v>
      </c>
      <c r="W4" s="167" t="s">
        <v>1069</v>
      </c>
      <c r="X4" s="165" t="s">
        <v>718</v>
      </c>
      <c r="Y4" s="168" t="s">
        <v>1073</v>
      </c>
      <c r="Z4" s="161" t="s">
        <v>1076</v>
      </c>
      <c r="AA4" s="161" t="s">
        <v>1075</v>
      </c>
      <c r="AB4" s="161" t="s">
        <v>1074</v>
      </c>
      <c r="AG4" s="6"/>
      <c r="AH4" s="6"/>
      <c r="AI4" s="6"/>
    </row>
    <row r="5" spans="20:41">
      <c r="T5" t="s">
        <v>26</v>
      </c>
      <c r="V5" s="1">
        <v>0</v>
      </c>
      <c r="W5" s="1">
        <v>0</v>
      </c>
      <c r="X5" s="1">
        <v>28.8</v>
      </c>
      <c r="Y5" s="1">
        <v>32.800000000000004</v>
      </c>
      <c r="Z5" s="1">
        <v>0</v>
      </c>
      <c r="AA5" s="1">
        <v>0.19999999999999929</v>
      </c>
      <c r="AB5" s="1">
        <v>308.2</v>
      </c>
      <c r="AC5" s="18"/>
      <c r="AF5" s="18"/>
      <c r="AG5" s="1"/>
      <c r="AH5" s="1"/>
      <c r="AI5" s="1"/>
      <c r="AJ5" s="1"/>
      <c r="AK5" s="1"/>
      <c r="AL5" s="1"/>
      <c r="AM5" s="1"/>
      <c r="AN5" s="18"/>
      <c r="AO5" s="15"/>
    </row>
    <row r="6" spans="20:41">
      <c r="T6" t="s">
        <v>25</v>
      </c>
      <c r="V6" s="1">
        <v>5394</v>
      </c>
      <c r="W6" s="1">
        <v>2293.6</v>
      </c>
      <c r="X6" s="1">
        <v>265.60000000000002</v>
      </c>
      <c r="Y6" s="1">
        <v>0</v>
      </c>
      <c r="Z6" s="1">
        <v>685.40000000000009</v>
      </c>
      <c r="AA6" s="1">
        <v>2493.4</v>
      </c>
      <c r="AB6" s="1">
        <v>1344</v>
      </c>
      <c r="AC6" s="18"/>
      <c r="AF6" s="18"/>
      <c r="AG6" s="1"/>
      <c r="AH6" s="1"/>
      <c r="AI6" s="1"/>
      <c r="AJ6" s="1"/>
      <c r="AK6" s="1"/>
      <c r="AL6" s="1"/>
      <c r="AM6" s="1"/>
      <c r="AN6" s="18"/>
      <c r="AO6" s="15"/>
    </row>
    <row r="7" spans="20:41">
      <c r="T7" t="s">
        <v>24</v>
      </c>
      <c r="V7" s="1">
        <v>10596</v>
      </c>
      <c r="W7" s="1">
        <v>3790.4</v>
      </c>
      <c r="X7" s="1">
        <v>4528.8</v>
      </c>
      <c r="Y7" s="1">
        <v>97.600000000000009</v>
      </c>
      <c r="Z7" s="1">
        <v>6745.6</v>
      </c>
      <c r="AA7" s="1">
        <v>6760.2</v>
      </c>
      <c r="AB7" s="1">
        <v>3193.4</v>
      </c>
      <c r="AC7" s="18"/>
      <c r="AF7" s="18"/>
      <c r="AG7" s="1"/>
      <c r="AH7" s="1"/>
      <c r="AI7" s="1"/>
      <c r="AJ7" s="1"/>
      <c r="AK7" s="1"/>
      <c r="AL7" s="1"/>
      <c r="AM7" s="1"/>
      <c r="AN7" s="18"/>
      <c r="AO7" s="15"/>
    </row>
    <row r="8" spans="20:41">
      <c r="T8" t="s">
        <v>23</v>
      </c>
      <c r="V8" s="1">
        <v>8354</v>
      </c>
      <c r="W8" s="1">
        <v>0</v>
      </c>
      <c r="X8" s="1">
        <v>0</v>
      </c>
      <c r="Y8" s="1">
        <v>0</v>
      </c>
      <c r="Z8" s="1">
        <v>456</v>
      </c>
      <c r="AA8" s="1">
        <v>420</v>
      </c>
      <c r="AB8" s="1">
        <v>408</v>
      </c>
      <c r="AC8" s="18"/>
      <c r="AF8" s="18"/>
      <c r="AG8" s="1"/>
      <c r="AH8" s="1"/>
      <c r="AI8" s="1"/>
      <c r="AJ8" s="1"/>
      <c r="AK8" s="1"/>
      <c r="AL8" s="1"/>
      <c r="AM8" s="1"/>
      <c r="AN8" s="18"/>
      <c r="AO8" s="15"/>
    </row>
    <row r="9" spans="20:41">
      <c r="T9" t="s">
        <v>21</v>
      </c>
      <c r="V9" s="1">
        <v>1882</v>
      </c>
      <c r="W9" s="1">
        <v>3711.2000000000003</v>
      </c>
      <c r="X9" s="1">
        <v>16250.400000000001</v>
      </c>
      <c r="Y9" s="1">
        <v>5798.4000000000005</v>
      </c>
      <c r="Z9" s="1">
        <v>995.79999999999973</v>
      </c>
      <c r="AA9" s="1">
        <v>1569.5999999999985</v>
      </c>
      <c r="AB9" s="1">
        <v>16873.599999999999</v>
      </c>
      <c r="AC9" s="18"/>
      <c r="AF9" s="18"/>
      <c r="AG9" s="1"/>
      <c r="AH9" s="1"/>
      <c r="AI9" s="1"/>
      <c r="AJ9" s="1"/>
      <c r="AK9" s="1"/>
      <c r="AL9" s="1"/>
      <c r="AM9" s="1"/>
      <c r="AN9" s="18"/>
      <c r="AO9" s="15"/>
    </row>
    <row r="10" spans="20:41">
      <c r="T10" t="s">
        <v>20</v>
      </c>
      <c r="V10" s="1">
        <v>1678</v>
      </c>
      <c r="W10" s="1">
        <v>1291.2</v>
      </c>
      <c r="X10" s="1">
        <v>1448.8000000000002</v>
      </c>
      <c r="Y10" s="1">
        <v>195.20000000000002</v>
      </c>
      <c r="Z10" s="1">
        <v>1722.8</v>
      </c>
      <c r="AA10" s="1">
        <v>2586.1999999999998</v>
      </c>
      <c r="AB10" s="1">
        <v>3520.8</v>
      </c>
      <c r="AC10" s="18"/>
      <c r="AF10" s="18"/>
      <c r="AG10" s="1"/>
      <c r="AH10" s="1"/>
      <c r="AI10" s="1"/>
      <c r="AJ10" s="1"/>
      <c r="AK10" s="1"/>
      <c r="AL10" s="1"/>
      <c r="AM10" s="1"/>
      <c r="AN10" s="18"/>
      <c r="AO10" s="15"/>
    </row>
    <row r="11" spans="20:41">
      <c r="T11" t="s">
        <v>19</v>
      </c>
      <c r="V11" s="1">
        <v>10600</v>
      </c>
      <c r="W11" s="1">
        <v>13688.800000000001</v>
      </c>
      <c r="X11" s="1">
        <v>6695.2000000000007</v>
      </c>
      <c r="Y11" s="1">
        <v>1701.6000000000001</v>
      </c>
      <c r="Z11" s="1">
        <v>645.19999999999891</v>
      </c>
      <c r="AA11" s="1">
        <v>5994.7999999999993</v>
      </c>
      <c r="AB11" s="1">
        <v>19244.400000000001</v>
      </c>
      <c r="AC11" s="18"/>
      <c r="AF11" s="18"/>
      <c r="AG11" s="1"/>
      <c r="AH11" s="1"/>
      <c r="AI11" s="1"/>
      <c r="AJ11" s="1"/>
      <c r="AK11" s="1"/>
      <c r="AL11" s="1"/>
      <c r="AM11" s="1"/>
      <c r="AN11" s="18"/>
      <c r="AO11" s="15"/>
    </row>
    <row r="12" spans="20:41">
      <c r="T12" t="s">
        <v>18</v>
      </c>
      <c r="V12" s="1">
        <v>81013</v>
      </c>
      <c r="W12" s="1">
        <v>17384.8</v>
      </c>
      <c r="X12" s="1">
        <v>8510.4</v>
      </c>
      <c r="Y12" s="1">
        <v>504.8</v>
      </c>
      <c r="Z12" s="1">
        <v>8902.2000000000007</v>
      </c>
      <c r="AA12" s="1">
        <v>11315.6</v>
      </c>
      <c r="AB12" s="1">
        <v>19617.2</v>
      </c>
      <c r="AC12" s="18"/>
      <c r="AF12" s="18"/>
      <c r="AG12" s="1"/>
      <c r="AH12" s="1"/>
      <c r="AI12" s="1"/>
      <c r="AJ12" s="1"/>
      <c r="AK12" s="1"/>
      <c r="AL12" s="1"/>
      <c r="AM12" s="1"/>
      <c r="AN12" s="18"/>
      <c r="AO12" s="15"/>
    </row>
    <row r="13" spans="20:41">
      <c r="T13" t="s">
        <v>17</v>
      </c>
      <c r="V13" s="1">
        <v>0</v>
      </c>
      <c r="W13" s="1">
        <v>0</v>
      </c>
      <c r="X13" s="1">
        <v>10606.400000000001</v>
      </c>
      <c r="Y13" s="1">
        <v>5436</v>
      </c>
      <c r="Z13" s="1">
        <v>0</v>
      </c>
      <c r="AA13" s="1">
        <v>3.5999999999985448</v>
      </c>
      <c r="AB13" s="1">
        <v>5079</v>
      </c>
      <c r="AC13" s="18"/>
      <c r="AF13" s="18"/>
      <c r="AG13" s="1"/>
      <c r="AH13" s="1"/>
      <c r="AI13" s="1"/>
      <c r="AJ13" s="1"/>
      <c r="AK13" s="1"/>
      <c r="AL13" s="1"/>
      <c r="AM13" s="1"/>
      <c r="AN13" s="18"/>
      <c r="AO13" s="15"/>
    </row>
    <row r="14" spans="20:41">
      <c r="T14" t="s">
        <v>16</v>
      </c>
      <c r="V14" s="1">
        <v>28872</v>
      </c>
      <c r="W14" s="1">
        <v>612</v>
      </c>
      <c r="X14" s="1">
        <v>4</v>
      </c>
      <c r="Y14" s="1">
        <v>0.8</v>
      </c>
      <c r="Z14" s="1">
        <v>15974</v>
      </c>
      <c r="AA14" s="1">
        <v>9020</v>
      </c>
      <c r="AB14" s="1">
        <v>5664.2</v>
      </c>
      <c r="AC14" s="18"/>
      <c r="AF14" s="18"/>
      <c r="AG14" s="1"/>
      <c r="AH14" s="1"/>
      <c r="AI14" s="1"/>
      <c r="AJ14" s="1"/>
      <c r="AK14" s="1"/>
      <c r="AL14" s="1"/>
      <c r="AM14" s="1"/>
      <c r="AN14" s="18"/>
      <c r="AO14" s="15"/>
    </row>
    <row r="15" spans="20:41">
      <c r="T15" t="s">
        <v>14</v>
      </c>
      <c r="V15" s="1">
        <v>118487</v>
      </c>
      <c r="W15" s="1">
        <v>19611.2</v>
      </c>
      <c r="X15" s="1">
        <v>1026.4000000000001</v>
      </c>
      <c r="Y15" s="1">
        <v>0</v>
      </c>
      <c r="Z15" s="1">
        <v>11978.8</v>
      </c>
      <c r="AA15" s="1">
        <v>9092.6</v>
      </c>
      <c r="AB15" s="1">
        <v>5341</v>
      </c>
      <c r="AC15" s="18"/>
      <c r="AF15" s="18"/>
      <c r="AG15" s="1"/>
      <c r="AH15" s="1"/>
      <c r="AI15" s="1"/>
      <c r="AJ15" s="1"/>
      <c r="AK15" s="1"/>
      <c r="AL15" s="1"/>
      <c r="AM15" s="1"/>
      <c r="AN15" s="18"/>
      <c r="AO15" s="15"/>
    </row>
    <row r="16" spans="20:41">
      <c r="T16" t="s">
        <v>13</v>
      </c>
      <c r="V16" s="1">
        <v>65812</v>
      </c>
      <c r="W16" s="1">
        <v>4974.4000000000005</v>
      </c>
      <c r="X16" s="1">
        <v>4224</v>
      </c>
      <c r="Y16" s="1">
        <v>639.20000000000005</v>
      </c>
      <c r="Z16" s="1">
        <v>14090.599999999999</v>
      </c>
      <c r="AA16" s="1">
        <v>11224</v>
      </c>
      <c r="AB16" s="1">
        <v>16976.8</v>
      </c>
      <c r="AC16" s="18"/>
      <c r="AF16" s="18"/>
      <c r="AG16" s="1"/>
      <c r="AH16" s="1"/>
      <c r="AI16" s="1"/>
      <c r="AJ16" s="1"/>
      <c r="AK16" s="1"/>
      <c r="AL16" s="1"/>
      <c r="AM16" s="1"/>
      <c r="AN16" s="18"/>
      <c r="AO16" s="15"/>
    </row>
    <row r="17" spans="20:41">
      <c r="T17" t="s">
        <v>12</v>
      </c>
      <c r="V17" s="1">
        <v>8045</v>
      </c>
      <c r="W17" s="1">
        <v>3256</v>
      </c>
      <c r="X17" s="1">
        <v>6456.8</v>
      </c>
      <c r="Y17" s="1">
        <v>810.40000000000009</v>
      </c>
      <c r="Z17" s="1">
        <v>11</v>
      </c>
      <c r="AA17" s="1">
        <v>3016.2</v>
      </c>
      <c r="AB17" s="1">
        <v>5113.6000000000004</v>
      </c>
      <c r="AC17" s="18"/>
      <c r="AF17" s="18"/>
      <c r="AG17" s="1"/>
      <c r="AH17" s="1"/>
      <c r="AI17" s="1"/>
      <c r="AJ17" s="1"/>
      <c r="AK17" s="1"/>
      <c r="AL17" s="1"/>
      <c r="AM17" s="1"/>
      <c r="AN17" s="18"/>
      <c r="AO17" s="15"/>
    </row>
    <row r="18" spans="20:41">
      <c r="T18" t="s">
        <v>11</v>
      </c>
      <c r="V18" s="1">
        <v>19</v>
      </c>
      <c r="W18" s="1">
        <v>1422.4</v>
      </c>
      <c r="X18" s="1">
        <v>1455.2</v>
      </c>
      <c r="Y18" s="1">
        <v>76.800000000000011</v>
      </c>
      <c r="Z18" s="1">
        <v>-0.40000000000009095</v>
      </c>
      <c r="AA18" s="1">
        <v>430.79999999999995</v>
      </c>
      <c r="AB18" s="1">
        <v>859.2</v>
      </c>
      <c r="AC18" s="18"/>
      <c r="AF18" s="18"/>
      <c r="AG18" s="1"/>
      <c r="AH18" s="1"/>
      <c r="AI18" s="1"/>
      <c r="AJ18" s="1"/>
      <c r="AK18" s="1"/>
      <c r="AL18" s="1"/>
      <c r="AM18" s="1"/>
      <c r="AN18" s="18"/>
      <c r="AO18" s="15"/>
    </row>
    <row r="19" spans="20:41">
      <c r="T19" t="s">
        <v>10</v>
      </c>
      <c r="V19" s="1">
        <v>24986</v>
      </c>
      <c r="W19" s="1">
        <v>468.8</v>
      </c>
      <c r="X19" s="1">
        <v>0</v>
      </c>
      <c r="Y19" s="1">
        <v>0</v>
      </c>
      <c r="Z19" s="1">
        <v>222.2</v>
      </c>
      <c r="AA19" s="1">
        <v>61</v>
      </c>
      <c r="AB19" s="1">
        <v>5</v>
      </c>
      <c r="AC19" s="18"/>
      <c r="AF19" s="18"/>
      <c r="AG19" s="1"/>
      <c r="AH19" s="1"/>
      <c r="AI19" s="1"/>
      <c r="AJ19" s="1"/>
      <c r="AK19" s="1"/>
      <c r="AL19" s="1"/>
      <c r="AM19" s="1"/>
      <c r="AN19" s="18"/>
      <c r="AO19" s="15"/>
    </row>
    <row r="20" spans="20:41">
      <c r="T20" t="s">
        <v>9</v>
      </c>
      <c r="V20" s="1">
        <v>0</v>
      </c>
      <c r="W20" s="1">
        <v>7.2</v>
      </c>
      <c r="X20" s="1">
        <v>14766.400000000001</v>
      </c>
      <c r="Y20" s="1">
        <v>2600.8000000000002</v>
      </c>
      <c r="Z20" s="1">
        <v>-0.20000000000000018</v>
      </c>
      <c r="AA20" s="1">
        <v>-0.40000000000145519</v>
      </c>
      <c r="AB20" s="1">
        <v>1977.1999999999998</v>
      </c>
      <c r="AC20" s="18"/>
      <c r="AF20" s="18"/>
      <c r="AG20" s="1"/>
      <c r="AH20" s="1"/>
      <c r="AI20" s="1"/>
      <c r="AJ20" s="1"/>
      <c r="AK20" s="1"/>
      <c r="AL20" s="1"/>
      <c r="AM20" s="1"/>
      <c r="AN20" s="18"/>
      <c r="AO20" s="15"/>
    </row>
    <row r="21" spans="20:41">
      <c r="T21" t="s">
        <v>8</v>
      </c>
      <c r="V21" s="1">
        <v>1076</v>
      </c>
      <c r="W21" s="1">
        <v>9364</v>
      </c>
      <c r="X21" s="1">
        <v>4884</v>
      </c>
      <c r="Y21" s="1">
        <v>1656.8000000000002</v>
      </c>
      <c r="Z21" s="1">
        <v>813</v>
      </c>
      <c r="AA21" s="1">
        <v>816</v>
      </c>
      <c r="AB21" s="1">
        <v>5133.2</v>
      </c>
      <c r="AC21" s="18"/>
      <c r="AF21" s="18"/>
      <c r="AG21" s="1"/>
      <c r="AH21" s="1"/>
      <c r="AI21" s="1"/>
      <c r="AJ21" s="1"/>
      <c r="AK21" s="1"/>
      <c r="AL21" s="1"/>
      <c r="AM21" s="1"/>
      <c r="AN21" s="18"/>
      <c r="AO21" s="15"/>
    </row>
    <row r="22" spans="20:41">
      <c r="T22" t="s">
        <v>7</v>
      </c>
      <c r="V22" s="1">
        <v>11523</v>
      </c>
      <c r="W22" s="1">
        <v>1441.6000000000001</v>
      </c>
      <c r="X22" s="1">
        <v>23.200000000000003</v>
      </c>
      <c r="Y22" s="1">
        <v>0</v>
      </c>
      <c r="Z22" s="1">
        <v>3742.3999999999996</v>
      </c>
      <c r="AA22" s="1">
        <v>4016.8</v>
      </c>
      <c r="AB22" s="1">
        <v>2216</v>
      </c>
      <c r="AC22" s="18"/>
      <c r="AF22" s="18"/>
      <c r="AG22" s="1"/>
      <c r="AH22" s="1"/>
      <c r="AI22" s="1"/>
      <c r="AJ22" s="1"/>
      <c r="AK22" s="1"/>
      <c r="AL22" s="1"/>
      <c r="AM22" s="1"/>
      <c r="AN22" s="18"/>
      <c r="AO22" s="15"/>
    </row>
    <row r="23" spans="20:41">
      <c r="T23" t="s">
        <v>6</v>
      </c>
      <c r="V23" s="1">
        <v>5930</v>
      </c>
      <c r="W23" s="1">
        <v>7749.6</v>
      </c>
      <c r="X23" s="1">
        <v>5982.4000000000005</v>
      </c>
      <c r="Y23" s="1">
        <v>0</v>
      </c>
      <c r="Z23" s="1">
        <v>0.3999999999996362</v>
      </c>
      <c r="AA23" s="1">
        <v>1394.5999999999995</v>
      </c>
      <c r="AB23" s="1">
        <v>801</v>
      </c>
      <c r="AC23" s="18"/>
      <c r="AG23" s="1"/>
      <c r="AH23" s="1"/>
      <c r="AI23" s="1"/>
      <c r="AJ23" s="1"/>
      <c r="AK23" s="1"/>
      <c r="AL23" s="1"/>
      <c r="AM23" s="1"/>
      <c r="AN23" s="18"/>
      <c r="AO23" s="15"/>
    </row>
    <row r="24" spans="20:41">
      <c r="T24" t="s">
        <v>3</v>
      </c>
      <c r="V24" s="1">
        <v>56236</v>
      </c>
      <c r="W24" s="1">
        <v>4435.2</v>
      </c>
      <c r="X24" s="1">
        <v>208.8</v>
      </c>
      <c r="Y24" s="1">
        <v>24.8</v>
      </c>
      <c r="Z24" s="1">
        <v>12001.8</v>
      </c>
      <c r="AA24" s="1">
        <v>8143.2</v>
      </c>
      <c r="AB24" s="1">
        <v>5753.2</v>
      </c>
      <c r="AC24" s="18"/>
      <c r="AF24" s="18"/>
      <c r="AG24" s="1"/>
      <c r="AH24" s="1"/>
      <c r="AI24" s="1"/>
      <c r="AJ24" s="1"/>
      <c r="AK24" s="1"/>
      <c r="AL24" s="1"/>
      <c r="AM24" s="1"/>
      <c r="AN24" s="18"/>
      <c r="AO24" s="15"/>
    </row>
    <row r="25" spans="20:41">
      <c r="T25" t="s">
        <v>2</v>
      </c>
      <c r="V25" s="1">
        <v>30379</v>
      </c>
      <c r="W25" s="1">
        <v>21345.600000000002</v>
      </c>
      <c r="X25" s="1">
        <v>13943.2</v>
      </c>
      <c r="Y25" s="1">
        <v>3496.8</v>
      </c>
      <c r="Z25" s="1">
        <v>8957.3999999999978</v>
      </c>
      <c r="AA25" s="1">
        <v>14974.8</v>
      </c>
      <c r="AB25" s="1">
        <v>17812.2</v>
      </c>
      <c r="AC25" s="18"/>
      <c r="AG25" s="1"/>
      <c r="AH25" s="1"/>
      <c r="AI25" s="1"/>
      <c r="AJ25" s="1"/>
      <c r="AK25" s="1"/>
      <c r="AL25" s="1"/>
      <c r="AM25" s="1"/>
      <c r="AN25" s="18"/>
      <c r="AO25" s="15"/>
    </row>
    <row r="26" spans="20:41">
      <c r="T26" t="s">
        <v>1</v>
      </c>
      <c r="V26" s="1">
        <v>193649</v>
      </c>
      <c r="W26" s="1">
        <v>90503.200000000012</v>
      </c>
      <c r="X26" s="1">
        <v>25740</v>
      </c>
      <c r="Y26" s="1">
        <v>12423.2</v>
      </c>
      <c r="Z26" s="1">
        <v>30708.799999999988</v>
      </c>
      <c r="AA26" s="1">
        <v>29262</v>
      </c>
      <c r="AB26" s="1">
        <v>19299.8</v>
      </c>
      <c r="AC26" s="18"/>
      <c r="AG26" s="1"/>
      <c r="AH26" s="1"/>
      <c r="AI26" s="1"/>
      <c r="AJ26" s="1"/>
      <c r="AK26" s="1"/>
      <c r="AL26" s="1"/>
      <c r="AM26" s="1"/>
      <c r="AN26" s="18"/>
      <c r="AO26" s="15"/>
    </row>
    <row r="27" spans="20:41">
      <c r="T27" s="16" t="s">
        <v>934</v>
      </c>
      <c r="V27" s="160">
        <f t="shared" ref="V27:Y27" si="0">SUM(V5:V26)</f>
        <v>664531</v>
      </c>
      <c r="W27" s="160">
        <f t="shared" si="0"/>
        <v>207351.2</v>
      </c>
      <c r="X27" s="160">
        <f t="shared" si="0"/>
        <v>127048.8</v>
      </c>
      <c r="Y27" s="160">
        <f t="shared" si="0"/>
        <v>35496</v>
      </c>
      <c r="Z27" s="160">
        <f t="shared" ref="Z27:AB27" si="1">SUM(Z5:Z26)</f>
        <v>118652.79999999997</v>
      </c>
      <c r="AA27" s="160">
        <f t="shared" si="1"/>
        <v>122595.2</v>
      </c>
      <c r="AB27" s="160">
        <f t="shared" si="1"/>
        <v>156540.99999999997</v>
      </c>
      <c r="AC27" s="18"/>
    </row>
    <row r="28" spans="20:41">
      <c r="AC28" s="1"/>
    </row>
    <row r="29" spans="20:41">
      <c r="AC29" s="1"/>
    </row>
    <row r="30" spans="20:41">
      <c r="AC30" s="1"/>
    </row>
    <row r="31" spans="20:41">
      <c r="AC31" s="1"/>
    </row>
    <row r="32" spans="20:41">
      <c r="AC32" s="1"/>
    </row>
  </sheetData>
  <mergeCells count="2">
    <mergeCell ref="V3:AB3"/>
    <mergeCell ref="AD3:AE3"/>
  </mergeCell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S2:AO59"/>
  <sheetViews>
    <sheetView tabSelected="1" zoomScale="55" zoomScaleNormal="55" workbookViewId="0">
      <selection activeCell="T13" sqref="T13"/>
    </sheetView>
  </sheetViews>
  <sheetFormatPr defaultColWidth="9.1796875" defaultRowHeight="14.5"/>
  <cols>
    <col min="20" max="20" width="29.7265625" customWidth="1"/>
    <col min="21" max="21" width="6.54296875" customWidth="1"/>
    <col min="22" max="25" width="10.7265625" customWidth="1"/>
    <col min="26" max="26" width="10.54296875" customWidth="1"/>
    <col min="27" max="27" width="10.7265625" customWidth="1"/>
    <col min="28" max="28" width="12" customWidth="1"/>
    <col min="29" max="29" width="10.26953125" customWidth="1"/>
    <col min="33" max="34" width="9.26953125" bestFit="1" customWidth="1"/>
    <col min="35" max="35" width="9.7265625" bestFit="1" customWidth="1"/>
  </cols>
  <sheetData>
    <row r="2" spans="19:41" ht="23.5">
      <c r="V2" s="162" t="s">
        <v>1079</v>
      </c>
    </row>
    <row r="3" spans="19:41" ht="18.5">
      <c r="V3" s="208" t="s">
        <v>767</v>
      </c>
      <c r="W3" s="208"/>
      <c r="X3" s="208"/>
      <c r="Y3" s="208"/>
      <c r="Z3" s="208"/>
      <c r="AD3" s="205"/>
      <c r="AE3" s="205"/>
    </row>
    <row r="4" spans="19:41" ht="231">
      <c r="T4" t="s">
        <v>1136</v>
      </c>
      <c r="V4" s="166" t="s">
        <v>1077</v>
      </c>
      <c r="W4" s="167" t="s">
        <v>1069</v>
      </c>
      <c r="X4" s="165" t="s">
        <v>718</v>
      </c>
      <c r="Y4" s="168" t="s">
        <v>1073</v>
      </c>
      <c r="Z4" s="161" t="s">
        <v>1111</v>
      </c>
      <c r="AA4" s="16" t="s">
        <v>516</v>
      </c>
      <c r="AG4" s="6"/>
      <c r="AH4" s="6"/>
      <c r="AI4" s="6"/>
    </row>
    <row r="5" spans="19:41">
      <c r="T5" t="s">
        <v>1133</v>
      </c>
      <c r="V5" s="1">
        <f>V24/1000*'Raw data'!$D$2</f>
        <v>21.064000000000004</v>
      </c>
      <c r="W5" s="1">
        <f>W24/1000*'Raw data'!$D$2</f>
        <v>9.1880000000000006</v>
      </c>
      <c r="X5" s="1">
        <f>X24/1000*'Raw data'!$D$2</f>
        <v>221.50400000000002</v>
      </c>
      <c r="Y5" s="1">
        <f>Y24/1000*'Raw data'!$D$2</f>
        <v>62.608000000000004</v>
      </c>
      <c r="Z5" s="1">
        <f>Z24/1000*'Raw data'!$D$2</f>
        <v>122.36000000000001</v>
      </c>
      <c r="AA5" s="160">
        <f>SUM(V5:Z5)</f>
        <v>436.72400000000005</v>
      </c>
      <c r="AC5" s="18"/>
      <c r="AF5" s="18"/>
      <c r="AG5" s="1"/>
      <c r="AH5" s="1"/>
      <c r="AI5" s="1"/>
      <c r="AJ5" s="1"/>
      <c r="AK5" s="1"/>
      <c r="AL5" s="1"/>
      <c r="AM5" s="1"/>
      <c r="AN5" s="18"/>
      <c r="AO5" s="15"/>
    </row>
    <row r="6" spans="19:41">
      <c r="T6" t="s">
        <v>1115</v>
      </c>
      <c r="V6" s="1">
        <f>V16/1000*'Raw data'!$D$2</f>
        <v>193.70000000000002</v>
      </c>
      <c r="W6" s="1">
        <f>W16/1000*'Raw data'!$D$2</f>
        <v>263.85200000000003</v>
      </c>
      <c r="X6" s="1">
        <f>X16/1000*'Raw data'!$D$2</f>
        <v>176.67600000000004</v>
      </c>
      <c r="Y6" s="1">
        <f>Y16/1000*'Raw data'!$D$2</f>
        <v>48.564000000000007</v>
      </c>
      <c r="Z6" s="1">
        <f>Z16/1000*'Raw data'!$D$2</f>
        <v>500.62400000000002</v>
      </c>
      <c r="AA6" s="160">
        <f t="shared" ref="AA6:AA9" si="0">SUM(V6:Z6)</f>
        <v>1183.4160000000002</v>
      </c>
      <c r="AC6" s="18"/>
      <c r="AF6" s="18"/>
      <c r="AG6" s="1"/>
      <c r="AH6" s="1"/>
      <c r="AI6" s="1"/>
      <c r="AJ6" s="1"/>
      <c r="AK6" s="1"/>
      <c r="AL6" s="1"/>
      <c r="AM6" s="1"/>
      <c r="AN6" s="18"/>
      <c r="AO6" s="15"/>
    </row>
    <row r="7" spans="19:41">
      <c r="T7" s="177" t="s">
        <v>1134</v>
      </c>
      <c r="V7" s="1">
        <f>V15/1000*'Raw data'!$D$2-V5</f>
        <v>891.86800000000017</v>
      </c>
      <c r="W7" s="1">
        <f>W15/1000*'Raw data'!$D$2-W5</f>
        <v>174.06800000000004</v>
      </c>
      <c r="X7" s="1">
        <f>X15/1000*'Raw data'!$D$2-X5</f>
        <v>33.371999999999986</v>
      </c>
      <c r="Y7" s="1">
        <f>Y15/1000*'Raw data'!$D$2-Y5</f>
        <v>0.5519999999999925</v>
      </c>
      <c r="Z7" s="1">
        <f>Z15/1000*'Raw data'!$D$2-Z5</f>
        <v>347.15600000000006</v>
      </c>
      <c r="AA7" s="160">
        <f t="shared" si="0"/>
        <v>1447.0160000000001</v>
      </c>
      <c r="AC7" s="18"/>
      <c r="AF7" s="18"/>
      <c r="AG7" s="1"/>
      <c r="AH7" s="1"/>
      <c r="AI7" s="1"/>
      <c r="AJ7" s="1"/>
      <c r="AK7" s="1"/>
      <c r="AL7" s="1"/>
      <c r="AM7" s="1"/>
      <c r="AN7" s="18"/>
      <c r="AO7" s="15"/>
    </row>
    <row r="8" spans="19:41">
      <c r="T8" s="177" t="s">
        <v>1113</v>
      </c>
      <c r="V8" s="1">
        <f>V14/1000*'Raw data'!$D$2</f>
        <v>731.60800000000006</v>
      </c>
      <c r="W8" s="1">
        <f>W14/1000*'Raw data'!$D$2</f>
        <v>86.903999999999996</v>
      </c>
      <c r="X8" s="1">
        <f>X14/1000*'Raw data'!$D$2</f>
        <v>43.819999999999993</v>
      </c>
      <c r="Y8" s="1">
        <f>Y14/1000*'Raw data'!$D$2</f>
        <v>3.6880000000000002</v>
      </c>
      <c r="Z8" s="1">
        <f>Z14/1000*'Raw data'!$D$2</f>
        <v>579.024</v>
      </c>
      <c r="AA8" s="160">
        <f t="shared" si="0"/>
        <v>1445.0440000000001</v>
      </c>
      <c r="AC8" s="18"/>
      <c r="AF8" s="18"/>
      <c r="AG8" s="1"/>
      <c r="AH8" s="1"/>
      <c r="AI8" s="1"/>
      <c r="AJ8" s="1"/>
      <c r="AK8" s="1"/>
      <c r="AL8" s="1"/>
      <c r="AM8" s="1"/>
      <c r="AN8" s="18"/>
      <c r="AO8" s="15"/>
    </row>
    <row r="9" spans="19:41">
      <c r="T9" t="s">
        <v>1116</v>
      </c>
      <c r="V9" s="1">
        <f>V17/1000*'Raw data'!$D$2</f>
        <v>45.284000000000006</v>
      </c>
      <c r="W9" s="1">
        <f>W17/1000*'Raw data'!$D$2</f>
        <v>50.216000000000001</v>
      </c>
      <c r="X9" s="1">
        <f>X17/1000*'Raw data'!$D$2</f>
        <v>31.240000000000002</v>
      </c>
      <c r="Y9" s="1">
        <f>Y17/1000*'Raw data'!$D$2</f>
        <v>0</v>
      </c>
      <c r="Z9" s="1">
        <f>Z17/1000*'Raw data'!$D$2</f>
        <v>33.543999999999997</v>
      </c>
      <c r="AA9" s="160">
        <f t="shared" si="0"/>
        <v>160.28399999999999</v>
      </c>
      <c r="AC9" s="18"/>
      <c r="AF9" s="18"/>
      <c r="AG9" s="1"/>
      <c r="AH9" s="1"/>
      <c r="AI9" s="1"/>
      <c r="AJ9" s="1"/>
      <c r="AK9" s="1"/>
      <c r="AL9" s="1"/>
      <c r="AM9" s="1"/>
      <c r="AN9" s="18"/>
      <c r="AO9" s="15"/>
    </row>
    <row r="10" spans="19:41">
      <c r="T10" s="16" t="s">
        <v>516</v>
      </c>
      <c r="U10" s="16"/>
      <c r="V10" s="160">
        <f>SUM(V5:V9)</f>
        <v>1883.5240000000003</v>
      </c>
      <c r="W10" s="160">
        <f t="shared" ref="W10:Z10" si="1">SUM(W5:W9)</f>
        <v>584.22800000000007</v>
      </c>
      <c r="X10" s="160">
        <f t="shared" si="1"/>
        <v>506.61200000000002</v>
      </c>
      <c r="Y10" s="160">
        <f t="shared" si="1"/>
        <v>115.41200000000001</v>
      </c>
      <c r="Z10" s="160">
        <f t="shared" si="1"/>
        <v>1582.7080000000003</v>
      </c>
      <c r="AA10" s="18"/>
      <c r="AB10" s="18"/>
      <c r="AC10" s="18"/>
      <c r="AF10" s="18"/>
      <c r="AG10" s="1"/>
      <c r="AH10" s="1"/>
      <c r="AI10" s="1"/>
      <c r="AJ10" s="1"/>
      <c r="AK10" s="1"/>
      <c r="AL10" s="1"/>
      <c r="AM10" s="1"/>
      <c r="AN10" s="18"/>
      <c r="AO10" s="15"/>
    </row>
    <row r="11" spans="19:41">
      <c r="V11" s="1"/>
      <c r="W11" s="1"/>
      <c r="X11" s="1"/>
      <c r="Y11" s="1"/>
      <c r="Z11" s="1"/>
      <c r="AA11" s="18"/>
      <c r="AB11" s="18"/>
      <c r="AC11" s="18"/>
      <c r="AF11" s="18"/>
      <c r="AG11" s="1"/>
      <c r="AH11" s="1"/>
      <c r="AI11" s="1"/>
      <c r="AJ11" s="1"/>
      <c r="AK11" s="1"/>
      <c r="AL11" s="1"/>
      <c r="AM11" s="1"/>
      <c r="AN11" s="18"/>
      <c r="AO11" s="15"/>
    </row>
    <row r="12" spans="19:41">
      <c r="V12" s="1"/>
      <c r="W12" s="1"/>
      <c r="X12" s="1"/>
      <c r="Y12" s="1"/>
      <c r="Z12" s="1"/>
      <c r="AA12" s="18"/>
      <c r="AB12" s="18"/>
      <c r="AC12" s="18"/>
      <c r="AF12" s="18"/>
      <c r="AG12" s="1"/>
      <c r="AH12" s="1"/>
      <c r="AI12" s="1"/>
      <c r="AJ12" s="1"/>
      <c r="AK12" s="1"/>
      <c r="AL12" s="1"/>
      <c r="AM12" s="1"/>
      <c r="AN12" s="18"/>
      <c r="AO12" s="15"/>
    </row>
    <row r="13" spans="19:41">
      <c r="S13" s="181" t="s">
        <v>1135</v>
      </c>
      <c r="T13" s="177" t="s">
        <v>1112</v>
      </c>
      <c r="V13" s="115" t="s">
        <v>507</v>
      </c>
      <c r="W13" s="115" t="s">
        <v>507</v>
      </c>
      <c r="X13" s="115" t="s">
        <v>507</v>
      </c>
      <c r="Y13" s="181" t="s">
        <v>507</v>
      </c>
      <c r="Z13" s="115" t="s">
        <v>507</v>
      </c>
      <c r="AA13" s="18"/>
      <c r="AB13" s="18"/>
      <c r="AC13" s="18"/>
      <c r="AF13" s="18"/>
      <c r="AG13" s="1"/>
      <c r="AH13" s="1"/>
      <c r="AI13" s="1"/>
      <c r="AJ13" s="1"/>
      <c r="AK13" s="1"/>
      <c r="AL13" s="1"/>
      <c r="AM13" s="1"/>
      <c r="AN13" s="18"/>
      <c r="AO13" s="15"/>
    </row>
    <row r="14" spans="19:41">
      <c r="S14" s="177">
        <v>1</v>
      </c>
      <c r="T14" s="177" t="s">
        <v>1113</v>
      </c>
      <c r="V14" s="178">
        <v>146321.60000000001</v>
      </c>
      <c r="W14" s="178">
        <v>17380.8</v>
      </c>
      <c r="X14" s="178">
        <v>8764</v>
      </c>
      <c r="Y14" s="178">
        <v>737.6</v>
      </c>
      <c r="Z14" s="178">
        <v>115804.8</v>
      </c>
      <c r="AA14" s="18"/>
      <c r="AB14" s="18"/>
      <c r="AC14" s="18"/>
      <c r="AF14" s="18"/>
      <c r="AG14" s="1"/>
      <c r="AH14" s="1"/>
      <c r="AI14" s="1"/>
      <c r="AJ14" s="1"/>
      <c r="AK14" s="1"/>
      <c r="AL14" s="1"/>
      <c r="AM14" s="1"/>
      <c r="AN14" s="18"/>
      <c r="AO14" s="15"/>
    </row>
    <row r="15" spans="19:41">
      <c r="S15" s="177">
        <v>2</v>
      </c>
      <c r="T15" s="177" t="s">
        <v>1114</v>
      </c>
      <c r="V15" s="178">
        <v>182586.40000000002</v>
      </c>
      <c r="W15" s="178">
        <v>36651.200000000004</v>
      </c>
      <c r="X15" s="178">
        <v>50975.200000000004</v>
      </c>
      <c r="Y15" s="178">
        <v>12632</v>
      </c>
      <c r="Z15" s="178">
        <v>93903.200000000012</v>
      </c>
      <c r="AA15" s="18"/>
      <c r="AB15" s="18"/>
      <c r="AC15" s="18"/>
      <c r="AF15" s="18"/>
      <c r="AG15" s="1"/>
      <c r="AH15" s="1"/>
      <c r="AI15" s="1"/>
      <c r="AJ15" s="1"/>
      <c r="AK15" s="1"/>
      <c r="AL15" s="1"/>
      <c r="AM15" s="1"/>
      <c r="AN15" s="18"/>
      <c r="AO15" s="15"/>
    </row>
    <row r="16" spans="19:41">
      <c r="S16" s="177">
        <v>3</v>
      </c>
      <c r="T16" s="177" t="s">
        <v>1115</v>
      </c>
      <c r="V16" s="178">
        <v>38740</v>
      </c>
      <c r="W16" s="178">
        <v>52770.400000000001</v>
      </c>
      <c r="X16" s="178">
        <v>35335.200000000004</v>
      </c>
      <c r="Y16" s="178">
        <v>9712.8000000000011</v>
      </c>
      <c r="Z16" s="178">
        <v>100124.8</v>
      </c>
      <c r="AA16" s="18"/>
      <c r="AB16" s="18"/>
      <c r="AC16" s="18"/>
      <c r="AF16" s="18"/>
      <c r="AG16" s="1"/>
      <c r="AH16" s="1"/>
      <c r="AI16" s="1"/>
      <c r="AJ16" s="1"/>
      <c r="AK16" s="1"/>
      <c r="AL16" s="1"/>
      <c r="AM16" s="1"/>
      <c r="AN16" s="18"/>
      <c r="AO16" s="15"/>
    </row>
    <row r="17" spans="19:41">
      <c r="S17" s="177">
        <v>4</v>
      </c>
      <c r="T17" s="177" t="s">
        <v>1116</v>
      </c>
      <c r="V17" s="178">
        <v>9056.8000000000011</v>
      </c>
      <c r="W17" s="178">
        <v>10043.200000000001</v>
      </c>
      <c r="X17" s="178">
        <v>6248</v>
      </c>
      <c r="Y17" s="178">
        <v>0</v>
      </c>
      <c r="Z17" s="178">
        <v>6708.8</v>
      </c>
      <c r="AA17" s="18"/>
      <c r="AB17" s="18"/>
      <c r="AC17" s="18"/>
      <c r="AF17" s="18"/>
      <c r="AG17" s="1"/>
      <c r="AH17" s="1"/>
      <c r="AI17" s="1"/>
      <c r="AJ17" s="1"/>
      <c r="AK17" s="1"/>
      <c r="AL17" s="1"/>
      <c r="AM17" s="1"/>
      <c r="AN17" s="18"/>
      <c r="AO17" s="15"/>
    </row>
    <row r="18" spans="19:41">
      <c r="S18" s="177">
        <v>5</v>
      </c>
      <c r="T18" s="177" t="s">
        <v>1117</v>
      </c>
      <c r="V18" s="178">
        <v>0</v>
      </c>
      <c r="W18" s="178">
        <v>0</v>
      </c>
      <c r="X18" s="178">
        <v>0</v>
      </c>
      <c r="Y18" s="178">
        <v>0</v>
      </c>
      <c r="Z18" s="178">
        <v>0</v>
      </c>
      <c r="AA18" s="18"/>
      <c r="AB18" s="18"/>
      <c r="AC18" s="18"/>
      <c r="AF18" s="18"/>
      <c r="AG18" s="1"/>
      <c r="AH18" s="1"/>
      <c r="AI18" s="1"/>
      <c r="AJ18" s="1"/>
      <c r="AK18" s="1"/>
      <c r="AL18" s="1"/>
      <c r="AM18" s="1"/>
      <c r="AN18" s="18"/>
      <c r="AO18" s="15"/>
    </row>
    <row r="19" spans="19:41">
      <c r="S19" s="177">
        <v>6</v>
      </c>
      <c r="T19" s="177" t="s">
        <v>1118</v>
      </c>
      <c r="V19" s="178">
        <v>0</v>
      </c>
      <c r="W19" s="178">
        <v>0</v>
      </c>
      <c r="X19" s="178">
        <v>0</v>
      </c>
      <c r="Y19" s="178">
        <v>0</v>
      </c>
      <c r="Z19" s="178">
        <v>0</v>
      </c>
      <c r="AA19" s="18"/>
      <c r="AB19" s="18"/>
      <c r="AC19" s="18"/>
      <c r="AF19" s="18"/>
      <c r="AG19" s="1"/>
      <c r="AH19" s="1"/>
      <c r="AI19" s="1"/>
      <c r="AJ19" s="1"/>
      <c r="AK19" s="1"/>
      <c r="AL19" s="1"/>
      <c r="AM19" s="1"/>
      <c r="AN19" s="18"/>
      <c r="AO19" s="15"/>
    </row>
    <row r="20" spans="19:41">
      <c r="S20" s="177">
        <v>7</v>
      </c>
      <c r="T20" s="177" t="s">
        <v>1119</v>
      </c>
      <c r="V20" s="178">
        <v>0</v>
      </c>
      <c r="W20" s="178">
        <v>0</v>
      </c>
      <c r="X20" s="178">
        <v>0</v>
      </c>
      <c r="Y20" s="178">
        <v>0</v>
      </c>
      <c r="Z20" s="178">
        <v>0</v>
      </c>
      <c r="AA20" s="18"/>
      <c r="AB20" s="18"/>
      <c r="AC20" s="18"/>
      <c r="AF20" s="18"/>
      <c r="AG20" s="1"/>
      <c r="AH20" s="1"/>
      <c r="AI20" s="1"/>
      <c r="AJ20" s="1"/>
      <c r="AK20" s="1"/>
      <c r="AL20" s="1"/>
      <c r="AM20" s="1"/>
      <c r="AN20" s="18"/>
      <c r="AO20" s="15"/>
    </row>
    <row r="21" spans="19:41">
      <c r="S21" s="177">
        <v>8</v>
      </c>
      <c r="T21" s="177" t="s">
        <v>1120</v>
      </c>
      <c r="V21" s="179">
        <v>20884.800000000003</v>
      </c>
      <c r="W21" s="179">
        <v>8404</v>
      </c>
      <c r="X21" s="179">
        <v>8700</v>
      </c>
      <c r="Y21" s="179">
        <v>736.80000000000007</v>
      </c>
      <c r="Z21" s="179">
        <v>33896</v>
      </c>
      <c r="AA21" s="18"/>
      <c r="AB21" s="18"/>
      <c r="AC21" s="18"/>
      <c r="AF21" s="18"/>
      <c r="AG21" s="1"/>
      <c r="AH21" s="1"/>
      <c r="AI21" s="1"/>
      <c r="AJ21" s="1"/>
      <c r="AK21" s="1"/>
      <c r="AL21" s="1"/>
      <c r="AM21" s="1"/>
      <c r="AN21" s="18"/>
      <c r="AO21" s="15"/>
    </row>
    <row r="22" spans="19:41">
      <c r="S22" s="177">
        <v>9</v>
      </c>
      <c r="T22" s="177" t="s">
        <v>1121</v>
      </c>
      <c r="V22" s="179">
        <v>27712.800000000003</v>
      </c>
      <c r="W22" s="179">
        <v>612</v>
      </c>
      <c r="X22" s="179">
        <v>4</v>
      </c>
      <c r="Y22" s="179">
        <v>0.8</v>
      </c>
      <c r="Z22" s="179">
        <v>25559.200000000001</v>
      </c>
      <c r="AA22" s="18"/>
      <c r="AB22" s="18"/>
      <c r="AC22" s="18"/>
      <c r="AF22" s="18"/>
      <c r="AG22" s="1"/>
      <c r="AH22" s="1"/>
      <c r="AI22" s="1"/>
      <c r="AJ22" s="1"/>
      <c r="AK22" s="1"/>
      <c r="AL22" s="1"/>
      <c r="AM22" s="1"/>
      <c r="AN22" s="18"/>
      <c r="AO22" s="15"/>
    </row>
    <row r="23" spans="19:41">
      <c r="S23" s="177">
        <v>10</v>
      </c>
      <c r="T23" s="177" t="s">
        <v>1122</v>
      </c>
      <c r="V23" s="180">
        <v>73796</v>
      </c>
      <c r="W23" s="180">
        <v>12364</v>
      </c>
      <c r="X23" s="180">
        <v>5561.6</v>
      </c>
      <c r="Y23" s="180">
        <v>107.2</v>
      </c>
      <c r="Z23" s="180">
        <v>36060.800000000003</v>
      </c>
      <c r="AA23" s="18"/>
      <c r="AB23" s="18"/>
      <c r="AC23" s="18"/>
      <c r="AG23" s="1"/>
      <c r="AH23" s="1"/>
      <c r="AI23" s="1"/>
      <c r="AJ23" s="1"/>
      <c r="AK23" s="1"/>
      <c r="AL23" s="1"/>
      <c r="AM23" s="1"/>
      <c r="AN23" s="18"/>
      <c r="AO23" s="15"/>
    </row>
    <row r="24" spans="19:41">
      <c r="S24" s="177">
        <v>11</v>
      </c>
      <c r="T24" s="177" t="s">
        <v>1123</v>
      </c>
      <c r="V24" s="180">
        <v>4212.8</v>
      </c>
      <c r="W24" s="180">
        <v>1837.6000000000001</v>
      </c>
      <c r="X24" s="180">
        <v>44300.800000000003</v>
      </c>
      <c r="Y24" s="180">
        <v>12521.6</v>
      </c>
      <c r="Z24" s="180">
        <v>24472</v>
      </c>
      <c r="AA24" s="18"/>
      <c r="AB24" s="18"/>
      <c r="AC24" s="18"/>
      <c r="AF24" s="18"/>
      <c r="AG24" s="1"/>
      <c r="AH24" s="1"/>
      <c r="AI24" s="1"/>
      <c r="AJ24" s="1"/>
      <c r="AK24" s="1"/>
      <c r="AL24" s="1"/>
      <c r="AM24" s="1"/>
      <c r="AN24" s="18"/>
      <c r="AO24" s="15"/>
    </row>
    <row r="25" spans="19:41">
      <c r="S25" s="177">
        <v>12</v>
      </c>
      <c r="T25" s="177" t="s">
        <v>1124</v>
      </c>
      <c r="V25" s="179">
        <v>30616.800000000003</v>
      </c>
      <c r="W25" s="179">
        <v>747.2</v>
      </c>
      <c r="X25" s="179">
        <v>51.2</v>
      </c>
      <c r="Y25" s="179">
        <v>0</v>
      </c>
      <c r="Z25" s="179">
        <v>12038.400000000001</v>
      </c>
      <c r="AA25" s="18"/>
      <c r="AB25" s="18"/>
      <c r="AC25" s="18"/>
      <c r="AG25" s="1"/>
      <c r="AH25" s="1"/>
      <c r="AI25" s="1"/>
      <c r="AJ25" s="1"/>
      <c r="AK25" s="1"/>
      <c r="AL25" s="1"/>
      <c r="AM25" s="1"/>
      <c r="AN25" s="18"/>
      <c r="AO25" s="15"/>
    </row>
    <row r="26" spans="19:41">
      <c r="S26" s="177">
        <v>13</v>
      </c>
      <c r="T26" s="177" t="s">
        <v>1125</v>
      </c>
      <c r="V26" s="179">
        <v>67107.199999999997</v>
      </c>
      <c r="W26" s="179">
        <v>7617.6</v>
      </c>
      <c r="X26" s="179">
        <v>8.8000000000000007</v>
      </c>
      <c r="Y26" s="179">
        <v>0</v>
      </c>
      <c r="Z26" s="179">
        <v>44311.200000000004</v>
      </c>
      <c r="AA26" s="18"/>
      <c r="AB26" s="18"/>
      <c r="AC26" s="18"/>
      <c r="AG26" s="1"/>
      <c r="AH26" s="1"/>
      <c r="AI26" s="1"/>
      <c r="AJ26" s="1"/>
      <c r="AK26" s="1"/>
      <c r="AL26" s="1"/>
      <c r="AM26" s="1"/>
      <c r="AN26" s="18"/>
      <c r="AO26" s="15"/>
    </row>
    <row r="27" spans="19:41">
      <c r="S27" s="177">
        <v>14</v>
      </c>
      <c r="T27" s="177" t="s">
        <v>1126</v>
      </c>
      <c r="V27" s="178">
        <v>0</v>
      </c>
      <c r="W27" s="178">
        <v>0</v>
      </c>
      <c r="X27" s="178">
        <v>0</v>
      </c>
      <c r="Y27" s="178">
        <v>0</v>
      </c>
      <c r="Z27" s="178">
        <v>0</v>
      </c>
      <c r="AA27" s="18"/>
      <c r="AB27" s="18"/>
      <c r="AC27" s="18"/>
    </row>
    <row r="28" spans="19:41">
      <c r="S28" s="177">
        <v>15</v>
      </c>
      <c r="T28" s="177" t="s">
        <v>1127</v>
      </c>
      <c r="V28" s="178">
        <v>0</v>
      </c>
      <c r="W28" s="178">
        <v>0</v>
      </c>
      <c r="X28" s="178">
        <v>0</v>
      </c>
      <c r="Y28" s="178">
        <v>0</v>
      </c>
      <c r="Z28" s="178">
        <v>0</v>
      </c>
      <c r="AC28" s="1"/>
    </row>
    <row r="29" spans="19:41">
      <c r="S29" s="177">
        <v>16</v>
      </c>
      <c r="T29" s="177" t="s">
        <v>1128</v>
      </c>
      <c r="V29" s="178">
        <v>0</v>
      </c>
      <c r="W29" s="178">
        <v>0</v>
      </c>
      <c r="X29" s="178">
        <v>0</v>
      </c>
      <c r="Y29" s="178">
        <v>0</v>
      </c>
      <c r="Z29" s="178">
        <v>0</v>
      </c>
    </row>
    <row r="30" spans="19:41">
      <c r="S30" s="177">
        <v>17</v>
      </c>
      <c r="T30" s="177" t="s">
        <v>1129</v>
      </c>
      <c r="V30" s="178">
        <v>0</v>
      </c>
      <c r="W30" s="178">
        <v>0</v>
      </c>
      <c r="X30" s="178">
        <v>0</v>
      </c>
      <c r="Y30" s="178">
        <v>0</v>
      </c>
      <c r="Z30" s="178">
        <v>0</v>
      </c>
    </row>
    <row r="31" spans="19:41">
      <c r="S31" s="177">
        <v>18</v>
      </c>
      <c r="T31" s="177" t="s">
        <v>1130</v>
      </c>
      <c r="V31" s="180">
        <v>104577.60000000001</v>
      </c>
      <c r="W31" s="180">
        <v>22449.600000000002</v>
      </c>
      <c r="X31" s="180">
        <v>1112.8</v>
      </c>
      <c r="Y31" s="180">
        <v>3.2</v>
      </c>
      <c r="Z31" s="180">
        <v>33370.400000000001</v>
      </c>
    </row>
    <row r="32" spans="19:41">
      <c r="S32" s="177">
        <v>19</v>
      </c>
      <c r="T32" s="177" t="s">
        <v>1131</v>
      </c>
      <c r="V32" s="178">
        <v>0</v>
      </c>
      <c r="W32" s="178">
        <v>0</v>
      </c>
      <c r="X32" s="178">
        <v>0</v>
      </c>
      <c r="Y32" s="178">
        <v>0</v>
      </c>
      <c r="Z32" s="178">
        <v>0</v>
      </c>
    </row>
    <row r="33" spans="19:26">
      <c r="S33" s="177">
        <v>20</v>
      </c>
      <c r="T33" s="177" t="s">
        <v>1132</v>
      </c>
      <c r="V33" s="178">
        <v>0</v>
      </c>
      <c r="W33" s="178">
        <v>0</v>
      </c>
      <c r="X33" s="178">
        <v>0</v>
      </c>
      <c r="Y33" s="178">
        <v>0</v>
      </c>
      <c r="Z33" s="178">
        <v>0</v>
      </c>
    </row>
    <row r="50" spans="20:28">
      <c r="T50" s="177"/>
      <c r="U50" s="177"/>
      <c r="V50" s="177"/>
      <c r="W50" s="177"/>
      <c r="X50" s="178"/>
      <c r="Y50" s="178"/>
      <c r="Z50" s="178"/>
      <c r="AA50" s="178"/>
      <c r="AB50" s="178"/>
    </row>
    <row r="59" spans="20:28">
      <c r="U59" s="6"/>
    </row>
  </sheetData>
  <mergeCells count="2">
    <mergeCell ref="AD3:AE3"/>
    <mergeCell ref="V3:Z3"/>
  </mergeCells>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A2:F60"/>
  <sheetViews>
    <sheetView topLeftCell="A21" zoomScaleNormal="100" workbookViewId="0">
      <selection activeCell="E42" sqref="E42"/>
    </sheetView>
  </sheetViews>
  <sheetFormatPr defaultColWidth="9.1796875" defaultRowHeight="14.5"/>
  <cols>
    <col min="1" max="1" width="9.1796875" style="2"/>
    <col min="2" max="2" width="13.54296875" style="2" customWidth="1"/>
    <col min="3" max="3" width="9.1796875" style="2"/>
    <col min="4" max="4" width="87.26953125" style="2" customWidth="1"/>
    <col min="5" max="5" width="13.7265625" style="2" customWidth="1"/>
    <col min="6" max="16384" width="9.1796875" style="2"/>
  </cols>
  <sheetData>
    <row r="2" spans="2:6" ht="39" customHeight="1" thickBot="1">
      <c r="B2" s="109" t="s">
        <v>955</v>
      </c>
    </row>
    <row r="3" spans="2:6" ht="24" customHeight="1" thickBot="1">
      <c r="B3" s="215" t="s">
        <v>30</v>
      </c>
      <c r="C3" s="216"/>
      <c r="D3" s="216"/>
      <c r="E3" s="217"/>
    </row>
    <row r="4" spans="2:6" ht="44" thickBot="1">
      <c r="B4" s="113" t="s">
        <v>931</v>
      </c>
      <c r="C4" s="218" t="s">
        <v>932</v>
      </c>
      <c r="D4" s="219"/>
      <c r="E4" s="112" t="s">
        <v>933</v>
      </c>
      <c r="F4" s="2" t="s">
        <v>1036</v>
      </c>
    </row>
    <row r="5" spans="2:6" ht="15" thickBot="1">
      <c r="B5" s="209" t="s">
        <v>934</v>
      </c>
      <c r="C5" s="220" t="s">
        <v>935</v>
      </c>
      <c r="D5" s="103" t="s">
        <v>950</v>
      </c>
      <c r="E5" s="102">
        <v>5.7</v>
      </c>
      <c r="F5" s="164">
        <f>E5*2</f>
        <v>11.4</v>
      </c>
    </row>
    <row r="6" spans="2:6" ht="15" thickBot="1">
      <c r="B6" s="210"/>
      <c r="C6" s="221"/>
      <c r="D6" s="103" t="s">
        <v>951</v>
      </c>
      <c r="E6" s="102">
        <v>8.4</v>
      </c>
      <c r="F6" s="163">
        <f t="shared" ref="F6:F11" si="0">E6*2</f>
        <v>16.8</v>
      </c>
    </row>
    <row r="7" spans="2:6" ht="15" thickBot="1">
      <c r="B7" s="210"/>
      <c r="C7" s="222"/>
      <c r="D7" s="103" t="s">
        <v>952</v>
      </c>
      <c r="E7" s="102">
        <v>14.1</v>
      </c>
      <c r="F7" s="163">
        <f t="shared" si="0"/>
        <v>28.2</v>
      </c>
    </row>
    <row r="8" spans="2:6" ht="15" thickBot="1">
      <c r="B8" s="210"/>
      <c r="C8" s="212" t="s">
        <v>936</v>
      </c>
      <c r="D8" s="110" t="s">
        <v>1038</v>
      </c>
      <c r="E8" s="106">
        <v>14.8</v>
      </c>
    </row>
    <row r="9" spans="2:6" ht="15" thickBot="1">
      <c r="B9" s="210"/>
      <c r="C9" s="213"/>
      <c r="D9" s="110" t="s">
        <v>1039</v>
      </c>
      <c r="E9" s="106">
        <v>15</v>
      </c>
    </row>
    <row r="10" spans="2:6" ht="15" thickBot="1">
      <c r="B10" s="211"/>
      <c r="C10" s="214"/>
      <c r="D10" s="110" t="s">
        <v>1040</v>
      </c>
      <c r="E10" s="106">
        <v>5.7</v>
      </c>
    </row>
    <row r="11" spans="2:6" ht="15" thickBot="1">
      <c r="B11" s="209" t="s">
        <v>937</v>
      </c>
      <c r="C11" s="103" t="s">
        <v>935</v>
      </c>
      <c r="D11" s="103" t="s">
        <v>953</v>
      </c>
      <c r="E11" s="102">
        <v>22.7</v>
      </c>
      <c r="F11" s="164">
        <f t="shared" si="0"/>
        <v>45.4</v>
      </c>
    </row>
    <row r="12" spans="2:6" ht="15" thickBot="1">
      <c r="B12" s="210"/>
      <c r="C12" s="212" t="s">
        <v>936</v>
      </c>
      <c r="D12" s="110" t="s">
        <v>1041</v>
      </c>
      <c r="E12" s="106">
        <v>21.1</v>
      </c>
    </row>
    <row r="13" spans="2:6" ht="15" thickBot="1">
      <c r="B13" s="210"/>
      <c r="C13" s="213"/>
      <c r="D13" s="110" t="s">
        <v>1042</v>
      </c>
      <c r="E13" s="106">
        <v>45</v>
      </c>
    </row>
    <row r="14" spans="2:6" ht="15" thickBot="1">
      <c r="B14" s="210"/>
      <c r="C14" s="213"/>
      <c r="D14" s="110" t="s">
        <v>1043</v>
      </c>
      <c r="E14" s="106">
        <v>34</v>
      </c>
    </row>
    <row r="15" spans="2:6" ht="15" thickBot="1">
      <c r="B15" s="210"/>
      <c r="C15" s="213"/>
      <c r="D15" s="110" t="s">
        <v>1044</v>
      </c>
      <c r="E15" s="106">
        <v>21.5</v>
      </c>
    </row>
    <row r="16" spans="2:6" ht="29.5" thickBot="1">
      <c r="B16" s="211"/>
      <c r="C16" s="214"/>
      <c r="D16" s="110" t="s">
        <v>1045</v>
      </c>
      <c r="E16" s="106">
        <v>21.7</v>
      </c>
    </row>
    <row r="19" spans="2:6" ht="15" thickBot="1"/>
    <row r="20" spans="2:6" ht="24" thickBot="1">
      <c r="B20" s="215" t="s">
        <v>1081</v>
      </c>
      <c r="C20" s="216"/>
      <c r="D20" s="216"/>
      <c r="E20" s="217"/>
    </row>
    <row r="21" spans="2:6" ht="44" thickBot="1">
      <c r="B21" s="113" t="s">
        <v>931</v>
      </c>
      <c r="C21" s="218" t="s">
        <v>932</v>
      </c>
      <c r="D21" s="219"/>
      <c r="E21" s="112" t="s">
        <v>933</v>
      </c>
      <c r="F21" s="2" t="s">
        <v>1036</v>
      </c>
    </row>
    <row r="22" spans="2:6" ht="15" thickBot="1">
      <c r="B22" s="209" t="s">
        <v>934</v>
      </c>
      <c r="C22" s="225" t="s">
        <v>935</v>
      </c>
      <c r="D22" s="101" t="s">
        <v>1057</v>
      </c>
      <c r="E22" s="102">
        <v>1.3</v>
      </c>
      <c r="F22" s="164">
        <f>2*E22</f>
        <v>2.6</v>
      </c>
    </row>
    <row r="23" spans="2:6" ht="15" thickBot="1">
      <c r="B23" s="210"/>
      <c r="C23" s="226"/>
      <c r="D23" s="101" t="s">
        <v>1056</v>
      </c>
      <c r="E23" s="102">
        <v>8.1999999999999993</v>
      </c>
      <c r="F23" s="163">
        <f>2*E23</f>
        <v>16.399999999999999</v>
      </c>
    </row>
    <row r="24" spans="2:6" ht="15" thickBot="1">
      <c r="B24" s="210"/>
      <c r="C24" s="223" t="s">
        <v>936</v>
      </c>
      <c r="D24" s="108" t="s">
        <v>1046</v>
      </c>
      <c r="E24" s="107">
        <v>5.5</v>
      </c>
    </row>
    <row r="25" spans="2:6" ht="29.5" thickBot="1">
      <c r="B25" s="211"/>
      <c r="C25" s="224"/>
      <c r="D25" s="110" t="s">
        <v>1047</v>
      </c>
      <c r="E25" s="106">
        <v>0.6</v>
      </c>
    </row>
    <row r="26" spans="2:6" ht="15" thickBot="1">
      <c r="B26" s="209" t="s">
        <v>937</v>
      </c>
      <c r="C26" s="212" t="s">
        <v>936</v>
      </c>
      <c r="D26" s="108" t="s">
        <v>1048</v>
      </c>
      <c r="E26" s="107">
        <v>35.700000000000003</v>
      </c>
    </row>
    <row r="27" spans="2:6" ht="15" thickBot="1">
      <c r="B27" s="211"/>
      <c r="C27" s="214"/>
      <c r="D27" s="110" t="s">
        <v>1049</v>
      </c>
      <c r="E27" s="106">
        <v>3.3</v>
      </c>
    </row>
    <row r="30" spans="2:6" ht="15" thickBot="1"/>
    <row r="31" spans="2:6" ht="24" customHeight="1" thickBot="1">
      <c r="B31" s="215" t="s">
        <v>1082</v>
      </c>
      <c r="C31" s="216"/>
      <c r="D31" s="216"/>
      <c r="E31" s="217"/>
    </row>
    <row r="32" spans="2:6" ht="44" thickBot="1">
      <c r="B32" s="113" t="s">
        <v>931</v>
      </c>
      <c r="C32" s="218" t="s">
        <v>932</v>
      </c>
      <c r="D32" s="219"/>
      <c r="E32" s="112" t="s">
        <v>933</v>
      </c>
      <c r="F32" s="2" t="s">
        <v>1036</v>
      </c>
    </row>
    <row r="33" spans="1:6" ht="15" thickBot="1">
      <c r="B33" s="209" t="s">
        <v>934</v>
      </c>
      <c r="C33" s="225" t="s">
        <v>935</v>
      </c>
      <c r="D33" s="100" t="s">
        <v>1058</v>
      </c>
      <c r="E33" s="102">
        <v>6.1</v>
      </c>
      <c r="F33" s="164">
        <f>2*E33</f>
        <v>12.2</v>
      </c>
    </row>
    <row r="34" spans="1:6" ht="15" thickBot="1">
      <c r="B34" s="210"/>
      <c r="C34" s="226"/>
      <c r="D34" s="100" t="s">
        <v>1083</v>
      </c>
      <c r="E34" s="102">
        <v>18.3</v>
      </c>
      <c r="F34" s="102">
        <f>2*E34</f>
        <v>36.6</v>
      </c>
    </row>
    <row r="35" spans="1:6" ht="15" thickBot="1">
      <c r="B35" s="211"/>
      <c r="C35" s="155"/>
      <c r="D35" s="108" t="s">
        <v>1050</v>
      </c>
      <c r="E35" s="107">
        <v>12.7</v>
      </c>
    </row>
    <row r="36" spans="1:6" ht="15" thickBot="1">
      <c r="B36" s="210" t="s">
        <v>937</v>
      </c>
      <c r="C36" s="212"/>
      <c r="D36" s="108" t="s">
        <v>1052</v>
      </c>
      <c r="E36" s="107">
        <v>78.900000000000006</v>
      </c>
    </row>
    <row r="37" spans="1:6" ht="15" thickBot="1">
      <c r="B37" s="211"/>
      <c r="C37" s="214"/>
      <c r="D37" s="110" t="s">
        <v>1054</v>
      </c>
      <c r="E37" s="106">
        <v>25.9</v>
      </c>
    </row>
    <row r="39" spans="1:6" ht="15" thickBot="1"/>
    <row r="40" spans="1:6" ht="24" customHeight="1" thickBot="1">
      <c r="B40" s="215" t="s">
        <v>1055</v>
      </c>
      <c r="C40" s="216"/>
      <c r="D40" s="216"/>
      <c r="E40" s="217"/>
    </row>
    <row r="41" spans="1:6" ht="44" thickBot="1">
      <c r="B41" s="113" t="s">
        <v>931</v>
      </c>
      <c r="C41" s="218" t="s">
        <v>932</v>
      </c>
      <c r="D41" s="219"/>
      <c r="E41" s="112" t="s">
        <v>933</v>
      </c>
      <c r="F41" s="2" t="s">
        <v>1036</v>
      </c>
    </row>
    <row r="42" spans="1:6" ht="15" thickBot="1">
      <c r="B42" s="113" t="s">
        <v>934</v>
      </c>
      <c r="C42" s="100" t="s">
        <v>935</v>
      </c>
      <c r="D42" s="100" t="s">
        <v>1105</v>
      </c>
      <c r="E42" s="102">
        <f>E23+E34</f>
        <v>26.5</v>
      </c>
      <c r="F42" s="164">
        <f>2*E42</f>
        <v>53</v>
      </c>
    </row>
    <row r="43" spans="1:6" ht="15" thickBot="1">
      <c r="B43" s="209" t="s">
        <v>937</v>
      </c>
      <c r="C43" s="209"/>
      <c r="D43" s="110" t="s">
        <v>1053</v>
      </c>
      <c r="E43" s="106">
        <v>40</v>
      </c>
    </row>
    <row r="44" spans="1:6" ht="18.75" customHeight="1" thickBot="1">
      <c r="B44" s="211"/>
      <c r="C44" s="211"/>
      <c r="D44" s="156" t="s">
        <v>1051</v>
      </c>
      <c r="E44" s="157">
        <v>13</v>
      </c>
    </row>
    <row r="47" spans="1:6">
      <c r="B47" s="3" t="s">
        <v>932</v>
      </c>
    </row>
    <row r="48" spans="1:6">
      <c r="A48" s="3">
        <v>1</v>
      </c>
      <c r="B48" s="104" t="s">
        <v>942</v>
      </c>
    </row>
    <row r="49" spans="1:2">
      <c r="A49" s="3">
        <v>2</v>
      </c>
      <c r="B49" s="104" t="s">
        <v>943</v>
      </c>
    </row>
    <row r="50" spans="1:2">
      <c r="A50" s="3">
        <v>3</v>
      </c>
      <c r="B50" s="104" t="s">
        <v>944</v>
      </c>
    </row>
    <row r="51" spans="1:2">
      <c r="A51" s="3">
        <v>4</v>
      </c>
      <c r="B51" s="104" t="s">
        <v>945</v>
      </c>
    </row>
    <row r="52" spans="1:2">
      <c r="A52" s="3">
        <v>5</v>
      </c>
      <c r="B52" s="104" t="s">
        <v>946</v>
      </c>
    </row>
    <row r="53" spans="1:2">
      <c r="A53" s="3">
        <v>6</v>
      </c>
      <c r="B53" s="2" t="s">
        <v>947</v>
      </c>
    </row>
    <row r="54" spans="1:2">
      <c r="A54" s="3">
        <v>7</v>
      </c>
      <c r="B54" s="104" t="s">
        <v>948</v>
      </c>
    </row>
    <row r="55" spans="1:2">
      <c r="A55" s="3">
        <v>8</v>
      </c>
      <c r="B55" s="104" t="s">
        <v>949</v>
      </c>
    </row>
    <row r="56" spans="1:2">
      <c r="A56" s="3">
        <v>9</v>
      </c>
      <c r="B56" s="105" t="s">
        <v>938</v>
      </c>
    </row>
    <row r="57" spans="1:2">
      <c r="A57" s="3">
        <v>10</v>
      </c>
      <c r="B57" s="105" t="s">
        <v>939</v>
      </c>
    </row>
    <row r="58" spans="1:2">
      <c r="A58" s="3">
        <v>11</v>
      </c>
      <c r="B58" s="105" t="s">
        <v>940</v>
      </c>
    </row>
    <row r="59" spans="1:2">
      <c r="A59" s="3">
        <v>12</v>
      </c>
      <c r="B59" s="105" t="s">
        <v>941</v>
      </c>
    </row>
    <row r="60" spans="1:2">
      <c r="A60" s="3">
        <v>13</v>
      </c>
      <c r="B60" s="2" t="s">
        <v>954</v>
      </c>
    </row>
  </sheetData>
  <mergeCells count="24">
    <mergeCell ref="B43:B44"/>
    <mergeCell ref="C43:C44"/>
    <mergeCell ref="B40:E40"/>
    <mergeCell ref="C41:D41"/>
    <mergeCell ref="B31:E31"/>
    <mergeCell ref="C32:D32"/>
    <mergeCell ref="C33:C34"/>
    <mergeCell ref="B36:B37"/>
    <mergeCell ref="C36:C37"/>
    <mergeCell ref="B33:B35"/>
    <mergeCell ref="B20:E20"/>
    <mergeCell ref="C21:D21"/>
    <mergeCell ref="C24:C25"/>
    <mergeCell ref="B26:B27"/>
    <mergeCell ref="C26:C27"/>
    <mergeCell ref="B22:B25"/>
    <mergeCell ref="C22:C23"/>
    <mergeCell ref="B11:B16"/>
    <mergeCell ref="C12:C16"/>
    <mergeCell ref="B3:E3"/>
    <mergeCell ref="C4:D4"/>
    <mergeCell ref="B5:B10"/>
    <mergeCell ref="C5:C7"/>
    <mergeCell ref="C8:C10"/>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2:AK1900"/>
  <sheetViews>
    <sheetView zoomScaleNormal="100" workbookViewId="0">
      <pane xSplit="2" ySplit="6" topLeftCell="C1872" activePane="bottomRight" state="frozen"/>
      <selection pane="topRight" activeCell="D1" sqref="D1"/>
      <selection pane="bottomLeft" activeCell="A4" sqref="A4"/>
      <selection pane="bottomRight" activeCell="D2" sqref="D2"/>
    </sheetView>
  </sheetViews>
  <sheetFormatPr defaultColWidth="9.1796875" defaultRowHeight="14.5"/>
  <cols>
    <col min="1" max="2" width="9.1796875" style="2"/>
    <col min="3" max="3" width="31.1796875" style="2" customWidth="1"/>
    <col min="4" max="4" width="9.1796875" style="2"/>
    <col min="5" max="5" width="34.54296875" style="2" customWidth="1"/>
    <col min="6" max="6" width="10.81640625" style="2" bestFit="1" customWidth="1"/>
    <col min="7" max="7" width="26.54296875" style="2" bestFit="1" customWidth="1"/>
    <col min="8" max="8" width="33.7265625" style="2" bestFit="1" customWidth="1"/>
    <col min="9" max="9" width="9.1796875" style="2"/>
    <col min="10" max="10" width="12" style="2" customWidth="1"/>
    <col min="11" max="21" width="9.1796875" style="2"/>
    <col min="22" max="22" width="25.81640625" style="2" customWidth="1"/>
    <col min="23" max="24" width="9.1796875" style="2"/>
    <col min="25" max="25" width="17" style="2" customWidth="1"/>
    <col min="26" max="34" width="9.1796875" style="2"/>
    <col min="35" max="35" width="15.1796875" style="2" customWidth="1"/>
    <col min="36" max="36" width="9.1796875" style="2"/>
    <col min="37" max="37" width="14.54296875" style="2" customWidth="1"/>
    <col min="38" max="16384" width="9.1796875" style="2"/>
  </cols>
  <sheetData>
    <row r="2" spans="1:37">
      <c r="C2" s="2" t="s">
        <v>1026</v>
      </c>
      <c r="D2" s="9">
        <v>5</v>
      </c>
      <c r="E2" s="2" t="s">
        <v>884</v>
      </c>
    </row>
    <row r="3" spans="1:37" ht="21.75" customHeight="1"/>
    <row r="4" spans="1:37">
      <c r="F4" s="2" t="s">
        <v>464</v>
      </c>
      <c r="I4" s="2" t="s">
        <v>454</v>
      </c>
      <c r="J4" s="2" t="s">
        <v>454</v>
      </c>
      <c r="K4" s="2" t="s">
        <v>467</v>
      </c>
      <c r="L4" s="2" t="s">
        <v>455</v>
      </c>
      <c r="M4" s="2" t="s">
        <v>455</v>
      </c>
      <c r="N4" s="2" t="s">
        <v>455</v>
      </c>
      <c r="O4" s="2" t="s">
        <v>455</v>
      </c>
      <c r="P4" s="2" t="s">
        <v>469</v>
      </c>
      <c r="Q4" s="2" t="s">
        <v>468</v>
      </c>
      <c r="R4" s="2" t="s">
        <v>467</v>
      </c>
      <c r="S4" s="2" t="s">
        <v>467</v>
      </c>
      <c r="T4" s="2" t="s">
        <v>467</v>
      </c>
      <c r="U4" s="2" t="s">
        <v>467</v>
      </c>
      <c r="V4" s="2" t="s">
        <v>467</v>
      </c>
      <c r="W4" s="2" t="s">
        <v>469</v>
      </c>
      <c r="X4" s="2" t="s">
        <v>469</v>
      </c>
      <c r="Y4" s="2" t="s">
        <v>469</v>
      </c>
      <c r="Z4" s="2" t="s">
        <v>469</v>
      </c>
      <c r="AA4" s="2" t="s">
        <v>469</v>
      </c>
      <c r="AB4" s="2" t="s">
        <v>469</v>
      </c>
      <c r="AC4" s="2" t="s">
        <v>469</v>
      </c>
      <c r="AD4" s="2" t="s">
        <v>31</v>
      </c>
      <c r="AE4" s="2" t="s">
        <v>31</v>
      </c>
      <c r="AF4" s="2" t="s">
        <v>31</v>
      </c>
      <c r="AG4" s="2" t="s">
        <v>31</v>
      </c>
      <c r="AH4" s="2" t="s">
        <v>31</v>
      </c>
      <c r="AI4" s="2" t="s">
        <v>31</v>
      </c>
      <c r="AJ4" s="2" t="s">
        <v>467</v>
      </c>
      <c r="AK4" s="2" t="s">
        <v>469</v>
      </c>
    </row>
    <row r="5" spans="1:37" ht="101.5">
      <c r="F5" s="2" t="s">
        <v>477</v>
      </c>
      <c r="H5" s="42" t="s">
        <v>883</v>
      </c>
      <c r="I5" s="42" t="s">
        <v>472</v>
      </c>
      <c r="J5" s="42"/>
      <c r="K5" s="42" t="s">
        <v>473</v>
      </c>
      <c r="L5" s="42"/>
      <c r="M5" s="42"/>
      <c r="N5" s="42"/>
      <c r="O5" s="42"/>
      <c r="P5" s="42"/>
      <c r="Q5" s="42"/>
      <c r="R5" s="42" t="s">
        <v>474</v>
      </c>
      <c r="S5" s="42" t="s">
        <v>474</v>
      </c>
      <c r="T5" s="42" t="s">
        <v>474</v>
      </c>
      <c r="U5" s="42" t="s">
        <v>474</v>
      </c>
      <c r="V5" s="42" t="s">
        <v>465</v>
      </c>
      <c r="W5" s="42" t="s">
        <v>528</v>
      </c>
      <c r="X5" s="42" t="s">
        <v>475</v>
      </c>
      <c r="Y5" s="42" t="s">
        <v>526</v>
      </c>
      <c r="Z5" s="42" t="s">
        <v>475</v>
      </c>
      <c r="AA5" s="42" t="s">
        <v>475</v>
      </c>
      <c r="AB5" s="42" t="s">
        <v>475</v>
      </c>
      <c r="AC5" s="42" t="s">
        <v>475</v>
      </c>
      <c r="AD5" s="42" t="s">
        <v>476</v>
      </c>
      <c r="AE5" s="42" t="s">
        <v>476</v>
      </c>
      <c r="AF5" s="42" t="s">
        <v>476</v>
      </c>
      <c r="AG5" s="42" t="s">
        <v>476</v>
      </c>
      <c r="AH5" s="42" t="s">
        <v>476</v>
      </c>
      <c r="AI5" s="42" t="s">
        <v>471</v>
      </c>
      <c r="AJ5" s="42" t="s">
        <v>470</v>
      </c>
      <c r="AK5" s="42" t="s">
        <v>875</v>
      </c>
    </row>
    <row r="6" spans="1:37">
      <c r="A6" s="2" t="s">
        <v>396</v>
      </c>
      <c r="B6" s="2" t="s">
        <v>393</v>
      </c>
      <c r="C6" s="2" t="s">
        <v>392</v>
      </c>
      <c r="D6" s="2" t="s">
        <v>391</v>
      </c>
      <c r="E6" s="2" t="s">
        <v>0</v>
      </c>
      <c r="F6" s="2" t="s">
        <v>394</v>
      </c>
      <c r="G6" s="2" t="s">
        <v>717</v>
      </c>
      <c r="H6" s="2" t="s">
        <v>885</v>
      </c>
      <c r="I6" s="2" t="s">
        <v>397</v>
      </c>
      <c r="J6" s="2" t="s">
        <v>872</v>
      </c>
      <c r="K6" s="2" t="s">
        <v>403</v>
      </c>
      <c r="L6" s="2" t="s">
        <v>727</v>
      </c>
      <c r="M6" s="2" t="s">
        <v>456</v>
      </c>
      <c r="N6" s="2" t="s">
        <v>457</v>
      </c>
      <c r="O6" s="2" t="s">
        <v>458</v>
      </c>
      <c r="P6" s="2" t="s">
        <v>460</v>
      </c>
      <c r="Q6" s="2" t="s">
        <v>459</v>
      </c>
      <c r="R6" s="2" t="s">
        <v>725</v>
      </c>
      <c r="S6" s="2" t="s">
        <v>404</v>
      </c>
      <c r="T6" s="2" t="s">
        <v>405</v>
      </c>
      <c r="U6" s="2" t="s">
        <v>406</v>
      </c>
      <c r="V6" s="2" t="s">
        <v>466</v>
      </c>
      <c r="W6" s="2" t="s">
        <v>529</v>
      </c>
      <c r="X6" s="2" t="s">
        <v>401</v>
      </c>
      <c r="Y6" s="2" t="s">
        <v>527</v>
      </c>
      <c r="Z6" s="2" t="s">
        <v>525</v>
      </c>
      <c r="AA6" s="2" t="s">
        <v>399</v>
      </c>
      <c r="AB6" s="2" t="s">
        <v>400</v>
      </c>
      <c r="AC6" s="2" t="s">
        <v>402</v>
      </c>
      <c r="AD6" s="2" t="s">
        <v>726</v>
      </c>
      <c r="AE6" s="2" t="s">
        <v>461</v>
      </c>
      <c r="AF6" s="2" t="s">
        <v>462</v>
      </c>
      <c r="AG6" s="2" t="s">
        <v>463</v>
      </c>
      <c r="AH6" s="2" t="s">
        <v>407</v>
      </c>
      <c r="AI6" s="2" t="s">
        <v>395</v>
      </c>
      <c r="AJ6" s="2" t="s">
        <v>398</v>
      </c>
      <c r="AK6" s="2" t="s">
        <v>408</v>
      </c>
    </row>
    <row r="7" spans="1:37">
      <c r="A7" s="2">
        <v>2</v>
      </c>
      <c r="B7" s="2" t="s">
        <v>66</v>
      </c>
      <c r="C7" s="2" t="s">
        <v>27</v>
      </c>
      <c r="D7" s="2" t="s">
        <v>409</v>
      </c>
      <c r="E7" s="2" t="s">
        <v>768</v>
      </c>
      <c r="F7" s="2" t="s">
        <v>64</v>
      </c>
      <c r="H7" s="2" t="s">
        <v>882</v>
      </c>
      <c r="I7" s="2">
        <v>3944</v>
      </c>
      <c r="J7" s="2">
        <v>362</v>
      </c>
      <c r="K7" s="95">
        <f t="shared" ref="K7:K70" si="0">J7/I7</f>
        <v>9.1784989858012173E-2</v>
      </c>
      <c r="L7" s="38">
        <f t="shared" ref="L7:L70" si="1">R7*$J7*$D$2/1000</f>
        <v>0</v>
      </c>
      <c r="M7" s="38">
        <f t="shared" ref="M7:M70" si="2">S7*$J7*$D$2/1000</f>
        <v>0.25171254242999996</v>
      </c>
      <c r="N7" s="38">
        <f t="shared" ref="N7:N70" si="3">T7*$J7*$D$2/1000</f>
        <v>0.48213096518999998</v>
      </c>
      <c r="O7" s="38">
        <f t="shared" ref="O7:O70" si="4">U7*$J7*$D$2/1000</f>
        <v>1.07615649238</v>
      </c>
      <c r="P7" s="2">
        <v>290608</v>
      </c>
      <c r="Q7" s="2">
        <v>12.507073619</v>
      </c>
      <c r="R7" s="24">
        <v>0</v>
      </c>
      <c r="S7" s="24">
        <v>0.13906770299999999</v>
      </c>
      <c r="T7" s="24">
        <v>0.26637069899999999</v>
      </c>
      <c r="U7" s="24">
        <v>0.59456159799999997</v>
      </c>
      <c r="V7" s="95">
        <f t="shared" ref="V7:V70" si="5">K7*(T7+U7)</f>
        <v>7.9020662148580126E-2</v>
      </c>
      <c r="W7" s="95">
        <v>0.30387500000000001</v>
      </c>
      <c r="X7" s="95">
        <v>0.266263472</v>
      </c>
      <c r="Y7" s="95">
        <f t="shared" ref="Y7:Y70" si="6">SUMPRODUCT(R7:U7,Z7:AC7)</f>
        <v>0.25357167033049999</v>
      </c>
      <c r="Z7" s="2" t="s">
        <v>532</v>
      </c>
      <c r="AA7" s="2">
        <v>0.17499999999999999</v>
      </c>
      <c r="AB7" s="2">
        <v>0.22500000000000001</v>
      </c>
      <c r="AC7" s="95">
        <v>0.28475</v>
      </c>
      <c r="AD7" s="38">
        <f t="shared" ref="AD7:AD70" si="7">IFERROR(L7*Z7*8760/1000,0)</f>
        <v>0</v>
      </c>
      <c r="AE7" s="38">
        <f t="shared" ref="AE7:AE70" si="8">IFERROR(M7*AA7*8760/1000,0)</f>
        <v>0.38587532754518994</v>
      </c>
      <c r="AF7" s="38">
        <f t="shared" ref="AF7:AF70" si="9">IFERROR(N7*AB7*8760/1000,0)</f>
        <v>0.95028013238949005</v>
      </c>
      <c r="AG7" s="38">
        <f t="shared" ref="AG7:AG70" si="10">IFERROR(O7*AC7*8760/1000,0)</f>
        <v>2.6843755161575955</v>
      </c>
      <c r="AH7" s="38">
        <f t="shared" ref="AH7:AH70" si="11">AF7+AG7</f>
        <v>3.6346556485470858</v>
      </c>
      <c r="AI7" s="38">
        <v>61.851944443999997</v>
      </c>
      <c r="AJ7" s="24">
        <f t="shared" ref="AJ7:AJ70" si="12">AH7/AI7</f>
        <v>5.8763805749677912E-2</v>
      </c>
      <c r="AK7" s="2">
        <f t="shared" ref="AK7:AK70" si="13">ROUND((O7+N7)/0.003,0)</f>
        <v>519</v>
      </c>
    </row>
    <row r="8" spans="1:37">
      <c r="A8" s="2">
        <v>3</v>
      </c>
      <c r="B8" s="2" t="s">
        <v>67</v>
      </c>
      <c r="C8" s="2" t="s">
        <v>27</v>
      </c>
      <c r="D8" s="2" t="s">
        <v>409</v>
      </c>
      <c r="E8" s="2" t="s">
        <v>768</v>
      </c>
      <c r="F8" s="2" t="s">
        <v>64</v>
      </c>
      <c r="H8" s="2" t="s">
        <v>882</v>
      </c>
      <c r="I8" s="2">
        <v>19185</v>
      </c>
      <c r="J8" s="2">
        <v>1644</v>
      </c>
      <c r="K8" s="95">
        <f t="shared" si="0"/>
        <v>8.569194683346365E-2</v>
      </c>
      <c r="L8" s="38">
        <f t="shared" si="1"/>
        <v>0</v>
      </c>
      <c r="M8" s="38">
        <f t="shared" si="2"/>
        <v>0</v>
      </c>
      <c r="N8" s="38">
        <f t="shared" si="3"/>
        <v>1.2873970583400001</v>
      </c>
      <c r="O8" s="38">
        <f t="shared" si="4"/>
        <v>6.9326029416599999</v>
      </c>
      <c r="P8" s="2">
        <v>1652324</v>
      </c>
      <c r="Q8" s="2">
        <v>12.274765796000001</v>
      </c>
      <c r="R8" s="24">
        <v>0</v>
      </c>
      <c r="S8" s="24">
        <v>0</v>
      </c>
      <c r="T8" s="24">
        <v>0.156617647</v>
      </c>
      <c r="U8" s="24">
        <v>0.84338235299999997</v>
      </c>
      <c r="V8" s="95">
        <f t="shared" si="5"/>
        <v>8.569194683346365E-2</v>
      </c>
      <c r="W8" s="95">
        <v>0.32884375000000005</v>
      </c>
      <c r="X8" s="95">
        <v>0.28166475200000002</v>
      </c>
      <c r="Y8" s="95">
        <f t="shared" si="6"/>
        <v>0.28166475184218748</v>
      </c>
      <c r="Z8" s="2" t="s">
        <v>532</v>
      </c>
      <c r="AA8" s="2" t="s">
        <v>532</v>
      </c>
      <c r="AB8" s="2">
        <v>0.22500000000000001</v>
      </c>
      <c r="AC8" s="95">
        <v>0.29218749999999999</v>
      </c>
      <c r="AD8" s="38">
        <f t="shared" si="7"/>
        <v>0</v>
      </c>
      <c r="AE8" s="38">
        <f t="shared" si="8"/>
        <v>0</v>
      </c>
      <c r="AF8" s="38">
        <f t="shared" si="9"/>
        <v>2.5374596019881399</v>
      </c>
      <c r="AG8" s="38">
        <f t="shared" si="10"/>
        <v>17.744430516862618</v>
      </c>
      <c r="AH8" s="38">
        <f t="shared" si="11"/>
        <v>20.281890118850757</v>
      </c>
      <c r="AI8" s="38">
        <v>61.851944443999997</v>
      </c>
      <c r="AJ8" s="24">
        <f t="shared" si="12"/>
        <v>0.32791030744738731</v>
      </c>
      <c r="AK8" s="2">
        <f t="shared" si="13"/>
        <v>2740</v>
      </c>
    </row>
    <row r="9" spans="1:37">
      <c r="A9" s="2">
        <v>295</v>
      </c>
      <c r="B9" s="2" t="s">
        <v>346</v>
      </c>
      <c r="C9" s="2" t="s">
        <v>27</v>
      </c>
      <c r="D9" s="2" t="s">
        <v>409</v>
      </c>
      <c r="E9" s="2" t="s">
        <v>768</v>
      </c>
      <c r="F9" s="2" t="s">
        <v>64</v>
      </c>
      <c r="H9" s="2" t="s">
        <v>882</v>
      </c>
      <c r="I9" s="2">
        <v>413</v>
      </c>
      <c r="J9" s="2">
        <v>0</v>
      </c>
      <c r="K9" s="95">
        <f t="shared" si="0"/>
        <v>0</v>
      </c>
      <c r="L9" s="38">
        <f t="shared" si="1"/>
        <v>0</v>
      </c>
      <c r="M9" s="38">
        <f t="shared" si="2"/>
        <v>0</v>
      </c>
      <c r="N9" s="38">
        <f t="shared" si="3"/>
        <v>0</v>
      </c>
      <c r="O9" s="38">
        <f t="shared" si="4"/>
        <v>0</v>
      </c>
      <c r="P9" s="2">
        <v>1837438</v>
      </c>
      <c r="Q9" s="2">
        <v>0</v>
      </c>
      <c r="R9" s="24">
        <v>0</v>
      </c>
      <c r="S9" s="24">
        <v>0</v>
      </c>
      <c r="T9" s="24">
        <v>0</v>
      </c>
      <c r="U9" s="24">
        <v>1</v>
      </c>
      <c r="V9" s="95">
        <f t="shared" si="5"/>
        <v>0</v>
      </c>
      <c r="W9" s="95">
        <v>0.30387500000000001</v>
      </c>
      <c r="X9" s="95">
        <v>0.29643750000000002</v>
      </c>
      <c r="Y9" s="95">
        <f t="shared" si="6"/>
        <v>0.29643750000000002</v>
      </c>
      <c r="Z9" s="2" t="s">
        <v>532</v>
      </c>
      <c r="AA9" s="2" t="s">
        <v>532</v>
      </c>
      <c r="AB9" s="2" t="s">
        <v>532</v>
      </c>
      <c r="AC9" s="95">
        <v>0.29643750000000002</v>
      </c>
      <c r="AD9" s="38">
        <f t="shared" si="7"/>
        <v>0</v>
      </c>
      <c r="AE9" s="38">
        <f t="shared" si="8"/>
        <v>0</v>
      </c>
      <c r="AF9" s="38">
        <f t="shared" si="9"/>
        <v>0</v>
      </c>
      <c r="AG9" s="38">
        <f t="shared" si="10"/>
        <v>0</v>
      </c>
      <c r="AH9" s="38">
        <f t="shared" si="11"/>
        <v>0</v>
      </c>
      <c r="AI9" s="38">
        <v>61.851944443999997</v>
      </c>
      <c r="AJ9" s="24">
        <f t="shared" si="12"/>
        <v>0</v>
      </c>
      <c r="AK9" s="2">
        <f t="shared" si="13"/>
        <v>0</v>
      </c>
    </row>
    <row r="10" spans="1:37">
      <c r="A10" s="2">
        <v>4</v>
      </c>
      <c r="B10" s="2" t="s">
        <v>68</v>
      </c>
      <c r="C10" s="2" t="s">
        <v>27</v>
      </c>
      <c r="D10" s="2" t="s">
        <v>409</v>
      </c>
      <c r="E10" s="2" t="s">
        <v>768</v>
      </c>
      <c r="F10" s="2" t="s">
        <v>64</v>
      </c>
      <c r="H10" s="2" t="s">
        <v>882</v>
      </c>
      <c r="I10" s="2">
        <v>9525</v>
      </c>
      <c r="J10" s="2">
        <v>1047</v>
      </c>
      <c r="K10" s="95">
        <f t="shared" si="0"/>
        <v>0.10992125984251969</v>
      </c>
      <c r="L10" s="38">
        <f t="shared" si="1"/>
        <v>2.6318228448299998</v>
      </c>
      <c r="M10" s="38">
        <f t="shared" si="2"/>
        <v>0.5776940653949999</v>
      </c>
      <c r="N10" s="38">
        <f t="shared" si="3"/>
        <v>0.58370250000000001</v>
      </c>
      <c r="O10" s="38">
        <f t="shared" si="4"/>
        <v>1.441780589775</v>
      </c>
      <c r="P10" s="2">
        <v>559846</v>
      </c>
      <c r="Q10" s="2">
        <v>9.4137049919999995</v>
      </c>
      <c r="R10" s="24">
        <v>0.50273597800000003</v>
      </c>
      <c r="S10" s="24">
        <v>0.110352257</v>
      </c>
      <c r="T10" s="24">
        <v>0.1115</v>
      </c>
      <c r="U10" s="24">
        <v>0.27541176499999998</v>
      </c>
      <c r="V10" s="95">
        <f t="shared" si="5"/>
        <v>4.2529828656692907E-2</v>
      </c>
      <c r="W10" s="95">
        <v>0.36231249999999998</v>
      </c>
      <c r="X10" s="95">
        <v>0.297027347</v>
      </c>
      <c r="Y10" s="95">
        <f t="shared" si="6"/>
        <v>0.1845086178709375</v>
      </c>
      <c r="Z10" s="2">
        <v>0.1</v>
      </c>
      <c r="AA10" s="2">
        <v>0.17499999999999999</v>
      </c>
      <c r="AB10" s="2">
        <v>0.22500000000000001</v>
      </c>
      <c r="AC10" s="95">
        <v>0.32618750000000002</v>
      </c>
      <c r="AD10" s="38">
        <f t="shared" si="7"/>
        <v>2.3054768120710802</v>
      </c>
      <c r="AE10" s="38">
        <f t="shared" si="8"/>
        <v>0.88560500225053473</v>
      </c>
      <c r="AF10" s="38">
        <f t="shared" si="9"/>
        <v>1.1504776275000002</v>
      </c>
      <c r="AG10" s="38">
        <f t="shared" si="10"/>
        <v>4.1197474616745593</v>
      </c>
      <c r="AH10" s="38">
        <f t="shared" si="11"/>
        <v>5.2702250891745592</v>
      </c>
      <c r="AI10" s="38">
        <v>61.851944443999997</v>
      </c>
      <c r="AJ10" s="24">
        <f t="shared" si="12"/>
        <v>8.5207104425733246E-2</v>
      </c>
      <c r="AK10" s="2">
        <f t="shared" si="13"/>
        <v>675</v>
      </c>
    </row>
    <row r="11" spans="1:37">
      <c r="A11" s="2">
        <v>5</v>
      </c>
      <c r="B11" s="2" t="s">
        <v>69</v>
      </c>
      <c r="C11" s="2" t="s">
        <v>27</v>
      </c>
      <c r="D11" s="2" t="s">
        <v>409</v>
      </c>
      <c r="E11" s="2" t="s">
        <v>768</v>
      </c>
      <c r="F11" s="2" t="s">
        <v>64</v>
      </c>
      <c r="H11" s="2" t="s">
        <v>882</v>
      </c>
      <c r="I11" s="2">
        <v>16436</v>
      </c>
      <c r="J11" s="2">
        <v>907</v>
      </c>
      <c r="K11" s="95">
        <f t="shared" si="0"/>
        <v>5.5183743003163789E-2</v>
      </c>
      <c r="L11" s="38">
        <f t="shared" si="1"/>
        <v>1.7750113125250002</v>
      </c>
      <c r="M11" s="38">
        <f t="shared" si="2"/>
        <v>1.1529613030499999</v>
      </c>
      <c r="N11" s="38">
        <f t="shared" si="3"/>
        <v>0.50692889389000007</v>
      </c>
      <c r="O11" s="38">
        <f t="shared" si="4"/>
        <v>1.1000984905350002</v>
      </c>
      <c r="P11" s="2">
        <v>1230756</v>
      </c>
      <c r="Q11" s="2">
        <v>3.395001208</v>
      </c>
      <c r="R11" s="24">
        <v>0.39140271500000001</v>
      </c>
      <c r="S11" s="24">
        <v>0.25423623000000001</v>
      </c>
      <c r="T11" s="24">
        <v>0.111781454</v>
      </c>
      <c r="U11" s="24">
        <v>0.24257960100000001</v>
      </c>
      <c r="V11" s="95">
        <f t="shared" si="5"/>
        <v>1.9554969389449992E-2</v>
      </c>
      <c r="W11" s="95">
        <v>0.38515624999999998</v>
      </c>
      <c r="X11" s="95">
        <v>0.296814089</v>
      </c>
      <c r="Y11" s="95">
        <f t="shared" si="6"/>
        <v>0.18881096539240627</v>
      </c>
      <c r="Z11" s="2">
        <v>0.1</v>
      </c>
      <c r="AA11" s="2">
        <v>0.17499999999999999</v>
      </c>
      <c r="AB11" s="2">
        <v>0.22500000000000001</v>
      </c>
      <c r="AC11" s="95">
        <v>0.32990625000000001</v>
      </c>
      <c r="AD11" s="38">
        <f t="shared" si="7"/>
        <v>1.5549099097719001</v>
      </c>
      <c r="AE11" s="38">
        <f t="shared" si="8"/>
        <v>1.7674896775756497</v>
      </c>
      <c r="AF11" s="38">
        <f t="shared" si="9"/>
        <v>0.99915684985719011</v>
      </c>
      <c r="AG11" s="38">
        <f t="shared" si="10"/>
        <v>3.1792612605532269</v>
      </c>
      <c r="AH11" s="38">
        <f t="shared" si="11"/>
        <v>4.1784181104104174</v>
      </c>
      <c r="AI11" s="38">
        <v>61.851944443999997</v>
      </c>
      <c r="AJ11" s="24">
        <f t="shared" si="12"/>
        <v>6.7555161732926708E-2</v>
      </c>
      <c r="AK11" s="2">
        <f t="shared" si="13"/>
        <v>536</v>
      </c>
    </row>
    <row r="12" spans="1:37">
      <c r="A12" s="2">
        <v>6</v>
      </c>
      <c r="B12" s="2" t="s">
        <v>70</v>
      </c>
      <c r="C12" s="2" t="s">
        <v>27</v>
      </c>
      <c r="D12" s="2" t="s">
        <v>409</v>
      </c>
      <c r="E12" s="2" t="s">
        <v>768</v>
      </c>
      <c r="F12" s="2" t="s">
        <v>64</v>
      </c>
      <c r="H12" s="2" t="s">
        <v>882</v>
      </c>
      <c r="I12" s="2">
        <v>11967</v>
      </c>
      <c r="J12" s="2">
        <v>1021</v>
      </c>
      <c r="K12" s="95">
        <f t="shared" si="0"/>
        <v>8.5317957717055234E-2</v>
      </c>
      <c r="L12" s="38">
        <f t="shared" si="1"/>
        <v>0</v>
      </c>
      <c r="M12" s="38">
        <f t="shared" si="2"/>
        <v>1.2568192060599999</v>
      </c>
      <c r="N12" s="38">
        <f t="shared" si="3"/>
        <v>2.1064749145900001</v>
      </c>
      <c r="O12" s="38">
        <f t="shared" si="4"/>
        <v>1.741705884455</v>
      </c>
      <c r="P12" s="2">
        <v>1451918</v>
      </c>
      <c r="Q12" s="2">
        <v>5.8295088079999999</v>
      </c>
      <c r="R12" s="24">
        <v>0</v>
      </c>
      <c r="S12" s="24">
        <v>0.24619377200000001</v>
      </c>
      <c r="T12" s="24">
        <v>0.41262975800000001</v>
      </c>
      <c r="U12" s="24">
        <v>0.34117647099999998</v>
      </c>
      <c r="V12" s="95">
        <f t="shared" si="5"/>
        <v>6.4313207972674855E-2</v>
      </c>
      <c r="W12" s="95">
        <v>0.31981249999999994</v>
      </c>
      <c r="X12" s="95">
        <v>0.251081363</v>
      </c>
      <c r="Y12" s="95">
        <f t="shared" si="6"/>
        <v>0.23235060576637501</v>
      </c>
      <c r="Z12" s="2" t="s">
        <v>532</v>
      </c>
      <c r="AA12" s="2">
        <v>0.17499999999999999</v>
      </c>
      <c r="AB12" s="2">
        <v>0.22500000000000001</v>
      </c>
      <c r="AC12" s="95">
        <v>0.28262500000000002</v>
      </c>
      <c r="AD12" s="38">
        <f t="shared" si="7"/>
        <v>0</v>
      </c>
      <c r="AE12" s="38">
        <f t="shared" si="8"/>
        <v>1.9267038428899799</v>
      </c>
      <c r="AF12" s="38">
        <f t="shared" si="9"/>
        <v>4.1518620566568902</v>
      </c>
      <c r="AG12" s="38">
        <f t="shared" si="10"/>
        <v>4.3121067202042669</v>
      </c>
      <c r="AH12" s="38">
        <f t="shared" si="11"/>
        <v>8.463968776861158</v>
      </c>
      <c r="AI12" s="38">
        <v>61.851944443999997</v>
      </c>
      <c r="AJ12" s="24">
        <f t="shared" si="12"/>
        <v>0.13684240411430126</v>
      </c>
      <c r="AK12" s="2">
        <f t="shared" si="13"/>
        <v>1283</v>
      </c>
    </row>
    <row r="13" spans="1:37">
      <c r="A13" s="2">
        <v>7</v>
      </c>
      <c r="B13" s="2" t="s">
        <v>71</v>
      </c>
      <c r="C13" s="2" t="s">
        <v>27</v>
      </c>
      <c r="D13" s="2" t="s">
        <v>409</v>
      </c>
      <c r="E13" s="2" t="s">
        <v>768</v>
      </c>
      <c r="F13" s="2" t="s">
        <v>64</v>
      </c>
      <c r="H13" s="2" t="s">
        <v>882</v>
      </c>
      <c r="I13" s="2">
        <v>7155</v>
      </c>
      <c r="J13" s="2">
        <v>741</v>
      </c>
      <c r="K13" s="95">
        <f t="shared" si="0"/>
        <v>0.10356394129979035</v>
      </c>
      <c r="L13" s="38">
        <f t="shared" si="1"/>
        <v>1.27687889199</v>
      </c>
      <c r="M13" s="38">
        <f t="shared" si="2"/>
        <v>0.51280276631999999</v>
      </c>
      <c r="N13" s="38">
        <f t="shared" si="3"/>
        <v>0.56940486271500002</v>
      </c>
      <c r="O13" s="38">
        <f t="shared" si="4"/>
        <v>1.3459134752700002</v>
      </c>
      <c r="P13" s="2">
        <v>545074</v>
      </c>
      <c r="Q13" s="2">
        <v>9.0800934929999997</v>
      </c>
      <c r="R13" s="24">
        <v>0.34463667799999997</v>
      </c>
      <c r="S13" s="24">
        <v>0.13840830400000001</v>
      </c>
      <c r="T13" s="24">
        <v>0.15368552299999999</v>
      </c>
      <c r="U13" s="24">
        <v>0.36326949400000003</v>
      </c>
      <c r="V13" s="95">
        <f t="shared" si="5"/>
        <v>5.3537899035220125E-2</v>
      </c>
      <c r="W13" s="95">
        <v>0.37878124999999996</v>
      </c>
      <c r="X13" s="95">
        <v>0.29498553100000002</v>
      </c>
      <c r="Y13" s="95">
        <f t="shared" si="6"/>
        <v>0.2111793709930625</v>
      </c>
      <c r="Z13" s="2">
        <v>0.1</v>
      </c>
      <c r="AA13" s="2">
        <v>0.17499999999999999</v>
      </c>
      <c r="AB13" s="2">
        <v>0.22500000000000001</v>
      </c>
      <c r="AC13" s="95">
        <v>0.32459375000000001</v>
      </c>
      <c r="AD13" s="38">
        <f t="shared" si="7"/>
        <v>1.1185459093832402</v>
      </c>
      <c r="AE13" s="38">
        <f t="shared" si="8"/>
        <v>0.78612664076855987</v>
      </c>
      <c r="AF13" s="38">
        <f t="shared" si="9"/>
        <v>1.1222969844112651</v>
      </c>
      <c r="AG13" s="38">
        <f t="shared" si="10"/>
        <v>3.8270258945135733</v>
      </c>
      <c r="AH13" s="38">
        <f t="shared" si="11"/>
        <v>4.9493228789248382</v>
      </c>
      <c r="AI13" s="38">
        <v>61.851944443999997</v>
      </c>
      <c r="AJ13" s="24">
        <f t="shared" si="12"/>
        <v>8.0018872865118981E-2</v>
      </c>
      <c r="AK13" s="2">
        <f t="shared" si="13"/>
        <v>638</v>
      </c>
    </row>
    <row r="14" spans="1:37">
      <c r="A14" s="2">
        <v>8</v>
      </c>
      <c r="B14" s="2" t="s">
        <v>72</v>
      </c>
      <c r="C14" s="2" t="s">
        <v>27</v>
      </c>
      <c r="D14" s="2" t="s">
        <v>409</v>
      </c>
      <c r="E14" s="2" t="s">
        <v>768</v>
      </c>
      <c r="F14" s="2" t="s">
        <v>64</v>
      </c>
      <c r="H14" s="2" t="s">
        <v>882</v>
      </c>
      <c r="I14" s="2">
        <v>12645</v>
      </c>
      <c r="J14" s="2">
        <v>1760</v>
      </c>
      <c r="K14" s="95">
        <f t="shared" si="0"/>
        <v>0.13918544879398972</v>
      </c>
      <c r="L14" s="38">
        <f t="shared" si="1"/>
        <v>3.3252941215999998</v>
      </c>
      <c r="M14" s="38">
        <f t="shared" si="2"/>
        <v>1.3101120472000001</v>
      </c>
      <c r="N14" s="38">
        <f t="shared" si="3"/>
        <v>1.3273949568000001</v>
      </c>
      <c r="O14" s="38">
        <f t="shared" si="4"/>
        <v>2.8371988831999997</v>
      </c>
      <c r="P14" s="2">
        <v>738455</v>
      </c>
      <c r="Q14" s="2">
        <v>13.663041279</v>
      </c>
      <c r="R14" s="24">
        <v>0.37787433199999998</v>
      </c>
      <c r="S14" s="24">
        <v>0.14887636900000001</v>
      </c>
      <c r="T14" s="24">
        <v>0.15084033599999999</v>
      </c>
      <c r="U14" s="24">
        <v>0.32240896400000002</v>
      </c>
      <c r="V14" s="95">
        <f t="shared" si="5"/>
        <v>6.5869416211941478E-2</v>
      </c>
      <c r="W14" s="95">
        <v>0.35168749999999993</v>
      </c>
      <c r="X14" s="95">
        <v>0.276563369</v>
      </c>
      <c r="Y14" s="95">
        <f t="shared" si="6"/>
        <v>0.19472421873775</v>
      </c>
      <c r="Z14" s="2">
        <v>0.1</v>
      </c>
      <c r="AA14" s="2">
        <v>0.17499999999999999</v>
      </c>
      <c r="AB14" s="2">
        <v>0.22500000000000001</v>
      </c>
      <c r="AC14" s="95">
        <v>0.3006875</v>
      </c>
      <c r="AD14" s="38">
        <f t="shared" si="7"/>
        <v>2.9129576505216002</v>
      </c>
      <c r="AE14" s="38">
        <f t="shared" si="8"/>
        <v>2.0084017683575999</v>
      </c>
      <c r="AF14" s="38">
        <f t="shared" si="9"/>
        <v>2.6162954598528003</v>
      </c>
      <c r="AG14" s="38">
        <f t="shared" si="10"/>
        <v>7.473245695323671</v>
      </c>
      <c r="AH14" s="38">
        <f t="shared" si="11"/>
        <v>10.089541155176471</v>
      </c>
      <c r="AI14" s="38">
        <v>61.851944443999997</v>
      </c>
      <c r="AJ14" s="24">
        <f t="shared" si="12"/>
        <v>0.16312407388116018</v>
      </c>
      <c r="AK14" s="2">
        <f t="shared" si="13"/>
        <v>1388</v>
      </c>
    </row>
    <row r="15" spans="1:37">
      <c r="A15" s="2">
        <v>9</v>
      </c>
      <c r="B15" s="2" t="s">
        <v>73</v>
      </c>
      <c r="C15" s="2" t="s">
        <v>27</v>
      </c>
      <c r="D15" s="2" t="s">
        <v>409</v>
      </c>
      <c r="E15" s="2" t="s">
        <v>768</v>
      </c>
      <c r="F15" s="2" t="s">
        <v>64</v>
      </c>
      <c r="H15" s="2" t="s">
        <v>882</v>
      </c>
      <c r="I15" s="2">
        <v>2592</v>
      </c>
      <c r="J15" s="2">
        <v>422</v>
      </c>
      <c r="K15" s="95">
        <f t="shared" si="0"/>
        <v>0.16280864197530864</v>
      </c>
      <c r="L15" s="38">
        <f t="shared" si="1"/>
        <v>0.71611921100999998</v>
      </c>
      <c r="M15" s="38">
        <f t="shared" si="2"/>
        <v>0.31689612084999996</v>
      </c>
      <c r="N15" s="38">
        <f t="shared" si="3"/>
        <v>0.37261702194999996</v>
      </c>
      <c r="O15" s="38">
        <f t="shared" si="4"/>
        <v>0.70436764618999992</v>
      </c>
      <c r="P15" s="2">
        <v>383657</v>
      </c>
      <c r="Q15" s="2">
        <v>6.8612373599999996</v>
      </c>
      <c r="R15" s="24">
        <v>0.33939299099999998</v>
      </c>
      <c r="S15" s="24">
        <v>0.15018773499999999</v>
      </c>
      <c r="T15" s="24">
        <v>0.176595745</v>
      </c>
      <c r="U15" s="24">
        <v>0.33382352900000001</v>
      </c>
      <c r="V15" s="95">
        <f t="shared" si="5"/>
        <v>8.3100668837962965E-2</v>
      </c>
      <c r="W15" s="95">
        <v>0.36178124999999994</v>
      </c>
      <c r="X15" s="95">
        <v>0.279017821</v>
      </c>
      <c r="Y15" s="95">
        <f t="shared" si="6"/>
        <v>0.20263822647334376</v>
      </c>
      <c r="Z15" s="2">
        <v>0.1</v>
      </c>
      <c r="AA15" s="2">
        <v>0.17499999999999999</v>
      </c>
      <c r="AB15" s="2">
        <v>0.22500000000000001</v>
      </c>
      <c r="AC15" s="95">
        <v>0.30759375</v>
      </c>
      <c r="AD15" s="38">
        <f t="shared" si="7"/>
        <v>0.62732042884475991</v>
      </c>
      <c r="AE15" s="38">
        <f t="shared" si="8"/>
        <v>0.48580175326304986</v>
      </c>
      <c r="AF15" s="38">
        <f t="shared" si="9"/>
        <v>0.73442815026344999</v>
      </c>
      <c r="AG15" s="38">
        <f t="shared" si="10"/>
        <v>1.8979335904714365</v>
      </c>
      <c r="AH15" s="38">
        <f t="shared" si="11"/>
        <v>2.6323617407348863</v>
      </c>
      <c r="AI15" s="38">
        <v>61.851944443999997</v>
      </c>
      <c r="AJ15" s="24">
        <f t="shared" si="12"/>
        <v>4.2559078205183912E-2</v>
      </c>
      <c r="AK15" s="2">
        <f t="shared" si="13"/>
        <v>359</v>
      </c>
    </row>
    <row r="16" spans="1:37">
      <c r="A16" s="2">
        <v>296</v>
      </c>
      <c r="B16" s="2" t="s">
        <v>347</v>
      </c>
      <c r="C16" s="2" t="s">
        <v>26</v>
      </c>
      <c r="D16" s="2" t="s">
        <v>410</v>
      </c>
      <c r="E16" s="2" t="s">
        <v>768</v>
      </c>
      <c r="F16" s="2" t="s">
        <v>64</v>
      </c>
      <c r="H16" s="2" t="s">
        <v>882</v>
      </c>
      <c r="I16" s="2">
        <v>160</v>
      </c>
      <c r="J16" s="2">
        <v>0</v>
      </c>
      <c r="K16" s="95">
        <f t="shared" si="0"/>
        <v>0</v>
      </c>
      <c r="L16" s="38">
        <f t="shared" si="1"/>
        <v>0</v>
      </c>
      <c r="M16" s="38">
        <f t="shared" si="2"/>
        <v>0</v>
      </c>
      <c r="N16" s="38">
        <f t="shared" si="3"/>
        <v>0</v>
      </c>
      <c r="O16" s="38">
        <f t="shared" si="4"/>
        <v>0</v>
      </c>
      <c r="P16" s="2">
        <v>1201285</v>
      </c>
      <c r="Q16" s="2">
        <v>0</v>
      </c>
      <c r="R16" s="24">
        <v>0.12740641699999999</v>
      </c>
      <c r="S16" s="24">
        <v>0.70854129499999996</v>
      </c>
      <c r="T16" s="24">
        <v>0.16405228799999999</v>
      </c>
      <c r="U16" s="24">
        <v>0</v>
      </c>
      <c r="V16" s="95">
        <f t="shared" si="5"/>
        <v>0</v>
      </c>
      <c r="W16" s="95">
        <v>7.4999999999999997E-2</v>
      </c>
      <c r="X16" s="95">
        <v>0.22500000000000001</v>
      </c>
      <c r="Y16" s="95">
        <f t="shared" si="6"/>
        <v>0.17364713312499999</v>
      </c>
      <c r="Z16" s="2">
        <v>0.1</v>
      </c>
      <c r="AA16" s="2">
        <v>0.17499999999999999</v>
      </c>
      <c r="AB16" s="2">
        <v>0.22500000000000001</v>
      </c>
      <c r="AC16" s="95"/>
      <c r="AD16" s="38">
        <f t="shared" si="7"/>
        <v>0</v>
      </c>
      <c r="AE16" s="38">
        <f t="shared" si="8"/>
        <v>0</v>
      </c>
      <c r="AF16" s="38">
        <f t="shared" si="9"/>
        <v>0</v>
      </c>
      <c r="AG16" s="38">
        <f t="shared" si="10"/>
        <v>0</v>
      </c>
      <c r="AH16" s="38">
        <f t="shared" si="11"/>
        <v>0</v>
      </c>
      <c r="AI16" s="38">
        <v>81.848055556000006</v>
      </c>
      <c r="AJ16" s="24">
        <f t="shared" si="12"/>
        <v>0</v>
      </c>
      <c r="AK16" s="2">
        <f t="shared" si="13"/>
        <v>0</v>
      </c>
    </row>
    <row r="17" spans="1:37">
      <c r="A17" s="2">
        <v>10</v>
      </c>
      <c r="B17" s="2" t="s">
        <v>74</v>
      </c>
      <c r="C17" s="2" t="s">
        <v>26</v>
      </c>
      <c r="D17" s="2" t="s">
        <v>410</v>
      </c>
      <c r="E17" s="2" t="s">
        <v>768</v>
      </c>
      <c r="F17" s="2" t="s">
        <v>64</v>
      </c>
      <c r="H17" s="2" t="s">
        <v>882</v>
      </c>
      <c r="I17" s="2">
        <v>2886</v>
      </c>
      <c r="J17" s="2">
        <v>6</v>
      </c>
      <c r="K17" s="95">
        <f t="shared" si="0"/>
        <v>2.0790020790020791E-3</v>
      </c>
      <c r="L17" s="38">
        <f t="shared" si="1"/>
        <v>0</v>
      </c>
      <c r="M17" s="38">
        <f t="shared" si="2"/>
        <v>0</v>
      </c>
      <c r="N17" s="38">
        <f t="shared" si="3"/>
        <v>0.03</v>
      </c>
      <c r="O17" s="38">
        <f t="shared" si="4"/>
        <v>0</v>
      </c>
      <c r="P17" s="2">
        <v>1828927</v>
      </c>
      <c r="Q17" s="2">
        <v>3.2330431999999999E-2</v>
      </c>
      <c r="R17" s="24">
        <v>0</v>
      </c>
      <c r="S17" s="24">
        <v>0</v>
      </c>
      <c r="T17" s="24">
        <v>1</v>
      </c>
      <c r="U17" s="24">
        <v>0</v>
      </c>
      <c r="V17" s="95">
        <f t="shared" si="5"/>
        <v>2.0790020790020791E-3</v>
      </c>
      <c r="W17" s="95">
        <v>0.24862499999999998</v>
      </c>
      <c r="X17" s="95">
        <v>0.22500000000000001</v>
      </c>
      <c r="Y17" s="95">
        <f t="shared" si="6"/>
        <v>0.22500000000000001</v>
      </c>
      <c r="Z17" s="2" t="s">
        <v>532</v>
      </c>
      <c r="AA17" s="2" t="s">
        <v>532</v>
      </c>
      <c r="AB17" s="2">
        <v>0.22500000000000001</v>
      </c>
      <c r="AC17" s="95"/>
      <c r="AD17" s="38">
        <f t="shared" si="7"/>
        <v>0</v>
      </c>
      <c r="AE17" s="38">
        <f t="shared" si="8"/>
        <v>0</v>
      </c>
      <c r="AF17" s="38">
        <f t="shared" si="9"/>
        <v>5.9130000000000002E-2</v>
      </c>
      <c r="AG17" s="38">
        <f t="shared" si="10"/>
        <v>0</v>
      </c>
      <c r="AH17" s="38">
        <f t="shared" si="11"/>
        <v>5.9130000000000002E-2</v>
      </c>
      <c r="AI17" s="38">
        <v>81.848055556000006</v>
      </c>
      <c r="AJ17" s="24">
        <f t="shared" si="12"/>
        <v>7.2243622158553998E-4</v>
      </c>
      <c r="AK17" s="2">
        <f t="shared" si="13"/>
        <v>10</v>
      </c>
    </row>
    <row r="18" spans="1:37">
      <c r="A18" s="2">
        <v>11</v>
      </c>
      <c r="B18" s="2" t="s">
        <v>75</v>
      </c>
      <c r="C18" s="2" t="s">
        <v>26</v>
      </c>
      <c r="D18" s="2" t="s">
        <v>410</v>
      </c>
      <c r="E18" s="2" t="s">
        <v>768</v>
      </c>
      <c r="F18" s="2" t="s">
        <v>64</v>
      </c>
      <c r="H18" s="2" t="s">
        <v>882</v>
      </c>
      <c r="I18" s="2">
        <v>2440</v>
      </c>
      <c r="J18" s="2">
        <v>8</v>
      </c>
      <c r="K18" s="95">
        <f t="shared" si="0"/>
        <v>3.2786885245901639E-3</v>
      </c>
      <c r="L18" s="38">
        <f t="shared" si="1"/>
        <v>0</v>
      </c>
      <c r="M18" s="38">
        <f t="shared" si="2"/>
        <v>0</v>
      </c>
      <c r="N18" s="38">
        <f t="shared" si="3"/>
        <v>0.04</v>
      </c>
      <c r="O18" s="38">
        <f t="shared" si="4"/>
        <v>0</v>
      </c>
      <c r="P18" s="2">
        <v>866970</v>
      </c>
      <c r="Q18" s="2">
        <v>9.0937403E-2</v>
      </c>
      <c r="R18" s="24">
        <v>0</v>
      </c>
      <c r="S18" s="24">
        <v>0</v>
      </c>
      <c r="T18" s="24">
        <v>1</v>
      </c>
      <c r="U18" s="24">
        <v>0</v>
      </c>
      <c r="V18" s="95">
        <f t="shared" si="5"/>
        <v>3.2786885245901639E-3</v>
      </c>
      <c r="W18" s="95">
        <v>0.24862499999999998</v>
      </c>
      <c r="X18" s="95">
        <v>0.22500000000000001</v>
      </c>
      <c r="Y18" s="95">
        <f t="shared" si="6"/>
        <v>0.22500000000000001</v>
      </c>
      <c r="Z18" s="2" t="s">
        <v>532</v>
      </c>
      <c r="AA18" s="2" t="s">
        <v>532</v>
      </c>
      <c r="AB18" s="2">
        <v>0.22500000000000001</v>
      </c>
      <c r="AC18" s="95"/>
      <c r="AD18" s="38">
        <f t="shared" si="7"/>
        <v>0</v>
      </c>
      <c r="AE18" s="38">
        <f t="shared" si="8"/>
        <v>0</v>
      </c>
      <c r="AF18" s="38">
        <f t="shared" si="9"/>
        <v>7.8840000000000007E-2</v>
      </c>
      <c r="AG18" s="38">
        <f t="shared" si="10"/>
        <v>0</v>
      </c>
      <c r="AH18" s="38">
        <f t="shared" si="11"/>
        <v>7.8840000000000007E-2</v>
      </c>
      <c r="AI18" s="38">
        <v>81.848055556000006</v>
      </c>
      <c r="AJ18" s="24">
        <f t="shared" si="12"/>
        <v>9.632482954473866E-4</v>
      </c>
      <c r="AK18" s="2">
        <f t="shared" si="13"/>
        <v>13</v>
      </c>
    </row>
    <row r="19" spans="1:37">
      <c r="A19" s="2">
        <v>12</v>
      </c>
      <c r="B19" s="2" t="s">
        <v>76</v>
      </c>
      <c r="C19" s="2" t="s">
        <v>26</v>
      </c>
      <c r="D19" s="2" t="s">
        <v>410</v>
      </c>
      <c r="E19" s="2" t="s">
        <v>768</v>
      </c>
      <c r="F19" s="2" t="s">
        <v>64</v>
      </c>
      <c r="H19" s="2" t="s">
        <v>882</v>
      </c>
      <c r="I19" s="2">
        <v>2996</v>
      </c>
      <c r="J19" s="2">
        <v>7</v>
      </c>
      <c r="K19" s="95">
        <f t="shared" si="0"/>
        <v>2.3364485981308409E-3</v>
      </c>
      <c r="L19" s="38">
        <f t="shared" si="1"/>
        <v>0</v>
      </c>
      <c r="M19" s="38">
        <f t="shared" si="2"/>
        <v>0</v>
      </c>
      <c r="N19" s="38">
        <f t="shared" si="3"/>
        <v>0</v>
      </c>
      <c r="O19" s="38">
        <f t="shared" si="4"/>
        <v>3.5000000000000003E-2</v>
      </c>
      <c r="P19" s="2">
        <v>1489084</v>
      </c>
      <c r="Q19" s="2">
        <v>6.8113118E-2</v>
      </c>
      <c r="R19" s="24">
        <v>0</v>
      </c>
      <c r="S19" s="24">
        <v>0</v>
      </c>
      <c r="T19" s="24">
        <v>0</v>
      </c>
      <c r="U19" s="24">
        <v>1</v>
      </c>
      <c r="V19" s="95">
        <f t="shared" si="5"/>
        <v>2.3364485981308409E-3</v>
      </c>
      <c r="W19" s="95">
        <v>0.37665624999999997</v>
      </c>
      <c r="X19" s="95">
        <v>0.33080937500000002</v>
      </c>
      <c r="Y19" s="95">
        <f t="shared" si="6"/>
        <v>0.33080937500000002</v>
      </c>
      <c r="Z19" s="2" t="s">
        <v>532</v>
      </c>
      <c r="AA19" s="2" t="s">
        <v>532</v>
      </c>
      <c r="AB19" s="2" t="s">
        <v>532</v>
      </c>
      <c r="AC19" s="95">
        <v>0.33080937500000002</v>
      </c>
      <c r="AD19" s="38">
        <f t="shared" si="7"/>
        <v>0</v>
      </c>
      <c r="AE19" s="38">
        <f t="shared" si="8"/>
        <v>0</v>
      </c>
      <c r="AF19" s="38">
        <f t="shared" si="9"/>
        <v>0</v>
      </c>
      <c r="AG19" s="38">
        <f t="shared" si="10"/>
        <v>0.10142615437500002</v>
      </c>
      <c r="AH19" s="38">
        <f t="shared" si="11"/>
        <v>0.10142615437500002</v>
      </c>
      <c r="AI19" s="38">
        <v>81.848055556000006</v>
      </c>
      <c r="AJ19" s="24">
        <f t="shared" si="12"/>
        <v>1.2392005367263096E-3</v>
      </c>
      <c r="AK19" s="2">
        <f t="shared" si="13"/>
        <v>12</v>
      </c>
    </row>
    <row r="20" spans="1:37">
      <c r="A20" s="2">
        <v>13</v>
      </c>
      <c r="B20" s="2" t="s">
        <v>77</v>
      </c>
      <c r="C20" s="2" t="s">
        <v>26</v>
      </c>
      <c r="D20" s="2" t="s">
        <v>410</v>
      </c>
      <c r="E20" s="2" t="s">
        <v>768</v>
      </c>
      <c r="F20" s="2" t="s">
        <v>64</v>
      </c>
      <c r="H20" s="2" t="s">
        <v>882</v>
      </c>
      <c r="I20" s="2">
        <v>2114</v>
      </c>
      <c r="J20" s="2">
        <v>1</v>
      </c>
      <c r="K20" s="95">
        <f t="shared" si="0"/>
        <v>4.7303689687795648E-4</v>
      </c>
      <c r="L20" s="38">
        <f t="shared" si="1"/>
        <v>6.3703208499999993E-4</v>
      </c>
      <c r="M20" s="38">
        <f t="shared" si="2"/>
        <v>3.5427064749999999E-3</v>
      </c>
      <c r="N20" s="38">
        <f t="shared" si="3"/>
        <v>8.2026143999999995E-4</v>
      </c>
      <c r="O20" s="38">
        <f t="shared" si="4"/>
        <v>0</v>
      </c>
      <c r="P20" s="2">
        <v>1122600</v>
      </c>
      <c r="Q20" s="2">
        <v>1.4401699999999999E-3</v>
      </c>
      <c r="R20" s="24">
        <v>0.12740641699999999</v>
      </c>
      <c r="S20" s="24">
        <v>0.70854129499999996</v>
      </c>
      <c r="T20" s="24">
        <v>0.16405228799999999</v>
      </c>
      <c r="U20" s="24">
        <v>0</v>
      </c>
      <c r="V20" s="95">
        <f t="shared" si="5"/>
        <v>7.7602785241248808E-5</v>
      </c>
      <c r="W20" s="95">
        <v>0.22500000000000001</v>
      </c>
      <c r="X20" s="95">
        <v>0.22500000000000001</v>
      </c>
      <c r="Y20" s="95">
        <f t="shared" si="6"/>
        <v>0.17364713312499999</v>
      </c>
      <c r="Z20" s="2">
        <v>0.1</v>
      </c>
      <c r="AA20" s="2">
        <v>0.17499999999999999</v>
      </c>
      <c r="AB20" s="2">
        <v>0.22500000000000001</v>
      </c>
      <c r="AC20" s="95"/>
      <c r="AD20" s="38">
        <f t="shared" si="7"/>
        <v>5.5804010645999988E-4</v>
      </c>
      <c r="AE20" s="38">
        <f t="shared" si="8"/>
        <v>5.4309690261749996E-3</v>
      </c>
      <c r="AF20" s="38">
        <f t="shared" si="9"/>
        <v>1.6167352982399998E-3</v>
      </c>
      <c r="AG20" s="38">
        <f t="shared" si="10"/>
        <v>0</v>
      </c>
      <c r="AH20" s="38">
        <f t="shared" si="11"/>
        <v>1.6167352982399998E-3</v>
      </c>
      <c r="AI20" s="38">
        <v>81.848055556000006</v>
      </c>
      <c r="AJ20" s="24">
        <f t="shared" si="12"/>
        <v>1.9752885847530465E-5</v>
      </c>
      <c r="AK20" s="2">
        <f t="shared" si="13"/>
        <v>0</v>
      </c>
    </row>
    <row r="21" spans="1:37">
      <c r="A21" s="2">
        <v>14</v>
      </c>
      <c r="B21" s="2" t="s">
        <v>78</v>
      </c>
      <c r="C21" s="2" t="s">
        <v>26</v>
      </c>
      <c r="D21" s="2" t="s">
        <v>410</v>
      </c>
      <c r="E21" s="2" t="s">
        <v>768</v>
      </c>
      <c r="F21" s="2" t="s">
        <v>64</v>
      </c>
      <c r="H21" s="2" t="s">
        <v>882</v>
      </c>
      <c r="I21" s="2">
        <v>3171</v>
      </c>
      <c r="J21" s="2">
        <v>20</v>
      </c>
      <c r="K21" s="95">
        <f t="shared" si="0"/>
        <v>6.3071586250394197E-3</v>
      </c>
      <c r="L21" s="38">
        <f t="shared" si="1"/>
        <v>0</v>
      </c>
      <c r="M21" s="38">
        <f t="shared" si="2"/>
        <v>0</v>
      </c>
      <c r="N21" s="38">
        <f t="shared" si="3"/>
        <v>2.1312768999999999E-2</v>
      </c>
      <c r="O21" s="38">
        <f t="shared" si="4"/>
        <v>7.8687230999999996E-2</v>
      </c>
      <c r="P21" s="2">
        <v>1184418</v>
      </c>
      <c r="Q21" s="2">
        <v>0.20599804799999999</v>
      </c>
      <c r="R21" s="24">
        <v>0</v>
      </c>
      <c r="S21" s="24">
        <v>0</v>
      </c>
      <c r="T21" s="24">
        <v>0.21312769000000001</v>
      </c>
      <c r="U21" s="24">
        <v>0.78687231000000002</v>
      </c>
      <c r="V21" s="95">
        <f t="shared" si="5"/>
        <v>6.3071586250394197E-3</v>
      </c>
      <c r="W21" s="95">
        <v>0.31290625</v>
      </c>
      <c r="X21" s="95">
        <v>0.278524881</v>
      </c>
      <c r="Y21" s="95">
        <f t="shared" si="6"/>
        <v>0.27852488085683152</v>
      </c>
      <c r="Z21" s="2" t="s">
        <v>532</v>
      </c>
      <c r="AA21" s="2" t="s">
        <v>532</v>
      </c>
      <c r="AB21" s="2">
        <v>0.22500000000000001</v>
      </c>
      <c r="AC21" s="95">
        <v>0.29302232099999997</v>
      </c>
      <c r="AD21" s="38">
        <f t="shared" si="7"/>
        <v>0</v>
      </c>
      <c r="AE21" s="38">
        <f t="shared" si="8"/>
        <v>0</v>
      </c>
      <c r="AF21" s="38">
        <f t="shared" si="9"/>
        <v>4.2007467698999996E-2</v>
      </c>
      <c r="AG21" s="38">
        <f t="shared" si="10"/>
        <v>0.20198032793158438</v>
      </c>
      <c r="AH21" s="38">
        <f t="shared" si="11"/>
        <v>0.24398779563058437</v>
      </c>
      <c r="AI21" s="38">
        <v>81.848055556000006</v>
      </c>
      <c r="AJ21" s="24">
        <f t="shared" si="12"/>
        <v>2.9809846302781039E-3</v>
      </c>
      <c r="AK21" s="2">
        <f t="shared" si="13"/>
        <v>33</v>
      </c>
    </row>
    <row r="22" spans="1:37">
      <c r="A22" s="2">
        <v>15</v>
      </c>
      <c r="B22" s="2" t="s">
        <v>79</v>
      </c>
      <c r="C22" s="2" t="s">
        <v>26</v>
      </c>
      <c r="D22" s="2" t="s">
        <v>410</v>
      </c>
      <c r="E22" s="2" t="s">
        <v>768</v>
      </c>
      <c r="F22" s="2" t="s">
        <v>64</v>
      </c>
      <c r="H22" s="2" t="s">
        <v>882</v>
      </c>
      <c r="I22" s="2">
        <v>1083</v>
      </c>
      <c r="J22" s="2">
        <v>2</v>
      </c>
      <c r="K22" s="95">
        <f t="shared" si="0"/>
        <v>1.8467220683287165E-3</v>
      </c>
      <c r="L22" s="38">
        <f t="shared" si="1"/>
        <v>1.2740641699999999E-3</v>
      </c>
      <c r="M22" s="38">
        <f t="shared" si="2"/>
        <v>7.0854129499999998E-3</v>
      </c>
      <c r="N22" s="38">
        <f t="shared" si="3"/>
        <v>1.6405228799999999E-3</v>
      </c>
      <c r="O22" s="38">
        <f t="shared" si="4"/>
        <v>0</v>
      </c>
      <c r="P22" s="2">
        <v>397745</v>
      </c>
      <c r="Q22" s="2">
        <v>8.1295069999999994E-3</v>
      </c>
      <c r="R22" s="24">
        <v>0.12740641699999999</v>
      </c>
      <c r="S22" s="24">
        <v>0.70854129499999996</v>
      </c>
      <c r="T22" s="24">
        <v>0.16405228799999999</v>
      </c>
      <c r="U22" s="24">
        <v>0</v>
      </c>
      <c r="V22" s="95">
        <f t="shared" si="5"/>
        <v>3.0295898060941825E-4</v>
      </c>
      <c r="W22" s="95">
        <v>0.22500000000000001</v>
      </c>
      <c r="X22" s="95">
        <v>0.22500000000000001</v>
      </c>
      <c r="Y22" s="95">
        <f t="shared" si="6"/>
        <v>0.17364713312499999</v>
      </c>
      <c r="Z22" s="2">
        <v>0.1</v>
      </c>
      <c r="AA22" s="2">
        <v>0.17499999999999999</v>
      </c>
      <c r="AB22" s="2">
        <v>0.22500000000000001</v>
      </c>
      <c r="AC22" s="95"/>
      <c r="AD22" s="38">
        <f t="shared" si="7"/>
        <v>1.1160802129199998E-3</v>
      </c>
      <c r="AE22" s="38">
        <f t="shared" si="8"/>
        <v>1.0861938052349999E-2</v>
      </c>
      <c r="AF22" s="38">
        <f t="shared" si="9"/>
        <v>3.2334705964799995E-3</v>
      </c>
      <c r="AG22" s="38">
        <f t="shared" si="10"/>
        <v>0</v>
      </c>
      <c r="AH22" s="38">
        <f t="shared" si="11"/>
        <v>3.2334705964799995E-3</v>
      </c>
      <c r="AI22" s="38">
        <v>81.848055556000006</v>
      </c>
      <c r="AJ22" s="24">
        <f t="shared" si="12"/>
        <v>3.950577169506093E-5</v>
      </c>
      <c r="AK22" s="2">
        <f t="shared" si="13"/>
        <v>1</v>
      </c>
    </row>
    <row r="23" spans="1:37">
      <c r="A23" s="2">
        <v>16</v>
      </c>
      <c r="B23" s="2" t="s">
        <v>80</v>
      </c>
      <c r="C23" s="2" t="s">
        <v>26</v>
      </c>
      <c r="D23" s="2" t="s">
        <v>410</v>
      </c>
      <c r="E23" s="2" t="s">
        <v>768</v>
      </c>
      <c r="F23" s="2" t="s">
        <v>64</v>
      </c>
      <c r="H23" s="2" t="s">
        <v>882</v>
      </c>
      <c r="I23" s="2">
        <v>3830</v>
      </c>
      <c r="J23" s="2">
        <v>30</v>
      </c>
      <c r="K23" s="95">
        <f t="shared" si="0"/>
        <v>7.832898172323759E-3</v>
      </c>
      <c r="L23" s="38">
        <f t="shared" si="1"/>
        <v>0</v>
      </c>
      <c r="M23" s="38">
        <f t="shared" si="2"/>
        <v>7.1328273299999995E-2</v>
      </c>
      <c r="N23" s="38">
        <f t="shared" si="3"/>
        <v>7.86717267E-2</v>
      </c>
      <c r="O23" s="38">
        <f t="shared" si="4"/>
        <v>0</v>
      </c>
      <c r="P23" s="2">
        <v>1341267</v>
      </c>
      <c r="Q23" s="2">
        <v>0.11560858</v>
      </c>
      <c r="R23" s="24">
        <v>0</v>
      </c>
      <c r="S23" s="24">
        <v>0.47552182199999998</v>
      </c>
      <c r="T23" s="24">
        <v>0.52447817799999996</v>
      </c>
      <c r="U23" s="24">
        <v>0</v>
      </c>
      <c r="V23" s="95">
        <f t="shared" si="5"/>
        <v>4.1081841618798949E-3</v>
      </c>
      <c r="W23" s="95">
        <v>0.22500000000000001</v>
      </c>
      <c r="X23" s="95">
        <v>0.22500000000000001</v>
      </c>
      <c r="Y23" s="95">
        <f t="shared" si="6"/>
        <v>0.2012239089</v>
      </c>
      <c r="Z23" s="2" t="s">
        <v>532</v>
      </c>
      <c r="AA23" s="2">
        <v>0.17499999999999999</v>
      </c>
      <c r="AB23" s="2">
        <v>0.22500000000000001</v>
      </c>
      <c r="AC23" s="95"/>
      <c r="AD23" s="38">
        <f t="shared" si="7"/>
        <v>0</v>
      </c>
      <c r="AE23" s="38">
        <f t="shared" si="8"/>
        <v>0.10934624296889998</v>
      </c>
      <c r="AF23" s="38">
        <f t="shared" si="9"/>
        <v>0.15506197332570001</v>
      </c>
      <c r="AG23" s="38">
        <f t="shared" si="10"/>
        <v>0</v>
      </c>
      <c r="AH23" s="38">
        <f t="shared" si="11"/>
        <v>0.15506197332570001</v>
      </c>
      <c r="AI23" s="38">
        <v>81.848055556000006</v>
      </c>
      <c r="AJ23" s="24">
        <f t="shared" si="12"/>
        <v>1.8945101660919413E-3</v>
      </c>
      <c r="AK23" s="2">
        <f t="shared" si="13"/>
        <v>26</v>
      </c>
    </row>
    <row r="24" spans="1:37">
      <c r="A24" s="2">
        <v>17</v>
      </c>
      <c r="B24" s="2" t="s">
        <v>81</v>
      </c>
      <c r="C24" s="2" t="s">
        <v>26</v>
      </c>
      <c r="D24" s="2" t="s">
        <v>410</v>
      </c>
      <c r="E24" s="2" t="s">
        <v>768</v>
      </c>
      <c r="F24" s="2" t="s">
        <v>64</v>
      </c>
      <c r="H24" s="2" t="s">
        <v>882</v>
      </c>
      <c r="I24" s="2">
        <v>3840</v>
      </c>
      <c r="J24" s="2">
        <v>30</v>
      </c>
      <c r="K24" s="95">
        <f t="shared" si="0"/>
        <v>7.8125E-3</v>
      </c>
      <c r="L24" s="38">
        <f t="shared" si="1"/>
        <v>1.9110962549999999E-2</v>
      </c>
      <c r="M24" s="38">
        <f t="shared" si="2"/>
        <v>0.10628119425</v>
      </c>
      <c r="N24" s="38">
        <f t="shared" si="3"/>
        <v>2.4607843199999997E-2</v>
      </c>
      <c r="O24" s="38">
        <f t="shared" si="4"/>
        <v>0</v>
      </c>
      <c r="P24" s="2">
        <v>1103490</v>
      </c>
      <c r="Q24" s="2">
        <v>4.3953328999999999E-2</v>
      </c>
      <c r="R24" s="24">
        <v>0.12740641699999999</v>
      </c>
      <c r="S24" s="24">
        <v>0.70854129499999996</v>
      </c>
      <c r="T24" s="24">
        <v>0.16405228799999999</v>
      </c>
      <c r="U24" s="24">
        <v>0</v>
      </c>
      <c r="V24" s="95">
        <f t="shared" si="5"/>
        <v>1.2816584999999999E-3</v>
      </c>
      <c r="W24" s="95">
        <v>0.22500000000000001</v>
      </c>
      <c r="X24" s="95">
        <v>0.22500000000000001</v>
      </c>
      <c r="Y24" s="95">
        <f t="shared" si="6"/>
        <v>0.17364713312499999</v>
      </c>
      <c r="Z24" s="2">
        <v>0.1</v>
      </c>
      <c r="AA24" s="2">
        <v>0.17499999999999999</v>
      </c>
      <c r="AB24" s="2">
        <v>0.22500000000000001</v>
      </c>
      <c r="AC24" s="95"/>
      <c r="AD24" s="38">
        <f t="shared" si="7"/>
        <v>1.67412031938E-2</v>
      </c>
      <c r="AE24" s="38">
        <f t="shared" si="8"/>
        <v>0.16292907078524999</v>
      </c>
      <c r="AF24" s="38">
        <f t="shared" si="9"/>
        <v>4.8502058947199993E-2</v>
      </c>
      <c r="AG24" s="38">
        <f t="shared" si="10"/>
        <v>0</v>
      </c>
      <c r="AH24" s="38">
        <f t="shared" si="11"/>
        <v>4.8502058947199993E-2</v>
      </c>
      <c r="AI24" s="38">
        <v>81.848055556000006</v>
      </c>
      <c r="AJ24" s="24">
        <f t="shared" si="12"/>
        <v>5.9258657542591393E-4</v>
      </c>
      <c r="AK24" s="2">
        <f t="shared" si="13"/>
        <v>8</v>
      </c>
    </row>
    <row r="25" spans="1:37">
      <c r="A25" s="2">
        <v>18</v>
      </c>
      <c r="B25" s="2" t="s">
        <v>82</v>
      </c>
      <c r="C25" s="2" t="s">
        <v>26</v>
      </c>
      <c r="D25" s="2" t="s">
        <v>410</v>
      </c>
      <c r="E25" s="2" t="s">
        <v>768</v>
      </c>
      <c r="F25" s="2" t="s">
        <v>64</v>
      </c>
      <c r="H25" s="2" t="s">
        <v>882</v>
      </c>
      <c r="I25" s="2">
        <v>4453</v>
      </c>
      <c r="J25" s="2">
        <v>64</v>
      </c>
      <c r="K25" s="95">
        <f t="shared" si="0"/>
        <v>1.4372333258477431E-2</v>
      </c>
      <c r="L25" s="38">
        <f t="shared" si="1"/>
        <v>0</v>
      </c>
      <c r="M25" s="38">
        <f t="shared" si="2"/>
        <v>0.25150326783999999</v>
      </c>
      <c r="N25" s="38">
        <f t="shared" si="3"/>
        <v>6.8496732160000004E-2</v>
      </c>
      <c r="O25" s="38">
        <f t="shared" si="4"/>
        <v>0</v>
      </c>
      <c r="P25" s="2">
        <v>283257</v>
      </c>
      <c r="Q25" s="2">
        <v>0.47662390999999998</v>
      </c>
      <c r="R25" s="24">
        <v>0</v>
      </c>
      <c r="S25" s="24">
        <v>0.78594771200000002</v>
      </c>
      <c r="T25" s="24">
        <v>0.21405228800000001</v>
      </c>
      <c r="U25" s="24">
        <v>0</v>
      </c>
      <c r="V25" s="95">
        <f t="shared" si="5"/>
        <v>3.0764308178755895E-3</v>
      </c>
      <c r="W25" s="95">
        <v>0.22500000000000001</v>
      </c>
      <c r="X25" s="95">
        <v>0.22500000000000001</v>
      </c>
      <c r="Y25" s="95">
        <f t="shared" si="6"/>
        <v>0.18570261439999999</v>
      </c>
      <c r="Z25" s="2" t="s">
        <v>532</v>
      </c>
      <c r="AA25" s="2">
        <v>0.17499999999999999</v>
      </c>
      <c r="AB25" s="2">
        <v>0.22500000000000001</v>
      </c>
      <c r="AC25" s="95"/>
      <c r="AD25" s="38">
        <f t="shared" si="7"/>
        <v>0</v>
      </c>
      <c r="AE25" s="38">
        <f t="shared" si="8"/>
        <v>0.38555450959871995</v>
      </c>
      <c r="AF25" s="38">
        <f t="shared" si="9"/>
        <v>0.13500705908735999</v>
      </c>
      <c r="AG25" s="38">
        <f t="shared" si="10"/>
        <v>0</v>
      </c>
      <c r="AH25" s="38">
        <f t="shared" si="11"/>
        <v>0.13500705908735999</v>
      </c>
      <c r="AI25" s="38">
        <v>81.848055556000006</v>
      </c>
      <c r="AJ25" s="24">
        <f t="shared" si="12"/>
        <v>1.6494840124209045E-3</v>
      </c>
      <c r="AK25" s="2">
        <f t="shared" si="13"/>
        <v>23</v>
      </c>
    </row>
    <row r="26" spans="1:37">
      <c r="A26" s="2">
        <v>19</v>
      </c>
      <c r="B26" s="2" t="s">
        <v>83</v>
      </c>
      <c r="C26" s="2" t="s">
        <v>26</v>
      </c>
      <c r="D26" s="2" t="s">
        <v>410</v>
      </c>
      <c r="E26" s="2" t="s">
        <v>768</v>
      </c>
      <c r="F26" s="2" t="s">
        <v>64</v>
      </c>
      <c r="H26" s="2" t="s">
        <v>882</v>
      </c>
      <c r="I26" s="2">
        <v>3681</v>
      </c>
      <c r="J26" s="2">
        <v>46</v>
      </c>
      <c r="K26" s="95">
        <f t="shared" si="0"/>
        <v>1.2496604183645748E-2</v>
      </c>
      <c r="L26" s="38">
        <f t="shared" si="1"/>
        <v>2.9764705950000005E-2</v>
      </c>
      <c r="M26" s="38">
        <f t="shared" si="2"/>
        <v>0.15626470595</v>
      </c>
      <c r="N26" s="38">
        <f t="shared" si="3"/>
        <v>4.3970588329999998E-2</v>
      </c>
      <c r="O26" s="38">
        <f t="shared" si="4"/>
        <v>0</v>
      </c>
      <c r="P26" s="2">
        <v>492074</v>
      </c>
      <c r="Q26" s="2">
        <v>0.17612397599999999</v>
      </c>
      <c r="R26" s="24">
        <v>0.12941176500000001</v>
      </c>
      <c r="S26" s="24">
        <v>0.679411765</v>
      </c>
      <c r="T26" s="24">
        <v>0.19117647099999999</v>
      </c>
      <c r="U26" s="24">
        <v>0</v>
      </c>
      <c r="V26" s="95">
        <f t="shared" si="5"/>
        <v>2.3890566873132298E-3</v>
      </c>
      <c r="W26" s="95">
        <v>0.22500000000000001</v>
      </c>
      <c r="X26" s="95">
        <v>0.22500000000000001</v>
      </c>
      <c r="Y26" s="95">
        <f t="shared" si="6"/>
        <v>0.17485294135000001</v>
      </c>
      <c r="Z26" s="2">
        <v>0.1</v>
      </c>
      <c r="AA26" s="2">
        <v>0.17499999999999999</v>
      </c>
      <c r="AB26" s="2">
        <v>0.22500000000000001</v>
      </c>
      <c r="AC26" s="95"/>
      <c r="AD26" s="38">
        <f t="shared" si="7"/>
        <v>2.6073882412200006E-2</v>
      </c>
      <c r="AE26" s="38">
        <f t="shared" si="8"/>
        <v>0.23955379422134998</v>
      </c>
      <c r="AF26" s="38">
        <f t="shared" si="9"/>
        <v>8.6666029598430006E-2</v>
      </c>
      <c r="AG26" s="38">
        <f t="shared" si="10"/>
        <v>0</v>
      </c>
      <c r="AH26" s="38">
        <f t="shared" si="11"/>
        <v>8.6666029598430006E-2</v>
      </c>
      <c r="AI26" s="38">
        <v>81.848055556000006</v>
      </c>
      <c r="AJ26" s="24">
        <f t="shared" si="12"/>
        <v>1.0588648564672813E-3</v>
      </c>
      <c r="AK26" s="2">
        <f t="shared" si="13"/>
        <v>15</v>
      </c>
    </row>
    <row r="27" spans="1:37">
      <c r="A27" s="2">
        <v>20</v>
      </c>
      <c r="B27" s="2" t="s">
        <v>84</v>
      </c>
      <c r="C27" s="2" t="s">
        <v>25</v>
      </c>
      <c r="D27" s="2" t="s">
        <v>411</v>
      </c>
      <c r="E27" s="2" t="s">
        <v>768</v>
      </c>
      <c r="F27" s="2" t="s">
        <v>64</v>
      </c>
      <c r="H27" s="2" t="s">
        <v>882</v>
      </c>
      <c r="I27" s="2">
        <v>19080</v>
      </c>
      <c r="J27" s="2">
        <v>6260</v>
      </c>
      <c r="K27" s="95">
        <f t="shared" si="0"/>
        <v>0.32809224318658281</v>
      </c>
      <c r="L27" s="38">
        <f t="shared" si="1"/>
        <v>4.6996029466999998</v>
      </c>
      <c r="M27" s="38">
        <f t="shared" si="2"/>
        <v>21.716895651599994</v>
      </c>
      <c r="N27" s="38">
        <f t="shared" si="3"/>
        <v>4.8835014016999994</v>
      </c>
      <c r="O27" s="38">
        <f t="shared" si="4"/>
        <v>0</v>
      </c>
      <c r="P27" s="2">
        <v>783909</v>
      </c>
      <c r="Q27" s="2">
        <v>12.278697222</v>
      </c>
      <c r="R27" s="24">
        <v>0.150147059</v>
      </c>
      <c r="S27" s="24">
        <v>0.693830532</v>
      </c>
      <c r="T27" s="24">
        <v>0.156022409</v>
      </c>
      <c r="U27" s="24">
        <v>0</v>
      </c>
      <c r="V27" s="95">
        <f t="shared" si="5"/>
        <v>5.1189742156184485E-2</v>
      </c>
      <c r="W27" s="95">
        <v>0.22500000000000001</v>
      </c>
      <c r="X27" s="95">
        <v>0.22500000000000001</v>
      </c>
      <c r="Y27" s="95">
        <f t="shared" si="6"/>
        <v>0.17154009102500001</v>
      </c>
      <c r="Z27" s="2">
        <v>0.1</v>
      </c>
      <c r="AA27" s="2">
        <v>0.17499999999999999</v>
      </c>
      <c r="AB27" s="2">
        <v>0.22500000000000001</v>
      </c>
      <c r="AC27" s="95"/>
      <c r="AD27" s="38">
        <f t="shared" si="7"/>
        <v>4.1168521813092003</v>
      </c>
      <c r="AE27" s="38">
        <f t="shared" si="8"/>
        <v>33.292001033902785</v>
      </c>
      <c r="AF27" s="38">
        <f t="shared" si="9"/>
        <v>9.6253812627507003</v>
      </c>
      <c r="AG27" s="38">
        <f t="shared" si="10"/>
        <v>0</v>
      </c>
      <c r="AH27" s="38">
        <f t="shared" si="11"/>
        <v>9.6253812627507003</v>
      </c>
      <c r="AI27" s="38">
        <v>28.898055555999999</v>
      </c>
      <c r="AJ27" s="24">
        <f t="shared" si="12"/>
        <v>0.33308058544278829</v>
      </c>
      <c r="AK27" s="2">
        <f t="shared" si="13"/>
        <v>1628</v>
      </c>
    </row>
    <row r="28" spans="1:37">
      <c r="A28" s="2">
        <v>21</v>
      </c>
      <c r="B28" s="2" t="s">
        <v>85</v>
      </c>
      <c r="C28" s="2" t="s">
        <v>25</v>
      </c>
      <c r="D28" s="2" t="s">
        <v>411</v>
      </c>
      <c r="E28" s="2" t="s">
        <v>768</v>
      </c>
      <c r="F28" s="2" t="s">
        <v>64</v>
      </c>
      <c r="H28" s="2" t="s">
        <v>882</v>
      </c>
      <c r="I28" s="2">
        <v>14834</v>
      </c>
      <c r="J28" s="2">
        <v>3742</v>
      </c>
      <c r="K28" s="95">
        <f t="shared" si="0"/>
        <v>0.25225832546851829</v>
      </c>
      <c r="L28" s="38">
        <f t="shared" si="1"/>
        <v>2.7664786177300003</v>
      </c>
      <c r="M28" s="38">
        <f t="shared" si="2"/>
        <v>11.915368453200001</v>
      </c>
      <c r="N28" s="38">
        <f t="shared" si="3"/>
        <v>4.0281529477799998</v>
      </c>
      <c r="O28" s="38">
        <f t="shared" si="4"/>
        <v>0</v>
      </c>
      <c r="P28" s="2">
        <v>815441</v>
      </c>
      <c r="Q28" s="2">
        <v>9.736436415</v>
      </c>
      <c r="R28" s="24">
        <v>0.14786096300000001</v>
      </c>
      <c r="S28" s="24">
        <v>0.63684492000000004</v>
      </c>
      <c r="T28" s="24">
        <v>0.21529411800000001</v>
      </c>
      <c r="U28" s="24">
        <v>0</v>
      </c>
      <c r="V28" s="95">
        <f t="shared" si="5"/>
        <v>5.4309733689901579E-2</v>
      </c>
      <c r="W28" s="95">
        <v>0.22500000000000001</v>
      </c>
      <c r="X28" s="95">
        <v>0.22500000000000001</v>
      </c>
      <c r="Y28" s="95">
        <f t="shared" si="6"/>
        <v>0.17467513385</v>
      </c>
      <c r="Z28" s="2">
        <v>0.1</v>
      </c>
      <c r="AA28" s="2">
        <v>0.17499999999999999</v>
      </c>
      <c r="AB28" s="2">
        <v>0.22500000000000001</v>
      </c>
      <c r="AC28" s="95"/>
      <c r="AD28" s="38">
        <f t="shared" si="7"/>
        <v>2.4234352691314802</v>
      </c>
      <c r="AE28" s="38">
        <f t="shared" si="8"/>
        <v>18.266259838755598</v>
      </c>
      <c r="AF28" s="38">
        <f t="shared" si="9"/>
        <v>7.9394894600743804</v>
      </c>
      <c r="AG28" s="38">
        <f t="shared" si="10"/>
        <v>0</v>
      </c>
      <c r="AH28" s="38">
        <f t="shared" si="11"/>
        <v>7.9394894600743804</v>
      </c>
      <c r="AI28" s="38">
        <v>28.898055555999999</v>
      </c>
      <c r="AJ28" s="24">
        <f t="shared" si="12"/>
        <v>0.27474130377695716</v>
      </c>
      <c r="AK28" s="2">
        <f t="shared" si="13"/>
        <v>1343</v>
      </c>
    </row>
    <row r="29" spans="1:37">
      <c r="A29" s="2">
        <v>22</v>
      </c>
      <c r="B29" s="2" t="s">
        <v>86</v>
      </c>
      <c r="C29" s="2" t="s">
        <v>25</v>
      </c>
      <c r="D29" s="2" t="s">
        <v>411</v>
      </c>
      <c r="E29" s="2" t="s">
        <v>768</v>
      </c>
      <c r="F29" s="2" t="s">
        <v>64</v>
      </c>
      <c r="H29" s="2" t="s">
        <v>882</v>
      </c>
      <c r="I29" s="2">
        <v>14570</v>
      </c>
      <c r="J29" s="2">
        <v>3647</v>
      </c>
      <c r="K29" s="95">
        <f t="shared" si="0"/>
        <v>0.25030885380919699</v>
      </c>
      <c r="L29" s="38">
        <f t="shared" si="1"/>
        <v>0</v>
      </c>
      <c r="M29" s="38">
        <f t="shared" si="2"/>
        <v>6.6388155747199997</v>
      </c>
      <c r="N29" s="38">
        <f t="shared" si="3"/>
        <v>8.3051082115400003</v>
      </c>
      <c r="O29" s="38">
        <f t="shared" si="4"/>
        <v>3.2910761955049996</v>
      </c>
      <c r="P29" s="2">
        <v>944458</v>
      </c>
      <c r="Q29" s="2">
        <v>25.537595436</v>
      </c>
      <c r="R29" s="24">
        <v>0</v>
      </c>
      <c r="S29" s="24">
        <v>0.36406995199999997</v>
      </c>
      <c r="T29" s="24">
        <v>0.45544876400000001</v>
      </c>
      <c r="U29" s="24">
        <v>0.18048128299999999</v>
      </c>
      <c r="V29" s="95">
        <f t="shared" si="5"/>
        <v>0.15917892116739876</v>
      </c>
      <c r="W29" s="95">
        <v>0.26881250000000001</v>
      </c>
      <c r="X29" s="95">
        <v>0.23743428599999999</v>
      </c>
      <c r="Y29" s="95">
        <f t="shared" si="6"/>
        <v>0.21470383838643753</v>
      </c>
      <c r="Z29" s="2" t="s">
        <v>532</v>
      </c>
      <c r="AA29" s="2">
        <v>0.17499999999999999</v>
      </c>
      <c r="AB29" s="2">
        <v>0.22500000000000001</v>
      </c>
      <c r="AC29" s="95">
        <v>0.26881250000000001</v>
      </c>
      <c r="AD29" s="38">
        <f t="shared" si="7"/>
        <v>0</v>
      </c>
      <c r="AE29" s="38">
        <f t="shared" si="8"/>
        <v>10.17730427604576</v>
      </c>
      <c r="AF29" s="38">
        <f t="shared" si="9"/>
        <v>16.369368284945338</v>
      </c>
      <c r="AG29" s="38">
        <f t="shared" si="10"/>
        <v>7.7498179974846844</v>
      </c>
      <c r="AH29" s="38">
        <f t="shared" si="11"/>
        <v>24.119186282430022</v>
      </c>
      <c r="AI29" s="38">
        <v>28.898055555999999</v>
      </c>
      <c r="AJ29" s="24">
        <f t="shared" si="12"/>
        <v>0.8346300752204846</v>
      </c>
      <c r="AK29" s="2">
        <f t="shared" si="13"/>
        <v>3865</v>
      </c>
    </row>
    <row r="30" spans="1:37">
      <c r="A30" s="2">
        <v>23</v>
      </c>
      <c r="B30" s="2" t="s">
        <v>87</v>
      </c>
      <c r="C30" s="2" t="s">
        <v>25</v>
      </c>
      <c r="D30" s="2" t="s">
        <v>411</v>
      </c>
      <c r="E30" s="2" t="s">
        <v>768</v>
      </c>
      <c r="F30" s="2" t="s">
        <v>64</v>
      </c>
      <c r="H30" s="2" t="s">
        <v>882</v>
      </c>
      <c r="I30" s="2">
        <v>19767</v>
      </c>
      <c r="J30" s="2">
        <v>4313</v>
      </c>
      <c r="K30" s="95">
        <f t="shared" si="0"/>
        <v>0.21819193605504122</v>
      </c>
      <c r="L30" s="38">
        <f t="shared" si="1"/>
        <v>6.2919058848900002</v>
      </c>
      <c r="M30" s="38">
        <f t="shared" si="2"/>
        <v>11.363305249744998</v>
      </c>
      <c r="N30" s="38">
        <f t="shared" si="3"/>
        <v>3.9097888653649999</v>
      </c>
      <c r="O30" s="38">
        <f t="shared" si="4"/>
        <v>0</v>
      </c>
      <c r="P30" s="2">
        <v>1052575</v>
      </c>
      <c r="Q30" s="2">
        <v>7.3212776799999997</v>
      </c>
      <c r="R30" s="24">
        <v>0.29176470599999998</v>
      </c>
      <c r="S30" s="24">
        <v>0.52693277299999997</v>
      </c>
      <c r="T30" s="24">
        <v>0.18130252099999999</v>
      </c>
      <c r="U30" s="24">
        <v>0</v>
      </c>
      <c r="V30" s="95">
        <f t="shared" si="5"/>
        <v>3.9558748068649764E-2</v>
      </c>
      <c r="W30" s="95">
        <v>0.22500000000000001</v>
      </c>
      <c r="X30" s="95">
        <v>0.22500000000000001</v>
      </c>
      <c r="Y30" s="95">
        <f t="shared" si="6"/>
        <v>0.16218277309999998</v>
      </c>
      <c r="Z30" s="2">
        <v>0.1</v>
      </c>
      <c r="AA30" s="2">
        <v>0.17499999999999999</v>
      </c>
      <c r="AB30" s="2">
        <v>0.22500000000000001</v>
      </c>
      <c r="AC30" s="95"/>
      <c r="AD30" s="38">
        <f t="shared" si="7"/>
        <v>5.511709555163641</v>
      </c>
      <c r="AE30" s="38">
        <f t="shared" si="8"/>
        <v>17.419946947859081</v>
      </c>
      <c r="AF30" s="38">
        <f t="shared" si="9"/>
        <v>7.7061938536344154</v>
      </c>
      <c r="AG30" s="38">
        <f t="shared" si="10"/>
        <v>0</v>
      </c>
      <c r="AH30" s="38">
        <f t="shared" si="11"/>
        <v>7.7061938536344154</v>
      </c>
      <c r="AI30" s="38">
        <v>28.898055555999999</v>
      </c>
      <c r="AJ30" s="24">
        <f t="shared" si="12"/>
        <v>0.26666824827369418</v>
      </c>
      <c r="AK30" s="2">
        <f t="shared" si="13"/>
        <v>1303</v>
      </c>
    </row>
    <row r="31" spans="1:37">
      <c r="A31" s="2">
        <v>24</v>
      </c>
      <c r="B31" s="2" t="s">
        <v>88</v>
      </c>
      <c r="C31" s="2" t="s">
        <v>25</v>
      </c>
      <c r="D31" s="2" t="s">
        <v>411</v>
      </c>
      <c r="E31" s="2" t="s">
        <v>768</v>
      </c>
      <c r="F31" s="2" t="s">
        <v>64</v>
      </c>
      <c r="H31" s="2" t="s">
        <v>882</v>
      </c>
      <c r="I31" s="2">
        <v>20216</v>
      </c>
      <c r="J31" s="2">
        <v>2376</v>
      </c>
      <c r="K31" s="95">
        <f t="shared" si="0"/>
        <v>0.11753066877720618</v>
      </c>
      <c r="L31" s="38">
        <f t="shared" si="1"/>
        <v>9.1567058774400003</v>
      </c>
      <c r="M31" s="38">
        <f t="shared" si="2"/>
        <v>1.1075294062799999</v>
      </c>
      <c r="N31" s="38">
        <f t="shared" si="3"/>
        <v>1.6157647044000001</v>
      </c>
      <c r="O31" s="38">
        <f t="shared" si="4"/>
        <v>0</v>
      </c>
      <c r="P31" s="2">
        <v>2121185</v>
      </c>
      <c r="Q31" s="2">
        <v>1.5013646780000001</v>
      </c>
      <c r="R31" s="24">
        <v>0.77076648800000003</v>
      </c>
      <c r="S31" s="24">
        <v>9.3226380999999997E-2</v>
      </c>
      <c r="T31" s="24">
        <v>0.13600713</v>
      </c>
      <c r="U31" s="24">
        <v>0</v>
      </c>
      <c r="V31" s="95">
        <f t="shared" si="5"/>
        <v>1.5985008947368422E-2</v>
      </c>
      <c r="W31" s="95">
        <v>0.22525000000000001</v>
      </c>
      <c r="X31" s="95">
        <v>0.22500000000000001</v>
      </c>
      <c r="Y31" s="95">
        <f t="shared" si="6"/>
        <v>0.12399286972500001</v>
      </c>
      <c r="Z31" s="2">
        <v>0.1</v>
      </c>
      <c r="AA31" s="2">
        <v>0.17499999999999999</v>
      </c>
      <c r="AB31" s="2">
        <v>0.22500000000000001</v>
      </c>
      <c r="AC31" s="95"/>
      <c r="AD31" s="38">
        <f t="shared" si="7"/>
        <v>8.0212743486374407</v>
      </c>
      <c r="AE31" s="38">
        <f t="shared" si="8"/>
        <v>1.6978425798272396</v>
      </c>
      <c r="AF31" s="38">
        <f t="shared" si="9"/>
        <v>3.1846722323724004</v>
      </c>
      <c r="AG31" s="38">
        <f t="shared" si="10"/>
        <v>0</v>
      </c>
      <c r="AH31" s="38">
        <f t="shared" si="11"/>
        <v>3.1846722323724004</v>
      </c>
      <c r="AI31" s="38">
        <v>28.898055555999999</v>
      </c>
      <c r="AJ31" s="24">
        <f t="shared" si="12"/>
        <v>0.11020368571861155</v>
      </c>
      <c r="AK31" s="2">
        <f t="shared" si="13"/>
        <v>539</v>
      </c>
    </row>
    <row r="32" spans="1:37">
      <c r="A32" s="2">
        <v>25</v>
      </c>
      <c r="B32" s="2" t="s">
        <v>89</v>
      </c>
      <c r="C32" s="2" t="s">
        <v>25</v>
      </c>
      <c r="D32" s="2" t="s">
        <v>411</v>
      </c>
      <c r="E32" s="2" t="s">
        <v>768</v>
      </c>
      <c r="F32" s="2" t="s">
        <v>64</v>
      </c>
      <c r="H32" s="2" t="s">
        <v>882</v>
      </c>
      <c r="I32" s="2">
        <v>22420</v>
      </c>
      <c r="J32" s="2">
        <v>3782</v>
      </c>
      <c r="K32" s="95">
        <f t="shared" si="0"/>
        <v>0.16868867082961642</v>
      </c>
      <c r="L32" s="38">
        <f t="shared" si="1"/>
        <v>9.88405042716</v>
      </c>
      <c r="M32" s="38">
        <f t="shared" si="2"/>
        <v>6.0091716929599999</v>
      </c>
      <c r="N32" s="38">
        <f t="shared" si="3"/>
        <v>3.0167778987900005</v>
      </c>
      <c r="O32" s="38">
        <f t="shared" si="4"/>
        <v>0</v>
      </c>
      <c r="P32" s="2">
        <v>1436216</v>
      </c>
      <c r="Q32" s="2">
        <v>4.140093985</v>
      </c>
      <c r="R32" s="24">
        <v>0.52268907600000003</v>
      </c>
      <c r="S32" s="24">
        <v>0.31777745600000001</v>
      </c>
      <c r="T32" s="24">
        <v>0.15953346900000001</v>
      </c>
      <c r="U32" s="24">
        <v>0</v>
      </c>
      <c r="V32" s="95">
        <f t="shared" si="5"/>
        <v>2.6911488838447815E-2</v>
      </c>
      <c r="W32" s="95">
        <v>0.22500000000000001</v>
      </c>
      <c r="X32" s="95">
        <v>0.22500000000000001</v>
      </c>
      <c r="Y32" s="95">
        <f t="shared" si="6"/>
        <v>0.14377499292500001</v>
      </c>
      <c r="Z32" s="2">
        <v>0.1</v>
      </c>
      <c r="AA32" s="2">
        <v>0.17499999999999999</v>
      </c>
      <c r="AB32" s="2">
        <v>0.22500000000000001</v>
      </c>
      <c r="AC32" s="95"/>
      <c r="AD32" s="38">
        <f t="shared" si="7"/>
        <v>8.65842817419216</v>
      </c>
      <c r="AE32" s="38">
        <f t="shared" si="8"/>
        <v>9.2120602053076794</v>
      </c>
      <c r="AF32" s="38">
        <f t="shared" si="9"/>
        <v>5.9460692385150908</v>
      </c>
      <c r="AG32" s="38">
        <f t="shared" si="10"/>
        <v>0</v>
      </c>
      <c r="AH32" s="38">
        <f t="shared" si="11"/>
        <v>5.9460692385150908</v>
      </c>
      <c r="AI32" s="38">
        <v>28.898055555999999</v>
      </c>
      <c r="AJ32" s="24">
        <f t="shared" si="12"/>
        <v>0.20576018434847704</v>
      </c>
      <c r="AK32" s="2">
        <f t="shared" si="13"/>
        <v>1006</v>
      </c>
    </row>
    <row r="33" spans="1:37">
      <c r="A33" s="2">
        <v>131</v>
      </c>
      <c r="B33" s="2" t="s">
        <v>186</v>
      </c>
      <c r="C33" s="2" t="s">
        <v>24</v>
      </c>
      <c r="D33" s="2" t="s">
        <v>431</v>
      </c>
      <c r="E33" s="2" t="s">
        <v>768</v>
      </c>
      <c r="F33" s="2" t="s">
        <v>64</v>
      </c>
      <c r="H33" s="2" t="s">
        <v>882</v>
      </c>
      <c r="I33" s="2">
        <v>24029</v>
      </c>
      <c r="J33" s="2">
        <v>2302</v>
      </c>
      <c r="K33" s="95">
        <f t="shared" si="0"/>
        <v>9.580090723708852E-2</v>
      </c>
      <c r="L33" s="38">
        <f t="shared" si="1"/>
        <v>1.5421223689199999</v>
      </c>
      <c r="M33" s="38">
        <f t="shared" si="2"/>
        <v>2.9016806684000001</v>
      </c>
      <c r="N33" s="38">
        <f t="shared" si="3"/>
        <v>3.6452681619499998</v>
      </c>
      <c r="O33" s="38">
        <f t="shared" si="4"/>
        <v>3.42092878922</v>
      </c>
      <c r="P33" s="2">
        <v>1394290</v>
      </c>
      <c r="Q33" s="2">
        <v>11.707025178</v>
      </c>
      <c r="R33" s="24">
        <v>0.133981092</v>
      </c>
      <c r="S33" s="24">
        <v>0.25210083999999999</v>
      </c>
      <c r="T33" s="24">
        <v>0.316704445</v>
      </c>
      <c r="U33" s="24">
        <v>0.29721362200000001</v>
      </c>
      <c r="V33" s="95">
        <f t="shared" si="5"/>
        <v>5.8813907787839688E-2</v>
      </c>
      <c r="W33" s="95">
        <v>0.3304375</v>
      </c>
      <c r="X33" s="95">
        <v>0.26369981199999998</v>
      </c>
      <c r="Y33" s="95">
        <f t="shared" si="6"/>
        <v>0.219405835183625</v>
      </c>
      <c r="Z33" s="2">
        <v>0.1</v>
      </c>
      <c r="AA33" s="2">
        <v>0.17499999999999999</v>
      </c>
      <c r="AB33" s="2">
        <v>0.22500000000000001</v>
      </c>
      <c r="AC33" s="95">
        <v>0.30493749999999997</v>
      </c>
      <c r="AD33" s="38">
        <f t="shared" si="7"/>
        <v>1.3508991951739202</v>
      </c>
      <c r="AE33" s="38">
        <f t="shared" si="8"/>
        <v>4.4482764646571997</v>
      </c>
      <c r="AF33" s="38">
        <f t="shared" si="9"/>
        <v>7.1848235472034503</v>
      </c>
      <c r="AG33" s="38">
        <f t="shared" si="10"/>
        <v>9.1381645805258955</v>
      </c>
      <c r="AH33" s="38">
        <f t="shared" si="11"/>
        <v>16.322988127729346</v>
      </c>
      <c r="AI33" s="38">
        <v>15.3</v>
      </c>
      <c r="AJ33" s="24">
        <f t="shared" si="12"/>
        <v>1.0668619691326369</v>
      </c>
      <c r="AK33" s="2">
        <f t="shared" si="13"/>
        <v>2355</v>
      </c>
    </row>
    <row r="34" spans="1:37">
      <c r="A34" s="2">
        <v>280</v>
      </c>
      <c r="B34" s="2" t="s">
        <v>333</v>
      </c>
      <c r="C34" s="2" t="s">
        <v>24</v>
      </c>
      <c r="D34" s="2" t="s">
        <v>431</v>
      </c>
      <c r="E34" s="2" t="s">
        <v>768</v>
      </c>
      <c r="F34" s="2" t="s">
        <v>64</v>
      </c>
      <c r="H34" s="2" t="s">
        <v>882</v>
      </c>
      <c r="I34" s="2">
        <v>31392</v>
      </c>
      <c r="J34" s="2">
        <v>2995</v>
      </c>
      <c r="K34" s="95">
        <f t="shared" si="0"/>
        <v>9.5406472986748217E-2</v>
      </c>
      <c r="L34" s="38">
        <f t="shared" si="1"/>
        <v>2.6582756092249995</v>
      </c>
      <c r="M34" s="38">
        <f t="shared" si="2"/>
        <v>8.631699871575</v>
      </c>
      <c r="N34" s="38">
        <f t="shared" si="3"/>
        <v>3.6850245042249998</v>
      </c>
      <c r="O34" s="38">
        <f t="shared" si="4"/>
        <v>0</v>
      </c>
      <c r="P34" s="2">
        <v>2796379</v>
      </c>
      <c r="Q34" s="2">
        <v>2.597352973</v>
      </c>
      <c r="R34" s="24">
        <v>0.17751423099999999</v>
      </c>
      <c r="S34" s="24">
        <v>0.57640733700000002</v>
      </c>
      <c r="T34" s="24">
        <v>0.24607843099999999</v>
      </c>
      <c r="U34" s="24">
        <v>0</v>
      </c>
      <c r="V34" s="95">
        <f t="shared" si="5"/>
        <v>2.3477475179822883E-2</v>
      </c>
      <c r="W34" s="95">
        <v>0.22500000000000001</v>
      </c>
      <c r="X34" s="95">
        <v>0.22500000000000001</v>
      </c>
      <c r="Y34" s="95">
        <f t="shared" si="6"/>
        <v>0.17399035404999999</v>
      </c>
      <c r="Z34" s="2">
        <v>0.1</v>
      </c>
      <c r="AA34" s="2">
        <v>0.17499999999999999</v>
      </c>
      <c r="AB34" s="2">
        <v>0.22500000000000001</v>
      </c>
      <c r="AC34" s="95"/>
      <c r="AD34" s="38">
        <f t="shared" si="7"/>
        <v>2.3286494336810999</v>
      </c>
      <c r="AE34" s="38">
        <f t="shared" si="8"/>
        <v>13.232395903124473</v>
      </c>
      <c r="AF34" s="38">
        <f t="shared" si="9"/>
        <v>7.2631832978274744</v>
      </c>
      <c r="AG34" s="38">
        <f t="shared" si="10"/>
        <v>0</v>
      </c>
      <c r="AH34" s="38">
        <f t="shared" si="11"/>
        <v>7.2631832978274744</v>
      </c>
      <c r="AI34" s="38">
        <v>15.3</v>
      </c>
      <c r="AJ34" s="24">
        <f t="shared" si="12"/>
        <v>0.47471786260310289</v>
      </c>
      <c r="AK34" s="2">
        <f t="shared" si="13"/>
        <v>1228</v>
      </c>
    </row>
    <row r="35" spans="1:37">
      <c r="A35" s="2">
        <v>26</v>
      </c>
      <c r="B35" s="2" t="s">
        <v>90</v>
      </c>
      <c r="C35" s="2" t="s">
        <v>23</v>
      </c>
      <c r="D35" s="2" t="s">
        <v>412</v>
      </c>
      <c r="E35" s="2" t="s">
        <v>768</v>
      </c>
      <c r="F35" s="2" t="s">
        <v>64</v>
      </c>
      <c r="H35" s="2" t="s">
        <v>882</v>
      </c>
      <c r="I35" s="2">
        <v>9134</v>
      </c>
      <c r="J35" s="2">
        <v>1555</v>
      </c>
      <c r="K35" s="95">
        <f t="shared" si="0"/>
        <v>0.17024304795270417</v>
      </c>
      <c r="L35" s="38">
        <f t="shared" si="1"/>
        <v>3.6604006081250002</v>
      </c>
      <c r="M35" s="38">
        <f t="shared" si="2"/>
        <v>2.8766974332249999</v>
      </c>
      <c r="N35" s="38">
        <f t="shared" si="3"/>
        <v>1.2379019586500002</v>
      </c>
      <c r="O35" s="38">
        <f t="shared" si="4"/>
        <v>0</v>
      </c>
      <c r="P35" s="2">
        <v>848319</v>
      </c>
      <c r="Q35" s="2">
        <v>2.8761642319999998</v>
      </c>
      <c r="R35" s="24">
        <v>0.470791075</v>
      </c>
      <c r="S35" s="24">
        <v>0.36999323899999997</v>
      </c>
      <c r="T35" s="24">
        <v>0.159215686</v>
      </c>
      <c r="U35" s="24">
        <v>0</v>
      </c>
      <c r="V35" s="95">
        <f t="shared" si="5"/>
        <v>2.710536366652069E-2</v>
      </c>
      <c r="W35" s="95">
        <v>0.22500000000000001</v>
      </c>
      <c r="X35" s="95">
        <v>0.22500000000000001</v>
      </c>
      <c r="Y35" s="95">
        <f t="shared" si="6"/>
        <v>0.14765145367499999</v>
      </c>
      <c r="Z35" s="2">
        <v>0.1</v>
      </c>
      <c r="AA35" s="2">
        <v>0.17499999999999999</v>
      </c>
      <c r="AB35" s="2">
        <v>0.22500000000000001</v>
      </c>
      <c r="AC35" s="95"/>
      <c r="AD35" s="38">
        <f t="shared" si="7"/>
        <v>3.2065109327175003</v>
      </c>
      <c r="AE35" s="38">
        <f t="shared" si="8"/>
        <v>4.4099771651339248</v>
      </c>
      <c r="AF35" s="38">
        <f t="shared" si="9"/>
        <v>2.4399047604991502</v>
      </c>
      <c r="AG35" s="38">
        <f t="shared" si="10"/>
        <v>0</v>
      </c>
      <c r="AH35" s="38">
        <f t="shared" si="11"/>
        <v>2.4399047604991502</v>
      </c>
      <c r="AI35" s="38">
        <v>4.3988888890000002</v>
      </c>
      <c r="AJ35" s="24">
        <f t="shared" si="12"/>
        <v>0.55466387582565513</v>
      </c>
      <c r="AK35" s="2">
        <f t="shared" si="13"/>
        <v>413</v>
      </c>
    </row>
    <row r="36" spans="1:37">
      <c r="A36" s="2">
        <v>27</v>
      </c>
      <c r="B36" s="2" t="s">
        <v>91</v>
      </c>
      <c r="C36" s="2" t="s">
        <v>22</v>
      </c>
      <c r="D36" s="2" t="s">
        <v>413</v>
      </c>
      <c r="E36" s="2" t="s">
        <v>768</v>
      </c>
      <c r="F36" s="2" t="s">
        <v>64</v>
      </c>
      <c r="H36" s="2" t="s">
        <v>882</v>
      </c>
      <c r="I36" s="2">
        <v>502</v>
      </c>
      <c r="J36" s="2">
        <v>0</v>
      </c>
      <c r="K36" s="95">
        <f t="shared" si="0"/>
        <v>0</v>
      </c>
      <c r="L36" s="38">
        <f t="shared" si="1"/>
        <v>0</v>
      </c>
      <c r="M36" s="38">
        <f t="shared" si="2"/>
        <v>0</v>
      </c>
      <c r="N36" s="38">
        <f t="shared" si="3"/>
        <v>0</v>
      </c>
      <c r="O36" s="38">
        <f t="shared" si="4"/>
        <v>0</v>
      </c>
      <c r="P36" s="2">
        <v>1267449</v>
      </c>
      <c r="Q36" s="2">
        <v>0</v>
      </c>
      <c r="R36" s="24">
        <v>0</v>
      </c>
      <c r="S36" s="24">
        <v>0</v>
      </c>
      <c r="T36" s="24">
        <v>1</v>
      </c>
      <c r="U36" s="24">
        <v>0</v>
      </c>
      <c r="V36" s="95">
        <f t="shared" si="5"/>
        <v>0</v>
      </c>
      <c r="W36" s="95">
        <v>0.24968750000000001</v>
      </c>
      <c r="X36" s="95">
        <v>0.22500000000000001</v>
      </c>
      <c r="Y36" s="95">
        <f t="shared" si="6"/>
        <v>0.22500000000000001</v>
      </c>
      <c r="Z36" s="2" t="s">
        <v>532</v>
      </c>
      <c r="AA36" s="2" t="s">
        <v>532</v>
      </c>
      <c r="AB36" s="2">
        <v>0.22500000000000001</v>
      </c>
      <c r="AC36" s="95"/>
      <c r="AD36" s="38">
        <f t="shared" si="7"/>
        <v>0</v>
      </c>
      <c r="AE36" s="38">
        <f t="shared" si="8"/>
        <v>0</v>
      </c>
      <c r="AF36" s="38">
        <f t="shared" si="9"/>
        <v>0</v>
      </c>
      <c r="AG36" s="38">
        <f t="shared" si="10"/>
        <v>0</v>
      </c>
      <c r="AH36" s="38">
        <f t="shared" si="11"/>
        <v>0</v>
      </c>
      <c r="AI36" s="38">
        <v>56.05</v>
      </c>
      <c r="AJ36" s="24">
        <f t="shared" si="12"/>
        <v>0</v>
      </c>
      <c r="AK36" s="2">
        <f t="shared" si="13"/>
        <v>0</v>
      </c>
    </row>
    <row r="37" spans="1:37">
      <c r="A37" s="2">
        <v>28</v>
      </c>
      <c r="B37" s="2" t="s">
        <v>92</v>
      </c>
      <c r="C37" s="2" t="s">
        <v>22</v>
      </c>
      <c r="D37" s="2" t="s">
        <v>413</v>
      </c>
      <c r="E37" s="2" t="s">
        <v>768</v>
      </c>
      <c r="F37" s="2" t="s">
        <v>64</v>
      </c>
      <c r="H37" s="2" t="s">
        <v>882</v>
      </c>
      <c r="I37" s="2">
        <v>11030</v>
      </c>
      <c r="J37" s="2">
        <v>153</v>
      </c>
      <c r="K37" s="95">
        <f t="shared" si="0"/>
        <v>1.387126019945603E-2</v>
      </c>
      <c r="L37" s="38">
        <f t="shared" si="1"/>
        <v>0</v>
      </c>
      <c r="M37" s="38">
        <f t="shared" si="2"/>
        <v>0</v>
      </c>
      <c r="N37" s="38">
        <f t="shared" si="3"/>
        <v>0.55551724168500005</v>
      </c>
      <c r="O37" s="38">
        <f t="shared" si="4"/>
        <v>0.20948275831499999</v>
      </c>
      <c r="P37" s="2">
        <v>1326876</v>
      </c>
      <c r="Q37" s="2">
        <v>1.1962226149999999</v>
      </c>
      <c r="R37" s="24">
        <v>0</v>
      </c>
      <c r="S37" s="24">
        <v>0</v>
      </c>
      <c r="T37" s="24">
        <v>0.726166329</v>
      </c>
      <c r="U37" s="24">
        <v>0.273833671</v>
      </c>
      <c r="V37" s="95">
        <f t="shared" si="5"/>
        <v>1.387126019945603E-2</v>
      </c>
      <c r="W37" s="95">
        <v>0.27518749999999997</v>
      </c>
      <c r="X37" s="95">
        <v>0.236851864</v>
      </c>
      <c r="Y37" s="95">
        <f t="shared" si="6"/>
        <v>0.23685186357296878</v>
      </c>
      <c r="Z37" s="2" t="s">
        <v>532</v>
      </c>
      <c r="AA37" s="2" t="s">
        <v>532</v>
      </c>
      <c r="AB37" s="2">
        <v>0.22500000000000001</v>
      </c>
      <c r="AC37" s="95">
        <v>0.26828125000000003</v>
      </c>
      <c r="AD37" s="38">
        <f t="shared" si="7"/>
        <v>0</v>
      </c>
      <c r="AE37" s="38">
        <f t="shared" si="8"/>
        <v>0</v>
      </c>
      <c r="AF37" s="38">
        <f t="shared" si="9"/>
        <v>1.0949244833611351</v>
      </c>
      <c r="AG37" s="38">
        <f t="shared" si="10"/>
        <v>0.4923145951867578</v>
      </c>
      <c r="AH37" s="38">
        <f t="shared" si="11"/>
        <v>1.5872390785478929</v>
      </c>
      <c r="AI37" s="38">
        <v>56.05</v>
      </c>
      <c r="AJ37" s="24">
        <f t="shared" si="12"/>
        <v>2.8318270803709064E-2</v>
      </c>
      <c r="AK37" s="2">
        <f t="shared" si="13"/>
        <v>255</v>
      </c>
    </row>
    <row r="38" spans="1:37">
      <c r="A38" s="2">
        <v>29</v>
      </c>
      <c r="B38" s="2" t="s">
        <v>93</v>
      </c>
      <c r="C38" s="2" t="s">
        <v>22</v>
      </c>
      <c r="D38" s="2" t="s">
        <v>413</v>
      </c>
      <c r="E38" s="2" t="s">
        <v>768</v>
      </c>
      <c r="F38" s="2" t="s">
        <v>64</v>
      </c>
      <c r="H38" s="2" t="s">
        <v>882</v>
      </c>
      <c r="I38" s="2">
        <v>17619</v>
      </c>
      <c r="J38" s="2">
        <v>635</v>
      </c>
      <c r="K38" s="95">
        <f t="shared" si="0"/>
        <v>3.604063794767013E-2</v>
      </c>
      <c r="L38" s="38">
        <f t="shared" si="1"/>
        <v>0</v>
      </c>
      <c r="M38" s="38">
        <f t="shared" si="2"/>
        <v>1.0573216915499999</v>
      </c>
      <c r="N38" s="38">
        <f t="shared" si="3"/>
        <v>1.3759556205750001</v>
      </c>
      <c r="O38" s="38">
        <f t="shared" si="4"/>
        <v>0.74172268787500006</v>
      </c>
      <c r="P38" s="2">
        <v>1214450</v>
      </c>
      <c r="Q38" s="2">
        <v>3.654250491</v>
      </c>
      <c r="R38" s="24">
        <v>0</v>
      </c>
      <c r="S38" s="24">
        <v>0.33301470599999999</v>
      </c>
      <c r="T38" s="24">
        <v>0.43337184899999998</v>
      </c>
      <c r="U38" s="24">
        <v>0.233613445</v>
      </c>
      <c r="V38" s="95">
        <f t="shared" si="5"/>
        <v>2.4038575497474318E-2</v>
      </c>
      <c r="W38" s="95">
        <v>0.27625</v>
      </c>
      <c r="X38" s="95">
        <v>0.23922901899999999</v>
      </c>
      <c r="Y38" s="95">
        <f t="shared" si="6"/>
        <v>0.21783981090312499</v>
      </c>
      <c r="Z38" s="2" t="s">
        <v>532</v>
      </c>
      <c r="AA38" s="2">
        <v>0.17499999999999999</v>
      </c>
      <c r="AB38" s="2">
        <v>0.22500000000000001</v>
      </c>
      <c r="AC38" s="95">
        <v>0.265625</v>
      </c>
      <c r="AD38" s="38">
        <f t="shared" si="7"/>
        <v>0</v>
      </c>
      <c r="AE38" s="38">
        <f t="shared" si="8"/>
        <v>1.6208741531461497</v>
      </c>
      <c r="AF38" s="38">
        <f t="shared" si="9"/>
        <v>2.712008528153325</v>
      </c>
      <c r="AG38" s="38">
        <f t="shared" si="10"/>
        <v>1.7258959793491409</v>
      </c>
      <c r="AH38" s="38">
        <f t="shared" si="11"/>
        <v>4.4379045075024663</v>
      </c>
      <c r="AI38" s="38">
        <v>56.05</v>
      </c>
      <c r="AJ38" s="24">
        <f t="shared" si="12"/>
        <v>7.9177600490677374E-2</v>
      </c>
      <c r="AK38" s="2">
        <f t="shared" si="13"/>
        <v>706</v>
      </c>
    </row>
    <row r="39" spans="1:37">
      <c r="A39" s="2">
        <v>30</v>
      </c>
      <c r="B39" s="2" t="s">
        <v>94</v>
      </c>
      <c r="C39" s="2" t="s">
        <v>22</v>
      </c>
      <c r="D39" s="2" t="s">
        <v>413</v>
      </c>
      <c r="E39" s="2" t="s">
        <v>768</v>
      </c>
      <c r="F39" s="2" t="s">
        <v>64</v>
      </c>
      <c r="H39" s="2" t="s">
        <v>882</v>
      </c>
      <c r="I39" s="2">
        <v>8652</v>
      </c>
      <c r="J39" s="2">
        <v>381</v>
      </c>
      <c r="K39" s="95">
        <f t="shared" si="0"/>
        <v>4.403606102635229E-2</v>
      </c>
      <c r="L39" s="38">
        <f t="shared" si="1"/>
        <v>0</v>
      </c>
      <c r="M39" s="38">
        <f t="shared" si="2"/>
        <v>0.95539184143500011</v>
      </c>
      <c r="N39" s="38">
        <f t="shared" si="3"/>
        <v>0.94960815856500003</v>
      </c>
      <c r="O39" s="38">
        <f t="shared" si="4"/>
        <v>0</v>
      </c>
      <c r="P39" s="2">
        <v>1120654</v>
      </c>
      <c r="Q39" s="2">
        <v>1.67016553</v>
      </c>
      <c r="R39" s="24">
        <v>0</v>
      </c>
      <c r="S39" s="24">
        <v>0.50151802700000003</v>
      </c>
      <c r="T39" s="24">
        <v>0.49848197300000002</v>
      </c>
      <c r="U39" s="24">
        <v>0</v>
      </c>
      <c r="V39" s="95">
        <f t="shared" si="5"/>
        <v>2.1951182583564495E-2</v>
      </c>
      <c r="W39" s="95">
        <v>0.24331249999999999</v>
      </c>
      <c r="X39" s="95">
        <v>0.22500000000000001</v>
      </c>
      <c r="Y39" s="95">
        <f t="shared" si="6"/>
        <v>0.19992409864999999</v>
      </c>
      <c r="Z39" s="2" t="s">
        <v>532</v>
      </c>
      <c r="AA39" s="2">
        <v>0.17499999999999999</v>
      </c>
      <c r="AB39" s="2">
        <v>0.22500000000000001</v>
      </c>
      <c r="AC39" s="95"/>
      <c r="AD39" s="38">
        <f t="shared" si="7"/>
        <v>0</v>
      </c>
      <c r="AE39" s="38">
        <f t="shared" si="8"/>
        <v>1.4646156929198553</v>
      </c>
      <c r="AF39" s="38">
        <f t="shared" si="9"/>
        <v>1.8716776805316151</v>
      </c>
      <c r="AG39" s="38">
        <f t="shared" si="10"/>
        <v>0</v>
      </c>
      <c r="AH39" s="38">
        <f t="shared" si="11"/>
        <v>1.8716776805316151</v>
      </c>
      <c r="AI39" s="38">
        <v>56.05</v>
      </c>
      <c r="AJ39" s="24">
        <f t="shared" si="12"/>
        <v>3.3393000544721059E-2</v>
      </c>
      <c r="AK39" s="2">
        <f t="shared" si="13"/>
        <v>317</v>
      </c>
    </row>
    <row r="40" spans="1:37">
      <c r="A40" s="2">
        <v>31</v>
      </c>
      <c r="B40" s="2" t="s">
        <v>95</v>
      </c>
      <c r="C40" s="2" t="s">
        <v>22</v>
      </c>
      <c r="D40" s="2" t="s">
        <v>413</v>
      </c>
      <c r="E40" s="2" t="s">
        <v>768</v>
      </c>
      <c r="F40" s="2" t="s">
        <v>64</v>
      </c>
      <c r="H40" s="2" t="s">
        <v>882</v>
      </c>
      <c r="I40" s="2">
        <v>12491</v>
      </c>
      <c r="J40" s="2">
        <v>345</v>
      </c>
      <c r="K40" s="95">
        <f t="shared" si="0"/>
        <v>2.7619886318149066E-2</v>
      </c>
      <c r="L40" s="38">
        <f t="shared" si="1"/>
        <v>0</v>
      </c>
      <c r="M40" s="38">
        <f t="shared" si="2"/>
        <v>0.33485294107500002</v>
      </c>
      <c r="N40" s="38">
        <f t="shared" si="3"/>
        <v>0.6088235286</v>
      </c>
      <c r="O40" s="38">
        <f t="shared" si="4"/>
        <v>0.78132352859999987</v>
      </c>
      <c r="P40" s="2">
        <v>1507209</v>
      </c>
      <c r="Q40" s="2">
        <v>2.0289357959999998</v>
      </c>
      <c r="R40" s="24">
        <v>0</v>
      </c>
      <c r="S40" s="24">
        <v>0.194117647</v>
      </c>
      <c r="T40" s="24">
        <v>0.35294117600000002</v>
      </c>
      <c r="U40" s="24">
        <v>0.452941176</v>
      </c>
      <c r="V40" s="95">
        <f t="shared" si="5"/>
        <v>2.2258378948042591E-2</v>
      </c>
      <c r="W40" s="95">
        <v>0.28900000000000003</v>
      </c>
      <c r="X40" s="95">
        <v>0.25111747299999998</v>
      </c>
      <c r="Y40" s="95">
        <f t="shared" si="6"/>
        <v>0.23634172769724998</v>
      </c>
      <c r="Z40" s="2" t="s">
        <v>532</v>
      </c>
      <c r="AA40" s="2">
        <v>0.17499999999999999</v>
      </c>
      <c r="AB40" s="2">
        <v>0.22500000000000001</v>
      </c>
      <c r="AC40" s="95">
        <v>0.27146874999999998</v>
      </c>
      <c r="AD40" s="38">
        <f t="shared" si="7"/>
        <v>0</v>
      </c>
      <c r="AE40" s="38">
        <f t="shared" si="8"/>
        <v>0.51332955866797503</v>
      </c>
      <c r="AF40" s="38">
        <f t="shared" si="9"/>
        <v>1.1999911748706</v>
      </c>
      <c r="AG40" s="38">
        <f t="shared" si="10"/>
        <v>1.8580391136945693</v>
      </c>
      <c r="AH40" s="38">
        <f t="shared" si="11"/>
        <v>3.0580302885651696</v>
      </c>
      <c r="AI40" s="38">
        <v>56.05</v>
      </c>
      <c r="AJ40" s="24">
        <f t="shared" si="12"/>
        <v>5.4558970357986972E-2</v>
      </c>
      <c r="AK40" s="2">
        <f t="shared" si="13"/>
        <v>463</v>
      </c>
    </row>
    <row r="41" spans="1:37">
      <c r="A41" s="2">
        <v>32</v>
      </c>
      <c r="B41" s="2" t="s">
        <v>96</v>
      </c>
      <c r="C41" s="2" t="s">
        <v>22</v>
      </c>
      <c r="D41" s="2" t="s">
        <v>413</v>
      </c>
      <c r="E41" s="2" t="s">
        <v>768</v>
      </c>
      <c r="F41" s="2" t="s">
        <v>64</v>
      </c>
      <c r="H41" s="2" t="s">
        <v>882</v>
      </c>
      <c r="I41" s="2">
        <v>13991</v>
      </c>
      <c r="J41" s="2">
        <v>729</v>
      </c>
      <c r="K41" s="95">
        <f t="shared" si="0"/>
        <v>5.2104924594382103E-2</v>
      </c>
      <c r="L41" s="38">
        <f t="shared" si="1"/>
        <v>0</v>
      </c>
      <c r="M41" s="38">
        <f t="shared" si="2"/>
        <v>0</v>
      </c>
      <c r="N41" s="38">
        <f t="shared" si="3"/>
        <v>0.90374558652000003</v>
      </c>
      <c r="O41" s="38">
        <f t="shared" si="4"/>
        <v>2.7412544134800001</v>
      </c>
      <c r="P41" s="2">
        <v>1684500</v>
      </c>
      <c r="Q41" s="2">
        <v>5.1545743750000002</v>
      </c>
      <c r="R41" s="24">
        <v>0</v>
      </c>
      <c r="S41" s="24">
        <v>0</v>
      </c>
      <c r="T41" s="24">
        <v>0.24794117600000001</v>
      </c>
      <c r="U41" s="24">
        <v>0.75205882400000001</v>
      </c>
      <c r="V41" s="95">
        <f t="shared" si="5"/>
        <v>5.2104924594382103E-2</v>
      </c>
      <c r="W41" s="95">
        <v>0.32353124999999999</v>
      </c>
      <c r="X41" s="95">
        <v>0.27193317099999997</v>
      </c>
      <c r="Y41" s="95">
        <f t="shared" si="6"/>
        <v>0.27193317098524999</v>
      </c>
      <c r="Z41" s="2" t="s">
        <v>532</v>
      </c>
      <c r="AA41" s="2" t="s">
        <v>532</v>
      </c>
      <c r="AB41" s="2">
        <v>0.22500000000000001</v>
      </c>
      <c r="AC41" s="95">
        <v>0.28740624999999997</v>
      </c>
      <c r="AD41" s="38">
        <f t="shared" si="7"/>
        <v>0</v>
      </c>
      <c r="AE41" s="38">
        <f t="shared" si="8"/>
        <v>0</v>
      </c>
      <c r="AF41" s="38">
        <f t="shared" si="9"/>
        <v>1.78128255103092</v>
      </c>
      <c r="AG41" s="38">
        <f t="shared" si="10"/>
        <v>6.9015979851623097</v>
      </c>
      <c r="AH41" s="38">
        <f t="shared" si="11"/>
        <v>8.6828805361932293</v>
      </c>
      <c r="AI41" s="38">
        <v>56.05</v>
      </c>
      <c r="AJ41" s="24">
        <f t="shared" si="12"/>
        <v>0.15491312285804157</v>
      </c>
      <c r="AK41" s="2">
        <f t="shared" si="13"/>
        <v>1215</v>
      </c>
    </row>
    <row r="42" spans="1:37">
      <c r="A42" s="2">
        <v>33</v>
      </c>
      <c r="B42" s="2" t="s">
        <v>97</v>
      </c>
      <c r="C42" s="2" t="s">
        <v>22</v>
      </c>
      <c r="D42" s="2" t="s">
        <v>413</v>
      </c>
      <c r="E42" s="2" t="s">
        <v>768</v>
      </c>
      <c r="F42" s="2" t="s">
        <v>64</v>
      </c>
      <c r="H42" s="2" t="s">
        <v>882</v>
      </c>
      <c r="I42" s="2">
        <v>9255</v>
      </c>
      <c r="J42" s="2">
        <v>280</v>
      </c>
      <c r="K42" s="95">
        <f t="shared" si="0"/>
        <v>3.0253916801728797E-2</v>
      </c>
      <c r="L42" s="38">
        <f t="shared" si="1"/>
        <v>0</v>
      </c>
      <c r="M42" s="38">
        <f t="shared" si="2"/>
        <v>0.23601809979999999</v>
      </c>
      <c r="N42" s="38">
        <f t="shared" si="3"/>
        <v>0.43438913979999999</v>
      </c>
      <c r="O42" s="38">
        <f t="shared" si="4"/>
        <v>0.72959276039999987</v>
      </c>
      <c r="P42" s="2">
        <v>1219394</v>
      </c>
      <c r="Q42" s="2">
        <v>2.0904635169999999</v>
      </c>
      <c r="R42" s="24">
        <v>0</v>
      </c>
      <c r="S42" s="24">
        <v>0.16858435699999999</v>
      </c>
      <c r="T42" s="24">
        <v>0.31027795699999999</v>
      </c>
      <c r="U42" s="24">
        <v>0.52113768599999999</v>
      </c>
      <c r="V42" s="95">
        <f t="shared" si="5"/>
        <v>2.515357969097785E-2</v>
      </c>
      <c r="W42" s="95">
        <v>0.28474999999999995</v>
      </c>
      <c r="X42" s="95">
        <v>0.24999787300000001</v>
      </c>
      <c r="Y42" s="95">
        <f t="shared" si="6"/>
        <v>0.23735440448978751</v>
      </c>
      <c r="Z42" s="2" t="s">
        <v>532</v>
      </c>
      <c r="AA42" s="2">
        <v>0.17499999999999999</v>
      </c>
      <c r="AB42" s="2">
        <v>0.22500000000000001</v>
      </c>
      <c r="AC42" s="95">
        <v>0.26488125000000001</v>
      </c>
      <c r="AD42" s="38">
        <f t="shared" si="7"/>
        <v>0</v>
      </c>
      <c r="AE42" s="38">
        <f t="shared" si="8"/>
        <v>0.36181574699340002</v>
      </c>
      <c r="AF42" s="38">
        <f t="shared" si="9"/>
        <v>0.85618099454579999</v>
      </c>
      <c r="AG42" s="38">
        <f t="shared" si="10"/>
        <v>1.6929176751235537</v>
      </c>
      <c r="AH42" s="38">
        <f t="shared" si="11"/>
        <v>2.5490986696693536</v>
      </c>
      <c r="AI42" s="38">
        <v>56.05</v>
      </c>
      <c r="AJ42" s="24">
        <f t="shared" si="12"/>
        <v>4.5479012839774374E-2</v>
      </c>
      <c r="AK42" s="2">
        <f t="shared" si="13"/>
        <v>388</v>
      </c>
    </row>
    <row r="43" spans="1:37">
      <c r="A43" s="2">
        <v>34</v>
      </c>
      <c r="B43" s="2" t="s">
        <v>98</v>
      </c>
      <c r="C43" s="2" t="s">
        <v>22</v>
      </c>
      <c r="D43" s="2" t="s">
        <v>413</v>
      </c>
      <c r="E43" s="2" t="s">
        <v>768</v>
      </c>
      <c r="F43" s="2" t="s">
        <v>64</v>
      </c>
      <c r="H43" s="2" t="s">
        <v>882</v>
      </c>
      <c r="I43" s="2">
        <v>5369</v>
      </c>
      <c r="J43" s="2">
        <v>130</v>
      </c>
      <c r="K43" s="95">
        <f t="shared" si="0"/>
        <v>2.4213075060532687E-2</v>
      </c>
      <c r="L43" s="38">
        <f t="shared" si="1"/>
        <v>0</v>
      </c>
      <c r="M43" s="38">
        <f t="shared" si="2"/>
        <v>8.3074866550000001E-2</v>
      </c>
      <c r="N43" s="38">
        <f t="shared" si="3"/>
        <v>0.23834988514999997</v>
      </c>
      <c r="O43" s="38">
        <f t="shared" si="4"/>
        <v>0.32857524830000001</v>
      </c>
      <c r="P43" s="2">
        <v>1213311</v>
      </c>
      <c r="Q43" s="2">
        <v>1.0153164219999999</v>
      </c>
      <c r="R43" s="24">
        <v>0</v>
      </c>
      <c r="S43" s="24">
        <v>0.127807487</v>
      </c>
      <c r="T43" s="24">
        <v>0.36669213099999998</v>
      </c>
      <c r="U43" s="24">
        <v>0.50550038200000003</v>
      </c>
      <c r="V43" s="95">
        <f t="shared" si="5"/>
        <v>2.1118462784503633E-2</v>
      </c>
      <c r="W43" s="95">
        <v>0.28634375000000001</v>
      </c>
      <c r="X43" s="95">
        <v>0.248052569</v>
      </c>
      <c r="Y43" s="95">
        <f t="shared" si="6"/>
        <v>0.23871590334404999</v>
      </c>
      <c r="Z43" s="2" t="s">
        <v>532</v>
      </c>
      <c r="AA43" s="2">
        <v>0.17499999999999999</v>
      </c>
      <c r="AB43" s="2">
        <v>0.22500000000000001</v>
      </c>
      <c r="AC43" s="95">
        <v>0.26477499999999998</v>
      </c>
      <c r="AD43" s="38">
        <f t="shared" si="7"/>
        <v>0</v>
      </c>
      <c r="AE43" s="38">
        <f t="shared" si="8"/>
        <v>0.12735377042114998</v>
      </c>
      <c r="AF43" s="38">
        <f t="shared" si="9"/>
        <v>0.46978762363064991</v>
      </c>
      <c r="AG43" s="38">
        <f t="shared" si="10"/>
        <v>0.7621069595892207</v>
      </c>
      <c r="AH43" s="38">
        <f t="shared" si="11"/>
        <v>1.2318945832198707</v>
      </c>
      <c r="AI43" s="38">
        <v>56.05</v>
      </c>
      <c r="AJ43" s="24">
        <f t="shared" si="12"/>
        <v>2.1978493902227846E-2</v>
      </c>
      <c r="AK43" s="2">
        <f t="shared" si="13"/>
        <v>189</v>
      </c>
    </row>
    <row r="44" spans="1:37">
      <c r="A44" s="2">
        <v>69</v>
      </c>
      <c r="B44" s="2" t="s">
        <v>133</v>
      </c>
      <c r="C44" s="2" t="s">
        <v>21</v>
      </c>
      <c r="D44" s="2" t="s">
        <v>415</v>
      </c>
      <c r="E44" s="2" t="s">
        <v>768</v>
      </c>
      <c r="F44" s="2" t="s">
        <v>64</v>
      </c>
      <c r="H44" s="2" t="s">
        <v>882</v>
      </c>
      <c r="I44" s="2">
        <v>2497</v>
      </c>
      <c r="J44" s="2">
        <v>35</v>
      </c>
      <c r="K44" s="95">
        <f t="shared" si="0"/>
        <v>1.4016820184221065E-2</v>
      </c>
      <c r="L44" s="38">
        <f t="shared" si="1"/>
        <v>0</v>
      </c>
      <c r="M44" s="38">
        <f t="shared" si="2"/>
        <v>0</v>
      </c>
      <c r="N44" s="38">
        <f t="shared" si="3"/>
        <v>0</v>
      </c>
      <c r="O44" s="38">
        <f t="shared" si="4"/>
        <v>0.17499999999999999</v>
      </c>
      <c r="P44" s="2">
        <v>1789174</v>
      </c>
      <c r="Q44" s="2">
        <v>0.33365104899999998</v>
      </c>
      <c r="R44" s="24">
        <v>0</v>
      </c>
      <c r="S44" s="24">
        <v>0</v>
      </c>
      <c r="T44" s="24">
        <v>0</v>
      </c>
      <c r="U44" s="24">
        <v>1</v>
      </c>
      <c r="V44" s="95">
        <f t="shared" si="5"/>
        <v>1.4016820184221065E-2</v>
      </c>
      <c r="W44" s="95">
        <v>0.43881250000000005</v>
      </c>
      <c r="X44" s="95">
        <v>0.38940625000000001</v>
      </c>
      <c r="Y44" s="95">
        <f t="shared" si="6"/>
        <v>0.38940625000000001</v>
      </c>
      <c r="Z44" s="2" t="s">
        <v>532</v>
      </c>
      <c r="AA44" s="2" t="s">
        <v>532</v>
      </c>
      <c r="AB44" s="2" t="s">
        <v>532</v>
      </c>
      <c r="AC44" s="95">
        <v>0.38940625000000001</v>
      </c>
      <c r="AD44" s="38">
        <f t="shared" si="7"/>
        <v>0</v>
      </c>
      <c r="AE44" s="38">
        <f t="shared" si="8"/>
        <v>0</v>
      </c>
      <c r="AF44" s="38">
        <f t="shared" si="9"/>
        <v>0</v>
      </c>
      <c r="AG44" s="38">
        <f t="shared" si="10"/>
        <v>0.59695978125000004</v>
      </c>
      <c r="AH44" s="38">
        <f t="shared" si="11"/>
        <v>0.59695978125000004</v>
      </c>
      <c r="AI44" s="38">
        <v>31.153888889000001</v>
      </c>
      <c r="AJ44" s="24">
        <f t="shared" si="12"/>
        <v>1.916164570583604E-2</v>
      </c>
      <c r="AK44" s="2">
        <f t="shared" si="13"/>
        <v>58</v>
      </c>
    </row>
    <row r="45" spans="1:37">
      <c r="A45" s="2">
        <v>70</v>
      </c>
      <c r="B45" s="2" t="s">
        <v>134</v>
      </c>
      <c r="C45" s="2" t="s">
        <v>21</v>
      </c>
      <c r="D45" s="2" t="s">
        <v>415</v>
      </c>
      <c r="E45" s="2" t="s">
        <v>768</v>
      </c>
      <c r="F45" s="2" t="s">
        <v>64</v>
      </c>
      <c r="H45" s="2" t="s">
        <v>882</v>
      </c>
      <c r="I45" s="2">
        <v>7090</v>
      </c>
      <c r="J45" s="2">
        <v>255</v>
      </c>
      <c r="K45" s="95">
        <f t="shared" si="0"/>
        <v>3.5966149506346967E-2</v>
      </c>
      <c r="L45" s="38">
        <f t="shared" si="1"/>
        <v>0</v>
      </c>
      <c r="M45" s="38">
        <f t="shared" si="2"/>
        <v>0</v>
      </c>
      <c r="N45" s="38">
        <f t="shared" si="3"/>
        <v>0</v>
      </c>
      <c r="O45" s="38">
        <f t="shared" si="4"/>
        <v>1.2749999999999999</v>
      </c>
      <c r="P45" s="2">
        <v>827499</v>
      </c>
      <c r="Q45" s="2">
        <v>4.8758986420000001</v>
      </c>
      <c r="R45" s="24">
        <v>0</v>
      </c>
      <c r="S45" s="24">
        <v>0</v>
      </c>
      <c r="T45" s="24">
        <v>0</v>
      </c>
      <c r="U45" s="24">
        <v>1</v>
      </c>
      <c r="V45" s="95">
        <f t="shared" si="5"/>
        <v>3.5966149506346967E-2</v>
      </c>
      <c r="W45" s="95">
        <v>0.41650000000000004</v>
      </c>
      <c r="X45" s="95">
        <v>0.36125000000000002</v>
      </c>
      <c r="Y45" s="95">
        <f t="shared" si="6"/>
        <v>0.36125000000000002</v>
      </c>
      <c r="Z45" s="2" t="s">
        <v>532</v>
      </c>
      <c r="AA45" s="2" t="s">
        <v>532</v>
      </c>
      <c r="AB45" s="2" t="s">
        <v>532</v>
      </c>
      <c r="AC45" s="95">
        <v>0.36125000000000002</v>
      </c>
      <c r="AD45" s="38">
        <f t="shared" si="7"/>
        <v>0</v>
      </c>
      <c r="AE45" s="38">
        <f t="shared" si="8"/>
        <v>0</v>
      </c>
      <c r="AF45" s="38">
        <f t="shared" si="9"/>
        <v>0</v>
      </c>
      <c r="AG45" s="38">
        <f t="shared" si="10"/>
        <v>4.0348012499999992</v>
      </c>
      <c r="AH45" s="38">
        <f t="shared" si="11"/>
        <v>4.0348012499999992</v>
      </c>
      <c r="AI45" s="38">
        <v>31.153888889000001</v>
      </c>
      <c r="AJ45" s="24">
        <f t="shared" si="12"/>
        <v>0.12951196123141567</v>
      </c>
      <c r="AK45" s="2">
        <f t="shared" si="13"/>
        <v>425</v>
      </c>
    </row>
    <row r="46" spans="1:37">
      <c r="A46" s="2">
        <v>71</v>
      </c>
      <c r="B46" s="2" t="s">
        <v>135</v>
      </c>
      <c r="C46" s="2" t="s">
        <v>21</v>
      </c>
      <c r="D46" s="2" t="s">
        <v>415</v>
      </c>
      <c r="E46" s="2" t="s">
        <v>768</v>
      </c>
      <c r="F46" s="2" t="s">
        <v>64</v>
      </c>
      <c r="H46" s="2" t="s">
        <v>882</v>
      </c>
      <c r="I46" s="2">
        <v>11883</v>
      </c>
      <c r="J46" s="2">
        <v>975</v>
      </c>
      <c r="K46" s="95">
        <f t="shared" si="0"/>
        <v>8.2049987376925024E-2</v>
      </c>
      <c r="L46" s="38">
        <f t="shared" si="1"/>
        <v>0</v>
      </c>
      <c r="M46" s="38">
        <f t="shared" si="2"/>
        <v>0</v>
      </c>
      <c r="N46" s="38">
        <f t="shared" si="3"/>
        <v>0</v>
      </c>
      <c r="O46" s="38">
        <f t="shared" si="4"/>
        <v>4.875</v>
      </c>
      <c r="P46" s="2">
        <v>1211770</v>
      </c>
      <c r="Q46" s="2">
        <v>12.281779958</v>
      </c>
      <c r="R46" s="24">
        <v>0</v>
      </c>
      <c r="S46" s="24">
        <v>0</v>
      </c>
      <c r="T46" s="24">
        <v>0</v>
      </c>
      <c r="U46" s="24">
        <v>1</v>
      </c>
      <c r="V46" s="95">
        <f t="shared" si="5"/>
        <v>8.2049987376925024E-2</v>
      </c>
      <c r="W46" s="95">
        <v>0.41862499999999991</v>
      </c>
      <c r="X46" s="95">
        <v>0.34849999999999998</v>
      </c>
      <c r="Y46" s="95">
        <f t="shared" si="6"/>
        <v>0.34849999999999998</v>
      </c>
      <c r="Z46" s="2" t="s">
        <v>532</v>
      </c>
      <c r="AA46" s="2" t="s">
        <v>532</v>
      </c>
      <c r="AB46" s="2" t="s">
        <v>532</v>
      </c>
      <c r="AC46" s="95">
        <v>0.34849999999999998</v>
      </c>
      <c r="AD46" s="38">
        <f t="shared" si="7"/>
        <v>0</v>
      </c>
      <c r="AE46" s="38">
        <f t="shared" si="8"/>
        <v>0</v>
      </c>
      <c r="AF46" s="38">
        <f t="shared" si="9"/>
        <v>0</v>
      </c>
      <c r="AG46" s="38">
        <f t="shared" si="10"/>
        <v>14.882692499999999</v>
      </c>
      <c r="AH46" s="38">
        <f t="shared" si="11"/>
        <v>14.882692499999999</v>
      </c>
      <c r="AI46" s="38">
        <v>31.153888889000001</v>
      </c>
      <c r="AJ46" s="24">
        <f t="shared" si="12"/>
        <v>0.47771540025151943</v>
      </c>
      <c r="AK46" s="2">
        <f t="shared" si="13"/>
        <v>1625</v>
      </c>
    </row>
    <row r="47" spans="1:37">
      <c r="A47" s="2">
        <v>72</v>
      </c>
      <c r="B47" s="2" t="s">
        <v>136</v>
      </c>
      <c r="C47" s="2" t="s">
        <v>21</v>
      </c>
      <c r="D47" s="2" t="s">
        <v>415</v>
      </c>
      <c r="E47" s="2" t="s">
        <v>768</v>
      </c>
      <c r="F47" s="2" t="s">
        <v>64</v>
      </c>
      <c r="H47" s="2" t="s">
        <v>882</v>
      </c>
      <c r="I47" s="2">
        <v>13020</v>
      </c>
      <c r="J47" s="2">
        <v>620</v>
      </c>
      <c r="K47" s="95">
        <f t="shared" si="0"/>
        <v>4.7619047619047616E-2</v>
      </c>
      <c r="L47" s="38">
        <f t="shared" si="1"/>
        <v>0</v>
      </c>
      <c r="M47" s="38">
        <f t="shared" si="2"/>
        <v>0</v>
      </c>
      <c r="N47" s="38">
        <f t="shared" si="3"/>
        <v>0</v>
      </c>
      <c r="O47" s="38">
        <f t="shared" si="4"/>
        <v>3.1</v>
      </c>
      <c r="P47" s="2">
        <v>1293309</v>
      </c>
      <c r="Q47" s="2">
        <v>7.473727276</v>
      </c>
      <c r="R47" s="24">
        <v>0</v>
      </c>
      <c r="S47" s="24">
        <v>0</v>
      </c>
      <c r="T47" s="24">
        <v>0</v>
      </c>
      <c r="U47" s="24">
        <v>1</v>
      </c>
      <c r="V47" s="95">
        <f t="shared" si="5"/>
        <v>4.7619047619047616E-2</v>
      </c>
      <c r="W47" s="95">
        <v>0.45156249999999998</v>
      </c>
      <c r="X47" s="95">
        <v>0.35593750000000002</v>
      </c>
      <c r="Y47" s="95">
        <f t="shared" si="6"/>
        <v>0.35593750000000002</v>
      </c>
      <c r="Z47" s="2" t="s">
        <v>532</v>
      </c>
      <c r="AA47" s="2" t="s">
        <v>532</v>
      </c>
      <c r="AB47" s="2" t="s">
        <v>532</v>
      </c>
      <c r="AC47" s="95">
        <v>0.35593750000000002</v>
      </c>
      <c r="AD47" s="38">
        <f t="shared" si="7"/>
        <v>0</v>
      </c>
      <c r="AE47" s="38">
        <f t="shared" si="8"/>
        <v>0</v>
      </c>
      <c r="AF47" s="38">
        <f t="shared" si="9"/>
        <v>0</v>
      </c>
      <c r="AG47" s="38">
        <f t="shared" si="10"/>
        <v>9.6658387500000007</v>
      </c>
      <c r="AH47" s="38">
        <f t="shared" si="11"/>
        <v>9.6658387500000007</v>
      </c>
      <c r="AI47" s="38">
        <v>31.153888889000001</v>
      </c>
      <c r="AJ47" s="24">
        <f t="shared" si="12"/>
        <v>0.31026106514146529</v>
      </c>
      <c r="AK47" s="2">
        <f t="shared" si="13"/>
        <v>1033</v>
      </c>
    </row>
    <row r="48" spans="1:37">
      <c r="A48" s="2">
        <v>73</v>
      </c>
      <c r="B48" s="2" t="s">
        <v>137</v>
      </c>
      <c r="C48" s="2" t="s">
        <v>21</v>
      </c>
      <c r="D48" s="2" t="s">
        <v>415</v>
      </c>
      <c r="E48" s="2" t="s">
        <v>768</v>
      </c>
      <c r="F48" s="2" t="s">
        <v>64</v>
      </c>
      <c r="H48" s="2" t="s">
        <v>882</v>
      </c>
      <c r="I48" s="2">
        <v>7808</v>
      </c>
      <c r="J48" s="2">
        <v>636</v>
      </c>
      <c r="K48" s="95">
        <f t="shared" si="0"/>
        <v>8.1454918032786885E-2</v>
      </c>
      <c r="L48" s="38">
        <f t="shared" si="1"/>
        <v>0</v>
      </c>
      <c r="M48" s="38">
        <f t="shared" si="2"/>
        <v>0</v>
      </c>
      <c r="N48" s="38">
        <f t="shared" si="3"/>
        <v>0</v>
      </c>
      <c r="O48" s="38">
        <f t="shared" si="4"/>
        <v>3.18</v>
      </c>
      <c r="P48" s="2">
        <v>585499</v>
      </c>
      <c r="Q48" s="2">
        <v>18.678777546999999</v>
      </c>
      <c r="R48" s="24">
        <v>0</v>
      </c>
      <c r="S48" s="24">
        <v>0</v>
      </c>
      <c r="T48" s="24">
        <v>0</v>
      </c>
      <c r="U48" s="24">
        <v>1</v>
      </c>
      <c r="V48" s="95">
        <f t="shared" si="5"/>
        <v>8.1454918032786885E-2</v>
      </c>
      <c r="W48" s="95">
        <v>0.47228125000000004</v>
      </c>
      <c r="X48" s="95">
        <v>0.39259375000000002</v>
      </c>
      <c r="Y48" s="95">
        <f t="shared" si="6"/>
        <v>0.39259375000000002</v>
      </c>
      <c r="Z48" s="2" t="s">
        <v>532</v>
      </c>
      <c r="AA48" s="2" t="s">
        <v>532</v>
      </c>
      <c r="AB48" s="2" t="s">
        <v>532</v>
      </c>
      <c r="AC48" s="95">
        <v>0.39259375000000002</v>
      </c>
      <c r="AD48" s="38">
        <f t="shared" si="7"/>
        <v>0</v>
      </c>
      <c r="AE48" s="38">
        <f t="shared" si="8"/>
        <v>0</v>
      </c>
      <c r="AF48" s="38">
        <f t="shared" si="9"/>
        <v>0</v>
      </c>
      <c r="AG48" s="38">
        <f t="shared" si="10"/>
        <v>10.936405575</v>
      </c>
      <c r="AH48" s="38">
        <f t="shared" si="11"/>
        <v>10.936405575</v>
      </c>
      <c r="AI48" s="38">
        <v>31.153888889000001</v>
      </c>
      <c r="AJ48" s="24">
        <f t="shared" si="12"/>
        <v>0.35104463567826011</v>
      </c>
      <c r="AK48" s="2">
        <f t="shared" si="13"/>
        <v>1060</v>
      </c>
    </row>
    <row r="49" spans="1:37">
      <c r="A49" s="2">
        <v>74</v>
      </c>
      <c r="B49" s="2" t="s">
        <v>138</v>
      </c>
      <c r="C49" s="2" t="s">
        <v>20</v>
      </c>
      <c r="D49" s="2" t="s">
        <v>416</v>
      </c>
      <c r="E49" s="2" t="s">
        <v>768</v>
      </c>
      <c r="F49" s="2" t="s">
        <v>64</v>
      </c>
      <c r="H49" s="2" t="s">
        <v>882</v>
      </c>
      <c r="I49" s="2">
        <v>45088</v>
      </c>
      <c r="J49" s="2">
        <v>4606</v>
      </c>
      <c r="K49" s="95">
        <f t="shared" si="0"/>
        <v>0.10215578424414479</v>
      </c>
      <c r="L49" s="38">
        <f t="shared" si="1"/>
        <v>0</v>
      </c>
      <c r="M49" s="38">
        <f t="shared" si="2"/>
        <v>0</v>
      </c>
      <c r="N49" s="38">
        <f t="shared" si="3"/>
        <v>5.7048169865399991</v>
      </c>
      <c r="O49" s="38">
        <f t="shared" si="4"/>
        <v>17.325183013460002</v>
      </c>
      <c r="P49" s="2">
        <v>1315944</v>
      </c>
      <c r="Q49" s="2">
        <v>41.262432060999998</v>
      </c>
      <c r="R49" s="24">
        <v>0</v>
      </c>
      <c r="S49" s="24">
        <v>0</v>
      </c>
      <c r="T49" s="24">
        <v>0.24771241799999999</v>
      </c>
      <c r="U49" s="24">
        <v>0.75228758200000001</v>
      </c>
      <c r="V49" s="95">
        <f t="shared" si="5"/>
        <v>0.10215578424414479</v>
      </c>
      <c r="W49" s="95">
        <v>0.33043750000000005</v>
      </c>
      <c r="X49" s="95">
        <v>0.26914987699999998</v>
      </c>
      <c r="Y49" s="95">
        <f t="shared" si="6"/>
        <v>0.26914987746862501</v>
      </c>
      <c r="Z49" s="2" t="s">
        <v>532</v>
      </c>
      <c r="AA49" s="2" t="s">
        <v>532</v>
      </c>
      <c r="AB49" s="2">
        <v>0.22500000000000001</v>
      </c>
      <c r="AC49" s="95">
        <v>0.28368749999999998</v>
      </c>
      <c r="AD49" s="38">
        <f t="shared" si="7"/>
        <v>0</v>
      </c>
      <c r="AE49" s="38">
        <f t="shared" si="8"/>
        <v>0</v>
      </c>
      <c r="AF49" s="38">
        <f t="shared" si="9"/>
        <v>11.244194280470339</v>
      </c>
      <c r="AG49" s="38">
        <f t="shared" si="10"/>
        <v>43.054855619706984</v>
      </c>
      <c r="AH49" s="38">
        <f t="shared" si="11"/>
        <v>54.299049900177323</v>
      </c>
      <c r="AI49" s="38">
        <v>7.2988888889999997</v>
      </c>
      <c r="AJ49" s="24">
        <f t="shared" si="12"/>
        <v>7.4393583360352649</v>
      </c>
      <c r="AK49" s="2">
        <f t="shared" si="13"/>
        <v>7677</v>
      </c>
    </row>
    <row r="50" spans="1:37">
      <c r="A50" s="2">
        <v>104</v>
      </c>
      <c r="B50" s="2" t="s">
        <v>159</v>
      </c>
      <c r="C50" s="2" t="s">
        <v>19</v>
      </c>
      <c r="D50" s="2" t="s">
        <v>419</v>
      </c>
      <c r="E50" s="2" t="s">
        <v>768</v>
      </c>
      <c r="F50" s="2" t="s">
        <v>64</v>
      </c>
      <c r="H50" s="2" t="s">
        <v>882</v>
      </c>
      <c r="I50" s="2">
        <v>64065</v>
      </c>
      <c r="J50" s="2">
        <v>1265</v>
      </c>
      <c r="K50" s="95">
        <f t="shared" si="0"/>
        <v>1.9745570904550067E-2</v>
      </c>
      <c r="L50" s="38">
        <f t="shared" si="1"/>
        <v>0</v>
      </c>
      <c r="M50" s="38">
        <f t="shared" si="2"/>
        <v>0</v>
      </c>
      <c r="N50" s="38">
        <f t="shared" si="3"/>
        <v>1.9347058827250001</v>
      </c>
      <c r="O50" s="38">
        <f t="shared" si="4"/>
        <v>4.3902941172749994</v>
      </c>
      <c r="P50" s="2">
        <v>1379116</v>
      </c>
      <c r="Q50" s="2">
        <v>10.741984067000001</v>
      </c>
      <c r="R50" s="24">
        <v>0</v>
      </c>
      <c r="S50" s="24">
        <v>0</v>
      </c>
      <c r="T50" s="24">
        <v>0.305882353</v>
      </c>
      <c r="U50" s="24">
        <v>0.694117647</v>
      </c>
      <c r="V50" s="95">
        <f t="shared" si="5"/>
        <v>1.9745570904550067E-2</v>
      </c>
      <c r="W50" s="95">
        <v>0.32459375000000001</v>
      </c>
      <c r="X50" s="95">
        <v>0.26737491800000002</v>
      </c>
      <c r="Y50" s="95">
        <f t="shared" si="6"/>
        <v>0.26737491821993831</v>
      </c>
      <c r="Z50" s="2" t="s">
        <v>532</v>
      </c>
      <c r="AA50" s="2" t="s">
        <v>532</v>
      </c>
      <c r="AB50" s="2">
        <v>0.22500000000000001</v>
      </c>
      <c r="AC50" s="95">
        <v>0.28604861100000001</v>
      </c>
      <c r="AD50" s="38">
        <f t="shared" si="7"/>
        <v>0</v>
      </c>
      <c r="AE50" s="38">
        <f t="shared" si="8"/>
        <v>0</v>
      </c>
      <c r="AF50" s="38">
        <f t="shared" si="9"/>
        <v>3.8133052948509749</v>
      </c>
      <c r="AG50" s="38">
        <f t="shared" si="10"/>
        <v>11.001136798961147</v>
      </c>
      <c r="AH50" s="38">
        <f t="shared" si="11"/>
        <v>14.814442093812122</v>
      </c>
      <c r="AI50" s="38">
        <v>80.83</v>
      </c>
      <c r="AJ50" s="24">
        <f t="shared" si="12"/>
        <v>0.1832790064804172</v>
      </c>
      <c r="AK50" s="2">
        <f t="shared" si="13"/>
        <v>2108</v>
      </c>
    </row>
    <row r="51" spans="1:37">
      <c r="A51" s="2">
        <v>105</v>
      </c>
      <c r="B51" s="2" t="s">
        <v>160</v>
      </c>
      <c r="C51" s="2" t="s">
        <v>19</v>
      </c>
      <c r="D51" s="2" t="s">
        <v>419</v>
      </c>
      <c r="E51" s="2" t="s">
        <v>768</v>
      </c>
      <c r="F51" s="2" t="s">
        <v>64</v>
      </c>
      <c r="H51" s="2" t="s">
        <v>882</v>
      </c>
      <c r="I51" s="2">
        <v>9248</v>
      </c>
      <c r="J51" s="2">
        <v>544</v>
      </c>
      <c r="K51" s="95">
        <f t="shared" si="0"/>
        <v>5.8823529411764705E-2</v>
      </c>
      <c r="L51" s="38">
        <f t="shared" si="1"/>
        <v>0</v>
      </c>
      <c r="M51" s="38">
        <f t="shared" si="2"/>
        <v>0</v>
      </c>
      <c r="N51" s="38">
        <f t="shared" si="3"/>
        <v>0.66784000063999993</v>
      </c>
      <c r="O51" s="38">
        <f t="shared" si="4"/>
        <v>2.0521599993600002</v>
      </c>
      <c r="P51" s="2">
        <v>1620261</v>
      </c>
      <c r="Q51" s="2">
        <v>3.9961502150000001</v>
      </c>
      <c r="R51" s="24">
        <v>0</v>
      </c>
      <c r="S51" s="24">
        <v>0</v>
      </c>
      <c r="T51" s="24">
        <v>0.245529412</v>
      </c>
      <c r="U51" s="24">
        <v>0.754470588</v>
      </c>
      <c r="V51" s="95">
        <f t="shared" si="5"/>
        <v>5.8823529411764705E-2</v>
      </c>
      <c r="W51" s="95">
        <v>0.34159375000000003</v>
      </c>
      <c r="X51" s="95">
        <v>0.271740127</v>
      </c>
      <c r="Y51" s="95">
        <f t="shared" si="6"/>
        <v>0.27174012666883507</v>
      </c>
      <c r="Z51" s="2" t="s">
        <v>532</v>
      </c>
      <c r="AA51" s="2" t="s">
        <v>532</v>
      </c>
      <c r="AB51" s="2">
        <v>0.22500000000000001</v>
      </c>
      <c r="AC51" s="95">
        <v>0.28695089299999998</v>
      </c>
      <c r="AD51" s="38">
        <f t="shared" si="7"/>
        <v>0</v>
      </c>
      <c r="AE51" s="38">
        <f t="shared" si="8"/>
        <v>0</v>
      </c>
      <c r="AF51" s="38">
        <f t="shared" si="9"/>
        <v>1.3163126412614399</v>
      </c>
      <c r="AG51" s="38">
        <f t="shared" si="10"/>
        <v>5.1584937049022273</v>
      </c>
      <c r="AH51" s="38">
        <f t="shared" si="11"/>
        <v>6.4748063461636676</v>
      </c>
      <c r="AI51" s="38">
        <v>80.83</v>
      </c>
      <c r="AJ51" s="24">
        <f t="shared" si="12"/>
        <v>8.0104000323687585E-2</v>
      </c>
      <c r="AK51" s="2">
        <f t="shared" si="13"/>
        <v>907</v>
      </c>
    </row>
    <row r="52" spans="1:37">
      <c r="A52" s="2">
        <v>106</v>
      </c>
      <c r="B52" s="2" t="s">
        <v>161</v>
      </c>
      <c r="C52" s="2" t="s">
        <v>19</v>
      </c>
      <c r="D52" s="2" t="s">
        <v>419</v>
      </c>
      <c r="E52" s="2" t="s">
        <v>768</v>
      </c>
      <c r="F52" s="2" t="s">
        <v>64</v>
      </c>
      <c r="H52" s="2" t="s">
        <v>882</v>
      </c>
      <c r="I52" s="2">
        <v>34799</v>
      </c>
      <c r="J52" s="2">
        <v>1634</v>
      </c>
      <c r="K52" s="95">
        <f t="shared" si="0"/>
        <v>4.6955372280812667E-2</v>
      </c>
      <c r="L52" s="38">
        <f t="shared" si="1"/>
        <v>0</v>
      </c>
      <c r="M52" s="38">
        <f t="shared" si="2"/>
        <v>0</v>
      </c>
      <c r="N52" s="38">
        <f t="shared" si="3"/>
        <v>2.3947205873500002</v>
      </c>
      <c r="O52" s="38">
        <f t="shared" si="4"/>
        <v>5.7752794126499998</v>
      </c>
      <c r="P52" s="2">
        <v>1160491</v>
      </c>
      <c r="Q52" s="2">
        <v>16.656229183000001</v>
      </c>
      <c r="R52" s="24">
        <v>0</v>
      </c>
      <c r="S52" s="24">
        <v>0</v>
      </c>
      <c r="T52" s="24">
        <v>0.29311145500000002</v>
      </c>
      <c r="U52" s="24">
        <v>0.70688854499999998</v>
      </c>
      <c r="V52" s="95">
        <f t="shared" si="5"/>
        <v>4.6955372280812667E-2</v>
      </c>
      <c r="W52" s="95">
        <v>0.34425</v>
      </c>
      <c r="X52" s="95">
        <v>0.270079923</v>
      </c>
      <c r="Y52" s="95">
        <f t="shared" si="6"/>
        <v>0.27007992320296292</v>
      </c>
      <c r="Z52" s="2" t="s">
        <v>532</v>
      </c>
      <c r="AA52" s="2" t="s">
        <v>532</v>
      </c>
      <c r="AB52" s="2">
        <v>0.22500000000000001</v>
      </c>
      <c r="AC52" s="95">
        <v>0.288772321</v>
      </c>
      <c r="AD52" s="38">
        <f t="shared" si="7"/>
        <v>0</v>
      </c>
      <c r="AE52" s="38">
        <f t="shared" si="8"/>
        <v>0</v>
      </c>
      <c r="AF52" s="38">
        <f t="shared" si="9"/>
        <v>4.7199942776668502</v>
      </c>
      <c r="AG52" s="38">
        <f t="shared" si="10"/>
        <v>14.609409762030644</v>
      </c>
      <c r="AH52" s="38">
        <f t="shared" si="11"/>
        <v>19.329404039697494</v>
      </c>
      <c r="AI52" s="38">
        <v>80.83</v>
      </c>
      <c r="AJ52" s="24">
        <f t="shared" si="12"/>
        <v>0.23913650921313243</v>
      </c>
      <c r="AK52" s="2">
        <f t="shared" si="13"/>
        <v>2723</v>
      </c>
    </row>
    <row r="53" spans="1:37">
      <c r="A53" s="2">
        <v>107</v>
      </c>
      <c r="B53" s="2" t="s">
        <v>162</v>
      </c>
      <c r="C53" s="2" t="s">
        <v>19</v>
      </c>
      <c r="D53" s="2" t="s">
        <v>419</v>
      </c>
      <c r="E53" s="2" t="s">
        <v>768</v>
      </c>
      <c r="F53" s="2" t="s">
        <v>64</v>
      </c>
      <c r="H53" s="2" t="s">
        <v>882</v>
      </c>
      <c r="I53" s="2">
        <v>226568</v>
      </c>
      <c r="J53" s="2">
        <v>1905</v>
      </c>
      <c r="K53" s="95">
        <f t="shared" si="0"/>
        <v>8.4080717488789238E-3</v>
      </c>
      <c r="L53" s="38">
        <f t="shared" si="1"/>
        <v>0</v>
      </c>
      <c r="M53" s="38">
        <f t="shared" si="2"/>
        <v>0.45103676302500001</v>
      </c>
      <c r="N53" s="38">
        <f t="shared" si="3"/>
        <v>4.5555913872749993</v>
      </c>
      <c r="O53" s="38">
        <f t="shared" si="4"/>
        <v>4.5183718496999994</v>
      </c>
      <c r="P53" s="2">
        <v>1298457</v>
      </c>
      <c r="Q53" s="2">
        <v>15.773370739000001</v>
      </c>
      <c r="R53" s="24">
        <v>0</v>
      </c>
      <c r="S53" s="24">
        <v>4.7352941000000003E-2</v>
      </c>
      <c r="T53" s="24">
        <v>0.47827731099999998</v>
      </c>
      <c r="U53" s="24">
        <v>0.47436974799999998</v>
      </c>
      <c r="V53" s="95">
        <f t="shared" si="5"/>
        <v>8.0099248234304938E-3</v>
      </c>
      <c r="W53" s="95">
        <v>0.33946875000000004</v>
      </c>
      <c r="X53" s="95">
        <v>0.25766234900000001</v>
      </c>
      <c r="Y53" s="95">
        <f t="shared" si="6"/>
        <v>0.25374804360787495</v>
      </c>
      <c r="Z53" s="2" t="s">
        <v>532</v>
      </c>
      <c r="AA53" s="2">
        <v>0.17499999999999999</v>
      </c>
      <c r="AB53" s="2">
        <v>0.22500000000000001</v>
      </c>
      <c r="AC53" s="95">
        <v>0.29059374999999998</v>
      </c>
      <c r="AD53" s="38">
        <f t="shared" si="7"/>
        <v>0</v>
      </c>
      <c r="AE53" s="38">
        <f t="shared" si="8"/>
        <v>0.6914393577173249</v>
      </c>
      <c r="AF53" s="38">
        <f t="shared" si="9"/>
        <v>8.9790706243190233</v>
      </c>
      <c r="AG53" s="38">
        <f t="shared" si="10"/>
        <v>11.501973028561132</v>
      </c>
      <c r="AH53" s="38">
        <f t="shared" si="11"/>
        <v>20.481043652880153</v>
      </c>
      <c r="AI53" s="38">
        <v>80.83</v>
      </c>
      <c r="AJ53" s="24">
        <f t="shared" si="12"/>
        <v>0.25338418474428004</v>
      </c>
      <c r="AK53" s="2">
        <f t="shared" si="13"/>
        <v>3025</v>
      </c>
    </row>
    <row r="54" spans="1:37">
      <c r="A54" s="2">
        <v>108</v>
      </c>
      <c r="B54" s="2" t="s">
        <v>163</v>
      </c>
      <c r="C54" s="2" t="s">
        <v>19</v>
      </c>
      <c r="D54" s="2" t="s">
        <v>419</v>
      </c>
      <c r="E54" s="2" t="s">
        <v>768</v>
      </c>
      <c r="F54" s="2" t="s">
        <v>64</v>
      </c>
      <c r="H54" s="2" t="s">
        <v>882</v>
      </c>
      <c r="I54" s="2">
        <v>1019</v>
      </c>
      <c r="J54" s="2">
        <v>3</v>
      </c>
      <c r="K54" s="95">
        <f t="shared" si="0"/>
        <v>2.944062806673209E-3</v>
      </c>
      <c r="L54" s="38">
        <f t="shared" si="1"/>
        <v>0</v>
      </c>
      <c r="M54" s="38">
        <f t="shared" si="2"/>
        <v>0</v>
      </c>
      <c r="N54" s="38">
        <f t="shared" si="3"/>
        <v>0</v>
      </c>
      <c r="O54" s="38">
        <f t="shared" si="4"/>
        <v>1.4999999999999999E-2</v>
      </c>
      <c r="P54" s="2">
        <v>28983</v>
      </c>
      <c r="Q54" s="2">
        <v>1.67151563</v>
      </c>
      <c r="R54" s="24">
        <v>0</v>
      </c>
      <c r="S54" s="24">
        <v>0</v>
      </c>
      <c r="T54" s="24">
        <v>0</v>
      </c>
      <c r="U54" s="24">
        <v>1</v>
      </c>
      <c r="V54" s="95">
        <f t="shared" si="5"/>
        <v>2.944062806673209E-3</v>
      </c>
      <c r="W54" s="95">
        <v>0.44306249999999997</v>
      </c>
      <c r="X54" s="95">
        <v>0.3686875</v>
      </c>
      <c r="Y54" s="95">
        <f t="shared" si="6"/>
        <v>0.3686875</v>
      </c>
      <c r="Z54" s="2" t="s">
        <v>532</v>
      </c>
      <c r="AA54" s="2" t="s">
        <v>532</v>
      </c>
      <c r="AB54" s="2" t="s">
        <v>532</v>
      </c>
      <c r="AC54" s="95">
        <v>0.3686875</v>
      </c>
      <c r="AD54" s="38">
        <f t="shared" si="7"/>
        <v>0</v>
      </c>
      <c r="AE54" s="38">
        <f t="shared" si="8"/>
        <v>0</v>
      </c>
      <c r="AF54" s="38">
        <f t="shared" si="9"/>
        <v>0</v>
      </c>
      <c r="AG54" s="38">
        <f t="shared" si="10"/>
        <v>4.8445537500000004E-2</v>
      </c>
      <c r="AH54" s="38">
        <f t="shared" si="11"/>
        <v>4.8445537500000004E-2</v>
      </c>
      <c r="AI54" s="38">
        <v>80.83</v>
      </c>
      <c r="AJ54" s="24">
        <f t="shared" si="12"/>
        <v>5.993509526166028E-4</v>
      </c>
      <c r="AK54" s="2">
        <f t="shared" si="13"/>
        <v>5</v>
      </c>
    </row>
    <row r="55" spans="1:37">
      <c r="A55" s="2">
        <v>109</v>
      </c>
      <c r="B55" s="2" t="s">
        <v>164</v>
      </c>
      <c r="C55" s="2" t="s">
        <v>18</v>
      </c>
      <c r="D55" s="2" t="s">
        <v>420</v>
      </c>
      <c r="E55" s="2" t="s">
        <v>768</v>
      </c>
      <c r="F55" s="2" t="s">
        <v>64</v>
      </c>
      <c r="H55" s="2" t="s">
        <v>882</v>
      </c>
      <c r="I55" s="2">
        <v>12055</v>
      </c>
      <c r="J55" s="2">
        <v>205</v>
      </c>
      <c r="K55" s="95">
        <f t="shared" si="0"/>
        <v>1.7005391953546247E-2</v>
      </c>
      <c r="L55" s="38">
        <f t="shared" si="1"/>
        <v>0</v>
      </c>
      <c r="M55" s="38">
        <f t="shared" si="2"/>
        <v>0</v>
      </c>
      <c r="N55" s="38">
        <f t="shared" si="3"/>
        <v>0.44617647095000001</v>
      </c>
      <c r="O55" s="38">
        <f t="shared" si="4"/>
        <v>0.57882352905000001</v>
      </c>
      <c r="P55" s="2">
        <v>12142802</v>
      </c>
      <c r="Q55" s="2">
        <v>0.182408499</v>
      </c>
      <c r="R55" s="24">
        <v>0</v>
      </c>
      <c r="S55" s="24">
        <v>0</v>
      </c>
      <c r="T55" s="24">
        <v>0.43529411800000001</v>
      </c>
      <c r="U55" s="24">
        <v>0.56470588200000005</v>
      </c>
      <c r="V55" s="95">
        <f t="shared" si="5"/>
        <v>1.7005391953546247E-2</v>
      </c>
      <c r="W55" s="95">
        <v>0.27890624999999997</v>
      </c>
      <c r="X55" s="95">
        <v>0.246681176</v>
      </c>
      <c r="Y55" s="95">
        <f t="shared" si="6"/>
        <v>0.24668117645703752</v>
      </c>
      <c r="Z55" s="2" t="s">
        <v>532</v>
      </c>
      <c r="AA55" s="2" t="s">
        <v>532</v>
      </c>
      <c r="AB55" s="2">
        <v>0.22500000000000001</v>
      </c>
      <c r="AC55" s="95">
        <v>0.26339374999999998</v>
      </c>
      <c r="AD55" s="38">
        <f t="shared" si="7"/>
        <v>0</v>
      </c>
      <c r="AE55" s="38">
        <f t="shared" si="8"/>
        <v>0</v>
      </c>
      <c r="AF55" s="38">
        <f t="shared" si="9"/>
        <v>0.87941382424244996</v>
      </c>
      <c r="AG55" s="38">
        <f t="shared" si="10"/>
        <v>1.3355364591652896</v>
      </c>
      <c r="AH55" s="38">
        <f t="shared" si="11"/>
        <v>2.2149502834077395</v>
      </c>
      <c r="AI55" s="38">
        <v>442.37194444400001</v>
      </c>
      <c r="AJ55" s="24">
        <f t="shared" si="12"/>
        <v>5.0069863408531111E-3</v>
      </c>
      <c r="AK55" s="2">
        <f t="shared" si="13"/>
        <v>342</v>
      </c>
    </row>
    <row r="56" spans="1:37">
      <c r="A56" s="2">
        <v>110</v>
      </c>
      <c r="B56" s="2" t="s">
        <v>165</v>
      </c>
      <c r="C56" s="2" t="s">
        <v>18</v>
      </c>
      <c r="D56" s="2" t="s">
        <v>420</v>
      </c>
      <c r="E56" s="2" t="s">
        <v>768</v>
      </c>
      <c r="F56" s="2" t="s">
        <v>64</v>
      </c>
      <c r="H56" s="2" t="s">
        <v>882</v>
      </c>
      <c r="I56" s="2">
        <v>25710</v>
      </c>
      <c r="J56" s="2">
        <v>4575</v>
      </c>
      <c r="K56" s="95">
        <f t="shared" si="0"/>
        <v>0.17794632438739791</v>
      </c>
      <c r="L56" s="38">
        <f t="shared" si="1"/>
        <v>0</v>
      </c>
      <c r="M56" s="38">
        <f t="shared" si="2"/>
        <v>0</v>
      </c>
      <c r="N56" s="38">
        <f t="shared" si="3"/>
        <v>13.266276736500002</v>
      </c>
      <c r="O56" s="38">
        <f t="shared" si="4"/>
        <v>9.6087232634999999</v>
      </c>
      <c r="P56" s="2">
        <v>1339568</v>
      </c>
      <c r="Q56" s="2">
        <v>35.976608294000002</v>
      </c>
      <c r="R56" s="24">
        <v>0</v>
      </c>
      <c r="S56" s="24">
        <v>0</v>
      </c>
      <c r="T56" s="24">
        <v>0.57994652400000002</v>
      </c>
      <c r="U56" s="24">
        <v>0.42005347599999998</v>
      </c>
      <c r="V56" s="95">
        <f t="shared" si="5"/>
        <v>0.17794632438739791</v>
      </c>
      <c r="W56" s="95">
        <v>0.27359375000000002</v>
      </c>
      <c r="X56" s="95">
        <v>0.24050259900000001</v>
      </c>
      <c r="Y56" s="95">
        <f t="shared" si="6"/>
        <v>0.24050259859862499</v>
      </c>
      <c r="Z56" s="2" t="s">
        <v>532</v>
      </c>
      <c r="AA56" s="2" t="s">
        <v>532</v>
      </c>
      <c r="AB56" s="2">
        <v>0.22500000000000001</v>
      </c>
      <c r="AC56" s="95">
        <v>0.26190625000000001</v>
      </c>
      <c r="AD56" s="38">
        <f t="shared" si="7"/>
        <v>0</v>
      </c>
      <c r="AE56" s="38">
        <f t="shared" si="8"/>
        <v>0</v>
      </c>
      <c r="AF56" s="38">
        <f t="shared" si="9"/>
        <v>26.147831447641504</v>
      </c>
      <c r="AG56" s="38">
        <f t="shared" si="10"/>
        <v>22.045281772543969</v>
      </c>
      <c r="AH56" s="38">
        <f t="shared" si="11"/>
        <v>48.193113220185474</v>
      </c>
      <c r="AI56" s="38">
        <v>442.37194444400001</v>
      </c>
      <c r="AJ56" s="24">
        <f t="shared" si="12"/>
        <v>0.1089425173216116</v>
      </c>
      <c r="AK56" s="2">
        <f t="shared" si="13"/>
        <v>7625</v>
      </c>
    </row>
    <row r="57" spans="1:37">
      <c r="A57" s="2">
        <v>111</v>
      </c>
      <c r="B57" s="2" t="s">
        <v>166</v>
      </c>
      <c r="C57" s="2" t="s">
        <v>18</v>
      </c>
      <c r="D57" s="2" t="s">
        <v>420</v>
      </c>
      <c r="E57" s="2" t="s">
        <v>768</v>
      </c>
      <c r="F57" s="2" t="s">
        <v>64</v>
      </c>
      <c r="H57" s="2" t="s">
        <v>882</v>
      </c>
      <c r="I57" s="2">
        <v>19459</v>
      </c>
      <c r="J57" s="2">
        <v>2059</v>
      </c>
      <c r="K57" s="95">
        <f t="shared" si="0"/>
        <v>0.10581222056631892</v>
      </c>
      <c r="L57" s="38">
        <f t="shared" si="1"/>
        <v>0</v>
      </c>
      <c r="M57" s="38">
        <f t="shared" si="2"/>
        <v>0</v>
      </c>
      <c r="N57" s="38">
        <f t="shared" si="3"/>
        <v>2.100290105025</v>
      </c>
      <c r="O57" s="38">
        <f t="shared" si="4"/>
        <v>8.1947098949750004</v>
      </c>
      <c r="P57" s="2">
        <v>1935561</v>
      </c>
      <c r="Q57" s="2">
        <v>12.761413624999999</v>
      </c>
      <c r="R57" s="24">
        <v>0</v>
      </c>
      <c r="S57" s="24">
        <v>0</v>
      </c>
      <c r="T57" s="24">
        <v>0.20401069499999999</v>
      </c>
      <c r="U57" s="24">
        <v>0.79598930499999998</v>
      </c>
      <c r="V57" s="95">
        <f t="shared" si="5"/>
        <v>0.10581222056631892</v>
      </c>
      <c r="W57" s="95">
        <v>0.31609374999999995</v>
      </c>
      <c r="X57" s="95">
        <v>0.27388937899999999</v>
      </c>
      <c r="Y57" s="95">
        <f t="shared" si="6"/>
        <v>0.2738893789449181</v>
      </c>
      <c r="Z57" s="2" t="s">
        <v>532</v>
      </c>
      <c r="AA57" s="2" t="s">
        <v>532</v>
      </c>
      <c r="AB57" s="2">
        <v>0.22500000000000001</v>
      </c>
      <c r="AC57" s="95">
        <v>0.286419643</v>
      </c>
      <c r="AD57" s="38">
        <f t="shared" si="7"/>
        <v>0</v>
      </c>
      <c r="AE57" s="38">
        <f t="shared" si="8"/>
        <v>0</v>
      </c>
      <c r="AF57" s="38">
        <f t="shared" si="9"/>
        <v>4.1396717970042749</v>
      </c>
      <c r="AG57" s="38">
        <f t="shared" si="10"/>
        <v>20.560822731640009</v>
      </c>
      <c r="AH57" s="38">
        <f t="shared" si="11"/>
        <v>24.700494528644285</v>
      </c>
      <c r="AI57" s="38">
        <v>442.37194444400001</v>
      </c>
      <c r="AJ57" s="24">
        <f t="shared" si="12"/>
        <v>5.5836485199551637E-2</v>
      </c>
      <c r="AK57" s="2">
        <f t="shared" si="13"/>
        <v>3432</v>
      </c>
    </row>
    <row r="58" spans="1:37">
      <c r="A58" s="2">
        <v>112</v>
      </c>
      <c r="B58" s="2" t="s">
        <v>167</v>
      </c>
      <c r="C58" s="2" t="s">
        <v>18</v>
      </c>
      <c r="D58" s="2" t="s">
        <v>420</v>
      </c>
      <c r="E58" s="2" t="s">
        <v>768</v>
      </c>
      <c r="F58" s="2" t="s">
        <v>64</v>
      </c>
      <c r="H58" s="2" t="s">
        <v>882</v>
      </c>
      <c r="I58" s="2">
        <v>12325</v>
      </c>
      <c r="J58" s="2">
        <v>663</v>
      </c>
      <c r="K58" s="95">
        <f t="shared" si="0"/>
        <v>5.3793103448275863E-2</v>
      </c>
      <c r="L58" s="38">
        <f t="shared" si="1"/>
        <v>0</v>
      </c>
      <c r="M58" s="38">
        <f t="shared" si="2"/>
        <v>0</v>
      </c>
      <c r="N58" s="38">
        <f t="shared" si="3"/>
        <v>0</v>
      </c>
      <c r="O58" s="38">
        <f t="shared" si="4"/>
        <v>3.3149999999999999</v>
      </c>
      <c r="P58" s="2">
        <v>1864114</v>
      </c>
      <c r="Q58" s="2">
        <v>4.7023542479999998</v>
      </c>
      <c r="R58" s="24">
        <v>0</v>
      </c>
      <c r="S58" s="24">
        <v>0</v>
      </c>
      <c r="T58" s="24">
        <v>0</v>
      </c>
      <c r="U58" s="24">
        <v>1</v>
      </c>
      <c r="V58" s="95">
        <f t="shared" si="5"/>
        <v>5.3793103448275863E-2</v>
      </c>
      <c r="W58" s="95">
        <v>0.36231249999999998</v>
      </c>
      <c r="X58" s="95">
        <v>0.30185624999999999</v>
      </c>
      <c r="Y58" s="95">
        <f t="shared" si="6"/>
        <v>0.30185624999999999</v>
      </c>
      <c r="Z58" s="2" t="s">
        <v>532</v>
      </c>
      <c r="AA58" s="2" t="s">
        <v>532</v>
      </c>
      <c r="AB58" s="2" t="s">
        <v>532</v>
      </c>
      <c r="AC58" s="95">
        <v>0.30185624999999999</v>
      </c>
      <c r="AD58" s="38">
        <f t="shared" si="7"/>
        <v>0</v>
      </c>
      <c r="AE58" s="38">
        <f t="shared" si="8"/>
        <v>0</v>
      </c>
      <c r="AF58" s="38">
        <f t="shared" si="9"/>
        <v>0</v>
      </c>
      <c r="AG58" s="38">
        <f t="shared" si="10"/>
        <v>8.7657243862499996</v>
      </c>
      <c r="AH58" s="38">
        <f t="shared" si="11"/>
        <v>8.7657243862499996</v>
      </c>
      <c r="AI58" s="38">
        <v>442.37194444400001</v>
      </c>
      <c r="AJ58" s="24">
        <f t="shared" si="12"/>
        <v>1.9815281001301508E-2</v>
      </c>
      <c r="AK58" s="2">
        <f t="shared" si="13"/>
        <v>1105</v>
      </c>
    </row>
    <row r="59" spans="1:37">
      <c r="A59" s="2">
        <v>113</v>
      </c>
      <c r="B59" s="2" t="s">
        <v>168</v>
      </c>
      <c r="C59" s="2" t="s">
        <v>18</v>
      </c>
      <c r="D59" s="2" t="s">
        <v>420</v>
      </c>
      <c r="E59" s="2" t="s">
        <v>768</v>
      </c>
      <c r="F59" s="2" t="s">
        <v>64</v>
      </c>
      <c r="H59" s="2" t="s">
        <v>882</v>
      </c>
      <c r="I59" s="2">
        <v>39565</v>
      </c>
      <c r="J59" s="2">
        <v>8107</v>
      </c>
      <c r="K59" s="95">
        <f t="shared" si="0"/>
        <v>0.2049033236446354</v>
      </c>
      <c r="L59" s="38">
        <f t="shared" si="1"/>
        <v>0</v>
      </c>
      <c r="M59" s="38">
        <f t="shared" si="2"/>
        <v>0</v>
      </c>
      <c r="N59" s="38">
        <f t="shared" si="3"/>
        <v>13.012075615604999</v>
      </c>
      <c r="O59" s="38">
        <f t="shared" si="4"/>
        <v>27.522924384395001</v>
      </c>
      <c r="P59" s="2">
        <v>2587004</v>
      </c>
      <c r="Q59" s="2">
        <v>35.835396678999999</v>
      </c>
      <c r="R59" s="24">
        <v>0</v>
      </c>
      <c r="S59" s="24">
        <v>0</v>
      </c>
      <c r="T59" s="24">
        <v>0.321008403</v>
      </c>
      <c r="U59" s="24">
        <v>0.678991597</v>
      </c>
      <c r="V59" s="95">
        <f t="shared" si="5"/>
        <v>0.2049033236446354</v>
      </c>
      <c r="W59" s="95">
        <v>0.30121874999999998</v>
      </c>
      <c r="X59" s="95">
        <v>0.261080859</v>
      </c>
      <c r="Y59" s="95">
        <f t="shared" si="6"/>
        <v>0.26108085910491574</v>
      </c>
      <c r="Z59" s="2" t="s">
        <v>532</v>
      </c>
      <c r="AA59" s="2" t="s">
        <v>532</v>
      </c>
      <c r="AB59" s="2">
        <v>0.22500000000000001</v>
      </c>
      <c r="AC59" s="95">
        <v>0.278138889</v>
      </c>
      <c r="AD59" s="38">
        <f t="shared" si="7"/>
        <v>0</v>
      </c>
      <c r="AE59" s="38">
        <f t="shared" si="8"/>
        <v>0</v>
      </c>
      <c r="AF59" s="38">
        <f t="shared" si="9"/>
        <v>25.646801038357456</v>
      </c>
      <c r="AG59" s="38">
        <f t="shared" si="10"/>
        <v>67.059513546286126</v>
      </c>
      <c r="AH59" s="38">
        <f t="shared" si="11"/>
        <v>92.706314584643579</v>
      </c>
      <c r="AI59" s="38">
        <v>442.37194444400001</v>
      </c>
      <c r="AJ59" s="24">
        <f t="shared" si="12"/>
        <v>0.20956644233205729</v>
      </c>
      <c r="AK59" s="2">
        <f t="shared" si="13"/>
        <v>13512</v>
      </c>
    </row>
    <row r="60" spans="1:37">
      <c r="A60" s="2">
        <v>114</v>
      </c>
      <c r="B60" s="2" t="s">
        <v>169</v>
      </c>
      <c r="C60" s="2" t="s">
        <v>18</v>
      </c>
      <c r="D60" s="2" t="s">
        <v>420</v>
      </c>
      <c r="E60" s="2" t="s">
        <v>768</v>
      </c>
      <c r="F60" s="2" t="s">
        <v>64</v>
      </c>
      <c r="H60" s="2" t="s">
        <v>882</v>
      </c>
      <c r="I60" s="2">
        <v>17715</v>
      </c>
      <c r="J60" s="2">
        <v>1983</v>
      </c>
      <c r="K60" s="95">
        <f t="shared" si="0"/>
        <v>0.11193903471634209</v>
      </c>
      <c r="L60" s="38">
        <f t="shared" si="1"/>
        <v>0</v>
      </c>
      <c r="M60" s="38">
        <f t="shared" si="2"/>
        <v>0</v>
      </c>
      <c r="N60" s="38">
        <f t="shared" si="3"/>
        <v>0</v>
      </c>
      <c r="O60" s="38">
        <f t="shared" si="4"/>
        <v>9.9149999999999991</v>
      </c>
      <c r="P60" s="2">
        <v>1479133</v>
      </c>
      <c r="Q60" s="2">
        <v>18.763945937999999</v>
      </c>
      <c r="R60" s="24">
        <v>0</v>
      </c>
      <c r="S60" s="24">
        <v>0</v>
      </c>
      <c r="T60" s="24">
        <v>0</v>
      </c>
      <c r="U60" s="24">
        <v>1</v>
      </c>
      <c r="V60" s="95">
        <f t="shared" si="5"/>
        <v>0.11193903471634209</v>
      </c>
      <c r="W60" s="95">
        <v>0.39365624999999999</v>
      </c>
      <c r="X60" s="95">
        <v>0.31954687500000001</v>
      </c>
      <c r="Y60" s="95">
        <f t="shared" si="6"/>
        <v>0.31954687500000001</v>
      </c>
      <c r="Z60" s="2" t="s">
        <v>532</v>
      </c>
      <c r="AA60" s="2" t="s">
        <v>532</v>
      </c>
      <c r="AB60" s="2" t="s">
        <v>532</v>
      </c>
      <c r="AC60" s="95">
        <v>0.31954687500000001</v>
      </c>
      <c r="AD60" s="38">
        <f t="shared" si="7"/>
        <v>0</v>
      </c>
      <c r="AE60" s="38">
        <f t="shared" si="8"/>
        <v>0</v>
      </c>
      <c r="AF60" s="38">
        <f t="shared" si="9"/>
        <v>0</v>
      </c>
      <c r="AG60" s="38">
        <f t="shared" si="10"/>
        <v>27.754371646875001</v>
      </c>
      <c r="AH60" s="38">
        <f t="shared" si="11"/>
        <v>27.754371646875001</v>
      </c>
      <c r="AI60" s="38">
        <v>442.37194444400001</v>
      </c>
      <c r="AJ60" s="24">
        <f t="shared" si="12"/>
        <v>6.273990020266404E-2</v>
      </c>
      <c r="AK60" s="2">
        <f t="shared" si="13"/>
        <v>3305</v>
      </c>
    </row>
    <row r="61" spans="1:37">
      <c r="A61" s="2">
        <v>115</v>
      </c>
      <c r="B61" s="2" t="s">
        <v>170</v>
      </c>
      <c r="C61" s="2" t="s">
        <v>18</v>
      </c>
      <c r="D61" s="2" t="s">
        <v>420</v>
      </c>
      <c r="E61" s="2" t="s">
        <v>768</v>
      </c>
      <c r="F61" s="2" t="s">
        <v>64</v>
      </c>
      <c r="H61" s="2" t="s">
        <v>882</v>
      </c>
      <c r="I61" s="2">
        <v>31764</v>
      </c>
      <c r="J61" s="2">
        <v>4387</v>
      </c>
      <c r="K61" s="95">
        <f t="shared" si="0"/>
        <v>0.13811232842211307</v>
      </c>
      <c r="L61" s="38">
        <f t="shared" si="1"/>
        <v>0</v>
      </c>
      <c r="M61" s="38">
        <f t="shared" si="2"/>
        <v>0</v>
      </c>
      <c r="N61" s="38">
        <f t="shared" si="3"/>
        <v>13.07950774605</v>
      </c>
      <c r="O61" s="38">
        <f t="shared" si="4"/>
        <v>8.8554922539500005</v>
      </c>
      <c r="P61" s="2">
        <v>1640685</v>
      </c>
      <c r="Q61" s="2">
        <v>28.246812801000001</v>
      </c>
      <c r="R61" s="24">
        <v>0</v>
      </c>
      <c r="S61" s="24">
        <v>0</v>
      </c>
      <c r="T61" s="24">
        <v>0.59628482999999999</v>
      </c>
      <c r="U61" s="24">
        <v>0.40371517000000001</v>
      </c>
      <c r="V61" s="95">
        <f t="shared" si="5"/>
        <v>0.13811232842211307</v>
      </c>
      <c r="W61" s="95">
        <v>0.28634374999999995</v>
      </c>
      <c r="X61" s="95">
        <v>0.24118645499999999</v>
      </c>
      <c r="Y61" s="95">
        <f t="shared" si="6"/>
        <v>0.2411864550971875</v>
      </c>
      <c r="Z61" s="2" t="s">
        <v>532</v>
      </c>
      <c r="AA61" s="2" t="s">
        <v>532</v>
      </c>
      <c r="AB61" s="2">
        <v>0.22500000000000001</v>
      </c>
      <c r="AC61" s="95">
        <v>0.26509375000000002</v>
      </c>
      <c r="AD61" s="38">
        <f t="shared" si="7"/>
        <v>0</v>
      </c>
      <c r="AE61" s="38">
        <f t="shared" si="8"/>
        <v>0</v>
      </c>
      <c r="AF61" s="38">
        <f t="shared" si="9"/>
        <v>25.779709767464549</v>
      </c>
      <c r="AG61" s="38">
        <f t="shared" si="10"/>
        <v>20.564412291333088</v>
      </c>
      <c r="AH61" s="38">
        <f t="shared" si="11"/>
        <v>46.344122058797637</v>
      </c>
      <c r="AI61" s="38">
        <v>442.37194444400001</v>
      </c>
      <c r="AJ61" s="24">
        <f t="shared" si="12"/>
        <v>0.10476279664852108</v>
      </c>
      <c r="AK61" s="2">
        <f t="shared" si="13"/>
        <v>7312</v>
      </c>
    </row>
    <row r="62" spans="1:37">
      <c r="A62" s="2">
        <v>116</v>
      </c>
      <c r="B62" s="2" t="s">
        <v>171</v>
      </c>
      <c r="C62" s="2" t="s">
        <v>18</v>
      </c>
      <c r="D62" s="2" t="s">
        <v>420</v>
      </c>
      <c r="E62" s="2" t="s">
        <v>768</v>
      </c>
      <c r="F62" s="2" t="s">
        <v>64</v>
      </c>
      <c r="H62" s="2" t="s">
        <v>882</v>
      </c>
      <c r="I62" s="2">
        <v>12434</v>
      </c>
      <c r="J62" s="2">
        <v>640</v>
      </c>
      <c r="K62" s="95">
        <f t="shared" si="0"/>
        <v>5.1471770950619271E-2</v>
      </c>
      <c r="L62" s="38">
        <f t="shared" si="1"/>
        <v>0</v>
      </c>
      <c r="M62" s="38">
        <f t="shared" si="2"/>
        <v>0</v>
      </c>
      <c r="N62" s="38">
        <f t="shared" si="3"/>
        <v>0.68200860799999996</v>
      </c>
      <c r="O62" s="38">
        <f t="shared" si="4"/>
        <v>2.5179913919999999</v>
      </c>
      <c r="P62" s="2">
        <v>4094748</v>
      </c>
      <c r="Q62" s="2">
        <v>1.9067374770000001</v>
      </c>
      <c r="R62" s="24">
        <v>0</v>
      </c>
      <c r="S62" s="24">
        <v>0</v>
      </c>
      <c r="T62" s="24">
        <v>0.21312769000000001</v>
      </c>
      <c r="U62" s="24">
        <v>0.78687231000000002</v>
      </c>
      <c r="V62" s="95">
        <f t="shared" si="5"/>
        <v>5.1471770950619271E-2</v>
      </c>
      <c r="W62" s="95">
        <v>0.31290625</v>
      </c>
      <c r="X62" s="95">
        <v>0.278524881</v>
      </c>
      <c r="Y62" s="95">
        <f t="shared" si="6"/>
        <v>0.27852488085683152</v>
      </c>
      <c r="Z62" s="2" t="s">
        <v>532</v>
      </c>
      <c r="AA62" s="2" t="s">
        <v>532</v>
      </c>
      <c r="AB62" s="2">
        <v>0.22500000000000001</v>
      </c>
      <c r="AC62" s="95">
        <v>0.29302232099999997</v>
      </c>
      <c r="AD62" s="38">
        <f t="shared" si="7"/>
        <v>0</v>
      </c>
      <c r="AE62" s="38">
        <f t="shared" si="8"/>
        <v>0</v>
      </c>
      <c r="AF62" s="38">
        <f t="shared" si="9"/>
        <v>1.3442389663679999</v>
      </c>
      <c r="AG62" s="38">
        <f t="shared" si="10"/>
        <v>6.4633704938107002</v>
      </c>
      <c r="AH62" s="38">
        <f t="shared" si="11"/>
        <v>7.8076094601786998</v>
      </c>
      <c r="AI62" s="38">
        <v>442.37194444400001</v>
      </c>
      <c r="AJ62" s="24">
        <f t="shared" si="12"/>
        <v>1.764942274988026E-2</v>
      </c>
      <c r="AK62" s="2">
        <f t="shared" si="13"/>
        <v>1067</v>
      </c>
    </row>
    <row r="63" spans="1:37">
      <c r="A63" s="2">
        <v>117</v>
      </c>
      <c r="B63" s="2" t="s">
        <v>172</v>
      </c>
      <c r="C63" s="2" t="s">
        <v>18</v>
      </c>
      <c r="D63" s="2" t="s">
        <v>420</v>
      </c>
      <c r="E63" s="2" t="s">
        <v>768</v>
      </c>
      <c r="F63" s="2" t="s">
        <v>64</v>
      </c>
      <c r="H63" s="2" t="s">
        <v>882</v>
      </c>
      <c r="I63" s="2">
        <v>23662</v>
      </c>
      <c r="J63" s="2">
        <v>1871</v>
      </c>
      <c r="K63" s="95">
        <f t="shared" si="0"/>
        <v>7.9071929676274189E-2</v>
      </c>
      <c r="L63" s="38">
        <f t="shared" si="1"/>
        <v>0</v>
      </c>
      <c r="M63" s="38">
        <f t="shared" si="2"/>
        <v>4.3429791015300001</v>
      </c>
      <c r="N63" s="38">
        <f t="shared" si="3"/>
        <v>5.0120208984699994</v>
      </c>
      <c r="O63" s="38">
        <f t="shared" si="4"/>
        <v>0</v>
      </c>
      <c r="P63" s="2">
        <v>2333587</v>
      </c>
      <c r="Q63" s="2">
        <v>4.2332654359999999</v>
      </c>
      <c r="R63" s="24">
        <v>0</v>
      </c>
      <c r="S63" s="24">
        <v>0.46424148599999998</v>
      </c>
      <c r="T63" s="24">
        <v>0.53575851399999996</v>
      </c>
      <c r="U63" s="24">
        <v>0</v>
      </c>
      <c r="V63" s="95">
        <f t="shared" si="5"/>
        <v>4.2363459542473156E-2</v>
      </c>
      <c r="W63" s="95">
        <v>0.24384375</v>
      </c>
      <c r="X63" s="95">
        <v>0.22500000000000001</v>
      </c>
      <c r="Y63" s="95">
        <f t="shared" si="6"/>
        <v>0.20178792569999998</v>
      </c>
      <c r="Z63" s="2" t="s">
        <v>532</v>
      </c>
      <c r="AA63" s="2">
        <v>0.17499999999999999</v>
      </c>
      <c r="AB63" s="2">
        <v>0.22500000000000001</v>
      </c>
      <c r="AC63" s="95"/>
      <c r="AD63" s="38">
        <f t="shared" si="7"/>
        <v>0</v>
      </c>
      <c r="AE63" s="38">
        <f t="shared" si="8"/>
        <v>6.6577869626454902</v>
      </c>
      <c r="AF63" s="38">
        <f t="shared" si="9"/>
        <v>9.8786931908843698</v>
      </c>
      <c r="AG63" s="38">
        <f t="shared" si="10"/>
        <v>0</v>
      </c>
      <c r="AH63" s="38">
        <f t="shared" si="11"/>
        <v>9.8786931908843698</v>
      </c>
      <c r="AI63" s="38">
        <v>442.37194444400001</v>
      </c>
      <c r="AJ63" s="24">
        <f t="shared" si="12"/>
        <v>2.2331192823045125E-2</v>
      </c>
      <c r="AK63" s="2">
        <f t="shared" si="13"/>
        <v>1671</v>
      </c>
    </row>
    <row r="64" spans="1:37">
      <c r="A64" s="2">
        <v>118</v>
      </c>
      <c r="B64" s="2" t="s">
        <v>173</v>
      </c>
      <c r="C64" s="2" t="s">
        <v>18</v>
      </c>
      <c r="D64" s="2" t="s">
        <v>420</v>
      </c>
      <c r="E64" s="2" t="s">
        <v>768</v>
      </c>
      <c r="F64" s="2" t="s">
        <v>64</v>
      </c>
      <c r="H64" s="2" t="s">
        <v>882</v>
      </c>
      <c r="I64" s="2">
        <v>8313</v>
      </c>
      <c r="J64" s="2">
        <v>276</v>
      </c>
      <c r="K64" s="95">
        <f t="shared" si="0"/>
        <v>3.3201010465535905E-2</v>
      </c>
      <c r="L64" s="38">
        <f t="shared" si="1"/>
        <v>0</v>
      </c>
      <c r="M64" s="38">
        <f t="shared" si="2"/>
        <v>1.1337647052599999</v>
      </c>
      <c r="N64" s="38">
        <f t="shared" si="3"/>
        <v>0.24623529474000003</v>
      </c>
      <c r="O64" s="38">
        <f t="shared" si="4"/>
        <v>0</v>
      </c>
      <c r="P64" s="2">
        <v>1885149</v>
      </c>
      <c r="Q64" s="2">
        <v>0.257449021</v>
      </c>
      <c r="R64" s="24">
        <v>0</v>
      </c>
      <c r="S64" s="24">
        <v>0.821568627</v>
      </c>
      <c r="T64" s="24">
        <v>0.178431373</v>
      </c>
      <c r="U64" s="24">
        <v>0</v>
      </c>
      <c r="V64" s="95">
        <f t="shared" si="5"/>
        <v>5.9241018823529409E-3</v>
      </c>
      <c r="W64" s="95">
        <v>0.22500000000000001</v>
      </c>
      <c r="X64" s="95">
        <v>0.22500000000000001</v>
      </c>
      <c r="Y64" s="95">
        <f t="shared" si="6"/>
        <v>0.18392156865000001</v>
      </c>
      <c r="Z64" s="2" t="s">
        <v>532</v>
      </c>
      <c r="AA64" s="2">
        <v>0.17499999999999999</v>
      </c>
      <c r="AB64" s="2">
        <v>0.22500000000000001</v>
      </c>
      <c r="AC64" s="95"/>
      <c r="AD64" s="38">
        <f t="shared" si="7"/>
        <v>0</v>
      </c>
      <c r="AE64" s="38">
        <f t="shared" si="8"/>
        <v>1.7380612931635799</v>
      </c>
      <c r="AF64" s="38">
        <f t="shared" si="9"/>
        <v>0.48532976593254007</v>
      </c>
      <c r="AG64" s="38">
        <f t="shared" si="10"/>
        <v>0</v>
      </c>
      <c r="AH64" s="38">
        <f t="shared" si="11"/>
        <v>0.48532976593254007</v>
      </c>
      <c r="AI64" s="38">
        <v>442.37194444400001</v>
      </c>
      <c r="AJ64" s="24">
        <f t="shared" si="12"/>
        <v>1.0971079247408695E-3</v>
      </c>
      <c r="AK64" s="2">
        <f t="shared" si="13"/>
        <v>82</v>
      </c>
    </row>
    <row r="65" spans="1:37">
      <c r="A65" s="2">
        <v>119</v>
      </c>
      <c r="B65" s="2" t="s">
        <v>174</v>
      </c>
      <c r="C65" s="2" t="s">
        <v>18</v>
      </c>
      <c r="D65" s="2" t="s">
        <v>420</v>
      </c>
      <c r="E65" s="2" t="s">
        <v>768</v>
      </c>
      <c r="F65" s="2" t="s">
        <v>64</v>
      </c>
      <c r="H65" s="2" t="s">
        <v>882</v>
      </c>
      <c r="I65" s="2">
        <v>16322</v>
      </c>
      <c r="J65" s="2">
        <v>796</v>
      </c>
      <c r="K65" s="95">
        <f t="shared" si="0"/>
        <v>4.8768533267981862E-2</v>
      </c>
      <c r="L65" s="38">
        <f t="shared" si="1"/>
        <v>0</v>
      </c>
      <c r="M65" s="38">
        <f t="shared" si="2"/>
        <v>1.4850324533599999</v>
      </c>
      <c r="N65" s="38">
        <f t="shared" si="3"/>
        <v>2.0132704868799998</v>
      </c>
      <c r="O65" s="38">
        <f t="shared" si="4"/>
        <v>0.48169705975999999</v>
      </c>
      <c r="P65" s="2">
        <v>1179465</v>
      </c>
      <c r="Q65" s="2">
        <v>4.2747595919999997</v>
      </c>
      <c r="R65" s="24">
        <v>0</v>
      </c>
      <c r="S65" s="24">
        <v>0.37312373199999999</v>
      </c>
      <c r="T65" s="24">
        <v>0.50584685600000001</v>
      </c>
      <c r="U65" s="24">
        <v>0.121029412</v>
      </c>
      <c r="V65" s="95">
        <f t="shared" si="5"/>
        <v>3.0571836130866312E-2</v>
      </c>
      <c r="W65" s="95">
        <v>0.25446875000000002</v>
      </c>
      <c r="X65" s="95">
        <v>0.23068945699999999</v>
      </c>
      <c r="Y65" s="95">
        <f t="shared" si="6"/>
        <v>0.20991039888487498</v>
      </c>
      <c r="Z65" s="2" t="s">
        <v>532</v>
      </c>
      <c r="AA65" s="2">
        <v>0.17499999999999999</v>
      </c>
      <c r="AB65" s="2">
        <v>0.22500000000000001</v>
      </c>
      <c r="AC65" s="95">
        <v>0.25446875000000002</v>
      </c>
      <c r="AD65" s="38">
        <f t="shared" si="7"/>
        <v>0</v>
      </c>
      <c r="AE65" s="38">
        <f t="shared" si="8"/>
        <v>2.2765547510008797</v>
      </c>
      <c r="AF65" s="38">
        <f t="shared" si="9"/>
        <v>3.9681561296404797</v>
      </c>
      <c r="AG65" s="38">
        <f t="shared" si="10"/>
        <v>1.0737731944000299</v>
      </c>
      <c r="AH65" s="38">
        <f t="shared" si="11"/>
        <v>5.0419293240405096</v>
      </c>
      <c r="AI65" s="38">
        <v>442.37194444400001</v>
      </c>
      <c r="AJ65" s="24">
        <f t="shared" si="12"/>
        <v>1.1397488894503727E-2</v>
      </c>
      <c r="AK65" s="2">
        <f t="shared" si="13"/>
        <v>832</v>
      </c>
    </row>
    <row r="66" spans="1:37">
      <c r="A66" s="2">
        <v>120</v>
      </c>
      <c r="B66" s="2" t="s">
        <v>175</v>
      </c>
      <c r="C66" s="2" t="s">
        <v>18</v>
      </c>
      <c r="D66" s="2" t="s">
        <v>420</v>
      </c>
      <c r="E66" s="2" t="s">
        <v>768</v>
      </c>
      <c r="F66" s="2" t="s">
        <v>64</v>
      </c>
      <c r="H66" s="2" t="s">
        <v>882</v>
      </c>
      <c r="I66" s="2">
        <v>32310</v>
      </c>
      <c r="J66" s="2">
        <v>1690</v>
      </c>
      <c r="K66" s="95">
        <f t="shared" si="0"/>
        <v>5.230578768183225E-2</v>
      </c>
      <c r="L66" s="38">
        <f t="shared" si="1"/>
        <v>0</v>
      </c>
      <c r="M66" s="38">
        <f t="shared" si="2"/>
        <v>0</v>
      </c>
      <c r="N66" s="38">
        <f t="shared" si="3"/>
        <v>0</v>
      </c>
      <c r="O66" s="38">
        <f t="shared" si="4"/>
        <v>8.4499999999999993</v>
      </c>
      <c r="P66" s="2">
        <v>3743982</v>
      </c>
      <c r="Q66" s="2">
        <v>6.0499040859999997</v>
      </c>
      <c r="R66" s="24">
        <v>0</v>
      </c>
      <c r="S66" s="24">
        <v>0</v>
      </c>
      <c r="T66" s="24">
        <v>0</v>
      </c>
      <c r="U66" s="24">
        <v>1</v>
      </c>
      <c r="V66" s="95">
        <f t="shared" si="5"/>
        <v>5.230578768183225E-2</v>
      </c>
      <c r="W66" s="95">
        <v>0.35009374999999998</v>
      </c>
      <c r="X66" s="95">
        <v>0.30599999999999999</v>
      </c>
      <c r="Y66" s="95">
        <f t="shared" si="6"/>
        <v>0.30599999999999999</v>
      </c>
      <c r="Z66" s="2" t="s">
        <v>532</v>
      </c>
      <c r="AA66" s="2" t="s">
        <v>532</v>
      </c>
      <c r="AB66" s="2" t="s">
        <v>532</v>
      </c>
      <c r="AC66" s="95">
        <v>0.30599999999999999</v>
      </c>
      <c r="AD66" s="38">
        <f t="shared" si="7"/>
        <v>0</v>
      </c>
      <c r="AE66" s="38">
        <f t="shared" si="8"/>
        <v>0</v>
      </c>
      <c r="AF66" s="38">
        <f t="shared" si="9"/>
        <v>0</v>
      </c>
      <c r="AG66" s="38">
        <f t="shared" si="10"/>
        <v>22.650731999999998</v>
      </c>
      <c r="AH66" s="38">
        <f t="shared" si="11"/>
        <v>22.650731999999998</v>
      </c>
      <c r="AI66" s="38">
        <v>442.37194444400001</v>
      </c>
      <c r="AJ66" s="24">
        <f t="shared" si="12"/>
        <v>5.1202912581784131E-2</v>
      </c>
      <c r="AK66" s="2">
        <f t="shared" si="13"/>
        <v>2817</v>
      </c>
    </row>
    <row r="67" spans="1:37">
      <c r="A67" s="2">
        <v>121</v>
      </c>
      <c r="B67" s="2" t="s">
        <v>176</v>
      </c>
      <c r="C67" s="2" t="s">
        <v>18</v>
      </c>
      <c r="D67" s="2" t="s">
        <v>420</v>
      </c>
      <c r="E67" s="2" t="s">
        <v>768</v>
      </c>
      <c r="F67" s="2" t="s">
        <v>64</v>
      </c>
      <c r="H67" s="2" t="s">
        <v>882</v>
      </c>
      <c r="I67" s="2">
        <v>27217</v>
      </c>
      <c r="J67" s="2">
        <v>1019</v>
      </c>
      <c r="K67" s="95">
        <f t="shared" si="0"/>
        <v>3.7439835396994525E-2</v>
      </c>
      <c r="L67" s="38">
        <f t="shared" si="1"/>
        <v>0</v>
      </c>
      <c r="M67" s="38">
        <f t="shared" si="2"/>
        <v>0</v>
      </c>
      <c r="N67" s="38">
        <f t="shared" si="3"/>
        <v>0</v>
      </c>
      <c r="O67" s="38">
        <f t="shared" si="4"/>
        <v>5.0949999999999998</v>
      </c>
      <c r="P67" s="2">
        <v>3310341</v>
      </c>
      <c r="Q67" s="2">
        <v>4.1901577229999996</v>
      </c>
      <c r="R67" s="24">
        <v>0</v>
      </c>
      <c r="S67" s="24">
        <v>0</v>
      </c>
      <c r="T67" s="24">
        <v>0</v>
      </c>
      <c r="U67" s="24">
        <v>1</v>
      </c>
      <c r="V67" s="95">
        <f t="shared" si="5"/>
        <v>3.7439835396994525E-2</v>
      </c>
      <c r="W67" s="95">
        <v>0.38409374999999996</v>
      </c>
      <c r="X67" s="95">
        <v>0.31078125000000001</v>
      </c>
      <c r="Y67" s="95">
        <f t="shared" si="6"/>
        <v>0.31078125000000001</v>
      </c>
      <c r="Z67" s="2" t="s">
        <v>532</v>
      </c>
      <c r="AA67" s="2" t="s">
        <v>532</v>
      </c>
      <c r="AB67" s="2" t="s">
        <v>532</v>
      </c>
      <c r="AC67" s="95">
        <v>0.31078125000000001</v>
      </c>
      <c r="AD67" s="38">
        <f t="shared" si="7"/>
        <v>0</v>
      </c>
      <c r="AE67" s="38">
        <f t="shared" si="8"/>
        <v>0</v>
      </c>
      <c r="AF67" s="38">
        <f t="shared" si="9"/>
        <v>0</v>
      </c>
      <c r="AG67" s="38">
        <f t="shared" si="10"/>
        <v>13.87085090625</v>
      </c>
      <c r="AH67" s="38">
        <f t="shared" si="11"/>
        <v>13.87085090625</v>
      </c>
      <c r="AI67" s="38">
        <v>442.37194444400001</v>
      </c>
      <c r="AJ67" s="24">
        <f t="shared" si="12"/>
        <v>3.1355629760119012E-2</v>
      </c>
      <c r="AK67" s="2">
        <f t="shared" si="13"/>
        <v>1698</v>
      </c>
    </row>
    <row r="68" spans="1:37">
      <c r="A68" s="2">
        <v>122</v>
      </c>
      <c r="B68" s="2" t="s">
        <v>177</v>
      </c>
      <c r="C68" s="2" t="s">
        <v>18</v>
      </c>
      <c r="D68" s="2" t="s">
        <v>420</v>
      </c>
      <c r="E68" s="2" t="s">
        <v>768</v>
      </c>
      <c r="F68" s="2" t="s">
        <v>64</v>
      </c>
      <c r="H68" s="2" t="s">
        <v>882</v>
      </c>
      <c r="I68" s="2">
        <v>25943</v>
      </c>
      <c r="J68" s="2">
        <v>2609</v>
      </c>
      <c r="K68" s="95">
        <f t="shared" si="0"/>
        <v>0.1005666268357553</v>
      </c>
      <c r="L68" s="38">
        <f t="shared" si="1"/>
        <v>0</v>
      </c>
      <c r="M68" s="38">
        <f t="shared" si="2"/>
        <v>0</v>
      </c>
      <c r="N68" s="38">
        <f t="shared" si="3"/>
        <v>0</v>
      </c>
      <c r="O68" s="38">
        <f t="shared" si="4"/>
        <v>13.045</v>
      </c>
      <c r="P68" s="2">
        <v>1808710</v>
      </c>
      <c r="Q68" s="2">
        <v>18.030766819</v>
      </c>
      <c r="R68" s="24">
        <v>0</v>
      </c>
      <c r="S68" s="24">
        <v>0</v>
      </c>
      <c r="T68" s="24">
        <v>0</v>
      </c>
      <c r="U68" s="24">
        <v>1</v>
      </c>
      <c r="V68" s="95">
        <f t="shared" si="5"/>
        <v>0.1005666268357553</v>
      </c>
      <c r="W68" s="95">
        <v>0.32300000000000001</v>
      </c>
      <c r="X68" s="95">
        <v>0.28538750000000002</v>
      </c>
      <c r="Y68" s="95">
        <f t="shared" si="6"/>
        <v>0.28538750000000002</v>
      </c>
      <c r="Z68" s="2" t="s">
        <v>532</v>
      </c>
      <c r="AA68" s="2" t="s">
        <v>532</v>
      </c>
      <c r="AB68" s="2" t="s">
        <v>532</v>
      </c>
      <c r="AC68" s="95">
        <v>0.28538750000000002</v>
      </c>
      <c r="AD68" s="38">
        <f t="shared" si="7"/>
        <v>0</v>
      </c>
      <c r="AE68" s="38">
        <f t="shared" si="8"/>
        <v>0</v>
      </c>
      <c r="AF68" s="38">
        <f t="shared" si="9"/>
        <v>0</v>
      </c>
      <c r="AG68" s="38">
        <f t="shared" si="10"/>
        <v>32.612428252500003</v>
      </c>
      <c r="AH68" s="38">
        <f t="shared" si="11"/>
        <v>32.612428252500003</v>
      </c>
      <c r="AI68" s="38">
        <v>442.37194444400001</v>
      </c>
      <c r="AJ68" s="24">
        <f t="shared" si="12"/>
        <v>7.3721737244185515E-2</v>
      </c>
      <c r="AK68" s="2">
        <f t="shared" si="13"/>
        <v>4348</v>
      </c>
    </row>
    <row r="69" spans="1:37">
      <c r="A69" s="2">
        <v>123</v>
      </c>
      <c r="B69" s="2" t="s">
        <v>178</v>
      </c>
      <c r="C69" s="2" t="s">
        <v>18</v>
      </c>
      <c r="D69" s="2" t="s">
        <v>420</v>
      </c>
      <c r="E69" s="2" t="s">
        <v>768</v>
      </c>
      <c r="F69" s="2" t="s">
        <v>64</v>
      </c>
      <c r="H69" s="2" t="s">
        <v>882</v>
      </c>
      <c r="I69" s="2">
        <v>41692</v>
      </c>
      <c r="J69" s="2">
        <v>5407</v>
      </c>
      <c r="K69" s="95">
        <f t="shared" si="0"/>
        <v>0.12968914899740958</v>
      </c>
      <c r="L69" s="38">
        <f t="shared" si="1"/>
        <v>0</v>
      </c>
      <c r="M69" s="38">
        <f t="shared" si="2"/>
        <v>12.536818622150001</v>
      </c>
      <c r="N69" s="38">
        <f t="shared" si="3"/>
        <v>9.8946983995200011</v>
      </c>
      <c r="O69" s="38">
        <f t="shared" si="4"/>
        <v>4.6034829783299998</v>
      </c>
      <c r="P69" s="2">
        <v>3399091</v>
      </c>
      <c r="Q69" s="2">
        <v>9.0401648560000005</v>
      </c>
      <c r="R69" s="24">
        <v>0</v>
      </c>
      <c r="S69" s="24">
        <v>0.46372549000000002</v>
      </c>
      <c r="T69" s="24">
        <v>0.365995872</v>
      </c>
      <c r="U69" s="24">
        <v>0.17027863800000001</v>
      </c>
      <c r="V69" s="95">
        <f t="shared" si="5"/>
        <v>6.9548984830902813E-2</v>
      </c>
      <c r="W69" s="95">
        <v>0.27837499999999998</v>
      </c>
      <c r="X69" s="95">
        <v>0.24194770500000001</v>
      </c>
      <c r="Y69" s="95">
        <f t="shared" si="6"/>
        <v>0.21090234780324998</v>
      </c>
      <c r="Z69" s="2" t="s">
        <v>532</v>
      </c>
      <c r="AA69" s="2">
        <v>0.17499999999999999</v>
      </c>
      <c r="AB69" s="2">
        <v>0.22500000000000001</v>
      </c>
      <c r="AC69" s="95">
        <v>0.27837499999999998</v>
      </c>
      <c r="AD69" s="38">
        <f t="shared" si="7"/>
        <v>0</v>
      </c>
      <c r="AE69" s="38">
        <f t="shared" si="8"/>
        <v>19.218942947755952</v>
      </c>
      <c r="AF69" s="38">
        <f t="shared" si="9"/>
        <v>19.502450545453925</v>
      </c>
      <c r="AG69" s="38">
        <f t="shared" si="10"/>
        <v>11.225892469051296</v>
      </c>
      <c r="AH69" s="38">
        <f t="shared" si="11"/>
        <v>30.728343014505221</v>
      </c>
      <c r="AI69" s="38">
        <v>442.37194444400001</v>
      </c>
      <c r="AJ69" s="24">
        <f t="shared" si="12"/>
        <v>6.946268496553612E-2</v>
      </c>
      <c r="AK69" s="2">
        <f t="shared" si="13"/>
        <v>4833</v>
      </c>
    </row>
    <row r="70" spans="1:37">
      <c r="A70" s="2">
        <v>124</v>
      </c>
      <c r="B70" s="2" t="s">
        <v>179</v>
      </c>
      <c r="C70" s="2" t="s">
        <v>18</v>
      </c>
      <c r="D70" s="2" t="s">
        <v>420</v>
      </c>
      <c r="E70" s="2" t="s">
        <v>768</v>
      </c>
      <c r="F70" s="2" t="s">
        <v>64</v>
      </c>
      <c r="H70" s="2" t="s">
        <v>882</v>
      </c>
      <c r="I70" s="2">
        <v>45575</v>
      </c>
      <c r="J70" s="2">
        <v>9114</v>
      </c>
      <c r="K70" s="95">
        <f t="shared" si="0"/>
        <v>0.19997805814591332</v>
      </c>
      <c r="L70" s="38">
        <f t="shared" si="1"/>
        <v>0</v>
      </c>
      <c r="M70" s="38">
        <f t="shared" si="2"/>
        <v>8.2033884065700011</v>
      </c>
      <c r="N70" s="38">
        <f t="shared" si="3"/>
        <v>18.095096872229998</v>
      </c>
      <c r="O70" s="38">
        <f t="shared" si="4"/>
        <v>19.271514721199999</v>
      </c>
      <c r="P70" s="2">
        <v>3027281</v>
      </c>
      <c r="Q70" s="2">
        <v>28.045760374</v>
      </c>
      <c r="R70" s="24">
        <v>0</v>
      </c>
      <c r="S70" s="24">
        <v>0.18001730099999999</v>
      </c>
      <c r="T70" s="24">
        <v>0.39708353899999999</v>
      </c>
      <c r="U70" s="24">
        <v>0.42289916</v>
      </c>
      <c r="V70" s="95">
        <f t="shared" si="5"/>
        <v>0.16397854785926494</v>
      </c>
      <c r="W70" s="95">
        <v>0.34371874999999996</v>
      </c>
      <c r="X70" s="95">
        <v>0.25937739900000001</v>
      </c>
      <c r="Y70" s="95">
        <f t="shared" si="6"/>
        <v>0.24418800708374999</v>
      </c>
      <c r="Z70" s="2" t="s">
        <v>532</v>
      </c>
      <c r="AA70" s="2">
        <v>0.17499999999999999</v>
      </c>
      <c r="AB70" s="2">
        <v>0.22500000000000001</v>
      </c>
      <c r="AC70" s="95">
        <v>0.29165625000000001</v>
      </c>
      <c r="AD70" s="38">
        <f t="shared" si="7"/>
        <v>0</v>
      </c>
      <c r="AE70" s="38">
        <f t="shared" si="8"/>
        <v>12.575794427271811</v>
      </c>
      <c r="AF70" s="38">
        <f t="shared" si="9"/>
        <v>35.665435935165327</v>
      </c>
      <c r="AG70" s="38">
        <f t="shared" si="10"/>
        <v>49.236961586947693</v>
      </c>
      <c r="AH70" s="38">
        <f t="shared" si="11"/>
        <v>84.90239752211302</v>
      </c>
      <c r="AI70" s="38">
        <v>442.37194444400001</v>
      </c>
      <c r="AJ70" s="24">
        <f t="shared" si="12"/>
        <v>0.19192536639913618</v>
      </c>
      <c r="AK70" s="2">
        <f t="shared" si="13"/>
        <v>12456</v>
      </c>
    </row>
    <row r="71" spans="1:37">
      <c r="A71" s="2">
        <v>125</v>
      </c>
      <c r="B71" s="2" t="s">
        <v>180</v>
      </c>
      <c r="C71" s="2" t="s">
        <v>18</v>
      </c>
      <c r="D71" s="2" t="s">
        <v>420</v>
      </c>
      <c r="E71" s="2" t="s">
        <v>768</v>
      </c>
      <c r="F71" s="2" t="s">
        <v>64</v>
      </c>
      <c r="H71" s="2" t="s">
        <v>882</v>
      </c>
      <c r="I71" s="2">
        <v>17073</v>
      </c>
      <c r="J71" s="2">
        <v>2350</v>
      </c>
      <c r="K71" s="95">
        <f t="shared" ref="K71:K134" si="14">J71/I71</f>
        <v>0.13764423358519298</v>
      </c>
      <c r="L71" s="38">
        <f t="shared" ref="L71:L134" si="15">R71*$J71*$D$2/1000</f>
        <v>0</v>
      </c>
      <c r="M71" s="38">
        <f t="shared" ref="M71:M134" si="16">S71*$J71*$D$2/1000</f>
        <v>1.429871318</v>
      </c>
      <c r="N71" s="38">
        <f t="shared" ref="N71:N134" si="17">T71*$J71*$D$2/1000</f>
        <v>5.6058985742500003</v>
      </c>
      <c r="O71" s="38">
        <f t="shared" ref="O71:O134" si="18">U71*$J71*$D$2/1000</f>
        <v>4.7142301077499997</v>
      </c>
      <c r="P71" s="2">
        <v>735295</v>
      </c>
      <c r="Q71" s="2">
        <v>29.661878838</v>
      </c>
      <c r="R71" s="24">
        <v>0</v>
      </c>
      <c r="S71" s="24">
        <v>0.121691176</v>
      </c>
      <c r="T71" s="24">
        <v>0.47709775100000001</v>
      </c>
      <c r="U71" s="24">
        <v>0.40121107299999997</v>
      </c>
      <c r="V71" s="95">
        <f t="shared" ref="V71:V134" si="19">K71*(T71+U71)</f>
        <v>0.12089414493059215</v>
      </c>
      <c r="W71" s="95">
        <v>0.27890624999999997</v>
      </c>
      <c r="X71" s="95">
        <v>0.24125207100000001</v>
      </c>
      <c r="Y71" s="95">
        <f t="shared" ref="Y71:Y134" si="20">SUMPRODUCT(R71:U71,Z71:AC71)</f>
        <v>0.2331897789065781</v>
      </c>
      <c r="Z71" s="2" t="s">
        <v>532</v>
      </c>
      <c r="AA71" s="2">
        <v>0.17499999999999999</v>
      </c>
      <c r="AB71" s="2">
        <v>0.22500000000000001</v>
      </c>
      <c r="AC71" s="95">
        <v>0.26057812499999999</v>
      </c>
      <c r="AD71" s="38">
        <f t="shared" ref="AD71:AD134" si="21">IFERROR(L71*Z71*8760/1000,0)</f>
        <v>0</v>
      </c>
      <c r="AE71" s="38">
        <f t="shared" ref="AE71:AE134" si="22">IFERROR(M71*AA71*8760/1000,0)</f>
        <v>2.1919927304940003</v>
      </c>
      <c r="AF71" s="38">
        <f t="shared" ref="AF71:AF134" si="23">IFERROR(N71*AB71*8760/1000,0)</f>
        <v>11.049226089846751</v>
      </c>
      <c r="AG71" s="38">
        <f t="shared" ref="AG71:AG134" si="24">IFERROR(O71*AC71*8760/1000,0)</f>
        <v>10.761005122513335</v>
      </c>
      <c r="AH71" s="38">
        <f t="shared" ref="AH71:AH134" si="25">AF71+AG71</f>
        <v>21.810231212360087</v>
      </c>
      <c r="AI71" s="38">
        <v>442.37194444400001</v>
      </c>
      <c r="AJ71" s="24">
        <f t="shared" ref="AJ71:AJ134" si="26">AH71/AI71</f>
        <v>4.9302925934357145E-2</v>
      </c>
      <c r="AK71" s="2">
        <f t="shared" ref="AK71:AK134" si="27">ROUND((O71+N71)/0.003,0)</f>
        <v>3440</v>
      </c>
    </row>
    <row r="72" spans="1:37">
      <c r="A72" s="2">
        <v>126</v>
      </c>
      <c r="B72" s="2" t="s">
        <v>181</v>
      </c>
      <c r="C72" s="2" t="s">
        <v>18</v>
      </c>
      <c r="D72" s="2" t="s">
        <v>420</v>
      </c>
      <c r="E72" s="2" t="s">
        <v>768</v>
      </c>
      <c r="F72" s="2" t="s">
        <v>64</v>
      </c>
      <c r="H72" s="2" t="s">
        <v>882</v>
      </c>
      <c r="I72" s="2">
        <v>44942</v>
      </c>
      <c r="J72" s="2">
        <v>2040</v>
      </c>
      <c r="K72" s="95">
        <f t="shared" si="14"/>
        <v>4.5391838369453964E-2</v>
      </c>
      <c r="L72" s="38">
        <f t="shared" si="15"/>
        <v>0.76890411120000002</v>
      </c>
      <c r="M72" s="38">
        <f t="shared" si="16"/>
        <v>1.9726027350000002</v>
      </c>
      <c r="N72" s="38">
        <f t="shared" si="17"/>
        <v>1.9726027350000002</v>
      </c>
      <c r="O72" s="38">
        <f t="shared" si="18"/>
        <v>5.4858904085999995</v>
      </c>
      <c r="P72" s="2">
        <v>6574708</v>
      </c>
      <c r="Q72" s="2">
        <v>2.83188065</v>
      </c>
      <c r="R72" s="24">
        <v>7.5382755999999995E-2</v>
      </c>
      <c r="S72" s="24">
        <v>0.19339242500000001</v>
      </c>
      <c r="T72" s="24">
        <v>0.19339242500000001</v>
      </c>
      <c r="U72" s="24">
        <v>0.53783239299999996</v>
      </c>
      <c r="V72" s="95">
        <f t="shared" si="19"/>
        <v>3.3191638750389392E-2</v>
      </c>
      <c r="W72" s="95">
        <v>0.37346875000000002</v>
      </c>
      <c r="X72" s="95">
        <v>0.28496807800000001</v>
      </c>
      <c r="Y72" s="95">
        <f t="shared" si="20"/>
        <v>0.24975768131678122</v>
      </c>
      <c r="Z72" s="2">
        <v>0.1</v>
      </c>
      <c r="AA72" s="2">
        <v>0.17499999999999999</v>
      </c>
      <c r="AB72" s="2">
        <v>0.22500000000000001</v>
      </c>
      <c r="AC72" s="95">
        <v>0.30653124999999998</v>
      </c>
      <c r="AD72" s="38">
        <f t="shared" si="21"/>
        <v>0.67356000141119998</v>
      </c>
      <c r="AE72" s="38">
        <f t="shared" si="22"/>
        <v>3.0239999927550003</v>
      </c>
      <c r="AF72" s="38">
        <f t="shared" si="23"/>
        <v>3.8879999906850005</v>
      </c>
      <c r="AG72" s="38">
        <f t="shared" si="24"/>
        <v>14.730788356165835</v>
      </c>
      <c r="AH72" s="38">
        <f t="shared" si="25"/>
        <v>18.618788346850835</v>
      </c>
      <c r="AI72" s="38">
        <v>442.37194444400001</v>
      </c>
      <c r="AJ72" s="24">
        <f t="shared" si="26"/>
        <v>4.2088537893722126E-2</v>
      </c>
      <c r="AK72" s="2">
        <f t="shared" si="27"/>
        <v>2486</v>
      </c>
    </row>
    <row r="73" spans="1:37">
      <c r="A73" s="2">
        <v>127</v>
      </c>
      <c r="B73" s="2" t="s">
        <v>182</v>
      </c>
      <c r="C73" s="2" t="s">
        <v>18</v>
      </c>
      <c r="D73" s="2" t="s">
        <v>420</v>
      </c>
      <c r="E73" s="2" t="s">
        <v>768</v>
      </c>
      <c r="F73" s="2" t="s">
        <v>64</v>
      </c>
      <c r="H73" s="2" t="s">
        <v>882</v>
      </c>
      <c r="I73" s="2">
        <v>26120</v>
      </c>
      <c r="J73" s="2">
        <v>2923</v>
      </c>
      <c r="K73" s="95">
        <f t="shared" si="14"/>
        <v>0.11190658499234303</v>
      </c>
      <c r="L73" s="38">
        <f t="shared" si="15"/>
        <v>0</v>
      </c>
      <c r="M73" s="38">
        <f t="shared" si="16"/>
        <v>0</v>
      </c>
      <c r="N73" s="38">
        <f t="shared" si="17"/>
        <v>5.9347438291899994</v>
      </c>
      <c r="O73" s="38">
        <f t="shared" si="18"/>
        <v>8.6802561708100008</v>
      </c>
      <c r="P73" s="2">
        <v>1365944</v>
      </c>
      <c r="Q73" s="2">
        <v>24.710716766000001</v>
      </c>
      <c r="R73" s="24">
        <v>0</v>
      </c>
      <c r="S73" s="24">
        <v>0</v>
      </c>
      <c r="T73" s="24">
        <v>0.40607210599999999</v>
      </c>
      <c r="U73" s="24">
        <v>0.59392789400000001</v>
      </c>
      <c r="V73" s="95">
        <f t="shared" si="19"/>
        <v>0.11190658499234303</v>
      </c>
      <c r="W73" s="95">
        <v>0.34318749999999998</v>
      </c>
      <c r="X73" s="95">
        <v>0.26364243399999998</v>
      </c>
      <c r="Y73" s="95">
        <f t="shared" si="20"/>
        <v>0.26364243360337503</v>
      </c>
      <c r="Z73" s="2" t="s">
        <v>532</v>
      </c>
      <c r="AA73" s="2" t="s">
        <v>532</v>
      </c>
      <c r="AB73" s="2">
        <v>0.22500000000000001</v>
      </c>
      <c r="AC73" s="95">
        <v>0.2900625</v>
      </c>
      <c r="AD73" s="38">
        <f t="shared" si="21"/>
        <v>0</v>
      </c>
      <c r="AE73" s="38">
        <f t="shared" si="22"/>
        <v>0</v>
      </c>
      <c r="AF73" s="38">
        <f t="shared" si="23"/>
        <v>11.697380087333487</v>
      </c>
      <c r="AG73" s="38">
        <f t="shared" si="24"/>
        <v>22.056075216579245</v>
      </c>
      <c r="AH73" s="38">
        <f t="shared" si="25"/>
        <v>33.75345530391273</v>
      </c>
      <c r="AI73" s="38">
        <v>442.37194444400001</v>
      </c>
      <c r="AJ73" s="24">
        <f t="shared" si="26"/>
        <v>7.6301075888381947E-2</v>
      </c>
      <c r="AK73" s="2">
        <f t="shared" si="27"/>
        <v>4872</v>
      </c>
    </row>
    <row r="74" spans="1:37">
      <c r="A74" s="2">
        <v>128</v>
      </c>
      <c r="B74" s="2" t="s">
        <v>183</v>
      </c>
      <c r="C74" s="2" t="s">
        <v>18</v>
      </c>
      <c r="D74" s="2" t="s">
        <v>420</v>
      </c>
      <c r="E74" s="2" t="s">
        <v>768</v>
      </c>
      <c r="F74" s="2" t="s">
        <v>64</v>
      </c>
      <c r="H74" s="2" t="s">
        <v>882</v>
      </c>
      <c r="I74" s="2">
        <v>27587</v>
      </c>
      <c r="J74" s="2">
        <v>3498</v>
      </c>
      <c r="K74" s="95">
        <f t="shared" si="14"/>
        <v>0.12679885453293219</v>
      </c>
      <c r="L74" s="38">
        <f t="shared" si="15"/>
        <v>0</v>
      </c>
      <c r="M74" s="38">
        <f t="shared" si="16"/>
        <v>0</v>
      </c>
      <c r="N74" s="38">
        <f t="shared" si="17"/>
        <v>2.0463942932400001</v>
      </c>
      <c r="O74" s="38">
        <f t="shared" si="18"/>
        <v>15.443605706760001</v>
      </c>
      <c r="P74" s="2">
        <v>2802885</v>
      </c>
      <c r="Q74" s="2">
        <v>17.772782807999999</v>
      </c>
      <c r="R74" s="24">
        <v>0</v>
      </c>
      <c r="S74" s="24">
        <v>0</v>
      </c>
      <c r="T74" s="24">
        <v>0.117003676</v>
      </c>
      <c r="U74" s="24">
        <v>0.88299632400000005</v>
      </c>
      <c r="V74" s="95">
        <f t="shared" si="19"/>
        <v>0.12679885453293219</v>
      </c>
      <c r="W74" s="95">
        <v>0.41703124999999996</v>
      </c>
      <c r="X74" s="95">
        <v>0.32513730200000002</v>
      </c>
      <c r="Y74" s="95">
        <f t="shared" si="20"/>
        <v>0.32513730186862499</v>
      </c>
      <c r="Z74" s="2" t="s">
        <v>532</v>
      </c>
      <c r="AA74" s="2" t="s">
        <v>532</v>
      </c>
      <c r="AB74" s="2">
        <v>0.22500000000000001</v>
      </c>
      <c r="AC74" s="95">
        <v>0.33840625000000002</v>
      </c>
      <c r="AD74" s="38">
        <f t="shared" si="21"/>
        <v>0</v>
      </c>
      <c r="AE74" s="38">
        <f t="shared" si="22"/>
        <v>0</v>
      </c>
      <c r="AF74" s="38">
        <f t="shared" si="23"/>
        <v>4.0334431519760408</v>
      </c>
      <c r="AG74" s="38">
        <f t="shared" si="24"/>
        <v>45.781623196840492</v>
      </c>
      <c r="AH74" s="38">
        <f t="shared" si="25"/>
        <v>49.815066348816529</v>
      </c>
      <c r="AI74" s="38">
        <v>442.37194444400001</v>
      </c>
      <c r="AJ74" s="24">
        <f t="shared" si="26"/>
        <v>0.11260900917083957</v>
      </c>
      <c r="AK74" s="2">
        <f t="shared" si="27"/>
        <v>5830</v>
      </c>
    </row>
    <row r="75" spans="1:37">
      <c r="A75" s="2">
        <v>129</v>
      </c>
      <c r="B75" s="2" t="s">
        <v>184</v>
      </c>
      <c r="C75" s="2" t="s">
        <v>18</v>
      </c>
      <c r="D75" s="2" t="s">
        <v>420</v>
      </c>
      <c r="E75" s="2" t="s">
        <v>768</v>
      </c>
      <c r="F75" s="2" t="s">
        <v>64</v>
      </c>
      <c r="H75" s="2" t="s">
        <v>882</v>
      </c>
      <c r="I75" s="2">
        <v>31558</v>
      </c>
      <c r="J75" s="2">
        <v>3364</v>
      </c>
      <c r="K75" s="95">
        <f t="shared" si="14"/>
        <v>0.10659737625958553</v>
      </c>
      <c r="L75" s="38">
        <f t="shared" si="15"/>
        <v>3.4601303536199999</v>
      </c>
      <c r="M75" s="38">
        <f t="shared" si="16"/>
        <v>2.6983957137400001</v>
      </c>
      <c r="N75" s="38">
        <f t="shared" si="17"/>
        <v>2.6676550612400001</v>
      </c>
      <c r="O75" s="38">
        <f t="shared" si="18"/>
        <v>7.9938188545800006</v>
      </c>
      <c r="P75" s="2">
        <v>5024192</v>
      </c>
      <c r="Q75" s="2">
        <v>5.6372673549999996</v>
      </c>
      <c r="R75" s="24">
        <v>0.20571524099999999</v>
      </c>
      <c r="S75" s="24">
        <v>0.16042780700000001</v>
      </c>
      <c r="T75" s="24">
        <v>0.15860018200000001</v>
      </c>
      <c r="U75" s="24">
        <v>0.47525676900000002</v>
      </c>
      <c r="V75" s="95">
        <f t="shared" si="19"/>
        <v>6.756748790050067E-2</v>
      </c>
      <c r="W75" s="95">
        <v>0.38143750000000004</v>
      </c>
      <c r="X75" s="95">
        <v>0.30325886400000002</v>
      </c>
      <c r="Y75" s="95">
        <f t="shared" si="20"/>
        <v>0.24086912956437501</v>
      </c>
      <c r="Z75" s="2">
        <v>0.1</v>
      </c>
      <c r="AA75" s="2">
        <v>0.17499999999999999</v>
      </c>
      <c r="AB75" s="2">
        <v>0.22500000000000001</v>
      </c>
      <c r="AC75" s="95">
        <v>0.32937499999999997</v>
      </c>
      <c r="AD75" s="38">
        <f t="shared" si="21"/>
        <v>3.03107418977112</v>
      </c>
      <c r="AE75" s="38">
        <f t="shared" si="22"/>
        <v>4.1366406291634199</v>
      </c>
      <c r="AF75" s="38">
        <f t="shared" si="23"/>
        <v>5.2579481257040408</v>
      </c>
      <c r="AG75" s="38">
        <f t="shared" si="24"/>
        <v>23.064765386591038</v>
      </c>
      <c r="AH75" s="38">
        <f t="shared" si="25"/>
        <v>28.322713512295078</v>
      </c>
      <c r="AI75" s="38">
        <v>442.37194444400001</v>
      </c>
      <c r="AJ75" s="24">
        <f t="shared" si="26"/>
        <v>6.4024660397242847E-2</v>
      </c>
      <c r="AK75" s="2">
        <f t="shared" si="27"/>
        <v>3554</v>
      </c>
    </row>
    <row r="76" spans="1:37">
      <c r="A76" s="2">
        <v>130</v>
      </c>
      <c r="B76" s="2" t="s">
        <v>185</v>
      </c>
      <c r="C76" s="2" t="s">
        <v>18</v>
      </c>
      <c r="D76" s="2" t="s">
        <v>420</v>
      </c>
      <c r="E76" s="2" t="s">
        <v>768</v>
      </c>
      <c r="F76" s="2" t="s">
        <v>64</v>
      </c>
      <c r="H76" s="2" t="s">
        <v>882</v>
      </c>
      <c r="I76" s="2">
        <v>8546</v>
      </c>
      <c r="J76" s="2">
        <v>1157</v>
      </c>
      <c r="K76" s="95">
        <f t="shared" si="14"/>
        <v>0.1353849754271004</v>
      </c>
      <c r="L76" s="38">
        <f t="shared" si="15"/>
        <v>3.4749264704050002</v>
      </c>
      <c r="M76" s="38">
        <f t="shared" si="16"/>
        <v>1.05632324005</v>
      </c>
      <c r="N76" s="38">
        <f t="shared" si="17"/>
        <v>0.53107304275999989</v>
      </c>
      <c r="O76" s="38">
        <f t="shared" si="18"/>
        <v>0.72267724678500012</v>
      </c>
      <c r="P76" s="2">
        <v>330354</v>
      </c>
      <c r="Q76" s="2">
        <v>8.2486103499999999</v>
      </c>
      <c r="R76" s="24">
        <v>0.60067873299999996</v>
      </c>
      <c r="S76" s="24">
        <v>0.18259692999999999</v>
      </c>
      <c r="T76" s="24">
        <v>9.1801735999999995E-2</v>
      </c>
      <c r="U76" s="24">
        <v>0.12492260099999999</v>
      </c>
      <c r="V76" s="95">
        <f t="shared" si="19"/>
        <v>2.9341219039199624E-2</v>
      </c>
      <c r="W76" s="95">
        <v>0.26509375000000002</v>
      </c>
      <c r="X76" s="95">
        <v>0.24811053599999999</v>
      </c>
      <c r="Y76" s="95">
        <f t="shared" si="20"/>
        <v>0.14579392740884373</v>
      </c>
      <c r="Z76" s="2">
        <v>0.1</v>
      </c>
      <c r="AA76" s="2">
        <v>0.17499999999999999</v>
      </c>
      <c r="AB76" s="2">
        <v>0.22500000000000001</v>
      </c>
      <c r="AC76" s="95">
        <v>0.26509375000000002</v>
      </c>
      <c r="AD76" s="38">
        <f t="shared" si="21"/>
        <v>3.04403558807478</v>
      </c>
      <c r="AE76" s="38">
        <f t="shared" si="22"/>
        <v>1.6193435269966501</v>
      </c>
      <c r="AF76" s="38">
        <f t="shared" si="23"/>
        <v>1.0467449672799598</v>
      </c>
      <c r="AG76" s="38">
        <f t="shared" si="24"/>
        <v>1.6782164593756215</v>
      </c>
      <c r="AH76" s="38">
        <f t="shared" si="25"/>
        <v>2.7249614266555815</v>
      </c>
      <c r="AI76" s="38">
        <v>442.37194444400001</v>
      </c>
      <c r="AJ76" s="24">
        <f t="shared" si="26"/>
        <v>6.1598875355454085E-3</v>
      </c>
      <c r="AK76" s="2">
        <f t="shared" si="27"/>
        <v>418</v>
      </c>
    </row>
    <row r="77" spans="1:37">
      <c r="A77" s="2">
        <v>63</v>
      </c>
      <c r="B77" s="96" t="s">
        <v>127</v>
      </c>
      <c r="C77" s="2" t="s">
        <v>17</v>
      </c>
      <c r="D77" s="2" t="s">
        <v>414</v>
      </c>
      <c r="E77" s="2" t="s">
        <v>768</v>
      </c>
      <c r="F77" s="2" t="s">
        <v>64</v>
      </c>
      <c r="H77" s="2" t="s">
        <v>882</v>
      </c>
      <c r="I77" s="2">
        <v>2568</v>
      </c>
      <c r="J77" s="2">
        <v>54</v>
      </c>
      <c r="K77" s="95">
        <f t="shared" si="14"/>
        <v>2.1028037383177569E-2</v>
      </c>
      <c r="L77" s="38">
        <f t="shared" si="15"/>
        <v>5.1978609629999999E-2</v>
      </c>
      <c r="M77" s="38">
        <f t="shared" si="16"/>
        <v>0.14305668444</v>
      </c>
      <c r="N77" s="38">
        <f t="shared" si="17"/>
        <v>7.496470593E-2</v>
      </c>
      <c r="O77" s="38">
        <f t="shared" si="18"/>
        <v>0</v>
      </c>
      <c r="P77" s="2">
        <v>995597</v>
      </c>
      <c r="Q77" s="2">
        <v>0.14840887999999999</v>
      </c>
      <c r="R77" s="24">
        <v>0.19251336899999999</v>
      </c>
      <c r="S77" s="24">
        <v>0.52983957199999998</v>
      </c>
      <c r="T77" s="24">
        <v>0.27764705899999997</v>
      </c>
      <c r="U77" s="24">
        <v>0</v>
      </c>
      <c r="V77" s="95">
        <f t="shared" si="19"/>
        <v>5.8383727359813077E-3</v>
      </c>
      <c r="W77" s="95">
        <v>0.22525000000000001</v>
      </c>
      <c r="X77" s="95">
        <v>0.22500000000000001</v>
      </c>
      <c r="Y77" s="95">
        <f t="shared" si="20"/>
        <v>0.17444385027499998</v>
      </c>
      <c r="Z77" s="2">
        <v>0.1</v>
      </c>
      <c r="AA77" s="2">
        <v>0.17499999999999999</v>
      </c>
      <c r="AB77" s="2">
        <v>0.22500000000000001</v>
      </c>
      <c r="AC77" s="95"/>
      <c r="AD77" s="38">
        <f t="shared" si="21"/>
        <v>4.5533262035879998E-2</v>
      </c>
      <c r="AE77" s="38">
        <f t="shared" si="22"/>
        <v>0.21930589724651997</v>
      </c>
      <c r="AF77" s="38">
        <f t="shared" si="23"/>
        <v>0.14775543538803002</v>
      </c>
      <c r="AG77" s="38">
        <f t="shared" si="24"/>
        <v>0</v>
      </c>
      <c r="AH77" s="38">
        <f t="shared" si="25"/>
        <v>0.14775543538803002</v>
      </c>
      <c r="AI77" s="38">
        <v>517.37694444399995</v>
      </c>
      <c r="AJ77" s="24">
        <f t="shared" si="26"/>
        <v>2.8558565853145168E-4</v>
      </c>
      <c r="AK77" s="2">
        <f t="shared" si="27"/>
        <v>25</v>
      </c>
    </row>
    <row r="78" spans="1:37">
      <c r="A78" s="2">
        <v>35</v>
      </c>
      <c r="B78" s="2" t="s">
        <v>99</v>
      </c>
      <c r="C78" s="2" t="s">
        <v>17</v>
      </c>
      <c r="D78" s="2" t="s">
        <v>414</v>
      </c>
      <c r="E78" s="2" t="s">
        <v>768</v>
      </c>
      <c r="F78" s="2" t="s">
        <v>64</v>
      </c>
      <c r="H78" s="2" t="s">
        <v>882</v>
      </c>
      <c r="I78" s="2">
        <v>10568</v>
      </c>
      <c r="J78" s="2">
        <v>270</v>
      </c>
      <c r="K78" s="95">
        <f t="shared" si="14"/>
        <v>2.5548826646479939E-2</v>
      </c>
      <c r="L78" s="38">
        <f t="shared" si="15"/>
        <v>0.21282352965000001</v>
      </c>
      <c r="M78" s="38">
        <f t="shared" si="16"/>
        <v>0.93666176414999991</v>
      </c>
      <c r="N78" s="38">
        <f t="shared" si="17"/>
        <v>0.2005147062</v>
      </c>
      <c r="O78" s="38">
        <f t="shared" si="18"/>
        <v>0</v>
      </c>
      <c r="P78" s="2">
        <v>4069533</v>
      </c>
      <c r="Q78" s="2">
        <v>9.7115438999999998E-2</v>
      </c>
      <c r="R78" s="24">
        <v>0.15764705900000001</v>
      </c>
      <c r="S78" s="24">
        <v>0.69382352899999999</v>
      </c>
      <c r="T78" s="24">
        <v>0.148529412</v>
      </c>
      <c r="U78" s="24">
        <v>0</v>
      </c>
      <c r="V78" s="95">
        <f t="shared" si="19"/>
        <v>3.7947521990915971E-3</v>
      </c>
      <c r="W78" s="95">
        <v>0.22500000000000001</v>
      </c>
      <c r="X78" s="95">
        <v>0.22500000000000001</v>
      </c>
      <c r="Y78" s="95">
        <f t="shared" si="20"/>
        <v>0.17060294117499999</v>
      </c>
      <c r="Z78" s="2">
        <v>0.1</v>
      </c>
      <c r="AA78" s="2">
        <v>0.17499999999999999</v>
      </c>
      <c r="AB78" s="2">
        <v>0.22500000000000001</v>
      </c>
      <c r="AC78" s="95"/>
      <c r="AD78" s="38">
        <f t="shared" si="21"/>
        <v>0.18643341197340002</v>
      </c>
      <c r="AE78" s="38">
        <f t="shared" si="22"/>
        <v>1.4359024844419499</v>
      </c>
      <c r="AF78" s="38">
        <f t="shared" si="23"/>
        <v>0.39521448592020003</v>
      </c>
      <c r="AG78" s="38">
        <f t="shared" si="24"/>
        <v>0</v>
      </c>
      <c r="AH78" s="38">
        <f t="shared" si="25"/>
        <v>0.39521448592020003</v>
      </c>
      <c r="AI78" s="38">
        <v>517.37694444399995</v>
      </c>
      <c r="AJ78" s="24">
        <f t="shared" si="26"/>
        <v>7.6388113186009478E-4</v>
      </c>
      <c r="AK78" s="2">
        <f t="shared" si="27"/>
        <v>67</v>
      </c>
    </row>
    <row r="79" spans="1:37">
      <c r="A79" s="2">
        <v>36</v>
      </c>
      <c r="B79" s="2" t="s">
        <v>100</v>
      </c>
      <c r="C79" s="2" t="s">
        <v>17</v>
      </c>
      <c r="D79" s="2" t="s">
        <v>414</v>
      </c>
      <c r="E79" s="2" t="s">
        <v>768</v>
      </c>
      <c r="F79" s="2" t="s">
        <v>64</v>
      </c>
      <c r="H79" s="2" t="s">
        <v>882</v>
      </c>
      <c r="I79" s="2">
        <v>6910</v>
      </c>
      <c r="J79" s="2">
        <v>108</v>
      </c>
      <c r="K79" s="95">
        <f t="shared" si="14"/>
        <v>1.5629522431259046E-2</v>
      </c>
      <c r="L79" s="38">
        <f t="shared" si="15"/>
        <v>0.21182043348000001</v>
      </c>
      <c r="M79" s="38">
        <f t="shared" si="16"/>
        <v>0.32817956651999997</v>
      </c>
      <c r="N79" s="38">
        <f t="shared" si="17"/>
        <v>0</v>
      </c>
      <c r="O79" s="38">
        <f t="shared" si="18"/>
        <v>0</v>
      </c>
      <c r="P79" s="2">
        <v>2761977</v>
      </c>
      <c r="Q79" s="2">
        <v>0</v>
      </c>
      <c r="R79" s="24">
        <v>0.39226006200000002</v>
      </c>
      <c r="S79" s="24">
        <v>0.60773993800000004</v>
      </c>
      <c r="T79" s="24">
        <v>0</v>
      </c>
      <c r="U79" s="24">
        <v>0</v>
      </c>
      <c r="V79" s="95">
        <f t="shared" si="19"/>
        <v>0</v>
      </c>
      <c r="W79" s="95">
        <v>0.19443750000000001</v>
      </c>
      <c r="X79" s="95"/>
      <c r="Y79" s="95">
        <f t="shared" si="20"/>
        <v>0.14558049535000001</v>
      </c>
      <c r="Z79" s="2">
        <v>0.1</v>
      </c>
      <c r="AA79" s="2">
        <v>0.17499999999999999</v>
      </c>
      <c r="AB79" s="2" t="s">
        <v>532</v>
      </c>
      <c r="AC79" s="95"/>
      <c r="AD79" s="38">
        <f t="shared" si="21"/>
        <v>0.18555469972848002</v>
      </c>
      <c r="AE79" s="38">
        <f t="shared" si="22"/>
        <v>0.50309927547515987</v>
      </c>
      <c r="AF79" s="38">
        <f t="shared" si="23"/>
        <v>0</v>
      </c>
      <c r="AG79" s="38">
        <f t="shared" si="24"/>
        <v>0</v>
      </c>
      <c r="AH79" s="38">
        <f t="shared" si="25"/>
        <v>0</v>
      </c>
      <c r="AI79" s="38">
        <v>517.37694444399995</v>
      </c>
      <c r="AJ79" s="24">
        <f t="shared" si="26"/>
        <v>0</v>
      </c>
      <c r="AK79" s="2">
        <f t="shared" si="27"/>
        <v>0</v>
      </c>
    </row>
    <row r="80" spans="1:37">
      <c r="A80" s="2">
        <v>37</v>
      </c>
      <c r="B80" s="2" t="s">
        <v>101</v>
      </c>
      <c r="C80" s="2" t="s">
        <v>17</v>
      </c>
      <c r="D80" s="2" t="s">
        <v>414</v>
      </c>
      <c r="E80" s="2" t="s">
        <v>768</v>
      </c>
      <c r="F80" s="2" t="s">
        <v>64</v>
      </c>
      <c r="H80" s="2" t="s">
        <v>882</v>
      </c>
      <c r="I80" s="2">
        <v>9493</v>
      </c>
      <c r="J80" s="2">
        <v>311</v>
      </c>
      <c r="K80" s="95">
        <f t="shared" si="14"/>
        <v>3.2760981776045507E-2</v>
      </c>
      <c r="L80" s="38">
        <f t="shared" si="15"/>
        <v>0.493287815505</v>
      </c>
      <c r="M80" s="38">
        <f t="shared" si="16"/>
        <v>0.82185597536499999</v>
      </c>
      <c r="N80" s="38">
        <f t="shared" si="17"/>
        <v>0.23985620912999997</v>
      </c>
      <c r="O80" s="38">
        <f t="shared" si="18"/>
        <v>0</v>
      </c>
      <c r="P80" s="2">
        <v>2224535</v>
      </c>
      <c r="Q80" s="2">
        <v>0.212519285</v>
      </c>
      <c r="R80" s="24">
        <v>0.31722689100000001</v>
      </c>
      <c r="S80" s="24">
        <v>0.52852474299999996</v>
      </c>
      <c r="T80" s="24">
        <v>0.154248366</v>
      </c>
      <c r="U80" s="24">
        <v>0</v>
      </c>
      <c r="V80" s="95">
        <f t="shared" si="19"/>
        <v>5.0533279075107972E-3</v>
      </c>
      <c r="W80" s="95">
        <v>0.22500000000000001</v>
      </c>
      <c r="X80" s="95">
        <v>0.22500000000000001</v>
      </c>
      <c r="Y80" s="95">
        <f t="shared" si="20"/>
        <v>0.15892040147499997</v>
      </c>
      <c r="Z80" s="2">
        <v>0.1</v>
      </c>
      <c r="AA80" s="2">
        <v>0.17499999999999999</v>
      </c>
      <c r="AB80" s="2">
        <v>0.22500000000000001</v>
      </c>
      <c r="AC80" s="95"/>
      <c r="AD80" s="38">
        <f t="shared" si="21"/>
        <v>0.43212012638238001</v>
      </c>
      <c r="AE80" s="38">
        <f t="shared" si="22"/>
        <v>1.2599052102345449</v>
      </c>
      <c r="AF80" s="38">
        <f t="shared" si="23"/>
        <v>0.47275658819522992</v>
      </c>
      <c r="AG80" s="38">
        <f t="shared" si="24"/>
        <v>0</v>
      </c>
      <c r="AH80" s="38">
        <f t="shared" si="25"/>
        <v>0.47275658819522992</v>
      </c>
      <c r="AI80" s="38">
        <v>517.37694444399995</v>
      </c>
      <c r="AJ80" s="24">
        <f t="shared" si="26"/>
        <v>9.13756581680072E-4</v>
      </c>
      <c r="AK80" s="2">
        <f t="shared" si="27"/>
        <v>80</v>
      </c>
    </row>
    <row r="81" spans="1:37">
      <c r="A81" s="2">
        <v>38</v>
      </c>
      <c r="B81" s="2" t="s">
        <v>102</v>
      </c>
      <c r="C81" s="2" t="s">
        <v>17</v>
      </c>
      <c r="D81" s="2" t="s">
        <v>414</v>
      </c>
      <c r="E81" s="2" t="s">
        <v>768</v>
      </c>
      <c r="F81" s="2" t="s">
        <v>64</v>
      </c>
      <c r="H81" s="2" t="s">
        <v>882</v>
      </c>
      <c r="I81" s="2">
        <v>9093</v>
      </c>
      <c r="J81" s="2">
        <v>366</v>
      </c>
      <c r="K81" s="95">
        <f t="shared" si="14"/>
        <v>4.0250742329264268E-2</v>
      </c>
      <c r="L81" s="38">
        <f t="shared" si="15"/>
        <v>0.19241911797</v>
      </c>
      <c r="M81" s="38">
        <f t="shared" si="16"/>
        <v>1.2889700233200001</v>
      </c>
      <c r="N81" s="38">
        <f t="shared" si="17"/>
        <v>0.34861086053999996</v>
      </c>
      <c r="O81" s="38">
        <f t="shared" si="18"/>
        <v>0</v>
      </c>
      <c r="P81" s="2">
        <v>1823573</v>
      </c>
      <c r="Q81" s="2">
        <v>0.37679435100000003</v>
      </c>
      <c r="R81" s="24">
        <v>0.105147059</v>
      </c>
      <c r="S81" s="24">
        <v>0.70435520399999996</v>
      </c>
      <c r="T81" s="24">
        <v>0.190497738</v>
      </c>
      <c r="U81" s="24">
        <v>0</v>
      </c>
      <c r="V81" s="95">
        <f t="shared" si="19"/>
        <v>7.6676753665456945E-3</v>
      </c>
      <c r="W81" s="95">
        <v>0.22500000000000001</v>
      </c>
      <c r="X81" s="95">
        <v>0.22500000000000001</v>
      </c>
      <c r="Y81" s="95">
        <f t="shared" si="20"/>
        <v>0.17663885764999998</v>
      </c>
      <c r="Z81" s="2">
        <v>0.1</v>
      </c>
      <c r="AA81" s="2">
        <v>0.17499999999999999</v>
      </c>
      <c r="AB81" s="2">
        <v>0.22500000000000001</v>
      </c>
      <c r="AC81" s="95"/>
      <c r="AD81" s="38">
        <f t="shared" si="21"/>
        <v>0.16855914734172001</v>
      </c>
      <c r="AE81" s="38">
        <f t="shared" si="22"/>
        <v>1.97599104574956</v>
      </c>
      <c r="AF81" s="38">
        <f t="shared" si="23"/>
        <v>0.68711200612433998</v>
      </c>
      <c r="AG81" s="38">
        <f t="shared" si="24"/>
        <v>0</v>
      </c>
      <c r="AH81" s="38">
        <f t="shared" si="25"/>
        <v>0.68711200612433998</v>
      </c>
      <c r="AI81" s="38">
        <v>517.37694444399995</v>
      </c>
      <c r="AJ81" s="24">
        <f t="shared" si="26"/>
        <v>1.3280684682668766E-3</v>
      </c>
      <c r="AK81" s="2">
        <f t="shared" si="27"/>
        <v>116</v>
      </c>
    </row>
    <row r="82" spans="1:37">
      <c r="A82" s="2">
        <v>39</v>
      </c>
      <c r="B82" s="2" t="s">
        <v>103</v>
      </c>
      <c r="C82" s="2" t="s">
        <v>17</v>
      </c>
      <c r="D82" s="2" t="s">
        <v>414</v>
      </c>
      <c r="E82" s="2" t="s">
        <v>768</v>
      </c>
      <c r="F82" s="2" t="s">
        <v>64</v>
      </c>
      <c r="H82" s="2" t="s">
        <v>882</v>
      </c>
      <c r="I82" s="2">
        <v>17538</v>
      </c>
      <c r="J82" s="2">
        <v>238</v>
      </c>
      <c r="K82" s="95">
        <f t="shared" si="14"/>
        <v>1.357053255787433E-2</v>
      </c>
      <c r="L82" s="38">
        <f t="shared" si="15"/>
        <v>6.2124999580000007E-2</v>
      </c>
      <c r="M82" s="38">
        <f t="shared" si="16"/>
        <v>0.67024999986000011</v>
      </c>
      <c r="N82" s="38">
        <f t="shared" si="17"/>
        <v>0.45762500055999999</v>
      </c>
      <c r="O82" s="38">
        <f t="shared" si="18"/>
        <v>0</v>
      </c>
      <c r="P82" s="2">
        <v>4588944</v>
      </c>
      <c r="Q82" s="2">
        <v>0.19655477900000001</v>
      </c>
      <c r="R82" s="24">
        <v>5.2205882000000002E-2</v>
      </c>
      <c r="S82" s="24">
        <v>0.56323529400000005</v>
      </c>
      <c r="T82" s="24">
        <v>0.38455882400000002</v>
      </c>
      <c r="U82" s="24">
        <v>0</v>
      </c>
      <c r="V82" s="95">
        <f t="shared" si="19"/>
        <v>5.2186680415098642E-3</v>
      </c>
      <c r="W82" s="95">
        <v>0.23906249999999998</v>
      </c>
      <c r="X82" s="95">
        <v>0.22500000000000001</v>
      </c>
      <c r="Y82" s="95">
        <f t="shared" si="20"/>
        <v>0.19031250005</v>
      </c>
      <c r="Z82" s="2">
        <v>0.1</v>
      </c>
      <c r="AA82" s="2">
        <v>0.17499999999999999</v>
      </c>
      <c r="AB82" s="2">
        <v>0.22500000000000001</v>
      </c>
      <c r="AC82" s="95"/>
      <c r="AD82" s="38">
        <f t="shared" si="21"/>
        <v>5.4421499632080005E-2</v>
      </c>
      <c r="AE82" s="38">
        <f t="shared" si="22"/>
        <v>1.0274932497853801</v>
      </c>
      <c r="AF82" s="38">
        <f t="shared" si="23"/>
        <v>0.90197887610376004</v>
      </c>
      <c r="AG82" s="38">
        <f t="shared" si="24"/>
        <v>0</v>
      </c>
      <c r="AH82" s="38">
        <f t="shared" si="25"/>
        <v>0.90197887610376004</v>
      </c>
      <c r="AI82" s="38">
        <v>517.37694444399995</v>
      </c>
      <c r="AJ82" s="24">
        <f t="shared" si="26"/>
        <v>1.7433689030597859E-3</v>
      </c>
      <c r="AK82" s="2">
        <f t="shared" si="27"/>
        <v>153</v>
      </c>
    </row>
    <row r="83" spans="1:37">
      <c r="A83" s="2">
        <v>40</v>
      </c>
      <c r="B83" s="2" t="s">
        <v>104</v>
      </c>
      <c r="C83" s="2" t="s">
        <v>17</v>
      </c>
      <c r="D83" s="2" t="s">
        <v>414</v>
      </c>
      <c r="E83" s="2" t="s">
        <v>768</v>
      </c>
      <c r="F83" s="2" t="s">
        <v>64</v>
      </c>
      <c r="H83" s="2" t="s">
        <v>882</v>
      </c>
      <c r="I83" s="2">
        <v>10332</v>
      </c>
      <c r="J83" s="2">
        <v>123</v>
      </c>
      <c r="K83" s="95">
        <f t="shared" si="14"/>
        <v>1.1904761904761904E-2</v>
      </c>
      <c r="L83" s="38">
        <f t="shared" si="15"/>
        <v>0</v>
      </c>
      <c r="M83" s="38">
        <f t="shared" si="16"/>
        <v>0.32709558817500001</v>
      </c>
      <c r="N83" s="38">
        <f t="shared" si="17"/>
        <v>0.28790441182499993</v>
      </c>
      <c r="O83" s="38">
        <f t="shared" si="18"/>
        <v>0</v>
      </c>
      <c r="P83" s="2">
        <v>1212119</v>
      </c>
      <c r="Q83" s="2">
        <v>0.468155021</v>
      </c>
      <c r="R83" s="24">
        <v>0</v>
      </c>
      <c r="S83" s="24">
        <v>0.53186274499999997</v>
      </c>
      <c r="T83" s="24">
        <v>0.46813725499999997</v>
      </c>
      <c r="U83" s="24">
        <v>0</v>
      </c>
      <c r="V83" s="95">
        <f t="shared" si="19"/>
        <v>5.5730625595238085E-3</v>
      </c>
      <c r="W83" s="95">
        <v>0.22843749999999999</v>
      </c>
      <c r="X83" s="95">
        <v>0.22500000000000001</v>
      </c>
      <c r="Y83" s="95">
        <f t="shared" si="20"/>
        <v>0.19840686274999997</v>
      </c>
      <c r="Z83" s="2" t="s">
        <v>532</v>
      </c>
      <c r="AA83" s="2">
        <v>0.17499999999999999</v>
      </c>
      <c r="AB83" s="2">
        <v>0.22500000000000001</v>
      </c>
      <c r="AC83" s="95"/>
      <c r="AD83" s="38">
        <f t="shared" si="21"/>
        <v>0</v>
      </c>
      <c r="AE83" s="38">
        <f t="shared" si="22"/>
        <v>0.50143753667227497</v>
      </c>
      <c r="AF83" s="38">
        <f t="shared" si="23"/>
        <v>0.56745959570707494</v>
      </c>
      <c r="AG83" s="38">
        <f t="shared" si="24"/>
        <v>0</v>
      </c>
      <c r="AH83" s="38">
        <f t="shared" si="25"/>
        <v>0.56745959570707494</v>
      </c>
      <c r="AI83" s="38">
        <v>517.37694444399995</v>
      </c>
      <c r="AJ83" s="24">
        <f t="shared" si="26"/>
        <v>1.0968010882605069E-3</v>
      </c>
      <c r="AK83" s="2">
        <f t="shared" si="27"/>
        <v>96</v>
      </c>
    </row>
    <row r="84" spans="1:37">
      <c r="A84" s="2">
        <v>41</v>
      </c>
      <c r="B84" s="2" t="s">
        <v>105</v>
      </c>
      <c r="C84" s="2" t="s">
        <v>17</v>
      </c>
      <c r="D84" s="2" t="s">
        <v>414</v>
      </c>
      <c r="E84" s="2" t="s">
        <v>768</v>
      </c>
      <c r="F84" s="2" t="s">
        <v>64</v>
      </c>
      <c r="H84" s="2" t="s">
        <v>882</v>
      </c>
      <c r="I84" s="2">
        <v>9663</v>
      </c>
      <c r="J84" s="2">
        <v>331</v>
      </c>
      <c r="K84" s="95">
        <f t="shared" si="14"/>
        <v>3.4254372348132049E-2</v>
      </c>
      <c r="L84" s="38">
        <f t="shared" si="15"/>
        <v>0.51853250691499986</v>
      </c>
      <c r="M84" s="38">
        <f t="shared" si="16"/>
        <v>0.87767092283499992</v>
      </c>
      <c r="N84" s="38">
        <f t="shared" si="17"/>
        <v>0.258796568595</v>
      </c>
      <c r="O84" s="38">
        <f t="shared" si="18"/>
        <v>0</v>
      </c>
      <c r="P84" s="2">
        <v>1092339</v>
      </c>
      <c r="Q84" s="2">
        <v>0.46696862099999997</v>
      </c>
      <c r="R84" s="24">
        <v>0.31331269299999998</v>
      </c>
      <c r="S84" s="24">
        <v>0.53031475699999997</v>
      </c>
      <c r="T84" s="24">
        <v>0.156372549</v>
      </c>
      <c r="U84" s="24">
        <v>0</v>
      </c>
      <c r="V84" s="95">
        <f t="shared" si="19"/>
        <v>5.3564435184725243E-3</v>
      </c>
      <c r="W84" s="95">
        <v>0.22500000000000001</v>
      </c>
      <c r="X84" s="95">
        <v>0.22500000000000001</v>
      </c>
      <c r="Y84" s="95">
        <f t="shared" si="20"/>
        <v>0.15932017529999998</v>
      </c>
      <c r="Z84" s="2">
        <v>0.1</v>
      </c>
      <c r="AA84" s="2">
        <v>0.17499999999999999</v>
      </c>
      <c r="AB84" s="2">
        <v>0.22500000000000001</v>
      </c>
      <c r="AC84" s="95"/>
      <c r="AD84" s="38">
        <f t="shared" si="21"/>
        <v>0.45423447605753992</v>
      </c>
      <c r="AE84" s="38">
        <f t="shared" si="22"/>
        <v>1.3454695247060549</v>
      </c>
      <c r="AF84" s="38">
        <f t="shared" si="23"/>
        <v>0.51008803670074498</v>
      </c>
      <c r="AG84" s="38">
        <f t="shared" si="24"/>
        <v>0</v>
      </c>
      <c r="AH84" s="38">
        <f t="shared" si="25"/>
        <v>0.51008803670074498</v>
      </c>
      <c r="AI84" s="38">
        <v>517.37694444399995</v>
      </c>
      <c r="AJ84" s="24">
        <f t="shared" si="26"/>
        <v>9.8591180410814781E-4</v>
      </c>
      <c r="AK84" s="2">
        <f t="shared" si="27"/>
        <v>86</v>
      </c>
    </row>
    <row r="85" spans="1:37">
      <c r="A85" s="2">
        <v>42</v>
      </c>
      <c r="B85" s="2" t="s">
        <v>106</v>
      </c>
      <c r="C85" s="2" t="s">
        <v>17</v>
      </c>
      <c r="D85" s="2" t="s">
        <v>414</v>
      </c>
      <c r="E85" s="2" t="s">
        <v>768</v>
      </c>
      <c r="F85" s="2" t="s">
        <v>64</v>
      </c>
      <c r="H85" s="2" t="s">
        <v>882</v>
      </c>
      <c r="I85" s="2">
        <v>7224</v>
      </c>
      <c r="J85" s="2">
        <v>103</v>
      </c>
      <c r="K85" s="95">
        <f t="shared" si="14"/>
        <v>1.4258028792912514E-2</v>
      </c>
      <c r="L85" s="38">
        <f t="shared" si="15"/>
        <v>0.19994117641</v>
      </c>
      <c r="M85" s="38">
        <f t="shared" si="16"/>
        <v>0.25626930140999998</v>
      </c>
      <c r="N85" s="38">
        <f t="shared" si="17"/>
        <v>5.8789522180000005E-2</v>
      </c>
      <c r="O85" s="38">
        <f t="shared" si="18"/>
        <v>0</v>
      </c>
      <c r="P85" s="2">
        <v>1059358</v>
      </c>
      <c r="Q85" s="2">
        <v>0.109381482</v>
      </c>
      <c r="R85" s="24">
        <v>0.38823529400000001</v>
      </c>
      <c r="S85" s="24">
        <v>0.49761029400000001</v>
      </c>
      <c r="T85" s="24">
        <v>0.114154412</v>
      </c>
      <c r="U85" s="24">
        <v>0</v>
      </c>
      <c r="V85" s="95">
        <f t="shared" si="19"/>
        <v>1.6276168931339979E-3</v>
      </c>
      <c r="W85" s="95">
        <v>0.22500000000000001</v>
      </c>
      <c r="X85" s="95">
        <v>0.22500000000000001</v>
      </c>
      <c r="Y85" s="95">
        <f t="shared" si="20"/>
        <v>0.15159007354999998</v>
      </c>
      <c r="Z85" s="2">
        <v>0.1</v>
      </c>
      <c r="AA85" s="2">
        <v>0.17499999999999999</v>
      </c>
      <c r="AB85" s="2">
        <v>0.22500000000000001</v>
      </c>
      <c r="AC85" s="95"/>
      <c r="AD85" s="38">
        <f t="shared" si="21"/>
        <v>0.17514847053516003</v>
      </c>
      <c r="AE85" s="38">
        <f t="shared" si="22"/>
        <v>0.39286083906152997</v>
      </c>
      <c r="AF85" s="38">
        <f t="shared" si="23"/>
        <v>0.11587414821678002</v>
      </c>
      <c r="AG85" s="38">
        <f t="shared" si="24"/>
        <v>0</v>
      </c>
      <c r="AH85" s="38">
        <f t="shared" si="25"/>
        <v>0.11587414821678002</v>
      </c>
      <c r="AI85" s="38">
        <v>517.37694444399995</v>
      </c>
      <c r="AJ85" s="24">
        <f t="shared" si="26"/>
        <v>2.2396465374255201E-4</v>
      </c>
      <c r="AK85" s="2">
        <f t="shared" si="27"/>
        <v>20</v>
      </c>
    </row>
    <row r="86" spans="1:37">
      <c r="A86" s="2">
        <v>43</v>
      </c>
      <c r="B86" s="2" t="s">
        <v>107</v>
      </c>
      <c r="C86" s="2" t="s">
        <v>17</v>
      </c>
      <c r="D86" s="2" t="s">
        <v>414</v>
      </c>
      <c r="E86" s="2" t="s">
        <v>768</v>
      </c>
      <c r="F86" s="2" t="s">
        <v>64</v>
      </c>
      <c r="H86" s="2" t="s">
        <v>882</v>
      </c>
      <c r="I86" s="2">
        <v>7286</v>
      </c>
      <c r="J86" s="2">
        <v>131</v>
      </c>
      <c r="K86" s="95">
        <f t="shared" si="14"/>
        <v>1.7979687071095252E-2</v>
      </c>
      <c r="L86" s="38">
        <f t="shared" si="15"/>
        <v>8.3451203134999985E-2</v>
      </c>
      <c r="M86" s="38">
        <f t="shared" si="16"/>
        <v>0.46944585565000008</v>
      </c>
      <c r="N86" s="38">
        <f t="shared" si="17"/>
        <v>0.10210294121500001</v>
      </c>
      <c r="O86" s="38">
        <f t="shared" si="18"/>
        <v>0</v>
      </c>
      <c r="P86" s="2">
        <v>1738686</v>
      </c>
      <c r="Q86" s="2">
        <v>0.115745395</v>
      </c>
      <c r="R86" s="24">
        <v>0.12740641699999999</v>
      </c>
      <c r="S86" s="24">
        <v>0.71671123000000003</v>
      </c>
      <c r="T86" s="24">
        <v>0.155882353</v>
      </c>
      <c r="U86" s="24">
        <v>0</v>
      </c>
      <c r="V86" s="95">
        <f t="shared" si="19"/>
        <v>2.8027159268460061E-3</v>
      </c>
      <c r="W86" s="95">
        <v>0.22500000000000001</v>
      </c>
      <c r="X86" s="95">
        <v>0.22500000000000001</v>
      </c>
      <c r="Y86" s="95">
        <f t="shared" si="20"/>
        <v>0.173238636375</v>
      </c>
      <c r="Z86" s="2">
        <v>0.1</v>
      </c>
      <c r="AA86" s="2">
        <v>0.17499999999999999</v>
      </c>
      <c r="AB86" s="2">
        <v>0.22500000000000001</v>
      </c>
      <c r="AC86" s="95"/>
      <c r="AD86" s="38">
        <f t="shared" si="21"/>
        <v>7.3103253946259994E-2</v>
      </c>
      <c r="AE86" s="38">
        <f t="shared" si="22"/>
        <v>0.71966049671145005</v>
      </c>
      <c r="AF86" s="38">
        <f t="shared" si="23"/>
        <v>0.20124489713476501</v>
      </c>
      <c r="AG86" s="38">
        <f t="shared" si="24"/>
        <v>0</v>
      </c>
      <c r="AH86" s="38">
        <f t="shared" si="25"/>
        <v>0.20124489713476501</v>
      </c>
      <c r="AI86" s="38">
        <v>517.37694444399995</v>
      </c>
      <c r="AJ86" s="24">
        <f t="shared" si="26"/>
        <v>3.889715212397669E-4</v>
      </c>
      <c r="AK86" s="2">
        <f t="shared" si="27"/>
        <v>34</v>
      </c>
    </row>
    <row r="87" spans="1:37">
      <c r="A87" s="2">
        <v>44</v>
      </c>
      <c r="B87" s="2" t="s">
        <v>108</v>
      </c>
      <c r="C87" s="2" t="s">
        <v>17</v>
      </c>
      <c r="D87" s="2" t="s">
        <v>414</v>
      </c>
      <c r="E87" s="2" t="s">
        <v>768</v>
      </c>
      <c r="F87" s="2" t="s">
        <v>64</v>
      </c>
      <c r="H87" s="2" t="s">
        <v>882</v>
      </c>
      <c r="I87" s="2">
        <v>8544</v>
      </c>
      <c r="J87" s="2">
        <v>344</v>
      </c>
      <c r="K87" s="95">
        <f t="shared" si="14"/>
        <v>4.0262172284644196E-2</v>
      </c>
      <c r="L87" s="38">
        <f t="shared" si="15"/>
        <v>0.38892235284000004</v>
      </c>
      <c r="M87" s="38">
        <f t="shared" si="16"/>
        <v>1.0929756855999999</v>
      </c>
      <c r="N87" s="38">
        <f t="shared" si="17"/>
        <v>0.23810196156000002</v>
      </c>
      <c r="O87" s="38">
        <f t="shared" si="18"/>
        <v>0</v>
      </c>
      <c r="P87" s="2">
        <v>1306048</v>
      </c>
      <c r="Q87" s="2">
        <v>0.35932750200000002</v>
      </c>
      <c r="R87" s="24">
        <v>0.226117647</v>
      </c>
      <c r="S87" s="24">
        <v>0.63545098</v>
      </c>
      <c r="T87" s="24">
        <v>0.138431373</v>
      </c>
      <c r="U87" s="24">
        <v>0</v>
      </c>
      <c r="V87" s="95">
        <f t="shared" si="19"/>
        <v>5.5735477893258424E-3</v>
      </c>
      <c r="W87" s="95">
        <v>0.22500000000000001</v>
      </c>
      <c r="X87" s="95">
        <v>0.22500000000000001</v>
      </c>
      <c r="Y87" s="95">
        <f t="shared" si="20"/>
        <v>0.164962745125</v>
      </c>
      <c r="Z87" s="2">
        <v>0.1</v>
      </c>
      <c r="AA87" s="2">
        <v>0.17499999999999999</v>
      </c>
      <c r="AB87" s="2">
        <v>0.22500000000000001</v>
      </c>
      <c r="AC87" s="95"/>
      <c r="AD87" s="38">
        <f t="shared" si="21"/>
        <v>0.34069598108784011</v>
      </c>
      <c r="AE87" s="38">
        <f t="shared" si="22"/>
        <v>1.6755317260247995</v>
      </c>
      <c r="AF87" s="38">
        <f t="shared" si="23"/>
        <v>0.46929896623476003</v>
      </c>
      <c r="AG87" s="38">
        <f t="shared" si="24"/>
        <v>0</v>
      </c>
      <c r="AH87" s="38">
        <f t="shared" si="25"/>
        <v>0.46929896623476003</v>
      </c>
      <c r="AI87" s="38">
        <v>517.37694444399995</v>
      </c>
      <c r="AJ87" s="24">
        <f t="shared" si="26"/>
        <v>9.0707359745048751E-4</v>
      </c>
      <c r="AK87" s="2">
        <f t="shared" si="27"/>
        <v>79</v>
      </c>
    </row>
    <row r="88" spans="1:37">
      <c r="A88" s="2">
        <v>45</v>
      </c>
      <c r="B88" s="2" t="s">
        <v>109</v>
      </c>
      <c r="C88" s="2" t="s">
        <v>17</v>
      </c>
      <c r="D88" s="2" t="s">
        <v>414</v>
      </c>
      <c r="E88" s="2" t="s">
        <v>768</v>
      </c>
      <c r="F88" s="2" t="s">
        <v>64</v>
      </c>
      <c r="H88" s="2" t="s">
        <v>882</v>
      </c>
      <c r="I88" s="2">
        <v>10029</v>
      </c>
      <c r="J88" s="2">
        <v>472</v>
      </c>
      <c r="K88" s="95">
        <f t="shared" si="14"/>
        <v>4.7063515804167913E-2</v>
      </c>
      <c r="L88" s="38">
        <f t="shared" si="15"/>
        <v>0.19695588151999999</v>
      </c>
      <c r="M88" s="38">
        <f t="shared" si="16"/>
        <v>1.45058193196</v>
      </c>
      <c r="N88" s="38">
        <f t="shared" si="17"/>
        <v>0.71246218415999985</v>
      </c>
      <c r="O88" s="38">
        <f t="shared" si="18"/>
        <v>0</v>
      </c>
      <c r="P88" s="2">
        <v>1846020</v>
      </c>
      <c r="Q88" s="2">
        <v>0.76069759100000001</v>
      </c>
      <c r="R88" s="24">
        <v>8.3455881999999995E-2</v>
      </c>
      <c r="S88" s="24">
        <v>0.61465336100000001</v>
      </c>
      <c r="T88" s="24">
        <v>0.30189075599999998</v>
      </c>
      <c r="U88" s="24">
        <v>0</v>
      </c>
      <c r="V88" s="95">
        <f t="shared" si="19"/>
        <v>1.4208040366138198E-2</v>
      </c>
      <c r="W88" s="95">
        <v>0.22578124999999999</v>
      </c>
      <c r="X88" s="95">
        <v>0.22500000000000001</v>
      </c>
      <c r="Y88" s="95">
        <f t="shared" si="20"/>
        <v>0.18383534647499999</v>
      </c>
      <c r="Z88" s="2">
        <v>0.1</v>
      </c>
      <c r="AA88" s="2">
        <v>0.17499999999999999</v>
      </c>
      <c r="AB88" s="2">
        <v>0.22500000000000001</v>
      </c>
      <c r="AC88" s="95"/>
      <c r="AD88" s="38">
        <f t="shared" si="21"/>
        <v>0.17253335221152</v>
      </c>
      <c r="AE88" s="38">
        <f t="shared" si="22"/>
        <v>2.2237421016946799</v>
      </c>
      <c r="AF88" s="38">
        <f t="shared" si="23"/>
        <v>1.4042629649793597</v>
      </c>
      <c r="AG88" s="38">
        <f t="shared" si="24"/>
        <v>0</v>
      </c>
      <c r="AH88" s="38">
        <f t="shared" si="25"/>
        <v>1.4042629649793597</v>
      </c>
      <c r="AI88" s="38">
        <v>517.37694444399995</v>
      </c>
      <c r="AJ88" s="24">
        <f t="shared" si="26"/>
        <v>2.7141970280265453E-3</v>
      </c>
      <c r="AK88" s="2">
        <f t="shared" si="27"/>
        <v>237</v>
      </c>
    </row>
    <row r="89" spans="1:37">
      <c r="A89" s="2">
        <v>304</v>
      </c>
      <c r="B89" s="2" t="s">
        <v>355</v>
      </c>
      <c r="C89" s="2" t="s">
        <v>17</v>
      </c>
      <c r="D89" s="2" t="s">
        <v>414</v>
      </c>
      <c r="E89" s="2" t="s">
        <v>768</v>
      </c>
      <c r="F89" s="2" t="s">
        <v>64</v>
      </c>
      <c r="H89" s="2" t="s">
        <v>882</v>
      </c>
      <c r="I89" s="2">
        <v>882</v>
      </c>
      <c r="J89" s="2">
        <v>0</v>
      </c>
      <c r="K89" s="95">
        <f t="shared" si="14"/>
        <v>0</v>
      </c>
      <c r="L89" s="38">
        <f t="shared" si="15"/>
        <v>0</v>
      </c>
      <c r="M89" s="38">
        <f t="shared" si="16"/>
        <v>0</v>
      </c>
      <c r="N89" s="38">
        <f t="shared" si="17"/>
        <v>0</v>
      </c>
      <c r="O89" s="38">
        <f t="shared" si="18"/>
        <v>0</v>
      </c>
      <c r="P89" s="2">
        <v>3520031</v>
      </c>
      <c r="Q89" s="2">
        <v>0</v>
      </c>
      <c r="R89" s="24">
        <v>0</v>
      </c>
      <c r="S89" s="24">
        <v>0.58782961499999997</v>
      </c>
      <c r="T89" s="24">
        <v>0.41217038499999997</v>
      </c>
      <c r="U89" s="24">
        <v>0</v>
      </c>
      <c r="V89" s="95">
        <f t="shared" si="19"/>
        <v>0</v>
      </c>
      <c r="W89" s="95">
        <v>0.22500000000000001</v>
      </c>
      <c r="X89" s="95">
        <v>0.22500000000000001</v>
      </c>
      <c r="Y89" s="95">
        <f t="shared" si="20"/>
        <v>0.19560851925</v>
      </c>
      <c r="Z89" s="2" t="s">
        <v>532</v>
      </c>
      <c r="AA89" s="2">
        <v>0.17499999999999999</v>
      </c>
      <c r="AB89" s="2">
        <v>0.22500000000000001</v>
      </c>
      <c r="AC89" s="95"/>
      <c r="AD89" s="38">
        <f t="shared" si="21"/>
        <v>0</v>
      </c>
      <c r="AE89" s="38">
        <f t="shared" si="22"/>
        <v>0</v>
      </c>
      <c r="AF89" s="38">
        <f t="shared" si="23"/>
        <v>0</v>
      </c>
      <c r="AG89" s="38">
        <f t="shared" si="24"/>
        <v>0</v>
      </c>
      <c r="AH89" s="38">
        <f t="shared" si="25"/>
        <v>0</v>
      </c>
      <c r="AI89" s="38">
        <v>517.37694444399995</v>
      </c>
      <c r="AJ89" s="24">
        <f t="shared" si="26"/>
        <v>0</v>
      </c>
      <c r="AK89" s="2">
        <f t="shared" si="27"/>
        <v>0</v>
      </c>
    </row>
    <row r="90" spans="1:37">
      <c r="A90" s="2">
        <v>46</v>
      </c>
      <c r="B90" s="2" t="s">
        <v>110</v>
      </c>
      <c r="C90" s="2" t="s">
        <v>17</v>
      </c>
      <c r="D90" s="2" t="s">
        <v>414</v>
      </c>
      <c r="E90" s="2" t="s">
        <v>768</v>
      </c>
      <c r="F90" s="2" t="s">
        <v>64</v>
      </c>
      <c r="H90" s="2" t="s">
        <v>882</v>
      </c>
      <c r="I90" s="2">
        <v>29676</v>
      </c>
      <c r="J90" s="2">
        <v>2070</v>
      </c>
      <c r="K90" s="95">
        <f t="shared" si="14"/>
        <v>6.9753336029114432E-2</v>
      </c>
      <c r="L90" s="38">
        <f t="shared" si="15"/>
        <v>0</v>
      </c>
      <c r="M90" s="38">
        <f t="shared" si="16"/>
        <v>2.6355033931499996</v>
      </c>
      <c r="N90" s="38">
        <f t="shared" si="17"/>
        <v>5.5446495461999996</v>
      </c>
      <c r="O90" s="38">
        <f t="shared" si="18"/>
        <v>2.16984706065</v>
      </c>
      <c r="P90" s="2">
        <v>2484826</v>
      </c>
      <c r="Q90" s="2">
        <v>6.4259506330000002</v>
      </c>
      <c r="R90" s="24">
        <v>0</v>
      </c>
      <c r="S90" s="24">
        <v>0.254638009</v>
      </c>
      <c r="T90" s="24">
        <v>0.53571493199999998</v>
      </c>
      <c r="U90" s="24">
        <v>0.209647059</v>
      </c>
      <c r="V90" s="95">
        <f t="shared" si="19"/>
        <v>5.1991485421552769E-2</v>
      </c>
      <c r="W90" s="95">
        <v>0.27890624999999997</v>
      </c>
      <c r="X90" s="95">
        <v>0.23627712000000001</v>
      </c>
      <c r="Y90" s="95">
        <f t="shared" si="20"/>
        <v>0.22067363632178125</v>
      </c>
      <c r="Z90" s="2" t="s">
        <v>532</v>
      </c>
      <c r="AA90" s="2">
        <v>0.17499999999999999</v>
      </c>
      <c r="AB90" s="2">
        <v>0.22500000000000001</v>
      </c>
      <c r="AC90" s="95">
        <v>0.26509375000000002</v>
      </c>
      <c r="AD90" s="38">
        <f t="shared" si="21"/>
        <v>0</v>
      </c>
      <c r="AE90" s="38">
        <f t="shared" si="22"/>
        <v>4.0402267016989493</v>
      </c>
      <c r="AF90" s="38">
        <f t="shared" si="23"/>
        <v>10.928504255560199</v>
      </c>
      <c r="AG90" s="38">
        <f t="shared" si="24"/>
        <v>5.0388649534914691</v>
      </c>
      <c r="AH90" s="38">
        <f t="shared" si="25"/>
        <v>15.967369209051668</v>
      </c>
      <c r="AI90" s="38">
        <v>517.37694444399995</v>
      </c>
      <c r="AJ90" s="24">
        <f t="shared" si="26"/>
        <v>3.0862158394419817E-2</v>
      </c>
      <c r="AK90" s="2">
        <f t="shared" si="27"/>
        <v>2571</v>
      </c>
    </row>
    <row r="91" spans="1:37">
      <c r="A91" s="2">
        <v>305</v>
      </c>
      <c r="B91" s="2" t="s">
        <v>356</v>
      </c>
      <c r="C91" s="2" t="s">
        <v>17</v>
      </c>
      <c r="D91" s="2" t="s">
        <v>414</v>
      </c>
      <c r="E91" s="2" t="s">
        <v>768</v>
      </c>
      <c r="F91" s="2" t="s">
        <v>64</v>
      </c>
      <c r="H91" s="2" t="s">
        <v>882</v>
      </c>
      <c r="I91" s="2">
        <v>379</v>
      </c>
      <c r="J91" s="2">
        <v>4</v>
      </c>
      <c r="K91" s="95">
        <f t="shared" si="14"/>
        <v>1.0554089709762533E-2</v>
      </c>
      <c r="L91" s="38">
        <f t="shared" si="15"/>
        <v>0</v>
      </c>
      <c r="M91" s="38">
        <f t="shared" si="16"/>
        <v>0</v>
      </c>
      <c r="N91" s="38">
        <f t="shared" si="17"/>
        <v>1.9542483599999999E-3</v>
      </c>
      <c r="O91" s="38">
        <f t="shared" si="18"/>
        <v>1.804575164E-2</v>
      </c>
      <c r="P91" s="2">
        <v>671489</v>
      </c>
      <c r="Q91" s="2">
        <v>7.7260074999999998E-2</v>
      </c>
      <c r="R91" s="24">
        <v>0</v>
      </c>
      <c r="S91" s="24">
        <v>0</v>
      </c>
      <c r="T91" s="24">
        <v>9.7712417999999995E-2</v>
      </c>
      <c r="U91" s="24">
        <v>0.90228758200000003</v>
      </c>
      <c r="V91" s="95">
        <f t="shared" si="19"/>
        <v>1.0554089709762533E-2</v>
      </c>
      <c r="W91" s="95">
        <v>0.35912500000000003</v>
      </c>
      <c r="X91" s="95">
        <v>0.29611467299999999</v>
      </c>
      <c r="Y91" s="95">
        <f t="shared" si="20"/>
        <v>0.29611467279885972</v>
      </c>
      <c r="Z91" s="2" t="s">
        <v>532</v>
      </c>
      <c r="AA91" s="2" t="s">
        <v>532</v>
      </c>
      <c r="AB91" s="2">
        <v>0.22500000000000001</v>
      </c>
      <c r="AC91" s="95">
        <v>0.30381597199999999</v>
      </c>
      <c r="AD91" s="38">
        <f t="shared" si="21"/>
        <v>0</v>
      </c>
      <c r="AE91" s="38">
        <f t="shared" si="22"/>
        <v>0</v>
      </c>
      <c r="AF91" s="38">
        <f t="shared" si="23"/>
        <v>3.8518235175599999E-3</v>
      </c>
      <c r="AG91" s="38">
        <f t="shared" si="24"/>
        <v>4.8027467156800223E-2</v>
      </c>
      <c r="AH91" s="38">
        <f t="shared" si="25"/>
        <v>5.1879290674360222E-2</v>
      </c>
      <c r="AI91" s="38">
        <v>517.37694444399995</v>
      </c>
      <c r="AJ91" s="24">
        <f t="shared" si="26"/>
        <v>1.002736809814987E-4</v>
      </c>
      <c r="AK91" s="2">
        <f t="shared" si="27"/>
        <v>7</v>
      </c>
    </row>
    <row r="92" spans="1:37">
      <c r="A92" s="2">
        <v>306</v>
      </c>
      <c r="B92" s="2" t="s">
        <v>357</v>
      </c>
      <c r="C92" s="2" t="s">
        <v>17</v>
      </c>
      <c r="D92" s="2" t="s">
        <v>414</v>
      </c>
      <c r="E92" s="2" t="s">
        <v>768</v>
      </c>
      <c r="F92" s="2" t="s">
        <v>64</v>
      </c>
      <c r="H92" s="2" t="s">
        <v>882</v>
      </c>
      <c r="I92" s="2">
        <v>755</v>
      </c>
      <c r="J92" s="2">
        <v>5</v>
      </c>
      <c r="K92" s="95">
        <f t="shared" si="14"/>
        <v>6.6225165562913907E-3</v>
      </c>
      <c r="L92" s="38">
        <f t="shared" si="15"/>
        <v>0</v>
      </c>
      <c r="M92" s="38">
        <f t="shared" si="16"/>
        <v>0</v>
      </c>
      <c r="N92" s="38">
        <f t="shared" si="17"/>
        <v>1.1890756299999999E-2</v>
      </c>
      <c r="O92" s="38">
        <f t="shared" si="18"/>
        <v>1.31092437E-2</v>
      </c>
      <c r="P92" s="2">
        <v>1787408</v>
      </c>
      <c r="Q92" s="2">
        <v>2.9672770000000001E-2</v>
      </c>
      <c r="R92" s="24">
        <v>0</v>
      </c>
      <c r="S92" s="24">
        <v>0</v>
      </c>
      <c r="T92" s="24">
        <v>0.47563025199999998</v>
      </c>
      <c r="U92" s="24">
        <v>0.52436974800000002</v>
      </c>
      <c r="V92" s="95">
        <f t="shared" si="19"/>
        <v>6.6225165562913907E-3</v>
      </c>
      <c r="W92" s="95">
        <v>0.26774999999999999</v>
      </c>
      <c r="X92" s="95">
        <v>0.24217966399999999</v>
      </c>
      <c r="Y92" s="95">
        <f t="shared" si="20"/>
        <v>0.24217966386885001</v>
      </c>
      <c r="Z92" s="2" t="s">
        <v>532</v>
      </c>
      <c r="AA92" s="2" t="s">
        <v>532</v>
      </c>
      <c r="AB92" s="2">
        <v>0.22500000000000001</v>
      </c>
      <c r="AC92" s="95">
        <v>0.25776250000000001</v>
      </c>
      <c r="AD92" s="38">
        <f t="shared" si="21"/>
        <v>0</v>
      </c>
      <c r="AE92" s="38">
        <f t="shared" si="22"/>
        <v>0</v>
      </c>
      <c r="AF92" s="38">
        <f t="shared" si="23"/>
        <v>2.3436680667299998E-2</v>
      </c>
      <c r="AG92" s="38">
        <f t="shared" si="24"/>
        <v>2.9600665719978148E-2</v>
      </c>
      <c r="AH92" s="38">
        <f t="shared" si="25"/>
        <v>5.3037346387278146E-2</v>
      </c>
      <c r="AI92" s="38">
        <v>517.37694444399995</v>
      </c>
      <c r="AJ92" s="24">
        <f t="shared" si="26"/>
        <v>1.0251200204577114E-4</v>
      </c>
      <c r="AK92" s="2">
        <f t="shared" si="27"/>
        <v>8</v>
      </c>
    </row>
    <row r="93" spans="1:37">
      <c r="A93" s="2">
        <v>47</v>
      </c>
      <c r="B93" s="2" t="s">
        <v>111</v>
      </c>
      <c r="C93" s="2" t="s">
        <v>17</v>
      </c>
      <c r="D93" s="2" t="s">
        <v>414</v>
      </c>
      <c r="E93" s="2" t="s">
        <v>768</v>
      </c>
      <c r="F93" s="2" t="s">
        <v>64</v>
      </c>
      <c r="H93" s="2" t="s">
        <v>882</v>
      </c>
      <c r="I93" s="2">
        <v>7447</v>
      </c>
      <c r="J93" s="2">
        <v>49</v>
      </c>
      <c r="K93" s="95">
        <f t="shared" si="14"/>
        <v>6.5798308043507449E-3</v>
      </c>
      <c r="L93" s="38">
        <f t="shared" si="15"/>
        <v>0.11931424148</v>
      </c>
      <c r="M93" s="38">
        <f t="shared" si="16"/>
        <v>0.12568575852</v>
      </c>
      <c r="N93" s="38">
        <f t="shared" si="17"/>
        <v>0</v>
      </c>
      <c r="O93" s="38">
        <f t="shared" si="18"/>
        <v>0</v>
      </c>
      <c r="P93" s="2">
        <v>3922369</v>
      </c>
      <c r="Q93" s="2">
        <v>0</v>
      </c>
      <c r="R93" s="24">
        <v>0.48699690400000001</v>
      </c>
      <c r="S93" s="24">
        <v>0.51300309600000005</v>
      </c>
      <c r="T93" s="24">
        <v>0</v>
      </c>
      <c r="U93" s="24">
        <v>0</v>
      </c>
      <c r="V93" s="95">
        <f t="shared" si="19"/>
        <v>0</v>
      </c>
      <c r="W93" s="95">
        <v>0.17531249999999998</v>
      </c>
      <c r="X93" s="95"/>
      <c r="Y93" s="95">
        <f t="shared" si="20"/>
        <v>0.13847523219999999</v>
      </c>
      <c r="Z93" s="2">
        <v>0.1</v>
      </c>
      <c r="AA93" s="2">
        <v>0.17499999999999999</v>
      </c>
      <c r="AB93" s="2" t="s">
        <v>532</v>
      </c>
      <c r="AC93" s="95"/>
      <c r="AD93" s="38">
        <f t="shared" si="21"/>
        <v>0.10451927553648001</v>
      </c>
      <c r="AE93" s="38">
        <f t="shared" si="22"/>
        <v>0.19267626781115998</v>
      </c>
      <c r="AF93" s="38">
        <f t="shared" si="23"/>
        <v>0</v>
      </c>
      <c r="AG93" s="38">
        <f t="shared" si="24"/>
        <v>0</v>
      </c>
      <c r="AH93" s="38">
        <f t="shared" si="25"/>
        <v>0</v>
      </c>
      <c r="AI93" s="38">
        <v>517.37694444399995</v>
      </c>
      <c r="AJ93" s="24">
        <f t="shared" si="26"/>
        <v>0</v>
      </c>
      <c r="AK93" s="2">
        <f t="shared" si="27"/>
        <v>0</v>
      </c>
    </row>
    <row r="94" spans="1:37">
      <c r="A94" s="2">
        <v>48</v>
      </c>
      <c r="B94" s="2" t="s">
        <v>112</v>
      </c>
      <c r="C94" s="2" t="s">
        <v>17</v>
      </c>
      <c r="D94" s="2" t="s">
        <v>414</v>
      </c>
      <c r="E94" s="2" t="s">
        <v>768</v>
      </c>
      <c r="F94" s="2" t="s">
        <v>64</v>
      </c>
      <c r="H94" s="2" t="s">
        <v>882</v>
      </c>
      <c r="I94" s="2">
        <v>5384</v>
      </c>
      <c r="J94" s="2">
        <v>152</v>
      </c>
      <c r="K94" s="95">
        <f t="shared" si="14"/>
        <v>2.8231797919762259E-2</v>
      </c>
      <c r="L94" s="38">
        <f t="shared" si="15"/>
        <v>0.37631176484000001</v>
      </c>
      <c r="M94" s="38">
        <f t="shared" si="16"/>
        <v>0.38368823516</v>
      </c>
      <c r="N94" s="38">
        <f t="shared" si="17"/>
        <v>0</v>
      </c>
      <c r="O94" s="38">
        <f t="shared" si="18"/>
        <v>0</v>
      </c>
      <c r="P94" s="2">
        <v>1040091</v>
      </c>
      <c r="Q94" s="2">
        <v>0</v>
      </c>
      <c r="R94" s="24">
        <v>0.495147059</v>
      </c>
      <c r="S94" s="24">
        <v>0.504852941</v>
      </c>
      <c r="T94" s="24">
        <v>0</v>
      </c>
      <c r="U94" s="24">
        <v>0</v>
      </c>
      <c r="V94" s="95">
        <f t="shared" si="19"/>
        <v>0</v>
      </c>
      <c r="W94" s="95">
        <v>0.18487500000000001</v>
      </c>
      <c r="X94" s="95"/>
      <c r="Y94" s="95">
        <f t="shared" si="20"/>
        <v>0.13786397057499999</v>
      </c>
      <c r="Z94" s="2">
        <v>0.1</v>
      </c>
      <c r="AA94" s="2">
        <v>0.17499999999999999</v>
      </c>
      <c r="AB94" s="2" t="s">
        <v>532</v>
      </c>
      <c r="AC94" s="95"/>
      <c r="AD94" s="38">
        <f t="shared" si="21"/>
        <v>0.32964910599983999</v>
      </c>
      <c r="AE94" s="38">
        <f t="shared" si="22"/>
        <v>0.58819406450028</v>
      </c>
      <c r="AF94" s="38">
        <f t="shared" si="23"/>
        <v>0</v>
      </c>
      <c r="AG94" s="38">
        <f t="shared" si="24"/>
        <v>0</v>
      </c>
      <c r="AH94" s="38">
        <f t="shared" si="25"/>
        <v>0</v>
      </c>
      <c r="AI94" s="38">
        <v>517.37694444399995</v>
      </c>
      <c r="AJ94" s="24">
        <f t="shared" si="26"/>
        <v>0</v>
      </c>
      <c r="AK94" s="2">
        <f t="shared" si="27"/>
        <v>0</v>
      </c>
    </row>
    <row r="95" spans="1:37">
      <c r="A95" s="2">
        <v>49</v>
      </c>
      <c r="B95" s="2" t="s">
        <v>113</v>
      </c>
      <c r="C95" s="2" t="s">
        <v>17</v>
      </c>
      <c r="D95" s="2" t="s">
        <v>414</v>
      </c>
      <c r="E95" s="2" t="s">
        <v>768</v>
      </c>
      <c r="F95" s="2" t="s">
        <v>64</v>
      </c>
      <c r="H95" s="2" t="s">
        <v>882</v>
      </c>
      <c r="I95" s="2">
        <v>8293</v>
      </c>
      <c r="J95" s="2">
        <v>296</v>
      </c>
      <c r="K95" s="95">
        <f t="shared" si="14"/>
        <v>3.5692752924152901E-2</v>
      </c>
      <c r="L95" s="38">
        <f t="shared" si="15"/>
        <v>0.54458403380000009</v>
      </c>
      <c r="M95" s="38">
        <f t="shared" si="16"/>
        <v>0.67628793880000004</v>
      </c>
      <c r="N95" s="38">
        <f t="shared" si="17"/>
        <v>0.25912802740000002</v>
      </c>
      <c r="O95" s="38">
        <f t="shared" si="18"/>
        <v>0</v>
      </c>
      <c r="P95" s="2">
        <v>1213712</v>
      </c>
      <c r="Q95" s="2">
        <v>0.42080933700000001</v>
      </c>
      <c r="R95" s="24">
        <v>0.367962185</v>
      </c>
      <c r="S95" s="24">
        <v>0.45695131</v>
      </c>
      <c r="T95" s="24">
        <v>0.175086505</v>
      </c>
      <c r="U95" s="24">
        <v>0</v>
      </c>
      <c r="V95" s="95">
        <f t="shared" si="19"/>
        <v>6.2493193633184618E-3</v>
      </c>
      <c r="W95" s="95">
        <v>0.22500000000000001</v>
      </c>
      <c r="X95" s="95">
        <v>0.22500000000000001</v>
      </c>
      <c r="Y95" s="95">
        <f t="shared" si="20"/>
        <v>0.15615716137500002</v>
      </c>
      <c r="Z95" s="2">
        <v>0.1</v>
      </c>
      <c r="AA95" s="2">
        <v>0.17499999999999999</v>
      </c>
      <c r="AB95" s="2">
        <v>0.22500000000000001</v>
      </c>
      <c r="AC95" s="95"/>
      <c r="AD95" s="38">
        <f t="shared" si="21"/>
        <v>0.47705561360880011</v>
      </c>
      <c r="AE95" s="38">
        <f t="shared" si="22"/>
        <v>1.0367494101804</v>
      </c>
      <c r="AF95" s="38">
        <f t="shared" si="23"/>
        <v>0.5107413420054</v>
      </c>
      <c r="AG95" s="38">
        <f t="shared" si="24"/>
        <v>0</v>
      </c>
      <c r="AH95" s="38">
        <f t="shared" si="25"/>
        <v>0.5107413420054</v>
      </c>
      <c r="AI95" s="38">
        <v>517.37694444399995</v>
      </c>
      <c r="AJ95" s="24">
        <f t="shared" si="26"/>
        <v>9.871745300793584E-4</v>
      </c>
      <c r="AK95" s="2">
        <f t="shared" si="27"/>
        <v>86</v>
      </c>
    </row>
    <row r="96" spans="1:37">
      <c r="A96" s="2">
        <v>50</v>
      </c>
      <c r="B96" s="2" t="s">
        <v>114</v>
      </c>
      <c r="C96" s="2" t="s">
        <v>17</v>
      </c>
      <c r="D96" s="2" t="s">
        <v>414</v>
      </c>
      <c r="E96" s="2" t="s">
        <v>768</v>
      </c>
      <c r="F96" s="2" t="s">
        <v>64</v>
      </c>
      <c r="H96" s="2" t="s">
        <v>882</v>
      </c>
      <c r="I96" s="2">
        <v>22882</v>
      </c>
      <c r="J96" s="2">
        <v>2594</v>
      </c>
      <c r="K96" s="95">
        <f t="shared" si="14"/>
        <v>0.11336421641464907</v>
      </c>
      <c r="L96" s="38">
        <f t="shared" si="15"/>
        <v>0</v>
      </c>
      <c r="M96" s="38">
        <f t="shared" si="16"/>
        <v>0</v>
      </c>
      <c r="N96" s="38">
        <f t="shared" si="17"/>
        <v>2.9918193289300001</v>
      </c>
      <c r="O96" s="38">
        <f t="shared" si="18"/>
        <v>9.9781806710699996</v>
      </c>
      <c r="P96" s="2">
        <v>1612362</v>
      </c>
      <c r="Q96" s="2">
        <v>19.612467171999999</v>
      </c>
      <c r="R96" s="24">
        <v>0</v>
      </c>
      <c r="S96" s="24">
        <v>0</v>
      </c>
      <c r="T96" s="24">
        <v>0.23067226900000001</v>
      </c>
      <c r="U96" s="24">
        <v>0.76932773099999996</v>
      </c>
      <c r="V96" s="95">
        <f t="shared" si="19"/>
        <v>0.11336421641464907</v>
      </c>
      <c r="W96" s="95">
        <v>0.34531249999999997</v>
      </c>
      <c r="X96" s="95">
        <v>0.278324028</v>
      </c>
      <c r="Y96" s="95">
        <f t="shared" si="20"/>
        <v>0.27832402835493747</v>
      </c>
      <c r="Z96" s="2" t="s">
        <v>532</v>
      </c>
      <c r="AA96" s="2" t="s">
        <v>532</v>
      </c>
      <c r="AB96" s="2">
        <v>0.22500000000000001</v>
      </c>
      <c r="AC96" s="95">
        <v>0.29431249999999998</v>
      </c>
      <c r="AD96" s="38">
        <f t="shared" si="21"/>
        <v>0</v>
      </c>
      <c r="AE96" s="38">
        <f t="shared" si="22"/>
        <v>0</v>
      </c>
      <c r="AF96" s="38">
        <f t="shared" si="23"/>
        <v>5.8968758973210296</v>
      </c>
      <c r="AG96" s="38">
        <f t="shared" si="24"/>
        <v>25.725520897087574</v>
      </c>
      <c r="AH96" s="38">
        <f t="shared" si="25"/>
        <v>31.622396794408601</v>
      </c>
      <c r="AI96" s="38">
        <v>517.37694444399995</v>
      </c>
      <c r="AJ96" s="24">
        <f t="shared" si="26"/>
        <v>6.1120614542249589E-2</v>
      </c>
      <c r="AK96" s="2">
        <f t="shared" si="27"/>
        <v>4323</v>
      </c>
    </row>
    <row r="97" spans="1:37">
      <c r="A97" s="2">
        <v>51</v>
      </c>
      <c r="B97" s="2" t="s">
        <v>115</v>
      </c>
      <c r="C97" s="2" t="s">
        <v>17</v>
      </c>
      <c r="D97" s="2" t="s">
        <v>414</v>
      </c>
      <c r="E97" s="2" t="s">
        <v>768</v>
      </c>
      <c r="F97" s="2" t="s">
        <v>64</v>
      </c>
      <c r="H97" s="2" t="s">
        <v>882</v>
      </c>
      <c r="I97" s="2">
        <v>8124</v>
      </c>
      <c r="J97" s="2">
        <v>458</v>
      </c>
      <c r="K97" s="95">
        <f t="shared" si="14"/>
        <v>5.6376169374692267E-2</v>
      </c>
      <c r="L97" s="38">
        <f t="shared" si="15"/>
        <v>0</v>
      </c>
      <c r="M97" s="38">
        <f t="shared" si="16"/>
        <v>0.80796588141000003</v>
      </c>
      <c r="N97" s="38">
        <f t="shared" si="17"/>
        <v>1.4820341185899999</v>
      </c>
      <c r="O97" s="38">
        <f t="shared" si="18"/>
        <v>0</v>
      </c>
      <c r="P97" s="2">
        <v>1598164</v>
      </c>
      <c r="Q97" s="2">
        <v>1.827778154</v>
      </c>
      <c r="R97" s="24">
        <v>0</v>
      </c>
      <c r="S97" s="24">
        <v>0.35282352900000002</v>
      </c>
      <c r="T97" s="24">
        <v>0.64717647099999998</v>
      </c>
      <c r="U97" s="24">
        <v>0</v>
      </c>
      <c r="V97" s="95">
        <f t="shared" si="19"/>
        <v>3.6485330344411614E-2</v>
      </c>
      <c r="W97" s="95">
        <v>0.24278125</v>
      </c>
      <c r="X97" s="95">
        <v>0.22500000000000001</v>
      </c>
      <c r="Y97" s="95">
        <f t="shared" si="20"/>
        <v>0.20735882355000002</v>
      </c>
      <c r="Z97" s="2" t="s">
        <v>532</v>
      </c>
      <c r="AA97" s="2">
        <v>0.17499999999999999</v>
      </c>
      <c r="AB97" s="2">
        <v>0.22500000000000001</v>
      </c>
      <c r="AC97" s="95"/>
      <c r="AD97" s="38">
        <f t="shared" si="21"/>
        <v>0</v>
      </c>
      <c r="AE97" s="38">
        <f t="shared" si="22"/>
        <v>1.2386116962015299</v>
      </c>
      <c r="AF97" s="38">
        <f t="shared" si="23"/>
        <v>2.9210892477408903</v>
      </c>
      <c r="AG97" s="38">
        <f t="shared" si="24"/>
        <v>0</v>
      </c>
      <c r="AH97" s="38">
        <f t="shared" si="25"/>
        <v>2.9210892477408903</v>
      </c>
      <c r="AI97" s="38">
        <v>517.37694444399995</v>
      </c>
      <c r="AJ97" s="24">
        <f t="shared" si="26"/>
        <v>5.6459594481544674E-3</v>
      </c>
      <c r="AK97" s="2">
        <f t="shared" si="27"/>
        <v>494</v>
      </c>
    </row>
    <row r="98" spans="1:37">
      <c r="A98" s="2">
        <v>52</v>
      </c>
      <c r="B98" s="2" t="s">
        <v>116</v>
      </c>
      <c r="C98" s="2" t="s">
        <v>17</v>
      </c>
      <c r="D98" s="2" t="s">
        <v>414</v>
      </c>
      <c r="E98" s="2" t="s">
        <v>768</v>
      </c>
      <c r="F98" s="2" t="s">
        <v>64</v>
      </c>
      <c r="H98" s="2" t="s">
        <v>882</v>
      </c>
      <c r="I98" s="2">
        <v>9080</v>
      </c>
      <c r="J98" s="2">
        <v>426</v>
      </c>
      <c r="K98" s="95">
        <f t="shared" si="14"/>
        <v>4.6916299559471367E-2</v>
      </c>
      <c r="L98" s="38">
        <f t="shared" si="15"/>
        <v>0</v>
      </c>
      <c r="M98" s="38">
        <f t="shared" si="16"/>
        <v>0.19830203724000001</v>
      </c>
      <c r="N98" s="38">
        <f t="shared" si="17"/>
        <v>1.22747131995</v>
      </c>
      <c r="O98" s="38">
        <f t="shared" si="18"/>
        <v>0.70422664280999991</v>
      </c>
      <c r="P98" s="2">
        <v>2132290</v>
      </c>
      <c r="Q98" s="2">
        <v>1.88928227</v>
      </c>
      <c r="R98" s="24">
        <v>0</v>
      </c>
      <c r="S98" s="24">
        <v>9.3099548000000004E-2</v>
      </c>
      <c r="T98" s="24">
        <v>0.57627761499999997</v>
      </c>
      <c r="U98" s="24">
        <v>0.330622837</v>
      </c>
      <c r="V98" s="95">
        <f t="shared" si="19"/>
        <v>4.2548413276651979E-2</v>
      </c>
      <c r="W98" s="95">
        <v>0.27040624999999996</v>
      </c>
      <c r="X98" s="95">
        <v>0.238067324</v>
      </c>
      <c r="Y98" s="95">
        <f t="shared" si="20"/>
        <v>0.23219578491371873</v>
      </c>
      <c r="Z98" s="2" t="s">
        <v>532</v>
      </c>
      <c r="AA98" s="2">
        <v>0.17499999999999999</v>
      </c>
      <c r="AB98" s="2">
        <v>0.22500000000000001</v>
      </c>
      <c r="AC98" s="95">
        <v>0.26084374999999999</v>
      </c>
      <c r="AD98" s="38">
        <f t="shared" si="21"/>
        <v>0</v>
      </c>
      <c r="AE98" s="38">
        <f t="shared" si="22"/>
        <v>0.30399702308891996</v>
      </c>
      <c r="AF98" s="38">
        <f t="shared" si="23"/>
        <v>2.4193459716214503</v>
      </c>
      <c r="AG98" s="38">
        <f t="shared" si="24"/>
        <v>1.609151716837725</v>
      </c>
      <c r="AH98" s="38">
        <f t="shared" si="25"/>
        <v>4.0284976884591757</v>
      </c>
      <c r="AI98" s="38">
        <v>517.37694444399995</v>
      </c>
      <c r="AJ98" s="24">
        <f t="shared" si="26"/>
        <v>7.7863881097144901E-3</v>
      </c>
      <c r="AK98" s="2">
        <f t="shared" si="27"/>
        <v>644</v>
      </c>
    </row>
    <row r="99" spans="1:37">
      <c r="A99" s="2">
        <v>53</v>
      </c>
      <c r="B99" s="2" t="s">
        <v>117</v>
      </c>
      <c r="C99" s="2" t="s">
        <v>17</v>
      </c>
      <c r="D99" s="2" t="s">
        <v>414</v>
      </c>
      <c r="E99" s="2" t="s">
        <v>768</v>
      </c>
      <c r="F99" s="2" t="s">
        <v>64</v>
      </c>
      <c r="H99" s="2" t="s">
        <v>882</v>
      </c>
      <c r="I99" s="2">
        <v>15471</v>
      </c>
      <c r="J99" s="2">
        <v>1055</v>
      </c>
      <c r="K99" s="95">
        <f t="shared" si="14"/>
        <v>6.8192101350914608E-2</v>
      </c>
      <c r="L99" s="38">
        <f t="shared" si="15"/>
        <v>0</v>
      </c>
      <c r="M99" s="38">
        <f t="shared" si="16"/>
        <v>0.69169730402500007</v>
      </c>
      <c r="N99" s="38">
        <f t="shared" si="17"/>
        <v>2.5469975476750002</v>
      </c>
      <c r="O99" s="38">
        <f t="shared" si="18"/>
        <v>2.0363051483000003</v>
      </c>
      <c r="P99" s="2">
        <v>1699969</v>
      </c>
      <c r="Q99" s="2">
        <v>6.1026579239999998</v>
      </c>
      <c r="R99" s="24">
        <v>0</v>
      </c>
      <c r="S99" s="24">
        <v>0.13112745100000001</v>
      </c>
      <c r="T99" s="24">
        <v>0.48284313699999998</v>
      </c>
      <c r="U99" s="24">
        <v>0.38602941200000002</v>
      </c>
      <c r="V99" s="95">
        <f t="shared" si="19"/>
        <v>5.9250244922435517E-2</v>
      </c>
      <c r="W99" s="95">
        <v>0.34318749999999992</v>
      </c>
      <c r="X99" s="95">
        <v>0.25839099999999998</v>
      </c>
      <c r="Y99" s="95">
        <f t="shared" si="20"/>
        <v>0.24745615044562502</v>
      </c>
      <c r="Z99" s="2" t="s">
        <v>532</v>
      </c>
      <c r="AA99" s="2">
        <v>0.17499999999999999</v>
      </c>
      <c r="AB99" s="2">
        <v>0.22500000000000001</v>
      </c>
      <c r="AC99" s="95">
        <v>0.30015625000000001</v>
      </c>
      <c r="AD99" s="38">
        <f t="shared" si="21"/>
        <v>0</v>
      </c>
      <c r="AE99" s="38">
        <f t="shared" si="22"/>
        <v>1.0603719670703251</v>
      </c>
      <c r="AF99" s="38">
        <f t="shared" si="23"/>
        <v>5.020132166467425</v>
      </c>
      <c r="AG99" s="38">
        <f t="shared" si="24"/>
        <v>5.3541971224041367</v>
      </c>
      <c r="AH99" s="38">
        <f t="shared" si="25"/>
        <v>10.374329288871561</v>
      </c>
      <c r="AI99" s="38">
        <v>517.37694444399995</v>
      </c>
      <c r="AJ99" s="24">
        <f t="shared" si="26"/>
        <v>2.0051781201847623E-2</v>
      </c>
      <c r="AK99" s="2">
        <f t="shared" si="27"/>
        <v>1528</v>
      </c>
    </row>
    <row r="100" spans="1:37">
      <c r="A100" s="2">
        <v>54</v>
      </c>
      <c r="B100" s="2" t="s">
        <v>118</v>
      </c>
      <c r="C100" s="2" t="s">
        <v>17</v>
      </c>
      <c r="D100" s="2" t="s">
        <v>414</v>
      </c>
      <c r="E100" s="2" t="s">
        <v>768</v>
      </c>
      <c r="F100" s="2" t="s">
        <v>64</v>
      </c>
      <c r="H100" s="2" t="s">
        <v>882</v>
      </c>
      <c r="I100" s="2">
        <v>14900</v>
      </c>
      <c r="J100" s="2">
        <v>845</v>
      </c>
      <c r="K100" s="95">
        <f t="shared" si="14"/>
        <v>5.6711409395973154E-2</v>
      </c>
      <c r="L100" s="38">
        <f t="shared" si="15"/>
        <v>0</v>
      </c>
      <c r="M100" s="38">
        <f t="shared" si="16"/>
        <v>0</v>
      </c>
      <c r="N100" s="38">
        <f t="shared" si="17"/>
        <v>1.207627005325</v>
      </c>
      <c r="O100" s="38">
        <f t="shared" si="18"/>
        <v>3.0173729946750001</v>
      </c>
      <c r="P100" s="2">
        <v>2496176</v>
      </c>
      <c r="Q100" s="2">
        <v>4.0314734650000004</v>
      </c>
      <c r="R100" s="24">
        <v>0</v>
      </c>
      <c r="S100" s="24">
        <v>0</v>
      </c>
      <c r="T100" s="24">
        <v>0.28582887699999998</v>
      </c>
      <c r="U100" s="24">
        <v>0.71417112299999996</v>
      </c>
      <c r="V100" s="95">
        <f t="shared" si="19"/>
        <v>5.6711409395973154E-2</v>
      </c>
      <c r="W100" s="95">
        <v>0.37346874999999996</v>
      </c>
      <c r="X100" s="95">
        <v>0.27189936300000001</v>
      </c>
      <c r="Y100" s="95">
        <f t="shared" si="20"/>
        <v>0.27189936268831905</v>
      </c>
      <c r="Z100" s="2" t="s">
        <v>532</v>
      </c>
      <c r="AA100" s="2" t="s">
        <v>532</v>
      </c>
      <c r="AB100" s="2">
        <v>0.22500000000000001</v>
      </c>
      <c r="AC100" s="95">
        <v>0.29066964299999998</v>
      </c>
      <c r="AD100" s="38">
        <f t="shared" si="21"/>
        <v>0</v>
      </c>
      <c r="AE100" s="38">
        <f t="shared" si="22"/>
        <v>0</v>
      </c>
      <c r="AF100" s="38">
        <f t="shared" si="23"/>
        <v>2.3802328274955746</v>
      </c>
      <c r="AG100" s="38">
        <f t="shared" si="24"/>
        <v>7.6830344849618024</v>
      </c>
      <c r="AH100" s="38">
        <f t="shared" si="25"/>
        <v>10.063267312457377</v>
      </c>
      <c r="AI100" s="38">
        <v>517.37694444399995</v>
      </c>
      <c r="AJ100" s="24">
        <f t="shared" si="26"/>
        <v>1.9450552291756806E-2</v>
      </c>
      <c r="AK100" s="2">
        <f t="shared" si="27"/>
        <v>1408</v>
      </c>
    </row>
    <row r="101" spans="1:37">
      <c r="A101" s="2">
        <v>55</v>
      </c>
      <c r="B101" s="2" t="s">
        <v>119</v>
      </c>
      <c r="C101" s="2" t="s">
        <v>17</v>
      </c>
      <c r="D101" s="2" t="s">
        <v>414</v>
      </c>
      <c r="E101" s="2" t="s">
        <v>768</v>
      </c>
      <c r="F101" s="2" t="s">
        <v>64</v>
      </c>
      <c r="H101" s="2" t="s">
        <v>882</v>
      </c>
      <c r="I101" s="2">
        <v>5298</v>
      </c>
      <c r="J101" s="2">
        <v>19</v>
      </c>
      <c r="K101" s="95">
        <f t="shared" si="14"/>
        <v>3.5862589656474142E-3</v>
      </c>
      <c r="L101" s="38">
        <f t="shared" si="15"/>
        <v>0</v>
      </c>
      <c r="M101" s="38">
        <f t="shared" si="16"/>
        <v>0</v>
      </c>
      <c r="N101" s="38">
        <f t="shared" si="17"/>
        <v>5.1272058790000005E-2</v>
      </c>
      <c r="O101" s="38">
        <f t="shared" si="18"/>
        <v>4.3727941209999996E-2</v>
      </c>
      <c r="P101" s="2">
        <v>5173623</v>
      </c>
      <c r="Q101" s="2">
        <v>3.8964124000000003E-2</v>
      </c>
      <c r="R101" s="24">
        <v>0</v>
      </c>
      <c r="S101" s="24">
        <v>0</v>
      </c>
      <c r="T101" s="24">
        <v>0.53970588200000003</v>
      </c>
      <c r="U101" s="24">
        <v>0.46029411799999997</v>
      </c>
      <c r="V101" s="95">
        <f t="shared" si="19"/>
        <v>3.5862589656474142E-3</v>
      </c>
      <c r="W101" s="95">
        <v>0.27784374999999994</v>
      </c>
      <c r="X101" s="95">
        <v>0.242232261</v>
      </c>
      <c r="Y101" s="95">
        <f t="shared" si="20"/>
        <v>0.24223226104262499</v>
      </c>
      <c r="Z101" s="2" t="s">
        <v>532</v>
      </c>
      <c r="AA101" s="2" t="s">
        <v>532</v>
      </c>
      <c r="AB101" s="2">
        <v>0.22500000000000001</v>
      </c>
      <c r="AC101" s="95">
        <v>0.26243749999999999</v>
      </c>
      <c r="AD101" s="38">
        <f t="shared" si="21"/>
        <v>0</v>
      </c>
      <c r="AE101" s="38">
        <f t="shared" si="22"/>
        <v>0</v>
      </c>
      <c r="AF101" s="38">
        <f t="shared" si="23"/>
        <v>0.10105722787509</v>
      </c>
      <c r="AG101" s="38">
        <f t="shared" si="24"/>
        <v>0.10052845976458251</v>
      </c>
      <c r="AH101" s="38">
        <f t="shared" si="25"/>
        <v>0.2015856876396725</v>
      </c>
      <c r="AI101" s="38">
        <v>517.37694444399995</v>
      </c>
      <c r="AJ101" s="24">
        <f t="shared" si="26"/>
        <v>3.8963021024507945E-4</v>
      </c>
      <c r="AK101" s="2">
        <f t="shared" si="27"/>
        <v>32</v>
      </c>
    </row>
    <row r="102" spans="1:37">
      <c r="A102" s="2">
        <v>56</v>
      </c>
      <c r="B102" s="2" t="s">
        <v>120</v>
      </c>
      <c r="C102" s="2" t="s">
        <v>17</v>
      </c>
      <c r="D102" s="2" t="s">
        <v>414</v>
      </c>
      <c r="E102" s="2" t="s">
        <v>768</v>
      </c>
      <c r="F102" s="2" t="s">
        <v>64</v>
      </c>
      <c r="H102" s="2" t="s">
        <v>882</v>
      </c>
      <c r="I102" s="2">
        <v>7386</v>
      </c>
      <c r="J102" s="2">
        <v>48</v>
      </c>
      <c r="K102" s="95">
        <f t="shared" si="14"/>
        <v>6.498781478472786E-3</v>
      </c>
      <c r="L102" s="38">
        <f t="shared" si="15"/>
        <v>0</v>
      </c>
      <c r="M102" s="38">
        <f t="shared" si="16"/>
        <v>5.8102941120000001E-2</v>
      </c>
      <c r="N102" s="38">
        <f t="shared" si="17"/>
        <v>0.1089088236</v>
      </c>
      <c r="O102" s="38">
        <f t="shared" si="18"/>
        <v>7.2988235279999994E-2</v>
      </c>
      <c r="P102" s="2">
        <v>4422371</v>
      </c>
      <c r="Q102" s="2">
        <v>8.5790801999999999E-2</v>
      </c>
      <c r="R102" s="24">
        <v>0</v>
      </c>
      <c r="S102" s="24">
        <v>0.242095588</v>
      </c>
      <c r="T102" s="24">
        <v>0.45378676499999998</v>
      </c>
      <c r="U102" s="24">
        <v>0.30411764699999999</v>
      </c>
      <c r="V102" s="95">
        <f t="shared" si="19"/>
        <v>4.9254551551584074E-3</v>
      </c>
      <c r="W102" s="95">
        <v>0.26403125000000005</v>
      </c>
      <c r="X102" s="95">
        <v>0.23810368700000001</v>
      </c>
      <c r="Y102" s="95">
        <f t="shared" si="20"/>
        <v>0.22282656250984373</v>
      </c>
      <c r="Z102" s="2" t="s">
        <v>532</v>
      </c>
      <c r="AA102" s="2">
        <v>0.17499999999999999</v>
      </c>
      <c r="AB102" s="2">
        <v>0.22500000000000001</v>
      </c>
      <c r="AC102" s="95">
        <v>0.25765624999999998</v>
      </c>
      <c r="AD102" s="38">
        <f t="shared" si="21"/>
        <v>0</v>
      </c>
      <c r="AE102" s="38">
        <f t="shared" si="22"/>
        <v>8.9071808736960009E-2</v>
      </c>
      <c r="AF102" s="38">
        <f t="shared" si="23"/>
        <v>0.21465929131559999</v>
      </c>
      <c r="AG102" s="38">
        <f t="shared" si="24"/>
        <v>0.16473946496813549</v>
      </c>
      <c r="AH102" s="38">
        <f t="shared" si="25"/>
        <v>0.37939875628373548</v>
      </c>
      <c r="AI102" s="38">
        <v>517.37694444399995</v>
      </c>
      <c r="AJ102" s="24">
        <f t="shared" si="26"/>
        <v>7.333120664885E-4</v>
      </c>
      <c r="AK102" s="2">
        <f t="shared" si="27"/>
        <v>61</v>
      </c>
    </row>
    <row r="103" spans="1:37">
      <c r="A103" s="2">
        <v>57</v>
      </c>
      <c r="B103" s="2" t="s">
        <v>121</v>
      </c>
      <c r="C103" s="2" t="s">
        <v>17</v>
      </c>
      <c r="D103" s="2" t="s">
        <v>414</v>
      </c>
      <c r="E103" s="2" t="s">
        <v>768</v>
      </c>
      <c r="F103" s="2" t="s">
        <v>64</v>
      </c>
      <c r="H103" s="2" t="s">
        <v>882</v>
      </c>
      <c r="I103" s="2">
        <v>6930</v>
      </c>
      <c r="J103" s="2">
        <v>338</v>
      </c>
      <c r="K103" s="95">
        <f t="shared" si="14"/>
        <v>4.8773448773448774E-2</v>
      </c>
      <c r="L103" s="38">
        <f t="shared" si="15"/>
        <v>0</v>
      </c>
      <c r="M103" s="38">
        <f t="shared" si="16"/>
        <v>0</v>
      </c>
      <c r="N103" s="38">
        <f t="shared" si="17"/>
        <v>1.3843088234300001</v>
      </c>
      <c r="O103" s="38">
        <f t="shared" si="18"/>
        <v>0.30569117657</v>
      </c>
      <c r="P103" s="2">
        <v>2614229</v>
      </c>
      <c r="Q103" s="2">
        <v>1.3103487659999999</v>
      </c>
      <c r="R103" s="24">
        <v>0</v>
      </c>
      <c r="S103" s="24">
        <v>0</v>
      </c>
      <c r="T103" s="24">
        <v>0.819117647</v>
      </c>
      <c r="U103" s="24">
        <v>0.180882353</v>
      </c>
      <c r="V103" s="95">
        <f t="shared" si="19"/>
        <v>4.8773448773448774E-2</v>
      </c>
      <c r="W103" s="95">
        <v>0.2603125</v>
      </c>
      <c r="X103" s="95">
        <v>0.23138740799999999</v>
      </c>
      <c r="Y103" s="95">
        <f t="shared" si="20"/>
        <v>0.23138740809031252</v>
      </c>
      <c r="Z103" s="2" t="s">
        <v>532</v>
      </c>
      <c r="AA103" s="2" t="s">
        <v>532</v>
      </c>
      <c r="AB103" s="2">
        <v>0.22500000000000001</v>
      </c>
      <c r="AC103" s="95">
        <v>0.2603125</v>
      </c>
      <c r="AD103" s="38">
        <f t="shared" si="21"/>
        <v>0</v>
      </c>
      <c r="AE103" s="38">
        <f t="shared" si="22"/>
        <v>0</v>
      </c>
      <c r="AF103" s="38">
        <f t="shared" si="23"/>
        <v>2.7284726909805301</v>
      </c>
      <c r="AG103" s="38">
        <f t="shared" si="24"/>
        <v>0.6970790533516924</v>
      </c>
      <c r="AH103" s="38">
        <f t="shared" si="25"/>
        <v>3.4255517443322225</v>
      </c>
      <c r="AI103" s="38">
        <v>517.37694444399995</v>
      </c>
      <c r="AJ103" s="24">
        <f t="shared" si="26"/>
        <v>6.620998057834792E-3</v>
      </c>
      <c r="AK103" s="2">
        <f t="shared" si="27"/>
        <v>563</v>
      </c>
    </row>
    <row r="104" spans="1:37">
      <c r="A104" s="2">
        <v>58</v>
      </c>
      <c r="B104" s="2" t="s">
        <v>122</v>
      </c>
      <c r="C104" s="2" t="s">
        <v>17</v>
      </c>
      <c r="D104" s="2" t="s">
        <v>414</v>
      </c>
      <c r="E104" s="2" t="s">
        <v>768</v>
      </c>
      <c r="F104" s="2" t="s">
        <v>64</v>
      </c>
      <c r="H104" s="2" t="s">
        <v>882</v>
      </c>
      <c r="I104" s="2">
        <v>6503</v>
      </c>
      <c r="J104" s="2">
        <v>344</v>
      </c>
      <c r="K104" s="95">
        <f t="shared" si="14"/>
        <v>5.2898662155928033E-2</v>
      </c>
      <c r="L104" s="38">
        <f t="shared" si="15"/>
        <v>0</v>
      </c>
      <c r="M104" s="38">
        <f t="shared" si="16"/>
        <v>0.44580882272</v>
      </c>
      <c r="N104" s="38">
        <f t="shared" si="17"/>
        <v>0.97377488680000013</v>
      </c>
      <c r="O104" s="38">
        <f t="shared" si="18"/>
        <v>0.30041628875999998</v>
      </c>
      <c r="P104" s="2">
        <v>2057996</v>
      </c>
      <c r="Q104" s="2">
        <v>1.265483914</v>
      </c>
      <c r="R104" s="24">
        <v>0</v>
      </c>
      <c r="S104" s="24">
        <v>0.25919117600000002</v>
      </c>
      <c r="T104" s="24">
        <v>0.56614819000000005</v>
      </c>
      <c r="U104" s="24">
        <v>0.17466063300000001</v>
      </c>
      <c r="V104" s="95">
        <f t="shared" si="19"/>
        <v>3.9187795650007691E-2</v>
      </c>
      <c r="W104" s="95">
        <v>0.2603125</v>
      </c>
      <c r="X104" s="95">
        <v>0.233325635</v>
      </c>
      <c r="Y104" s="95">
        <f t="shared" si="20"/>
        <v>0.21820814457781251</v>
      </c>
      <c r="Z104" s="2" t="s">
        <v>532</v>
      </c>
      <c r="AA104" s="2">
        <v>0.17499999999999999</v>
      </c>
      <c r="AB104" s="2">
        <v>0.22500000000000001</v>
      </c>
      <c r="AC104" s="95">
        <v>0.2603125</v>
      </c>
      <c r="AD104" s="38">
        <f t="shared" si="21"/>
        <v>0</v>
      </c>
      <c r="AE104" s="38">
        <f t="shared" si="22"/>
        <v>0.68342492522975995</v>
      </c>
      <c r="AF104" s="38">
        <f t="shared" si="23"/>
        <v>1.9193103018828004</v>
      </c>
      <c r="AG104" s="38">
        <f t="shared" si="24"/>
        <v>0.68505052887025653</v>
      </c>
      <c r="AH104" s="38">
        <f t="shared" si="25"/>
        <v>2.6043608307530568</v>
      </c>
      <c r="AI104" s="38">
        <v>517.37694444399995</v>
      </c>
      <c r="AJ104" s="24">
        <f t="shared" si="26"/>
        <v>5.0337782901243074E-3</v>
      </c>
      <c r="AK104" s="2">
        <f t="shared" si="27"/>
        <v>425</v>
      </c>
    </row>
    <row r="105" spans="1:37">
      <c r="A105" s="2">
        <v>59</v>
      </c>
      <c r="B105" s="2" t="s">
        <v>123</v>
      </c>
      <c r="C105" s="2" t="s">
        <v>17</v>
      </c>
      <c r="D105" s="2" t="s">
        <v>414</v>
      </c>
      <c r="E105" s="2" t="s">
        <v>768</v>
      </c>
      <c r="F105" s="2" t="s">
        <v>64</v>
      </c>
      <c r="H105" s="2" t="s">
        <v>882</v>
      </c>
      <c r="I105" s="2">
        <v>8013</v>
      </c>
      <c r="J105" s="2">
        <v>188</v>
      </c>
      <c r="K105" s="95">
        <f t="shared" si="14"/>
        <v>2.3461874454012231E-2</v>
      </c>
      <c r="L105" s="38">
        <f t="shared" si="15"/>
        <v>0.16273484167999999</v>
      </c>
      <c r="M105" s="38">
        <f t="shared" si="16"/>
        <v>0.20416289579999999</v>
      </c>
      <c r="N105" s="38">
        <f t="shared" si="17"/>
        <v>0.43671010585999998</v>
      </c>
      <c r="O105" s="38">
        <f t="shared" si="18"/>
        <v>0.13639215666000001</v>
      </c>
      <c r="P105" s="2">
        <v>3597297</v>
      </c>
      <c r="Q105" s="2">
        <v>0.32326757499999997</v>
      </c>
      <c r="R105" s="24">
        <v>0.17312217199999999</v>
      </c>
      <c r="S105" s="24">
        <v>0.21719457</v>
      </c>
      <c r="T105" s="24">
        <v>0.46458521899999999</v>
      </c>
      <c r="U105" s="24">
        <v>0.14509803900000001</v>
      </c>
      <c r="V105" s="95">
        <f t="shared" si="19"/>
        <v>1.4304312055909148E-2</v>
      </c>
      <c r="W105" s="95">
        <v>0.25287500000000002</v>
      </c>
      <c r="X105" s="95">
        <v>0.23163394900000001</v>
      </c>
      <c r="Y105" s="95">
        <f t="shared" si="20"/>
        <v>0.19654460783712499</v>
      </c>
      <c r="Z105" s="2">
        <v>0.1</v>
      </c>
      <c r="AA105" s="2">
        <v>0.17499999999999999</v>
      </c>
      <c r="AB105" s="2">
        <v>0.22500000000000001</v>
      </c>
      <c r="AC105" s="95">
        <v>0.25287500000000002</v>
      </c>
      <c r="AD105" s="38">
        <f t="shared" si="21"/>
        <v>0.14255572131168001</v>
      </c>
      <c r="AE105" s="38">
        <f t="shared" si="22"/>
        <v>0.31298171926139995</v>
      </c>
      <c r="AF105" s="38">
        <f t="shared" si="23"/>
        <v>0.86075561865006001</v>
      </c>
      <c r="AG105" s="38">
        <f t="shared" si="24"/>
        <v>0.30213385955088218</v>
      </c>
      <c r="AH105" s="38">
        <f t="shared" si="25"/>
        <v>1.1628894782009422</v>
      </c>
      <c r="AI105" s="38">
        <v>517.37694444399995</v>
      </c>
      <c r="AJ105" s="24">
        <f t="shared" si="26"/>
        <v>2.2476638951328676E-3</v>
      </c>
      <c r="AK105" s="2">
        <f t="shared" si="27"/>
        <v>191</v>
      </c>
    </row>
    <row r="106" spans="1:37">
      <c r="A106" s="2">
        <v>60</v>
      </c>
      <c r="B106" s="2" t="s">
        <v>124</v>
      </c>
      <c r="C106" s="2" t="s">
        <v>17</v>
      </c>
      <c r="D106" s="2" t="s">
        <v>414</v>
      </c>
      <c r="E106" s="2" t="s">
        <v>768</v>
      </c>
      <c r="F106" s="2" t="s">
        <v>64</v>
      </c>
      <c r="H106" s="2" t="s">
        <v>882</v>
      </c>
      <c r="I106" s="2">
        <v>8092</v>
      </c>
      <c r="J106" s="2">
        <v>153</v>
      </c>
      <c r="K106" s="95">
        <f t="shared" si="14"/>
        <v>1.8907563025210083E-2</v>
      </c>
      <c r="L106" s="38">
        <f t="shared" si="15"/>
        <v>0.29038235287499997</v>
      </c>
      <c r="M106" s="38">
        <f t="shared" si="16"/>
        <v>0.37149264679499999</v>
      </c>
      <c r="N106" s="38">
        <f t="shared" si="17"/>
        <v>0.10312500032999999</v>
      </c>
      <c r="O106" s="38">
        <f t="shared" si="18"/>
        <v>0</v>
      </c>
      <c r="P106" s="2">
        <v>1488308</v>
      </c>
      <c r="Q106" s="2">
        <v>0.13657077400000001</v>
      </c>
      <c r="R106" s="24">
        <v>0.37958477499999999</v>
      </c>
      <c r="S106" s="24">
        <v>0.48561130299999999</v>
      </c>
      <c r="T106" s="24">
        <v>0.13480392199999999</v>
      </c>
      <c r="U106" s="24">
        <v>0</v>
      </c>
      <c r="V106" s="95">
        <f t="shared" si="19"/>
        <v>2.5488136512605039E-3</v>
      </c>
      <c r="W106" s="95">
        <v>0.22500000000000001</v>
      </c>
      <c r="X106" s="95">
        <v>0.22500000000000001</v>
      </c>
      <c r="Y106" s="95">
        <f t="shared" si="20"/>
        <v>0.15327133797499998</v>
      </c>
      <c r="Z106" s="2">
        <v>0.1</v>
      </c>
      <c r="AA106" s="2">
        <v>0.17499999999999999</v>
      </c>
      <c r="AB106" s="2">
        <v>0.22500000000000001</v>
      </c>
      <c r="AC106" s="95"/>
      <c r="AD106" s="38">
        <f t="shared" si="21"/>
        <v>0.25437494111849995</v>
      </c>
      <c r="AE106" s="38">
        <f t="shared" si="22"/>
        <v>0.56949822753673496</v>
      </c>
      <c r="AF106" s="38">
        <f t="shared" si="23"/>
        <v>0.20325937565043001</v>
      </c>
      <c r="AG106" s="38">
        <f t="shared" si="24"/>
        <v>0</v>
      </c>
      <c r="AH106" s="38">
        <f t="shared" si="25"/>
        <v>0.20325937565043001</v>
      </c>
      <c r="AI106" s="38">
        <v>517.37694444399995</v>
      </c>
      <c r="AJ106" s="24">
        <f t="shared" si="26"/>
        <v>3.9286515920971903E-4</v>
      </c>
      <c r="AK106" s="2">
        <f t="shared" si="27"/>
        <v>34</v>
      </c>
    </row>
    <row r="107" spans="1:37">
      <c r="A107" s="2">
        <v>61</v>
      </c>
      <c r="B107" s="2" t="s">
        <v>125</v>
      </c>
      <c r="C107" s="2" t="s">
        <v>17</v>
      </c>
      <c r="D107" s="2" t="s">
        <v>414</v>
      </c>
      <c r="E107" s="2" t="s">
        <v>768</v>
      </c>
      <c r="F107" s="2" t="s">
        <v>64</v>
      </c>
      <c r="H107" s="2" t="s">
        <v>882</v>
      </c>
      <c r="I107" s="2">
        <v>4922</v>
      </c>
      <c r="J107" s="2">
        <v>76</v>
      </c>
      <c r="K107" s="95">
        <f t="shared" si="14"/>
        <v>1.5440877691995123E-2</v>
      </c>
      <c r="L107" s="38">
        <f t="shared" si="15"/>
        <v>6.4900608499999998E-2</v>
      </c>
      <c r="M107" s="38">
        <f t="shared" si="16"/>
        <v>0.20316910824000001</v>
      </c>
      <c r="N107" s="38">
        <f t="shared" si="17"/>
        <v>0.11193028326000001</v>
      </c>
      <c r="O107" s="38">
        <f t="shared" si="18"/>
        <v>0</v>
      </c>
      <c r="P107" s="2">
        <v>532715</v>
      </c>
      <c r="Q107" s="2">
        <v>0.41413248800000002</v>
      </c>
      <c r="R107" s="24">
        <v>0.17079107499999999</v>
      </c>
      <c r="S107" s="24">
        <v>0.53465554800000004</v>
      </c>
      <c r="T107" s="24">
        <v>0.29455337700000001</v>
      </c>
      <c r="U107" s="24">
        <v>0</v>
      </c>
      <c r="V107" s="95">
        <f t="shared" si="19"/>
        <v>4.5481626680211294E-3</v>
      </c>
      <c r="W107" s="95">
        <v>0.22950000000000001</v>
      </c>
      <c r="X107" s="95">
        <v>0.22500000000000001</v>
      </c>
      <c r="Y107" s="95">
        <f t="shared" si="20"/>
        <v>0.176918338225</v>
      </c>
      <c r="Z107" s="2">
        <v>0.1</v>
      </c>
      <c r="AA107" s="2">
        <v>0.17499999999999999</v>
      </c>
      <c r="AB107" s="2">
        <v>0.22500000000000001</v>
      </c>
      <c r="AC107" s="95"/>
      <c r="AD107" s="38">
        <f t="shared" si="21"/>
        <v>5.6852933045999997E-2</v>
      </c>
      <c r="AE107" s="38">
        <f t="shared" si="22"/>
        <v>0.31145824293191998</v>
      </c>
      <c r="AF107" s="38">
        <f t="shared" si="23"/>
        <v>0.22061458830546002</v>
      </c>
      <c r="AG107" s="38">
        <f t="shared" si="24"/>
        <v>0</v>
      </c>
      <c r="AH107" s="38">
        <f t="shared" si="25"/>
        <v>0.22061458830546002</v>
      </c>
      <c r="AI107" s="38">
        <v>517.37694444399995</v>
      </c>
      <c r="AJ107" s="24">
        <f t="shared" si="26"/>
        <v>4.2640977854655637E-4</v>
      </c>
      <c r="AK107" s="2">
        <f t="shared" si="27"/>
        <v>37</v>
      </c>
    </row>
    <row r="108" spans="1:37">
      <c r="A108" s="2">
        <v>62</v>
      </c>
      <c r="B108" s="2" t="s">
        <v>126</v>
      </c>
      <c r="C108" s="2" t="s">
        <v>17</v>
      </c>
      <c r="D108" s="2" t="s">
        <v>414</v>
      </c>
      <c r="E108" s="2" t="s">
        <v>768</v>
      </c>
      <c r="F108" s="2" t="s">
        <v>64</v>
      </c>
      <c r="H108" s="2" t="s">
        <v>882</v>
      </c>
      <c r="I108" s="2">
        <v>6815</v>
      </c>
      <c r="J108" s="2">
        <v>223</v>
      </c>
      <c r="K108" s="95">
        <f t="shared" si="14"/>
        <v>3.2721936903888478E-2</v>
      </c>
      <c r="L108" s="38">
        <f t="shared" si="15"/>
        <v>0.17466432184</v>
      </c>
      <c r="M108" s="38">
        <f t="shared" si="16"/>
        <v>0.72985706794999994</v>
      </c>
      <c r="N108" s="38">
        <f t="shared" si="17"/>
        <v>0.21047860909499999</v>
      </c>
      <c r="O108" s="38">
        <f t="shared" si="18"/>
        <v>0</v>
      </c>
      <c r="P108" s="2">
        <v>2031780</v>
      </c>
      <c r="Q108" s="2">
        <v>0.204182214</v>
      </c>
      <c r="R108" s="24">
        <v>0.15664961599999999</v>
      </c>
      <c r="S108" s="24">
        <v>0.65458033000000004</v>
      </c>
      <c r="T108" s="24">
        <v>0.18877005299999999</v>
      </c>
      <c r="U108" s="24">
        <v>0</v>
      </c>
      <c r="V108" s="95">
        <f t="shared" si="19"/>
        <v>6.1769217636096834E-3</v>
      </c>
      <c r="W108" s="95">
        <v>0.22500000000000001</v>
      </c>
      <c r="X108" s="95">
        <v>0.22500000000000001</v>
      </c>
      <c r="Y108" s="95">
        <f t="shared" si="20"/>
        <v>0.17268978127500001</v>
      </c>
      <c r="Z108" s="2">
        <v>0.1</v>
      </c>
      <c r="AA108" s="2">
        <v>0.17499999999999999</v>
      </c>
      <c r="AB108" s="2">
        <v>0.22500000000000001</v>
      </c>
      <c r="AC108" s="95"/>
      <c r="AD108" s="38">
        <f t="shared" si="21"/>
        <v>0.15300594593184</v>
      </c>
      <c r="AE108" s="38">
        <f t="shared" si="22"/>
        <v>1.1188708851673499</v>
      </c>
      <c r="AF108" s="38">
        <f t="shared" si="23"/>
        <v>0.41485333852624495</v>
      </c>
      <c r="AG108" s="38">
        <f t="shared" si="24"/>
        <v>0</v>
      </c>
      <c r="AH108" s="38">
        <f t="shared" si="25"/>
        <v>0.41485333852624495</v>
      </c>
      <c r="AI108" s="38">
        <v>517.37694444399995</v>
      </c>
      <c r="AJ108" s="24">
        <f t="shared" si="26"/>
        <v>8.01839631590209E-4</v>
      </c>
      <c r="AK108" s="2">
        <f t="shared" si="27"/>
        <v>70</v>
      </c>
    </row>
    <row r="109" spans="1:37">
      <c r="A109" s="2">
        <v>64</v>
      </c>
      <c r="B109" s="2" t="s">
        <v>128</v>
      </c>
      <c r="C109" s="2" t="s">
        <v>17</v>
      </c>
      <c r="D109" s="2" t="s">
        <v>414</v>
      </c>
      <c r="E109" s="2" t="s">
        <v>768</v>
      </c>
      <c r="F109" s="2" t="s">
        <v>64</v>
      </c>
      <c r="H109" s="2" t="s">
        <v>882</v>
      </c>
      <c r="I109" s="2">
        <v>7930</v>
      </c>
      <c r="J109" s="2">
        <v>541</v>
      </c>
      <c r="K109" s="95">
        <f t="shared" si="14"/>
        <v>6.8221941992433796E-2</v>
      </c>
      <c r="L109" s="38">
        <f t="shared" si="15"/>
        <v>0</v>
      </c>
      <c r="M109" s="38">
        <f t="shared" si="16"/>
        <v>0.71024331572499999</v>
      </c>
      <c r="N109" s="38">
        <f t="shared" si="17"/>
        <v>1.64299302829</v>
      </c>
      <c r="O109" s="38">
        <f t="shared" si="18"/>
        <v>0.35176365598500009</v>
      </c>
      <c r="P109" s="2">
        <v>1602754</v>
      </c>
      <c r="Q109" s="2">
        <v>2.5097250689999999</v>
      </c>
      <c r="R109" s="24">
        <v>0</v>
      </c>
      <c r="S109" s="24">
        <v>0.26256684499999999</v>
      </c>
      <c r="T109" s="24">
        <v>0.607391138</v>
      </c>
      <c r="U109" s="24">
        <v>0.13004201700000001</v>
      </c>
      <c r="V109" s="95">
        <f t="shared" si="19"/>
        <v>5.0309121923707435E-2</v>
      </c>
      <c r="W109" s="95">
        <v>0.25446875000000002</v>
      </c>
      <c r="X109" s="95">
        <v>0.23019664100000001</v>
      </c>
      <c r="Y109" s="95">
        <f t="shared" si="20"/>
        <v>0.21570383343846875</v>
      </c>
      <c r="Z109" s="2" t="s">
        <v>532</v>
      </c>
      <c r="AA109" s="2">
        <v>0.17499999999999999</v>
      </c>
      <c r="AB109" s="2">
        <v>0.22500000000000001</v>
      </c>
      <c r="AC109" s="95">
        <v>0.25446875000000002</v>
      </c>
      <c r="AD109" s="38">
        <f t="shared" si="21"/>
        <v>0</v>
      </c>
      <c r="AE109" s="38">
        <f t="shared" si="22"/>
        <v>1.0888030030064249</v>
      </c>
      <c r="AF109" s="38">
        <f t="shared" si="23"/>
        <v>3.2383392587595901</v>
      </c>
      <c r="AG109" s="38">
        <f t="shared" si="24"/>
        <v>0.78413263462525296</v>
      </c>
      <c r="AH109" s="38">
        <f t="shared" si="25"/>
        <v>4.0224718933848429</v>
      </c>
      <c r="AI109" s="38">
        <v>517.37694444399995</v>
      </c>
      <c r="AJ109" s="24">
        <f t="shared" si="26"/>
        <v>7.7747412917821444E-3</v>
      </c>
      <c r="AK109" s="2">
        <f t="shared" si="27"/>
        <v>665</v>
      </c>
    </row>
    <row r="110" spans="1:37">
      <c r="A110" s="2">
        <v>65</v>
      </c>
      <c r="B110" s="2" t="s">
        <v>129</v>
      </c>
      <c r="C110" s="2" t="s">
        <v>17</v>
      </c>
      <c r="D110" s="2" t="s">
        <v>414</v>
      </c>
      <c r="E110" s="2" t="s">
        <v>768</v>
      </c>
      <c r="F110" s="2" t="s">
        <v>64</v>
      </c>
      <c r="H110" s="2" t="s">
        <v>882</v>
      </c>
      <c r="I110" s="2">
        <v>6527</v>
      </c>
      <c r="J110" s="2">
        <v>683</v>
      </c>
      <c r="K110" s="95">
        <f t="shared" si="14"/>
        <v>0.10464225524743374</v>
      </c>
      <c r="L110" s="38">
        <f t="shared" si="15"/>
        <v>0</v>
      </c>
      <c r="M110" s="38">
        <f t="shared" si="16"/>
        <v>1.4827628660400001</v>
      </c>
      <c r="N110" s="38">
        <f t="shared" si="17"/>
        <v>1.93223713396</v>
      </c>
      <c r="O110" s="38">
        <f t="shared" si="18"/>
        <v>0</v>
      </c>
      <c r="P110" s="2">
        <v>1465612</v>
      </c>
      <c r="Q110" s="2">
        <v>2.5985317999999999</v>
      </c>
      <c r="R110" s="24">
        <v>0</v>
      </c>
      <c r="S110" s="24">
        <v>0.43419117600000001</v>
      </c>
      <c r="T110" s="24">
        <v>0.56580882399999999</v>
      </c>
      <c r="U110" s="24">
        <v>0</v>
      </c>
      <c r="V110" s="95">
        <f t="shared" si="19"/>
        <v>5.9207511382258313E-2</v>
      </c>
      <c r="W110" s="95">
        <v>0.24756249999999999</v>
      </c>
      <c r="X110" s="95">
        <v>0.22500000000000001</v>
      </c>
      <c r="Y110" s="95">
        <f t="shared" si="20"/>
        <v>0.2032904412</v>
      </c>
      <c r="Z110" s="2" t="s">
        <v>532</v>
      </c>
      <c r="AA110" s="2">
        <v>0.17499999999999999</v>
      </c>
      <c r="AB110" s="2">
        <v>0.22500000000000001</v>
      </c>
      <c r="AC110" s="95"/>
      <c r="AD110" s="38">
        <f t="shared" si="21"/>
        <v>0</v>
      </c>
      <c r="AE110" s="38">
        <f t="shared" si="22"/>
        <v>2.2730754736393202</v>
      </c>
      <c r="AF110" s="38">
        <f t="shared" si="23"/>
        <v>3.8084393910351602</v>
      </c>
      <c r="AG110" s="38">
        <f t="shared" si="24"/>
        <v>0</v>
      </c>
      <c r="AH110" s="38">
        <f t="shared" si="25"/>
        <v>3.8084393910351602</v>
      </c>
      <c r="AI110" s="38">
        <v>517.37694444399995</v>
      </c>
      <c r="AJ110" s="24">
        <f t="shared" si="26"/>
        <v>7.3610535450664627E-3</v>
      </c>
      <c r="AK110" s="2">
        <f t="shared" si="27"/>
        <v>644</v>
      </c>
    </row>
    <row r="111" spans="1:37">
      <c r="A111" s="2">
        <v>66</v>
      </c>
      <c r="B111" s="2" t="s">
        <v>130</v>
      </c>
      <c r="C111" s="2" t="s">
        <v>17</v>
      </c>
      <c r="D111" s="2" t="s">
        <v>414</v>
      </c>
      <c r="E111" s="2" t="s">
        <v>768</v>
      </c>
      <c r="F111" s="2" t="s">
        <v>64</v>
      </c>
      <c r="H111" s="2" t="s">
        <v>882</v>
      </c>
      <c r="I111" s="2">
        <v>3996</v>
      </c>
      <c r="J111" s="2">
        <v>244</v>
      </c>
      <c r="K111" s="95">
        <f t="shared" si="14"/>
        <v>6.1061061061061059E-2</v>
      </c>
      <c r="L111" s="38">
        <f t="shared" si="15"/>
        <v>0</v>
      </c>
      <c r="M111" s="38">
        <f t="shared" si="16"/>
        <v>0.13065397972000004</v>
      </c>
      <c r="N111" s="38">
        <f t="shared" si="17"/>
        <v>1.08934602028</v>
      </c>
      <c r="O111" s="38">
        <f t="shared" si="18"/>
        <v>0</v>
      </c>
      <c r="P111" s="2">
        <v>1016485</v>
      </c>
      <c r="Q111" s="2">
        <v>2.1122800700000002</v>
      </c>
      <c r="R111" s="24">
        <v>0</v>
      </c>
      <c r="S111" s="24">
        <v>0.10709342600000001</v>
      </c>
      <c r="T111" s="24">
        <v>0.89290657399999995</v>
      </c>
      <c r="U111" s="24">
        <v>0</v>
      </c>
      <c r="V111" s="95">
        <f t="shared" si="19"/>
        <v>5.4521822836836834E-2</v>
      </c>
      <c r="W111" s="95">
        <v>0.24437499999999998</v>
      </c>
      <c r="X111" s="95">
        <v>0.22500000000000001</v>
      </c>
      <c r="Y111" s="95">
        <f t="shared" si="20"/>
        <v>0.2196453287</v>
      </c>
      <c r="Z111" s="2" t="s">
        <v>532</v>
      </c>
      <c r="AA111" s="2">
        <v>0.17499999999999999</v>
      </c>
      <c r="AB111" s="2">
        <v>0.22500000000000001</v>
      </c>
      <c r="AC111" s="95"/>
      <c r="AD111" s="38">
        <f t="shared" si="21"/>
        <v>0</v>
      </c>
      <c r="AE111" s="38">
        <f t="shared" si="22"/>
        <v>0.20029255091076004</v>
      </c>
      <c r="AF111" s="38">
        <f t="shared" si="23"/>
        <v>2.14710100597188</v>
      </c>
      <c r="AG111" s="38">
        <f t="shared" si="24"/>
        <v>0</v>
      </c>
      <c r="AH111" s="38">
        <f t="shared" si="25"/>
        <v>2.14710100597188</v>
      </c>
      <c r="AI111" s="38">
        <v>517.37694444399995</v>
      </c>
      <c r="AJ111" s="24">
        <f t="shared" si="26"/>
        <v>4.1499742673676071E-3</v>
      </c>
      <c r="AK111" s="2">
        <f t="shared" si="27"/>
        <v>363</v>
      </c>
    </row>
    <row r="112" spans="1:37">
      <c r="A112" s="2">
        <v>307</v>
      </c>
      <c r="B112" s="2" t="s">
        <v>358</v>
      </c>
      <c r="C112" s="2" t="s">
        <v>17</v>
      </c>
      <c r="D112" s="2" t="s">
        <v>414</v>
      </c>
      <c r="E112" s="2" t="s">
        <v>768</v>
      </c>
      <c r="F112" s="2" t="s">
        <v>64</v>
      </c>
      <c r="H112" s="2" t="s">
        <v>882</v>
      </c>
      <c r="I112" s="2">
        <v>20503</v>
      </c>
      <c r="J112" s="2">
        <v>2612</v>
      </c>
      <c r="K112" s="95">
        <f t="shared" si="14"/>
        <v>0.12739599083061015</v>
      </c>
      <c r="L112" s="38">
        <f t="shared" si="15"/>
        <v>0</v>
      </c>
      <c r="M112" s="38">
        <f t="shared" si="16"/>
        <v>3.0498941207199999</v>
      </c>
      <c r="N112" s="38">
        <f t="shared" si="17"/>
        <v>10.010105879280001</v>
      </c>
      <c r="O112" s="38">
        <f t="shared" si="18"/>
        <v>0</v>
      </c>
      <c r="P112" s="2">
        <v>2245470</v>
      </c>
      <c r="Q112" s="2">
        <v>8.7865429929999994</v>
      </c>
      <c r="R112" s="24">
        <v>0</v>
      </c>
      <c r="S112" s="24">
        <v>0.23352941199999999</v>
      </c>
      <c r="T112" s="24">
        <v>0.76647058800000001</v>
      </c>
      <c r="U112" s="24">
        <v>0</v>
      </c>
      <c r="V112" s="95">
        <f t="shared" si="19"/>
        <v>9.7645280000780377E-2</v>
      </c>
      <c r="W112" s="95">
        <v>0.24171875000000004</v>
      </c>
      <c r="X112" s="95">
        <v>0.22500000000000001</v>
      </c>
      <c r="Y112" s="95">
        <f t="shared" si="20"/>
        <v>0.21332352939999999</v>
      </c>
      <c r="Z112" s="2" t="s">
        <v>532</v>
      </c>
      <c r="AA112" s="2">
        <v>0.17499999999999999</v>
      </c>
      <c r="AB112" s="2">
        <v>0.22500000000000001</v>
      </c>
      <c r="AC112" s="95"/>
      <c r="AD112" s="38">
        <f t="shared" si="21"/>
        <v>0</v>
      </c>
      <c r="AE112" s="38">
        <f t="shared" si="22"/>
        <v>4.6754876870637601</v>
      </c>
      <c r="AF112" s="38">
        <f t="shared" si="23"/>
        <v>19.729918688060881</v>
      </c>
      <c r="AG112" s="38">
        <f t="shared" si="24"/>
        <v>0</v>
      </c>
      <c r="AH112" s="38">
        <f t="shared" si="25"/>
        <v>19.729918688060881</v>
      </c>
      <c r="AI112" s="38">
        <v>517.37694444399995</v>
      </c>
      <c r="AJ112" s="24">
        <f t="shared" si="26"/>
        <v>3.8134514689794834E-2</v>
      </c>
      <c r="AK112" s="2">
        <f t="shared" si="27"/>
        <v>3337</v>
      </c>
    </row>
    <row r="113" spans="1:37">
      <c r="A113" s="2">
        <v>67</v>
      </c>
      <c r="B113" s="2" t="s">
        <v>131</v>
      </c>
      <c r="C113" s="2" t="s">
        <v>17</v>
      </c>
      <c r="D113" s="2" t="s">
        <v>414</v>
      </c>
      <c r="E113" s="2" t="s">
        <v>768</v>
      </c>
      <c r="F113" s="2" t="s">
        <v>64</v>
      </c>
      <c r="H113" s="2" t="s">
        <v>882</v>
      </c>
      <c r="I113" s="2">
        <v>15387</v>
      </c>
      <c r="J113" s="2">
        <v>666</v>
      </c>
      <c r="K113" s="95">
        <f t="shared" si="14"/>
        <v>4.3283291089881069E-2</v>
      </c>
      <c r="L113" s="38">
        <f t="shared" si="15"/>
        <v>0</v>
      </c>
      <c r="M113" s="38">
        <f t="shared" si="16"/>
        <v>0</v>
      </c>
      <c r="N113" s="38">
        <f t="shared" si="17"/>
        <v>0.14971008339000003</v>
      </c>
      <c r="O113" s="38">
        <f t="shared" si="18"/>
        <v>3.18028991661</v>
      </c>
      <c r="P113" s="2">
        <v>2858714</v>
      </c>
      <c r="Q113" s="2">
        <v>3.2222256379999998</v>
      </c>
      <c r="R113" s="24">
        <v>0</v>
      </c>
      <c r="S113" s="24">
        <v>0</v>
      </c>
      <c r="T113" s="24">
        <v>4.4957983E-2</v>
      </c>
      <c r="U113" s="24">
        <v>0.95504201700000002</v>
      </c>
      <c r="V113" s="95">
        <f t="shared" si="19"/>
        <v>4.3283291089881069E-2</v>
      </c>
      <c r="W113" s="95">
        <v>0.40109374999999997</v>
      </c>
      <c r="X113" s="95">
        <v>0.315775417</v>
      </c>
      <c r="Y113" s="95">
        <f t="shared" si="20"/>
        <v>0.31577541716248836</v>
      </c>
      <c r="Z113" s="2" t="s">
        <v>532</v>
      </c>
      <c r="AA113" s="2" t="s">
        <v>532</v>
      </c>
      <c r="AB113" s="2">
        <v>0.22500000000000001</v>
      </c>
      <c r="AC113" s="95">
        <v>0.32004861099999998</v>
      </c>
      <c r="AD113" s="38">
        <f t="shared" si="21"/>
        <v>0</v>
      </c>
      <c r="AE113" s="38">
        <f t="shared" si="22"/>
        <v>0</v>
      </c>
      <c r="AF113" s="38">
        <f t="shared" si="23"/>
        <v>0.29507857436169005</v>
      </c>
      <c r="AG113" s="38">
        <f t="shared" si="24"/>
        <v>8.9163429646018262</v>
      </c>
      <c r="AH113" s="38">
        <f t="shared" si="25"/>
        <v>9.211421538963517</v>
      </c>
      <c r="AI113" s="38">
        <v>517.37694444399995</v>
      </c>
      <c r="AJ113" s="24">
        <f t="shared" si="26"/>
        <v>1.7804081990670434E-2</v>
      </c>
      <c r="AK113" s="2">
        <f t="shared" si="27"/>
        <v>1110</v>
      </c>
    </row>
    <row r="114" spans="1:37">
      <c r="A114" s="2">
        <v>68</v>
      </c>
      <c r="B114" s="2" t="s">
        <v>132</v>
      </c>
      <c r="C114" s="2" t="s">
        <v>17</v>
      </c>
      <c r="D114" s="2" t="s">
        <v>414</v>
      </c>
      <c r="E114" s="2" t="s">
        <v>768</v>
      </c>
      <c r="F114" s="2" t="s">
        <v>64</v>
      </c>
      <c r="H114" s="2" t="s">
        <v>882</v>
      </c>
      <c r="I114" s="2">
        <v>16214</v>
      </c>
      <c r="J114" s="2">
        <v>1250</v>
      </c>
      <c r="K114" s="95">
        <f t="shared" si="14"/>
        <v>7.7093869495497722E-2</v>
      </c>
      <c r="L114" s="38">
        <f t="shared" si="15"/>
        <v>0.5422794125</v>
      </c>
      <c r="M114" s="38">
        <f t="shared" si="16"/>
        <v>2.9241071437500001</v>
      </c>
      <c r="N114" s="38">
        <f t="shared" si="17"/>
        <v>2.7836134437500002</v>
      </c>
      <c r="O114" s="38">
        <f t="shared" si="18"/>
        <v>0</v>
      </c>
      <c r="P114" s="2">
        <v>2170714</v>
      </c>
      <c r="Q114" s="2">
        <v>2.52751035</v>
      </c>
      <c r="R114" s="24">
        <v>8.6764705999999997E-2</v>
      </c>
      <c r="S114" s="24">
        <v>0.46785714299999998</v>
      </c>
      <c r="T114" s="24">
        <v>0.445378151</v>
      </c>
      <c r="U114" s="24">
        <v>0</v>
      </c>
      <c r="V114" s="95">
        <f t="shared" si="19"/>
        <v>3.4335925049340077E-2</v>
      </c>
      <c r="W114" s="95">
        <v>0.23534374999999999</v>
      </c>
      <c r="X114" s="95">
        <v>0.22500000000000001</v>
      </c>
      <c r="Y114" s="95">
        <f t="shared" si="20"/>
        <v>0.19076155459999999</v>
      </c>
      <c r="Z114" s="2">
        <v>0.1</v>
      </c>
      <c r="AA114" s="2">
        <v>0.17499999999999999</v>
      </c>
      <c r="AB114" s="2">
        <v>0.22500000000000001</v>
      </c>
      <c r="AC114" s="95"/>
      <c r="AD114" s="38">
        <f t="shared" si="21"/>
        <v>0.47503676535</v>
      </c>
      <c r="AE114" s="38">
        <f t="shared" si="22"/>
        <v>4.4826562513687502</v>
      </c>
      <c r="AF114" s="38">
        <f t="shared" si="23"/>
        <v>5.4865020976312504</v>
      </c>
      <c r="AG114" s="38">
        <f t="shared" si="24"/>
        <v>0</v>
      </c>
      <c r="AH114" s="38">
        <f t="shared" si="25"/>
        <v>5.4865020976312504</v>
      </c>
      <c r="AI114" s="38">
        <v>517.37694444399995</v>
      </c>
      <c r="AJ114" s="24">
        <f t="shared" si="26"/>
        <v>1.0604458038862419E-2</v>
      </c>
      <c r="AK114" s="2">
        <f t="shared" si="27"/>
        <v>928</v>
      </c>
    </row>
    <row r="115" spans="1:37">
      <c r="A115" s="2">
        <v>84</v>
      </c>
      <c r="B115" s="2" t="s">
        <v>139</v>
      </c>
      <c r="C115" s="2" t="s">
        <v>16</v>
      </c>
      <c r="D115" s="2" t="s">
        <v>421</v>
      </c>
      <c r="E115" s="2" t="s">
        <v>768</v>
      </c>
      <c r="F115" s="2" t="s">
        <v>64</v>
      </c>
      <c r="H115" s="2" t="s">
        <v>882</v>
      </c>
      <c r="I115" s="2">
        <v>3682</v>
      </c>
      <c r="J115" s="2">
        <v>994</v>
      </c>
      <c r="K115" s="95">
        <f t="shared" si="14"/>
        <v>0.26996197718631176</v>
      </c>
      <c r="L115" s="38">
        <f t="shared" si="15"/>
        <v>0.59932352794999999</v>
      </c>
      <c r="M115" s="38">
        <f t="shared" si="16"/>
        <v>1.2529411747999999</v>
      </c>
      <c r="N115" s="38">
        <f t="shared" si="17"/>
        <v>1.1360907940900002</v>
      </c>
      <c r="O115" s="38">
        <f t="shared" si="18"/>
        <v>1.9816445031600001</v>
      </c>
      <c r="P115" s="2">
        <v>3781274</v>
      </c>
      <c r="Q115" s="2">
        <v>2.060397096</v>
      </c>
      <c r="R115" s="24">
        <v>0.120588235</v>
      </c>
      <c r="S115" s="24">
        <v>0.25210083999999999</v>
      </c>
      <c r="T115" s="24">
        <v>0.22858969700000001</v>
      </c>
      <c r="U115" s="24">
        <v>0.39872122799999998</v>
      </c>
      <c r="V115" s="95">
        <f t="shared" si="19"/>
        <v>0.16935009762357411</v>
      </c>
      <c r="W115" s="95">
        <v>0.37240624999999999</v>
      </c>
      <c r="X115" s="95">
        <v>0.285263188</v>
      </c>
      <c r="Y115" s="95">
        <f t="shared" si="20"/>
        <v>0.23512518505475</v>
      </c>
      <c r="Z115" s="2">
        <v>0.1</v>
      </c>
      <c r="AA115" s="2">
        <v>0.17499999999999999</v>
      </c>
      <c r="AB115" s="2">
        <v>0.22500000000000001</v>
      </c>
      <c r="AC115" s="95">
        <v>0.3198125</v>
      </c>
      <c r="AD115" s="38">
        <f t="shared" si="21"/>
        <v>0.52500741048420008</v>
      </c>
      <c r="AE115" s="38">
        <f t="shared" si="22"/>
        <v>1.9207588209683997</v>
      </c>
      <c r="AF115" s="38">
        <f t="shared" si="23"/>
        <v>2.2392349551513906</v>
      </c>
      <c r="AG115" s="38">
        <f t="shared" si="24"/>
        <v>5.5516910201616723</v>
      </c>
      <c r="AH115" s="38">
        <f t="shared" si="25"/>
        <v>7.7909259753130629</v>
      </c>
      <c r="AI115" s="38">
        <v>53.363055555999999</v>
      </c>
      <c r="AJ115" s="24">
        <f t="shared" si="26"/>
        <v>0.14599849828946071</v>
      </c>
      <c r="AK115" s="2">
        <f t="shared" si="27"/>
        <v>1039</v>
      </c>
    </row>
    <row r="116" spans="1:37">
      <c r="A116" s="2">
        <v>85</v>
      </c>
      <c r="B116" s="2" t="s">
        <v>140</v>
      </c>
      <c r="C116" s="2" t="s">
        <v>16</v>
      </c>
      <c r="D116" s="2" t="s">
        <v>421</v>
      </c>
      <c r="E116" s="2" t="s">
        <v>768</v>
      </c>
      <c r="F116" s="2" t="s">
        <v>64</v>
      </c>
      <c r="H116" s="2" t="s">
        <v>882</v>
      </c>
      <c r="I116" s="2">
        <v>3666</v>
      </c>
      <c r="J116" s="2">
        <v>2174</v>
      </c>
      <c r="K116" s="95">
        <f t="shared" si="14"/>
        <v>0.59301691216584829</v>
      </c>
      <c r="L116" s="38">
        <f t="shared" si="15"/>
        <v>0</v>
      </c>
      <c r="M116" s="38">
        <f t="shared" si="16"/>
        <v>0</v>
      </c>
      <c r="N116" s="38">
        <f t="shared" si="17"/>
        <v>1.1820358556299999</v>
      </c>
      <c r="O116" s="38">
        <f t="shared" si="18"/>
        <v>9.6879641443699995</v>
      </c>
      <c r="P116" s="2">
        <v>196654</v>
      </c>
      <c r="Q116" s="2">
        <v>168.77726227599999</v>
      </c>
      <c r="R116" s="24">
        <v>0</v>
      </c>
      <c r="S116" s="24">
        <v>0</v>
      </c>
      <c r="T116" s="24">
        <v>0.10874294900000001</v>
      </c>
      <c r="U116" s="24">
        <v>0.89125705099999997</v>
      </c>
      <c r="V116" s="95">
        <f t="shared" si="19"/>
        <v>0.59301691216584829</v>
      </c>
      <c r="W116" s="95">
        <v>0.47918749999999999</v>
      </c>
      <c r="X116" s="95">
        <v>0.34856443500000001</v>
      </c>
      <c r="Y116" s="95">
        <f t="shared" si="20"/>
        <v>0.34856443458629688</v>
      </c>
      <c r="Z116" s="2" t="s">
        <v>532</v>
      </c>
      <c r="AA116" s="2" t="s">
        <v>532</v>
      </c>
      <c r="AB116" s="2">
        <v>0.22500000000000001</v>
      </c>
      <c r="AC116" s="95">
        <v>0.363640625</v>
      </c>
      <c r="AD116" s="38">
        <f t="shared" si="21"/>
        <v>0</v>
      </c>
      <c r="AE116" s="38">
        <f t="shared" si="22"/>
        <v>0</v>
      </c>
      <c r="AF116" s="38">
        <f t="shared" si="23"/>
        <v>2.3297926714467296</v>
      </c>
      <c r="AG116" s="38">
        <f t="shared" si="24"/>
        <v>30.860931067181959</v>
      </c>
      <c r="AH116" s="38">
        <f t="shared" si="25"/>
        <v>33.190723738628691</v>
      </c>
      <c r="AI116" s="38">
        <v>53.363055555999999</v>
      </c>
      <c r="AJ116" s="24">
        <f t="shared" si="26"/>
        <v>0.62197944613193756</v>
      </c>
      <c r="AK116" s="2">
        <f t="shared" si="27"/>
        <v>3623</v>
      </c>
    </row>
    <row r="117" spans="1:37">
      <c r="A117" s="2">
        <v>86</v>
      </c>
      <c r="B117" s="2" t="s">
        <v>141</v>
      </c>
      <c r="C117" s="2" t="s">
        <v>16</v>
      </c>
      <c r="D117" s="2" t="s">
        <v>421</v>
      </c>
      <c r="E117" s="2" t="s">
        <v>768</v>
      </c>
      <c r="F117" s="2" t="s">
        <v>64</v>
      </c>
      <c r="H117" s="2" t="s">
        <v>882</v>
      </c>
      <c r="I117" s="2">
        <v>4910</v>
      </c>
      <c r="J117" s="2">
        <v>3359</v>
      </c>
      <c r="K117" s="95">
        <f t="shared" si="14"/>
        <v>0.68411405295315686</v>
      </c>
      <c r="L117" s="38">
        <f t="shared" si="15"/>
        <v>0</v>
      </c>
      <c r="M117" s="38">
        <f t="shared" si="16"/>
        <v>0</v>
      </c>
      <c r="N117" s="38">
        <f t="shared" si="17"/>
        <v>1.2312674318650001</v>
      </c>
      <c r="O117" s="38">
        <f t="shared" si="18"/>
        <v>15.563732568135002</v>
      </c>
      <c r="P117" s="2">
        <v>334791</v>
      </c>
      <c r="Q117" s="2">
        <v>158.42453114</v>
      </c>
      <c r="R117" s="24">
        <v>0</v>
      </c>
      <c r="S117" s="24">
        <v>0</v>
      </c>
      <c r="T117" s="24">
        <v>7.3311547000000005E-2</v>
      </c>
      <c r="U117" s="24">
        <v>0.92668845300000002</v>
      </c>
      <c r="V117" s="95">
        <f t="shared" si="19"/>
        <v>0.68411405295315686</v>
      </c>
      <c r="W117" s="95">
        <v>0.51212500000000005</v>
      </c>
      <c r="X117" s="95">
        <v>0.36050566299999998</v>
      </c>
      <c r="Y117" s="95">
        <f t="shared" si="20"/>
        <v>0.36050566216171137</v>
      </c>
      <c r="Z117" s="2" t="s">
        <v>532</v>
      </c>
      <c r="AA117" s="2" t="s">
        <v>532</v>
      </c>
      <c r="AB117" s="2">
        <v>0.22500000000000001</v>
      </c>
      <c r="AC117" s="95">
        <v>0.37122569399999999</v>
      </c>
      <c r="AD117" s="38">
        <f t="shared" si="21"/>
        <v>0</v>
      </c>
      <c r="AE117" s="38">
        <f t="shared" si="22"/>
        <v>0</v>
      </c>
      <c r="AF117" s="38">
        <f t="shared" si="23"/>
        <v>2.4268281082059153</v>
      </c>
      <c r="AG117" s="38">
        <f t="shared" si="24"/>
        <v>50.61227903280615</v>
      </c>
      <c r="AH117" s="38">
        <f t="shared" si="25"/>
        <v>53.039107141012067</v>
      </c>
      <c r="AI117" s="38">
        <v>53.363055555999999</v>
      </c>
      <c r="AJ117" s="24">
        <f t="shared" si="26"/>
        <v>0.99392935034149277</v>
      </c>
      <c r="AK117" s="2">
        <f t="shared" si="27"/>
        <v>5598</v>
      </c>
    </row>
    <row r="118" spans="1:37">
      <c r="A118" s="2">
        <v>87</v>
      </c>
      <c r="B118" s="2" t="s">
        <v>142</v>
      </c>
      <c r="C118" s="2" t="s">
        <v>16</v>
      </c>
      <c r="D118" s="2" t="s">
        <v>421</v>
      </c>
      <c r="E118" s="2" t="s">
        <v>768</v>
      </c>
      <c r="F118" s="2" t="s">
        <v>64</v>
      </c>
      <c r="H118" s="2" t="s">
        <v>882</v>
      </c>
      <c r="I118" s="2">
        <v>8120</v>
      </c>
      <c r="J118" s="2">
        <v>5776</v>
      </c>
      <c r="K118" s="95">
        <f t="shared" si="14"/>
        <v>0.71133004926108379</v>
      </c>
      <c r="L118" s="38">
        <f t="shared" si="15"/>
        <v>2.0312020512800002</v>
      </c>
      <c r="M118" s="38">
        <f t="shared" si="16"/>
        <v>5.908951419280001</v>
      </c>
      <c r="N118" s="38">
        <f t="shared" si="17"/>
        <v>5.908951419280001</v>
      </c>
      <c r="O118" s="38">
        <f t="shared" si="18"/>
        <v>15.030895139040002</v>
      </c>
      <c r="P118" s="2">
        <v>631812</v>
      </c>
      <c r="Q118" s="2">
        <v>83.533012730999999</v>
      </c>
      <c r="R118" s="24">
        <v>7.0332481000000002E-2</v>
      </c>
      <c r="S118" s="24">
        <v>0.20460358100000001</v>
      </c>
      <c r="T118" s="24">
        <v>0.20460358100000001</v>
      </c>
      <c r="U118" s="24">
        <v>0.52046035800000001</v>
      </c>
      <c r="V118" s="95">
        <f t="shared" si="19"/>
        <v>0.51575976744630547</v>
      </c>
      <c r="W118" s="95">
        <v>0.40853125000000001</v>
      </c>
      <c r="X118" s="95">
        <v>0.28771891500000002</v>
      </c>
      <c r="Y118" s="95">
        <f t="shared" si="20"/>
        <v>0.25145348483024998</v>
      </c>
      <c r="Z118" s="2">
        <v>0.1</v>
      </c>
      <c r="AA118" s="2">
        <v>0.17499999999999999</v>
      </c>
      <c r="AB118" s="2">
        <v>0.22500000000000001</v>
      </c>
      <c r="AC118" s="95">
        <v>0.31237500000000001</v>
      </c>
      <c r="AD118" s="38">
        <f t="shared" si="21"/>
        <v>1.7793329969212803</v>
      </c>
      <c r="AE118" s="38">
        <f t="shared" si="22"/>
        <v>9.0584225257562405</v>
      </c>
      <c r="AF118" s="38">
        <f t="shared" si="23"/>
        <v>11.646543247400883</v>
      </c>
      <c r="AG118" s="38">
        <f t="shared" si="24"/>
        <v>41.130616612944756</v>
      </c>
      <c r="AH118" s="38">
        <f t="shared" si="25"/>
        <v>52.777159860345641</v>
      </c>
      <c r="AI118" s="38">
        <v>53.363055555999999</v>
      </c>
      <c r="AJ118" s="24">
        <f t="shared" si="26"/>
        <v>0.98902057444893665</v>
      </c>
      <c r="AK118" s="2">
        <f t="shared" si="27"/>
        <v>6980</v>
      </c>
    </row>
    <row r="119" spans="1:37">
      <c r="A119" s="2">
        <v>75</v>
      </c>
      <c r="B119" s="2" t="s">
        <v>422</v>
      </c>
      <c r="C119" s="2" t="s">
        <v>16</v>
      </c>
      <c r="D119" s="2" t="s">
        <v>421</v>
      </c>
      <c r="E119" s="2" t="s">
        <v>768</v>
      </c>
      <c r="F119" s="2" t="s">
        <v>64</v>
      </c>
      <c r="H119" s="2" t="s">
        <v>882</v>
      </c>
      <c r="I119" s="2">
        <v>13932</v>
      </c>
      <c r="J119" s="2">
        <v>5203</v>
      </c>
      <c r="K119" s="95">
        <f t="shared" si="14"/>
        <v>0.37345679012345678</v>
      </c>
      <c r="L119" s="38">
        <f t="shared" si="15"/>
        <v>6.9591946830449993</v>
      </c>
      <c r="M119" s="38">
        <f t="shared" si="16"/>
        <v>5.8296918805400004</v>
      </c>
      <c r="N119" s="38">
        <f t="shared" si="17"/>
        <v>8.1449123625099986</v>
      </c>
      <c r="O119" s="38">
        <f t="shared" si="18"/>
        <v>5.0812010739050004</v>
      </c>
      <c r="P119" s="2">
        <v>604504</v>
      </c>
      <c r="Q119" s="2">
        <v>48.618912307000002</v>
      </c>
      <c r="R119" s="24">
        <v>0.26750700300000002</v>
      </c>
      <c r="S119" s="24">
        <v>0.22408963600000001</v>
      </c>
      <c r="T119" s="24">
        <v>0.31308523399999999</v>
      </c>
      <c r="U119" s="24">
        <v>0.19531812700000001</v>
      </c>
      <c r="V119" s="95">
        <f t="shared" si="19"/>
        <v>0.18986668728703707</v>
      </c>
      <c r="W119" s="95">
        <v>0.29962500000000003</v>
      </c>
      <c r="X119" s="95">
        <v>0.25366939199999999</v>
      </c>
      <c r="Y119" s="95">
        <f t="shared" si="20"/>
        <v>0.19493275805237498</v>
      </c>
      <c r="Z119" s="2">
        <v>0.1</v>
      </c>
      <c r="AA119" s="2">
        <v>0.17499999999999999</v>
      </c>
      <c r="AB119" s="2">
        <v>0.22500000000000001</v>
      </c>
      <c r="AC119" s="95">
        <v>0.29962499999999997</v>
      </c>
      <c r="AD119" s="38">
        <f t="shared" si="21"/>
        <v>6.0962545423474204</v>
      </c>
      <c r="AE119" s="38">
        <f t="shared" si="22"/>
        <v>8.9369176528678196</v>
      </c>
      <c r="AF119" s="38">
        <f t="shared" si="23"/>
        <v>16.053622266507208</v>
      </c>
      <c r="AG119" s="38">
        <f t="shared" si="24"/>
        <v>13.336704676694563</v>
      </c>
      <c r="AH119" s="38">
        <f t="shared" si="25"/>
        <v>29.390326943201771</v>
      </c>
      <c r="AI119" s="38">
        <v>53.363055555999999</v>
      </c>
      <c r="AJ119" s="24">
        <f t="shared" si="26"/>
        <v>0.55076169527734631</v>
      </c>
      <c r="AK119" s="2">
        <f t="shared" si="27"/>
        <v>4409</v>
      </c>
    </row>
    <row r="120" spans="1:37">
      <c r="A120" s="2">
        <v>76</v>
      </c>
      <c r="B120" s="2" t="s">
        <v>423</v>
      </c>
      <c r="C120" s="2" t="s">
        <v>16</v>
      </c>
      <c r="D120" s="2" t="s">
        <v>421</v>
      </c>
      <c r="E120" s="2" t="s">
        <v>768</v>
      </c>
      <c r="F120" s="2" t="s">
        <v>64</v>
      </c>
      <c r="H120" s="2" t="s">
        <v>882</v>
      </c>
      <c r="I120" s="2">
        <v>18652</v>
      </c>
      <c r="J120" s="2">
        <v>7336</v>
      </c>
      <c r="K120" s="95">
        <f t="shared" si="14"/>
        <v>0.39330902852241045</v>
      </c>
      <c r="L120" s="38">
        <f t="shared" si="15"/>
        <v>19.418823540199998</v>
      </c>
      <c r="M120" s="38">
        <f t="shared" si="16"/>
        <v>12.478392141040002</v>
      </c>
      <c r="N120" s="38">
        <f t="shared" si="17"/>
        <v>4.7827843187600001</v>
      </c>
      <c r="O120" s="38">
        <f t="shared" si="18"/>
        <v>0</v>
      </c>
      <c r="P120" s="2">
        <v>1883339</v>
      </c>
      <c r="Q120" s="2">
        <v>5.0054015139999999</v>
      </c>
      <c r="R120" s="24">
        <v>0.52941176499999998</v>
      </c>
      <c r="S120" s="24">
        <v>0.34019607800000001</v>
      </c>
      <c r="T120" s="24">
        <v>0.13039215700000001</v>
      </c>
      <c r="U120" s="24">
        <v>0</v>
      </c>
      <c r="V120" s="95">
        <f t="shared" si="19"/>
        <v>5.1284412596611623E-2</v>
      </c>
      <c r="W120" s="95">
        <v>0.22500000000000001</v>
      </c>
      <c r="X120" s="95">
        <v>0.22500000000000001</v>
      </c>
      <c r="Y120" s="95">
        <f t="shared" si="20"/>
        <v>0.14181372547499999</v>
      </c>
      <c r="Z120" s="2">
        <v>0.1</v>
      </c>
      <c r="AA120" s="2">
        <v>0.17499999999999999</v>
      </c>
      <c r="AB120" s="2">
        <v>0.22500000000000001</v>
      </c>
      <c r="AC120" s="95"/>
      <c r="AD120" s="38">
        <f t="shared" si="21"/>
        <v>17.010889421215197</v>
      </c>
      <c r="AE120" s="38">
        <f t="shared" si="22"/>
        <v>19.129375152214322</v>
      </c>
      <c r="AF120" s="38">
        <f t="shared" si="23"/>
        <v>9.4268678922759594</v>
      </c>
      <c r="AG120" s="38">
        <f t="shared" si="24"/>
        <v>0</v>
      </c>
      <c r="AH120" s="38">
        <f t="shared" si="25"/>
        <v>9.4268678922759594</v>
      </c>
      <c r="AI120" s="38">
        <v>53.363055555999999</v>
      </c>
      <c r="AJ120" s="24">
        <f t="shared" si="26"/>
        <v>0.17665532443852022</v>
      </c>
      <c r="AK120" s="2">
        <f t="shared" si="27"/>
        <v>1594</v>
      </c>
    </row>
    <row r="121" spans="1:37">
      <c r="A121" s="2">
        <v>77</v>
      </c>
      <c r="B121" s="2" t="s">
        <v>424</v>
      </c>
      <c r="C121" s="2" t="s">
        <v>16</v>
      </c>
      <c r="D121" s="2" t="s">
        <v>421</v>
      </c>
      <c r="E121" s="2" t="s">
        <v>768</v>
      </c>
      <c r="F121" s="2" t="s">
        <v>64</v>
      </c>
      <c r="H121" s="2" t="s">
        <v>882</v>
      </c>
      <c r="I121" s="2">
        <v>9502</v>
      </c>
      <c r="J121" s="2">
        <v>4580</v>
      </c>
      <c r="K121" s="95">
        <f t="shared" si="14"/>
        <v>0.48200378867606819</v>
      </c>
      <c r="L121" s="38">
        <f t="shared" si="15"/>
        <v>11.804834996199999</v>
      </c>
      <c r="M121" s="38">
        <f t="shared" si="16"/>
        <v>6.2967230258999995</v>
      </c>
      <c r="N121" s="38">
        <f t="shared" si="17"/>
        <v>1.8914021191000001</v>
      </c>
      <c r="O121" s="38">
        <f t="shared" si="18"/>
        <v>2.9070398587999993</v>
      </c>
      <c r="P121" s="2">
        <v>273843</v>
      </c>
      <c r="Q121" s="2">
        <v>38.512528998000001</v>
      </c>
      <c r="R121" s="24">
        <v>0.51549497799999999</v>
      </c>
      <c r="S121" s="24">
        <v>0.27496607099999998</v>
      </c>
      <c r="T121" s="24">
        <v>8.2593978999999998E-2</v>
      </c>
      <c r="U121" s="24">
        <v>0.12694497199999999</v>
      </c>
      <c r="V121" s="95">
        <f t="shared" si="19"/>
        <v>0.100998568257209</v>
      </c>
      <c r="W121" s="95">
        <v>0.26774999999999999</v>
      </c>
      <c r="X121" s="95">
        <v>0.25089922999999997</v>
      </c>
      <c r="Y121" s="95">
        <f t="shared" si="20"/>
        <v>0.15224172175299999</v>
      </c>
      <c r="Z121" s="2">
        <v>0.1</v>
      </c>
      <c r="AA121" s="2">
        <v>0.17499999999999999</v>
      </c>
      <c r="AB121" s="2">
        <v>0.22500000000000001</v>
      </c>
      <c r="AC121" s="95">
        <v>0.26774999999999999</v>
      </c>
      <c r="AD121" s="38">
        <f t="shared" si="21"/>
        <v>10.3410354566712</v>
      </c>
      <c r="AE121" s="38">
        <f t="shared" si="22"/>
        <v>9.6528763987046986</v>
      </c>
      <c r="AF121" s="38">
        <f t="shared" si="23"/>
        <v>3.7279535767461001</v>
      </c>
      <c r="AG121" s="38">
        <f t="shared" si="24"/>
        <v>6.8184329184168098</v>
      </c>
      <c r="AH121" s="38">
        <f t="shared" si="25"/>
        <v>10.54638649516291</v>
      </c>
      <c r="AI121" s="38">
        <v>53.363055555999999</v>
      </c>
      <c r="AJ121" s="24">
        <f t="shared" si="26"/>
        <v>0.1976346066633192</v>
      </c>
      <c r="AK121" s="2">
        <f t="shared" si="27"/>
        <v>1599</v>
      </c>
    </row>
    <row r="122" spans="1:37">
      <c r="A122" s="2">
        <v>78</v>
      </c>
      <c r="B122" s="2" t="s">
        <v>425</v>
      </c>
      <c r="C122" s="2" t="s">
        <v>16</v>
      </c>
      <c r="D122" s="2" t="s">
        <v>421</v>
      </c>
      <c r="E122" s="2" t="s">
        <v>768</v>
      </c>
      <c r="F122" s="2" t="s">
        <v>64</v>
      </c>
      <c r="H122" s="2" t="s">
        <v>882</v>
      </c>
      <c r="I122" s="2">
        <v>9070</v>
      </c>
      <c r="J122" s="2">
        <v>3425</v>
      </c>
      <c r="K122" s="95">
        <f t="shared" si="14"/>
        <v>0.37761852260198459</v>
      </c>
      <c r="L122" s="38">
        <f t="shared" si="15"/>
        <v>8.9402573610000005</v>
      </c>
      <c r="M122" s="38">
        <f t="shared" si="16"/>
        <v>2.5694695411250001</v>
      </c>
      <c r="N122" s="38">
        <f t="shared" si="17"/>
        <v>2.2072721948749998</v>
      </c>
      <c r="O122" s="38">
        <f t="shared" si="18"/>
        <v>3.4080009201250001</v>
      </c>
      <c r="P122" s="2">
        <v>729442</v>
      </c>
      <c r="Q122" s="2">
        <v>19.640305325</v>
      </c>
      <c r="R122" s="24">
        <v>0.52205882400000003</v>
      </c>
      <c r="S122" s="24">
        <v>0.150042017</v>
      </c>
      <c r="T122" s="24">
        <v>0.128891807</v>
      </c>
      <c r="U122" s="24">
        <v>0.199007353</v>
      </c>
      <c r="V122" s="95">
        <f t="shared" si="19"/>
        <v>0.12382079636163175</v>
      </c>
      <c r="W122" s="95">
        <v>0.33415625000000004</v>
      </c>
      <c r="X122" s="95">
        <v>0.29124871000000002</v>
      </c>
      <c r="Y122" s="95">
        <f t="shared" si="20"/>
        <v>0.17396344275090625</v>
      </c>
      <c r="Z122" s="2">
        <v>0.1</v>
      </c>
      <c r="AA122" s="2">
        <v>0.17499999999999999</v>
      </c>
      <c r="AB122" s="2">
        <v>0.22500000000000001</v>
      </c>
      <c r="AC122" s="95">
        <v>0.33415624999999999</v>
      </c>
      <c r="AD122" s="38">
        <f t="shared" si="21"/>
        <v>7.8316654482360013</v>
      </c>
      <c r="AE122" s="38">
        <f t="shared" si="22"/>
        <v>3.9389968065446248</v>
      </c>
      <c r="AF122" s="38">
        <f t="shared" si="23"/>
        <v>4.3505334960986248</v>
      </c>
      <c r="AG122" s="38">
        <f t="shared" si="24"/>
        <v>9.9759301133979523</v>
      </c>
      <c r="AH122" s="38">
        <f t="shared" si="25"/>
        <v>14.326463609496578</v>
      </c>
      <c r="AI122" s="38">
        <v>53.363055555999999</v>
      </c>
      <c r="AJ122" s="24">
        <f t="shared" si="26"/>
        <v>0.26847157570394692</v>
      </c>
      <c r="AK122" s="2">
        <f t="shared" si="27"/>
        <v>1872</v>
      </c>
    </row>
    <row r="123" spans="1:37">
      <c r="A123" s="2">
        <v>79</v>
      </c>
      <c r="B123" s="2" t="s">
        <v>426</v>
      </c>
      <c r="C123" s="2" t="s">
        <v>16</v>
      </c>
      <c r="D123" s="2" t="s">
        <v>421</v>
      </c>
      <c r="E123" s="2" t="s">
        <v>768</v>
      </c>
      <c r="F123" s="2" t="s">
        <v>64</v>
      </c>
      <c r="H123" s="2" t="s">
        <v>882</v>
      </c>
      <c r="I123" s="2">
        <v>13932</v>
      </c>
      <c r="J123" s="2">
        <v>6735</v>
      </c>
      <c r="K123" s="95">
        <f t="shared" si="14"/>
        <v>0.48341946597760549</v>
      </c>
      <c r="L123" s="38">
        <f t="shared" si="15"/>
        <v>12.596240937525002</v>
      </c>
      <c r="M123" s="38">
        <f t="shared" si="16"/>
        <v>13.917869350650001</v>
      </c>
      <c r="N123" s="38">
        <f t="shared" si="17"/>
        <v>2.5383786317250001</v>
      </c>
      <c r="O123" s="38">
        <f t="shared" si="18"/>
        <v>4.6225110800999998</v>
      </c>
      <c r="P123" s="2">
        <v>336834</v>
      </c>
      <c r="Q123" s="2">
        <v>48.382734564000003</v>
      </c>
      <c r="R123" s="24">
        <v>0.37405318300000001</v>
      </c>
      <c r="S123" s="24">
        <v>0.41329975800000002</v>
      </c>
      <c r="T123" s="24">
        <v>7.5378727000000006E-2</v>
      </c>
      <c r="U123" s="24">
        <v>0.13726833199999999</v>
      </c>
      <c r="V123" s="95">
        <f t="shared" si="19"/>
        <v>0.10279772770348837</v>
      </c>
      <c r="W123" s="95">
        <v>0.27890625000000002</v>
      </c>
      <c r="X123" s="95">
        <v>0.25979766500000001</v>
      </c>
      <c r="Y123" s="95">
        <f t="shared" si="20"/>
        <v>0.16497798524687499</v>
      </c>
      <c r="Z123" s="2">
        <v>0.1</v>
      </c>
      <c r="AA123" s="2">
        <v>0.17499999999999999</v>
      </c>
      <c r="AB123" s="2">
        <v>0.22500000000000001</v>
      </c>
      <c r="AC123" s="95">
        <v>0.27890625000000002</v>
      </c>
      <c r="AD123" s="38">
        <f t="shared" si="21"/>
        <v>11.034307061271901</v>
      </c>
      <c r="AE123" s="38">
        <f t="shared" si="22"/>
        <v>21.336093714546447</v>
      </c>
      <c r="AF123" s="38">
        <f t="shared" si="23"/>
        <v>5.0031442831299753</v>
      </c>
      <c r="AG123" s="38">
        <f t="shared" si="24"/>
        <v>11.293805742983073</v>
      </c>
      <c r="AH123" s="38">
        <f t="shared" si="25"/>
        <v>16.296950026113048</v>
      </c>
      <c r="AI123" s="38">
        <v>53.363055555999999</v>
      </c>
      <c r="AJ123" s="24">
        <f t="shared" si="26"/>
        <v>0.30539761743985561</v>
      </c>
      <c r="AK123" s="2">
        <f t="shared" si="27"/>
        <v>2387</v>
      </c>
    </row>
    <row r="124" spans="1:37">
      <c r="A124" s="2">
        <v>80</v>
      </c>
      <c r="B124" s="2" t="s">
        <v>427</v>
      </c>
      <c r="C124" s="2" t="s">
        <v>16</v>
      </c>
      <c r="D124" s="2" t="s">
        <v>421</v>
      </c>
      <c r="E124" s="2" t="s">
        <v>768</v>
      </c>
      <c r="F124" s="2" t="s">
        <v>64</v>
      </c>
      <c r="H124" s="2" t="s">
        <v>882</v>
      </c>
      <c r="I124" s="2">
        <v>2175</v>
      </c>
      <c r="J124" s="2">
        <v>1329</v>
      </c>
      <c r="K124" s="95">
        <f t="shared" si="14"/>
        <v>0.61103448275862071</v>
      </c>
      <c r="L124" s="38">
        <f t="shared" si="15"/>
        <v>0.36673961659500004</v>
      </c>
      <c r="M124" s="38">
        <f t="shared" si="16"/>
        <v>1.379584776765</v>
      </c>
      <c r="N124" s="38">
        <f t="shared" si="17"/>
        <v>1.379584776765</v>
      </c>
      <c r="O124" s="38">
        <f t="shared" si="18"/>
        <v>3.5190908298750001</v>
      </c>
      <c r="P124" s="2">
        <v>206141</v>
      </c>
      <c r="Q124" s="2">
        <v>58.951376525000001</v>
      </c>
      <c r="R124" s="24">
        <v>5.5190310999999999E-2</v>
      </c>
      <c r="S124" s="24">
        <v>0.207612457</v>
      </c>
      <c r="T124" s="24">
        <v>0.207612457</v>
      </c>
      <c r="U124" s="24">
        <v>0.52958477500000001</v>
      </c>
      <c r="V124" s="95">
        <f t="shared" si="19"/>
        <v>0.4504529293462069</v>
      </c>
      <c r="W124" s="95">
        <v>0.38568749999999996</v>
      </c>
      <c r="X124" s="95">
        <v>0.28318845300000001</v>
      </c>
      <c r="Y124" s="95">
        <f t="shared" si="20"/>
        <v>0.25061695504999998</v>
      </c>
      <c r="Z124" s="2">
        <v>0.1</v>
      </c>
      <c r="AA124" s="2">
        <v>0.17499999999999999</v>
      </c>
      <c r="AB124" s="2">
        <v>0.22500000000000001</v>
      </c>
      <c r="AC124" s="95">
        <v>0.30599999999999999</v>
      </c>
      <c r="AD124" s="38">
        <f t="shared" si="21"/>
        <v>0.32126390413722011</v>
      </c>
      <c r="AE124" s="38">
        <f t="shared" si="22"/>
        <v>2.1149034627807448</v>
      </c>
      <c r="AF124" s="38">
        <f t="shared" si="23"/>
        <v>2.7191615950038153</v>
      </c>
      <c r="AG124" s="38">
        <f t="shared" si="24"/>
        <v>9.4331341149297305</v>
      </c>
      <c r="AH124" s="38">
        <f t="shared" si="25"/>
        <v>12.152295709933545</v>
      </c>
      <c r="AI124" s="38">
        <v>53.363055555999999</v>
      </c>
      <c r="AJ124" s="24">
        <f t="shared" si="26"/>
        <v>0.22772863328976248</v>
      </c>
      <c r="AK124" s="2">
        <f t="shared" si="27"/>
        <v>1633</v>
      </c>
    </row>
    <row r="125" spans="1:37">
      <c r="A125" s="2">
        <v>81</v>
      </c>
      <c r="B125" s="2" t="s">
        <v>428</v>
      </c>
      <c r="C125" s="2" t="s">
        <v>16</v>
      </c>
      <c r="D125" s="2" t="s">
        <v>421</v>
      </c>
      <c r="E125" s="2" t="s">
        <v>768</v>
      </c>
      <c r="F125" s="2" t="s">
        <v>64</v>
      </c>
      <c r="H125" s="2" t="s">
        <v>882</v>
      </c>
      <c r="I125" s="2">
        <v>11222</v>
      </c>
      <c r="J125" s="2">
        <v>5808</v>
      </c>
      <c r="K125" s="95">
        <f t="shared" si="14"/>
        <v>0.51755480306540724</v>
      </c>
      <c r="L125" s="38">
        <f t="shared" si="15"/>
        <v>8.3442951134399994</v>
      </c>
      <c r="M125" s="38">
        <f t="shared" si="16"/>
        <v>7.96432770936</v>
      </c>
      <c r="N125" s="38">
        <f t="shared" si="17"/>
        <v>6.9340536460800006</v>
      </c>
      <c r="O125" s="38">
        <f t="shared" si="18"/>
        <v>5.7973235311200009</v>
      </c>
      <c r="P125" s="2">
        <v>668258</v>
      </c>
      <c r="Q125" s="2">
        <v>45.886431838</v>
      </c>
      <c r="R125" s="24">
        <v>0.28733798599999999</v>
      </c>
      <c r="S125" s="24">
        <v>0.27425370900000001</v>
      </c>
      <c r="T125" s="24">
        <v>0.23877595200000001</v>
      </c>
      <c r="U125" s="24">
        <v>0.19963235300000001</v>
      </c>
      <c r="V125" s="95">
        <f t="shared" si="19"/>
        <v>0.22690032395651402</v>
      </c>
      <c r="W125" s="95">
        <v>0.33468750000000003</v>
      </c>
      <c r="X125" s="95">
        <v>0.27494698699999998</v>
      </c>
      <c r="Y125" s="95">
        <f t="shared" si="20"/>
        <v>0.19726724001968751</v>
      </c>
      <c r="Z125" s="2">
        <v>0.1</v>
      </c>
      <c r="AA125" s="2">
        <v>0.17499999999999999</v>
      </c>
      <c r="AB125" s="2">
        <v>0.22500000000000001</v>
      </c>
      <c r="AC125" s="95">
        <v>0.33468750000000003</v>
      </c>
      <c r="AD125" s="38">
        <f t="shared" si="21"/>
        <v>7.3096025193734402</v>
      </c>
      <c r="AE125" s="38">
        <f t="shared" si="22"/>
        <v>12.20931437844888</v>
      </c>
      <c r="AF125" s="38">
        <f t="shared" si="23"/>
        <v>13.667019736423681</v>
      </c>
      <c r="AG125" s="38">
        <f t="shared" si="24"/>
        <v>16.996955461258317</v>
      </c>
      <c r="AH125" s="38">
        <f t="shared" si="25"/>
        <v>30.663975197681999</v>
      </c>
      <c r="AI125" s="38">
        <v>53.363055555999999</v>
      </c>
      <c r="AJ125" s="24">
        <f t="shared" si="26"/>
        <v>0.57462929883208724</v>
      </c>
      <c r="AK125" s="2">
        <f t="shared" si="27"/>
        <v>4244</v>
      </c>
    </row>
    <row r="126" spans="1:37">
      <c r="A126" s="2">
        <v>82</v>
      </c>
      <c r="B126" s="2" t="s">
        <v>429</v>
      </c>
      <c r="C126" s="2" t="s">
        <v>16</v>
      </c>
      <c r="D126" s="2" t="s">
        <v>421</v>
      </c>
      <c r="E126" s="2" t="s">
        <v>768</v>
      </c>
      <c r="F126" s="2" t="s">
        <v>64</v>
      </c>
      <c r="H126" s="2" t="s">
        <v>882</v>
      </c>
      <c r="I126" s="2">
        <v>15354</v>
      </c>
      <c r="J126" s="2">
        <v>7910</v>
      </c>
      <c r="K126" s="95">
        <f t="shared" si="14"/>
        <v>0.51517519864530414</v>
      </c>
      <c r="L126" s="38">
        <f t="shared" si="15"/>
        <v>13.99394007445</v>
      </c>
      <c r="M126" s="38">
        <f t="shared" si="16"/>
        <v>10.2478834759</v>
      </c>
      <c r="N126" s="38">
        <f t="shared" si="17"/>
        <v>6.3014117610499998</v>
      </c>
      <c r="O126" s="38">
        <f t="shared" si="18"/>
        <v>9.0067646886000006</v>
      </c>
      <c r="P126" s="2">
        <v>555830</v>
      </c>
      <c r="Q126" s="2">
        <v>65.555133933999997</v>
      </c>
      <c r="R126" s="24">
        <v>0.35382907899999999</v>
      </c>
      <c r="S126" s="24">
        <v>0.25911209800000001</v>
      </c>
      <c r="T126" s="24">
        <v>0.159327731</v>
      </c>
      <c r="U126" s="24">
        <v>0.227731092</v>
      </c>
      <c r="V126" s="95">
        <f t="shared" si="19"/>
        <v>0.19940310602644262</v>
      </c>
      <c r="W126" s="95">
        <v>0.34850000000000003</v>
      </c>
      <c r="X126" s="95">
        <v>0.27171970000000001</v>
      </c>
      <c r="Y126" s="95">
        <f t="shared" si="20"/>
        <v>0.18589903224912499</v>
      </c>
      <c r="Z126" s="2">
        <v>0.1</v>
      </c>
      <c r="AA126" s="2">
        <v>0.17499999999999999</v>
      </c>
      <c r="AB126" s="2">
        <v>0.22500000000000001</v>
      </c>
      <c r="AC126" s="95">
        <v>0.30440624999999999</v>
      </c>
      <c r="AD126" s="38">
        <f t="shared" si="21"/>
        <v>12.2586915052182</v>
      </c>
      <c r="AE126" s="38">
        <f t="shared" si="22"/>
        <v>15.710005368554699</v>
      </c>
      <c r="AF126" s="38">
        <f t="shared" si="23"/>
        <v>12.420082581029551</v>
      </c>
      <c r="AG126" s="38">
        <f t="shared" si="24"/>
        <v>24.017427460164896</v>
      </c>
      <c r="AH126" s="38">
        <f t="shared" si="25"/>
        <v>36.437510041194443</v>
      </c>
      <c r="AI126" s="38">
        <v>53.363055555999999</v>
      </c>
      <c r="AJ126" s="24">
        <f t="shared" si="26"/>
        <v>0.68282278182058687</v>
      </c>
      <c r="AK126" s="2">
        <f t="shared" si="27"/>
        <v>5103</v>
      </c>
    </row>
    <row r="127" spans="1:37">
      <c r="A127" s="2">
        <v>83</v>
      </c>
      <c r="B127" s="2" t="s">
        <v>430</v>
      </c>
      <c r="C127" s="2" t="s">
        <v>16</v>
      </c>
      <c r="D127" s="2" t="s">
        <v>421</v>
      </c>
      <c r="E127" s="2" t="s">
        <v>768</v>
      </c>
      <c r="F127" s="2" t="s">
        <v>64</v>
      </c>
      <c r="H127" s="2" t="s">
        <v>882</v>
      </c>
      <c r="I127" s="2">
        <v>15350</v>
      </c>
      <c r="J127" s="2">
        <v>10043</v>
      </c>
      <c r="K127" s="95">
        <f t="shared" si="14"/>
        <v>0.65426710097719865</v>
      </c>
      <c r="L127" s="38">
        <f t="shared" si="15"/>
        <v>13.225744855895</v>
      </c>
      <c r="M127" s="38">
        <f t="shared" si="16"/>
        <v>11.815294135370001</v>
      </c>
      <c r="N127" s="38">
        <f t="shared" si="17"/>
        <v>12.482589720920002</v>
      </c>
      <c r="O127" s="38">
        <f t="shared" si="18"/>
        <v>12.691371338030001</v>
      </c>
      <c r="P127" s="2">
        <v>581026</v>
      </c>
      <c r="Q127" s="2">
        <v>102.115768067</v>
      </c>
      <c r="R127" s="24">
        <v>0.26338235300000001</v>
      </c>
      <c r="S127" s="24">
        <v>0.235294118</v>
      </c>
      <c r="T127" s="24">
        <v>0.248582888</v>
      </c>
      <c r="U127" s="24">
        <v>0.25274064200000002</v>
      </c>
      <c r="V127" s="95">
        <f t="shared" si="19"/>
        <v>0.3279994926247557</v>
      </c>
      <c r="W127" s="95">
        <v>0.35009374999999998</v>
      </c>
      <c r="X127" s="95">
        <v>0.26904982500000002</v>
      </c>
      <c r="Y127" s="95">
        <f t="shared" si="20"/>
        <v>0.20239571379475002</v>
      </c>
      <c r="Z127" s="2">
        <v>0.1</v>
      </c>
      <c r="AA127" s="2">
        <v>0.17499999999999999</v>
      </c>
      <c r="AB127" s="2">
        <v>0.22500000000000001</v>
      </c>
      <c r="AC127" s="95">
        <v>0.31237500000000001</v>
      </c>
      <c r="AD127" s="38">
        <f t="shared" si="21"/>
        <v>11.585752493764021</v>
      </c>
      <c r="AE127" s="38">
        <f t="shared" si="22"/>
        <v>18.112845909522211</v>
      </c>
      <c r="AF127" s="38">
        <f t="shared" si="23"/>
        <v>24.603184339933328</v>
      </c>
      <c r="AG127" s="38">
        <f t="shared" si="24"/>
        <v>34.728731986241982</v>
      </c>
      <c r="AH127" s="38">
        <f t="shared" si="25"/>
        <v>59.33191632617531</v>
      </c>
      <c r="AI127" s="38">
        <v>53.363055555999999</v>
      </c>
      <c r="AJ127" s="24">
        <f t="shared" si="26"/>
        <v>1.1118538042468633</v>
      </c>
      <c r="AK127" s="2">
        <f t="shared" si="27"/>
        <v>8391</v>
      </c>
    </row>
    <row r="128" spans="1:37">
      <c r="A128" s="2">
        <v>132</v>
      </c>
      <c r="B128" s="2" t="s">
        <v>187</v>
      </c>
      <c r="C128" s="2" t="s">
        <v>15</v>
      </c>
      <c r="D128" s="2" t="s">
        <v>432</v>
      </c>
      <c r="E128" s="2" t="s">
        <v>768</v>
      </c>
      <c r="F128" s="2" t="s">
        <v>64</v>
      </c>
      <c r="H128" s="2" t="s">
        <v>882</v>
      </c>
      <c r="I128" s="2">
        <v>6896</v>
      </c>
      <c r="J128" s="2">
        <v>1104</v>
      </c>
      <c r="K128" s="95">
        <f t="shared" si="14"/>
        <v>0.16009280742459397</v>
      </c>
      <c r="L128" s="38">
        <f t="shared" si="15"/>
        <v>0</v>
      </c>
      <c r="M128" s="38">
        <f t="shared" si="16"/>
        <v>3.9668235295200001</v>
      </c>
      <c r="N128" s="38">
        <f t="shared" si="17"/>
        <v>1.5531764704800002</v>
      </c>
      <c r="O128" s="38">
        <f t="shared" si="18"/>
        <v>0</v>
      </c>
      <c r="P128" s="2">
        <v>2993948</v>
      </c>
      <c r="Q128" s="2">
        <v>1.0224996639999999</v>
      </c>
      <c r="R128" s="24">
        <v>0</v>
      </c>
      <c r="S128" s="24">
        <v>0.71862745100000003</v>
      </c>
      <c r="T128" s="24">
        <v>0.28137254900000003</v>
      </c>
      <c r="U128" s="24">
        <v>0</v>
      </c>
      <c r="V128" s="95">
        <f t="shared" si="19"/>
        <v>4.5045721301624139E-2</v>
      </c>
      <c r="W128" s="95">
        <v>0.22950000000000001</v>
      </c>
      <c r="X128" s="95">
        <v>0.22500000000000001</v>
      </c>
      <c r="Y128" s="95">
        <f t="shared" si="20"/>
        <v>0.18906862745</v>
      </c>
      <c r="Z128" s="2" t="s">
        <v>532</v>
      </c>
      <c r="AA128" s="2">
        <v>0.17499999999999999</v>
      </c>
      <c r="AB128" s="2">
        <v>0.22500000000000001</v>
      </c>
      <c r="AC128" s="95"/>
      <c r="AD128" s="38">
        <f t="shared" si="21"/>
        <v>0</v>
      </c>
      <c r="AE128" s="38">
        <f t="shared" si="22"/>
        <v>6.0811404707541596</v>
      </c>
      <c r="AF128" s="38">
        <f t="shared" si="23"/>
        <v>3.0613108233160804</v>
      </c>
      <c r="AG128" s="38">
        <f t="shared" si="24"/>
        <v>0</v>
      </c>
      <c r="AH128" s="38">
        <f t="shared" si="25"/>
        <v>3.0613108233160804</v>
      </c>
      <c r="AI128" s="38">
        <v>37.118055556000002</v>
      </c>
      <c r="AJ128" s="24">
        <f t="shared" si="26"/>
        <v>8.2474978213701991E-2</v>
      </c>
      <c r="AK128" s="2">
        <f t="shared" si="27"/>
        <v>518</v>
      </c>
    </row>
    <row r="129" spans="1:37">
      <c r="A129" s="2">
        <v>133</v>
      </c>
      <c r="B129" s="2" t="s">
        <v>188</v>
      </c>
      <c r="C129" s="2" t="s">
        <v>15</v>
      </c>
      <c r="D129" s="2" t="s">
        <v>432</v>
      </c>
      <c r="E129" s="2" t="s">
        <v>768</v>
      </c>
      <c r="F129" s="2" t="s">
        <v>64</v>
      </c>
      <c r="H129" s="2" t="s">
        <v>882</v>
      </c>
      <c r="I129" s="2">
        <v>11118</v>
      </c>
      <c r="J129" s="2">
        <v>2038</v>
      </c>
      <c r="K129" s="95">
        <f t="shared" si="14"/>
        <v>0.18330635006296098</v>
      </c>
      <c r="L129" s="38">
        <f t="shared" si="15"/>
        <v>0</v>
      </c>
      <c r="M129" s="38">
        <f t="shared" si="16"/>
        <v>0</v>
      </c>
      <c r="N129" s="38">
        <f t="shared" si="17"/>
        <v>7.2801283455700005</v>
      </c>
      <c r="O129" s="38">
        <f t="shared" si="18"/>
        <v>2.9098716544299994</v>
      </c>
      <c r="P129" s="2">
        <v>1060703</v>
      </c>
      <c r="Q129" s="2">
        <v>19.860293895000002</v>
      </c>
      <c r="R129" s="24">
        <v>0</v>
      </c>
      <c r="S129" s="24">
        <v>0</v>
      </c>
      <c r="T129" s="24">
        <v>0.714438503</v>
      </c>
      <c r="U129" s="24">
        <v>0.285561497</v>
      </c>
      <c r="V129" s="95">
        <f t="shared" si="19"/>
        <v>0.18330635006296098</v>
      </c>
      <c r="W129" s="95">
        <v>0.27199999999999996</v>
      </c>
      <c r="X129" s="95">
        <v>0.235994118</v>
      </c>
      <c r="Y129" s="95">
        <f t="shared" si="20"/>
        <v>0.23599411763450001</v>
      </c>
      <c r="Z129" s="2" t="s">
        <v>532</v>
      </c>
      <c r="AA129" s="2" t="s">
        <v>532</v>
      </c>
      <c r="AB129" s="2">
        <v>0.22500000000000001</v>
      </c>
      <c r="AC129" s="95">
        <v>0.26350000000000001</v>
      </c>
      <c r="AD129" s="38">
        <f t="shared" si="21"/>
        <v>0</v>
      </c>
      <c r="AE129" s="38">
        <f t="shared" si="22"/>
        <v>0</v>
      </c>
      <c r="AF129" s="38">
        <f t="shared" si="23"/>
        <v>14.349132969118472</v>
      </c>
      <c r="AG129" s="38">
        <f t="shared" si="24"/>
        <v>6.7167403450545908</v>
      </c>
      <c r="AH129" s="38">
        <f t="shared" si="25"/>
        <v>21.065873314173061</v>
      </c>
      <c r="AI129" s="38">
        <v>37.118055556000002</v>
      </c>
      <c r="AJ129" s="24">
        <f t="shared" si="26"/>
        <v>0.56753709208692205</v>
      </c>
      <c r="AK129" s="2">
        <f t="shared" si="27"/>
        <v>3397</v>
      </c>
    </row>
    <row r="130" spans="1:37">
      <c r="A130" s="2">
        <v>134</v>
      </c>
      <c r="B130" s="2" t="s">
        <v>189</v>
      </c>
      <c r="C130" s="2" t="s">
        <v>15</v>
      </c>
      <c r="D130" s="2" t="s">
        <v>432</v>
      </c>
      <c r="E130" s="2" t="s">
        <v>768</v>
      </c>
      <c r="F130" s="2" t="s">
        <v>64</v>
      </c>
      <c r="H130" s="2" t="s">
        <v>882</v>
      </c>
      <c r="I130" s="2">
        <v>11327</v>
      </c>
      <c r="J130" s="2">
        <v>1529</v>
      </c>
      <c r="K130" s="95">
        <f t="shared" si="14"/>
        <v>0.13498719872870132</v>
      </c>
      <c r="L130" s="38">
        <f t="shared" si="15"/>
        <v>0</v>
      </c>
      <c r="M130" s="38">
        <f t="shared" si="16"/>
        <v>0.12829844351500003</v>
      </c>
      <c r="N130" s="38">
        <f t="shared" si="17"/>
        <v>3.1743944598849998</v>
      </c>
      <c r="O130" s="38">
        <f t="shared" si="18"/>
        <v>4.3423070965999999</v>
      </c>
      <c r="P130" s="2">
        <v>983933</v>
      </c>
      <c r="Q130" s="2">
        <v>16.751125713</v>
      </c>
      <c r="R130" s="24">
        <v>0</v>
      </c>
      <c r="S130" s="24">
        <v>1.6782007000000002E-2</v>
      </c>
      <c r="T130" s="24">
        <v>0.41522491299999997</v>
      </c>
      <c r="U130" s="24">
        <v>0.56799308000000004</v>
      </c>
      <c r="V130" s="95">
        <f t="shared" si="19"/>
        <v>0.13272184261472586</v>
      </c>
      <c r="W130" s="95">
        <v>0.28581250000000002</v>
      </c>
      <c r="X130" s="95">
        <v>0.25030994899999998</v>
      </c>
      <c r="Y130" s="95">
        <f t="shared" si="20"/>
        <v>0.24904609646750003</v>
      </c>
      <c r="Z130" s="2" t="s">
        <v>532</v>
      </c>
      <c r="AA130" s="2">
        <v>0.17499999999999999</v>
      </c>
      <c r="AB130" s="2">
        <v>0.22500000000000001</v>
      </c>
      <c r="AC130" s="95">
        <v>0.26881250000000001</v>
      </c>
      <c r="AD130" s="38">
        <f t="shared" si="21"/>
        <v>0</v>
      </c>
      <c r="AE130" s="38">
        <f t="shared" si="22"/>
        <v>0.19668151390849506</v>
      </c>
      <c r="AF130" s="38">
        <f t="shared" si="23"/>
        <v>6.2567314804333352</v>
      </c>
      <c r="AG130" s="38">
        <f t="shared" si="24"/>
        <v>10.22525389530594</v>
      </c>
      <c r="AH130" s="38">
        <f t="shared" si="25"/>
        <v>16.481985375739274</v>
      </c>
      <c r="AI130" s="38">
        <v>37.118055556000002</v>
      </c>
      <c r="AJ130" s="24">
        <f t="shared" si="26"/>
        <v>0.44404226268999752</v>
      </c>
      <c r="AK130" s="2">
        <f t="shared" si="27"/>
        <v>2506</v>
      </c>
    </row>
    <row r="131" spans="1:37">
      <c r="A131" s="2">
        <v>135</v>
      </c>
      <c r="B131" s="2" t="s">
        <v>190</v>
      </c>
      <c r="C131" s="2" t="s">
        <v>15</v>
      </c>
      <c r="D131" s="2" t="s">
        <v>432</v>
      </c>
      <c r="E131" s="2" t="s">
        <v>768</v>
      </c>
      <c r="F131" s="2" t="s">
        <v>64</v>
      </c>
      <c r="H131" s="2" t="s">
        <v>882</v>
      </c>
      <c r="I131" s="2">
        <v>14203</v>
      </c>
      <c r="J131" s="2">
        <v>3143</v>
      </c>
      <c r="K131" s="95">
        <f t="shared" si="14"/>
        <v>0.2212912764908822</v>
      </c>
      <c r="L131" s="38">
        <f t="shared" si="15"/>
        <v>0</v>
      </c>
      <c r="M131" s="38">
        <f t="shared" si="16"/>
        <v>1.7437767404049997</v>
      </c>
      <c r="N131" s="38">
        <f t="shared" si="17"/>
        <v>11.593751747619999</v>
      </c>
      <c r="O131" s="38">
        <f t="shared" si="18"/>
        <v>2.3774715119750001</v>
      </c>
      <c r="P131" s="2">
        <v>900868</v>
      </c>
      <c r="Q131" s="2">
        <v>31.347022724999999</v>
      </c>
      <c r="R131" s="24">
        <v>0</v>
      </c>
      <c r="S131" s="24">
        <v>0.110962567</v>
      </c>
      <c r="T131" s="24">
        <v>0.737750668</v>
      </c>
      <c r="U131" s="24">
        <v>0.15128676499999999</v>
      </c>
      <c r="V131" s="95">
        <f t="shared" si="19"/>
        <v>0.19673622839674715</v>
      </c>
      <c r="W131" s="95">
        <v>0.25871875</v>
      </c>
      <c r="X131" s="95">
        <v>0.230737892</v>
      </c>
      <c r="Y131" s="95">
        <f t="shared" si="20"/>
        <v>0.22455307225734372</v>
      </c>
      <c r="Z131" s="2" t="s">
        <v>532</v>
      </c>
      <c r="AA131" s="2">
        <v>0.17499999999999999</v>
      </c>
      <c r="AB131" s="2">
        <v>0.22500000000000001</v>
      </c>
      <c r="AC131" s="95">
        <v>0.25871875</v>
      </c>
      <c r="AD131" s="38">
        <f t="shared" si="21"/>
        <v>0</v>
      </c>
      <c r="AE131" s="38">
        <f t="shared" si="22"/>
        <v>2.6732097430408643</v>
      </c>
      <c r="AF131" s="38">
        <f t="shared" si="23"/>
        <v>22.85128469455902</v>
      </c>
      <c r="AG131" s="38">
        <f t="shared" si="24"/>
        <v>5.3882449697917307</v>
      </c>
      <c r="AH131" s="38">
        <f t="shared" si="25"/>
        <v>28.239529664350751</v>
      </c>
      <c r="AI131" s="38">
        <v>37.118055556000002</v>
      </c>
      <c r="AJ131" s="24">
        <f t="shared" si="26"/>
        <v>0.76080304426900214</v>
      </c>
      <c r="AK131" s="2">
        <f t="shared" si="27"/>
        <v>4657</v>
      </c>
    </row>
    <row r="132" spans="1:37">
      <c r="A132" s="2">
        <v>136</v>
      </c>
      <c r="B132" s="2" t="s">
        <v>191</v>
      </c>
      <c r="C132" s="2" t="s">
        <v>15</v>
      </c>
      <c r="D132" s="2" t="s">
        <v>432</v>
      </c>
      <c r="E132" s="2" t="s">
        <v>768</v>
      </c>
      <c r="F132" s="2" t="s">
        <v>64</v>
      </c>
      <c r="H132" s="2" t="s">
        <v>882</v>
      </c>
      <c r="I132" s="2">
        <v>13432</v>
      </c>
      <c r="J132" s="2">
        <v>2767</v>
      </c>
      <c r="K132" s="95">
        <f t="shared" si="14"/>
        <v>0.20600059559261466</v>
      </c>
      <c r="L132" s="38">
        <f t="shared" si="15"/>
        <v>6.3817328458500002</v>
      </c>
      <c r="M132" s="38">
        <f t="shared" si="16"/>
        <v>7.4532671541500006</v>
      </c>
      <c r="N132" s="38">
        <f t="shared" si="17"/>
        <v>0</v>
      </c>
      <c r="O132" s="38">
        <f t="shared" si="18"/>
        <v>0</v>
      </c>
      <c r="P132" s="2">
        <v>1153714</v>
      </c>
      <c r="Q132" s="2">
        <v>0</v>
      </c>
      <c r="R132" s="24">
        <v>0.46127451000000003</v>
      </c>
      <c r="S132" s="24">
        <v>0.53872549000000003</v>
      </c>
      <c r="T132" s="24">
        <v>0</v>
      </c>
      <c r="U132" s="24">
        <v>0</v>
      </c>
      <c r="V132" s="95">
        <f t="shared" si="19"/>
        <v>0</v>
      </c>
      <c r="W132" s="95">
        <v>0.18434374999999997</v>
      </c>
      <c r="X132" s="95"/>
      <c r="Y132" s="95">
        <f t="shared" si="20"/>
        <v>0.14040441175000001</v>
      </c>
      <c r="Z132" s="2">
        <v>0.1</v>
      </c>
      <c r="AA132" s="2">
        <v>0.17499999999999999</v>
      </c>
      <c r="AB132" s="2" t="s">
        <v>532</v>
      </c>
      <c r="AC132" s="95"/>
      <c r="AD132" s="38">
        <f t="shared" si="21"/>
        <v>5.5903979729646007</v>
      </c>
      <c r="AE132" s="38">
        <f t="shared" si="22"/>
        <v>11.425858547311948</v>
      </c>
      <c r="AF132" s="38">
        <f t="shared" si="23"/>
        <v>0</v>
      </c>
      <c r="AG132" s="38">
        <f t="shared" si="24"/>
        <v>0</v>
      </c>
      <c r="AH132" s="38">
        <f t="shared" si="25"/>
        <v>0</v>
      </c>
      <c r="AI132" s="38">
        <v>37.118055556000002</v>
      </c>
      <c r="AJ132" s="24">
        <f t="shared" si="26"/>
        <v>0</v>
      </c>
      <c r="AK132" s="2">
        <f t="shared" si="27"/>
        <v>0</v>
      </c>
    </row>
    <row r="133" spans="1:37">
      <c r="A133" s="2">
        <v>137</v>
      </c>
      <c r="B133" s="2" t="s">
        <v>192</v>
      </c>
      <c r="C133" s="2" t="s">
        <v>15</v>
      </c>
      <c r="D133" s="2" t="s">
        <v>432</v>
      </c>
      <c r="E133" s="2" t="s">
        <v>768</v>
      </c>
      <c r="F133" s="2" t="s">
        <v>64</v>
      </c>
      <c r="H133" s="2" t="s">
        <v>882</v>
      </c>
      <c r="I133" s="2">
        <v>17693</v>
      </c>
      <c r="J133" s="2">
        <v>6434</v>
      </c>
      <c r="K133" s="95">
        <f t="shared" si="14"/>
        <v>0.3636466399140903</v>
      </c>
      <c r="L133" s="38">
        <f t="shared" si="15"/>
        <v>3.4062352960099997</v>
      </c>
      <c r="M133" s="38">
        <f t="shared" si="16"/>
        <v>28.763764703989999</v>
      </c>
      <c r="N133" s="38">
        <f t="shared" si="17"/>
        <v>0</v>
      </c>
      <c r="O133" s="38">
        <f t="shared" si="18"/>
        <v>0</v>
      </c>
      <c r="P133" s="2">
        <v>1474383</v>
      </c>
      <c r="Q133" s="2">
        <v>0</v>
      </c>
      <c r="R133" s="24">
        <v>0.105882353</v>
      </c>
      <c r="S133" s="24">
        <v>0.89411764699999996</v>
      </c>
      <c r="T133" s="24">
        <v>0</v>
      </c>
      <c r="U133" s="24">
        <v>0</v>
      </c>
      <c r="V133" s="95">
        <f t="shared" si="19"/>
        <v>0</v>
      </c>
      <c r="W133" s="95">
        <v>0.18965625</v>
      </c>
      <c r="X133" s="95"/>
      <c r="Y133" s="95">
        <f t="shared" si="20"/>
        <v>0.16705882352499998</v>
      </c>
      <c r="Z133" s="2">
        <v>0.1</v>
      </c>
      <c r="AA133" s="2">
        <v>0.17499999999999999</v>
      </c>
      <c r="AB133" s="2" t="s">
        <v>532</v>
      </c>
      <c r="AC133" s="95"/>
      <c r="AD133" s="38">
        <f t="shared" si="21"/>
        <v>2.9838621193047601</v>
      </c>
      <c r="AE133" s="38">
        <f t="shared" si="22"/>
        <v>44.094851291216663</v>
      </c>
      <c r="AF133" s="38">
        <f t="shared" si="23"/>
        <v>0</v>
      </c>
      <c r="AG133" s="38">
        <f t="shared" si="24"/>
        <v>0</v>
      </c>
      <c r="AH133" s="38">
        <f t="shared" si="25"/>
        <v>0</v>
      </c>
      <c r="AI133" s="38">
        <v>37.118055556000002</v>
      </c>
      <c r="AJ133" s="24">
        <f t="shared" si="26"/>
        <v>0</v>
      </c>
      <c r="AK133" s="2">
        <f t="shared" si="27"/>
        <v>0</v>
      </c>
    </row>
    <row r="134" spans="1:37">
      <c r="A134" s="2">
        <v>138</v>
      </c>
      <c r="B134" s="2" t="s">
        <v>193</v>
      </c>
      <c r="C134" s="2" t="s">
        <v>15</v>
      </c>
      <c r="D134" s="2" t="s">
        <v>432</v>
      </c>
      <c r="E134" s="2" t="s">
        <v>768</v>
      </c>
      <c r="F134" s="2" t="s">
        <v>64</v>
      </c>
      <c r="H134" s="2" t="s">
        <v>882</v>
      </c>
      <c r="I134" s="2">
        <v>18307</v>
      </c>
      <c r="J134" s="2">
        <v>7144</v>
      </c>
      <c r="K134" s="95">
        <f t="shared" si="14"/>
        <v>0.39023324411427324</v>
      </c>
      <c r="L134" s="38">
        <f t="shared" si="15"/>
        <v>0</v>
      </c>
      <c r="M134" s="38">
        <f t="shared" si="16"/>
        <v>26.781918564320002</v>
      </c>
      <c r="N134" s="38">
        <f t="shared" si="17"/>
        <v>8.9380814356800009</v>
      </c>
      <c r="O134" s="38">
        <f t="shared" si="18"/>
        <v>0</v>
      </c>
      <c r="P134" s="2">
        <v>1262936</v>
      </c>
      <c r="Q134" s="2">
        <v>13.949209249999999</v>
      </c>
      <c r="R134" s="24">
        <v>0</v>
      </c>
      <c r="S134" s="24">
        <v>0.74977375599999996</v>
      </c>
      <c r="T134" s="24">
        <v>0.25022624399999999</v>
      </c>
      <c r="U134" s="24">
        <v>0</v>
      </c>
      <c r="V134" s="95">
        <f t="shared" si="19"/>
        <v>9.7646598958649689E-2</v>
      </c>
      <c r="W134" s="95">
        <v>0.22500000000000001</v>
      </c>
      <c r="X134" s="95">
        <v>0.22500000000000001</v>
      </c>
      <c r="Y134" s="95">
        <f t="shared" si="20"/>
        <v>0.1875113122</v>
      </c>
      <c r="Z134" s="2" t="s">
        <v>532</v>
      </c>
      <c r="AA134" s="2">
        <v>0.17499999999999999</v>
      </c>
      <c r="AB134" s="2">
        <v>0.22500000000000001</v>
      </c>
      <c r="AC134" s="95"/>
      <c r="AD134" s="38">
        <f t="shared" si="21"/>
        <v>0</v>
      </c>
      <c r="AE134" s="38">
        <f t="shared" si="22"/>
        <v>41.056681159102553</v>
      </c>
      <c r="AF134" s="38">
        <f t="shared" si="23"/>
        <v>17.616958509725283</v>
      </c>
      <c r="AG134" s="38">
        <f t="shared" si="24"/>
        <v>0</v>
      </c>
      <c r="AH134" s="38">
        <f t="shared" si="25"/>
        <v>17.616958509725283</v>
      </c>
      <c r="AI134" s="38">
        <v>37.118055556000002</v>
      </c>
      <c r="AJ134" s="24">
        <f t="shared" si="26"/>
        <v>0.47461964927410011</v>
      </c>
      <c r="AK134" s="2">
        <f t="shared" si="27"/>
        <v>2979</v>
      </c>
    </row>
    <row r="135" spans="1:37">
      <c r="A135" s="2">
        <v>139</v>
      </c>
      <c r="B135" s="2" t="s">
        <v>194</v>
      </c>
      <c r="C135" s="2" t="s">
        <v>14</v>
      </c>
      <c r="D135" s="2" t="s">
        <v>434</v>
      </c>
      <c r="E135" s="2" t="s">
        <v>768</v>
      </c>
      <c r="F135" s="2" t="s">
        <v>64</v>
      </c>
      <c r="H135" s="2" t="s">
        <v>882</v>
      </c>
      <c r="I135" s="2">
        <v>32931</v>
      </c>
      <c r="J135" s="2">
        <v>7037</v>
      </c>
      <c r="K135" s="95">
        <f t="shared" ref="K135:K198" si="28">J135/I135</f>
        <v>0.21368922899395706</v>
      </c>
      <c r="L135" s="38">
        <f t="shared" ref="L135:L198" si="29">R135*$J135*$D$2/1000</f>
        <v>0</v>
      </c>
      <c r="M135" s="38">
        <f t="shared" ref="M135:M198" si="30">S135*$J135*$D$2/1000</f>
        <v>0</v>
      </c>
      <c r="N135" s="38">
        <f t="shared" ref="N135:N198" si="31">T135*$J135*$D$2/1000</f>
        <v>0</v>
      </c>
      <c r="O135" s="38">
        <f t="shared" ref="O135:O198" si="32">U135*$J135*$D$2/1000</f>
        <v>35.185000000000002</v>
      </c>
      <c r="P135" s="2">
        <v>1250094</v>
      </c>
      <c r="Q135" s="2">
        <v>109.908594694</v>
      </c>
      <c r="R135" s="24">
        <v>0</v>
      </c>
      <c r="S135" s="24">
        <v>0</v>
      </c>
      <c r="T135" s="24">
        <v>0</v>
      </c>
      <c r="U135" s="24">
        <v>1</v>
      </c>
      <c r="V135" s="95">
        <f t="shared" ref="V135:V198" si="33">K135*(T135+U135)</f>
        <v>0.21368922899395706</v>
      </c>
      <c r="W135" s="95">
        <v>0.50256250000000002</v>
      </c>
      <c r="X135" s="95">
        <v>0.44577187499999998</v>
      </c>
      <c r="Y135" s="95">
        <f t="shared" ref="Y135:Y198" si="34">SUMPRODUCT(R135:U135,Z135:AC135)</f>
        <v>0.44577187499999998</v>
      </c>
      <c r="Z135" s="2" t="s">
        <v>532</v>
      </c>
      <c r="AA135" s="2" t="s">
        <v>532</v>
      </c>
      <c r="AB135" s="2" t="s">
        <v>532</v>
      </c>
      <c r="AC135" s="95">
        <v>0.44577187499999998</v>
      </c>
      <c r="AD135" s="38">
        <f t="shared" ref="AD135:AD198" si="35">IFERROR(L135*Z135*8760/1000,0)</f>
        <v>0</v>
      </c>
      <c r="AE135" s="38">
        <f t="shared" ref="AE135:AE198" si="36">IFERROR(M135*AA135*8760/1000,0)</f>
        <v>0</v>
      </c>
      <c r="AF135" s="38">
        <f t="shared" ref="AF135:AF198" si="37">IFERROR(N135*AB135*8760/1000,0)</f>
        <v>0</v>
      </c>
      <c r="AG135" s="38">
        <f t="shared" ref="AG135:AG198" si="38">IFERROR(O135*AC135*8760/1000,0)</f>
        <v>137.39607477562501</v>
      </c>
      <c r="AH135" s="38">
        <f t="shared" ref="AH135:AH198" si="39">AF135+AG135</f>
        <v>137.39607477562501</v>
      </c>
      <c r="AI135" s="38">
        <v>25.573888888999999</v>
      </c>
      <c r="AJ135" s="24">
        <f t="shared" ref="AJ135:AJ198" si="40">AH135/AI135</f>
        <v>5.3725139485814637</v>
      </c>
      <c r="AK135" s="2">
        <f t="shared" ref="AK135:AK198" si="41">ROUND((O135+N135)/0.003,0)</f>
        <v>11728</v>
      </c>
    </row>
    <row r="136" spans="1:37">
      <c r="A136" s="2">
        <v>140</v>
      </c>
      <c r="B136" s="2" t="s">
        <v>195</v>
      </c>
      <c r="C136" s="2" t="s">
        <v>14</v>
      </c>
      <c r="D136" s="2" t="s">
        <v>434</v>
      </c>
      <c r="E136" s="2" t="s">
        <v>768</v>
      </c>
      <c r="F136" s="2" t="s">
        <v>64</v>
      </c>
      <c r="H136" s="2" t="s">
        <v>882</v>
      </c>
      <c r="I136" s="2">
        <v>36184</v>
      </c>
      <c r="J136" s="2">
        <v>7143</v>
      </c>
      <c r="K136" s="95">
        <f t="shared" si="28"/>
        <v>0.1974076940084015</v>
      </c>
      <c r="L136" s="38">
        <f t="shared" si="29"/>
        <v>0</v>
      </c>
      <c r="M136" s="38">
        <f t="shared" si="30"/>
        <v>0</v>
      </c>
      <c r="N136" s="38">
        <f t="shared" si="31"/>
        <v>0</v>
      </c>
      <c r="O136" s="38">
        <f t="shared" si="32"/>
        <v>35.715000000000003</v>
      </c>
      <c r="P136" s="2">
        <v>3474626</v>
      </c>
      <c r="Q136" s="2">
        <v>40.277057044999999</v>
      </c>
      <c r="R136" s="24">
        <v>0</v>
      </c>
      <c r="S136" s="24">
        <v>0</v>
      </c>
      <c r="T136" s="24">
        <v>0</v>
      </c>
      <c r="U136" s="24">
        <v>1</v>
      </c>
      <c r="V136" s="95">
        <f t="shared" si="33"/>
        <v>0.1974076940084015</v>
      </c>
      <c r="W136" s="95">
        <v>0.50840624999999995</v>
      </c>
      <c r="X136" s="95">
        <v>0.4473125</v>
      </c>
      <c r="Y136" s="95">
        <f t="shared" si="34"/>
        <v>0.4473125</v>
      </c>
      <c r="Z136" s="2" t="s">
        <v>532</v>
      </c>
      <c r="AA136" s="2" t="s">
        <v>532</v>
      </c>
      <c r="AB136" s="2" t="s">
        <v>532</v>
      </c>
      <c r="AC136" s="95">
        <v>0.4473125</v>
      </c>
      <c r="AD136" s="38">
        <f t="shared" si="35"/>
        <v>0</v>
      </c>
      <c r="AE136" s="38">
        <f t="shared" si="36"/>
        <v>0</v>
      </c>
      <c r="AF136" s="38">
        <f t="shared" si="37"/>
        <v>0</v>
      </c>
      <c r="AG136" s="38">
        <f t="shared" si="38"/>
        <v>139.94770961250001</v>
      </c>
      <c r="AH136" s="38">
        <f t="shared" si="39"/>
        <v>139.94770961250001</v>
      </c>
      <c r="AI136" s="38">
        <v>25.573888888999999</v>
      </c>
      <c r="AJ136" s="24">
        <f t="shared" si="40"/>
        <v>5.4722889514349609</v>
      </c>
      <c r="AK136" s="2">
        <f t="shared" si="41"/>
        <v>11905</v>
      </c>
    </row>
    <row r="137" spans="1:37">
      <c r="A137" s="2">
        <v>141</v>
      </c>
      <c r="B137" s="2" t="s">
        <v>196</v>
      </c>
      <c r="C137" s="2" t="s">
        <v>13</v>
      </c>
      <c r="D137" s="2" t="s">
        <v>435</v>
      </c>
      <c r="E137" s="2" t="s">
        <v>768</v>
      </c>
      <c r="F137" s="2" t="s">
        <v>64</v>
      </c>
      <c r="H137" s="2" t="s">
        <v>882</v>
      </c>
      <c r="I137" s="2">
        <v>25378</v>
      </c>
      <c r="J137" s="2">
        <v>3085</v>
      </c>
      <c r="K137" s="95">
        <f t="shared" si="28"/>
        <v>0.12156198281976516</v>
      </c>
      <c r="L137" s="38">
        <f t="shared" si="29"/>
        <v>11.2591825283</v>
      </c>
      <c r="M137" s="38">
        <f t="shared" si="30"/>
        <v>1.4189348445249998</v>
      </c>
      <c r="N137" s="38">
        <f t="shared" si="31"/>
        <v>0.68479467972500008</v>
      </c>
      <c r="O137" s="38">
        <f t="shared" si="32"/>
        <v>2.0620879628749997</v>
      </c>
      <c r="P137" s="2">
        <v>4404246</v>
      </c>
      <c r="Q137" s="2">
        <v>1.487428671</v>
      </c>
      <c r="R137" s="24">
        <v>0.72993079599999999</v>
      </c>
      <c r="S137" s="24">
        <v>9.1989293E-2</v>
      </c>
      <c r="T137" s="24">
        <v>4.4395116999999998E-2</v>
      </c>
      <c r="U137" s="24">
        <v>0.133684795</v>
      </c>
      <c r="V137" s="95">
        <f t="shared" si="33"/>
        <v>2.164774720308929E-2</v>
      </c>
      <c r="W137" s="95">
        <v>0.28793750000000001</v>
      </c>
      <c r="X137" s="95">
        <v>0.27224725399999999</v>
      </c>
      <c r="Y137" s="95">
        <f t="shared" si="34"/>
        <v>0.1375729728603125</v>
      </c>
      <c r="Z137" s="2">
        <v>0.1</v>
      </c>
      <c r="AA137" s="2">
        <v>0.17499999999999999</v>
      </c>
      <c r="AB137" s="2">
        <v>0.22500000000000001</v>
      </c>
      <c r="AC137" s="95">
        <v>0.28793750000000001</v>
      </c>
      <c r="AD137" s="38">
        <f t="shared" si="35"/>
        <v>9.8630438947908008</v>
      </c>
      <c r="AE137" s="38">
        <f t="shared" si="36"/>
        <v>2.1752271166568242</v>
      </c>
      <c r="AF137" s="38">
        <f t="shared" si="37"/>
        <v>1.3497303137379753</v>
      </c>
      <c r="AG137" s="38">
        <f t="shared" si="38"/>
        <v>5.2012714866184062</v>
      </c>
      <c r="AH137" s="38">
        <f t="shared" si="39"/>
        <v>6.5510018003563815</v>
      </c>
      <c r="AI137" s="38">
        <v>286.02694444399998</v>
      </c>
      <c r="AJ137" s="24">
        <f t="shared" si="40"/>
        <v>2.2903442936436272E-2</v>
      </c>
      <c r="AK137" s="2">
        <f t="shared" si="41"/>
        <v>916</v>
      </c>
    </row>
    <row r="138" spans="1:37">
      <c r="A138" s="2">
        <v>142</v>
      </c>
      <c r="B138" s="2" t="s">
        <v>197</v>
      </c>
      <c r="C138" s="2" t="s">
        <v>13</v>
      </c>
      <c r="D138" s="2" t="s">
        <v>435</v>
      </c>
      <c r="E138" s="2" t="s">
        <v>768</v>
      </c>
      <c r="F138" s="2" t="s">
        <v>64</v>
      </c>
      <c r="H138" s="2" t="s">
        <v>882</v>
      </c>
      <c r="I138" s="2">
        <v>3259</v>
      </c>
      <c r="J138" s="2">
        <v>492</v>
      </c>
      <c r="K138" s="95">
        <f t="shared" si="28"/>
        <v>0.15096655415771709</v>
      </c>
      <c r="L138" s="38">
        <f t="shared" si="29"/>
        <v>0.94601470704000012</v>
      </c>
      <c r="M138" s="38">
        <f t="shared" si="30"/>
        <v>0.42340384710000001</v>
      </c>
      <c r="N138" s="38">
        <f t="shared" si="31"/>
        <v>0.39643846115999998</v>
      </c>
      <c r="O138" s="38">
        <f t="shared" si="32"/>
        <v>0.69414298716000011</v>
      </c>
      <c r="P138" s="2">
        <v>127329</v>
      </c>
      <c r="Q138" s="2">
        <v>20.978295932000002</v>
      </c>
      <c r="R138" s="24">
        <v>0.38455882400000002</v>
      </c>
      <c r="S138" s="24">
        <v>0.17211538500000001</v>
      </c>
      <c r="T138" s="24">
        <v>0.16115384599999999</v>
      </c>
      <c r="U138" s="24">
        <v>0.28217194600000001</v>
      </c>
      <c r="V138" s="95">
        <f t="shared" si="33"/>
        <v>6.6927367187480824E-2</v>
      </c>
      <c r="W138" s="95">
        <v>0.34318750000000003</v>
      </c>
      <c r="X138" s="95">
        <v>0.279598813</v>
      </c>
      <c r="Y138" s="95">
        <f t="shared" si="34"/>
        <v>0.19252944021781249</v>
      </c>
      <c r="Z138" s="2">
        <v>0.1</v>
      </c>
      <c r="AA138" s="2">
        <v>0.17499999999999999</v>
      </c>
      <c r="AB138" s="2">
        <v>0.22500000000000001</v>
      </c>
      <c r="AC138" s="95">
        <v>0.31078125000000001</v>
      </c>
      <c r="AD138" s="38">
        <f t="shared" si="35"/>
        <v>0.82870888336704018</v>
      </c>
      <c r="AE138" s="38">
        <f t="shared" si="36"/>
        <v>0.64907809760429991</v>
      </c>
      <c r="AF138" s="38">
        <f t="shared" si="37"/>
        <v>0.78138020694636001</v>
      </c>
      <c r="AG138" s="38">
        <f t="shared" si="38"/>
        <v>1.8897652370000726</v>
      </c>
      <c r="AH138" s="38">
        <f t="shared" si="39"/>
        <v>2.6711454439464326</v>
      </c>
      <c r="AI138" s="38">
        <v>286.02694444399998</v>
      </c>
      <c r="AJ138" s="24">
        <f t="shared" si="40"/>
        <v>9.3387895645244186E-3</v>
      </c>
      <c r="AK138" s="2">
        <f t="shared" si="41"/>
        <v>364</v>
      </c>
    </row>
    <row r="139" spans="1:37">
      <c r="A139" s="2">
        <v>143</v>
      </c>
      <c r="B139" s="2" t="s">
        <v>198</v>
      </c>
      <c r="C139" s="2" t="s">
        <v>13</v>
      </c>
      <c r="D139" s="2" t="s">
        <v>435</v>
      </c>
      <c r="E139" s="2" t="s">
        <v>768</v>
      </c>
      <c r="F139" s="2" t="s">
        <v>64</v>
      </c>
      <c r="H139" s="2" t="s">
        <v>882</v>
      </c>
      <c r="I139" s="2">
        <v>5358</v>
      </c>
      <c r="J139" s="2">
        <v>181</v>
      </c>
      <c r="K139" s="95">
        <f t="shared" si="28"/>
        <v>3.3781261664800298E-2</v>
      </c>
      <c r="L139" s="38">
        <f t="shared" si="29"/>
        <v>0.57802882320999993</v>
      </c>
      <c r="M139" s="38">
        <f t="shared" si="30"/>
        <v>0.13205901994499999</v>
      </c>
      <c r="N139" s="38">
        <f t="shared" si="31"/>
        <v>7.0535151569999996E-2</v>
      </c>
      <c r="O139" s="38">
        <f t="shared" si="32"/>
        <v>0.12437700527500001</v>
      </c>
      <c r="P139" s="2">
        <v>1571053</v>
      </c>
      <c r="Q139" s="2">
        <v>0.28007388500000002</v>
      </c>
      <c r="R139" s="24">
        <v>0.638705882</v>
      </c>
      <c r="S139" s="24">
        <v>0.145921569</v>
      </c>
      <c r="T139" s="24">
        <v>7.7939393999999995E-2</v>
      </c>
      <c r="U139" s="24">
        <v>0.137433155</v>
      </c>
      <c r="V139" s="95">
        <f t="shared" si="33"/>
        <v>7.2755564331840232E-3</v>
      </c>
      <c r="W139" s="95">
        <v>0.27625</v>
      </c>
      <c r="X139" s="95">
        <v>0.25770356100000003</v>
      </c>
      <c r="Y139" s="95">
        <f t="shared" si="34"/>
        <v>0.14490913549375001</v>
      </c>
      <c r="Z139" s="2">
        <v>0.1</v>
      </c>
      <c r="AA139" s="2">
        <v>0.17499999999999999</v>
      </c>
      <c r="AB139" s="2">
        <v>0.22500000000000001</v>
      </c>
      <c r="AC139" s="95">
        <v>0.27625</v>
      </c>
      <c r="AD139" s="38">
        <f t="shared" si="35"/>
        <v>0.50635324913196</v>
      </c>
      <c r="AE139" s="38">
        <f t="shared" si="36"/>
        <v>0.20244647757568499</v>
      </c>
      <c r="AF139" s="38">
        <f t="shared" si="37"/>
        <v>0.13902478374447</v>
      </c>
      <c r="AG139" s="38">
        <f t="shared" si="38"/>
        <v>0.30098613391523621</v>
      </c>
      <c r="AH139" s="38">
        <f t="shared" si="39"/>
        <v>0.44001091765970624</v>
      </c>
      <c r="AI139" s="38">
        <v>286.02694444399998</v>
      </c>
      <c r="AJ139" s="24">
        <f t="shared" si="40"/>
        <v>1.5383547816274145E-3</v>
      </c>
      <c r="AK139" s="2">
        <f t="shared" si="41"/>
        <v>65</v>
      </c>
    </row>
    <row r="140" spans="1:37">
      <c r="A140" s="2">
        <v>144</v>
      </c>
      <c r="B140" s="2" t="s">
        <v>199</v>
      </c>
      <c r="C140" s="2" t="s">
        <v>13</v>
      </c>
      <c r="D140" s="2" t="s">
        <v>435</v>
      </c>
      <c r="E140" s="2" t="s">
        <v>768</v>
      </c>
      <c r="F140" s="2" t="s">
        <v>64</v>
      </c>
      <c r="H140" s="2" t="s">
        <v>882</v>
      </c>
      <c r="I140" s="2">
        <v>23844</v>
      </c>
      <c r="J140" s="2">
        <v>1554</v>
      </c>
      <c r="K140" s="95">
        <f t="shared" si="28"/>
        <v>6.5173628585807747E-2</v>
      </c>
      <c r="L140" s="38">
        <f t="shared" si="29"/>
        <v>6.4566088269900002</v>
      </c>
      <c r="M140" s="38">
        <f t="shared" si="30"/>
        <v>0.52235294306999991</v>
      </c>
      <c r="N140" s="38">
        <f t="shared" si="31"/>
        <v>0.79103823770999993</v>
      </c>
      <c r="O140" s="38">
        <f t="shared" si="32"/>
        <v>0</v>
      </c>
      <c r="P140" s="2">
        <v>10008349</v>
      </c>
      <c r="Q140" s="2">
        <v>0.15578357200000001</v>
      </c>
      <c r="R140" s="24">
        <v>0.83096638700000003</v>
      </c>
      <c r="S140" s="24">
        <v>6.7226890999999997E-2</v>
      </c>
      <c r="T140" s="24">
        <v>0.101806723</v>
      </c>
      <c r="U140" s="24">
        <v>0</v>
      </c>
      <c r="V140" s="95">
        <f t="shared" si="33"/>
        <v>6.6351135523402115E-3</v>
      </c>
      <c r="W140" s="95">
        <v>0.22500000000000001</v>
      </c>
      <c r="X140" s="95">
        <v>0.22500000000000001</v>
      </c>
      <c r="Y140" s="95">
        <f t="shared" si="34"/>
        <v>0.1177678573</v>
      </c>
      <c r="Z140" s="2">
        <v>0.1</v>
      </c>
      <c r="AA140" s="2">
        <v>0.17499999999999999</v>
      </c>
      <c r="AB140" s="2">
        <v>0.22500000000000001</v>
      </c>
      <c r="AC140" s="95"/>
      <c r="AD140" s="38">
        <f t="shared" si="35"/>
        <v>5.6559893324432409</v>
      </c>
      <c r="AE140" s="38">
        <f t="shared" si="36"/>
        <v>0.80076706172630974</v>
      </c>
      <c r="AF140" s="38">
        <f t="shared" si="37"/>
        <v>1.5591363665264097</v>
      </c>
      <c r="AG140" s="38">
        <f t="shared" si="38"/>
        <v>0</v>
      </c>
      <c r="AH140" s="38">
        <f t="shared" si="39"/>
        <v>1.5591363665264097</v>
      </c>
      <c r="AI140" s="38">
        <v>286.02694444399998</v>
      </c>
      <c r="AJ140" s="24">
        <f t="shared" si="40"/>
        <v>5.4510122099062121E-3</v>
      </c>
      <c r="AK140" s="2">
        <f t="shared" si="41"/>
        <v>264</v>
      </c>
    </row>
    <row r="141" spans="1:37">
      <c r="A141" s="2">
        <v>145</v>
      </c>
      <c r="B141" s="2" t="s">
        <v>200</v>
      </c>
      <c r="C141" s="2" t="s">
        <v>13</v>
      </c>
      <c r="D141" s="2" t="s">
        <v>435</v>
      </c>
      <c r="E141" s="2" t="s">
        <v>768</v>
      </c>
      <c r="F141" s="2" t="s">
        <v>64</v>
      </c>
      <c r="H141" s="2" t="s">
        <v>882</v>
      </c>
      <c r="I141" s="2">
        <v>10792</v>
      </c>
      <c r="J141" s="2">
        <v>887</v>
      </c>
      <c r="K141" s="95">
        <f t="shared" si="28"/>
        <v>8.2190511489992582E-2</v>
      </c>
      <c r="L141" s="38">
        <f t="shared" si="29"/>
        <v>1.7335366166849999</v>
      </c>
      <c r="M141" s="38">
        <f t="shared" si="30"/>
        <v>1.5707610912749999</v>
      </c>
      <c r="N141" s="38">
        <f t="shared" si="31"/>
        <v>0.53233304556500005</v>
      </c>
      <c r="O141" s="38">
        <f t="shared" si="32"/>
        <v>0.59836925091000004</v>
      </c>
      <c r="P141" s="2">
        <v>1326513</v>
      </c>
      <c r="Q141" s="2">
        <v>1.859477314</v>
      </c>
      <c r="R141" s="24">
        <v>0.39087635100000001</v>
      </c>
      <c r="S141" s="24">
        <v>0.35417386499999998</v>
      </c>
      <c r="T141" s="24">
        <v>0.120029999</v>
      </c>
      <c r="U141" s="24">
        <v>0.13491978600000001</v>
      </c>
      <c r="V141" s="95">
        <f t="shared" si="33"/>
        <v>2.0954453233413637E-2</v>
      </c>
      <c r="W141" s="95">
        <v>0.27040625000000001</v>
      </c>
      <c r="X141" s="95">
        <v>0.249029052</v>
      </c>
      <c r="Y141" s="95">
        <f t="shared" si="34"/>
        <v>0.16455796463306249</v>
      </c>
      <c r="Z141" s="2">
        <v>0.1</v>
      </c>
      <c r="AA141" s="2">
        <v>0.17499999999999999</v>
      </c>
      <c r="AB141" s="2">
        <v>0.22500000000000001</v>
      </c>
      <c r="AC141" s="95">
        <v>0.27040625000000001</v>
      </c>
      <c r="AD141" s="38">
        <f t="shared" si="35"/>
        <v>1.5185780762160601</v>
      </c>
      <c r="AE141" s="38">
        <f t="shared" si="36"/>
        <v>2.4079767529245748</v>
      </c>
      <c r="AF141" s="38">
        <f t="shared" si="37"/>
        <v>1.049228432808615</v>
      </c>
      <c r="AG141" s="38">
        <f t="shared" si="38"/>
        <v>1.417392398824008</v>
      </c>
      <c r="AH141" s="38">
        <f t="shared" si="39"/>
        <v>2.466620831632623</v>
      </c>
      <c r="AI141" s="38">
        <v>286.02694444399998</v>
      </c>
      <c r="AJ141" s="24">
        <f t="shared" si="40"/>
        <v>8.6237359086131574E-3</v>
      </c>
      <c r="AK141" s="2">
        <f t="shared" si="41"/>
        <v>377</v>
      </c>
    </row>
    <row r="142" spans="1:37">
      <c r="A142" s="2">
        <v>146</v>
      </c>
      <c r="B142" s="2" t="s">
        <v>201</v>
      </c>
      <c r="C142" s="2" t="s">
        <v>13</v>
      </c>
      <c r="D142" s="2" t="s">
        <v>435</v>
      </c>
      <c r="E142" s="2" t="s">
        <v>768</v>
      </c>
      <c r="F142" s="2" t="s">
        <v>64</v>
      </c>
      <c r="H142" s="2" t="s">
        <v>882</v>
      </c>
      <c r="I142" s="2">
        <v>4429</v>
      </c>
      <c r="J142" s="2">
        <v>1026</v>
      </c>
      <c r="K142" s="95">
        <f t="shared" si="28"/>
        <v>0.23165500112892301</v>
      </c>
      <c r="L142" s="38">
        <f t="shared" si="29"/>
        <v>1.15459291485</v>
      </c>
      <c r="M142" s="38">
        <f t="shared" si="30"/>
        <v>1.6572075068699998</v>
      </c>
      <c r="N142" s="38">
        <f t="shared" si="31"/>
        <v>1.53864075636</v>
      </c>
      <c r="O142" s="38">
        <f t="shared" si="32"/>
        <v>0.77955882191999992</v>
      </c>
      <c r="P142" s="2">
        <v>312027</v>
      </c>
      <c r="Q142" s="2">
        <v>15.625634458</v>
      </c>
      <c r="R142" s="24">
        <v>0.22506684499999999</v>
      </c>
      <c r="S142" s="24">
        <v>0.32304239899999998</v>
      </c>
      <c r="T142" s="24">
        <v>0.29992997199999999</v>
      </c>
      <c r="U142" s="24">
        <v>0.15196078399999999</v>
      </c>
      <c r="V142" s="95">
        <f t="shared" si="33"/>
        <v>0.10468275359132986</v>
      </c>
      <c r="W142" s="95">
        <v>0.26987499999999998</v>
      </c>
      <c r="X142" s="95">
        <v>0.240090462</v>
      </c>
      <c r="Y142" s="95">
        <f t="shared" si="34"/>
        <v>0.187533764607</v>
      </c>
      <c r="Z142" s="2">
        <v>0.1</v>
      </c>
      <c r="AA142" s="2">
        <v>0.17499999999999999</v>
      </c>
      <c r="AB142" s="2">
        <v>0.22500000000000001</v>
      </c>
      <c r="AC142" s="95">
        <v>0.26987499999999998</v>
      </c>
      <c r="AD142" s="38">
        <f t="shared" si="35"/>
        <v>1.0114233934086001</v>
      </c>
      <c r="AE142" s="38">
        <f t="shared" si="36"/>
        <v>2.5404991080317099</v>
      </c>
      <c r="AF142" s="38">
        <f t="shared" si="37"/>
        <v>3.0326609307855601</v>
      </c>
      <c r="AG142" s="38">
        <f t="shared" si="38"/>
        <v>1.8429589086951812</v>
      </c>
      <c r="AH142" s="38">
        <f t="shared" si="39"/>
        <v>4.8756198394807413</v>
      </c>
      <c r="AI142" s="38">
        <v>286.02694444399998</v>
      </c>
      <c r="AJ142" s="24">
        <f t="shared" si="40"/>
        <v>1.7046015888322431E-2</v>
      </c>
      <c r="AK142" s="2">
        <f t="shared" si="41"/>
        <v>773</v>
      </c>
    </row>
    <row r="143" spans="1:37">
      <c r="A143" s="2">
        <v>147</v>
      </c>
      <c r="B143" s="2" t="s">
        <v>202</v>
      </c>
      <c r="C143" s="2" t="s">
        <v>13</v>
      </c>
      <c r="D143" s="2" t="s">
        <v>435</v>
      </c>
      <c r="E143" s="2" t="s">
        <v>768</v>
      </c>
      <c r="F143" s="2" t="s">
        <v>64</v>
      </c>
      <c r="H143" s="2" t="s">
        <v>882</v>
      </c>
      <c r="I143" s="2">
        <v>13590</v>
      </c>
      <c r="J143" s="2">
        <v>1609</v>
      </c>
      <c r="K143" s="95">
        <f t="shared" si="28"/>
        <v>0.11839587932303164</v>
      </c>
      <c r="L143" s="38">
        <f t="shared" si="29"/>
        <v>2.8266708139699999</v>
      </c>
      <c r="M143" s="38">
        <f t="shared" si="30"/>
        <v>2.4215085963750003</v>
      </c>
      <c r="N143" s="38">
        <f t="shared" si="31"/>
        <v>1.5405959876699999</v>
      </c>
      <c r="O143" s="38">
        <f t="shared" si="32"/>
        <v>1.2562246019850001</v>
      </c>
      <c r="P143" s="2">
        <v>5850850</v>
      </c>
      <c r="Q143" s="2">
        <v>1.0385696799999999</v>
      </c>
      <c r="R143" s="24">
        <v>0.35135746600000001</v>
      </c>
      <c r="S143" s="24">
        <v>0.30099547500000001</v>
      </c>
      <c r="T143" s="24">
        <v>0.191497326</v>
      </c>
      <c r="U143" s="24">
        <v>0.15614973300000001</v>
      </c>
      <c r="V143" s="95">
        <f t="shared" si="33"/>
        <v>4.1159979244370863E-2</v>
      </c>
      <c r="W143" s="95">
        <v>0.27625</v>
      </c>
      <c r="X143" s="95">
        <v>0.24801953500000001</v>
      </c>
      <c r="Y143" s="95">
        <f t="shared" si="34"/>
        <v>0.17403321681625</v>
      </c>
      <c r="Z143" s="2">
        <v>0.1</v>
      </c>
      <c r="AA143" s="2">
        <v>0.17499999999999999</v>
      </c>
      <c r="AB143" s="2">
        <v>0.22500000000000001</v>
      </c>
      <c r="AC143" s="95">
        <v>0.27625</v>
      </c>
      <c r="AD143" s="38">
        <f t="shared" si="35"/>
        <v>2.4761636330377197</v>
      </c>
      <c r="AE143" s="38">
        <f t="shared" si="36"/>
        <v>3.712172678242875</v>
      </c>
      <c r="AF143" s="38">
        <f t="shared" si="37"/>
        <v>3.0365146916975698</v>
      </c>
      <c r="AG143" s="38">
        <f t="shared" si="38"/>
        <v>3.0400007255736008</v>
      </c>
      <c r="AH143" s="38">
        <f t="shared" si="39"/>
        <v>6.0765154172711711</v>
      </c>
      <c r="AI143" s="38">
        <v>286.02694444399998</v>
      </c>
      <c r="AJ143" s="24">
        <f t="shared" si="40"/>
        <v>2.1244555924908211E-2</v>
      </c>
      <c r="AK143" s="2">
        <f t="shared" si="41"/>
        <v>932</v>
      </c>
    </row>
    <row r="144" spans="1:37">
      <c r="A144" s="2">
        <v>148</v>
      </c>
      <c r="B144" s="2" t="s">
        <v>203</v>
      </c>
      <c r="C144" s="2" t="s">
        <v>13</v>
      </c>
      <c r="D144" s="2" t="s">
        <v>435</v>
      </c>
      <c r="E144" s="2" t="s">
        <v>768</v>
      </c>
      <c r="F144" s="2" t="s">
        <v>64</v>
      </c>
      <c r="H144" s="2" t="s">
        <v>882</v>
      </c>
      <c r="I144" s="2">
        <v>19185</v>
      </c>
      <c r="J144" s="2">
        <v>6846</v>
      </c>
      <c r="K144" s="95">
        <f t="shared" si="28"/>
        <v>0.35684128225175921</v>
      </c>
      <c r="L144" s="38">
        <f t="shared" si="29"/>
        <v>0</v>
      </c>
      <c r="M144" s="38">
        <f t="shared" si="30"/>
        <v>4.0522279431900001</v>
      </c>
      <c r="N144" s="38">
        <f t="shared" si="31"/>
        <v>23.896435750529999</v>
      </c>
      <c r="O144" s="38">
        <f t="shared" si="32"/>
        <v>6.2813363062800001</v>
      </c>
      <c r="P144" s="2">
        <v>4077166</v>
      </c>
      <c r="Q144" s="2">
        <v>15.201452482000001</v>
      </c>
      <c r="R144" s="24">
        <v>0</v>
      </c>
      <c r="S144" s="24">
        <v>0.118382353</v>
      </c>
      <c r="T144" s="24">
        <v>0.69811381100000003</v>
      </c>
      <c r="U144" s="24">
        <v>0.183503836</v>
      </c>
      <c r="V144" s="95">
        <f t="shared" si="33"/>
        <v>0.31459757161125884</v>
      </c>
      <c r="W144" s="95">
        <v>0.27040625000000001</v>
      </c>
      <c r="X144" s="95">
        <v>0.23445105999999999</v>
      </c>
      <c r="Y144" s="95">
        <f t="shared" si="34"/>
        <v>0.22741310340337501</v>
      </c>
      <c r="Z144" s="2" t="s">
        <v>532</v>
      </c>
      <c r="AA144" s="2">
        <v>0.17499999999999999</v>
      </c>
      <c r="AB144" s="2">
        <v>0.22500000000000001</v>
      </c>
      <c r="AC144" s="95">
        <v>0.27040625000000001</v>
      </c>
      <c r="AD144" s="38">
        <f t="shared" si="35"/>
        <v>0</v>
      </c>
      <c r="AE144" s="38">
        <f t="shared" si="36"/>
        <v>6.2120654369102697</v>
      </c>
      <c r="AF144" s="38">
        <f t="shared" si="37"/>
        <v>47.099874864294627</v>
      </c>
      <c r="AG144" s="38">
        <f t="shared" si="38"/>
        <v>14.878970337193431</v>
      </c>
      <c r="AH144" s="38">
        <f t="shared" si="39"/>
        <v>61.978845201488056</v>
      </c>
      <c r="AI144" s="38">
        <v>286.02694444399998</v>
      </c>
      <c r="AJ144" s="24">
        <f t="shared" si="40"/>
        <v>0.21668883441022332</v>
      </c>
      <c r="AK144" s="2">
        <f t="shared" si="41"/>
        <v>10059</v>
      </c>
    </row>
    <row r="145" spans="1:37">
      <c r="A145" s="2">
        <v>149</v>
      </c>
      <c r="B145" s="2" t="s">
        <v>204</v>
      </c>
      <c r="C145" s="2" t="s">
        <v>13</v>
      </c>
      <c r="D145" s="2" t="s">
        <v>435</v>
      </c>
      <c r="E145" s="2" t="s">
        <v>768</v>
      </c>
      <c r="F145" s="2" t="s">
        <v>64</v>
      </c>
      <c r="H145" s="2" t="s">
        <v>882</v>
      </c>
      <c r="I145" s="2">
        <v>9987</v>
      </c>
      <c r="J145" s="2">
        <v>3514</v>
      </c>
      <c r="K145" s="95">
        <f t="shared" si="28"/>
        <v>0.35185741463903075</v>
      </c>
      <c r="L145" s="38">
        <f t="shared" si="29"/>
        <v>0.71239705026000011</v>
      </c>
      <c r="M145" s="38">
        <f t="shared" si="30"/>
        <v>5.9058823567800012</v>
      </c>
      <c r="N145" s="38">
        <f t="shared" si="31"/>
        <v>7.0759852864399999</v>
      </c>
      <c r="O145" s="38">
        <f t="shared" si="32"/>
        <v>3.8757352889499996</v>
      </c>
      <c r="P145" s="2">
        <v>573694</v>
      </c>
      <c r="Q145" s="2">
        <v>40.564730554</v>
      </c>
      <c r="R145" s="24">
        <v>4.0546218000000002E-2</v>
      </c>
      <c r="S145" s="24">
        <v>0.33613445400000003</v>
      </c>
      <c r="T145" s="24">
        <v>0.40273109200000001</v>
      </c>
      <c r="U145" s="24">
        <v>0.22058823499999999</v>
      </c>
      <c r="V145" s="95">
        <f t="shared" si="33"/>
        <v>0.2193195268927606</v>
      </c>
      <c r="W145" s="95">
        <v>0.295375</v>
      </c>
      <c r="X145" s="95">
        <v>0.24257298999999999</v>
      </c>
      <c r="Y145" s="95">
        <f t="shared" si="34"/>
        <v>0.21407858436921876</v>
      </c>
      <c r="Z145" s="2">
        <v>0.1</v>
      </c>
      <c r="AA145" s="2">
        <v>0.17499999999999999</v>
      </c>
      <c r="AB145" s="2">
        <v>0.22500000000000001</v>
      </c>
      <c r="AC145" s="95">
        <v>0.27465624999999999</v>
      </c>
      <c r="AD145" s="38">
        <f t="shared" si="35"/>
        <v>0.62405981602776017</v>
      </c>
      <c r="AE145" s="38">
        <f t="shared" si="36"/>
        <v>9.0537176529437424</v>
      </c>
      <c r="AF145" s="38">
        <f t="shared" si="37"/>
        <v>13.94676699957324</v>
      </c>
      <c r="AG145" s="38">
        <f t="shared" si="38"/>
        <v>9.3249755031916983</v>
      </c>
      <c r="AH145" s="38">
        <f t="shared" si="39"/>
        <v>23.271742502764937</v>
      </c>
      <c r="AI145" s="38">
        <v>286.02694444399998</v>
      </c>
      <c r="AJ145" s="24">
        <f t="shared" si="40"/>
        <v>8.1362063801374535E-2</v>
      </c>
      <c r="AK145" s="2">
        <f t="shared" si="41"/>
        <v>3651</v>
      </c>
    </row>
    <row r="146" spans="1:37">
      <c r="A146" s="2">
        <v>150</v>
      </c>
      <c r="B146" s="2" t="s">
        <v>205</v>
      </c>
      <c r="C146" s="2" t="s">
        <v>13</v>
      </c>
      <c r="D146" s="2" t="s">
        <v>435</v>
      </c>
      <c r="E146" s="2" t="s">
        <v>768</v>
      </c>
      <c r="F146" s="2" t="s">
        <v>64</v>
      </c>
      <c r="H146" s="2" t="s">
        <v>882</v>
      </c>
      <c r="I146" s="2">
        <v>15033</v>
      </c>
      <c r="J146" s="2">
        <v>3403</v>
      </c>
      <c r="K146" s="95">
        <f t="shared" si="28"/>
        <v>0.22636865562429323</v>
      </c>
      <c r="L146" s="38">
        <f t="shared" si="29"/>
        <v>4.904323527409999</v>
      </c>
      <c r="M146" s="38">
        <f t="shared" si="30"/>
        <v>4.8328319251949994</v>
      </c>
      <c r="N146" s="38">
        <f t="shared" si="31"/>
        <v>4.1486970759599995</v>
      </c>
      <c r="O146" s="38">
        <f t="shared" si="32"/>
        <v>3.1291474714349996</v>
      </c>
      <c r="P146" s="2">
        <v>1970521</v>
      </c>
      <c r="Q146" s="2">
        <v>8.0738278399999999</v>
      </c>
      <c r="R146" s="24">
        <v>0.28823529399999998</v>
      </c>
      <c r="S146" s="24">
        <v>0.28403361300000002</v>
      </c>
      <c r="T146" s="24">
        <v>0.243825864</v>
      </c>
      <c r="U146" s="24">
        <v>0.183905229</v>
      </c>
      <c r="V146" s="95">
        <f t="shared" si="33"/>
        <v>9.6824912491119547E-2</v>
      </c>
      <c r="W146" s="95">
        <v>0.28209375000000003</v>
      </c>
      <c r="X146" s="95">
        <v>0.24954775800000001</v>
      </c>
      <c r="Y146" s="95">
        <f t="shared" si="34"/>
        <v>0.18526874676821875</v>
      </c>
      <c r="Z146" s="2">
        <v>0.1</v>
      </c>
      <c r="AA146" s="2">
        <v>0.17499999999999999</v>
      </c>
      <c r="AB146" s="2">
        <v>0.22500000000000001</v>
      </c>
      <c r="AC146" s="95">
        <v>0.28209374999999998</v>
      </c>
      <c r="AD146" s="38">
        <f t="shared" si="35"/>
        <v>4.2961874100111599</v>
      </c>
      <c r="AE146" s="38">
        <f t="shared" si="36"/>
        <v>7.408731341323934</v>
      </c>
      <c r="AF146" s="38">
        <f t="shared" si="37"/>
        <v>8.1770819367171583</v>
      </c>
      <c r="AG146" s="38">
        <f t="shared" si="38"/>
        <v>7.7325653939962233</v>
      </c>
      <c r="AH146" s="38">
        <f t="shared" si="39"/>
        <v>15.909647330713382</v>
      </c>
      <c r="AI146" s="38">
        <v>286.02694444399998</v>
      </c>
      <c r="AJ146" s="24">
        <f t="shared" si="40"/>
        <v>5.5622897212148012E-2</v>
      </c>
      <c r="AK146" s="2">
        <f t="shared" si="41"/>
        <v>2426</v>
      </c>
    </row>
    <row r="147" spans="1:37">
      <c r="A147" s="2">
        <v>151</v>
      </c>
      <c r="B147" s="2" t="s">
        <v>206</v>
      </c>
      <c r="C147" s="2" t="s">
        <v>13</v>
      </c>
      <c r="D147" s="2" t="s">
        <v>435</v>
      </c>
      <c r="E147" s="2" t="s">
        <v>768</v>
      </c>
      <c r="F147" s="2" t="s">
        <v>64</v>
      </c>
      <c r="H147" s="2" t="s">
        <v>882</v>
      </c>
      <c r="I147" s="2">
        <v>25684</v>
      </c>
      <c r="J147" s="2">
        <v>11031</v>
      </c>
      <c r="K147" s="95">
        <f t="shared" si="28"/>
        <v>0.42948917614078802</v>
      </c>
      <c r="L147" s="38">
        <f t="shared" si="29"/>
        <v>5.2294794623550009</v>
      </c>
      <c r="M147" s="38">
        <f t="shared" si="30"/>
        <v>20.491021679340005</v>
      </c>
      <c r="N147" s="38">
        <f t="shared" si="31"/>
        <v>18.340413065699998</v>
      </c>
      <c r="O147" s="38">
        <f t="shared" si="32"/>
        <v>11.094085792605</v>
      </c>
      <c r="P147" s="2">
        <v>5074261</v>
      </c>
      <c r="Q147" s="2">
        <v>12.404655164999999</v>
      </c>
      <c r="R147" s="24">
        <v>9.4814240999999994E-2</v>
      </c>
      <c r="S147" s="24">
        <v>0.37151702800000003</v>
      </c>
      <c r="T147" s="24">
        <v>0.33252493999999999</v>
      </c>
      <c r="U147" s="24">
        <v>0.20114379099999999</v>
      </c>
      <c r="V147" s="95">
        <f t="shared" si="33"/>
        <v>0.22920494360928984</v>
      </c>
      <c r="W147" s="95">
        <v>0.30121874999999998</v>
      </c>
      <c r="X147" s="95">
        <v>0.24411628099999999</v>
      </c>
      <c r="Y147" s="95">
        <f t="shared" si="34"/>
        <v>0.20477413012478127</v>
      </c>
      <c r="Z147" s="2">
        <v>0.1</v>
      </c>
      <c r="AA147" s="2">
        <v>0.17499999999999999</v>
      </c>
      <c r="AB147" s="2">
        <v>0.22500000000000001</v>
      </c>
      <c r="AC147" s="95">
        <v>0.27571875000000001</v>
      </c>
      <c r="AD147" s="38">
        <f t="shared" si="35"/>
        <v>4.5810240090229808</v>
      </c>
      <c r="AE147" s="38">
        <f t="shared" si="36"/>
        <v>31.412736234428223</v>
      </c>
      <c r="AF147" s="38">
        <f t="shared" si="37"/>
        <v>36.148954152494696</v>
      </c>
      <c r="AG147" s="38">
        <f t="shared" si="38"/>
        <v>26.795503812057138</v>
      </c>
      <c r="AH147" s="38">
        <f t="shared" si="39"/>
        <v>62.94445796455183</v>
      </c>
      <c r="AI147" s="38">
        <v>286.02694444399998</v>
      </c>
      <c r="AJ147" s="24">
        <f t="shared" si="40"/>
        <v>0.22006478475972904</v>
      </c>
      <c r="AK147" s="2">
        <f t="shared" si="41"/>
        <v>9811</v>
      </c>
    </row>
    <row r="148" spans="1:37">
      <c r="A148" s="2">
        <v>152</v>
      </c>
      <c r="B148" s="2" t="s">
        <v>207</v>
      </c>
      <c r="C148" s="2" t="s">
        <v>13</v>
      </c>
      <c r="D148" s="2" t="s">
        <v>435</v>
      </c>
      <c r="E148" s="2" t="s">
        <v>768</v>
      </c>
      <c r="F148" s="2" t="s">
        <v>64</v>
      </c>
      <c r="H148" s="2" t="s">
        <v>882</v>
      </c>
      <c r="I148" s="2">
        <v>23851</v>
      </c>
      <c r="J148" s="2">
        <v>9369</v>
      </c>
      <c r="K148" s="95">
        <f t="shared" si="28"/>
        <v>0.39281371850236885</v>
      </c>
      <c r="L148" s="38">
        <f t="shared" si="29"/>
        <v>0</v>
      </c>
      <c r="M148" s="38">
        <f t="shared" si="30"/>
        <v>14.329058826284999</v>
      </c>
      <c r="N148" s="38">
        <f t="shared" si="31"/>
        <v>17.027914374449999</v>
      </c>
      <c r="O148" s="38">
        <f t="shared" si="32"/>
        <v>15.488026799265</v>
      </c>
      <c r="P148" s="2">
        <v>1658138</v>
      </c>
      <c r="Q148" s="2">
        <v>43.670514992999998</v>
      </c>
      <c r="R148" s="24">
        <v>0</v>
      </c>
      <c r="S148" s="24">
        <v>0.305882353</v>
      </c>
      <c r="T148" s="24">
        <v>0.36349481</v>
      </c>
      <c r="U148" s="24">
        <v>0.330622837</v>
      </c>
      <c r="V148" s="95">
        <f t="shared" si="33"/>
        <v>0.27265893399618463</v>
      </c>
      <c r="W148" s="95">
        <v>0.32884374999999999</v>
      </c>
      <c r="X148" s="95">
        <v>0.254219319</v>
      </c>
      <c r="Y148" s="95">
        <f t="shared" si="34"/>
        <v>0.22998752700721875</v>
      </c>
      <c r="Z148" s="2" t="s">
        <v>532</v>
      </c>
      <c r="AA148" s="2">
        <v>0.17499999999999999</v>
      </c>
      <c r="AB148" s="2">
        <v>0.22500000000000001</v>
      </c>
      <c r="AC148" s="95">
        <v>0.28634375000000001</v>
      </c>
      <c r="AD148" s="38">
        <f t="shared" si="35"/>
        <v>0</v>
      </c>
      <c r="AE148" s="38">
        <f t="shared" si="36"/>
        <v>21.966447180694903</v>
      </c>
      <c r="AF148" s="38">
        <f t="shared" si="37"/>
        <v>33.562019232040946</v>
      </c>
      <c r="AG148" s="38">
        <f t="shared" si="38"/>
        <v>38.84972114250585</v>
      </c>
      <c r="AH148" s="38">
        <f t="shared" si="39"/>
        <v>72.411740374546795</v>
      </c>
      <c r="AI148" s="38">
        <v>286.02694444399998</v>
      </c>
      <c r="AJ148" s="24">
        <f t="shared" si="40"/>
        <v>0.25316405248220936</v>
      </c>
      <c r="AK148" s="2">
        <f t="shared" si="41"/>
        <v>10839</v>
      </c>
    </row>
    <row r="149" spans="1:37">
      <c r="A149" s="2">
        <v>153</v>
      </c>
      <c r="B149" s="2" t="s">
        <v>208</v>
      </c>
      <c r="C149" s="2" t="s">
        <v>13</v>
      </c>
      <c r="D149" s="2" t="s">
        <v>435</v>
      </c>
      <c r="E149" s="2" t="s">
        <v>768</v>
      </c>
      <c r="F149" s="2" t="s">
        <v>64</v>
      </c>
      <c r="H149" s="2" t="s">
        <v>882</v>
      </c>
      <c r="I149" s="2">
        <v>7425</v>
      </c>
      <c r="J149" s="2">
        <v>733</v>
      </c>
      <c r="K149" s="95">
        <f t="shared" si="28"/>
        <v>9.8720538720538722E-2</v>
      </c>
      <c r="L149" s="38">
        <f t="shared" si="29"/>
        <v>1.976728528765</v>
      </c>
      <c r="M149" s="38">
        <f t="shared" si="30"/>
        <v>0.41394288624500003</v>
      </c>
      <c r="N149" s="38">
        <f t="shared" si="31"/>
        <v>0.47361176536000005</v>
      </c>
      <c r="O149" s="38">
        <f t="shared" si="32"/>
        <v>0.800716815965</v>
      </c>
      <c r="P149" s="2">
        <v>520891</v>
      </c>
      <c r="Q149" s="2">
        <v>5.7338288970000004</v>
      </c>
      <c r="R149" s="24">
        <v>0.53935294099999997</v>
      </c>
      <c r="S149" s="24">
        <v>0.112944853</v>
      </c>
      <c r="T149" s="24">
        <v>0.129225584</v>
      </c>
      <c r="U149" s="24">
        <v>0.21847662100000001</v>
      </c>
      <c r="V149" s="95">
        <f t="shared" si="33"/>
        <v>3.4325348991919198E-2</v>
      </c>
      <c r="W149" s="95">
        <v>0.32778124999999997</v>
      </c>
      <c r="X149" s="95">
        <v>0.26755067500000002</v>
      </c>
      <c r="Y149" s="95">
        <f t="shared" si="34"/>
        <v>0.16672860317834376</v>
      </c>
      <c r="Z149" s="2">
        <v>0.1</v>
      </c>
      <c r="AA149" s="2">
        <v>0.17499999999999999</v>
      </c>
      <c r="AB149" s="2">
        <v>0.22500000000000001</v>
      </c>
      <c r="AC149" s="95">
        <v>0.29271875000000003</v>
      </c>
      <c r="AD149" s="38">
        <f t="shared" si="35"/>
        <v>1.7316141911981402</v>
      </c>
      <c r="AE149" s="38">
        <f t="shared" si="36"/>
        <v>0.63457444461358503</v>
      </c>
      <c r="AF149" s="38">
        <f t="shared" si="37"/>
        <v>0.93348878952456016</v>
      </c>
      <c r="AG149" s="38">
        <f t="shared" si="38"/>
        <v>2.0532110711457126</v>
      </c>
      <c r="AH149" s="38">
        <f t="shared" si="39"/>
        <v>2.9866998606702726</v>
      </c>
      <c r="AI149" s="38">
        <v>286.02694444399998</v>
      </c>
      <c r="AJ149" s="24">
        <f t="shared" si="40"/>
        <v>1.0442022748856887E-2</v>
      </c>
      <c r="AK149" s="2">
        <f t="shared" si="41"/>
        <v>425</v>
      </c>
    </row>
    <row r="150" spans="1:37">
      <c r="A150" s="2">
        <v>154</v>
      </c>
      <c r="B150" s="2" t="s">
        <v>209</v>
      </c>
      <c r="C150" s="2" t="s">
        <v>13</v>
      </c>
      <c r="D150" s="2" t="s">
        <v>435</v>
      </c>
      <c r="E150" s="2" t="s">
        <v>768</v>
      </c>
      <c r="F150" s="2" t="s">
        <v>64</v>
      </c>
      <c r="H150" s="2" t="s">
        <v>882</v>
      </c>
      <c r="I150" s="2">
        <v>6192</v>
      </c>
      <c r="J150" s="2">
        <v>430</v>
      </c>
      <c r="K150" s="95">
        <f t="shared" si="28"/>
        <v>6.9444444444444448E-2</v>
      </c>
      <c r="L150" s="38">
        <f t="shared" si="29"/>
        <v>1.2347523228999999</v>
      </c>
      <c r="M150" s="38">
        <f t="shared" si="30"/>
        <v>0.34445615475000002</v>
      </c>
      <c r="N150" s="38">
        <f t="shared" si="31"/>
        <v>0.22408426169999998</v>
      </c>
      <c r="O150" s="38">
        <f t="shared" si="32"/>
        <v>0.34670726064999996</v>
      </c>
      <c r="P150" s="2">
        <v>538223</v>
      </c>
      <c r="Q150" s="2">
        <v>2.466404249</v>
      </c>
      <c r="R150" s="24">
        <v>0.57430340599999996</v>
      </c>
      <c r="S150" s="24">
        <v>0.16021216499999999</v>
      </c>
      <c r="T150" s="24">
        <v>0.104225238</v>
      </c>
      <c r="U150" s="24">
        <v>0.161259191</v>
      </c>
      <c r="V150" s="95">
        <f t="shared" si="33"/>
        <v>1.8436418680555559E-2</v>
      </c>
      <c r="W150" s="95">
        <v>0.29165625000000001</v>
      </c>
      <c r="X150" s="95">
        <v>0.265487998</v>
      </c>
      <c r="Y150" s="95">
        <f t="shared" si="34"/>
        <v>0.15595039895009374</v>
      </c>
      <c r="Z150" s="2">
        <v>0.1</v>
      </c>
      <c r="AA150" s="2">
        <v>0.17499999999999999</v>
      </c>
      <c r="AB150" s="2">
        <v>0.22500000000000001</v>
      </c>
      <c r="AC150" s="95">
        <v>0.29165625000000001</v>
      </c>
      <c r="AD150" s="38">
        <f t="shared" si="35"/>
        <v>1.0816430348603998</v>
      </c>
      <c r="AE150" s="38">
        <f t="shared" si="36"/>
        <v>0.52805128523175004</v>
      </c>
      <c r="AF150" s="38">
        <f t="shared" si="37"/>
        <v>0.4416700798107</v>
      </c>
      <c r="AG150" s="38">
        <f t="shared" si="38"/>
        <v>0.88580541392321566</v>
      </c>
      <c r="AH150" s="38">
        <f t="shared" si="39"/>
        <v>1.3274754937339157</v>
      </c>
      <c r="AI150" s="38">
        <v>286.02694444399998</v>
      </c>
      <c r="AJ150" s="24">
        <f t="shared" si="40"/>
        <v>4.6410854624705355E-3</v>
      </c>
      <c r="AK150" s="2">
        <f t="shared" si="41"/>
        <v>190</v>
      </c>
    </row>
    <row r="151" spans="1:37">
      <c r="A151" s="2">
        <v>155</v>
      </c>
      <c r="B151" s="2" t="s">
        <v>210</v>
      </c>
      <c r="C151" s="2" t="s">
        <v>13</v>
      </c>
      <c r="D151" s="2" t="s">
        <v>435</v>
      </c>
      <c r="E151" s="2" t="s">
        <v>768</v>
      </c>
      <c r="F151" s="2" t="s">
        <v>64</v>
      </c>
      <c r="H151" s="2" t="s">
        <v>882</v>
      </c>
      <c r="I151" s="2">
        <v>17697</v>
      </c>
      <c r="J151" s="2">
        <v>1795</v>
      </c>
      <c r="K151" s="95">
        <f t="shared" si="28"/>
        <v>0.10142962083969034</v>
      </c>
      <c r="L151" s="38">
        <f t="shared" si="29"/>
        <v>7.2495337137750004</v>
      </c>
      <c r="M151" s="38">
        <f t="shared" si="30"/>
        <v>1.7254662862249996</v>
      </c>
      <c r="N151" s="38">
        <f t="shared" si="31"/>
        <v>0</v>
      </c>
      <c r="O151" s="38">
        <f t="shared" si="32"/>
        <v>0</v>
      </c>
      <c r="P151" s="2">
        <v>4915123</v>
      </c>
      <c r="Q151" s="2">
        <v>0</v>
      </c>
      <c r="R151" s="24">
        <v>0.80774748900000004</v>
      </c>
      <c r="S151" s="24">
        <v>0.19225251099999999</v>
      </c>
      <c r="T151" s="24">
        <v>0</v>
      </c>
      <c r="U151" s="24">
        <v>0</v>
      </c>
      <c r="V151" s="95">
        <f t="shared" si="33"/>
        <v>0</v>
      </c>
      <c r="W151" s="95">
        <v>0.19018750000000001</v>
      </c>
      <c r="X151" s="95"/>
      <c r="Y151" s="95">
        <f t="shared" si="34"/>
        <v>0.11441893832500001</v>
      </c>
      <c r="Z151" s="2">
        <v>0.1</v>
      </c>
      <c r="AA151" s="2">
        <v>0.17499999999999999</v>
      </c>
      <c r="AB151" s="2" t="s">
        <v>532</v>
      </c>
      <c r="AC151" s="95"/>
      <c r="AD151" s="38">
        <f t="shared" si="35"/>
        <v>6.3505915332669005</v>
      </c>
      <c r="AE151" s="38">
        <f t="shared" si="36"/>
        <v>2.6451398167829243</v>
      </c>
      <c r="AF151" s="38">
        <f t="shared" si="37"/>
        <v>0</v>
      </c>
      <c r="AG151" s="38">
        <f t="shared" si="38"/>
        <v>0</v>
      </c>
      <c r="AH151" s="38">
        <f t="shared" si="39"/>
        <v>0</v>
      </c>
      <c r="AI151" s="38">
        <v>286.02694444399998</v>
      </c>
      <c r="AJ151" s="24">
        <f t="shared" si="40"/>
        <v>0</v>
      </c>
      <c r="AK151" s="2">
        <f t="shared" si="41"/>
        <v>0</v>
      </c>
    </row>
    <row r="152" spans="1:37">
      <c r="A152" s="2">
        <v>156</v>
      </c>
      <c r="B152" s="2" t="s">
        <v>211</v>
      </c>
      <c r="C152" s="2" t="s">
        <v>13</v>
      </c>
      <c r="D152" s="2" t="s">
        <v>435</v>
      </c>
      <c r="E152" s="2" t="s">
        <v>768</v>
      </c>
      <c r="F152" s="2" t="s">
        <v>64</v>
      </c>
      <c r="H152" s="2" t="s">
        <v>882</v>
      </c>
      <c r="I152" s="2">
        <v>7724</v>
      </c>
      <c r="J152" s="2">
        <v>761</v>
      </c>
      <c r="K152" s="95">
        <f t="shared" si="28"/>
        <v>9.8524080787156909E-2</v>
      </c>
      <c r="L152" s="38">
        <f t="shared" si="29"/>
        <v>3.04834608622</v>
      </c>
      <c r="M152" s="38">
        <f t="shared" si="30"/>
        <v>0.17384351729000003</v>
      </c>
      <c r="N152" s="38">
        <f t="shared" si="31"/>
        <v>0.17384351729000003</v>
      </c>
      <c r="O152" s="38">
        <f t="shared" si="32"/>
        <v>0.40896687539499998</v>
      </c>
      <c r="P152" s="2">
        <v>1221218</v>
      </c>
      <c r="Q152" s="2">
        <v>1.037992528</v>
      </c>
      <c r="R152" s="24">
        <v>0.80114220400000002</v>
      </c>
      <c r="S152" s="24">
        <v>4.5688178000000003E-2</v>
      </c>
      <c r="T152" s="24">
        <v>4.5688178000000003E-2</v>
      </c>
      <c r="U152" s="24">
        <v>0.107481439</v>
      </c>
      <c r="V152" s="95">
        <f t="shared" si="33"/>
        <v>1.5090895719445883E-2</v>
      </c>
      <c r="W152" s="95">
        <v>0.25818750000000001</v>
      </c>
      <c r="X152" s="95">
        <v>0.248288171</v>
      </c>
      <c r="Y152" s="95">
        <f t="shared" si="34"/>
        <v>0.12613985563181251</v>
      </c>
      <c r="Z152" s="2">
        <v>0.1</v>
      </c>
      <c r="AA152" s="2">
        <v>0.17499999999999999</v>
      </c>
      <c r="AB152" s="2">
        <v>0.22500000000000001</v>
      </c>
      <c r="AC152" s="95">
        <v>0.25818750000000001</v>
      </c>
      <c r="AD152" s="38">
        <f t="shared" si="35"/>
        <v>2.6703511715287198</v>
      </c>
      <c r="AE152" s="38">
        <f t="shared" si="36"/>
        <v>0.26650211200557006</v>
      </c>
      <c r="AF152" s="38">
        <f t="shared" si="37"/>
        <v>0.34264557257859007</v>
      </c>
      <c r="AG152" s="38">
        <f t="shared" si="38"/>
        <v>0.92496958383556793</v>
      </c>
      <c r="AH152" s="38">
        <f t="shared" si="39"/>
        <v>1.267615156414158</v>
      </c>
      <c r="AI152" s="38">
        <v>286.02694444399998</v>
      </c>
      <c r="AJ152" s="24">
        <f t="shared" si="40"/>
        <v>4.4318033004835987E-3</v>
      </c>
      <c r="AK152" s="2">
        <f t="shared" si="41"/>
        <v>194</v>
      </c>
    </row>
    <row r="153" spans="1:37">
      <c r="A153" s="2">
        <v>157</v>
      </c>
      <c r="B153" s="2" t="s">
        <v>212</v>
      </c>
      <c r="C153" s="2" t="s">
        <v>13</v>
      </c>
      <c r="D153" s="2" t="s">
        <v>435</v>
      </c>
      <c r="E153" s="2" t="s">
        <v>768</v>
      </c>
      <c r="F153" s="2" t="s">
        <v>64</v>
      </c>
      <c r="H153" s="2" t="s">
        <v>882</v>
      </c>
      <c r="I153" s="2">
        <v>22460</v>
      </c>
      <c r="J153" s="2">
        <v>2827</v>
      </c>
      <c r="K153" s="95">
        <f t="shared" si="28"/>
        <v>0.12586821015138022</v>
      </c>
      <c r="L153" s="38">
        <f t="shared" si="29"/>
        <v>11.54413764207</v>
      </c>
      <c r="M153" s="38">
        <f t="shared" si="30"/>
        <v>2.5908623579300003</v>
      </c>
      <c r="N153" s="38">
        <f t="shared" si="31"/>
        <v>0</v>
      </c>
      <c r="O153" s="38">
        <f t="shared" si="32"/>
        <v>0</v>
      </c>
      <c r="P153" s="2">
        <v>4448146</v>
      </c>
      <c r="Q153" s="2">
        <v>0</v>
      </c>
      <c r="R153" s="24">
        <v>0.81670588200000005</v>
      </c>
      <c r="S153" s="24">
        <v>0.18329411800000001</v>
      </c>
      <c r="T153" s="24">
        <v>0</v>
      </c>
      <c r="U153" s="24">
        <v>0</v>
      </c>
      <c r="V153" s="95">
        <f t="shared" si="33"/>
        <v>0</v>
      </c>
      <c r="W153" s="95">
        <v>0.17499999999999999</v>
      </c>
      <c r="X153" s="95"/>
      <c r="Y153" s="95">
        <f t="shared" si="34"/>
        <v>0.11374705885</v>
      </c>
      <c r="Z153" s="2">
        <v>0.1</v>
      </c>
      <c r="AA153" s="2">
        <v>0.17499999999999999</v>
      </c>
      <c r="AB153" s="2" t="s">
        <v>532</v>
      </c>
      <c r="AC153" s="95"/>
      <c r="AD153" s="38">
        <f t="shared" si="35"/>
        <v>10.112664574453319</v>
      </c>
      <c r="AE153" s="38">
        <f t="shared" si="36"/>
        <v>3.9717919947066904</v>
      </c>
      <c r="AF153" s="38">
        <f t="shared" si="37"/>
        <v>0</v>
      </c>
      <c r="AG153" s="38">
        <f t="shared" si="38"/>
        <v>0</v>
      </c>
      <c r="AH153" s="38">
        <f t="shared" si="39"/>
        <v>0</v>
      </c>
      <c r="AI153" s="38">
        <v>286.02694444399998</v>
      </c>
      <c r="AJ153" s="24">
        <f t="shared" si="40"/>
        <v>0</v>
      </c>
      <c r="AK153" s="2">
        <f t="shared" si="41"/>
        <v>0</v>
      </c>
    </row>
    <row r="154" spans="1:37">
      <c r="A154" s="2">
        <v>158</v>
      </c>
      <c r="B154" s="2" t="s">
        <v>213</v>
      </c>
      <c r="C154" s="2" t="s">
        <v>13</v>
      </c>
      <c r="D154" s="2" t="s">
        <v>435</v>
      </c>
      <c r="E154" s="2" t="s">
        <v>768</v>
      </c>
      <c r="F154" s="2" t="s">
        <v>64</v>
      </c>
      <c r="H154" s="2" t="s">
        <v>882</v>
      </c>
      <c r="I154" s="2">
        <v>22854</v>
      </c>
      <c r="J154" s="2">
        <v>3690</v>
      </c>
      <c r="K154" s="95">
        <f t="shared" si="28"/>
        <v>0.16145970070884746</v>
      </c>
      <c r="L154" s="38">
        <f t="shared" si="29"/>
        <v>8.3040504273</v>
      </c>
      <c r="M154" s="38">
        <f t="shared" si="30"/>
        <v>7.42221144135</v>
      </c>
      <c r="N154" s="38">
        <f t="shared" si="31"/>
        <v>2.7237381313500002</v>
      </c>
      <c r="O154" s="38">
        <f t="shared" si="32"/>
        <v>0</v>
      </c>
      <c r="P154" s="2">
        <v>3744398</v>
      </c>
      <c r="Q154" s="2">
        <v>1.4337385810000001</v>
      </c>
      <c r="R154" s="24">
        <v>0.45008403400000002</v>
      </c>
      <c r="S154" s="24">
        <v>0.40228788300000001</v>
      </c>
      <c r="T154" s="24">
        <v>0.14762808299999999</v>
      </c>
      <c r="U154" s="24">
        <v>0</v>
      </c>
      <c r="V154" s="95">
        <f t="shared" si="33"/>
        <v>2.3835986097400893E-2</v>
      </c>
      <c r="W154" s="95">
        <v>0.22500000000000001</v>
      </c>
      <c r="X154" s="95">
        <v>0.22500000000000001</v>
      </c>
      <c r="Y154" s="95">
        <f t="shared" si="34"/>
        <v>0.1486251016</v>
      </c>
      <c r="Z154" s="2">
        <v>0.1</v>
      </c>
      <c r="AA154" s="2">
        <v>0.17499999999999999</v>
      </c>
      <c r="AB154" s="2">
        <v>0.22500000000000001</v>
      </c>
      <c r="AC154" s="95"/>
      <c r="AD154" s="38">
        <f t="shared" si="35"/>
        <v>7.2743481743148006</v>
      </c>
      <c r="AE154" s="38">
        <f t="shared" si="36"/>
        <v>11.37825013958955</v>
      </c>
      <c r="AF154" s="38">
        <f t="shared" si="37"/>
        <v>5.3684878568908507</v>
      </c>
      <c r="AG154" s="38">
        <f t="shared" si="38"/>
        <v>0</v>
      </c>
      <c r="AH154" s="38">
        <f t="shared" si="39"/>
        <v>5.3684878568908507</v>
      </c>
      <c r="AI154" s="38">
        <v>286.02694444399998</v>
      </c>
      <c r="AJ154" s="24">
        <f t="shared" si="40"/>
        <v>1.8769168294009882E-2</v>
      </c>
      <c r="AK154" s="2">
        <f t="shared" si="41"/>
        <v>908</v>
      </c>
    </row>
    <row r="155" spans="1:37">
      <c r="A155" s="2">
        <v>159</v>
      </c>
      <c r="B155" s="2" t="s">
        <v>214</v>
      </c>
      <c r="C155" s="2" t="s">
        <v>13</v>
      </c>
      <c r="D155" s="2" t="s">
        <v>435</v>
      </c>
      <c r="E155" s="2" t="s">
        <v>768</v>
      </c>
      <c r="F155" s="2" t="s">
        <v>64</v>
      </c>
      <c r="H155" s="2" t="s">
        <v>882</v>
      </c>
      <c r="I155" s="2">
        <v>8504</v>
      </c>
      <c r="J155" s="2">
        <v>1593</v>
      </c>
      <c r="K155" s="95">
        <f t="shared" si="28"/>
        <v>0.1873236124176858</v>
      </c>
      <c r="L155" s="38">
        <f t="shared" si="29"/>
        <v>3.1625735331599998</v>
      </c>
      <c r="M155" s="38">
        <f t="shared" si="30"/>
        <v>2.9168558797499999</v>
      </c>
      <c r="N155" s="38">
        <f t="shared" si="31"/>
        <v>0.86478382552499988</v>
      </c>
      <c r="O155" s="38">
        <f t="shared" si="32"/>
        <v>1.0207867615649999</v>
      </c>
      <c r="P155" s="2">
        <v>891181</v>
      </c>
      <c r="Q155" s="2">
        <v>4.5832245140000003</v>
      </c>
      <c r="R155" s="24">
        <v>0.39705882399999998</v>
      </c>
      <c r="S155" s="24">
        <v>0.36620914999999998</v>
      </c>
      <c r="T155" s="24">
        <v>0.108572985</v>
      </c>
      <c r="U155" s="24">
        <v>0.128159041</v>
      </c>
      <c r="V155" s="95">
        <f t="shared" si="33"/>
        <v>4.4345498285277514E-2</v>
      </c>
      <c r="W155" s="95">
        <v>0.26615624999999998</v>
      </c>
      <c r="X155" s="95">
        <v>0.24728065900000001</v>
      </c>
      <c r="Y155" s="95">
        <f t="shared" si="34"/>
        <v>0.16233173503115625</v>
      </c>
      <c r="Z155" s="2">
        <v>0.1</v>
      </c>
      <c r="AA155" s="2">
        <v>0.17499999999999999</v>
      </c>
      <c r="AB155" s="2">
        <v>0.22500000000000001</v>
      </c>
      <c r="AC155" s="95">
        <v>0.26615624999999998</v>
      </c>
      <c r="AD155" s="38">
        <f t="shared" si="35"/>
        <v>2.77041441504816</v>
      </c>
      <c r="AE155" s="38">
        <f t="shared" si="36"/>
        <v>4.4715400636567502</v>
      </c>
      <c r="AF155" s="38">
        <f t="shared" si="37"/>
        <v>1.7044889201097748</v>
      </c>
      <c r="AG155" s="38">
        <f t="shared" si="38"/>
        <v>2.3799936822081924</v>
      </c>
      <c r="AH155" s="38">
        <f t="shared" si="39"/>
        <v>4.0844826023179674</v>
      </c>
      <c r="AI155" s="38">
        <v>286.02694444399998</v>
      </c>
      <c r="AJ155" s="24">
        <f t="shared" si="40"/>
        <v>1.4280062356564632E-2</v>
      </c>
      <c r="AK155" s="2">
        <f t="shared" si="41"/>
        <v>629</v>
      </c>
    </row>
    <row r="156" spans="1:37">
      <c r="A156" s="2">
        <v>160</v>
      </c>
      <c r="B156" s="2" t="s">
        <v>215</v>
      </c>
      <c r="C156" s="2" t="s">
        <v>13</v>
      </c>
      <c r="D156" s="2" t="s">
        <v>435</v>
      </c>
      <c r="E156" s="2" t="s">
        <v>768</v>
      </c>
      <c r="F156" s="2" t="s">
        <v>64</v>
      </c>
      <c r="H156" s="2" t="s">
        <v>882</v>
      </c>
      <c r="I156" s="2">
        <v>9378</v>
      </c>
      <c r="J156" s="2">
        <v>1706</v>
      </c>
      <c r="K156" s="95">
        <f t="shared" si="28"/>
        <v>0.18191512049477501</v>
      </c>
      <c r="L156" s="38">
        <f t="shared" si="29"/>
        <v>3.9870995434199998</v>
      </c>
      <c r="M156" s="38">
        <f t="shared" si="30"/>
        <v>3.03384310113</v>
      </c>
      <c r="N156" s="38">
        <f t="shared" si="31"/>
        <v>1.50905735545</v>
      </c>
      <c r="O156" s="38">
        <f t="shared" si="32"/>
        <v>0</v>
      </c>
      <c r="P156" s="2">
        <v>1543752</v>
      </c>
      <c r="Q156" s="2">
        <v>1.9267032799999999</v>
      </c>
      <c r="R156" s="24">
        <v>0.46742081400000002</v>
      </c>
      <c r="S156" s="24">
        <v>0.35566742099999998</v>
      </c>
      <c r="T156" s="24">
        <v>0.176911765</v>
      </c>
      <c r="U156" s="24">
        <v>0</v>
      </c>
      <c r="V156" s="95">
        <f t="shared" si="33"/>
        <v>3.2182925046918318E-2</v>
      </c>
      <c r="W156" s="95">
        <v>0.23268749999999999</v>
      </c>
      <c r="X156" s="95">
        <v>0.22500000000000001</v>
      </c>
      <c r="Y156" s="95">
        <f t="shared" si="34"/>
        <v>0.14878902720000001</v>
      </c>
      <c r="Z156" s="2">
        <v>0.1</v>
      </c>
      <c r="AA156" s="2">
        <v>0.17499999999999999</v>
      </c>
      <c r="AB156" s="2">
        <v>0.22500000000000001</v>
      </c>
      <c r="AC156" s="95"/>
      <c r="AD156" s="38">
        <f t="shared" si="35"/>
        <v>3.4926992000359203</v>
      </c>
      <c r="AE156" s="38">
        <f t="shared" si="36"/>
        <v>4.6508814740322899</v>
      </c>
      <c r="AF156" s="38">
        <f t="shared" si="37"/>
        <v>2.9743520475919505</v>
      </c>
      <c r="AG156" s="38">
        <f t="shared" si="38"/>
        <v>0</v>
      </c>
      <c r="AH156" s="38">
        <f t="shared" si="39"/>
        <v>2.9743520475919505</v>
      </c>
      <c r="AI156" s="38">
        <v>286.02694444399998</v>
      </c>
      <c r="AJ156" s="24">
        <f t="shared" si="40"/>
        <v>1.0398852644367868E-2</v>
      </c>
      <c r="AK156" s="2">
        <f t="shared" si="41"/>
        <v>503</v>
      </c>
    </row>
    <row r="157" spans="1:37">
      <c r="A157" s="2">
        <v>161</v>
      </c>
      <c r="B157" s="2" t="s">
        <v>216</v>
      </c>
      <c r="C157" s="2" t="s">
        <v>13</v>
      </c>
      <c r="D157" s="2" t="s">
        <v>435</v>
      </c>
      <c r="E157" s="2" t="s">
        <v>768</v>
      </c>
      <c r="F157" s="2" t="s">
        <v>64</v>
      </c>
      <c r="H157" s="2" t="s">
        <v>882</v>
      </c>
      <c r="I157" s="2">
        <v>17141</v>
      </c>
      <c r="J157" s="2">
        <v>1965</v>
      </c>
      <c r="K157" s="95">
        <f t="shared" si="28"/>
        <v>0.11463741905373082</v>
      </c>
      <c r="L157" s="38">
        <f t="shared" si="29"/>
        <v>4.5771420272250003</v>
      </c>
      <c r="M157" s="38">
        <f t="shared" si="30"/>
        <v>3.6835638578249998</v>
      </c>
      <c r="N157" s="38">
        <f t="shared" si="31"/>
        <v>1.5642941149499998</v>
      </c>
      <c r="O157" s="38">
        <f t="shared" si="32"/>
        <v>0</v>
      </c>
      <c r="P157" s="2">
        <v>5888472</v>
      </c>
      <c r="Q157" s="2">
        <v>0.52360335700000005</v>
      </c>
      <c r="R157" s="24">
        <v>0.46586687300000001</v>
      </c>
      <c r="S157" s="24">
        <v>0.37491744100000002</v>
      </c>
      <c r="T157" s="24">
        <v>0.159215686</v>
      </c>
      <c r="U157" s="24">
        <v>0</v>
      </c>
      <c r="V157" s="95">
        <f t="shared" si="33"/>
        <v>1.8252075315909222E-2</v>
      </c>
      <c r="W157" s="95">
        <v>0.22500000000000001</v>
      </c>
      <c r="X157" s="95">
        <v>0.22500000000000001</v>
      </c>
      <c r="Y157" s="95">
        <f t="shared" si="34"/>
        <v>0.14802076882500001</v>
      </c>
      <c r="Z157" s="2">
        <v>0.1</v>
      </c>
      <c r="AA157" s="2">
        <v>0.17499999999999999</v>
      </c>
      <c r="AB157" s="2">
        <v>0.22500000000000001</v>
      </c>
      <c r="AC157" s="95"/>
      <c r="AD157" s="38">
        <f t="shared" si="35"/>
        <v>4.009576415849101</v>
      </c>
      <c r="AE157" s="38">
        <f t="shared" si="36"/>
        <v>5.6469033940457241</v>
      </c>
      <c r="AF157" s="38">
        <f t="shared" si="37"/>
        <v>3.0832237005664496</v>
      </c>
      <c r="AG157" s="38">
        <f t="shared" si="38"/>
        <v>0</v>
      </c>
      <c r="AH157" s="38">
        <f t="shared" si="39"/>
        <v>3.0832237005664496</v>
      </c>
      <c r="AI157" s="38">
        <v>286.02694444399998</v>
      </c>
      <c r="AJ157" s="24">
        <f t="shared" si="40"/>
        <v>1.0779486899599072E-2</v>
      </c>
      <c r="AK157" s="2">
        <f t="shared" si="41"/>
        <v>521</v>
      </c>
    </row>
    <row r="158" spans="1:37">
      <c r="A158" s="2">
        <v>314</v>
      </c>
      <c r="B158" s="2" t="s">
        <v>363</v>
      </c>
      <c r="C158" s="2" t="s">
        <v>13</v>
      </c>
      <c r="D158" s="2" t="s">
        <v>435</v>
      </c>
      <c r="E158" s="2" t="s">
        <v>768</v>
      </c>
      <c r="F158" s="2" t="s">
        <v>64</v>
      </c>
      <c r="H158" s="2" t="s">
        <v>882</v>
      </c>
      <c r="I158" s="2">
        <v>65</v>
      </c>
      <c r="J158" s="2">
        <v>23</v>
      </c>
      <c r="K158" s="95">
        <f t="shared" si="28"/>
        <v>0.35384615384615387</v>
      </c>
      <c r="L158" s="38">
        <f t="shared" si="29"/>
        <v>5.8007352974999989E-2</v>
      </c>
      <c r="M158" s="38">
        <f t="shared" si="30"/>
        <v>4.3530882379999997E-2</v>
      </c>
      <c r="N158" s="38">
        <f t="shared" si="31"/>
        <v>1.3461764760000001E-2</v>
      </c>
      <c r="O158" s="38">
        <f t="shared" si="32"/>
        <v>0</v>
      </c>
      <c r="R158" s="24">
        <v>0.50441176499999996</v>
      </c>
      <c r="S158" s="24">
        <v>0.37852941200000001</v>
      </c>
      <c r="T158" s="24">
        <v>0.11705882400000001</v>
      </c>
      <c r="U158" s="24">
        <v>0</v>
      </c>
      <c r="V158" s="95">
        <f t="shared" si="33"/>
        <v>4.1420814646153853E-2</v>
      </c>
      <c r="W158" s="95">
        <v>0.22500000000000001</v>
      </c>
      <c r="X158" s="95">
        <v>0.22500000000000001</v>
      </c>
      <c r="Y158" s="95">
        <f t="shared" si="34"/>
        <v>0.14302205899999998</v>
      </c>
      <c r="Z158" s="2">
        <v>0.1</v>
      </c>
      <c r="AA158" s="2">
        <v>0.17499999999999999</v>
      </c>
      <c r="AB158" s="2">
        <v>0.22500000000000001</v>
      </c>
      <c r="AC158" s="95"/>
      <c r="AD158" s="38">
        <f t="shared" si="35"/>
        <v>5.0814441206099993E-2</v>
      </c>
      <c r="AE158" s="38">
        <f t="shared" si="36"/>
        <v>6.6732842688539989E-2</v>
      </c>
      <c r="AF158" s="38">
        <f t="shared" si="37"/>
        <v>2.6533138341960003E-2</v>
      </c>
      <c r="AG158" s="38">
        <f t="shared" si="38"/>
        <v>0</v>
      </c>
      <c r="AH158" s="38">
        <f t="shared" si="39"/>
        <v>2.6533138341960003E-2</v>
      </c>
      <c r="AI158" s="38">
        <v>286.02694444399998</v>
      </c>
      <c r="AJ158" s="24">
        <f t="shared" si="40"/>
        <v>9.2764471520461302E-5</v>
      </c>
      <c r="AK158" s="2">
        <f t="shared" si="41"/>
        <v>4</v>
      </c>
    </row>
    <row r="159" spans="1:37">
      <c r="A159" s="2">
        <v>164</v>
      </c>
      <c r="B159" s="2" t="s">
        <v>219</v>
      </c>
      <c r="C159" s="2" t="s">
        <v>12</v>
      </c>
      <c r="D159" s="2" t="s">
        <v>437</v>
      </c>
      <c r="E159" s="2" t="s">
        <v>768</v>
      </c>
      <c r="F159" s="2" t="s">
        <v>64</v>
      </c>
      <c r="H159" s="2" t="s">
        <v>882</v>
      </c>
      <c r="I159" s="2">
        <v>64470</v>
      </c>
      <c r="J159" s="2">
        <v>10176</v>
      </c>
      <c r="K159" s="95">
        <f t="shared" si="28"/>
        <v>0.15784085621219171</v>
      </c>
      <c r="L159" s="38">
        <f t="shared" si="29"/>
        <v>0</v>
      </c>
      <c r="M159" s="38">
        <f t="shared" si="30"/>
        <v>0</v>
      </c>
      <c r="N159" s="38">
        <f t="shared" si="31"/>
        <v>12.420705879360002</v>
      </c>
      <c r="O159" s="38">
        <f t="shared" si="32"/>
        <v>38.459294120639996</v>
      </c>
      <c r="P159" s="2">
        <v>1968957</v>
      </c>
      <c r="Q159" s="2">
        <v>62.714770651000002</v>
      </c>
      <c r="R159" s="24">
        <v>0</v>
      </c>
      <c r="S159" s="24">
        <v>0</v>
      </c>
      <c r="T159" s="24">
        <v>0.24411764699999999</v>
      </c>
      <c r="U159" s="24">
        <v>0.75588235299999995</v>
      </c>
      <c r="V159" s="95">
        <f t="shared" si="33"/>
        <v>0.15784085621219171</v>
      </c>
      <c r="W159" s="95">
        <v>0.34053125000000001</v>
      </c>
      <c r="X159" s="95">
        <v>0.27704789899999999</v>
      </c>
      <c r="Y159" s="95">
        <f t="shared" si="34"/>
        <v>0.27704789927169748</v>
      </c>
      <c r="Z159" s="2" t="s">
        <v>532</v>
      </c>
      <c r="AA159" s="2" t="s">
        <v>532</v>
      </c>
      <c r="AB159" s="2">
        <v>0.22500000000000001</v>
      </c>
      <c r="AC159" s="95">
        <v>0.29385714299999999</v>
      </c>
      <c r="AD159" s="38">
        <f t="shared" si="35"/>
        <v>0</v>
      </c>
      <c r="AE159" s="38">
        <f t="shared" si="36"/>
        <v>0</v>
      </c>
      <c r="AF159" s="38">
        <f t="shared" si="37"/>
        <v>24.48121128821856</v>
      </c>
      <c r="AG159" s="38">
        <f t="shared" si="38"/>
        <v>99.001475438690576</v>
      </c>
      <c r="AH159" s="38">
        <f t="shared" si="39"/>
        <v>123.48268672690914</v>
      </c>
      <c r="AI159" s="38">
        <v>6.4819444439999998</v>
      </c>
      <c r="AJ159" s="24">
        <f t="shared" si="40"/>
        <v>19.050253792472823</v>
      </c>
      <c r="AK159" s="2">
        <f t="shared" si="41"/>
        <v>16960</v>
      </c>
    </row>
    <row r="160" spans="1:37">
      <c r="A160" s="2">
        <v>162</v>
      </c>
      <c r="B160" s="2" t="s">
        <v>217</v>
      </c>
      <c r="C160" s="2" t="s">
        <v>11</v>
      </c>
      <c r="D160" s="2" t="s">
        <v>436</v>
      </c>
      <c r="E160" s="2" t="s">
        <v>768</v>
      </c>
      <c r="F160" s="2" t="s">
        <v>64</v>
      </c>
      <c r="H160" s="2" t="s">
        <v>882</v>
      </c>
      <c r="I160" s="2">
        <v>64897</v>
      </c>
      <c r="J160" s="2">
        <v>11461</v>
      </c>
      <c r="K160" s="95">
        <f t="shared" si="28"/>
        <v>0.1766029246344207</v>
      </c>
      <c r="L160" s="38">
        <f t="shared" si="29"/>
        <v>0</v>
      </c>
      <c r="M160" s="38">
        <f t="shared" si="30"/>
        <v>0</v>
      </c>
      <c r="N160" s="38">
        <f t="shared" si="31"/>
        <v>7.6211252987349996</v>
      </c>
      <c r="O160" s="38">
        <f t="shared" si="32"/>
        <v>49.683874701265005</v>
      </c>
      <c r="P160" s="2">
        <v>2888558</v>
      </c>
      <c r="Q160" s="2">
        <v>49.925728822000004</v>
      </c>
      <c r="R160" s="24">
        <v>0</v>
      </c>
      <c r="S160" s="24">
        <v>0</v>
      </c>
      <c r="T160" s="24">
        <v>0.13299232699999999</v>
      </c>
      <c r="U160" s="24">
        <v>0.86700767300000003</v>
      </c>
      <c r="V160" s="95">
        <f t="shared" si="33"/>
        <v>0.1766029246344207</v>
      </c>
      <c r="W160" s="95">
        <v>0.33946874999999999</v>
      </c>
      <c r="X160" s="95">
        <v>0.28728230900000001</v>
      </c>
      <c r="Y160" s="95">
        <f t="shared" si="34"/>
        <v>0.28728230857614462</v>
      </c>
      <c r="Z160" s="2" t="s">
        <v>532</v>
      </c>
      <c r="AA160" s="2" t="s">
        <v>532</v>
      </c>
      <c r="AB160" s="2">
        <v>0.22500000000000001</v>
      </c>
      <c r="AC160" s="95">
        <v>0.29683593699999999</v>
      </c>
      <c r="AD160" s="38">
        <f t="shared" si="35"/>
        <v>0</v>
      </c>
      <c r="AE160" s="38">
        <f t="shared" si="36"/>
        <v>0</v>
      </c>
      <c r="AF160" s="38">
        <f t="shared" si="37"/>
        <v>15.021237963806685</v>
      </c>
      <c r="AG160" s="38">
        <f t="shared" si="38"/>
        <v>129.19212522648758</v>
      </c>
      <c r="AH160" s="38">
        <f t="shared" si="39"/>
        <v>144.21336319029427</v>
      </c>
      <c r="AI160" s="38">
        <v>9.75</v>
      </c>
      <c r="AJ160" s="24">
        <f t="shared" si="40"/>
        <v>14.791114173363516</v>
      </c>
      <c r="AK160" s="2">
        <f t="shared" si="41"/>
        <v>19102</v>
      </c>
    </row>
    <row r="161" spans="1:37">
      <c r="A161" s="2">
        <v>163</v>
      </c>
      <c r="B161" s="2" t="s">
        <v>218</v>
      </c>
      <c r="C161" s="2" t="s">
        <v>534</v>
      </c>
      <c r="D161" s="2" t="s">
        <v>533</v>
      </c>
      <c r="E161" s="2" t="s">
        <v>768</v>
      </c>
      <c r="F161" s="2" t="s">
        <v>64</v>
      </c>
      <c r="H161" s="2" t="s">
        <v>882</v>
      </c>
      <c r="I161" s="2">
        <v>2606</v>
      </c>
      <c r="J161" s="2">
        <v>36</v>
      </c>
      <c r="K161" s="95">
        <f t="shared" si="28"/>
        <v>1.3814274750575594E-2</v>
      </c>
      <c r="L161" s="38">
        <f t="shared" si="29"/>
        <v>0</v>
      </c>
      <c r="M161" s="38">
        <f t="shared" si="30"/>
        <v>0.11374789915966392</v>
      </c>
      <c r="N161" s="38">
        <f t="shared" si="31"/>
        <v>6.6252100840336087E-2</v>
      </c>
      <c r="O161" s="38">
        <f t="shared" si="32"/>
        <v>0</v>
      </c>
      <c r="P161" s="2">
        <v>576249</v>
      </c>
      <c r="R161" s="24">
        <f>1-S161-T161-U161</f>
        <v>0</v>
      </c>
      <c r="S161" s="24">
        <v>0.63193277310924401</v>
      </c>
      <c r="T161" s="24">
        <v>0.36806722689075599</v>
      </c>
      <c r="U161" s="24">
        <v>0</v>
      </c>
      <c r="V161" s="95">
        <f t="shared" si="33"/>
        <v>5.084581798951349E-3</v>
      </c>
      <c r="W161" s="95">
        <v>0.22578124999999999</v>
      </c>
      <c r="X161" s="95">
        <v>0.22500000000000001</v>
      </c>
      <c r="Y161" s="95">
        <f t="shared" si="34"/>
        <v>0.19340336134453778</v>
      </c>
      <c r="Z161" s="2">
        <v>0.1</v>
      </c>
      <c r="AA161" s="2">
        <v>0.17499999999999999</v>
      </c>
      <c r="AB161" s="2">
        <v>0.22500000000000001</v>
      </c>
      <c r="AC161" s="95"/>
      <c r="AD161" s="38">
        <f t="shared" si="35"/>
        <v>0</v>
      </c>
      <c r="AE161" s="38">
        <f t="shared" si="36"/>
        <v>0.17437552941176479</v>
      </c>
      <c r="AF161" s="38">
        <f t="shared" si="37"/>
        <v>0.13058289075630242</v>
      </c>
      <c r="AG161" s="38">
        <f t="shared" si="38"/>
        <v>0</v>
      </c>
      <c r="AH161" s="38">
        <f t="shared" si="39"/>
        <v>0.13058289075630242</v>
      </c>
      <c r="AI161" s="38">
        <v>6.37</v>
      </c>
      <c r="AJ161" s="24">
        <f t="shared" si="40"/>
        <v>2.0499668878540409E-2</v>
      </c>
      <c r="AK161" s="2">
        <f t="shared" si="41"/>
        <v>22</v>
      </c>
    </row>
    <row r="162" spans="1:37">
      <c r="A162" s="2">
        <v>165</v>
      </c>
      <c r="B162" s="2" t="s">
        <v>220</v>
      </c>
      <c r="C162" s="2" t="s">
        <v>10</v>
      </c>
      <c r="D162" s="2" t="s">
        <v>438</v>
      </c>
      <c r="E162" s="2" t="s">
        <v>768</v>
      </c>
      <c r="F162" s="2" t="s">
        <v>64</v>
      </c>
      <c r="H162" s="2" t="s">
        <v>882</v>
      </c>
      <c r="I162" s="2">
        <v>285</v>
      </c>
      <c r="J162" s="2">
        <v>0</v>
      </c>
      <c r="K162" s="95">
        <f t="shared" si="28"/>
        <v>0</v>
      </c>
      <c r="L162" s="38">
        <f t="shared" si="29"/>
        <v>0</v>
      </c>
      <c r="M162" s="38">
        <f t="shared" si="30"/>
        <v>0</v>
      </c>
      <c r="N162" s="38">
        <f t="shared" si="31"/>
        <v>0</v>
      </c>
      <c r="O162" s="38">
        <f t="shared" si="32"/>
        <v>0</v>
      </c>
      <c r="P162" s="2">
        <v>434403</v>
      </c>
      <c r="Q162" s="2">
        <v>0</v>
      </c>
      <c r="R162" s="24">
        <v>0</v>
      </c>
      <c r="S162" s="24">
        <v>0</v>
      </c>
      <c r="T162" s="24">
        <v>0.245529412</v>
      </c>
      <c r="U162" s="24">
        <v>0.754470588</v>
      </c>
      <c r="V162" s="95">
        <f t="shared" si="33"/>
        <v>0</v>
      </c>
      <c r="W162" s="95">
        <v>0.32778124999999997</v>
      </c>
      <c r="X162" s="95">
        <v>0.271740127</v>
      </c>
      <c r="Y162" s="95">
        <f t="shared" si="34"/>
        <v>0.27174012666883507</v>
      </c>
      <c r="Z162" s="2" t="s">
        <v>532</v>
      </c>
      <c r="AA162" s="2" t="s">
        <v>532</v>
      </c>
      <c r="AB162" s="2">
        <v>0.22500000000000001</v>
      </c>
      <c r="AC162" s="95">
        <v>0.28695089299999998</v>
      </c>
      <c r="AD162" s="38">
        <f t="shared" si="35"/>
        <v>0</v>
      </c>
      <c r="AE162" s="38">
        <f t="shared" si="36"/>
        <v>0</v>
      </c>
      <c r="AF162" s="38">
        <f t="shared" si="37"/>
        <v>0</v>
      </c>
      <c r="AG162" s="38">
        <f t="shared" si="38"/>
        <v>0</v>
      </c>
      <c r="AH162" s="38">
        <f t="shared" si="39"/>
        <v>0</v>
      </c>
      <c r="AI162" s="38">
        <v>2.113888889</v>
      </c>
      <c r="AJ162" s="24">
        <f t="shared" si="40"/>
        <v>0</v>
      </c>
      <c r="AK162" s="2">
        <f t="shared" si="41"/>
        <v>0</v>
      </c>
    </row>
    <row r="163" spans="1:37">
      <c r="A163" s="2">
        <v>166</v>
      </c>
      <c r="B163" s="2" t="s">
        <v>221</v>
      </c>
      <c r="C163" s="2" t="s">
        <v>9</v>
      </c>
      <c r="D163" s="2" t="s">
        <v>439</v>
      </c>
      <c r="E163" s="2" t="s">
        <v>768</v>
      </c>
      <c r="F163" s="2" t="s">
        <v>64</v>
      </c>
      <c r="H163" s="2" t="s">
        <v>882</v>
      </c>
      <c r="I163" s="2">
        <v>2392</v>
      </c>
      <c r="J163" s="2">
        <v>92</v>
      </c>
      <c r="K163" s="95">
        <f t="shared" si="28"/>
        <v>3.8461538461538464E-2</v>
      </c>
      <c r="L163" s="38">
        <f t="shared" si="29"/>
        <v>0</v>
      </c>
      <c r="M163" s="38">
        <f t="shared" si="30"/>
        <v>0</v>
      </c>
      <c r="N163" s="38">
        <f t="shared" si="31"/>
        <v>0</v>
      </c>
      <c r="O163" s="38">
        <f t="shared" si="32"/>
        <v>0.46</v>
      </c>
      <c r="P163" s="2">
        <v>583721</v>
      </c>
      <c r="Q163" s="2">
        <v>2.3727929520000002</v>
      </c>
      <c r="R163" s="24">
        <v>0</v>
      </c>
      <c r="S163" s="24">
        <v>0</v>
      </c>
      <c r="T163" s="24">
        <v>0</v>
      </c>
      <c r="U163" s="24">
        <v>1</v>
      </c>
      <c r="V163" s="95">
        <f t="shared" si="33"/>
        <v>3.8461538461538464E-2</v>
      </c>
      <c r="W163" s="95">
        <v>0.42499999999999999</v>
      </c>
      <c r="X163" s="95">
        <v>0.34371875000000002</v>
      </c>
      <c r="Y163" s="95">
        <f t="shared" si="34"/>
        <v>0.34371875000000002</v>
      </c>
      <c r="Z163" s="2" t="s">
        <v>532</v>
      </c>
      <c r="AA163" s="2" t="s">
        <v>532</v>
      </c>
      <c r="AB163" s="2" t="s">
        <v>532</v>
      </c>
      <c r="AC163" s="95">
        <v>0.34371875000000002</v>
      </c>
      <c r="AD163" s="38">
        <f t="shared" si="35"/>
        <v>0</v>
      </c>
      <c r="AE163" s="38">
        <f t="shared" si="36"/>
        <v>0</v>
      </c>
      <c r="AF163" s="38">
        <f t="shared" si="37"/>
        <v>0</v>
      </c>
      <c r="AG163" s="38">
        <f t="shared" si="38"/>
        <v>1.3850490750000002</v>
      </c>
      <c r="AH163" s="38">
        <f t="shared" si="39"/>
        <v>1.3850490750000002</v>
      </c>
      <c r="AI163" s="38">
        <v>105.62805555600001</v>
      </c>
      <c r="AJ163" s="24">
        <f t="shared" si="40"/>
        <v>1.3112511327690771E-2</v>
      </c>
      <c r="AK163" s="2">
        <f t="shared" si="41"/>
        <v>153</v>
      </c>
    </row>
    <row r="164" spans="1:37">
      <c r="A164" s="2">
        <v>167</v>
      </c>
      <c r="B164" s="2" t="s">
        <v>222</v>
      </c>
      <c r="C164" s="2" t="s">
        <v>9</v>
      </c>
      <c r="D164" s="2" t="s">
        <v>439</v>
      </c>
      <c r="E164" s="2" t="s">
        <v>768</v>
      </c>
      <c r="F164" s="2" t="s">
        <v>64</v>
      </c>
      <c r="H164" s="2" t="s">
        <v>882</v>
      </c>
      <c r="I164" s="2">
        <v>3472</v>
      </c>
      <c r="J164" s="2">
        <v>81</v>
      </c>
      <c r="K164" s="95">
        <f t="shared" si="28"/>
        <v>2.3329493087557603E-2</v>
      </c>
      <c r="L164" s="38">
        <f t="shared" si="29"/>
        <v>0</v>
      </c>
      <c r="M164" s="38">
        <f t="shared" si="30"/>
        <v>0</v>
      </c>
      <c r="N164" s="38">
        <f t="shared" si="31"/>
        <v>0</v>
      </c>
      <c r="O164" s="38">
        <f t="shared" si="32"/>
        <v>0.40500000000000003</v>
      </c>
      <c r="P164" s="2">
        <v>646040</v>
      </c>
      <c r="Q164" s="2">
        <v>1.9721745939999999</v>
      </c>
      <c r="R164" s="24">
        <v>0</v>
      </c>
      <c r="S164" s="24">
        <v>0</v>
      </c>
      <c r="T164" s="24">
        <v>0</v>
      </c>
      <c r="U164" s="24">
        <v>1</v>
      </c>
      <c r="V164" s="95">
        <f t="shared" si="33"/>
        <v>2.3329493087557603E-2</v>
      </c>
      <c r="W164" s="95">
        <v>0.42659374999999994</v>
      </c>
      <c r="X164" s="95">
        <v>0.35912500000000003</v>
      </c>
      <c r="Y164" s="95">
        <f t="shared" si="34"/>
        <v>0.35912500000000003</v>
      </c>
      <c r="Z164" s="2" t="s">
        <v>532</v>
      </c>
      <c r="AA164" s="2" t="s">
        <v>532</v>
      </c>
      <c r="AB164" s="2" t="s">
        <v>532</v>
      </c>
      <c r="AC164" s="95">
        <v>0.35912500000000003</v>
      </c>
      <c r="AD164" s="38">
        <f t="shared" si="35"/>
        <v>0</v>
      </c>
      <c r="AE164" s="38">
        <f t="shared" si="36"/>
        <v>0</v>
      </c>
      <c r="AF164" s="38">
        <f t="shared" si="37"/>
        <v>0</v>
      </c>
      <c r="AG164" s="38">
        <f t="shared" si="38"/>
        <v>1.2741036750000003</v>
      </c>
      <c r="AH164" s="38">
        <f t="shared" si="39"/>
        <v>1.2741036750000003</v>
      </c>
      <c r="AI164" s="38">
        <v>105.62805555600001</v>
      </c>
      <c r="AJ164" s="24">
        <f t="shared" si="40"/>
        <v>1.2062171061404408E-2</v>
      </c>
      <c r="AK164" s="2">
        <f t="shared" si="41"/>
        <v>135</v>
      </c>
    </row>
    <row r="165" spans="1:37">
      <c r="A165" s="2">
        <v>168</v>
      </c>
      <c r="B165" s="2" t="s">
        <v>223</v>
      </c>
      <c r="C165" s="2" t="s">
        <v>9</v>
      </c>
      <c r="D165" s="2" t="s">
        <v>439</v>
      </c>
      <c r="E165" s="2" t="s">
        <v>768</v>
      </c>
      <c r="F165" s="2" t="s">
        <v>64</v>
      </c>
      <c r="H165" s="2" t="s">
        <v>882</v>
      </c>
      <c r="I165" s="2">
        <v>2699</v>
      </c>
      <c r="J165" s="2">
        <v>101</v>
      </c>
      <c r="K165" s="95">
        <f t="shared" si="28"/>
        <v>3.7421267135976287E-2</v>
      </c>
      <c r="L165" s="38">
        <f t="shared" si="29"/>
        <v>0</v>
      </c>
      <c r="M165" s="38">
        <f t="shared" si="30"/>
        <v>0</v>
      </c>
      <c r="N165" s="38">
        <f t="shared" si="31"/>
        <v>0</v>
      </c>
      <c r="O165" s="38">
        <f t="shared" si="32"/>
        <v>0.505</v>
      </c>
      <c r="P165" s="2">
        <v>488629</v>
      </c>
      <c r="Q165" s="2">
        <v>2.5298858900000001</v>
      </c>
      <c r="R165" s="24">
        <v>0</v>
      </c>
      <c r="S165" s="24">
        <v>0</v>
      </c>
      <c r="T165" s="24">
        <v>0</v>
      </c>
      <c r="U165" s="24">
        <v>1</v>
      </c>
      <c r="V165" s="95">
        <f t="shared" si="33"/>
        <v>3.7421267135976287E-2</v>
      </c>
      <c r="W165" s="95">
        <v>0.32087499999999997</v>
      </c>
      <c r="X165" s="95">
        <v>0.27943750000000001</v>
      </c>
      <c r="Y165" s="95">
        <f t="shared" si="34"/>
        <v>0.27943750000000001</v>
      </c>
      <c r="Z165" s="2" t="s">
        <v>532</v>
      </c>
      <c r="AA165" s="2" t="s">
        <v>532</v>
      </c>
      <c r="AB165" s="2" t="s">
        <v>532</v>
      </c>
      <c r="AC165" s="95">
        <v>0.27943750000000001</v>
      </c>
      <c r="AD165" s="38">
        <f t="shared" si="35"/>
        <v>0</v>
      </c>
      <c r="AE165" s="38">
        <f t="shared" si="36"/>
        <v>0</v>
      </c>
      <c r="AF165" s="38">
        <f t="shared" si="37"/>
        <v>0</v>
      </c>
      <c r="AG165" s="38">
        <f t="shared" si="38"/>
        <v>1.2361756125000001</v>
      </c>
      <c r="AH165" s="38">
        <f t="shared" si="39"/>
        <v>1.2361756125000001</v>
      </c>
      <c r="AI165" s="38">
        <v>105.62805555600001</v>
      </c>
      <c r="AJ165" s="24">
        <f t="shared" si="40"/>
        <v>1.1703099200236877E-2</v>
      </c>
      <c r="AK165" s="2">
        <f t="shared" si="41"/>
        <v>168</v>
      </c>
    </row>
    <row r="166" spans="1:37">
      <c r="A166" s="2">
        <v>169</v>
      </c>
      <c r="B166" s="2" t="s">
        <v>224</v>
      </c>
      <c r="C166" s="2" t="s">
        <v>9</v>
      </c>
      <c r="D166" s="2" t="s">
        <v>439</v>
      </c>
      <c r="E166" s="2" t="s">
        <v>768</v>
      </c>
      <c r="F166" s="2" t="s">
        <v>64</v>
      </c>
      <c r="H166" s="2" t="s">
        <v>882</v>
      </c>
      <c r="I166" s="2">
        <v>3430</v>
      </c>
      <c r="J166" s="2">
        <v>103</v>
      </c>
      <c r="K166" s="95">
        <f t="shared" si="28"/>
        <v>3.0029154518950437E-2</v>
      </c>
      <c r="L166" s="38">
        <f t="shared" si="29"/>
        <v>0</v>
      </c>
      <c r="M166" s="38">
        <f t="shared" si="30"/>
        <v>0</v>
      </c>
      <c r="N166" s="38">
        <f t="shared" si="31"/>
        <v>8.1699448589999987E-2</v>
      </c>
      <c r="O166" s="38">
        <f t="shared" si="32"/>
        <v>0.43330055141000001</v>
      </c>
      <c r="P166" s="2">
        <v>1144280</v>
      </c>
      <c r="Q166" s="2">
        <v>1.0993730740000001</v>
      </c>
      <c r="R166" s="24">
        <v>0</v>
      </c>
      <c r="S166" s="24">
        <v>0</v>
      </c>
      <c r="T166" s="24">
        <v>0.15863970599999999</v>
      </c>
      <c r="U166" s="24">
        <v>0.84136029400000001</v>
      </c>
      <c r="V166" s="95">
        <f t="shared" si="33"/>
        <v>3.0029154518950437E-2</v>
      </c>
      <c r="W166" s="95">
        <v>0.35168749999999993</v>
      </c>
      <c r="X166" s="95">
        <v>0.27884705900000001</v>
      </c>
      <c r="Y166" s="95">
        <f t="shared" si="34"/>
        <v>0.27884705881599997</v>
      </c>
      <c r="Z166" s="2" t="s">
        <v>532</v>
      </c>
      <c r="AA166" s="2" t="s">
        <v>532</v>
      </c>
      <c r="AB166" s="2">
        <v>0.22500000000000001</v>
      </c>
      <c r="AC166" s="95">
        <v>0.28899999999999998</v>
      </c>
      <c r="AD166" s="38">
        <f t="shared" si="35"/>
        <v>0</v>
      </c>
      <c r="AE166" s="38">
        <f t="shared" si="36"/>
        <v>0</v>
      </c>
      <c r="AF166" s="38">
        <f t="shared" si="37"/>
        <v>0.16102961317088998</v>
      </c>
      <c r="AG166" s="38">
        <f t="shared" si="38"/>
        <v>1.0969610079716123</v>
      </c>
      <c r="AH166" s="38">
        <f t="shared" si="39"/>
        <v>1.2579906211425023</v>
      </c>
      <c r="AI166" s="38">
        <v>105.62805555600001</v>
      </c>
      <c r="AJ166" s="24">
        <f t="shared" si="40"/>
        <v>1.1909625851964709E-2</v>
      </c>
      <c r="AK166" s="2">
        <f t="shared" si="41"/>
        <v>172</v>
      </c>
    </row>
    <row r="167" spans="1:37">
      <c r="A167" s="2">
        <v>170</v>
      </c>
      <c r="B167" s="2" t="s">
        <v>225</v>
      </c>
      <c r="C167" s="2" t="s">
        <v>9</v>
      </c>
      <c r="D167" s="2" t="s">
        <v>439</v>
      </c>
      <c r="E167" s="2" t="s">
        <v>768</v>
      </c>
      <c r="F167" s="2" t="s">
        <v>64</v>
      </c>
      <c r="H167" s="2" t="s">
        <v>882</v>
      </c>
      <c r="I167" s="2">
        <v>5127</v>
      </c>
      <c r="J167" s="2">
        <v>112</v>
      </c>
      <c r="K167" s="95">
        <f t="shared" si="28"/>
        <v>2.1845133606397504E-2</v>
      </c>
      <c r="L167" s="38">
        <f t="shared" si="29"/>
        <v>0</v>
      </c>
      <c r="M167" s="38">
        <f t="shared" si="30"/>
        <v>0</v>
      </c>
      <c r="N167" s="38">
        <f t="shared" si="31"/>
        <v>0.22235294143999998</v>
      </c>
      <c r="O167" s="38">
        <f t="shared" si="32"/>
        <v>0.33764705855999999</v>
      </c>
      <c r="P167" s="2">
        <v>2035351</v>
      </c>
      <c r="Q167" s="2">
        <v>0.61368351099999996</v>
      </c>
      <c r="R167" s="24">
        <v>0</v>
      </c>
      <c r="S167" s="24">
        <v>0</v>
      </c>
      <c r="T167" s="24">
        <v>0.39705882399999998</v>
      </c>
      <c r="U167" s="24">
        <v>0.60294117599999997</v>
      </c>
      <c r="V167" s="95">
        <f t="shared" si="33"/>
        <v>2.1845133606397504E-2</v>
      </c>
      <c r="W167" s="95">
        <v>0.31396875000000002</v>
      </c>
      <c r="X167" s="95">
        <v>0.25461948499999998</v>
      </c>
      <c r="Y167" s="95">
        <f t="shared" si="34"/>
        <v>0.25461948527099998</v>
      </c>
      <c r="Z167" s="2" t="s">
        <v>532</v>
      </c>
      <c r="AA167" s="2" t="s">
        <v>532</v>
      </c>
      <c r="AB167" s="2">
        <v>0.22500000000000001</v>
      </c>
      <c r="AC167" s="95">
        <v>0.27412500000000001</v>
      </c>
      <c r="AD167" s="38">
        <f t="shared" si="35"/>
        <v>0</v>
      </c>
      <c r="AE167" s="38">
        <f t="shared" si="36"/>
        <v>0</v>
      </c>
      <c r="AF167" s="38">
        <f t="shared" si="37"/>
        <v>0.43825764757823998</v>
      </c>
      <c r="AG167" s="38">
        <f t="shared" si="38"/>
        <v>0.81080369936717767</v>
      </c>
      <c r="AH167" s="38">
        <f t="shared" si="39"/>
        <v>1.2490613469454177</v>
      </c>
      <c r="AI167" s="38">
        <v>105.62805555600001</v>
      </c>
      <c r="AJ167" s="24">
        <f t="shared" si="40"/>
        <v>1.1825090790232454E-2</v>
      </c>
      <c r="AK167" s="2">
        <f t="shared" si="41"/>
        <v>187</v>
      </c>
    </row>
    <row r="168" spans="1:37">
      <c r="A168" s="2">
        <v>171</v>
      </c>
      <c r="B168" s="2" t="s">
        <v>226</v>
      </c>
      <c r="C168" s="2" t="s">
        <v>9</v>
      </c>
      <c r="D168" s="2" t="s">
        <v>439</v>
      </c>
      <c r="E168" s="2" t="s">
        <v>768</v>
      </c>
      <c r="F168" s="2" t="s">
        <v>64</v>
      </c>
      <c r="H168" s="2" t="s">
        <v>882</v>
      </c>
      <c r="I168" s="2">
        <v>1549</v>
      </c>
      <c r="J168" s="2">
        <v>62</v>
      </c>
      <c r="K168" s="95">
        <f t="shared" si="28"/>
        <v>4.0025823111684955E-2</v>
      </c>
      <c r="L168" s="38">
        <f t="shared" si="29"/>
        <v>0</v>
      </c>
      <c r="M168" s="38">
        <f t="shared" si="30"/>
        <v>0</v>
      </c>
      <c r="N168" s="38">
        <f t="shared" si="31"/>
        <v>0</v>
      </c>
      <c r="O168" s="38">
        <f t="shared" si="32"/>
        <v>0.31</v>
      </c>
      <c r="P168" s="2">
        <v>404068</v>
      </c>
      <c r="Q168" s="2">
        <v>2.3814206709999999</v>
      </c>
      <c r="R168" s="24">
        <v>0</v>
      </c>
      <c r="S168" s="24">
        <v>0</v>
      </c>
      <c r="T168" s="24">
        <v>0</v>
      </c>
      <c r="U168" s="24">
        <v>1</v>
      </c>
      <c r="V168" s="95">
        <f t="shared" si="33"/>
        <v>4.0025823111684955E-2</v>
      </c>
      <c r="W168" s="95">
        <v>0.40587500000000004</v>
      </c>
      <c r="X168" s="95">
        <v>0.35434375000000001</v>
      </c>
      <c r="Y168" s="95">
        <f t="shared" si="34"/>
        <v>0.35434375000000001</v>
      </c>
      <c r="Z168" s="2" t="s">
        <v>532</v>
      </c>
      <c r="AA168" s="2" t="s">
        <v>532</v>
      </c>
      <c r="AB168" s="2" t="s">
        <v>532</v>
      </c>
      <c r="AC168" s="95">
        <v>0.35434375000000001</v>
      </c>
      <c r="AD168" s="38">
        <f t="shared" si="35"/>
        <v>0</v>
      </c>
      <c r="AE168" s="38">
        <f t="shared" si="36"/>
        <v>0</v>
      </c>
      <c r="AF168" s="38">
        <f t="shared" si="37"/>
        <v>0</v>
      </c>
      <c r="AG168" s="38">
        <f t="shared" si="38"/>
        <v>0.96225588750000013</v>
      </c>
      <c r="AH168" s="38">
        <f t="shared" si="39"/>
        <v>0.96225588750000013</v>
      </c>
      <c r="AI168" s="38">
        <v>105.62805555600001</v>
      </c>
      <c r="AJ168" s="24">
        <f t="shared" si="40"/>
        <v>9.1098513783570353E-3</v>
      </c>
      <c r="AK168" s="2">
        <f t="shared" si="41"/>
        <v>103</v>
      </c>
    </row>
    <row r="169" spans="1:37">
      <c r="A169" s="2">
        <v>172</v>
      </c>
      <c r="B169" s="2" t="s">
        <v>227</v>
      </c>
      <c r="C169" s="2" t="s">
        <v>9</v>
      </c>
      <c r="D169" s="2" t="s">
        <v>439</v>
      </c>
      <c r="E169" s="2" t="s">
        <v>768</v>
      </c>
      <c r="F169" s="2" t="s">
        <v>64</v>
      </c>
      <c r="H169" s="2" t="s">
        <v>882</v>
      </c>
      <c r="I169" s="2">
        <v>1442</v>
      </c>
      <c r="J169" s="2">
        <v>14</v>
      </c>
      <c r="K169" s="95">
        <f t="shared" si="28"/>
        <v>9.7087378640776691E-3</v>
      </c>
      <c r="L169" s="38">
        <f t="shared" si="29"/>
        <v>0</v>
      </c>
      <c r="M169" s="38">
        <f t="shared" si="30"/>
        <v>0</v>
      </c>
      <c r="N169" s="38">
        <f t="shared" si="31"/>
        <v>0</v>
      </c>
      <c r="O169" s="38">
        <f t="shared" si="32"/>
        <v>7.0000000000000007E-2</v>
      </c>
      <c r="P169" s="2">
        <v>1273613</v>
      </c>
      <c r="Q169" s="2">
        <v>0.15344136999999999</v>
      </c>
      <c r="R169" s="24">
        <v>0</v>
      </c>
      <c r="S169" s="24">
        <v>0</v>
      </c>
      <c r="T169" s="24">
        <v>0</v>
      </c>
      <c r="U169" s="24">
        <v>1</v>
      </c>
      <c r="V169" s="95">
        <f t="shared" si="33"/>
        <v>9.7087378640776691E-3</v>
      </c>
      <c r="W169" s="95">
        <v>0.35646875</v>
      </c>
      <c r="X169" s="95">
        <v>0.31869687499999999</v>
      </c>
      <c r="Y169" s="95">
        <f t="shared" si="34"/>
        <v>0.31869687499999999</v>
      </c>
      <c r="Z169" s="2" t="s">
        <v>532</v>
      </c>
      <c r="AA169" s="2" t="s">
        <v>532</v>
      </c>
      <c r="AB169" s="2" t="s">
        <v>532</v>
      </c>
      <c r="AC169" s="95">
        <v>0.31869687499999999</v>
      </c>
      <c r="AD169" s="38">
        <f t="shared" si="35"/>
        <v>0</v>
      </c>
      <c r="AE169" s="38">
        <f t="shared" si="36"/>
        <v>0</v>
      </c>
      <c r="AF169" s="38">
        <f t="shared" si="37"/>
        <v>0</v>
      </c>
      <c r="AG169" s="38">
        <f t="shared" si="38"/>
        <v>0.19542492375000003</v>
      </c>
      <c r="AH169" s="38">
        <f t="shared" si="39"/>
        <v>0.19542492375000003</v>
      </c>
      <c r="AI169" s="38">
        <v>105.62805555600001</v>
      </c>
      <c r="AJ169" s="24">
        <f t="shared" si="40"/>
        <v>1.8501232719028244E-3</v>
      </c>
      <c r="AK169" s="2">
        <f t="shared" si="41"/>
        <v>23</v>
      </c>
    </row>
    <row r="170" spans="1:37">
      <c r="A170" s="2">
        <v>173</v>
      </c>
      <c r="B170" s="2" t="s">
        <v>228</v>
      </c>
      <c r="C170" s="2" t="s">
        <v>9</v>
      </c>
      <c r="D170" s="2" t="s">
        <v>439</v>
      </c>
      <c r="E170" s="2" t="s">
        <v>768</v>
      </c>
      <c r="F170" s="2" t="s">
        <v>64</v>
      </c>
      <c r="H170" s="2" t="s">
        <v>882</v>
      </c>
      <c r="I170" s="2">
        <v>2813</v>
      </c>
      <c r="J170" s="2">
        <v>24</v>
      </c>
      <c r="K170" s="95">
        <f t="shared" si="28"/>
        <v>8.5318165659438328E-3</v>
      </c>
      <c r="L170" s="38">
        <f t="shared" si="29"/>
        <v>0</v>
      </c>
      <c r="M170" s="38">
        <f t="shared" si="30"/>
        <v>0</v>
      </c>
      <c r="N170" s="38">
        <f t="shared" si="31"/>
        <v>0</v>
      </c>
      <c r="O170" s="38">
        <f t="shared" si="32"/>
        <v>0.12</v>
      </c>
      <c r="P170" s="2">
        <v>2784854</v>
      </c>
      <c r="Q170" s="2">
        <v>0.147390402</v>
      </c>
      <c r="R170" s="24">
        <v>0</v>
      </c>
      <c r="S170" s="24">
        <v>0</v>
      </c>
      <c r="T170" s="24">
        <v>0</v>
      </c>
      <c r="U170" s="24">
        <v>1</v>
      </c>
      <c r="V170" s="95">
        <f t="shared" si="33"/>
        <v>8.5318165659438328E-3</v>
      </c>
      <c r="W170" s="95">
        <v>0.45103124999999999</v>
      </c>
      <c r="X170" s="95">
        <v>0.39046874999999998</v>
      </c>
      <c r="Y170" s="95">
        <f t="shared" si="34"/>
        <v>0.39046874999999998</v>
      </c>
      <c r="Z170" s="2" t="s">
        <v>532</v>
      </c>
      <c r="AA170" s="2" t="s">
        <v>532</v>
      </c>
      <c r="AB170" s="2" t="s">
        <v>532</v>
      </c>
      <c r="AC170" s="95">
        <v>0.39046874999999998</v>
      </c>
      <c r="AD170" s="38">
        <f t="shared" si="35"/>
        <v>0</v>
      </c>
      <c r="AE170" s="38">
        <f t="shared" si="36"/>
        <v>0</v>
      </c>
      <c r="AF170" s="38">
        <f t="shared" si="37"/>
        <v>0</v>
      </c>
      <c r="AG170" s="38">
        <f t="shared" si="38"/>
        <v>0.41046074999999999</v>
      </c>
      <c r="AH170" s="38">
        <f t="shared" si="39"/>
        <v>0.41046074999999999</v>
      </c>
      <c r="AI170" s="38">
        <v>105.62805555600001</v>
      </c>
      <c r="AJ170" s="24">
        <f t="shared" si="40"/>
        <v>3.8859065220829439E-3</v>
      </c>
      <c r="AK170" s="2">
        <f t="shared" si="41"/>
        <v>40</v>
      </c>
    </row>
    <row r="171" spans="1:37">
      <c r="A171" s="2">
        <v>174</v>
      </c>
      <c r="B171" s="2" t="s">
        <v>229</v>
      </c>
      <c r="C171" s="2" t="s">
        <v>9</v>
      </c>
      <c r="D171" s="2" t="s">
        <v>439</v>
      </c>
      <c r="E171" s="2" t="s">
        <v>768</v>
      </c>
      <c r="F171" s="2" t="s">
        <v>64</v>
      </c>
      <c r="H171" s="2" t="s">
        <v>882</v>
      </c>
      <c r="I171" s="2">
        <v>3034</v>
      </c>
      <c r="J171" s="2">
        <v>50</v>
      </c>
      <c r="K171" s="95">
        <f t="shared" si="28"/>
        <v>1.6479894528675015E-2</v>
      </c>
      <c r="L171" s="38">
        <f t="shared" si="29"/>
        <v>0</v>
      </c>
      <c r="M171" s="38">
        <f t="shared" si="30"/>
        <v>0</v>
      </c>
      <c r="N171" s="38">
        <f t="shared" si="31"/>
        <v>0</v>
      </c>
      <c r="O171" s="38">
        <f t="shared" si="32"/>
        <v>0.25</v>
      </c>
      <c r="P171" s="2">
        <v>3622303</v>
      </c>
      <c r="Q171" s="2">
        <v>0.200003294</v>
      </c>
      <c r="R171" s="24">
        <v>0</v>
      </c>
      <c r="S171" s="24">
        <v>0</v>
      </c>
      <c r="T171" s="24">
        <v>0</v>
      </c>
      <c r="U171" s="24">
        <v>1</v>
      </c>
      <c r="V171" s="95">
        <f t="shared" si="33"/>
        <v>1.6479894528675015E-2</v>
      </c>
      <c r="W171" s="95">
        <v>0.37665624999999997</v>
      </c>
      <c r="X171" s="95">
        <v>0.33080937500000002</v>
      </c>
      <c r="Y171" s="95">
        <f t="shared" si="34"/>
        <v>0.33080937500000002</v>
      </c>
      <c r="Z171" s="2" t="s">
        <v>532</v>
      </c>
      <c r="AA171" s="2" t="s">
        <v>532</v>
      </c>
      <c r="AB171" s="2" t="s">
        <v>532</v>
      </c>
      <c r="AC171" s="95">
        <v>0.33080937500000002</v>
      </c>
      <c r="AD171" s="38">
        <f t="shared" si="35"/>
        <v>0</v>
      </c>
      <c r="AE171" s="38">
        <f t="shared" si="36"/>
        <v>0</v>
      </c>
      <c r="AF171" s="38">
        <f t="shared" si="37"/>
        <v>0</v>
      </c>
      <c r="AG171" s="38">
        <f t="shared" si="38"/>
        <v>0.72447253125000011</v>
      </c>
      <c r="AH171" s="38">
        <f t="shared" si="39"/>
        <v>0.72447253125000011</v>
      </c>
      <c r="AI171" s="38">
        <v>105.62805555600001</v>
      </c>
      <c r="AJ171" s="24">
        <f t="shared" si="40"/>
        <v>6.8587131272705489E-3</v>
      </c>
      <c r="AK171" s="2">
        <f t="shared" si="41"/>
        <v>83</v>
      </c>
    </row>
    <row r="172" spans="1:37">
      <c r="A172" s="2">
        <v>175</v>
      </c>
      <c r="B172" s="2" t="s">
        <v>230</v>
      </c>
      <c r="C172" s="2" t="s">
        <v>9</v>
      </c>
      <c r="D172" s="2" t="s">
        <v>439</v>
      </c>
      <c r="E172" s="2" t="s">
        <v>768</v>
      </c>
      <c r="F172" s="2" t="s">
        <v>64</v>
      </c>
      <c r="H172" s="2" t="s">
        <v>882</v>
      </c>
      <c r="I172" s="2">
        <v>1781</v>
      </c>
      <c r="J172" s="2">
        <v>86</v>
      </c>
      <c r="K172" s="95">
        <f t="shared" si="28"/>
        <v>4.8287478944413251E-2</v>
      </c>
      <c r="L172" s="38">
        <f t="shared" si="29"/>
        <v>0</v>
      </c>
      <c r="M172" s="38">
        <f t="shared" si="30"/>
        <v>0</v>
      </c>
      <c r="N172" s="38">
        <f t="shared" si="31"/>
        <v>0</v>
      </c>
      <c r="O172" s="38">
        <f t="shared" si="32"/>
        <v>0.43</v>
      </c>
      <c r="P172" s="2">
        <v>381252</v>
      </c>
      <c r="Q172" s="2">
        <v>3.2684228640000001</v>
      </c>
      <c r="R172" s="24">
        <v>0</v>
      </c>
      <c r="S172" s="24">
        <v>0</v>
      </c>
      <c r="T172" s="24">
        <v>0</v>
      </c>
      <c r="U172" s="24">
        <v>1</v>
      </c>
      <c r="V172" s="95">
        <f t="shared" si="33"/>
        <v>4.8287478944413251E-2</v>
      </c>
      <c r="W172" s="95">
        <v>0.37665624999999997</v>
      </c>
      <c r="X172" s="95">
        <v>0.33080937500000002</v>
      </c>
      <c r="Y172" s="95">
        <f t="shared" si="34"/>
        <v>0.33080937500000002</v>
      </c>
      <c r="Z172" s="2" t="s">
        <v>532</v>
      </c>
      <c r="AA172" s="2" t="s">
        <v>532</v>
      </c>
      <c r="AB172" s="2" t="s">
        <v>532</v>
      </c>
      <c r="AC172" s="95">
        <v>0.33080937500000002</v>
      </c>
      <c r="AD172" s="38">
        <f t="shared" si="35"/>
        <v>0</v>
      </c>
      <c r="AE172" s="38">
        <f t="shared" si="36"/>
        <v>0</v>
      </c>
      <c r="AF172" s="38">
        <f t="shared" si="37"/>
        <v>0</v>
      </c>
      <c r="AG172" s="38">
        <f t="shared" si="38"/>
        <v>1.2460927537500002</v>
      </c>
      <c r="AH172" s="38">
        <f t="shared" si="39"/>
        <v>1.2460927537500002</v>
      </c>
      <c r="AI172" s="38">
        <v>105.62805555600001</v>
      </c>
      <c r="AJ172" s="24">
        <f t="shared" si="40"/>
        <v>1.1796986578905344E-2</v>
      </c>
      <c r="AK172" s="2">
        <f t="shared" si="41"/>
        <v>143</v>
      </c>
    </row>
    <row r="173" spans="1:37">
      <c r="A173" s="2">
        <v>176</v>
      </c>
      <c r="B173" s="2" t="s">
        <v>231</v>
      </c>
      <c r="C173" s="2" t="s">
        <v>9</v>
      </c>
      <c r="D173" s="2" t="s">
        <v>439</v>
      </c>
      <c r="E173" s="2" t="s">
        <v>768</v>
      </c>
      <c r="F173" s="2" t="s">
        <v>64</v>
      </c>
      <c r="H173" s="2" t="s">
        <v>882</v>
      </c>
      <c r="I173" s="2">
        <v>4995</v>
      </c>
      <c r="J173" s="2">
        <v>41</v>
      </c>
      <c r="K173" s="95">
        <f t="shared" si="28"/>
        <v>8.2082082082082074E-3</v>
      </c>
      <c r="L173" s="38">
        <f t="shared" si="29"/>
        <v>0</v>
      </c>
      <c r="M173" s="38">
        <f t="shared" si="30"/>
        <v>0</v>
      </c>
      <c r="N173" s="38">
        <f t="shared" si="31"/>
        <v>0</v>
      </c>
      <c r="O173" s="38">
        <f t="shared" si="32"/>
        <v>0.20499999999999999</v>
      </c>
      <c r="P173" s="2">
        <v>2498749</v>
      </c>
      <c r="Q173" s="2">
        <v>0.22904095099999999</v>
      </c>
      <c r="R173" s="24">
        <v>0</v>
      </c>
      <c r="S173" s="24">
        <v>0</v>
      </c>
      <c r="T173" s="24">
        <v>0</v>
      </c>
      <c r="U173" s="24">
        <v>1</v>
      </c>
      <c r="V173" s="95">
        <f t="shared" si="33"/>
        <v>8.2082082082082074E-3</v>
      </c>
      <c r="W173" s="95">
        <v>0.35646875</v>
      </c>
      <c r="X173" s="95">
        <v>0.31869687499999999</v>
      </c>
      <c r="Y173" s="95">
        <f t="shared" si="34"/>
        <v>0.31869687499999999</v>
      </c>
      <c r="Z173" s="2" t="s">
        <v>532</v>
      </c>
      <c r="AA173" s="2" t="s">
        <v>532</v>
      </c>
      <c r="AB173" s="2" t="s">
        <v>532</v>
      </c>
      <c r="AC173" s="95">
        <v>0.31869687499999999</v>
      </c>
      <c r="AD173" s="38">
        <f t="shared" si="35"/>
        <v>0</v>
      </c>
      <c r="AE173" s="38">
        <f t="shared" si="36"/>
        <v>0</v>
      </c>
      <c r="AF173" s="38">
        <f t="shared" si="37"/>
        <v>0</v>
      </c>
      <c r="AG173" s="38">
        <f t="shared" si="38"/>
        <v>0.57231584812500003</v>
      </c>
      <c r="AH173" s="38">
        <f t="shared" si="39"/>
        <v>0.57231584812500003</v>
      </c>
      <c r="AI173" s="38">
        <v>105.62805555600001</v>
      </c>
      <c r="AJ173" s="24">
        <f t="shared" si="40"/>
        <v>5.4182181534296993E-3</v>
      </c>
      <c r="AK173" s="2">
        <f t="shared" si="41"/>
        <v>68</v>
      </c>
    </row>
    <row r="174" spans="1:37">
      <c r="A174" s="2">
        <v>177</v>
      </c>
      <c r="B174" s="2" t="s">
        <v>232</v>
      </c>
      <c r="C174" s="2" t="s">
        <v>9</v>
      </c>
      <c r="D174" s="2" t="s">
        <v>439</v>
      </c>
      <c r="E174" s="2" t="s">
        <v>768</v>
      </c>
      <c r="F174" s="2" t="s">
        <v>64</v>
      </c>
      <c r="H174" s="2" t="s">
        <v>882</v>
      </c>
      <c r="I174" s="2">
        <v>2214</v>
      </c>
      <c r="J174" s="2">
        <v>8</v>
      </c>
      <c r="K174" s="95">
        <f t="shared" si="28"/>
        <v>3.6133694670280035E-3</v>
      </c>
      <c r="L174" s="38">
        <f t="shared" si="29"/>
        <v>0</v>
      </c>
      <c r="M174" s="38">
        <f t="shared" si="30"/>
        <v>0</v>
      </c>
      <c r="N174" s="38">
        <f t="shared" si="31"/>
        <v>0.04</v>
      </c>
      <c r="O174" s="38">
        <f t="shared" si="32"/>
        <v>0</v>
      </c>
      <c r="P174" s="2">
        <v>1116260</v>
      </c>
      <c r="Q174" s="2">
        <v>7.0628706999999999E-2</v>
      </c>
      <c r="R174" s="24">
        <v>0</v>
      </c>
      <c r="S174" s="24">
        <v>0</v>
      </c>
      <c r="T174" s="24">
        <v>1</v>
      </c>
      <c r="U174" s="24">
        <v>0</v>
      </c>
      <c r="V174" s="95">
        <f t="shared" si="33"/>
        <v>3.6133694670280035E-3</v>
      </c>
      <c r="W174" s="95">
        <v>0.24862499999999998</v>
      </c>
      <c r="X174" s="95">
        <v>0.22500000000000001</v>
      </c>
      <c r="Y174" s="95">
        <f t="shared" si="34"/>
        <v>0.22500000000000001</v>
      </c>
      <c r="Z174" s="2" t="s">
        <v>532</v>
      </c>
      <c r="AA174" s="2" t="s">
        <v>532</v>
      </c>
      <c r="AB174" s="2">
        <v>0.22500000000000001</v>
      </c>
      <c r="AC174" s="95"/>
      <c r="AD174" s="38">
        <f t="shared" si="35"/>
        <v>0</v>
      </c>
      <c r="AE174" s="38">
        <f t="shared" si="36"/>
        <v>0</v>
      </c>
      <c r="AF174" s="38">
        <f t="shared" si="37"/>
        <v>7.8840000000000007E-2</v>
      </c>
      <c r="AG174" s="38">
        <f t="shared" si="38"/>
        <v>0</v>
      </c>
      <c r="AH174" s="38">
        <f t="shared" si="39"/>
        <v>7.8840000000000007E-2</v>
      </c>
      <c r="AI174" s="38">
        <v>105.62805555600001</v>
      </c>
      <c r="AJ174" s="24">
        <f t="shared" si="40"/>
        <v>7.4639260928363886E-4</v>
      </c>
      <c r="AK174" s="2">
        <f t="shared" si="41"/>
        <v>13</v>
      </c>
    </row>
    <row r="175" spans="1:37">
      <c r="A175" s="2">
        <v>178</v>
      </c>
      <c r="B175" s="2" t="s">
        <v>233</v>
      </c>
      <c r="C175" s="2" t="s">
        <v>8</v>
      </c>
      <c r="D175" s="2" t="s">
        <v>440</v>
      </c>
      <c r="E175" s="2" t="s">
        <v>768</v>
      </c>
      <c r="F175" s="2" t="s">
        <v>64</v>
      </c>
      <c r="H175" s="2" t="s">
        <v>882</v>
      </c>
      <c r="I175" s="2">
        <v>18215</v>
      </c>
      <c r="J175" s="2">
        <v>1336</v>
      </c>
      <c r="K175" s="95">
        <f t="shared" si="28"/>
        <v>7.3346143288498492E-2</v>
      </c>
      <c r="L175" s="38">
        <f t="shared" si="29"/>
        <v>0</v>
      </c>
      <c r="M175" s="38">
        <f t="shared" si="30"/>
        <v>0</v>
      </c>
      <c r="N175" s="38">
        <f t="shared" si="31"/>
        <v>3.2655479865200001</v>
      </c>
      <c r="O175" s="38">
        <f t="shared" si="32"/>
        <v>3.41445201348</v>
      </c>
      <c r="P175" s="2">
        <v>2479350</v>
      </c>
      <c r="Q175" s="2">
        <v>5.8261068969999998</v>
      </c>
      <c r="R175" s="24">
        <v>0</v>
      </c>
      <c r="S175" s="24">
        <v>0</v>
      </c>
      <c r="T175" s="24">
        <v>0.488854489</v>
      </c>
      <c r="U175" s="24">
        <v>0.51114551100000005</v>
      </c>
      <c r="V175" s="95">
        <f t="shared" si="33"/>
        <v>7.3346143288498492E-2</v>
      </c>
      <c r="W175" s="95">
        <v>0.28581249999999997</v>
      </c>
      <c r="X175" s="95">
        <v>0.24685147099999999</v>
      </c>
      <c r="Y175" s="95">
        <f t="shared" si="34"/>
        <v>0.24685147059524998</v>
      </c>
      <c r="Z175" s="2" t="s">
        <v>532</v>
      </c>
      <c r="AA175" s="2" t="s">
        <v>532</v>
      </c>
      <c r="AB175" s="2">
        <v>0.22500000000000001</v>
      </c>
      <c r="AC175" s="95">
        <v>0.26774999999999999</v>
      </c>
      <c r="AD175" s="38">
        <f t="shared" si="35"/>
        <v>0</v>
      </c>
      <c r="AE175" s="38">
        <f t="shared" si="36"/>
        <v>0</v>
      </c>
      <c r="AF175" s="38">
        <f t="shared" si="37"/>
        <v>6.4363950814309199</v>
      </c>
      <c r="AG175" s="38">
        <f t="shared" si="38"/>
        <v>8.0085630530972054</v>
      </c>
      <c r="AH175" s="38">
        <f t="shared" si="39"/>
        <v>14.444958134528125</v>
      </c>
      <c r="AI175" s="38">
        <v>132.838888889</v>
      </c>
      <c r="AJ175" s="24">
        <f t="shared" si="40"/>
        <v>0.10874043177670895</v>
      </c>
      <c r="AK175" s="2">
        <f t="shared" si="41"/>
        <v>2227</v>
      </c>
    </row>
    <row r="176" spans="1:37">
      <c r="A176" s="2">
        <v>179</v>
      </c>
      <c r="B176" s="2" t="s">
        <v>234</v>
      </c>
      <c r="C176" s="2" t="s">
        <v>8</v>
      </c>
      <c r="D176" s="2" t="s">
        <v>440</v>
      </c>
      <c r="E176" s="2" t="s">
        <v>768</v>
      </c>
      <c r="F176" s="2" t="s">
        <v>64</v>
      </c>
      <c r="H176" s="2" t="s">
        <v>882</v>
      </c>
      <c r="I176" s="2">
        <v>35533</v>
      </c>
      <c r="J176" s="2">
        <v>2149</v>
      </c>
      <c r="K176" s="95">
        <f t="shared" si="28"/>
        <v>6.0478991360144091E-2</v>
      </c>
      <c r="L176" s="38">
        <f t="shared" si="29"/>
        <v>0</v>
      </c>
      <c r="M176" s="38">
        <f t="shared" si="30"/>
        <v>0</v>
      </c>
      <c r="N176" s="38">
        <f t="shared" si="31"/>
        <v>3.3016756987900004</v>
      </c>
      <c r="O176" s="38">
        <f t="shared" si="32"/>
        <v>7.4433243012100005</v>
      </c>
      <c r="P176" s="2">
        <v>5323267</v>
      </c>
      <c r="Q176" s="2">
        <v>4.5729492389999997</v>
      </c>
      <c r="R176" s="24">
        <v>0</v>
      </c>
      <c r="S176" s="24">
        <v>0</v>
      </c>
      <c r="T176" s="24">
        <v>0.30727554200000001</v>
      </c>
      <c r="U176" s="24">
        <v>0.69272445800000004</v>
      </c>
      <c r="V176" s="95">
        <f t="shared" si="33"/>
        <v>6.0478991360144091E-2</v>
      </c>
      <c r="W176" s="95">
        <v>0.29112500000000002</v>
      </c>
      <c r="X176" s="95">
        <v>0.25862118899999997</v>
      </c>
      <c r="Y176" s="95">
        <f t="shared" si="34"/>
        <v>0.25862118899163067</v>
      </c>
      <c r="Z176" s="2" t="s">
        <v>532</v>
      </c>
      <c r="AA176" s="2" t="s">
        <v>532</v>
      </c>
      <c r="AB176" s="2">
        <v>0.22500000000000001</v>
      </c>
      <c r="AC176" s="95">
        <v>0.27353472200000001</v>
      </c>
      <c r="AD176" s="38">
        <f t="shared" si="35"/>
        <v>0</v>
      </c>
      <c r="AE176" s="38">
        <f t="shared" si="36"/>
        <v>0</v>
      </c>
      <c r="AF176" s="38">
        <f t="shared" si="37"/>
        <v>6.5076028023150911</v>
      </c>
      <c r="AG176" s="38">
        <f t="shared" si="38"/>
        <v>17.835426956948936</v>
      </c>
      <c r="AH176" s="38">
        <f t="shared" si="39"/>
        <v>24.343029759264027</v>
      </c>
      <c r="AI176" s="38">
        <v>132.838888889</v>
      </c>
      <c r="AJ176" s="24">
        <f t="shared" si="40"/>
        <v>0.18325228374655431</v>
      </c>
      <c r="AK176" s="2">
        <f t="shared" si="41"/>
        <v>3582</v>
      </c>
    </row>
    <row r="177" spans="1:37">
      <c r="A177" s="2">
        <v>180</v>
      </c>
      <c r="B177" s="2" t="s">
        <v>235</v>
      </c>
      <c r="C177" s="2" t="s">
        <v>8</v>
      </c>
      <c r="D177" s="2" t="s">
        <v>440</v>
      </c>
      <c r="E177" s="2" t="s">
        <v>768</v>
      </c>
      <c r="F177" s="2" t="s">
        <v>64</v>
      </c>
      <c r="H177" s="2" t="s">
        <v>882</v>
      </c>
      <c r="I177" s="2">
        <v>15179</v>
      </c>
      <c r="J177" s="2">
        <v>558</v>
      </c>
      <c r="K177" s="95">
        <f t="shared" si="28"/>
        <v>3.6761314974636007E-2</v>
      </c>
      <c r="L177" s="38">
        <f t="shared" si="29"/>
        <v>0.55235845539000006</v>
      </c>
      <c r="M177" s="38">
        <f t="shared" si="30"/>
        <v>0.8205882351299999</v>
      </c>
      <c r="N177" s="38">
        <f t="shared" si="31"/>
        <v>1.0469248256700001</v>
      </c>
      <c r="O177" s="38">
        <f t="shared" si="32"/>
        <v>0.37012848380999996</v>
      </c>
      <c r="P177" s="2">
        <v>3330031</v>
      </c>
      <c r="Q177" s="2">
        <v>0.869496198</v>
      </c>
      <c r="R177" s="24">
        <v>0.19797794099999999</v>
      </c>
      <c r="S177" s="24">
        <v>0.29411764699999998</v>
      </c>
      <c r="T177" s="24">
        <v>0.375241873</v>
      </c>
      <c r="U177" s="24">
        <v>0.132662539</v>
      </c>
      <c r="V177" s="95">
        <f t="shared" si="33"/>
        <v>1.8671234066539297E-2</v>
      </c>
      <c r="W177" s="95">
        <v>0.25659375000000001</v>
      </c>
      <c r="X177" s="95">
        <v>0.23325215699999999</v>
      </c>
      <c r="Y177" s="95">
        <f t="shared" si="34"/>
        <v>0.18973818211653123</v>
      </c>
      <c r="Z177" s="2">
        <v>0.1</v>
      </c>
      <c r="AA177" s="2">
        <v>0.17499999999999999</v>
      </c>
      <c r="AB177" s="2">
        <v>0.22500000000000001</v>
      </c>
      <c r="AC177" s="95">
        <v>0.25659375000000001</v>
      </c>
      <c r="AD177" s="38">
        <f t="shared" si="35"/>
        <v>0.48386600692164006</v>
      </c>
      <c r="AE177" s="38">
        <f t="shared" si="36"/>
        <v>1.2579617644542898</v>
      </c>
      <c r="AF177" s="38">
        <f t="shared" si="37"/>
        <v>2.0634888313955702</v>
      </c>
      <c r="AG177" s="38">
        <f t="shared" si="38"/>
        <v>0.83196046342937024</v>
      </c>
      <c r="AH177" s="38">
        <f t="shared" si="39"/>
        <v>2.8954492948249406</v>
      </c>
      <c r="AI177" s="38">
        <v>132.838888889</v>
      </c>
      <c r="AJ177" s="24">
        <f t="shared" si="40"/>
        <v>2.1796699137135767E-2</v>
      </c>
      <c r="AK177" s="2">
        <f t="shared" si="41"/>
        <v>472</v>
      </c>
    </row>
    <row r="178" spans="1:37">
      <c r="A178" s="2">
        <v>181</v>
      </c>
      <c r="B178" s="2" t="s">
        <v>236</v>
      </c>
      <c r="C178" s="2" t="s">
        <v>8</v>
      </c>
      <c r="D178" s="2" t="s">
        <v>440</v>
      </c>
      <c r="E178" s="2" t="s">
        <v>768</v>
      </c>
      <c r="F178" s="2" t="s">
        <v>64</v>
      </c>
      <c r="H178" s="2" t="s">
        <v>882</v>
      </c>
      <c r="I178" s="2">
        <v>12329</v>
      </c>
      <c r="J178" s="2">
        <v>100</v>
      </c>
      <c r="K178" s="95">
        <f t="shared" si="28"/>
        <v>8.1109579041284772E-3</v>
      </c>
      <c r="L178" s="38">
        <f t="shared" si="29"/>
        <v>0</v>
      </c>
      <c r="M178" s="38">
        <f t="shared" si="30"/>
        <v>0.10929621850000001</v>
      </c>
      <c r="N178" s="38">
        <f t="shared" si="31"/>
        <v>0.29846521949999999</v>
      </c>
      <c r="O178" s="38">
        <f t="shared" si="32"/>
        <v>9.2238561999999996E-2</v>
      </c>
      <c r="P178" s="2">
        <v>4520567</v>
      </c>
      <c r="Q178" s="2">
        <v>0.17770598400000001</v>
      </c>
      <c r="R178" s="24">
        <v>0</v>
      </c>
      <c r="S178" s="24">
        <v>0.218592437</v>
      </c>
      <c r="T178" s="24">
        <v>0.59693043899999998</v>
      </c>
      <c r="U178" s="24">
        <v>0.18447712399999999</v>
      </c>
      <c r="V178" s="95">
        <f t="shared" si="33"/>
        <v>6.3379638494606202E-3</v>
      </c>
      <c r="W178" s="95">
        <v>0.26615624999999998</v>
      </c>
      <c r="X178" s="95">
        <v>0.23471629499999999</v>
      </c>
      <c r="Y178" s="95">
        <f t="shared" si="34"/>
        <v>0.22166276478462499</v>
      </c>
      <c r="Z178" s="2" t="s">
        <v>532</v>
      </c>
      <c r="AA178" s="2">
        <v>0.17499999999999999</v>
      </c>
      <c r="AB178" s="2">
        <v>0.22500000000000001</v>
      </c>
      <c r="AC178" s="95">
        <v>0.26615624999999998</v>
      </c>
      <c r="AD178" s="38">
        <f t="shared" si="35"/>
        <v>0</v>
      </c>
      <c r="AE178" s="38">
        <f t="shared" si="36"/>
        <v>0.16755110296050002</v>
      </c>
      <c r="AF178" s="38">
        <f t="shared" si="37"/>
        <v>0.58827494763449995</v>
      </c>
      <c r="AG178" s="38">
        <f t="shared" si="38"/>
        <v>0.21505685916165748</v>
      </c>
      <c r="AH178" s="38">
        <f t="shared" si="39"/>
        <v>0.80333180679615745</v>
      </c>
      <c r="AI178" s="38">
        <v>132.838888889</v>
      </c>
      <c r="AJ178" s="24">
        <f t="shared" si="40"/>
        <v>6.0474143792893396E-3</v>
      </c>
      <c r="AK178" s="2">
        <f t="shared" si="41"/>
        <v>130</v>
      </c>
    </row>
    <row r="179" spans="1:37">
      <c r="A179" s="2">
        <v>182</v>
      </c>
      <c r="B179" s="2" t="s">
        <v>237</v>
      </c>
      <c r="C179" s="2" t="s">
        <v>8</v>
      </c>
      <c r="D179" s="2" t="s">
        <v>440</v>
      </c>
      <c r="E179" s="2" t="s">
        <v>768</v>
      </c>
      <c r="F179" s="2" t="s">
        <v>64</v>
      </c>
      <c r="H179" s="2" t="s">
        <v>882</v>
      </c>
      <c r="I179" s="2">
        <v>25117</v>
      </c>
      <c r="J179" s="2">
        <v>2750</v>
      </c>
      <c r="K179" s="95">
        <f t="shared" si="28"/>
        <v>0.10948759804116734</v>
      </c>
      <c r="L179" s="38">
        <f t="shared" si="29"/>
        <v>0</v>
      </c>
      <c r="M179" s="38">
        <f t="shared" si="30"/>
        <v>0</v>
      </c>
      <c r="N179" s="38">
        <f t="shared" si="31"/>
        <v>1.7294550212499999</v>
      </c>
      <c r="O179" s="38">
        <f t="shared" si="32"/>
        <v>12.020544978749999</v>
      </c>
      <c r="P179" s="2">
        <v>2118528</v>
      </c>
      <c r="Q179" s="2">
        <v>15.260620505</v>
      </c>
      <c r="R179" s="24">
        <v>0</v>
      </c>
      <c r="S179" s="24">
        <v>0</v>
      </c>
      <c r="T179" s="24">
        <v>0.12577854699999999</v>
      </c>
      <c r="U179" s="24">
        <v>0.87422145299999998</v>
      </c>
      <c r="V179" s="95">
        <f t="shared" si="33"/>
        <v>0.10948759804116734</v>
      </c>
      <c r="W179" s="95">
        <v>0.29590624999999998</v>
      </c>
      <c r="X179" s="95">
        <v>0.26841055899999999</v>
      </c>
      <c r="Y179" s="95">
        <f t="shared" si="34"/>
        <v>0.26841055902553124</v>
      </c>
      <c r="Z179" s="2" t="s">
        <v>532</v>
      </c>
      <c r="AA179" s="2" t="s">
        <v>532</v>
      </c>
      <c r="AB179" s="2">
        <v>0.22500000000000001</v>
      </c>
      <c r="AC179" s="95">
        <v>0.27465624999999999</v>
      </c>
      <c r="AD179" s="38">
        <f t="shared" si="35"/>
        <v>0</v>
      </c>
      <c r="AE179" s="38">
        <f t="shared" si="36"/>
        <v>0</v>
      </c>
      <c r="AF179" s="38">
        <f t="shared" si="37"/>
        <v>3.40875584688375</v>
      </c>
      <c r="AG179" s="38">
        <f t="shared" si="38"/>
        <v>28.921295987741487</v>
      </c>
      <c r="AH179" s="38">
        <f t="shared" si="39"/>
        <v>32.330051834625237</v>
      </c>
      <c r="AI179" s="38">
        <v>132.838888889</v>
      </c>
      <c r="AJ179" s="24">
        <f t="shared" si="40"/>
        <v>0.24337791519500127</v>
      </c>
      <c r="AK179" s="2">
        <f t="shared" si="41"/>
        <v>4583</v>
      </c>
    </row>
    <row r="180" spans="1:37">
      <c r="A180" s="2">
        <v>183</v>
      </c>
      <c r="B180" s="2" t="s">
        <v>238</v>
      </c>
      <c r="C180" s="2" t="s">
        <v>8</v>
      </c>
      <c r="D180" s="2" t="s">
        <v>440</v>
      </c>
      <c r="E180" s="2" t="s">
        <v>768</v>
      </c>
      <c r="F180" s="2" t="s">
        <v>64</v>
      </c>
      <c r="H180" s="2" t="s">
        <v>882</v>
      </c>
      <c r="I180" s="2">
        <v>17786</v>
      </c>
      <c r="J180" s="2">
        <v>947</v>
      </c>
      <c r="K180" s="95">
        <f t="shared" si="28"/>
        <v>5.3244124592376027E-2</v>
      </c>
      <c r="L180" s="38">
        <f t="shared" si="29"/>
        <v>0</v>
      </c>
      <c r="M180" s="38">
        <f t="shared" si="30"/>
        <v>1.5019162889500002</v>
      </c>
      <c r="N180" s="38">
        <f t="shared" si="31"/>
        <v>2.1746719452300005</v>
      </c>
      <c r="O180" s="38">
        <f t="shared" si="32"/>
        <v>1.0584117658200001</v>
      </c>
      <c r="P180" s="2">
        <v>2083496</v>
      </c>
      <c r="Q180" s="2">
        <v>3.2062034709999998</v>
      </c>
      <c r="R180" s="24">
        <v>0</v>
      </c>
      <c r="S180" s="24">
        <v>0.31719457000000001</v>
      </c>
      <c r="T180" s="24">
        <v>0.45927601800000001</v>
      </c>
      <c r="U180" s="24">
        <v>0.22352941200000001</v>
      </c>
      <c r="V180" s="95">
        <f t="shared" si="33"/>
        <v>3.635537738727089E-2</v>
      </c>
      <c r="W180" s="95">
        <v>0.26350000000000001</v>
      </c>
      <c r="X180" s="95">
        <v>0.235864563</v>
      </c>
      <c r="Y180" s="95">
        <f t="shared" si="34"/>
        <v>0.21655865386075002</v>
      </c>
      <c r="Z180" s="2" t="s">
        <v>532</v>
      </c>
      <c r="AA180" s="2">
        <v>0.17499999999999999</v>
      </c>
      <c r="AB180" s="2">
        <v>0.22500000000000001</v>
      </c>
      <c r="AC180" s="95">
        <v>0.25818750000000001</v>
      </c>
      <c r="AD180" s="38">
        <f t="shared" si="35"/>
        <v>0</v>
      </c>
      <c r="AE180" s="38">
        <f t="shared" si="36"/>
        <v>2.3024376709603502</v>
      </c>
      <c r="AF180" s="38">
        <f t="shared" si="37"/>
        <v>4.286278404048331</v>
      </c>
      <c r="AG180" s="38">
        <f t="shared" si="38"/>
        <v>2.3938337050198251</v>
      </c>
      <c r="AH180" s="38">
        <f t="shared" si="39"/>
        <v>6.6801121090681566</v>
      </c>
      <c r="AI180" s="38">
        <v>132.838888889</v>
      </c>
      <c r="AJ180" s="24">
        <f t="shared" si="40"/>
        <v>5.0287322973997843E-2</v>
      </c>
      <c r="AK180" s="2">
        <f t="shared" si="41"/>
        <v>1078</v>
      </c>
    </row>
    <row r="181" spans="1:37">
      <c r="A181" s="2">
        <v>184</v>
      </c>
      <c r="B181" s="2" t="s">
        <v>239</v>
      </c>
      <c r="C181" s="2" t="s">
        <v>8</v>
      </c>
      <c r="D181" s="2" t="s">
        <v>440</v>
      </c>
      <c r="E181" s="2" t="s">
        <v>768</v>
      </c>
      <c r="F181" s="2" t="s">
        <v>64</v>
      </c>
      <c r="H181" s="2" t="s">
        <v>882</v>
      </c>
      <c r="I181" s="2">
        <v>11684</v>
      </c>
      <c r="J181" s="2">
        <v>506</v>
      </c>
      <c r="K181" s="95">
        <f t="shared" si="28"/>
        <v>4.3307086614173228E-2</v>
      </c>
      <c r="L181" s="38">
        <f t="shared" si="29"/>
        <v>0</v>
      </c>
      <c r="M181" s="38">
        <f t="shared" si="30"/>
        <v>0.20361764599000001</v>
      </c>
      <c r="N181" s="38">
        <f t="shared" si="31"/>
        <v>1.5434052277599999</v>
      </c>
      <c r="O181" s="38">
        <f t="shared" si="32"/>
        <v>0.78297712371999995</v>
      </c>
      <c r="P181" s="2">
        <v>1241895</v>
      </c>
      <c r="Q181" s="2">
        <v>3.8754715050000001</v>
      </c>
      <c r="R181" s="24">
        <v>0</v>
      </c>
      <c r="S181" s="24">
        <v>8.0481283000000001E-2</v>
      </c>
      <c r="T181" s="24">
        <v>0.61004159199999997</v>
      </c>
      <c r="U181" s="24">
        <v>0.30947712399999999</v>
      </c>
      <c r="V181" s="95">
        <f t="shared" si="33"/>
        <v>3.9821676677165352E-2</v>
      </c>
      <c r="W181" s="95">
        <v>0.26721874999999995</v>
      </c>
      <c r="X181" s="95">
        <v>0.236169726</v>
      </c>
      <c r="Y181" s="95">
        <f t="shared" si="34"/>
        <v>0.23124670767774996</v>
      </c>
      <c r="Z181" s="2" t="s">
        <v>532</v>
      </c>
      <c r="AA181" s="2">
        <v>0.17499999999999999</v>
      </c>
      <c r="AB181" s="2">
        <v>0.22500000000000001</v>
      </c>
      <c r="AC181" s="95">
        <v>0.25818750000000001</v>
      </c>
      <c r="AD181" s="38">
        <f t="shared" si="35"/>
        <v>0</v>
      </c>
      <c r="AE181" s="38">
        <f t="shared" si="36"/>
        <v>0.31214585130266997</v>
      </c>
      <c r="AF181" s="38">
        <f t="shared" si="37"/>
        <v>3.0420517039149599</v>
      </c>
      <c r="AG181" s="38">
        <f t="shared" si="38"/>
        <v>1.7708769777028075</v>
      </c>
      <c r="AH181" s="38">
        <f t="shared" si="39"/>
        <v>4.8129286816177679</v>
      </c>
      <c r="AI181" s="38">
        <v>132.838888889</v>
      </c>
      <c r="AJ181" s="24">
        <f t="shared" si="40"/>
        <v>3.62313229346524E-2</v>
      </c>
      <c r="AK181" s="2">
        <f t="shared" si="41"/>
        <v>775</v>
      </c>
    </row>
    <row r="182" spans="1:37">
      <c r="A182" s="2">
        <v>185</v>
      </c>
      <c r="B182" s="2" t="s">
        <v>240</v>
      </c>
      <c r="C182" s="2" t="s">
        <v>8</v>
      </c>
      <c r="D182" s="2" t="s">
        <v>440</v>
      </c>
      <c r="E182" s="2" t="s">
        <v>768</v>
      </c>
      <c r="F182" s="2" t="s">
        <v>64</v>
      </c>
      <c r="H182" s="2" t="s">
        <v>882</v>
      </c>
      <c r="I182" s="2">
        <v>20218</v>
      </c>
      <c r="J182" s="2">
        <v>1727</v>
      </c>
      <c r="K182" s="95">
        <f t="shared" si="28"/>
        <v>8.5418933623503807E-2</v>
      </c>
      <c r="L182" s="38">
        <f t="shared" si="29"/>
        <v>0</v>
      </c>
      <c r="M182" s="38">
        <f t="shared" si="30"/>
        <v>0</v>
      </c>
      <c r="N182" s="38">
        <f t="shared" si="31"/>
        <v>0</v>
      </c>
      <c r="O182" s="38">
        <f t="shared" si="32"/>
        <v>8.6349999999999998</v>
      </c>
      <c r="P182" s="2">
        <v>1158945</v>
      </c>
      <c r="Q182" s="2">
        <v>18.470781113000001</v>
      </c>
      <c r="R182" s="24">
        <v>0</v>
      </c>
      <c r="S182" s="24">
        <v>0</v>
      </c>
      <c r="T182" s="24">
        <v>0</v>
      </c>
      <c r="U182" s="24">
        <v>1</v>
      </c>
      <c r="V182" s="95">
        <f t="shared" si="33"/>
        <v>8.5418933623503807E-2</v>
      </c>
      <c r="W182" s="95">
        <v>0.32246875000000003</v>
      </c>
      <c r="X182" s="95">
        <v>0.28299687499999998</v>
      </c>
      <c r="Y182" s="95">
        <f t="shared" si="34"/>
        <v>0.28299687499999998</v>
      </c>
      <c r="Z182" s="2" t="s">
        <v>532</v>
      </c>
      <c r="AA182" s="2" t="s">
        <v>532</v>
      </c>
      <c r="AB182" s="2" t="s">
        <v>532</v>
      </c>
      <c r="AC182" s="95">
        <v>0.28299687499999998</v>
      </c>
      <c r="AD182" s="38">
        <f t="shared" si="35"/>
        <v>0</v>
      </c>
      <c r="AE182" s="38">
        <f t="shared" si="36"/>
        <v>0</v>
      </c>
      <c r="AF182" s="38">
        <f t="shared" si="37"/>
        <v>0</v>
      </c>
      <c r="AG182" s="38">
        <f t="shared" si="38"/>
        <v>21.406619416874996</v>
      </c>
      <c r="AH182" s="38">
        <f t="shared" si="39"/>
        <v>21.406619416874996</v>
      </c>
      <c r="AI182" s="38">
        <v>132.838888889</v>
      </c>
      <c r="AJ182" s="24">
        <f t="shared" si="40"/>
        <v>0.16114723328318667</v>
      </c>
      <c r="AK182" s="2">
        <f t="shared" si="41"/>
        <v>2878</v>
      </c>
    </row>
    <row r="183" spans="1:37">
      <c r="A183" s="2">
        <v>186</v>
      </c>
      <c r="B183" s="2" t="s">
        <v>241</v>
      </c>
      <c r="C183" s="2" t="s">
        <v>8</v>
      </c>
      <c r="D183" s="2" t="s">
        <v>440</v>
      </c>
      <c r="E183" s="2" t="s">
        <v>768</v>
      </c>
      <c r="F183" s="2" t="s">
        <v>64</v>
      </c>
      <c r="H183" s="2" t="s">
        <v>882</v>
      </c>
      <c r="I183" s="2">
        <v>29836</v>
      </c>
      <c r="J183" s="2">
        <v>2393</v>
      </c>
      <c r="K183" s="95">
        <f t="shared" si="28"/>
        <v>8.0205121329936985E-2</v>
      </c>
      <c r="L183" s="38">
        <f t="shared" si="29"/>
        <v>0</v>
      </c>
      <c r="M183" s="38">
        <f t="shared" si="30"/>
        <v>0</v>
      </c>
      <c r="N183" s="38">
        <f t="shared" si="31"/>
        <v>3.3431617682249999</v>
      </c>
      <c r="O183" s="38">
        <f t="shared" si="32"/>
        <v>8.6218382317749995</v>
      </c>
      <c r="P183" s="2">
        <v>3450966</v>
      </c>
      <c r="Q183" s="2">
        <v>7.9221729859999996</v>
      </c>
      <c r="R183" s="24">
        <v>0</v>
      </c>
      <c r="S183" s="24">
        <v>0</v>
      </c>
      <c r="T183" s="24">
        <v>0.27941176499999998</v>
      </c>
      <c r="U183" s="24">
        <v>0.72058823500000002</v>
      </c>
      <c r="V183" s="95">
        <f t="shared" si="33"/>
        <v>8.0205121329936985E-2</v>
      </c>
      <c r="W183" s="95">
        <v>0.30228124999999995</v>
      </c>
      <c r="X183" s="95">
        <v>0.260836397</v>
      </c>
      <c r="Y183" s="95">
        <f t="shared" si="34"/>
        <v>0.26083639714713758</v>
      </c>
      <c r="Z183" s="2" t="s">
        <v>532</v>
      </c>
      <c r="AA183" s="2" t="s">
        <v>532</v>
      </c>
      <c r="AB183" s="2">
        <v>0.22500000000000001</v>
      </c>
      <c r="AC183" s="95">
        <v>0.27473214299999998</v>
      </c>
      <c r="AD183" s="38">
        <f t="shared" si="35"/>
        <v>0</v>
      </c>
      <c r="AE183" s="38">
        <f t="shared" si="36"/>
        <v>0</v>
      </c>
      <c r="AF183" s="38">
        <f t="shared" si="37"/>
        <v>6.5893718451714749</v>
      </c>
      <c r="AG183" s="38">
        <f t="shared" si="38"/>
        <v>20.749777783570316</v>
      </c>
      <c r="AH183" s="38">
        <f t="shared" si="39"/>
        <v>27.33914962874179</v>
      </c>
      <c r="AI183" s="38">
        <v>132.838888889</v>
      </c>
      <c r="AJ183" s="24">
        <f t="shared" si="40"/>
        <v>0.20580682251555377</v>
      </c>
      <c r="AK183" s="2">
        <f t="shared" si="41"/>
        <v>3988</v>
      </c>
    </row>
    <row r="184" spans="1:37">
      <c r="A184" s="2">
        <v>187</v>
      </c>
      <c r="B184" s="2" t="s">
        <v>242</v>
      </c>
      <c r="C184" s="2" t="s">
        <v>8</v>
      </c>
      <c r="D184" s="2" t="s">
        <v>440</v>
      </c>
      <c r="E184" s="2" t="s">
        <v>768</v>
      </c>
      <c r="F184" s="2" t="s">
        <v>64</v>
      </c>
      <c r="H184" s="2" t="s">
        <v>882</v>
      </c>
      <c r="I184" s="2">
        <v>22365</v>
      </c>
      <c r="J184" s="2">
        <v>2358</v>
      </c>
      <c r="K184" s="95">
        <f t="shared" si="28"/>
        <v>0.10543259557344065</v>
      </c>
      <c r="L184" s="38">
        <f t="shared" si="29"/>
        <v>0</v>
      </c>
      <c r="M184" s="38">
        <f t="shared" si="30"/>
        <v>0</v>
      </c>
      <c r="N184" s="38">
        <f t="shared" si="31"/>
        <v>2.8878998168699996</v>
      </c>
      <c r="O184" s="38">
        <f t="shared" si="32"/>
        <v>8.9021001831300008</v>
      </c>
      <c r="P184" s="2">
        <v>1684025</v>
      </c>
      <c r="Q184" s="2">
        <v>16.829566829000001</v>
      </c>
      <c r="R184" s="24">
        <v>0</v>
      </c>
      <c r="S184" s="24">
        <v>0</v>
      </c>
      <c r="T184" s="24">
        <v>0.24494485299999999</v>
      </c>
      <c r="U184" s="24">
        <v>0.75505514699999998</v>
      </c>
      <c r="V184" s="95">
        <f t="shared" si="33"/>
        <v>0.10543259557344065</v>
      </c>
      <c r="W184" s="95">
        <v>0.34318749999999998</v>
      </c>
      <c r="X184" s="95">
        <v>0.274412292</v>
      </c>
      <c r="Y184" s="95">
        <f t="shared" si="34"/>
        <v>0.2744122917479887</v>
      </c>
      <c r="Z184" s="2" t="s">
        <v>532</v>
      </c>
      <c r="AA184" s="2" t="s">
        <v>532</v>
      </c>
      <c r="AB184" s="2">
        <v>0.22500000000000001</v>
      </c>
      <c r="AC184" s="95">
        <v>0.290441964</v>
      </c>
      <c r="AD184" s="38">
        <f t="shared" si="35"/>
        <v>0</v>
      </c>
      <c r="AE184" s="38">
        <f t="shared" si="36"/>
        <v>0</v>
      </c>
      <c r="AF184" s="38">
        <f t="shared" si="37"/>
        <v>5.6920505390507685</v>
      </c>
      <c r="AG184" s="38">
        <f t="shared" si="38"/>
        <v>22.649360717598203</v>
      </c>
      <c r="AH184" s="38">
        <f t="shared" si="39"/>
        <v>28.341411256648971</v>
      </c>
      <c r="AI184" s="38">
        <v>132.838888889</v>
      </c>
      <c r="AJ184" s="24">
        <f t="shared" si="40"/>
        <v>0.21335176388242014</v>
      </c>
      <c r="AK184" s="2">
        <f t="shared" si="41"/>
        <v>3930</v>
      </c>
    </row>
    <row r="185" spans="1:37">
      <c r="A185" s="2">
        <v>188</v>
      </c>
      <c r="B185" s="2" t="s">
        <v>243</v>
      </c>
      <c r="C185" s="2" t="s">
        <v>8</v>
      </c>
      <c r="D185" s="2" t="s">
        <v>440</v>
      </c>
      <c r="E185" s="2" t="s">
        <v>768</v>
      </c>
      <c r="F185" s="2" t="s">
        <v>64</v>
      </c>
      <c r="H185" s="2" t="s">
        <v>882</v>
      </c>
      <c r="I185" s="2">
        <v>13956</v>
      </c>
      <c r="J185" s="2">
        <v>1079</v>
      </c>
      <c r="K185" s="95">
        <f t="shared" si="28"/>
        <v>7.7314416738320429E-2</v>
      </c>
      <c r="L185" s="38">
        <f t="shared" si="29"/>
        <v>0</v>
      </c>
      <c r="M185" s="38">
        <f t="shared" si="30"/>
        <v>1.6502352944350001</v>
      </c>
      <c r="N185" s="38">
        <f t="shared" si="31"/>
        <v>2.8655103832550002</v>
      </c>
      <c r="O185" s="38">
        <f t="shared" si="32"/>
        <v>0.87925432770499989</v>
      </c>
      <c r="P185" s="2">
        <v>1005159</v>
      </c>
      <c r="Q185" s="2">
        <v>7.6217804640000004</v>
      </c>
      <c r="R185" s="24">
        <v>0</v>
      </c>
      <c r="S185" s="24">
        <v>0.305882353</v>
      </c>
      <c r="T185" s="24">
        <v>0.53114186900000004</v>
      </c>
      <c r="U185" s="24">
        <v>0.16297577899999999</v>
      </c>
      <c r="V185" s="95">
        <f t="shared" si="33"/>
        <v>5.3665301102894809E-2</v>
      </c>
      <c r="W185" s="95">
        <v>0.26137500000000002</v>
      </c>
      <c r="X185" s="95">
        <v>0.23354069</v>
      </c>
      <c r="Y185" s="95">
        <f t="shared" si="34"/>
        <v>0.21563412653612501</v>
      </c>
      <c r="Z185" s="2" t="s">
        <v>532</v>
      </c>
      <c r="AA185" s="2">
        <v>0.17499999999999999</v>
      </c>
      <c r="AB185" s="2">
        <v>0.22500000000000001</v>
      </c>
      <c r="AC185" s="95">
        <v>0.26137500000000002</v>
      </c>
      <c r="AD185" s="38">
        <f t="shared" si="35"/>
        <v>0</v>
      </c>
      <c r="AE185" s="38">
        <f t="shared" si="36"/>
        <v>2.5298107063688553</v>
      </c>
      <c r="AF185" s="38">
        <f t="shared" si="37"/>
        <v>5.6479209653956062</v>
      </c>
      <c r="AG185" s="38">
        <f t="shared" si="38"/>
        <v>2.0131802751581147</v>
      </c>
      <c r="AH185" s="38">
        <f t="shared" si="39"/>
        <v>7.6611012405537213</v>
      </c>
      <c r="AI185" s="38">
        <v>132.838888889</v>
      </c>
      <c r="AJ185" s="24">
        <f t="shared" si="40"/>
        <v>5.7672126774225937E-2</v>
      </c>
      <c r="AK185" s="2">
        <f t="shared" si="41"/>
        <v>1248</v>
      </c>
    </row>
    <row r="186" spans="1:37">
      <c r="A186" s="2">
        <v>189</v>
      </c>
      <c r="B186" s="2" t="s">
        <v>244</v>
      </c>
      <c r="C186" s="2" t="s">
        <v>8</v>
      </c>
      <c r="D186" s="2" t="s">
        <v>440</v>
      </c>
      <c r="E186" s="2" t="s">
        <v>768</v>
      </c>
      <c r="F186" s="2" t="s">
        <v>64</v>
      </c>
      <c r="H186" s="2" t="s">
        <v>882</v>
      </c>
      <c r="I186" s="2">
        <v>19933</v>
      </c>
      <c r="J186" s="2">
        <v>1234</v>
      </c>
      <c r="K186" s="95">
        <f t="shared" si="28"/>
        <v>6.1907389755681531E-2</v>
      </c>
      <c r="L186" s="38">
        <f t="shared" si="29"/>
        <v>0</v>
      </c>
      <c r="M186" s="38">
        <f t="shared" si="30"/>
        <v>0</v>
      </c>
      <c r="N186" s="38">
        <f t="shared" si="31"/>
        <v>3.0366078447099998</v>
      </c>
      <c r="O186" s="38">
        <f t="shared" si="32"/>
        <v>3.1333921552899993</v>
      </c>
      <c r="P186" s="2">
        <v>2864624</v>
      </c>
      <c r="Q186" s="2">
        <v>4.6854268379999997</v>
      </c>
      <c r="R186" s="24">
        <v>0</v>
      </c>
      <c r="S186" s="24">
        <v>0</v>
      </c>
      <c r="T186" s="24">
        <v>0.492156863</v>
      </c>
      <c r="U186" s="24">
        <v>0.50784313699999994</v>
      </c>
      <c r="V186" s="95">
        <f t="shared" si="33"/>
        <v>6.1907389755681531E-2</v>
      </c>
      <c r="W186" s="95">
        <v>0.29165625000000001</v>
      </c>
      <c r="X186" s="95">
        <v>0.248329044</v>
      </c>
      <c r="Y186" s="95">
        <f t="shared" si="34"/>
        <v>0.24832904410593748</v>
      </c>
      <c r="Z186" s="2" t="s">
        <v>532</v>
      </c>
      <c r="AA186" s="2" t="s">
        <v>532</v>
      </c>
      <c r="AB186" s="2">
        <v>0.22500000000000001</v>
      </c>
      <c r="AC186" s="95">
        <v>0.2709375</v>
      </c>
      <c r="AD186" s="38">
        <f t="shared" si="35"/>
        <v>0</v>
      </c>
      <c r="AE186" s="38">
        <f t="shared" si="36"/>
        <v>0</v>
      </c>
      <c r="AF186" s="38">
        <f t="shared" si="37"/>
        <v>5.9851540619234092</v>
      </c>
      <c r="AG186" s="38">
        <f t="shared" si="38"/>
        <v>7.4368321087672244</v>
      </c>
      <c r="AH186" s="38">
        <f t="shared" si="39"/>
        <v>13.421986170690634</v>
      </c>
      <c r="AI186" s="38">
        <v>132.838888889</v>
      </c>
      <c r="AJ186" s="24">
        <f t="shared" si="40"/>
        <v>0.10103958474017369</v>
      </c>
      <c r="AK186" s="2">
        <f t="shared" si="41"/>
        <v>2057</v>
      </c>
    </row>
    <row r="187" spans="1:37">
      <c r="A187" s="2">
        <v>190</v>
      </c>
      <c r="B187" s="2" t="s">
        <v>245</v>
      </c>
      <c r="C187" s="2" t="s">
        <v>8</v>
      </c>
      <c r="D187" s="2" t="s">
        <v>440</v>
      </c>
      <c r="E187" s="2" t="s">
        <v>768</v>
      </c>
      <c r="F187" s="2" t="s">
        <v>64</v>
      </c>
      <c r="H187" s="2" t="s">
        <v>882</v>
      </c>
      <c r="I187" s="2">
        <v>9441</v>
      </c>
      <c r="J187" s="2">
        <v>539</v>
      </c>
      <c r="K187" s="95">
        <f t="shared" si="28"/>
        <v>5.709140980828302E-2</v>
      </c>
      <c r="L187" s="38">
        <f t="shared" si="29"/>
        <v>0</v>
      </c>
      <c r="M187" s="38">
        <f t="shared" si="30"/>
        <v>0</v>
      </c>
      <c r="N187" s="38">
        <f t="shared" si="31"/>
        <v>0.89216830163999994</v>
      </c>
      <c r="O187" s="38">
        <f t="shared" si="32"/>
        <v>1.8028316983600003</v>
      </c>
      <c r="P187" s="2">
        <v>952557</v>
      </c>
      <c r="Q187" s="2">
        <v>6.4378434699999998</v>
      </c>
      <c r="R187" s="24">
        <v>0</v>
      </c>
      <c r="S187" s="24">
        <v>0</v>
      </c>
      <c r="T187" s="24">
        <v>0.33104575200000003</v>
      </c>
      <c r="U187" s="24">
        <v>0.66895424800000003</v>
      </c>
      <c r="V187" s="95">
        <f t="shared" si="33"/>
        <v>5.709140980828302E-2</v>
      </c>
      <c r="W187" s="95">
        <v>0.29749999999999999</v>
      </c>
      <c r="X187" s="95">
        <v>0.25975774800000001</v>
      </c>
      <c r="Y187" s="95">
        <f t="shared" si="34"/>
        <v>0.25975774757934861</v>
      </c>
      <c r="Z187" s="2" t="s">
        <v>532</v>
      </c>
      <c r="AA187" s="2" t="s">
        <v>532</v>
      </c>
      <c r="AB187" s="2">
        <v>0.22500000000000001</v>
      </c>
      <c r="AC187" s="95">
        <v>0.276958333</v>
      </c>
      <c r="AD187" s="38">
        <f t="shared" si="35"/>
        <v>0</v>
      </c>
      <c r="AE187" s="38">
        <f t="shared" si="36"/>
        <v>0</v>
      </c>
      <c r="AF187" s="38">
        <f t="shared" si="37"/>
        <v>1.75846372253244</v>
      </c>
      <c r="AG187" s="38">
        <f t="shared" si="38"/>
        <v>4.3739491338703385</v>
      </c>
      <c r="AH187" s="38">
        <f t="shared" si="39"/>
        <v>6.1324128564027784</v>
      </c>
      <c r="AI187" s="38">
        <v>132.838888889</v>
      </c>
      <c r="AJ187" s="24">
        <f t="shared" si="40"/>
        <v>4.6164288994670941E-2</v>
      </c>
      <c r="AK187" s="2">
        <f t="shared" si="41"/>
        <v>898</v>
      </c>
    </row>
    <row r="188" spans="1:37">
      <c r="A188" s="2">
        <v>191</v>
      </c>
      <c r="B188" s="2" t="s">
        <v>246</v>
      </c>
      <c r="C188" s="2" t="s">
        <v>8</v>
      </c>
      <c r="D188" s="2" t="s">
        <v>440</v>
      </c>
      <c r="E188" s="2" t="s">
        <v>768</v>
      </c>
      <c r="F188" s="2" t="s">
        <v>64</v>
      </c>
      <c r="H188" s="2" t="s">
        <v>882</v>
      </c>
      <c r="I188" s="2">
        <v>17982</v>
      </c>
      <c r="J188" s="2">
        <v>1870</v>
      </c>
      <c r="K188" s="95">
        <f t="shared" si="28"/>
        <v>0.10399288177065955</v>
      </c>
      <c r="L188" s="38">
        <f t="shared" si="29"/>
        <v>0</v>
      </c>
      <c r="M188" s="38">
        <f t="shared" si="30"/>
        <v>0</v>
      </c>
      <c r="N188" s="38">
        <f t="shared" si="31"/>
        <v>0</v>
      </c>
      <c r="O188" s="38">
        <f t="shared" si="32"/>
        <v>9.35</v>
      </c>
      <c r="P188" s="2">
        <v>2062006</v>
      </c>
      <c r="Q188" s="2">
        <v>11.355015398000001</v>
      </c>
      <c r="R188" s="24">
        <v>0</v>
      </c>
      <c r="S188" s="24">
        <v>0</v>
      </c>
      <c r="T188" s="24">
        <v>0</v>
      </c>
      <c r="U188" s="24">
        <v>1</v>
      </c>
      <c r="V188" s="95">
        <f t="shared" si="33"/>
        <v>0.10399288177065955</v>
      </c>
      <c r="W188" s="95">
        <v>0.32087499999999997</v>
      </c>
      <c r="X188" s="95">
        <v>0.28586562500000001</v>
      </c>
      <c r="Y188" s="95">
        <f t="shared" si="34"/>
        <v>0.28586562500000001</v>
      </c>
      <c r="Z188" s="2" t="s">
        <v>532</v>
      </c>
      <c r="AA188" s="2" t="s">
        <v>532</v>
      </c>
      <c r="AB188" s="2" t="s">
        <v>532</v>
      </c>
      <c r="AC188" s="95">
        <v>0.28586562500000001</v>
      </c>
      <c r="AD188" s="38">
        <f t="shared" si="35"/>
        <v>0</v>
      </c>
      <c r="AE188" s="38">
        <f t="shared" si="36"/>
        <v>0</v>
      </c>
      <c r="AF188" s="38">
        <f t="shared" si="37"/>
        <v>0</v>
      </c>
      <c r="AG188" s="38">
        <f t="shared" si="38"/>
        <v>23.414109881250003</v>
      </c>
      <c r="AH188" s="38">
        <f t="shared" si="39"/>
        <v>23.414109881250003</v>
      </c>
      <c r="AI188" s="38">
        <v>132.838888889</v>
      </c>
      <c r="AJ188" s="24">
        <f t="shared" si="40"/>
        <v>0.17625945291378342</v>
      </c>
      <c r="AK188" s="2">
        <f t="shared" si="41"/>
        <v>3117</v>
      </c>
    </row>
    <row r="189" spans="1:37">
      <c r="A189" s="2">
        <v>192</v>
      </c>
      <c r="B189" s="2" t="s">
        <v>247</v>
      </c>
      <c r="C189" s="2" t="s">
        <v>8</v>
      </c>
      <c r="D189" s="2" t="s">
        <v>440</v>
      </c>
      <c r="E189" s="2" t="s">
        <v>768</v>
      </c>
      <c r="F189" s="2" t="s">
        <v>64</v>
      </c>
      <c r="H189" s="2" t="s">
        <v>882</v>
      </c>
      <c r="I189" s="2">
        <v>24027</v>
      </c>
      <c r="J189" s="2">
        <v>3020</v>
      </c>
      <c r="K189" s="95">
        <f t="shared" si="28"/>
        <v>0.12569192991218212</v>
      </c>
      <c r="L189" s="38">
        <f t="shared" si="29"/>
        <v>0</v>
      </c>
      <c r="M189" s="38">
        <f t="shared" si="30"/>
        <v>0</v>
      </c>
      <c r="N189" s="38">
        <f t="shared" si="31"/>
        <v>0</v>
      </c>
      <c r="O189" s="38">
        <f t="shared" si="32"/>
        <v>15.1</v>
      </c>
      <c r="P189" s="2">
        <v>1414734</v>
      </c>
      <c r="Q189" s="2">
        <v>27.766236179</v>
      </c>
      <c r="R189" s="24">
        <v>0</v>
      </c>
      <c r="S189" s="24">
        <v>0</v>
      </c>
      <c r="T189" s="24">
        <v>0</v>
      </c>
      <c r="U189" s="24">
        <v>1</v>
      </c>
      <c r="V189" s="95">
        <f t="shared" si="33"/>
        <v>0.12569192991218212</v>
      </c>
      <c r="W189" s="95">
        <v>0.34265625</v>
      </c>
      <c r="X189" s="95">
        <v>0.29696875</v>
      </c>
      <c r="Y189" s="95">
        <f t="shared" si="34"/>
        <v>0.29696875</v>
      </c>
      <c r="Z189" s="2" t="s">
        <v>532</v>
      </c>
      <c r="AA189" s="2" t="s">
        <v>532</v>
      </c>
      <c r="AB189" s="2" t="s">
        <v>532</v>
      </c>
      <c r="AC189" s="95">
        <v>0.29696875</v>
      </c>
      <c r="AD189" s="38">
        <f t="shared" si="35"/>
        <v>0</v>
      </c>
      <c r="AE189" s="38">
        <f t="shared" si="36"/>
        <v>0</v>
      </c>
      <c r="AF189" s="38">
        <f t="shared" si="37"/>
        <v>0</v>
      </c>
      <c r="AG189" s="38">
        <f t="shared" si="38"/>
        <v>39.281838375</v>
      </c>
      <c r="AH189" s="38">
        <f t="shared" si="39"/>
        <v>39.281838375</v>
      </c>
      <c r="AI189" s="38">
        <v>132.838888889</v>
      </c>
      <c r="AJ189" s="24">
        <f t="shared" si="40"/>
        <v>0.29571038047317494</v>
      </c>
      <c r="AK189" s="2">
        <f t="shared" si="41"/>
        <v>5033</v>
      </c>
    </row>
    <row r="190" spans="1:37">
      <c r="A190" s="2">
        <v>193</v>
      </c>
      <c r="B190" s="2" t="s">
        <v>248</v>
      </c>
      <c r="C190" s="2" t="s">
        <v>8</v>
      </c>
      <c r="D190" s="2" t="s">
        <v>440</v>
      </c>
      <c r="E190" s="2" t="s">
        <v>768</v>
      </c>
      <c r="F190" s="2" t="s">
        <v>64</v>
      </c>
      <c r="H190" s="2" t="s">
        <v>882</v>
      </c>
      <c r="I190" s="2">
        <v>18154</v>
      </c>
      <c r="J190" s="2">
        <v>1689</v>
      </c>
      <c r="K190" s="95">
        <f t="shared" si="28"/>
        <v>9.3037347141125923E-2</v>
      </c>
      <c r="L190" s="38">
        <f t="shared" si="29"/>
        <v>0</v>
      </c>
      <c r="M190" s="38">
        <f t="shared" si="30"/>
        <v>0</v>
      </c>
      <c r="N190" s="38">
        <f t="shared" si="31"/>
        <v>0</v>
      </c>
      <c r="O190" s="38">
        <f t="shared" si="32"/>
        <v>8.4450000000000003</v>
      </c>
      <c r="P190" s="2">
        <v>2277059</v>
      </c>
      <c r="Q190" s="2">
        <v>9.9725439060000003</v>
      </c>
      <c r="R190" s="24">
        <v>0</v>
      </c>
      <c r="S190" s="24">
        <v>0</v>
      </c>
      <c r="T190" s="24">
        <v>0</v>
      </c>
      <c r="U190" s="24">
        <v>1</v>
      </c>
      <c r="V190" s="95">
        <f t="shared" si="33"/>
        <v>9.3037347141125923E-2</v>
      </c>
      <c r="W190" s="95">
        <v>0.35593750000000002</v>
      </c>
      <c r="X190" s="95">
        <v>0.30695624999999999</v>
      </c>
      <c r="Y190" s="95">
        <f t="shared" si="34"/>
        <v>0.30695624999999999</v>
      </c>
      <c r="Z190" s="2" t="s">
        <v>532</v>
      </c>
      <c r="AA190" s="2" t="s">
        <v>532</v>
      </c>
      <c r="AB190" s="2" t="s">
        <v>532</v>
      </c>
      <c r="AC190" s="95">
        <v>0.30695624999999999</v>
      </c>
      <c r="AD190" s="38">
        <f t="shared" si="35"/>
        <v>0</v>
      </c>
      <c r="AE190" s="38">
        <f t="shared" si="36"/>
        <v>0</v>
      </c>
      <c r="AF190" s="38">
        <f t="shared" si="37"/>
        <v>0</v>
      </c>
      <c r="AG190" s="38">
        <f t="shared" si="38"/>
        <v>22.708070853749998</v>
      </c>
      <c r="AH190" s="38">
        <f t="shared" si="39"/>
        <v>22.708070853749998</v>
      </c>
      <c r="AI190" s="38">
        <v>132.838888889</v>
      </c>
      <c r="AJ190" s="24">
        <f t="shared" si="40"/>
        <v>0.17094445040657358</v>
      </c>
      <c r="AK190" s="2">
        <f t="shared" si="41"/>
        <v>2815</v>
      </c>
    </row>
    <row r="191" spans="1:37">
      <c r="A191" s="2">
        <v>194</v>
      </c>
      <c r="B191" s="2" t="s">
        <v>249</v>
      </c>
      <c r="C191" s="2" t="s">
        <v>7</v>
      </c>
      <c r="D191" s="2" t="s">
        <v>441</v>
      </c>
      <c r="E191" s="2" t="s">
        <v>768</v>
      </c>
      <c r="F191" s="2" t="s">
        <v>64</v>
      </c>
      <c r="H191" s="2" t="s">
        <v>882</v>
      </c>
      <c r="I191" s="2">
        <v>21220</v>
      </c>
      <c r="J191" s="2">
        <v>2572</v>
      </c>
      <c r="K191" s="95">
        <f t="shared" si="28"/>
        <v>0.12120640904806786</v>
      </c>
      <c r="L191" s="38">
        <f t="shared" si="29"/>
        <v>2.1612364766400001</v>
      </c>
      <c r="M191" s="38">
        <f t="shared" si="30"/>
        <v>3.6310588212600003</v>
      </c>
      <c r="N191" s="38">
        <f t="shared" si="31"/>
        <v>4.5286477782999999</v>
      </c>
      <c r="O191" s="38">
        <f t="shared" si="32"/>
        <v>2.5390569238</v>
      </c>
      <c r="P191" s="2">
        <v>3603778</v>
      </c>
      <c r="Q191" s="2">
        <v>4.2178883049999998</v>
      </c>
      <c r="R191" s="24">
        <v>0.168058824</v>
      </c>
      <c r="S191" s="24">
        <v>0.28235294100000002</v>
      </c>
      <c r="T191" s="24">
        <v>0.35214990499999999</v>
      </c>
      <c r="U191" s="24">
        <v>0.19743833</v>
      </c>
      <c r="V191" s="95">
        <f t="shared" si="33"/>
        <v>6.6613616419415642E-2</v>
      </c>
      <c r="W191" s="95">
        <v>0.28209374999999998</v>
      </c>
      <c r="X191" s="95">
        <v>0.245510801</v>
      </c>
      <c r="Y191" s="95">
        <f t="shared" si="34"/>
        <v>0.2011474946034375</v>
      </c>
      <c r="Z191" s="2">
        <v>0.1</v>
      </c>
      <c r="AA191" s="2">
        <v>0.17499999999999999</v>
      </c>
      <c r="AB191" s="2">
        <v>0.22500000000000001</v>
      </c>
      <c r="AC191" s="95">
        <v>0.28209374999999998</v>
      </c>
      <c r="AD191" s="38">
        <f t="shared" si="35"/>
        <v>1.8932431535366403</v>
      </c>
      <c r="AE191" s="38">
        <f t="shared" si="36"/>
        <v>5.56641317299158</v>
      </c>
      <c r="AF191" s="38">
        <f t="shared" si="37"/>
        <v>8.9259647710293013</v>
      </c>
      <c r="AG191" s="38">
        <f t="shared" si="38"/>
        <v>6.2743683005002859</v>
      </c>
      <c r="AH191" s="38">
        <f t="shared" si="39"/>
        <v>15.200333071529588</v>
      </c>
      <c r="AI191" s="38">
        <v>46.353055556000001</v>
      </c>
      <c r="AJ191" s="24">
        <f t="shared" si="40"/>
        <v>0.32792515809806277</v>
      </c>
      <c r="AK191" s="2">
        <f t="shared" si="41"/>
        <v>2356</v>
      </c>
    </row>
    <row r="192" spans="1:37">
      <c r="A192" s="2">
        <v>195</v>
      </c>
      <c r="B192" s="2" t="s">
        <v>250</v>
      </c>
      <c r="C192" s="2" t="s">
        <v>7</v>
      </c>
      <c r="D192" s="2" t="s">
        <v>441</v>
      </c>
      <c r="E192" s="2" t="s">
        <v>768</v>
      </c>
      <c r="F192" s="2" t="s">
        <v>64</v>
      </c>
      <c r="H192" s="2" t="s">
        <v>882</v>
      </c>
      <c r="I192" s="2">
        <v>4913</v>
      </c>
      <c r="J192" s="2">
        <v>322</v>
      </c>
      <c r="K192" s="95">
        <f t="shared" si="28"/>
        <v>6.5540403012416037E-2</v>
      </c>
      <c r="L192" s="38">
        <f t="shared" si="29"/>
        <v>0</v>
      </c>
      <c r="M192" s="38">
        <f t="shared" si="30"/>
        <v>0.50839839561000011</v>
      </c>
      <c r="N192" s="38">
        <f t="shared" si="31"/>
        <v>0.7999997940200001</v>
      </c>
      <c r="O192" s="38">
        <f t="shared" si="32"/>
        <v>0.30160181037</v>
      </c>
      <c r="P192" s="2">
        <v>441929</v>
      </c>
      <c r="Q192" s="2">
        <v>5.2068241210000004</v>
      </c>
      <c r="R192" s="24">
        <v>0</v>
      </c>
      <c r="S192" s="24">
        <v>0.31577540100000001</v>
      </c>
      <c r="T192" s="24">
        <v>0.49689428200000002</v>
      </c>
      <c r="U192" s="24">
        <v>0.187330317</v>
      </c>
      <c r="V192" s="95">
        <f t="shared" si="33"/>
        <v>4.4844355969468758E-2</v>
      </c>
      <c r="W192" s="95">
        <v>0.27412500000000001</v>
      </c>
      <c r="X192" s="95">
        <v>0.23844968</v>
      </c>
      <c r="Y192" s="95">
        <f t="shared" si="34"/>
        <v>0.21841383177262502</v>
      </c>
      <c r="Z192" s="2" t="s">
        <v>532</v>
      </c>
      <c r="AA192" s="2">
        <v>0.17499999999999999</v>
      </c>
      <c r="AB192" s="2">
        <v>0.22500000000000001</v>
      </c>
      <c r="AC192" s="95">
        <v>0.27412500000000001</v>
      </c>
      <c r="AD192" s="38">
        <f t="shared" si="35"/>
        <v>0</v>
      </c>
      <c r="AE192" s="38">
        <f t="shared" si="36"/>
        <v>0.77937474047013011</v>
      </c>
      <c r="AF192" s="38">
        <f t="shared" si="37"/>
        <v>1.5767995940134203</v>
      </c>
      <c r="AG192" s="38">
        <f t="shared" si="38"/>
        <v>0.72424698330484394</v>
      </c>
      <c r="AH192" s="38">
        <f t="shared" si="39"/>
        <v>2.3010465773182642</v>
      </c>
      <c r="AI192" s="38">
        <v>46.353055556000001</v>
      </c>
      <c r="AJ192" s="24">
        <f t="shared" si="40"/>
        <v>4.9641745289872564E-2</v>
      </c>
      <c r="AK192" s="2">
        <f t="shared" si="41"/>
        <v>367</v>
      </c>
    </row>
    <row r="193" spans="1:37">
      <c r="A193" s="2">
        <v>196</v>
      </c>
      <c r="B193" s="2" t="s">
        <v>251</v>
      </c>
      <c r="C193" s="2" t="s">
        <v>7</v>
      </c>
      <c r="D193" s="2" t="s">
        <v>441</v>
      </c>
      <c r="E193" s="2" t="s">
        <v>768</v>
      </c>
      <c r="F193" s="2" t="s">
        <v>64</v>
      </c>
      <c r="H193" s="2" t="s">
        <v>882</v>
      </c>
      <c r="I193" s="2">
        <v>28111</v>
      </c>
      <c r="J193" s="2">
        <v>2042</v>
      </c>
      <c r="K193" s="95">
        <f t="shared" si="28"/>
        <v>7.2640603322542782E-2</v>
      </c>
      <c r="L193" s="38">
        <f t="shared" si="29"/>
        <v>2.7696357432799998</v>
      </c>
      <c r="M193" s="38">
        <f t="shared" si="30"/>
        <v>5.0980701360699996</v>
      </c>
      <c r="N193" s="38">
        <f t="shared" si="31"/>
        <v>2.3422941206500001</v>
      </c>
      <c r="O193" s="38">
        <f t="shared" si="32"/>
        <v>0</v>
      </c>
      <c r="P193" s="2">
        <v>2256364</v>
      </c>
      <c r="Q193" s="2">
        <v>2.0460624730000001</v>
      </c>
      <c r="R193" s="24">
        <v>0.271266968</v>
      </c>
      <c r="S193" s="24">
        <v>0.49932126700000001</v>
      </c>
      <c r="T193" s="24">
        <v>0.22941176499999999</v>
      </c>
      <c r="U193" s="24">
        <v>0</v>
      </c>
      <c r="V193" s="95">
        <f t="shared" si="33"/>
        <v>1.6664609018889404E-2</v>
      </c>
      <c r="W193" s="95">
        <v>0.23109374999999999</v>
      </c>
      <c r="X193" s="95">
        <v>0.22500000000000001</v>
      </c>
      <c r="Y193" s="95">
        <f t="shared" si="34"/>
        <v>0.16612556565</v>
      </c>
      <c r="Z193" s="2">
        <v>0.1</v>
      </c>
      <c r="AA193" s="2">
        <v>0.17499999999999999</v>
      </c>
      <c r="AB193" s="2">
        <v>0.22500000000000001</v>
      </c>
      <c r="AC193" s="95"/>
      <c r="AD193" s="38">
        <f t="shared" si="35"/>
        <v>2.4262009111132801</v>
      </c>
      <c r="AE193" s="38">
        <f t="shared" si="36"/>
        <v>7.815341518595309</v>
      </c>
      <c r="AF193" s="38">
        <f t="shared" si="37"/>
        <v>4.6166617118011501</v>
      </c>
      <c r="AG193" s="38">
        <f t="shared" si="38"/>
        <v>0</v>
      </c>
      <c r="AH193" s="38">
        <f t="shared" si="39"/>
        <v>4.6166617118011501</v>
      </c>
      <c r="AI193" s="38">
        <v>46.353055556000001</v>
      </c>
      <c r="AJ193" s="24">
        <f t="shared" si="40"/>
        <v>9.9597786088204562E-2</v>
      </c>
      <c r="AK193" s="2">
        <f t="shared" si="41"/>
        <v>781</v>
      </c>
    </row>
    <row r="194" spans="1:37">
      <c r="A194" s="2">
        <v>197</v>
      </c>
      <c r="B194" s="2" t="s">
        <v>252</v>
      </c>
      <c r="C194" s="2" t="s">
        <v>7</v>
      </c>
      <c r="D194" s="2" t="s">
        <v>441</v>
      </c>
      <c r="E194" s="2" t="s">
        <v>768</v>
      </c>
      <c r="F194" s="2" t="s">
        <v>64</v>
      </c>
      <c r="H194" s="2" t="s">
        <v>882</v>
      </c>
      <c r="I194" s="2">
        <v>2767</v>
      </c>
      <c r="J194" s="2">
        <v>79</v>
      </c>
      <c r="K194" s="95">
        <f t="shared" si="28"/>
        <v>2.855077701481749E-2</v>
      </c>
      <c r="L194" s="38">
        <f t="shared" si="29"/>
        <v>0</v>
      </c>
      <c r="M194" s="38">
        <f t="shared" si="30"/>
        <v>4.9240950035000002E-2</v>
      </c>
      <c r="N194" s="38">
        <f t="shared" si="31"/>
        <v>0.34575904996500001</v>
      </c>
      <c r="O194" s="38">
        <f t="shared" si="32"/>
        <v>0</v>
      </c>
      <c r="P194" s="2">
        <v>2812678</v>
      </c>
      <c r="Q194" s="2">
        <v>0.24229260799999999</v>
      </c>
      <c r="R194" s="24">
        <v>0</v>
      </c>
      <c r="S194" s="24">
        <v>0.12466063300000001</v>
      </c>
      <c r="T194" s="24">
        <v>0.87533936700000003</v>
      </c>
      <c r="U194" s="24">
        <v>0</v>
      </c>
      <c r="V194" s="95">
        <f t="shared" si="33"/>
        <v>2.4991619079508493E-2</v>
      </c>
      <c r="W194" s="95">
        <v>0.23321874999999997</v>
      </c>
      <c r="X194" s="95">
        <v>0.22500000000000001</v>
      </c>
      <c r="Y194" s="95">
        <f t="shared" si="34"/>
        <v>0.21876696835000001</v>
      </c>
      <c r="Z194" s="2" t="s">
        <v>532</v>
      </c>
      <c r="AA194" s="2">
        <v>0.17499999999999999</v>
      </c>
      <c r="AB194" s="2">
        <v>0.22500000000000001</v>
      </c>
      <c r="AC194" s="95"/>
      <c r="AD194" s="38">
        <f t="shared" si="35"/>
        <v>0</v>
      </c>
      <c r="AE194" s="38">
        <f t="shared" si="36"/>
        <v>7.5486376403655006E-2</v>
      </c>
      <c r="AF194" s="38">
        <f t="shared" si="37"/>
        <v>0.68149108748101506</v>
      </c>
      <c r="AG194" s="38">
        <f t="shared" si="38"/>
        <v>0</v>
      </c>
      <c r="AH194" s="38">
        <f t="shared" si="39"/>
        <v>0.68149108748101506</v>
      </c>
      <c r="AI194" s="38">
        <v>46.353055556000001</v>
      </c>
      <c r="AJ194" s="24">
        <f t="shared" si="40"/>
        <v>1.4702182613564554E-2</v>
      </c>
      <c r="AK194" s="2">
        <f t="shared" si="41"/>
        <v>115</v>
      </c>
    </row>
    <row r="195" spans="1:37">
      <c r="A195" s="2">
        <v>198</v>
      </c>
      <c r="B195" s="2" t="s">
        <v>253</v>
      </c>
      <c r="C195" s="2" t="s">
        <v>7</v>
      </c>
      <c r="D195" s="2" t="s">
        <v>441</v>
      </c>
      <c r="E195" s="2" t="s">
        <v>768</v>
      </c>
      <c r="F195" s="2" t="s">
        <v>64</v>
      </c>
      <c r="H195" s="2" t="s">
        <v>882</v>
      </c>
      <c r="I195" s="2">
        <v>31456</v>
      </c>
      <c r="J195" s="2">
        <v>8812</v>
      </c>
      <c r="K195" s="95">
        <f t="shared" si="28"/>
        <v>0.28013733468972535</v>
      </c>
      <c r="L195" s="38">
        <f t="shared" si="29"/>
        <v>0</v>
      </c>
      <c r="M195" s="38">
        <f t="shared" si="30"/>
        <v>31.150543412059999</v>
      </c>
      <c r="N195" s="38">
        <f t="shared" si="31"/>
        <v>12.909456587939999</v>
      </c>
      <c r="O195" s="38">
        <f t="shared" si="32"/>
        <v>0</v>
      </c>
      <c r="P195" s="2">
        <v>724391</v>
      </c>
      <c r="Q195" s="2">
        <v>35.125421111000001</v>
      </c>
      <c r="R195" s="24">
        <v>0</v>
      </c>
      <c r="S195" s="24">
        <v>0.70700280100000001</v>
      </c>
      <c r="T195" s="24">
        <v>0.29299719899999999</v>
      </c>
      <c r="U195" s="24">
        <v>0</v>
      </c>
      <c r="V195" s="95">
        <f t="shared" si="33"/>
        <v>8.2079454399415053E-2</v>
      </c>
      <c r="W195" s="95">
        <v>0.22631249999999997</v>
      </c>
      <c r="X195" s="95">
        <v>0.22500000000000001</v>
      </c>
      <c r="Y195" s="95">
        <f t="shared" si="34"/>
        <v>0.18964985995</v>
      </c>
      <c r="Z195" s="2" t="s">
        <v>532</v>
      </c>
      <c r="AA195" s="2">
        <v>0.17499999999999999</v>
      </c>
      <c r="AB195" s="2">
        <v>0.22500000000000001</v>
      </c>
      <c r="AC195" s="95"/>
      <c r="AD195" s="38">
        <f t="shared" si="35"/>
        <v>0</v>
      </c>
      <c r="AE195" s="38">
        <f t="shared" si="36"/>
        <v>47.753783050687979</v>
      </c>
      <c r="AF195" s="38">
        <f t="shared" si="37"/>
        <v>25.44453893482974</v>
      </c>
      <c r="AG195" s="38">
        <f t="shared" si="38"/>
        <v>0</v>
      </c>
      <c r="AH195" s="38">
        <f t="shared" si="39"/>
        <v>25.44453893482974</v>
      </c>
      <c r="AI195" s="38">
        <v>46.353055556000001</v>
      </c>
      <c r="AJ195" s="24">
        <f t="shared" si="40"/>
        <v>0.54892905396688929</v>
      </c>
      <c r="AK195" s="2">
        <f t="shared" si="41"/>
        <v>4303</v>
      </c>
    </row>
    <row r="196" spans="1:37">
      <c r="A196" s="2">
        <v>199</v>
      </c>
      <c r="B196" s="2" t="s">
        <v>254</v>
      </c>
      <c r="C196" s="2" t="s">
        <v>6</v>
      </c>
      <c r="D196" s="2" t="s">
        <v>442</v>
      </c>
      <c r="E196" s="2" t="s">
        <v>768</v>
      </c>
      <c r="F196" s="2" t="s">
        <v>64</v>
      </c>
      <c r="H196" s="2" t="s">
        <v>882</v>
      </c>
      <c r="I196" s="2">
        <v>34125</v>
      </c>
      <c r="J196" s="2">
        <v>7458</v>
      </c>
      <c r="K196" s="95">
        <f t="shared" si="28"/>
        <v>0.21854945054945055</v>
      </c>
      <c r="L196" s="38">
        <f t="shared" si="29"/>
        <v>21.200165355269998</v>
      </c>
      <c r="M196" s="38">
        <f t="shared" si="30"/>
        <v>11.47498623249</v>
      </c>
      <c r="N196" s="38">
        <f t="shared" si="31"/>
        <v>4.6148484122400006</v>
      </c>
      <c r="O196" s="38">
        <f t="shared" si="32"/>
        <v>0</v>
      </c>
      <c r="P196" s="2">
        <v>2576777</v>
      </c>
      <c r="Q196" s="2">
        <v>3.529939234</v>
      </c>
      <c r="R196" s="24">
        <v>0.56852146299999995</v>
      </c>
      <c r="S196" s="24">
        <v>0.307722881</v>
      </c>
      <c r="T196" s="24">
        <v>0.12375565600000001</v>
      </c>
      <c r="U196" s="24">
        <v>0</v>
      </c>
      <c r="V196" s="95">
        <f t="shared" si="33"/>
        <v>2.7046730621186815E-2</v>
      </c>
      <c r="W196" s="95">
        <v>0.22500000000000001</v>
      </c>
      <c r="X196" s="95">
        <v>0.22500000000000001</v>
      </c>
      <c r="Y196" s="95">
        <f t="shared" si="34"/>
        <v>0.13854867307499999</v>
      </c>
      <c r="Z196" s="2">
        <v>0.1</v>
      </c>
      <c r="AA196" s="2">
        <v>0.17499999999999999</v>
      </c>
      <c r="AB196" s="2">
        <v>0.22500000000000001</v>
      </c>
      <c r="AC196" s="95"/>
      <c r="AD196" s="38">
        <f t="shared" si="35"/>
        <v>18.571344851216519</v>
      </c>
      <c r="AE196" s="38">
        <f t="shared" si="36"/>
        <v>17.591153894407167</v>
      </c>
      <c r="AF196" s="38">
        <f t="shared" si="37"/>
        <v>9.0958662205250409</v>
      </c>
      <c r="AG196" s="38">
        <f t="shared" si="38"/>
        <v>0</v>
      </c>
      <c r="AH196" s="38">
        <f t="shared" si="39"/>
        <v>9.0958662205250409</v>
      </c>
      <c r="AI196" s="38">
        <v>43.256944443999998</v>
      </c>
      <c r="AJ196" s="24">
        <f t="shared" si="40"/>
        <v>0.21027528267283088</v>
      </c>
      <c r="AK196" s="2">
        <f t="shared" si="41"/>
        <v>1538</v>
      </c>
    </row>
    <row r="197" spans="1:37">
      <c r="A197" s="2">
        <v>200</v>
      </c>
      <c r="B197" s="2" t="s">
        <v>255</v>
      </c>
      <c r="C197" s="2" t="s">
        <v>6</v>
      </c>
      <c r="D197" s="2" t="s">
        <v>442</v>
      </c>
      <c r="E197" s="2" t="s">
        <v>768</v>
      </c>
      <c r="F197" s="2" t="s">
        <v>64</v>
      </c>
      <c r="H197" s="2" t="s">
        <v>882</v>
      </c>
      <c r="I197" s="2">
        <v>34131</v>
      </c>
      <c r="J197" s="2">
        <v>8187</v>
      </c>
      <c r="K197" s="95">
        <f t="shared" si="28"/>
        <v>0.23986991298233279</v>
      </c>
      <c r="L197" s="38">
        <f t="shared" si="29"/>
        <v>26.418554611184998</v>
      </c>
      <c r="M197" s="38">
        <f t="shared" si="30"/>
        <v>8.6492911536299992</v>
      </c>
      <c r="N197" s="38">
        <f t="shared" si="31"/>
        <v>5.8671542351849997</v>
      </c>
      <c r="O197" s="38">
        <f t="shared" si="32"/>
        <v>0</v>
      </c>
      <c r="P197" s="2">
        <v>2341749</v>
      </c>
      <c r="Q197" s="2">
        <v>4.9382581109999997</v>
      </c>
      <c r="R197" s="24">
        <v>0.64537815099999996</v>
      </c>
      <c r="S197" s="24">
        <v>0.21129329799999999</v>
      </c>
      <c r="T197" s="24">
        <v>0.143328551</v>
      </c>
      <c r="U197" s="24">
        <v>0</v>
      </c>
      <c r="V197" s="95">
        <f t="shared" si="33"/>
        <v>3.4380207056253845E-2</v>
      </c>
      <c r="W197" s="95">
        <v>0.22500000000000001</v>
      </c>
      <c r="X197" s="95">
        <v>0.22500000000000001</v>
      </c>
      <c r="Y197" s="95">
        <f t="shared" si="34"/>
        <v>0.133763066225</v>
      </c>
      <c r="Z197" s="2">
        <v>0.1</v>
      </c>
      <c r="AA197" s="2">
        <v>0.17499999999999999</v>
      </c>
      <c r="AB197" s="2">
        <v>0.22500000000000001</v>
      </c>
      <c r="AC197" s="95"/>
      <c r="AD197" s="38">
        <f t="shared" si="35"/>
        <v>23.142653839398058</v>
      </c>
      <c r="AE197" s="38">
        <f t="shared" si="36"/>
        <v>13.259363338514788</v>
      </c>
      <c r="AF197" s="38">
        <f t="shared" si="37"/>
        <v>11.564160997549633</v>
      </c>
      <c r="AG197" s="38">
        <f t="shared" si="38"/>
        <v>0</v>
      </c>
      <c r="AH197" s="38">
        <f t="shared" si="39"/>
        <v>11.564160997549633</v>
      </c>
      <c r="AI197" s="38">
        <v>43.256944443999998</v>
      </c>
      <c r="AJ197" s="24">
        <f t="shared" si="40"/>
        <v>0.26733652009379627</v>
      </c>
      <c r="AK197" s="2">
        <f t="shared" si="41"/>
        <v>1956</v>
      </c>
    </row>
    <row r="198" spans="1:37">
      <c r="A198" s="2">
        <v>201</v>
      </c>
      <c r="B198" s="2" t="s">
        <v>256</v>
      </c>
      <c r="C198" s="2" t="s">
        <v>6</v>
      </c>
      <c r="D198" s="2" t="s">
        <v>442</v>
      </c>
      <c r="E198" s="2" t="s">
        <v>768</v>
      </c>
      <c r="F198" s="2" t="s">
        <v>64</v>
      </c>
      <c r="H198" s="2" t="s">
        <v>882</v>
      </c>
      <c r="I198" s="2">
        <v>36750</v>
      </c>
      <c r="J198" s="2">
        <v>6456</v>
      </c>
      <c r="K198" s="95">
        <f t="shared" si="28"/>
        <v>0.1756734693877551</v>
      </c>
      <c r="L198" s="38">
        <f t="shared" si="29"/>
        <v>0</v>
      </c>
      <c r="M198" s="38">
        <f t="shared" si="30"/>
        <v>12.931546702079999</v>
      </c>
      <c r="N198" s="38">
        <f t="shared" si="31"/>
        <v>13.635471174479999</v>
      </c>
      <c r="O198" s="38">
        <f t="shared" si="32"/>
        <v>5.7129820911600007</v>
      </c>
      <c r="P198" s="2">
        <v>3256282</v>
      </c>
      <c r="Q198" s="2">
        <v>12.38480871</v>
      </c>
      <c r="R198" s="24">
        <v>0</v>
      </c>
      <c r="S198" s="24">
        <v>0.40060553599999998</v>
      </c>
      <c r="T198" s="24">
        <v>0.42241236599999998</v>
      </c>
      <c r="U198" s="24">
        <v>0.176982097</v>
      </c>
      <c r="V198" s="95">
        <f t="shared" si="33"/>
        <v>0.1052977048470204</v>
      </c>
      <c r="W198" s="95">
        <v>0.26881250000000001</v>
      </c>
      <c r="X198" s="95">
        <v>0.237936436</v>
      </c>
      <c r="Y198" s="95">
        <f t="shared" si="34"/>
        <v>0.21272375109981251</v>
      </c>
      <c r="Z198" s="2" t="s">
        <v>532</v>
      </c>
      <c r="AA198" s="2">
        <v>0.17499999999999999</v>
      </c>
      <c r="AB198" s="2">
        <v>0.22500000000000001</v>
      </c>
      <c r="AC198" s="95">
        <v>0.26881250000000001</v>
      </c>
      <c r="AD198" s="38">
        <f t="shared" si="35"/>
        <v>0</v>
      </c>
      <c r="AE198" s="38">
        <f t="shared" si="36"/>
        <v>19.824061094288638</v>
      </c>
      <c r="AF198" s="38">
        <f t="shared" si="37"/>
        <v>26.875513684900078</v>
      </c>
      <c r="AG198" s="38">
        <f t="shared" si="38"/>
        <v>13.452915945808343</v>
      </c>
      <c r="AH198" s="38">
        <f t="shared" si="39"/>
        <v>40.32842963070842</v>
      </c>
      <c r="AI198" s="38">
        <v>43.256944443999998</v>
      </c>
      <c r="AJ198" s="24">
        <f t="shared" si="40"/>
        <v>0.93229954517284952</v>
      </c>
      <c r="AK198" s="2">
        <f t="shared" si="41"/>
        <v>6449</v>
      </c>
    </row>
    <row r="199" spans="1:37">
      <c r="A199" s="2">
        <v>202</v>
      </c>
      <c r="B199" s="2" t="s">
        <v>257</v>
      </c>
      <c r="C199" s="2" t="s">
        <v>6</v>
      </c>
      <c r="D199" s="2" t="s">
        <v>442</v>
      </c>
      <c r="E199" s="2" t="s">
        <v>768</v>
      </c>
      <c r="F199" s="2" t="s">
        <v>64</v>
      </c>
      <c r="H199" s="2" t="s">
        <v>882</v>
      </c>
      <c r="I199" s="2">
        <v>35518</v>
      </c>
      <c r="J199" s="2">
        <v>10889</v>
      </c>
      <c r="K199" s="95">
        <f t="shared" ref="K199:K262" si="42">J199/I199</f>
        <v>0.30657694690016329</v>
      </c>
      <c r="L199" s="38">
        <f t="shared" ref="L199:L262" si="43">R199*$J199*$D$2/1000</f>
        <v>0</v>
      </c>
      <c r="M199" s="38">
        <f t="shared" ref="M199:M262" si="44">S199*$J199*$D$2/1000</f>
        <v>16.922787036405001</v>
      </c>
      <c r="N199" s="38">
        <f t="shared" ref="N199:N262" si="45">T199*$J199*$D$2/1000</f>
        <v>26.521120290915</v>
      </c>
      <c r="O199" s="38">
        <f t="shared" ref="O199:O262" si="46">U199*$J199*$D$2/1000</f>
        <v>11.001092672679999</v>
      </c>
      <c r="P199" s="2">
        <v>2469801</v>
      </c>
      <c r="Q199" s="2">
        <v>31.322091215</v>
      </c>
      <c r="R199" s="24">
        <v>0</v>
      </c>
      <c r="S199" s="24">
        <v>0.31082352899999999</v>
      </c>
      <c r="T199" s="24">
        <v>0.48711764699999999</v>
      </c>
      <c r="U199" s="24">
        <v>0.202058824</v>
      </c>
      <c r="V199" s="95">
        <f t="shared" ref="V199:V262" si="47">K199*(T199+U199)</f>
        <v>0.21128561835460893</v>
      </c>
      <c r="W199" s="95">
        <v>0.27040624999999996</v>
      </c>
      <c r="X199" s="95">
        <v>0.23535323</v>
      </c>
      <c r="Y199" s="95">
        <f t="shared" ref="Y199:Y262" si="48">SUMPRODUCT(R199:U199,Z199:AC199)</f>
        <v>0.21659402577249998</v>
      </c>
      <c r="Z199" s="2" t="s">
        <v>532</v>
      </c>
      <c r="AA199" s="2">
        <v>0.17499999999999999</v>
      </c>
      <c r="AB199" s="2">
        <v>0.22500000000000001</v>
      </c>
      <c r="AC199" s="95">
        <v>0.2603125</v>
      </c>
      <c r="AD199" s="38">
        <f t="shared" ref="AD199:AD262" si="49">IFERROR(L199*Z199*8760/1000,0)</f>
        <v>0</v>
      </c>
      <c r="AE199" s="38">
        <f t="shared" ref="AE199:AE262" si="50">IFERROR(M199*AA199*8760/1000,0)</f>
        <v>25.942632526808865</v>
      </c>
      <c r="AF199" s="38">
        <f t="shared" ref="AF199:AF262" si="51">IFERROR(N199*AB199*8760/1000,0)</f>
        <v>52.273128093393467</v>
      </c>
      <c r="AG199" s="38">
        <f t="shared" ref="AG199:AG262" si="52">IFERROR(O199*AC199*8760/1000,0)</f>
        <v>25.08620416248743</v>
      </c>
      <c r="AH199" s="38">
        <f t="shared" ref="AH199:AH262" si="53">AF199+AG199</f>
        <v>77.359332255880901</v>
      </c>
      <c r="AI199" s="38">
        <v>43.256944443999998</v>
      </c>
      <c r="AJ199" s="24">
        <f t="shared" ref="AJ199:AJ262" si="54">AH199/AI199</f>
        <v>1.7883679314434588</v>
      </c>
      <c r="AK199" s="2">
        <f t="shared" ref="AK199:AK262" si="55">ROUND((O199+N199)/0.003,0)</f>
        <v>12507</v>
      </c>
    </row>
    <row r="200" spans="1:37">
      <c r="A200" s="2">
        <v>203</v>
      </c>
      <c r="B200" s="2" t="s">
        <v>258</v>
      </c>
      <c r="C200" s="2" t="s">
        <v>6</v>
      </c>
      <c r="D200" s="2" t="s">
        <v>442</v>
      </c>
      <c r="E200" s="2" t="s">
        <v>768</v>
      </c>
      <c r="F200" s="2" t="s">
        <v>64</v>
      </c>
      <c r="H200" s="2" t="s">
        <v>882</v>
      </c>
      <c r="I200" s="2">
        <v>34411</v>
      </c>
      <c r="J200" s="2">
        <v>12412</v>
      </c>
      <c r="K200" s="95">
        <f t="shared" si="42"/>
        <v>0.36069861381534973</v>
      </c>
      <c r="L200" s="38">
        <f t="shared" si="43"/>
        <v>6.2156068259400001</v>
      </c>
      <c r="M200" s="38">
        <f t="shared" si="44"/>
        <v>35.94868730996</v>
      </c>
      <c r="N200" s="38">
        <f t="shared" si="45"/>
        <v>19.895705864100002</v>
      </c>
      <c r="O200" s="38">
        <f t="shared" si="46"/>
        <v>0</v>
      </c>
      <c r="P200" s="2">
        <v>3031386</v>
      </c>
      <c r="Q200" s="2">
        <v>12.936140859</v>
      </c>
      <c r="R200" s="24">
        <v>0.100154799</v>
      </c>
      <c r="S200" s="24">
        <v>0.57925696599999998</v>
      </c>
      <c r="T200" s="24">
        <v>0.320588235</v>
      </c>
      <c r="U200" s="24">
        <v>0</v>
      </c>
      <c r="V200" s="95">
        <f t="shared" si="47"/>
        <v>0.11563573197000959</v>
      </c>
      <c r="W200" s="95">
        <v>0.23746875000000003</v>
      </c>
      <c r="X200" s="95">
        <v>0.22500000000000001</v>
      </c>
      <c r="Y200" s="95">
        <f t="shared" si="48"/>
        <v>0.18351780182499999</v>
      </c>
      <c r="Z200" s="2">
        <v>0.1</v>
      </c>
      <c r="AA200" s="2">
        <v>0.17499999999999999</v>
      </c>
      <c r="AB200" s="2">
        <v>0.22500000000000001</v>
      </c>
      <c r="AC200" s="95"/>
      <c r="AD200" s="38">
        <f t="shared" si="49"/>
        <v>5.4448715795234408</v>
      </c>
      <c r="AE200" s="38">
        <f t="shared" si="50"/>
        <v>55.109337646168676</v>
      </c>
      <c r="AF200" s="38">
        <f t="shared" si="51"/>
        <v>39.214436258141106</v>
      </c>
      <c r="AG200" s="38">
        <f t="shared" si="52"/>
        <v>0</v>
      </c>
      <c r="AH200" s="38">
        <f t="shared" si="53"/>
        <v>39.214436258141106</v>
      </c>
      <c r="AI200" s="38">
        <v>43.256944443999998</v>
      </c>
      <c r="AJ200" s="24">
        <f t="shared" si="54"/>
        <v>0.9065466079997333</v>
      </c>
      <c r="AK200" s="2">
        <f t="shared" si="55"/>
        <v>6632</v>
      </c>
    </row>
    <row r="201" spans="1:37">
      <c r="A201" s="2">
        <v>204</v>
      </c>
      <c r="B201" s="2" t="s">
        <v>259</v>
      </c>
      <c r="C201" s="2" t="s">
        <v>6</v>
      </c>
      <c r="D201" s="2" t="s">
        <v>442</v>
      </c>
      <c r="E201" s="2" t="s">
        <v>768</v>
      </c>
      <c r="F201" s="2" t="s">
        <v>64</v>
      </c>
      <c r="H201" s="2" t="s">
        <v>882</v>
      </c>
      <c r="I201" s="2">
        <v>1795</v>
      </c>
      <c r="J201" s="2">
        <v>289</v>
      </c>
      <c r="K201" s="95">
        <f t="shared" si="42"/>
        <v>0.16100278551532032</v>
      </c>
      <c r="L201" s="38">
        <f t="shared" si="43"/>
        <v>0.13281250042500004</v>
      </c>
      <c r="M201" s="38">
        <f t="shared" si="44"/>
        <v>1.312187499575</v>
      </c>
      <c r="N201" s="38">
        <f t="shared" si="45"/>
        <v>0</v>
      </c>
      <c r="O201" s="38">
        <f t="shared" si="46"/>
        <v>0</v>
      </c>
      <c r="P201" s="2">
        <v>2288538</v>
      </c>
      <c r="Q201" s="2">
        <v>0</v>
      </c>
      <c r="R201" s="24">
        <v>9.1911765000000006E-2</v>
      </c>
      <c r="S201" s="24">
        <v>0.90808823500000002</v>
      </c>
      <c r="T201" s="24">
        <v>0</v>
      </c>
      <c r="U201" s="24">
        <v>0</v>
      </c>
      <c r="V201" s="95">
        <f t="shared" si="47"/>
        <v>0</v>
      </c>
      <c r="W201" s="95">
        <v>0.17796875000000001</v>
      </c>
      <c r="X201" s="95"/>
      <c r="Y201" s="95">
        <f t="shared" si="48"/>
        <v>0.16810661762500001</v>
      </c>
      <c r="Z201" s="2">
        <v>0.1</v>
      </c>
      <c r="AA201" s="2">
        <v>0.17499999999999999</v>
      </c>
      <c r="AB201" s="2" t="s">
        <v>532</v>
      </c>
      <c r="AC201" s="95"/>
      <c r="AD201" s="38">
        <f t="shared" si="49"/>
        <v>0.11634375037230003</v>
      </c>
      <c r="AE201" s="38">
        <f t="shared" si="50"/>
        <v>2.0115834368484751</v>
      </c>
      <c r="AF201" s="38">
        <f t="shared" si="51"/>
        <v>0</v>
      </c>
      <c r="AG201" s="38">
        <f t="shared" si="52"/>
        <v>0</v>
      </c>
      <c r="AH201" s="38">
        <f t="shared" si="53"/>
        <v>0</v>
      </c>
      <c r="AI201" s="38">
        <v>43.256944443999998</v>
      </c>
      <c r="AJ201" s="24">
        <f t="shared" si="54"/>
        <v>0</v>
      </c>
      <c r="AK201" s="2">
        <f t="shared" si="55"/>
        <v>0</v>
      </c>
    </row>
    <row r="202" spans="1:37">
      <c r="A202" s="2">
        <v>205</v>
      </c>
      <c r="B202" s="2" t="s">
        <v>260</v>
      </c>
      <c r="C202" s="2" t="s">
        <v>6</v>
      </c>
      <c r="D202" s="2" t="s">
        <v>442</v>
      </c>
      <c r="E202" s="2" t="s">
        <v>768</v>
      </c>
      <c r="F202" s="2" t="s">
        <v>64</v>
      </c>
      <c r="H202" s="2" t="s">
        <v>882</v>
      </c>
      <c r="I202" s="2">
        <v>29203</v>
      </c>
      <c r="J202" s="2">
        <v>7629</v>
      </c>
      <c r="K202" s="95">
        <f t="shared" si="42"/>
        <v>0.26124028353251377</v>
      </c>
      <c r="L202" s="38">
        <f t="shared" si="43"/>
        <v>10.066256579835001</v>
      </c>
      <c r="M202" s="38">
        <f t="shared" si="44"/>
        <v>21.543607368314994</v>
      </c>
      <c r="N202" s="38">
        <f t="shared" si="45"/>
        <v>6.5351360137050003</v>
      </c>
      <c r="O202" s="38">
        <f t="shared" si="46"/>
        <v>0</v>
      </c>
      <c r="P202" s="2">
        <v>1993741</v>
      </c>
      <c r="Q202" s="2">
        <v>6.4605949889999996</v>
      </c>
      <c r="R202" s="24">
        <v>0.26389452299999999</v>
      </c>
      <c r="S202" s="24">
        <v>0.56478194699999995</v>
      </c>
      <c r="T202" s="24">
        <v>0.171323529</v>
      </c>
      <c r="U202" s="24">
        <v>0</v>
      </c>
      <c r="V202" s="95">
        <f t="shared" si="47"/>
        <v>4.475660729175085E-2</v>
      </c>
      <c r="W202" s="95">
        <v>0.22500000000000001</v>
      </c>
      <c r="X202" s="95">
        <v>0.22500000000000001</v>
      </c>
      <c r="Y202" s="95">
        <f t="shared" si="48"/>
        <v>0.16377408704999999</v>
      </c>
      <c r="Z202" s="2">
        <v>0.1</v>
      </c>
      <c r="AA202" s="2">
        <v>0.17499999999999999</v>
      </c>
      <c r="AB202" s="2">
        <v>0.22500000000000001</v>
      </c>
      <c r="AC202" s="95"/>
      <c r="AD202" s="38">
        <f t="shared" si="49"/>
        <v>8.8180407639354605</v>
      </c>
      <c r="AE202" s="38">
        <f t="shared" si="50"/>
        <v>33.026350095626881</v>
      </c>
      <c r="AF202" s="38">
        <f t="shared" si="51"/>
        <v>12.880753083012554</v>
      </c>
      <c r="AG202" s="38">
        <f t="shared" si="52"/>
        <v>0</v>
      </c>
      <c r="AH202" s="38">
        <f t="shared" si="53"/>
        <v>12.880753083012554</v>
      </c>
      <c r="AI202" s="38">
        <v>43.256944443999998</v>
      </c>
      <c r="AJ202" s="24">
        <f t="shared" si="54"/>
        <v>0.29777306854597291</v>
      </c>
      <c r="AK202" s="2">
        <f t="shared" si="55"/>
        <v>2178</v>
      </c>
    </row>
    <row r="203" spans="1:37">
      <c r="A203" s="2">
        <v>206</v>
      </c>
      <c r="B203" s="2" t="s">
        <v>261</v>
      </c>
      <c r="C203" s="2" t="s">
        <v>6</v>
      </c>
      <c r="D203" s="2" t="s">
        <v>442</v>
      </c>
      <c r="E203" s="2" t="s">
        <v>768</v>
      </c>
      <c r="F203" s="2" t="s">
        <v>64</v>
      </c>
      <c r="H203" s="2" t="s">
        <v>882</v>
      </c>
      <c r="I203" s="2">
        <v>31965</v>
      </c>
      <c r="J203" s="2">
        <v>8379</v>
      </c>
      <c r="K203" s="95">
        <f t="shared" si="42"/>
        <v>0.26213045518535899</v>
      </c>
      <c r="L203" s="38">
        <f t="shared" si="43"/>
        <v>17.240320586474997</v>
      </c>
      <c r="M203" s="38">
        <f t="shared" si="44"/>
        <v>19.260355881375002</v>
      </c>
      <c r="N203" s="38">
        <f t="shared" si="45"/>
        <v>5.3943235321500005</v>
      </c>
      <c r="O203" s="38">
        <f t="shared" si="46"/>
        <v>0</v>
      </c>
      <c r="P203" s="2">
        <v>1802040</v>
      </c>
      <c r="Q203" s="2">
        <v>5.9000974880000001</v>
      </c>
      <c r="R203" s="24">
        <v>0.41151260499999998</v>
      </c>
      <c r="S203" s="24">
        <v>0.45972922500000002</v>
      </c>
      <c r="T203" s="24">
        <v>0.12875817000000001</v>
      </c>
      <c r="U203" s="24">
        <v>0</v>
      </c>
      <c r="V203" s="95">
        <f t="shared" si="47"/>
        <v>3.3751437710933835E-2</v>
      </c>
      <c r="W203" s="95">
        <v>0.22500000000000001</v>
      </c>
      <c r="X203" s="95">
        <v>0.22500000000000001</v>
      </c>
      <c r="Y203" s="95">
        <f t="shared" si="48"/>
        <v>0.150574463125</v>
      </c>
      <c r="Z203" s="2">
        <v>0.1</v>
      </c>
      <c r="AA203" s="2">
        <v>0.17499999999999999</v>
      </c>
      <c r="AB203" s="2">
        <v>0.22500000000000001</v>
      </c>
      <c r="AC203" s="95"/>
      <c r="AD203" s="38">
        <f t="shared" si="49"/>
        <v>15.102520833752099</v>
      </c>
      <c r="AE203" s="38">
        <f t="shared" si="50"/>
        <v>29.526125566147879</v>
      </c>
      <c r="AF203" s="38">
        <f t="shared" si="51"/>
        <v>10.632211681867652</v>
      </c>
      <c r="AG203" s="38">
        <f t="shared" si="52"/>
        <v>0</v>
      </c>
      <c r="AH203" s="38">
        <f t="shared" si="53"/>
        <v>10.632211681867652</v>
      </c>
      <c r="AI203" s="38">
        <v>43.256944443999998</v>
      </c>
      <c r="AJ203" s="24">
        <f t="shared" si="54"/>
        <v>0.24579201833435105</v>
      </c>
      <c r="AK203" s="2">
        <f t="shared" si="55"/>
        <v>1798</v>
      </c>
    </row>
    <row r="204" spans="1:37">
      <c r="A204" s="2">
        <v>217</v>
      </c>
      <c r="B204" s="2" t="s">
        <v>270</v>
      </c>
      <c r="C204" s="2" t="s">
        <v>5</v>
      </c>
      <c r="D204" s="2" t="s">
        <v>447</v>
      </c>
      <c r="E204" s="2" t="s">
        <v>768</v>
      </c>
      <c r="F204" s="2" t="s">
        <v>64</v>
      </c>
      <c r="H204" s="2" t="s">
        <v>882</v>
      </c>
      <c r="I204" s="2">
        <v>2056</v>
      </c>
      <c r="J204" s="2">
        <v>84</v>
      </c>
      <c r="K204" s="95">
        <f t="shared" si="42"/>
        <v>4.085603112840467E-2</v>
      </c>
      <c r="L204" s="38">
        <f t="shared" si="43"/>
        <v>0</v>
      </c>
      <c r="M204" s="38">
        <f t="shared" si="44"/>
        <v>0</v>
      </c>
      <c r="N204" s="38">
        <f t="shared" si="45"/>
        <v>0.1463348418</v>
      </c>
      <c r="O204" s="38">
        <f t="shared" si="46"/>
        <v>0.27366515819999998</v>
      </c>
      <c r="P204" s="2">
        <v>633288</v>
      </c>
      <c r="Q204" s="2">
        <v>1.510904292</v>
      </c>
      <c r="R204" s="24">
        <v>0</v>
      </c>
      <c r="S204" s="24">
        <v>0</v>
      </c>
      <c r="T204" s="24">
        <v>0.34841629000000002</v>
      </c>
      <c r="U204" s="24">
        <v>0.65158371000000004</v>
      </c>
      <c r="V204" s="95">
        <f t="shared" si="47"/>
        <v>4.085603112840467E-2</v>
      </c>
      <c r="W204" s="95">
        <v>0.30174999999999996</v>
      </c>
      <c r="X204" s="95">
        <v>0.26006674200000002</v>
      </c>
      <c r="Y204" s="95">
        <f t="shared" si="48"/>
        <v>0.26006674184233669</v>
      </c>
      <c r="Z204" s="2" t="s">
        <v>532</v>
      </c>
      <c r="AA204" s="2" t="s">
        <v>532</v>
      </c>
      <c r="AB204" s="2">
        <v>0.22500000000000001</v>
      </c>
      <c r="AC204" s="95">
        <v>0.278817708</v>
      </c>
      <c r="AD204" s="38">
        <f t="shared" si="49"/>
        <v>0</v>
      </c>
      <c r="AE204" s="38">
        <f t="shared" si="50"/>
        <v>0</v>
      </c>
      <c r="AF204" s="38">
        <f t="shared" si="51"/>
        <v>0.2884259731878</v>
      </c>
      <c r="AG204" s="38">
        <f t="shared" si="52"/>
        <v>0.66841158339852502</v>
      </c>
      <c r="AH204" s="38">
        <f t="shared" si="53"/>
        <v>0.95683755658632497</v>
      </c>
      <c r="AI204" s="38">
        <v>24.986944443999999</v>
      </c>
      <c r="AJ204" s="24">
        <f t="shared" si="54"/>
        <v>3.8293499980790409E-2</v>
      </c>
      <c r="AK204" s="2">
        <f t="shared" si="55"/>
        <v>140</v>
      </c>
    </row>
    <row r="205" spans="1:37">
      <c r="A205" s="2">
        <v>218</v>
      </c>
      <c r="B205" s="2" t="s">
        <v>271</v>
      </c>
      <c r="C205" s="2" t="s">
        <v>5</v>
      </c>
      <c r="D205" s="2" t="s">
        <v>447</v>
      </c>
      <c r="E205" s="2" t="s">
        <v>768</v>
      </c>
      <c r="F205" s="2" t="s">
        <v>64</v>
      </c>
      <c r="H205" s="2" t="s">
        <v>882</v>
      </c>
      <c r="I205" s="2">
        <v>15000</v>
      </c>
      <c r="J205" s="2">
        <v>2014</v>
      </c>
      <c r="K205" s="95">
        <f t="shared" si="42"/>
        <v>0.13426666666666667</v>
      </c>
      <c r="L205" s="38">
        <f t="shared" si="43"/>
        <v>0</v>
      </c>
      <c r="M205" s="38">
        <f t="shared" si="44"/>
        <v>1.1658582880700001</v>
      </c>
      <c r="N205" s="38">
        <f t="shared" si="45"/>
        <v>4.4055502101100004</v>
      </c>
      <c r="O205" s="38">
        <f t="shared" si="46"/>
        <v>4.49859150182</v>
      </c>
      <c r="P205" s="2">
        <v>1832159</v>
      </c>
      <c r="Q205" s="2">
        <v>10.521254697</v>
      </c>
      <c r="R205" s="24">
        <v>0</v>
      </c>
      <c r="S205" s="24">
        <v>0.115775401</v>
      </c>
      <c r="T205" s="24">
        <v>0.437492573</v>
      </c>
      <c r="U205" s="24">
        <v>0.446732026</v>
      </c>
      <c r="V205" s="95">
        <f t="shared" si="47"/>
        <v>0.11872188949239999</v>
      </c>
      <c r="W205" s="95">
        <v>0.28740624999999997</v>
      </c>
      <c r="X205" s="95">
        <v>0.247135153</v>
      </c>
      <c r="Y205" s="95">
        <f t="shared" si="48"/>
        <v>0.23878367683912499</v>
      </c>
      <c r="Z205" s="2" t="s">
        <v>532</v>
      </c>
      <c r="AA205" s="2">
        <v>0.17499999999999999</v>
      </c>
      <c r="AB205" s="2">
        <v>0.22500000000000001</v>
      </c>
      <c r="AC205" s="95">
        <v>0.26881250000000001</v>
      </c>
      <c r="AD205" s="38">
        <f t="shared" si="49"/>
        <v>0</v>
      </c>
      <c r="AE205" s="38">
        <f t="shared" si="50"/>
        <v>1.78726075561131</v>
      </c>
      <c r="AF205" s="38">
        <f t="shared" si="51"/>
        <v>8.6833394641268118</v>
      </c>
      <c r="AG205" s="38">
        <f t="shared" si="52"/>
        <v>10.593272022006982</v>
      </c>
      <c r="AH205" s="38">
        <f t="shared" si="53"/>
        <v>19.276611486133795</v>
      </c>
      <c r="AI205" s="38">
        <v>24.986944443999999</v>
      </c>
      <c r="AJ205" s="24">
        <f t="shared" si="54"/>
        <v>0.77146733684608648</v>
      </c>
      <c r="AK205" s="2">
        <f t="shared" si="55"/>
        <v>2968</v>
      </c>
    </row>
    <row r="206" spans="1:37">
      <c r="A206" s="2">
        <v>219</v>
      </c>
      <c r="B206" s="2" t="s">
        <v>272</v>
      </c>
      <c r="C206" s="2" t="s">
        <v>5</v>
      </c>
      <c r="D206" s="2" t="s">
        <v>447</v>
      </c>
      <c r="E206" s="2" t="s">
        <v>768</v>
      </c>
      <c r="F206" s="2" t="s">
        <v>64</v>
      </c>
      <c r="H206" s="2" t="s">
        <v>882</v>
      </c>
      <c r="I206" s="2">
        <v>16261</v>
      </c>
      <c r="J206" s="2">
        <v>832</v>
      </c>
      <c r="K206" s="95">
        <f t="shared" si="42"/>
        <v>5.1165364983703339E-2</v>
      </c>
      <c r="L206" s="38">
        <f t="shared" si="43"/>
        <v>2.2823921577599999</v>
      </c>
      <c r="M206" s="38">
        <f t="shared" si="44"/>
        <v>1.3608705884799999</v>
      </c>
      <c r="N206" s="38">
        <f t="shared" si="45"/>
        <v>0.51673725376000001</v>
      </c>
      <c r="O206" s="38">
        <f t="shared" si="46"/>
        <v>0</v>
      </c>
      <c r="P206" s="2">
        <v>1343458</v>
      </c>
      <c r="Q206" s="2">
        <v>0.75811013800000004</v>
      </c>
      <c r="R206" s="24">
        <v>0.54865196100000002</v>
      </c>
      <c r="S206" s="24">
        <v>0.32713235299999999</v>
      </c>
      <c r="T206" s="24">
        <v>0.12421568600000001</v>
      </c>
      <c r="U206" s="24">
        <v>0</v>
      </c>
      <c r="V206" s="95">
        <f t="shared" si="47"/>
        <v>6.3555409108910898E-3</v>
      </c>
      <c r="W206" s="95">
        <v>0.22500000000000001</v>
      </c>
      <c r="X206" s="95">
        <v>0.22500000000000001</v>
      </c>
      <c r="Y206" s="95">
        <f t="shared" si="48"/>
        <v>0.14006188722500001</v>
      </c>
      <c r="Z206" s="2">
        <v>0.1</v>
      </c>
      <c r="AA206" s="2">
        <v>0.17499999999999999</v>
      </c>
      <c r="AB206" s="2">
        <v>0.22500000000000001</v>
      </c>
      <c r="AC206" s="95"/>
      <c r="AD206" s="38">
        <f t="shared" si="49"/>
        <v>1.99937553019776</v>
      </c>
      <c r="AE206" s="38">
        <f t="shared" si="50"/>
        <v>2.0862146121398397</v>
      </c>
      <c r="AF206" s="38">
        <f t="shared" si="51"/>
        <v>1.01848912716096</v>
      </c>
      <c r="AG206" s="38">
        <f t="shared" si="52"/>
        <v>0</v>
      </c>
      <c r="AH206" s="38">
        <f t="shared" si="53"/>
        <v>1.01848912716096</v>
      </c>
      <c r="AI206" s="38">
        <v>24.986944443999999</v>
      </c>
      <c r="AJ206" s="24">
        <f t="shared" si="54"/>
        <v>4.0760851309513561E-2</v>
      </c>
      <c r="AK206" s="2">
        <f t="shared" si="55"/>
        <v>172</v>
      </c>
    </row>
    <row r="207" spans="1:37">
      <c r="A207" s="2">
        <v>220</v>
      </c>
      <c r="B207" s="2" t="s">
        <v>273</v>
      </c>
      <c r="C207" s="2" t="s">
        <v>5</v>
      </c>
      <c r="D207" s="2" t="s">
        <v>447</v>
      </c>
      <c r="E207" s="2" t="s">
        <v>768</v>
      </c>
      <c r="F207" s="2" t="s">
        <v>64</v>
      </c>
      <c r="H207" s="2" t="s">
        <v>882</v>
      </c>
      <c r="I207" s="2">
        <v>15742</v>
      </c>
      <c r="J207" s="2">
        <v>840</v>
      </c>
      <c r="K207" s="95">
        <f t="shared" si="42"/>
        <v>5.3360437047389152E-2</v>
      </c>
      <c r="L207" s="38">
        <f t="shared" si="43"/>
        <v>2.3248235303999998</v>
      </c>
      <c r="M207" s="38">
        <f t="shared" si="44"/>
        <v>1.8751764696</v>
      </c>
      <c r="N207" s="38">
        <f t="shared" si="45"/>
        <v>0</v>
      </c>
      <c r="O207" s="38">
        <f t="shared" si="46"/>
        <v>0</v>
      </c>
      <c r="P207" s="2">
        <v>1617347</v>
      </c>
      <c r="Q207" s="2">
        <v>0</v>
      </c>
      <c r="R207" s="24">
        <v>0.55352941200000005</v>
      </c>
      <c r="S207" s="24">
        <v>0.446470588</v>
      </c>
      <c r="T207" s="24">
        <v>0</v>
      </c>
      <c r="U207" s="24">
        <v>0</v>
      </c>
      <c r="V207" s="95">
        <f t="shared" si="47"/>
        <v>0</v>
      </c>
      <c r="W207" s="95">
        <v>0.19284374999999998</v>
      </c>
      <c r="X207" s="95"/>
      <c r="Y207" s="95">
        <f t="shared" si="48"/>
        <v>0.13348529409999998</v>
      </c>
      <c r="Z207" s="2">
        <v>0.1</v>
      </c>
      <c r="AA207" s="2">
        <v>0.17499999999999999</v>
      </c>
      <c r="AB207" s="2" t="s">
        <v>532</v>
      </c>
      <c r="AC207" s="95"/>
      <c r="AD207" s="38">
        <f t="shared" si="49"/>
        <v>2.0365454126303999</v>
      </c>
      <c r="AE207" s="38">
        <f t="shared" si="50"/>
        <v>2.8746455278967997</v>
      </c>
      <c r="AF207" s="38">
        <f t="shared" si="51"/>
        <v>0</v>
      </c>
      <c r="AG207" s="38">
        <f t="shared" si="52"/>
        <v>0</v>
      </c>
      <c r="AH207" s="38">
        <f t="shared" si="53"/>
        <v>0</v>
      </c>
      <c r="AI207" s="38">
        <v>24.986944443999999</v>
      </c>
      <c r="AJ207" s="24">
        <f t="shared" si="54"/>
        <v>0</v>
      </c>
      <c r="AK207" s="2">
        <f t="shared" si="55"/>
        <v>0</v>
      </c>
    </row>
    <row r="208" spans="1:37">
      <c r="A208" s="2">
        <v>215</v>
      </c>
      <c r="B208" s="2" t="s">
        <v>445</v>
      </c>
      <c r="C208" s="2" t="s">
        <v>4</v>
      </c>
      <c r="D208" s="2" t="s">
        <v>444</v>
      </c>
      <c r="E208" s="2" t="s">
        <v>768</v>
      </c>
      <c r="F208" s="2" t="s">
        <v>64</v>
      </c>
      <c r="H208" s="2" t="s">
        <v>882</v>
      </c>
      <c r="I208" s="2">
        <v>12201</v>
      </c>
      <c r="J208" s="2">
        <v>950</v>
      </c>
      <c r="K208" s="95">
        <f t="shared" si="42"/>
        <v>7.7862470289320543E-2</v>
      </c>
      <c r="L208" s="38">
        <f t="shared" si="43"/>
        <v>2.4071323535000002</v>
      </c>
      <c r="M208" s="38">
        <f t="shared" si="44"/>
        <v>1.5932733242500001</v>
      </c>
      <c r="N208" s="38">
        <f t="shared" si="45"/>
        <v>0.74959432225</v>
      </c>
      <c r="O208" s="38">
        <f t="shared" si="46"/>
        <v>0</v>
      </c>
      <c r="P208" s="2">
        <v>1092193</v>
      </c>
      <c r="Q208" s="2">
        <v>1.352737479</v>
      </c>
      <c r="R208" s="24">
        <v>0.50676470600000001</v>
      </c>
      <c r="S208" s="24">
        <v>0.33542596299999999</v>
      </c>
      <c r="T208" s="24">
        <v>0.157809331</v>
      </c>
      <c r="U208" s="24">
        <v>0</v>
      </c>
      <c r="V208" s="95">
        <f t="shared" si="47"/>
        <v>1.2287424346365051E-2</v>
      </c>
      <c r="W208" s="95">
        <v>0.22500000000000001</v>
      </c>
      <c r="X208" s="95">
        <v>0.22500000000000001</v>
      </c>
      <c r="Y208" s="95">
        <f t="shared" si="48"/>
        <v>0.1448831136</v>
      </c>
      <c r="Z208" s="2">
        <v>0.1</v>
      </c>
      <c r="AA208" s="2">
        <v>0.17499999999999999</v>
      </c>
      <c r="AB208" s="2">
        <v>0.22500000000000001</v>
      </c>
      <c r="AC208" s="95"/>
      <c r="AD208" s="38">
        <f t="shared" si="49"/>
        <v>2.1086479416660002</v>
      </c>
      <c r="AE208" s="38">
        <f t="shared" si="50"/>
        <v>2.4424880060752496</v>
      </c>
      <c r="AF208" s="38">
        <f t="shared" si="51"/>
        <v>1.4774504091547498</v>
      </c>
      <c r="AG208" s="38">
        <f t="shared" si="52"/>
        <v>0</v>
      </c>
      <c r="AH208" s="38">
        <f t="shared" si="53"/>
        <v>1.4774504091547498</v>
      </c>
      <c r="AI208" s="38">
        <v>13.025</v>
      </c>
      <c r="AJ208" s="24">
        <f t="shared" si="54"/>
        <v>0.11343189321725526</v>
      </c>
      <c r="AK208" s="2">
        <f t="shared" si="55"/>
        <v>250</v>
      </c>
    </row>
    <row r="209" spans="1:37">
      <c r="A209" s="2">
        <v>216</v>
      </c>
      <c r="B209" s="2" t="s">
        <v>446</v>
      </c>
      <c r="C209" s="2" t="s">
        <v>4</v>
      </c>
      <c r="D209" s="2" t="s">
        <v>444</v>
      </c>
      <c r="E209" s="2" t="s">
        <v>768</v>
      </c>
      <c r="F209" s="2" t="s">
        <v>64</v>
      </c>
      <c r="H209" s="2" t="s">
        <v>882</v>
      </c>
      <c r="I209" s="2">
        <v>8040</v>
      </c>
      <c r="J209" s="2">
        <v>209</v>
      </c>
      <c r="K209" s="95">
        <f t="shared" si="42"/>
        <v>2.5995024875621889E-2</v>
      </c>
      <c r="L209" s="38">
        <f t="shared" si="43"/>
        <v>0.78254254220999997</v>
      </c>
      <c r="M209" s="38">
        <f t="shared" si="44"/>
        <v>8.9849353934999987E-2</v>
      </c>
      <c r="N209" s="38">
        <f t="shared" si="45"/>
        <v>5.2315394010000002E-2</v>
      </c>
      <c r="O209" s="38">
        <f t="shared" si="46"/>
        <v>0.120292709845</v>
      </c>
      <c r="P209" s="2">
        <v>971995</v>
      </c>
      <c r="Q209" s="2">
        <v>0.393479317</v>
      </c>
      <c r="R209" s="24">
        <v>0.74884453799999995</v>
      </c>
      <c r="S209" s="24">
        <v>8.5980242999999998E-2</v>
      </c>
      <c r="T209" s="24">
        <v>5.0062578000000003E-2</v>
      </c>
      <c r="U209" s="24">
        <v>0.115112641</v>
      </c>
      <c r="V209" s="95">
        <f t="shared" si="47"/>
        <v>4.293733926741294E-3</v>
      </c>
      <c r="W209" s="95">
        <v>0.26509375000000002</v>
      </c>
      <c r="X209" s="95">
        <v>0.25294182700000001</v>
      </c>
      <c r="Y209" s="95">
        <f t="shared" si="48"/>
        <v>0.13171071805009374</v>
      </c>
      <c r="Z209" s="2">
        <v>0.1</v>
      </c>
      <c r="AA209" s="2">
        <v>0.17499999999999999</v>
      </c>
      <c r="AB209" s="2">
        <v>0.22500000000000001</v>
      </c>
      <c r="AC209" s="95">
        <v>0.26509375000000002</v>
      </c>
      <c r="AD209" s="38">
        <f t="shared" si="49"/>
        <v>0.68550726697596009</v>
      </c>
      <c r="AE209" s="38">
        <f t="shared" si="50"/>
        <v>0.13773905958235497</v>
      </c>
      <c r="AF209" s="38">
        <f t="shared" si="51"/>
        <v>0.10311364159371002</v>
      </c>
      <c r="AG209" s="38">
        <f t="shared" si="52"/>
        <v>0.27934628702214326</v>
      </c>
      <c r="AH209" s="38">
        <f t="shared" si="53"/>
        <v>0.38245992861585326</v>
      </c>
      <c r="AI209" s="38">
        <v>13.025</v>
      </c>
      <c r="AJ209" s="24">
        <f t="shared" si="54"/>
        <v>2.9363526189316948E-2</v>
      </c>
      <c r="AK209" s="2">
        <f t="shared" si="55"/>
        <v>58</v>
      </c>
    </row>
    <row r="210" spans="1:37">
      <c r="A210" s="2">
        <v>312</v>
      </c>
      <c r="B210" s="2" t="s">
        <v>362</v>
      </c>
      <c r="C210" s="2" t="s">
        <v>3</v>
      </c>
      <c r="D210" s="2" t="s">
        <v>418</v>
      </c>
      <c r="E210" s="2" t="s">
        <v>768</v>
      </c>
      <c r="F210" s="2" t="s">
        <v>64</v>
      </c>
      <c r="H210" s="2" t="s">
        <v>882</v>
      </c>
      <c r="I210" s="2">
        <v>467</v>
      </c>
      <c r="J210" s="2">
        <v>177</v>
      </c>
      <c r="K210" s="95">
        <f t="shared" si="42"/>
        <v>0.37901498929336186</v>
      </c>
      <c r="L210" s="38">
        <f t="shared" si="43"/>
        <v>0.119240520135</v>
      </c>
      <c r="M210" s="38">
        <f t="shared" si="44"/>
        <v>0.103257170565</v>
      </c>
      <c r="N210" s="38">
        <f t="shared" si="45"/>
        <v>0.103257170565</v>
      </c>
      <c r="O210" s="38">
        <f t="shared" si="46"/>
        <v>0.55924513873500004</v>
      </c>
      <c r="R210" s="24">
        <v>0.13473505099999999</v>
      </c>
      <c r="S210" s="24">
        <v>0.116674769</v>
      </c>
      <c r="T210" s="24">
        <v>0.116674769</v>
      </c>
      <c r="U210" s="24">
        <v>0.63191541100000004</v>
      </c>
      <c r="V210" s="95">
        <f t="shared" si="47"/>
        <v>0.28372689905781584</v>
      </c>
      <c r="W210" s="95">
        <v>0.46378125000000003</v>
      </c>
      <c r="X210" s="95">
        <v>0.34011382099999998</v>
      </c>
      <c r="Y210" s="95">
        <f t="shared" si="48"/>
        <v>0.28849745632951102</v>
      </c>
      <c r="Z210" s="2">
        <v>0.1</v>
      </c>
      <c r="AA210" s="2">
        <v>0.17499999999999999</v>
      </c>
      <c r="AB210" s="2">
        <v>0.22500000000000001</v>
      </c>
      <c r="AC210" s="95">
        <v>0.36136805599999999</v>
      </c>
      <c r="AD210" s="38">
        <f t="shared" si="49"/>
        <v>0.10445469563826</v>
      </c>
      <c r="AE210" s="38">
        <f t="shared" si="50"/>
        <v>0.15829324247614499</v>
      </c>
      <c r="AF210" s="38">
        <f t="shared" si="51"/>
        <v>0.203519883183615</v>
      </c>
      <c r="AG210" s="38">
        <f t="shared" si="52"/>
        <v>1.7703375586421473</v>
      </c>
      <c r="AH210" s="38">
        <f t="shared" si="53"/>
        <v>1.9738574418257622</v>
      </c>
      <c r="AI210" s="38">
        <v>232.51499999999999</v>
      </c>
      <c r="AJ210" s="24">
        <f t="shared" si="54"/>
        <v>8.4891617393534277E-3</v>
      </c>
      <c r="AK210" s="2">
        <f t="shared" si="55"/>
        <v>221</v>
      </c>
    </row>
    <row r="211" spans="1:37">
      <c r="A211" s="2">
        <v>88</v>
      </c>
      <c r="B211" s="2" t="s">
        <v>143</v>
      </c>
      <c r="C211" s="2" t="s">
        <v>3</v>
      </c>
      <c r="D211" s="2" t="s">
        <v>418</v>
      </c>
      <c r="E211" s="2" t="s">
        <v>768</v>
      </c>
      <c r="F211" s="2" t="s">
        <v>64</v>
      </c>
      <c r="H211" s="2" t="s">
        <v>882</v>
      </c>
      <c r="I211" s="2">
        <v>29339</v>
      </c>
      <c r="J211" s="2">
        <v>2581</v>
      </c>
      <c r="K211" s="95">
        <f t="shared" si="42"/>
        <v>8.7971641841916901E-2</v>
      </c>
      <c r="L211" s="38">
        <f t="shared" si="43"/>
        <v>1.89190441077</v>
      </c>
      <c r="M211" s="38">
        <f t="shared" si="44"/>
        <v>3.1411764717400001</v>
      </c>
      <c r="N211" s="38">
        <f t="shared" si="45"/>
        <v>4.2757600942500007</v>
      </c>
      <c r="O211" s="38">
        <f t="shared" si="46"/>
        <v>3.5961590232400003</v>
      </c>
      <c r="P211" s="2">
        <v>2720102</v>
      </c>
      <c r="Q211" s="2">
        <v>6.6359671630000001</v>
      </c>
      <c r="R211" s="24">
        <v>0.146602434</v>
      </c>
      <c r="S211" s="24">
        <v>0.243407708</v>
      </c>
      <c r="T211" s="24">
        <v>0.33132584999999998</v>
      </c>
      <c r="U211" s="24">
        <v>0.27866400800000002</v>
      </c>
      <c r="V211" s="95">
        <f t="shared" si="47"/>
        <v>5.366180931517775E-2</v>
      </c>
      <c r="W211" s="95">
        <v>0.33628124999999998</v>
      </c>
      <c r="X211" s="95">
        <v>0.26176084799999999</v>
      </c>
      <c r="Y211" s="95">
        <f t="shared" si="48"/>
        <v>0.21692805474374999</v>
      </c>
      <c r="Z211" s="2">
        <v>0.1</v>
      </c>
      <c r="AA211" s="2">
        <v>0.17499999999999999</v>
      </c>
      <c r="AB211" s="2">
        <v>0.22500000000000001</v>
      </c>
      <c r="AC211" s="95">
        <v>0.30546875000000001</v>
      </c>
      <c r="AD211" s="38">
        <f t="shared" si="49"/>
        <v>1.65730826383452</v>
      </c>
      <c r="AE211" s="38">
        <f t="shared" si="50"/>
        <v>4.8154235311774203</v>
      </c>
      <c r="AF211" s="38">
        <f t="shared" si="51"/>
        <v>8.4275231457667505</v>
      </c>
      <c r="AG211" s="38">
        <f t="shared" si="52"/>
        <v>9.6229844062818142</v>
      </c>
      <c r="AH211" s="38">
        <f t="shared" si="53"/>
        <v>18.050507552048565</v>
      </c>
      <c r="AI211" s="38">
        <v>232.51499999999999</v>
      </c>
      <c r="AJ211" s="24">
        <f t="shared" si="54"/>
        <v>7.7631583132479906E-2</v>
      </c>
      <c r="AK211" s="2">
        <f t="shared" si="55"/>
        <v>2624</v>
      </c>
    </row>
    <row r="212" spans="1:37">
      <c r="A212" s="2">
        <v>89</v>
      </c>
      <c r="B212" s="2" t="s">
        <v>144</v>
      </c>
      <c r="C212" s="2" t="s">
        <v>3</v>
      </c>
      <c r="D212" s="2" t="s">
        <v>418</v>
      </c>
      <c r="E212" s="2" t="s">
        <v>768</v>
      </c>
      <c r="F212" s="2" t="s">
        <v>64</v>
      </c>
      <c r="H212" s="2" t="s">
        <v>882</v>
      </c>
      <c r="I212" s="2">
        <v>10607</v>
      </c>
      <c r="J212" s="2">
        <v>1713</v>
      </c>
      <c r="K212" s="95">
        <f t="shared" si="42"/>
        <v>0.16149712454039786</v>
      </c>
      <c r="L212" s="38">
        <f t="shared" si="43"/>
        <v>1.980351515865</v>
      </c>
      <c r="M212" s="38">
        <f t="shared" si="44"/>
        <v>1.3001897572050003</v>
      </c>
      <c r="N212" s="38">
        <f t="shared" si="45"/>
        <v>1.9466278476000003</v>
      </c>
      <c r="O212" s="38">
        <f t="shared" si="46"/>
        <v>3.3378308793299998</v>
      </c>
      <c r="P212" s="2">
        <v>1040925</v>
      </c>
      <c r="Q212" s="2">
        <v>12.699277554</v>
      </c>
      <c r="R212" s="24">
        <v>0.231214421</v>
      </c>
      <c r="S212" s="24">
        <v>0.15180265700000001</v>
      </c>
      <c r="T212" s="24">
        <v>0.22727704000000001</v>
      </c>
      <c r="U212" s="24">
        <v>0.389705882</v>
      </c>
      <c r="V212" s="95">
        <f t="shared" si="47"/>
        <v>9.9640967793532584E-2</v>
      </c>
      <c r="W212" s="95">
        <v>0.36815624999999996</v>
      </c>
      <c r="X212" s="95">
        <v>0.28555767500000001</v>
      </c>
      <c r="Y212" s="95">
        <f t="shared" si="48"/>
        <v>0.22587111596175002</v>
      </c>
      <c r="Z212" s="2">
        <v>0.1</v>
      </c>
      <c r="AA212" s="2">
        <v>0.17499999999999999</v>
      </c>
      <c r="AB212" s="2">
        <v>0.22500000000000001</v>
      </c>
      <c r="AC212" s="95">
        <v>0.32087500000000002</v>
      </c>
      <c r="AD212" s="38">
        <f t="shared" si="49"/>
        <v>1.7347879278977401</v>
      </c>
      <c r="AE212" s="38">
        <f t="shared" si="50"/>
        <v>1.9931908977952653</v>
      </c>
      <c r="AF212" s="38">
        <f t="shared" si="51"/>
        <v>3.8368034876196009</v>
      </c>
      <c r="AG212" s="38">
        <f t="shared" si="52"/>
        <v>9.382191994627922</v>
      </c>
      <c r="AH212" s="38">
        <f t="shared" si="53"/>
        <v>13.218995482247523</v>
      </c>
      <c r="AI212" s="38">
        <v>232.51499999999999</v>
      </c>
      <c r="AJ212" s="24">
        <f t="shared" si="54"/>
        <v>5.6852226661710102E-2</v>
      </c>
      <c r="AK212" s="2">
        <f t="shared" si="55"/>
        <v>1761</v>
      </c>
    </row>
    <row r="213" spans="1:37">
      <c r="A213" s="2">
        <v>90</v>
      </c>
      <c r="B213" s="2" t="s">
        <v>145</v>
      </c>
      <c r="C213" s="2" t="s">
        <v>3</v>
      </c>
      <c r="D213" s="2" t="s">
        <v>418</v>
      </c>
      <c r="E213" s="2" t="s">
        <v>768</v>
      </c>
      <c r="F213" s="2" t="s">
        <v>64</v>
      </c>
      <c r="H213" s="2" t="s">
        <v>882</v>
      </c>
      <c r="I213" s="2">
        <v>5287</v>
      </c>
      <c r="J213" s="2">
        <v>564</v>
      </c>
      <c r="K213" s="95">
        <f t="shared" si="42"/>
        <v>0.10667675430300738</v>
      </c>
      <c r="L213" s="38">
        <f t="shared" si="43"/>
        <v>0.74394629243999999</v>
      </c>
      <c r="M213" s="38">
        <f t="shared" si="44"/>
        <v>0.57698209842000003</v>
      </c>
      <c r="N213" s="38">
        <f t="shared" si="45"/>
        <v>0.72411253308000001</v>
      </c>
      <c r="O213" s="38">
        <f t="shared" si="46"/>
        <v>0.77495907888000015</v>
      </c>
      <c r="P213" s="2">
        <v>582504</v>
      </c>
      <c r="Q213" s="2">
        <v>5.886336107</v>
      </c>
      <c r="R213" s="24">
        <v>0.26381074199999999</v>
      </c>
      <c r="S213" s="24">
        <v>0.20460358100000001</v>
      </c>
      <c r="T213" s="24">
        <v>0.256777494</v>
      </c>
      <c r="U213" s="24">
        <v>0.27480818400000001</v>
      </c>
      <c r="V213" s="95">
        <f t="shared" si="47"/>
        <v>5.6707834763003596E-2</v>
      </c>
      <c r="W213" s="95">
        <v>0.32140625</v>
      </c>
      <c r="X213" s="95">
        <v>0.261106379</v>
      </c>
      <c r="Y213" s="95">
        <f t="shared" si="48"/>
        <v>0.20098711252625001</v>
      </c>
      <c r="Z213" s="2">
        <v>0.1</v>
      </c>
      <c r="AA213" s="2">
        <v>0.17499999999999999</v>
      </c>
      <c r="AB213" s="2">
        <v>0.22500000000000001</v>
      </c>
      <c r="AC213" s="95">
        <v>0.29484375000000002</v>
      </c>
      <c r="AD213" s="38">
        <f t="shared" si="49"/>
        <v>0.65169695217744006</v>
      </c>
      <c r="AE213" s="38">
        <f t="shared" si="50"/>
        <v>0.88451355687786004</v>
      </c>
      <c r="AF213" s="38">
        <f t="shared" si="51"/>
        <v>1.4272258027006799</v>
      </c>
      <c r="AG213" s="38">
        <f t="shared" si="52"/>
        <v>2.0015885264024798</v>
      </c>
      <c r="AH213" s="38">
        <f t="shared" si="53"/>
        <v>3.4288143291031599</v>
      </c>
      <c r="AI213" s="38">
        <v>232.51499999999999</v>
      </c>
      <c r="AJ213" s="24">
        <f t="shared" si="54"/>
        <v>1.4746637116328667E-2</v>
      </c>
      <c r="AK213" s="2">
        <f t="shared" si="55"/>
        <v>500</v>
      </c>
    </row>
    <row r="214" spans="1:37">
      <c r="A214" s="2">
        <v>91</v>
      </c>
      <c r="B214" s="2" t="s">
        <v>146</v>
      </c>
      <c r="C214" s="2" t="s">
        <v>3</v>
      </c>
      <c r="D214" s="2" t="s">
        <v>418</v>
      </c>
      <c r="E214" s="2" t="s">
        <v>768</v>
      </c>
      <c r="F214" s="2" t="s">
        <v>64</v>
      </c>
      <c r="H214" s="2" t="s">
        <v>882</v>
      </c>
      <c r="I214" s="2">
        <v>7199</v>
      </c>
      <c r="J214" s="2">
        <v>496</v>
      </c>
      <c r="K214" s="95">
        <f t="shared" si="42"/>
        <v>6.8898458119183215E-2</v>
      </c>
      <c r="L214" s="38">
        <f t="shared" si="43"/>
        <v>0.50467748528</v>
      </c>
      <c r="M214" s="38">
        <f t="shared" si="44"/>
        <v>0.60365111583999997</v>
      </c>
      <c r="N214" s="38">
        <f t="shared" si="45"/>
        <v>0.88308708495999999</v>
      </c>
      <c r="O214" s="38">
        <f t="shared" si="46"/>
        <v>0.48858431392000001</v>
      </c>
      <c r="P214" s="2">
        <v>2164066</v>
      </c>
      <c r="Q214" s="2">
        <v>1.4210543739999999</v>
      </c>
      <c r="R214" s="24">
        <v>0.20349898599999999</v>
      </c>
      <c r="S214" s="24">
        <v>0.243407708</v>
      </c>
      <c r="T214" s="24">
        <v>0.356083502</v>
      </c>
      <c r="U214" s="24">
        <v>0.19700980400000001</v>
      </c>
      <c r="V214" s="95">
        <f t="shared" si="47"/>
        <v>3.8107275979441593E-2</v>
      </c>
      <c r="W214" s="95">
        <v>0.31184375000000003</v>
      </c>
      <c r="X214" s="95">
        <v>0.25593342499999999</v>
      </c>
      <c r="Y214" s="95">
        <f t="shared" si="48"/>
        <v>0.204501311516125</v>
      </c>
      <c r="Z214" s="2">
        <v>0.1</v>
      </c>
      <c r="AA214" s="2">
        <v>0.17499999999999999</v>
      </c>
      <c r="AB214" s="2">
        <v>0.22500000000000001</v>
      </c>
      <c r="AC214" s="95">
        <v>0.31184374999999998</v>
      </c>
      <c r="AD214" s="38">
        <f t="shared" si="49"/>
        <v>0.44209747710528008</v>
      </c>
      <c r="AE214" s="38">
        <f t="shared" si="50"/>
        <v>0.92539716058271992</v>
      </c>
      <c r="AF214" s="38">
        <f t="shared" si="51"/>
        <v>1.7405646444561598</v>
      </c>
      <c r="AG214" s="38">
        <f t="shared" si="52"/>
        <v>1.3346908102813522</v>
      </c>
      <c r="AH214" s="38">
        <f t="shared" si="53"/>
        <v>3.0752554547375119</v>
      </c>
      <c r="AI214" s="38">
        <v>232.51499999999999</v>
      </c>
      <c r="AJ214" s="24">
        <f t="shared" si="54"/>
        <v>1.3226051887996526E-2</v>
      </c>
      <c r="AK214" s="2">
        <f t="shared" si="55"/>
        <v>457</v>
      </c>
    </row>
    <row r="215" spans="1:37">
      <c r="A215" s="2">
        <v>92</v>
      </c>
      <c r="B215" s="2" t="s">
        <v>147</v>
      </c>
      <c r="C215" s="2" t="s">
        <v>3</v>
      </c>
      <c r="D215" s="2" t="s">
        <v>418</v>
      </c>
      <c r="E215" s="2" t="s">
        <v>768</v>
      </c>
      <c r="F215" s="2" t="s">
        <v>64</v>
      </c>
      <c r="H215" s="2" t="s">
        <v>882</v>
      </c>
      <c r="I215" s="2">
        <v>10378</v>
      </c>
      <c r="J215" s="2">
        <v>2004</v>
      </c>
      <c r="K215" s="95">
        <f t="shared" si="42"/>
        <v>0.1931007901329736</v>
      </c>
      <c r="L215" s="38">
        <f t="shared" si="43"/>
        <v>0</v>
      </c>
      <c r="M215" s="38">
        <f t="shared" si="44"/>
        <v>1.98359728602</v>
      </c>
      <c r="N215" s="38">
        <f t="shared" si="45"/>
        <v>4.2815030642999998</v>
      </c>
      <c r="O215" s="38">
        <f t="shared" si="46"/>
        <v>3.75489964968</v>
      </c>
      <c r="P215" s="2">
        <v>637486</v>
      </c>
      <c r="Q215" s="2">
        <v>27.656071092000001</v>
      </c>
      <c r="R215" s="24">
        <v>0</v>
      </c>
      <c r="S215" s="24">
        <v>0.19796380099999999</v>
      </c>
      <c r="T215" s="24">
        <v>0.42729571500000002</v>
      </c>
      <c r="U215" s="24">
        <v>0.37474048399999998</v>
      </c>
      <c r="V215" s="95">
        <f t="shared" si="47"/>
        <v>0.15487382374214684</v>
      </c>
      <c r="W215" s="95">
        <v>0.30387500000000001</v>
      </c>
      <c r="X215" s="95">
        <v>0.25043517999999998</v>
      </c>
      <c r="Y215" s="95">
        <f t="shared" si="48"/>
        <v>0.23550174504775001</v>
      </c>
      <c r="Z215" s="2" t="s">
        <v>532</v>
      </c>
      <c r="AA215" s="2">
        <v>0.17499999999999999</v>
      </c>
      <c r="AB215" s="2">
        <v>0.22500000000000001</v>
      </c>
      <c r="AC215" s="95">
        <v>0.27943750000000001</v>
      </c>
      <c r="AD215" s="38">
        <f t="shared" si="49"/>
        <v>0</v>
      </c>
      <c r="AE215" s="38">
        <f t="shared" si="50"/>
        <v>3.0408546394686597</v>
      </c>
      <c r="AF215" s="38">
        <f t="shared" si="51"/>
        <v>8.4388425397353011</v>
      </c>
      <c r="AG215" s="38">
        <f t="shared" si="52"/>
        <v>9.1915155927113048</v>
      </c>
      <c r="AH215" s="38">
        <f t="shared" si="53"/>
        <v>17.630358132446606</v>
      </c>
      <c r="AI215" s="38">
        <v>232.51499999999999</v>
      </c>
      <c r="AJ215" s="24">
        <f t="shared" si="54"/>
        <v>7.5824605433828379E-2</v>
      </c>
      <c r="AK215" s="2">
        <f t="shared" si="55"/>
        <v>2679</v>
      </c>
    </row>
    <row r="216" spans="1:37">
      <c r="A216" s="2">
        <v>93</v>
      </c>
      <c r="B216" s="2" t="s">
        <v>148</v>
      </c>
      <c r="C216" s="2" t="s">
        <v>3</v>
      </c>
      <c r="D216" s="2" t="s">
        <v>418</v>
      </c>
      <c r="E216" s="2" t="s">
        <v>768</v>
      </c>
      <c r="F216" s="2" t="s">
        <v>64</v>
      </c>
      <c r="H216" s="2" t="s">
        <v>882</v>
      </c>
      <c r="I216" s="2">
        <v>5052</v>
      </c>
      <c r="J216" s="2">
        <v>793</v>
      </c>
      <c r="K216" s="95">
        <f t="shared" si="42"/>
        <v>0.15696753760886778</v>
      </c>
      <c r="L216" s="38">
        <f t="shared" si="43"/>
        <v>0</v>
      </c>
      <c r="M216" s="38">
        <f t="shared" si="44"/>
        <v>1.0692631830399999</v>
      </c>
      <c r="N216" s="38">
        <f t="shared" si="45"/>
        <v>1.9332525033900001</v>
      </c>
      <c r="O216" s="38">
        <f t="shared" si="46"/>
        <v>0.96248431357000008</v>
      </c>
      <c r="P216" s="2">
        <v>312810</v>
      </c>
      <c r="Q216" s="2">
        <v>19.441116006000001</v>
      </c>
      <c r="R216" s="24">
        <v>0</v>
      </c>
      <c r="S216" s="24">
        <v>0.26967545599999998</v>
      </c>
      <c r="T216" s="24">
        <v>0.48757944600000003</v>
      </c>
      <c r="U216" s="24">
        <v>0.24274509799999999</v>
      </c>
      <c r="V216" s="95">
        <f t="shared" si="47"/>
        <v>0.11463724532699922</v>
      </c>
      <c r="W216" s="95">
        <v>0.28528124999999999</v>
      </c>
      <c r="X216" s="95">
        <v>0.239738965</v>
      </c>
      <c r="Y216" s="95">
        <f t="shared" si="48"/>
        <v>0.2222804551394375</v>
      </c>
      <c r="Z216" s="2" t="s">
        <v>532</v>
      </c>
      <c r="AA216" s="2">
        <v>0.17499999999999999</v>
      </c>
      <c r="AB216" s="2">
        <v>0.22500000000000001</v>
      </c>
      <c r="AC216" s="95">
        <v>0.26934374999999999</v>
      </c>
      <c r="AD216" s="38">
        <f t="shared" si="49"/>
        <v>0</v>
      </c>
      <c r="AE216" s="38">
        <f t="shared" si="50"/>
        <v>1.6391804596003197</v>
      </c>
      <c r="AF216" s="38">
        <f t="shared" si="51"/>
        <v>3.8104406841816902</v>
      </c>
      <c r="AG216" s="38">
        <f t="shared" si="52"/>
        <v>2.2709348167581282</v>
      </c>
      <c r="AH216" s="38">
        <f t="shared" si="53"/>
        <v>6.0813755009398189</v>
      </c>
      <c r="AI216" s="38">
        <v>232.51499999999999</v>
      </c>
      <c r="AJ216" s="24">
        <f t="shared" si="54"/>
        <v>2.6154766363201597E-2</v>
      </c>
      <c r="AK216" s="2">
        <f t="shared" si="55"/>
        <v>965</v>
      </c>
    </row>
    <row r="217" spans="1:37">
      <c r="A217" s="2">
        <v>94</v>
      </c>
      <c r="B217" s="2" t="s">
        <v>149</v>
      </c>
      <c r="C217" s="2" t="s">
        <v>3</v>
      </c>
      <c r="D217" s="2" t="s">
        <v>418</v>
      </c>
      <c r="E217" s="2" t="s">
        <v>768</v>
      </c>
      <c r="F217" s="2" t="s">
        <v>64</v>
      </c>
      <c r="H217" s="2" t="s">
        <v>882</v>
      </c>
      <c r="I217" s="2">
        <v>47728</v>
      </c>
      <c r="J217" s="2">
        <v>22718</v>
      </c>
      <c r="K217" s="95">
        <f t="shared" si="42"/>
        <v>0.47598893731143144</v>
      </c>
      <c r="L217" s="38">
        <f t="shared" si="43"/>
        <v>0</v>
      </c>
      <c r="M217" s="38">
        <f t="shared" si="44"/>
        <v>14.832256991830002</v>
      </c>
      <c r="N217" s="38">
        <f t="shared" si="45"/>
        <v>30.257047699409998</v>
      </c>
      <c r="O217" s="38">
        <f t="shared" si="46"/>
        <v>68.500695308760001</v>
      </c>
      <c r="P217" s="2">
        <v>1318571</v>
      </c>
      <c r="Q217" s="2">
        <v>173.632633766</v>
      </c>
      <c r="R217" s="24">
        <v>0</v>
      </c>
      <c r="S217" s="24">
        <v>0.13057713700000001</v>
      </c>
      <c r="T217" s="24">
        <v>0.26637069899999999</v>
      </c>
      <c r="U217" s="24">
        <v>0.60305216399999995</v>
      </c>
      <c r="V217" s="95">
        <f t="shared" si="47"/>
        <v>0.41383566463363219</v>
      </c>
      <c r="W217" s="95">
        <v>0.32884374999999999</v>
      </c>
      <c r="X217" s="95">
        <v>0.264642512</v>
      </c>
      <c r="Y217" s="95">
        <f t="shared" si="48"/>
        <v>0.25293724960151154</v>
      </c>
      <c r="Z217" s="2" t="s">
        <v>532</v>
      </c>
      <c r="AA217" s="2">
        <v>0.17499999999999999</v>
      </c>
      <c r="AB217" s="2">
        <v>0.22500000000000001</v>
      </c>
      <c r="AC217" s="95">
        <v>0.28215277799999999</v>
      </c>
      <c r="AD217" s="38">
        <f t="shared" si="49"/>
        <v>0</v>
      </c>
      <c r="AE217" s="38">
        <f t="shared" si="50"/>
        <v>22.737849968475391</v>
      </c>
      <c r="AF217" s="38">
        <f t="shared" si="51"/>
        <v>59.636641015537109</v>
      </c>
      <c r="AG217" s="38">
        <f t="shared" si="52"/>
        <v>169.31031453237222</v>
      </c>
      <c r="AH217" s="38">
        <f t="shared" si="53"/>
        <v>228.94695554790934</v>
      </c>
      <c r="AI217" s="38">
        <v>232.51499999999999</v>
      </c>
      <c r="AJ217" s="24">
        <f t="shared" si="54"/>
        <v>0.98465456227731263</v>
      </c>
      <c r="AK217" s="2">
        <f t="shared" si="55"/>
        <v>32919</v>
      </c>
    </row>
    <row r="218" spans="1:37">
      <c r="A218" s="2">
        <v>95</v>
      </c>
      <c r="B218" s="2" t="s">
        <v>150</v>
      </c>
      <c r="C218" s="2" t="s">
        <v>3</v>
      </c>
      <c r="D218" s="2" t="s">
        <v>418</v>
      </c>
      <c r="E218" s="2" t="s">
        <v>768</v>
      </c>
      <c r="F218" s="2" t="s">
        <v>64</v>
      </c>
      <c r="H218" s="2" t="s">
        <v>882</v>
      </c>
      <c r="I218" s="2">
        <v>8029</v>
      </c>
      <c r="J218" s="2">
        <v>490</v>
      </c>
      <c r="K218" s="95">
        <f t="shared" si="42"/>
        <v>6.1028770706190061E-2</v>
      </c>
      <c r="L218" s="38">
        <f t="shared" si="43"/>
        <v>0.23178921534999999</v>
      </c>
      <c r="M218" s="38">
        <f t="shared" si="44"/>
        <v>1.7304279783000003</v>
      </c>
      <c r="N218" s="38">
        <f t="shared" si="45"/>
        <v>0.48778280634999999</v>
      </c>
      <c r="O218" s="38">
        <f t="shared" si="46"/>
        <v>0</v>
      </c>
      <c r="P218" s="2">
        <v>6424275</v>
      </c>
      <c r="Q218" s="2">
        <v>0.149654227</v>
      </c>
      <c r="R218" s="24">
        <v>9.4607842999999997E-2</v>
      </c>
      <c r="S218" s="24">
        <v>0.70629713400000005</v>
      </c>
      <c r="T218" s="24">
        <v>0.19909502300000001</v>
      </c>
      <c r="U218" s="24">
        <v>0</v>
      </c>
      <c r="V218" s="95">
        <f t="shared" si="47"/>
        <v>1.2150524507410637E-2</v>
      </c>
      <c r="W218" s="95">
        <v>0.22737499999999999</v>
      </c>
      <c r="X218" s="95">
        <v>0.22500000000000001</v>
      </c>
      <c r="Y218" s="95">
        <f t="shared" si="48"/>
        <v>0.17785916292500001</v>
      </c>
      <c r="Z218" s="2">
        <v>0.1</v>
      </c>
      <c r="AA218" s="2">
        <v>0.17499999999999999</v>
      </c>
      <c r="AB218" s="2">
        <v>0.22500000000000001</v>
      </c>
      <c r="AC218" s="95"/>
      <c r="AD218" s="38">
        <f t="shared" si="49"/>
        <v>0.20304735264660001</v>
      </c>
      <c r="AE218" s="38">
        <f t="shared" si="50"/>
        <v>2.6527460907339</v>
      </c>
      <c r="AF218" s="38">
        <f t="shared" si="51"/>
        <v>0.96141991131584992</v>
      </c>
      <c r="AG218" s="38">
        <f t="shared" si="52"/>
        <v>0</v>
      </c>
      <c r="AH218" s="38">
        <f t="shared" si="53"/>
        <v>0.96141991131584992</v>
      </c>
      <c r="AI218" s="38">
        <v>232.51499999999999</v>
      </c>
      <c r="AJ218" s="24">
        <f t="shared" si="54"/>
        <v>4.134872637532417E-3</v>
      </c>
      <c r="AK218" s="2">
        <f t="shared" si="55"/>
        <v>163</v>
      </c>
    </row>
    <row r="219" spans="1:37">
      <c r="A219" s="2">
        <v>96</v>
      </c>
      <c r="B219" s="2" t="s">
        <v>151</v>
      </c>
      <c r="C219" s="2" t="s">
        <v>3</v>
      </c>
      <c r="D219" s="2" t="s">
        <v>418</v>
      </c>
      <c r="E219" s="2" t="s">
        <v>768</v>
      </c>
      <c r="F219" s="2" t="s">
        <v>64</v>
      </c>
      <c r="H219" s="2" t="s">
        <v>882</v>
      </c>
      <c r="I219" s="2">
        <v>94180</v>
      </c>
      <c r="J219" s="2">
        <v>40863</v>
      </c>
      <c r="K219" s="95">
        <f t="shared" si="42"/>
        <v>0.43388192822255256</v>
      </c>
      <c r="L219" s="38">
        <f t="shared" si="43"/>
        <v>0</v>
      </c>
      <c r="M219" s="38">
        <f t="shared" si="44"/>
        <v>35.145613922204994</v>
      </c>
      <c r="N219" s="38">
        <f t="shared" si="45"/>
        <v>89.332012234665001</v>
      </c>
      <c r="O219" s="38">
        <f t="shared" si="46"/>
        <v>79.83737404744501</v>
      </c>
      <c r="P219" s="2">
        <v>2454454</v>
      </c>
      <c r="Q219" s="2">
        <v>151.66232267500001</v>
      </c>
      <c r="R219" s="24">
        <v>0</v>
      </c>
      <c r="S219" s="24">
        <v>0.17201680699999999</v>
      </c>
      <c r="T219" s="24">
        <v>0.43722689100000001</v>
      </c>
      <c r="U219" s="24">
        <v>0.39075630300000003</v>
      </c>
      <c r="V219" s="95">
        <f t="shared" si="47"/>
        <v>0.35924694474858782</v>
      </c>
      <c r="W219" s="95">
        <v>0.30174999999999996</v>
      </c>
      <c r="X219" s="95">
        <v>0.25119253000000002</v>
      </c>
      <c r="Y219" s="95">
        <f t="shared" si="48"/>
        <v>0.2380861346915</v>
      </c>
      <c r="Z219" s="2" t="s">
        <v>532</v>
      </c>
      <c r="AA219" s="2">
        <v>0.17499999999999999</v>
      </c>
      <c r="AB219" s="2">
        <v>0.22500000000000001</v>
      </c>
      <c r="AC219" s="95">
        <v>0.28050000000000003</v>
      </c>
      <c r="AD219" s="38">
        <f t="shared" si="49"/>
        <v>0</v>
      </c>
      <c r="AE219" s="38">
        <f t="shared" si="50"/>
        <v>53.878226142740246</v>
      </c>
      <c r="AF219" s="38">
        <f t="shared" si="51"/>
        <v>176.07339611452471</v>
      </c>
      <c r="AG219" s="38">
        <f t="shared" si="52"/>
        <v>196.17479876190095</v>
      </c>
      <c r="AH219" s="38">
        <f t="shared" si="53"/>
        <v>372.24819487642566</v>
      </c>
      <c r="AI219" s="38">
        <v>232.51499999999999</v>
      </c>
      <c r="AJ219" s="24">
        <f t="shared" si="54"/>
        <v>1.6009642168308524</v>
      </c>
      <c r="AK219" s="2">
        <f t="shared" si="55"/>
        <v>56390</v>
      </c>
    </row>
    <row r="220" spans="1:37">
      <c r="A220" s="2">
        <v>97</v>
      </c>
      <c r="B220" s="2" t="s">
        <v>152</v>
      </c>
      <c r="C220" s="2" t="s">
        <v>3</v>
      </c>
      <c r="D220" s="2" t="s">
        <v>418</v>
      </c>
      <c r="E220" s="2" t="s">
        <v>768</v>
      </c>
      <c r="F220" s="2" t="s">
        <v>64</v>
      </c>
      <c r="H220" s="2" t="s">
        <v>882</v>
      </c>
      <c r="I220" s="2">
        <v>79394</v>
      </c>
      <c r="J220" s="2">
        <v>43552</v>
      </c>
      <c r="K220" s="95">
        <f t="shared" si="42"/>
        <v>0.54855530644633099</v>
      </c>
      <c r="L220" s="38">
        <f t="shared" si="43"/>
        <v>22.500010190080001</v>
      </c>
      <c r="M220" s="38">
        <f t="shared" si="44"/>
        <v>66.831713588959985</v>
      </c>
      <c r="N220" s="38">
        <f t="shared" si="45"/>
        <v>89.126672034880002</v>
      </c>
      <c r="O220" s="38">
        <f t="shared" si="46"/>
        <v>39.301604186079999</v>
      </c>
      <c r="P220" s="2">
        <v>2048900</v>
      </c>
      <c r="Q220" s="2">
        <v>130.907311185</v>
      </c>
      <c r="R220" s="24">
        <v>0.103324808</v>
      </c>
      <c r="S220" s="24">
        <v>0.30690537099999998</v>
      </c>
      <c r="T220" s="24">
        <v>0.40928853799999998</v>
      </c>
      <c r="U220" s="24">
        <v>0.18048128299999999</v>
      </c>
      <c r="V220" s="95">
        <f t="shared" si="47"/>
        <v>0.32352136489145278</v>
      </c>
      <c r="W220" s="95">
        <v>0.26881250000000001</v>
      </c>
      <c r="X220" s="95">
        <v>0.238407496</v>
      </c>
      <c r="Y220" s="95">
        <f t="shared" si="48"/>
        <v>0.20464646666143749</v>
      </c>
      <c r="Z220" s="2">
        <v>0.1</v>
      </c>
      <c r="AA220" s="2">
        <v>0.17499999999999999</v>
      </c>
      <c r="AB220" s="2">
        <v>0.22500000000000001</v>
      </c>
      <c r="AC220" s="95">
        <v>0.26881250000000001</v>
      </c>
      <c r="AD220" s="38">
        <f t="shared" si="49"/>
        <v>19.710008926510085</v>
      </c>
      <c r="AE220" s="38">
        <f t="shared" si="50"/>
        <v>102.45301693187565</v>
      </c>
      <c r="AF220" s="38">
        <f t="shared" si="51"/>
        <v>175.66867058074851</v>
      </c>
      <c r="AG220" s="38">
        <f t="shared" si="52"/>
        <v>92.547319283370712</v>
      </c>
      <c r="AH220" s="38">
        <f t="shared" si="53"/>
        <v>268.21598986411925</v>
      </c>
      <c r="AI220" s="38">
        <v>232.51499999999999</v>
      </c>
      <c r="AJ220" s="24">
        <f t="shared" si="54"/>
        <v>1.153542738593722</v>
      </c>
      <c r="AK220" s="2">
        <f t="shared" si="55"/>
        <v>42809</v>
      </c>
    </row>
    <row r="221" spans="1:37">
      <c r="A221" s="2">
        <v>98</v>
      </c>
      <c r="B221" s="2" t="s">
        <v>153</v>
      </c>
      <c r="C221" s="2" t="s">
        <v>3</v>
      </c>
      <c r="D221" s="2" t="s">
        <v>418</v>
      </c>
      <c r="E221" s="2" t="s">
        <v>768</v>
      </c>
      <c r="F221" s="2" t="s">
        <v>64</v>
      </c>
      <c r="H221" s="2" t="s">
        <v>882</v>
      </c>
      <c r="I221" s="2">
        <v>41629</v>
      </c>
      <c r="J221" s="2">
        <v>23270</v>
      </c>
      <c r="K221" s="95">
        <f t="shared" si="42"/>
        <v>0.5589853227317495</v>
      </c>
      <c r="L221" s="38">
        <f t="shared" si="43"/>
        <v>40.058217941950005</v>
      </c>
      <c r="M221" s="38">
        <f t="shared" si="44"/>
        <v>62.30082614989999</v>
      </c>
      <c r="N221" s="38">
        <f t="shared" si="45"/>
        <v>13.990955908149999</v>
      </c>
      <c r="O221" s="38">
        <f t="shared" si="46"/>
        <v>0</v>
      </c>
      <c r="P221" s="2">
        <v>1084969</v>
      </c>
      <c r="Q221" s="2">
        <v>25.416554799</v>
      </c>
      <c r="R221" s="24">
        <v>0.344290657</v>
      </c>
      <c r="S221" s="24">
        <v>0.53546047399999996</v>
      </c>
      <c r="T221" s="24">
        <v>0.12024886899999999</v>
      </c>
      <c r="U221" s="24">
        <v>0</v>
      </c>
      <c r="V221" s="95">
        <f t="shared" si="47"/>
        <v>6.721735284609287E-2</v>
      </c>
      <c r="W221" s="95">
        <v>0.22500000000000001</v>
      </c>
      <c r="X221" s="95">
        <v>0.22500000000000001</v>
      </c>
      <c r="Y221" s="95">
        <f t="shared" si="48"/>
        <v>0.15519064417499998</v>
      </c>
      <c r="Z221" s="2">
        <v>0.1</v>
      </c>
      <c r="AA221" s="2">
        <v>0.17499999999999999</v>
      </c>
      <c r="AB221" s="2">
        <v>0.22500000000000001</v>
      </c>
      <c r="AC221" s="95"/>
      <c r="AD221" s="38">
        <f t="shared" si="49"/>
        <v>35.090998917148198</v>
      </c>
      <c r="AE221" s="38">
        <f t="shared" si="50"/>
        <v>95.507166487796667</v>
      </c>
      <c r="AF221" s="38">
        <f t="shared" si="51"/>
        <v>27.576174094963648</v>
      </c>
      <c r="AG221" s="38">
        <f t="shared" si="52"/>
        <v>0</v>
      </c>
      <c r="AH221" s="38">
        <f t="shared" si="53"/>
        <v>27.576174094963648</v>
      </c>
      <c r="AI221" s="38">
        <v>232.51499999999999</v>
      </c>
      <c r="AJ221" s="24">
        <f t="shared" si="54"/>
        <v>0.11859954882465067</v>
      </c>
      <c r="AK221" s="2">
        <f t="shared" si="55"/>
        <v>4664</v>
      </c>
    </row>
    <row r="222" spans="1:37">
      <c r="A222" s="2">
        <v>99</v>
      </c>
      <c r="B222" s="2" t="s">
        <v>154</v>
      </c>
      <c r="C222" s="2" t="s">
        <v>3</v>
      </c>
      <c r="D222" s="2" t="s">
        <v>418</v>
      </c>
      <c r="E222" s="2" t="s">
        <v>768</v>
      </c>
      <c r="F222" s="2" t="s">
        <v>64</v>
      </c>
      <c r="H222" s="2" t="s">
        <v>882</v>
      </c>
      <c r="I222" s="2">
        <v>31954</v>
      </c>
      <c r="J222" s="2">
        <v>7318</v>
      </c>
      <c r="K222" s="95">
        <f t="shared" si="42"/>
        <v>0.22901671152281405</v>
      </c>
      <c r="L222" s="38">
        <f t="shared" si="43"/>
        <v>5.2024636391699994</v>
      </c>
      <c r="M222" s="38">
        <f t="shared" si="44"/>
        <v>13.435749426540001</v>
      </c>
      <c r="N222" s="38">
        <f t="shared" si="45"/>
        <v>9.7769068367200003</v>
      </c>
      <c r="O222" s="38">
        <f t="shared" si="46"/>
        <v>8.1748801341600004</v>
      </c>
      <c r="P222" s="2">
        <v>7408290</v>
      </c>
      <c r="Q222" s="2">
        <v>5.4564093849999997</v>
      </c>
      <c r="R222" s="24">
        <v>0.14218266299999999</v>
      </c>
      <c r="S222" s="24">
        <v>0.367197306</v>
      </c>
      <c r="T222" s="24">
        <v>0.26720160799999998</v>
      </c>
      <c r="U222" s="24">
        <v>0.223418424</v>
      </c>
      <c r="V222" s="95">
        <f t="shared" si="47"/>
        <v>0.1123601863358578</v>
      </c>
      <c r="W222" s="95">
        <v>0.33415624999999993</v>
      </c>
      <c r="X222" s="95">
        <v>0.25704734899999998</v>
      </c>
      <c r="Y222" s="95">
        <f t="shared" si="48"/>
        <v>0.20459037363900001</v>
      </c>
      <c r="Z222" s="2">
        <v>0.1</v>
      </c>
      <c r="AA222" s="2">
        <v>0.17499999999999999</v>
      </c>
      <c r="AB222" s="2">
        <v>0.22500000000000001</v>
      </c>
      <c r="AC222" s="95">
        <v>0.295375</v>
      </c>
      <c r="AD222" s="38">
        <f t="shared" si="49"/>
        <v>4.5573581479129199</v>
      </c>
      <c r="AE222" s="38">
        <f t="shared" si="50"/>
        <v>20.597003870885821</v>
      </c>
      <c r="AF222" s="38">
        <f t="shared" si="51"/>
        <v>19.270283375175122</v>
      </c>
      <c r="AG222" s="38">
        <f t="shared" si="52"/>
        <v>21.152379723936988</v>
      </c>
      <c r="AH222" s="38">
        <f t="shared" si="53"/>
        <v>40.422663099112114</v>
      </c>
      <c r="AI222" s="38">
        <v>232.51499999999999</v>
      </c>
      <c r="AJ222" s="24">
        <f t="shared" si="54"/>
        <v>0.17384970044561476</v>
      </c>
      <c r="AK222" s="2">
        <f t="shared" si="55"/>
        <v>5984</v>
      </c>
    </row>
    <row r="223" spans="1:37">
      <c r="A223" s="2">
        <v>100</v>
      </c>
      <c r="B223" s="2" t="s">
        <v>155</v>
      </c>
      <c r="C223" s="2" t="s">
        <v>3</v>
      </c>
      <c r="D223" s="2" t="s">
        <v>418</v>
      </c>
      <c r="E223" s="2" t="s">
        <v>768</v>
      </c>
      <c r="F223" s="2" t="s">
        <v>64</v>
      </c>
      <c r="H223" s="2" t="s">
        <v>882</v>
      </c>
      <c r="I223" s="2">
        <v>23258</v>
      </c>
      <c r="J223" s="2">
        <v>7359</v>
      </c>
      <c r="K223" s="95">
        <f t="shared" si="42"/>
        <v>0.3164072577177745</v>
      </c>
      <c r="L223" s="38">
        <f t="shared" si="43"/>
        <v>4.7771659747350004</v>
      </c>
      <c r="M223" s="38">
        <f t="shared" si="44"/>
        <v>12.368067234930002</v>
      </c>
      <c r="N223" s="38">
        <f t="shared" si="45"/>
        <v>12.554260421505001</v>
      </c>
      <c r="O223" s="38">
        <f t="shared" si="46"/>
        <v>7.0955064056250006</v>
      </c>
      <c r="P223" s="2">
        <v>4932347</v>
      </c>
      <c r="Q223" s="2">
        <v>8.7390371429999991</v>
      </c>
      <c r="R223" s="24">
        <v>0.12983193300000001</v>
      </c>
      <c r="S223" s="24">
        <v>0.33613445400000003</v>
      </c>
      <c r="T223" s="24">
        <v>0.34119473900000002</v>
      </c>
      <c r="U223" s="24">
        <v>0.19283887499999999</v>
      </c>
      <c r="V223" s="95">
        <f t="shared" si="47"/>
        <v>0.16897211133485251</v>
      </c>
      <c r="W223" s="95">
        <v>0.295375</v>
      </c>
      <c r="X223" s="95">
        <v>0.25041232499999999</v>
      </c>
      <c r="Y223" s="95">
        <f t="shared" si="48"/>
        <v>0.205535321728125</v>
      </c>
      <c r="Z223" s="2">
        <v>0.1</v>
      </c>
      <c r="AA223" s="2">
        <v>0.17499999999999999</v>
      </c>
      <c r="AB223" s="2">
        <v>0.22500000000000001</v>
      </c>
      <c r="AC223" s="95">
        <v>0.295375</v>
      </c>
      <c r="AD223" s="38">
        <f t="shared" si="49"/>
        <v>4.1847973938678606</v>
      </c>
      <c r="AE223" s="38">
        <f t="shared" si="50"/>
        <v>18.960247071147691</v>
      </c>
      <c r="AF223" s="38">
        <f t="shared" si="51"/>
        <v>24.744447290786358</v>
      </c>
      <c r="AG223" s="38">
        <f t="shared" si="52"/>
        <v>18.359516391958604</v>
      </c>
      <c r="AH223" s="38">
        <f t="shared" si="53"/>
        <v>43.103963682744961</v>
      </c>
      <c r="AI223" s="38">
        <v>232.51499999999999</v>
      </c>
      <c r="AJ223" s="24">
        <f t="shared" si="54"/>
        <v>0.1853814320914563</v>
      </c>
      <c r="AK223" s="2">
        <f t="shared" si="55"/>
        <v>6550</v>
      </c>
    </row>
    <row r="224" spans="1:37">
      <c r="A224" s="2">
        <v>101</v>
      </c>
      <c r="B224" s="2" t="s">
        <v>156</v>
      </c>
      <c r="C224" s="2" t="s">
        <v>3</v>
      </c>
      <c r="D224" s="2" t="s">
        <v>418</v>
      </c>
      <c r="E224" s="2" t="s">
        <v>768</v>
      </c>
      <c r="F224" s="2" t="s">
        <v>64</v>
      </c>
      <c r="H224" s="2" t="s">
        <v>882</v>
      </c>
      <c r="I224" s="2">
        <v>4862</v>
      </c>
      <c r="J224" s="2">
        <v>652</v>
      </c>
      <c r="K224" s="95">
        <f t="shared" si="42"/>
        <v>0.13410119292472233</v>
      </c>
      <c r="L224" s="38">
        <f t="shared" si="43"/>
        <v>0</v>
      </c>
      <c r="M224" s="38">
        <f t="shared" si="44"/>
        <v>1.8992081463600001</v>
      </c>
      <c r="N224" s="38">
        <f t="shared" si="45"/>
        <v>0.71688192832000008</v>
      </c>
      <c r="O224" s="38">
        <f t="shared" si="46"/>
        <v>0.64390992531999991</v>
      </c>
      <c r="P224" s="2">
        <v>1135527</v>
      </c>
      <c r="Q224" s="2">
        <v>2.6508923640000002</v>
      </c>
      <c r="R224" s="24">
        <v>0</v>
      </c>
      <c r="S224" s="24">
        <v>0.58257918600000003</v>
      </c>
      <c r="T224" s="24">
        <v>0.21990243200000001</v>
      </c>
      <c r="U224" s="24">
        <v>0.19751838199999999</v>
      </c>
      <c r="V224" s="95">
        <f t="shared" si="47"/>
        <v>5.5976629109008635E-2</v>
      </c>
      <c r="W224" s="95">
        <v>0.28315625</v>
      </c>
      <c r="X224" s="95">
        <v>0.25251881999999998</v>
      </c>
      <c r="Y224" s="95">
        <f t="shared" si="48"/>
        <v>0.20735796910318749</v>
      </c>
      <c r="Z224" s="2" t="s">
        <v>532</v>
      </c>
      <c r="AA224" s="2">
        <v>0.17499999999999999</v>
      </c>
      <c r="AB224" s="2">
        <v>0.22500000000000001</v>
      </c>
      <c r="AC224" s="95">
        <v>0.28315625</v>
      </c>
      <c r="AD224" s="38">
        <f t="shared" si="49"/>
        <v>0</v>
      </c>
      <c r="AE224" s="38">
        <f t="shared" si="50"/>
        <v>2.9114860883698803</v>
      </c>
      <c r="AF224" s="38">
        <f t="shared" si="51"/>
        <v>1.4129742807187202</v>
      </c>
      <c r="AG224" s="38">
        <f t="shared" si="52"/>
        <v>1.5971855693725869</v>
      </c>
      <c r="AH224" s="38">
        <f t="shared" si="53"/>
        <v>3.0101598500913074</v>
      </c>
      <c r="AI224" s="38">
        <v>232.51499999999999</v>
      </c>
      <c r="AJ224" s="24">
        <f t="shared" si="54"/>
        <v>1.2946088854875202E-2</v>
      </c>
      <c r="AK224" s="2">
        <f t="shared" si="55"/>
        <v>454</v>
      </c>
    </row>
    <row r="225" spans="1:37">
      <c r="A225" s="2">
        <v>102</v>
      </c>
      <c r="B225" s="2" t="s">
        <v>157</v>
      </c>
      <c r="C225" s="2" t="s">
        <v>3</v>
      </c>
      <c r="D225" s="2" t="s">
        <v>418</v>
      </c>
      <c r="E225" s="2" t="s">
        <v>768</v>
      </c>
      <c r="F225" s="2" t="s">
        <v>64</v>
      </c>
      <c r="H225" s="2" t="s">
        <v>882</v>
      </c>
      <c r="I225" s="2">
        <v>87231</v>
      </c>
      <c r="J225" s="2">
        <v>31773</v>
      </c>
      <c r="K225" s="95">
        <f t="shared" si="42"/>
        <v>0.36423977714344669</v>
      </c>
      <c r="L225" s="38">
        <f t="shared" si="43"/>
        <v>37.179749929244998</v>
      </c>
      <c r="M225" s="38">
        <f t="shared" si="44"/>
        <v>72.016575042720007</v>
      </c>
      <c r="N225" s="38">
        <f t="shared" si="45"/>
        <v>25.138049981310001</v>
      </c>
      <c r="O225" s="38">
        <f t="shared" si="46"/>
        <v>24.530625046725</v>
      </c>
      <c r="P225" s="2">
        <v>8403774</v>
      </c>
      <c r="Q225" s="2">
        <v>13.027573028000001</v>
      </c>
      <c r="R225" s="24">
        <v>0.234033613</v>
      </c>
      <c r="S225" s="24">
        <v>0.45331932800000002</v>
      </c>
      <c r="T225" s="24">
        <v>0.158235294</v>
      </c>
      <c r="U225" s="24">
        <v>0.15441176500000001</v>
      </c>
      <c r="V225" s="95">
        <f t="shared" si="47"/>
        <v>0.11387849509471402</v>
      </c>
      <c r="W225" s="95">
        <v>0.27890625000000002</v>
      </c>
      <c r="X225" s="95">
        <v>0.25162350100000003</v>
      </c>
      <c r="Y225" s="95">
        <f t="shared" si="48"/>
        <v>0.18140359118203128</v>
      </c>
      <c r="Z225" s="2">
        <v>0.1</v>
      </c>
      <c r="AA225" s="2">
        <v>0.17499999999999999</v>
      </c>
      <c r="AB225" s="2">
        <v>0.22500000000000001</v>
      </c>
      <c r="AC225" s="95">
        <v>0.27890625000000002</v>
      </c>
      <c r="AD225" s="38">
        <f t="shared" si="49"/>
        <v>32.569460938018622</v>
      </c>
      <c r="AE225" s="38">
        <f t="shared" si="50"/>
        <v>110.40140954048977</v>
      </c>
      <c r="AF225" s="38">
        <f t="shared" si="51"/>
        <v>49.54709651316201</v>
      </c>
      <c r="AG225" s="38">
        <f t="shared" si="52"/>
        <v>59.933683063378147</v>
      </c>
      <c r="AH225" s="38">
        <f t="shared" si="53"/>
        <v>109.48077957654016</v>
      </c>
      <c r="AI225" s="38">
        <v>232.51499999999999</v>
      </c>
      <c r="AJ225" s="24">
        <f t="shared" si="54"/>
        <v>0.47085469572517974</v>
      </c>
      <c r="AK225" s="2">
        <f t="shared" si="55"/>
        <v>16556</v>
      </c>
    </row>
    <row r="226" spans="1:37">
      <c r="A226" s="2">
        <v>103</v>
      </c>
      <c r="B226" s="2" t="s">
        <v>158</v>
      </c>
      <c r="C226" s="2" t="s">
        <v>3</v>
      </c>
      <c r="D226" s="2" t="s">
        <v>418</v>
      </c>
      <c r="E226" s="2" t="s">
        <v>768</v>
      </c>
      <c r="F226" s="2" t="s">
        <v>64</v>
      </c>
      <c r="H226" s="2" t="s">
        <v>882</v>
      </c>
      <c r="I226" s="2">
        <v>11274</v>
      </c>
      <c r="J226" s="2">
        <v>4664</v>
      </c>
      <c r="K226" s="95">
        <f t="shared" si="42"/>
        <v>0.41369522795813374</v>
      </c>
      <c r="L226" s="38">
        <f t="shared" si="43"/>
        <v>2.0207149388800003</v>
      </c>
      <c r="M226" s="38">
        <f t="shared" si="44"/>
        <v>13.08116741668</v>
      </c>
      <c r="N226" s="38">
        <f t="shared" si="45"/>
        <v>5.5076998068399998</v>
      </c>
      <c r="O226" s="38">
        <f t="shared" si="46"/>
        <v>2.7104178609199998</v>
      </c>
      <c r="P226" s="2">
        <v>1466474</v>
      </c>
      <c r="Q226" s="2">
        <v>11.531201844</v>
      </c>
      <c r="R226" s="24">
        <v>8.6651584000000004E-2</v>
      </c>
      <c r="S226" s="24">
        <v>0.56094199899999997</v>
      </c>
      <c r="T226" s="24">
        <v>0.23617923699999999</v>
      </c>
      <c r="U226" s="24">
        <v>0.116227181</v>
      </c>
      <c r="V226" s="95">
        <f t="shared" si="47"/>
        <v>0.14578885342841935</v>
      </c>
      <c r="W226" s="95">
        <v>0.255</v>
      </c>
      <c r="X226" s="95">
        <v>0.234894302</v>
      </c>
      <c r="Y226" s="95">
        <f t="shared" si="48"/>
        <v>0.18960826770499997</v>
      </c>
      <c r="Z226" s="2">
        <v>0.1</v>
      </c>
      <c r="AA226" s="2">
        <v>0.17499999999999999</v>
      </c>
      <c r="AB226" s="2">
        <v>0.22500000000000001</v>
      </c>
      <c r="AC226" s="95">
        <v>0.255</v>
      </c>
      <c r="AD226" s="38">
        <f t="shared" si="49"/>
        <v>1.7701462864588804</v>
      </c>
      <c r="AE226" s="38">
        <f t="shared" si="50"/>
        <v>20.05342964977044</v>
      </c>
      <c r="AF226" s="38">
        <f t="shared" si="51"/>
        <v>10.85567631928164</v>
      </c>
      <c r="AG226" s="38">
        <f t="shared" si="52"/>
        <v>6.054531417723096</v>
      </c>
      <c r="AH226" s="38">
        <f t="shared" si="53"/>
        <v>16.910207737004736</v>
      </c>
      <c r="AI226" s="38">
        <v>232.51499999999999</v>
      </c>
      <c r="AJ226" s="24">
        <f t="shared" si="54"/>
        <v>7.2727384198889258E-2</v>
      </c>
      <c r="AK226" s="2">
        <f t="shared" si="55"/>
        <v>2739</v>
      </c>
    </row>
    <row r="227" spans="1:37">
      <c r="A227" s="2">
        <v>207</v>
      </c>
      <c r="B227" s="2" t="s">
        <v>262</v>
      </c>
      <c r="C227" s="2" t="s">
        <v>2</v>
      </c>
      <c r="D227" s="2" t="s">
        <v>443</v>
      </c>
      <c r="E227" s="2" t="s">
        <v>768</v>
      </c>
      <c r="F227" s="2" t="s">
        <v>64</v>
      </c>
      <c r="H227" s="2" t="s">
        <v>882</v>
      </c>
      <c r="I227" s="2">
        <v>6558</v>
      </c>
      <c r="J227" s="2">
        <v>7</v>
      </c>
      <c r="K227" s="95">
        <f t="shared" si="42"/>
        <v>1.0673985971332723E-3</v>
      </c>
      <c r="L227" s="38">
        <f t="shared" si="43"/>
        <v>0</v>
      </c>
      <c r="M227" s="38">
        <f t="shared" si="44"/>
        <v>0</v>
      </c>
      <c r="N227" s="38">
        <f t="shared" si="45"/>
        <v>8.0483746000000016E-3</v>
      </c>
      <c r="O227" s="38">
        <f t="shared" si="46"/>
        <v>2.6951625400000002E-2</v>
      </c>
      <c r="P227" s="2">
        <v>2231439</v>
      </c>
      <c r="Q227" s="2">
        <v>4.0007128000000003E-2</v>
      </c>
      <c r="R227" s="24">
        <v>0</v>
      </c>
      <c r="S227" s="24">
        <v>0</v>
      </c>
      <c r="T227" s="24">
        <v>0.22995356</v>
      </c>
      <c r="U227" s="24">
        <v>0.77004644</v>
      </c>
      <c r="V227" s="95">
        <f t="shared" si="47"/>
        <v>1.0673985971332723E-3</v>
      </c>
      <c r="W227" s="95">
        <v>0.38834374999999999</v>
      </c>
      <c r="X227" s="95">
        <v>0.29117242799999998</v>
      </c>
      <c r="Y227" s="95">
        <f t="shared" si="48"/>
        <v>0.29117242845019187</v>
      </c>
      <c r="Z227" s="2" t="s">
        <v>532</v>
      </c>
      <c r="AA227" s="2" t="s">
        <v>532</v>
      </c>
      <c r="AB227" s="2">
        <v>0.22500000000000001</v>
      </c>
      <c r="AC227" s="95">
        <v>0.310933036</v>
      </c>
      <c r="AD227" s="38">
        <f t="shared" si="49"/>
        <v>0</v>
      </c>
      <c r="AE227" s="38">
        <f t="shared" si="50"/>
        <v>0</v>
      </c>
      <c r="AF227" s="38">
        <f t="shared" si="51"/>
        <v>1.5863346336600002E-2</v>
      </c>
      <c r="AG227" s="38">
        <f t="shared" si="52"/>
        <v>7.3410120226228823E-2</v>
      </c>
      <c r="AH227" s="38">
        <f t="shared" si="53"/>
        <v>8.9273466562828821E-2</v>
      </c>
      <c r="AI227" s="38">
        <v>127.496111111</v>
      </c>
      <c r="AJ227" s="24">
        <f t="shared" si="54"/>
        <v>7.002054085014877E-4</v>
      </c>
      <c r="AK227" s="2">
        <f t="shared" si="55"/>
        <v>12</v>
      </c>
    </row>
    <row r="228" spans="1:37">
      <c r="A228" s="2">
        <v>208</v>
      </c>
      <c r="B228" s="2" t="s">
        <v>263</v>
      </c>
      <c r="C228" s="2" t="s">
        <v>2</v>
      </c>
      <c r="D228" s="2" t="s">
        <v>443</v>
      </c>
      <c r="E228" s="2" t="s">
        <v>768</v>
      </c>
      <c r="F228" s="2" t="s">
        <v>64</v>
      </c>
      <c r="H228" s="2" t="s">
        <v>882</v>
      </c>
      <c r="I228" s="2">
        <v>43034</v>
      </c>
      <c r="J228" s="2">
        <v>1702</v>
      </c>
      <c r="K228" s="95">
        <f t="shared" si="42"/>
        <v>3.9550123158432864E-2</v>
      </c>
      <c r="L228" s="38">
        <f t="shared" si="43"/>
        <v>0</v>
      </c>
      <c r="M228" s="38">
        <f t="shared" si="44"/>
        <v>0</v>
      </c>
      <c r="N228" s="38">
        <f t="shared" si="45"/>
        <v>2.8140210091900002</v>
      </c>
      <c r="O228" s="38">
        <f t="shared" si="46"/>
        <v>5.6959789908100005</v>
      </c>
      <c r="P228" s="2">
        <v>1638825</v>
      </c>
      <c r="Q228" s="2">
        <v>12.550116093</v>
      </c>
      <c r="R228" s="24">
        <v>0</v>
      </c>
      <c r="S228" s="24">
        <v>0</v>
      </c>
      <c r="T228" s="24">
        <v>0.33067226900000002</v>
      </c>
      <c r="U228" s="24">
        <v>0.66932773099999998</v>
      </c>
      <c r="V228" s="95">
        <f t="shared" si="47"/>
        <v>3.9550123158432864E-2</v>
      </c>
      <c r="W228" s="95">
        <v>0.36178125</v>
      </c>
      <c r="X228" s="95">
        <v>0.275896796</v>
      </c>
      <c r="Y228" s="95">
        <f t="shared" si="48"/>
        <v>0.2758967964345676</v>
      </c>
      <c r="Z228" s="2" t="s">
        <v>532</v>
      </c>
      <c r="AA228" s="2" t="s">
        <v>532</v>
      </c>
      <c r="AB228" s="2">
        <v>0.22500000000000001</v>
      </c>
      <c r="AC228" s="95">
        <v>0.30104166700000001</v>
      </c>
      <c r="AD228" s="38">
        <f t="shared" si="49"/>
        <v>0</v>
      </c>
      <c r="AE228" s="38">
        <f t="shared" si="50"/>
        <v>0</v>
      </c>
      <c r="AF228" s="38">
        <f t="shared" si="51"/>
        <v>5.5464354091134913</v>
      </c>
      <c r="AG228" s="38">
        <f t="shared" si="52"/>
        <v>15.02100861277208</v>
      </c>
      <c r="AH228" s="38">
        <f t="shared" si="53"/>
        <v>20.567444021885571</v>
      </c>
      <c r="AI228" s="38">
        <v>127.496111111</v>
      </c>
      <c r="AJ228" s="24">
        <f t="shared" si="54"/>
        <v>0.16131820682733805</v>
      </c>
      <c r="AK228" s="2">
        <f t="shared" si="55"/>
        <v>2837</v>
      </c>
    </row>
    <row r="229" spans="1:37">
      <c r="A229" s="2">
        <v>209</v>
      </c>
      <c r="B229" s="2" t="s">
        <v>264</v>
      </c>
      <c r="C229" s="2" t="s">
        <v>2</v>
      </c>
      <c r="D229" s="2" t="s">
        <v>443</v>
      </c>
      <c r="E229" s="2" t="s">
        <v>768</v>
      </c>
      <c r="F229" s="2" t="s">
        <v>64</v>
      </c>
      <c r="H229" s="2" t="s">
        <v>882</v>
      </c>
      <c r="I229" s="2">
        <v>35640</v>
      </c>
      <c r="J229" s="2">
        <v>1923</v>
      </c>
      <c r="K229" s="95">
        <f t="shared" si="42"/>
        <v>5.3956228956228959E-2</v>
      </c>
      <c r="L229" s="38">
        <f t="shared" si="43"/>
        <v>0</v>
      </c>
      <c r="M229" s="38">
        <f t="shared" si="44"/>
        <v>0.88819678801500002</v>
      </c>
      <c r="N229" s="38">
        <f t="shared" si="45"/>
        <v>1.7860681121100002</v>
      </c>
      <c r="O229" s="38">
        <f t="shared" si="46"/>
        <v>6.9407350998749999</v>
      </c>
      <c r="P229" s="2">
        <v>834276</v>
      </c>
      <c r="Q229" s="2">
        <v>28.716268778</v>
      </c>
      <c r="R229" s="24">
        <v>0</v>
      </c>
      <c r="S229" s="24">
        <v>9.2376160999999998E-2</v>
      </c>
      <c r="T229" s="24">
        <v>0.18575851400000001</v>
      </c>
      <c r="U229" s="24">
        <v>0.721865325</v>
      </c>
      <c r="V229" s="95">
        <f t="shared" si="47"/>
        <v>4.8971959663215492E-2</v>
      </c>
      <c r="W229" s="95">
        <v>0.42393750000000002</v>
      </c>
      <c r="X229" s="95">
        <v>0.31338519199999998</v>
      </c>
      <c r="Y229" s="95">
        <f t="shared" si="48"/>
        <v>0.3006016985974358</v>
      </c>
      <c r="Z229" s="2" t="s">
        <v>532</v>
      </c>
      <c r="AA229" s="2">
        <v>0.17499999999999999</v>
      </c>
      <c r="AB229" s="2">
        <v>0.22500000000000001</v>
      </c>
      <c r="AC229" s="95">
        <v>0.33612946399999999</v>
      </c>
      <c r="AD229" s="38">
        <f t="shared" si="49"/>
        <v>0</v>
      </c>
      <c r="AE229" s="38">
        <f t="shared" si="50"/>
        <v>1.3616056760269948</v>
      </c>
      <c r="AF229" s="38">
        <f t="shared" si="51"/>
        <v>3.5203402489688105</v>
      </c>
      <c r="AG229" s="38">
        <f t="shared" si="52"/>
        <v>20.43695358344986</v>
      </c>
      <c r="AH229" s="38">
        <f t="shared" si="53"/>
        <v>23.957293832418671</v>
      </c>
      <c r="AI229" s="38">
        <v>127.496111111</v>
      </c>
      <c r="AJ229" s="24">
        <f t="shared" si="54"/>
        <v>0.1879060751238216</v>
      </c>
      <c r="AK229" s="2">
        <f t="shared" si="55"/>
        <v>2909</v>
      </c>
    </row>
    <row r="230" spans="1:37">
      <c r="A230" s="2">
        <v>210</v>
      </c>
      <c r="B230" s="2" t="s">
        <v>265</v>
      </c>
      <c r="C230" s="2" t="s">
        <v>2</v>
      </c>
      <c r="D230" s="2" t="s">
        <v>443</v>
      </c>
      <c r="E230" s="2" t="s">
        <v>768</v>
      </c>
      <c r="F230" s="2" t="s">
        <v>64</v>
      </c>
      <c r="H230" s="2" t="s">
        <v>882</v>
      </c>
      <c r="I230" s="2">
        <v>14287</v>
      </c>
      <c r="J230" s="2">
        <v>837</v>
      </c>
      <c r="K230" s="95">
        <f t="shared" si="42"/>
        <v>5.8584727374536294E-2</v>
      </c>
      <c r="L230" s="38">
        <f t="shared" si="43"/>
        <v>0</v>
      </c>
      <c r="M230" s="38">
        <f t="shared" si="44"/>
        <v>0</v>
      </c>
      <c r="N230" s="38">
        <f t="shared" si="45"/>
        <v>0.50130481175999997</v>
      </c>
      <c r="O230" s="38">
        <f t="shared" si="46"/>
        <v>3.6836951882399998</v>
      </c>
      <c r="P230" s="2">
        <v>1459880</v>
      </c>
      <c r="Q230" s="2">
        <v>7.9866749959999996</v>
      </c>
      <c r="R230" s="24">
        <v>0</v>
      </c>
      <c r="S230" s="24">
        <v>0</v>
      </c>
      <c r="T230" s="24">
        <v>0.11978609599999999</v>
      </c>
      <c r="U230" s="24">
        <v>0.88021390399999999</v>
      </c>
      <c r="V230" s="95">
        <f t="shared" si="47"/>
        <v>5.8584727374536294E-2</v>
      </c>
      <c r="W230" s="95">
        <v>0.393125</v>
      </c>
      <c r="X230" s="95">
        <v>0.31804136</v>
      </c>
      <c r="Y230" s="95">
        <f t="shared" si="48"/>
        <v>0.31804136032125002</v>
      </c>
      <c r="Z230" s="2" t="s">
        <v>532</v>
      </c>
      <c r="AA230" s="2" t="s">
        <v>532</v>
      </c>
      <c r="AB230" s="2">
        <v>0.22500000000000001</v>
      </c>
      <c r="AC230" s="95">
        <v>0.33070312499999999</v>
      </c>
      <c r="AD230" s="38">
        <f t="shared" si="49"/>
        <v>0</v>
      </c>
      <c r="AE230" s="38">
        <f t="shared" si="50"/>
        <v>0</v>
      </c>
      <c r="AF230" s="38">
        <f t="shared" si="51"/>
        <v>0.98807178397896001</v>
      </c>
      <c r="AG230" s="38">
        <f t="shared" si="52"/>
        <v>10.671515310214257</v>
      </c>
      <c r="AH230" s="38">
        <f t="shared" si="53"/>
        <v>11.659587094193217</v>
      </c>
      <c r="AI230" s="38">
        <v>127.496111111</v>
      </c>
      <c r="AJ230" s="24">
        <f t="shared" si="54"/>
        <v>9.1450531256143233E-2</v>
      </c>
      <c r="AK230" s="2">
        <f t="shared" si="55"/>
        <v>1395</v>
      </c>
    </row>
    <row r="231" spans="1:37">
      <c r="A231" s="2">
        <v>211</v>
      </c>
      <c r="B231" s="2" t="s">
        <v>266</v>
      </c>
      <c r="C231" s="2" t="s">
        <v>2</v>
      </c>
      <c r="D231" s="2" t="s">
        <v>443</v>
      </c>
      <c r="E231" s="2" t="s">
        <v>768</v>
      </c>
      <c r="F231" s="2" t="s">
        <v>64</v>
      </c>
      <c r="H231" s="2" t="s">
        <v>882</v>
      </c>
      <c r="I231" s="2">
        <v>34237</v>
      </c>
      <c r="J231" s="2">
        <v>2259</v>
      </c>
      <c r="K231" s="95">
        <f t="shared" si="42"/>
        <v>6.5981248357040626E-2</v>
      </c>
      <c r="L231" s="38">
        <f t="shared" si="43"/>
        <v>0</v>
      </c>
      <c r="M231" s="38">
        <f t="shared" si="44"/>
        <v>0</v>
      </c>
      <c r="N231" s="38">
        <f t="shared" si="45"/>
        <v>3.1268878643249995</v>
      </c>
      <c r="O231" s="38">
        <f t="shared" si="46"/>
        <v>8.1681121356750008</v>
      </c>
      <c r="P231" s="2">
        <v>1963466</v>
      </c>
      <c r="Q231" s="2">
        <v>14.362051280999999</v>
      </c>
      <c r="R231" s="24">
        <v>0</v>
      </c>
      <c r="S231" s="24">
        <v>0</v>
      </c>
      <c r="T231" s="24">
        <v>0.27683823499999999</v>
      </c>
      <c r="U231" s="24">
        <v>0.72316176499999996</v>
      </c>
      <c r="V231" s="95">
        <f t="shared" si="47"/>
        <v>6.5981248357040626E-2</v>
      </c>
      <c r="W231" s="95">
        <v>0.37453124999999993</v>
      </c>
      <c r="X231" s="95">
        <v>0.28500305599999998</v>
      </c>
      <c r="Y231" s="95">
        <f t="shared" si="48"/>
        <v>0.28500305588396269</v>
      </c>
      <c r="Z231" s="2" t="s">
        <v>532</v>
      </c>
      <c r="AA231" s="2" t="s">
        <v>532</v>
      </c>
      <c r="AB231" s="2">
        <v>0.22500000000000001</v>
      </c>
      <c r="AC231" s="95">
        <v>0.307973214</v>
      </c>
      <c r="AD231" s="38">
        <f t="shared" si="49"/>
        <v>0</v>
      </c>
      <c r="AE231" s="38">
        <f t="shared" si="50"/>
        <v>0</v>
      </c>
      <c r="AF231" s="38">
        <f t="shared" si="51"/>
        <v>6.1630959805845738</v>
      </c>
      <c r="AG231" s="38">
        <f t="shared" si="52"/>
        <v>22.036303381409407</v>
      </c>
      <c r="AH231" s="38">
        <f t="shared" si="53"/>
        <v>28.199399361993983</v>
      </c>
      <c r="AI231" s="38">
        <v>127.496111111</v>
      </c>
      <c r="AJ231" s="24">
        <f t="shared" si="54"/>
        <v>0.22117850588747109</v>
      </c>
      <c r="AK231" s="2">
        <f t="shared" si="55"/>
        <v>3765</v>
      </c>
    </row>
    <row r="232" spans="1:37">
      <c r="A232" s="2">
        <v>212</v>
      </c>
      <c r="B232" s="2" t="s">
        <v>267</v>
      </c>
      <c r="C232" s="2" t="s">
        <v>2</v>
      </c>
      <c r="D232" s="2" t="s">
        <v>443</v>
      </c>
      <c r="E232" s="2" t="s">
        <v>768</v>
      </c>
      <c r="F232" s="2" t="s">
        <v>64</v>
      </c>
      <c r="H232" s="2" t="s">
        <v>882</v>
      </c>
      <c r="I232" s="2">
        <v>71887</v>
      </c>
      <c r="J232" s="2">
        <v>1780</v>
      </c>
      <c r="K232" s="95">
        <f t="shared" si="42"/>
        <v>2.476108336695091E-2</v>
      </c>
      <c r="L232" s="38">
        <f t="shared" si="43"/>
        <v>0</v>
      </c>
      <c r="M232" s="38">
        <f t="shared" si="44"/>
        <v>2.4632058834000006</v>
      </c>
      <c r="N232" s="38">
        <f t="shared" si="45"/>
        <v>3.1287426502</v>
      </c>
      <c r="O232" s="38">
        <f t="shared" si="46"/>
        <v>3.3080514664000003</v>
      </c>
      <c r="P232" s="2">
        <v>838747</v>
      </c>
      <c r="Q232" s="2">
        <v>17.796091426</v>
      </c>
      <c r="R232" s="24">
        <v>0</v>
      </c>
      <c r="S232" s="24">
        <v>0.27676470600000003</v>
      </c>
      <c r="T232" s="24">
        <v>0.35154411800000002</v>
      </c>
      <c r="U232" s="24">
        <v>0.37169117600000001</v>
      </c>
      <c r="V232" s="95">
        <f t="shared" si="47"/>
        <v>1.7908089408655251E-2</v>
      </c>
      <c r="W232" s="95">
        <v>0.34425</v>
      </c>
      <c r="X232" s="95">
        <v>0.26471703099999999</v>
      </c>
      <c r="Y232" s="95">
        <f t="shared" si="48"/>
        <v>0.23988652339525002</v>
      </c>
      <c r="Z232" s="2" t="s">
        <v>532</v>
      </c>
      <c r="AA232" s="2">
        <v>0.17499999999999999</v>
      </c>
      <c r="AB232" s="2">
        <v>0.22500000000000001</v>
      </c>
      <c r="AC232" s="95">
        <v>0.30228125</v>
      </c>
      <c r="AD232" s="38">
        <f t="shared" si="49"/>
        <v>0</v>
      </c>
      <c r="AE232" s="38">
        <f t="shared" si="50"/>
        <v>3.7760946192522007</v>
      </c>
      <c r="AF232" s="38">
        <f t="shared" si="51"/>
        <v>6.1667517635442</v>
      </c>
      <c r="AG232" s="38">
        <f t="shared" si="52"/>
        <v>8.7596665271908716</v>
      </c>
      <c r="AH232" s="38">
        <f t="shared" si="53"/>
        <v>14.926418290735072</v>
      </c>
      <c r="AI232" s="38">
        <v>127.496111111</v>
      </c>
      <c r="AJ232" s="24">
        <f t="shared" si="54"/>
        <v>0.11707351824825395</v>
      </c>
      <c r="AK232" s="2">
        <f t="shared" si="55"/>
        <v>2146</v>
      </c>
    </row>
    <row r="233" spans="1:37">
      <c r="A233" s="2">
        <v>213</v>
      </c>
      <c r="B233" s="2" t="s">
        <v>268</v>
      </c>
      <c r="C233" s="2" t="s">
        <v>2</v>
      </c>
      <c r="D233" s="2" t="s">
        <v>443</v>
      </c>
      <c r="E233" s="2" t="s">
        <v>768</v>
      </c>
      <c r="F233" s="2" t="s">
        <v>64</v>
      </c>
      <c r="H233" s="2" t="s">
        <v>882</v>
      </c>
      <c r="I233" s="2">
        <v>76994</v>
      </c>
      <c r="J233" s="2">
        <v>5594</v>
      </c>
      <c r="K233" s="95">
        <f t="shared" si="42"/>
        <v>7.2655012078863282E-2</v>
      </c>
      <c r="L233" s="38">
        <f t="shared" si="43"/>
        <v>0</v>
      </c>
      <c r="M233" s="38">
        <f t="shared" si="44"/>
        <v>0</v>
      </c>
      <c r="N233" s="38">
        <f t="shared" si="45"/>
        <v>3.7626754659700001</v>
      </c>
      <c r="O233" s="38">
        <f t="shared" si="46"/>
        <v>24.207324534029997</v>
      </c>
      <c r="P233" s="2">
        <v>371273</v>
      </c>
      <c r="Q233" s="2">
        <v>230.4028639</v>
      </c>
      <c r="R233" s="24">
        <v>0</v>
      </c>
      <c r="S233" s="24">
        <v>0</v>
      </c>
      <c r="T233" s="24">
        <v>0.13452540099999999</v>
      </c>
      <c r="U233" s="24">
        <v>0.86547459900000001</v>
      </c>
      <c r="V233" s="95">
        <f t="shared" si="47"/>
        <v>7.2655012078863282E-2</v>
      </c>
      <c r="W233" s="95">
        <v>0.46643750000000006</v>
      </c>
      <c r="X233" s="95">
        <v>0.34912799</v>
      </c>
      <c r="Y233" s="95">
        <f t="shared" si="48"/>
        <v>0.34912798975345316</v>
      </c>
      <c r="Z233" s="2" t="s">
        <v>532</v>
      </c>
      <c r="AA233" s="2" t="s">
        <v>532</v>
      </c>
      <c r="AB233" s="2">
        <v>0.22500000000000001</v>
      </c>
      <c r="AC233" s="95">
        <v>0.36842187500000001</v>
      </c>
      <c r="AD233" s="38">
        <f t="shared" si="49"/>
        <v>0</v>
      </c>
      <c r="AE233" s="38">
        <f t="shared" si="50"/>
        <v>0</v>
      </c>
      <c r="AF233" s="38">
        <f t="shared" si="51"/>
        <v>7.4162333434268701</v>
      </c>
      <c r="AG233" s="38">
        <f t="shared" si="52"/>
        <v>78.126129147592891</v>
      </c>
      <c r="AH233" s="38">
        <f t="shared" si="53"/>
        <v>85.542362491019759</v>
      </c>
      <c r="AI233" s="38">
        <v>127.496111111</v>
      </c>
      <c r="AJ233" s="24">
        <f t="shared" si="54"/>
        <v>0.67094095455621627</v>
      </c>
      <c r="AK233" s="2">
        <f t="shared" si="55"/>
        <v>9323</v>
      </c>
    </row>
    <row r="234" spans="1:37">
      <c r="A234" s="2">
        <v>214</v>
      </c>
      <c r="B234" s="2" t="s">
        <v>269</v>
      </c>
      <c r="C234" s="2" t="s">
        <v>2</v>
      </c>
      <c r="D234" s="2" t="s">
        <v>443</v>
      </c>
      <c r="E234" s="2" t="s">
        <v>768</v>
      </c>
      <c r="F234" s="2" t="s">
        <v>64</v>
      </c>
      <c r="H234" s="2" t="s">
        <v>882</v>
      </c>
      <c r="I234" s="2">
        <v>164656</v>
      </c>
      <c r="J234" s="2">
        <v>10867</v>
      </c>
      <c r="K234" s="95">
        <f t="shared" si="42"/>
        <v>6.5998202312700413E-2</v>
      </c>
      <c r="L234" s="38">
        <f t="shared" si="43"/>
        <v>0</v>
      </c>
      <c r="M234" s="38">
        <f t="shared" si="44"/>
        <v>0</v>
      </c>
      <c r="N234" s="38">
        <f t="shared" si="45"/>
        <v>6.1026994229600007</v>
      </c>
      <c r="O234" s="38">
        <f t="shared" si="46"/>
        <v>48.232300577040007</v>
      </c>
      <c r="P234" s="2">
        <v>513111</v>
      </c>
      <c r="Q234" s="2">
        <v>308.44165661099998</v>
      </c>
      <c r="R234" s="24">
        <v>0</v>
      </c>
      <c r="S234" s="24">
        <v>0</v>
      </c>
      <c r="T234" s="24">
        <v>0.112316176</v>
      </c>
      <c r="U234" s="24">
        <v>0.88768382400000001</v>
      </c>
      <c r="V234" s="95">
        <f t="shared" si="47"/>
        <v>6.5998202312700413E-2</v>
      </c>
      <c r="W234" s="95">
        <v>0.44093750000000004</v>
      </c>
      <c r="X234" s="95">
        <v>0.332506833</v>
      </c>
      <c r="Y234" s="95">
        <f t="shared" si="48"/>
        <v>0.33250683312224999</v>
      </c>
      <c r="Z234" s="2" t="s">
        <v>532</v>
      </c>
      <c r="AA234" s="2" t="s">
        <v>532</v>
      </c>
      <c r="AB234" s="2">
        <v>0.22500000000000001</v>
      </c>
      <c r="AC234" s="95">
        <v>0.346109375</v>
      </c>
      <c r="AD234" s="38">
        <f t="shared" si="49"/>
        <v>0</v>
      </c>
      <c r="AE234" s="38">
        <f t="shared" si="50"/>
        <v>0</v>
      </c>
      <c r="AF234" s="38">
        <f t="shared" si="51"/>
        <v>12.02842056265416</v>
      </c>
      <c r="AG234" s="38">
        <f t="shared" si="52"/>
        <v>146.23638632997555</v>
      </c>
      <c r="AH234" s="38">
        <f t="shared" si="53"/>
        <v>158.26480689262971</v>
      </c>
      <c r="AI234" s="38">
        <v>127.496111111</v>
      </c>
      <c r="AJ234" s="24">
        <f t="shared" si="54"/>
        <v>1.241330465011925</v>
      </c>
      <c r="AK234" s="2">
        <f t="shared" si="55"/>
        <v>18112</v>
      </c>
    </row>
    <row r="235" spans="1:37">
      <c r="A235" s="2">
        <v>245</v>
      </c>
      <c r="B235" s="2" t="s">
        <v>298</v>
      </c>
      <c r="C235" s="2" t="s">
        <v>1</v>
      </c>
      <c r="D235" s="2" t="s">
        <v>448</v>
      </c>
      <c r="E235" s="2" t="s">
        <v>768</v>
      </c>
      <c r="F235" s="2" t="s">
        <v>64</v>
      </c>
      <c r="H235" s="2" t="s">
        <v>882</v>
      </c>
      <c r="I235" s="2">
        <v>3013</v>
      </c>
      <c r="J235" s="2">
        <v>123</v>
      </c>
      <c r="K235" s="95">
        <f t="shared" si="42"/>
        <v>4.0823099900431467E-2</v>
      </c>
      <c r="L235" s="38">
        <f t="shared" si="43"/>
        <v>0</v>
      </c>
      <c r="M235" s="38">
        <f t="shared" si="44"/>
        <v>0</v>
      </c>
      <c r="N235" s="38">
        <f t="shared" si="45"/>
        <v>0</v>
      </c>
      <c r="O235" s="38">
        <f t="shared" si="46"/>
        <v>0.61499999999999999</v>
      </c>
      <c r="P235" s="2">
        <v>1190295</v>
      </c>
      <c r="Q235" s="2">
        <v>1.6355362840000001</v>
      </c>
      <c r="R235" s="24">
        <v>0</v>
      </c>
      <c r="S235" s="24">
        <v>0</v>
      </c>
      <c r="T235" s="24">
        <v>0</v>
      </c>
      <c r="U235" s="24">
        <v>1</v>
      </c>
      <c r="V235" s="95">
        <f t="shared" si="47"/>
        <v>4.0823099900431467E-2</v>
      </c>
      <c r="W235" s="95">
        <v>0.41012499999999996</v>
      </c>
      <c r="X235" s="95">
        <v>0.36135624999999999</v>
      </c>
      <c r="Y235" s="95">
        <f t="shared" si="48"/>
        <v>0.36135624999999999</v>
      </c>
      <c r="Z235" s="2" t="s">
        <v>532</v>
      </c>
      <c r="AA235" s="2" t="s">
        <v>532</v>
      </c>
      <c r="AB235" s="2" t="s">
        <v>532</v>
      </c>
      <c r="AC235" s="95">
        <v>0.36135624999999999</v>
      </c>
      <c r="AD235" s="38">
        <f t="shared" si="49"/>
        <v>0</v>
      </c>
      <c r="AE235" s="38">
        <f t="shared" si="50"/>
        <v>0</v>
      </c>
      <c r="AF235" s="38">
        <f t="shared" si="51"/>
        <v>0</v>
      </c>
      <c r="AG235" s="38">
        <f t="shared" si="52"/>
        <v>1.9467706612500002</v>
      </c>
      <c r="AH235" s="38">
        <f t="shared" si="53"/>
        <v>1.9467706612500002</v>
      </c>
      <c r="AI235" s="38">
        <v>303.90305555600003</v>
      </c>
      <c r="AJ235" s="24">
        <f t="shared" si="54"/>
        <v>6.4058936745085473E-3</v>
      </c>
      <c r="AK235" s="2">
        <f t="shared" si="55"/>
        <v>205</v>
      </c>
    </row>
    <row r="236" spans="1:37">
      <c r="A236" s="2">
        <v>246</v>
      </c>
      <c r="B236" s="2" t="s">
        <v>299</v>
      </c>
      <c r="C236" s="2" t="s">
        <v>1</v>
      </c>
      <c r="D236" s="2" t="s">
        <v>448</v>
      </c>
      <c r="E236" s="2" t="s">
        <v>768</v>
      </c>
      <c r="F236" s="2" t="s">
        <v>64</v>
      </c>
      <c r="H236" s="2" t="s">
        <v>882</v>
      </c>
      <c r="I236" s="2">
        <v>5592</v>
      </c>
      <c r="J236" s="2">
        <v>701</v>
      </c>
      <c r="K236" s="95">
        <f t="shared" si="42"/>
        <v>0.12535765379113017</v>
      </c>
      <c r="L236" s="38">
        <f t="shared" si="43"/>
        <v>0</v>
      </c>
      <c r="M236" s="38">
        <f t="shared" si="44"/>
        <v>0</v>
      </c>
      <c r="N236" s="38">
        <f t="shared" si="45"/>
        <v>0</v>
      </c>
      <c r="O236" s="38">
        <f t="shared" si="46"/>
        <v>3.5049999999999999</v>
      </c>
      <c r="P236" s="2">
        <v>1441996</v>
      </c>
      <c r="Q236" s="2">
        <v>8.1217844659999994</v>
      </c>
      <c r="R236" s="24">
        <v>0</v>
      </c>
      <c r="S236" s="24">
        <v>0</v>
      </c>
      <c r="T236" s="24">
        <v>0</v>
      </c>
      <c r="U236" s="24">
        <v>1</v>
      </c>
      <c r="V236" s="95">
        <f t="shared" si="47"/>
        <v>0.12535765379113017</v>
      </c>
      <c r="W236" s="95">
        <v>0.42978125</v>
      </c>
      <c r="X236" s="95">
        <v>0.38143749999999998</v>
      </c>
      <c r="Y236" s="95">
        <f t="shared" si="48"/>
        <v>0.38143749999999998</v>
      </c>
      <c r="Z236" s="2" t="s">
        <v>532</v>
      </c>
      <c r="AA236" s="2" t="s">
        <v>532</v>
      </c>
      <c r="AB236" s="2" t="s">
        <v>532</v>
      </c>
      <c r="AC236" s="95">
        <v>0.38143749999999998</v>
      </c>
      <c r="AD236" s="38">
        <f t="shared" si="49"/>
        <v>0</v>
      </c>
      <c r="AE236" s="38">
        <f t="shared" si="50"/>
        <v>0</v>
      </c>
      <c r="AF236" s="38">
        <f t="shared" si="51"/>
        <v>0</v>
      </c>
      <c r="AG236" s="38">
        <f t="shared" si="52"/>
        <v>11.7115807125</v>
      </c>
      <c r="AH236" s="38">
        <f t="shared" si="53"/>
        <v>11.7115807125</v>
      </c>
      <c r="AI236" s="38">
        <v>303.90305555600003</v>
      </c>
      <c r="AJ236" s="24">
        <f t="shared" si="54"/>
        <v>3.8537225929082222E-2</v>
      </c>
      <c r="AK236" s="2">
        <f t="shared" si="55"/>
        <v>1168</v>
      </c>
    </row>
    <row r="237" spans="1:37">
      <c r="A237" s="2">
        <v>247</v>
      </c>
      <c r="B237" s="2" t="s">
        <v>300</v>
      </c>
      <c r="C237" s="2" t="s">
        <v>1</v>
      </c>
      <c r="D237" s="2" t="s">
        <v>448</v>
      </c>
      <c r="E237" s="2" t="s">
        <v>768</v>
      </c>
      <c r="F237" s="2" t="s">
        <v>64</v>
      </c>
      <c r="H237" s="2" t="s">
        <v>882</v>
      </c>
      <c r="I237" s="2">
        <v>6770</v>
      </c>
      <c r="J237" s="2">
        <v>557</v>
      </c>
      <c r="K237" s="95">
        <f t="shared" si="42"/>
        <v>8.2274741506646973E-2</v>
      </c>
      <c r="L237" s="38">
        <f t="shared" si="43"/>
        <v>0</v>
      </c>
      <c r="M237" s="38">
        <f t="shared" si="44"/>
        <v>0</v>
      </c>
      <c r="N237" s="38">
        <f t="shared" si="45"/>
        <v>0</v>
      </c>
      <c r="O237" s="38">
        <f t="shared" si="46"/>
        <v>2.7850000000000001</v>
      </c>
      <c r="P237" s="2">
        <v>497677</v>
      </c>
      <c r="Q237" s="2">
        <v>17.969242476000002</v>
      </c>
      <c r="R237" s="24">
        <v>0</v>
      </c>
      <c r="S237" s="24">
        <v>0</v>
      </c>
      <c r="T237" s="24">
        <v>0</v>
      </c>
      <c r="U237" s="24">
        <v>1</v>
      </c>
      <c r="V237" s="95">
        <f t="shared" si="47"/>
        <v>8.2274741506646973E-2</v>
      </c>
      <c r="W237" s="95">
        <v>0.43243750000000003</v>
      </c>
      <c r="X237" s="95">
        <v>0.36656250000000001</v>
      </c>
      <c r="Y237" s="95">
        <f t="shared" si="48"/>
        <v>0.36656250000000001</v>
      </c>
      <c r="Z237" s="2" t="s">
        <v>532</v>
      </c>
      <c r="AA237" s="2" t="s">
        <v>532</v>
      </c>
      <c r="AB237" s="2" t="s">
        <v>532</v>
      </c>
      <c r="AC237" s="95">
        <v>0.36656250000000001</v>
      </c>
      <c r="AD237" s="38">
        <f t="shared" si="49"/>
        <v>0</v>
      </c>
      <c r="AE237" s="38">
        <f t="shared" si="50"/>
        <v>0</v>
      </c>
      <c r="AF237" s="38">
        <f t="shared" si="51"/>
        <v>0</v>
      </c>
      <c r="AG237" s="38">
        <f t="shared" si="52"/>
        <v>8.9428786875000004</v>
      </c>
      <c r="AH237" s="38">
        <f t="shared" si="53"/>
        <v>8.9428786875000004</v>
      </c>
      <c r="AI237" s="38">
        <v>303.90305555600003</v>
      </c>
      <c r="AJ237" s="24">
        <f t="shared" si="54"/>
        <v>2.9426748181714486E-2</v>
      </c>
      <c r="AK237" s="2">
        <f t="shared" si="55"/>
        <v>928</v>
      </c>
    </row>
    <row r="238" spans="1:37">
      <c r="A238" s="2">
        <v>248</v>
      </c>
      <c r="B238" s="2" t="s">
        <v>301</v>
      </c>
      <c r="C238" s="2" t="s">
        <v>1</v>
      </c>
      <c r="D238" s="2" t="s">
        <v>448</v>
      </c>
      <c r="E238" s="2" t="s">
        <v>768</v>
      </c>
      <c r="F238" s="2" t="s">
        <v>64</v>
      </c>
      <c r="H238" s="2" t="s">
        <v>882</v>
      </c>
      <c r="I238" s="2">
        <v>1272</v>
      </c>
      <c r="J238" s="2">
        <v>5</v>
      </c>
      <c r="K238" s="95">
        <f t="shared" si="42"/>
        <v>3.9308176100628931E-3</v>
      </c>
      <c r="L238" s="38">
        <f t="shared" si="43"/>
        <v>0</v>
      </c>
      <c r="M238" s="38">
        <f t="shared" si="44"/>
        <v>0</v>
      </c>
      <c r="N238" s="38">
        <f t="shared" si="45"/>
        <v>3.0821078499999998E-3</v>
      </c>
      <c r="O238" s="38">
        <f t="shared" si="46"/>
        <v>2.191789215E-2</v>
      </c>
      <c r="P238" s="2">
        <v>2765142</v>
      </c>
      <c r="Q238" s="2">
        <v>2.3333723000000001E-2</v>
      </c>
      <c r="R238" s="24">
        <v>0</v>
      </c>
      <c r="S238" s="24">
        <v>0</v>
      </c>
      <c r="T238" s="24">
        <v>0.12328431400000001</v>
      </c>
      <c r="U238" s="24">
        <v>0.87671568600000005</v>
      </c>
      <c r="V238" s="95">
        <f t="shared" si="47"/>
        <v>3.9308176100628931E-3</v>
      </c>
      <c r="W238" s="95">
        <v>0.36231249999999998</v>
      </c>
      <c r="X238" s="95">
        <v>0.29461670499999998</v>
      </c>
      <c r="Y238" s="95">
        <f t="shared" si="48"/>
        <v>0.29461670494143755</v>
      </c>
      <c r="Z238" s="2" t="s">
        <v>532</v>
      </c>
      <c r="AA238" s="2" t="s">
        <v>532</v>
      </c>
      <c r="AB238" s="2">
        <v>0.22500000000000001</v>
      </c>
      <c r="AC238" s="95">
        <v>0.30440624999999999</v>
      </c>
      <c r="AD238" s="38">
        <f t="shared" si="49"/>
        <v>0</v>
      </c>
      <c r="AE238" s="38">
        <f t="shared" si="50"/>
        <v>0</v>
      </c>
      <c r="AF238" s="38">
        <f t="shared" si="51"/>
        <v>6.0748345723499993E-3</v>
      </c>
      <c r="AG238" s="38">
        <f t="shared" si="52"/>
        <v>5.8446223809824817E-2</v>
      </c>
      <c r="AH238" s="38">
        <f t="shared" si="53"/>
        <v>6.4521058382174812E-2</v>
      </c>
      <c r="AI238" s="38">
        <v>303.90305555600003</v>
      </c>
      <c r="AJ238" s="24">
        <f t="shared" si="54"/>
        <v>2.1230802784832665E-4</v>
      </c>
      <c r="AK238" s="2">
        <f t="shared" si="55"/>
        <v>8</v>
      </c>
    </row>
    <row r="239" spans="1:37">
      <c r="A239" s="2">
        <v>249</v>
      </c>
      <c r="B239" s="2" t="s">
        <v>302</v>
      </c>
      <c r="C239" s="2" t="s">
        <v>1</v>
      </c>
      <c r="D239" s="2" t="s">
        <v>448</v>
      </c>
      <c r="E239" s="2" t="s">
        <v>768</v>
      </c>
      <c r="F239" s="2" t="s">
        <v>64</v>
      </c>
      <c r="H239" s="2" t="s">
        <v>882</v>
      </c>
      <c r="I239" s="2">
        <v>3076</v>
      </c>
      <c r="J239" s="2">
        <v>40</v>
      </c>
      <c r="K239" s="95">
        <f t="shared" si="42"/>
        <v>1.3003901170351105E-2</v>
      </c>
      <c r="L239" s="38">
        <f t="shared" si="43"/>
        <v>0</v>
      </c>
      <c r="M239" s="38">
        <f t="shared" si="44"/>
        <v>0</v>
      </c>
      <c r="N239" s="38">
        <f t="shared" si="45"/>
        <v>0</v>
      </c>
      <c r="O239" s="38">
        <f t="shared" si="46"/>
        <v>0.2</v>
      </c>
      <c r="P239" s="2">
        <v>1479227</v>
      </c>
      <c r="Q239" s="2">
        <v>0.415218168</v>
      </c>
      <c r="R239" s="24">
        <v>0</v>
      </c>
      <c r="S239" s="24">
        <v>0</v>
      </c>
      <c r="T239" s="24">
        <v>0</v>
      </c>
      <c r="U239" s="24">
        <v>1</v>
      </c>
      <c r="V239" s="95">
        <f t="shared" si="47"/>
        <v>1.3003901170351105E-2</v>
      </c>
      <c r="W239" s="95">
        <v>0.4090625</v>
      </c>
      <c r="X239" s="95">
        <v>0.35057187499999998</v>
      </c>
      <c r="Y239" s="95">
        <f t="shared" si="48"/>
        <v>0.35057187499999998</v>
      </c>
      <c r="Z239" s="2" t="s">
        <v>532</v>
      </c>
      <c r="AA239" s="2" t="s">
        <v>532</v>
      </c>
      <c r="AB239" s="2" t="s">
        <v>532</v>
      </c>
      <c r="AC239" s="95">
        <v>0.35057187499999998</v>
      </c>
      <c r="AD239" s="38">
        <f t="shared" si="49"/>
        <v>0</v>
      </c>
      <c r="AE239" s="38">
        <f t="shared" si="50"/>
        <v>0</v>
      </c>
      <c r="AF239" s="38">
        <f t="shared" si="51"/>
        <v>0</v>
      </c>
      <c r="AG239" s="38">
        <f t="shared" si="52"/>
        <v>0.61420192499999993</v>
      </c>
      <c r="AH239" s="38">
        <f t="shared" si="53"/>
        <v>0.61420192499999993</v>
      </c>
      <c r="AI239" s="38">
        <v>303.90305555600003</v>
      </c>
      <c r="AJ239" s="24">
        <f t="shared" si="54"/>
        <v>2.0210455728268298E-3</v>
      </c>
      <c r="AK239" s="2">
        <f t="shared" si="55"/>
        <v>67</v>
      </c>
    </row>
    <row r="240" spans="1:37">
      <c r="A240" s="2">
        <v>250</v>
      </c>
      <c r="B240" s="2" t="s">
        <v>303</v>
      </c>
      <c r="C240" s="2" t="s">
        <v>1</v>
      </c>
      <c r="D240" s="2" t="s">
        <v>448</v>
      </c>
      <c r="E240" s="2" t="s">
        <v>768</v>
      </c>
      <c r="F240" s="2" t="s">
        <v>64</v>
      </c>
      <c r="H240" s="2" t="s">
        <v>882</v>
      </c>
      <c r="I240" s="2">
        <v>2280</v>
      </c>
      <c r="J240" s="2">
        <v>26</v>
      </c>
      <c r="K240" s="95">
        <f t="shared" si="42"/>
        <v>1.1403508771929825E-2</v>
      </c>
      <c r="L240" s="38">
        <f t="shared" si="43"/>
        <v>0</v>
      </c>
      <c r="M240" s="38">
        <f t="shared" si="44"/>
        <v>0</v>
      </c>
      <c r="N240" s="38">
        <f t="shared" si="45"/>
        <v>0</v>
      </c>
      <c r="O240" s="38">
        <f t="shared" si="46"/>
        <v>0.13</v>
      </c>
      <c r="P240" s="2">
        <v>919043</v>
      </c>
      <c r="Q240" s="2">
        <v>0.452633234</v>
      </c>
      <c r="R240" s="24">
        <v>0</v>
      </c>
      <c r="S240" s="24">
        <v>0</v>
      </c>
      <c r="T240" s="24">
        <v>0</v>
      </c>
      <c r="U240" s="24">
        <v>1</v>
      </c>
      <c r="V240" s="95">
        <f t="shared" si="47"/>
        <v>1.1403508771929825E-2</v>
      </c>
      <c r="W240" s="95">
        <v>0.40268749999999998</v>
      </c>
      <c r="X240" s="95">
        <v>0.36528749999999999</v>
      </c>
      <c r="Y240" s="95">
        <f t="shared" si="48"/>
        <v>0.36528749999999999</v>
      </c>
      <c r="Z240" s="2" t="s">
        <v>532</v>
      </c>
      <c r="AA240" s="2" t="s">
        <v>532</v>
      </c>
      <c r="AB240" s="2" t="s">
        <v>532</v>
      </c>
      <c r="AC240" s="95">
        <v>0.36528749999999999</v>
      </c>
      <c r="AD240" s="38">
        <f t="shared" si="49"/>
        <v>0</v>
      </c>
      <c r="AE240" s="38">
        <f t="shared" si="50"/>
        <v>0</v>
      </c>
      <c r="AF240" s="38">
        <f t="shared" si="51"/>
        <v>0</v>
      </c>
      <c r="AG240" s="38">
        <f t="shared" si="52"/>
        <v>0.41598940499999998</v>
      </c>
      <c r="AH240" s="38">
        <f t="shared" si="53"/>
        <v>0.41598940499999998</v>
      </c>
      <c r="AI240" s="38">
        <v>303.90305555600003</v>
      </c>
      <c r="AJ240" s="24">
        <f t="shared" si="54"/>
        <v>1.3688227130159469E-3</v>
      </c>
      <c r="AK240" s="2">
        <f t="shared" si="55"/>
        <v>43</v>
      </c>
    </row>
    <row r="241" spans="1:37">
      <c r="A241" s="2">
        <v>251</v>
      </c>
      <c r="B241" s="2" t="s">
        <v>304</v>
      </c>
      <c r="C241" s="2" t="s">
        <v>1</v>
      </c>
      <c r="D241" s="2" t="s">
        <v>448</v>
      </c>
      <c r="E241" s="2" t="s">
        <v>768</v>
      </c>
      <c r="F241" s="2" t="s">
        <v>64</v>
      </c>
      <c r="H241" s="2" t="s">
        <v>882</v>
      </c>
      <c r="I241" s="2">
        <v>688</v>
      </c>
      <c r="J241" s="2">
        <v>0</v>
      </c>
      <c r="K241" s="95">
        <f t="shared" si="42"/>
        <v>0</v>
      </c>
      <c r="L241" s="38">
        <f t="shared" si="43"/>
        <v>0</v>
      </c>
      <c r="M241" s="38">
        <f t="shared" si="44"/>
        <v>0</v>
      </c>
      <c r="N241" s="38">
        <f t="shared" si="45"/>
        <v>0</v>
      </c>
      <c r="O241" s="38">
        <f t="shared" si="46"/>
        <v>0</v>
      </c>
      <c r="P241" s="2">
        <v>1526142</v>
      </c>
      <c r="Q241" s="2">
        <v>0</v>
      </c>
      <c r="R241" s="24">
        <v>0</v>
      </c>
      <c r="S241" s="24">
        <v>0</v>
      </c>
      <c r="T241" s="24">
        <v>0</v>
      </c>
      <c r="U241" s="24">
        <v>1</v>
      </c>
      <c r="V241" s="95">
        <f t="shared" si="47"/>
        <v>0</v>
      </c>
      <c r="W241" s="95">
        <v>0.40534374999999995</v>
      </c>
      <c r="X241" s="95">
        <v>0.33521875000000001</v>
      </c>
      <c r="Y241" s="95">
        <f t="shared" si="48"/>
        <v>0.33521875000000001</v>
      </c>
      <c r="Z241" s="2" t="s">
        <v>532</v>
      </c>
      <c r="AA241" s="2" t="s">
        <v>532</v>
      </c>
      <c r="AB241" s="2" t="s">
        <v>532</v>
      </c>
      <c r="AC241" s="95">
        <v>0.33521875000000001</v>
      </c>
      <c r="AD241" s="38">
        <f t="shared" si="49"/>
        <v>0</v>
      </c>
      <c r="AE241" s="38">
        <f t="shared" si="50"/>
        <v>0</v>
      </c>
      <c r="AF241" s="38">
        <f t="shared" si="51"/>
        <v>0</v>
      </c>
      <c r="AG241" s="38">
        <f t="shared" si="52"/>
        <v>0</v>
      </c>
      <c r="AH241" s="38">
        <f t="shared" si="53"/>
        <v>0</v>
      </c>
      <c r="AI241" s="38">
        <v>303.90305555600003</v>
      </c>
      <c r="AJ241" s="24">
        <f t="shared" si="54"/>
        <v>0</v>
      </c>
      <c r="AK241" s="2">
        <f t="shared" si="55"/>
        <v>0</v>
      </c>
    </row>
    <row r="242" spans="1:37">
      <c r="A242" s="2">
        <v>252</v>
      </c>
      <c r="B242" s="2" t="s">
        <v>305</v>
      </c>
      <c r="C242" s="2" t="s">
        <v>1</v>
      </c>
      <c r="D242" s="2" t="s">
        <v>448</v>
      </c>
      <c r="E242" s="2" t="s">
        <v>768</v>
      </c>
      <c r="F242" s="2" t="s">
        <v>64</v>
      </c>
      <c r="H242" s="2" t="s">
        <v>882</v>
      </c>
      <c r="I242" s="2">
        <v>3467</v>
      </c>
      <c r="J242" s="2">
        <v>439</v>
      </c>
      <c r="K242" s="95">
        <f t="shared" si="42"/>
        <v>0.12662244014998558</v>
      </c>
      <c r="L242" s="38">
        <f t="shared" si="43"/>
        <v>0</v>
      </c>
      <c r="M242" s="38">
        <f t="shared" si="44"/>
        <v>0</v>
      </c>
      <c r="N242" s="38">
        <f t="shared" si="45"/>
        <v>0</v>
      </c>
      <c r="O242" s="38">
        <f t="shared" si="46"/>
        <v>2.1949999999999998</v>
      </c>
      <c r="P242" s="2">
        <v>927490</v>
      </c>
      <c r="Q242" s="2">
        <v>7.6324079029999998</v>
      </c>
      <c r="R242" s="24">
        <v>0</v>
      </c>
      <c r="S242" s="24">
        <v>0</v>
      </c>
      <c r="T242" s="24">
        <v>0</v>
      </c>
      <c r="U242" s="24">
        <v>1</v>
      </c>
      <c r="V242" s="95">
        <f t="shared" si="47"/>
        <v>0.12662244014998558</v>
      </c>
      <c r="W242" s="95">
        <v>0.42234375000000007</v>
      </c>
      <c r="X242" s="95">
        <v>0.36815625000000002</v>
      </c>
      <c r="Y242" s="95">
        <f t="shared" si="48"/>
        <v>0.36815625000000002</v>
      </c>
      <c r="Z242" s="2" t="s">
        <v>532</v>
      </c>
      <c r="AA242" s="2" t="s">
        <v>532</v>
      </c>
      <c r="AB242" s="2" t="s">
        <v>532</v>
      </c>
      <c r="AC242" s="95">
        <v>0.36815625000000002</v>
      </c>
      <c r="AD242" s="38">
        <f t="shared" si="49"/>
        <v>0</v>
      </c>
      <c r="AE242" s="38">
        <f t="shared" si="50"/>
        <v>0</v>
      </c>
      <c r="AF242" s="38">
        <f t="shared" si="51"/>
        <v>0</v>
      </c>
      <c r="AG242" s="38">
        <f t="shared" si="52"/>
        <v>7.0789820062500004</v>
      </c>
      <c r="AH242" s="38">
        <f t="shared" si="53"/>
        <v>7.0789820062500004</v>
      </c>
      <c r="AI242" s="38">
        <v>303.90305555600003</v>
      </c>
      <c r="AJ242" s="24">
        <f t="shared" si="54"/>
        <v>2.3293553246112594E-2</v>
      </c>
      <c r="AK242" s="2">
        <f t="shared" si="55"/>
        <v>732</v>
      </c>
    </row>
    <row r="243" spans="1:37">
      <c r="A243" s="2">
        <v>253</v>
      </c>
      <c r="B243" s="2" t="s">
        <v>306</v>
      </c>
      <c r="C243" s="2" t="s">
        <v>1</v>
      </c>
      <c r="D243" s="2" t="s">
        <v>448</v>
      </c>
      <c r="E243" s="2" t="s">
        <v>768</v>
      </c>
      <c r="F243" s="2" t="s">
        <v>64</v>
      </c>
      <c r="H243" s="2" t="s">
        <v>882</v>
      </c>
      <c r="I243" s="2">
        <v>8332</v>
      </c>
      <c r="J243" s="2">
        <v>504</v>
      </c>
      <c r="K243" s="95">
        <f t="shared" si="42"/>
        <v>6.0489678348535768E-2</v>
      </c>
      <c r="L243" s="38">
        <f t="shared" si="43"/>
        <v>0</v>
      </c>
      <c r="M243" s="38">
        <f t="shared" si="44"/>
        <v>0</v>
      </c>
      <c r="N243" s="38">
        <f t="shared" si="45"/>
        <v>0</v>
      </c>
      <c r="O243" s="38">
        <f t="shared" si="46"/>
        <v>2.52</v>
      </c>
      <c r="P243" s="2">
        <v>811004</v>
      </c>
      <c r="Q243" s="2">
        <v>9.6306327710000001</v>
      </c>
      <c r="R243" s="24">
        <v>0</v>
      </c>
      <c r="S243" s="24">
        <v>0</v>
      </c>
      <c r="T243" s="24">
        <v>0</v>
      </c>
      <c r="U243" s="24">
        <v>1</v>
      </c>
      <c r="V243" s="95">
        <f t="shared" si="47"/>
        <v>6.0489678348535768E-2</v>
      </c>
      <c r="W243" s="95">
        <v>0.40375</v>
      </c>
      <c r="X243" s="95">
        <v>0.35381249999999997</v>
      </c>
      <c r="Y243" s="95">
        <f t="shared" si="48"/>
        <v>0.35381249999999997</v>
      </c>
      <c r="Z243" s="2" t="s">
        <v>532</v>
      </c>
      <c r="AA243" s="2" t="s">
        <v>532</v>
      </c>
      <c r="AB243" s="2" t="s">
        <v>532</v>
      </c>
      <c r="AC243" s="95">
        <v>0.35381249999999997</v>
      </c>
      <c r="AD243" s="38">
        <f t="shared" si="49"/>
        <v>0</v>
      </c>
      <c r="AE243" s="38">
        <f t="shared" si="50"/>
        <v>0</v>
      </c>
      <c r="AF243" s="38">
        <f t="shared" si="51"/>
        <v>0</v>
      </c>
      <c r="AG243" s="38">
        <f t="shared" si="52"/>
        <v>7.8104816999999995</v>
      </c>
      <c r="AH243" s="38">
        <f t="shared" si="53"/>
        <v>7.8104816999999995</v>
      </c>
      <c r="AI243" s="38">
        <v>303.90305555600003</v>
      </c>
      <c r="AJ243" s="24">
        <f t="shared" si="54"/>
        <v>2.5700569827145969E-2</v>
      </c>
      <c r="AK243" s="2">
        <f t="shared" si="55"/>
        <v>840</v>
      </c>
    </row>
    <row r="244" spans="1:37">
      <c r="A244" s="2">
        <v>254</v>
      </c>
      <c r="B244" s="2" t="s">
        <v>307</v>
      </c>
      <c r="C244" s="2" t="s">
        <v>1</v>
      </c>
      <c r="D244" s="2" t="s">
        <v>448</v>
      </c>
      <c r="E244" s="2" t="s">
        <v>768</v>
      </c>
      <c r="F244" s="2" t="s">
        <v>64</v>
      </c>
      <c r="H244" s="2" t="s">
        <v>882</v>
      </c>
      <c r="I244" s="2">
        <v>1548</v>
      </c>
      <c r="J244" s="2">
        <v>15</v>
      </c>
      <c r="K244" s="95">
        <f t="shared" si="42"/>
        <v>9.6899224806201549E-3</v>
      </c>
      <c r="L244" s="38">
        <f t="shared" si="43"/>
        <v>0</v>
      </c>
      <c r="M244" s="38">
        <f t="shared" si="44"/>
        <v>0</v>
      </c>
      <c r="N244" s="38">
        <f t="shared" si="45"/>
        <v>0</v>
      </c>
      <c r="O244" s="38">
        <f t="shared" si="46"/>
        <v>7.4999999999999997E-2</v>
      </c>
      <c r="P244" s="2">
        <v>1378722</v>
      </c>
      <c r="Q244" s="2">
        <v>0.15490593599999999</v>
      </c>
      <c r="R244" s="24">
        <v>0</v>
      </c>
      <c r="S244" s="24">
        <v>0</v>
      </c>
      <c r="T244" s="24">
        <v>0</v>
      </c>
      <c r="U244" s="24">
        <v>1</v>
      </c>
      <c r="V244" s="95">
        <f t="shared" si="47"/>
        <v>9.6899224806201549E-3</v>
      </c>
      <c r="W244" s="95">
        <v>0.35859374999999999</v>
      </c>
      <c r="X244" s="95">
        <v>0.32507187500000001</v>
      </c>
      <c r="Y244" s="95">
        <f t="shared" si="48"/>
        <v>0.32507187500000001</v>
      </c>
      <c r="Z244" s="2" t="s">
        <v>532</v>
      </c>
      <c r="AA244" s="2" t="s">
        <v>532</v>
      </c>
      <c r="AB244" s="2" t="s">
        <v>532</v>
      </c>
      <c r="AC244" s="95">
        <v>0.32507187500000001</v>
      </c>
      <c r="AD244" s="38">
        <f t="shared" si="49"/>
        <v>0</v>
      </c>
      <c r="AE244" s="38">
        <f t="shared" si="50"/>
        <v>0</v>
      </c>
      <c r="AF244" s="38">
        <f t="shared" si="51"/>
        <v>0</v>
      </c>
      <c r="AG244" s="38">
        <f t="shared" si="52"/>
        <v>0.21357222187500002</v>
      </c>
      <c r="AH244" s="38">
        <f t="shared" si="53"/>
        <v>0.21357222187500002</v>
      </c>
      <c r="AI244" s="38">
        <v>303.90305555600003</v>
      </c>
      <c r="AJ244" s="24">
        <f t="shared" si="54"/>
        <v>7.0276431240305583E-4</v>
      </c>
      <c r="AK244" s="2">
        <f t="shared" si="55"/>
        <v>25</v>
      </c>
    </row>
    <row r="245" spans="1:37">
      <c r="A245" s="2">
        <v>255</v>
      </c>
      <c r="B245" s="2" t="s">
        <v>308</v>
      </c>
      <c r="C245" s="2" t="s">
        <v>1</v>
      </c>
      <c r="D245" s="2" t="s">
        <v>448</v>
      </c>
      <c r="E245" s="2" t="s">
        <v>768</v>
      </c>
      <c r="F245" s="2" t="s">
        <v>64</v>
      </c>
      <c r="H245" s="2" t="s">
        <v>882</v>
      </c>
      <c r="I245" s="2">
        <v>2037</v>
      </c>
      <c r="J245" s="2">
        <v>7</v>
      </c>
      <c r="K245" s="95">
        <f t="shared" si="42"/>
        <v>3.4364261168384879E-3</v>
      </c>
      <c r="L245" s="38">
        <f t="shared" si="43"/>
        <v>0</v>
      </c>
      <c r="M245" s="38">
        <f t="shared" si="44"/>
        <v>0</v>
      </c>
      <c r="N245" s="38">
        <f t="shared" si="45"/>
        <v>0</v>
      </c>
      <c r="O245" s="38">
        <f t="shared" si="46"/>
        <v>3.5000000000000003E-2</v>
      </c>
      <c r="P245" s="2">
        <v>2289330</v>
      </c>
      <c r="Q245" s="2">
        <v>4.3371820999999998E-2</v>
      </c>
      <c r="R245" s="24">
        <v>0</v>
      </c>
      <c r="S245" s="24">
        <v>0</v>
      </c>
      <c r="T245" s="24">
        <v>0</v>
      </c>
      <c r="U245" s="24">
        <v>1</v>
      </c>
      <c r="V245" s="95">
        <f t="shared" si="47"/>
        <v>3.4364261168384879E-3</v>
      </c>
      <c r="W245" s="95">
        <v>0.39046874999999998</v>
      </c>
      <c r="X245" s="95">
        <v>0.32385000000000003</v>
      </c>
      <c r="Y245" s="95">
        <f t="shared" si="48"/>
        <v>0.32385000000000003</v>
      </c>
      <c r="Z245" s="2" t="s">
        <v>532</v>
      </c>
      <c r="AA245" s="2" t="s">
        <v>532</v>
      </c>
      <c r="AB245" s="2" t="s">
        <v>532</v>
      </c>
      <c r="AC245" s="95">
        <v>0.32385000000000003</v>
      </c>
      <c r="AD245" s="38">
        <f t="shared" si="49"/>
        <v>0</v>
      </c>
      <c r="AE245" s="38">
        <f t="shared" si="50"/>
        <v>0</v>
      </c>
      <c r="AF245" s="38">
        <f t="shared" si="51"/>
        <v>0</v>
      </c>
      <c r="AG245" s="38">
        <f t="shared" si="52"/>
        <v>9.9292410000000011E-2</v>
      </c>
      <c r="AH245" s="38">
        <f t="shared" si="53"/>
        <v>9.9292410000000011E-2</v>
      </c>
      <c r="AI245" s="38">
        <v>303.90305555600003</v>
      </c>
      <c r="AJ245" s="24">
        <f t="shared" si="54"/>
        <v>3.267239607655194E-4</v>
      </c>
      <c r="AK245" s="2">
        <f t="shared" si="55"/>
        <v>12</v>
      </c>
    </row>
    <row r="246" spans="1:37">
      <c r="A246" s="2">
        <v>256</v>
      </c>
      <c r="B246" s="2" t="s">
        <v>309</v>
      </c>
      <c r="C246" s="2" t="s">
        <v>1</v>
      </c>
      <c r="D246" s="2" t="s">
        <v>448</v>
      </c>
      <c r="E246" s="2" t="s">
        <v>768</v>
      </c>
      <c r="F246" s="2" t="s">
        <v>64</v>
      </c>
      <c r="H246" s="2" t="s">
        <v>882</v>
      </c>
      <c r="I246" s="2">
        <v>4803</v>
      </c>
      <c r="J246" s="2">
        <v>84</v>
      </c>
      <c r="K246" s="95">
        <f t="shared" si="42"/>
        <v>1.7489069331667707E-2</v>
      </c>
      <c r="L246" s="38">
        <f t="shared" si="43"/>
        <v>0</v>
      </c>
      <c r="M246" s="38">
        <f t="shared" si="44"/>
        <v>0</v>
      </c>
      <c r="N246" s="38">
        <f t="shared" si="45"/>
        <v>0</v>
      </c>
      <c r="O246" s="38">
        <f t="shared" si="46"/>
        <v>0.42</v>
      </c>
      <c r="P246" s="2">
        <v>2168542</v>
      </c>
      <c r="Q246" s="2">
        <v>0.56062813199999995</v>
      </c>
      <c r="R246" s="24">
        <v>0</v>
      </c>
      <c r="S246" s="24">
        <v>0</v>
      </c>
      <c r="T246" s="24">
        <v>0</v>
      </c>
      <c r="U246" s="24">
        <v>1</v>
      </c>
      <c r="V246" s="95">
        <f t="shared" si="47"/>
        <v>1.7489069331667707E-2</v>
      </c>
      <c r="W246" s="95">
        <v>0.38993749999999999</v>
      </c>
      <c r="X246" s="95">
        <v>0.3304375</v>
      </c>
      <c r="Y246" s="95">
        <f t="shared" si="48"/>
        <v>0.3304375</v>
      </c>
      <c r="Z246" s="2" t="s">
        <v>532</v>
      </c>
      <c r="AA246" s="2" t="s">
        <v>532</v>
      </c>
      <c r="AB246" s="2" t="s">
        <v>532</v>
      </c>
      <c r="AC246" s="95">
        <v>0.3304375</v>
      </c>
      <c r="AD246" s="38">
        <f t="shared" si="49"/>
        <v>0</v>
      </c>
      <c r="AE246" s="38">
        <f t="shared" si="50"/>
        <v>0</v>
      </c>
      <c r="AF246" s="38">
        <f t="shared" si="51"/>
        <v>0</v>
      </c>
      <c r="AG246" s="38">
        <f t="shared" si="52"/>
        <v>1.2157456499999999</v>
      </c>
      <c r="AH246" s="38">
        <f t="shared" si="53"/>
        <v>1.2157456499999999</v>
      </c>
      <c r="AI246" s="38">
        <v>303.90305555600003</v>
      </c>
      <c r="AJ246" s="24">
        <f t="shared" si="54"/>
        <v>4.0004390471683662E-3</v>
      </c>
      <c r="AK246" s="2">
        <f t="shared" si="55"/>
        <v>140</v>
      </c>
    </row>
    <row r="247" spans="1:37">
      <c r="A247" s="2">
        <v>257</v>
      </c>
      <c r="B247" s="2" t="s">
        <v>310</v>
      </c>
      <c r="C247" s="2" t="s">
        <v>1</v>
      </c>
      <c r="D247" s="2" t="s">
        <v>448</v>
      </c>
      <c r="E247" s="2" t="s">
        <v>768</v>
      </c>
      <c r="F247" s="2" t="s">
        <v>64</v>
      </c>
      <c r="H247" s="2" t="s">
        <v>882</v>
      </c>
      <c r="I247" s="2">
        <v>4912</v>
      </c>
      <c r="J247" s="2">
        <v>252</v>
      </c>
      <c r="K247" s="95">
        <f t="shared" si="42"/>
        <v>5.1302931596091207E-2</v>
      </c>
      <c r="L247" s="38">
        <f t="shared" si="43"/>
        <v>0</v>
      </c>
      <c r="M247" s="38">
        <f t="shared" si="44"/>
        <v>0</v>
      </c>
      <c r="N247" s="38">
        <f t="shared" si="45"/>
        <v>0</v>
      </c>
      <c r="O247" s="38">
        <f t="shared" si="46"/>
        <v>1.26</v>
      </c>
      <c r="P247" s="2">
        <v>1785506</v>
      </c>
      <c r="Q247" s="2">
        <v>2.1116564019999999</v>
      </c>
      <c r="R247" s="24">
        <v>0</v>
      </c>
      <c r="S247" s="24">
        <v>0</v>
      </c>
      <c r="T247" s="24">
        <v>0</v>
      </c>
      <c r="U247" s="24">
        <v>1</v>
      </c>
      <c r="V247" s="95">
        <f t="shared" si="47"/>
        <v>5.1302931596091207E-2</v>
      </c>
      <c r="W247" s="95">
        <v>0.37187500000000001</v>
      </c>
      <c r="X247" s="95">
        <v>0.34159374999999997</v>
      </c>
      <c r="Y247" s="95">
        <f t="shared" si="48"/>
        <v>0.34159374999999997</v>
      </c>
      <c r="Z247" s="2" t="s">
        <v>532</v>
      </c>
      <c r="AA247" s="2" t="s">
        <v>532</v>
      </c>
      <c r="AB247" s="2" t="s">
        <v>532</v>
      </c>
      <c r="AC247" s="95">
        <v>0.34159374999999997</v>
      </c>
      <c r="AD247" s="38">
        <f t="shared" si="49"/>
        <v>0</v>
      </c>
      <c r="AE247" s="38">
        <f t="shared" si="50"/>
        <v>0</v>
      </c>
      <c r="AF247" s="38">
        <f t="shared" si="51"/>
        <v>0</v>
      </c>
      <c r="AG247" s="38">
        <f t="shared" si="52"/>
        <v>3.7703751749999999</v>
      </c>
      <c r="AH247" s="38">
        <f t="shared" si="53"/>
        <v>3.7703751749999999</v>
      </c>
      <c r="AI247" s="38">
        <v>303.90305555600003</v>
      </c>
      <c r="AJ247" s="24">
        <f t="shared" si="54"/>
        <v>1.2406506305446591E-2</v>
      </c>
      <c r="AK247" s="2">
        <f t="shared" si="55"/>
        <v>420</v>
      </c>
    </row>
    <row r="248" spans="1:37">
      <c r="A248" s="2">
        <v>258</v>
      </c>
      <c r="B248" s="2" t="s">
        <v>311</v>
      </c>
      <c r="C248" s="2" t="s">
        <v>1</v>
      </c>
      <c r="D248" s="2" t="s">
        <v>448</v>
      </c>
      <c r="E248" s="2" t="s">
        <v>768</v>
      </c>
      <c r="F248" s="2" t="s">
        <v>64</v>
      </c>
      <c r="H248" s="2" t="s">
        <v>882</v>
      </c>
      <c r="I248" s="2">
        <v>5906</v>
      </c>
      <c r="J248" s="2">
        <v>900</v>
      </c>
      <c r="K248" s="95">
        <f t="shared" si="42"/>
        <v>0.15238740264138165</v>
      </c>
      <c r="L248" s="38">
        <f t="shared" si="43"/>
        <v>0</v>
      </c>
      <c r="M248" s="38">
        <f t="shared" si="44"/>
        <v>0</v>
      </c>
      <c r="N248" s="38">
        <f t="shared" si="45"/>
        <v>0</v>
      </c>
      <c r="O248" s="38">
        <f t="shared" si="46"/>
        <v>4.5</v>
      </c>
      <c r="P248" s="2">
        <v>739568</v>
      </c>
      <c r="Q248" s="2">
        <v>18.694462003000002</v>
      </c>
      <c r="R248" s="24">
        <v>0</v>
      </c>
      <c r="S248" s="24">
        <v>0</v>
      </c>
      <c r="T248" s="24">
        <v>0</v>
      </c>
      <c r="U248" s="24">
        <v>1</v>
      </c>
      <c r="V248" s="95">
        <f t="shared" si="47"/>
        <v>0.15238740264138165</v>
      </c>
      <c r="W248" s="95">
        <v>0.39206249999999998</v>
      </c>
      <c r="X248" s="95">
        <v>0.35073124999999999</v>
      </c>
      <c r="Y248" s="95">
        <f t="shared" si="48"/>
        <v>0.35073124999999999</v>
      </c>
      <c r="Z248" s="2" t="s">
        <v>532</v>
      </c>
      <c r="AA248" s="2" t="s">
        <v>532</v>
      </c>
      <c r="AB248" s="2" t="s">
        <v>532</v>
      </c>
      <c r="AC248" s="95">
        <v>0.35073124999999999</v>
      </c>
      <c r="AD248" s="38">
        <f t="shared" si="49"/>
        <v>0</v>
      </c>
      <c r="AE248" s="38">
        <f t="shared" si="50"/>
        <v>0</v>
      </c>
      <c r="AF248" s="38">
        <f t="shared" si="51"/>
        <v>0</v>
      </c>
      <c r="AG248" s="38">
        <f t="shared" si="52"/>
        <v>13.825825874999998</v>
      </c>
      <c r="AH248" s="38">
        <f t="shared" si="53"/>
        <v>13.825825874999998</v>
      </c>
      <c r="AI248" s="38">
        <v>303.90305555600003</v>
      </c>
      <c r="AJ248" s="24">
        <f t="shared" si="54"/>
        <v>4.5494198305131295E-2</v>
      </c>
      <c r="AK248" s="2">
        <f t="shared" si="55"/>
        <v>1500</v>
      </c>
    </row>
    <row r="249" spans="1:37">
      <c r="A249" s="2">
        <v>259</v>
      </c>
      <c r="B249" s="2" t="s">
        <v>312</v>
      </c>
      <c r="C249" s="2" t="s">
        <v>1</v>
      </c>
      <c r="D249" s="2" t="s">
        <v>448</v>
      </c>
      <c r="E249" s="2" t="s">
        <v>768</v>
      </c>
      <c r="F249" s="2" t="s">
        <v>64</v>
      </c>
      <c r="H249" s="2" t="s">
        <v>882</v>
      </c>
      <c r="I249" s="2">
        <v>5954</v>
      </c>
      <c r="J249" s="2">
        <v>227</v>
      </c>
      <c r="K249" s="95">
        <f t="shared" si="42"/>
        <v>3.81256298286866E-2</v>
      </c>
      <c r="L249" s="38">
        <f t="shared" si="43"/>
        <v>0</v>
      </c>
      <c r="M249" s="38">
        <f t="shared" si="44"/>
        <v>0</v>
      </c>
      <c r="N249" s="38">
        <f t="shared" si="45"/>
        <v>0</v>
      </c>
      <c r="O249" s="38">
        <f t="shared" si="46"/>
        <v>1.135</v>
      </c>
      <c r="P249" s="2">
        <v>1324254</v>
      </c>
      <c r="Q249" s="2">
        <v>2.5208365989999999</v>
      </c>
      <c r="R249" s="24">
        <v>0</v>
      </c>
      <c r="S249" s="24">
        <v>0</v>
      </c>
      <c r="T249" s="24">
        <v>0</v>
      </c>
      <c r="U249" s="24">
        <v>1</v>
      </c>
      <c r="V249" s="95">
        <f t="shared" si="47"/>
        <v>3.81256298286866E-2</v>
      </c>
      <c r="W249" s="95">
        <v>0.40321874999999996</v>
      </c>
      <c r="X249" s="95">
        <v>0.33574999999999999</v>
      </c>
      <c r="Y249" s="95">
        <f t="shared" si="48"/>
        <v>0.33574999999999999</v>
      </c>
      <c r="Z249" s="2" t="s">
        <v>532</v>
      </c>
      <c r="AA249" s="2" t="s">
        <v>532</v>
      </c>
      <c r="AB249" s="2" t="s">
        <v>532</v>
      </c>
      <c r="AC249" s="95">
        <v>0.33574999999999999</v>
      </c>
      <c r="AD249" s="38">
        <f t="shared" si="49"/>
        <v>0</v>
      </c>
      <c r="AE249" s="38">
        <f t="shared" si="50"/>
        <v>0</v>
      </c>
      <c r="AF249" s="38">
        <f t="shared" si="51"/>
        <v>0</v>
      </c>
      <c r="AG249" s="38">
        <f t="shared" si="52"/>
        <v>3.3382279499999998</v>
      </c>
      <c r="AH249" s="38">
        <f t="shared" si="53"/>
        <v>3.3382279499999998</v>
      </c>
      <c r="AI249" s="38">
        <v>303.90305555600003</v>
      </c>
      <c r="AJ249" s="24">
        <f t="shared" si="54"/>
        <v>1.0984515913775887E-2</v>
      </c>
      <c r="AK249" s="2">
        <f t="shared" si="55"/>
        <v>378</v>
      </c>
    </row>
    <row r="250" spans="1:37">
      <c r="A250" s="2">
        <v>260</v>
      </c>
      <c r="B250" s="2" t="s">
        <v>313</v>
      </c>
      <c r="C250" s="2" t="s">
        <v>1</v>
      </c>
      <c r="D250" s="2" t="s">
        <v>448</v>
      </c>
      <c r="E250" s="2" t="s">
        <v>768</v>
      </c>
      <c r="F250" s="2" t="s">
        <v>64</v>
      </c>
      <c r="H250" s="2" t="s">
        <v>882</v>
      </c>
      <c r="I250" s="2">
        <v>6180</v>
      </c>
      <c r="J250" s="2">
        <v>257</v>
      </c>
      <c r="K250" s="95">
        <f t="shared" si="42"/>
        <v>4.1585760517799351E-2</v>
      </c>
      <c r="L250" s="38">
        <f t="shared" si="43"/>
        <v>0</v>
      </c>
      <c r="M250" s="38">
        <f t="shared" si="44"/>
        <v>0</v>
      </c>
      <c r="N250" s="38">
        <f t="shared" si="45"/>
        <v>0</v>
      </c>
      <c r="O250" s="38">
        <f t="shared" si="46"/>
        <v>1.2849999999999999</v>
      </c>
      <c r="P250" s="2">
        <v>1600427</v>
      </c>
      <c r="Q250" s="2">
        <v>2.4698567589999998</v>
      </c>
      <c r="R250" s="24">
        <v>0</v>
      </c>
      <c r="S250" s="24">
        <v>0</v>
      </c>
      <c r="T250" s="24">
        <v>0</v>
      </c>
      <c r="U250" s="24">
        <v>1</v>
      </c>
      <c r="V250" s="95">
        <f t="shared" si="47"/>
        <v>4.1585760517799351E-2</v>
      </c>
      <c r="W250" s="95">
        <v>0.40693750000000001</v>
      </c>
      <c r="X250" s="95">
        <v>0.35115625</v>
      </c>
      <c r="Y250" s="95">
        <f t="shared" si="48"/>
        <v>0.35115625</v>
      </c>
      <c r="Z250" s="2" t="s">
        <v>532</v>
      </c>
      <c r="AA250" s="2" t="s">
        <v>532</v>
      </c>
      <c r="AB250" s="2" t="s">
        <v>532</v>
      </c>
      <c r="AC250" s="95">
        <v>0.35115625</v>
      </c>
      <c r="AD250" s="38">
        <f t="shared" si="49"/>
        <v>0</v>
      </c>
      <c r="AE250" s="38">
        <f t="shared" si="50"/>
        <v>0</v>
      </c>
      <c r="AF250" s="38">
        <f t="shared" si="51"/>
        <v>0</v>
      </c>
      <c r="AG250" s="38">
        <f t="shared" si="52"/>
        <v>3.9528254437499997</v>
      </c>
      <c r="AH250" s="38">
        <f t="shared" si="53"/>
        <v>3.9528254437499997</v>
      </c>
      <c r="AI250" s="38">
        <v>303.90305555600003</v>
      </c>
      <c r="AJ250" s="24">
        <f t="shared" si="54"/>
        <v>1.3006863114680382E-2</v>
      </c>
      <c r="AK250" s="2">
        <f t="shared" si="55"/>
        <v>428</v>
      </c>
    </row>
    <row r="251" spans="1:37">
      <c r="A251" s="2">
        <v>261</v>
      </c>
      <c r="B251" s="2" t="s">
        <v>314</v>
      </c>
      <c r="C251" s="2" t="s">
        <v>1</v>
      </c>
      <c r="D251" s="2" t="s">
        <v>448</v>
      </c>
      <c r="E251" s="2" t="s">
        <v>768</v>
      </c>
      <c r="F251" s="2" t="s">
        <v>64</v>
      </c>
      <c r="H251" s="2" t="s">
        <v>882</v>
      </c>
      <c r="I251" s="2">
        <v>901</v>
      </c>
      <c r="J251" s="2">
        <v>0</v>
      </c>
      <c r="K251" s="95">
        <f t="shared" si="42"/>
        <v>0</v>
      </c>
      <c r="L251" s="38">
        <f t="shared" si="43"/>
        <v>0</v>
      </c>
      <c r="M251" s="38">
        <f t="shared" si="44"/>
        <v>0</v>
      </c>
      <c r="N251" s="38">
        <f t="shared" si="45"/>
        <v>0</v>
      </c>
      <c r="O251" s="38">
        <f t="shared" si="46"/>
        <v>0</v>
      </c>
      <c r="P251" s="2">
        <v>2847401</v>
      </c>
      <c r="Q251" s="2">
        <v>0</v>
      </c>
      <c r="R251" s="24">
        <v>0</v>
      </c>
      <c r="S251" s="24">
        <v>0</v>
      </c>
      <c r="T251" s="24">
        <v>0</v>
      </c>
      <c r="U251" s="24">
        <v>1</v>
      </c>
      <c r="V251" s="95">
        <f t="shared" si="47"/>
        <v>0</v>
      </c>
      <c r="W251" s="95">
        <v>0.32778124999999997</v>
      </c>
      <c r="X251" s="95">
        <v>0.29484375000000002</v>
      </c>
      <c r="Y251" s="95">
        <f t="shared" si="48"/>
        <v>0.29484375000000002</v>
      </c>
      <c r="Z251" s="2" t="s">
        <v>532</v>
      </c>
      <c r="AA251" s="2" t="s">
        <v>532</v>
      </c>
      <c r="AB251" s="2" t="s">
        <v>532</v>
      </c>
      <c r="AC251" s="95">
        <v>0.29484375000000002</v>
      </c>
      <c r="AD251" s="38">
        <f t="shared" si="49"/>
        <v>0</v>
      </c>
      <c r="AE251" s="38">
        <f t="shared" si="50"/>
        <v>0</v>
      </c>
      <c r="AF251" s="38">
        <f t="shared" si="51"/>
        <v>0</v>
      </c>
      <c r="AG251" s="38">
        <f t="shared" si="52"/>
        <v>0</v>
      </c>
      <c r="AH251" s="38">
        <f t="shared" si="53"/>
        <v>0</v>
      </c>
      <c r="AI251" s="38">
        <v>303.90305555600003</v>
      </c>
      <c r="AJ251" s="24">
        <f t="shared" si="54"/>
        <v>0</v>
      </c>
      <c r="AK251" s="2">
        <f t="shared" si="55"/>
        <v>0</v>
      </c>
    </row>
    <row r="252" spans="1:37">
      <c r="A252" s="2">
        <v>262</v>
      </c>
      <c r="B252" s="2" t="s">
        <v>315</v>
      </c>
      <c r="C252" s="2" t="s">
        <v>1</v>
      </c>
      <c r="D252" s="2" t="s">
        <v>448</v>
      </c>
      <c r="E252" s="2" t="s">
        <v>768</v>
      </c>
      <c r="F252" s="2" t="s">
        <v>64</v>
      </c>
      <c r="H252" s="2" t="s">
        <v>882</v>
      </c>
      <c r="I252" s="2">
        <v>12566</v>
      </c>
      <c r="J252" s="2">
        <v>1410</v>
      </c>
      <c r="K252" s="95">
        <f t="shared" si="42"/>
        <v>0.1122075441667993</v>
      </c>
      <c r="L252" s="38">
        <f t="shared" si="43"/>
        <v>0</v>
      </c>
      <c r="M252" s="38">
        <f t="shared" si="44"/>
        <v>0</v>
      </c>
      <c r="N252" s="38">
        <f t="shared" si="45"/>
        <v>0</v>
      </c>
      <c r="O252" s="38">
        <f t="shared" si="46"/>
        <v>7.05</v>
      </c>
      <c r="P252" s="2">
        <v>2477141</v>
      </c>
      <c r="Q252" s="2">
        <v>8.6395041429999999</v>
      </c>
      <c r="R252" s="24">
        <v>0</v>
      </c>
      <c r="S252" s="24">
        <v>0</v>
      </c>
      <c r="T252" s="24">
        <v>0</v>
      </c>
      <c r="U252" s="24">
        <v>1</v>
      </c>
      <c r="V252" s="95">
        <f t="shared" si="47"/>
        <v>0.1122075441667993</v>
      </c>
      <c r="W252" s="95">
        <v>0.38621874999999994</v>
      </c>
      <c r="X252" s="95">
        <v>0.34653437500000001</v>
      </c>
      <c r="Y252" s="95">
        <f t="shared" si="48"/>
        <v>0.34653437500000001</v>
      </c>
      <c r="Z252" s="2" t="s">
        <v>532</v>
      </c>
      <c r="AA252" s="2" t="s">
        <v>532</v>
      </c>
      <c r="AB252" s="2" t="s">
        <v>532</v>
      </c>
      <c r="AC252" s="95">
        <v>0.34653437500000001</v>
      </c>
      <c r="AD252" s="38">
        <f t="shared" si="49"/>
        <v>0</v>
      </c>
      <c r="AE252" s="38">
        <f t="shared" si="50"/>
        <v>0</v>
      </c>
      <c r="AF252" s="38">
        <f t="shared" si="51"/>
        <v>0</v>
      </c>
      <c r="AG252" s="38">
        <f t="shared" si="52"/>
        <v>21.401269931250003</v>
      </c>
      <c r="AH252" s="38">
        <f t="shared" si="53"/>
        <v>21.401269931250003</v>
      </c>
      <c r="AI252" s="38">
        <v>303.90305555600003</v>
      </c>
      <c r="AJ252" s="24">
        <f t="shared" si="54"/>
        <v>7.0421371355071496E-2</v>
      </c>
      <c r="AK252" s="2">
        <f t="shared" si="55"/>
        <v>2350</v>
      </c>
    </row>
    <row r="253" spans="1:37">
      <c r="A253" s="2">
        <v>263</v>
      </c>
      <c r="B253" s="2" t="s">
        <v>316</v>
      </c>
      <c r="C253" s="2" t="s">
        <v>1</v>
      </c>
      <c r="D253" s="2" t="s">
        <v>448</v>
      </c>
      <c r="E253" s="2" t="s">
        <v>768</v>
      </c>
      <c r="F253" s="2" t="s">
        <v>64</v>
      </c>
      <c r="H253" s="2" t="s">
        <v>882</v>
      </c>
      <c r="I253" s="2">
        <v>2871</v>
      </c>
      <c r="J253" s="2">
        <v>51</v>
      </c>
      <c r="K253" s="95">
        <f t="shared" si="42"/>
        <v>1.7763845350052248E-2</v>
      </c>
      <c r="L253" s="38">
        <f t="shared" si="43"/>
        <v>0</v>
      </c>
      <c r="M253" s="38">
        <f t="shared" si="44"/>
        <v>0</v>
      </c>
      <c r="N253" s="38">
        <f t="shared" si="45"/>
        <v>0</v>
      </c>
      <c r="O253" s="38">
        <f t="shared" si="46"/>
        <v>0.255</v>
      </c>
      <c r="P253" s="2">
        <v>1832858</v>
      </c>
      <c r="Q253" s="2">
        <v>0.40194452600000002</v>
      </c>
      <c r="R253" s="24">
        <v>0</v>
      </c>
      <c r="S253" s="24">
        <v>0</v>
      </c>
      <c r="T253" s="24">
        <v>0</v>
      </c>
      <c r="U253" s="24">
        <v>1</v>
      </c>
      <c r="V253" s="95">
        <f t="shared" si="47"/>
        <v>1.7763845350052248E-2</v>
      </c>
      <c r="W253" s="95">
        <v>0.35806250000000001</v>
      </c>
      <c r="X253" s="95">
        <v>0.32979999999999998</v>
      </c>
      <c r="Y253" s="95">
        <f t="shared" si="48"/>
        <v>0.32979999999999998</v>
      </c>
      <c r="Z253" s="2" t="s">
        <v>532</v>
      </c>
      <c r="AA253" s="2" t="s">
        <v>532</v>
      </c>
      <c r="AB253" s="2" t="s">
        <v>532</v>
      </c>
      <c r="AC253" s="95">
        <v>0.32979999999999998</v>
      </c>
      <c r="AD253" s="38">
        <f t="shared" si="49"/>
        <v>0</v>
      </c>
      <c r="AE253" s="38">
        <f t="shared" si="50"/>
        <v>0</v>
      </c>
      <c r="AF253" s="38">
        <f t="shared" si="51"/>
        <v>0</v>
      </c>
      <c r="AG253" s="38">
        <f t="shared" si="52"/>
        <v>0.73670723999999999</v>
      </c>
      <c r="AH253" s="38">
        <f t="shared" si="53"/>
        <v>0.73670723999999999</v>
      </c>
      <c r="AI253" s="38">
        <v>303.90305555600003</v>
      </c>
      <c r="AJ253" s="24">
        <f t="shared" si="54"/>
        <v>2.4241521318440558E-3</v>
      </c>
      <c r="AK253" s="2">
        <f t="shared" si="55"/>
        <v>85</v>
      </c>
    </row>
    <row r="254" spans="1:37">
      <c r="A254" s="2">
        <v>264</v>
      </c>
      <c r="B254" s="2" t="s">
        <v>317</v>
      </c>
      <c r="C254" s="2" t="s">
        <v>1</v>
      </c>
      <c r="D254" s="2" t="s">
        <v>448</v>
      </c>
      <c r="E254" s="2" t="s">
        <v>768</v>
      </c>
      <c r="F254" s="2" t="s">
        <v>64</v>
      </c>
      <c r="H254" s="2" t="s">
        <v>882</v>
      </c>
      <c r="I254" s="2">
        <v>3640</v>
      </c>
      <c r="J254" s="2">
        <v>34</v>
      </c>
      <c r="K254" s="95">
        <f t="shared" si="42"/>
        <v>9.3406593406593404E-3</v>
      </c>
      <c r="L254" s="38">
        <f t="shared" si="43"/>
        <v>0</v>
      </c>
      <c r="M254" s="38">
        <f t="shared" si="44"/>
        <v>0</v>
      </c>
      <c r="N254" s="38">
        <f t="shared" si="45"/>
        <v>0</v>
      </c>
      <c r="O254" s="38">
        <f t="shared" si="46"/>
        <v>0.17</v>
      </c>
      <c r="P254" s="2">
        <v>1795481</v>
      </c>
      <c r="Q254" s="2">
        <v>0.29654200600000002</v>
      </c>
      <c r="R254" s="24">
        <v>0</v>
      </c>
      <c r="S254" s="24">
        <v>0</v>
      </c>
      <c r="T254" s="24">
        <v>0</v>
      </c>
      <c r="U254" s="24">
        <v>1</v>
      </c>
      <c r="V254" s="95">
        <f t="shared" si="47"/>
        <v>9.3406593406593404E-3</v>
      </c>
      <c r="W254" s="95">
        <v>0.37399999999999994</v>
      </c>
      <c r="X254" s="95">
        <v>0.35753125000000002</v>
      </c>
      <c r="Y254" s="95">
        <f t="shared" si="48"/>
        <v>0.35753125000000002</v>
      </c>
      <c r="Z254" s="2" t="s">
        <v>532</v>
      </c>
      <c r="AA254" s="2" t="s">
        <v>532</v>
      </c>
      <c r="AB254" s="2" t="s">
        <v>532</v>
      </c>
      <c r="AC254" s="95">
        <v>0.35753125000000002</v>
      </c>
      <c r="AD254" s="38">
        <f t="shared" si="49"/>
        <v>0</v>
      </c>
      <c r="AE254" s="38">
        <f t="shared" si="50"/>
        <v>0</v>
      </c>
      <c r="AF254" s="38">
        <f t="shared" si="51"/>
        <v>0</v>
      </c>
      <c r="AG254" s="38">
        <f t="shared" si="52"/>
        <v>0.53243553750000017</v>
      </c>
      <c r="AH254" s="38">
        <f t="shared" si="53"/>
        <v>0.53243553750000017</v>
      </c>
      <c r="AI254" s="38">
        <v>303.90305555600003</v>
      </c>
      <c r="AJ254" s="24">
        <f t="shared" si="54"/>
        <v>1.7519913925376396E-3</v>
      </c>
      <c r="AK254" s="2">
        <f t="shared" si="55"/>
        <v>57</v>
      </c>
    </row>
    <row r="255" spans="1:37">
      <c r="A255" s="2">
        <v>311</v>
      </c>
      <c r="B255" s="2" t="s">
        <v>449</v>
      </c>
      <c r="C255" s="2" t="s">
        <v>1</v>
      </c>
      <c r="D255" s="2" t="s">
        <v>448</v>
      </c>
      <c r="E255" s="2" t="s">
        <v>768</v>
      </c>
      <c r="F255" s="2" t="s">
        <v>64</v>
      </c>
      <c r="H255" s="2" t="s">
        <v>882</v>
      </c>
      <c r="I255" s="2">
        <v>112</v>
      </c>
      <c r="J255" s="2">
        <v>0</v>
      </c>
      <c r="K255" s="95">
        <f t="shared" si="42"/>
        <v>0</v>
      </c>
      <c r="L255" s="38">
        <f t="shared" si="43"/>
        <v>0</v>
      </c>
      <c r="M255" s="38">
        <f t="shared" si="44"/>
        <v>0</v>
      </c>
      <c r="N255" s="38">
        <f t="shared" si="45"/>
        <v>0</v>
      </c>
      <c r="O255" s="38">
        <f t="shared" si="46"/>
        <v>0</v>
      </c>
      <c r="P255" s="2">
        <v>1154723</v>
      </c>
      <c r="Q255" s="2">
        <v>0</v>
      </c>
      <c r="R255" s="24">
        <v>0</v>
      </c>
      <c r="S255" s="24">
        <v>0</v>
      </c>
      <c r="T255" s="24">
        <v>8.8235294000000006E-2</v>
      </c>
      <c r="U255" s="24">
        <v>0.91176470600000004</v>
      </c>
      <c r="V255" s="95">
        <f t="shared" si="47"/>
        <v>0</v>
      </c>
      <c r="W255" s="95">
        <v>0.29590624999999998</v>
      </c>
      <c r="X255" s="95">
        <v>0.26882169099999997</v>
      </c>
      <c r="Y255" s="95">
        <f t="shared" si="48"/>
        <v>0.26882169118212501</v>
      </c>
      <c r="Z255" s="2" t="s">
        <v>532</v>
      </c>
      <c r="AA255" s="2" t="s">
        <v>532</v>
      </c>
      <c r="AB255" s="2">
        <v>0.22500000000000001</v>
      </c>
      <c r="AC255" s="95">
        <v>0.27306249999999999</v>
      </c>
      <c r="AD255" s="38">
        <f t="shared" si="49"/>
        <v>0</v>
      </c>
      <c r="AE255" s="38">
        <f t="shared" si="50"/>
        <v>0</v>
      </c>
      <c r="AF255" s="38">
        <f t="shared" si="51"/>
        <v>0</v>
      </c>
      <c r="AG255" s="38">
        <f t="shared" si="52"/>
        <v>0</v>
      </c>
      <c r="AH255" s="38">
        <f t="shared" si="53"/>
        <v>0</v>
      </c>
      <c r="AI255" s="38">
        <v>303.90305555600003</v>
      </c>
      <c r="AJ255" s="24">
        <f t="shared" si="54"/>
        <v>0</v>
      </c>
      <c r="AK255" s="2">
        <f t="shared" si="55"/>
        <v>0</v>
      </c>
    </row>
    <row r="256" spans="1:37">
      <c r="A256" s="2">
        <v>310</v>
      </c>
      <c r="B256" s="2" t="s">
        <v>450</v>
      </c>
      <c r="C256" s="2" t="s">
        <v>1</v>
      </c>
      <c r="D256" s="2" t="s">
        <v>448</v>
      </c>
      <c r="E256" s="2" t="s">
        <v>768</v>
      </c>
      <c r="F256" s="2" t="s">
        <v>64</v>
      </c>
      <c r="H256" s="2" t="s">
        <v>882</v>
      </c>
      <c r="I256" s="2">
        <v>216</v>
      </c>
      <c r="J256" s="2">
        <v>0</v>
      </c>
      <c r="K256" s="95">
        <f t="shared" si="42"/>
        <v>0</v>
      </c>
      <c r="L256" s="38">
        <f t="shared" si="43"/>
        <v>0</v>
      </c>
      <c r="M256" s="38">
        <f t="shared" si="44"/>
        <v>0</v>
      </c>
      <c r="N256" s="38">
        <f t="shared" si="45"/>
        <v>0</v>
      </c>
      <c r="O256" s="38">
        <f t="shared" si="46"/>
        <v>0</v>
      </c>
      <c r="P256" s="2">
        <v>2351077</v>
      </c>
      <c r="Q256" s="2">
        <v>0</v>
      </c>
      <c r="R256" s="24">
        <v>0</v>
      </c>
      <c r="S256" s="24">
        <v>0</v>
      </c>
      <c r="T256" s="24">
        <v>8.8235294000000006E-2</v>
      </c>
      <c r="U256" s="24">
        <v>0.91176470600000004</v>
      </c>
      <c r="V256" s="95">
        <f t="shared" si="47"/>
        <v>0</v>
      </c>
      <c r="W256" s="95">
        <v>0.29590624999999998</v>
      </c>
      <c r="X256" s="95">
        <v>0.26882169099999997</v>
      </c>
      <c r="Y256" s="95">
        <f t="shared" si="48"/>
        <v>0.26882169118212501</v>
      </c>
      <c r="Z256" s="2" t="s">
        <v>532</v>
      </c>
      <c r="AA256" s="2" t="s">
        <v>532</v>
      </c>
      <c r="AB256" s="2">
        <v>0.22500000000000001</v>
      </c>
      <c r="AC256" s="95">
        <v>0.27306249999999999</v>
      </c>
      <c r="AD256" s="38">
        <f t="shared" si="49"/>
        <v>0</v>
      </c>
      <c r="AE256" s="38">
        <f t="shared" si="50"/>
        <v>0</v>
      </c>
      <c r="AF256" s="38">
        <f t="shared" si="51"/>
        <v>0</v>
      </c>
      <c r="AG256" s="38">
        <f t="shared" si="52"/>
        <v>0</v>
      </c>
      <c r="AH256" s="38">
        <f t="shared" si="53"/>
        <v>0</v>
      </c>
      <c r="AI256" s="38">
        <v>303.90305555600003</v>
      </c>
      <c r="AJ256" s="24">
        <f t="shared" si="54"/>
        <v>0</v>
      </c>
      <c r="AK256" s="2">
        <f t="shared" si="55"/>
        <v>0</v>
      </c>
    </row>
    <row r="257" spans="1:37">
      <c r="A257" s="2">
        <v>0</v>
      </c>
      <c r="B257" s="2" t="s">
        <v>451</v>
      </c>
      <c r="C257" s="2" t="s">
        <v>1</v>
      </c>
      <c r="D257" s="2" t="s">
        <v>448</v>
      </c>
      <c r="E257" s="2" t="s">
        <v>768</v>
      </c>
      <c r="F257" s="2" t="s">
        <v>64</v>
      </c>
      <c r="H257" s="2" t="s">
        <v>882</v>
      </c>
      <c r="I257" s="2">
        <v>444</v>
      </c>
      <c r="J257" s="2">
        <v>0</v>
      </c>
      <c r="K257" s="95">
        <f t="shared" si="42"/>
        <v>0</v>
      </c>
      <c r="L257" s="38">
        <f t="shared" si="43"/>
        <v>0</v>
      </c>
      <c r="M257" s="38">
        <f t="shared" si="44"/>
        <v>0</v>
      </c>
      <c r="N257" s="38">
        <f t="shared" si="45"/>
        <v>0</v>
      </c>
      <c r="O257" s="38">
        <f t="shared" si="46"/>
        <v>0</v>
      </c>
      <c r="P257" s="2">
        <v>1881234</v>
      </c>
      <c r="Q257" s="2">
        <v>0</v>
      </c>
      <c r="R257" s="24">
        <v>0</v>
      </c>
      <c r="S257" s="24">
        <v>0</v>
      </c>
      <c r="T257" s="24">
        <v>8.8235294000000006E-2</v>
      </c>
      <c r="U257" s="24">
        <v>0.91176470600000004</v>
      </c>
      <c r="V257" s="95">
        <f t="shared" si="47"/>
        <v>0</v>
      </c>
      <c r="W257" s="95">
        <v>0.29590624999999998</v>
      </c>
      <c r="X257" s="95">
        <v>0.26882169099999997</v>
      </c>
      <c r="Y257" s="95">
        <f t="shared" si="48"/>
        <v>0.26882169118212501</v>
      </c>
      <c r="Z257" s="2" t="s">
        <v>532</v>
      </c>
      <c r="AA257" s="2" t="s">
        <v>532</v>
      </c>
      <c r="AB257" s="2">
        <v>0.22500000000000001</v>
      </c>
      <c r="AC257" s="95">
        <v>0.27306249999999999</v>
      </c>
      <c r="AD257" s="38">
        <f t="shared" si="49"/>
        <v>0</v>
      </c>
      <c r="AE257" s="38">
        <f t="shared" si="50"/>
        <v>0</v>
      </c>
      <c r="AF257" s="38">
        <f t="shared" si="51"/>
        <v>0</v>
      </c>
      <c r="AG257" s="38">
        <f t="shared" si="52"/>
        <v>0</v>
      </c>
      <c r="AH257" s="38">
        <f t="shared" si="53"/>
        <v>0</v>
      </c>
      <c r="AI257" s="38">
        <v>303.90305555600003</v>
      </c>
      <c r="AJ257" s="24">
        <f t="shared" si="54"/>
        <v>0</v>
      </c>
      <c r="AK257" s="2">
        <f t="shared" si="55"/>
        <v>0</v>
      </c>
    </row>
    <row r="258" spans="1:37">
      <c r="A258" s="2">
        <v>0</v>
      </c>
      <c r="B258" s="2" t="s">
        <v>452</v>
      </c>
      <c r="C258" s="2" t="s">
        <v>1</v>
      </c>
      <c r="D258" s="2" t="s">
        <v>448</v>
      </c>
      <c r="E258" s="2" t="s">
        <v>768</v>
      </c>
      <c r="F258" s="2" t="s">
        <v>64</v>
      </c>
      <c r="H258" s="2" t="s">
        <v>882</v>
      </c>
      <c r="I258" s="2">
        <v>355</v>
      </c>
      <c r="J258" s="2">
        <v>0</v>
      </c>
      <c r="K258" s="95">
        <f t="shared" si="42"/>
        <v>0</v>
      </c>
      <c r="L258" s="38">
        <f t="shared" si="43"/>
        <v>0</v>
      </c>
      <c r="M258" s="38">
        <f t="shared" si="44"/>
        <v>0</v>
      </c>
      <c r="N258" s="38">
        <f t="shared" si="45"/>
        <v>0</v>
      </c>
      <c r="O258" s="38">
        <f t="shared" si="46"/>
        <v>0</v>
      </c>
      <c r="P258" s="2">
        <v>1293591</v>
      </c>
      <c r="Q258" s="2">
        <v>0</v>
      </c>
      <c r="R258" s="24">
        <v>0</v>
      </c>
      <c r="S258" s="24">
        <v>0</v>
      </c>
      <c r="T258" s="24">
        <v>8.8235294000000006E-2</v>
      </c>
      <c r="U258" s="24">
        <v>0.91176470600000004</v>
      </c>
      <c r="V258" s="95">
        <f t="shared" si="47"/>
        <v>0</v>
      </c>
      <c r="W258" s="95">
        <v>0.29590624999999998</v>
      </c>
      <c r="X258" s="95">
        <v>0.26882169099999997</v>
      </c>
      <c r="Y258" s="95">
        <f t="shared" si="48"/>
        <v>0.26882169118212501</v>
      </c>
      <c r="Z258" s="2" t="s">
        <v>532</v>
      </c>
      <c r="AA258" s="2" t="s">
        <v>532</v>
      </c>
      <c r="AB258" s="2">
        <v>0.22500000000000001</v>
      </c>
      <c r="AC258" s="95">
        <v>0.27306249999999999</v>
      </c>
      <c r="AD258" s="38">
        <f t="shared" si="49"/>
        <v>0</v>
      </c>
      <c r="AE258" s="38">
        <f t="shared" si="50"/>
        <v>0</v>
      </c>
      <c r="AF258" s="38">
        <f t="shared" si="51"/>
        <v>0</v>
      </c>
      <c r="AG258" s="38">
        <f t="shared" si="52"/>
        <v>0</v>
      </c>
      <c r="AH258" s="38">
        <f t="shared" si="53"/>
        <v>0</v>
      </c>
      <c r="AI258" s="38">
        <v>303.90305555600003</v>
      </c>
      <c r="AJ258" s="24">
        <f t="shared" si="54"/>
        <v>0</v>
      </c>
      <c r="AK258" s="2">
        <f t="shared" si="55"/>
        <v>0</v>
      </c>
    </row>
    <row r="259" spans="1:37">
      <c r="A259" s="2">
        <v>0</v>
      </c>
      <c r="B259" s="2" t="s">
        <v>453</v>
      </c>
      <c r="C259" s="2" t="s">
        <v>1</v>
      </c>
      <c r="D259" s="2" t="s">
        <v>448</v>
      </c>
      <c r="E259" s="2" t="s">
        <v>768</v>
      </c>
      <c r="F259" s="2" t="s">
        <v>64</v>
      </c>
      <c r="H259" s="2" t="s">
        <v>882</v>
      </c>
      <c r="I259" s="2">
        <v>467</v>
      </c>
      <c r="J259" s="2">
        <v>0</v>
      </c>
      <c r="K259" s="95">
        <f t="shared" si="42"/>
        <v>0</v>
      </c>
      <c r="L259" s="38">
        <f t="shared" si="43"/>
        <v>0</v>
      </c>
      <c r="M259" s="38">
        <f t="shared" si="44"/>
        <v>0</v>
      </c>
      <c r="N259" s="38">
        <f t="shared" si="45"/>
        <v>0</v>
      </c>
      <c r="O259" s="38">
        <f t="shared" si="46"/>
        <v>0</v>
      </c>
      <c r="P259" s="2">
        <v>2078783</v>
      </c>
      <c r="Q259" s="2">
        <v>0</v>
      </c>
      <c r="R259" s="24">
        <v>0</v>
      </c>
      <c r="S259" s="24">
        <v>0</v>
      </c>
      <c r="T259" s="24">
        <v>8.8235294000000006E-2</v>
      </c>
      <c r="U259" s="24">
        <v>0.91176470600000004</v>
      </c>
      <c r="V259" s="95">
        <f t="shared" si="47"/>
        <v>0</v>
      </c>
      <c r="W259" s="95">
        <v>0.29590624999999998</v>
      </c>
      <c r="X259" s="95">
        <v>0.26882169099999997</v>
      </c>
      <c r="Y259" s="95">
        <f t="shared" si="48"/>
        <v>0.26882169118212501</v>
      </c>
      <c r="Z259" s="2" t="s">
        <v>532</v>
      </c>
      <c r="AA259" s="2" t="s">
        <v>532</v>
      </c>
      <c r="AB259" s="2">
        <v>0.22500000000000001</v>
      </c>
      <c r="AC259" s="95">
        <v>0.27306249999999999</v>
      </c>
      <c r="AD259" s="38">
        <f t="shared" si="49"/>
        <v>0</v>
      </c>
      <c r="AE259" s="38">
        <f t="shared" si="50"/>
        <v>0</v>
      </c>
      <c r="AF259" s="38">
        <f t="shared" si="51"/>
        <v>0</v>
      </c>
      <c r="AG259" s="38">
        <f t="shared" si="52"/>
        <v>0</v>
      </c>
      <c r="AH259" s="38">
        <f t="shared" si="53"/>
        <v>0</v>
      </c>
      <c r="AI259" s="38">
        <v>303.90305555600003</v>
      </c>
      <c r="AJ259" s="24">
        <f t="shared" si="54"/>
        <v>0</v>
      </c>
      <c r="AK259" s="2">
        <f t="shared" si="55"/>
        <v>0</v>
      </c>
    </row>
    <row r="260" spans="1:37">
      <c r="A260" s="2">
        <v>265</v>
      </c>
      <c r="B260" s="2" t="s">
        <v>318</v>
      </c>
      <c r="C260" s="2" t="s">
        <v>1</v>
      </c>
      <c r="D260" s="2" t="s">
        <v>448</v>
      </c>
      <c r="E260" s="2" t="s">
        <v>768</v>
      </c>
      <c r="F260" s="2" t="s">
        <v>64</v>
      </c>
      <c r="H260" s="2" t="s">
        <v>882</v>
      </c>
      <c r="I260" s="2">
        <v>5732</v>
      </c>
      <c r="J260" s="2">
        <v>137</v>
      </c>
      <c r="K260" s="95">
        <f t="shared" si="42"/>
        <v>2.3900907187718073E-2</v>
      </c>
      <c r="L260" s="38">
        <f t="shared" si="43"/>
        <v>0</v>
      </c>
      <c r="M260" s="38">
        <f t="shared" si="44"/>
        <v>0</v>
      </c>
      <c r="N260" s="38">
        <f t="shared" si="45"/>
        <v>0</v>
      </c>
      <c r="O260" s="38">
        <f t="shared" si="46"/>
        <v>0.68500000000000005</v>
      </c>
      <c r="P260" s="2">
        <v>2371762</v>
      </c>
      <c r="Q260" s="2">
        <v>0.83332460200000003</v>
      </c>
      <c r="R260" s="24">
        <v>0</v>
      </c>
      <c r="S260" s="24">
        <v>0</v>
      </c>
      <c r="T260" s="24">
        <v>0</v>
      </c>
      <c r="U260" s="24">
        <v>1</v>
      </c>
      <c r="V260" s="95">
        <f t="shared" si="47"/>
        <v>2.3900907187718073E-2</v>
      </c>
      <c r="W260" s="95">
        <v>0.354875</v>
      </c>
      <c r="X260" s="95">
        <v>0.32937499999999997</v>
      </c>
      <c r="Y260" s="95">
        <f t="shared" si="48"/>
        <v>0.32937499999999997</v>
      </c>
      <c r="Z260" s="2" t="s">
        <v>532</v>
      </c>
      <c r="AA260" s="2" t="s">
        <v>532</v>
      </c>
      <c r="AB260" s="2" t="s">
        <v>532</v>
      </c>
      <c r="AC260" s="95">
        <v>0.32937499999999997</v>
      </c>
      <c r="AD260" s="38">
        <f t="shared" si="49"/>
        <v>0</v>
      </c>
      <c r="AE260" s="38">
        <f t="shared" si="50"/>
        <v>0</v>
      </c>
      <c r="AF260" s="38">
        <f t="shared" si="51"/>
        <v>0</v>
      </c>
      <c r="AG260" s="38">
        <f t="shared" si="52"/>
        <v>1.976447625</v>
      </c>
      <c r="AH260" s="38">
        <f t="shared" si="53"/>
        <v>1.976447625</v>
      </c>
      <c r="AI260" s="38">
        <v>303.90305555600003</v>
      </c>
      <c r="AJ260" s="24">
        <f t="shared" si="54"/>
        <v>6.5035464068764559E-3</v>
      </c>
      <c r="AK260" s="2">
        <f t="shared" si="55"/>
        <v>228</v>
      </c>
    </row>
    <row r="261" spans="1:37">
      <c r="A261" s="2">
        <v>266</v>
      </c>
      <c r="B261" s="2" t="s">
        <v>319</v>
      </c>
      <c r="C261" s="2" t="s">
        <v>1</v>
      </c>
      <c r="D261" s="2" t="s">
        <v>448</v>
      </c>
      <c r="E261" s="2" t="s">
        <v>768</v>
      </c>
      <c r="F261" s="2" t="s">
        <v>64</v>
      </c>
      <c r="H261" s="2" t="s">
        <v>882</v>
      </c>
      <c r="I261" s="2">
        <v>5426</v>
      </c>
      <c r="J261" s="2">
        <v>24</v>
      </c>
      <c r="K261" s="95">
        <f t="shared" si="42"/>
        <v>4.4231478068558795E-3</v>
      </c>
      <c r="L261" s="38">
        <f t="shared" si="43"/>
        <v>0</v>
      </c>
      <c r="M261" s="38">
        <f t="shared" si="44"/>
        <v>0</v>
      </c>
      <c r="N261" s="38">
        <f t="shared" si="45"/>
        <v>0</v>
      </c>
      <c r="O261" s="38">
        <f t="shared" si="46"/>
        <v>0.12</v>
      </c>
      <c r="P261" s="2">
        <v>2848968</v>
      </c>
      <c r="Q261" s="2">
        <v>0.116944546</v>
      </c>
      <c r="R261" s="24">
        <v>0</v>
      </c>
      <c r="S261" s="24">
        <v>0</v>
      </c>
      <c r="T261" s="24">
        <v>0</v>
      </c>
      <c r="U261" s="24">
        <v>1</v>
      </c>
      <c r="V261" s="95">
        <f t="shared" si="47"/>
        <v>4.4231478068558795E-3</v>
      </c>
      <c r="W261" s="95">
        <v>0.38409375000000001</v>
      </c>
      <c r="X261" s="95">
        <v>0.31694375000000002</v>
      </c>
      <c r="Y261" s="95">
        <f t="shared" si="48"/>
        <v>0.31694375000000002</v>
      </c>
      <c r="Z261" s="2" t="s">
        <v>532</v>
      </c>
      <c r="AA261" s="2" t="s">
        <v>532</v>
      </c>
      <c r="AB261" s="2" t="s">
        <v>532</v>
      </c>
      <c r="AC261" s="95">
        <v>0.31694375000000002</v>
      </c>
      <c r="AD261" s="38">
        <f t="shared" si="49"/>
        <v>0</v>
      </c>
      <c r="AE261" s="38">
        <f t="shared" si="50"/>
        <v>0</v>
      </c>
      <c r="AF261" s="38">
        <f t="shared" si="51"/>
        <v>0</v>
      </c>
      <c r="AG261" s="38">
        <f t="shared" si="52"/>
        <v>0.33317127000000007</v>
      </c>
      <c r="AH261" s="38">
        <f t="shared" si="53"/>
        <v>0.33317127000000007</v>
      </c>
      <c r="AI261" s="38">
        <v>303.90305555600003</v>
      </c>
      <c r="AJ261" s="24">
        <f t="shared" si="54"/>
        <v>1.0963077333673167E-3</v>
      </c>
      <c r="AK261" s="2">
        <f t="shared" si="55"/>
        <v>40</v>
      </c>
    </row>
    <row r="262" spans="1:37">
      <c r="A262" s="2">
        <v>267</v>
      </c>
      <c r="B262" s="2" t="s">
        <v>320</v>
      </c>
      <c r="C262" s="2" t="s">
        <v>1</v>
      </c>
      <c r="D262" s="2" t="s">
        <v>448</v>
      </c>
      <c r="E262" s="2" t="s">
        <v>768</v>
      </c>
      <c r="F262" s="2" t="s">
        <v>64</v>
      </c>
      <c r="H262" s="2" t="s">
        <v>882</v>
      </c>
      <c r="I262" s="2">
        <v>4078</v>
      </c>
      <c r="J262" s="2">
        <v>119</v>
      </c>
      <c r="K262" s="95">
        <f t="shared" si="42"/>
        <v>2.918097106424718E-2</v>
      </c>
      <c r="L262" s="38">
        <f t="shared" si="43"/>
        <v>0</v>
      </c>
      <c r="M262" s="38">
        <f t="shared" si="44"/>
        <v>0</v>
      </c>
      <c r="N262" s="38">
        <f t="shared" si="45"/>
        <v>0</v>
      </c>
      <c r="O262" s="38">
        <f t="shared" si="46"/>
        <v>0.59499999999999997</v>
      </c>
      <c r="P262" s="2">
        <v>1961234</v>
      </c>
      <c r="Q262" s="2">
        <v>0.86829183499999996</v>
      </c>
      <c r="R262" s="24">
        <v>0</v>
      </c>
      <c r="S262" s="24">
        <v>0</v>
      </c>
      <c r="T262" s="24">
        <v>0</v>
      </c>
      <c r="U262" s="24">
        <v>1</v>
      </c>
      <c r="V262" s="95">
        <f t="shared" si="47"/>
        <v>2.918097106424718E-2</v>
      </c>
      <c r="W262" s="95">
        <v>0.37346875000000002</v>
      </c>
      <c r="X262" s="95">
        <v>0.32671875</v>
      </c>
      <c r="Y262" s="95">
        <f t="shared" si="48"/>
        <v>0.32671875</v>
      </c>
      <c r="Z262" s="2" t="s">
        <v>532</v>
      </c>
      <c r="AA262" s="2" t="s">
        <v>532</v>
      </c>
      <c r="AB262" s="2" t="s">
        <v>532</v>
      </c>
      <c r="AC262" s="95">
        <v>0.32671875</v>
      </c>
      <c r="AD262" s="38">
        <f t="shared" si="49"/>
        <v>0</v>
      </c>
      <c r="AE262" s="38">
        <f t="shared" si="50"/>
        <v>0</v>
      </c>
      <c r="AF262" s="38">
        <f t="shared" si="51"/>
        <v>0</v>
      </c>
      <c r="AG262" s="38">
        <f t="shared" si="52"/>
        <v>1.7029234687499999</v>
      </c>
      <c r="AH262" s="38">
        <f t="shared" si="53"/>
        <v>1.7029234687499999</v>
      </c>
      <c r="AI262" s="38">
        <v>303.90305555600003</v>
      </c>
      <c r="AJ262" s="24">
        <f t="shared" si="54"/>
        <v>5.6035088743495807E-3</v>
      </c>
      <c r="AK262" s="2">
        <f t="shared" si="55"/>
        <v>198</v>
      </c>
    </row>
    <row r="263" spans="1:37">
      <c r="A263" s="2">
        <v>268</v>
      </c>
      <c r="B263" s="2" t="s">
        <v>321</v>
      </c>
      <c r="C263" s="2" t="s">
        <v>1</v>
      </c>
      <c r="D263" s="2" t="s">
        <v>448</v>
      </c>
      <c r="E263" s="2" t="s">
        <v>768</v>
      </c>
      <c r="F263" s="2" t="s">
        <v>64</v>
      </c>
      <c r="H263" s="2" t="s">
        <v>882</v>
      </c>
      <c r="I263" s="2">
        <v>3685</v>
      </c>
      <c r="J263" s="2">
        <v>65</v>
      </c>
      <c r="K263" s="95">
        <f t="shared" ref="K263:K326" si="56">J263/I263</f>
        <v>1.7639077340569877E-2</v>
      </c>
      <c r="L263" s="38">
        <f t="shared" ref="L263:L326" si="57">R263*$J263*$D$2/1000</f>
        <v>0</v>
      </c>
      <c r="M263" s="38">
        <f t="shared" ref="M263:M326" si="58">S263*$J263*$D$2/1000</f>
        <v>0</v>
      </c>
      <c r="N263" s="38">
        <f t="shared" ref="N263:N326" si="59">T263*$J263*$D$2/1000</f>
        <v>0</v>
      </c>
      <c r="O263" s="38">
        <f t="shared" ref="O263:O326" si="60">U263*$J263*$D$2/1000</f>
        <v>0.32500000000000001</v>
      </c>
      <c r="P263" s="2">
        <v>1810607</v>
      </c>
      <c r="Q263" s="2">
        <v>0.49836262399999998</v>
      </c>
      <c r="R263" s="24">
        <v>0</v>
      </c>
      <c r="S263" s="24">
        <v>0</v>
      </c>
      <c r="T263" s="24">
        <v>0</v>
      </c>
      <c r="U263" s="24">
        <v>1</v>
      </c>
      <c r="V263" s="95">
        <f t="shared" ref="V263:V326" si="61">K263*(T263+U263)</f>
        <v>1.7639077340569877E-2</v>
      </c>
      <c r="W263" s="95">
        <v>0.38409375000000001</v>
      </c>
      <c r="X263" s="95">
        <v>0.31694375000000002</v>
      </c>
      <c r="Y263" s="95">
        <f t="shared" ref="Y263:Y326" si="62">SUMPRODUCT(R263:U263,Z263:AC263)</f>
        <v>0.31694375000000002</v>
      </c>
      <c r="Z263" s="2" t="s">
        <v>532</v>
      </c>
      <c r="AA263" s="2" t="s">
        <v>532</v>
      </c>
      <c r="AB263" s="2" t="s">
        <v>532</v>
      </c>
      <c r="AC263" s="95">
        <v>0.31694375000000002</v>
      </c>
      <c r="AD263" s="38">
        <f t="shared" ref="AD263:AD326" si="63">IFERROR(L263*Z263*8760/1000,0)</f>
        <v>0</v>
      </c>
      <c r="AE263" s="38">
        <f t="shared" ref="AE263:AE326" si="64">IFERROR(M263*AA263*8760/1000,0)</f>
        <v>0</v>
      </c>
      <c r="AF263" s="38">
        <f t="shared" ref="AF263:AF326" si="65">IFERROR(N263*AB263*8760/1000,0)</f>
        <v>0</v>
      </c>
      <c r="AG263" s="38">
        <f t="shared" ref="AG263:AG326" si="66">IFERROR(O263*AC263*8760/1000,0)</f>
        <v>0.90233885625000021</v>
      </c>
      <c r="AH263" s="38">
        <f t="shared" ref="AH263:AH326" si="67">AF263+AG263</f>
        <v>0.90233885625000021</v>
      </c>
      <c r="AI263" s="38">
        <v>303.90305555600003</v>
      </c>
      <c r="AJ263" s="24">
        <f t="shared" ref="AJ263:AJ326" si="68">AH263/AI263</f>
        <v>2.9691667778698159E-3</v>
      </c>
      <c r="AK263" s="2">
        <f t="shared" ref="AK263:AK326" si="69">ROUND((O263+N263)/0.003,0)</f>
        <v>108</v>
      </c>
    </row>
    <row r="264" spans="1:37">
      <c r="A264" s="2">
        <v>269</v>
      </c>
      <c r="B264" s="2" t="s">
        <v>322</v>
      </c>
      <c r="C264" s="2" t="s">
        <v>1</v>
      </c>
      <c r="D264" s="2" t="s">
        <v>448</v>
      </c>
      <c r="E264" s="2" t="s">
        <v>768</v>
      </c>
      <c r="F264" s="2" t="s">
        <v>64</v>
      </c>
      <c r="H264" s="2" t="s">
        <v>882</v>
      </c>
      <c r="I264" s="2">
        <v>7458</v>
      </c>
      <c r="J264" s="2">
        <v>124</v>
      </c>
      <c r="K264" s="95">
        <f t="shared" si="56"/>
        <v>1.6626441405202468E-2</v>
      </c>
      <c r="L264" s="38">
        <f t="shared" si="57"/>
        <v>0</v>
      </c>
      <c r="M264" s="38">
        <f t="shared" si="58"/>
        <v>0</v>
      </c>
      <c r="N264" s="38">
        <f t="shared" si="59"/>
        <v>0</v>
      </c>
      <c r="O264" s="38">
        <f t="shared" si="60"/>
        <v>0.62</v>
      </c>
      <c r="P264" s="2">
        <v>2450153</v>
      </c>
      <c r="Q264" s="2">
        <v>0.75131526500000001</v>
      </c>
      <c r="R264" s="24">
        <v>0</v>
      </c>
      <c r="S264" s="24">
        <v>0</v>
      </c>
      <c r="T264" s="24">
        <v>0</v>
      </c>
      <c r="U264" s="24">
        <v>1</v>
      </c>
      <c r="V264" s="95">
        <f t="shared" si="61"/>
        <v>1.6626441405202468E-2</v>
      </c>
      <c r="W264" s="95">
        <v>0.38834375000000004</v>
      </c>
      <c r="X264" s="95">
        <v>0.3389375</v>
      </c>
      <c r="Y264" s="95">
        <f t="shared" si="62"/>
        <v>0.3389375</v>
      </c>
      <c r="Z264" s="2" t="s">
        <v>532</v>
      </c>
      <c r="AA264" s="2" t="s">
        <v>532</v>
      </c>
      <c r="AB264" s="2" t="s">
        <v>532</v>
      </c>
      <c r="AC264" s="95">
        <v>0.3389375</v>
      </c>
      <c r="AD264" s="38">
        <f t="shared" si="63"/>
        <v>0</v>
      </c>
      <c r="AE264" s="38">
        <f t="shared" si="64"/>
        <v>0</v>
      </c>
      <c r="AF264" s="38">
        <f t="shared" si="65"/>
        <v>0</v>
      </c>
      <c r="AG264" s="38">
        <f t="shared" si="66"/>
        <v>1.8408373499999999</v>
      </c>
      <c r="AH264" s="38">
        <f t="shared" si="67"/>
        <v>1.8408373499999999</v>
      </c>
      <c r="AI264" s="38">
        <v>303.90305555600003</v>
      </c>
      <c r="AJ264" s="24">
        <f t="shared" si="68"/>
        <v>6.0573176753097504E-3</v>
      </c>
      <c r="AK264" s="2">
        <f t="shared" si="69"/>
        <v>207</v>
      </c>
    </row>
    <row r="265" spans="1:37">
      <c r="A265" s="2">
        <v>270</v>
      </c>
      <c r="B265" s="2" t="s">
        <v>323</v>
      </c>
      <c r="C265" s="2" t="s">
        <v>1</v>
      </c>
      <c r="D265" s="2" t="s">
        <v>448</v>
      </c>
      <c r="E265" s="2" t="s">
        <v>768</v>
      </c>
      <c r="F265" s="2" t="s">
        <v>64</v>
      </c>
      <c r="H265" s="2" t="s">
        <v>882</v>
      </c>
      <c r="I265" s="2">
        <v>6040</v>
      </c>
      <c r="J265" s="2">
        <v>218</v>
      </c>
      <c r="K265" s="95">
        <f t="shared" si="56"/>
        <v>3.6092715231788079E-2</v>
      </c>
      <c r="L265" s="38">
        <f t="shared" si="57"/>
        <v>0</v>
      </c>
      <c r="M265" s="38">
        <f t="shared" si="58"/>
        <v>0</v>
      </c>
      <c r="N265" s="38">
        <f t="shared" si="59"/>
        <v>0</v>
      </c>
      <c r="O265" s="38">
        <f t="shared" si="60"/>
        <v>1.0900000000000001</v>
      </c>
      <c r="P265" s="2">
        <v>1316014</v>
      </c>
      <c r="Q265" s="2">
        <v>2.6904471189999999</v>
      </c>
      <c r="R265" s="24">
        <v>0</v>
      </c>
      <c r="S265" s="24">
        <v>0</v>
      </c>
      <c r="T265" s="24">
        <v>0</v>
      </c>
      <c r="U265" s="24">
        <v>1</v>
      </c>
      <c r="V265" s="95">
        <f t="shared" si="61"/>
        <v>3.6092715231788079E-2</v>
      </c>
      <c r="W265" s="95">
        <v>0.42128125</v>
      </c>
      <c r="X265" s="95">
        <v>0.37081249999999999</v>
      </c>
      <c r="Y265" s="95">
        <f t="shared" si="62"/>
        <v>0.37081249999999999</v>
      </c>
      <c r="Z265" s="2" t="s">
        <v>532</v>
      </c>
      <c r="AA265" s="2" t="s">
        <v>532</v>
      </c>
      <c r="AB265" s="2" t="s">
        <v>532</v>
      </c>
      <c r="AC265" s="95">
        <v>0.37081249999999999</v>
      </c>
      <c r="AD265" s="38">
        <f t="shared" si="63"/>
        <v>0</v>
      </c>
      <c r="AE265" s="38">
        <f t="shared" si="64"/>
        <v>0</v>
      </c>
      <c r="AF265" s="38">
        <f t="shared" si="65"/>
        <v>0</v>
      </c>
      <c r="AG265" s="38">
        <f t="shared" si="66"/>
        <v>3.5406660750000003</v>
      </c>
      <c r="AH265" s="38">
        <f t="shared" si="67"/>
        <v>3.5406660750000003</v>
      </c>
      <c r="AI265" s="38">
        <v>303.90305555600003</v>
      </c>
      <c r="AJ265" s="24">
        <f t="shared" si="68"/>
        <v>1.1650643224110538E-2</v>
      </c>
      <c r="AK265" s="2">
        <f t="shared" si="69"/>
        <v>363</v>
      </c>
    </row>
    <row r="266" spans="1:37">
      <c r="A266" s="2">
        <v>271</v>
      </c>
      <c r="B266" s="2" t="s">
        <v>324</v>
      </c>
      <c r="C266" s="2" t="s">
        <v>1</v>
      </c>
      <c r="D266" s="2" t="s">
        <v>448</v>
      </c>
      <c r="E266" s="2" t="s">
        <v>768</v>
      </c>
      <c r="F266" s="2" t="s">
        <v>64</v>
      </c>
      <c r="H266" s="2" t="s">
        <v>882</v>
      </c>
      <c r="I266" s="2">
        <v>3522</v>
      </c>
      <c r="J266" s="2">
        <v>98</v>
      </c>
      <c r="K266" s="95">
        <f t="shared" si="56"/>
        <v>2.7825099375354913E-2</v>
      </c>
      <c r="L266" s="38">
        <f t="shared" si="57"/>
        <v>0</v>
      </c>
      <c r="M266" s="38">
        <f t="shared" si="58"/>
        <v>0</v>
      </c>
      <c r="N266" s="38">
        <f t="shared" si="59"/>
        <v>0</v>
      </c>
      <c r="O266" s="38">
        <f t="shared" si="60"/>
        <v>0.49</v>
      </c>
      <c r="P266" s="2">
        <v>554342</v>
      </c>
      <c r="Q266" s="2">
        <v>3.4554183159999998</v>
      </c>
      <c r="R266" s="24">
        <v>0</v>
      </c>
      <c r="S266" s="24">
        <v>0</v>
      </c>
      <c r="T266" s="24">
        <v>0</v>
      </c>
      <c r="U266" s="24">
        <v>1</v>
      </c>
      <c r="V266" s="95">
        <f t="shared" si="61"/>
        <v>2.7825099375354913E-2</v>
      </c>
      <c r="W266" s="95">
        <v>0.48503124999999991</v>
      </c>
      <c r="X266" s="95">
        <v>0.44624999999999998</v>
      </c>
      <c r="Y266" s="95">
        <f t="shared" si="62"/>
        <v>0.44624999999999998</v>
      </c>
      <c r="Z266" s="2" t="s">
        <v>532</v>
      </c>
      <c r="AA266" s="2" t="s">
        <v>532</v>
      </c>
      <c r="AB266" s="2" t="s">
        <v>532</v>
      </c>
      <c r="AC266" s="95">
        <v>0.44624999999999998</v>
      </c>
      <c r="AD266" s="38">
        <f t="shared" si="63"/>
        <v>0</v>
      </c>
      <c r="AE266" s="38">
        <f t="shared" si="64"/>
        <v>0</v>
      </c>
      <c r="AF266" s="38">
        <f t="shared" si="65"/>
        <v>0</v>
      </c>
      <c r="AG266" s="38">
        <f t="shared" si="66"/>
        <v>1.9154834999999999</v>
      </c>
      <c r="AH266" s="38">
        <f t="shared" si="67"/>
        <v>1.9154834999999999</v>
      </c>
      <c r="AI266" s="38">
        <v>303.90305555600003</v>
      </c>
      <c r="AJ266" s="24">
        <f t="shared" si="68"/>
        <v>6.3029425502009635E-3</v>
      </c>
      <c r="AK266" s="2">
        <f t="shared" si="69"/>
        <v>163</v>
      </c>
    </row>
    <row r="267" spans="1:37">
      <c r="A267" s="2">
        <v>272</v>
      </c>
      <c r="B267" s="2" t="s">
        <v>325</v>
      </c>
      <c r="C267" s="2" t="s">
        <v>1</v>
      </c>
      <c r="D267" s="2" t="s">
        <v>448</v>
      </c>
      <c r="E267" s="2" t="s">
        <v>768</v>
      </c>
      <c r="F267" s="2" t="s">
        <v>64</v>
      </c>
      <c r="H267" s="2" t="s">
        <v>882</v>
      </c>
      <c r="I267" s="2">
        <v>6696</v>
      </c>
      <c r="J267" s="2">
        <v>551</v>
      </c>
      <c r="K267" s="95">
        <f t="shared" si="56"/>
        <v>8.2287933094384702E-2</v>
      </c>
      <c r="L267" s="38">
        <f t="shared" si="57"/>
        <v>0</v>
      </c>
      <c r="M267" s="38">
        <f t="shared" si="58"/>
        <v>0</v>
      </c>
      <c r="N267" s="38">
        <f t="shared" si="59"/>
        <v>0</v>
      </c>
      <c r="O267" s="38">
        <f t="shared" si="60"/>
        <v>2.7549999999999999</v>
      </c>
      <c r="P267" s="2">
        <v>1171817</v>
      </c>
      <c r="Q267" s="2">
        <v>8.5778988530000007</v>
      </c>
      <c r="R267" s="24">
        <v>0</v>
      </c>
      <c r="S267" s="24">
        <v>0</v>
      </c>
      <c r="T267" s="24">
        <v>0</v>
      </c>
      <c r="U267" s="24">
        <v>1</v>
      </c>
      <c r="V267" s="95">
        <f t="shared" si="61"/>
        <v>8.2287933094384702E-2</v>
      </c>
      <c r="W267" s="95">
        <v>0.46271875000000001</v>
      </c>
      <c r="X267" s="95">
        <v>0.41649999999999998</v>
      </c>
      <c r="Y267" s="95">
        <f t="shared" si="62"/>
        <v>0.41649999999999998</v>
      </c>
      <c r="Z267" s="2" t="s">
        <v>532</v>
      </c>
      <c r="AA267" s="2" t="s">
        <v>532</v>
      </c>
      <c r="AB267" s="2" t="s">
        <v>532</v>
      </c>
      <c r="AC267" s="95">
        <v>0.41649999999999998</v>
      </c>
      <c r="AD267" s="38">
        <f t="shared" si="63"/>
        <v>0</v>
      </c>
      <c r="AE267" s="38">
        <f t="shared" si="64"/>
        <v>0</v>
      </c>
      <c r="AF267" s="38">
        <f t="shared" si="65"/>
        <v>0</v>
      </c>
      <c r="AG267" s="38">
        <f t="shared" si="66"/>
        <v>10.051727699999997</v>
      </c>
      <c r="AH267" s="38">
        <f t="shared" si="67"/>
        <v>10.051727699999997</v>
      </c>
      <c r="AI267" s="38">
        <v>303.90305555600003</v>
      </c>
      <c r="AJ267" s="24">
        <f t="shared" si="68"/>
        <v>3.3075441382483146E-2</v>
      </c>
      <c r="AK267" s="2">
        <f t="shared" si="69"/>
        <v>918</v>
      </c>
    </row>
    <row r="268" spans="1:37">
      <c r="A268" s="2">
        <v>273</v>
      </c>
      <c r="B268" s="2" t="s">
        <v>326</v>
      </c>
      <c r="C268" s="2" t="s">
        <v>1</v>
      </c>
      <c r="D268" s="2" t="s">
        <v>448</v>
      </c>
      <c r="E268" s="2" t="s">
        <v>768</v>
      </c>
      <c r="F268" s="2" t="s">
        <v>64</v>
      </c>
      <c r="H268" s="2" t="s">
        <v>882</v>
      </c>
      <c r="I268" s="2">
        <v>12974</v>
      </c>
      <c r="J268" s="2">
        <v>1682</v>
      </c>
      <c r="K268" s="95">
        <f t="shared" si="56"/>
        <v>0.12964390319099739</v>
      </c>
      <c r="L268" s="38">
        <f t="shared" si="57"/>
        <v>0</v>
      </c>
      <c r="M268" s="38">
        <f t="shared" si="58"/>
        <v>0</v>
      </c>
      <c r="N268" s="38">
        <f t="shared" si="59"/>
        <v>0</v>
      </c>
      <c r="O268" s="38">
        <f t="shared" si="60"/>
        <v>8.41</v>
      </c>
      <c r="P268" s="2">
        <v>1954116</v>
      </c>
      <c r="Q268" s="2">
        <v>15.201641285999999</v>
      </c>
      <c r="R268" s="24">
        <v>0</v>
      </c>
      <c r="S268" s="24">
        <v>0</v>
      </c>
      <c r="T268" s="24">
        <v>0</v>
      </c>
      <c r="U268" s="24">
        <v>1</v>
      </c>
      <c r="V268" s="95">
        <f t="shared" si="61"/>
        <v>0.12964390319099739</v>
      </c>
      <c r="W268" s="95">
        <v>0.48343750000000008</v>
      </c>
      <c r="X268" s="95">
        <v>0.40321875000000001</v>
      </c>
      <c r="Y268" s="95">
        <f t="shared" si="62"/>
        <v>0.40321875000000001</v>
      </c>
      <c r="Z268" s="2" t="s">
        <v>532</v>
      </c>
      <c r="AA268" s="2" t="s">
        <v>532</v>
      </c>
      <c r="AB268" s="2" t="s">
        <v>532</v>
      </c>
      <c r="AC268" s="95">
        <v>0.40321875000000001</v>
      </c>
      <c r="AD268" s="38">
        <f t="shared" si="63"/>
        <v>0</v>
      </c>
      <c r="AE268" s="38">
        <f t="shared" si="64"/>
        <v>0</v>
      </c>
      <c r="AF268" s="38">
        <f t="shared" si="65"/>
        <v>0</v>
      </c>
      <c r="AG268" s="38">
        <f t="shared" si="66"/>
        <v>29.705770462500006</v>
      </c>
      <c r="AH268" s="38">
        <f t="shared" si="67"/>
        <v>29.705770462500006</v>
      </c>
      <c r="AI268" s="38">
        <v>303.90305555600003</v>
      </c>
      <c r="AJ268" s="24">
        <f t="shared" si="68"/>
        <v>9.7747521518506561E-2</v>
      </c>
      <c r="AK268" s="2">
        <f t="shared" si="69"/>
        <v>2803</v>
      </c>
    </row>
    <row r="269" spans="1:37">
      <c r="A269" s="2">
        <v>274</v>
      </c>
      <c r="B269" s="2" t="s">
        <v>327</v>
      </c>
      <c r="C269" s="2" t="s">
        <v>1</v>
      </c>
      <c r="D269" s="2" t="s">
        <v>448</v>
      </c>
      <c r="E269" s="2" t="s">
        <v>768</v>
      </c>
      <c r="F269" s="2" t="s">
        <v>64</v>
      </c>
      <c r="H269" s="2" t="s">
        <v>882</v>
      </c>
      <c r="I269" s="2">
        <v>7645</v>
      </c>
      <c r="J269" s="2">
        <v>1438</v>
      </c>
      <c r="K269" s="95">
        <f t="shared" si="56"/>
        <v>0.1880967952910399</v>
      </c>
      <c r="L269" s="38">
        <f t="shared" si="57"/>
        <v>0</v>
      </c>
      <c r="M269" s="38">
        <f t="shared" si="58"/>
        <v>0</v>
      </c>
      <c r="N269" s="38">
        <f t="shared" si="59"/>
        <v>0</v>
      </c>
      <c r="O269" s="38">
        <f t="shared" si="60"/>
        <v>7.19</v>
      </c>
      <c r="P269" s="2">
        <v>1151742</v>
      </c>
      <c r="Q269" s="2">
        <v>20.656005283999999</v>
      </c>
      <c r="R269" s="24">
        <v>0</v>
      </c>
      <c r="S269" s="24">
        <v>0</v>
      </c>
      <c r="T269" s="24">
        <v>0</v>
      </c>
      <c r="U269" s="24">
        <v>1</v>
      </c>
      <c r="V269" s="95">
        <f t="shared" si="61"/>
        <v>0.1880967952910399</v>
      </c>
      <c r="W269" s="95">
        <v>0.46696874999999993</v>
      </c>
      <c r="X269" s="95">
        <v>0.37771874999999999</v>
      </c>
      <c r="Y269" s="95">
        <f t="shared" si="62"/>
        <v>0.37771874999999999</v>
      </c>
      <c r="Z269" s="2" t="s">
        <v>532</v>
      </c>
      <c r="AA269" s="2" t="s">
        <v>532</v>
      </c>
      <c r="AB269" s="2" t="s">
        <v>532</v>
      </c>
      <c r="AC269" s="95">
        <v>0.37771874999999999</v>
      </c>
      <c r="AD269" s="38">
        <f t="shared" si="63"/>
        <v>0</v>
      </c>
      <c r="AE269" s="38">
        <f t="shared" si="64"/>
        <v>0</v>
      </c>
      <c r="AF269" s="38">
        <f t="shared" si="65"/>
        <v>0</v>
      </c>
      <c r="AG269" s="38">
        <f t="shared" si="66"/>
        <v>23.7903888375</v>
      </c>
      <c r="AH269" s="38">
        <f t="shared" si="67"/>
        <v>23.7903888375</v>
      </c>
      <c r="AI269" s="38">
        <v>303.90305555600003</v>
      </c>
      <c r="AJ269" s="24">
        <f t="shared" si="68"/>
        <v>7.8282822112383008E-2</v>
      </c>
      <c r="AK269" s="2">
        <f t="shared" si="69"/>
        <v>2397</v>
      </c>
    </row>
    <row r="270" spans="1:37">
      <c r="A270" s="2">
        <v>275</v>
      </c>
      <c r="B270" s="2" t="s">
        <v>328</v>
      </c>
      <c r="C270" s="2" t="s">
        <v>1</v>
      </c>
      <c r="D270" s="2" t="s">
        <v>448</v>
      </c>
      <c r="E270" s="2" t="s">
        <v>768</v>
      </c>
      <c r="F270" s="2" t="s">
        <v>64</v>
      </c>
      <c r="H270" s="2" t="s">
        <v>882</v>
      </c>
      <c r="I270" s="2">
        <v>18055</v>
      </c>
      <c r="J270" s="2">
        <v>5826</v>
      </c>
      <c r="K270" s="95">
        <f t="shared" si="56"/>
        <v>0.32268069786762671</v>
      </c>
      <c r="L270" s="38">
        <f t="shared" si="57"/>
        <v>0</v>
      </c>
      <c r="M270" s="38">
        <f t="shared" si="58"/>
        <v>0</v>
      </c>
      <c r="N270" s="38">
        <f t="shared" si="59"/>
        <v>3.5268190870799998</v>
      </c>
      <c r="O270" s="38">
        <f t="shared" si="60"/>
        <v>25.603180912920003</v>
      </c>
      <c r="P270" s="2">
        <v>2071557</v>
      </c>
      <c r="Q270" s="2">
        <v>41.374696088999997</v>
      </c>
      <c r="R270" s="24">
        <v>0</v>
      </c>
      <c r="S270" s="24">
        <v>0</v>
      </c>
      <c r="T270" s="24">
        <v>0.121071716</v>
      </c>
      <c r="U270" s="24">
        <v>0.878928284</v>
      </c>
      <c r="V270" s="95">
        <f t="shared" si="61"/>
        <v>0.32268069786762671</v>
      </c>
      <c r="W270" s="95">
        <v>0.43137500000000006</v>
      </c>
      <c r="X270" s="95">
        <v>0.33588229600000002</v>
      </c>
      <c r="Y270" s="95">
        <f t="shared" si="62"/>
        <v>0.33588229632837502</v>
      </c>
      <c r="Z270" s="2" t="s">
        <v>532</v>
      </c>
      <c r="AA270" s="2" t="s">
        <v>532</v>
      </c>
      <c r="AB270" s="2">
        <v>0.22500000000000001</v>
      </c>
      <c r="AC270" s="95">
        <v>0.35115625</v>
      </c>
      <c r="AD270" s="38">
        <f t="shared" si="63"/>
        <v>0</v>
      </c>
      <c r="AE270" s="38">
        <f t="shared" si="64"/>
        <v>0</v>
      </c>
      <c r="AF270" s="38">
        <f t="shared" si="65"/>
        <v>6.9513604206346802</v>
      </c>
      <c r="AG270" s="38">
        <f t="shared" si="66"/>
        <v>78.758680897684457</v>
      </c>
      <c r="AH270" s="38">
        <f t="shared" si="67"/>
        <v>85.710041318319142</v>
      </c>
      <c r="AI270" s="38">
        <v>303.90305555600003</v>
      </c>
      <c r="AJ270" s="24">
        <f t="shared" si="68"/>
        <v>0.2820308639592648</v>
      </c>
      <c r="AK270" s="2">
        <f t="shared" si="69"/>
        <v>9710</v>
      </c>
    </row>
    <row r="271" spans="1:37">
      <c r="A271" s="2">
        <v>276</v>
      </c>
      <c r="B271" s="2" t="s">
        <v>329</v>
      </c>
      <c r="C271" s="2" t="s">
        <v>1</v>
      </c>
      <c r="D271" s="2" t="s">
        <v>448</v>
      </c>
      <c r="E271" s="2" t="s">
        <v>768</v>
      </c>
      <c r="F271" s="2" t="s">
        <v>64</v>
      </c>
      <c r="H271" s="2" t="s">
        <v>882</v>
      </c>
      <c r="I271" s="2">
        <v>13368</v>
      </c>
      <c r="J271" s="2">
        <v>2942</v>
      </c>
      <c r="K271" s="95">
        <f t="shared" si="56"/>
        <v>0.22007779772591263</v>
      </c>
      <c r="L271" s="38">
        <f t="shared" si="57"/>
        <v>0</v>
      </c>
      <c r="M271" s="38">
        <f t="shared" si="58"/>
        <v>0</v>
      </c>
      <c r="N271" s="38">
        <f t="shared" si="59"/>
        <v>0</v>
      </c>
      <c r="O271" s="38">
        <f t="shared" si="60"/>
        <v>14.71</v>
      </c>
      <c r="P271" s="2">
        <v>2341746</v>
      </c>
      <c r="Q271" s="2">
        <v>19.67392444</v>
      </c>
      <c r="R271" s="24">
        <v>0</v>
      </c>
      <c r="S271" s="24">
        <v>0</v>
      </c>
      <c r="T271" s="24">
        <v>0</v>
      </c>
      <c r="U271" s="24">
        <v>1</v>
      </c>
      <c r="V271" s="95">
        <f t="shared" si="61"/>
        <v>0.22007779772591263</v>
      </c>
      <c r="W271" s="95">
        <v>0.45953125000000011</v>
      </c>
      <c r="X271" s="95">
        <v>0.35753125000000002</v>
      </c>
      <c r="Y271" s="95">
        <f t="shared" si="62"/>
        <v>0.35753125000000002</v>
      </c>
      <c r="Z271" s="2" t="s">
        <v>532</v>
      </c>
      <c r="AA271" s="2" t="s">
        <v>532</v>
      </c>
      <c r="AB271" s="2" t="s">
        <v>532</v>
      </c>
      <c r="AC271" s="95">
        <v>0.35753125000000002</v>
      </c>
      <c r="AD271" s="38">
        <f t="shared" si="63"/>
        <v>0</v>
      </c>
      <c r="AE271" s="38">
        <f t="shared" si="64"/>
        <v>0</v>
      </c>
      <c r="AF271" s="38">
        <f t="shared" si="65"/>
        <v>0</v>
      </c>
      <c r="AG271" s="38">
        <f t="shared" si="66"/>
        <v>46.071333862500012</v>
      </c>
      <c r="AH271" s="38">
        <f t="shared" si="67"/>
        <v>46.071333862500012</v>
      </c>
      <c r="AI271" s="38">
        <v>303.90305555600003</v>
      </c>
      <c r="AJ271" s="24">
        <f t="shared" si="68"/>
        <v>0.15159878461310988</v>
      </c>
      <c r="AK271" s="2">
        <f t="shared" si="69"/>
        <v>4903</v>
      </c>
    </row>
    <row r="272" spans="1:37">
      <c r="A272" s="2">
        <v>277</v>
      </c>
      <c r="B272" s="2" t="s">
        <v>330</v>
      </c>
      <c r="C272" s="2" t="s">
        <v>1</v>
      </c>
      <c r="D272" s="2" t="s">
        <v>448</v>
      </c>
      <c r="E272" s="2" t="s">
        <v>768</v>
      </c>
      <c r="F272" s="2" t="s">
        <v>64</v>
      </c>
      <c r="H272" s="2" t="s">
        <v>882</v>
      </c>
      <c r="I272" s="2">
        <v>6447</v>
      </c>
      <c r="J272" s="2">
        <v>1680</v>
      </c>
      <c r="K272" s="95">
        <f t="shared" si="56"/>
        <v>0.26058631921824105</v>
      </c>
      <c r="L272" s="38">
        <f t="shared" si="57"/>
        <v>0</v>
      </c>
      <c r="M272" s="38">
        <f t="shared" si="58"/>
        <v>0</v>
      </c>
      <c r="N272" s="38">
        <f t="shared" si="59"/>
        <v>4.3482356399999998E-2</v>
      </c>
      <c r="O272" s="38">
        <f t="shared" si="60"/>
        <v>8.3565176436000002</v>
      </c>
      <c r="P272" s="2">
        <v>494758</v>
      </c>
      <c r="Q272" s="2">
        <v>54.862995464000001</v>
      </c>
      <c r="R272" s="24">
        <v>0</v>
      </c>
      <c r="S272" s="24">
        <v>0</v>
      </c>
      <c r="T272" s="24">
        <v>5.1764710000000002E-3</v>
      </c>
      <c r="U272" s="24">
        <v>0.99482352900000004</v>
      </c>
      <c r="V272" s="95">
        <f t="shared" si="61"/>
        <v>0.26058631921824105</v>
      </c>
      <c r="W272" s="95">
        <v>0.44678125000000002</v>
      </c>
      <c r="X272" s="95">
        <v>0.36888326100000002</v>
      </c>
      <c r="Y272" s="95">
        <f t="shared" si="62"/>
        <v>0.36888326093621038</v>
      </c>
      <c r="Z272" s="2" t="s">
        <v>532</v>
      </c>
      <c r="AA272" s="2" t="s">
        <v>532</v>
      </c>
      <c r="AB272" s="2">
        <v>0.22500000000000001</v>
      </c>
      <c r="AC272" s="95">
        <v>0.36963194399999999</v>
      </c>
      <c r="AD272" s="38">
        <f t="shared" si="63"/>
        <v>0</v>
      </c>
      <c r="AE272" s="38">
        <f t="shared" si="64"/>
        <v>0</v>
      </c>
      <c r="AF272" s="38">
        <f t="shared" si="65"/>
        <v>8.5703724464400013E-2</v>
      </c>
      <c r="AG272" s="38">
        <f t="shared" si="66"/>
        <v>27.058202148265703</v>
      </c>
      <c r="AH272" s="38">
        <f t="shared" si="67"/>
        <v>27.143905872730102</v>
      </c>
      <c r="AI272" s="38">
        <v>303.90305555600003</v>
      </c>
      <c r="AJ272" s="24">
        <f t="shared" si="68"/>
        <v>8.9317647113055468E-2</v>
      </c>
      <c r="AK272" s="2">
        <f t="shared" si="69"/>
        <v>2800</v>
      </c>
    </row>
    <row r="273" spans="1:37">
      <c r="A273" s="2">
        <v>278</v>
      </c>
      <c r="B273" s="2" t="s">
        <v>331</v>
      </c>
      <c r="C273" s="2" t="s">
        <v>1</v>
      </c>
      <c r="D273" s="2" t="s">
        <v>448</v>
      </c>
      <c r="E273" s="2" t="s">
        <v>768</v>
      </c>
      <c r="F273" s="2" t="s">
        <v>64</v>
      </c>
      <c r="H273" s="2" t="s">
        <v>882</v>
      </c>
      <c r="I273" s="2">
        <v>39646</v>
      </c>
      <c r="J273" s="2">
        <v>10886</v>
      </c>
      <c r="K273" s="95">
        <f t="shared" si="56"/>
        <v>0.27458003329465774</v>
      </c>
      <c r="L273" s="38">
        <f t="shared" si="57"/>
        <v>0</v>
      </c>
      <c r="M273" s="38">
        <f t="shared" si="58"/>
        <v>0</v>
      </c>
      <c r="N273" s="38">
        <f t="shared" si="59"/>
        <v>8.6633796346099992</v>
      </c>
      <c r="O273" s="38">
        <f t="shared" si="60"/>
        <v>45.766620365390004</v>
      </c>
      <c r="P273" s="2">
        <v>468546</v>
      </c>
      <c r="Q273" s="2">
        <v>362.82406278799999</v>
      </c>
      <c r="R273" s="24">
        <v>0</v>
      </c>
      <c r="S273" s="24">
        <v>0</v>
      </c>
      <c r="T273" s="24">
        <v>0.159165527</v>
      </c>
      <c r="U273" s="24">
        <v>0.84083447300000003</v>
      </c>
      <c r="V273" s="95">
        <f t="shared" si="61"/>
        <v>0.27458003329465774</v>
      </c>
      <c r="W273" s="95">
        <v>0.5238124999999999</v>
      </c>
      <c r="X273" s="95">
        <v>0.35653804300000003</v>
      </c>
      <c r="Y273" s="95">
        <f t="shared" si="62"/>
        <v>0.35653804286993751</v>
      </c>
      <c r="Z273" s="2" t="s">
        <v>532</v>
      </c>
      <c r="AA273" s="2" t="s">
        <v>532</v>
      </c>
      <c r="AB273" s="2">
        <v>0.22500000000000001</v>
      </c>
      <c r="AC273" s="95">
        <v>0.38143749999999998</v>
      </c>
      <c r="AD273" s="38">
        <f t="shared" si="63"/>
        <v>0</v>
      </c>
      <c r="AE273" s="38">
        <f t="shared" si="64"/>
        <v>0</v>
      </c>
      <c r="AF273" s="38">
        <f t="shared" si="65"/>
        <v>17.075521259816309</v>
      </c>
      <c r="AG273" s="38">
        <f t="shared" si="66"/>
        <v>152.9242420392614</v>
      </c>
      <c r="AH273" s="38">
        <f t="shared" si="67"/>
        <v>169.9997632990777</v>
      </c>
      <c r="AI273" s="38">
        <v>303.90305555600003</v>
      </c>
      <c r="AJ273" s="24">
        <f t="shared" si="68"/>
        <v>0.55938813444326141</v>
      </c>
      <c r="AK273" s="2">
        <f t="shared" si="69"/>
        <v>18143</v>
      </c>
    </row>
    <row r="274" spans="1:37">
      <c r="A274" s="2">
        <v>279</v>
      </c>
      <c r="B274" s="2" t="s">
        <v>332</v>
      </c>
      <c r="C274" s="2" t="s">
        <v>1</v>
      </c>
      <c r="D274" s="2" t="s">
        <v>448</v>
      </c>
      <c r="E274" s="2" t="s">
        <v>768</v>
      </c>
      <c r="F274" s="2" t="s">
        <v>64</v>
      </c>
      <c r="H274" s="2" t="s">
        <v>882</v>
      </c>
      <c r="I274" s="2">
        <v>13993</v>
      </c>
      <c r="J274" s="2">
        <v>1758</v>
      </c>
      <c r="K274" s="95">
        <f t="shared" si="56"/>
        <v>0.1256342456942757</v>
      </c>
      <c r="L274" s="38">
        <f t="shared" si="57"/>
        <v>0</v>
      </c>
      <c r="M274" s="38">
        <f t="shared" si="58"/>
        <v>0</v>
      </c>
      <c r="N274" s="38">
        <f t="shared" si="59"/>
        <v>0</v>
      </c>
      <c r="O274" s="38">
        <f t="shared" si="60"/>
        <v>8.7899999999999991</v>
      </c>
      <c r="P274" s="2">
        <v>1858540</v>
      </c>
      <c r="Q274" s="2">
        <v>18.453182691999999</v>
      </c>
      <c r="R274" s="24">
        <v>0</v>
      </c>
      <c r="S274" s="24">
        <v>0</v>
      </c>
      <c r="T274" s="24">
        <v>0</v>
      </c>
      <c r="U274" s="24">
        <v>1</v>
      </c>
      <c r="V274" s="95">
        <f t="shared" si="61"/>
        <v>0.1256342456942757</v>
      </c>
      <c r="W274" s="95">
        <v>0.48662499999999997</v>
      </c>
      <c r="X274" s="95">
        <v>0.44540000000000002</v>
      </c>
      <c r="Y274" s="95">
        <f t="shared" si="62"/>
        <v>0.44540000000000002</v>
      </c>
      <c r="Z274" s="2" t="s">
        <v>532</v>
      </c>
      <c r="AA274" s="2" t="s">
        <v>532</v>
      </c>
      <c r="AB274" s="2" t="s">
        <v>532</v>
      </c>
      <c r="AC274" s="95">
        <v>0.44540000000000002</v>
      </c>
      <c r="AD274" s="38">
        <f t="shared" si="63"/>
        <v>0</v>
      </c>
      <c r="AE274" s="38">
        <f t="shared" si="64"/>
        <v>0</v>
      </c>
      <c r="AF274" s="38">
        <f t="shared" si="65"/>
        <v>0</v>
      </c>
      <c r="AG274" s="38">
        <f t="shared" si="66"/>
        <v>34.295978159999997</v>
      </c>
      <c r="AH274" s="38">
        <f t="shared" si="67"/>
        <v>34.295978159999997</v>
      </c>
      <c r="AI274" s="38">
        <v>303.90305555600003</v>
      </c>
      <c r="AJ274" s="24">
        <f t="shared" si="68"/>
        <v>0.11285170561136493</v>
      </c>
      <c r="AK274" s="2">
        <f t="shared" si="69"/>
        <v>2930</v>
      </c>
    </row>
    <row r="275" spans="1:37">
      <c r="A275" s="2">
        <v>2</v>
      </c>
      <c r="B275" s="2" t="s">
        <v>66</v>
      </c>
      <c r="C275" s="2" t="s">
        <v>27</v>
      </c>
      <c r="D275" s="2" t="s">
        <v>409</v>
      </c>
      <c r="E275" s="2" t="s">
        <v>767</v>
      </c>
      <c r="F275" s="2" t="s">
        <v>64</v>
      </c>
      <c r="H275" s="2" t="s">
        <v>879</v>
      </c>
      <c r="I275" s="2">
        <v>3944</v>
      </c>
      <c r="J275" s="2">
        <v>1483</v>
      </c>
      <c r="K275" s="95">
        <f t="shared" si="56"/>
        <v>0.37601419878296144</v>
      </c>
      <c r="L275" s="38">
        <f t="shared" si="57"/>
        <v>0</v>
      </c>
      <c r="M275" s="38">
        <f t="shared" si="58"/>
        <v>1.031187017745</v>
      </c>
      <c r="N275" s="38">
        <f t="shared" si="59"/>
        <v>1.9751387330850001</v>
      </c>
      <c r="O275" s="38">
        <f t="shared" si="60"/>
        <v>4.4086742491699997</v>
      </c>
      <c r="P275" s="2">
        <v>290608</v>
      </c>
      <c r="Q275" s="2">
        <v>39.179617360000002</v>
      </c>
      <c r="R275" s="24">
        <v>0</v>
      </c>
      <c r="S275" s="24">
        <v>0.13906770299999999</v>
      </c>
      <c r="T275" s="24">
        <v>0.26637069899999999</v>
      </c>
      <c r="U275" s="24">
        <v>0.59456159799999997</v>
      </c>
      <c r="V275" s="95">
        <f t="shared" si="61"/>
        <v>0.32372276786282961</v>
      </c>
      <c r="W275" s="95">
        <v>0.30387500000000001</v>
      </c>
      <c r="X275" s="95">
        <v>0.266263472</v>
      </c>
      <c r="Y275" s="95">
        <f t="shared" si="62"/>
        <v>0.25357167033049999</v>
      </c>
      <c r="Z275" s="2" t="s">
        <v>532</v>
      </c>
      <c r="AA275" s="2">
        <v>0.17499999999999999</v>
      </c>
      <c r="AB275" s="2">
        <v>0.22500000000000001</v>
      </c>
      <c r="AC275" s="95">
        <v>0.28475</v>
      </c>
      <c r="AD275" s="38">
        <f t="shared" si="63"/>
        <v>0</v>
      </c>
      <c r="AE275" s="38">
        <f t="shared" si="64"/>
        <v>1.580809698203085</v>
      </c>
      <c r="AF275" s="38">
        <f t="shared" si="65"/>
        <v>3.8929984429105353</v>
      </c>
      <c r="AG275" s="38">
        <f t="shared" si="66"/>
        <v>10.997041133872139</v>
      </c>
      <c r="AH275" s="38">
        <f t="shared" si="67"/>
        <v>14.890039576782675</v>
      </c>
      <c r="AI275" s="38">
        <v>61.851944443999997</v>
      </c>
      <c r="AJ275" s="24">
        <f t="shared" si="68"/>
        <v>0.24073680642754791</v>
      </c>
      <c r="AK275" s="2">
        <f t="shared" si="69"/>
        <v>2128</v>
      </c>
    </row>
    <row r="276" spans="1:37">
      <c r="A276" s="2">
        <v>3</v>
      </c>
      <c r="B276" s="2" t="s">
        <v>67</v>
      </c>
      <c r="C276" s="2" t="s">
        <v>27</v>
      </c>
      <c r="D276" s="2" t="s">
        <v>409</v>
      </c>
      <c r="E276" s="2" t="s">
        <v>767</v>
      </c>
      <c r="F276" s="2" t="s">
        <v>64</v>
      </c>
      <c r="H276" s="2" t="s">
        <v>879</v>
      </c>
      <c r="I276" s="2">
        <v>19185</v>
      </c>
      <c r="J276" s="2">
        <v>7407</v>
      </c>
      <c r="K276" s="95">
        <f t="shared" si="56"/>
        <v>0.3860828772478499</v>
      </c>
      <c r="L276" s="38">
        <f t="shared" si="57"/>
        <v>0</v>
      </c>
      <c r="M276" s="38">
        <f t="shared" si="58"/>
        <v>0</v>
      </c>
      <c r="N276" s="38">
        <f t="shared" si="59"/>
        <v>5.8003345566450006</v>
      </c>
      <c r="O276" s="38">
        <f t="shared" si="60"/>
        <v>31.234665443354999</v>
      </c>
      <c r="P276" s="2">
        <v>1652324</v>
      </c>
      <c r="Q276" s="2">
        <v>42.558494547000002</v>
      </c>
      <c r="R276" s="24">
        <v>0</v>
      </c>
      <c r="S276" s="24">
        <v>0</v>
      </c>
      <c r="T276" s="24">
        <v>0.156617647</v>
      </c>
      <c r="U276" s="24">
        <v>0.84338235299999997</v>
      </c>
      <c r="V276" s="95">
        <f t="shared" si="61"/>
        <v>0.3860828772478499</v>
      </c>
      <c r="W276" s="95">
        <v>0.32884375000000005</v>
      </c>
      <c r="X276" s="95">
        <v>0.28166475200000002</v>
      </c>
      <c r="Y276" s="95">
        <f t="shared" si="62"/>
        <v>0.28166475184218748</v>
      </c>
      <c r="Z276" s="2" t="s">
        <v>532</v>
      </c>
      <c r="AA276" s="2" t="s">
        <v>532</v>
      </c>
      <c r="AB276" s="2">
        <v>0.22500000000000001</v>
      </c>
      <c r="AC276" s="95">
        <v>0.29218749999999999</v>
      </c>
      <c r="AD276" s="38">
        <f t="shared" si="63"/>
        <v>0</v>
      </c>
      <c r="AE276" s="38">
        <f t="shared" si="64"/>
        <v>0</v>
      </c>
      <c r="AF276" s="38">
        <f t="shared" si="65"/>
        <v>11.432459411147295</v>
      </c>
      <c r="AG276" s="38">
        <f t="shared" si="66"/>
        <v>79.947078368857333</v>
      </c>
      <c r="AH276" s="38">
        <f t="shared" si="67"/>
        <v>91.379537780004625</v>
      </c>
      <c r="AI276" s="38">
        <v>61.851944443999997</v>
      </c>
      <c r="AJ276" s="24">
        <f t="shared" si="68"/>
        <v>1.4773915129335757</v>
      </c>
      <c r="AK276" s="2">
        <f t="shared" si="69"/>
        <v>12345</v>
      </c>
    </row>
    <row r="277" spans="1:37">
      <c r="A277" s="2">
        <v>295</v>
      </c>
      <c r="B277" s="2" t="s">
        <v>346</v>
      </c>
      <c r="C277" s="2" t="s">
        <v>27</v>
      </c>
      <c r="D277" s="2" t="s">
        <v>409</v>
      </c>
      <c r="E277" s="2" t="s">
        <v>767</v>
      </c>
      <c r="F277" s="2" t="s">
        <v>64</v>
      </c>
      <c r="H277" s="2" t="s">
        <v>879</v>
      </c>
      <c r="I277" s="2">
        <v>413</v>
      </c>
      <c r="J277" s="2">
        <v>19</v>
      </c>
      <c r="K277" s="95">
        <f t="shared" si="56"/>
        <v>4.6004842615012108E-2</v>
      </c>
      <c r="L277" s="38">
        <f t="shared" si="57"/>
        <v>0</v>
      </c>
      <c r="M277" s="38">
        <f t="shared" si="58"/>
        <v>0</v>
      </c>
      <c r="N277" s="38">
        <f t="shared" si="59"/>
        <v>0</v>
      </c>
      <c r="O277" s="38">
        <f t="shared" si="60"/>
        <v>9.5000000000000001E-2</v>
      </c>
      <c r="P277" s="2">
        <v>1837438</v>
      </c>
      <c r="Q277" s="2">
        <v>4.9464383000000001E-2</v>
      </c>
      <c r="R277" s="24">
        <v>0</v>
      </c>
      <c r="S277" s="24">
        <v>0</v>
      </c>
      <c r="T277" s="24">
        <v>0</v>
      </c>
      <c r="U277" s="24">
        <v>1</v>
      </c>
      <c r="V277" s="95">
        <f t="shared" si="61"/>
        <v>4.6004842615012108E-2</v>
      </c>
      <c r="W277" s="95">
        <v>0.30387500000000001</v>
      </c>
      <c r="X277" s="95">
        <v>0.29643750000000002</v>
      </c>
      <c r="Y277" s="95">
        <f t="shared" si="62"/>
        <v>0.29643750000000002</v>
      </c>
      <c r="Z277" s="2" t="s">
        <v>532</v>
      </c>
      <c r="AA277" s="2" t="s">
        <v>532</v>
      </c>
      <c r="AB277" s="2" t="s">
        <v>532</v>
      </c>
      <c r="AC277" s="95">
        <v>0.29643750000000002</v>
      </c>
      <c r="AD277" s="38">
        <f t="shared" si="63"/>
        <v>0</v>
      </c>
      <c r="AE277" s="38">
        <f t="shared" si="64"/>
        <v>0</v>
      </c>
      <c r="AF277" s="38">
        <f t="shared" si="65"/>
        <v>0</v>
      </c>
      <c r="AG277" s="38">
        <f t="shared" si="66"/>
        <v>0.2466952875</v>
      </c>
      <c r="AH277" s="38">
        <f t="shared" si="67"/>
        <v>0.2466952875</v>
      </c>
      <c r="AI277" s="38">
        <v>61.851944443999997</v>
      </c>
      <c r="AJ277" s="24">
        <f t="shared" si="68"/>
        <v>3.9884807133808856E-3</v>
      </c>
      <c r="AK277" s="2">
        <f t="shared" si="69"/>
        <v>32</v>
      </c>
    </row>
    <row r="278" spans="1:37">
      <c r="A278" s="2">
        <v>4</v>
      </c>
      <c r="B278" s="2" t="s">
        <v>68</v>
      </c>
      <c r="C278" s="2" t="s">
        <v>27</v>
      </c>
      <c r="D278" s="2" t="s">
        <v>409</v>
      </c>
      <c r="E278" s="2" t="s">
        <v>767</v>
      </c>
      <c r="F278" s="2" t="s">
        <v>64</v>
      </c>
      <c r="H278" s="2" t="s">
        <v>879</v>
      </c>
      <c r="I278" s="2">
        <v>9525</v>
      </c>
      <c r="J278" s="2">
        <v>2107</v>
      </c>
      <c r="K278" s="95">
        <f t="shared" si="56"/>
        <v>0.22120734908136483</v>
      </c>
      <c r="L278" s="38">
        <f t="shared" si="57"/>
        <v>5.2963235282300003</v>
      </c>
      <c r="M278" s="38">
        <f t="shared" si="58"/>
        <v>1.162561027495</v>
      </c>
      <c r="N278" s="38">
        <f t="shared" si="59"/>
        <v>1.1746524999999999</v>
      </c>
      <c r="O278" s="38">
        <f t="shared" si="60"/>
        <v>2.9014629442749995</v>
      </c>
      <c r="P278" s="2">
        <v>559846</v>
      </c>
      <c r="Q278" s="2">
        <v>15.509685875000001</v>
      </c>
      <c r="R278" s="24">
        <v>0.50273597800000003</v>
      </c>
      <c r="S278" s="24">
        <v>0.110352257</v>
      </c>
      <c r="T278" s="24">
        <v>0.1115</v>
      </c>
      <c r="U278" s="24">
        <v>0.27541176499999998</v>
      </c>
      <c r="V278" s="95">
        <f t="shared" si="61"/>
        <v>8.558772586404198E-2</v>
      </c>
      <c r="W278" s="95">
        <v>0.36231249999999998</v>
      </c>
      <c r="X278" s="95">
        <v>0.297027347</v>
      </c>
      <c r="Y278" s="95">
        <f t="shared" si="62"/>
        <v>0.1845086178709375</v>
      </c>
      <c r="Z278" s="2">
        <v>0.1</v>
      </c>
      <c r="AA278" s="2">
        <v>0.17499999999999999</v>
      </c>
      <c r="AB278" s="2">
        <v>0.22500000000000001</v>
      </c>
      <c r="AC278" s="95">
        <v>0.32618750000000002</v>
      </c>
      <c r="AD278" s="38">
        <f t="shared" si="63"/>
        <v>4.6395794107294801</v>
      </c>
      <c r="AE278" s="38">
        <f t="shared" si="64"/>
        <v>1.7822060551498351</v>
      </c>
      <c r="AF278" s="38">
        <f t="shared" si="65"/>
        <v>2.3152400774999995</v>
      </c>
      <c r="AG278" s="38">
        <f t="shared" si="66"/>
        <v>8.2906474706287447</v>
      </c>
      <c r="AH278" s="38">
        <f t="shared" si="67"/>
        <v>10.605887548128745</v>
      </c>
      <c r="AI278" s="38">
        <v>61.851944443999997</v>
      </c>
      <c r="AJ278" s="24">
        <f t="shared" si="68"/>
        <v>0.17147217671921677</v>
      </c>
      <c r="AK278" s="2">
        <f t="shared" si="69"/>
        <v>1359</v>
      </c>
    </row>
    <row r="279" spans="1:37">
      <c r="A279" s="2">
        <v>5</v>
      </c>
      <c r="B279" s="2" t="s">
        <v>69</v>
      </c>
      <c r="C279" s="2" t="s">
        <v>27</v>
      </c>
      <c r="D279" s="2" t="s">
        <v>409</v>
      </c>
      <c r="E279" s="2" t="s">
        <v>767</v>
      </c>
      <c r="F279" s="2" t="s">
        <v>64</v>
      </c>
      <c r="H279" s="2" t="s">
        <v>879</v>
      </c>
      <c r="I279" s="2">
        <v>16436</v>
      </c>
      <c r="J279" s="2">
        <v>2598</v>
      </c>
      <c r="K279" s="95">
        <f t="shared" si="56"/>
        <v>0.15806765636407885</v>
      </c>
      <c r="L279" s="38">
        <f t="shared" si="57"/>
        <v>5.08432126785</v>
      </c>
      <c r="M279" s="38">
        <f t="shared" si="58"/>
        <v>3.3025286277000006</v>
      </c>
      <c r="N279" s="38">
        <f t="shared" si="59"/>
        <v>1.45204108746</v>
      </c>
      <c r="O279" s="38">
        <f t="shared" si="60"/>
        <v>3.15110901699</v>
      </c>
      <c r="P279" s="2">
        <v>1230756</v>
      </c>
      <c r="Q279" s="2">
        <v>7.194258348</v>
      </c>
      <c r="R279" s="24">
        <v>0.39140271500000001</v>
      </c>
      <c r="S279" s="24">
        <v>0.25423623000000001</v>
      </c>
      <c r="T279" s="24">
        <v>0.111781454</v>
      </c>
      <c r="U279" s="24">
        <v>0.24257960100000001</v>
      </c>
      <c r="V279" s="95">
        <f t="shared" si="61"/>
        <v>5.6013021470552454E-2</v>
      </c>
      <c r="W279" s="95">
        <v>0.38515624999999998</v>
      </c>
      <c r="X279" s="95">
        <v>0.296814089</v>
      </c>
      <c r="Y279" s="95">
        <f t="shared" si="62"/>
        <v>0.18881096539240627</v>
      </c>
      <c r="Z279" s="2">
        <v>0.1</v>
      </c>
      <c r="AA279" s="2">
        <v>0.17499999999999999</v>
      </c>
      <c r="AB279" s="2">
        <v>0.22500000000000001</v>
      </c>
      <c r="AC279" s="95">
        <v>0.32990625000000001</v>
      </c>
      <c r="AD279" s="38">
        <f t="shared" si="63"/>
        <v>4.4538654306366006</v>
      </c>
      <c r="AE279" s="38">
        <f t="shared" si="64"/>
        <v>5.0627763862641002</v>
      </c>
      <c r="AF279" s="38">
        <f t="shared" si="65"/>
        <v>2.8619729833836605</v>
      </c>
      <c r="AG279" s="38">
        <f t="shared" si="66"/>
        <v>9.1066380980344892</v>
      </c>
      <c r="AH279" s="38">
        <f t="shared" si="67"/>
        <v>11.96861108141815</v>
      </c>
      <c r="AI279" s="38">
        <v>61.851944443999997</v>
      </c>
      <c r="AJ279" s="24">
        <f t="shared" si="68"/>
        <v>0.1935042008623413</v>
      </c>
      <c r="AK279" s="2">
        <f t="shared" si="69"/>
        <v>1534</v>
      </c>
    </row>
    <row r="280" spans="1:37">
      <c r="A280" s="2">
        <v>6</v>
      </c>
      <c r="B280" s="2" t="s">
        <v>70</v>
      </c>
      <c r="C280" s="2" t="s">
        <v>27</v>
      </c>
      <c r="D280" s="2" t="s">
        <v>409</v>
      </c>
      <c r="E280" s="2" t="s">
        <v>767</v>
      </c>
      <c r="F280" s="2" t="s">
        <v>64</v>
      </c>
      <c r="H280" s="2" t="s">
        <v>879</v>
      </c>
      <c r="I280" s="2">
        <v>11967</v>
      </c>
      <c r="J280" s="2">
        <v>4872</v>
      </c>
      <c r="K280" s="95">
        <f t="shared" si="56"/>
        <v>0.40711957884181499</v>
      </c>
      <c r="L280" s="38">
        <f t="shared" si="57"/>
        <v>0</v>
      </c>
      <c r="M280" s="38">
        <f t="shared" si="58"/>
        <v>5.9972802859200005</v>
      </c>
      <c r="N280" s="38">
        <f t="shared" si="59"/>
        <v>10.05166090488</v>
      </c>
      <c r="O280" s="38">
        <f t="shared" si="60"/>
        <v>8.3110588335599989</v>
      </c>
      <c r="P280" s="2">
        <v>1451918</v>
      </c>
      <c r="Q280" s="2">
        <v>19.195698934999999</v>
      </c>
      <c r="R280" s="24">
        <v>0</v>
      </c>
      <c r="S280" s="24">
        <v>0.24619377200000001</v>
      </c>
      <c r="T280" s="24">
        <v>0.41262975800000001</v>
      </c>
      <c r="U280" s="24">
        <v>0.34117647099999998</v>
      </c>
      <c r="V280" s="95">
        <f t="shared" si="61"/>
        <v>0.30688927447881675</v>
      </c>
      <c r="W280" s="95">
        <v>0.31981249999999994</v>
      </c>
      <c r="X280" s="95">
        <v>0.251081363</v>
      </c>
      <c r="Y280" s="95">
        <f t="shared" si="62"/>
        <v>0.23235060576637501</v>
      </c>
      <c r="Z280" s="2" t="s">
        <v>532</v>
      </c>
      <c r="AA280" s="2">
        <v>0.17499999999999999</v>
      </c>
      <c r="AB280" s="2">
        <v>0.22500000000000001</v>
      </c>
      <c r="AC280" s="95">
        <v>0.28262500000000002</v>
      </c>
      <c r="AD280" s="38">
        <f t="shared" si="63"/>
        <v>0</v>
      </c>
      <c r="AE280" s="38">
        <f t="shared" si="64"/>
        <v>9.1938306783153596</v>
      </c>
      <c r="AF280" s="38">
        <f t="shared" si="65"/>
        <v>19.81182364351848</v>
      </c>
      <c r="AG280" s="38">
        <f t="shared" si="66"/>
        <v>20.576477904833677</v>
      </c>
      <c r="AH280" s="38">
        <f t="shared" si="67"/>
        <v>40.38830154835216</v>
      </c>
      <c r="AI280" s="38">
        <v>61.851944443999997</v>
      </c>
      <c r="AJ280" s="24">
        <f t="shared" si="68"/>
        <v>0.65298353853562741</v>
      </c>
      <c r="AK280" s="2">
        <f t="shared" si="69"/>
        <v>6121</v>
      </c>
    </row>
    <row r="281" spans="1:37">
      <c r="A281" s="2">
        <v>7</v>
      </c>
      <c r="B281" s="2" t="s">
        <v>71</v>
      </c>
      <c r="C281" s="2" t="s">
        <v>27</v>
      </c>
      <c r="D281" s="2" t="s">
        <v>409</v>
      </c>
      <c r="E281" s="2" t="s">
        <v>767</v>
      </c>
      <c r="F281" s="2" t="s">
        <v>64</v>
      </c>
      <c r="H281" s="2" t="s">
        <v>879</v>
      </c>
      <c r="I281" s="2">
        <v>7155</v>
      </c>
      <c r="J281" s="2">
        <v>1314</v>
      </c>
      <c r="K281" s="95">
        <f t="shared" si="56"/>
        <v>0.18364779874213835</v>
      </c>
      <c r="L281" s="38">
        <f t="shared" si="57"/>
        <v>2.2642629744599998</v>
      </c>
      <c r="M281" s="38">
        <f t="shared" si="58"/>
        <v>0.90934255728000013</v>
      </c>
      <c r="N281" s="38">
        <f t="shared" si="59"/>
        <v>1.0097138861099999</v>
      </c>
      <c r="O281" s="38">
        <f t="shared" si="60"/>
        <v>2.3866805755800002</v>
      </c>
      <c r="P281" s="2">
        <v>545074</v>
      </c>
      <c r="Q281" s="2">
        <v>12.315106559</v>
      </c>
      <c r="R281" s="24">
        <v>0.34463667799999997</v>
      </c>
      <c r="S281" s="24">
        <v>0.13840830400000001</v>
      </c>
      <c r="T281" s="24">
        <v>0.15368552299999999</v>
      </c>
      <c r="U281" s="24">
        <v>0.36326949400000003</v>
      </c>
      <c r="V281" s="95">
        <f t="shared" si="61"/>
        <v>9.4937650920754707E-2</v>
      </c>
      <c r="W281" s="95">
        <v>0.37878124999999996</v>
      </c>
      <c r="X281" s="95">
        <v>0.29498553100000002</v>
      </c>
      <c r="Y281" s="95">
        <f t="shared" si="62"/>
        <v>0.2111793709930625</v>
      </c>
      <c r="Z281" s="2">
        <v>0.1</v>
      </c>
      <c r="AA281" s="2">
        <v>0.17499999999999999</v>
      </c>
      <c r="AB281" s="2">
        <v>0.22500000000000001</v>
      </c>
      <c r="AC281" s="95">
        <v>0.32459375000000001</v>
      </c>
      <c r="AD281" s="38">
        <f t="shared" si="63"/>
        <v>1.9834943656269599</v>
      </c>
      <c r="AE281" s="38">
        <f t="shared" si="64"/>
        <v>1.39402214031024</v>
      </c>
      <c r="AF281" s="38">
        <f t="shared" si="65"/>
        <v>1.9901460695228099</v>
      </c>
      <c r="AG281" s="38">
        <f t="shared" si="66"/>
        <v>6.7863859991779156</v>
      </c>
      <c r="AH281" s="38">
        <f t="shared" si="67"/>
        <v>8.7765320687007247</v>
      </c>
      <c r="AI281" s="38">
        <v>61.851944443999997</v>
      </c>
      <c r="AJ281" s="24">
        <f t="shared" si="68"/>
        <v>0.14189581504017049</v>
      </c>
      <c r="AK281" s="2">
        <f t="shared" si="69"/>
        <v>1132</v>
      </c>
    </row>
    <row r="282" spans="1:37">
      <c r="A282" s="2">
        <v>8</v>
      </c>
      <c r="B282" s="2" t="s">
        <v>72</v>
      </c>
      <c r="C282" s="2" t="s">
        <v>27</v>
      </c>
      <c r="D282" s="2" t="s">
        <v>409</v>
      </c>
      <c r="E282" s="2" t="s">
        <v>767</v>
      </c>
      <c r="F282" s="2" t="s">
        <v>64</v>
      </c>
      <c r="H282" s="2" t="s">
        <v>879</v>
      </c>
      <c r="I282" s="2">
        <v>12645</v>
      </c>
      <c r="J282" s="2">
        <v>2584</v>
      </c>
      <c r="K282" s="95">
        <f t="shared" si="56"/>
        <v>0.20434954527481217</v>
      </c>
      <c r="L282" s="38">
        <f t="shared" si="57"/>
        <v>4.8821363694399995</v>
      </c>
      <c r="M282" s="38">
        <f t="shared" si="58"/>
        <v>1.9234826874800002</v>
      </c>
      <c r="N282" s="38">
        <f t="shared" si="59"/>
        <v>1.9488571411199997</v>
      </c>
      <c r="O282" s="38">
        <f t="shared" si="60"/>
        <v>4.1655238148800002</v>
      </c>
      <c r="P282" s="2">
        <v>738455</v>
      </c>
      <c r="Q282" s="2">
        <v>17.389325265</v>
      </c>
      <c r="R282" s="24">
        <v>0.37787433199999998</v>
      </c>
      <c r="S282" s="24">
        <v>0.14887636900000001</v>
      </c>
      <c r="T282" s="24">
        <v>0.15084033599999999</v>
      </c>
      <c r="U282" s="24">
        <v>0.32240896400000002</v>
      </c>
      <c r="V282" s="95">
        <f t="shared" si="61"/>
        <v>9.6708279256623161E-2</v>
      </c>
      <c r="W282" s="95">
        <v>0.35168749999999993</v>
      </c>
      <c r="X282" s="95">
        <v>0.276563369</v>
      </c>
      <c r="Y282" s="95">
        <f t="shared" si="62"/>
        <v>0.19472421873775</v>
      </c>
      <c r="Z282" s="2">
        <v>0.1</v>
      </c>
      <c r="AA282" s="2">
        <v>0.17499999999999999</v>
      </c>
      <c r="AB282" s="2">
        <v>0.22500000000000001</v>
      </c>
      <c r="AC282" s="95">
        <v>0.3006875</v>
      </c>
      <c r="AD282" s="38">
        <f t="shared" si="63"/>
        <v>4.2767514596294394</v>
      </c>
      <c r="AE282" s="38">
        <f t="shared" si="64"/>
        <v>2.9486989599068401</v>
      </c>
      <c r="AF282" s="38">
        <f t="shared" si="65"/>
        <v>3.8411974251475196</v>
      </c>
      <c r="AG282" s="38">
        <f t="shared" si="66"/>
        <v>10.972083452679755</v>
      </c>
      <c r="AH282" s="38">
        <f t="shared" si="67"/>
        <v>14.813280877827275</v>
      </c>
      <c r="AI282" s="38">
        <v>61.851944443999997</v>
      </c>
      <c r="AJ282" s="24">
        <f t="shared" si="68"/>
        <v>0.23949579938006701</v>
      </c>
      <c r="AK282" s="2">
        <f t="shared" si="69"/>
        <v>2038</v>
      </c>
    </row>
    <row r="283" spans="1:37">
      <c r="A283" s="2">
        <v>9</v>
      </c>
      <c r="B283" s="2" t="s">
        <v>73</v>
      </c>
      <c r="C283" s="2" t="s">
        <v>27</v>
      </c>
      <c r="D283" s="2" t="s">
        <v>409</v>
      </c>
      <c r="E283" s="2" t="s">
        <v>767</v>
      </c>
      <c r="F283" s="2" t="s">
        <v>64</v>
      </c>
      <c r="H283" s="2" t="s">
        <v>879</v>
      </c>
      <c r="I283" s="2">
        <v>2592</v>
      </c>
      <c r="J283" s="2">
        <v>675</v>
      </c>
      <c r="K283" s="95">
        <f t="shared" si="56"/>
        <v>0.26041666666666669</v>
      </c>
      <c r="L283" s="38">
        <f t="shared" si="57"/>
        <v>1.1454513446249999</v>
      </c>
      <c r="M283" s="38">
        <f t="shared" si="58"/>
        <v>0.50688360562500001</v>
      </c>
      <c r="N283" s="38">
        <f t="shared" si="59"/>
        <v>0.59601063937499998</v>
      </c>
      <c r="O283" s="38">
        <f t="shared" si="60"/>
        <v>1.126654410375</v>
      </c>
      <c r="P283" s="2">
        <v>383657</v>
      </c>
      <c r="Q283" s="2">
        <v>9.2350303799999995</v>
      </c>
      <c r="R283" s="24">
        <v>0.33939299099999998</v>
      </c>
      <c r="S283" s="24">
        <v>0.15018773499999999</v>
      </c>
      <c r="T283" s="24">
        <v>0.176595745</v>
      </c>
      <c r="U283" s="24">
        <v>0.33382352900000001</v>
      </c>
      <c r="V283" s="95">
        <f t="shared" si="61"/>
        <v>0.13292168593750001</v>
      </c>
      <c r="W283" s="95">
        <v>0.36178124999999994</v>
      </c>
      <c r="X283" s="95">
        <v>0.279017821</v>
      </c>
      <c r="Y283" s="95">
        <f t="shared" si="62"/>
        <v>0.20263822647334376</v>
      </c>
      <c r="Z283" s="2">
        <v>0.1</v>
      </c>
      <c r="AA283" s="2">
        <v>0.17499999999999999</v>
      </c>
      <c r="AB283" s="2">
        <v>0.22500000000000001</v>
      </c>
      <c r="AC283" s="95">
        <v>0.30759375</v>
      </c>
      <c r="AD283" s="38">
        <f t="shared" si="63"/>
        <v>1.0034153778915</v>
      </c>
      <c r="AE283" s="38">
        <f t="shared" si="64"/>
        <v>0.77705256742312501</v>
      </c>
      <c r="AF283" s="38">
        <f t="shared" si="65"/>
        <v>1.174736970208125</v>
      </c>
      <c r="AG283" s="38">
        <f t="shared" si="66"/>
        <v>3.0357942501616582</v>
      </c>
      <c r="AH283" s="38">
        <f t="shared" si="67"/>
        <v>4.2105312203697833</v>
      </c>
      <c r="AI283" s="38">
        <v>61.851944443999997</v>
      </c>
      <c r="AJ283" s="24">
        <f t="shared" si="68"/>
        <v>6.8074354949050106E-2</v>
      </c>
      <c r="AK283" s="2">
        <f t="shared" si="69"/>
        <v>574</v>
      </c>
    </row>
    <row r="284" spans="1:37">
      <c r="A284" s="2">
        <v>296</v>
      </c>
      <c r="B284" s="2" t="s">
        <v>347</v>
      </c>
      <c r="C284" s="2" t="s">
        <v>26</v>
      </c>
      <c r="D284" s="2" t="s">
        <v>410</v>
      </c>
      <c r="E284" s="2" t="s">
        <v>767</v>
      </c>
      <c r="F284" s="2" t="s">
        <v>64</v>
      </c>
      <c r="H284" s="2" t="s">
        <v>879</v>
      </c>
      <c r="I284" s="2">
        <v>160</v>
      </c>
      <c r="J284" s="2">
        <v>1</v>
      </c>
      <c r="K284" s="95">
        <f t="shared" si="56"/>
        <v>6.2500000000000003E-3</v>
      </c>
      <c r="L284" s="38">
        <f t="shared" si="57"/>
        <v>6.3703208499999993E-4</v>
      </c>
      <c r="M284" s="38">
        <f t="shared" si="58"/>
        <v>3.5427064749999999E-3</v>
      </c>
      <c r="N284" s="38">
        <f t="shared" si="59"/>
        <v>8.2026143999999995E-4</v>
      </c>
      <c r="O284" s="38">
        <f t="shared" si="60"/>
        <v>0</v>
      </c>
      <c r="P284" s="2">
        <v>1201285</v>
      </c>
      <c r="Q284" s="2">
        <v>0</v>
      </c>
      <c r="R284" s="24">
        <v>0.12740641699999999</v>
      </c>
      <c r="S284" s="24">
        <v>0.70854129499999996</v>
      </c>
      <c r="T284" s="24">
        <v>0.16405228799999999</v>
      </c>
      <c r="U284" s="24">
        <v>0</v>
      </c>
      <c r="V284" s="95">
        <f t="shared" si="61"/>
        <v>1.0253268000000001E-3</v>
      </c>
      <c r="W284" s="95">
        <v>7.4999999999999997E-2</v>
      </c>
      <c r="X284" s="95">
        <v>0.22500000000000001</v>
      </c>
      <c r="Y284" s="95">
        <f t="shared" si="62"/>
        <v>0.17364713312499999</v>
      </c>
      <c r="Z284" s="2">
        <v>0.1</v>
      </c>
      <c r="AA284" s="2">
        <v>0.17499999999999999</v>
      </c>
      <c r="AB284" s="2">
        <v>0.22500000000000001</v>
      </c>
      <c r="AC284" s="95"/>
      <c r="AD284" s="38">
        <f t="shared" si="63"/>
        <v>5.5804010645999988E-4</v>
      </c>
      <c r="AE284" s="38">
        <f t="shared" si="64"/>
        <v>5.4309690261749996E-3</v>
      </c>
      <c r="AF284" s="38">
        <f t="shared" si="65"/>
        <v>1.6167352982399998E-3</v>
      </c>
      <c r="AG284" s="38">
        <f t="shared" si="66"/>
        <v>0</v>
      </c>
      <c r="AH284" s="38">
        <f t="shared" si="67"/>
        <v>1.6167352982399998E-3</v>
      </c>
      <c r="AI284" s="38">
        <v>81.848055556000006</v>
      </c>
      <c r="AJ284" s="24">
        <f t="shared" si="68"/>
        <v>1.9752885847530465E-5</v>
      </c>
      <c r="AK284" s="2">
        <f t="shared" si="69"/>
        <v>0</v>
      </c>
    </row>
    <row r="285" spans="1:37">
      <c r="A285" s="2">
        <v>10</v>
      </c>
      <c r="B285" s="2" t="s">
        <v>74</v>
      </c>
      <c r="C285" s="2" t="s">
        <v>26</v>
      </c>
      <c r="D285" s="2" t="s">
        <v>410</v>
      </c>
      <c r="E285" s="2" t="s">
        <v>767</v>
      </c>
      <c r="F285" s="2" t="s">
        <v>64</v>
      </c>
      <c r="H285" s="2" t="s">
        <v>879</v>
      </c>
      <c r="I285" s="2">
        <v>2886</v>
      </c>
      <c r="J285" s="2">
        <v>832</v>
      </c>
      <c r="K285" s="95">
        <f t="shared" si="56"/>
        <v>0.28828828828828829</v>
      </c>
      <c r="L285" s="38">
        <f t="shared" si="57"/>
        <v>0</v>
      </c>
      <c r="M285" s="38">
        <f t="shared" si="58"/>
        <v>0</v>
      </c>
      <c r="N285" s="38">
        <f t="shared" si="59"/>
        <v>4.16</v>
      </c>
      <c r="O285" s="38">
        <f t="shared" si="60"/>
        <v>0</v>
      </c>
      <c r="P285" s="2">
        <v>1828927</v>
      </c>
      <c r="Q285" s="2">
        <v>1.169283957</v>
      </c>
      <c r="R285" s="24">
        <v>0</v>
      </c>
      <c r="S285" s="24">
        <v>0</v>
      </c>
      <c r="T285" s="24">
        <v>1</v>
      </c>
      <c r="U285" s="24">
        <v>0</v>
      </c>
      <c r="V285" s="95">
        <f t="shared" si="61"/>
        <v>0.28828828828828829</v>
      </c>
      <c r="W285" s="95">
        <v>0.24862499999999998</v>
      </c>
      <c r="X285" s="95">
        <v>0.22500000000000001</v>
      </c>
      <c r="Y285" s="95">
        <f t="shared" si="62"/>
        <v>0.22500000000000001</v>
      </c>
      <c r="Z285" s="2" t="s">
        <v>532</v>
      </c>
      <c r="AA285" s="2" t="s">
        <v>532</v>
      </c>
      <c r="AB285" s="2">
        <v>0.22500000000000001</v>
      </c>
      <c r="AC285" s="95"/>
      <c r="AD285" s="38">
        <f t="shared" si="63"/>
        <v>0</v>
      </c>
      <c r="AE285" s="38">
        <f t="shared" si="64"/>
        <v>0</v>
      </c>
      <c r="AF285" s="38">
        <f t="shared" si="65"/>
        <v>8.1993600000000004</v>
      </c>
      <c r="AG285" s="38">
        <f t="shared" si="66"/>
        <v>0</v>
      </c>
      <c r="AH285" s="38">
        <f t="shared" si="67"/>
        <v>8.1993600000000004</v>
      </c>
      <c r="AI285" s="38">
        <v>81.848055556000006</v>
      </c>
      <c r="AJ285" s="24">
        <f t="shared" si="68"/>
        <v>0.1001778227265282</v>
      </c>
      <c r="AK285" s="2">
        <f t="shared" si="69"/>
        <v>1387</v>
      </c>
    </row>
    <row r="286" spans="1:37">
      <c r="A286" s="2">
        <v>11</v>
      </c>
      <c r="B286" s="2" t="s">
        <v>75</v>
      </c>
      <c r="C286" s="2" t="s">
        <v>26</v>
      </c>
      <c r="D286" s="2" t="s">
        <v>410</v>
      </c>
      <c r="E286" s="2" t="s">
        <v>767</v>
      </c>
      <c r="F286" s="2" t="s">
        <v>64</v>
      </c>
      <c r="H286" s="2" t="s">
        <v>879</v>
      </c>
      <c r="I286" s="2">
        <v>2440</v>
      </c>
      <c r="J286" s="2">
        <v>780</v>
      </c>
      <c r="K286" s="95">
        <f t="shared" si="56"/>
        <v>0.31967213114754101</v>
      </c>
      <c r="L286" s="38">
        <f t="shared" si="57"/>
        <v>0</v>
      </c>
      <c r="M286" s="38">
        <f t="shared" si="58"/>
        <v>0</v>
      </c>
      <c r="N286" s="38">
        <f t="shared" si="59"/>
        <v>3.9</v>
      </c>
      <c r="O286" s="38">
        <f t="shared" si="60"/>
        <v>0</v>
      </c>
      <c r="P286" s="2">
        <v>866970</v>
      </c>
      <c r="Q286" s="2">
        <v>3.3192151980000002</v>
      </c>
      <c r="R286" s="24">
        <v>0</v>
      </c>
      <c r="S286" s="24">
        <v>0</v>
      </c>
      <c r="T286" s="24">
        <v>1</v>
      </c>
      <c r="U286" s="24">
        <v>0</v>
      </c>
      <c r="V286" s="95">
        <f t="shared" si="61"/>
        <v>0.31967213114754101</v>
      </c>
      <c r="W286" s="95">
        <v>0.24862499999999998</v>
      </c>
      <c r="X286" s="95">
        <v>0.22500000000000001</v>
      </c>
      <c r="Y286" s="95">
        <f t="shared" si="62"/>
        <v>0.22500000000000001</v>
      </c>
      <c r="Z286" s="2" t="s">
        <v>532</v>
      </c>
      <c r="AA286" s="2" t="s">
        <v>532</v>
      </c>
      <c r="AB286" s="2">
        <v>0.22500000000000001</v>
      </c>
      <c r="AC286" s="95"/>
      <c r="AD286" s="38">
        <f t="shared" si="63"/>
        <v>0</v>
      </c>
      <c r="AE286" s="38">
        <f t="shared" si="64"/>
        <v>0</v>
      </c>
      <c r="AF286" s="38">
        <f t="shared" si="65"/>
        <v>7.6868999999999996</v>
      </c>
      <c r="AG286" s="38">
        <f t="shared" si="66"/>
        <v>0</v>
      </c>
      <c r="AH286" s="38">
        <f t="shared" si="67"/>
        <v>7.6868999999999996</v>
      </c>
      <c r="AI286" s="38">
        <v>81.848055556000006</v>
      </c>
      <c r="AJ286" s="24">
        <f t="shared" si="68"/>
        <v>9.3916708806120186E-2</v>
      </c>
      <c r="AK286" s="2">
        <f t="shared" si="69"/>
        <v>1300</v>
      </c>
    </row>
    <row r="287" spans="1:37">
      <c r="A287" s="2">
        <v>12</v>
      </c>
      <c r="B287" s="2" t="s">
        <v>76</v>
      </c>
      <c r="C287" s="2" t="s">
        <v>26</v>
      </c>
      <c r="D287" s="2" t="s">
        <v>410</v>
      </c>
      <c r="E287" s="2" t="s">
        <v>767</v>
      </c>
      <c r="F287" s="2" t="s">
        <v>64</v>
      </c>
      <c r="H287" s="2" t="s">
        <v>879</v>
      </c>
      <c r="I287" s="2">
        <v>2996</v>
      </c>
      <c r="J287" s="2">
        <v>1365</v>
      </c>
      <c r="K287" s="95">
        <f t="shared" si="56"/>
        <v>0.45560747663551404</v>
      </c>
      <c r="L287" s="38">
        <f t="shared" si="57"/>
        <v>0</v>
      </c>
      <c r="M287" s="38">
        <f t="shared" si="58"/>
        <v>0</v>
      </c>
      <c r="N287" s="38">
        <f t="shared" si="59"/>
        <v>0</v>
      </c>
      <c r="O287" s="38">
        <f t="shared" si="60"/>
        <v>6.8250000000000002</v>
      </c>
      <c r="P287" s="2">
        <v>1489084</v>
      </c>
      <c r="Q287" s="2">
        <v>3.9408304049999998</v>
      </c>
      <c r="R287" s="24">
        <v>0</v>
      </c>
      <c r="S287" s="24">
        <v>0</v>
      </c>
      <c r="T287" s="24">
        <v>0</v>
      </c>
      <c r="U287" s="24">
        <v>1</v>
      </c>
      <c r="V287" s="95">
        <f t="shared" si="61"/>
        <v>0.45560747663551404</v>
      </c>
      <c r="W287" s="95">
        <v>0.37665624999999997</v>
      </c>
      <c r="X287" s="95">
        <v>0.33080937500000002</v>
      </c>
      <c r="Y287" s="95">
        <f t="shared" si="62"/>
        <v>0.33080937500000002</v>
      </c>
      <c r="Z287" s="2" t="s">
        <v>532</v>
      </c>
      <c r="AA287" s="2" t="s">
        <v>532</v>
      </c>
      <c r="AB287" s="2" t="s">
        <v>532</v>
      </c>
      <c r="AC287" s="95">
        <v>0.33080937500000002</v>
      </c>
      <c r="AD287" s="38">
        <f t="shared" si="63"/>
        <v>0</v>
      </c>
      <c r="AE287" s="38">
        <f t="shared" si="64"/>
        <v>0</v>
      </c>
      <c r="AF287" s="38">
        <f t="shared" si="65"/>
        <v>0</v>
      </c>
      <c r="AG287" s="38">
        <f t="shared" si="66"/>
        <v>19.778100103125002</v>
      </c>
      <c r="AH287" s="38">
        <f t="shared" si="67"/>
        <v>19.778100103125002</v>
      </c>
      <c r="AI287" s="38">
        <v>81.848055556000006</v>
      </c>
      <c r="AJ287" s="24">
        <f t="shared" si="68"/>
        <v>0.24164410466163036</v>
      </c>
      <c r="AK287" s="2">
        <f t="shared" si="69"/>
        <v>2275</v>
      </c>
    </row>
    <row r="288" spans="1:37">
      <c r="A288" s="2">
        <v>13</v>
      </c>
      <c r="B288" s="2" t="s">
        <v>77</v>
      </c>
      <c r="C288" s="2" t="s">
        <v>26</v>
      </c>
      <c r="D288" s="2" t="s">
        <v>410</v>
      </c>
      <c r="E288" s="2" t="s">
        <v>767</v>
      </c>
      <c r="F288" s="2" t="s">
        <v>64</v>
      </c>
      <c r="H288" s="2" t="s">
        <v>879</v>
      </c>
      <c r="I288" s="2">
        <v>2114</v>
      </c>
      <c r="J288" s="2">
        <v>714</v>
      </c>
      <c r="K288" s="95">
        <f t="shared" si="56"/>
        <v>0.33774834437086093</v>
      </c>
      <c r="L288" s="38">
        <f t="shared" si="57"/>
        <v>0.45484090868999999</v>
      </c>
      <c r="M288" s="38">
        <f t="shared" si="58"/>
        <v>2.5294924231499998</v>
      </c>
      <c r="N288" s="38">
        <f t="shared" si="59"/>
        <v>0.58566666816000001</v>
      </c>
      <c r="O288" s="38">
        <f t="shared" si="60"/>
        <v>0</v>
      </c>
      <c r="P288" s="2">
        <v>1122600</v>
      </c>
      <c r="Q288" s="2">
        <v>0.23618794600000001</v>
      </c>
      <c r="R288" s="24">
        <v>0.12740641699999999</v>
      </c>
      <c r="S288" s="24">
        <v>0.70854129499999996</v>
      </c>
      <c r="T288" s="24">
        <v>0.16405228799999999</v>
      </c>
      <c r="U288" s="24">
        <v>0</v>
      </c>
      <c r="V288" s="95">
        <f t="shared" si="61"/>
        <v>5.5408388662251652E-2</v>
      </c>
      <c r="W288" s="95">
        <v>0.22500000000000001</v>
      </c>
      <c r="X288" s="95">
        <v>0.22500000000000001</v>
      </c>
      <c r="Y288" s="95">
        <f t="shared" si="62"/>
        <v>0.17364713312499999</v>
      </c>
      <c r="Z288" s="2">
        <v>0.1</v>
      </c>
      <c r="AA288" s="2">
        <v>0.17499999999999999</v>
      </c>
      <c r="AB288" s="2">
        <v>0.22500000000000001</v>
      </c>
      <c r="AC288" s="95"/>
      <c r="AD288" s="38">
        <f t="shared" si="63"/>
        <v>0.39844063601244001</v>
      </c>
      <c r="AE288" s="38">
        <f t="shared" si="64"/>
        <v>3.8777118846889493</v>
      </c>
      <c r="AF288" s="38">
        <f t="shared" si="65"/>
        <v>1.1543490029433601</v>
      </c>
      <c r="AG288" s="38">
        <f t="shared" si="66"/>
        <v>0</v>
      </c>
      <c r="AH288" s="38">
        <f t="shared" si="67"/>
        <v>1.1543490029433601</v>
      </c>
      <c r="AI288" s="38">
        <v>81.848055556000006</v>
      </c>
      <c r="AJ288" s="24">
        <f t="shared" si="68"/>
        <v>1.4103560495136756E-2</v>
      </c>
      <c r="AK288" s="2">
        <f t="shared" si="69"/>
        <v>195</v>
      </c>
    </row>
    <row r="289" spans="1:37">
      <c r="A289" s="2">
        <v>14</v>
      </c>
      <c r="B289" s="2" t="s">
        <v>78</v>
      </c>
      <c r="C289" s="2" t="s">
        <v>26</v>
      </c>
      <c r="D289" s="2" t="s">
        <v>410</v>
      </c>
      <c r="E289" s="2" t="s">
        <v>767</v>
      </c>
      <c r="F289" s="2" t="s">
        <v>64</v>
      </c>
      <c r="H289" s="2" t="s">
        <v>879</v>
      </c>
      <c r="I289" s="2">
        <v>3171</v>
      </c>
      <c r="J289" s="2">
        <v>1871</v>
      </c>
      <c r="K289" s="95">
        <f t="shared" si="56"/>
        <v>0.59003468937243775</v>
      </c>
      <c r="L289" s="38">
        <f t="shared" si="57"/>
        <v>0</v>
      </c>
      <c r="M289" s="38">
        <f t="shared" si="58"/>
        <v>0</v>
      </c>
      <c r="N289" s="38">
        <f t="shared" si="59"/>
        <v>1.99380953995</v>
      </c>
      <c r="O289" s="38">
        <f t="shared" si="60"/>
        <v>7.3611904600500004</v>
      </c>
      <c r="P289" s="2">
        <v>1184418</v>
      </c>
      <c r="Q289" s="2">
        <v>8.6210183049999998</v>
      </c>
      <c r="R289" s="24">
        <v>0</v>
      </c>
      <c r="S289" s="24">
        <v>0</v>
      </c>
      <c r="T289" s="24">
        <v>0.21312769000000001</v>
      </c>
      <c r="U289" s="24">
        <v>0.78687231000000002</v>
      </c>
      <c r="V289" s="95">
        <f t="shared" si="61"/>
        <v>0.59003468937243775</v>
      </c>
      <c r="W289" s="95">
        <v>0.31290625</v>
      </c>
      <c r="X289" s="95">
        <v>0.278524881</v>
      </c>
      <c r="Y289" s="95">
        <f t="shared" si="62"/>
        <v>0.27852488085683152</v>
      </c>
      <c r="Z289" s="2" t="s">
        <v>532</v>
      </c>
      <c r="AA289" s="2" t="s">
        <v>532</v>
      </c>
      <c r="AB289" s="2">
        <v>0.22500000000000001</v>
      </c>
      <c r="AC289" s="95">
        <v>0.29302232099999997</v>
      </c>
      <c r="AD289" s="38">
        <f t="shared" si="63"/>
        <v>0</v>
      </c>
      <c r="AE289" s="38">
        <f t="shared" si="64"/>
        <v>0</v>
      </c>
      <c r="AF289" s="38">
        <f t="shared" si="65"/>
        <v>3.92979860324145</v>
      </c>
      <c r="AG289" s="38">
        <f t="shared" si="66"/>
        <v>18.895259677999722</v>
      </c>
      <c r="AH289" s="38">
        <f t="shared" si="67"/>
        <v>22.825058281241173</v>
      </c>
      <c r="AI289" s="38">
        <v>81.848055556000006</v>
      </c>
      <c r="AJ289" s="24">
        <f t="shared" si="68"/>
        <v>0.27887111216251664</v>
      </c>
      <c r="AK289" s="2">
        <f t="shared" si="69"/>
        <v>3118</v>
      </c>
    </row>
    <row r="290" spans="1:37">
      <c r="A290" s="2">
        <v>15</v>
      </c>
      <c r="B290" s="2" t="s">
        <v>79</v>
      </c>
      <c r="C290" s="2" t="s">
        <v>26</v>
      </c>
      <c r="D290" s="2" t="s">
        <v>410</v>
      </c>
      <c r="E290" s="2" t="s">
        <v>767</v>
      </c>
      <c r="F290" s="2" t="s">
        <v>64</v>
      </c>
      <c r="H290" s="2" t="s">
        <v>879</v>
      </c>
      <c r="I290" s="2">
        <v>1083</v>
      </c>
      <c r="J290" s="2">
        <v>553</v>
      </c>
      <c r="K290" s="95">
        <f t="shared" si="56"/>
        <v>0.51061865189289013</v>
      </c>
      <c r="L290" s="38">
        <f t="shared" si="57"/>
        <v>0.35227874300499995</v>
      </c>
      <c r="M290" s="38">
        <f t="shared" si="58"/>
        <v>1.9591166806749998</v>
      </c>
      <c r="N290" s="38">
        <f t="shared" si="59"/>
        <v>0.45360457631999995</v>
      </c>
      <c r="O290" s="38">
        <f t="shared" si="60"/>
        <v>0</v>
      </c>
      <c r="P290" s="2">
        <v>397745</v>
      </c>
      <c r="Q290" s="2">
        <v>0.97960554099999997</v>
      </c>
      <c r="R290" s="24">
        <v>0.12740641699999999</v>
      </c>
      <c r="S290" s="24">
        <v>0.70854129499999996</v>
      </c>
      <c r="T290" s="24">
        <v>0.16405228799999999</v>
      </c>
      <c r="U290" s="24">
        <v>0</v>
      </c>
      <c r="V290" s="95">
        <f t="shared" si="61"/>
        <v>8.3768158138504148E-2</v>
      </c>
      <c r="W290" s="95">
        <v>0.22500000000000001</v>
      </c>
      <c r="X290" s="95">
        <v>0.22500000000000001</v>
      </c>
      <c r="Y290" s="95">
        <f t="shared" si="62"/>
        <v>0.17364713312499999</v>
      </c>
      <c r="Z290" s="2">
        <v>0.1</v>
      </c>
      <c r="AA290" s="2">
        <v>0.17499999999999999</v>
      </c>
      <c r="AB290" s="2">
        <v>0.22500000000000001</v>
      </c>
      <c r="AC290" s="95"/>
      <c r="AD290" s="38">
        <f t="shared" si="63"/>
        <v>0.30859617887238</v>
      </c>
      <c r="AE290" s="38">
        <f t="shared" si="64"/>
        <v>3.0033258714747744</v>
      </c>
      <c r="AF290" s="38">
        <f t="shared" si="65"/>
        <v>0.89405461992671997</v>
      </c>
      <c r="AG290" s="38">
        <f t="shared" si="66"/>
        <v>0</v>
      </c>
      <c r="AH290" s="38">
        <f t="shared" si="67"/>
        <v>0.89405461992671997</v>
      </c>
      <c r="AI290" s="38">
        <v>81.848055556000006</v>
      </c>
      <c r="AJ290" s="24">
        <f t="shared" si="68"/>
        <v>1.0923345873684348E-2</v>
      </c>
      <c r="AK290" s="2">
        <f t="shared" si="69"/>
        <v>151</v>
      </c>
    </row>
    <row r="291" spans="1:37">
      <c r="A291" s="2">
        <v>16</v>
      </c>
      <c r="B291" s="2" t="s">
        <v>80</v>
      </c>
      <c r="C291" s="2" t="s">
        <v>26</v>
      </c>
      <c r="D291" s="2" t="s">
        <v>410</v>
      </c>
      <c r="E291" s="2" t="s">
        <v>767</v>
      </c>
      <c r="F291" s="2" t="s">
        <v>64</v>
      </c>
      <c r="H291" s="2" t="s">
        <v>879</v>
      </c>
      <c r="I291" s="2">
        <v>3830</v>
      </c>
      <c r="J291" s="2">
        <v>1825</v>
      </c>
      <c r="K291" s="95">
        <f t="shared" si="56"/>
        <v>0.47650130548302871</v>
      </c>
      <c r="L291" s="38">
        <f t="shared" si="57"/>
        <v>0</v>
      </c>
      <c r="M291" s="38">
        <f t="shared" si="58"/>
        <v>4.3391366257499993</v>
      </c>
      <c r="N291" s="38">
        <f t="shared" si="59"/>
        <v>4.7858633742499999</v>
      </c>
      <c r="O291" s="38">
        <f t="shared" si="60"/>
        <v>0</v>
      </c>
      <c r="P291" s="2">
        <v>1341267</v>
      </c>
      <c r="Q291" s="2">
        <v>3.4721110230000001</v>
      </c>
      <c r="R291" s="24">
        <v>0</v>
      </c>
      <c r="S291" s="24">
        <v>0.47552182199999998</v>
      </c>
      <c r="T291" s="24">
        <v>0.52447817799999996</v>
      </c>
      <c r="U291" s="24">
        <v>0</v>
      </c>
      <c r="V291" s="95">
        <f t="shared" si="61"/>
        <v>0.2499145365143603</v>
      </c>
      <c r="W291" s="95">
        <v>0.22500000000000001</v>
      </c>
      <c r="X291" s="95">
        <v>0.22500000000000001</v>
      </c>
      <c r="Y291" s="95">
        <f t="shared" si="62"/>
        <v>0.2012239089</v>
      </c>
      <c r="Z291" s="2" t="s">
        <v>532</v>
      </c>
      <c r="AA291" s="2">
        <v>0.17499999999999999</v>
      </c>
      <c r="AB291" s="2">
        <v>0.22500000000000001</v>
      </c>
      <c r="AC291" s="95"/>
      <c r="AD291" s="38">
        <f t="shared" si="63"/>
        <v>0</v>
      </c>
      <c r="AE291" s="38">
        <f t="shared" si="64"/>
        <v>6.6518964472747486</v>
      </c>
      <c r="AF291" s="38">
        <f t="shared" si="65"/>
        <v>9.4329367106467501</v>
      </c>
      <c r="AG291" s="38">
        <f t="shared" si="66"/>
        <v>0</v>
      </c>
      <c r="AH291" s="38">
        <f t="shared" si="67"/>
        <v>9.4329367106467501</v>
      </c>
      <c r="AI291" s="38">
        <v>81.848055556000006</v>
      </c>
      <c r="AJ291" s="24">
        <f t="shared" si="68"/>
        <v>0.11524936843725976</v>
      </c>
      <c r="AK291" s="2">
        <f t="shared" si="69"/>
        <v>1595</v>
      </c>
    </row>
    <row r="292" spans="1:37">
      <c r="A292" s="2">
        <v>17</v>
      </c>
      <c r="B292" s="2" t="s">
        <v>81</v>
      </c>
      <c r="C292" s="2" t="s">
        <v>26</v>
      </c>
      <c r="D292" s="2" t="s">
        <v>410</v>
      </c>
      <c r="E292" s="2" t="s">
        <v>767</v>
      </c>
      <c r="F292" s="2" t="s">
        <v>64</v>
      </c>
      <c r="H292" s="2" t="s">
        <v>879</v>
      </c>
      <c r="I292" s="2">
        <v>3840</v>
      </c>
      <c r="J292" s="2">
        <v>1140</v>
      </c>
      <c r="K292" s="95">
        <f t="shared" si="56"/>
        <v>0.296875</v>
      </c>
      <c r="L292" s="38">
        <f t="shared" si="57"/>
        <v>0.72621657689999997</v>
      </c>
      <c r="M292" s="38">
        <f t="shared" si="58"/>
        <v>4.0386853814999997</v>
      </c>
      <c r="N292" s="38">
        <f t="shared" si="59"/>
        <v>0.93509804159999999</v>
      </c>
      <c r="O292" s="38">
        <f t="shared" si="60"/>
        <v>0</v>
      </c>
      <c r="P292" s="2">
        <v>1103490</v>
      </c>
      <c r="Q292" s="2">
        <v>0.77797391999999999</v>
      </c>
      <c r="R292" s="24">
        <v>0.12740641699999999</v>
      </c>
      <c r="S292" s="24">
        <v>0.70854129499999996</v>
      </c>
      <c r="T292" s="24">
        <v>0.16405228799999999</v>
      </c>
      <c r="U292" s="24">
        <v>0</v>
      </c>
      <c r="V292" s="95">
        <f t="shared" si="61"/>
        <v>4.8703022999999998E-2</v>
      </c>
      <c r="W292" s="95">
        <v>0.22500000000000001</v>
      </c>
      <c r="X292" s="95">
        <v>0.22500000000000001</v>
      </c>
      <c r="Y292" s="95">
        <f t="shared" si="62"/>
        <v>0.17364713312499999</v>
      </c>
      <c r="Z292" s="2">
        <v>0.1</v>
      </c>
      <c r="AA292" s="2">
        <v>0.17499999999999999</v>
      </c>
      <c r="AB292" s="2">
        <v>0.22500000000000001</v>
      </c>
      <c r="AC292" s="95"/>
      <c r="AD292" s="38">
        <f t="shared" si="63"/>
        <v>0.63616572136439997</v>
      </c>
      <c r="AE292" s="38">
        <f t="shared" si="64"/>
        <v>6.191304689839499</v>
      </c>
      <c r="AF292" s="38">
        <f t="shared" si="65"/>
        <v>1.8430782399935999</v>
      </c>
      <c r="AG292" s="38">
        <f t="shared" si="66"/>
        <v>0</v>
      </c>
      <c r="AH292" s="38">
        <f t="shared" si="67"/>
        <v>1.8430782399935999</v>
      </c>
      <c r="AI292" s="38">
        <v>81.848055556000006</v>
      </c>
      <c r="AJ292" s="24">
        <f t="shared" si="68"/>
        <v>2.2518289866184732E-2</v>
      </c>
      <c r="AK292" s="2">
        <f t="shared" si="69"/>
        <v>312</v>
      </c>
    </row>
    <row r="293" spans="1:37">
      <c r="A293" s="2">
        <v>18</v>
      </c>
      <c r="B293" s="2" t="s">
        <v>82</v>
      </c>
      <c r="C293" s="2" t="s">
        <v>26</v>
      </c>
      <c r="D293" s="2" t="s">
        <v>410</v>
      </c>
      <c r="E293" s="2" t="s">
        <v>767</v>
      </c>
      <c r="F293" s="2" t="s">
        <v>64</v>
      </c>
      <c r="H293" s="2" t="s">
        <v>879</v>
      </c>
      <c r="I293" s="2">
        <v>4453</v>
      </c>
      <c r="J293" s="2">
        <v>1056</v>
      </c>
      <c r="K293" s="95">
        <f t="shared" si="56"/>
        <v>0.23714349876487761</v>
      </c>
      <c r="L293" s="38">
        <f t="shared" si="57"/>
        <v>0</v>
      </c>
      <c r="M293" s="38">
        <f t="shared" si="58"/>
        <v>4.14980391936</v>
      </c>
      <c r="N293" s="38">
        <f t="shared" si="59"/>
        <v>1.1301960806400002</v>
      </c>
      <c r="O293" s="38">
        <f t="shared" si="60"/>
        <v>0</v>
      </c>
      <c r="P293" s="2">
        <v>283257</v>
      </c>
      <c r="Q293" s="2">
        <v>4.7960280930000003</v>
      </c>
      <c r="R293" s="24">
        <v>0</v>
      </c>
      <c r="S293" s="24">
        <v>0.78594771200000002</v>
      </c>
      <c r="T293" s="24">
        <v>0.21405228800000001</v>
      </c>
      <c r="U293" s="24">
        <v>0</v>
      </c>
      <c r="V293" s="95">
        <f t="shared" si="61"/>
        <v>5.0761108494947228E-2</v>
      </c>
      <c r="W293" s="95">
        <v>0.22500000000000001</v>
      </c>
      <c r="X293" s="95">
        <v>0.22500000000000001</v>
      </c>
      <c r="Y293" s="95">
        <f t="shared" si="62"/>
        <v>0.18570261439999999</v>
      </c>
      <c r="Z293" s="2" t="s">
        <v>532</v>
      </c>
      <c r="AA293" s="2">
        <v>0.17499999999999999</v>
      </c>
      <c r="AB293" s="2">
        <v>0.22500000000000001</v>
      </c>
      <c r="AC293" s="95"/>
      <c r="AD293" s="38">
        <f t="shared" si="63"/>
        <v>0</v>
      </c>
      <c r="AE293" s="38">
        <f t="shared" si="64"/>
        <v>6.3616494083788799</v>
      </c>
      <c r="AF293" s="38">
        <f t="shared" si="65"/>
        <v>2.2276164749414407</v>
      </c>
      <c r="AG293" s="38">
        <f t="shared" si="66"/>
        <v>0</v>
      </c>
      <c r="AH293" s="38">
        <f t="shared" si="67"/>
        <v>2.2276164749414407</v>
      </c>
      <c r="AI293" s="38">
        <v>81.848055556000006</v>
      </c>
      <c r="AJ293" s="24">
        <f t="shared" si="68"/>
        <v>2.7216486204944934E-2</v>
      </c>
      <c r="AK293" s="2">
        <f t="shared" si="69"/>
        <v>377</v>
      </c>
    </row>
    <row r="294" spans="1:37">
      <c r="A294" s="2">
        <v>19</v>
      </c>
      <c r="B294" s="2" t="s">
        <v>83</v>
      </c>
      <c r="C294" s="2" t="s">
        <v>26</v>
      </c>
      <c r="D294" s="2" t="s">
        <v>410</v>
      </c>
      <c r="E294" s="2" t="s">
        <v>767</v>
      </c>
      <c r="F294" s="2" t="s">
        <v>64</v>
      </c>
      <c r="H294" s="2" t="s">
        <v>879</v>
      </c>
      <c r="I294" s="2">
        <v>3681</v>
      </c>
      <c r="J294" s="2">
        <v>1472</v>
      </c>
      <c r="K294" s="95">
        <f t="shared" si="56"/>
        <v>0.39989133387666392</v>
      </c>
      <c r="L294" s="38">
        <f t="shared" si="57"/>
        <v>0.95247059040000015</v>
      </c>
      <c r="M294" s="38">
        <f t="shared" si="58"/>
        <v>5.0004705904</v>
      </c>
      <c r="N294" s="38">
        <f t="shared" si="59"/>
        <v>1.4070588265599999</v>
      </c>
      <c r="O294" s="38">
        <f t="shared" si="60"/>
        <v>0</v>
      </c>
      <c r="P294" s="2">
        <v>492074</v>
      </c>
      <c r="Q294" s="2">
        <v>3.1281149670000001</v>
      </c>
      <c r="R294" s="24">
        <v>0.12941176500000001</v>
      </c>
      <c r="S294" s="24">
        <v>0.679411765</v>
      </c>
      <c r="T294" s="24">
        <v>0.19117647099999999</v>
      </c>
      <c r="U294" s="24">
        <v>0</v>
      </c>
      <c r="V294" s="95">
        <f t="shared" si="61"/>
        <v>7.6449813994023355E-2</v>
      </c>
      <c r="W294" s="95">
        <v>0.22500000000000001</v>
      </c>
      <c r="X294" s="95">
        <v>0.22500000000000001</v>
      </c>
      <c r="Y294" s="95">
        <f t="shared" si="62"/>
        <v>0.17485294135000001</v>
      </c>
      <c r="Z294" s="2">
        <v>0.1</v>
      </c>
      <c r="AA294" s="2">
        <v>0.17499999999999999</v>
      </c>
      <c r="AB294" s="2">
        <v>0.22500000000000001</v>
      </c>
      <c r="AC294" s="95"/>
      <c r="AD294" s="38">
        <f t="shared" si="63"/>
        <v>0.8343642371904002</v>
      </c>
      <c r="AE294" s="38">
        <f t="shared" si="64"/>
        <v>7.6657214150831994</v>
      </c>
      <c r="AF294" s="38">
        <f t="shared" si="65"/>
        <v>2.7733129471497602</v>
      </c>
      <c r="AG294" s="38">
        <f t="shared" si="66"/>
        <v>0</v>
      </c>
      <c r="AH294" s="38">
        <f t="shared" si="67"/>
        <v>2.7733129471497602</v>
      </c>
      <c r="AI294" s="38">
        <v>81.848055556000006</v>
      </c>
      <c r="AJ294" s="24">
        <f t="shared" si="68"/>
        <v>3.3883675406953001E-2</v>
      </c>
      <c r="AK294" s="2">
        <f t="shared" si="69"/>
        <v>469</v>
      </c>
    </row>
    <row r="295" spans="1:37">
      <c r="A295" s="2">
        <v>20</v>
      </c>
      <c r="B295" s="2" t="s">
        <v>84</v>
      </c>
      <c r="C295" s="2" t="s">
        <v>25</v>
      </c>
      <c r="D295" s="2" t="s">
        <v>411</v>
      </c>
      <c r="E295" s="2" t="s">
        <v>767</v>
      </c>
      <c r="F295" s="2" t="s">
        <v>64</v>
      </c>
      <c r="H295" s="2" t="s">
        <v>879</v>
      </c>
      <c r="I295" s="2">
        <v>19080</v>
      </c>
      <c r="J295" s="2">
        <v>11518</v>
      </c>
      <c r="K295" s="95">
        <f t="shared" si="56"/>
        <v>0.60366876310272533</v>
      </c>
      <c r="L295" s="38">
        <f t="shared" si="57"/>
        <v>8.6469691278099994</v>
      </c>
      <c r="M295" s="38">
        <f t="shared" si="58"/>
        <v>39.957700337879999</v>
      </c>
      <c r="N295" s="38">
        <f t="shared" si="59"/>
        <v>8.9853305343100001</v>
      </c>
      <c r="O295" s="38">
        <f t="shared" si="60"/>
        <v>0</v>
      </c>
      <c r="P295" s="2">
        <v>783909</v>
      </c>
      <c r="Q295" s="2">
        <v>20.053897827</v>
      </c>
      <c r="R295" s="24">
        <v>0.150147059</v>
      </c>
      <c r="S295" s="24">
        <v>0.693830532</v>
      </c>
      <c r="T295" s="24">
        <v>0.156022409</v>
      </c>
      <c r="U295" s="24">
        <v>0</v>
      </c>
      <c r="V295" s="95">
        <f t="shared" si="61"/>
        <v>9.4185854657337517E-2</v>
      </c>
      <c r="W295" s="95">
        <v>0.22500000000000001</v>
      </c>
      <c r="X295" s="95">
        <v>0.22500000000000001</v>
      </c>
      <c r="Y295" s="95">
        <f t="shared" si="62"/>
        <v>0.17154009102500001</v>
      </c>
      <c r="Z295" s="2">
        <v>0.1</v>
      </c>
      <c r="AA295" s="2">
        <v>0.17499999999999999</v>
      </c>
      <c r="AB295" s="2">
        <v>0.22500000000000001</v>
      </c>
      <c r="AC295" s="95"/>
      <c r="AD295" s="38">
        <f t="shared" si="63"/>
        <v>7.5747449559615605</v>
      </c>
      <c r="AE295" s="38">
        <f t="shared" si="64"/>
        <v>61.255154617970028</v>
      </c>
      <c r="AF295" s="38">
        <f t="shared" si="65"/>
        <v>17.710086483125007</v>
      </c>
      <c r="AG295" s="38">
        <f t="shared" si="66"/>
        <v>0</v>
      </c>
      <c r="AH295" s="38">
        <f t="shared" si="67"/>
        <v>17.710086483125007</v>
      </c>
      <c r="AI295" s="38">
        <v>28.898055555999999</v>
      </c>
      <c r="AJ295" s="24">
        <f t="shared" si="68"/>
        <v>0.61284699411022914</v>
      </c>
      <c r="AK295" s="2">
        <f t="shared" si="69"/>
        <v>2995</v>
      </c>
    </row>
    <row r="296" spans="1:37">
      <c r="A296" s="2">
        <v>21</v>
      </c>
      <c r="B296" s="2" t="s">
        <v>85</v>
      </c>
      <c r="C296" s="2" t="s">
        <v>25</v>
      </c>
      <c r="D296" s="2" t="s">
        <v>411</v>
      </c>
      <c r="E296" s="2" t="s">
        <v>767</v>
      </c>
      <c r="F296" s="2" t="s">
        <v>64</v>
      </c>
      <c r="H296" s="2" t="s">
        <v>879</v>
      </c>
      <c r="I296" s="2">
        <v>14834</v>
      </c>
      <c r="J296" s="2">
        <v>8565</v>
      </c>
      <c r="K296" s="95">
        <f t="shared" si="56"/>
        <v>0.57738978023459619</v>
      </c>
      <c r="L296" s="38">
        <f t="shared" si="57"/>
        <v>6.3321457404750001</v>
      </c>
      <c r="M296" s="38">
        <f t="shared" si="58"/>
        <v>27.272883699000005</v>
      </c>
      <c r="N296" s="38">
        <f t="shared" si="59"/>
        <v>9.2199706033500011</v>
      </c>
      <c r="O296" s="38">
        <f t="shared" si="60"/>
        <v>0</v>
      </c>
      <c r="P296" s="2">
        <v>815441</v>
      </c>
      <c r="Q296" s="2">
        <v>19.207475580000001</v>
      </c>
      <c r="R296" s="24">
        <v>0.14786096300000001</v>
      </c>
      <c r="S296" s="24">
        <v>0.63684492000000004</v>
      </c>
      <c r="T296" s="24">
        <v>0.21529411800000001</v>
      </c>
      <c r="U296" s="24">
        <v>0</v>
      </c>
      <c r="V296" s="95">
        <f t="shared" si="61"/>
        <v>0.12430862347782122</v>
      </c>
      <c r="W296" s="95">
        <v>0.22500000000000001</v>
      </c>
      <c r="X296" s="95">
        <v>0.22500000000000001</v>
      </c>
      <c r="Y296" s="95">
        <f t="shared" si="62"/>
        <v>0.17467513385</v>
      </c>
      <c r="Z296" s="2">
        <v>0.1</v>
      </c>
      <c r="AA296" s="2">
        <v>0.17499999999999999</v>
      </c>
      <c r="AB296" s="2">
        <v>0.22500000000000001</v>
      </c>
      <c r="AC296" s="95"/>
      <c r="AD296" s="38">
        <f t="shared" si="63"/>
        <v>5.5469596686560996</v>
      </c>
      <c r="AE296" s="38">
        <f t="shared" si="64"/>
        <v>41.809330710567004</v>
      </c>
      <c r="AF296" s="38">
        <f t="shared" si="65"/>
        <v>18.17256205920285</v>
      </c>
      <c r="AG296" s="38">
        <f t="shared" si="66"/>
        <v>0</v>
      </c>
      <c r="AH296" s="38">
        <f t="shared" si="67"/>
        <v>18.17256205920285</v>
      </c>
      <c r="AI296" s="38">
        <v>28.898055555999999</v>
      </c>
      <c r="AJ296" s="24">
        <f t="shared" si="68"/>
        <v>0.62885068595661087</v>
      </c>
      <c r="AK296" s="2">
        <f t="shared" si="69"/>
        <v>3073</v>
      </c>
    </row>
    <row r="297" spans="1:37">
      <c r="A297" s="2">
        <v>22</v>
      </c>
      <c r="B297" s="2" t="s">
        <v>86</v>
      </c>
      <c r="C297" s="2" t="s">
        <v>25</v>
      </c>
      <c r="D297" s="2" t="s">
        <v>411</v>
      </c>
      <c r="E297" s="2" t="s">
        <v>767</v>
      </c>
      <c r="F297" s="2" t="s">
        <v>64</v>
      </c>
      <c r="H297" s="2" t="s">
        <v>879</v>
      </c>
      <c r="I297" s="2">
        <v>14570</v>
      </c>
      <c r="J297" s="2">
        <v>8857</v>
      </c>
      <c r="K297" s="95">
        <f t="shared" si="56"/>
        <v>0.60789293067947836</v>
      </c>
      <c r="L297" s="38">
        <f t="shared" si="57"/>
        <v>0</v>
      </c>
      <c r="M297" s="38">
        <f t="shared" si="58"/>
        <v>16.122837824319998</v>
      </c>
      <c r="N297" s="38">
        <f t="shared" si="59"/>
        <v>20.169548513740004</v>
      </c>
      <c r="O297" s="38">
        <f t="shared" si="60"/>
        <v>7.9926136176549987</v>
      </c>
      <c r="P297" s="2">
        <v>944458</v>
      </c>
      <c r="Q297" s="2">
        <v>52.846787155000001</v>
      </c>
      <c r="R297" s="24">
        <v>0</v>
      </c>
      <c r="S297" s="24">
        <v>0.36406995199999997</v>
      </c>
      <c r="T297" s="24">
        <v>0.45544876400000001</v>
      </c>
      <c r="U297" s="24">
        <v>0.18048128299999999</v>
      </c>
      <c r="V297" s="95">
        <f t="shared" si="61"/>
        <v>0.38657737997796843</v>
      </c>
      <c r="W297" s="95">
        <v>0.26881250000000001</v>
      </c>
      <c r="X297" s="95">
        <v>0.23743428599999999</v>
      </c>
      <c r="Y297" s="95">
        <f t="shared" si="62"/>
        <v>0.21470383838643753</v>
      </c>
      <c r="Z297" s="2" t="s">
        <v>532</v>
      </c>
      <c r="AA297" s="2">
        <v>0.17499999999999999</v>
      </c>
      <c r="AB297" s="2">
        <v>0.22500000000000001</v>
      </c>
      <c r="AC297" s="95">
        <v>0.26881250000000001</v>
      </c>
      <c r="AD297" s="38">
        <f t="shared" si="63"/>
        <v>0</v>
      </c>
      <c r="AE297" s="38">
        <f t="shared" si="64"/>
        <v>24.716310384682558</v>
      </c>
      <c r="AF297" s="38">
        <f t="shared" si="65"/>
        <v>39.754180120581552</v>
      </c>
      <c r="AG297" s="38">
        <f t="shared" si="66"/>
        <v>18.820986565319949</v>
      </c>
      <c r="AH297" s="38">
        <f t="shared" si="67"/>
        <v>58.5751666859015</v>
      </c>
      <c r="AI297" s="38">
        <v>28.898055555999999</v>
      </c>
      <c r="AJ297" s="24">
        <f t="shared" si="68"/>
        <v>2.0269587541068916</v>
      </c>
      <c r="AK297" s="2">
        <f t="shared" si="69"/>
        <v>9387</v>
      </c>
    </row>
    <row r="298" spans="1:37">
      <c r="A298" s="2">
        <v>23</v>
      </c>
      <c r="B298" s="2" t="s">
        <v>87</v>
      </c>
      <c r="C298" s="2" t="s">
        <v>25</v>
      </c>
      <c r="D298" s="2" t="s">
        <v>411</v>
      </c>
      <c r="E298" s="2" t="s">
        <v>767</v>
      </c>
      <c r="F298" s="2" t="s">
        <v>64</v>
      </c>
      <c r="H298" s="2" t="s">
        <v>879</v>
      </c>
      <c r="I298" s="2">
        <v>19767</v>
      </c>
      <c r="J298" s="2">
        <v>9862</v>
      </c>
      <c r="K298" s="95">
        <f t="shared" si="56"/>
        <v>0.49891232862852231</v>
      </c>
      <c r="L298" s="38">
        <f t="shared" si="57"/>
        <v>14.386917652859999</v>
      </c>
      <c r="M298" s="38">
        <f t="shared" si="58"/>
        <v>25.983055036629999</v>
      </c>
      <c r="N298" s="38">
        <f t="shared" si="59"/>
        <v>8.9400273105099988</v>
      </c>
      <c r="O298" s="38">
        <f t="shared" si="60"/>
        <v>0</v>
      </c>
      <c r="P298" s="2">
        <v>1052575</v>
      </c>
      <c r="Q298" s="2">
        <v>14.364166874</v>
      </c>
      <c r="R298" s="24">
        <v>0.29176470599999998</v>
      </c>
      <c r="S298" s="24">
        <v>0.52693277299999997</v>
      </c>
      <c r="T298" s="24">
        <v>0.18130252099999999</v>
      </c>
      <c r="U298" s="24">
        <v>0</v>
      </c>
      <c r="V298" s="95">
        <f t="shared" si="61"/>
        <v>9.0454062938331567E-2</v>
      </c>
      <c r="W298" s="95">
        <v>0.22500000000000001</v>
      </c>
      <c r="X298" s="95">
        <v>0.22500000000000001</v>
      </c>
      <c r="Y298" s="95">
        <f t="shared" si="62"/>
        <v>0.16218277309999998</v>
      </c>
      <c r="Z298" s="2">
        <v>0.1</v>
      </c>
      <c r="AA298" s="2">
        <v>0.17499999999999999</v>
      </c>
      <c r="AB298" s="2">
        <v>0.22500000000000001</v>
      </c>
      <c r="AC298" s="95"/>
      <c r="AD298" s="38">
        <f t="shared" si="63"/>
        <v>12.602939863905359</v>
      </c>
      <c r="AE298" s="38">
        <f t="shared" si="64"/>
        <v>39.832023371153788</v>
      </c>
      <c r="AF298" s="38">
        <f t="shared" si="65"/>
        <v>17.620793829015209</v>
      </c>
      <c r="AG298" s="38">
        <f t="shared" si="66"/>
        <v>0</v>
      </c>
      <c r="AH298" s="38">
        <f t="shared" si="67"/>
        <v>17.620793829015209</v>
      </c>
      <c r="AI298" s="38">
        <v>28.898055555999999</v>
      </c>
      <c r="AJ298" s="24">
        <f t="shared" si="68"/>
        <v>0.60975707500003984</v>
      </c>
      <c r="AK298" s="2">
        <f t="shared" si="69"/>
        <v>2980</v>
      </c>
    </row>
    <row r="299" spans="1:37">
      <c r="A299" s="2">
        <v>24</v>
      </c>
      <c r="B299" s="2" t="s">
        <v>88</v>
      </c>
      <c r="C299" s="2" t="s">
        <v>25</v>
      </c>
      <c r="D299" s="2" t="s">
        <v>411</v>
      </c>
      <c r="E299" s="2" t="s">
        <v>767</v>
      </c>
      <c r="F299" s="2" t="s">
        <v>64</v>
      </c>
      <c r="H299" s="2" t="s">
        <v>879</v>
      </c>
      <c r="I299" s="2">
        <v>20216</v>
      </c>
      <c r="J299" s="2">
        <v>6342</v>
      </c>
      <c r="K299" s="95">
        <f t="shared" si="56"/>
        <v>0.31371191135734072</v>
      </c>
      <c r="L299" s="38">
        <f t="shared" si="57"/>
        <v>24.44100533448</v>
      </c>
      <c r="M299" s="38">
        <f t="shared" si="58"/>
        <v>2.9562085415100001</v>
      </c>
      <c r="N299" s="38">
        <f t="shared" si="59"/>
        <v>4.3127860923000005</v>
      </c>
      <c r="O299" s="38">
        <f t="shared" si="60"/>
        <v>0</v>
      </c>
      <c r="P299" s="2">
        <v>2121185</v>
      </c>
      <c r="Q299" s="2">
        <v>3.237791503</v>
      </c>
      <c r="R299" s="24">
        <v>0.77076648800000003</v>
      </c>
      <c r="S299" s="24">
        <v>9.3226380999999997E-2</v>
      </c>
      <c r="T299" s="24">
        <v>0.13600713</v>
      </c>
      <c r="U299" s="24">
        <v>0</v>
      </c>
      <c r="V299" s="95">
        <f t="shared" si="61"/>
        <v>4.266705671052632E-2</v>
      </c>
      <c r="W299" s="95">
        <v>0.22525000000000001</v>
      </c>
      <c r="X299" s="95">
        <v>0.22500000000000001</v>
      </c>
      <c r="Y299" s="95">
        <f t="shared" si="62"/>
        <v>0.12399286972500001</v>
      </c>
      <c r="Z299" s="2">
        <v>0.1</v>
      </c>
      <c r="AA299" s="2">
        <v>0.17499999999999999</v>
      </c>
      <c r="AB299" s="2">
        <v>0.22500000000000001</v>
      </c>
      <c r="AC299" s="95"/>
      <c r="AD299" s="38">
        <f t="shared" si="63"/>
        <v>21.410320673004481</v>
      </c>
      <c r="AE299" s="38">
        <f t="shared" si="64"/>
        <v>4.5318676941348306</v>
      </c>
      <c r="AF299" s="38">
        <f t="shared" si="65"/>
        <v>8.5005013879233005</v>
      </c>
      <c r="AG299" s="38">
        <f t="shared" si="66"/>
        <v>0</v>
      </c>
      <c r="AH299" s="38">
        <f t="shared" si="67"/>
        <v>8.5005013879233005</v>
      </c>
      <c r="AI299" s="38">
        <v>28.898055555999999</v>
      </c>
      <c r="AJ299" s="24">
        <f t="shared" si="68"/>
        <v>0.29415478738528383</v>
      </c>
      <c r="AK299" s="2">
        <f t="shared" si="69"/>
        <v>1438</v>
      </c>
    </row>
    <row r="300" spans="1:37">
      <c r="A300" s="2">
        <v>25</v>
      </c>
      <c r="B300" s="2" t="s">
        <v>89</v>
      </c>
      <c r="C300" s="2" t="s">
        <v>25</v>
      </c>
      <c r="D300" s="2" t="s">
        <v>411</v>
      </c>
      <c r="E300" s="2" t="s">
        <v>767</v>
      </c>
      <c r="F300" s="2" t="s">
        <v>64</v>
      </c>
      <c r="H300" s="2" t="s">
        <v>879</v>
      </c>
      <c r="I300" s="2">
        <v>22420</v>
      </c>
      <c r="J300" s="2">
        <v>9147</v>
      </c>
      <c r="K300" s="95">
        <f t="shared" si="56"/>
        <v>0.40798394290811774</v>
      </c>
      <c r="L300" s="38">
        <f t="shared" si="57"/>
        <v>23.905184890859999</v>
      </c>
      <c r="M300" s="38">
        <f t="shared" si="58"/>
        <v>14.533551950160001</v>
      </c>
      <c r="N300" s="38">
        <f t="shared" si="59"/>
        <v>7.2962632047150011</v>
      </c>
      <c r="O300" s="38">
        <f t="shared" si="60"/>
        <v>0</v>
      </c>
      <c r="P300" s="2">
        <v>1436216</v>
      </c>
      <c r="Q300" s="2">
        <v>8.4071712850000004</v>
      </c>
      <c r="R300" s="24">
        <v>0.52268907600000003</v>
      </c>
      <c r="S300" s="24">
        <v>0.31777745600000001</v>
      </c>
      <c r="T300" s="24">
        <v>0.15953346900000001</v>
      </c>
      <c r="U300" s="24">
        <v>0</v>
      </c>
      <c r="V300" s="95">
        <f t="shared" si="61"/>
        <v>6.508709370842998E-2</v>
      </c>
      <c r="W300" s="95">
        <v>0.22500000000000001</v>
      </c>
      <c r="X300" s="95">
        <v>0.22500000000000001</v>
      </c>
      <c r="Y300" s="95">
        <f t="shared" si="62"/>
        <v>0.14377499292500001</v>
      </c>
      <c r="Z300" s="2">
        <v>0.1</v>
      </c>
      <c r="AA300" s="2">
        <v>0.17499999999999999</v>
      </c>
      <c r="AB300" s="2">
        <v>0.22500000000000001</v>
      </c>
      <c r="AC300" s="95"/>
      <c r="AD300" s="38">
        <f t="shared" si="63"/>
        <v>20.940941964393357</v>
      </c>
      <c r="AE300" s="38">
        <f t="shared" si="64"/>
        <v>22.279935139595281</v>
      </c>
      <c r="AF300" s="38">
        <f t="shared" si="65"/>
        <v>14.380934776493268</v>
      </c>
      <c r="AG300" s="38">
        <f t="shared" si="66"/>
        <v>0</v>
      </c>
      <c r="AH300" s="38">
        <f t="shared" si="67"/>
        <v>14.380934776493268</v>
      </c>
      <c r="AI300" s="38">
        <v>28.898055555999999</v>
      </c>
      <c r="AJ300" s="24">
        <f t="shared" si="68"/>
        <v>0.49764368224101524</v>
      </c>
      <c r="AK300" s="2">
        <f t="shared" si="69"/>
        <v>2432</v>
      </c>
    </row>
    <row r="301" spans="1:37">
      <c r="A301" s="2">
        <v>131</v>
      </c>
      <c r="B301" s="2" t="s">
        <v>186</v>
      </c>
      <c r="C301" s="2" t="s">
        <v>24</v>
      </c>
      <c r="D301" s="2" t="s">
        <v>431</v>
      </c>
      <c r="E301" s="2" t="s">
        <v>767</v>
      </c>
      <c r="F301" s="2" t="s">
        <v>64</v>
      </c>
      <c r="H301" s="2" t="s">
        <v>879</v>
      </c>
      <c r="I301" s="2">
        <v>24029</v>
      </c>
      <c r="J301" s="2">
        <v>6675</v>
      </c>
      <c r="K301" s="95">
        <f t="shared" si="56"/>
        <v>0.27778933788339089</v>
      </c>
      <c r="L301" s="38">
        <f t="shared" si="57"/>
        <v>4.4716189455000004</v>
      </c>
      <c r="M301" s="38">
        <f t="shared" si="58"/>
        <v>8.4138655350000011</v>
      </c>
      <c r="N301" s="38">
        <f t="shared" si="59"/>
        <v>10.570010851874999</v>
      </c>
      <c r="O301" s="38">
        <f t="shared" si="60"/>
        <v>9.9195046342500017</v>
      </c>
      <c r="P301" s="2">
        <v>1394290</v>
      </c>
      <c r="Q301" s="2">
        <v>26.699340653</v>
      </c>
      <c r="R301" s="24">
        <v>0.133981092</v>
      </c>
      <c r="S301" s="24">
        <v>0.25210083999999999</v>
      </c>
      <c r="T301" s="24">
        <v>0.316704445</v>
      </c>
      <c r="U301" s="24">
        <v>0.29721362200000001</v>
      </c>
      <c r="V301" s="95">
        <f t="shared" si="61"/>
        <v>0.17053989334658118</v>
      </c>
      <c r="W301" s="95">
        <v>0.3304375</v>
      </c>
      <c r="X301" s="95">
        <v>0.26369981199999998</v>
      </c>
      <c r="Y301" s="95">
        <f t="shared" si="62"/>
        <v>0.219405835183625</v>
      </c>
      <c r="Z301" s="2">
        <v>0.1</v>
      </c>
      <c r="AA301" s="2">
        <v>0.17499999999999999</v>
      </c>
      <c r="AB301" s="2">
        <v>0.22500000000000001</v>
      </c>
      <c r="AC301" s="95">
        <v>0.30493749999999997</v>
      </c>
      <c r="AD301" s="38">
        <f t="shared" si="63"/>
        <v>3.9171381962580005</v>
      </c>
      <c r="AE301" s="38">
        <f t="shared" si="64"/>
        <v>12.898455865155002</v>
      </c>
      <c r="AF301" s="38">
        <f t="shared" si="65"/>
        <v>20.833491389045623</v>
      </c>
      <c r="AG301" s="38">
        <f t="shared" si="66"/>
        <v>26.4975015530019</v>
      </c>
      <c r="AH301" s="38">
        <f t="shared" si="67"/>
        <v>47.330992942047523</v>
      </c>
      <c r="AI301" s="38">
        <v>15.3</v>
      </c>
      <c r="AJ301" s="24">
        <f t="shared" si="68"/>
        <v>3.0935289504606223</v>
      </c>
      <c r="AK301" s="2">
        <f t="shared" si="69"/>
        <v>6830</v>
      </c>
    </row>
    <row r="302" spans="1:37">
      <c r="A302" s="2">
        <v>280</v>
      </c>
      <c r="B302" s="2" t="s">
        <v>333</v>
      </c>
      <c r="C302" s="2" t="s">
        <v>24</v>
      </c>
      <c r="D302" s="2" t="s">
        <v>431</v>
      </c>
      <c r="E302" s="2" t="s">
        <v>767</v>
      </c>
      <c r="F302" s="2" t="s">
        <v>64</v>
      </c>
      <c r="H302" s="2" t="s">
        <v>879</v>
      </c>
      <c r="I302" s="2">
        <v>31392</v>
      </c>
      <c r="J302" s="2">
        <v>12422</v>
      </c>
      <c r="K302" s="95">
        <f t="shared" si="56"/>
        <v>0.39570591233435271</v>
      </c>
      <c r="L302" s="38">
        <f t="shared" si="57"/>
        <v>11.025408887409998</v>
      </c>
      <c r="M302" s="38">
        <f t="shared" si="58"/>
        <v>35.800659701070003</v>
      </c>
      <c r="N302" s="38">
        <f t="shared" si="59"/>
        <v>15.283931349409999</v>
      </c>
      <c r="O302" s="38">
        <f t="shared" si="60"/>
        <v>0</v>
      </c>
      <c r="P302" s="2">
        <v>2796379</v>
      </c>
      <c r="Q302" s="2">
        <v>8.0964565460000006</v>
      </c>
      <c r="R302" s="24">
        <v>0.17751423099999999</v>
      </c>
      <c r="S302" s="24">
        <v>0.57640733700000002</v>
      </c>
      <c r="T302" s="24">
        <v>0.24607843099999999</v>
      </c>
      <c r="U302" s="24">
        <v>0</v>
      </c>
      <c r="V302" s="95">
        <f t="shared" si="61"/>
        <v>9.7374690044661052E-2</v>
      </c>
      <c r="W302" s="95">
        <v>0.22500000000000001</v>
      </c>
      <c r="X302" s="95">
        <v>0.22500000000000001</v>
      </c>
      <c r="Y302" s="95">
        <f t="shared" si="62"/>
        <v>0.17399035404999999</v>
      </c>
      <c r="Z302" s="2">
        <v>0.1</v>
      </c>
      <c r="AA302" s="2">
        <v>0.17499999999999999</v>
      </c>
      <c r="AB302" s="2">
        <v>0.22500000000000001</v>
      </c>
      <c r="AC302" s="95"/>
      <c r="AD302" s="38">
        <f t="shared" si="63"/>
        <v>9.6582581853711602</v>
      </c>
      <c r="AE302" s="38">
        <f t="shared" si="64"/>
        <v>54.882411321740314</v>
      </c>
      <c r="AF302" s="38">
        <f t="shared" si="65"/>
        <v>30.124628689687107</v>
      </c>
      <c r="AG302" s="38">
        <f t="shared" si="66"/>
        <v>0</v>
      </c>
      <c r="AH302" s="38">
        <f t="shared" si="67"/>
        <v>30.124628689687107</v>
      </c>
      <c r="AI302" s="38">
        <v>15.3</v>
      </c>
      <c r="AJ302" s="24">
        <f t="shared" si="68"/>
        <v>1.9689299797181115</v>
      </c>
      <c r="AK302" s="2">
        <f t="shared" si="69"/>
        <v>5095</v>
      </c>
    </row>
    <row r="303" spans="1:37">
      <c r="A303" s="2">
        <v>26</v>
      </c>
      <c r="B303" s="2" t="s">
        <v>90</v>
      </c>
      <c r="C303" s="2" t="s">
        <v>23</v>
      </c>
      <c r="D303" s="2" t="s">
        <v>412</v>
      </c>
      <c r="E303" s="2" t="s">
        <v>767</v>
      </c>
      <c r="F303" s="2" t="s">
        <v>64</v>
      </c>
      <c r="H303" s="2" t="s">
        <v>879</v>
      </c>
      <c r="I303" s="2">
        <v>9134</v>
      </c>
      <c r="J303" s="2">
        <v>5278</v>
      </c>
      <c r="K303" s="95">
        <f t="shared" si="56"/>
        <v>0.5778410335012043</v>
      </c>
      <c r="L303" s="38">
        <f t="shared" si="57"/>
        <v>12.42417646925</v>
      </c>
      <c r="M303" s="38">
        <f t="shared" si="58"/>
        <v>9.7641215772100001</v>
      </c>
      <c r="N303" s="38">
        <f t="shared" si="59"/>
        <v>4.2017019535399998</v>
      </c>
      <c r="O303" s="38">
        <f t="shared" si="60"/>
        <v>0</v>
      </c>
      <c r="P303" s="2">
        <v>848319</v>
      </c>
      <c r="Q303" s="2">
        <v>7.5002224819999999</v>
      </c>
      <c r="R303" s="24">
        <v>0.470791075</v>
      </c>
      <c r="S303" s="24">
        <v>0.36999323899999997</v>
      </c>
      <c r="T303" s="24">
        <v>0.159215686</v>
      </c>
      <c r="U303" s="24">
        <v>0</v>
      </c>
      <c r="V303" s="95">
        <f t="shared" si="61"/>
        <v>9.2001356547843222E-2</v>
      </c>
      <c r="W303" s="95">
        <v>0.22500000000000001</v>
      </c>
      <c r="X303" s="95">
        <v>0.22500000000000001</v>
      </c>
      <c r="Y303" s="95">
        <f t="shared" si="62"/>
        <v>0.14765145367499999</v>
      </c>
      <c r="Z303" s="2">
        <v>0.1</v>
      </c>
      <c r="AA303" s="2">
        <v>0.17499999999999999</v>
      </c>
      <c r="AB303" s="2">
        <v>0.22500000000000001</v>
      </c>
      <c r="AC303" s="95"/>
      <c r="AD303" s="38">
        <f t="shared" si="63"/>
        <v>10.883578587063001</v>
      </c>
      <c r="AE303" s="38">
        <f t="shared" si="64"/>
        <v>14.968398377862927</v>
      </c>
      <c r="AF303" s="38">
        <f t="shared" si="65"/>
        <v>8.2815545504273391</v>
      </c>
      <c r="AG303" s="38">
        <f t="shared" si="66"/>
        <v>0</v>
      </c>
      <c r="AH303" s="38">
        <f t="shared" si="67"/>
        <v>8.2815545504273391</v>
      </c>
      <c r="AI303" s="38">
        <v>4.3988888890000002</v>
      </c>
      <c r="AJ303" s="24">
        <f t="shared" si="68"/>
        <v>1.8826469045709371</v>
      </c>
      <c r="AK303" s="2">
        <f t="shared" si="69"/>
        <v>1401</v>
      </c>
    </row>
    <row r="304" spans="1:37">
      <c r="A304" s="2">
        <v>27</v>
      </c>
      <c r="B304" s="2" t="s">
        <v>91</v>
      </c>
      <c r="C304" s="2" t="s">
        <v>22</v>
      </c>
      <c r="D304" s="2" t="s">
        <v>413</v>
      </c>
      <c r="E304" s="2" t="s">
        <v>767</v>
      </c>
      <c r="F304" s="2" t="s">
        <v>64</v>
      </c>
      <c r="H304" s="2" t="s">
        <v>879</v>
      </c>
      <c r="I304" s="2">
        <v>502</v>
      </c>
      <c r="J304" s="2">
        <v>50</v>
      </c>
      <c r="K304" s="95">
        <f t="shared" si="56"/>
        <v>9.9601593625498003E-2</v>
      </c>
      <c r="L304" s="38">
        <f t="shared" si="57"/>
        <v>0</v>
      </c>
      <c r="M304" s="38">
        <f t="shared" si="58"/>
        <v>0</v>
      </c>
      <c r="N304" s="38">
        <f t="shared" si="59"/>
        <v>0.25</v>
      </c>
      <c r="O304" s="38">
        <f t="shared" si="60"/>
        <v>0</v>
      </c>
      <c r="P304" s="2">
        <v>1267449</v>
      </c>
      <c r="Q304" s="2">
        <v>0.10885645100000001</v>
      </c>
      <c r="R304" s="24">
        <v>0</v>
      </c>
      <c r="S304" s="24">
        <v>0</v>
      </c>
      <c r="T304" s="24">
        <v>1</v>
      </c>
      <c r="U304" s="24">
        <v>0</v>
      </c>
      <c r="V304" s="95">
        <f t="shared" si="61"/>
        <v>9.9601593625498003E-2</v>
      </c>
      <c r="W304" s="95">
        <v>0.24968750000000001</v>
      </c>
      <c r="X304" s="95">
        <v>0.22500000000000001</v>
      </c>
      <c r="Y304" s="95">
        <f t="shared" si="62"/>
        <v>0.22500000000000001</v>
      </c>
      <c r="Z304" s="2" t="s">
        <v>532</v>
      </c>
      <c r="AA304" s="2" t="s">
        <v>532</v>
      </c>
      <c r="AB304" s="2">
        <v>0.22500000000000001</v>
      </c>
      <c r="AC304" s="95"/>
      <c r="AD304" s="38">
        <f t="shared" si="63"/>
        <v>0</v>
      </c>
      <c r="AE304" s="38">
        <f t="shared" si="64"/>
        <v>0</v>
      </c>
      <c r="AF304" s="38">
        <f t="shared" si="65"/>
        <v>0.49275000000000002</v>
      </c>
      <c r="AG304" s="38">
        <f t="shared" si="66"/>
        <v>0</v>
      </c>
      <c r="AH304" s="38">
        <f t="shared" si="67"/>
        <v>0.49275000000000002</v>
      </c>
      <c r="AI304" s="38">
        <v>56.05</v>
      </c>
      <c r="AJ304" s="24">
        <f t="shared" si="68"/>
        <v>8.7912578055307777E-3</v>
      </c>
      <c r="AK304" s="2">
        <f t="shared" si="69"/>
        <v>83</v>
      </c>
    </row>
    <row r="305" spans="1:37">
      <c r="A305" s="2">
        <v>28</v>
      </c>
      <c r="B305" s="2" t="s">
        <v>92</v>
      </c>
      <c r="C305" s="2" t="s">
        <v>22</v>
      </c>
      <c r="D305" s="2" t="s">
        <v>413</v>
      </c>
      <c r="E305" s="2" t="s">
        <v>767</v>
      </c>
      <c r="F305" s="2" t="s">
        <v>64</v>
      </c>
      <c r="H305" s="2" t="s">
        <v>879</v>
      </c>
      <c r="I305" s="2">
        <v>11030</v>
      </c>
      <c r="J305" s="2">
        <v>5714</v>
      </c>
      <c r="K305" s="95">
        <f t="shared" si="56"/>
        <v>0.5180417044424297</v>
      </c>
      <c r="L305" s="38">
        <f t="shared" si="57"/>
        <v>0</v>
      </c>
      <c r="M305" s="38">
        <f t="shared" si="58"/>
        <v>0</v>
      </c>
      <c r="N305" s="38">
        <f t="shared" si="59"/>
        <v>20.746572019529999</v>
      </c>
      <c r="O305" s="38">
        <f t="shared" si="60"/>
        <v>7.82342798047</v>
      </c>
      <c r="P305" s="2">
        <v>1326876</v>
      </c>
      <c r="Q305" s="2">
        <v>26.457629605000001</v>
      </c>
      <c r="R305" s="24">
        <v>0</v>
      </c>
      <c r="S305" s="24">
        <v>0</v>
      </c>
      <c r="T305" s="24">
        <v>0.726166329</v>
      </c>
      <c r="U305" s="24">
        <v>0.273833671</v>
      </c>
      <c r="V305" s="95">
        <f t="shared" si="61"/>
        <v>0.5180417044424297</v>
      </c>
      <c r="W305" s="95">
        <v>0.27518749999999997</v>
      </c>
      <c r="X305" s="95">
        <v>0.236851864</v>
      </c>
      <c r="Y305" s="95">
        <f t="shared" si="62"/>
        <v>0.23685186357296878</v>
      </c>
      <c r="Z305" s="2" t="s">
        <v>532</v>
      </c>
      <c r="AA305" s="2" t="s">
        <v>532</v>
      </c>
      <c r="AB305" s="2">
        <v>0.22500000000000001</v>
      </c>
      <c r="AC305" s="95">
        <v>0.26828125000000003</v>
      </c>
      <c r="AD305" s="38">
        <f t="shared" si="63"/>
        <v>0</v>
      </c>
      <c r="AE305" s="38">
        <f t="shared" si="64"/>
        <v>0</v>
      </c>
      <c r="AF305" s="38">
        <f t="shared" si="65"/>
        <v>40.891493450493634</v>
      </c>
      <c r="AG305" s="38">
        <f t="shared" si="66"/>
        <v>18.386180371876694</v>
      </c>
      <c r="AH305" s="38">
        <f t="shared" si="67"/>
        <v>59.277673822370332</v>
      </c>
      <c r="AI305" s="38">
        <v>56.05</v>
      </c>
      <c r="AJ305" s="24">
        <f t="shared" si="68"/>
        <v>1.05758561681303</v>
      </c>
      <c r="AK305" s="2">
        <f t="shared" si="69"/>
        <v>9523</v>
      </c>
    </row>
    <row r="306" spans="1:37">
      <c r="A306" s="2">
        <v>29</v>
      </c>
      <c r="B306" s="2" t="s">
        <v>93</v>
      </c>
      <c r="C306" s="2" t="s">
        <v>22</v>
      </c>
      <c r="D306" s="2" t="s">
        <v>413</v>
      </c>
      <c r="E306" s="2" t="s">
        <v>767</v>
      </c>
      <c r="F306" s="2" t="s">
        <v>64</v>
      </c>
      <c r="H306" s="2" t="s">
        <v>879</v>
      </c>
      <c r="I306" s="2">
        <v>17619</v>
      </c>
      <c r="J306" s="2">
        <v>7668</v>
      </c>
      <c r="K306" s="95">
        <f t="shared" si="56"/>
        <v>0.43521198705942449</v>
      </c>
      <c r="L306" s="38">
        <f t="shared" si="57"/>
        <v>0</v>
      </c>
      <c r="M306" s="38">
        <f t="shared" si="58"/>
        <v>12.767783828039999</v>
      </c>
      <c r="N306" s="38">
        <f t="shared" si="59"/>
        <v>16.61547669066</v>
      </c>
      <c r="O306" s="38">
        <f t="shared" si="60"/>
        <v>8.9567394812999996</v>
      </c>
      <c r="P306" s="2">
        <v>1214450</v>
      </c>
      <c r="Q306" s="2">
        <v>30.689949398</v>
      </c>
      <c r="R306" s="24">
        <v>0</v>
      </c>
      <c r="S306" s="24">
        <v>0.33301470599999999</v>
      </c>
      <c r="T306" s="24">
        <v>0.43337184899999998</v>
      </c>
      <c r="U306" s="24">
        <v>0.233613445</v>
      </c>
      <c r="V306" s="95">
        <f t="shared" si="61"/>
        <v>0.29027999514115443</v>
      </c>
      <c r="W306" s="95">
        <v>0.27625</v>
      </c>
      <c r="X306" s="95">
        <v>0.23922901899999999</v>
      </c>
      <c r="Y306" s="95">
        <f t="shared" si="62"/>
        <v>0.21783981090312499</v>
      </c>
      <c r="Z306" s="2" t="s">
        <v>532</v>
      </c>
      <c r="AA306" s="2">
        <v>0.17499999999999999</v>
      </c>
      <c r="AB306" s="2">
        <v>0.22500000000000001</v>
      </c>
      <c r="AC306" s="95">
        <v>0.265625</v>
      </c>
      <c r="AD306" s="38">
        <f t="shared" si="63"/>
        <v>0</v>
      </c>
      <c r="AE306" s="38">
        <f t="shared" si="64"/>
        <v>19.573012608385316</v>
      </c>
      <c r="AF306" s="38">
        <f t="shared" si="65"/>
        <v>32.749104557290856</v>
      </c>
      <c r="AG306" s="38">
        <f t="shared" si="66"/>
        <v>20.841213180549936</v>
      </c>
      <c r="AH306" s="38">
        <f t="shared" si="67"/>
        <v>53.590317737840792</v>
      </c>
      <c r="AI306" s="38">
        <v>56.05</v>
      </c>
      <c r="AJ306" s="24">
        <f t="shared" si="68"/>
        <v>0.95611628435041562</v>
      </c>
      <c r="AK306" s="2">
        <f t="shared" si="69"/>
        <v>8524</v>
      </c>
    </row>
    <row r="307" spans="1:37">
      <c r="A307" s="2">
        <v>30</v>
      </c>
      <c r="B307" s="2" t="s">
        <v>94</v>
      </c>
      <c r="C307" s="2" t="s">
        <v>22</v>
      </c>
      <c r="D307" s="2" t="s">
        <v>413</v>
      </c>
      <c r="E307" s="2" t="s">
        <v>767</v>
      </c>
      <c r="F307" s="2" t="s">
        <v>64</v>
      </c>
      <c r="H307" s="2" t="s">
        <v>879</v>
      </c>
      <c r="I307" s="2">
        <v>8652</v>
      </c>
      <c r="J307" s="2">
        <v>3101</v>
      </c>
      <c r="K307" s="95">
        <f t="shared" si="56"/>
        <v>0.35841423948220064</v>
      </c>
      <c r="L307" s="38">
        <f t="shared" si="57"/>
        <v>0</v>
      </c>
      <c r="M307" s="38">
        <f t="shared" si="58"/>
        <v>7.7760370086350017</v>
      </c>
      <c r="N307" s="38">
        <f t="shared" si="59"/>
        <v>7.7289629913650009</v>
      </c>
      <c r="O307" s="38">
        <f t="shared" si="60"/>
        <v>0</v>
      </c>
      <c r="P307" s="2">
        <v>1120654</v>
      </c>
      <c r="Q307" s="2">
        <v>9.5124913400000004</v>
      </c>
      <c r="R307" s="24">
        <v>0</v>
      </c>
      <c r="S307" s="24">
        <v>0.50151802700000003</v>
      </c>
      <c r="T307" s="24">
        <v>0.49848197300000002</v>
      </c>
      <c r="U307" s="24">
        <v>0</v>
      </c>
      <c r="V307" s="95">
        <f t="shared" si="61"/>
        <v>0.17866303724838187</v>
      </c>
      <c r="W307" s="95">
        <v>0.24331249999999999</v>
      </c>
      <c r="X307" s="95">
        <v>0.22500000000000001</v>
      </c>
      <c r="Y307" s="95">
        <f t="shared" si="62"/>
        <v>0.19992409864999999</v>
      </c>
      <c r="Z307" s="2" t="s">
        <v>532</v>
      </c>
      <c r="AA307" s="2">
        <v>0.17499999999999999</v>
      </c>
      <c r="AB307" s="2">
        <v>0.22500000000000001</v>
      </c>
      <c r="AC307" s="95"/>
      <c r="AD307" s="38">
        <f t="shared" si="63"/>
        <v>0</v>
      </c>
      <c r="AE307" s="38">
        <f t="shared" si="64"/>
        <v>11.920664734237457</v>
      </c>
      <c r="AF307" s="38">
        <f t="shared" si="65"/>
        <v>15.233786055980417</v>
      </c>
      <c r="AG307" s="38">
        <f t="shared" si="66"/>
        <v>0</v>
      </c>
      <c r="AH307" s="38">
        <f t="shared" si="67"/>
        <v>15.233786055980417</v>
      </c>
      <c r="AI307" s="38">
        <v>56.05</v>
      </c>
      <c r="AJ307" s="24">
        <f t="shared" si="68"/>
        <v>0.27178922490598428</v>
      </c>
      <c r="AK307" s="2">
        <f t="shared" si="69"/>
        <v>2576</v>
      </c>
    </row>
    <row r="308" spans="1:37">
      <c r="A308" s="2">
        <v>31</v>
      </c>
      <c r="B308" s="2" t="s">
        <v>95</v>
      </c>
      <c r="C308" s="2" t="s">
        <v>22</v>
      </c>
      <c r="D308" s="2" t="s">
        <v>413</v>
      </c>
      <c r="E308" s="2" t="s">
        <v>767</v>
      </c>
      <c r="F308" s="2" t="s">
        <v>64</v>
      </c>
      <c r="H308" s="2" t="s">
        <v>879</v>
      </c>
      <c r="I308" s="2">
        <v>12491</v>
      </c>
      <c r="J308" s="2">
        <v>5618</v>
      </c>
      <c r="K308" s="95">
        <f t="shared" si="56"/>
        <v>0.44976382995756947</v>
      </c>
      <c r="L308" s="38">
        <f t="shared" si="57"/>
        <v>0</v>
      </c>
      <c r="M308" s="38">
        <f t="shared" si="58"/>
        <v>5.4527647042299998</v>
      </c>
      <c r="N308" s="38">
        <f t="shared" si="59"/>
        <v>9.9141176338400001</v>
      </c>
      <c r="O308" s="38">
        <f t="shared" si="60"/>
        <v>12.723117633839999</v>
      </c>
      <c r="P308" s="2">
        <v>1507209</v>
      </c>
      <c r="Q308" s="2">
        <v>20.695145118999999</v>
      </c>
      <c r="R308" s="24">
        <v>0</v>
      </c>
      <c r="S308" s="24">
        <v>0.194117647</v>
      </c>
      <c r="T308" s="24">
        <v>0.35294117600000002</v>
      </c>
      <c r="U308" s="24">
        <v>0.452941176</v>
      </c>
      <c r="V308" s="95">
        <f t="shared" si="61"/>
        <v>0.36245673313073418</v>
      </c>
      <c r="W308" s="95">
        <v>0.28900000000000003</v>
      </c>
      <c r="X308" s="95">
        <v>0.25111747299999998</v>
      </c>
      <c r="Y308" s="95">
        <f t="shared" si="62"/>
        <v>0.23634172769724998</v>
      </c>
      <c r="Z308" s="2" t="s">
        <v>532</v>
      </c>
      <c r="AA308" s="2">
        <v>0.17499999999999999</v>
      </c>
      <c r="AB308" s="2">
        <v>0.22500000000000001</v>
      </c>
      <c r="AC308" s="95">
        <v>0.27146874999999998</v>
      </c>
      <c r="AD308" s="38">
        <f t="shared" si="63"/>
        <v>0</v>
      </c>
      <c r="AE308" s="38">
        <f t="shared" si="64"/>
        <v>8.3590882915845892</v>
      </c>
      <c r="AF308" s="38">
        <f t="shared" si="65"/>
        <v>19.540725856298643</v>
      </c>
      <c r="AG308" s="38">
        <f t="shared" si="66"/>
        <v>30.256416639814756</v>
      </c>
      <c r="AH308" s="38">
        <f t="shared" si="67"/>
        <v>49.797142496113395</v>
      </c>
      <c r="AI308" s="38">
        <v>56.05</v>
      </c>
      <c r="AJ308" s="24">
        <f t="shared" si="68"/>
        <v>0.88844143614832105</v>
      </c>
      <c r="AK308" s="2">
        <f t="shared" si="69"/>
        <v>7546</v>
      </c>
    </row>
    <row r="309" spans="1:37">
      <c r="A309" s="2">
        <v>32</v>
      </c>
      <c r="B309" s="2" t="s">
        <v>96</v>
      </c>
      <c r="C309" s="2" t="s">
        <v>22</v>
      </c>
      <c r="D309" s="2" t="s">
        <v>413</v>
      </c>
      <c r="E309" s="2" t="s">
        <v>767</v>
      </c>
      <c r="F309" s="2" t="s">
        <v>64</v>
      </c>
      <c r="H309" s="2" t="s">
        <v>879</v>
      </c>
      <c r="I309" s="2">
        <v>13991</v>
      </c>
      <c r="J309" s="2">
        <v>7589</v>
      </c>
      <c r="K309" s="95">
        <f t="shared" si="56"/>
        <v>0.54242012722464439</v>
      </c>
      <c r="L309" s="38">
        <f t="shared" si="57"/>
        <v>0</v>
      </c>
      <c r="M309" s="38">
        <f t="shared" si="58"/>
        <v>0</v>
      </c>
      <c r="N309" s="38">
        <f t="shared" si="59"/>
        <v>9.4081279233200004</v>
      </c>
      <c r="O309" s="38">
        <f t="shared" si="60"/>
        <v>28.536872076680002</v>
      </c>
      <c r="P309" s="2">
        <v>1684500</v>
      </c>
      <c r="Q309" s="2">
        <v>37.835565819999999</v>
      </c>
      <c r="R309" s="24">
        <v>0</v>
      </c>
      <c r="S309" s="24">
        <v>0</v>
      </c>
      <c r="T309" s="24">
        <v>0.24794117600000001</v>
      </c>
      <c r="U309" s="24">
        <v>0.75205882400000001</v>
      </c>
      <c r="V309" s="95">
        <f t="shared" si="61"/>
        <v>0.54242012722464439</v>
      </c>
      <c r="W309" s="95">
        <v>0.32353124999999999</v>
      </c>
      <c r="X309" s="95">
        <v>0.27193317099999997</v>
      </c>
      <c r="Y309" s="95">
        <f t="shared" si="62"/>
        <v>0.27193317098524999</v>
      </c>
      <c r="Z309" s="2" t="s">
        <v>532</v>
      </c>
      <c r="AA309" s="2" t="s">
        <v>532</v>
      </c>
      <c r="AB309" s="2">
        <v>0.22500000000000001</v>
      </c>
      <c r="AC309" s="95">
        <v>0.28740624999999997</v>
      </c>
      <c r="AD309" s="38">
        <f t="shared" si="63"/>
        <v>0</v>
      </c>
      <c r="AE309" s="38">
        <f t="shared" si="64"/>
        <v>0</v>
      </c>
      <c r="AF309" s="38">
        <f t="shared" si="65"/>
        <v>18.54342013686372</v>
      </c>
      <c r="AG309" s="38">
        <f t="shared" si="66"/>
        <v>71.846676418925611</v>
      </c>
      <c r="AH309" s="38">
        <f t="shared" si="67"/>
        <v>90.390096555789327</v>
      </c>
      <c r="AI309" s="38">
        <v>56.05</v>
      </c>
      <c r="AJ309" s="24">
        <f t="shared" si="68"/>
        <v>1.6126689840461967</v>
      </c>
      <c r="AK309" s="2">
        <f t="shared" si="69"/>
        <v>12648</v>
      </c>
    </row>
    <row r="310" spans="1:37">
      <c r="A310" s="2">
        <v>33</v>
      </c>
      <c r="B310" s="2" t="s">
        <v>97</v>
      </c>
      <c r="C310" s="2" t="s">
        <v>22</v>
      </c>
      <c r="D310" s="2" t="s">
        <v>413</v>
      </c>
      <c r="E310" s="2" t="s">
        <v>767</v>
      </c>
      <c r="F310" s="2" t="s">
        <v>64</v>
      </c>
      <c r="H310" s="2" t="s">
        <v>879</v>
      </c>
      <c r="I310" s="2">
        <v>9255</v>
      </c>
      <c r="J310" s="2">
        <v>3870</v>
      </c>
      <c r="K310" s="95">
        <f t="shared" si="56"/>
        <v>0.41815235008103729</v>
      </c>
      <c r="L310" s="38">
        <f t="shared" si="57"/>
        <v>0</v>
      </c>
      <c r="M310" s="38">
        <f t="shared" si="58"/>
        <v>3.2621073079499996</v>
      </c>
      <c r="N310" s="38">
        <f t="shared" si="59"/>
        <v>6.0038784679499999</v>
      </c>
      <c r="O310" s="38">
        <f t="shared" si="60"/>
        <v>10.084014224099999</v>
      </c>
      <c r="P310" s="2">
        <v>1219394</v>
      </c>
      <c r="Q310" s="2">
        <v>18.179566657999999</v>
      </c>
      <c r="R310" s="24">
        <v>0</v>
      </c>
      <c r="S310" s="24">
        <v>0.16858435699999999</v>
      </c>
      <c r="T310" s="24">
        <v>0.31027795699999999</v>
      </c>
      <c r="U310" s="24">
        <v>0.52113768599999999</v>
      </c>
      <c r="V310" s="95">
        <f t="shared" si="61"/>
        <v>0.34765840501458667</v>
      </c>
      <c r="W310" s="95">
        <v>0.28474999999999995</v>
      </c>
      <c r="X310" s="95">
        <v>0.24999787300000001</v>
      </c>
      <c r="Y310" s="95">
        <f t="shared" si="62"/>
        <v>0.23735440448978751</v>
      </c>
      <c r="Z310" s="2" t="s">
        <v>532</v>
      </c>
      <c r="AA310" s="2">
        <v>0.17499999999999999</v>
      </c>
      <c r="AB310" s="2">
        <v>0.22500000000000001</v>
      </c>
      <c r="AC310" s="95">
        <v>0.26488125000000001</v>
      </c>
      <c r="AD310" s="38">
        <f t="shared" si="63"/>
        <v>0</v>
      </c>
      <c r="AE310" s="38">
        <f t="shared" si="64"/>
        <v>5.0008105030873482</v>
      </c>
      <c r="AF310" s="38">
        <f t="shared" si="65"/>
        <v>11.833644460329449</v>
      </c>
      <c r="AG310" s="38">
        <f t="shared" si="66"/>
        <v>23.398540724029118</v>
      </c>
      <c r="AH310" s="38">
        <f t="shared" si="67"/>
        <v>35.23218518435857</v>
      </c>
      <c r="AI310" s="38">
        <v>56.05</v>
      </c>
      <c r="AJ310" s="24">
        <f t="shared" si="68"/>
        <v>0.6285849274640245</v>
      </c>
      <c r="AK310" s="2">
        <f t="shared" si="69"/>
        <v>5363</v>
      </c>
    </row>
    <row r="311" spans="1:37">
      <c r="A311" s="2">
        <v>34</v>
      </c>
      <c r="B311" s="2" t="s">
        <v>98</v>
      </c>
      <c r="C311" s="2" t="s">
        <v>22</v>
      </c>
      <c r="D311" s="2" t="s">
        <v>413</v>
      </c>
      <c r="E311" s="2" t="s">
        <v>767</v>
      </c>
      <c r="F311" s="2" t="s">
        <v>64</v>
      </c>
      <c r="H311" s="2" t="s">
        <v>879</v>
      </c>
      <c r="I311" s="2">
        <v>5369</v>
      </c>
      <c r="J311" s="2">
        <v>2154</v>
      </c>
      <c r="K311" s="95">
        <f t="shared" si="56"/>
        <v>0.40119202831067236</v>
      </c>
      <c r="L311" s="38">
        <f t="shared" si="57"/>
        <v>0</v>
      </c>
      <c r="M311" s="38">
        <f t="shared" si="58"/>
        <v>1.37648663499</v>
      </c>
      <c r="N311" s="38">
        <f t="shared" si="59"/>
        <v>3.9492742508699994</v>
      </c>
      <c r="O311" s="38">
        <f t="shared" si="60"/>
        <v>5.4442391141400002</v>
      </c>
      <c r="P311" s="2">
        <v>1213311</v>
      </c>
      <c r="Q311" s="2">
        <v>9.4033920959999993</v>
      </c>
      <c r="R311" s="24">
        <v>0</v>
      </c>
      <c r="S311" s="24">
        <v>0.127807487</v>
      </c>
      <c r="T311" s="24">
        <v>0.36669213099999998</v>
      </c>
      <c r="U311" s="24">
        <v>0.50550038200000003</v>
      </c>
      <c r="V311" s="95">
        <f t="shared" si="61"/>
        <v>0.34991668336785248</v>
      </c>
      <c r="W311" s="95">
        <v>0.28634375000000001</v>
      </c>
      <c r="X311" s="95">
        <v>0.248052569</v>
      </c>
      <c r="Y311" s="95">
        <f t="shared" si="62"/>
        <v>0.23871590334404999</v>
      </c>
      <c r="Z311" s="2" t="s">
        <v>532</v>
      </c>
      <c r="AA311" s="2">
        <v>0.17499999999999999</v>
      </c>
      <c r="AB311" s="2">
        <v>0.22500000000000001</v>
      </c>
      <c r="AC311" s="95">
        <v>0.26477499999999998</v>
      </c>
      <c r="AD311" s="38">
        <f t="shared" si="63"/>
        <v>0</v>
      </c>
      <c r="AE311" s="38">
        <f t="shared" si="64"/>
        <v>2.1101540114396697</v>
      </c>
      <c r="AF311" s="38">
        <f t="shared" si="65"/>
        <v>7.7840195484647694</v>
      </c>
      <c r="AG311" s="38">
        <f t="shared" si="66"/>
        <v>12.627526084270626</v>
      </c>
      <c r="AH311" s="38">
        <f t="shared" si="67"/>
        <v>20.411545632735397</v>
      </c>
      <c r="AI311" s="38">
        <v>56.05</v>
      </c>
      <c r="AJ311" s="24">
        <f t="shared" si="68"/>
        <v>0.36416673742614447</v>
      </c>
      <c r="AK311" s="2">
        <f t="shared" si="69"/>
        <v>3131</v>
      </c>
    </row>
    <row r="312" spans="1:37">
      <c r="A312" s="2">
        <v>69</v>
      </c>
      <c r="B312" s="2" t="s">
        <v>133</v>
      </c>
      <c r="C312" s="2" t="s">
        <v>21</v>
      </c>
      <c r="D312" s="2" t="s">
        <v>415</v>
      </c>
      <c r="E312" s="2" t="s">
        <v>767</v>
      </c>
      <c r="F312" s="2" t="s">
        <v>64</v>
      </c>
      <c r="H312" s="2" t="s">
        <v>879</v>
      </c>
      <c r="I312" s="2">
        <v>2497</v>
      </c>
      <c r="J312" s="2">
        <v>796</v>
      </c>
      <c r="K312" s="95">
        <f t="shared" si="56"/>
        <v>0.31878253904685622</v>
      </c>
      <c r="L312" s="38">
        <f t="shared" si="57"/>
        <v>0</v>
      </c>
      <c r="M312" s="38">
        <f t="shared" si="58"/>
        <v>0</v>
      </c>
      <c r="N312" s="38">
        <f t="shared" si="59"/>
        <v>0</v>
      </c>
      <c r="O312" s="38">
        <f t="shared" si="60"/>
        <v>3.98</v>
      </c>
      <c r="P312" s="2">
        <v>1789174</v>
      </c>
      <c r="Q312" s="2">
        <v>3.4604380180000001</v>
      </c>
      <c r="R312" s="24">
        <v>0</v>
      </c>
      <c r="S312" s="24">
        <v>0</v>
      </c>
      <c r="T312" s="24">
        <v>0</v>
      </c>
      <c r="U312" s="24">
        <v>1</v>
      </c>
      <c r="V312" s="95">
        <f t="shared" si="61"/>
        <v>0.31878253904685622</v>
      </c>
      <c r="W312" s="95">
        <v>0.43881250000000005</v>
      </c>
      <c r="X312" s="95">
        <v>0.38940625000000001</v>
      </c>
      <c r="Y312" s="95">
        <f t="shared" si="62"/>
        <v>0.38940625000000001</v>
      </c>
      <c r="Z312" s="2" t="s">
        <v>532</v>
      </c>
      <c r="AA312" s="2" t="s">
        <v>532</v>
      </c>
      <c r="AB312" s="2" t="s">
        <v>532</v>
      </c>
      <c r="AC312" s="95">
        <v>0.38940625000000001</v>
      </c>
      <c r="AD312" s="38">
        <f t="shared" si="63"/>
        <v>0</v>
      </c>
      <c r="AE312" s="38">
        <f t="shared" si="64"/>
        <v>0</v>
      </c>
      <c r="AF312" s="38">
        <f t="shared" si="65"/>
        <v>0</v>
      </c>
      <c r="AG312" s="38">
        <f t="shared" si="66"/>
        <v>13.576571025</v>
      </c>
      <c r="AH312" s="38">
        <f t="shared" si="67"/>
        <v>13.576571025</v>
      </c>
      <c r="AI312" s="38">
        <v>31.153888889000001</v>
      </c>
      <c r="AJ312" s="24">
        <f t="shared" si="68"/>
        <v>0.43579057090987111</v>
      </c>
      <c r="AK312" s="2">
        <f t="shared" si="69"/>
        <v>1327</v>
      </c>
    </row>
    <row r="313" spans="1:37">
      <c r="A313" s="2">
        <v>70</v>
      </c>
      <c r="B313" s="2" t="s">
        <v>134</v>
      </c>
      <c r="C313" s="2" t="s">
        <v>21</v>
      </c>
      <c r="D313" s="2" t="s">
        <v>415</v>
      </c>
      <c r="E313" s="2" t="s">
        <v>767</v>
      </c>
      <c r="F313" s="2" t="s">
        <v>64</v>
      </c>
      <c r="H313" s="2" t="s">
        <v>879</v>
      </c>
      <c r="I313" s="2">
        <v>7090</v>
      </c>
      <c r="J313" s="2">
        <v>4134</v>
      </c>
      <c r="K313" s="95">
        <f t="shared" si="56"/>
        <v>0.58307475317348378</v>
      </c>
      <c r="L313" s="38">
        <f t="shared" si="57"/>
        <v>0</v>
      </c>
      <c r="M313" s="38">
        <f t="shared" si="58"/>
        <v>0</v>
      </c>
      <c r="N313" s="38">
        <f t="shared" si="59"/>
        <v>0</v>
      </c>
      <c r="O313" s="38">
        <f t="shared" si="60"/>
        <v>20.67</v>
      </c>
      <c r="P313" s="2">
        <v>827499</v>
      </c>
      <c r="Q313" s="2">
        <v>49.944499026999999</v>
      </c>
      <c r="R313" s="24">
        <v>0</v>
      </c>
      <c r="S313" s="24">
        <v>0</v>
      </c>
      <c r="T313" s="24">
        <v>0</v>
      </c>
      <c r="U313" s="24">
        <v>1</v>
      </c>
      <c r="V313" s="95">
        <f t="shared" si="61"/>
        <v>0.58307475317348378</v>
      </c>
      <c r="W313" s="95">
        <v>0.41650000000000004</v>
      </c>
      <c r="X313" s="95">
        <v>0.36125000000000002</v>
      </c>
      <c r="Y313" s="95">
        <f t="shared" si="62"/>
        <v>0.36125000000000002</v>
      </c>
      <c r="Z313" s="2" t="s">
        <v>532</v>
      </c>
      <c r="AA313" s="2" t="s">
        <v>532</v>
      </c>
      <c r="AB313" s="2" t="s">
        <v>532</v>
      </c>
      <c r="AC313" s="95">
        <v>0.36125000000000002</v>
      </c>
      <c r="AD313" s="38">
        <f t="shared" si="63"/>
        <v>0</v>
      </c>
      <c r="AE313" s="38">
        <f t="shared" si="64"/>
        <v>0</v>
      </c>
      <c r="AF313" s="38">
        <f t="shared" si="65"/>
        <v>0</v>
      </c>
      <c r="AG313" s="38">
        <f t="shared" si="66"/>
        <v>65.411248500000013</v>
      </c>
      <c r="AH313" s="38">
        <f t="shared" si="67"/>
        <v>65.411248500000013</v>
      </c>
      <c r="AI313" s="38">
        <v>31.153888889000001</v>
      </c>
      <c r="AJ313" s="24">
        <f t="shared" si="68"/>
        <v>2.0996174420810689</v>
      </c>
      <c r="AK313" s="2">
        <f t="shared" si="69"/>
        <v>6890</v>
      </c>
    </row>
    <row r="314" spans="1:37">
      <c r="A314" s="2">
        <v>71</v>
      </c>
      <c r="B314" s="2" t="s">
        <v>135</v>
      </c>
      <c r="C314" s="2" t="s">
        <v>21</v>
      </c>
      <c r="D314" s="2" t="s">
        <v>415</v>
      </c>
      <c r="E314" s="2" t="s">
        <v>767</v>
      </c>
      <c r="F314" s="2" t="s">
        <v>64</v>
      </c>
      <c r="H314" s="2" t="s">
        <v>879</v>
      </c>
      <c r="I314" s="2">
        <v>11883</v>
      </c>
      <c r="J314" s="2">
        <v>7552</v>
      </c>
      <c r="K314" s="95">
        <f t="shared" si="56"/>
        <v>0.63552974838003873</v>
      </c>
      <c r="L314" s="38">
        <f t="shared" si="57"/>
        <v>0</v>
      </c>
      <c r="M314" s="38">
        <f t="shared" si="58"/>
        <v>0</v>
      </c>
      <c r="N314" s="38">
        <f t="shared" si="59"/>
        <v>0</v>
      </c>
      <c r="O314" s="38">
        <f t="shared" si="60"/>
        <v>37.76</v>
      </c>
      <c r="P314" s="2">
        <v>1211770</v>
      </c>
      <c r="Q314" s="2">
        <v>64.621057625999995</v>
      </c>
      <c r="R314" s="24">
        <v>0</v>
      </c>
      <c r="S314" s="24">
        <v>0</v>
      </c>
      <c r="T314" s="24">
        <v>0</v>
      </c>
      <c r="U314" s="24">
        <v>1</v>
      </c>
      <c r="V314" s="95">
        <f t="shared" si="61"/>
        <v>0.63552974838003873</v>
      </c>
      <c r="W314" s="95">
        <v>0.41862499999999991</v>
      </c>
      <c r="X314" s="95">
        <v>0.34849999999999998</v>
      </c>
      <c r="Y314" s="95">
        <f t="shared" si="62"/>
        <v>0.34849999999999998</v>
      </c>
      <c r="Z314" s="2" t="s">
        <v>532</v>
      </c>
      <c r="AA314" s="2" t="s">
        <v>532</v>
      </c>
      <c r="AB314" s="2" t="s">
        <v>532</v>
      </c>
      <c r="AC314" s="95">
        <v>0.34849999999999998</v>
      </c>
      <c r="AD314" s="38">
        <f t="shared" si="63"/>
        <v>0</v>
      </c>
      <c r="AE314" s="38">
        <f t="shared" si="64"/>
        <v>0</v>
      </c>
      <c r="AF314" s="38">
        <f t="shared" si="65"/>
        <v>0</v>
      </c>
      <c r="AG314" s="38">
        <f t="shared" si="66"/>
        <v>115.27599359999999</v>
      </c>
      <c r="AH314" s="38">
        <f t="shared" si="67"/>
        <v>115.27599359999999</v>
      </c>
      <c r="AI314" s="38">
        <v>31.153888889000001</v>
      </c>
      <c r="AJ314" s="24">
        <f t="shared" si="68"/>
        <v>3.700212002768692</v>
      </c>
      <c r="AK314" s="2">
        <f t="shared" si="69"/>
        <v>12587</v>
      </c>
    </row>
    <row r="315" spans="1:37">
      <c r="A315" s="2">
        <v>72</v>
      </c>
      <c r="B315" s="2" t="s">
        <v>136</v>
      </c>
      <c r="C315" s="2" t="s">
        <v>21</v>
      </c>
      <c r="D315" s="2" t="s">
        <v>415</v>
      </c>
      <c r="E315" s="2" t="s">
        <v>767</v>
      </c>
      <c r="F315" s="2" t="s">
        <v>64</v>
      </c>
      <c r="H315" s="2" t="s">
        <v>879</v>
      </c>
      <c r="I315" s="2">
        <v>13020</v>
      </c>
      <c r="J315" s="2">
        <v>7737</v>
      </c>
      <c r="K315" s="95">
        <f t="shared" si="56"/>
        <v>0.59423963133640556</v>
      </c>
      <c r="L315" s="38">
        <f t="shared" si="57"/>
        <v>0</v>
      </c>
      <c r="M315" s="38">
        <f t="shared" si="58"/>
        <v>0</v>
      </c>
      <c r="N315" s="38">
        <f t="shared" si="59"/>
        <v>0</v>
      </c>
      <c r="O315" s="38">
        <f t="shared" si="60"/>
        <v>38.685000000000002</v>
      </c>
      <c r="P315" s="2">
        <v>1293309</v>
      </c>
      <c r="Q315" s="2">
        <v>59.211207066999997</v>
      </c>
      <c r="R315" s="24">
        <v>0</v>
      </c>
      <c r="S315" s="24">
        <v>0</v>
      </c>
      <c r="T315" s="24">
        <v>0</v>
      </c>
      <c r="U315" s="24">
        <v>1</v>
      </c>
      <c r="V315" s="95">
        <f t="shared" si="61"/>
        <v>0.59423963133640556</v>
      </c>
      <c r="W315" s="95">
        <v>0.45156249999999998</v>
      </c>
      <c r="X315" s="95">
        <v>0.35593750000000002</v>
      </c>
      <c r="Y315" s="95">
        <f t="shared" si="62"/>
        <v>0.35593750000000002</v>
      </c>
      <c r="Z315" s="2" t="s">
        <v>532</v>
      </c>
      <c r="AA315" s="2" t="s">
        <v>532</v>
      </c>
      <c r="AB315" s="2" t="s">
        <v>532</v>
      </c>
      <c r="AC315" s="95">
        <v>0.35593750000000002</v>
      </c>
      <c r="AD315" s="38">
        <f t="shared" si="63"/>
        <v>0</v>
      </c>
      <c r="AE315" s="38">
        <f t="shared" si="64"/>
        <v>0</v>
      </c>
      <c r="AF315" s="38">
        <f t="shared" si="65"/>
        <v>0</v>
      </c>
      <c r="AG315" s="38">
        <f t="shared" si="66"/>
        <v>120.62031356250002</v>
      </c>
      <c r="AH315" s="38">
        <f t="shared" si="67"/>
        <v>120.62031356250002</v>
      </c>
      <c r="AI315" s="38">
        <v>31.153888889000001</v>
      </c>
      <c r="AJ315" s="24">
        <f t="shared" si="68"/>
        <v>3.8717578403218016</v>
      </c>
      <c r="AK315" s="2">
        <f t="shared" si="69"/>
        <v>12895</v>
      </c>
    </row>
    <row r="316" spans="1:37">
      <c r="A316" s="2">
        <v>73</v>
      </c>
      <c r="B316" s="2" t="s">
        <v>137</v>
      </c>
      <c r="C316" s="2" t="s">
        <v>21</v>
      </c>
      <c r="D316" s="2" t="s">
        <v>415</v>
      </c>
      <c r="E316" s="2" t="s">
        <v>767</v>
      </c>
      <c r="F316" s="2" t="s">
        <v>64</v>
      </c>
      <c r="H316" s="2" t="s">
        <v>879</v>
      </c>
      <c r="I316" s="2">
        <v>7808</v>
      </c>
      <c r="J316" s="2">
        <v>4763</v>
      </c>
      <c r="K316" s="95">
        <f t="shared" si="56"/>
        <v>0.61001536885245899</v>
      </c>
      <c r="L316" s="38">
        <f t="shared" si="57"/>
        <v>0</v>
      </c>
      <c r="M316" s="38">
        <f t="shared" si="58"/>
        <v>0</v>
      </c>
      <c r="N316" s="38">
        <f t="shared" si="59"/>
        <v>0</v>
      </c>
      <c r="O316" s="38">
        <f t="shared" si="60"/>
        <v>23.815000000000001</v>
      </c>
      <c r="P316" s="2">
        <v>585499</v>
      </c>
      <c r="Q316" s="2">
        <v>105.25902315800001</v>
      </c>
      <c r="R316" s="24">
        <v>0</v>
      </c>
      <c r="S316" s="24">
        <v>0</v>
      </c>
      <c r="T316" s="24">
        <v>0</v>
      </c>
      <c r="U316" s="24">
        <v>1</v>
      </c>
      <c r="V316" s="95">
        <f t="shared" si="61"/>
        <v>0.61001536885245899</v>
      </c>
      <c r="W316" s="95">
        <v>0.47228125000000004</v>
      </c>
      <c r="X316" s="95">
        <v>0.39259375000000002</v>
      </c>
      <c r="Y316" s="95">
        <f t="shared" si="62"/>
        <v>0.39259375000000002</v>
      </c>
      <c r="Z316" s="2" t="s">
        <v>532</v>
      </c>
      <c r="AA316" s="2" t="s">
        <v>532</v>
      </c>
      <c r="AB316" s="2" t="s">
        <v>532</v>
      </c>
      <c r="AC316" s="95">
        <v>0.39259375000000002</v>
      </c>
      <c r="AD316" s="38">
        <f t="shared" si="63"/>
        <v>0</v>
      </c>
      <c r="AE316" s="38">
        <f t="shared" si="64"/>
        <v>0</v>
      </c>
      <c r="AF316" s="38">
        <f t="shared" si="65"/>
        <v>0</v>
      </c>
      <c r="AG316" s="38">
        <f t="shared" si="66"/>
        <v>81.90267256875002</v>
      </c>
      <c r="AH316" s="38">
        <f t="shared" si="67"/>
        <v>81.90267256875002</v>
      </c>
      <c r="AI316" s="38">
        <v>31.153888889000001</v>
      </c>
      <c r="AJ316" s="24">
        <f t="shared" si="68"/>
        <v>2.6289710687665933</v>
      </c>
      <c r="AK316" s="2">
        <f t="shared" si="69"/>
        <v>7938</v>
      </c>
    </row>
    <row r="317" spans="1:37">
      <c r="A317" s="2">
        <v>74</v>
      </c>
      <c r="B317" s="2" t="s">
        <v>138</v>
      </c>
      <c r="C317" s="2" t="s">
        <v>20</v>
      </c>
      <c r="D317" s="2" t="s">
        <v>416</v>
      </c>
      <c r="E317" s="2" t="s">
        <v>767</v>
      </c>
      <c r="F317" s="2" t="s">
        <v>64</v>
      </c>
      <c r="H317" s="2" t="s">
        <v>879</v>
      </c>
      <c r="I317" s="2">
        <v>45088</v>
      </c>
      <c r="J317" s="2">
        <v>11024</v>
      </c>
      <c r="K317" s="95">
        <f t="shared" si="56"/>
        <v>0.24449964513839603</v>
      </c>
      <c r="L317" s="38">
        <f t="shared" si="57"/>
        <v>0</v>
      </c>
      <c r="M317" s="38">
        <f t="shared" si="58"/>
        <v>0</v>
      </c>
      <c r="N317" s="38">
        <f t="shared" si="59"/>
        <v>13.653908480159998</v>
      </c>
      <c r="O317" s="38">
        <f t="shared" si="60"/>
        <v>41.466091519840006</v>
      </c>
      <c r="P317" s="2">
        <v>1315944</v>
      </c>
      <c r="Q317" s="2">
        <v>82.247153441999998</v>
      </c>
      <c r="R317" s="24">
        <v>0</v>
      </c>
      <c r="S317" s="24">
        <v>0</v>
      </c>
      <c r="T317" s="24">
        <v>0.24771241799999999</v>
      </c>
      <c r="U317" s="24">
        <v>0.75228758200000001</v>
      </c>
      <c r="V317" s="95">
        <f t="shared" si="61"/>
        <v>0.24449964513839603</v>
      </c>
      <c r="W317" s="95">
        <v>0.33043750000000005</v>
      </c>
      <c r="X317" s="95">
        <v>0.26914987699999998</v>
      </c>
      <c r="Y317" s="95">
        <f t="shared" si="62"/>
        <v>0.26914987746862501</v>
      </c>
      <c r="Z317" s="2" t="s">
        <v>532</v>
      </c>
      <c r="AA317" s="2" t="s">
        <v>532</v>
      </c>
      <c r="AB317" s="2">
        <v>0.22500000000000001</v>
      </c>
      <c r="AC317" s="95">
        <v>0.28368749999999998</v>
      </c>
      <c r="AD317" s="38">
        <f t="shared" si="63"/>
        <v>0</v>
      </c>
      <c r="AE317" s="38">
        <f t="shared" si="64"/>
        <v>0</v>
      </c>
      <c r="AF317" s="38">
        <f t="shared" si="65"/>
        <v>26.911853614395358</v>
      </c>
      <c r="AG317" s="38">
        <f t="shared" si="66"/>
        <v>103.04748770118319</v>
      </c>
      <c r="AH317" s="38">
        <f t="shared" si="67"/>
        <v>129.95934131557854</v>
      </c>
      <c r="AI317" s="38">
        <v>7.2988888889999997</v>
      </c>
      <c r="AJ317" s="24">
        <f t="shared" si="68"/>
        <v>17.805359595408763</v>
      </c>
      <c r="AK317" s="2">
        <f t="shared" si="69"/>
        <v>18373</v>
      </c>
    </row>
    <row r="318" spans="1:37">
      <c r="A318" s="2">
        <v>104</v>
      </c>
      <c r="B318" s="2" t="s">
        <v>159</v>
      </c>
      <c r="C318" s="2" t="s">
        <v>19</v>
      </c>
      <c r="D318" s="2" t="s">
        <v>419</v>
      </c>
      <c r="E318" s="2" t="s">
        <v>767</v>
      </c>
      <c r="F318" s="2" t="s">
        <v>64</v>
      </c>
      <c r="H318" s="2" t="s">
        <v>879</v>
      </c>
      <c r="I318" s="2">
        <v>64065</v>
      </c>
      <c r="J318" s="2">
        <v>5473</v>
      </c>
      <c r="K318" s="95">
        <f t="shared" si="56"/>
        <v>8.5428861312729254E-2</v>
      </c>
      <c r="L318" s="38">
        <f t="shared" si="57"/>
        <v>0</v>
      </c>
      <c r="M318" s="38">
        <f t="shared" si="58"/>
        <v>0</v>
      </c>
      <c r="N318" s="38">
        <f t="shared" si="59"/>
        <v>8.3704705898450005</v>
      </c>
      <c r="O318" s="38">
        <f t="shared" si="60"/>
        <v>18.994529410155003</v>
      </c>
      <c r="P318" s="2">
        <v>1379116</v>
      </c>
      <c r="Q318" s="2">
        <v>31.028624332</v>
      </c>
      <c r="R318" s="24">
        <v>0</v>
      </c>
      <c r="S318" s="24">
        <v>0</v>
      </c>
      <c r="T318" s="24">
        <v>0.305882353</v>
      </c>
      <c r="U318" s="24">
        <v>0.694117647</v>
      </c>
      <c r="V318" s="95">
        <f t="shared" si="61"/>
        <v>8.5428861312729254E-2</v>
      </c>
      <c r="W318" s="95">
        <v>0.32459375000000001</v>
      </c>
      <c r="X318" s="95">
        <v>0.26737491800000002</v>
      </c>
      <c r="Y318" s="95">
        <f t="shared" si="62"/>
        <v>0.26737491821993831</v>
      </c>
      <c r="Z318" s="2" t="s">
        <v>532</v>
      </c>
      <c r="AA318" s="2" t="s">
        <v>532</v>
      </c>
      <c r="AB318" s="2">
        <v>0.22500000000000001</v>
      </c>
      <c r="AC318" s="95">
        <v>0.28604861100000001</v>
      </c>
      <c r="AD318" s="38">
        <f t="shared" si="63"/>
        <v>0</v>
      </c>
      <c r="AE318" s="38">
        <f t="shared" si="64"/>
        <v>0</v>
      </c>
      <c r="AF318" s="38">
        <f t="shared" si="65"/>
        <v>16.498197532584495</v>
      </c>
      <c r="AG318" s="38">
        <f t="shared" si="66"/>
        <v>47.596222688311755</v>
      </c>
      <c r="AH318" s="38">
        <f t="shared" si="67"/>
        <v>64.094420220896254</v>
      </c>
      <c r="AI318" s="38">
        <v>80.83</v>
      </c>
      <c r="AJ318" s="24">
        <f t="shared" si="68"/>
        <v>0.7929533616342479</v>
      </c>
      <c r="AK318" s="2">
        <f t="shared" si="69"/>
        <v>9122</v>
      </c>
    </row>
    <row r="319" spans="1:37">
      <c r="A319" s="2">
        <v>105</v>
      </c>
      <c r="B319" s="2" t="s">
        <v>160</v>
      </c>
      <c r="C319" s="2" t="s">
        <v>19</v>
      </c>
      <c r="D319" s="2" t="s">
        <v>419</v>
      </c>
      <c r="E319" s="2" t="s">
        <v>767</v>
      </c>
      <c r="F319" s="2" t="s">
        <v>64</v>
      </c>
      <c r="H319" s="2" t="s">
        <v>879</v>
      </c>
      <c r="I319" s="2">
        <v>9248</v>
      </c>
      <c r="J319" s="2">
        <v>1704</v>
      </c>
      <c r="K319" s="95">
        <f t="shared" si="56"/>
        <v>0.18425605536332179</v>
      </c>
      <c r="L319" s="38">
        <f t="shared" si="57"/>
        <v>0</v>
      </c>
      <c r="M319" s="38">
        <f t="shared" si="58"/>
        <v>0</v>
      </c>
      <c r="N319" s="38">
        <f t="shared" si="59"/>
        <v>2.0919105902400004</v>
      </c>
      <c r="O319" s="38">
        <f t="shared" si="60"/>
        <v>6.4280894097600001</v>
      </c>
      <c r="P319" s="2">
        <v>1620261</v>
      </c>
      <c r="Q319" s="2">
        <v>8.9766462560000004</v>
      </c>
      <c r="R319" s="24">
        <v>0</v>
      </c>
      <c r="S319" s="24">
        <v>0</v>
      </c>
      <c r="T319" s="24">
        <v>0.245529412</v>
      </c>
      <c r="U319" s="24">
        <v>0.754470588</v>
      </c>
      <c r="V319" s="95">
        <f t="shared" si="61"/>
        <v>0.18425605536332179</v>
      </c>
      <c r="W319" s="95">
        <v>0.34159375000000003</v>
      </c>
      <c r="X319" s="95">
        <v>0.271740127</v>
      </c>
      <c r="Y319" s="95">
        <f t="shared" si="62"/>
        <v>0.27174012666883507</v>
      </c>
      <c r="Z319" s="2" t="s">
        <v>532</v>
      </c>
      <c r="AA319" s="2" t="s">
        <v>532</v>
      </c>
      <c r="AB319" s="2">
        <v>0.22500000000000001</v>
      </c>
      <c r="AC319" s="95">
        <v>0.28695089299999998</v>
      </c>
      <c r="AD319" s="38">
        <f t="shared" si="63"/>
        <v>0</v>
      </c>
      <c r="AE319" s="38">
        <f t="shared" si="64"/>
        <v>0</v>
      </c>
      <c r="AF319" s="38">
        <f t="shared" si="65"/>
        <v>4.1231557733630408</v>
      </c>
      <c r="AG319" s="38">
        <f t="shared" si="66"/>
        <v>16.158222928590799</v>
      </c>
      <c r="AH319" s="38">
        <f t="shared" si="67"/>
        <v>20.281378701953841</v>
      </c>
      <c r="AI319" s="38">
        <v>80.83</v>
      </c>
      <c r="AJ319" s="24">
        <f t="shared" si="68"/>
        <v>0.25091400101390376</v>
      </c>
      <c r="AK319" s="2">
        <f t="shared" si="69"/>
        <v>2840</v>
      </c>
    </row>
    <row r="320" spans="1:37">
      <c r="A320" s="2">
        <v>106</v>
      </c>
      <c r="B320" s="2" t="s">
        <v>161</v>
      </c>
      <c r="C320" s="2" t="s">
        <v>19</v>
      </c>
      <c r="D320" s="2" t="s">
        <v>419</v>
      </c>
      <c r="E320" s="2" t="s">
        <v>767</v>
      </c>
      <c r="F320" s="2" t="s">
        <v>64</v>
      </c>
      <c r="H320" s="2" t="s">
        <v>879</v>
      </c>
      <c r="I320" s="2">
        <v>34799</v>
      </c>
      <c r="J320" s="2">
        <v>5402</v>
      </c>
      <c r="K320" s="95">
        <f t="shared" si="56"/>
        <v>0.15523434581453491</v>
      </c>
      <c r="L320" s="38">
        <f t="shared" si="57"/>
        <v>0</v>
      </c>
      <c r="M320" s="38">
        <f t="shared" si="58"/>
        <v>0</v>
      </c>
      <c r="N320" s="38">
        <f t="shared" si="59"/>
        <v>7.9169403995500014</v>
      </c>
      <c r="O320" s="38">
        <f t="shared" si="60"/>
        <v>19.093059600450001</v>
      </c>
      <c r="P320" s="2">
        <v>1160491</v>
      </c>
      <c r="Q320" s="2">
        <v>39.693608591999997</v>
      </c>
      <c r="R320" s="24">
        <v>0</v>
      </c>
      <c r="S320" s="24">
        <v>0</v>
      </c>
      <c r="T320" s="24">
        <v>0.29311145500000002</v>
      </c>
      <c r="U320" s="24">
        <v>0.70688854499999998</v>
      </c>
      <c r="V320" s="95">
        <f t="shared" si="61"/>
        <v>0.15523434581453491</v>
      </c>
      <c r="W320" s="95">
        <v>0.34425</v>
      </c>
      <c r="X320" s="95">
        <v>0.270079923</v>
      </c>
      <c r="Y320" s="95">
        <f t="shared" si="62"/>
        <v>0.27007992320296292</v>
      </c>
      <c r="Z320" s="2" t="s">
        <v>532</v>
      </c>
      <c r="AA320" s="2" t="s">
        <v>532</v>
      </c>
      <c r="AB320" s="2">
        <v>0.22500000000000001</v>
      </c>
      <c r="AC320" s="95">
        <v>0.288772321</v>
      </c>
      <c r="AD320" s="38">
        <f t="shared" si="63"/>
        <v>0</v>
      </c>
      <c r="AE320" s="38">
        <f t="shared" si="64"/>
        <v>0</v>
      </c>
      <c r="AF320" s="38">
        <f t="shared" si="65"/>
        <v>15.604289527513053</v>
      </c>
      <c r="AG320" s="38">
        <f t="shared" si="66"/>
        <v>48.298672909724331</v>
      </c>
      <c r="AH320" s="38">
        <f t="shared" si="67"/>
        <v>63.902962437237385</v>
      </c>
      <c r="AI320" s="38">
        <v>80.83</v>
      </c>
      <c r="AJ320" s="24">
        <f t="shared" si="68"/>
        <v>0.7905847140571246</v>
      </c>
      <c r="AK320" s="2">
        <f t="shared" si="69"/>
        <v>9003</v>
      </c>
    </row>
    <row r="321" spans="1:37">
      <c r="A321" s="2">
        <v>107</v>
      </c>
      <c r="B321" s="2" t="s">
        <v>162</v>
      </c>
      <c r="C321" s="2" t="s">
        <v>19</v>
      </c>
      <c r="D321" s="2" t="s">
        <v>419</v>
      </c>
      <c r="E321" s="2" t="s">
        <v>767</v>
      </c>
      <c r="F321" s="2" t="s">
        <v>64</v>
      </c>
      <c r="H321" s="2" t="s">
        <v>879</v>
      </c>
      <c r="I321" s="2">
        <v>226568</v>
      </c>
      <c r="J321" s="2">
        <v>3414</v>
      </c>
      <c r="K321" s="95">
        <f t="shared" si="56"/>
        <v>1.5068323858620811E-2</v>
      </c>
      <c r="L321" s="38">
        <f t="shared" si="57"/>
        <v>0</v>
      </c>
      <c r="M321" s="38">
        <f t="shared" si="58"/>
        <v>0.80831470287000007</v>
      </c>
      <c r="N321" s="38">
        <f t="shared" si="59"/>
        <v>8.1641936987699992</v>
      </c>
      <c r="O321" s="38">
        <f t="shared" si="60"/>
        <v>8.0974915983599995</v>
      </c>
      <c r="P321" s="2">
        <v>1298457</v>
      </c>
      <c r="Q321" s="2">
        <v>24.301754917</v>
      </c>
      <c r="R321" s="24">
        <v>0</v>
      </c>
      <c r="S321" s="24">
        <v>4.7352941000000003E-2</v>
      </c>
      <c r="T321" s="24">
        <v>0.47827731099999998</v>
      </c>
      <c r="U321" s="24">
        <v>0.47436974799999998</v>
      </c>
      <c r="V321" s="95">
        <f t="shared" si="61"/>
        <v>1.4354794407974648E-2</v>
      </c>
      <c r="W321" s="95">
        <v>0.33946875000000004</v>
      </c>
      <c r="X321" s="95">
        <v>0.25766234900000001</v>
      </c>
      <c r="Y321" s="95">
        <f t="shared" si="62"/>
        <v>0.25374804360787495</v>
      </c>
      <c r="Z321" s="2" t="s">
        <v>532</v>
      </c>
      <c r="AA321" s="2">
        <v>0.17499999999999999</v>
      </c>
      <c r="AB321" s="2">
        <v>0.22500000000000001</v>
      </c>
      <c r="AC321" s="95">
        <v>0.29059374999999998</v>
      </c>
      <c r="AD321" s="38">
        <f t="shared" si="63"/>
        <v>0</v>
      </c>
      <c r="AE321" s="38">
        <f t="shared" si="64"/>
        <v>1.2391464394997098</v>
      </c>
      <c r="AF321" s="38">
        <f t="shared" si="65"/>
        <v>16.091625780275667</v>
      </c>
      <c r="AG321" s="38">
        <f t="shared" si="66"/>
        <v>20.612984734649711</v>
      </c>
      <c r="AH321" s="38">
        <f t="shared" si="67"/>
        <v>36.704610514925378</v>
      </c>
      <c r="AI321" s="38">
        <v>80.83</v>
      </c>
      <c r="AJ321" s="24">
        <f t="shared" si="68"/>
        <v>0.45409638147872544</v>
      </c>
      <c r="AK321" s="2">
        <f t="shared" si="69"/>
        <v>5421</v>
      </c>
    </row>
    <row r="322" spans="1:37">
      <c r="A322" s="2">
        <v>108</v>
      </c>
      <c r="B322" s="2" t="s">
        <v>163</v>
      </c>
      <c r="C322" s="2" t="s">
        <v>19</v>
      </c>
      <c r="D322" s="2" t="s">
        <v>419</v>
      </c>
      <c r="E322" s="2" t="s">
        <v>767</v>
      </c>
      <c r="F322" s="2" t="s">
        <v>64</v>
      </c>
      <c r="H322" s="2" t="s">
        <v>879</v>
      </c>
      <c r="I322" s="2">
        <v>1019</v>
      </c>
      <c r="J322" s="2">
        <v>48</v>
      </c>
      <c r="K322" s="95">
        <f t="shared" si="56"/>
        <v>4.7105004906771344E-2</v>
      </c>
      <c r="L322" s="38">
        <f t="shared" si="57"/>
        <v>0</v>
      </c>
      <c r="M322" s="38">
        <f t="shared" si="58"/>
        <v>0</v>
      </c>
      <c r="N322" s="38">
        <f t="shared" si="59"/>
        <v>0</v>
      </c>
      <c r="O322" s="38">
        <f t="shared" si="60"/>
        <v>0.24</v>
      </c>
      <c r="P322" s="2">
        <v>28983</v>
      </c>
      <c r="Q322" s="2">
        <v>14.486468792</v>
      </c>
      <c r="R322" s="24">
        <v>0</v>
      </c>
      <c r="S322" s="24">
        <v>0</v>
      </c>
      <c r="T322" s="24">
        <v>0</v>
      </c>
      <c r="U322" s="24">
        <v>1</v>
      </c>
      <c r="V322" s="95">
        <f t="shared" si="61"/>
        <v>4.7105004906771344E-2</v>
      </c>
      <c r="W322" s="95">
        <v>0.44306249999999997</v>
      </c>
      <c r="X322" s="95">
        <v>0.3686875</v>
      </c>
      <c r="Y322" s="95">
        <f t="shared" si="62"/>
        <v>0.3686875</v>
      </c>
      <c r="Z322" s="2" t="s">
        <v>532</v>
      </c>
      <c r="AA322" s="2" t="s">
        <v>532</v>
      </c>
      <c r="AB322" s="2" t="s">
        <v>532</v>
      </c>
      <c r="AC322" s="95">
        <v>0.3686875</v>
      </c>
      <c r="AD322" s="38">
        <f t="shared" si="63"/>
        <v>0</v>
      </c>
      <c r="AE322" s="38">
        <f t="shared" si="64"/>
        <v>0</v>
      </c>
      <c r="AF322" s="38">
        <f t="shared" si="65"/>
        <v>0</v>
      </c>
      <c r="AG322" s="38">
        <f t="shared" si="66"/>
        <v>0.77512860000000006</v>
      </c>
      <c r="AH322" s="38">
        <f t="shared" si="67"/>
        <v>0.77512860000000006</v>
      </c>
      <c r="AI322" s="38">
        <v>80.83</v>
      </c>
      <c r="AJ322" s="24">
        <f t="shared" si="68"/>
        <v>9.5896152418656448E-3</v>
      </c>
      <c r="AK322" s="2">
        <f t="shared" si="69"/>
        <v>80</v>
      </c>
    </row>
    <row r="323" spans="1:37">
      <c r="A323" s="2">
        <v>109</v>
      </c>
      <c r="B323" s="2" t="s">
        <v>164</v>
      </c>
      <c r="C323" s="2" t="s">
        <v>18</v>
      </c>
      <c r="D323" s="2" t="s">
        <v>420</v>
      </c>
      <c r="E323" s="2" t="s">
        <v>767</v>
      </c>
      <c r="F323" s="2" t="s">
        <v>64</v>
      </c>
      <c r="H323" s="2" t="s">
        <v>879</v>
      </c>
      <c r="I323" s="2">
        <v>12055</v>
      </c>
      <c r="J323" s="2">
        <v>4681</v>
      </c>
      <c r="K323" s="95">
        <f t="shared" si="56"/>
        <v>0.38830360846121942</v>
      </c>
      <c r="L323" s="38">
        <f t="shared" si="57"/>
        <v>0</v>
      </c>
      <c r="M323" s="38">
        <f t="shared" si="58"/>
        <v>0</v>
      </c>
      <c r="N323" s="38">
        <f t="shared" si="59"/>
        <v>10.18805883179</v>
      </c>
      <c r="O323" s="38">
        <f t="shared" si="60"/>
        <v>13.216941168209999</v>
      </c>
      <c r="P323" s="2">
        <v>12142802</v>
      </c>
      <c r="Q323" s="2">
        <v>2.5092291050000002</v>
      </c>
      <c r="R323" s="24">
        <v>0</v>
      </c>
      <c r="S323" s="24">
        <v>0</v>
      </c>
      <c r="T323" s="24">
        <v>0.43529411800000001</v>
      </c>
      <c r="U323" s="24">
        <v>0.56470588200000005</v>
      </c>
      <c r="V323" s="95">
        <f t="shared" si="61"/>
        <v>0.38830360846121942</v>
      </c>
      <c r="W323" s="95">
        <v>0.27890624999999997</v>
      </c>
      <c r="X323" s="95">
        <v>0.246681176</v>
      </c>
      <c r="Y323" s="95">
        <f t="shared" si="62"/>
        <v>0.24668117645703752</v>
      </c>
      <c r="Z323" s="2" t="s">
        <v>532</v>
      </c>
      <c r="AA323" s="2" t="s">
        <v>532</v>
      </c>
      <c r="AB323" s="2">
        <v>0.22500000000000001</v>
      </c>
      <c r="AC323" s="95">
        <v>0.26339374999999998</v>
      </c>
      <c r="AD323" s="38">
        <f t="shared" si="63"/>
        <v>0</v>
      </c>
      <c r="AE323" s="38">
        <f t="shared" si="64"/>
        <v>0</v>
      </c>
      <c r="AF323" s="38">
        <f t="shared" si="65"/>
        <v>20.080663957458089</v>
      </c>
      <c r="AG323" s="38">
        <f t="shared" si="66"/>
        <v>30.495834952940097</v>
      </c>
      <c r="AH323" s="38">
        <f t="shared" si="67"/>
        <v>50.576498910398186</v>
      </c>
      <c r="AI323" s="38">
        <v>442.37194444400001</v>
      </c>
      <c r="AJ323" s="24">
        <f t="shared" si="68"/>
        <v>0.11433025883674836</v>
      </c>
      <c r="AK323" s="2">
        <f t="shared" si="69"/>
        <v>7802</v>
      </c>
    </row>
    <row r="324" spans="1:37">
      <c r="A324" s="2">
        <v>110</v>
      </c>
      <c r="B324" s="2" t="s">
        <v>165</v>
      </c>
      <c r="C324" s="2" t="s">
        <v>18</v>
      </c>
      <c r="D324" s="2" t="s">
        <v>420</v>
      </c>
      <c r="E324" s="2" t="s">
        <v>767</v>
      </c>
      <c r="F324" s="2" t="s">
        <v>64</v>
      </c>
      <c r="H324" s="2" t="s">
        <v>879</v>
      </c>
      <c r="I324" s="2">
        <v>25710</v>
      </c>
      <c r="J324" s="2">
        <v>15164</v>
      </c>
      <c r="K324" s="95">
        <f t="shared" si="56"/>
        <v>0.58980941267989107</v>
      </c>
      <c r="L324" s="38">
        <f t="shared" si="57"/>
        <v>0</v>
      </c>
      <c r="M324" s="38">
        <f t="shared" si="58"/>
        <v>0</v>
      </c>
      <c r="N324" s="38">
        <f t="shared" si="59"/>
        <v>43.971545449679994</v>
      </c>
      <c r="O324" s="38">
        <f t="shared" si="60"/>
        <v>31.84845455032</v>
      </c>
      <c r="P324" s="2">
        <v>1339568</v>
      </c>
      <c r="Q324" s="2">
        <v>99.727944566000005</v>
      </c>
      <c r="R324" s="24">
        <v>0</v>
      </c>
      <c r="S324" s="24">
        <v>0</v>
      </c>
      <c r="T324" s="24">
        <v>0.57994652400000002</v>
      </c>
      <c r="U324" s="24">
        <v>0.42005347599999998</v>
      </c>
      <c r="V324" s="95">
        <f t="shared" si="61"/>
        <v>0.58980941267989107</v>
      </c>
      <c r="W324" s="95">
        <v>0.27359375000000002</v>
      </c>
      <c r="X324" s="95">
        <v>0.24050259900000001</v>
      </c>
      <c r="Y324" s="95">
        <f t="shared" si="62"/>
        <v>0.24050259859862499</v>
      </c>
      <c r="Z324" s="2" t="s">
        <v>532</v>
      </c>
      <c r="AA324" s="2" t="s">
        <v>532</v>
      </c>
      <c r="AB324" s="2">
        <v>0.22500000000000001</v>
      </c>
      <c r="AC324" s="95">
        <v>0.26190625000000001</v>
      </c>
      <c r="AD324" s="38">
        <f t="shared" si="63"/>
        <v>0</v>
      </c>
      <c r="AE324" s="38">
        <f t="shared" si="64"/>
        <v>0</v>
      </c>
      <c r="AF324" s="38">
        <f t="shared" si="65"/>
        <v>86.667916081319277</v>
      </c>
      <c r="AG324" s="38">
        <f t="shared" si="66"/>
        <v>73.06986946423099</v>
      </c>
      <c r="AH324" s="38">
        <f t="shared" si="67"/>
        <v>159.73778554555025</v>
      </c>
      <c r="AI324" s="38">
        <v>442.37194444400001</v>
      </c>
      <c r="AJ324" s="24">
        <f t="shared" si="68"/>
        <v>0.36109384320544657</v>
      </c>
      <c r="AK324" s="2">
        <f t="shared" si="69"/>
        <v>25273</v>
      </c>
    </row>
    <row r="325" spans="1:37">
      <c r="A325" s="2">
        <v>111</v>
      </c>
      <c r="B325" s="2" t="s">
        <v>166</v>
      </c>
      <c r="C325" s="2" t="s">
        <v>18</v>
      </c>
      <c r="D325" s="2" t="s">
        <v>420</v>
      </c>
      <c r="E325" s="2" t="s">
        <v>767</v>
      </c>
      <c r="F325" s="2" t="s">
        <v>64</v>
      </c>
      <c r="H325" s="2" t="s">
        <v>879</v>
      </c>
      <c r="I325" s="2">
        <v>19459</v>
      </c>
      <c r="J325" s="2">
        <v>12819</v>
      </c>
      <c r="K325" s="95">
        <f t="shared" si="56"/>
        <v>0.65876972095174469</v>
      </c>
      <c r="L325" s="38">
        <f t="shared" si="57"/>
        <v>0</v>
      </c>
      <c r="M325" s="38">
        <f t="shared" si="58"/>
        <v>0</v>
      </c>
      <c r="N325" s="38">
        <f t="shared" si="59"/>
        <v>13.076065496024999</v>
      </c>
      <c r="O325" s="38">
        <f t="shared" si="60"/>
        <v>51.018934503974997</v>
      </c>
      <c r="P325" s="2">
        <v>1935561</v>
      </c>
      <c r="Q325" s="2">
        <v>62.065466751000002</v>
      </c>
      <c r="R325" s="24">
        <v>0</v>
      </c>
      <c r="S325" s="24">
        <v>0</v>
      </c>
      <c r="T325" s="24">
        <v>0.20401069499999999</v>
      </c>
      <c r="U325" s="24">
        <v>0.79598930499999998</v>
      </c>
      <c r="V325" s="95">
        <f t="shared" si="61"/>
        <v>0.65876972095174469</v>
      </c>
      <c r="W325" s="95">
        <v>0.31609374999999995</v>
      </c>
      <c r="X325" s="95">
        <v>0.27388937899999999</v>
      </c>
      <c r="Y325" s="95">
        <f t="shared" si="62"/>
        <v>0.2738893789449181</v>
      </c>
      <c r="Z325" s="2" t="s">
        <v>532</v>
      </c>
      <c r="AA325" s="2" t="s">
        <v>532</v>
      </c>
      <c r="AB325" s="2">
        <v>0.22500000000000001</v>
      </c>
      <c r="AC325" s="95">
        <v>0.286419643</v>
      </c>
      <c r="AD325" s="38">
        <f t="shared" si="63"/>
        <v>0</v>
      </c>
      <c r="AE325" s="38">
        <f t="shared" si="64"/>
        <v>0</v>
      </c>
      <c r="AF325" s="38">
        <f t="shared" si="65"/>
        <v>25.772925092665272</v>
      </c>
      <c r="AG325" s="38">
        <f t="shared" si="66"/>
        <v>128.00834706017156</v>
      </c>
      <c r="AH325" s="38">
        <f t="shared" si="67"/>
        <v>153.78127215283683</v>
      </c>
      <c r="AI325" s="38">
        <v>442.37194444400001</v>
      </c>
      <c r="AJ325" s="24">
        <f t="shared" si="68"/>
        <v>0.34762889935553781</v>
      </c>
      <c r="AK325" s="2">
        <f t="shared" si="69"/>
        <v>21365</v>
      </c>
    </row>
    <row r="326" spans="1:37">
      <c r="A326" s="2">
        <v>112</v>
      </c>
      <c r="B326" s="2" t="s">
        <v>167</v>
      </c>
      <c r="C326" s="2" t="s">
        <v>18</v>
      </c>
      <c r="D326" s="2" t="s">
        <v>420</v>
      </c>
      <c r="E326" s="2" t="s">
        <v>767</v>
      </c>
      <c r="F326" s="2" t="s">
        <v>64</v>
      </c>
      <c r="H326" s="2" t="s">
        <v>879</v>
      </c>
      <c r="I326" s="2">
        <v>12325</v>
      </c>
      <c r="J326" s="2">
        <v>6647</v>
      </c>
      <c r="K326" s="95">
        <f t="shared" si="56"/>
        <v>0.53931034482758622</v>
      </c>
      <c r="L326" s="38">
        <f t="shared" si="57"/>
        <v>0</v>
      </c>
      <c r="M326" s="38">
        <f t="shared" si="58"/>
        <v>0</v>
      </c>
      <c r="N326" s="38">
        <f t="shared" si="59"/>
        <v>0</v>
      </c>
      <c r="O326" s="38">
        <f t="shared" si="60"/>
        <v>33.234999999999999</v>
      </c>
      <c r="P326" s="2">
        <v>1864114</v>
      </c>
      <c r="Q326" s="2">
        <v>33.427142639000003</v>
      </c>
      <c r="R326" s="24">
        <v>0</v>
      </c>
      <c r="S326" s="24">
        <v>0</v>
      </c>
      <c r="T326" s="24">
        <v>0</v>
      </c>
      <c r="U326" s="24">
        <v>1</v>
      </c>
      <c r="V326" s="95">
        <f t="shared" si="61"/>
        <v>0.53931034482758622</v>
      </c>
      <c r="W326" s="95">
        <v>0.36231249999999998</v>
      </c>
      <c r="X326" s="95">
        <v>0.30185624999999999</v>
      </c>
      <c r="Y326" s="95">
        <f t="shared" si="62"/>
        <v>0.30185624999999999</v>
      </c>
      <c r="Z326" s="2" t="s">
        <v>532</v>
      </c>
      <c r="AA326" s="2" t="s">
        <v>532</v>
      </c>
      <c r="AB326" s="2" t="s">
        <v>532</v>
      </c>
      <c r="AC326" s="95">
        <v>0.30185624999999999</v>
      </c>
      <c r="AD326" s="38">
        <f t="shared" si="63"/>
        <v>0</v>
      </c>
      <c r="AE326" s="38">
        <f t="shared" si="64"/>
        <v>0</v>
      </c>
      <c r="AF326" s="38">
        <f t="shared" si="65"/>
        <v>0</v>
      </c>
      <c r="AG326" s="38">
        <f t="shared" si="66"/>
        <v>87.882006026249996</v>
      </c>
      <c r="AH326" s="38">
        <f t="shared" si="67"/>
        <v>87.882006026249996</v>
      </c>
      <c r="AI326" s="38">
        <v>442.37194444400001</v>
      </c>
      <c r="AJ326" s="24">
        <f t="shared" si="68"/>
        <v>0.19866089414125357</v>
      </c>
      <c r="AK326" s="2">
        <f t="shared" si="69"/>
        <v>11078</v>
      </c>
    </row>
    <row r="327" spans="1:37">
      <c r="A327" s="2">
        <v>113</v>
      </c>
      <c r="B327" s="2" t="s">
        <v>168</v>
      </c>
      <c r="C327" s="2" t="s">
        <v>18</v>
      </c>
      <c r="D327" s="2" t="s">
        <v>420</v>
      </c>
      <c r="E327" s="2" t="s">
        <v>767</v>
      </c>
      <c r="F327" s="2" t="s">
        <v>64</v>
      </c>
      <c r="H327" s="2" t="s">
        <v>879</v>
      </c>
      <c r="I327" s="2">
        <v>39565</v>
      </c>
      <c r="J327" s="2">
        <v>25314</v>
      </c>
      <c r="K327" s="95">
        <f t="shared" ref="K327:K390" si="70">J327/I327</f>
        <v>0.63980791103247825</v>
      </c>
      <c r="L327" s="38">
        <f t="shared" ref="L327:L390" si="71">R327*$J327*$D$2/1000</f>
        <v>0</v>
      </c>
      <c r="M327" s="38">
        <f t="shared" ref="M327:M390" si="72">S327*$J327*$D$2/1000</f>
        <v>0</v>
      </c>
      <c r="N327" s="38">
        <f t="shared" ref="N327:N390" si="73">T327*$J327*$D$2/1000</f>
        <v>40.630033567709994</v>
      </c>
      <c r="O327" s="38">
        <f t="shared" ref="O327:O390" si="74">U327*$J327*$D$2/1000</f>
        <v>85.939966432290007</v>
      </c>
      <c r="P327" s="2">
        <v>2587004</v>
      </c>
      <c r="Q327" s="2">
        <v>93.078320942000005</v>
      </c>
      <c r="R327" s="24">
        <v>0</v>
      </c>
      <c r="S327" s="24">
        <v>0</v>
      </c>
      <c r="T327" s="24">
        <v>0.321008403</v>
      </c>
      <c r="U327" s="24">
        <v>0.678991597</v>
      </c>
      <c r="V327" s="95">
        <f t="shared" ref="V327:V390" si="75">K327*(T327+U327)</f>
        <v>0.63980791103247825</v>
      </c>
      <c r="W327" s="95">
        <v>0.30121874999999998</v>
      </c>
      <c r="X327" s="95">
        <v>0.261080859</v>
      </c>
      <c r="Y327" s="95">
        <f t="shared" ref="Y327:Y390" si="76">SUMPRODUCT(R327:U327,Z327:AC327)</f>
        <v>0.26108085910491574</v>
      </c>
      <c r="Z327" s="2" t="s">
        <v>532</v>
      </c>
      <c r="AA327" s="2" t="s">
        <v>532</v>
      </c>
      <c r="AB327" s="2">
        <v>0.22500000000000001</v>
      </c>
      <c r="AC327" s="95">
        <v>0.278138889</v>
      </c>
      <c r="AD327" s="38">
        <f t="shared" ref="AD327:AD390" si="77">IFERROR(L327*Z327*8760/1000,0)</f>
        <v>0</v>
      </c>
      <c r="AE327" s="38">
        <f t="shared" ref="AE327:AE390" si="78">IFERROR(M327*AA327*8760/1000,0)</f>
        <v>0</v>
      </c>
      <c r="AF327" s="38">
        <f t="shared" ref="AF327:AF390" si="79">IFERROR(N327*AB327*8760/1000,0)</f>
        <v>80.081796161956404</v>
      </c>
      <c r="AG327" s="38">
        <f t="shared" ref="AG327:AG390" si="80">IFERROR(O327*AC327*8760/1000,0)</f>
        <v>209.39244182936804</v>
      </c>
      <c r="AH327" s="38">
        <f t="shared" ref="AH327:AH390" si="81">AF327+AG327</f>
        <v>289.47423799132446</v>
      </c>
      <c r="AI327" s="38">
        <v>442.37194444400001</v>
      </c>
      <c r="AJ327" s="24">
        <f t="shared" ref="AJ327:AJ390" si="82">AH327/AI327</f>
        <v>0.65436843730032046</v>
      </c>
      <c r="AK327" s="2">
        <f t="shared" ref="AK327:AK390" si="83">ROUND((O327+N327)/0.003,0)</f>
        <v>42190</v>
      </c>
    </row>
    <row r="328" spans="1:37">
      <c r="A328" s="2">
        <v>114</v>
      </c>
      <c r="B328" s="2" t="s">
        <v>169</v>
      </c>
      <c r="C328" s="2" t="s">
        <v>18</v>
      </c>
      <c r="D328" s="2" t="s">
        <v>420</v>
      </c>
      <c r="E328" s="2" t="s">
        <v>767</v>
      </c>
      <c r="F328" s="2" t="s">
        <v>64</v>
      </c>
      <c r="H328" s="2" t="s">
        <v>879</v>
      </c>
      <c r="I328" s="2">
        <v>17715</v>
      </c>
      <c r="J328" s="2">
        <v>11539</v>
      </c>
      <c r="K328" s="95">
        <f t="shared" si="70"/>
        <v>0.65136889641546714</v>
      </c>
      <c r="L328" s="38">
        <f t="shared" si="71"/>
        <v>0</v>
      </c>
      <c r="M328" s="38">
        <f t="shared" si="72"/>
        <v>0</v>
      </c>
      <c r="N328" s="38">
        <f t="shared" si="73"/>
        <v>0</v>
      </c>
      <c r="O328" s="38">
        <f t="shared" si="74"/>
        <v>57.695</v>
      </c>
      <c r="P328" s="2">
        <v>1479133</v>
      </c>
      <c r="Q328" s="2">
        <v>83.590871616000001</v>
      </c>
      <c r="R328" s="24">
        <v>0</v>
      </c>
      <c r="S328" s="24">
        <v>0</v>
      </c>
      <c r="T328" s="24">
        <v>0</v>
      </c>
      <c r="U328" s="24">
        <v>1</v>
      </c>
      <c r="V328" s="95">
        <f t="shared" si="75"/>
        <v>0.65136889641546714</v>
      </c>
      <c r="W328" s="95">
        <v>0.39365624999999999</v>
      </c>
      <c r="X328" s="95">
        <v>0.31954687500000001</v>
      </c>
      <c r="Y328" s="95">
        <f t="shared" si="76"/>
        <v>0.31954687500000001</v>
      </c>
      <c r="Z328" s="2" t="s">
        <v>532</v>
      </c>
      <c r="AA328" s="2" t="s">
        <v>532</v>
      </c>
      <c r="AB328" s="2" t="s">
        <v>532</v>
      </c>
      <c r="AC328" s="95">
        <v>0.31954687500000001</v>
      </c>
      <c r="AD328" s="38">
        <f t="shared" si="77"/>
        <v>0</v>
      </c>
      <c r="AE328" s="38">
        <f t="shared" si="78"/>
        <v>0</v>
      </c>
      <c r="AF328" s="38">
        <f t="shared" si="79"/>
        <v>0</v>
      </c>
      <c r="AG328" s="38">
        <f t="shared" si="80"/>
        <v>161.50161090937499</v>
      </c>
      <c r="AH328" s="38">
        <f t="shared" si="81"/>
        <v>161.50161090937499</v>
      </c>
      <c r="AI328" s="38">
        <v>442.37194444400001</v>
      </c>
      <c r="AJ328" s="24">
        <f t="shared" si="82"/>
        <v>0.36508104308549688</v>
      </c>
      <c r="AK328" s="2">
        <f t="shared" si="83"/>
        <v>19232</v>
      </c>
    </row>
    <row r="329" spans="1:37">
      <c r="A329" s="2">
        <v>115</v>
      </c>
      <c r="B329" s="2" t="s">
        <v>170</v>
      </c>
      <c r="C329" s="2" t="s">
        <v>18</v>
      </c>
      <c r="D329" s="2" t="s">
        <v>420</v>
      </c>
      <c r="E329" s="2" t="s">
        <v>767</v>
      </c>
      <c r="F329" s="2" t="s">
        <v>64</v>
      </c>
      <c r="H329" s="2" t="s">
        <v>879</v>
      </c>
      <c r="I329" s="2">
        <v>31764</v>
      </c>
      <c r="J329" s="2">
        <v>18692</v>
      </c>
      <c r="K329" s="95">
        <f t="shared" si="70"/>
        <v>0.5884649288502708</v>
      </c>
      <c r="L329" s="38">
        <f t="shared" si="71"/>
        <v>0</v>
      </c>
      <c r="M329" s="38">
        <f t="shared" si="72"/>
        <v>0</v>
      </c>
      <c r="N329" s="38">
        <f t="shared" si="73"/>
        <v>55.728780211799993</v>
      </c>
      <c r="O329" s="38">
        <f t="shared" si="74"/>
        <v>37.731219788200001</v>
      </c>
      <c r="P329" s="2">
        <v>1640685</v>
      </c>
      <c r="Q329" s="2">
        <v>95.821533646999995</v>
      </c>
      <c r="R329" s="24">
        <v>0</v>
      </c>
      <c r="S329" s="24">
        <v>0</v>
      </c>
      <c r="T329" s="24">
        <v>0.59628482999999999</v>
      </c>
      <c r="U329" s="24">
        <v>0.40371517000000001</v>
      </c>
      <c r="V329" s="95">
        <f t="shared" si="75"/>
        <v>0.5884649288502708</v>
      </c>
      <c r="W329" s="95">
        <v>0.28634374999999995</v>
      </c>
      <c r="X329" s="95">
        <v>0.24118645499999999</v>
      </c>
      <c r="Y329" s="95">
        <f t="shared" si="76"/>
        <v>0.2411864550971875</v>
      </c>
      <c r="Z329" s="2" t="s">
        <v>532</v>
      </c>
      <c r="AA329" s="2" t="s">
        <v>532</v>
      </c>
      <c r="AB329" s="2">
        <v>0.22500000000000001</v>
      </c>
      <c r="AC329" s="95">
        <v>0.26509375000000002</v>
      </c>
      <c r="AD329" s="38">
        <f t="shared" si="77"/>
        <v>0</v>
      </c>
      <c r="AE329" s="38">
        <f t="shared" si="78"/>
        <v>0</v>
      </c>
      <c r="AF329" s="38">
        <f t="shared" si="79"/>
        <v>109.84142579745779</v>
      </c>
      <c r="AG329" s="38">
        <f t="shared" si="80"/>
        <v>87.620240380578537</v>
      </c>
      <c r="AH329" s="38">
        <f t="shared" si="81"/>
        <v>197.46166617803632</v>
      </c>
      <c r="AI329" s="38">
        <v>442.37194444400001</v>
      </c>
      <c r="AJ329" s="24">
        <f t="shared" si="82"/>
        <v>0.44637022907548574</v>
      </c>
      <c r="AK329" s="2">
        <f t="shared" si="83"/>
        <v>31153</v>
      </c>
    </row>
    <row r="330" spans="1:37">
      <c r="A330" s="2">
        <v>116</v>
      </c>
      <c r="B330" s="2" t="s">
        <v>171</v>
      </c>
      <c r="C330" s="2" t="s">
        <v>18</v>
      </c>
      <c r="D330" s="2" t="s">
        <v>420</v>
      </c>
      <c r="E330" s="2" t="s">
        <v>767</v>
      </c>
      <c r="F330" s="2" t="s">
        <v>64</v>
      </c>
      <c r="H330" s="2" t="s">
        <v>879</v>
      </c>
      <c r="I330" s="2">
        <v>12434</v>
      </c>
      <c r="J330" s="2">
        <v>7888</v>
      </c>
      <c r="K330" s="95">
        <f t="shared" si="70"/>
        <v>0.63438957696638254</v>
      </c>
      <c r="L330" s="38">
        <f t="shared" si="71"/>
        <v>0</v>
      </c>
      <c r="M330" s="38">
        <f t="shared" si="72"/>
        <v>0</v>
      </c>
      <c r="N330" s="38">
        <f t="shared" si="73"/>
        <v>8.4057560936000009</v>
      </c>
      <c r="O330" s="38">
        <f t="shared" si="74"/>
        <v>31.034243906400004</v>
      </c>
      <c r="P330" s="2">
        <v>4094748</v>
      </c>
      <c r="Q330" s="2">
        <v>16.144703729</v>
      </c>
      <c r="R330" s="24">
        <v>0</v>
      </c>
      <c r="S330" s="24">
        <v>0</v>
      </c>
      <c r="T330" s="24">
        <v>0.21312769000000001</v>
      </c>
      <c r="U330" s="24">
        <v>0.78687231000000002</v>
      </c>
      <c r="V330" s="95">
        <f t="shared" si="75"/>
        <v>0.63438957696638254</v>
      </c>
      <c r="W330" s="95">
        <v>0.31290625</v>
      </c>
      <c r="X330" s="95">
        <v>0.278524881</v>
      </c>
      <c r="Y330" s="95">
        <f t="shared" si="76"/>
        <v>0.27852488085683152</v>
      </c>
      <c r="Z330" s="2" t="s">
        <v>532</v>
      </c>
      <c r="AA330" s="2" t="s">
        <v>532</v>
      </c>
      <c r="AB330" s="2">
        <v>0.22500000000000001</v>
      </c>
      <c r="AC330" s="95">
        <v>0.29302232099999997</v>
      </c>
      <c r="AD330" s="38">
        <f t="shared" si="77"/>
        <v>0</v>
      </c>
      <c r="AE330" s="38">
        <f t="shared" si="78"/>
        <v>0</v>
      </c>
      <c r="AF330" s="38">
        <f t="shared" si="79"/>
        <v>16.567745260485601</v>
      </c>
      <c r="AG330" s="38">
        <f t="shared" si="80"/>
        <v>79.661041336216897</v>
      </c>
      <c r="AH330" s="38">
        <f t="shared" si="81"/>
        <v>96.228786596702491</v>
      </c>
      <c r="AI330" s="38">
        <v>442.37194444400001</v>
      </c>
      <c r="AJ330" s="24">
        <f t="shared" si="82"/>
        <v>0.21752913539227423</v>
      </c>
      <c r="AK330" s="2">
        <f t="shared" si="83"/>
        <v>13147</v>
      </c>
    </row>
    <row r="331" spans="1:37">
      <c r="A331" s="2">
        <v>117</v>
      </c>
      <c r="B331" s="2" t="s">
        <v>172</v>
      </c>
      <c r="C331" s="2" t="s">
        <v>18</v>
      </c>
      <c r="D331" s="2" t="s">
        <v>420</v>
      </c>
      <c r="E331" s="2" t="s">
        <v>767</v>
      </c>
      <c r="F331" s="2" t="s">
        <v>64</v>
      </c>
      <c r="H331" s="2" t="s">
        <v>879</v>
      </c>
      <c r="I331" s="2">
        <v>23662</v>
      </c>
      <c r="J331" s="2">
        <v>10941</v>
      </c>
      <c r="K331" s="95">
        <f t="shared" si="70"/>
        <v>0.46238694953934578</v>
      </c>
      <c r="L331" s="38">
        <f t="shared" si="71"/>
        <v>0</v>
      </c>
      <c r="M331" s="38">
        <f t="shared" si="72"/>
        <v>25.396330491629996</v>
      </c>
      <c r="N331" s="38">
        <f t="shared" si="73"/>
        <v>29.308669508369999</v>
      </c>
      <c r="O331" s="38">
        <f t="shared" si="74"/>
        <v>0</v>
      </c>
      <c r="P331" s="2">
        <v>2333587</v>
      </c>
      <c r="Q331" s="2">
        <v>19.163954166</v>
      </c>
      <c r="R331" s="24">
        <v>0</v>
      </c>
      <c r="S331" s="24">
        <v>0.46424148599999998</v>
      </c>
      <c r="T331" s="24">
        <v>0.53575851399999996</v>
      </c>
      <c r="U331" s="24">
        <v>0</v>
      </c>
      <c r="V331" s="95">
        <f t="shared" si="75"/>
        <v>0.24772774497819286</v>
      </c>
      <c r="W331" s="95">
        <v>0.24384375</v>
      </c>
      <c r="X331" s="95">
        <v>0.22500000000000001</v>
      </c>
      <c r="Y331" s="95">
        <f t="shared" si="76"/>
        <v>0.20178792569999998</v>
      </c>
      <c r="Z331" s="2" t="s">
        <v>532</v>
      </c>
      <c r="AA331" s="2">
        <v>0.17499999999999999</v>
      </c>
      <c r="AB331" s="2">
        <v>0.22500000000000001</v>
      </c>
      <c r="AC331" s="95"/>
      <c r="AD331" s="38">
        <f t="shared" si="77"/>
        <v>0</v>
      </c>
      <c r="AE331" s="38">
        <f t="shared" si="78"/>
        <v>38.932574643668787</v>
      </c>
      <c r="AF331" s="38">
        <f t="shared" si="79"/>
        <v>57.767387600997267</v>
      </c>
      <c r="AG331" s="38">
        <f t="shared" si="80"/>
        <v>0</v>
      </c>
      <c r="AH331" s="38">
        <f t="shared" si="81"/>
        <v>57.767387600997267</v>
      </c>
      <c r="AI331" s="38">
        <v>442.37194444400001</v>
      </c>
      <c r="AJ331" s="24">
        <f t="shared" si="82"/>
        <v>0.13058555888665779</v>
      </c>
      <c r="AK331" s="2">
        <f t="shared" si="83"/>
        <v>9770</v>
      </c>
    </row>
    <row r="332" spans="1:37">
      <c r="A332" s="2">
        <v>118</v>
      </c>
      <c r="B332" s="2" t="s">
        <v>173</v>
      </c>
      <c r="C332" s="2" t="s">
        <v>18</v>
      </c>
      <c r="D332" s="2" t="s">
        <v>420</v>
      </c>
      <c r="E332" s="2" t="s">
        <v>767</v>
      </c>
      <c r="F332" s="2" t="s">
        <v>64</v>
      </c>
      <c r="H332" s="2" t="s">
        <v>879</v>
      </c>
      <c r="I332" s="2">
        <v>8313</v>
      </c>
      <c r="J332" s="2">
        <v>2494</v>
      </c>
      <c r="K332" s="95">
        <f t="shared" si="70"/>
        <v>0.30001202935161797</v>
      </c>
      <c r="L332" s="38">
        <f t="shared" si="71"/>
        <v>0</v>
      </c>
      <c r="M332" s="38">
        <f t="shared" si="72"/>
        <v>10.24496077869</v>
      </c>
      <c r="N332" s="38">
        <f t="shared" si="73"/>
        <v>2.2250392213099999</v>
      </c>
      <c r="O332" s="38">
        <f t="shared" si="74"/>
        <v>0</v>
      </c>
      <c r="P332" s="2">
        <v>1885149</v>
      </c>
      <c r="Q332" s="2">
        <v>1.5372318359999999</v>
      </c>
      <c r="R332" s="24">
        <v>0</v>
      </c>
      <c r="S332" s="24">
        <v>0.821568627</v>
      </c>
      <c r="T332" s="24">
        <v>0.178431373</v>
      </c>
      <c r="U332" s="24">
        <v>0</v>
      </c>
      <c r="V332" s="95">
        <f t="shared" si="75"/>
        <v>5.3531558313725497E-2</v>
      </c>
      <c r="W332" s="95">
        <v>0.22500000000000001</v>
      </c>
      <c r="X332" s="95">
        <v>0.22500000000000001</v>
      </c>
      <c r="Y332" s="95">
        <f t="shared" si="76"/>
        <v>0.18392156865000001</v>
      </c>
      <c r="Z332" s="2" t="s">
        <v>532</v>
      </c>
      <c r="AA332" s="2">
        <v>0.17499999999999999</v>
      </c>
      <c r="AB332" s="2">
        <v>0.22500000000000001</v>
      </c>
      <c r="AC332" s="95"/>
      <c r="AD332" s="38">
        <f t="shared" si="77"/>
        <v>0</v>
      </c>
      <c r="AE332" s="38">
        <f t="shared" si="78"/>
        <v>15.705524873731768</v>
      </c>
      <c r="AF332" s="38">
        <f t="shared" si="79"/>
        <v>4.38555230520201</v>
      </c>
      <c r="AG332" s="38">
        <f t="shared" si="80"/>
        <v>0</v>
      </c>
      <c r="AH332" s="38">
        <f t="shared" si="81"/>
        <v>4.38555230520201</v>
      </c>
      <c r="AI332" s="38">
        <v>442.37194444400001</v>
      </c>
      <c r="AJ332" s="24">
        <f t="shared" si="82"/>
        <v>9.9137216097961167E-3</v>
      </c>
      <c r="AK332" s="2">
        <f t="shared" si="83"/>
        <v>742</v>
      </c>
    </row>
    <row r="333" spans="1:37">
      <c r="A333" s="2">
        <v>119</v>
      </c>
      <c r="B333" s="2" t="s">
        <v>174</v>
      </c>
      <c r="C333" s="2" t="s">
        <v>18</v>
      </c>
      <c r="D333" s="2" t="s">
        <v>420</v>
      </c>
      <c r="E333" s="2" t="s">
        <v>767</v>
      </c>
      <c r="F333" s="2" t="s">
        <v>64</v>
      </c>
      <c r="H333" s="2" t="s">
        <v>879</v>
      </c>
      <c r="I333" s="2">
        <v>16322</v>
      </c>
      <c r="J333" s="2">
        <v>6220</v>
      </c>
      <c r="K333" s="95">
        <f t="shared" si="70"/>
        <v>0.38108074990809948</v>
      </c>
      <c r="L333" s="38">
        <f t="shared" si="71"/>
        <v>0</v>
      </c>
      <c r="M333" s="38">
        <f t="shared" si="72"/>
        <v>11.604148065199999</v>
      </c>
      <c r="N333" s="38">
        <f t="shared" si="73"/>
        <v>15.731837221600001</v>
      </c>
      <c r="O333" s="38">
        <f t="shared" si="74"/>
        <v>3.7640147131999999</v>
      </c>
      <c r="P333" s="2">
        <v>1179465</v>
      </c>
      <c r="Q333" s="2">
        <v>23.908580027999999</v>
      </c>
      <c r="R333" s="24">
        <v>0</v>
      </c>
      <c r="S333" s="24">
        <v>0.37312373199999999</v>
      </c>
      <c r="T333" s="24">
        <v>0.50584685600000001</v>
      </c>
      <c r="U333" s="24">
        <v>0.121029412</v>
      </c>
      <c r="V333" s="95">
        <f t="shared" si="75"/>
        <v>0.23889047830903073</v>
      </c>
      <c r="W333" s="95">
        <v>0.25446875000000002</v>
      </c>
      <c r="X333" s="95">
        <v>0.23068945699999999</v>
      </c>
      <c r="Y333" s="95">
        <f t="shared" si="76"/>
        <v>0.20991039888487498</v>
      </c>
      <c r="Z333" s="2" t="s">
        <v>532</v>
      </c>
      <c r="AA333" s="2">
        <v>0.17499999999999999</v>
      </c>
      <c r="AB333" s="2">
        <v>0.22500000000000001</v>
      </c>
      <c r="AC333" s="95">
        <v>0.25446875000000002</v>
      </c>
      <c r="AD333" s="38">
        <f t="shared" si="77"/>
        <v>0</v>
      </c>
      <c r="AE333" s="38">
        <f t="shared" si="78"/>
        <v>17.789158983951598</v>
      </c>
      <c r="AF333" s="38">
        <f t="shared" si="79"/>
        <v>31.007451163773602</v>
      </c>
      <c r="AG333" s="38">
        <f t="shared" si="80"/>
        <v>8.3905392828746059</v>
      </c>
      <c r="AH333" s="38">
        <f t="shared" si="81"/>
        <v>39.397990446648208</v>
      </c>
      <c r="AI333" s="38">
        <v>442.37194444400001</v>
      </c>
      <c r="AJ333" s="24">
        <f t="shared" si="82"/>
        <v>8.9060780055041699E-2</v>
      </c>
      <c r="AK333" s="2">
        <f t="shared" si="83"/>
        <v>6499</v>
      </c>
    </row>
    <row r="334" spans="1:37">
      <c r="A334" s="2">
        <v>120</v>
      </c>
      <c r="B334" s="2" t="s">
        <v>175</v>
      </c>
      <c r="C334" s="2" t="s">
        <v>18</v>
      </c>
      <c r="D334" s="2" t="s">
        <v>420</v>
      </c>
      <c r="E334" s="2" t="s">
        <v>767</v>
      </c>
      <c r="F334" s="2" t="s">
        <v>64</v>
      </c>
      <c r="H334" s="2" t="s">
        <v>879</v>
      </c>
      <c r="I334" s="2">
        <v>32310</v>
      </c>
      <c r="J334" s="2">
        <v>21412</v>
      </c>
      <c r="K334" s="95">
        <f t="shared" si="70"/>
        <v>0.66270504487774684</v>
      </c>
      <c r="L334" s="38">
        <f t="shared" si="71"/>
        <v>0</v>
      </c>
      <c r="M334" s="38">
        <f t="shared" si="72"/>
        <v>0</v>
      </c>
      <c r="N334" s="38">
        <f t="shared" si="73"/>
        <v>0</v>
      </c>
      <c r="O334" s="38">
        <f t="shared" si="74"/>
        <v>107.06</v>
      </c>
      <c r="P334" s="2">
        <v>3743982</v>
      </c>
      <c r="Q334" s="2">
        <v>52.061393563999999</v>
      </c>
      <c r="R334" s="24">
        <v>0</v>
      </c>
      <c r="S334" s="24">
        <v>0</v>
      </c>
      <c r="T334" s="24">
        <v>0</v>
      </c>
      <c r="U334" s="24">
        <v>1</v>
      </c>
      <c r="V334" s="95">
        <f t="shared" si="75"/>
        <v>0.66270504487774684</v>
      </c>
      <c r="W334" s="95">
        <v>0.35009374999999998</v>
      </c>
      <c r="X334" s="95">
        <v>0.30599999999999999</v>
      </c>
      <c r="Y334" s="95">
        <f t="shared" si="76"/>
        <v>0.30599999999999999</v>
      </c>
      <c r="Z334" s="2" t="s">
        <v>532</v>
      </c>
      <c r="AA334" s="2" t="s">
        <v>532</v>
      </c>
      <c r="AB334" s="2" t="s">
        <v>532</v>
      </c>
      <c r="AC334" s="95">
        <v>0.30599999999999999</v>
      </c>
      <c r="AD334" s="38">
        <f t="shared" si="77"/>
        <v>0</v>
      </c>
      <c r="AE334" s="38">
        <f t="shared" si="78"/>
        <v>0</v>
      </c>
      <c r="AF334" s="38">
        <f t="shared" si="79"/>
        <v>0</v>
      </c>
      <c r="AG334" s="38">
        <f t="shared" si="80"/>
        <v>286.98075360000001</v>
      </c>
      <c r="AH334" s="38">
        <f t="shared" si="81"/>
        <v>286.98075360000001</v>
      </c>
      <c r="AI334" s="38">
        <v>442.37194444400001</v>
      </c>
      <c r="AJ334" s="24">
        <f t="shared" si="82"/>
        <v>0.64873181313678219</v>
      </c>
      <c r="AK334" s="2">
        <f t="shared" si="83"/>
        <v>35687</v>
      </c>
    </row>
    <row r="335" spans="1:37">
      <c r="A335" s="2">
        <v>121</v>
      </c>
      <c r="B335" s="2" t="s">
        <v>176</v>
      </c>
      <c r="C335" s="2" t="s">
        <v>18</v>
      </c>
      <c r="D335" s="2" t="s">
        <v>420</v>
      </c>
      <c r="E335" s="2" t="s">
        <v>767</v>
      </c>
      <c r="F335" s="2" t="s">
        <v>64</v>
      </c>
      <c r="H335" s="2" t="s">
        <v>879</v>
      </c>
      <c r="I335" s="2">
        <v>27217</v>
      </c>
      <c r="J335" s="2">
        <v>17370</v>
      </c>
      <c r="K335" s="95">
        <f t="shared" si="70"/>
        <v>0.63820406363669768</v>
      </c>
      <c r="L335" s="38">
        <f t="shared" si="71"/>
        <v>0</v>
      </c>
      <c r="M335" s="38">
        <f t="shared" si="72"/>
        <v>0</v>
      </c>
      <c r="N335" s="38">
        <f t="shared" si="73"/>
        <v>0</v>
      </c>
      <c r="O335" s="38">
        <f t="shared" si="74"/>
        <v>86.85</v>
      </c>
      <c r="P335" s="2">
        <v>3310341</v>
      </c>
      <c r="Q335" s="2">
        <v>43.349011494999999</v>
      </c>
      <c r="R335" s="24">
        <v>0</v>
      </c>
      <c r="S335" s="24">
        <v>0</v>
      </c>
      <c r="T335" s="24">
        <v>0</v>
      </c>
      <c r="U335" s="24">
        <v>1</v>
      </c>
      <c r="V335" s="95">
        <f t="shared" si="75"/>
        <v>0.63820406363669768</v>
      </c>
      <c r="W335" s="95">
        <v>0.38409374999999996</v>
      </c>
      <c r="X335" s="95">
        <v>0.31078125000000001</v>
      </c>
      <c r="Y335" s="95">
        <f t="shared" si="76"/>
        <v>0.31078125000000001</v>
      </c>
      <c r="Z335" s="2" t="s">
        <v>532</v>
      </c>
      <c r="AA335" s="2" t="s">
        <v>532</v>
      </c>
      <c r="AB335" s="2" t="s">
        <v>532</v>
      </c>
      <c r="AC335" s="95">
        <v>0.31078125000000001</v>
      </c>
      <c r="AD335" s="38">
        <f t="shared" si="77"/>
        <v>0</v>
      </c>
      <c r="AE335" s="38">
        <f t="shared" si="78"/>
        <v>0</v>
      </c>
      <c r="AF335" s="38">
        <f t="shared" si="79"/>
        <v>0</v>
      </c>
      <c r="AG335" s="38">
        <f t="shared" si="80"/>
        <v>236.44423968749999</v>
      </c>
      <c r="AH335" s="38">
        <f t="shared" si="81"/>
        <v>236.44423968749999</v>
      </c>
      <c r="AI335" s="38">
        <v>442.37194444400001</v>
      </c>
      <c r="AJ335" s="24">
        <f t="shared" si="82"/>
        <v>0.53449194203460959</v>
      </c>
      <c r="AK335" s="2">
        <f t="shared" si="83"/>
        <v>28950</v>
      </c>
    </row>
    <row r="336" spans="1:37">
      <c r="A336" s="2">
        <v>122</v>
      </c>
      <c r="B336" s="2" t="s">
        <v>177</v>
      </c>
      <c r="C336" s="2" t="s">
        <v>18</v>
      </c>
      <c r="D336" s="2" t="s">
        <v>420</v>
      </c>
      <c r="E336" s="2" t="s">
        <v>767</v>
      </c>
      <c r="F336" s="2" t="s">
        <v>64</v>
      </c>
      <c r="H336" s="2" t="s">
        <v>879</v>
      </c>
      <c r="I336" s="2">
        <v>25943</v>
      </c>
      <c r="J336" s="2">
        <v>17786</v>
      </c>
      <c r="K336" s="95">
        <f t="shared" si="70"/>
        <v>0.68557992522067612</v>
      </c>
      <c r="L336" s="38">
        <f t="shared" si="71"/>
        <v>0</v>
      </c>
      <c r="M336" s="38">
        <f t="shared" si="72"/>
        <v>0</v>
      </c>
      <c r="N336" s="38">
        <f t="shared" si="73"/>
        <v>0</v>
      </c>
      <c r="O336" s="38">
        <f t="shared" si="74"/>
        <v>88.93</v>
      </c>
      <c r="P336" s="2">
        <v>1808710</v>
      </c>
      <c r="Q336" s="2">
        <v>92.406816071999998</v>
      </c>
      <c r="R336" s="24">
        <v>0</v>
      </c>
      <c r="S336" s="24">
        <v>0</v>
      </c>
      <c r="T336" s="24">
        <v>0</v>
      </c>
      <c r="U336" s="24">
        <v>1</v>
      </c>
      <c r="V336" s="95">
        <f t="shared" si="75"/>
        <v>0.68557992522067612</v>
      </c>
      <c r="W336" s="95">
        <v>0.32300000000000001</v>
      </c>
      <c r="X336" s="95">
        <v>0.28538750000000002</v>
      </c>
      <c r="Y336" s="95">
        <f t="shared" si="76"/>
        <v>0.28538750000000002</v>
      </c>
      <c r="Z336" s="2" t="s">
        <v>532</v>
      </c>
      <c r="AA336" s="2" t="s">
        <v>532</v>
      </c>
      <c r="AB336" s="2" t="s">
        <v>532</v>
      </c>
      <c r="AC336" s="95">
        <v>0.28538750000000002</v>
      </c>
      <c r="AD336" s="38">
        <f t="shared" si="77"/>
        <v>0</v>
      </c>
      <c r="AE336" s="38">
        <f t="shared" si="78"/>
        <v>0</v>
      </c>
      <c r="AF336" s="38">
        <f t="shared" si="79"/>
        <v>0</v>
      </c>
      <c r="AG336" s="38">
        <f t="shared" si="80"/>
        <v>222.32451088500002</v>
      </c>
      <c r="AH336" s="38">
        <f t="shared" si="81"/>
        <v>222.32451088500002</v>
      </c>
      <c r="AI336" s="38">
        <v>442.37194444400001</v>
      </c>
      <c r="AJ336" s="24">
        <f t="shared" si="82"/>
        <v>0.50257371353970248</v>
      </c>
      <c r="AK336" s="2">
        <f t="shared" si="83"/>
        <v>29643</v>
      </c>
    </row>
    <row r="337" spans="1:37">
      <c r="A337" s="2">
        <v>123</v>
      </c>
      <c r="B337" s="2" t="s">
        <v>178</v>
      </c>
      <c r="C337" s="2" t="s">
        <v>18</v>
      </c>
      <c r="D337" s="2" t="s">
        <v>420</v>
      </c>
      <c r="E337" s="2" t="s">
        <v>767</v>
      </c>
      <c r="F337" s="2" t="s">
        <v>64</v>
      </c>
      <c r="H337" s="2" t="s">
        <v>879</v>
      </c>
      <c r="I337" s="2">
        <v>41692</v>
      </c>
      <c r="J337" s="2">
        <v>18378</v>
      </c>
      <c r="K337" s="95">
        <f t="shared" si="70"/>
        <v>0.4408039911733666</v>
      </c>
      <c r="L337" s="38">
        <f t="shared" si="71"/>
        <v>0</v>
      </c>
      <c r="M337" s="38">
        <f t="shared" si="72"/>
        <v>42.611735276099999</v>
      </c>
      <c r="N337" s="38">
        <f t="shared" si="73"/>
        <v>33.631360678080007</v>
      </c>
      <c r="O337" s="38">
        <f t="shared" si="74"/>
        <v>15.646904045820001</v>
      </c>
      <c r="P337" s="2">
        <v>3399091</v>
      </c>
      <c r="Q337" s="2">
        <v>23.850185255</v>
      </c>
      <c r="R337" s="24">
        <v>0</v>
      </c>
      <c r="S337" s="24">
        <v>0.46372549000000002</v>
      </c>
      <c r="T337" s="24">
        <v>0.365995872</v>
      </c>
      <c r="U337" s="24">
        <v>0.17027863800000001</v>
      </c>
      <c r="V337" s="95">
        <f t="shared" si="75"/>
        <v>0.23639194437254152</v>
      </c>
      <c r="W337" s="95">
        <v>0.27837499999999998</v>
      </c>
      <c r="X337" s="95">
        <v>0.24194770500000001</v>
      </c>
      <c r="Y337" s="95">
        <f t="shared" si="76"/>
        <v>0.21090234780324998</v>
      </c>
      <c r="Z337" s="2" t="s">
        <v>532</v>
      </c>
      <c r="AA337" s="2">
        <v>0.17499999999999999</v>
      </c>
      <c r="AB337" s="2">
        <v>0.22500000000000001</v>
      </c>
      <c r="AC337" s="95">
        <v>0.27837499999999998</v>
      </c>
      <c r="AD337" s="38">
        <f t="shared" si="77"/>
        <v>0</v>
      </c>
      <c r="AE337" s="38">
        <f t="shared" si="78"/>
        <v>65.323790178261291</v>
      </c>
      <c r="AF337" s="38">
        <f t="shared" si="79"/>
        <v>66.287411896495698</v>
      </c>
      <c r="AG337" s="38">
        <f t="shared" si="80"/>
        <v>38.155992564495051</v>
      </c>
      <c r="AH337" s="38">
        <f t="shared" si="81"/>
        <v>104.44340446099075</v>
      </c>
      <c r="AI337" s="38">
        <v>442.37194444400001</v>
      </c>
      <c r="AJ337" s="24">
        <f t="shared" si="82"/>
        <v>0.23609861740274143</v>
      </c>
      <c r="AK337" s="2">
        <f t="shared" si="83"/>
        <v>16426</v>
      </c>
    </row>
    <row r="338" spans="1:37">
      <c r="A338" s="2">
        <v>124</v>
      </c>
      <c r="B338" s="2" t="s">
        <v>179</v>
      </c>
      <c r="C338" s="2" t="s">
        <v>18</v>
      </c>
      <c r="D338" s="2" t="s">
        <v>420</v>
      </c>
      <c r="E338" s="2" t="s">
        <v>767</v>
      </c>
      <c r="F338" s="2" t="s">
        <v>64</v>
      </c>
      <c r="H338" s="2" t="s">
        <v>879</v>
      </c>
      <c r="I338" s="2">
        <v>45575</v>
      </c>
      <c r="J338" s="2">
        <v>25724</v>
      </c>
      <c r="K338" s="95">
        <f t="shared" si="70"/>
        <v>0.56443225452550738</v>
      </c>
      <c r="L338" s="38">
        <f t="shared" si="71"/>
        <v>0</v>
      </c>
      <c r="M338" s="38">
        <f t="shared" si="72"/>
        <v>23.153825254620003</v>
      </c>
      <c r="N338" s="38">
        <f t="shared" si="73"/>
        <v>51.072884786180005</v>
      </c>
      <c r="O338" s="38">
        <f t="shared" si="74"/>
        <v>54.393289959200004</v>
      </c>
      <c r="P338" s="2">
        <v>3027281</v>
      </c>
      <c r="Q338" s="2">
        <v>64.049205224999994</v>
      </c>
      <c r="R338" s="24">
        <v>0</v>
      </c>
      <c r="S338" s="24">
        <v>0.18001730099999999</v>
      </c>
      <c r="T338" s="24">
        <v>0.39708353899999999</v>
      </c>
      <c r="U338" s="24">
        <v>0.42289916</v>
      </c>
      <c r="V338" s="95">
        <f t="shared" si="75"/>
        <v>0.46282468346848049</v>
      </c>
      <c r="W338" s="95">
        <v>0.34371874999999996</v>
      </c>
      <c r="X338" s="95">
        <v>0.25937739900000001</v>
      </c>
      <c r="Y338" s="95">
        <f t="shared" si="76"/>
        <v>0.24418800708374999</v>
      </c>
      <c r="Z338" s="2" t="s">
        <v>532</v>
      </c>
      <c r="AA338" s="2">
        <v>0.17499999999999999</v>
      </c>
      <c r="AB338" s="2">
        <v>0.22500000000000001</v>
      </c>
      <c r="AC338" s="95">
        <v>0.29165625000000001</v>
      </c>
      <c r="AD338" s="38">
        <f t="shared" si="77"/>
        <v>0</v>
      </c>
      <c r="AE338" s="38">
        <f t="shared" si="78"/>
        <v>35.494814115332467</v>
      </c>
      <c r="AF338" s="38">
        <f t="shared" si="79"/>
        <v>100.66465591356078</v>
      </c>
      <c r="AG338" s="38">
        <f t="shared" si="80"/>
        <v>138.96989245804721</v>
      </c>
      <c r="AH338" s="38">
        <f t="shared" si="81"/>
        <v>239.63454837160799</v>
      </c>
      <c r="AI338" s="38">
        <v>442.37194444400001</v>
      </c>
      <c r="AJ338" s="24">
        <f t="shared" si="82"/>
        <v>0.54170376621147454</v>
      </c>
      <c r="AK338" s="2">
        <f t="shared" si="83"/>
        <v>35155</v>
      </c>
    </row>
    <row r="339" spans="1:37">
      <c r="A339" s="2">
        <v>125</v>
      </c>
      <c r="B339" s="2" t="s">
        <v>180</v>
      </c>
      <c r="C339" s="2" t="s">
        <v>18</v>
      </c>
      <c r="D339" s="2" t="s">
        <v>420</v>
      </c>
      <c r="E339" s="2" t="s">
        <v>767</v>
      </c>
      <c r="F339" s="2" t="s">
        <v>64</v>
      </c>
      <c r="H339" s="2" t="s">
        <v>879</v>
      </c>
      <c r="I339" s="2">
        <v>17073</v>
      </c>
      <c r="J339" s="2">
        <v>8924</v>
      </c>
      <c r="K339" s="95">
        <f t="shared" si="70"/>
        <v>0.52269665553798395</v>
      </c>
      <c r="L339" s="38">
        <f t="shared" si="71"/>
        <v>0</v>
      </c>
      <c r="M339" s="38">
        <f t="shared" si="72"/>
        <v>5.429860273120001</v>
      </c>
      <c r="N339" s="38">
        <f t="shared" si="73"/>
        <v>21.288101649620003</v>
      </c>
      <c r="O339" s="38">
        <f t="shared" si="74"/>
        <v>17.902038077259999</v>
      </c>
      <c r="P339" s="2">
        <v>735295</v>
      </c>
      <c r="Q339" s="2">
        <v>87.672940600000004</v>
      </c>
      <c r="R339" s="24">
        <v>0</v>
      </c>
      <c r="S339" s="24">
        <v>0.121691176</v>
      </c>
      <c r="T339" s="24">
        <v>0.47709775100000001</v>
      </c>
      <c r="U339" s="24">
        <v>0.40121107299999997</v>
      </c>
      <c r="V339" s="95">
        <f t="shared" si="75"/>
        <v>0.45908908483429978</v>
      </c>
      <c r="W339" s="95">
        <v>0.27890624999999997</v>
      </c>
      <c r="X339" s="95">
        <v>0.24125207100000001</v>
      </c>
      <c r="Y339" s="95">
        <f t="shared" si="76"/>
        <v>0.2331897789065781</v>
      </c>
      <c r="Z339" s="2" t="s">
        <v>532</v>
      </c>
      <c r="AA339" s="2">
        <v>0.17499999999999999</v>
      </c>
      <c r="AB339" s="2">
        <v>0.22500000000000001</v>
      </c>
      <c r="AC339" s="95">
        <v>0.26057812499999999</v>
      </c>
      <c r="AD339" s="38">
        <f t="shared" si="77"/>
        <v>0</v>
      </c>
      <c r="AE339" s="38">
        <f t="shared" si="78"/>
        <v>8.3239757986929614</v>
      </c>
      <c r="AF339" s="38">
        <f t="shared" si="79"/>
        <v>41.958848351401024</v>
      </c>
      <c r="AG339" s="38">
        <f t="shared" si="80"/>
        <v>40.864344558854896</v>
      </c>
      <c r="AH339" s="38">
        <f t="shared" si="81"/>
        <v>82.823192910255926</v>
      </c>
      <c r="AI339" s="38">
        <v>442.37194444400001</v>
      </c>
      <c r="AJ339" s="24">
        <f t="shared" si="82"/>
        <v>0.18722523873966093</v>
      </c>
      <c r="AK339" s="2">
        <f t="shared" si="83"/>
        <v>13063</v>
      </c>
    </row>
    <row r="340" spans="1:37">
      <c r="A340" s="2">
        <v>126</v>
      </c>
      <c r="B340" s="2" t="s">
        <v>181</v>
      </c>
      <c r="C340" s="2" t="s">
        <v>18</v>
      </c>
      <c r="D340" s="2" t="s">
        <v>420</v>
      </c>
      <c r="E340" s="2" t="s">
        <v>767</v>
      </c>
      <c r="F340" s="2" t="s">
        <v>64</v>
      </c>
      <c r="H340" s="2" t="s">
        <v>879</v>
      </c>
      <c r="I340" s="2">
        <v>44942</v>
      </c>
      <c r="J340" s="2">
        <v>15400</v>
      </c>
      <c r="K340" s="95">
        <f t="shared" si="70"/>
        <v>0.34266387788705444</v>
      </c>
      <c r="L340" s="38">
        <f t="shared" si="71"/>
        <v>5.8044722119999994</v>
      </c>
      <c r="M340" s="38">
        <f t="shared" si="72"/>
        <v>14.891216725000001</v>
      </c>
      <c r="N340" s="38">
        <f t="shared" si="73"/>
        <v>14.891216725000001</v>
      </c>
      <c r="O340" s="38">
        <f t="shared" si="74"/>
        <v>41.413094260999998</v>
      </c>
      <c r="P340" s="2">
        <v>6574708</v>
      </c>
      <c r="Q340" s="2">
        <v>13.812359051</v>
      </c>
      <c r="R340" s="24">
        <v>7.5382755999999995E-2</v>
      </c>
      <c r="S340" s="24">
        <v>0.19339242500000001</v>
      </c>
      <c r="T340" s="24">
        <v>0.19339242500000001</v>
      </c>
      <c r="U340" s="24">
        <v>0.53783239299999996</v>
      </c>
      <c r="V340" s="95">
        <f t="shared" si="75"/>
        <v>0.25056433174313558</v>
      </c>
      <c r="W340" s="95">
        <v>0.37346875000000002</v>
      </c>
      <c r="X340" s="95">
        <v>0.28496807800000001</v>
      </c>
      <c r="Y340" s="95">
        <f t="shared" si="76"/>
        <v>0.24975768131678122</v>
      </c>
      <c r="Z340" s="2">
        <v>0.1</v>
      </c>
      <c r="AA340" s="2">
        <v>0.17499999999999999</v>
      </c>
      <c r="AB340" s="2">
        <v>0.22500000000000001</v>
      </c>
      <c r="AC340" s="95">
        <v>0.30653124999999998</v>
      </c>
      <c r="AD340" s="38">
        <f t="shared" si="77"/>
        <v>5.084717657711999</v>
      </c>
      <c r="AE340" s="38">
        <f t="shared" si="78"/>
        <v>22.828235239425002</v>
      </c>
      <c r="AF340" s="38">
        <f t="shared" si="79"/>
        <v>29.350588164975004</v>
      </c>
      <c r="AG340" s="38">
        <f t="shared" si="80"/>
        <v>111.20301013968327</v>
      </c>
      <c r="AH340" s="38">
        <f t="shared" si="81"/>
        <v>140.55359830465827</v>
      </c>
      <c r="AI340" s="38">
        <v>442.37194444400001</v>
      </c>
      <c r="AJ340" s="24">
        <f t="shared" si="82"/>
        <v>0.31772719782515724</v>
      </c>
      <c r="AK340" s="2">
        <f t="shared" si="83"/>
        <v>18768</v>
      </c>
    </row>
    <row r="341" spans="1:37">
      <c r="A341" s="2">
        <v>127</v>
      </c>
      <c r="B341" s="2" t="s">
        <v>182</v>
      </c>
      <c r="C341" s="2" t="s">
        <v>18</v>
      </c>
      <c r="D341" s="2" t="s">
        <v>420</v>
      </c>
      <c r="E341" s="2" t="s">
        <v>767</v>
      </c>
      <c r="F341" s="2" t="s">
        <v>64</v>
      </c>
      <c r="H341" s="2" t="s">
        <v>879</v>
      </c>
      <c r="I341" s="2">
        <v>26120</v>
      </c>
      <c r="J341" s="2">
        <v>12558</v>
      </c>
      <c r="K341" s="95">
        <f t="shared" si="70"/>
        <v>0.48078101071975499</v>
      </c>
      <c r="L341" s="38">
        <f t="shared" si="71"/>
        <v>0</v>
      </c>
      <c r="M341" s="38">
        <f t="shared" si="72"/>
        <v>0</v>
      </c>
      <c r="N341" s="38">
        <f t="shared" si="73"/>
        <v>25.497267535739997</v>
      </c>
      <c r="O341" s="38">
        <f t="shared" si="74"/>
        <v>37.292732464259998</v>
      </c>
      <c r="P341" s="2">
        <v>1365944</v>
      </c>
      <c r="Q341" s="2">
        <v>84.817865655000006</v>
      </c>
      <c r="R341" s="24">
        <v>0</v>
      </c>
      <c r="S341" s="24">
        <v>0</v>
      </c>
      <c r="T341" s="24">
        <v>0.40607210599999999</v>
      </c>
      <c r="U341" s="24">
        <v>0.59392789400000001</v>
      </c>
      <c r="V341" s="95">
        <f t="shared" si="75"/>
        <v>0.48078101071975499</v>
      </c>
      <c r="W341" s="95">
        <v>0.34318749999999998</v>
      </c>
      <c r="X341" s="95">
        <v>0.26364243399999998</v>
      </c>
      <c r="Y341" s="95">
        <f t="shared" si="76"/>
        <v>0.26364243360337503</v>
      </c>
      <c r="Z341" s="2" t="s">
        <v>532</v>
      </c>
      <c r="AA341" s="2" t="s">
        <v>532</v>
      </c>
      <c r="AB341" s="2">
        <v>0.22500000000000001</v>
      </c>
      <c r="AC341" s="95">
        <v>0.2900625</v>
      </c>
      <c r="AD341" s="38">
        <f t="shared" si="77"/>
        <v>0</v>
      </c>
      <c r="AE341" s="38">
        <f t="shared" si="78"/>
        <v>0</v>
      </c>
      <c r="AF341" s="38">
        <f t="shared" si="79"/>
        <v>50.25511431294354</v>
      </c>
      <c r="AG341" s="38">
        <f t="shared" si="80"/>
        <v>94.758875323230271</v>
      </c>
      <c r="AH341" s="38">
        <f t="shared" si="81"/>
        <v>145.01398963617382</v>
      </c>
      <c r="AI341" s="38">
        <v>442.37194444400001</v>
      </c>
      <c r="AJ341" s="24">
        <f t="shared" si="82"/>
        <v>0.32781009613626433</v>
      </c>
      <c r="AK341" s="2">
        <f t="shared" si="83"/>
        <v>20930</v>
      </c>
    </row>
    <row r="342" spans="1:37">
      <c r="A342" s="2">
        <v>128</v>
      </c>
      <c r="B342" s="2" t="s">
        <v>183</v>
      </c>
      <c r="C342" s="2" t="s">
        <v>18</v>
      </c>
      <c r="D342" s="2" t="s">
        <v>420</v>
      </c>
      <c r="E342" s="2" t="s">
        <v>767</v>
      </c>
      <c r="F342" s="2" t="s">
        <v>64</v>
      </c>
      <c r="H342" s="2" t="s">
        <v>879</v>
      </c>
      <c r="I342" s="2">
        <v>27587</v>
      </c>
      <c r="J342" s="2">
        <v>12045</v>
      </c>
      <c r="K342" s="95">
        <f t="shared" si="70"/>
        <v>0.43661869721245516</v>
      </c>
      <c r="L342" s="38">
        <f t="shared" si="71"/>
        <v>0</v>
      </c>
      <c r="M342" s="38">
        <f t="shared" si="72"/>
        <v>0</v>
      </c>
      <c r="N342" s="38">
        <f t="shared" si="73"/>
        <v>7.0465463870999994</v>
      </c>
      <c r="O342" s="38">
        <f t="shared" si="74"/>
        <v>53.178453612900007</v>
      </c>
      <c r="P342" s="2">
        <v>2802885</v>
      </c>
      <c r="Q342" s="2">
        <v>48.257830505999998</v>
      </c>
      <c r="R342" s="24">
        <v>0</v>
      </c>
      <c r="S342" s="24">
        <v>0</v>
      </c>
      <c r="T342" s="24">
        <v>0.117003676</v>
      </c>
      <c r="U342" s="24">
        <v>0.88299632400000005</v>
      </c>
      <c r="V342" s="95">
        <f t="shared" si="75"/>
        <v>0.43661869721245516</v>
      </c>
      <c r="W342" s="95">
        <v>0.41703124999999996</v>
      </c>
      <c r="X342" s="95">
        <v>0.32513730200000002</v>
      </c>
      <c r="Y342" s="95">
        <f t="shared" si="76"/>
        <v>0.32513730186862499</v>
      </c>
      <c r="Z342" s="2" t="s">
        <v>532</v>
      </c>
      <c r="AA342" s="2" t="s">
        <v>532</v>
      </c>
      <c r="AB342" s="2">
        <v>0.22500000000000001</v>
      </c>
      <c r="AC342" s="95">
        <v>0.33840625000000002</v>
      </c>
      <c r="AD342" s="38">
        <f t="shared" si="77"/>
        <v>0</v>
      </c>
      <c r="AE342" s="38">
        <f t="shared" si="78"/>
        <v>0</v>
      </c>
      <c r="AF342" s="38">
        <f t="shared" si="79"/>
        <v>13.888742928974098</v>
      </c>
      <c r="AG342" s="38">
        <f t="shared" si="80"/>
        <v>157.64426855515828</v>
      </c>
      <c r="AH342" s="38">
        <f t="shared" si="81"/>
        <v>171.53301148413237</v>
      </c>
      <c r="AI342" s="38">
        <v>442.37194444400001</v>
      </c>
      <c r="AJ342" s="24">
        <f t="shared" si="82"/>
        <v>0.38775743723921169</v>
      </c>
      <c r="AK342" s="2">
        <f t="shared" si="83"/>
        <v>20075</v>
      </c>
    </row>
    <row r="343" spans="1:37">
      <c r="A343" s="2">
        <v>129</v>
      </c>
      <c r="B343" s="2" t="s">
        <v>184</v>
      </c>
      <c r="C343" s="2" t="s">
        <v>18</v>
      </c>
      <c r="D343" s="2" t="s">
        <v>420</v>
      </c>
      <c r="E343" s="2" t="s">
        <v>767</v>
      </c>
      <c r="F343" s="2" t="s">
        <v>64</v>
      </c>
      <c r="H343" s="2" t="s">
        <v>879</v>
      </c>
      <c r="I343" s="2">
        <v>31558</v>
      </c>
      <c r="J343" s="2">
        <v>8420</v>
      </c>
      <c r="K343" s="95">
        <f t="shared" si="70"/>
        <v>0.2668103175106154</v>
      </c>
      <c r="L343" s="38">
        <f t="shared" si="71"/>
        <v>8.6606116460999996</v>
      </c>
      <c r="M343" s="38">
        <f t="shared" si="72"/>
        <v>6.7540106747000008</v>
      </c>
      <c r="N343" s="38">
        <f t="shared" si="73"/>
        <v>6.6770676622000007</v>
      </c>
      <c r="O343" s="38">
        <f t="shared" si="74"/>
        <v>20.008309974899998</v>
      </c>
      <c r="P343" s="2">
        <v>5024192</v>
      </c>
      <c r="Q343" s="2">
        <v>11.147176708</v>
      </c>
      <c r="R343" s="24">
        <v>0.20571524099999999</v>
      </c>
      <c r="S343" s="24">
        <v>0.16042780700000001</v>
      </c>
      <c r="T343" s="24">
        <v>0.15860018200000001</v>
      </c>
      <c r="U343" s="24">
        <v>0.47525676900000002</v>
      </c>
      <c r="V343" s="95">
        <f t="shared" si="75"/>
        <v>0.16911957435262059</v>
      </c>
      <c r="W343" s="95">
        <v>0.38143750000000004</v>
      </c>
      <c r="X343" s="95">
        <v>0.30325886400000002</v>
      </c>
      <c r="Y343" s="95">
        <f t="shared" si="76"/>
        <v>0.24086912956437501</v>
      </c>
      <c r="Z343" s="2">
        <v>0.1</v>
      </c>
      <c r="AA343" s="2">
        <v>0.17499999999999999</v>
      </c>
      <c r="AB343" s="2">
        <v>0.22500000000000001</v>
      </c>
      <c r="AC343" s="95">
        <v>0.32937499999999997</v>
      </c>
      <c r="AD343" s="38">
        <f t="shared" si="77"/>
        <v>7.5866958019836002</v>
      </c>
      <c r="AE343" s="38">
        <f t="shared" si="78"/>
        <v>10.3538983643151</v>
      </c>
      <c r="AF343" s="38">
        <f t="shared" si="79"/>
        <v>13.160500362196201</v>
      </c>
      <c r="AG343" s="38">
        <f t="shared" si="80"/>
        <v>57.730476978328333</v>
      </c>
      <c r="AH343" s="38">
        <f t="shared" si="81"/>
        <v>70.890977340524529</v>
      </c>
      <c r="AI343" s="38">
        <v>442.37194444400001</v>
      </c>
      <c r="AJ343" s="24">
        <f t="shared" si="82"/>
        <v>0.16025197400261137</v>
      </c>
      <c r="AK343" s="2">
        <f t="shared" si="83"/>
        <v>8895</v>
      </c>
    </row>
    <row r="344" spans="1:37">
      <c r="A344" s="2">
        <v>130</v>
      </c>
      <c r="B344" s="2" t="s">
        <v>185</v>
      </c>
      <c r="C344" s="2" t="s">
        <v>18</v>
      </c>
      <c r="D344" s="2" t="s">
        <v>420</v>
      </c>
      <c r="E344" s="2" t="s">
        <v>767</v>
      </c>
      <c r="F344" s="2" t="s">
        <v>64</v>
      </c>
      <c r="H344" s="2" t="s">
        <v>879</v>
      </c>
      <c r="I344" s="2">
        <v>8546</v>
      </c>
      <c r="J344" s="2">
        <v>2083</v>
      </c>
      <c r="K344" s="95">
        <f t="shared" si="70"/>
        <v>0.24373976129183245</v>
      </c>
      <c r="L344" s="38">
        <f t="shared" si="71"/>
        <v>6.256069004195</v>
      </c>
      <c r="M344" s="38">
        <f t="shared" si="72"/>
        <v>1.9017470259499998</v>
      </c>
      <c r="N344" s="38">
        <f t="shared" si="73"/>
        <v>0.95611508043999993</v>
      </c>
      <c r="O344" s="38">
        <f t="shared" si="74"/>
        <v>1.3010688894149998</v>
      </c>
      <c r="P344" s="2">
        <v>330354</v>
      </c>
      <c r="Q344" s="2">
        <v>13.303290330999999</v>
      </c>
      <c r="R344" s="24">
        <v>0.60067873299999996</v>
      </c>
      <c r="S344" s="24">
        <v>0.18259692999999999</v>
      </c>
      <c r="T344" s="24">
        <v>9.1801735999999995E-2</v>
      </c>
      <c r="U344" s="24">
        <v>0.12492260099999999</v>
      </c>
      <c r="V344" s="95">
        <f t="shared" si="75"/>
        <v>5.2824338166510651E-2</v>
      </c>
      <c r="W344" s="95">
        <v>0.26509375000000002</v>
      </c>
      <c r="X344" s="95">
        <v>0.24811053599999999</v>
      </c>
      <c r="Y344" s="95">
        <f t="shared" si="76"/>
        <v>0.14579392740884373</v>
      </c>
      <c r="Z344" s="2">
        <v>0.1</v>
      </c>
      <c r="AA344" s="2">
        <v>0.17499999999999999</v>
      </c>
      <c r="AB344" s="2">
        <v>0.22500000000000001</v>
      </c>
      <c r="AC344" s="95">
        <v>0.26509375000000002</v>
      </c>
      <c r="AD344" s="38">
        <f t="shared" si="77"/>
        <v>5.480316447674821</v>
      </c>
      <c r="AE344" s="38">
        <f t="shared" si="78"/>
        <v>2.9153781907813494</v>
      </c>
      <c r="AF344" s="38">
        <f t="shared" si="79"/>
        <v>1.8845028235472399</v>
      </c>
      <c r="AG344" s="38">
        <f t="shared" si="80"/>
        <v>3.0213698227134129</v>
      </c>
      <c r="AH344" s="38">
        <f t="shared" si="81"/>
        <v>4.9058726462606526</v>
      </c>
      <c r="AI344" s="38">
        <v>442.37194444400001</v>
      </c>
      <c r="AJ344" s="24">
        <f t="shared" si="82"/>
        <v>1.1089927170735595E-2</v>
      </c>
      <c r="AK344" s="2">
        <f t="shared" si="83"/>
        <v>752</v>
      </c>
    </row>
    <row r="345" spans="1:37">
      <c r="A345" s="2">
        <v>63</v>
      </c>
      <c r="B345" s="96" t="s">
        <v>127</v>
      </c>
      <c r="C345" s="2" t="s">
        <v>17</v>
      </c>
      <c r="D345" s="2" t="s">
        <v>414</v>
      </c>
      <c r="E345" s="2" t="s">
        <v>767</v>
      </c>
      <c r="F345" s="2" t="s">
        <v>64</v>
      </c>
      <c r="H345" s="2" t="s">
        <v>879</v>
      </c>
      <c r="I345" s="2">
        <v>2568</v>
      </c>
      <c r="J345" s="2">
        <v>373</v>
      </c>
      <c r="K345" s="95">
        <f t="shared" si="70"/>
        <v>0.14524922118380063</v>
      </c>
      <c r="L345" s="38">
        <f t="shared" si="71"/>
        <v>0.35903743318499998</v>
      </c>
      <c r="M345" s="38">
        <f t="shared" si="72"/>
        <v>0.98815080178000003</v>
      </c>
      <c r="N345" s="38">
        <f t="shared" si="73"/>
        <v>0.51781176503499993</v>
      </c>
      <c r="O345" s="38">
        <f t="shared" si="74"/>
        <v>0</v>
      </c>
      <c r="P345" s="2">
        <v>995597</v>
      </c>
      <c r="Q345" s="2">
        <v>0.64035683200000004</v>
      </c>
      <c r="R345" s="24">
        <v>0.19251336899999999</v>
      </c>
      <c r="S345" s="24">
        <v>0.52983957199999998</v>
      </c>
      <c r="T345" s="24">
        <v>0.27764705899999997</v>
      </c>
      <c r="U345" s="24">
        <v>0</v>
      </c>
      <c r="V345" s="95">
        <f t="shared" si="75"/>
        <v>4.0328019083722737E-2</v>
      </c>
      <c r="W345" s="95">
        <v>0.22525000000000001</v>
      </c>
      <c r="X345" s="95">
        <v>0.22500000000000001</v>
      </c>
      <c r="Y345" s="95">
        <f t="shared" si="76"/>
        <v>0.17444385027499998</v>
      </c>
      <c r="Z345" s="2">
        <v>0.1</v>
      </c>
      <c r="AA345" s="2">
        <v>0.17499999999999999</v>
      </c>
      <c r="AB345" s="2">
        <v>0.22500000000000001</v>
      </c>
      <c r="AC345" s="95"/>
      <c r="AD345" s="38">
        <f t="shared" si="77"/>
        <v>0.31451679147006001</v>
      </c>
      <c r="AE345" s="38">
        <f t="shared" si="78"/>
        <v>1.51483517912874</v>
      </c>
      <c r="AF345" s="38">
        <f t="shared" si="79"/>
        <v>1.0206069888839848</v>
      </c>
      <c r="AG345" s="38">
        <f t="shared" si="80"/>
        <v>0</v>
      </c>
      <c r="AH345" s="38">
        <f t="shared" si="81"/>
        <v>1.0206069888839848</v>
      </c>
      <c r="AI345" s="38">
        <v>517.37694444399995</v>
      </c>
      <c r="AJ345" s="24">
        <f t="shared" si="82"/>
        <v>1.9726564931894712E-3</v>
      </c>
      <c r="AK345" s="2">
        <f t="shared" si="83"/>
        <v>173</v>
      </c>
    </row>
    <row r="346" spans="1:37">
      <c r="A346" s="2">
        <v>35</v>
      </c>
      <c r="B346" s="2" t="s">
        <v>99</v>
      </c>
      <c r="C346" s="2" t="s">
        <v>17</v>
      </c>
      <c r="D346" s="2" t="s">
        <v>414</v>
      </c>
      <c r="E346" s="2" t="s">
        <v>767</v>
      </c>
      <c r="F346" s="2" t="s">
        <v>64</v>
      </c>
      <c r="H346" s="2" t="s">
        <v>879</v>
      </c>
      <c r="I346" s="2">
        <v>10568</v>
      </c>
      <c r="J346" s="2">
        <v>4817</v>
      </c>
      <c r="K346" s="95">
        <f t="shared" si="70"/>
        <v>0.45580999242997727</v>
      </c>
      <c r="L346" s="38">
        <f t="shared" si="71"/>
        <v>3.7969294160150002</v>
      </c>
      <c r="M346" s="38">
        <f t="shared" si="72"/>
        <v>16.710739695965</v>
      </c>
      <c r="N346" s="38">
        <f t="shared" si="73"/>
        <v>3.5773308880200001</v>
      </c>
      <c r="O346" s="38">
        <f t="shared" si="74"/>
        <v>0</v>
      </c>
      <c r="P346" s="2">
        <v>4069533</v>
      </c>
      <c r="Q346" s="2">
        <v>1.1268987829999999</v>
      </c>
      <c r="R346" s="24">
        <v>0.15764705900000001</v>
      </c>
      <c r="S346" s="24">
        <v>0.69382352899999999</v>
      </c>
      <c r="T346" s="24">
        <v>0.148529412</v>
      </c>
      <c r="U346" s="24">
        <v>0</v>
      </c>
      <c r="V346" s="95">
        <f t="shared" si="75"/>
        <v>6.7701190159348973E-2</v>
      </c>
      <c r="W346" s="95">
        <v>0.22500000000000001</v>
      </c>
      <c r="X346" s="95">
        <v>0.22500000000000001</v>
      </c>
      <c r="Y346" s="95">
        <f t="shared" si="76"/>
        <v>0.17060294117499999</v>
      </c>
      <c r="Z346" s="2">
        <v>0.1</v>
      </c>
      <c r="AA346" s="2">
        <v>0.17499999999999999</v>
      </c>
      <c r="AB346" s="2">
        <v>0.22500000000000001</v>
      </c>
      <c r="AC346" s="95"/>
      <c r="AD346" s="38">
        <f t="shared" si="77"/>
        <v>3.3261101684291403</v>
      </c>
      <c r="AE346" s="38">
        <f t="shared" si="78"/>
        <v>25.617563953914345</v>
      </c>
      <c r="AF346" s="38">
        <f t="shared" si="79"/>
        <v>7.05091918028742</v>
      </c>
      <c r="AG346" s="38">
        <f t="shared" si="80"/>
        <v>0</v>
      </c>
      <c r="AH346" s="38">
        <f t="shared" si="81"/>
        <v>7.05091918028742</v>
      </c>
      <c r="AI346" s="38">
        <v>517.37694444399995</v>
      </c>
      <c r="AJ346" s="24">
        <f t="shared" si="82"/>
        <v>1.3628205230259541E-2</v>
      </c>
      <c r="AK346" s="2">
        <f t="shared" si="83"/>
        <v>1192</v>
      </c>
    </row>
    <row r="347" spans="1:37">
      <c r="A347" s="2">
        <v>36</v>
      </c>
      <c r="B347" s="2" t="s">
        <v>100</v>
      </c>
      <c r="C347" s="2" t="s">
        <v>17</v>
      </c>
      <c r="D347" s="2" t="s">
        <v>414</v>
      </c>
      <c r="E347" s="2" t="s">
        <v>767</v>
      </c>
      <c r="F347" s="2" t="s">
        <v>64</v>
      </c>
      <c r="H347" s="2" t="s">
        <v>879</v>
      </c>
      <c r="I347" s="2">
        <v>6910</v>
      </c>
      <c r="J347" s="2">
        <v>1884</v>
      </c>
      <c r="K347" s="95">
        <f t="shared" si="70"/>
        <v>0.27264833574529668</v>
      </c>
      <c r="L347" s="38">
        <f t="shared" si="71"/>
        <v>3.6950897840400003</v>
      </c>
      <c r="M347" s="38">
        <f t="shared" si="72"/>
        <v>5.7249102159599996</v>
      </c>
      <c r="N347" s="38">
        <f t="shared" si="73"/>
        <v>0</v>
      </c>
      <c r="O347" s="38">
        <f t="shared" si="74"/>
        <v>0</v>
      </c>
      <c r="P347" s="2">
        <v>2761977</v>
      </c>
      <c r="Q347" s="2">
        <v>0</v>
      </c>
      <c r="R347" s="24">
        <v>0.39226006200000002</v>
      </c>
      <c r="S347" s="24">
        <v>0.60773993800000004</v>
      </c>
      <c r="T347" s="24">
        <v>0</v>
      </c>
      <c r="U347" s="24">
        <v>0</v>
      </c>
      <c r="V347" s="95">
        <f t="shared" si="75"/>
        <v>0</v>
      </c>
      <c r="W347" s="95">
        <v>0.19443750000000001</v>
      </c>
      <c r="X347" s="95"/>
      <c r="Y347" s="95">
        <f t="shared" si="76"/>
        <v>0.14558049535000001</v>
      </c>
      <c r="Z347" s="2">
        <v>0.1</v>
      </c>
      <c r="AA347" s="2">
        <v>0.17499999999999999</v>
      </c>
      <c r="AB347" s="2" t="s">
        <v>532</v>
      </c>
      <c r="AC347" s="95"/>
      <c r="AD347" s="38">
        <f t="shared" si="77"/>
        <v>3.2368986508190405</v>
      </c>
      <c r="AE347" s="38">
        <f t="shared" si="78"/>
        <v>8.7762873610666787</v>
      </c>
      <c r="AF347" s="38">
        <f t="shared" si="79"/>
        <v>0</v>
      </c>
      <c r="AG347" s="38">
        <f t="shared" si="80"/>
        <v>0</v>
      </c>
      <c r="AH347" s="38">
        <f t="shared" si="81"/>
        <v>0</v>
      </c>
      <c r="AI347" s="38">
        <v>517.37694444399995</v>
      </c>
      <c r="AJ347" s="24">
        <f t="shared" si="82"/>
        <v>0</v>
      </c>
      <c r="AK347" s="2">
        <f t="shared" si="83"/>
        <v>0</v>
      </c>
    </row>
    <row r="348" spans="1:37">
      <c r="A348" s="2">
        <v>37</v>
      </c>
      <c r="B348" s="2" t="s">
        <v>101</v>
      </c>
      <c r="C348" s="2" t="s">
        <v>17</v>
      </c>
      <c r="D348" s="2" t="s">
        <v>414</v>
      </c>
      <c r="E348" s="2" t="s">
        <v>767</v>
      </c>
      <c r="F348" s="2" t="s">
        <v>64</v>
      </c>
      <c r="H348" s="2" t="s">
        <v>879</v>
      </c>
      <c r="I348" s="2">
        <v>9493</v>
      </c>
      <c r="J348" s="2">
        <v>3328</v>
      </c>
      <c r="K348" s="95">
        <f t="shared" si="70"/>
        <v>0.3505741072369114</v>
      </c>
      <c r="L348" s="38">
        <f t="shared" si="71"/>
        <v>5.2786554662399991</v>
      </c>
      <c r="M348" s="38">
        <f t="shared" si="72"/>
        <v>8.7946517235199995</v>
      </c>
      <c r="N348" s="38">
        <f t="shared" si="73"/>
        <v>2.5666928102399997</v>
      </c>
      <c r="O348" s="38">
        <f t="shared" si="74"/>
        <v>0</v>
      </c>
      <c r="P348" s="2">
        <v>2224535</v>
      </c>
      <c r="Q348" s="2">
        <v>1.4500512000000001</v>
      </c>
      <c r="R348" s="24">
        <v>0.31722689100000001</v>
      </c>
      <c r="S348" s="24">
        <v>0.52852474299999996</v>
      </c>
      <c r="T348" s="24">
        <v>0.154248366</v>
      </c>
      <c r="U348" s="24">
        <v>0</v>
      </c>
      <c r="V348" s="95">
        <f t="shared" si="75"/>
        <v>5.4075483203202358E-2</v>
      </c>
      <c r="W348" s="95">
        <v>0.22500000000000001</v>
      </c>
      <c r="X348" s="95">
        <v>0.22500000000000001</v>
      </c>
      <c r="Y348" s="95">
        <f t="shared" si="76"/>
        <v>0.15892040147499997</v>
      </c>
      <c r="Z348" s="2">
        <v>0.1</v>
      </c>
      <c r="AA348" s="2">
        <v>0.17499999999999999</v>
      </c>
      <c r="AB348" s="2">
        <v>0.22500000000000001</v>
      </c>
      <c r="AC348" s="95"/>
      <c r="AD348" s="38">
        <f t="shared" si="77"/>
        <v>4.6241021884262397</v>
      </c>
      <c r="AE348" s="38">
        <f t="shared" si="78"/>
        <v>13.48220109215616</v>
      </c>
      <c r="AF348" s="38">
        <f t="shared" si="79"/>
        <v>5.0589515289830391</v>
      </c>
      <c r="AG348" s="38">
        <f t="shared" si="80"/>
        <v>0</v>
      </c>
      <c r="AH348" s="38">
        <f t="shared" si="81"/>
        <v>5.0589515289830391</v>
      </c>
      <c r="AI348" s="38">
        <v>517.37694444399995</v>
      </c>
      <c r="AJ348" s="24">
        <f t="shared" si="82"/>
        <v>9.7780768611938247E-3</v>
      </c>
      <c r="AK348" s="2">
        <f t="shared" si="83"/>
        <v>856</v>
      </c>
    </row>
    <row r="349" spans="1:37">
      <c r="A349" s="2">
        <v>38</v>
      </c>
      <c r="B349" s="2" t="s">
        <v>102</v>
      </c>
      <c r="C349" s="2" t="s">
        <v>17</v>
      </c>
      <c r="D349" s="2" t="s">
        <v>414</v>
      </c>
      <c r="E349" s="2" t="s">
        <v>767</v>
      </c>
      <c r="F349" s="2" t="s">
        <v>64</v>
      </c>
      <c r="H349" s="2" t="s">
        <v>879</v>
      </c>
      <c r="I349" s="2">
        <v>9093</v>
      </c>
      <c r="J349" s="2">
        <v>4181</v>
      </c>
      <c r="K349" s="95">
        <f t="shared" si="70"/>
        <v>0.45980424502364459</v>
      </c>
      <c r="L349" s="38">
        <f t="shared" si="71"/>
        <v>2.198099268395</v>
      </c>
      <c r="M349" s="38">
        <f t="shared" si="72"/>
        <v>14.724545539619998</v>
      </c>
      <c r="N349" s="38">
        <f t="shared" si="73"/>
        <v>3.9823552128899999</v>
      </c>
      <c r="O349" s="38">
        <f t="shared" si="74"/>
        <v>0</v>
      </c>
      <c r="P349" s="2">
        <v>1823573</v>
      </c>
      <c r="Q349" s="2">
        <v>2.866107848</v>
      </c>
      <c r="R349" s="24">
        <v>0.105147059</v>
      </c>
      <c r="S349" s="24">
        <v>0.70435520399999996</v>
      </c>
      <c r="T349" s="24">
        <v>0.190497738</v>
      </c>
      <c r="U349" s="24">
        <v>0</v>
      </c>
      <c r="V349" s="95">
        <f t="shared" si="75"/>
        <v>8.7591668599802053E-2</v>
      </c>
      <c r="W349" s="95">
        <v>0.22500000000000001</v>
      </c>
      <c r="X349" s="95">
        <v>0.22500000000000001</v>
      </c>
      <c r="Y349" s="95">
        <f t="shared" si="76"/>
        <v>0.17663885764999998</v>
      </c>
      <c r="Z349" s="2">
        <v>0.1</v>
      </c>
      <c r="AA349" s="2">
        <v>0.17499999999999999</v>
      </c>
      <c r="AB349" s="2">
        <v>0.22500000000000001</v>
      </c>
      <c r="AC349" s="95"/>
      <c r="AD349" s="38">
        <f t="shared" si="77"/>
        <v>1.9255349591140201</v>
      </c>
      <c r="AE349" s="38">
        <f t="shared" si="78"/>
        <v>22.572728312237455</v>
      </c>
      <c r="AF349" s="38">
        <f t="shared" si="79"/>
        <v>7.8492221246061895</v>
      </c>
      <c r="AG349" s="38">
        <f t="shared" si="80"/>
        <v>0</v>
      </c>
      <c r="AH349" s="38">
        <f t="shared" si="81"/>
        <v>7.8492221246061895</v>
      </c>
      <c r="AI349" s="38">
        <v>517.37694444399995</v>
      </c>
      <c r="AJ349" s="24">
        <f t="shared" si="82"/>
        <v>1.5171186518644294E-2</v>
      </c>
      <c r="AK349" s="2">
        <f t="shared" si="83"/>
        <v>1327</v>
      </c>
    </row>
    <row r="350" spans="1:37">
      <c r="A350" s="2">
        <v>39</v>
      </c>
      <c r="B350" s="2" t="s">
        <v>103</v>
      </c>
      <c r="C350" s="2" t="s">
        <v>17</v>
      </c>
      <c r="D350" s="2" t="s">
        <v>414</v>
      </c>
      <c r="E350" s="2" t="s">
        <v>767</v>
      </c>
      <c r="F350" s="2" t="s">
        <v>64</v>
      </c>
      <c r="H350" s="2" t="s">
        <v>879</v>
      </c>
      <c r="I350" s="2">
        <v>17538</v>
      </c>
      <c r="J350" s="2">
        <v>6375</v>
      </c>
      <c r="K350" s="95">
        <f t="shared" si="70"/>
        <v>0.36349640780020526</v>
      </c>
      <c r="L350" s="38">
        <f t="shared" si="71"/>
        <v>1.6640624887500002</v>
      </c>
      <c r="M350" s="38">
        <f t="shared" si="72"/>
        <v>17.953124996250001</v>
      </c>
      <c r="N350" s="38">
        <f t="shared" si="73"/>
        <v>12.257812515000001</v>
      </c>
      <c r="O350" s="38">
        <f t="shared" si="74"/>
        <v>0</v>
      </c>
      <c r="P350" s="2">
        <v>4588944</v>
      </c>
      <c r="Q350" s="2">
        <v>2.6914790989999999</v>
      </c>
      <c r="R350" s="24">
        <v>5.2205882000000002E-2</v>
      </c>
      <c r="S350" s="24">
        <v>0.56323529400000005</v>
      </c>
      <c r="T350" s="24">
        <v>0.38455882400000002</v>
      </c>
      <c r="U350" s="24">
        <v>0</v>
      </c>
      <c r="V350" s="95">
        <f t="shared" si="75"/>
        <v>0.13978575111187136</v>
      </c>
      <c r="W350" s="95">
        <v>0.23906249999999998</v>
      </c>
      <c r="X350" s="95">
        <v>0.22500000000000001</v>
      </c>
      <c r="Y350" s="95">
        <f t="shared" si="76"/>
        <v>0.19031250005</v>
      </c>
      <c r="Z350" s="2">
        <v>0.1</v>
      </c>
      <c r="AA350" s="2">
        <v>0.17499999999999999</v>
      </c>
      <c r="AB350" s="2">
        <v>0.22500000000000001</v>
      </c>
      <c r="AC350" s="95"/>
      <c r="AD350" s="38">
        <f t="shared" si="77"/>
        <v>1.4577187401450002</v>
      </c>
      <c r="AE350" s="38">
        <f t="shared" si="78"/>
        <v>27.52214061925125</v>
      </c>
      <c r="AF350" s="38">
        <f t="shared" si="79"/>
        <v>24.160148467065007</v>
      </c>
      <c r="AG350" s="38">
        <f t="shared" si="80"/>
        <v>0</v>
      </c>
      <c r="AH350" s="38">
        <f t="shared" si="81"/>
        <v>24.160148467065007</v>
      </c>
      <c r="AI350" s="38">
        <v>517.37694444399995</v>
      </c>
      <c r="AJ350" s="24">
        <f t="shared" si="82"/>
        <v>4.6697381331958568E-2</v>
      </c>
      <c r="AK350" s="2">
        <f t="shared" si="83"/>
        <v>4086</v>
      </c>
    </row>
    <row r="351" spans="1:37">
      <c r="A351" s="2">
        <v>40</v>
      </c>
      <c r="B351" s="2" t="s">
        <v>104</v>
      </c>
      <c r="C351" s="2" t="s">
        <v>17</v>
      </c>
      <c r="D351" s="2" t="s">
        <v>414</v>
      </c>
      <c r="E351" s="2" t="s">
        <v>767</v>
      </c>
      <c r="F351" s="2" t="s">
        <v>64</v>
      </c>
      <c r="H351" s="2" t="s">
        <v>879</v>
      </c>
      <c r="I351" s="2">
        <v>10332</v>
      </c>
      <c r="J351" s="2">
        <v>4520</v>
      </c>
      <c r="K351" s="95">
        <f t="shared" si="70"/>
        <v>0.43747580332946184</v>
      </c>
      <c r="L351" s="38">
        <f t="shared" si="71"/>
        <v>0</v>
      </c>
      <c r="M351" s="38">
        <f t="shared" si="72"/>
        <v>12.020098037</v>
      </c>
      <c r="N351" s="38">
        <f t="shared" si="73"/>
        <v>10.579901963000001</v>
      </c>
      <c r="O351" s="38">
        <f t="shared" si="74"/>
        <v>0</v>
      </c>
      <c r="P351" s="2">
        <v>1212119</v>
      </c>
      <c r="Q351" s="2">
        <v>10.474492822</v>
      </c>
      <c r="R351" s="24">
        <v>0</v>
      </c>
      <c r="S351" s="24">
        <v>0.53186274499999997</v>
      </c>
      <c r="T351" s="24">
        <v>0.46813725499999997</v>
      </c>
      <c r="U351" s="24">
        <v>0</v>
      </c>
      <c r="V351" s="95">
        <f t="shared" si="75"/>
        <v>0.20479872169957411</v>
      </c>
      <c r="W351" s="95">
        <v>0.22843749999999999</v>
      </c>
      <c r="X351" s="95">
        <v>0.22500000000000001</v>
      </c>
      <c r="Y351" s="95">
        <f t="shared" si="76"/>
        <v>0.19840686274999997</v>
      </c>
      <c r="Z351" s="2" t="s">
        <v>532</v>
      </c>
      <c r="AA351" s="2">
        <v>0.17499999999999999</v>
      </c>
      <c r="AB351" s="2">
        <v>0.22500000000000001</v>
      </c>
      <c r="AC351" s="95"/>
      <c r="AD351" s="38">
        <f t="shared" si="77"/>
        <v>0</v>
      </c>
      <c r="AE351" s="38">
        <f t="shared" si="78"/>
        <v>18.426810290720997</v>
      </c>
      <c r="AF351" s="38">
        <f t="shared" si="79"/>
        <v>20.852986769073002</v>
      </c>
      <c r="AG351" s="38">
        <f t="shared" si="80"/>
        <v>0</v>
      </c>
      <c r="AH351" s="38">
        <f t="shared" si="81"/>
        <v>20.852986769073002</v>
      </c>
      <c r="AI351" s="38">
        <v>517.37694444399995</v>
      </c>
      <c r="AJ351" s="24">
        <f t="shared" si="82"/>
        <v>4.0305210723069043E-2</v>
      </c>
      <c r="AK351" s="2">
        <f t="shared" si="83"/>
        <v>3527</v>
      </c>
    </row>
    <row r="352" spans="1:37">
      <c r="A352" s="2">
        <v>41</v>
      </c>
      <c r="B352" s="2" t="s">
        <v>105</v>
      </c>
      <c r="C352" s="2" t="s">
        <v>17</v>
      </c>
      <c r="D352" s="2" t="s">
        <v>414</v>
      </c>
      <c r="E352" s="2" t="s">
        <v>767</v>
      </c>
      <c r="F352" s="2" t="s">
        <v>64</v>
      </c>
      <c r="H352" s="2" t="s">
        <v>879</v>
      </c>
      <c r="I352" s="2">
        <v>9663</v>
      </c>
      <c r="J352" s="2">
        <v>2876</v>
      </c>
      <c r="K352" s="95">
        <f t="shared" si="70"/>
        <v>0.29763013556866397</v>
      </c>
      <c r="L352" s="38">
        <f t="shared" si="71"/>
        <v>4.5054365253400004</v>
      </c>
      <c r="M352" s="38">
        <f t="shared" si="72"/>
        <v>7.625926205659999</v>
      </c>
      <c r="N352" s="38">
        <f t="shared" si="73"/>
        <v>2.2486372546200002</v>
      </c>
      <c r="O352" s="38">
        <f t="shared" si="74"/>
        <v>0</v>
      </c>
      <c r="P352" s="2">
        <v>1092339</v>
      </c>
      <c r="Q352" s="2">
        <v>2.8286165730000001</v>
      </c>
      <c r="R352" s="24">
        <v>0.31331269299999998</v>
      </c>
      <c r="S352" s="24">
        <v>0.53031475699999997</v>
      </c>
      <c r="T352" s="24">
        <v>0.156372549</v>
      </c>
      <c r="U352" s="24">
        <v>0</v>
      </c>
      <c r="V352" s="95">
        <f t="shared" si="75"/>
        <v>4.6541182958087547E-2</v>
      </c>
      <c r="W352" s="95">
        <v>0.22500000000000001</v>
      </c>
      <c r="X352" s="95">
        <v>0.22500000000000001</v>
      </c>
      <c r="Y352" s="95">
        <f t="shared" si="76"/>
        <v>0.15932017529999998</v>
      </c>
      <c r="Z352" s="2">
        <v>0.1</v>
      </c>
      <c r="AA352" s="2">
        <v>0.17499999999999999</v>
      </c>
      <c r="AB352" s="2">
        <v>0.22500000000000001</v>
      </c>
      <c r="AC352" s="95"/>
      <c r="AD352" s="38">
        <f t="shared" si="77"/>
        <v>3.9467623961978409</v>
      </c>
      <c r="AE352" s="38">
        <f t="shared" si="78"/>
        <v>11.690544873276778</v>
      </c>
      <c r="AF352" s="38">
        <f t="shared" si="79"/>
        <v>4.4320640288560211</v>
      </c>
      <c r="AG352" s="38">
        <f t="shared" si="80"/>
        <v>0</v>
      </c>
      <c r="AH352" s="38">
        <f t="shared" si="81"/>
        <v>4.4320640288560211</v>
      </c>
      <c r="AI352" s="38">
        <v>517.37694444399995</v>
      </c>
      <c r="AJ352" s="24">
        <f t="shared" si="82"/>
        <v>8.5664119293505561E-3</v>
      </c>
      <c r="AK352" s="2">
        <f t="shared" si="83"/>
        <v>750</v>
      </c>
    </row>
    <row r="353" spans="1:37">
      <c r="A353" s="2">
        <v>42</v>
      </c>
      <c r="B353" s="2" t="s">
        <v>106</v>
      </c>
      <c r="C353" s="2" t="s">
        <v>17</v>
      </c>
      <c r="D353" s="2" t="s">
        <v>414</v>
      </c>
      <c r="E353" s="2" t="s">
        <v>767</v>
      </c>
      <c r="F353" s="2" t="s">
        <v>64</v>
      </c>
      <c r="H353" s="2" t="s">
        <v>879</v>
      </c>
      <c r="I353" s="2">
        <v>7224</v>
      </c>
      <c r="J353" s="2">
        <v>1637</v>
      </c>
      <c r="K353" s="95">
        <f t="shared" si="70"/>
        <v>0.22660575858250276</v>
      </c>
      <c r="L353" s="38">
        <f t="shared" si="71"/>
        <v>3.1777058813899997</v>
      </c>
      <c r="M353" s="38">
        <f t="shared" si="72"/>
        <v>4.0729402563899999</v>
      </c>
      <c r="N353" s="38">
        <f t="shared" si="73"/>
        <v>0.93435386221999983</v>
      </c>
      <c r="O353" s="38">
        <f t="shared" si="74"/>
        <v>0</v>
      </c>
      <c r="P353" s="2">
        <v>1059358</v>
      </c>
      <c r="Q353" s="2">
        <v>1.153284363</v>
      </c>
      <c r="R353" s="24">
        <v>0.38823529400000001</v>
      </c>
      <c r="S353" s="24">
        <v>0.49761029400000001</v>
      </c>
      <c r="T353" s="24">
        <v>0.114154412</v>
      </c>
      <c r="U353" s="24">
        <v>0</v>
      </c>
      <c r="V353" s="95">
        <f t="shared" si="75"/>
        <v>2.5868047126799555E-2</v>
      </c>
      <c r="W353" s="95">
        <v>0.22500000000000001</v>
      </c>
      <c r="X353" s="95">
        <v>0.22500000000000001</v>
      </c>
      <c r="Y353" s="95">
        <f t="shared" si="76"/>
        <v>0.15159007354999998</v>
      </c>
      <c r="Z353" s="2">
        <v>0.1</v>
      </c>
      <c r="AA353" s="2">
        <v>0.17499999999999999</v>
      </c>
      <c r="AB353" s="2">
        <v>0.22500000000000001</v>
      </c>
      <c r="AC353" s="95"/>
      <c r="AD353" s="38">
        <f t="shared" si="77"/>
        <v>2.7836703520976398</v>
      </c>
      <c r="AE353" s="38">
        <f t="shared" si="78"/>
        <v>6.2438174130458695</v>
      </c>
      <c r="AF353" s="38">
        <f t="shared" si="79"/>
        <v>1.8416114624356197</v>
      </c>
      <c r="AG353" s="38">
        <f t="shared" si="80"/>
        <v>0</v>
      </c>
      <c r="AH353" s="38">
        <f t="shared" si="81"/>
        <v>1.8416114624356197</v>
      </c>
      <c r="AI353" s="38">
        <v>517.37694444399995</v>
      </c>
      <c r="AJ353" s="24">
        <f t="shared" si="82"/>
        <v>3.559515904626772E-3</v>
      </c>
      <c r="AK353" s="2">
        <f t="shared" si="83"/>
        <v>311</v>
      </c>
    </row>
    <row r="354" spans="1:37">
      <c r="A354" s="2">
        <v>43</v>
      </c>
      <c r="B354" s="2" t="s">
        <v>107</v>
      </c>
      <c r="C354" s="2" t="s">
        <v>17</v>
      </c>
      <c r="D354" s="2" t="s">
        <v>414</v>
      </c>
      <c r="E354" s="2" t="s">
        <v>767</v>
      </c>
      <c r="F354" s="2" t="s">
        <v>64</v>
      </c>
      <c r="H354" s="2" t="s">
        <v>879</v>
      </c>
      <c r="I354" s="2">
        <v>7286</v>
      </c>
      <c r="J354" s="2">
        <v>2292</v>
      </c>
      <c r="K354" s="95">
        <f t="shared" si="70"/>
        <v>0.31457589898435356</v>
      </c>
      <c r="L354" s="38">
        <f t="shared" si="71"/>
        <v>1.46007753882</v>
      </c>
      <c r="M354" s="38">
        <f t="shared" si="72"/>
        <v>8.2135106958000001</v>
      </c>
      <c r="N354" s="38">
        <f t="shared" si="73"/>
        <v>1.78641176538</v>
      </c>
      <c r="O354" s="38">
        <f t="shared" si="74"/>
        <v>0</v>
      </c>
      <c r="P354" s="2">
        <v>1738686</v>
      </c>
      <c r="Q354" s="2">
        <v>1.3412328929999999</v>
      </c>
      <c r="R354" s="24">
        <v>0.12740641699999999</v>
      </c>
      <c r="S354" s="24">
        <v>0.71671123000000003</v>
      </c>
      <c r="T354" s="24">
        <v>0.155882353</v>
      </c>
      <c r="U354" s="24">
        <v>0</v>
      </c>
      <c r="V354" s="95">
        <f t="shared" si="75"/>
        <v>4.9036831330771344E-2</v>
      </c>
      <c r="W354" s="95">
        <v>0.22500000000000001</v>
      </c>
      <c r="X354" s="95">
        <v>0.22500000000000001</v>
      </c>
      <c r="Y354" s="95">
        <f t="shared" si="76"/>
        <v>0.173238636375</v>
      </c>
      <c r="Z354" s="2">
        <v>0.1</v>
      </c>
      <c r="AA354" s="2">
        <v>0.17499999999999999</v>
      </c>
      <c r="AB354" s="2">
        <v>0.22500000000000001</v>
      </c>
      <c r="AC354" s="95"/>
      <c r="AD354" s="38">
        <f t="shared" si="77"/>
        <v>1.27902792400632</v>
      </c>
      <c r="AE354" s="38">
        <f t="shared" si="78"/>
        <v>12.5913118966614</v>
      </c>
      <c r="AF354" s="38">
        <f t="shared" si="79"/>
        <v>3.5210175895639799</v>
      </c>
      <c r="AG354" s="38">
        <f t="shared" si="80"/>
        <v>0</v>
      </c>
      <c r="AH354" s="38">
        <f t="shared" si="81"/>
        <v>3.5210175895639799</v>
      </c>
      <c r="AI354" s="38">
        <v>517.37694444399995</v>
      </c>
      <c r="AJ354" s="24">
        <f t="shared" si="82"/>
        <v>6.8055169975690501E-3</v>
      </c>
      <c r="AK354" s="2">
        <f t="shared" si="83"/>
        <v>595</v>
      </c>
    </row>
    <row r="355" spans="1:37">
      <c r="A355" s="2">
        <v>44</v>
      </c>
      <c r="B355" s="2" t="s">
        <v>108</v>
      </c>
      <c r="C355" s="2" t="s">
        <v>17</v>
      </c>
      <c r="D355" s="2" t="s">
        <v>414</v>
      </c>
      <c r="E355" s="2" t="s">
        <v>767</v>
      </c>
      <c r="F355" s="2" t="s">
        <v>64</v>
      </c>
      <c r="H355" s="2" t="s">
        <v>879</v>
      </c>
      <c r="I355" s="2">
        <v>8544</v>
      </c>
      <c r="J355" s="2">
        <v>2602</v>
      </c>
      <c r="K355" s="95">
        <f t="shared" si="70"/>
        <v>0.30454119850187267</v>
      </c>
      <c r="L355" s="38">
        <f t="shared" si="71"/>
        <v>2.9417905874699999</v>
      </c>
      <c r="M355" s="38">
        <f t="shared" si="72"/>
        <v>8.2672172497999998</v>
      </c>
      <c r="N355" s="38">
        <f t="shared" si="73"/>
        <v>1.8009921627300001</v>
      </c>
      <c r="O355" s="38">
        <f t="shared" si="74"/>
        <v>0</v>
      </c>
      <c r="P355" s="2">
        <v>1306048</v>
      </c>
      <c r="Q355" s="2">
        <v>2.0316627629999999</v>
      </c>
      <c r="R355" s="24">
        <v>0.226117647</v>
      </c>
      <c r="S355" s="24">
        <v>0.63545098</v>
      </c>
      <c r="T355" s="24">
        <v>0.138431373</v>
      </c>
      <c r="U355" s="24">
        <v>0</v>
      </c>
      <c r="V355" s="95">
        <f t="shared" si="75"/>
        <v>4.2158056243679777E-2</v>
      </c>
      <c r="W355" s="95">
        <v>0.22500000000000001</v>
      </c>
      <c r="X355" s="95">
        <v>0.22500000000000001</v>
      </c>
      <c r="Y355" s="95">
        <f t="shared" si="76"/>
        <v>0.164962745125</v>
      </c>
      <c r="Z355" s="2">
        <v>0.1</v>
      </c>
      <c r="AA355" s="2">
        <v>0.17499999999999999</v>
      </c>
      <c r="AB355" s="2">
        <v>0.22500000000000001</v>
      </c>
      <c r="AC355" s="95"/>
      <c r="AD355" s="38">
        <f t="shared" si="77"/>
        <v>2.57700855462372</v>
      </c>
      <c r="AE355" s="38">
        <f t="shared" si="78"/>
        <v>12.673644043943399</v>
      </c>
      <c r="AF355" s="38">
        <f t="shared" si="79"/>
        <v>3.5497555527408302</v>
      </c>
      <c r="AG355" s="38">
        <f t="shared" si="80"/>
        <v>0</v>
      </c>
      <c r="AH355" s="38">
        <f t="shared" si="81"/>
        <v>3.5497555527408302</v>
      </c>
      <c r="AI355" s="38">
        <v>517.37694444399995</v>
      </c>
      <c r="AJ355" s="24">
        <f t="shared" si="82"/>
        <v>6.861062501645838E-3</v>
      </c>
      <c r="AK355" s="2">
        <f t="shared" si="83"/>
        <v>600</v>
      </c>
    </row>
    <row r="356" spans="1:37">
      <c r="A356" s="2">
        <v>45</v>
      </c>
      <c r="B356" s="2" t="s">
        <v>109</v>
      </c>
      <c r="C356" s="2" t="s">
        <v>17</v>
      </c>
      <c r="D356" s="2" t="s">
        <v>414</v>
      </c>
      <c r="E356" s="2" t="s">
        <v>767</v>
      </c>
      <c r="F356" s="2" t="s">
        <v>64</v>
      </c>
      <c r="H356" s="2" t="s">
        <v>879</v>
      </c>
      <c r="I356" s="2">
        <v>10029</v>
      </c>
      <c r="J356" s="2">
        <v>4497</v>
      </c>
      <c r="K356" s="95">
        <f t="shared" si="70"/>
        <v>0.44839964104098118</v>
      </c>
      <c r="L356" s="38">
        <f t="shared" si="71"/>
        <v>1.8765055067699998</v>
      </c>
      <c r="M356" s="38">
        <f t="shared" si="72"/>
        <v>13.820480822085001</v>
      </c>
      <c r="N356" s="38">
        <f t="shared" si="73"/>
        <v>6.7880136486599998</v>
      </c>
      <c r="O356" s="38">
        <f t="shared" si="74"/>
        <v>0</v>
      </c>
      <c r="P356" s="2">
        <v>1846020</v>
      </c>
      <c r="Q356" s="2">
        <v>4.9816022310000001</v>
      </c>
      <c r="R356" s="24">
        <v>8.3455881999999995E-2</v>
      </c>
      <c r="S356" s="24">
        <v>0.61465336100000001</v>
      </c>
      <c r="T356" s="24">
        <v>0.30189075599999998</v>
      </c>
      <c r="U356" s="24">
        <v>0</v>
      </c>
      <c r="V356" s="95">
        <f t="shared" si="75"/>
        <v>0.13536770662399042</v>
      </c>
      <c r="W356" s="95">
        <v>0.22578124999999999</v>
      </c>
      <c r="X356" s="95">
        <v>0.22500000000000001</v>
      </c>
      <c r="Y356" s="95">
        <f t="shared" si="76"/>
        <v>0.18383534647499999</v>
      </c>
      <c r="Z356" s="2">
        <v>0.1</v>
      </c>
      <c r="AA356" s="2">
        <v>0.17499999999999999</v>
      </c>
      <c r="AB356" s="2">
        <v>0.22500000000000001</v>
      </c>
      <c r="AC356" s="95"/>
      <c r="AD356" s="38">
        <f t="shared" si="77"/>
        <v>1.6438188239305198</v>
      </c>
      <c r="AE356" s="38">
        <f t="shared" si="78"/>
        <v>21.186797100256307</v>
      </c>
      <c r="AF356" s="38">
        <f t="shared" si="79"/>
        <v>13.379174901508861</v>
      </c>
      <c r="AG356" s="38">
        <f t="shared" si="80"/>
        <v>0</v>
      </c>
      <c r="AH356" s="38">
        <f t="shared" si="81"/>
        <v>13.379174901508861</v>
      </c>
      <c r="AI356" s="38">
        <v>517.37694444399995</v>
      </c>
      <c r="AJ356" s="24">
        <f t="shared" si="82"/>
        <v>2.5859627192871562E-2</v>
      </c>
      <c r="AK356" s="2">
        <f t="shared" si="83"/>
        <v>2263</v>
      </c>
    </row>
    <row r="357" spans="1:37">
      <c r="A357" s="2">
        <v>304</v>
      </c>
      <c r="B357" s="2" t="s">
        <v>355</v>
      </c>
      <c r="C357" s="2" t="s">
        <v>17</v>
      </c>
      <c r="D357" s="2" t="s">
        <v>414</v>
      </c>
      <c r="E357" s="2" t="s">
        <v>767</v>
      </c>
      <c r="F357" s="2" t="s">
        <v>64</v>
      </c>
      <c r="H357" s="2" t="s">
        <v>879</v>
      </c>
      <c r="I357" s="2">
        <v>882</v>
      </c>
      <c r="J357" s="2">
        <v>40</v>
      </c>
      <c r="K357" s="95">
        <f t="shared" si="70"/>
        <v>4.5351473922902494E-2</v>
      </c>
      <c r="L357" s="38">
        <f t="shared" si="71"/>
        <v>0</v>
      </c>
      <c r="M357" s="38">
        <f t="shared" si="72"/>
        <v>0.117565923</v>
      </c>
      <c r="N357" s="38">
        <f t="shared" si="73"/>
        <v>8.2434076999999994E-2</v>
      </c>
      <c r="O357" s="38">
        <f t="shared" si="74"/>
        <v>0</v>
      </c>
      <c r="P357" s="2">
        <v>3520031</v>
      </c>
      <c r="Q357" s="2">
        <v>1.6155297999999998E-2</v>
      </c>
      <c r="R357" s="24">
        <v>0</v>
      </c>
      <c r="S357" s="24">
        <v>0.58782961499999997</v>
      </c>
      <c r="T357" s="24">
        <v>0.41217038499999997</v>
      </c>
      <c r="U357" s="24">
        <v>0</v>
      </c>
      <c r="V357" s="95">
        <f t="shared" si="75"/>
        <v>1.869253446712018E-2</v>
      </c>
      <c r="W357" s="95">
        <v>0.22500000000000001</v>
      </c>
      <c r="X357" s="95">
        <v>0.22500000000000001</v>
      </c>
      <c r="Y357" s="95">
        <f t="shared" si="76"/>
        <v>0.19560851925</v>
      </c>
      <c r="Z357" s="2" t="s">
        <v>532</v>
      </c>
      <c r="AA357" s="2">
        <v>0.17499999999999999</v>
      </c>
      <c r="AB357" s="2">
        <v>0.22500000000000001</v>
      </c>
      <c r="AC357" s="95"/>
      <c r="AD357" s="38">
        <f t="shared" si="77"/>
        <v>0</v>
      </c>
      <c r="AE357" s="38">
        <f t="shared" si="78"/>
        <v>0.180228559959</v>
      </c>
      <c r="AF357" s="38">
        <f t="shared" si="79"/>
        <v>0.16247756576699998</v>
      </c>
      <c r="AG357" s="38">
        <f t="shared" si="80"/>
        <v>0</v>
      </c>
      <c r="AH357" s="38">
        <f t="shared" si="81"/>
        <v>0.16247756576699998</v>
      </c>
      <c r="AI357" s="38">
        <v>517.37694444399995</v>
      </c>
      <c r="AJ357" s="24">
        <f t="shared" si="82"/>
        <v>3.1404098600026871E-4</v>
      </c>
      <c r="AK357" s="2">
        <f t="shared" si="83"/>
        <v>27</v>
      </c>
    </row>
    <row r="358" spans="1:37">
      <c r="A358" s="2">
        <v>46</v>
      </c>
      <c r="B358" s="2" t="s">
        <v>110</v>
      </c>
      <c r="C358" s="2" t="s">
        <v>17</v>
      </c>
      <c r="D358" s="2" t="s">
        <v>414</v>
      </c>
      <c r="E358" s="2" t="s">
        <v>767</v>
      </c>
      <c r="F358" s="2" t="s">
        <v>64</v>
      </c>
      <c r="H358" s="2" t="s">
        <v>879</v>
      </c>
      <c r="I358" s="2">
        <v>29676</v>
      </c>
      <c r="J358" s="2">
        <v>10835</v>
      </c>
      <c r="K358" s="95">
        <f t="shared" si="70"/>
        <v>0.36510985307992994</v>
      </c>
      <c r="L358" s="38">
        <f t="shared" si="71"/>
        <v>0</v>
      </c>
      <c r="M358" s="38">
        <f t="shared" si="72"/>
        <v>13.795014137574999</v>
      </c>
      <c r="N358" s="38">
        <f t="shared" si="73"/>
        <v>29.022356441100001</v>
      </c>
      <c r="O358" s="38">
        <f t="shared" si="74"/>
        <v>11.357629421325001</v>
      </c>
      <c r="P358" s="2">
        <v>2484826</v>
      </c>
      <c r="Q358" s="2">
        <v>25.623090108</v>
      </c>
      <c r="R358" s="24">
        <v>0</v>
      </c>
      <c r="S358" s="24">
        <v>0.254638009</v>
      </c>
      <c r="T358" s="24">
        <v>0.53571493199999998</v>
      </c>
      <c r="U358" s="24">
        <v>0.209647059</v>
      </c>
      <c r="V358" s="95">
        <f t="shared" si="75"/>
        <v>0.27213900702537408</v>
      </c>
      <c r="W358" s="95">
        <v>0.27890624999999997</v>
      </c>
      <c r="X358" s="95">
        <v>0.23627712000000001</v>
      </c>
      <c r="Y358" s="95">
        <f t="shared" si="76"/>
        <v>0.22067363632178125</v>
      </c>
      <c r="Z358" s="2" t="s">
        <v>532</v>
      </c>
      <c r="AA358" s="2">
        <v>0.17499999999999999</v>
      </c>
      <c r="AB358" s="2">
        <v>0.22500000000000001</v>
      </c>
      <c r="AC358" s="95">
        <v>0.26509375000000002</v>
      </c>
      <c r="AD358" s="38">
        <f t="shared" si="77"/>
        <v>0</v>
      </c>
      <c r="AE358" s="38">
        <f t="shared" si="78"/>
        <v>21.147756672902474</v>
      </c>
      <c r="AF358" s="38">
        <f t="shared" si="79"/>
        <v>57.203064545408104</v>
      </c>
      <c r="AG358" s="38">
        <f t="shared" si="80"/>
        <v>26.374928391826121</v>
      </c>
      <c r="AH358" s="38">
        <f t="shared" si="81"/>
        <v>83.577992937234228</v>
      </c>
      <c r="AI358" s="38">
        <v>517.37694444399995</v>
      </c>
      <c r="AJ358" s="24">
        <f t="shared" si="82"/>
        <v>0.16154178077465642</v>
      </c>
      <c r="AK358" s="2">
        <f t="shared" si="83"/>
        <v>13460</v>
      </c>
    </row>
    <row r="359" spans="1:37">
      <c r="A359" s="2">
        <v>305</v>
      </c>
      <c r="B359" s="2" t="s">
        <v>356</v>
      </c>
      <c r="C359" s="2" t="s">
        <v>17</v>
      </c>
      <c r="D359" s="2" t="s">
        <v>414</v>
      </c>
      <c r="E359" s="2" t="s">
        <v>767</v>
      </c>
      <c r="F359" s="2" t="s">
        <v>64</v>
      </c>
      <c r="H359" s="2" t="s">
        <v>879</v>
      </c>
      <c r="I359" s="2">
        <v>379</v>
      </c>
      <c r="J359" s="2">
        <v>59</v>
      </c>
      <c r="K359" s="95">
        <f t="shared" si="70"/>
        <v>0.15567282321899736</v>
      </c>
      <c r="L359" s="38">
        <f t="shared" si="71"/>
        <v>0</v>
      </c>
      <c r="M359" s="38">
        <f t="shared" si="72"/>
        <v>0</v>
      </c>
      <c r="N359" s="38">
        <f t="shared" si="73"/>
        <v>2.8825163309999999E-2</v>
      </c>
      <c r="O359" s="38">
        <f t="shared" si="74"/>
        <v>0.26617483669000003</v>
      </c>
      <c r="P359" s="2">
        <v>671489</v>
      </c>
      <c r="Q359" s="2">
        <v>0.57945056500000003</v>
      </c>
      <c r="R359" s="24">
        <v>0</v>
      </c>
      <c r="S359" s="24">
        <v>0</v>
      </c>
      <c r="T359" s="24">
        <v>9.7712417999999995E-2</v>
      </c>
      <c r="U359" s="24">
        <v>0.90228758200000003</v>
      </c>
      <c r="V359" s="95">
        <f t="shared" si="75"/>
        <v>0.15567282321899736</v>
      </c>
      <c r="W359" s="95">
        <v>0.35912500000000003</v>
      </c>
      <c r="X359" s="95">
        <v>0.29611467299999999</v>
      </c>
      <c r="Y359" s="95">
        <f t="shared" si="76"/>
        <v>0.29611467279885972</v>
      </c>
      <c r="Z359" s="2" t="s">
        <v>532</v>
      </c>
      <c r="AA359" s="2" t="s">
        <v>532</v>
      </c>
      <c r="AB359" s="2">
        <v>0.22500000000000001</v>
      </c>
      <c r="AC359" s="95">
        <v>0.30381597199999999</v>
      </c>
      <c r="AD359" s="38">
        <f t="shared" si="77"/>
        <v>0</v>
      </c>
      <c r="AE359" s="38">
        <f t="shared" si="78"/>
        <v>0</v>
      </c>
      <c r="AF359" s="38">
        <f t="shared" si="79"/>
        <v>5.6814396884009993E-2</v>
      </c>
      <c r="AG359" s="38">
        <f t="shared" si="80"/>
        <v>0.70840514056280324</v>
      </c>
      <c r="AH359" s="38">
        <f t="shared" si="81"/>
        <v>0.76521953744681326</v>
      </c>
      <c r="AI359" s="38">
        <v>517.37694444399995</v>
      </c>
      <c r="AJ359" s="24">
        <f t="shared" si="82"/>
        <v>1.4790367944771056E-3</v>
      </c>
      <c r="AK359" s="2">
        <f t="shared" si="83"/>
        <v>98</v>
      </c>
    </row>
    <row r="360" spans="1:37">
      <c r="A360" s="2">
        <v>306</v>
      </c>
      <c r="B360" s="2" t="s">
        <v>357</v>
      </c>
      <c r="C360" s="2" t="s">
        <v>17</v>
      </c>
      <c r="D360" s="2" t="s">
        <v>414</v>
      </c>
      <c r="E360" s="2" t="s">
        <v>767</v>
      </c>
      <c r="F360" s="2" t="s">
        <v>64</v>
      </c>
      <c r="H360" s="2" t="s">
        <v>879</v>
      </c>
      <c r="I360" s="2">
        <v>755</v>
      </c>
      <c r="J360" s="2">
        <v>143</v>
      </c>
      <c r="K360" s="95">
        <f t="shared" si="70"/>
        <v>0.18940397350993377</v>
      </c>
      <c r="L360" s="38">
        <f t="shared" si="71"/>
        <v>0</v>
      </c>
      <c r="M360" s="38">
        <f t="shared" si="72"/>
        <v>0</v>
      </c>
      <c r="N360" s="38">
        <f t="shared" si="73"/>
        <v>0.34007563017999998</v>
      </c>
      <c r="O360" s="38">
        <f t="shared" si="74"/>
        <v>0.37492436982000005</v>
      </c>
      <c r="P360" s="2">
        <v>1787408</v>
      </c>
      <c r="Q360" s="2">
        <v>0.36200779300000002</v>
      </c>
      <c r="R360" s="24">
        <v>0</v>
      </c>
      <c r="S360" s="24">
        <v>0</v>
      </c>
      <c r="T360" s="24">
        <v>0.47563025199999998</v>
      </c>
      <c r="U360" s="24">
        <v>0.52436974800000002</v>
      </c>
      <c r="V360" s="95">
        <f t="shared" si="75"/>
        <v>0.18940397350993377</v>
      </c>
      <c r="W360" s="95">
        <v>0.26774999999999999</v>
      </c>
      <c r="X360" s="95">
        <v>0.24217966399999999</v>
      </c>
      <c r="Y360" s="95">
        <f t="shared" si="76"/>
        <v>0.24217966386885001</v>
      </c>
      <c r="Z360" s="2" t="s">
        <v>532</v>
      </c>
      <c r="AA360" s="2" t="s">
        <v>532</v>
      </c>
      <c r="AB360" s="2">
        <v>0.22500000000000001</v>
      </c>
      <c r="AC360" s="95">
        <v>0.25776250000000001</v>
      </c>
      <c r="AD360" s="38">
        <f t="shared" si="77"/>
        <v>0</v>
      </c>
      <c r="AE360" s="38">
        <f t="shared" si="78"/>
        <v>0</v>
      </c>
      <c r="AF360" s="38">
        <f t="shared" si="79"/>
        <v>0.67028906708477998</v>
      </c>
      <c r="AG360" s="38">
        <f t="shared" si="80"/>
        <v>0.84657903959137526</v>
      </c>
      <c r="AH360" s="38">
        <f t="shared" si="81"/>
        <v>1.5168681066761551</v>
      </c>
      <c r="AI360" s="38">
        <v>517.37694444399995</v>
      </c>
      <c r="AJ360" s="24">
        <f t="shared" si="82"/>
        <v>2.9318432585090548E-3</v>
      </c>
      <c r="AK360" s="2">
        <f t="shared" si="83"/>
        <v>238</v>
      </c>
    </row>
    <row r="361" spans="1:37">
      <c r="A361" s="2">
        <v>47</v>
      </c>
      <c r="B361" s="2" t="s">
        <v>111</v>
      </c>
      <c r="C361" s="2" t="s">
        <v>17</v>
      </c>
      <c r="D361" s="2" t="s">
        <v>414</v>
      </c>
      <c r="E361" s="2" t="s">
        <v>767</v>
      </c>
      <c r="F361" s="2" t="s">
        <v>64</v>
      </c>
      <c r="H361" s="2" t="s">
        <v>879</v>
      </c>
      <c r="I361" s="2">
        <v>7447</v>
      </c>
      <c r="J361" s="2">
        <v>1527</v>
      </c>
      <c r="K361" s="95">
        <f t="shared" si="70"/>
        <v>0.20504901302537934</v>
      </c>
      <c r="L361" s="38">
        <f t="shared" si="71"/>
        <v>3.71822136204</v>
      </c>
      <c r="M361" s="38">
        <f t="shared" si="72"/>
        <v>3.9167786379600007</v>
      </c>
      <c r="N361" s="38">
        <f t="shared" si="73"/>
        <v>0</v>
      </c>
      <c r="O361" s="38">
        <f t="shared" si="74"/>
        <v>0</v>
      </c>
      <c r="P361" s="2">
        <v>3922369</v>
      </c>
      <c r="Q361" s="2">
        <v>0</v>
      </c>
      <c r="R361" s="24">
        <v>0.48699690400000001</v>
      </c>
      <c r="S361" s="24">
        <v>0.51300309600000005</v>
      </c>
      <c r="T361" s="24">
        <v>0</v>
      </c>
      <c r="U361" s="24">
        <v>0</v>
      </c>
      <c r="V361" s="95">
        <f t="shared" si="75"/>
        <v>0</v>
      </c>
      <c r="W361" s="95">
        <v>0.17531249999999998</v>
      </c>
      <c r="X361" s="95"/>
      <c r="Y361" s="95">
        <f t="shared" si="76"/>
        <v>0.13847523219999999</v>
      </c>
      <c r="Z361" s="2">
        <v>0.1</v>
      </c>
      <c r="AA361" s="2">
        <v>0.17499999999999999</v>
      </c>
      <c r="AB361" s="2" t="s">
        <v>532</v>
      </c>
      <c r="AC361" s="95"/>
      <c r="AD361" s="38">
        <f t="shared" si="77"/>
        <v>3.2571619131470402</v>
      </c>
      <c r="AE361" s="38">
        <f t="shared" si="78"/>
        <v>6.0044216519926801</v>
      </c>
      <c r="AF361" s="38">
        <f t="shared" si="79"/>
        <v>0</v>
      </c>
      <c r="AG361" s="38">
        <f t="shared" si="80"/>
        <v>0</v>
      </c>
      <c r="AH361" s="38">
        <f t="shared" si="81"/>
        <v>0</v>
      </c>
      <c r="AI361" s="38">
        <v>517.37694444399995</v>
      </c>
      <c r="AJ361" s="24">
        <f t="shared" si="82"/>
        <v>0</v>
      </c>
      <c r="AK361" s="2">
        <f t="shared" si="83"/>
        <v>0</v>
      </c>
    </row>
    <row r="362" spans="1:37">
      <c r="A362" s="2">
        <v>48</v>
      </c>
      <c r="B362" s="2" t="s">
        <v>112</v>
      </c>
      <c r="C362" s="2" t="s">
        <v>17</v>
      </c>
      <c r="D362" s="2" t="s">
        <v>414</v>
      </c>
      <c r="E362" s="2" t="s">
        <v>767</v>
      </c>
      <c r="F362" s="2" t="s">
        <v>64</v>
      </c>
      <c r="H362" s="2" t="s">
        <v>879</v>
      </c>
      <c r="I362" s="2">
        <v>5384</v>
      </c>
      <c r="J362" s="2">
        <v>1951</v>
      </c>
      <c r="K362" s="95">
        <f t="shared" si="70"/>
        <v>0.36236998514115898</v>
      </c>
      <c r="L362" s="38">
        <f t="shared" si="71"/>
        <v>4.8301595605449998</v>
      </c>
      <c r="M362" s="38">
        <f t="shared" si="72"/>
        <v>4.9248404394550001</v>
      </c>
      <c r="N362" s="38">
        <f t="shared" si="73"/>
        <v>0</v>
      </c>
      <c r="O362" s="38">
        <f t="shared" si="74"/>
        <v>0</v>
      </c>
      <c r="P362" s="2">
        <v>1040091</v>
      </c>
      <c r="Q362" s="2">
        <v>0</v>
      </c>
      <c r="R362" s="24">
        <v>0.495147059</v>
      </c>
      <c r="S362" s="24">
        <v>0.504852941</v>
      </c>
      <c r="T362" s="24">
        <v>0</v>
      </c>
      <c r="U362" s="24">
        <v>0</v>
      </c>
      <c r="V362" s="95">
        <f t="shared" si="75"/>
        <v>0</v>
      </c>
      <c r="W362" s="95">
        <v>0.18487500000000001</v>
      </c>
      <c r="X362" s="95"/>
      <c r="Y362" s="95">
        <f t="shared" si="76"/>
        <v>0.13786397057499999</v>
      </c>
      <c r="Z362" s="2">
        <v>0.1</v>
      </c>
      <c r="AA362" s="2">
        <v>0.17499999999999999</v>
      </c>
      <c r="AB362" s="2" t="s">
        <v>532</v>
      </c>
      <c r="AC362" s="95"/>
      <c r="AD362" s="38">
        <f t="shared" si="77"/>
        <v>4.2312197750374194</v>
      </c>
      <c r="AE362" s="38">
        <f t="shared" si="78"/>
        <v>7.5497803936845136</v>
      </c>
      <c r="AF362" s="38">
        <f t="shared" si="79"/>
        <v>0</v>
      </c>
      <c r="AG362" s="38">
        <f t="shared" si="80"/>
        <v>0</v>
      </c>
      <c r="AH362" s="38">
        <f t="shared" si="81"/>
        <v>0</v>
      </c>
      <c r="AI362" s="38">
        <v>517.37694444399995</v>
      </c>
      <c r="AJ362" s="24">
        <f t="shared" si="82"/>
        <v>0</v>
      </c>
      <c r="AK362" s="2">
        <f t="shared" si="83"/>
        <v>0</v>
      </c>
    </row>
    <row r="363" spans="1:37">
      <c r="A363" s="2">
        <v>49</v>
      </c>
      <c r="B363" s="2" t="s">
        <v>113</v>
      </c>
      <c r="C363" s="2" t="s">
        <v>17</v>
      </c>
      <c r="D363" s="2" t="s">
        <v>414</v>
      </c>
      <c r="E363" s="2" t="s">
        <v>767</v>
      </c>
      <c r="F363" s="2" t="s">
        <v>64</v>
      </c>
      <c r="H363" s="2" t="s">
        <v>879</v>
      </c>
      <c r="I363" s="2">
        <v>8293</v>
      </c>
      <c r="J363" s="2">
        <v>2920</v>
      </c>
      <c r="K363" s="95">
        <f t="shared" si="70"/>
        <v>0.35210418425177858</v>
      </c>
      <c r="L363" s="38">
        <f t="shared" si="71"/>
        <v>5.3722479009999997</v>
      </c>
      <c r="M363" s="38">
        <f t="shared" si="72"/>
        <v>6.671489126</v>
      </c>
      <c r="N363" s="38">
        <f t="shared" si="73"/>
        <v>2.5562629729999999</v>
      </c>
      <c r="O363" s="38">
        <f t="shared" si="74"/>
        <v>0</v>
      </c>
      <c r="P363" s="2">
        <v>1213712</v>
      </c>
      <c r="Q363" s="2">
        <v>2.9769417319999998</v>
      </c>
      <c r="R363" s="24">
        <v>0.367962185</v>
      </c>
      <c r="S363" s="24">
        <v>0.45695131</v>
      </c>
      <c r="T363" s="24">
        <v>0.175086505</v>
      </c>
      <c r="U363" s="24">
        <v>0</v>
      </c>
      <c r="V363" s="95">
        <f t="shared" si="75"/>
        <v>6.1648691016519951E-2</v>
      </c>
      <c r="W363" s="95">
        <v>0.22500000000000001</v>
      </c>
      <c r="X363" s="95">
        <v>0.22500000000000001</v>
      </c>
      <c r="Y363" s="95">
        <f t="shared" si="76"/>
        <v>0.15615716137500002</v>
      </c>
      <c r="Z363" s="2">
        <v>0.1</v>
      </c>
      <c r="AA363" s="2">
        <v>0.17499999999999999</v>
      </c>
      <c r="AB363" s="2">
        <v>0.22500000000000001</v>
      </c>
      <c r="AC363" s="95"/>
      <c r="AD363" s="38">
        <f t="shared" si="77"/>
        <v>4.7060891612760001</v>
      </c>
      <c r="AE363" s="38">
        <f t="shared" si="78"/>
        <v>10.227392830157999</v>
      </c>
      <c r="AF363" s="38">
        <f t="shared" si="79"/>
        <v>5.0383943197829995</v>
      </c>
      <c r="AG363" s="38">
        <f t="shared" si="80"/>
        <v>0</v>
      </c>
      <c r="AH363" s="38">
        <f t="shared" si="81"/>
        <v>5.0383943197829995</v>
      </c>
      <c r="AI363" s="38">
        <v>517.37694444399995</v>
      </c>
      <c r="AJ363" s="24">
        <f t="shared" si="82"/>
        <v>9.7383433372693461E-3</v>
      </c>
      <c r="AK363" s="2">
        <f t="shared" si="83"/>
        <v>852</v>
      </c>
    </row>
    <row r="364" spans="1:37">
      <c r="A364" s="2">
        <v>50</v>
      </c>
      <c r="B364" s="2" t="s">
        <v>114</v>
      </c>
      <c r="C364" s="2" t="s">
        <v>17</v>
      </c>
      <c r="D364" s="2" t="s">
        <v>414</v>
      </c>
      <c r="E364" s="2" t="s">
        <v>767</v>
      </c>
      <c r="F364" s="2" t="s">
        <v>64</v>
      </c>
      <c r="H364" s="2" t="s">
        <v>879</v>
      </c>
      <c r="I364" s="2">
        <v>22882</v>
      </c>
      <c r="J364" s="2">
        <v>11634</v>
      </c>
      <c r="K364" s="95">
        <f t="shared" si="70"/>
        <v>0.50843457739708064</v>
      </c>
      <c r="L364" s="38">
        <f t="shared" si="71"/>
        <v>0</v>
      </c>
      <c r="M364" s="38">
        <f t="shared" si="72"/>
        <v>0</v>
      </c>
      <c r="N364" s="38">
        <f t="shared" si="73"/>
        <v>13.41820588773</v>
      </c>
      <c r="O364" s="38">
        <f t="shared" si="74"/>
        <v>44.751794112269998</v>
      </c>
      <c r="P364" s="2">
        <v>1612362</v>
      </c>
      <c r="Q364" s="2">
        <v>70.874042896999995</v>
      </c>
      <c r="R364" s="24">
        <v>0</v>
      </c>
      <c r="S364" s="24">
        <v>0</v>
      </c>
      <c r="T364" s="24">
        <v>0.23067226900000001</v>
      </c>
      <c r="U364" s="24">
        <v>0.76932773099999996</v>
      </c>
      <c r="V364" s="95">
        <f t="shared" si="75"/>
        <v>0.50843457739708064</v>
      </c>
      <c r="W364" s="95">
        <v>0.34531249999999997</v>
      </c>
      <c r="X364" s="95">
        <v>0.278324028</v>
      </c>
      <c r="Y364" s="95">
        <f t="shared" si="76"/>
        <v>0.27832402835493747</v>
      </c>
      <c r="Z364" s="2" t="s">
        <v>532</v>
      </c>
      <c r="AA364" s="2" t="s">
        <v>532</v>
      </c>
      <c r="AB364" s="2">
        <v>0.22500000000000001</v>
      </c>
      <c r="AC364" s="95">
        <v>0.29431249999999998</v>
      </c>
      <c r="AD364" s="38">
        <f t="shared" si="77"/>
        <v>0</v>
      </c>
      <c r="AE364" s="38">
        <f t="shared" si="78"/>
        <v>0</v>
      </c>
      <c r="AF364" s="38">
        <f t="shared" si="79"/>
        <v>26.447283804715831</v>
      </c>
      <c r="AG364" s="38">
        <f t="shared" si="80"/>
        <v>115.37806866488697</v>
      </c>
      <c r="AH364" s="38">
        <f t="shared" si="81"/>
        <v>141.82535246960279</v>
      </c>
      <c r="AI364" s="38">
        <v>517.37694444399995</v>
      </c>
      <c r="AJ364" s="24">
        <f t="shared" si="82"/>
        <v>0.27412383561469994</v>
      </c>
      <c r="AK364" s="2">
        <f t="shared" si="83"/>
        <v>19390</v>
      </c>
    </row>
    <row r="365" spans="1:37">
      <c r="A365" s="2">
        <v>51</v>
      </c>
      <c r="B365" s="2" t="s">
        <v>115</v>
      </c>
      <c r="C365" s="2" t="s">
        <v>17</v>
      </c>
      <c r="D365" s="2" t="s">
        <v>414</v>
      </c>
      <c r="E365" s="2" t="s">
        <v>767</v>
      </c>
      <c r="F365" s="2" t="s">
        <v>64</v>
      </c>
      <c r="H365" s="2" t="s">
        <v>879</v>
      </c>
      <c r="I365" s="2">
        <v>8124</v>
      </c>
      <c r="J365" s="2">
        <v>3500</v>
      </c>
      <c r="K365" s="95">
        <f t="shared" si="70"/>
        <v>0.43082225504677496</v>
      </c>
      <c r="L365" s="38">
        <f t="shared" si="71"/>
        <v>0</v>
      </c>
      <c r="M365" s="38">
        <f t="shared" si="72"/>
        <v>6.1744117575000006</v>
      </c>
      <c r="N365" s="38">
        <f t="shared" si="73"/>
        <v>11.3255882425</v>
      </c>
      <c r="O365" s="38">
        <f t="shared" si="74"/>
        <v>0</v>
      </c>
      <c r="P365" s="2">
        <v>1598164</v>
      </c>
      <c r="Q365" s="2">
        <v>10.312180677000001</v>
      </c>
      <c r="R365" s="24">
        <v>0</v>
      </c>
      <c r="S365" s="24">
        <v>0.35282352900000002</v>
      </c>
      <c r="T365" s="24">
        <v>0.64717647099999998</v>
      </c>
      <c r="U365" s="24">
        <v>0</v>
      </c>
      <c r="V365" s="95">
        <f t="shared" si="75"/>
        <v>0.27881802664943373</v>
      </c>
      <c r="W365" s="95">
        <v>0.24278125</v>
      </c>
      <c r="X365" s="95">
        <v>0.22500000000000001</v>
      </c>
      <c r="Y365" s="95">
        <f t="shared" si="76"/>
        <v>0.20735882355000002</v>
      </c>
      <c r="Z365" s="2" t="s">
        <v>532</v>
      </c>
      <c r="AA365" s="2">
        <v>0.17499999999999999</v>
      </c>
      <c r="AB365" s="2">
        <v>0.22500000000000001</v>
      </c>
      <c r="AC365" s="95"/>
      <c r="AD365" s="38">
        <f t="shared" si="77"/>
        <v>0</v>
      </c>
      <c r="AE365" s="38">
        <f t="shared" si="78"/>
        <v>9.4653732242475002</v>
      </c>
      <c r="AF365" s="38">
        <f t="shared" si="79"/>
        <v>22.3227344259675</v>
      </c>
      <c r="AG365" s="38">
        <f t="shared" si="80"/>
        <v>0</v>
      </c>
      <c r="AH365" s="38">
        <f t="shared" si="81"/>
        <v>22.3227344259675</v>
      </c>
      <c r="AI365" s="38">
        <v>517.37694444399995</v>
      </c>
      <c r="AJ365" s="24">
        <f t="shared" si="82"/>
        <v>4.3145978315590902E-2</v>
      </c>
      <c r="AK365" s="2">
        <f t="shared" si="83"/>
        <v>3775</v>
      </c>
    </row>
    <row r="366" spans="1:37">
      <c r="A366" s="2">
        <v>52</v>
      </c>
      <c r="B366" s="2" t="s">
        <v>116</v>
      </c>
      <c r="C366" s="2" t="s">
        <v>17</v>
      </c>
      <c r="D366" s="2" t="s">
        <v>414</v>
      </c>
      <c r="E366" s="2" t="s">
        <v>767</v>
      </c>
      <c r="F366" s="2" t="s">
        <v>64</v>
      </c>
      <c r="H366" s="2" t="s">
        <v>879</v>
      </c>
      <c r="I366" s="2">
        <v>9080</v>
      </c>
      <c r="J366" s="2">
        <v>4309</v>
      </c>
      <c r="K366" s="95">
        <f t="shared" si="70"/>
        <v>0.47455947136563875</v>
      </c>
      <c r="L366" s="38">
        <f t="shared" si="71"/>
        <v>0</v>
      </c>
      <c r="M366" s="38">
        <f t="shared" si="72"/>
        <v>2.0058297616599998</v>
      </c>
      <c r="N366" s="38">
        <f t="shared" si="73"/>
        <v>12.415901215174999</v>
      </c>
      <c r="O366" s="38">
        <f t="shared" si="74"/>
        <v>7.1232690231649993</v>
      </c>
      <c r="P366" s="2">
        <v>2132290</v>
      </c>
      <c r="Q366" s="2">
        <v>12.497646563</v>
      </c>
      <c r="R366" s="24">
        <v>0</v>
      </c>
      <c r="S366" s="24">
        <v>9.3099548000000004E-2</v>
      </c>
      <c r="T366" s="24">
        <v>0.57627761499999997</v>
      </c>
      <c r="U366" s="24">
        <v>0.330622837</v>
      </c>
      <c r="V366" s="95">
        <f t="shared" si="75"/>
        <v>0.43037819908237879</v>
      </c>
      <c r="W366" s="95">
        <v>0.27040624999999996</v>
      </c>
      <c r="X366" s="95">
        <v>0.238067324</v>
      </c>
      <c r="Y366" s="95">
        <f t="shared" si="76"/>
        <v>0.23219578491371873</v>
      </c>
      <c r="Z366" s="2" t="s">
        <v>532</v>
      </c>
      <c r="AA366" s="2">
        <v>0.17499999999999999</v>
      </c>
      <c r="AB366" s="2">
        <v>0.22500000000000001</v>
      </c>
      <c r="AC366" s="95">
        <v>0.26084374999999999</v>
      </c>
      <c r="AD366" s="38">
        <f t="shared" si="77"/>
        <v>0</v>
      </c>
      <c r="AE366" s="38">
        <f t="shared" si="78"/>
        <v>3.0749370246247794</v>
      </c>
      <c r="AF366" s="38">
        <f t="shared" si="79"/>
        <v>24.471741295109922</v>
      </c>
      <c r="AG366" s="38">
        <f t="shared" si="80"/>
        <v>16.27660738932807</v>
      </c>
      <c r="AH366" s="38">
        <f t="shared" si="81"/>
        <v>40.748348684437993</v>
      </c>
      <c r="AI366" s="38">
        <v>517.37694444399995</v>
      </c>
      <c r="AJ366" s="24">
        <f t="shared" si="82"/>
        <v>7.8759498508825659E-2</v>
      </c>
      <c r="AK366" s="2">
        <f t="shared" si="83"/>
        <v>6513</v>
      </c>
    </row>
    <row r="367" spans="1:37">
      <c r="A367" s="2">
        <v>53</v>
      </c>
      <c r="B367" s="2" t="s">
        <v>117</v>
      </c>
      <c r="C367" s="2" t="s">
        <v>17</v>
      </c>
      <c r="D367" s="2" t="s">
        <v>414</v>
      </c>
      <c r="E367" s="2" t="s">
        <v>767</v>
      </c>
      <c r="F367" s="2" t="s">
        <v>64</v>
      </c>
      <c r="H367" s="2" t="s">
        <v>879</v>
      </c>
      <c r="I367" s="2">
        <v>15471</v>
      </c>
      <c r="J367" s="2">
        <v>7842</v>
      </c>
      <c r="K367" s="95">
        <f t="shared" si="70"/>
        <v>0.50688384719798329</v>
      </c>
      <c r="L367" s="38">
        <f t="shared" si="71"/>
        <v>0</v>
      </c>
      <c r="M367" s="38">
        <f t="shared" si="72"/>
        <v>5.1415073537099998</v>
      </c>
      <c r="N367" s="38">
        <f t="shared" si="73"/>
        <v>18.93227940177</v>
      </c>
      <c r="O367" s="38">
        <f t="shared" si="74"/>
        <v>15.13621324452</v>
      </c>
      <c r="P367" s="2">
        <v>1699969</v>
      </c>
      <c r="Q367" s="2">
        <v>32.555221607</v>
      </c>
      <c r="R367" s="24">
        <v>0</v>
      </c>
      <c r="S367" s="24">
        <v>0.13112745100000001</v>
      </c>
      <c r="T367" s="24">
        <v>0.48284313699999998</v>
      </c>
      <c r="U367" s="24">
        <v>0.38602941200000002</v>
      </c>
      <c r="V367" s="95">
        <f t="shared" si="75"/>
        <v>0.44041746036183826</v>
      </c>
      <c r="W367" s="95">
        <v>0.34318749999999992</v>
      </c>
      <c r="X367" s="95">
        <v>0.25839099999999998</v>
      </c>
      <c r="Y367" s="95">
        <f t="shared" si="76"/>
        <v>0.24745615044562502</v>
      </c>
      <c r="Z367" s="2" t="s">
        <v>532</v>
      </c>
      <c r="AA367" s="2">
        <v>0.17499999999999999</v>
      </c>
      <c r="AB367" s="2">
        <v>0.22500000000000001</v>
      </c>
      <c r="AC367" s="95">
        <v>0.30015625000000001</v>
      </c>
      <c r="AD367" s="38">
        <f t="shared" si="77"/>
        <v>0</v>
      </c>
      <c r="AE367" s="38">
        <f t="shared" si="78"/>
        <v>7.8819307732374293</v>
      </c>
      <c r="AF367" s="38">
        <f t="shared" si="79"/>
        <v>37.315522700888671</v>
      </c>
      <c r="AG367" s="38">
        <f t="shared" si="80"/>
        <v>39.798686098477006</v>
      </c>
      <c r="AH367" s="38">
        <f t="shared" si="81"/>
        <v>77.114208799365684</v>
      </c>
      <c r="AI367" s="38">
        <v>517.37694444399995</v>
      </c>
      <c r="AJ367" s="24">
        <f t="shared" si="82"/>
        <v>0.14904840586245413</v>
      </c>
      <c r="AK367" s="2">
        <f t="shared" si="83"/>
        <v>11356</v>
      </c>
    </row>
    <row r="368" spans="1:37">
      <c r="A368" s="2">
        <v>54</v>
      </c>
      <c r="B368" s="2" t="s">
        <v>118</v>
      </c>
      <c r="C368" s="2" t="s">
        <v>17</v>
      </c>
      <c r="D368" s="2" t="s">
        <v>414</v>
      </c>
      <c r="E368" s="2" t="s">
        <v>767</v>
      </c>
      <c r="F368" s="2" t="s">
        <v>64</v>
      </c>
      <c r="H368" s="2" t="s">
        <v>879</v>
      </c>
      <c r="I368" s="2">
        <v>14900</v>
      </c>
      <c r="J368" s="2">
        <v>7661</v>
      </c>
      <c r="K368" s="95">
        <f t="shared" si="70"/>
        <v>0.51416107382550336</v>
      </c>
      <c r="L368" s="38">
        <f t="shared" si="71"/>
        <v>0</v>
      </c>
      <c r="M368" s="38">
        <f t="shared" si="72"/>
        <v>0</v>
      </c>
      <c r="N368" s="38">
        <f t="shared" si="73"/>
        <v>10.948675133484997</v>
      </c>
      <c r="O368" s="38">
        <f t="shared" si="74"/>
        <v>27.356324866514996</v>
      </c>
      <c r="P368" s="2">
        <v>2496176</v>
      </c>
      <c r="Q368" s="2">
        <v>25.610591197000002</v>
      </c>
      <c r="R368" s="24">
        <v>0</v>
      </c>
      <c r="S368" s="24">
        <v>0</v>
      </c>
      <c r="T368" s="24">
        <v>0.28582887699999998</v>
      </c>
      <c r="U368" s="24">
        <v>0.71417112299999996</v>
      </c>
      <c r="V368" s="95">
        <f t="shared" si="75"/>
        <v>0.51416107382550336</v>
      </c>
      <c r="W368" s="95">
        <v>0.37346874999999996</v>
      </c>
      <c r="X368" s="95">
        <v>0.27189936300000001</v>
      </c>
      <c r="Y368" s="95">
        <f t="shared" si="76"/>
        <v>0.27189936268831905</v>
      </c>
      <c r="Z368" s="2" t="s">
        <v>532</v>
      </c>
      <c r="AA368" s="2" t="s">
        <v>532</v>
      </c>
      <c r="AB368" s="2">
        <v>0.22500000000000001</v>
      </c>
      <c r="AC368" s="95">
        <v>0.29066964299999998</v>
      </c>
      <c r="AD368" s="38">
        <f t="shared" si="77"/>
        <v>0</v>
      </c>
      <c r="AE368" s="38">
        <f t="shared" si="78"/>
        <v>0</v>
      </c>
      <c r="AF368" s="38">
        <f t="shared" si="79"/>
        <v>21.579838688098931</v>
      </c>
      <c r="AG368" s="38">
        <f t="shared" si="80"/>
        <v>69.656481880819356</v>
      </c>
      <c r="AH368" s="38">
        <f t="shared" si="81"/>
        <v>91.236320568918288</v>
      </c>
      <c r="AI368" s="38">
        <v>517.37694444399995</v>
      </c>
      <c r="AJ368" s="24">
        <f t="shared" si="82"/>
        <v>0.17634400131023534</v>
      </c>
      <c r="AK368" s="2">
        <f t="shared" si="83"/>
        <v>12768</v>
      </c>
    </row>
    <row r="369" spans="1:37">
      <c r="A369" s="2">
        <v>55</v>
      </c>
      <c r="B369" s="2" t="s">
        <v>119</v>
      </c>
      <c r="C369" s="2" t="s">
        <v>17</v>
      </c>
      <c r="D369" s="2" t="s">
        <v>414</v>
      </c>
      <c r="E369" s="2" t="s">
        <v>767</v>
      </c>
      <c r="F369" s="2" t="s">
        <v>64</v>
      </c>
      <c r="H369" s="2" t="s">
        <v>879</v>
      </c>
      <c r="I369" s="2">
        <v>5298</v>
      </c>
      <c r="J369" s="2">
        <v>1737</v>
      </c>
      <c r="K369" s="95">
        <f t="shared" si="70"/>
        <v>0.3278595696489241</v>
      </c>
      <c r="L369" s="38">
        <f t="shared" si="71"/>
        <v>0</v>
      </c>
      <c r="M369" s="38">
        <f t="shared" si="72"/>
        <v>0</v>
      </c>
      <c r="N369" s="38">
        <f t="shared" si="73"/>
        <v>4.6873455851700001</v>
      </c>
      <c r="O369" s="38">
        <f t="shared" si="74"/>
        <v>3.9976544148299995</v>
      </c>
      <c r="P369" s="2">
        <v>5173623</v>
      </c>
      <c r="Q369" s="2">
        <v>1.3760487969999999</v>
      </c>
      <c r="R369" s="24">
        <v>0</v>
      </c>
      <c r="S369" s="24">
        <v>0</v>
      </c>
      <c r="T369" s="24">
        <v>0.53970588200000003</v>
      </c>
      <c r="U369" s="24">
        <v>0.46029411799999997</v>
      </c>
      <c r="V369" s="95">
        <f t="shared" si="75"/>
        <v>0.3278595696489241</v>
      </c>
      <c r="W369" s="95">
        <v>0.27784374999999994</v>
      </c>
      <c r="X369" s="95">
        <v>0.242232261</v>
      </c>
      <c r="Y369" s="95">
        <f t="shared" si="76"/>
        <v>0.24223226104262499</v>
      </c>
      <c r="Z369" s="2" t="s">
        <v>532</v>
      </c>
      <c r="AA369" s="2" t="s">
        <v>532</v>
      </c>
      <c r="AB369" s="2">
        <v>0.22500000000000001</v>
      </c>
      <c r="AC369" s="95">
        <v>0.26243749999999999</v>
      </c>
      <c r="AD369" s="38">
        <f t="shared" si="77"/>
        <v>0</v>
      </c>
      <c r="AE369" s="38">
        <f t="shared" si="78"/>
        <v>0</v>
      </c>
      <c r="AF369" s="38">
        <f t="shared" si="79"/>
        <v>9.2387581483700707</v>
      </c>
      <c r="AG369" s="38">
        <f t="shared" si="80"/>
        <v>9.1904176111094635</v>
      </c>
      <c r="AH369" s="38">
        <f t="shared" si="81"/>
        <v>18.429175759479534</v>
      </c>
      <c r="AI369" s="38">
        <v>517.37694444399995</v>
      </c>
      <c r="AJ369" s="24">
        <f t="shared" si="82"/>
        <v>3.5620403957668585E-2</v>
      </c>
      <c r="AK369" s="2">
        <f t="shared" si="83"/>
        <v>2895</v>
      </c>
    </row>
    <row r="370" spans="1:37">
      <c r="A370" s="2">
        <v>56</v>
      </c>
      <c r="B370" s="2" t="s">
        <v>120</v>
      </c>
      <c r="C370" s="2" t="s">
        <v>17</v>
      </c>
      <c r="D370" s="2" t="s">
        <v>414</v>
      </c>
      <c r="E370" s="2" t="s">
        <v>767</v>
      </c>
      <c r="F370" s="2" t="s">
        <v>64</v>
      </c>
      <c r="H370" s="2" t="s">
        <v>879</v>
      </c>
      <c r="I370" s="2">
        <v>7386</v>
      </c>
      <c r="J370" s="2">
        <v>1700</v>
      </c>
      <c r="K370" s="95">
        <f t="shared" si="70"/>
        <v>0.23016517736257786</v>
      </c>
      <c r="L370" s="38">
        <f t="shared" si="71"/>
        <v>0</v>
      </c>
      <c r="M370" s="38">
        <f t="shared" si="72"/>
        <v>2.0578124980000001</v>
      </c>
      <c r="N370" s="38">
        <f t="shared" si="73"/>
        <v>3.8571875025</v>
      </c>
      <c r="O370" s="38">
        <f t="shared" si="74"/>
        <v>2.5849999995000004</v>
      </c>
      <c r="P370" s="2">
        <v>4422371</v>
      </c>
      <c r="Q370" s="2">
        <v>1.544234441</v>
      </c>
      <c r="R370" s="24">
        <v>0</v>
      </c>
      <c r="S370" s="24">
        <v>0.242095588</v>
      </c>
      <c r="T370" s="24">
        <v>0.45378676499999998</v>
      </c>
      <c r="U370" s="24">
        <v>0.30411764699999999</v>
      </c>
      <c r="V370" s="95">
        <f t="shared" si="75"/>
        <v>0.17444320341186029</v>
      </c>
      <c r="W370" s="95">
        <v>0.26403125000000005</v>
      </c>
      <c r="X370" s="95">
        <v>0.23810368700000001</v>
      </c>
      <c r="Y370" s="95">
        <f t="shared" si="76"/>
        <v>0.22282656250984373</v>
      </c>
      <c r="Z370" s="2" t="s">
        <v>532</v>
      </c>
      <c r="AA370" s="2">
        <v>0.17499999999999999</v>
      </c>
      <c r="AB370" s="2">
        <v>0.22500000000000001</v>
      </c>
      <c r="AC370" s="95">
        <v>0.25765624999999998</v>
      </c>
      <c r="AD370" s="38">
        <f t="shared" si="77"/>
        <v>0</v>
      </c>
      <c r="AE370" s="38">
        <f t="shared" si="78"/>
        <v>3.1546265594340004</v>
      </c>
      <c r="AF370" s="38">
        <f t="shared" si="79"/>
        <v>7.6025165674274993</v>
      </c>
      <c r="AG370" s="38">
        <f t="shared" si="80"/>
        <v>5.834522717621466</v>
      </c>
      <c r="AH370" s="38">
        <f t="shared" si="81"/>
        <v>13.437039285048964</v>
      </c>
      <c r="AI370" s="38">
        <v>517.37694444399995</v>
      </c>
      <c r="AJ370" s="24">
        <f t="shared" si="82"/>
        <v>2.597146902146771E-2</v>
      </c>
      <c r="AK370" s="2">
        <f t="shared" si="83"/>
        <v>2147</v>
      </c>
    </row>
    <row r="371" spans="1:37">
      <c r="A371" s="2">
        <v>57</v>
      </c>
      <c r="B371" s="2" t="s">
        <v>121</v>
      </c>
      <c r="C371" s="2" t="s">
        <v>17</v>
      </c>
      <c r="D371" s="2" t="s">
        <v>414</v>
      </c>
      <c r="E371" s="2" t="s">
        <v>767</v>
      </c>
      <c r="F371" s="2" t="s">
        <v>64</v>
      </c>
      <c r="H371" s="2" t="s">
        <v>879</v>
      </c>
      <c r="I371" s="2">
        <v>6930</v>
      </c>
      <c r="J371" s="2">
        <v>3852</v>
      </c>
      <c r="K371" s="95">
        <f t="shared" si="70"/>
        <v>0.55584415584415581</v>
      </c>
      <c r="L371" s="38">
        <f t="shared" si="71"/>
        <v>0</v>
      </c>
      <c r="M371" s="38">
        <f t="shared" si="72"/>
        <v>0</v>
      </c>
      <c r="N371" s="38">
        <f t="shared" si="73"/>
        <v>15.776205881220001</v>
      </c>
      <c r="O371" s="38">
        <f t="shared" si="74"/>
        <v>3.4837941187799997</v>
      </c>
      <c r="P371" s="2">
        <v>2614229</v>
      </c>
      <c r="Q371" s="2">
        <v>10.052468491999999</v>
      </c>
      <c r="R371" s="24">
        <v>0</v>
      </c>
      <c r="S371" s="24">
        <v>0</v>
      </c>
      <c r="T371" s="24">
        <v>0.819117647</v>
      </c>
      <c r="U371" s="24">
        <v>0.180882353</v>
      </c>
      <c r="V371" s="95">
        <f t="shared" si="75"/>
        <v>0.55584415584415581</v>
      </c>
      <c r="W371" s="95">
        <v>0.2603125</v>
      </c>
      <c r="X371" s="95">
        <v>0.23138740799999999</v>
      </c>
      <c r="Y371" s="95">
        <f t="shared" si="76"/>
        <v>0.23138740809031252</v>
      </c>
      <c r="Z371" s="2" t="s">
        <v>532</v>
      </c>
      <c r="AA371" s="2" t="s">
        <v>532</v>
      </c>
      <c r="AB371" s="2">
        <v>0.22500000000000001</v>
      </c>
      <c r="AC371" s="95">
        <v>0.2603125</v>
      </c>
      <c r="AD371" s="38">
        <f t="shared" si="77"/>
        <v>0</v>
      </c>
      <c r="AE371" s="38">
        <f t="shared" si="78"/>
        <v>0</v>
      </c>
      <c r="AF371" s="38">
        <f t="shared" si="79"/>
        <v>31.094901791884624</v>
      </c>
      <c r="AG371" s="38">
        <f t="shared" si="80"/>
        <v>7.944226371333488</v>
      </c>
      <c r="AH371" s="38">
        <f t="shared" si="81"/>
        <v>39.039128163218109</v>
      </c>
      <c r="AI371" s="38">
        <v>517.37694444399995</v>
      </c>
      <c r="AJ371" s="24">
        <f t="shared" si="82"/>
        <v>7.5455871357336141E-2</v>
      </c>
      <c r="AK371" s="2">
        <f t="shared" si="83"/>
        <v>6420</v>
      </c>
    </row>
    <row r="372" spans="1:37">
      <c r="A372" s="2">
        <v>58</v>
      </c>
      <c r="B372" s="2" t="s">
        <v>122</v>
      </c>
      <c r="C372" s="2" t="s">
        <v>17</v>
      </c>
      <c r="D372" s="2" t="s">
        <v>414</v>
      </c>
      <c r="E372" s="2" t="s">
        <v>767</v>
      </c>
      <c r="F372" s="2" t="s">
        <v>64</v>
      </c>
      <c r="H372" s="2" t="s">
        <v>879</v>
      </c>
      <c r="I372" s="2">
        <v>6503</v>
      </c>
      <c r="J372" s="2">
        <v>2691</v>
      </c>
      <c r="K372" s="95">
        <f t="shared" si="70"/>
        <v>0.41380901122558816</v>
      </c>
      <c r="L372" s="38">
        <f t="shared" si="71"/>
        <v>0</v>
      </c>
      <c r="M372" s="38">
        <f t="shared" si="72"/>
        <v>3.4874172730800002</v>
      </c>
      <c r="N372" s="38">
        <f t="shared" si="73"/>
        <v>7.6175238964500016</v>
      </c>
      <c r="O372" s="38">
        <f t="shared" si="74"/>
        <v>2.3500588170150003</v>
      </c>
      <c r="P372" s="2">
        <v>2057996</v>
      </c>
      <c r="Q372" s="2">
        <v>5.9963336619999996</v>
      </c>
      <c r="R372" s="24">
        <v>0</v>
      </c>
      <c r="S372" s="24">
        <v>0.25919117600000002</v>
      </c>
      <c r="T372" s="24">
        <v>0.56614819000000005</v>
      </c>
      <c r="U372" s="24">
        <v>0.17466063300000001</v>
      </c>
      <c r="V372" s="95">
        <f t="shared" si="75"/>
        <v>0.30655336655282178</v>
      </c>
      <c r="W372" s="95">
        <v>0.2603125</v>
      </c>
      <c r="X372" s="95">
        <v>0.233325635</v>
      </c>
      <c r="Y372" s="95">
        <f t="shared" si="76"/>
        <v>0.21820814457781251</v>
      </c>
      <c r="Z372" s="2" t="s">
        <v>532</v>
      </c>
      <c r="AA372" s="2">
        <v>0.17499999999999999</v>
      </c>
      <c r="AB372" s="2">
        <v>0.22500000000000001</v>
      </c>
      <c r="AC372" s="95">
        <v>0.2603125</v>
      </c>
      <c r="AD372" s="38">
        <f t="shared" si="77"/>
        <v>0</v>
      </c>
      <c r="AE372" s="38">
        <f t="shared" si="78"/>
        <v>5.34621067963164</v>
      </c>
      <c r="AF372" s="38">
        <f t="shared" si="79"/>
        <v>15.014139599902954</v>
      </c>
      <c r="AG372" s="38">
        <f t="shared" si="80"/>
        <v>5.3589272476449432</v>
      </c>
      <c r="AH372" s="38">
        <f t="shared" si="81"/>
        <v>20.373066847547896</v>
      </c>
      <c r="AI372" s="38">
        <v>517.37694444399995</v>
      </c>
      <c r="AJ372" s="24">
        <f t="shared" si="82"/>
        <v>3.9377608659082887E-2</v>
      </c>
      <c r="AK372" s="2">
        <f t="shared" si="83"/>
        <v>3323</v>
      </c>
    </row>
    <row r="373" spans="1:37">
      <c r="A373" s="2">
        <v>59</v>
      </c>
      <c r="B373" s="2" t="s">
        <v>123</v>
      </c>
      <c r="C373" s="2" t="s">
        <v>17</v>
      </c>
      <c r="D373" s="2" t="s">
        <v>414</v>
      </c>
      <c r="E373" s="2" t="s">
        <v>767</v>
      </c>
      <c r="F373" s="2" t="s">
        <v>64</v>
      </c>
      <c r="H373" s="2" t="s">
        <v>879</v>
      </c>
      <c r="I373" s="2">
        <v>8013</v>
      </c>
      <c r="J373" s="2">
        <v>1868</v>
      </c>
      <c r="K373" s="95">
        <f t="shared" si="70"/>
        <v>0.23312117808561089</v>
      </c>
      <c r="L373" s="38">
        <f t="shared" si="71"/>
        <v>1.6169610864799997</v>
      </c>
      <c r="M373" s="38">
        <f t="shared" si="72"/>
        <v>2.0285972837999999</v>
      </c>
      <c r="N373" s="38">
        <f t="shared" si="73"/>
        <v>4.33922594546</v>
      </c>
      <c r="O373" s="38">
        <f t="shared" si="74"/>
        <v>1.3552156842600003</v>
      </c>
      <c r="P373" s="2">
        <v>3597297</v>
      </c>
      <c r="Q373" s="2">
        <v>1.796886255</v>
      </c>
      <c r="R373" s="24">
        <v>0.17312217199999999</v>
      </c>
      <c r="S373" s="24">
        <v>0.21719457</v>
      </c>
      <c r="T373" s="24">
        <v>0.46458521899999999</v>
      </c>
      <c r="U373" s="24">
        <v>0.14509803900000001</v>
      </c>
      <c r="V373" s="95">
        <f t="shared" si="75"/>
        <v>0.14213007936403346</v>
      </c>
      <c r="W373" s="95">
        <v>0.25287500000000002</v>
      </c>
      <c r="X373" s="95">
        <v>0.23163394900000001</v>
      </c>
      <c r="Y373" s="95">
        <f t="shared" si="76"/>
        <v>0.19654460783712499</v>
      </c>
      <c r="Z373" s="2">
        <v>0.1</v>
      </c>
      <c r="AA373" s="2">
        <v>0.17499999999999999</v>
      </c>
      <c r="AB373" s="2">
        <v>0.22500000000000001</v>
      </c>
      <c r="AC373" s="95">
        <v>0.25287500000000002</v>
      </c>
      <c r="AD373" s="38">
        <f t="shared" si="77"/>
        <v>1.4164579117564799</v>
      </c>
      <c r="AE373" s="38">
        <f t="shared" si="78"/>
        <v>3.1098396360653999</v>
      </c>
      <c r="AF373" s="38">
        <f t="shared" si="79"/>
        <v>8.5526143385016606</v>
      </c>
      <c r="AG373" s="38">
        <f t="shared" si="80"/>
        <v>3.0020534555374887</v>
      </c>
      <c r="AH373" s="38">
        <f t="shared" si="81"/>
        <v>11.554667794039149</v>
      </c>
      <c r="AI373" s="38">
        <v>517.37694444399995</v>
      </c>
      <c r="AJ373" s="24">
        <f t="shared" si="82"/>
        <v>2.2333171043128708E-2</v>
      </c>
      <c r="AK373" s="2">
        <f t="shared" si="83"/>
        <v>1898</v>
      </c>
    </row>
    <row r="374" spans="1:37">
      <c r="A374" s="2">
        <v>60</v>
      </c>
      <c r="B374" s="2" t="s">
        <v>124</v>
      </c>
      <c r="C374" s="2" t="s">
        <v>17</v>
      </c>
      <c r="D374" s="2" t="s">
        <v>414</v>
      </c>
      <c r="E374" s="2" t="s">
        <v>767</v>
      </c>
      <c r="F374" s="2" t="s">
        <v>64</v>
      </c>
      <c r="H374" s="2" t="s">
        <v>879</v>
      </c>
      <c r="I374" s="2">
        <v>8092</v>
      </c>
      <c r="J374" s="2">
        <v>2728</v>
      </c>
      <c r="K374" s="95">
        <f t="shared" si="70"/>
        <v>0.33712308452792883</v>
      </c>
      <c r="L374" s="38">
        <f t="shared" si="71"/>
        <v>5.1775363310000007</v>
      </c>
      <c r="M374" s="38">
        <f t="shared" si="72"/>
        <v>6.6237381729200004</v>
      </c>
      <c r="N374" s="38">
        <f t="shared" si="73"/>
        <v>1.8387254960799999</v>
      </c>
      <c r="O374" s="38">
        <f t="shared" si="74"/>
        <v>0</v>
      </c>
      <c r="P374" s="2">
        <v>1488308</v>
      </c>
      <c r="Q374" s="2">
        <v>1.541553765</v>
      </c>
      <c r="R374" s="24">
        <v>0.37958477499999999</v>
      </c>
      <c r="S374" s="24">
        <v>0.48561130299999999</v>
      </c>
      <c r="T374" s="24">
        <v>0.13480392199999999</v>
      </c>
      <c r="U374" s="24">
        <v>0</v>
      </c>
      <c r="V374" s="95">
        <f t="shared" si="75"/>
        <v>4.5445513991102325E-2</v>
      </c>
      <c r="W374" s="95">
        <v>0.22500000000000001</v>
      </c>
      <c r="X374" s="95">
        <v>0.22500000000000001</v>
      </c>
      <c r="Y374" s="95">
        <f t="shared" si="76"/>
        <v>0.15327133797499998</v>
      </c>
      <c r="Z374" s="2">
        <v>0.1</v>
      </c>
      <c r="AA374" s="2">
        <v>0.17499999999999999</v>
      </c>
      <c r="AB374" s="2">
        <v>0.22500000000000001</v>
      </c>
      <c r="AC374" s="95"/>
      <c r="AD374" s="38">
        <f t="shared" si="77"/>
        <v>4.5355218259560006</v>
      </c>
      <c r="AE374" s="38">
        <f t="shared" si="78"/>
        <v>10.154190619086359</v>
      </c>
      <c r="AF374" s="38">
        <f t="shared" si="79"/>
        <v>3.6241279527736796</v>
      </c>
      <c r="AG374" s="38">
        <f t="shared" si="80"/>
        <v>0</v>
      </c>
      <c r="AH374" s="38">
        <f t="shared" si="81"/>
        <v>3.6241279527736796</v>
      </c>
      <c r="AI374" s="38">
        <v>517.37694444399995</v>
      </c>
      <c r="AJ374" s="24">
        <f t="shared" si="82"/>
        <v>7.0048114661706755E-3</v>
      </c>
      <c r="AK374" s="2">
        <f t="shared" si="83"/>
        <v>613</v>
      </c>
    </row>
    <row r="375" spans="1:37">
      <c r="A375" s="2">
        <v>61</v>
      </c>
      <c r="B375" s="2" t="s">
        <v>125</v>
      </c>
      <c r="C375" s="2" t="s">
        <v>17</v>
      </c>
      <c r="D375" s="2" t="s">
        <v>414</v>
      </c>
      <c r="E375" s="2" t="s">
        <v>767</v>
      </c>
      <c r="F375" s="2" t="s">
        <v>64</v>
      </c>
      <c r="H375" s="2" t="s">
        <v>879</v>
      </c>
      <c r="I375" s="2">
        <v>4922</v>
      </c>
      <c r="J375" s="2">
        <v>1418</v>
      </c>
      <c r="K375" s="95">
        <f t="shared" si="70"/>
        <v>0.28809427062169851</v>
      </c>
      <c r="L375" s="38">
        <f t="shared" si="71"/>
        <v>1.2109087217499999</v>
      </c>
      <c r="M375" s="38">
        <f t="shared" si="72"/>
        <v>3.7907078353200001</v>
      </c>
      <c r="N375" s="38">
        <f t="shared" si="73"/>
        <v>2.0883834429300001</v>
      </c>
      <c r="O375" s="38">
        <f t="shared" si="74"/>
        <v>0</v>
      </c>
      <c r="P375" s="2">
        <v>532715</v>
      </c>
      <c r="Q375" s="2">
        <v>4.8606076199999997</v>
      </c>
      <c r="R375" s="24">
        <v>0.17079107499999999</v>
      </c>
      <c r="S375" s="24">
        <v>0.53465554800000004</v>
      </c>
      <c r="T375" s="24">
        <v>0.29455337700000001</v>
      </c>
      <c r="U375" s="24">
        <v>0</v>
      </c>
      <c r="V375" s="95">
        <f t="shared" si="75"/>
        <v>8.4859140305973191E-2</v>
      </c>
      <c r="W375" s="95">
        <v>0.22950000000000001</v>
      </c>
      <c r="X375" s="95">
        <v>0.22500000000000001</v>
      </c>
      <c r="Y375" s="95">
        <f t="shared" si="76"/>
        <v>0.176918338225</v>
      </c>
      <c r="Z375" s="2">
        <v>0.1</v>
      </c>
      <c r="AA375" s="2">
        <v>0.17499999999999999</v>
      </c>
      <c r="AB375" s="2">
        <v>0.22500000000000001</v>
      </c>
      <c r="AC375" s="95"/>
      <c r="AD375" s="38">
        <f t="shared" si="77"/>
        <v>1.0607560402529999</v>
      </c>
      <c r="AE375" s="38">
        <f t="shared" si="78"/>
        <v>5.8111551115455597</v>
      </c>
      <c r="AF375" s="38">
        <f t="shared" si="79"/>
        <v>4.1162037660150297</v>
      </c>
      <c r="AG375" s="38">
        <f t="shared" si="80"/>
        <v>0</v>
      </c>
      <c r="AH375" s="38">
        <f t="shared" si="81"/>
        <v>4.1162037660150297</v>
      </c>
      <c r="AI375" s="38">
        <v>517.37694444399995</v>
      </c>
      <c r="AJ375" s="24">
        <f t="shared" si="82"/>
        <v>7.9559087628818005E-3</v>
      </c>
      <c r="AK375" s="2">
        <f t="shared" si="83"/>
        <v>696</v>
      </c>
    </row>
    <row r="376" spans="1:37">
      <c r="A376" s="2">
        <v>62</v>
      </c>
      <c r="B376" s="2" t="s">
        <v>126</v>
      </c>
      <c r="C376" s="2" t="s">
        <v>17</v>
      </c>
      <c r="D376" s="2" t="s">
        <v>414</v>
      </c>
      <c r="E376" s="2" t="s">
        <v>767</v>
      </c>
      <c r="F376" s="2" t="s">
        <v>64</v>
      </c>
      <c r="H376" s="2" t="s">
        <v>879</v>
      </c>
      <c r="I376" s="2">
        <v>6815</v>
      </c>
      <c r="J376" s="2">
        <v>2344</v>
      </c>
      <c r="K376" s="95">
        <f t="shared" si="70"/>
        <v>0.34394717534849595</v>
      </c>
      <c r="L376" s="38">
        <f t="shared" si="71"/>
        <v>1.8359334995199996</v>
      </c>
      <c r="M376" s="38">
        <f t="shared" si="72"/>
        <v>7.6716814676</v>
      </c>
      <c r="N376" s="38">
        <f t="shared" si="73"/>
        <v>2.2123850211599998</v>
      </c>
      <c r="O376" s="38">
        <f t="shared" si="74"/>
        <v>0</v>
      </c>
      <c r="P376" s="2">
        <v>2031780</v>
      </c>
      <c r="Q376" s="2">
        <v>1.517174571</v>
      </c>
      <c r="R376" s="24">
        <v>0.15664961599999999</v>
      </c>
      <c r="S376" s="24">
        <v>0.65458033000000004</v>
      </c>
      <c r="T376" s="24">
        <v>0.18877005299999999</v>
      </c>
      <c r="U376" s="24">
        <v>0</v>
      </c>
      <c r="V376" s="95">
        <f t="shared" si="75"/>
        <v>6.4926926519735875E-2</v>
      </c>
      <c r="W376" s="95">
        <v>0.22500000000000001</v>
      </c>
      <c r="X376" s="95">
        <v>0.22500000000000001</v>
      </c>
      <c r="Y376" s="95">
        <f t="shared" si="76"/>
        <v>0.17268978127500001</v>
      </c>
      <c r="Z376" s="2">
        <v>0.1</v>
      </c>
      <c r="AA376" s="2">
        <v>0.17499999999999999</v>
      </c>
      <c r="AB376" s="2">
        <v>0.22500000000000001</v>
      </c>
      <c r="AC376" s="95"/>
      <c r="AD376" s="38">
        <f t="shared" si="77"/>
        <v>1.6082777455795196</v>
      </c>
      <c r="AE376" s="38">
        <f t="shared" si="78"/>
        <v>11.760687689830798</v>
      </c>
      <c r="AF376" s="38">
        <f t="shared" si="79"/>
        <v>4.3606108767063594</v>
      </c>
      <c r="AG376" s="38">
        <f t="shared" si="80"/>
        <v>0</v>
      </c>
      <c r="AH376" s="38">
        <f t="shared" si="81"/>
        <v>4.3606108767063594</v>
      </c>
      <c r="AI376" s="38">
        <v>517.37694444399995</v>
      </c>
      <c r="AJ376" s="24">
        <f t="shared" si="82"/>
        <v>8.428305365235202E-3</v>
      </c>
      <c r="AK376" s="2">
        <f t="shared" si="83"/>
        <v>737</v>
      </c>
    </row>
    <row r="377" spans="1:37">
      <c r="A377" s="2">
        <v>64</v>
      </c>
      <c r="B377" s="2" t="s">
        <v>128</v>
      </c>
      <c r="C377" s="2" t="s">
        <v>17</v>
      </c>
      <c r="D377" s="2" t="s">
        <v>414</v>
      </c>
      <c r="E377" s="2" t="s">
        <v>767</v>
      </c>
      <c r="F377" s="2" t="s">
        <v>64</v>
      </c>
      <c r="H377" s="2" t="s">
        <v>879</v>
      </c>
      <c r="I377" s="2">
        <v>7930</v>
      </c>
      <c r="J377" s="2">
        <v>3329</v>
      </c>
      <c r="K377" s="95">
        <f t="shared" si="70"/>
        <v>0.41979823455233289</v>
      </c>
      <c r="L377" s="38">
        <f t="shared" si="71"/>
        <v>0</v>
      </c>
      <c r="M377" s="38">
        <f t="shared" si="72"/>
        <v>4.3704251350250001</v>
      </c>
      <c r="N377" s="38">
        <f t="shared" si="73"/>
        <v>10.110025492009999</v>
      </c>
      <c r="O377" s="38">
        <f t="shared" si="74"/>
        <v>2.1645493729650003</v>
      </c>
      <c r="P377" s="2">
        <v>1602754</v>
      </c>
      <c r="Q377" s="2">
        <v>10.396106988</v>
      </c>
      <c r="R377" s="24">
        <v>0</v>
      </c>
      <c r="S377" s="24">
        <v>0.26256684499999999</v>
      </c>
      <c r="T377" s="24">
        <v>0.607391138</v>
      </c>
      <c r="U377" s="24">
        <v>0.13004201700000001</v>
      </c>
      <c r="V377" s="95">
        <f t="shared" si="75"/>
        <v>0.30957313656935681</v>
      </c>
      <c r="W377" s="95">
        <v>0.25446875000000002</v>
      </c>
      <c r="X377" s="95">
        <v>0.23019664100000001</v>
      </c>
      <c r="Y377" s="95">
        <f t="shared" si="76"/>
        <v>0.21570383343846875</v>
      </c>
      <c r="Z377" s="2" t="s">
        <v>532</v>
      </c>
      <c r="AA377" s="2">
        <v>0.17499999999999999</v>
      </c>
      <c r="AB377" s="2">
        <v>0.22500000000000001</v>
      </c>
      <c r="AC377" s="95">
        <v>0.25446875000000002</v>
      </c>
      <c r="AD377" s="38">
        <f t="shared" si="77"/>
        <v>0</v>
      </c>
      <c r="AE377" s="38">
        <f t="shared" si="78"/>
        <v>6.6998617319933258</v>
      </c>
      <c r="AF377" s="38">
        <f t="shared" si="79"/>
        <v>19.926860244751712</v>
      </c>
      <c r="AG377" s="38">
        <f t="shared" si="80"/>
        <v>4.8250971176847823</v>
      </c>
      <c r="AH377" s="38">
        <f t="shared" si="81"/>
        <v>24.751957362436492</v>
      </c>
      <c r="AI377" s="38">
        <v>517.37694444399995</v>
      </c>
      <c r="AJ377" s="24">
        <f t="shared" si="82"/>
        <v>4.7841245398045767E-2</v>
      </c>
      <c r="AK377" s="2">
        <f t="shared" si="83"/>
        <v>4092</v>
      </c>
    </row>
    <row r="378" spans="1:37">
      <c r="A378" s="2">
        <v>65</v>
      </c>
      <c r="B378" s="2" t="s">
        <v>129</v>
      </c>
      <c r="C378" s="2" t="s">
        <v>17</v>
      </c>
      <c r="D378" s="2" t="s">
        <v>414</v>
      </c>
      <c r="E378" s="2" t="s">
        <v>767</v>
      </c>
      <c r="F378" s="2" t="s">
        <v>64</v>
      </c>
      <c r="H378" s="2" t="s">
        <v>879</v>
      </c>
      <c r="I378" s="2">
        <v>6527</v>
      </c>
      <c r="J378" s="2">
        <v>3328</v>
      </c>
      <c r="K378" s="95">
        <f t="shared" si="70"/>
        <v>0.50988202849701236</v>
      </c>
      <c r="L378" s="38">
        <f t="shared" si="71"/>
        <v>0</v>
      </c>
      <c r="M378" s="38">
        <f t="shared" si="72"/>
        <v>7.22494116864</v>
      </c>
      <c r="N378" s="38">
        <f t="shared" si="73"/>
        <v>9.4150588313599997</v>
      </c>
      <c r="O378" s="38">
        <f t="shared" si="74"/>
        <v>0</v>
      </c>
      <c r="P378" s="2">
        <v>1465612</v>
      </c>
      <c r="Q378" s="2">
        <v>9.1195911029999994</v>
      </c>
      <c r="R378" s="24">
        <v>0</v>
      </c>
      <c r="S378" s="24">
        <v>0.43419117600000001</v>
      </c>
      <c r="T378" s="24">
        <v>0.56580882399999999</v>
      </c>
      <c r="U378" s="24">
        <v>0</v>
      </c>
      <c r="V378" s="95">
        <f t="shared" si="75"/>
        <v>0.28849575092262902</v>
      </c>
      <c r="W378" s="95">
        <v>0.24756249999999999</v>
      </c>
      <c r="X378" s="95">
        <v>0.22500000000000001</v>
      </c>
      <c r="Y378" s="95">
        <f t="shared" si="76"/>
        <v>0.2032904412</v>
      </c>
      <c r="Z378" s="2" t="s">
        <v>532</v>
      </c>
      <c r="AA378" s="2">
        <v>0.17499999999999999</v>
      </c>
      <c r="AB378" s="2">
        <v>0.22500000000000001</v>
      </c>
      <c r="AC378" s="95"/>
      <c r="AD378" s="38">
        <f t="shared" si="77"/>
        <v>0</v>
      </c>
      <c r="AE378" s="38">
        <f t="shared" si="78"/>
        <v>11.07583481152512</v>
      </c>
      <c r="AF378" s="38">
        <f t="shared" si="79"/>
        <v>18.557080956610559</v>
      </c>
      <c r="AG378" s="38">
        <f t="shared" si="80"/>
        <v>0</v>
      </c>
      <c r="AH378" s="38">
        <f t="shared" si="81"/>
        <v>18.557080956610559</v>
      </c>
      <c r="AI378" s="38">
        <v>517.37694444399995</v>
      </c>
      <c r="AJ378" s="24">
        <f t="shared" si="82"/>
        <v>3.5867622544628386E-2</v>
      </c>
      <c r="AK378" s="2">
        <f t="shared" si="83"/>
        <v>3138</v>
      </c>
    </row>
    <row r="379" spans="1:37">
      <c r="A379" s="2">
        <v>66</v>
      </c>
      <c r="B379" s="2" t="s">
        <v>130</v>
      </c>
      <c r="C379" s="2" t="s">
        <v>17</v>
      </c>
      <c r="D379" s="2" t="s">
        <v>414</v>
      </c>
      <c r="E379" s="2" t="s">
        <v>767</v>
      </c>
      <c r="F379" s="2" t="s">
        <v>64</v>
      </c>
      <c r="H379" s="2" t="s">
        <v>879</v>
      </c>
      <c r="I379" s="2">
        <v>3996</v>
      </c>
      <c r="J379" s="2">
        <v>2263</v>
      </c>
      <c r="K379" s="95">
        <f t="shared" si="70"/>
        <v>0.56631631631631629</v>
      </c>
      <c r="L379" s="38">
        <f t="shared" si="71"/>
        <v>0</v>
      </c>
      <c r="M379" s="38">
        <f t="shared" si="72"/>
        <v>1.21176211519</v>
      </c>
      <c r="N379" s="38">
        <f t="shared" si="73"/>
        <v>10.10323788481</v>
      </c>
      <c r="O379" s="38">
        <f t="shared" si="74"/>
        <v>0</v>
      </c>
      <c r="P379" s="2">
        <v>1016485</v>
      </c>
      <c r="Q379" s="2">
        <v>13.444143232</v>
      </c>
      <c r="R379" s="24">
        <v>0</v>
      </c>
      <c r="S379" s="24">
        <v>0.10709342600000001</v>
      </c>
      <c r="T379" s="24">
        <v>0.89290657399999995</v>
      </c>
      <c r="U379" s="24">
        <v>0</v>
      </c>
      <c r="V379" s="95">
        <f t="shared" si="75"/>
        <v>0.50566756180230221</v>
      </c>
      <c r="W379" s="95">
        <v>0.24437499999999998</v>
      </c>
      <c r="X379" s="95">
        <v>0.22500000000000001</v>
      </c>
      <c r="Y379" s="95">
        <f t="shared" si="76"/>
        <v>0.2196453287</v>
      </c>
      <c r="Z379" s="2" t="s">
        <v>532</v>
      </c>
      <c r="AA379" s="2">
        <v>0.17499999999999999</v>
      </c>
      <c r="AB379" s="2">
        <v>0.22500000000000001</v>
      </c>
      <c r="AC379" s="95"/>
      <c r="AD379" s="38">
        <f t="shared" si="77"/>
        <v>0</v>
      </c>
      <c r="AE379" s="38">
        <f t="shared" si="78"/>
        <v>1.85763132258627</v>
      </c>
      <c r="AF379" s="38">
        <f t="shared" si="79"/>
        <v>19.91348187096051</v>
      </c>
      <c r="AG379" s="38">
        <f t="shared" si="80"/>
        <v>0</v>
      </c>
      <c r="AH379" s="38">
        <f t="shared" si="81"/>
        <v>19.91348187096051</v>
      </c>
      <c r="AI379" s="38">
        <v>517.37694444399995</v>
      </c>
      <c r="AJ379" s="24">
        <f t="shared" si="82"/>
        <v>3.8489310520708586E-2</v>
      </c>
      <c r="AK379" s="2">
        <f t="shared" si="83"/>
        <v>3368</v>
      </c>
    </row>
    <row r="380" spans="1:37">
      <c r="A380" s="2">
        <v>307</v>
      </c>
      <c r="B380" s="2" t="s">
        <v>358</v>
      </c>
      <c r="C380" s="2" t="s">
        <v>17</v>
      </c>
      <c r="D380" s="2" t="s">
        <v>414</v>
      </c>
      <c r="E380" s="2" t="s">
        <v>767</v>
      </c>
      <c r="F380" s="2" t="s">
        <v>64</v>
      </c>
      <c r="H380" s="2" t="s">
        <v>879</v>
      </c>
      <c r="I380" s="2">
        <v>20503</v>
      </c>
      <c r="J380" s="2">
        <v>9655</v>
      </c>
      <c r="K380" s="95">
        <f t="shared" si="70"/>
        <v>0.47090669658098816</v>
      </c>
      <c r="L380" s="38">
        <f t="shared" si="71"/>
        <v>0</v>
      </c>
      <c r="M380" s="38">
        <f t="shared" si="72"/>
        <v>11.273632364299999</v>
      </c>
      <c r="N380" s="38">
        <f t="shared" si="73"/>
        <v>37.001367635699999</v>
      </c>
      <c r="O380" s="38">
        <f t="shared" si="74"/>
        <v>0</v>
      </c>
      <c r="P380" s="2">
        <v>2245470</v>
      </c>
      <c r="Q380" s="2">
        <v>26.349537237</v>
      </c>
      <c r="R380" s="24">
        <v>0</v>
      </c>
      <c r="S380" s="24">
        <v>0.23352941199999999</v>
      </c>
      <c r="T380" s="24">
        <v>0.76647058800000001</v>
      </c>
      <c r="U380" s="24">
        <v>0</v>
      </c>
      <c r="V380" s="95">
        <f t="shared" si="75"/>
        <v>0.3609361326215676</v>
      </c>
      <c r="W380" s="95">
        <v>0.24171875000000004</v>
      </c>
      <c r="X380" s="95">
        <v>0.22500000000000001</v>
      </c>
      <c r="Y380" s="95">
        <f t="shared" si="76"/>
        <v>0.21332352939999999</v>
      </c>
      <c r="Z380" s="2" t="s">
        <v>532</v>
      </c>
      <c r="AA380" s="2">
        <v>0.17499999999999999</v>
      </c>
      <c r="AB380" s="2">
        <v>0.22500000000000001</v>
      </c>
      <c r="AC380" s="95"/>
      <c r="AD380" s="38">
        <f t="shared" si="77"/>
        <v>0</v>
      </c>
      <c r="AE380" s="38">
        <f t="shared" si="78"/>
        <v>17.282478414471896</v>
      </c>
      <c r="AF380" s="38">
        <f t="shared" si="79"/>
        <v>72.929695609964696</v>
      </c>
      <c r="AG380" s="38">
        <f t="shared" si="80"/>
        <v>0</v>
      </c>
      <c r="AH380" s="38">
        <f t="shared" si="81"/>
        <v>72.929695609964696</v>
      </c>
      <c r="AI380" s="38">
        <v>517.37694444399995</v>
      </c>
      <c r="AJ380" s="24">
        <f t="shared" si="82"/>
        <v>0.14096046681851801</v>
      </c>
      <c r="AK380" s="2">
        <f t="shared" si="83"/>
        <v>12334</v>
      </c>
    </row>
    <row r="381" spans="1:37">
      <c r="A381" s="2">
        <v>67</v>
      </c>
      <c r="B381" s="2" t="s">
        <v>131</v>
      </c>
      <c r="C381" s="2" t="s">
        <v>17</v>
      </c>
      <c r="D381" s="2" t="s">
        <v>414</v>
      </c>
      <c r="E381" s="2" t="s">
        <v>767</v>
      </c>
      <c r="F381" s="2" t="s">
        <v>64</v>
      </c>
      <c r="H381" s="2" t="s">
        <v>879</v>
      </c>
      <c r="I381" s="2">
        <v>15387</v>
      </c>
      <c r="J381" s="2">
        <v>8650</v>
      </c>
      <c r="K381" s="95">
        <f t="shared" si="70"/>
        <v>0.56216286475596278</v>
      </c>
      <c r="L381" s="38">
        <f t="shared" si="71"/>
        <v>0</v>
      </c>
      <c r="M381" s="38">
        <f t="shared" si="72"/>
        <v>0</v>
      </c>
      <c r="N381" s="38">
        <f t="shared" si="73"/>
        <v>1.9444327647499999</v>
      </c>
      <c r="O381" s="38">
        <f t="shared" si="74"/>
        <v>41.305567235249995</v>
      </c>
      <c r="P381" s="2">
        <v>2858714</v>
      </c>
      <c r="Q381" s="2">
        <v>28.206569771000002</v>
      </c>
      <c r="R381" s="24">
        <v>0</v>
      </c>
      <c r="S381" s="24">
        <v>0</v>
      </c>
      <c r="T381" s="24">
        <v>4.4957983E-2</v>
      </c>
      <c r="U381" s="24">
        <v>0.95504201700000002</v>
      </c>
      <c r="V381" s="95">
        <f t="shared" si="75"/>
        <v>0.56216286475596278</v>
      </c>
      <c r="W381" s="95">
        <v>0.40109374999999997</v>
      </c>
      <c r="X381" s="95">
        <v>0.315775417</v>
      </c>
      <c r="Y381" s="95">
        <f t="shared" si="76"/>
        <v>0.31577541716248836</v>
      </c>
      <c r="Z381" s="2" t="s">
        <v>532</v>
      </c>
      <c r="AA381" s="2" t="s">
        <v>532</v>
      </c>
      <c r="AB381" s="2">
        <v>0.22500000000000001</v>
      </c>
      <c r="AC381" s="95">
        <v>0.32004861099999998</v>
      </c>
      <c r="AD381" s="38">
        <f t="shared" si="77"/>
        <v>0</v>
      </c>
      <c r="AE381" s="38">
        <f t="shared" si="78"/>
        <v>0</v>
      </c>
      <c r="AF381" s="38">
        <f t="shared" si="79"/>
        <v>3.8324769793222497</v>
      </c>
      <c r="AG381" s="38">
        <f t="shared" si="80"/>
        <v>115.80535532102971</v>
      </c>
      <c r="AH381" s="38">
        <f t="shared" si="81"/>
        <v>119.63783230035196</v>
      </c>
      <c r="AI381" s="38">
        <v>517.37694444399995</v>
      </c>
      <c r="AJ381" s="24">
        <f t="shared" si="82"/>
        <v>0.23123920303198081</v>
      </c>
      <c r="AK381" s="2">
        <f t="shared" si="83"/>
        <v>14417</v>
      </c>
    </row>
    <row r="382" spans="1:37">
      <c r="A382" s="2">
        <v>68</v>
      </c>
      <c r="B382" s="2" t="s">
        <v>132</v>
      </c>
      <c r="C382" s="2" t="s">
        <v>17</v>
      </c>
      <c r="D382" s="2" t="s">
        <v>414</v>
      </c>
      <c r="E382" s="2" t="s">
        <v>767</v>
      </c>
      <c r="F382" s="2" t="s">
        <v>64</v>
      </c>
      <c r="H382" s="2" t="s">
        <v>879</v>
      </c>
      <c r="I382" s="2">
        <v>16214</v>
      </c>
      <c r="J382" s="2">
        <v>7709</v>
      </c>
      <c r="K382" s="95">
        <f t="shared" si="70"/>
        <v>0.47545331195263352</v>
      </c>
      <c r="L382" s="38">
        <f t="shared" si="71"/>
        <v>3.3443455927700003</v>
      </c>
      <c r="M382" s="38">
        <f t="shared" si="72"/>
        <v>18.033553576934999</v>
      </c>
      <c r="N382" s="38">
        <f t="shared" si="73"/>
        <v>17.167100830294999</v>
      </c>
      <c r="O382" s="38">
        <f t="shared" si="74"/>
        <v>0</v>
      </c>
      <c r="P382" s="2">
        <v>2170714</v>
      </c>
      <c r="Q382" s="2">
        <v>11.671031790000001</v>
      </c>
      <c r="R382" s="24">
        <v>8.6764705999999997E-2</v>
      </c>
      <c r="S382" s="24">
        <v>0.46785714299999998</v>
      </c>
      <c r="T382" s="24">
        <v>0.445378151</v>
      </c>
      <c r="U382" s="24">
        <v>0</v>
      </c>
      <c r="V382" s="95">
        <f t="shared" si="75"/>
        <v>0.21175651696429013</v>
      </c>
      <c r="W382" s="95">
        <v>0.23534374999999999</v>
      </c>
      <c r="X382" s="95">
        <v>0.22500000000000001</v>
      </c>
      <c r="Y382" s="95">
        <f t="shared" si="76"/>
        <v>0.19076155459999999</v>
      </c>
      <c r="Z382" s="2">
        <v>0.1</v>
      </c>
      <c r="AA382" s="2">
        <v>0.17499999999999999</v>
      </c>
      <c r="AB382" s="2">
        <v>0.22500000000000001</v>
      </c>
      <c r="AC382" s="95"/>
      <c r="AD382" s="38">
        <f t="shared" si="77"/>
        <v>2.9296467392665204</v>
      </c>
      <c r="AE382" s="38">
        <f t="shared" si="78"/>
        <v>27.64543763344135</v>
      </c>
      <c r="AF382" s="38">
        <f t="shared" si="79"/>
        <v>33.836355736511443</v>
      </c>
      <c r="AG382" s="38">
        <f t="shared" si="80"/>
        <v>0</v>
      </c>
      <c r="AH382" s="38">
        <f t="shared" si="81"/>
        <v>33.836355736511443</v>
      </c>
      <c r="AI382" s="38">
        <v>517.37694444399995</v>
      </c>
      <c r="AJ382" s="24">
        <f t="shared" si="82"/>
        <v>6.5399813617272304E-2</v>
      </c>
      <c r="AK382" s="2">
        <f t="shared" si="83"/>
        <v>5722</v>
      </c>
    </row>
    <row r="383" spans="1:37">
      <c r="A383" s="2">
        <v>84</v>
      </c>
      <c r="B383" s="2" t="s">
        <v>139</v>
      </c>
      <c r="C383" s="2" t="s">
        <v>16</v>
      </c>
      <c r="D383" s="2" t="s">
        <v>421</v>
      </c>
      <c r="E383" s="2" t="s">
        <v>767</v>
      </c>
      <c r="F383" s="2" t="s">
        <v>64</v>
      </c>
      <c r="H383" s="2" t="s">
        <v>879</v>
      </c>
      <c r="I383" s="2">
        <v>3682</v>
      </c>
      <c r="J383" s="2">
        <v>1958</v>
      </c>
      <c r="K383" s="95">
        <f t="shared" si="70"/>
        <v>0.53177620858229224</v>
      </c>
      <c r="L383" s="38">
        <f t="shared" si="71"/>
        <v>1.1805588206500002</v>
      </c>
      <c r="M383" s="38">
        <f t="shared" si="72"/>
        <v>2.4680672235999999</v>
      </c>
      <c r="N383" s="38">
        <f t="shared" si="73"/>
        <v>2.2378931336300001</v>
      </c>
      <c r="O383" s="38">
        <f t="shared" si="74"/>
        <v>3.9034808221200001</v>
      </c>
      <c r="P383" s="2">
        <v>3781274</v>
      </c>
      <c r="Q383" s="2">
        <v>3.4844341230000002</v>
      </c>
      <c r="R383" s="24">
        <v>0.120588235</v>
      </c>
      <c r="S383" s="24">
        <v>0.25210083999999999</v>
      </c>
      <c r="T383" s="24">
        <v>0.22858969700000001</v>
      </c>
      <c r="U383" s="24">
        <v>0.39872122799999998</v>
      </c>
      <c r="V383" s="95">
        <f t="shared" si="75"/>
        <v>0.33358902529875067</v>
      </c>
      <c r="W383" s="95">
        <v>0.37240624999999999</v>
      </c>
      <c r="X383" s="95">
        <v>0.285263188</v>
      </c>
      <c r="Y383" s="95">
        <f t="shared" si="76"/>
        <v>0.23512518505475</v>
      </c>
      <c r="Z383" s="2">
        <v>0.1</v>
      </c>
      <c r="AA383" s="2">
        <v>0.17499999999999999</v>
      </c>
      <c r="AB383" s="2">
        <v>0.22500000000000001</v>
      </c>
      <c r="AC383" s="95">
        <v>0.3198125</v>
      </c>
      <c r="AD383" s="38">
        <f t="shared" si="77"/>
        <v>1.0341695268894002</v>
      </c>
      <c r="AE383" s="38">
        <f t="shared" si="78"/>
        <v>3.7835470537787992</v>
      </c>
      <c r="AF383" s="38">
        <f t="shared" si="79"/>
        <v>4.4108873663847294</v>
      </c>
      <c r="AG383" s="38">
        <f t="shared" si="80"/>
        <v>10.935825973316453</v>
      </c>
      <c r="AH383" s="38">
        <f t="shared" si="81"/>
        <v>15.346713339701182</v>
      </c>
      <c r="AI383" s="38">
        <v>53.363055555999999</v>
      </c>
      <c r="AJ383" s="24">
        <f t="shared" si="82"/>
        <v>0.28759060327038638</v>
      </c>
      <c r="AK383" s="2">
        <f t="shared" si="83"/>
        <v>2047</v>
      </c>
    </row>
    <row r="384" spans="1:37">
      <c r="A384" s="2">
        <v>85</v>
      </c>
      <c r="B384" s="2" t="s">
        <v>140</v>
      </c>
      <c r="C384" s="2" t="s">
        <v>16</v>
      </c>
      <c r="D384" s="2" t="s">
        <v>421</v>
      </c>
      <c r="E384" s="2" t="s">
        <v>767</v>
      </c>
      <c r="F384" s="2" t="s">
        <v>64</v>
      </c>
      <c r="H384" s="2" t="s">
        <v>879</v>
      </c>
      <c r="I384" s="2">
        <v>3666</v>
      </c>
      <c r="J384" s="2">
        <v>2512</v>
      </c>
      <c r="K384" s="95">
        <f t="shared" si="70"/>
        <v>0.685215493726132</v>
      </c>
      <c r="L384" s="38">
        <f t="shared" si="71"/>
        <v>0</v>
      </c>
      <c r="M384" s="38">
        <f t="shared" si="72"/>
        <v>0</v>
      </c>
      <c r="N384" s="38">
        <f t="shared" si="73"/>
        <v>1.3658114394400003</v>
      </c>
      <c r="O384" s="38">
        <f t="shared" si="74"/>
        <v>11.194188560559999</v>
      </c>
      <c r="P384" s="2">
        <v>196654</v>
      </c>
      <c r="Q384" s="2">
        <v>190.12673197500001</v>
      </c>
      <c r="R384" s="24">
        <v>0</v>
      </c>
      <c r="S384" s="24">
        <v>0</v>
      </c>
      <c r="T384" s="24">
        <v>0.10874294900000001</v>
      </c>
      <c r="U384" s="24">
        <v>0.89125705099999997</v>
      </c>
      <c r="V384" s="95">
        <f t="shared" si="75"/>
        <v>0.685215493726132</v>
      </c>
      <c r="W384" s="95">
        <v>0.47918749999999999</v>
      </c>
      <c r="X384" s="95">
        <v>0.34856443500000001</v>
      </c>
      <c r="Y384" s="95">
        <f t="shared" si="76"/>
        <v>0.34856443458629688</v>
      </c>
      <c r="Z384" s="2" t="s">
        <v>532</v>
      </c>
      <c r="AA384" s="2" t="s">
        <v>532</v>
      </c>
      <c r="AB384" s="2">
        <v>0.22500000000000001</v>
      </c>
      <c r="AC384" s="95">
        <v>0.363640625</v>
      </c>
      <c r="AD384" s="38">
        <f t="shared" si="77"/>
        <v>0</v>
      </c>
      <c r="AE384" s="38">
        <f t="shared" si="78"/>
        <v>0</v>
      </c>
      <c r="AF384" s="38">
        <f t="shared" si="79"/>
        <v>2.6920143471362405</v>
      </c>
      <c r="AG384" s="38">
        <f t="shared" si="80"/>
        <v>35.658996706881815</v>
      </c>
      <c r="AH384" s="38">
        <f t="shared" si="81"/>
        <v>38.351011054018059</v>
      </c>
      <c r="AI384" s="38">
        <v>53.363055555999999</v>
      </c>
      <c r="AJ384" s="24">
        <f t="shared" si="82"/>
        <v>0.71868094235668212</v>
      </c>
      <c r="AK384" s="2">
        <f t="shared" si="83"/>
        <v>4187</v>
      </c>
    </row>
    <row r="385" spans="1:37">
      <c r="A385" s="2">
        <v>86</v>
      </c>
      <c r="B385" s="2" t="s">
        <v>141</v>
      </c>
      <c r="C385" s="2" t="s">
        <v>16</v>
      </c>
      <c r="D385" s="2" t="s">
        <v>421</v>
      </c>
      <c r="E385" s="2" t="s">
        <v>767</v>
      </c>
      <c r="F385" s="2" t="s">
        <v>64</v>
      </c>
      <c r="H385" s="2" t="s">
        <v>879</v>
      </c>
      <c r="I385" s="2">
        <v>4910</v>
      </c>
      <c r="J385" s="2">
        <v>3990</v>
      </c>
      <c r="K385" s="95">
        <f t="shared" si="70"/>
        <v>0.81262729124236255</v>
      </c>
      <c r="L385" s="38">
        <f t="shared" si="71"/>
        <v>0</v>
      </c>
      <c r="M385" s="38">
        <f t="shared" si="72"/>
        <v>0</v>
      </c>
      <c r="N385" s="38">
        <f t="shared" si="73"/>
        <v>1.4625653626500001</v>
      </c>
      <c r="O385" s="38">
        <f t="shared" si="74"/>
        <v>18.487434637350002</v>
      </c>
      <c r="P385" s="2">
        <v>334791</v>
      </c>
      <c r="Q385" s="2">
        <v>181.67647929500001</v>
      </c>
      <c r="R385" s="24">
        <v>0</v>
      </c>
      <c r="S385" s="24">
        <v>0</v>
      </c>
      <c r="T385" s="24">
        <v>7.3311547000000005E-2</v>
      </c>
      <c r="U385" s="24">
        <v>0.92668845300000002</v>
      </c>
      <c r="V385" s="95">
        <f t="shared" si="75"/>
        <v>0.81262729124236255</v>
      </c>
      <c r="W385" s="95">
        <v>0.51212500000000005</v>
      </c>
      <c r="X385" s="95">
        <v>0.36050566299999998</v>
      </c>
      <c r="Y385" s="95">
        <f t="shared" si="76"/>
        <v>0.36050566216171137</v>
      </c>
      <c r="Z385" s="2" t="s">
        <v>532</v>
      </c>
      <c r="AA385" s="2" t="s">
        <v>532</v>
      </c>
      <c r="AB385" s="2">
        <v>0.22500000000000001</v>
      </c>
      <c r="AC385" s="95">
        <v>0.37122569399999999</v>
      </c>
      <c r="AD385" s="38">
        <f t="shared" si="77"/>
        <v>0</v>
      </c>
      <c r="AE385" s="38">
        <f t="shared" si="78"/>
        <v>0</v>
      </c>
      <c r="AF385" s="38">
        <f t="shared" si="79"/>
        <v>2.8827163297831508</v>
      </c>
      <c r="AG385" s="38">
        <f t="shared" si="80"/>
        <v>60.11997420092186</v>
      </c>
      <c r="AH385" s="38">
        <f t="shared" si="81"/>
        <v>63.00269053070501</v>
      </c>
      <c r="AI385" s="38">
        <v>53.363055555999999</v>
      </c>
      <c r="AJ385" s="24">
        <f t="shared" si="82"/>
        <v>1.1806424852225532</v>
      </c>
      <c r="AK385" s="2">
        <f t="shared" si="83"/>
        <v>6650</v>
      </c>
    </row>
    <row r="386" spans="1:37">
      <c r="A386" s="2">
        <v>87</v>
      </c>
      <c r="B386" s="2" t="s">
        <v>142</v>
      </c>
      <c r="C386" s="2" t="s">
        <v>16</v>
      </c>
      <c r="D386" s="2" t="s">
        <v>421</v>
      </c>
      <c r="E386" s="2" t="s">
        <v>767</v>
      </c>
      <c r="F386" s="2" t="s">
        <v>64</v>
      </c>
      <c r="H386" s="2" t="s">
        <v>879</v>
      </c>
      <c r="I386" s="2">
        <v>8120</v>
      </c>
      <c r="J386" s="2">
        <v>6683</v>
      </c>
      <c r="K386" s="95">
        <f t="shared" si="70"/>
        <v>0.82302955665024635</v>
      </c>
      <c r="L386" s="38">
        <f t="shared" si="71"/>
        <v>2.350159852615</v>
      </c>
      <c r="M386" s="38">
        <f t="shared" si="72"/>
        <v>6.8368286591149996</v>
      </c>
      <c r="N386" s="38">
        <f t="shared" si="73"/>
        <v>6.8368286591149996</v>
      </c>
      <c r="O386" s="38">
        <f t="shared" si="74"/>
        <v>17.391182862569998</v>
      </c>
      <c r="P386" s="2">
        <v>631812</v>
      </c>
      <c r="Q386" s="2">
        <v>93.989101410000004</v>
      </c>
      <c r="R386" s="24">
        <v>7.0332481000000002E-2</v>
      </c>
      <c r="S386" s="24">
        <v>0.20460358100000001</v>
      </c>
      <c r="T386" s="24">
        <v>0.20460358100000001</v>
      </c>
      <c r="U386" s="24">
        <v>0.52046035800000001</v>
      </c>
      <c r="V386" s="95">
        <f t="shared" si="75"/>
        <v>0.59674905225825126</v>
      </c>
      <c r="W386" s="95">
        <v>0.40853125000000001</v>
      </c>
      <c r="X386" s="95">
        <v>0.28771891500000002</v>
      </c>
      <c r="Y386" s="95">
        <f t="shared" si="76"/>
        <v>0.25145348483024998</v>
      </c>
      <c r="Z386" s="2">
        <v>0.1</v>
      </c>
      <c r="AA386" s="2">
        <v>0.17499999999999999</v>
      </c>
      <c r="AB386" s="2">
        <v>0.22500000000000001</v>
      </c>
      <c r="AC386" s="95">
        <v>0.31237500000000001</v>
      </c>
      <c r="AD386" s="38">
        <f t="shared" si="77"/>
        <v>2.0587400308907404</v>
      </c>
      <c r="AE386" s="38">
        <f t="shared" si="78"/>
        <v>10.480858334423294</v>
      </c>
      <c r="AF386" s="38">
        <f t="shared" si="79"/>
        <v>13.475389287115664</v>
      </c>
      <c r="AG386" s="38">
        <f t="shared" si="80"/>
        <v>47.589319741050858</v>
      </c>
      <c r="AH386" s="38">
        <f t="shared" si="81"/>
        <v>61.064709028166519</v>
      </c>
      <c r="AI386" s="38">
        <v>53.363055555999999</v>
      </c>
      <c r="AJ386" s="24">
        <f t="shared" si="82"/>
        <v>1.1443255711638229</v>
      </c>
      <c r="AK386" s="2">
        <f t="shared" si="83"/>
        <v>8076</v>
      </c>
    </row>
    <row r="387" spans="1:37">
      <c r="A387" s="2">
        <v>75</v>
      </c>
      <c r="B387" s="2" t="s">
        <v>422</v>
      </c>
      <c r="C387" s="2" t="s">
        <v>16</v>
      </c>
      <c r="D387" s="2" t="s">
        <v>421</v>
      </c>
      <c r="E387" s="2" t="s">
        <v>767</v>
      </c>
      <c r="F387" s="2" t="s">
        <v>64</v>
      </c>
      <c r="H387" s="2" t="s">
        <v>879</v>
      </c>
      <c r="I387" s="2">
        <v>13932</v>
      </c>
      <c r="J387" s="2">
        <v>6998</v>
      </c>
      <c r="K387" s="95">
        <f t="shared" si="70"/>
        <v>0.5022968705139248</v>
      </c>
      <c r="L387" s="38">
        <f t="shared" si="71"/>
        <v>9.3600700349700006</v>
      </c>
      <c r="M387" s="38">
        <f t="shared" si="72"/>
        <v>7.8408963636400006</v>
      </c>
      <c r="N387" s="38">
        <f t="shared" si="73"/>
        <v>10.954852337659998</v>
      </c>
      <c r="O387" s="38">
        <f t="shared" si="74"/>
        <v>6.8341812637300006</v>
      </c>
      <c r="P387" s="2">
        <v>604504</v>
      </c>
      <c r="Q387" s="2">
        <v>62.046814859999998</v>
      </c>
      <c r="R387" s="24">
        <v>0.26750700300000002</v>
      </c>
      <c r="S387" s="24">
        <v>0.22408963600000001</v>
      </c>
      <c r="T387" s="24">
        <v>0.31308523399999999</v>
      </c>
      <c r="U387" s="24">
        <v>0.19531812700000001</v>
      </c>
      <c r="V387" s="95">
        <f t="shared" si="75"/>
        <v>0.2553694171890612</v>
      </c>
      <c r="W387" s="95">
        <v>0.29962500000000003</v>
      </c>
      <c r="X387" s="95">
        <v>0.25366939199999999</v>
      </c>
      <c r="Y387" s="95">
        <f t="shared" si="76"/>
        <v>0.19493275805237498</v>
      </c>
      <c r="Z387" s="2">
        <v>0.1</v>
      </c>
      <c r="AA387" s="2">
        <v>0.17499999999999999</v>
      </c>
      <c r="AB387" s="2">
        <v>0.22500000000000001</v>
      </c>
      <c r="AC387" s="95">
        <v>0.29962499999999997</v>
      </c>
      <c r="AD387" s="38">
        <f t="shared" si="77"/>
        <v>8.1994213506337204</v>
      </c>
      <c r="AE387" s="38">
        <f t="shared" si="78"/>
        <v>12.020094125460121</v>
      </c>
      <c r="AF387" s="38">
        <f t="shared" si="79"/>
        <v>21.592013957527854</v>
      </c>
      <c r="AG387" s="38">
        <f t="shared" si="80"/>
        <v>17.937778075631091</v>
      </c>
      <c r="AH387" s="38">
        <f t="shared" si="81"/>
        <v>39.529792033158941</v>
      </c>
      <c r="AI387" s="38">
        <v>53.363055555999999</v>
      </c>
      <c r="AJ387" s="24">
        <f t="shared" si="82"/>
        <v>0.74077077523560808</v>
      </c>
      <c r="AK387" s="2">
        <f t="shared" si="83"/>
        <v>5930</v>
      </c>
    </row>
    <row r="388" spans="1:37">
      <c r="A388" s="2">
        <v>76</v>
      </c>
      <c r="B388" s="2" t="s">
        <v>423</v>
      </c>
      <c r="C388" s="2" t="s">
        <v>16</v>
      </c>
      <c r="D388" s="2" t="s">
        <v>421</v>
      </c>
      <c r="E388" s="2" t="s">
        <v>767</v>
      </c>
      <c r="F388" s="2" t="s">
        <v>64</v>
      </c>
      <c r="H388" s="2" t="s">
        <v>879</v>
      </c>
      <c r="I388" s="2">
        <v>18652</v>
      </c>
      <c r="J388" s="2">
        <v>11266</v>
      </c>
      <c r="K388" s="95">
        <f t="shared" si="70"/>
        <v>0.60401029380227322</v>
      </c>
      <c r="L388" s="38">
        <f t="shared" si="71"/>
        <v>29.821764722449995</v>
      </c>
      <c r="M388" s="38">
        <f t="shared" si="72"/>
        <v>19.163245073740004</v>
      </c>
      <c r="N388" s="38">
        <f t="shared" si="73"/>
        <v>7.344990203810001</v>
      </c>
      <c r="O388" s="38">
        <f t="shared" si="74"/>
        <v>0</v>
      </c>
      <c r="P388" s="2">
        <v>1883339</v>
      </c>
      <c r="Q388" s="2">
        <v>7.1430682189999999</v>
      </c>
      <c r="R388" s="24">
        <v>0.52941176499999998</v>
      </c>
      <c r="S388" s="24">
        <v>0.34019607800000001</v>
      </c>
      <c r="T388" s="24">
        <v>0.13039215700000001</v>
      </c>
      <c r="U388" s="24">
        <v>0</v>
      </c>
      <c r="V388" s="95">
        <f t="shared" si="75"/>
        <v>7.875820505908214E-2</v>
      </c>
      <c r="W388" s="95">
        <v>0.22500000000000001</v>
      </c>
      <c r="X388" s="95">
        <v>0.22500000000000001</v>
      </c>
      <c r="Y388" s="95">
        <f t="shared" si="76"/>
        <v>0.14181372547499999</v>
      </c>
      <c r="Z388" s="2">
        <v>0.1</v>
      </c>
      <c r="AA388" s="2">
        <v>0.17499999999999999</v>
      </c>
      <c r="AB388" s="2">
        <v>0.22500000000000001</v>
      </c>
      <c r="AC388" s="95"/>
      <c r="AD388" s="38">
        <f t="shared" si="77"/>
        <v>26.123865896866196</v>
      </c>
      <c r="AE388" s="38">
        <f t="shared" si="78"/>
        <v>29.377254698043423</v>
      </c>
      <c r="AF388" s="38">
        <f t="shared" si="79"/>
        <v>14.476975691709512</v>
      </c>
      <c r="AG388" s="38">
        <f t="shared" si="80"/>
        <v>0</v>
      </c>
      <c r="AH388" s="38">
        <f t="shared" si="81"/>
        <v>14.476975691709512</v>
      </c>
      <c r="AI388" s="38">
        <v>53.363055555999999</v>
      </c>
      <c r="AJ388" s="24">
        <f t="shared" si="82"/>
        <v>0.27129210538772758</v>
      </c>
      <c r="AK388" s="2">
        <f t="shared" si="83"/>
        <v>2448</v>
      </c>
    </row>
    <row r="389" spans="1:37">
      <c r="A389" s="2">
        <v>77</v>
      </c>
      <c r="B389" s="2" t="s">
        <v>424</v>
      </c>
      <c r="C389" s="2" t="s">
        <v>16</v>
      </c>
      <c r="D389" s="2" t="s">
        <v>421</v>
      </c>
      <c r="E389" s="2" t="s">
        <v>767</v>
      </c>
      <c r="F389" s="2" t="s">
        <v>64</v>
      </c>
      <c r="H389" s="2" t="s">
        <v>879</v>
      </c>
      <c r="I389" s="2">
        <v>9502</v>
      </c>
      <c r="J389" s="2">
        <v>5609</v>
      </c>
      <c r="K389" s="95">
        <f t="shared" si="70"/>
        <v>0.59029677962534199</v>
      </c>
      <c r="L389" s="38">
        <f t="shared" si="71"/>
        <v>14.457056658009998</v>
      </c>
      <c r="M389" s="38">
        <f t="shared" si="72"/>
        <v>7.7114234611949994</v>
      </c>
      <c r="N389" s="38">
        <f t="shared" si="73"/>
        <v>2.3163481410549998</v>
      </c>
      <c r="O389" s="38">
        <f t="shared" si="74"/>
        <v>3.5601717397399995</v>
      </c>
      <c r="P389" s="2">
        <v>273843</v>
      </c>
      <c r="Q389" s="2">
        <v>45.584371113000003</v>
      </c>
      <c r="R389" s="24">
        <v>0.51549497799999999</v>
      </c>
      <c r="S389" s="24">
        <v>0.27496607099999998</v>
      </c>
      <c r="T389" s="24">
        <v>8.2593978999999998E-2</v>
      </c>
      <c r="U389" s="24">
        <v>0.12694497199999999</v>
      </c>
      <c r="V389" s="95">
        <f t="shared" si="75"/>
        <v>0.12369016798137232</v>
      </c>
      <c r="W389" s="95">
        <v>0.26774999999999999</v>
      </c>
      <c r="X389" s="95">
        <v>0.25089922999999997</v>
      </c>
      <c r="Y389" s="95">
        <f t="shared" si="76"/>
        <v>0.15224172175299999</v>
      </c>
      <c r="Z389" s="2">
        <v>0.1</v>
      </c>
      <c r="AA389" s="2">
        <v>0.17499999999999999</v>
      </c>
      <c r="AB389" s="2">
        <v>0.22500000000000001</v>
      </c>
      <c r="AC389" s="95">
        <v>0.26774999999999999</v>
      </c>
      <c r="AD389" s="38">
        <f t="shared" si="77"/>
        <v>12.664381632416758</v>
      </c>
      <c r="AE389" s="38">
        <f t="shared" si="78"/>
        <v>11.821612166011933</v>
      </c>
      <c r="AF389" s="38">
        <f t="shared" si="79"/>
        <v>4.565522186019404</v>
      </c>
      <c r="AG389" s="38">
        <f t="shared" si="80"/>
        <v>8.3503472138427721</v>
      </c>
      <c r="AH389" s="38">
        <f t="shared" si="81"/>
        <v>12.915869399862176</v>
      </c>
      <c r="AI389" s="38">
        <v>53.363055555999999</v>
      </c>
      <c r="AJ389" s="24">
        <f t="shared" si="82"/>
        <v>0.24203766567130075</v>
      </c>
      <c r="AK389" s="2">
        <f t="shared" si="83"/>
        <v>1959</v>
      </c>
    </row>
    <row r="390" spans="1:37">
      <c r="A390" s="2">
        <v>78</v>
      </c>
      <c r="B390" s="2" t="s">
        <v>425</v>
      </c>
      <c r="C390" s="2" t="s">
        <v>16</v>
      </c>
      <c r="D390" s="2" t="s">
        <v>421</v>
      </c>
      <c r="E390" s="2" t="s">
        <v>767</v>
      </c>
      <c r="F390" s="2" t="s">
        <v>64</v>
      </c>
      <c r="H390" s="2" t="s">
        <v>879</v>
      </c>
      <c r="I390" s="2">
        <v>9070</v>
      </c>
      <c r="J390" s="2">
        <v>4555</v>
      </c>
      <c r="K390" s="95">
        <f t="shared" si="70"/>
        <v>0.50220507166482908</v>
      </c>
      <c r="L390" s="38">
        <f t="shared" si="71"/>
        <v>11.889889716600001</v>
      </c>
      <c r="M390" s="38">
        <f t="shared" si="72"/>
        <v>3.4172069371750005</v>
      </c>
      <c r="N390" s="38">
        <f t="shared" si="73"/>
        <v>2.9355109044249996</v>
      </c>
      <c r="O390" s="38">
        <f t="shared" si="74"/>
        <v>4.5323924645749996</v>
      </c>
      <c r="P390" s="2">
        <v>729442</v>
      </c>
      <c r="Q390" s="2">
        <v>24.881543009000001</v>
      </c>
      <c r="R390" s="24">
        <v>0.52205882400000003</v>
      </c>
      <c r="S390" s="24">
        <v>0.150042017</v>
      </c>
      <c r="T390" s="24">
        <v>0.128891807</v>
      </c>
      <c r="U390" s="24">
        <v>0.199007353</v>
      </c>
      <c r="V390" s="95">
        <f t="shared" si="75"/>
        <v>0.16467262114663725</v>
      </c>
      <c r="W390" s="95">
        <v>0.33415625000000004</v>
      </c>
      <c r="X390" s="95">
        <v>0.29124871000000002</v>
      </c>
      <c r="Y390" s="95">
        <f t="shared" si="76"/>
        <v>0.17396344275090625</v>
      </c>
      <c r="Z390" s="2">
        <v>0.1</v>
      </c>
      <c r="AA390" s="2">
        <v>0.17499999999999999</v>
      </c>
      <c r="AB390" s="2">
        <v>0.22500000000000001</v>
      </c>
      <c r="AC390" s="95">
        <v>0.33415624999999999</v>
      </c>
      <c r="AD390" s="38">
        <f t="shared" si="77"/>
        <v>10.4155433917416</v>
      </c>
      <c r="AE390" s="38">
        <f t="shared" si="78"/>
        <v>5.2385782346892755</v>
      </c>
      <c r="AF390" s="38">
        <f t="shared" si="79"/>
        <v>5.7858919926216741</v>
      </c>
      <c r="AG390" s="38">
        <f t="shared" si="80"/>
        <v>13.267258880738002</v>
      </c>
      <c r="AH390" s="38">
        <f t="shared" si="81"/>
        <v>19.053150873359677</v>
      </c>
      <c r="AI390" s="38">
        <v>53.363055555999999</v>
      </c>
      <c r="AJ390" s="24">
        <f t="shared" si="82"/>
        <v>0.35704759922086943</v>
      </c>
      <c r="AK390" s="2">
        <f t="shared" si="83"/>
        <v>2489</v>
      </c>
    </row>
    <row r="391" spans="1:37">
      <c r="A391" s="2">
        <v>79</v>
      </c>
      <c r="B391" s="2" t="s">
        <v>426</v>
      </c>
      <c r="C391" s="2" t="s">
        <v>16</v>
      </c>
      <c r="D391" s="2" t="s">
        <v>421</v>
      </c>
      <c r="E391" s="2" t="s">
        <v>767</v>
      </c>
      <c r="F391" s="2" t="s">
        <v>64</v>
      </c>
      <c r="H391" s="2" t="s">
        <v>879</v>
      </c>
      <c r="I391" s="2">
        <v>13932</v>
      </c>
      <c r="J391" s="2">
        <v>8879</v>
      </c>
      <c r="K391" s="95">
        <f t="shared" ref="K391:K454" si="84">J391/I391</f>
        <v>0.63730979041056557</v>
      </c>
      <c r="L391" s="38">
        <f t="shared" ref="L391:L454" si="85">R391*$J391*$D$2/1000</f>
        <v>16.606091059284999</v>
      </c>
      <c r="M391" s="38">
        <f t="shared" ref="M391:M454" si="86">S391*$J391*$D$2/1000</f>
        <v>18.348442756410002</v>
      </c>
      <c r="N391" s="38">
        <f t="shared" ref="N391:N454" si="87">T391*$J391*$D$2/1000</f>
        <v>3.3464385851650005</v>
      </c>
      <c r="O391" s="38">
        <f t="shared" ref="O391:O454" si="88">U391*$J391*$D$2/1000</f>
        <v>6.0940275991399995</v>
      </c>
      <c r="P391" s="2">
        <v>336834</v>
      </c>
      <c r="Q391" s="2">
        <v>60.825035419999999</v>
      </c>
      <c r="R391" s="24">
        <v>0.37405318300000001</v>
      </c>
      <c r="S391" s="24">
        <v>0.41329975800000002</v>
      </c>
      <c r="T391" s="24">
        <v>7.5378727000000006E-2</v>
      </c>
      <c r="U391" s="24">
        <v>0.13726833199999999</v>
      </c>
      <c r="V391" s="95">
        <f t="shared" ref="V391:V454" si="89">K391*(T391+U391)</f>
        <v>0.13552205260271316</v>
      </c>
      <c r="W391" s="95">
        <v>0.27890625000000002</v>
      </c>
      <c r="X391" s="95">
        <v>0.25979766500000001</v>
      </c>
      <c r="Y391" s="95">
        <f t="shared" ref="Y391:Y454" si="90">SUMPRODUCT(R391:U391,Z391:AC391)</f>
        <v>0.16497798524687499</v>
      </c>
      <c r="Z391" s="2">
        <v>0.1</v>
      </c>
      <c r="AA391" s="2">
        <v>0.17499999999999999</v>
      </c>
      <c r="AB391" s="2">
        <v>0.22500000000000001</v>
      </c>
      <c r="AC391" s="95">
        <v>0.27890625000000002</v>
      </c>
      <c r="AD391" s="38">
        <f t="shared" ref="AD391:AD454" si="91">IFERROR(L391*Z391*8760/1000,0)</f>
        <v>14.546935767933659</v>
      </c>
      <c r="AE391" s="38">
        <f t="shared" ref="AE391:AE454" si="92">IFERROR(M391*AA391*8760/1000,0)</f>
        <v>28.128162745576535</v>
      </c>
      <c r="AF391" s="38">
        <f t="shared" ref="AF391:AF454" si="93">IFERROR(N391*AB391*8760/1000,0)</f>
        <v>6.5958304513602162</v>
      </c>
      <c r="AG391" s="38">
        <f t="shared" ref="AG391:AG454" si="94">IFERROR(O391*AC391*8760/1000,0)</f>
        <v>14.889042493236333</v>
      </c>
      <c r="AH391" s="38">
        <f t="shared" ref="AH391:AH454" si="95">AF391+AG391</f>
        <v>21.48487294459655</v>
      </c>
      <c r="AI391" s="38">
        <v>53.363055555999999</v>
      </c>
      <c r="AJ391" s="24">
        <f t="shared" ref="AJ391:AJ454" si="96">AH391/AI391</f>
        <v>0.40261699261298856</v>
      </c>
      <c r="AK391" s="2">
        <f t="shared" ref="AK391:AK454" si="97">ROUND((O391+N391)/0.003,0)</f>
        <v>3147</v>
      </c>
    </row>
    <row r="392" spans="1:37">
      <c r="A392" s="2">
        <v>80</v>
      </c>
      <c r="B392" s="2" t="s">
        <v>427</v>
      </c>
      <c r="C392" s="2" t="s">
        <v>16</v>
      </c>
      <c r="D392" s="2" t="s">
        <v>421</v>
      </c>
      <c r="E392" s="2" t="s">
        <v>767</v>
      </c>
      <c r="F392" s="2" t="s">
        <v>64</v>
      </c>
      <c r="H392" s="2" t="s">
        <v>879</v>
      </c>
      <c r="I392" s="2">
        <v>2175</v>
      </c>
      <c r="J392" s="2">
        <v>1566</v>
      </c>
      <c r="K392" s="95">
        <f t="shared" si="84"/>
        <v>0.72</v>
      </c>
      <c r="L392" s="38">
        <f t="shared" si="85"/>
        <v>0.43214013512999999</v>
      </c>
      <c r="M392" s="38">
        <f t="shared" si="86"/>
        <v>1.6256055383099999</v>
      </c>
      <c r="N392" s="38">
        <f t="shared" si="87"/>
        <v>1.6256055383099999</v>
      </c>
      <c r="O392" s="38">
        <f t="shared" si="88"/>
        <v>4.1466487882500003</v>
      </c>
      <c r="P392" s="2">
        <v>206141</v>
      </c>
      <c r="Q392" s="2">
        <v>67.468053945999998</v>
      </c>
      <c r="R392" s="24">
        <v>5.5190310999999999E-2</v>
      </c>
      <c r="S392" s="24">
        <v>0.207612457</v>
      </c>
      <c r="T392" s="24">
        <v>0.207612457</v>
      </c>
      <c r="U392" s="24">
        <v>0.52958477500000001</v>
      </c>
      <c r="V392" s="95">
        <f t="shared" si="89"/>
        <v>0.53078200704</v>
      </c>
      <c r="W392" s="95">
        <v>0.38568749999999996</v>
      </c>
      <c r="X392" s="95">
        <v>0.28318845300000001</v>
      </c>
      <c r="Y392" s="95">
        <f t="shared" si="90"/>
        <v>0.25061695504999998</v>
      </c>
      <c r="Z392" s="2">
        <v>0.1</v>
      </c>
      <c r="AA392" s="2">
        <v>0.17499999999999999</v>
      </c>
      <c r="AB392" s="2">
        <v>0.22500000000000001</v>
      </c>
      <c r="AC392" s="95">
        <v>0.30599999999999999</v>
      </c>
      <c r="AD392" s="38">
        <f t="shared" si="91"/>
        <v>0.37855475837388003</v>
      </c>
      <c r="AE392" s="38">
        <f t="shared" si="92"/>
        <v>2.4920532902292298</v>
      </c>
      <c r="AF392" s="38">
        <f t="shared" si="93"/>
        <v>3.2040685160090097</v>
      </c>
      <c r="AG392" s="38">
        <f t="shared" si="94"/>
        <v>11.11534087583142</v>
      </c>
      <c r="AH392" s="38">
        <f t="shared" si="95"/>
        <v>14.319409391840429</v>
      </c>
      <c r="AI392" s="38">
        <v>53.363055555999999</v>
      </c>
      <c r="AJ392" s="24">
        <f t="shared" si="96"/>
        <v>0.26833938279290293</v>
      </c>
      <c r="AK392" s="2">
        <f t="shared" si="97"/>
        <v>1924</v>
      </c>
    </row>
    <row r="393" spans="1:37">
      <c r="A393" s="2">
        <v>81</v>
      </c>
      <c r="B393" s="2" t="s">
        <v>428</v>
      </c>
      <c r="C393" s="2" t="s">
        <v>16</v>
      </c>
      <c r="D393" s="2" t="s">
        <v>421</v>
      </c>
      <c r="E393" s="2" t="s">
        <v>767</v>
      </c>
      <c r="F393" s="2" t="s">
        <v>64</v>
      </c>
      <c r="H393" s="2" t="s">
        <v>879</v>
      </c>
      <c r="I393" s="2">
        <v>11222</v>
      </c>
      <c r="J393" s="2">
        <v>6995</v>
      </c>
      <c r="K393" s="95">
        <f t="shared" si="84"/>
        <v>0.62332917483514527</v>
      </c>
      <c r="L393" s="38">
        <f t="shared" si="85"/>
        <v>10.04964606035</v>
      </c>
      <c r="M393" s="38">
        <f t="shared" si="86"/>
        <v>9.5920234722749989</v>
      </c>
      <c r="N393" s="38">
        <f t="shared" si="87"/>
        <v>8.3511889212000003</v>
      </c>
      <c r="O393" s="38">
        <f t="shared" si="88"/>
        <v>6.9821415461749998</v>
      </c>
      <c r="P393" s="2">
        <v>668258</v>
      </c>
      <c r="Q393" s="2">
        <v>53.415662130999998</v>
      </c>
      <c r="R393" s="24">
        <v>0.28733798599999999</v>
      </c>
      <c r="S393" s="24">
        <v>0.27425370900000001</v>
      </c>
      <c r="T393" s="24">
        <v>0.23877595200000001</v>
      </c>
      <c r="U393" s="24">
        <v>0.19963235300000001</v>
      </c>
      <c r="V393" s="95">
        <f t="shared" si="89"/>
        <v>0.27327268699652474</v>
      </c>
      <c r="W393" s="95">
        <v>0.33468750000000003</v>
      </c>
      <c r="X393" s="95">
        <v>0.27494698699999998</v>
      </c>
      <c r="Y393" s="95">
        <f t="shared" si="90"/>
        <v>0.19726724001968751</v>
      </c>
      <c r="Z393" s="2">
        <v>0.1</v>
      </c>
      <c r="AA393" s="2">
        <v>0.17499999999999999</v>
      </c>
      <c r="AB393" s="2">
        <v>0.22500000000000001</v>
      </c>
      <c r="AC393" s="95">
        <v>0.33468750000000003</v>
      </c>
      <c r="AD393" s="38">
        <f t="shared" si="91"/>
        <v>8.8034899488666003</v>
      </c>
      <c r="AE393" s="38">
        <f t="shared" si="92"/>
        <v>14.704571982997571</v>
      </c>
      <c r="AF393" s="38">
        <f t="shared" si="93"/>
        <v>16.4601933636852</v>
      </c>
      <c r="AG393" s="38">
        <f t="shared" si="94"/>
        <v>20.470678968922503</v>
      </c>
      <c r="AH393" s="38">
        <f t="shared" si="95"/>
        <v>36.930872332607706</v>
      </c>
      <c r="AI393" s="38">
        <v>53.363055555999999</v>
      </c>
      <c r="AJ393" s="24">
        <f t="shared" si="96"/>
        <v>0.69206817240538054</v>
      </c>
      <c r="AK393" s="2">
        <f t="shared" si="97"/>
        <v>5111</v>
      </c>
    </row>
    <row r="394" spans="1:37">
      <c r="A394" s="2">
        <v>82</v>
      </c>
      <c r="B394" s="2" t="s">
        <v>429</v>
      </c>
      <c r="C394" s="2" t="s">
        <v>16</v>
      </c>
      <c r="D394" s="2" t="s">
        <v>421</v>
      </c>
      <c r="E394" s="2" t="s">
        <v>767</v>
      </c>
      <c r="F394" s="2" t="s">
        <v>64</v>
      </c>
      <c r="H394" s="2" t="s">
        <v>879</v>
      </c>
      <c r="I394" s="2">
        <v>15354</v>
      </c>
      <c r="J394" s="2">
        <v>9509</v>
      </c>
      <c r="K394" s="95">
        <f t="shared" si="84"/>
        <v>0.61931744170900094</v>
      </c>
      <c r="L394" s="38">
        <f t="shared" si="85"/>
        <v>16.822803561055</v>
      </c>
      <c r="M394" s="38">
        <f t="shared" si="86"/>
        <v>12.319484699410001</v>
      </c>
      <c r="N394" s="38">
        <f t="shared" si="87"/>
        <v>7.5752369703950002</v>
      </c>
      <c r="O394" s="38">
        <f t="shared" si="88"/>
        <v>10.827474769139998</v>
      </c>
      <c r="P394" s="2">
        <v>555830</v>
      </c>
      <c r="Q394" s="2">
        <v>76.395350772</v>
      </c>
      <c r="R394" s="24">
        <v>0.35382907899999999</v>
      </c>
      <c r="S394" s="24">
        <v>0.25911209800000001</v>
      </c>
      <c r="T394" s="24">
        <v>0.159327731</v>
      </c>
      <c r="U394" s="24">
        <v>0.227731092</v>
      </c>
      <c r="V394" s="95">
        <f t="shared" si="89"/>
        <v>0.239712280051257</v>
      </c>
      <c r="W394" s="95">
        <v>0.34850000000000003</v>
      </c>
      <c r="X394" s="95">
        <v>0.27171970000000001</v>
      </c>
      <c r="Y394" s="95">
        <f t="shared" si="90"/>
        <v>0.18589903224912499</v>
      </c>
      <c r="Z394" s="2">
        <v>0.1</v>
      </c>
      <c r="AA394" s="2">
        <v>0.17499999999999999</v>
      </c>
      <c r="AB394" s="2">
        <v>0.22500000000000001</v>
      </c>
      <c r="AC394" s="95">
        <v>0.30440624999999999</v>
      </c>
      <c r="AD394" s="38">
        <f t="shared" si="91"/>
        <v>14.736775919484183</v>
      </c>
      <c r="AE394" s="38">
        <f t="shared" si="92"/>
        <v>18.885770044195532</v>
      </c>
      <c r="AF394" s="38">
        <f t="shared" si="93"/>
        <v>14.930792068648545</v>
      </c>
      <c r="AG394" s="38">
        <f t="shared" si="94"/>
        <v>28.872530685045255</v>
      </c>
      <c r="AH394" s="38">
        <f t="shared" si="95"/>
        <v>43.803322753693799</v>
      </c>
      <c r="AI394" s="38">
        <v>53.363055555999999</v>
      </c>
      <c r="AJ394" s="24">
        <f t="shared" si="96"/>
        <v>0.8208548460596663</v>
      </c>
      <c r="AK394" s="2">
        <f t="shared" si="97"/>
        <v>6134</v>
      </c>
    </row>
    <row r="395" spans="1:37">
      <c r="A395" s="2">
        <v>83</v>
      </c>
      <c r="B395" s="2" t="s">
        <v>430</v>
      </c>
      <c r="C395" s="2" t="s">
        <v>16</v>
      </c>
      <c r="D395" s="2" t="s">
        <v>421</v>
      </c>
      <c r="E395" s="2" t="s">
        <v>767</v>
      </c>
      <c r="F395" s="2" t="s">
        <v>64</v>
      </c>
      <c r="H395" s="2" t="s">
        <v>879</v>
      </c>
      <c r="I395" s="2">
        <v>15350</v>
      </c>
      <c r="J395" s="2">
        <v>11333</v>
      </c>
      <c r="K395" s="95">
        <f t="shared" si="84"/>
        <v>0.73830618892508149</v>
      </c>
      <c r="L395" s="38">
        <f t="shared" si="85"/>
        <v>14.924561032745002</v>
      </c>
      <c r="M395" s="38">
        <f t="shared" si="86"/>
        <v>13.332941196469999</v>
      </c>
      <c r="N395" s="38">
        <f t="shared" si="87"/>
        <v>14.08594934852</v>
      </c>
      <c r="O395" s="38">
        <f t="shared" si="88"/>
        <v>14.321548478930001</v>
      </c>
      <c r="P395" s="2">
        <v>581026</v>
      </c>
      <c r="Q395" s="2">
        <v>112.639498023</v>
      </c>
      <c r="R395" s="24">
        <v>0.26338235300000001</v>
      </c>
      <c r="S395" s="24">
        <v>0.235294118</v>
      </c>
      <c r="T395" s="24">
        <v>0.248582888</v>
      </c>
      <c r="U395" s="24">
        <v>0.25274064200000002</v>
      </c>
      <c r="V395" s="95">
        <f t="shared" si="89"/>
        <v>0.37013026485276879</v>
      </c>
      <c r="W395" s="95">
        <v>0.35009374999999998</v>
      </c>
      <c r="X395" s="95">
        <v>0.26904982500000002</v>
      </c>
      <c r="Y395" s="95">
        <f t="shared" si="90"/>
        <v>0.20239571379475002</v>
      </c>
      <c r="Z395" s="2">
        <v>0.1</v>
      </c>
      <c r="AA395" s="2">
        <v>0.17499999999999999</v>
      </c>
      <c r="AB395" s="2">
        <v>0.22500000000000001</v>
      </c>
      <c r="AC395" s="95">
        <v>0.31237500000000001</v>
      </c>
      <c r="AD395" s="38">
        <f t="shared" si="91"/>
        <v>13.073915464684621</v>
      </c>
      <c r="AE395" s="38">
        <f t="shared" si="92"/>
        <v>20.439398854188507</v>
      </c>
      <c r="AF395" s="38">
        <f t="shared" si="93"/>
        <v>27.763406165932921</v>
      </c>
      <c r="AG395" s="38">
        <f t="shared" si="94"/>
        <v>39.189556865486452</v>
      </c>
      <c r="AH395" s="38">
        <f t="shared" si="95"/>
        <v>66.952963031419372</v>
      </c>
      <c r="AI395" s="38">
        <v>53.363055555999999</v>
      </c>
      <c r="AJ395" s="24">
        <f t="shared" si="96"/>
        <v>1.2546688403395101</v>
      </c>
      <c r="AK395" s="2">
        <f t="shared" si="97"/>
        <v>9469</v>
      </c>
    </row>
    <row r="396" spans="1:37">
      <c r="A396" s="2">
        <v>132</v>
      </c>
      <c r="B396" s="2" t="s">
        <v>187</v>
      </c>
      <c r="C396" s="2" t="s">
        <v>15</v>
      </c>
      <c r="D396" s="2" t="s">
        <v>432</v>
      </c>
      <c r="E396" s="2" t="s">
        <v>767</v>
      </c>
      <c r="F396" s="2" t="s">
        <v>64</v>
      </c>
      <c r="H396" s="2" t="s">
        <v>879</v>
      </c>
      <c r="I396" s="2">
        <v>6896</v>
      </c>
      <c r="J396" s="2">
        <v>3230</v>
      </c>
      <c r="K396" s="95">
        <f t="shared" si="84"/>
        <v>0.4683874709976798</v>
      </c>
      <c r="L396" s="38">
        <f t="shared" si="85"/>
        <v>0</v>
      </c>
      <c r="M396" s="38">
        <f t="shared" si="86"/>
        <v>11.605833333650001</v>
      </c>
      <c r="N396" s="38">
        <f t="shared" si="87"/>
        <v>4.5441666663500007</v>
      </c>
      <c r="O396" s="38">
        <f t="shared" si="88"/>
        <v>0</v>
      </c>
      <c r="P396" s="2">
        <v>2993948</v>
      </c>
      <c r="Q396" s="2">
        <v>2.3867587260000001</v>
      </c>
      <c r="R396" s="24">
        <v>0</v>
      </c>
      <c r="S396" s="24">
        <v>0.71862745100000003</v>
      </c>
      <c r="T396" s="24">
        <v>0.28137254900000003</v>
      </c>
      <c r="U396" s="24">
        <v>0</v>
      </c>
      <c r="V396" s="95">
        <f t="shared" si="89"/>
        <v>0.13179137663428075</v>
      </c>
      <c r="W396" s="95">
        <v>0.22950000000000001</v>
      </c>
      <c r="X396" s="95">
        <v>0.22500000000000001</v>
      </c>
      <c r="Y396" s="95">
        <f t="shared" si="90"/>
        <v>0.18906862745</v>
      </c>
      <c r="Z396" s="2" t="s">
        <v>532</v>
      </c>
      <c r="AA396" s="2">
        <v>0.17499999999999999</v>
      </c>
      <c r="AB396" s="2">
        <v>0.22500000000000001</v>
      </c>
      <c r="AC396" s="95"/>
      <c r="AD396" s="38">
        <f t="shared" si="91"/>
        <v>0</v>
      </c>
      <c r="AE396" s="38">
        <f t="shared" si="92"/>
        <v>17.791742500485448</v>
      </c>
      <c r="AF396" s="38">
        <f t="shared" si="93"/>
        <v>8.9565524993758512</v>
      </c>
      <c r="AG396" s="38">
        <f t="shared" si="94"/>
        <v>0</v>
      </c>
      <c r="AH396" s="38">
        <f t="shared" si="95"/>
        <v>8.9565524993758512</v>
      </c>
      <c r="AI396" s="38">
        <v>37.118055556000002</v>
      </c>
      <c r="AJ396" s="24">
        <f t="shared" si="96"/>
        <v>0.24129907575204479</v>
      </c>
      <c r="AK396" s="2">
        <f t="shared" si="97"/>
        <v>1515</v>
      </c>
    </row>
    <row r="397" spans="1:37">
      <c r="A397" s="2">
        <v>133</v>
      </c>
      <c r="B397" s="2" t="s">
        <v>188</v>
      </c>
      <c r="C397" s="2" t="s">
        <v>15</v>
      </c>
      <c r="D397" s="2" t="s">
        <v>432</v>
      </c>
      <c r="E397" s="2" t="s">
        <v>767</v>
      </c>
      <c r="F397" s="2" t="s">
        <v>64</v>
      </c>
      <c r="H397" s="2" t="s">
        <v>879</v>
      </c>
      <c r="I397" s="2">
        <v>11118</v>
      </c>
      <c r="J397" s="2">
        <v>6306</v>
      </c>
      <c r="K397" s="95">
        <f t="shared" si="84"/>
        <v>0.56718834322719913</v>
      </c>
      <c r="L397" s="38">
        <f t="shared" si="85"/>
        <v>0</v>
      </c>
      <c r="M397" s="38">
        <f t="shared" si="86"/>
        <v>0</v>
      </c>
      <c r="N397" s="38">
        <f t="shared" si="87"/>
        <v>22.52624599959</v>
      </c>
      <c r="O397" s="38">
        <f t="shared" si="88"/>
        <v>9.0037540004100016</v>
      </c>
      <c r="P397" s="2">
        <v>1060703</v>
      </c>
      <c r="Q397" s="2">
        <v>50.440079097000002</v>
      </c>
      <c r="R397" s="24">
        <v>0</v>
      </c>
      <c r="S397" s="24">
        <v>0</v>
      </c>
      <c r="T397" s="24">
        <v>0.714438503</v>
      </c>
      <c r="U397" s="24">
        <v>0.285561497</v>
      </c>
      <c r="V397" s="95">
        <f t="shared" si="89"/>
        <v>0.56718834322719913</v>
      </c>
      <c r="W397" s="95">
        <v>0.27199999999999996</v>
      </c>
      <c r="X397" s="95">
        <v>0.235994118</v>
      </c>
      <c r="Y397" s="95">
        <f t="shared" si="90"/>
        <v>0.23599411763450001</v>
      </c>
      <c r="Z397" s="2" t="s">
        <v>532</v>
      </c>
      <c r="AA397" s="2" t="s">
        <v>532</v>
      </c>
      <c r="AB397" s="2">
        <v>0.22500000000000001</v>
      </c>
      <c r="AC397" s="95">
        <v>0.26350000000000001</v>
      </c>
      <c r="AD397" s="38">
        <f t="shared" si="91"/>
        <v>0</v>
      </c>
      <c r="AE397" s="38">
        <f t="shared" si="92"/>
        <v>0</v>
      </c>
      <c r="AF397" s="38">
        <f t="shared" si="93"/>
        <v>44.399230865191896</v>
      </c>
      <c r="AG397" s="38">
        <f t="shared" si="94"/>
        <v>20.783005208986388</v>
      </c>
      <c r="AH397" s="38">
        <f t="shared" si="95"/>
        <v>65.182236074178292</v>
      </c>
      <c r="AI397" s="38">
        <v>37.118055556000002</v>
      </c>
      <c r="AJ397" s="24">
        <f t="shared" si="96"/>
        <v>1.756078951275825</v>
      </c>
      <c r="AK397" s="2">
        <f t="shared" si="97"/>
        <v>10510</v>
      </c>
    </row>
    <row r="398" spans="1:37">
      <c r="A398" s="2">
        <v>134</v>
      </c>
      <c r="B398" s="2" t="s">
        <v>189</v>
      </c>
      <c r="C398" s="2" t="s">
        <v>15</v>
      </c>
      <c r="D398" s="2" t="s">
        <v>432</v>
      </c>
      <c r="E398" s="2" t="s">
        <v>767</v>
      </c>
      <c r="F398" s="2" t="s">
        <v>64</v>
      </c>
      <c r="H398" s="2" t="s">
        <v>879</v>
      </c>
      <c r="I398" s="2">
        <v>11327</v>
      </c>
      <c r="J398" s="2">
        <v>5986</v>
      </c>
      <c r="K398" s="95">
        <f t="shared" si="84"/>
        <v>0.52847179306082814</v>
      </c>
      <c r="L398" s="38">
        <f t="shared" si="85"/>
        <v>0</v>
      </c>
      <c r="M398" s="38">
        <f t="shared" si="86"/>
        <v>0.50228546951000008</v>
      </c>
      <c r="N398" s="38">
        <f t="shared" si="87"/>
        <v>12.427681646090001</v>
      </c>
      <c r="O398" s="38">
        <f t="shared" si="88"/>
        <v>17.000032884399999</v>
      </c>
      <c r="P398" s="2">
        <v>983933</v>
      </c>
      <c r="Q398" s="2">
        <v>51.907674051999997</v>
      </c>
      <c r="R398" s="24">
        <v>0</v>
      </c>
      <c r="S398" s="24">
        <v>1.6782007000000002E-2</v>
      </c>
      <c r="T398" s="24">
        <v>0.41522491299999997</v>
      </c>
      <c r="U398" s="24">
        <v>0.56799308000000004</v>
      </c>
      <c r="V398" s="95">
        <f t="shared" si="89"/>
        <v>0.51960297573037884</v>
      </c>
      <c r="W398" s="95">
        <v>0.28581250000000002</v>
      </c>
      <c r="X398" s="95">
        <v>0.25030994899999998</v>
      </c>
      <c r="Y398" s="95">
        <f t="shared" si="90"/>
        <v>0.24904609646750003</v>
      </c>
      <c r="Z398" s="2" t="s">
        <v>532</v>
      </c>
      <c r="AA398" s="2">
        <v>0.17499999999999999</v>
      </c>
      <c r="AB398" s="2">
        <v>0.22500000000000001</v>
      </c>
      <c r="AC398" s="95">
        <v>0.26881250000000001</v>
      </c>
      <c r="AD398" s="38">
        <f t="shared" si="91"/>
        <v>0</v>
      </c>
      <c r="AE398" s="38">
        <f t="shared" si="92"/>
        <v>0.77000362475883</v>
      </c>
      <c r="AF398" s="38">
        <f t="shared" si="93"/>
        <v>24.494960524443393</v>
      </c>
      <c r="AG398" s="38">
        <f t="shared" si="94"/>
        <v>40.031634936102904</v>
      </c>
      <c r="AH398" s="38">
        <f t="shared" si="95"/>
        <v>64.526595460546304</v>
      </c>
      <c r="AI398" s="38">
        <v>37.118055556000002</v>
      </c>
      <c r="AJ398" s="24">
        <f t="shared" si="96"/>
        <v>1.7384152939583553</v>
      </c>
      <c r="AK398" s="2">
        <f t="shared" si="97"/>
        <v>9809</v>
      </c>
    </row>
    <row r="399" spans="1:37">
      <c r="A399" s="2">
        <v>135</v>
      </c>
      <c r="B399" s="2" t="s">
        <v>190</v>
      </c>
      <c r="C399" s="2" t="s">
        <v>15</v>
      </c>
      <c r="D399" s="2" t="s">
        <v>432</v>
      </c>
      <c r="E399" s="2" t="s">
        <v>767</v>
      </c>
      <c r="F399" s="2" t="s">
        <v>64</v>
      </c>
      <c r="H399" s="2" t="s">
        <v>879</v>
      </c>
      <c r="I399" s="2">
        <v>14203</v>
      </c>
      <c r="J399" s="2">
        <v>8118</v>
      </c>
      <c r="K399" s="95">
        <f t="shared" si="84"/>
        <v>0.57156938674927837</v>
      </c>
      <c r="L399" s="38">
        <f t="shared" si="85"/>
        <v>0</v>
      </c>
      <c r="M399" s="38">
        <f t="shared" si="86"/>
        <v>4.5039705945300001</v>
      </c>
      <c r="N399" s="38">
        <f t="shared" si="87"/>
        <v>29.94529961412</v>
      </c>
      <c r="O399" s="38">
        <f t="shared" si="88"/>
        <v>6.1407297913500001</v>
      </c>
      <c r="P399" s="2">
        <v>900868</v>
      </c>
      <c r="Q399" s="2">
        <v>68.807861844000001</v>
      </c>
      <c r="R399" s="24">
        <v>0</v>
      </c>
      <c r="S399" s="24">
        <v>0.110962567</v>
      </c>
      <c r="T399" s="24">
        <v>0.737750668</v>
      </c>
      <c r="U399" s="24">
        <v>0.15128676499999999</v>
      </c>
      <c r="V399" s="95">
        <f t="shared" si="89"/>
        <v>0.50814658037696259</v>
      </c>
      <c r="W399" s="95">
        <v>0.25871875</v>
      </c>
      <c r="X399" s="95">
        <v>0.230737892</v>
      </c>
      <c r="Y399" s="95">
        <f t="shared" si="90"/>
        <v>0.22455307225734372</v>
      </c>
      <c r="Z399" s="2" t="s">
        <v>532</v>
      </c>
      <c r="AA399" s="2">
        <v>0.17499999999999999</v>
      </c>
      <c r="AB399" s="2">
        <v>0.22500000000000001</v>
      </c>
      <c r="AC399" s="95">
        <v>0.25871875</v>
      </c>
      <c r="AD399" s="38">
        <f t="shared" si="91"/>
        <v>0</v>
      </c>
      <c r="AE399" s="38">
        <f t="shared" si="92"/>
        <v>6.9045869214144906</v>
      </c>
      <c r="AF399" s="38">
        <f t="shared" si="93"/>
        <v>59.022185539430524</v>
      </c>
      <c r="AG399" s="38">
        <f t="shared" si="94"/>
        <v>13.917204156783097</v>
      </c>
      <c r="AH399" s="38">
        <f t="shared" si="95"/>
        <v>72.939389696213624</v>
      </c>
      <c r="AI399" s="38">
        <v>37.118055556000002</v>
      </c>
      <c r="AJ399" s="24">
        <f t="shared" si="96"/>
        <v>1.9650649422130959</v>
      </c>
      <c r="AK399" s="2">
        <f t="shared" si="97"/>
        <v>12029</v>
      </c>
    </row>
    <row r="400" spans="1:37">
      <c r="A400" s="2">
        <v>136</v>
      </c>
      <c r="B400" s="2" t="s">
        <v>191</v>
      </c>
      <c r="C400" s="2" t="s">
        <v>15</v>
      </c>
      <c r="D400" s="2" t="s">
        <v>432</v>
      </c>
      <c r="E400" s="2" t="s">
        <v>767</v>
      </c>
      <c r="F400" s="2" t="s">
        <v>64</v>
      </c>
      <c r="H400" s="2" t="s">
        <v>879</v>
      </c>
      <c r="I400" s="2">
        <v>13432</v>
      </c>
      <c r="J400" s="2">
        <v>6846</v>
      </c>
      <c r="K400" s="95">
        <f t="shared" si="84"/>
        <v>0.50967837998808818</v>
      </c>
      <c r="L400" s="38">
        <f t="shared" si="85"/>
        <v>15.789426477300001</v>
      </c>
      <c r="M400" s="38">
        <f t="shared" si="86"/>
        <v>18.440573522699999</v>
      </c>
      <c r="N400" s="38">
        <f t="shared" si="87"/>
        <v>0</v>
      </c>
      <c r="O400" s="38">
        <f t="shared" si="88"/>
        <v>0</v>
      </c>
      <c r="P400" s="2">
        <v>1153714</v>
      </c>
      <c r="Q400" s="2">
        <v>0</v>
      </c>
      <c r="R400" s="24">
        <v>0.46127451000000003</v>
      </c>
      <c r="S400" s="24">
        <v>0.53872549000000003</v>
      </c>
      <c r="T400" s="24">
        <v>0</v>
      </c>
      <c r="U400" s="24">
        <v>0</v>
      </c>
      <c r="V400" s="95">
        <f t="shared" si="89"/>
        <v>0</v>
      </c>
      <c r="W400" s="95">
        <v>0.18434374999999997</v>
      </c>
      <c r="X400" s="95"/>
      <c r="Y400" s="95">
        <f t="shared" si="90"/>
        <v>0.14040441175000001</v>
      </c>
      <c r="Z400" s="2">
        <v>0.1</v>
      </c>
      <c r="AA400" s="2">
        <v>0.17499999999999999</v>
      </c>
      <c r="AB400" s="2" t="s">
        <v>532</v>
      </c>
      <c r="AC400" s="95"/>
      <c r="AD400" s="38">
        <f t="shared" si="91"/>
        <v>13.831537594114801</v>
      </c>
      <c r="AE400" s="38">
        <f t="shared" si="92"/>
        <v>28.269399210299095</v>
      </c>
      <c r="AF400" s="38">
        <f t="shared" si="93"/>
        <v>0</v>
      </c>
      <c r="AG400" s="38">
        <f t="shared" si="94"/>
        <v>0</v>
      </c>
      <c r="AH400" s="38">
        <f t="shared" si="95"/>
        <v>0</v>
      </c>
      <c r="AI400" s="38">
        <v>37.118055556000002</v>
      </c>
      <c r="AJ400" s="24">
        <f t="shared" si="96"/>
        <v>0</v>
      </c>
      <c r="AK400" s="2">
        <f t="shared" si="97"/>
        <v>0</v>
      </c>
    </row>
    <row r="401" spans="1:37">
      <c r="A401" s="2">
        <v>137</v>
      </c>
      <c r="B401" s="2" t="s">
        <v>192</v>
      </c>
      <c r="C401" s="2" t="s">
        <v>15</v>
      </c>
      <c r="D401" s="2" t="s">
        <v>432</v>
      </c>
      <c r="E401" s="2" t="s">
        <v>767</v>
      </c>
      <c r="F401" s="2" t="s">
        <v>64</v>
      </c>
      <c r="H401" s="2" t="s">
        <v>879</v>
      </c>
      <c r="I401" s="2">
        <v>17693</v>
      </c>
      <c r="J401" s="2">
        <v>12083</v>
      </c>
      <c r="K401" s="95">
        <f t="shared" si="84"/>
        <v>0.68292545074323174</v>
      </c>
      <c r="L401" s="38">
        <f t="shared" si="85"/>
        <v>6.3968823564949995</v>
      </c>
      <c r="M401" s="38">
        <f t="shared" si="86"/>
        <v>54.018117643505001</v>
      </c>
      <c r="N401" s="38">
        <f t="shared" si="87"/>
        <v>0</v>
      </c>
      <c r="O401" s="38">
        <f t="shared" si="88"/>
        <v>0</v>
      </c>
      <c r="P401" s="2">
        <v>1474383</v>
      </c>
      <c r="Q401" s="2">
        <v>0</v>
      </c>
      <c r="R401" s="24">
        <v>0.105882353</v>
      </c>
      <c r="S401" s="24">
        <v>0.89411764699999996</v>
      </c>
      <c r="T401" s="24">
        <v>0</v>
      </c>
      <c r="U401" s="24">
        <v>0</v>
      </c>
      <c r="V401" s="95">
        <f t="shared" si="89"/>
        <v>0</v>
      </c>
      <c r="W401" s="95">
        <v>0.18965625</v>
      </c>
      <c r="X401" s="95"/>
      <c r="Y401" s="95">
        <f t="shared" si="90"/>
        <v>0.16705882352499998</v>
      </c>
      <c r="Z401" s="2">
        <v>0.1</v>
      </c>
      <c r="AA401" s="2">
        <v>0.17499999999999999</v>
      </c>
      <c r="AB401" s="2" t="s">
        <v>532</v>
      </c>
      <c r="AC401" s="95"/>
      <c r="AD401" s="38">
        <f t="shared" si="91"/>
        <v>5.6036689442896197</v>
      </c>
      <c r="AE401" s="38">
        <f t="shared" si="92"/>
        <v>82.80977434749316</v>
      </c>
      <c r="AF401" s="38">
        <f t="shared" si="93"/>
        <v>0</v>
      </c>
      <c r="AG401" s="38">
        <f t="shared" si="94"/>
        <v>0</v>
      </c>
      <c r="AH401" s="38">
        <f t="shared" si="95"/>
        <v>0</v>
      </c>
      <c r="AI401" s="38">
        <v>37.118055556000002</v>
      </c>
      <c r="AJ401" s="24">
        <f t="shared" si="96"/>
        <v>0</v>
      </c>
      <c r="AK401" s="2">
        <f t="shared" si="97"/>
        <v>0</v>
      </c>
    </row>
    <row r="402" spans="1:37">
      <c r="A402" s="2">
        <v>138</v>
      </c>
      <c r="B402" s="2" t="s">
        <v>193</v>
      </c>
      <c r="C402" s="2" t="s">
        <v>15</v>
      </c>
      <c r="D402" s="2" t="s">
        <v>432</v>
      </c>
      <c r="E402" s="2" t="s">
        <v>767</v>
      </c>
      <c r="F402" s="2" t="s">
        <v>64</v>
      </c>
      <c r="H402" s="2" t="s">
        <v>879</v>
      </c>
      <c r="I402" s="2">
        <v>18307</v>
      </c>
      <c r="J402" s="2">
        <v>13561</v>
      </c>
      <c r="K402" s="95">
        <f t="shared" si="84"/>
        <v>0.74075490249631293</v>
      </c>
      <c r="L402" s="38">
        <f t="shared" si="85"/>
        <v>0</v>
      </c>
      <c r="M402" s="38">
        <f t="shared" si="86"/>
        <v>50.838409525579998</v>
      </c>
      <c r="N402" s="38">
        <f t="shared" si="87"/>
        <v>16.966590474420002</v>
      </c>
      <c r="O402" s="38">
        <f t="shared" si="88"/>
        <v>0</v>
      </c>
      <c r="P402" s="2">
        <v>1262936</v>
      </c>
      <c r="Q402" s="2">
        <v>23.300099941999999</v>
      </c>
      <c r="R402" s="24">
        <v>0</v>
      </c>
      <c r="S402" s="24">
        <v>0.74977375599999996</v>
      </c>
      <c r="T402" s="24">
        <v>0.25022624399999999</v>
      </c>
      <c r="U402" s="24">
        <v>0</v>
      </c>
      <c r="V402" s="95">
        <f t="shared" si="89"/>
        <v>0.18535631697623861</v>
      </c>
      <c r="W402" s="95">
        <v>0.22500000000000001</v>
      </c>
      <c r="X402" s="95">
        <v>0.22500000000000001</v>
      </c>
      <c r="Y402" s="95">
        <f t="shared" si="90"/>
        <v>0.1875113122</v>
      </c>
      <c r="Z402" s="2" t="s">
        <v>532</v>
      </c>
      <c r="AA402" s="2">
        <v>0.17499999999999999</v>
      </c>
      <c r="AB402" s="2">
        <v>0.22500000000000001</v>
      </c>
      <c r="AC402" s="95"/>
      <c r="AD402" s="38">
        <f t="shared" si="91"/>
        <v>0</v>
      </c>
      <c r="AE402" s="38">
        <f t="shared" si="92"/>
        <v>77.935281802714115</v>
      </c>
      <c r="AF402" s="38">
        <f t="shared" si="93"/>
        <v>33.441149825081823</v>
      </c>
      <c r="AG402" s="38">
        <f t="shared" si="94"/>
        <v>0</v>
      </c>
      <c r="AH402" s="38">
        <f t="shared" si="95"/>
        <v>33.441149825081823</v>
      </c>
      <c r="AI402" s="38">
        <v>37.118055556000002</v>
      </c>
      <c r="AJ402" s="24">
        <f t="shared" si="96"/>
        <v>0.90094023849469074</v>
      </c>
      <c r="AK402" s="2">
        <f t="shared" si="97"/>
        <v>5656</v>
      </c>
    </row>
    <row r="403" spans="1:37">
      <c r="A403" s="2">
        <v>139</v>
      </c>
      <c r="B403" s="2" t="s">
        <v>194</v>
      </c>
      <c r="C403" s="2" t="s">
        <v>14</v>
      </c>
      <c r="D403" s="2" t="s">
        <v>434</v>
      </c>
      <c r="E403" s="2" t="s">
        <v>767</v>
      </c>
      <c r="F403" s="2" t="s">
        <v>64</v>
      </c>
      <c r="H403" s="2" t="s">
        <v>879</v>
      </c>
      <c r="I403" s="2">
        <v>32931</v>
      </c>
      <c r="J403" s="2">
        <v>18471</v>
      </c>
      <c r="K403" s="95">
        <f t="shared" si="84"/>
        <v>0.56090006376970025</v>
      </c>
      <c r="L403" s="38">
        <f t="shared" si="85"/>
        <v>0</v>
      </c>
      <c r="M403" s="38">
        <f t="shared" si="86"/>
        <v>0</v>
      </c>
      <c r="N403" s="38">
        <f t="shared" si="87"/>
        <v>0</v>
      </c>
      <c r="O403" s="38">
        <f t="shared" si="88"/>
        <v>92.355000000000004</v>
      </c>
      <c r="P403" s="2">
        <v>1250094</v>
      </c>
      <c r="Q403" s="2">
        <v>245.18191267700001</v>
      </c>
      <c r="R403" s="24">
        <v>0</v>
      </c>
      <c r="S403" s="24">
        <v>0</v>
      </c>
      <c r="T403" s="24">
        <v>0</v>
      </c>
      <c r="U403" s="24">
        <v>1</v>
      </c>
      <c r="V403" s="95">
        <f t="shared" si="89"/>
        <v>0.56090006376970025</v>
      </c>
      <c r="W403" s="95">
        <v>0.50256250000000002</v>
      </c>
      <c r="X403" s="95">
        <v>0.44577187499999998</v>
      </c>
      <c r="Y403" s="95">
        <f t="shared" si="90"/>
        <v>0.44577187499999998</v>
      </c>
      <c r="Z403" s="2" t="s">
        <v>532</v>
      </c>
      <c r="AA403" s="2" t="s">
        <v>532</v>
      </c>
      <c r="AB403" s="2" t="s">
        <v>532</v>
      </c>
      <c r="AC403" s="95">
        <v>0.44577187499999998</v>
      </c>
      <c r="AD403" s="38">
        <f t="shared" si="91"/>
        <v>0</v>
      </c>
      <c r="AE403" s="38">
        <f t="shared" si="92"/>
        <v>0</v>
      </c>
      <c r="AF403" s="38">
        <f t="shared" si="93"/>
        <v>0</v>
      </c>
      <c r="AG403" s="38">
        <f t="shared" si="94"/>
        <v>360.64273087687508</v>
      </c>
      <c r="AH403" s="38">
        <f t="shared" si="95"/>
        <v>360.64273087687508</v>
      </c>
      <c r="AI403" s="38">
        <v>25.573888888999999</v>
      </c>
      <c r="AJ403" s="24">
        <f t="shared" si="96"/>
        <v>14.101990215183775</v>
      </c>
      <c r="AK403" s="2">
        <f t="shared" si="97"/>
        <v>30785</v>
      </c>
    </row>
    <row r="404" spans="1:37">
      <c r="A404" s="2">
        <v>140</v>
      </c>
      <c r="B404" s="2" t="s">
        <v>195</v>
      </c>
      <c r="C404" s="2" t="s">
        <v>14</v>
      </c>
      <c r="D404" s="2" t="s">
        <v>434</v>
      </c>
      <c r="E404" s="2" t="s">
        <v>767</v>
      </c>
      <c r="F404" s="2" t="s">
        <v>64</v>
      </c>
      <c r="H404" s="2" t="s">
        <v>879</v>
      </c>
      <c r="I404" s="2">
        <v>36184</v>
      </c>
      <c r="J404" s="2">
        <v>22322</v>
      </c>
      <c r="K404" s="95">
        <f t="shared" si="84"/>
        <v>0.61690249834180855</v>
      </c>
      <c r="L404" s="38">
        <f t="shared" si="85"/>
        <v>0</v>
      </c>
      <c r="M404" s="38">
        <f t="shared" si="86"/>
        <v>0</v>
      </c>
      <c r="N404" s="38">
        <f t="shared" si="87"/>
        <v>0</v>
      </c>
      <c r="O404" s="38">
        <f t="shared" si="88"/>
        <v>111.61</v>
      </c>
      <c r="P404" s="2">
        <v>3474626</v>
      </c>
      <c r="Q404" s="2">
        <v>95.885671994000006</v>
      </c>
      <c r="R404" s="24">
        <v>0</v>
      </c>
      <c r="S404" s="24">
        <v>0</v>
      </c>
      <c r="T404" s="24">
        <v>0</v>
      </c>
      <c r="U404" s="24">
        <v>1</v>
      </c>
      <c r="V404" s="95">
        <f t="shared" si="89"/>
        <v>0.61690249834180855</v>
      </c>
      <c r="W404" s="95">
        <v>0.50840624999999995</v>
      </c>
      <c r="X404" s="95">
        <v>0.4473125</v>
      </c>
      <c r="Y404" s="95">
        <f t="shared" si="90"/>
        <v>0.4473125</v>
      </c>
      <c r="Z404" s="2" t="s">
        <v>532</v>
      </c>
      <c r="AA404" s="2" t="s">
        <v>532</v>
      </c>
      <c r="AB404" s="2" t="s">
        <v>532</v>
      </c>
      <c r="AC404" s="95">
        <v>0.4473125</v>
      </c>
      <c r="AD404" s="38">
        <f t="shared" si="91"/>
        <v>0</v>
      </c>
      <c r="AE404" s="38">
        <f t="shared" si="92"/>
        <v>0</v>
      </c>
      <c r="AF404" s="38">
        <f t="shared" si="93"/>
        <v>0</v>
      </c>
      <c r="AG404" s="38">
        <f t="shared" si="94"/>
        <v>437.33904157500007</v>
      </c>
      <c r="AH404" s="38">
        <f t="shared" si="95"/>
        <v>437.33904157500007</v>
      </c>
      <c r="AI404" s="38">
        <v>25.573888888999999</v>
      </c>
      <c r="AJ404" s="24">
        <f t="shared" si="96"/>
        <v>17.100998736375644</v>
      </c>
      <c r="AK404" s="2">
        <f t="shared" si="97"/>
        <v>37203</v>
      </c>
    </row>
    <row r="405" spans="1:37">
      <c r="A405" s="2">
        <v>141</v>
      </c>
      <c r="B405" s="2" t="s">
        <v>196</v>
      </c>
      <c r="C405" s="2" t="s">
        <v>13</v>
      </c>
      <c r="D405" s="2" t="s">
        <v>435</v>
      </c>
      <c r="E405" s="2" t="s">
        <v>767</v>
      </c>
      <c r="F405" s="2" t="s">
        <v>64</v>
      </c>
      <c r="H405" s="2" t="s">
        <v>879</v>
      </c>
      <c r="I405" s="2">
        <v>25378</v>
      </c>
      <c r="J405" s="2">
        <v>10922</v>
      </c>
      <c r="K405" s="95">
        <f t="shared" si="84"/>
        <v>0.43037276381117501</v>
      </c>
      <c r="L405" s="38">
        <f t="shared" si="85"/>
        <v>39.861520769559995</v>
      </c>
      <c r="M405" s="38">
        <f t="shared" si="86"/>
        <v>5.0235352907299999</v>
      </c>
      <c r="N405" s="38">
        <f t="shared" si="87"/>
        <v>2.4244173393699997</v>
      </c>
      <c r="O405" s="38">
        <f t="shared" si="88"/>
        <v>7.3005266549499996</v>
      </c>
      <c r="P405" s="2">
        <v>4404246</v>
      </c>
      <c r="Q405" s="2">
        <v>4.0654776510000001</v>
      </c>
      <c r="R405" s="24">
        <v>0.72993079599999999</v>
      </c>
      <c r="S405" s="24">
        <v>9.1989293E-2</v>
      </c>
      <c r="T405" s="24">
        <v>4.4395116999999998E-2</v>
      </c>
      <c r="U405" s="24">
        <v>0.133684795</v>
      </c>
      <c r="V405" s="95">
        <f t="shared" si="89"/>
        <v>7.6640743906690831E-2</v>
      </c>
      <c r="W405" s="95">
        <v>0.28793750000000001</v>
      </c>
      <c r="X405" s="95">
        <v>0.27224725399999999</v>
      </c>
      <c r="Y405" s="95">
        <f t="shared" si="90"/>
        <v>0.1375729728603125</v>
      </c>
      <c r="Z405" s="2">
        <v>0.1</v>
      </c>
      <c r="AA405" s="2">
        <v>0.17499999999999999</v>
      </c>
      <c r="AB405" s="2">
        <v>0.22500000000000001</v>
      </c>
      <c r="AC405" s="95">
        <v>0.28793750000000001</v>
      </c>
      <c r="AD405" s="38">
        <f t="shared" si="91"/>
        <v>34.918692194134557</v>
      </c>
      <c r="AE405" s="38">
        <f t="shared" si="92"/>
        <v>7.7010796006890896</v>
      </c>
      <c r="AF405" s="38">
        <f t="shared" si="93"/>
        <v>4.7785265758982698</v>
      </c>
      <c r="AG405" s="38">
        <f t="shared" si="94"/>
        <v>18.41435564889667</v>
      </c>
      <c r="AH405" s="38">
        <f t="shared" si="95"/>
        <v>23.192882224794939</v>
      </c>
      <c r="AI405" s="38">
        <v>286.02694444399998</v>
      </c>
      <c r="AJ405" s="24">
        <f t="shared" si="96"/>
        <v>8.1086354538657021E-2</v>
      </c>
      <c r="AK405" s="2">
        <f t="shared" si="97"/>
        <v>3242</v>
      </c>
    </row>
    <row r="406" spans="1:37">
      <c r="A406" s="2">
        <v>142</v>
      </c>
      <c r="B406" s="2" t="s">
        <v>197</v>
      </c>
      <c r="C406" s="2" t="s">
        <v>13</v>
      </c>
      <c r="D406" s="2" t="s">
        <v>435</v>
      </c>
      <c r="E406" s="2" t="s">
        <v>767</v>
      </c>
      <c r="F406" s="2" t="s">
        <v>64</v>
      </c>
      <c r="H406" s="2" t="s">
        <v>879</v>
      </c>
      <c r="I406" s="2">
        <v>3259</v>
      </c>
      <c r="J406" s="2">
        <v>717</v>
      </c>
      <c r="K406" s="95">
        <f t="shared" si="84"/>
        <v>0.22000613685179504</v>
      </c>
      <c r="L406" s="38">
        <f t="shared" si="85"/>
        <v>1.3786433840400001</v>
      </c>
      <c r="M406" s="38">
        <f t="shared" si="86"/>
        <v>0.61703365522499998</v>
      </c>
      <c r="N406" s="38">
        <f t="shared" si="87"/>
        <v>0.5777365379099999</v>
      </c>
      <c r="O406" s="38">
        <f t="shared" si="88"/>
        <v>1.0115864264100001</v>
      </c>
      <c r="P406" s="2">
        <v>127329</v>
      </c>
      <c r="Q406" s="2">
        <v>27.672589552000002</v>
      </c>
      <c r="R406" s="24">
        <v>0.38455882400000002</v>
      </c>
      <c r="S406" s="24">
        <v>0.17211538500000001</v>
      </c>
      <c r="T406" s="24">
        <v>0.16115384599999999</v>
      </c>
      <c r="U406" s="24">
        <v>0.28217194600000001</v>
      </c>
      <c r="V406" s="95">
        <f t="shared" si="89"/>
        <v>9.7534394864682419E-2</v>
      </c>
      <c r="W406" s="95">
        <v>0.34318750000000003</v>
      </c>
      <c r="X406" s="95">
        <v>0.279598813</v>
      </c>
      <c r="Y406" s="95">
        <f t="shared" si="90"/>
        <v>0.19252944021781249</v>
      </c>
      <c r="Z406" s="2">
        <v>0.1</v>
      </c>
      <c r="AA406" s="2">
        <v>0.17499999999999999</v>
      </c>
      <c r="AB406" s="2">
        <v>0.22500000000000001</v>
      </c>
      <c r="AC406" s="95">
        <v>0.31078125000000001</v>
      </c>
      <c r="AD406" s="38">
        <f t="shared" si="91"/>
        <v>1.20769160441904</v>
      </c>
      <c r="AE406" s="38">
        <f t="shared" si="92"/>
        <v>0.94591259345992496</v>
      </c>
      <c r="AF406" s="38">
        <f t="shared" si="93"/>
        <v>1.1387187162206098</v>
      </c>
      <c r="AG406" s="38">
        <f t="shared" si="94"/>
        <v>2.7539871441647397</v>
      </c>
      <c r="AH406" s="38">
        <f t="shared" si="95"/>
        <v>3.8927058603853495</v>
      </c>
      <c r="AI406" s="38">
        <v>286.02694444399998</v>
      </c>
      <c r="AJ406" s="24">
        <f t="shared" si="96"/>
        <v>1.3609577475130096E-2</v>
      </c>
      <c r="AK406" s="2">
        <f t="shared" si="97"/>
        <v>530</v>
      </c>
    </row>
    <row r="407" spans="1:37">
      <c r="A407" s="2">
        <v>143</v>
      </c>
      <c r="B407" s="2" t="s">
        <v>198</v>
      </c>
      <c r="C407" s="2" t="s">
        <v>13</v>
      </c>
      <c r="D407" s="2" t="s">
        <v>435</v>
      </c>
      <c r="E407" s="2" t="s">
        <v>767</v>
      </c>
      <c r="F407" s="2" t="s">
        <v>64</v>
      </c>
      <c r="H407" s="2" t="s">
        <v>879</v>
      </c>
      <c r="I407" s="2">
        <v>5358</v>
      </c>
      <c r="J407" s="2">
        <v>625</v>
      </c>
      <c r="K407" s="95">
        <f t="shared" si="84"/>
        <v>0.11664800298618888</v>
      </c>
      <c r="L407" s="38">
        <f t="shared" si="85"/>
        <v>1.99595588125</v>
      </c>
      <c r="M407" s="38">
        <f t="shared" si="86"/>
        <v>0.45600490312499997</v>
      </c>
      <c r="N407" s="38">
        <f t="shared" si="87"/>
        <v>0.24356060624999998</v>
      </c>
      <c r="O407" s="38">
        <f t="shared" si="88"/>
        <v>0.42947860937500004</v>
      </c>
      <c r="P407" s="2">
        <v>1571053</v>
      </c>
      <c r="Q407" s="2">
        <v>0.68393733300000004</v>
      </c>
      <c r="R407" s="24">
        <v>0.638705882</v>
      </c>
      <c r="S407" s="24">
        <v>0.145921569</v>
      </c>
      <c r="T407" s="24">
        <v>7.7939393999999995E-2</v>
      </c>
      <c r="U407" s="24">
        <v>0.137433155</v>
      </c>
      <c r="V407" s="95">
        <f t="shared" si="89"/>
        <v>2.5122777738895111E-2</v>
      </c>
      <c r="W407" s="95">
        <v>0.27625</v>
      </c>
      <c r="X407" s="95">
        <v>0.25770356100000003</v>
      </c>
      <c r="Y407" s="95">
        <f t="shared" si="90"/>
        <v>0.14490913549375001</v>
      </c>
      <c r="Z407" s="2">
        <v>0.1</v>
      </c>
      <c r="AA407" s="2">
        <v>0.17499999999999999</v>
      </c>
      <c r="AB407" s="2">
        <v>0.22500000000000001</v>
      </c>
      <c r="AC407" s="95">
        <v>0.27625</v>
      </c>
      <c r="AD407" s="38">
        <f t="shared" si="91"/>
        <v>1.748457351975</v>
      </c>
      <c r="AE407" s="38">
        <f t="shared" si="92"/>
        <v>0.69905551649062492</v>
      </c>
      <c r="AF407" s="38">
        <f t="shared" si="93"/>
        <v>0.48005795491874997</v>
      </c>
      <c r="AG407" s="38">
        <f t="shared" si="94"/>
        <v>1.0393167607570313</v>
      </c>
      <c r="AH407" s="38">
        <f t="shared" si="95"/>
        <v>1.5193747156757813</v>
      </c>
      <c r="AI407" s="38">
        <v>286.02694444399998</v>
      </c>
      <c r="AJ407" s="24">
        <f t="shared" si="96"/>
        <v>5.3119985553432827E-3</v>
      </c>
      <c r="AK407" s="2">
        <f t="shared" si="97"/>
        <v>224</v>
      </c>
    </row>
    <row r="408" spans="1:37">
      <c r="A408" s="2">
        <v>144</v>
      </c>
      <c r="B408" s="2" t="s">
        <v>199</v>
      </c>
      <c r="C408" s="2" t="s">
        <v>13</v>
      </c>
      <c r="D408" s="2" t="s">
        <v>435</v>
      </c>
      <c r="E408" s="2" t="s">
        <v>767</v>
      </c>
      <c r="F408" s="2" t="s">
        <v>64</v>
      </c>
      <c r="H408" s="2" t="s">
        <v>879</v>
      </c>
      <c r="I408" s="2">
        <v>23844</v>
      </c>
      <c r="J408" s="2">
        <v>9345</v>
      </c>
      <c r="K408" s="95">
        <f t="shared" si="84"/>
        <v>0.39192249622546554</v>
      </c>
      <c r="L408" s="38">
        <f t="shared" si="85"/>
        <v>38.826904432574999</v>
      </c>
      <c r="M408" s="38">
        <f t="shared" si="86"/>
        <v>3.1411764819749997</v>
      </c>
      <c r="N408" s="38">
        <f t="shared" si="87"/>
        <v>4.7569191321750006</v>
      </c>
      <c r="O408" s="38">
        <f t="shared" si="88"/>
        <v>0</v>
      </c>
      <c r="P408" s="2">
        <v>10008349</v>
      </c>
      <c r="Q408" s="2">
        <v>0.606593563</v>
      </c>
      <c r="R408" s="24">
        <v>0.83096638700000003</v>
      </c>
      <c r="S408" s="24">
        <v>6.7226890999999997E-2</v>
      </c>
      <c r="T408" s="24">
        <v>0.101806723</v>
      </c>
      <c r="U408" s="24">
        <v>0</v>
      </c>
      <c r="V408" s="95">
        <f t="shared" si="89"/>
        <v>3.9900345010694518E-2</v>
      </c>
      <c r="W408" s="95">
        <v>0.22500000000000001</v>
      </c>
      <c r="X408" s="95">
        <v>0.22500000000000001</v>
      </c>
      <c r="Y408" s="95">
        <f t="shared" si="90"/>
        <v>0.1177678573</v>
      </c>
      <c r="Z408" s="2">
        <v>0.1</v>
      </c>
      <c r="AA408" s="2">
        <v>0.17499999999999999</v>
      </c>
      <c r="AB408" s="2">
        <v>0.22500000000000001</v>
      </c>
      <c r="AC408" s="95"/>
      <c r="AD408" s="38">
        <f t="shared" si="91"/>
        <v>34.012368282935697</v>
      </c>
      <c r="AE408" s="38">
        <f t="shared" si="92"/>
        <v>4.8154235468676747</v>
      </c>
      <c r="AF408" s="38">
        <f t="shared" si="93"/>
        <v>9.3758876095169246</v>
      </c>
      <c r="AG408" s="38">
        <f t="shared" si="94"/>
        <v>0</v>
      </c>
      <c r="AH408" s="38">
        <f t="shared" si="95"/>
        <v>9.3758876095169246</v>
      </c>
      <c r="AI408" s="38">
        <v>286.02694444399998</v>
      </c>
      <c r="AJ408" s="24">
        <f t="shared" si="96"/>
        <v>3.277973558659817E-2</v>
      </c>
      <c r="AK408" s="2">
        <f t="shared" si="97"/>
        <v>1586</v>
      </c>
    </row>
    <row r="409" spans="1:37">
      <c r="A409" s="2">
        <v>145</v>
      </c>
      <c r="B409" s="2" t="s">
        <v>200</v>
      </c>
      <c r="C409" s="2" t="s">
        <v>13</v>
      </c>
      <c r="D409" s="2" t="s">
        <v>435</v>
      </c>
      <c r="E409" s="2" t="s">
        <v>767</v>
      </c>
      <c r="F409" s="2" t="s">
        <v>64</v>
      </c>
      <c r="H409" s="2" t="s">
        <v>879</v>
      </c>
      <c r="I409" s="2">
        <v>10792</v>
      </c>
      <c r="J409" s="2">
        <v>3893</v>
      </c>
      <c r="K409" s="95">
        <f t="shared" si="84"/>
        <v>0.36073017049666417</v>
      </c>
      <c r="L409" s="38">
        <f t="shared" si="85"/>
        <v>7.6084081722150003</v>
      </c>
      <c r="M409" s="38">
        <f t="shared" si="86"/>
        <v>6.893994282225</v>
      </c>
      <c r="N409" s="38">
        <f t="shared" si="87"/>
        <v>2.3363839305350003</v>
      </c>
      <c r="O409" s="38">
        <f t="shared" si="88"/>
        <v>2.62621363449</v>
      </c>
      <c r="P409" s="2">
        <v>1326513</v>
      </c>
      <c r="Q409" s="2">
        <v>5.7125994139999996</v>
      </c>
      <c r="R409" s="24">
        <v>0.39087635100000001</v>
      </c>
      <c r="S409" s="24">
        <v>0.35417386499999998</v>
      </c>
      <c r="T409" s="24">
        <v>0.120029999</v>
      </c>
      <c r="U409" s="24">
        <v>0.13491978600000001</v>
      </c>
      <c r="V409" s="95">
        <f t="shared" si="89"/>
        <v>9.1968079411137868E-2</v>
      </c>
      <c r="W409" s="95">
        <v>0.27040625000000001</v>
      </c>
      <c r="X409" s="95">
        <v>0.249029052</v>
      </c>
      <c r="Y409" s="95">
        <f t="shared" si="90"/>
        <v>0.16455796463306249</v>
      </c>
      <c r="Z409" s="2">
        <v>0.1</v>
      </c>
      <c r="AA409" s="2">
        <v>0.17499999999999999</v>
      </c>
      <c r="AB409" s="2">
        <v>0.22500000000000001</v>
      </c>
      <c r="AC409" s="95">
        <v>0.27040625000000001</v>
      </c>
      <c r="AD409" s="38">
        <f t="shared" si="91"/>
        <v>6.6649655588603407</v>
      </c>
      <c r="AE409" s="38">
        <f t="shared" si="92"/>
        <v>10.568493234650925</v>
      </c>
      <c r="AF409" s="38">
        <f t="shared" si="93"/>
        <v>4.6050127270844863</v>
      </c>
      <c r="AG409" s="38">
        <f t="shared" si="94"/>
        <v>6.22086652606749</v>
      </c>
      <c r="AH409" s="38">
        <f t="shared" si="95"/>
        <v>10.825879253151976</v>
      </c>
      <c r="AI409" s="38">
        <v>286.02694444399998</v>
      </c>
      <c r="AJ409" s="24">
        <f t="shared" si="96"/>
        <v>3.7849158841297657E-2</v>
      </c>
      <c r="AK409" s="2">
        <f t="shared" si="97"/>
        <v>1654</v>
      </c>
    </row>
    <row r="410" spans="1:37">
      <c r="A410" s="2">
        <v>146</v>
      </c>
      <c r="B410" s="2" t="s">
        <v>201</v>
      </c>
      <c r="C410" s="2" t="s">
        <v>13</v>
      </c>
      <c r="D410" s="2" t="s">
        <v>435</v>
      </c>
      <c r="E410" s="2" t="s">
        <v>767</v>
      </c>
      <c r="F410" s="2" t="s">
        <v>64</v>
      </c>
      <c r="H410" s="2" t="s">
        <v>879</v>
      </c>
      <c r="I410" s="2">
        <v>4429</v>
      </c>
      <c r="J410" s="2">
        <v>2417</v>
      </c>
      <c r="K410" s="95">
        <f t="shared" si="84"/>
        <v>0.54572138180176111</v>
      </c>
      <c r="L410" s="38">
        <f t="shared" si="85"/>
        <v>2.7199328218249996</v>
      </c>
      <c r="M410" s="38">
        <f t="shared" si="86"/>
        <v>3.9039673919150002</v>
      </c>
      <c r="N410" s="38">
        <f t="shared" si="87"/>
        <v>3.6246537116199997</v>
      </c>
      <c r="O410" s="38">
        <f t="shared" si="88"/>
        <v>1.83644607464</v>
      </c>
      <c r="P410" s="2">
        <v>312027</v>
      </c>
      <c r="Q410" s="2">
        <v>30.215651818000001</v>
      </c>
      <c r="R410" s="24">
        <v>0.22506684499999999</v>
      </c>
      <c r="S410" s="24">
        <v>0.32304239899999998</v>
      </c>
      <c r="T410" s="24">
        <v>0.29992997199999999</v>
      </c>
      <c r="U410" s="24">
        <v>0.15196078399999999</v>
      </c>
      <c r="V410" s="95">
        <f t="shared" si="89"/>
        <v>0.24660644778776245</v>
      </c>
      <c r="W410" s="95">
        <v>0.26987499999999998</v>
      </c>
      <c r="X410" s="95">
        <v>0.240090462</v>
      </c>
      <c r="Y410" s="95">
        <f t="shared" si="90"/>
        <v>0.187533764607</v>
      </c>
      <c r="Z410" s="2">
        <v>0.1</v>
      </c>
      <c r="AA410" s="2">
        <v>0.17499999999999999</v>
      </c>
      <c r="AB410" s="2">
        <v>0.22500000000000001</v>
      </c>
      <c r="AC410" s="95">
        <v>0.26987499999999998</v>
      </c>
      <c r="AD410" s="38">
        <f t="shared" si="91"/>
        <v>2.3826611519186995</v>
      </c>
      <c r="AE410" s="38">
        <f t="shared" si="92"/>
        <v>5.9847820118056942</v>
      </c>
      <c r="AF410" s="38">
        <f t="shared" si="93"/>
        <v>7.1441924656030196</v>
      </c>
      <c r="AG410" s="38">
        <f t="shared" si="94"/>
        <v>4.3415513472867966</v>
      </c>
      <c r="AH410" s="38">
        <f t="shared" si="95"/>
        <v>11.485743812889815</v>
      </c>
      <c r="AI410" s="38">
        <v>286.02694444399998</v>
      </c>
      <c r="AJ410" s="24">
        <f t="shared" si="96"/>
        <v>4.0156160235940853E-2</v>
      </c>
      <c r="AK410" s="2">
        <f t="shared" si="97"/>
        <v>1820</v>
      </c>
    </row>
    <row r="411" spans="1:37">
      <c r="A411" s="2">
        <v>147</v>
      </c>
      <c r="B411" s="2" t="s">
        <v>202</v>
      </c>
      <c r="C411" s="2" t="s">
        <v>13</v>
      </c>
      <c r="D411" s="2" t="s">
        <v>435</v>
      </c>
      <c r="E411" s="2" t="s">
        <v>767</v>
      </c>
      <c r="F411" s="2" t="s">
        <v>64</v>
      </c>
      <c r="H411" s="2" t="s">
        <v>879</v>
      </c>
      <c r="I411" s="2">
        <v>13590</v>
      </c>
      <c r="J411" s="2">
        <v>5357</v>
      </c>
      <c r="K411" s="95">
        <f t="shared" si="84"/>
        <v>0.39418690213392199</v>
      </c>
      <c r="L411" s="38">
        <f t="shared" si="85"/>
        <v>9.4111097268100004</v>
      </c>
      <c r="M411" s="38">
        <f t="shared" si="86"/>
        <v>8.0621637978749998</v>
      </c>
      <c r="N411" s="38">
        <f t="shared" si="87"/>
        <v>5.1292558769100003</v>
      </c>
      <c r="O411" s="38">
        <f t="shared" si="88"/>
        <v>4.1824705984049997</v>
      </c>
      <c r="P411" s="2">
        <v>5850850</v>
      </c>
      <c r="Q411" s="2">
        <v>2.5238082350000002</v>
      </c>
      <c r="R411" s="24">
        <v>0.35135746600000001</v>
      </c>
      <c r="S411" s="24">
        <v>0.30099547500000001</v>
      </c>
      <c r="T411" s="24">
        <v>0.191497326</v>
      </c>
      <c r="U411" s="24">
        <v>0.15614973300000001</v>
      </c>
      <c r="V411" s="95">
        <f t="shared" si="89"/>
        <v>0.13703791722317882</v>
      </c>
      <c r="W411" s="95">
        <v>0.27625</v>
      </c>
      <c r="X411" s="95">
        <v>0.24801953500000001</v>
      </c>
      <c r="Y411" s="95">
        <f t="shared" si="90"/>
        <v>0.17403321681625</v>
      </c>
      <c r="Z411" s="2">
        <v>0.1</v>
      </c>
      <c r="AA411" s="2">
        <v>0.17499999999999999</v>
      </c>
      <c r="AB411" s="2">
        <v>0.22500000000000001</v>
      </c>
      <c r="AC411" s="95">
        <v>0.27625</v>
      </c>
      <c r="AD411" s="38">
        <f t="shared" si="91"/>
        <v>8.2441321206855616</v>
      </c>
      <c r="AE411" s="38">
        <f t="shared" si="92"/>
        <v>12.359297102142373</v>
      </c>
      <c r="AF411" s="38">
        <f t="shared" si="93"/>
        <v>10.10976333338961</v>
      </c>
      <c r="AG411" s="38">
        <f t="shared" si="94"/>
        <v>10.121369724610178</v>
      </c>
      <c r="AH411" s="38">
        <f t="shared" si="95"/>
        <v>20.231133057999788</v>
      </c>
      <c r="AI411" s="38">
        <v>286.02694444399998</v>
      </c>
      <c r="AJ411" s="24">
        <f t="shared" si="96"/>
        <v>7.0731563759933669E-2</v>
      </c>
      <c r="AK411" s="2">
        <f t="shared" si="97"/>
        <v>3104</v>
      </c>
    </row>
    <row r="412" spans="1:37">
      <c r="A412" s="2">
        <v>148</v>
      </c>
      <c r="B412" s="2" t="s">
        <v>203</v>
      </c>
      <c r="C412" s="2" t="s">
        <v>13</v>
      </c>
      <c r="D412" s="2" t="s">
        <v>435</v>
      </c>
      <c r="E412" s="2" t="s">
        <v>767</v>
      </c>
      <c r="F412" s="2" t="s">
        <v>64</v>
      </c>
      <c r="H412" s="2" t="s">
        <v>879</v>
      </c>
      <c r="I412" s="2">
        <v>19185</v>
      </c>
      <c r="J412" s="2">
        <v>14725</v>
      </c>
      <c r="K412" s="95">
        <f t="shared" si="84"/>
        <v>0.76752671357831637</v>
      </c>
      <c r="L412" s="38">
        <f t="shared" si="85"/>
        <v>0</v>
      </c>
      <c r="M412" s="38">
        <f t="shared" si="86"/>
        <v>8.7159007396250008</v>
      </c>
      <c r="N412" s="38">
        <f t="shared" si="87"/>
        <v>51.398629334875004</v>
      </c>
      <c r="O412" s="38">
        <f t="shared" si="88"/>
        <v>13.510469925499999</v>
      </c>
      <c r="P412" s="2">
        <v>4077166</v>
      </c>
      <c r="Q412" s="2">
        <v>27.580666269000002</v>
      </c>
      <c r="R412" s="24">
        <v>0</v>
      </c>
      <c r="S412" s="24">
        <v>0.118382353</v>
      </c>
      <c r="T412" s="24">
        <v>0.69811381100000003</v>
      </c>
      <c r="U412" s="24">
        <v>0.183503836</v>
      </c>
      <c r="V412" s="95">
        <f t="shared" si="89"/>
        <v>0.6766650952345582</v>
      </c>
      <c r="W412" s="95">
        <v>0.27040625000000001</v>
      </c>
      <c r="X412" s="95">
        <v>0.23445105999999999</v>
      </c>
      <c r="Y412" s="95">
        <f t="shared" si="90"/>
        <v>0.22741310340337501</v>
      </c>
      <c r="Z412" s="2" t="s">
        <v>532</v>
      </c>
      <c r="AA412" s="2">
        <v>0.17499999999999999</v>
      </c>
      <c r="AB412" s="2">
        <v>0.22500000000000001</v>
      </c>
      <c r="AC412" s="95">
        <v>0.27040625000000001</v>
      </c>
      <c r="AD412" s="38">
        <f t="shared" si="91"/>
        <v>0</v>
      </c>
      <c r="AE412" s="38">
        <f t="shared" si="92"/>
        <v>13.361475833845127</v>
      </c>
      <c r="AF412" s="38">
        <f t="shared" si="93"/>
        <v>101.30669841903863</v>
      </c>
      <c r="AG412" s="38">
        <f t="shared" si="94"/>
        <v>32.003043852639969</v>
      </c>
      <c r="AH412" s="38">
        <f t="shared" si="95"/>
        <v>133.3097422716786</v>
      </c>
      <c r="AI412" s="38">
        <v>286.02694444399998</v>
      </c>
      <c r="AJ412" s="24">
        <f t="shared" si="96"/>
        <v>0.46607407050694399</v>
      </c>
      <c r="AK412" s="2">
        <f t="shared" si="97"/>
        <v>21636</v>
      </c>
    </row>
    <row r="413" spans="1:37">
      <c r="A413" s="2">
        <v>149</v>
      </c>
      <c r="B413" s="2" t="s">
        <v>204</v>
      </c>
      <c r="C413" s="2" t="s">
        <v>13</v>
      </c>
      <c r="D413" s="2" t="s">
        <v>435</v>
      </c>
      <c r="E413" s="2" t="s">
        <v>767</v>
      </c>
      <c r="F413" s="2" t="s">
        <v>64</v>
      </c>
      <c r="H413" s="2" t="s">
        <v>879</v>
      </c>
      <c r="I413" s="2">
        <v>9987</v>
      </c>
      <c r="J413" s="2">
        <v>5404</v>
      </c>
      <c r="K413" s="95">
        <f t="shared" si="84"/>
        <v>0.54110343446480424</v>
      </c>
      <c r="L413" s="38">
        <f t="shared" si="85"/>
        <v>1.09555881036</v>
      </c>
      <c r="M413" s="38">
        <f t="shared" si="86"/>
        <v>9.0823529470800004</v>
      </c>
      <c r="N413" s="38">
        <f t="shared" si="87"/>
        <v>10.881794105839999</v>
      </c>
      <c r="O413" s="38">
        <f t="shared" si="88"/>
        <v>5.9602941096999995</v>
      </c>
      <c r="P413" s="2">
        <v>573694</v>
      </c>
      <c r="Q413" s="2">
        <v>56.091071645</v>
      </c>
      <c r="R413" s="24">
        <v>4.0546218000000002E-2</v>
      </c>
      <c r="S413" s="24">
        <v>0.33613445400000003</v>
      </c>
      <c r="T413" s="24">
        <v>0.40273109200000001</v>
      </c>
      <c r="U413" s="24">
        <v>0.22058823499999999</v>
      </c>
      <c r="V413" s="95">
        <f t="shared" si="89"/>
        <v>0.3372802286079904</v>
      </c>
      <c r="W413" s="95">
        <v>0.295375</v>
      </c>
      <c r="X413" s="95">
        <v>0.24257298999999999</v>
      </c>
      <c r="Y413" s="95">
        <f t="shared" si="90"/>
        <v>0.21407858436921876</v>
      </c>
      <c r="Z413" s="2">
        <v>0.1</v>
      </c>
      <c r="AA413" s="2">
        <v>0.17499999999999999</v>
      </c>
      <c r="AB413" s="2">
        <v>0.22500000000000001</v>
      </c>
      <c r="AC413" s="95">
        <v>0.27465624999999999</v>
      </c>
      <c r="AD413" s="38">
        <f t="shared" si="91"/>
        <v>0.95970951787535996</v>
      </c>
      <c r="AE413" s="38">
        <f t="shared" si="92"/>
        <v>13.923247067873639</v>
      </c>
      <c r="AF413" s="38">
        <f t="shared" si="93"/>
        <v>21.44801618261064</v>
      </c>
      <c r="AG413" s="38">
        <f t="shared" si="94"/>
        <v>14.340400574629465</v>
      </c>
      <c r="AH413" s="38">
        <f t="shared" si="95"/>
        <v>35.788416757240107</v>
      </c>
      <c r="AI413" s="38">
        <v>286.02694444399998</v>
      </c>
      <c r="AJ413" s="24">
        <f t="shared" si="96"/>
        <v>0.12512253636386683</v>
      </c>
      <c r="AK413" s="2">
        <f t="shared" si="97"/>
        <v>5614</v>
      </c>
    </row>
    <row r="414" spans="1:37">
      <c r="A414" s="2">
        <v>150</v>
      </c>
      <c r="B414" s="2" t="s">
        <v>205</v>
      </c>
      <c r="C414" s="2" t="s">
        <v>13</v>
      </c>
      <c r="D414" s="2" t="s">
        <v>435</v>
      </c>
      <c r="E414" s="2" t="s">
        <v>767</v>
      </c>
      <c r="F414" s="2" t="s">
        <v>64</v>
      </c>
      <c r="H414" s="2" t="s">
        <v>879</v>
      </c>
      <c r="I414" s="2">
        <v>15033</v>
      </c>
      <c r="J414" s="2">
        <v>6613</v>
      </c>
      <c r="K414" s="95">
        <f t="shared" si="84"/>
        <v>0.4398988891106233</v>
      </c>
      <c r="L414" s="38">
        <f t="shared" si="85"/>
        <v>9.5304999961099988</v>
      </c>
      <c r="M414" s="38">
        <f t="shared" si="86"/>
        <v>9.3915714138449999</v>
      </c>
      <c r="N414" s="38">
        <f t="shared" si="87"/>
        <v>8.0621021931599994</v>
      </c>
      <c r="O414" s="38">
        <f t="shared" si="88"/>
        <v>6.0808263968849996</v>
      </c>
      <c r="P414" s="2">
        <v>1970521</v>
      </c>
      <c r="Q414" s="2">
        <v>13.594779172999999</v>
      </c>
      <c r="R414" s="24">
        <v>0.28823529399999998</v>
      </c>
      <c r="S414" s="24">
        <v>0.28403361300000002</v>
      </c>
      <c r="T414" s="24">
        <v>0.243825864</v>
      </c>
      <c r="U414" s="24">
        <v>0.183905229</v>
      </c>
      <c r="V414" s="95">
        <f t="shared" si="89"/>
        <v>0.18815843264877272</v>
      </c>
      <c r="W414" s="95">
        <v>0.28209375000000003</v>
      </c>
      <c r="X414" s="95">
        <v>0.24954775800000001</v>
      </c>
      <c r="Y414" s="95">
        <f t="shared" si="90"/>
        <v>0.18526874676821875</v>
      </c>
      <c r="Z414" s="2">
        <v>0.1</v>
      </c>
      <c r="AA414" s="2">
        <v>0.17499999999999999</v>
      </c>
      <c r="AB414" s="2">
        <v>0.22500000000000001</v>
      </c>
      <c r="AC414" s="95">
        <v>0.28209374999999998</v>
      </c>
      <c r="AD414" s="38">
        <f t="shared" si="91"/>
        <v>8.3487179965923595</v>
      </c>
      <c r="AE414" s="38">
        <f t="shared" si="92"/>
        <v>14.397278977424385</v>
      </c>
      <c r="AF414" s="38">
        <f t="shared" si="93"/>
        <v>15.890403422718359</v>
      </c>
      <c r="AG414" s="38">
        <f t="shared" si="94"/>
        <v>15.026580943431393</v>
      </c>
      <c r="AH414" s="38">
        <f t="shared" si="95"/>
        <v>30.916984366149752</v>
      </c>
      <c r="AI414" s="38">
        <v>286.02694444399998</v>
      </c>
      <c r="AJ414" s="24">
        <f t="shared" si="96"/>
        <v>0.10809116052422417</v>
      </c>
      <c r="AK414" s="2">
        <f t="shared" si="97"/>
        <v>4714</v>
      </c>
    </row>
    <row r="415" spans="1:37">
      <c r="A415" s="2">
        <v>151</v>
      </c>
      <c r="B415" s="2" t="s">
        <v>206</v>
      </c>
      <c r="C415" s="2" t="s">
        <v>13</v>
      </c>
      <c r="D415" s="2" t="s">
        <v>435</v>
      </c>
      <c r="E415" s="2" t="s">
        <v>767</v>
      </c>
      <c r="F415" s="2" t="s">
        <v>64</v>
      </c>
      <c r="H415" s="2" t="s">
        <v>879</v>
      </c>
      <c r="I415" s="2">
        <v>25684</v>
      </c>
      <c r="J415" s="2">
        <v>19103</v>
      </c>
      <c r="K415" s="95">
        <f t="shared" si="84"/>
        <v>0.7437704407413176</v>
      </c>
      <c r="L415" s="38">
        <f t="shared" si="85"/>
        <v>9.0561822291150005</v>
      </c>
      <c r="M415" s="38">
        <f t="shared" si="86"/>
        <v>35.485448929420002</v>
      </c>
      <c r="N415" s="38">
        <f t="shared" si="87"/>
        <v>31.761119644099999</v>
      </c>
      <c r="O415" s="38">
        <f t="shared" si="88"/>
        <v>19.212249197365001</v>
      </c>
      <c r="P415" s="2">
        <v>5074261</v>
      </c>
      <c r="Q415" s="2">
        <v>19.013499187000001</v>
      </c>
      <c r="R415" s="24">
        <v>9.4814240999999994E-2</v>
      </c>
      <c r="S415" s="24">
        <v>0.37151702800000003</v>
      </c>
      <c r="T415" s="24">
        <v>0.33252493999999999</v>
      </c>
      <c r="U415" s="24">
        <v>0.20114379099999999</v>
      </c>
      <c r="V415" s="95">
        <f t="shared" si="89"/>
        <v>0.39692702726572965</v>
      </c>
      <c r="W415" s="95">
        <v>0.30121874999999998</v>
      </c>
      <c r="X415" s="95">
        <v>0.24411628099999999</v>
      </c>
      <c r="Y415" s="95">
        <f t="shared" si="90"/>
        <v>0.20477413012478127</v>
      </c>
      <c r="Z415" s="2">
        <v>0.1</v>
      </c>
      <c r="AA415" s="2">
        <v>0.17499999999999999</v>
      </c>
      <c r="AB415" s="2">
        <v>0.22500000000000001</v>
      </c>
      <c r="AC415" s="95">
        <v>0.27571875000000001</v>
      </c>
      <c r="AD415" s="38">
        <f t="shared" si="91"/>
        <v>7.9332156327047407</v>
      </c>
      <c r="AE415" s="38">
        <f t="shared" si="92"/>
        <v>54.39919320880086</v>
      </c>
      <c r="AF415" s="38">
        <f t="shared" si="93"/>
        <v>62.601166818521101</v>
      </c>
      <c r="AG415" s="38">
        <f t="shared" si="94"/>
        <v>46.403273440461199</v>
      </c>
      <c r="AH415" s="38">
        <f t="shared" si="95"/>
        <v>109.0044402589823</v>
      </c>
      <c r="AI415" s="38">
        <v>286.02694444399998</v>
      </c>
      <c r="AJ415" s="24">
        <f t="shared" si="96"/>
        <v>0.38109850269831425</v>
      </c>
      <c r="AK415" s="2">
        <f t="shared" si="97"/>
        <v>16991</v>
      </c>
    </row>
    <row r="416" spans="1:37">
      <c r="A416" s="2">
        <v>152</v>
      </c>
      <c r="B416" s="2" t="s">
        <v>207</v>
      </c>
      <c r="C416" s="2" t="s">
        <v>13</v>
      </c>
      <c r="D416" s="2" t="s">
        <v>435</v>
      </c>
      <c r="E416" s="2" t="s">
        <v>767</v>
      </c>
      <c r="F416" s="2" t="s">
        <v>64</v>
      </c>
      <c r="H416" s="2" t="s">
        <v>879</v>
      </c>
      <c r="I416" s="2">
        <v>23851</v>
      </c>
      <c r="J416" s="2">
        <v>16142</v>
      </c>
      <c r="K416" s="95">
        <f t="shared" si="84"/>
        <v>0.67678504045951948</v>
      </c>
      <c r="L416" s="38">
        <f t="shared" si="85"/>
        <v>0</v>
      </c>
      <c r="M416" s="38">
        <f t="shared" si="86"/>
        <v>24.687764710629999</v>
      </c>
      <c r="N416" s="38">
        <f t="shared" si="87"/>
        <v>29.337666115099999</v>
      </c>
      <c r="O416" s="38">
        <f t="shared" si="88"/>
        <v>26.684569174269999</v>
      </c>
      <c r="P416" s="2">
        <v>1658138</v>
      </c>
      <c r="Q416" s="2">
        <v>67.339943441000003</v>
      </c>
      <c r="R416" s="24">
        <v>0</v>
      </c>
      <c r="S416" s="24">
        <v>0.305882353</v>
      </c>
      <c r="T416" s="24">
        <v>0.36349481</v>
      </c>
      <c r="U416" s="24">
        <v>0.330622837</v>
      </c>
      <c r="V416" s="95">
        <f t="shared" si="89"/>
        <v>0.46976843980856148</v>
      </c>
      <c r="W416" s="95">
        <v>0.32884374999999999</v>
      </c>
      <c r="X416" s="95">
        <v>0.254219319</v>
      </c>
      <c r="Y416" s="95">
        <f t="shared" si="90"/>
        <v>0.22998752700721875</v>
      </c>
      <c r="Z416" s="2" t="s">
        <v>532</v>
      </c>
      <c r="AA416" s="2">
        <v>0.17499999999999999</v>
      </c>
      <c r="AB416" s="2">
        <v>0.22500000000000001</v>
      </c>
      <c r="AC416" s="95">
        <v>0.28634375000000001</v>
      </c>
      <c r="AD416" s="38">
        <f t="shared" si="91"/>
        <v>0</v>
      </c>
      <c r="AE416" s="38">
        <f t="shared" si="92"/>
        <v>37.846343301395784</v>
      </c>
      <c r="AF416" s="38">
        <f t="shared" si="93"/>
        <v>57.8245399128621</v>
      </c>
      <c r="AG416" s="38">
        <f t="shared" si="94"/>
        <v>66.934806135375112</v>
      </c>
      <c r="AH416" s="38">
        <f t="shared" si="95"/>
        <v>124.75934604823721</v>
      </c>
      <c r="AI416" s="38">
        <v>286.02694444399998</v>
      </c>
      <c r="AJ416" s="24">
        <f t="shared" si="96"/>
        <v>0.43618039653835239</v>
      </c>
      <c r="AK416" s="2">
        <f t="shared" si="97"/>
        <v>18674</v>
      </c>
    </row>
    <row r="417" spans="1:37">
      <c r="A417" s="2">
        <v>153</v>
      </c>
      <c r="B417" s="2" t="s">
        <v>208</v>
      </c>
      <c r="C417" s="2" t="s">
        <v>13</v>
      </c>
      <c r="D417" s="2" t="s">
        <v>435</v>
      </c>
      <c r="E417" s="2" t="s">
        <v>767</v>
      </c>
      <c r="F417" s="2" t="s">
        <v>64</v>
      </c>
      <c r="H417" s="2" t="s">
        <v>879</v>
      </c>
      <c r="I417" s="2">
        <v>7425</v>
      </c>
      <c r="J417" s="2">
        <v>1289</v>
      </c>
      <c r="K417" s="95">
        <f t="shared" si="84"/>
        <v>0.17360269360269359</v>
      </c>
      <c r="L417" s="38">
        <f t="shared" si="85"/>
        <v>3.4761297047449999</v>
      </c>
      <c r="M417" s="38">
        <f t="shared" si="86"/>
        <v>0.72792957758499999</v>
      </c>
      <c r="N417" s="38">
        <f t="shared" si="87"/>
        <v>0.83285888888000004</v>
      </c>
      <c r="O417" s="38">
        <f t="shared" si="88"/>
        <v>1.408081822345</v>
      </c>
      <c r="P417" s="2">
        <v>520891</v>
      </c>
      <c r="Q417" s="2">
        <v>8.596832139</v>
      </c>
      <c r="R417" s="24">
        <v>0.53935294099999997</v>
      </c>
      <c r="S417" s="24">
        <v>0.112944853</v>
      </c>
      <c r="T417" s="24">
        <v>0.129225584</v>
      </c>
      <c r="U417" s="24">
        <v>0.21847662100000001</v>
      </c>
      <c r="V417" s="95">
        <f t="shared" si="89"/>
        <v>6.0362039359595963E-2</v>
      </c>
      <c r="W417" s="95">
        <v>0.32778124999999997</v>
      </c>
      <c r="X417" s="95">
        <v>0.26755067500000002</v>
      </c>
      <c r="Y417" s="95">
        <f t="shared" si="90"/>
        <v>0.16672860317834376</v>
      </c>
      <c r="Z417" s="2">
        <v>0.1</v>
      </c>
      <c r="AA417" s="2">
        <v>0.17499999999999999</v>
      </c>
      <c r="AB417" s="2">
        <v>0.22500000000000001</v>
      </c>
      <c r="AC417" s="95">
        <v>0.29271875000000003</v>
      </c>
      <c r="AD417" s="38">
        <f t="shared" si="91"/>
        <v>3.0450896213566203</v>
      </c>
      <c r="AE417" s="38">
        <f t="shared" si="92"/>
        <v>1.1159160424378052</v>
      </c>
      <c r="AF417" s="38">
        <f t="shared" si="93"/>
        <v>1.6415648699824801</v>
      </c>
      <c r="AG417" s="38">
        <f t="shared" si="94"/>
        <v>3.6106262901866626</v>
      </c>
      <c r="AH417" s="38">
        <f t="shared" si="95"/>
        <v>5.2521911601691427</v>
      </c>
      <c r="AI417" s="38">
        <v>286.02694444399998</v>
      </c>
      <c r="AJ417" s="24">
        <f t="shared" si="96"/>
        <v>1.8362574793010268E-2</v>
      </c>
      <c r="AK417" s="2">
        <f t="shared" si="97"/>
        <v>747</v>
      </c>
    </row>
    <row r="418" spans="1:37">
      <c r="A418" s="2">
        <v>154</v>
      </c>
      <c r="B418" s="2" t="s">
        <v>209</v>
      </c>
      <c r="C418" s="2" t="s">
        <v>13</v>
      </c>
      <c r="D418" s="2" t="s">
        <v>435</v>
      </c>
      <c r="E418" s="2" t="s">
        <v>767</v>
      </c>
      <c r="F418" s="2" t="s">
        <v>64</v>
      </c>
      <c r="H418" s="2" t="s">
        <v>879</v>
      </c>
      <c r="I418" s="2">
        <v>6192</v>
      </c>
      <c r="J418" s="2">
        <v>841</v>
      </c>
      <c r="K418" s="95">
        <f t="shared" si="84"/>
        <v>0.13582041343669252</v>
      </c>
      <c r="L418" s="38">
        <f t="shared" si="85"/>
        <v>2.41494582223</v>
      </c>
      <c r="M418" s="38">
        <f t="shared" si="86"/>
        <v>0.67369215382500003</v>
      </c>
      <c r="N418" s="38">
        <f t="shared" si="87"/>
        <v>0.43826712579000004</v>
      </c>
      <c r="O418" s="38">
        <f t="shared" si="88"/>
        <v>0.67809489815500001</v>
      </c>
      <c r="P418" s="2">
        <v>538223</v>
      </c>
      <c r="Q418" s="2">
        <v>3.7225496690000002</v>
      </c>
      <c r="R418" s="24">
        <v>0.57430340599999996</v>
      </c>
      <c r="S418" s="24">
        <v>0.16021216499999999</v>
      </c>
      <c r="T418" s="24">
        <v>0.104225238</v>
      </c>
      <c r="U418" s="24">
        <v>0.161259191</v>
      </c>
      <c r="V418" s="95">
        <f t="shared" si="89"/>
        <v>3.605820490778424E-2</v>
      </c>
      <c r="W418" s="95">
        <v>0.29165625000000001</v>
      </c>
      <c r="X418" s="95">
        <v>0.265487998</v>
      </c>
      <c r="Y418" s="95">
        <f t="shared" si="90"/>
        <v>0.15595039895009374</v>
      </c>
      <c r="Z418" s="2">
        <v>0.1</v>
      </c>
      <c r="AA418" s="2">
        <v>0.17499999999999999</v>
      </c>
      <c r="AB418" s="2">
        <v>0.22500000000000001</v>
      </c>
      <c r="AC418" s="95">
        <v>0.29165625000000001</v>
      </c>
      <c r="AD418" s="38">
        <f t="shared" si="91"/>
        <v>2.1154925402734803</v>
      </c>
      <c r="AE418" s="38">
        <f t="shared" si="92"/>
        <v>1.0327700718137252</v>
      </c>
      <c r="AF418" s="38">
        <f t="shared" si="93"/>
        <v>0.86382450493209018</v>
      </c>
      <c r="AG418" s="38">
        <f t="shared" si="94"/>
        <v>1.7324705886265686</v>
      </c>
      <c r="AH418" s="38">
        <f t="shared" si="95"/>
        <v>2.5962950935586586</v>
      </c>
      <c r="AI418" s="38">
        <v>286.02694444399998</v>
      </c>
      <c r="AJ418" s="24">
        <f t="shared" si="96"/>
        <v>9.0770997068319072E-3</v>
      </c>
      <c r="AK418" s="2">
        <f t="shared" si="97"/>
        <v>372</v>
      </c>
    </row>
    <row r="419" spans="1:37">
      <c r="A419" s="2">
        <v>155</v>
      </c>
      <c r="B419" s="2" t="s">
        <v>210</v>
      </c>
      <c r="C419" s="2" t="s">
        <v>13</v>
      </c>
      <c r="D419" s="2" t="s">
        <v>435</v>
      </c>
      <c r="E419" s="2" t="s">
        <v>767</v>
      </c>
      <c r="F419" s="2" t="s">
        <v>64</v>
      </c>
      <c r="H419" s="2" t="s">
        <v>879</v>
      </c>
      <c r="I419" s="2">
        <v>17697</v>
      </c>
      <c r="J419" s="2">
        <v>8598</v>
      </c>
      <c r="K419" s="95">
        <f t="shared" si="84"/>
        <v>0.48584505848448889</v>
      </c>
      <c r="L419" s="38">
        <f t="shared" si="85"/>
        <v>34.725064552109998</v>
      </c>
      <c r="M419" s="38">
        <f t="shared" si="86"/>
        <v>8.2649354478900001</v>
      </c>
      <c r="N419" s="38">
        <f t="shared" si="87"/>
        <v>0</v>
      </c>
      <c r="O419" s="38">
        <f t="shared" si="88"/>
        <v>0</v>
      </c>
      <c r="P419" s="2">
        <v>4915123</v>
      </c>
      <c r="Q419" s="2">
        <v>0</v>
      </c>
      <c r="R419" s="24">
        <v>0.80774748900000004</v>
      </c>
      <c r="S419" s="24">
        <v>0.19225251099999999</v>
      </c>
      <c r="T419" s="24">
        <v>0</v>
      </c>
      <c r="U419" s="24">
        <v>0</v>
      </c>
      <c r="V419" s="95">
        <f t="shared" si="89"/>
        <v>0</v>
      </c>
      <c r="W419" s="95">
        <v>0.19018750000000001</v>
      </c>
      <c r="X419" s="95"/>
      <c r="Y419" s="95">
        <f t="shared" si="90"/>
        <v>0.11441893832500001</v>
      </c>
      <c r="Z419" s="2">
        <v>0.1</v>
      </c>
      <c r="AA419" s="2">
        <v>0.17499999999999999</v>
      </c>
      <c r="AB419" s="2" t="s">
        <v>532</v>
      </c>
      <c r="AC419" s="95"/>
      <c r="AD419" s="38">
        <f t="shared" si="91"/>
        <v>30.41915654764836</v>
      </c>
      <c r="AE419" s="38">
        <f t="shared" si="92"/>
        <v>12.67014604161537</v>
      </c>
      <c r="AF419" s="38">
        <f t="shared" si="93"/>
        <v>0</v>
      </c>
      <c r="AG419" s="38">
        <f t="shared" si="94"/>
        <v>0</v>
      </c>
      <c r="AH419" s="38">
        <f t="shared" si="95"/>
        <v>0</v>
      </c>
      <c r="AI419" s="38">
        <v>286.02694444399998</v>
      </c>
      <c r="AJ419" s="24">
        <f t="shared" si="96"/>
        <v>0</v>
      </c>
      <c r="AK419" s="2">
        <f t="shared" si="97"/>
        <v>0</v>
      </c>
    </row>
    <row r="420" spans="1:37">
      <c r="A420" s="2">
        <v>156</v>
      </c>
      <c r="B420" s="2" t="s">
        <v>211</v>
      </c>
      <c r="C420" s="2" t="s">
        <v>13</v>
      </c>
      <c r="D420" s="2" t="s">
        <v>435</v>
      </c>
      <c r="E420" s="2" t="s">
        <v>767</v>
      </c>
      <c r="F420" s="2" t="s">
        <v>64</v>
      </c>
      <c r="H420" s="2" t="s">
        <v>879</v>
      </c>
      <c r="I420" s="2">
        <v>7724</v>
      </c>
      <c r="J420" s="2">
        <v>2946</v>
      </c>
      <c r="K420" s="95">
        <f t="shared" si="84"/>
        <v>0.38140859658208182</v>
      </c>
      <c r="L420" s="38">
        <f t="shared" si="85"/>
        <v>11.80082466492</v>
      </c>
      <c r="M420" s="38">
        <f t="shared" si="86"/>
        <v>0.6729868619399999</v>
      </c>
      <c r="N420" s="38">
        <f t="shared" si="87"/>
        <v>0.6729868619399999</v>
      </c>
      <c r="O420" s="38">
        <f t="shared" si="88"/>
        <v>1.5832015964699999</v>
      </c>
      <c r="P420" s="2">
        <v>1221218</v>
      </c>
      <c r="Q420" s="2">
        <v>2.9994028510000001</v>
      </c>
      <c r="R420" s="24">
        <v>0.80114220400000002</v>
      </c>
      <c r="S420" s="24">
        <v>4.5688178000000003E-2</v>
      </c>
      <c r="T420" s="24">
        <v>4.5688178000000003E-2</v>
      </c>
      <c r="U420" s="24">
        <v>0.107481439</v>
      </c>
      <c r="V420" s="95">
        <f t="shared" si="89"/>
        <v>5.8420208658984986E-2</v>
      </c>
      <c r="W420" s="95">
        <v>0.25818750000000001</v>
      </c>
      <c r="X420" s="95">
        <v>0.248288171</v>
      </c>
      <c r="Y420" s="95">
        <f t="shared" si="90"/>
        <v>0.12613985563181251</v>
      </c>
      <c r="Z420" s="2">
        <v>0.1</v>
      </c>
      <c r="AA420" s="2">
        <v>0.17499999999999999</v>
      </c>
      <c r="AB420" s="2">
        <v>0.22500000000000001</v>
      </c>
      <c r="AC420" s="95">
        <v>0.25818750000000001</v>
      </c>
      <c r="AD420" s="38">
        <f t="shared" si="91"/>
        <v>10.337522406469919</v>
      </c>
      <c r="AE420" s="38">
        <f t="shared" si="92"/>
        <v>1.0316888593540197</v>
      </c>
      <c r="AF420" s="38">
        <f t="shared" si="93"/>
        <v>1.3264571048837399</v>
      </c>
      <c r="AG420" s="38">
        <f t="shared" si="94"/>
        <v>3.5807626727721198</v>
      </c>
      <c r="AH420" s="38">
        <f t="shared" si="95"/>
        <v>4.9072197776558593</v>
      </c>
      <c r="AI420" s="38">
        <v>286.02694444399998</v>
      </c>
      <c r="AJ420" s="24">
        <f t="shared" si="96"/>
        <v>1.7156494774276845E-2</v>
      </c>
      <c r="AK420" s="2">
        <f t="shared" si="97"/>
        <v>752</v>
      </c>
    </row>
    <row r="421" spans="1:37">
      <c r="A421" s="2">
        <v>157</v>
      </c>
      <c r="B421" s="2" t="s">
        <v>212</v>
      </c>
      <c r="C421" s="2" t="s">
        <v>13</v>
      </c>
      <c r="D421" s="2" t="s">
        <v>435</v>
      </c>
      <c r="E421" s="2" t="s">
        <v>767</v>
      </c>
      <c r="F421" s="2" t="s">
        <v>64</v>
      </c>
      <c r="H421" s="2" t="s">
        <v>879</v>
      </c>
      <c r="I421" s="2">
        <v>22460</v>
      </c>
      <c r="J421" s="2">
        <v>12019</v>
      </c>
      <c r="K421" s="95">
        <f t="shared" si="84"/>
        <v>0.53512911843276934</v>
      </c>
      <c r="L421" s="38">
        <f t="shared" si="85"/>
        <v>49.079939978790001</v>
      </c>
      <c r="M421" s="38">
        <f t="shared" si="86"/>
        <v>11.015060021209999</v>
      </c>
      <c r="N421" s="38">
        <f t="shared" si="87"/>
        <v>0</v>
      </c>
      <c r="O421" s="38">
        <f t="shared" si="88"/>
        <v>0</v>
      </c>
      <c r="P421" s="2">
        <v>4448146</v>
      </c>
      <c r="Q421" s="2">
        <v>0</v>
      </c>
      <c r="R421" s="24">
        <v>0.81670588200000005</v>
      </c>
      <c r="S421" s="24">
        <v>0.18329411800000001</v>
      </c>
      <c r="T421" s="24">
        <v>0</v>
      </c>
      <c r="U421" s="24">
        <v>0</v>
      </c>
      <c r="V421" s="95">
        <f t="shared" si="89"/>
        <v>0</v>
      </c>
      <c r="W421" s="95">
        <v>0.17499999999999999</v>
      </c>
      <c r="X421" s="95"/>
      <c r="Y421" s="95">
        <f t="shared" si="90"/>
        <v>0.11374705885</v>
      </c>
      <c r="Z421" s="2">
        <v>0.1</v>
      </c>
      <c r="AA421" s="2">
        <v>0.17499999999999999</v>
      </c>
      <c r="AB421" s="2" t="s">
        <v>532</v>
      </c>
      <c r="AC421" s="95"/>
      <c r="AD421" s="38">
        <f t="shared" si="91"/>
        <v>42.994027421420043</v>
      </c>
      <c r="AE421" s="38">
        <f t="shared" si="92"/>
        <v>16.886087012514928</v>
      </c>
      <c r="AF421" s="38">
        <f t="shared" si="93"/>
        <v>0</v>
      </c>
      <c r="AG421" s="38">
        <f t="shared" si="94"/>
        <v>0</v>
      </c>
      <c r="AH421" s="38">
        <f t="shared" si="95"/>
        <v>0</v>
      </c>
      <c r="AI421" s="38">
        <v>286.02694444399998</v>
      </c>
      <c r="AJ421" s="24">
        <f t="shared" si="96"/>
        <v>0</v>
      </c>
      <c r="AK421" s="2">
        <f t="shared" si="97"/>
        <v>0</v>
      </c>
    </row>
    <row r="422" spans="1:37">
      <c r="A422" s="2">
        <v>158</v>
      </c>
      <c r="B422" s="2" t="s">
        <v>213</v>
      </c>
      <c r="C422" s="2" t="s">
        <v>13</v>
      </c>
      <c r="D422" s="2" t="s">
        <v>435</v>
      </c>
      <c r="E422" s="2" t="s">
        <v>767</v>
      </c>
      <c r="F422" s="2" t="s">
        <v>64</v>
      </c>
      <c r="H422" s="2" t="s">
        <v>879</v>
      </c>
      <c r="I422" s="2">
        <v>22854</v>
      </c>
      <c r="J422" s="2">
        <v>8647</v>
      </c>
      <c r="K422" s="95">
        <f t="shared" si="84"/>
        <v>0.37835827426271113</v>
      </c>
      <c r="L422" s="38">
        <f t="shared" si="85"/>
        <v>19.459383209990001</v>
      </c>
      <c r="M422" s="38">
        <f t="shared" si="86"/>
        <v>17.392916621504998</v>
      </c>
      <c r="N422" s="38">
        <f t="shared" si="87"/>
        <v>6.3827001685049991</v>
      </c>
      <c r="O422" s="38">
        <f t="shared" si="88"/>
        <v>0</v>
      </c>
      <c r="P422" s="2">
        <v>3744398</v>
      </c>
      <c r="Q422" s="2">
        <v>2.6743692819999998</v>
      </c>
      <c r="R422" s="24">
        <v>0.45008403400000002</v>
      </c>
      <c r="S422" s="24">
        <v>0.40228788300000001</v>
      </c>
      <c r="T422" s="24">
        <v>0.14762808299999999</v>
      </c>
      <c r="U422" s="24">
        <v>0</v>
      </c>
      <c r="V422" s="95">
        <f t="shared" si="89"/>
        <v>5.585630671659228E-2</v>
      </c>
      <c r="W422" s="95">
        <v>0.22500000000000001</v>
      </c>
      <c r="X422" s="95">
        <v>0.22500000000000001</v>
      </c>
      <c r="Y422" s="95">
        <f t="shared" si="90"/>
        <v>0.1486251016</v>
      </c>
      <c r="Z422" s="2">
        <v>0.1</v>
      </c>
      <c r="AA422" s="2">
        <v>0.17499999999999999</v>
      </c>
      <c r="AB422" s="2">
        <v>0.22500000000000001</v>
      </c>
      <c r="AC422" s="95"/>
      <c r="AD422" s="38">
        <f t="shared" si="91"/>
        <v>17.046419691951243</v>
      </c>
      <c r="AE422" s="38">
        <f t="shared" si="92"/>
        <v>26.663341180767162</v>
      </c>
      <c r="AF422" s="38">
        <f t="shared" si="93"/>
        <v>12.580302032123353</v>
      </c>
      <c r="AG422" s="38">
        <f t="shared" si="94"/>
        <v>0</v>
      </c>
      <c r="AH422" s="38">
        <f t="shared" si="95"/>
        <v>12.580302032123353</v>
      </c>
      <c r="AI422" s="38">
        <v>286.02694444399998</v>
      </c>
      <c r="AJ422" s="24">
        <f t="shared" si="96"/>
        <v>4.398292635184374E-2</v>
      </c>
      <c r="AK422" s="2">
        <f t="shared" si="97"/>
        <v>2128</v>
      </c>
    </row>
    <row r="423" spans="1:37">
      <c r="A423" s="2">
        <v>159</v>
      </c>
      <c r="B423" s="2" t="s">
        <v>214</v>
      </c>
      <c r="C423" s="2" t="s">
        <v>13</v>
      </c>
      <c r="D423" s="2" t="s">
        <v>435</v>
      </c>
      <c r="E423" s="2" t="s">
        <v>767</v>
      </c>
      <c r="F423" s="2" t="s">
        <v>64</v>
      </c>
      <c r="H423" s="2" t="s">
        <v>879</v>
      </c>
      <c r="I423" s="2">
        <v>8504</v>
      </c>
      <c r="J423" s="2">
        <v>3968</v>
      </c>
      <c r="K423" s="95">
        <f t="shared" si="84"/>
        <v>0.46660395108184383</v>
      </c>
      <c r="L423" s="38">
        <f t="shared" si="85"/>
        <v>7.877647068159999</v>
      </c>
      <c r="M423" s="38">
        <f t="shared" si="86"/>
        <v>7.2655895359999993</v>
      </c>
      <c r="N423" s="38">
        <f t="shared" si="87"/>
        <v>2.1540880224000003</v>
      </c>
      <c r="O423" s="38">
        <f t="shared" si="88"/>
        <v>2.5426753734399998</v>
      </c>
      <c r="P423" s="2">
        <v>891181</v>
      </c>
      <c r="Q423" s="2">
        <v>9.1808345409999994</v>
      </c>
      <c r="R423" s="24">
        <v>0.39705882399999998</v>
      </c>
      <c r="S423" s="24">
        <v>0.36620914999999998</v>
      </c>
      <c r="T423" s="24">
        <v>0.108572985</v>
      </c>
      <c r="U423" s="24">
        <v>0.128159041</v>
      </c>
      <c r="V423" s="95">
        <f t="shared" si="89"/>
        <v>0.11046009867920978</v>
      </c>
      <c r="W423" s="95">
        <v>0.26615624999999998</v>
      </c>
      <c r="X423" s="95">
        <v>0.24728065900000001</v>
      </c>
      <c r="Y423" s="95">
        <f t="shared" si="90"/>
        <v>0.16233173503115625</v>
      </c>
      <c r="Z423" s="2">
        <v>0.1</v>
      </c>
      <c r="AA423" s="2">
        <v>0.17499999999999999</v>
      </c>
      <c r="AB423" s="2">
        <v>0.22500000000000001</v>
      </c>
      <c r="AC423" s="95">
        <v>0.26615624999999998</v>
      </c>
      <c r="AD423" s="38">
        <f t="shared" si="91"/>
        <v>6.9008188317081594</v>
      </c>
      <c r="AE423" s="38">
        <f t="shared" si="92"/>
        <v>11.138148758687999</v>
      </c>
      <c r="AF423" s="38">
        <f t="shared" si="93"/>
        <v>4.2457074921504008</v>
      </c>
      <c r="AG423" s="38">
        <f t="shared" si="94"/>
        <v>5.9283207350923455</v>
      </c>
      <c r="AH423" s="38">
        <f t="shared" si="95"/>
        <v>10.174028227242747</v>
      </c>
      <c r="AI423" s="38">
        <v>286.02694444399998</v>
      </c>
      <c r="AJ423" s="24">
        <f t="shared" si="96"/>
        <v>3.5570174156213726E-2</v>
      </c>
      <c r="AK423" s="2">
        <f t="shared" si="97"/>
        <v>1566</v>
      </c>
    </row>
    <row r="424" spans="1:37">
      <c r="A424" s="2">
        <v>160</v>
      </c>
      <c r="B424" s="2" t="s">
        <v>215</v>
      </c>
      <c r="C424" s="2" t="s">
        <v>13</v>
      </c>
      <c r="D424" s="2" t="s">
        <v>435</v>
      </c>
      <c r="E424" s="2" t="s">
        <v>767</v>
      </c>
      <c r="F424" s="2" t="s">
        <v>64</v>
      </c>
      <c r="H424" s="2" t="s">
        <v>879</v>
      </c>
      <c r="I424" s="2">
        <v>9378</v>
      </c>
      <c r="J424" s="2">
        <v>5486</v>
      </c>
      <c r="K424" s="95">
        <f t="shared" si="84"/>
        <v>0.58498613776924713</v>
      </c>
      <c r="L424" s="38">
        <f t="shared" si="85"/>
        <v>12.821352928020001</v>
      </c>
      <c r="M424" s="38">
        <f t="shared" si="86"/>
        <v>9.755957358029999</v>
      </c>
      <c r="N424" s="38">
        <f t="shared" si="87"/>
        <v>4.8526897139499994</v>
      </c>
      <c r="O424" s="38">
        <f t="shared" si="88"/>
        <v>0</v>
      </c>
      <c r="P424" s="2">
        <v>1543752</v>
      </c>
      <c r="Q424" s="2">
        <v>4.7964295620000001</v>
      </c>
      <c r="R424" s="24">
        <v>0.46742081400000002</v>
      </c>
      <c r="S424" s="24">
        <v>0.35566742099999998</v>
      </c>
      <c r="T424" s="24">
        <v>0.176911765</v>
      </c>
      <c r="U424" s="24">
        <v>0</v>
      </c>
      <c r="V424" s="95">
        <f t="shared" si="89"/>
        <v>0.10349093013329067</v>
      </c>
      <c r="W424" s="95">
        <v>0.23268749999999999</v>
      </c>
      <c r="X424" s="95">
        <v>0.22500000000000001</v>
      </c>
      <c r="Y424" s="95">
        <f t="shared" si="90"/>
        <v>0.14878902720000001</v>
      </c>
      <c r="Z424" s="2">
        <v>0.1</v>
      </c>
      <c r="AA424" s="2">
        <v>0.17499999999999999</v>
      </c>
      <c r="AB424" s="2">
        <v>0.22500000000000001</v>
      </c>
      <c r="AC424" s="95"/>
      <c r="AD424" s="38">
        <f t="shared" si="91"/>
        <v>11.231505164945522</v>
      </c>
      <c r="AE424" s="38">
        <f t="shared" si="92"/>
        <v>14.955882629859987</v>
      </c>
      <c r="AF424" s="38">
        <f t="shared" si="93"/>
        <v>9.5646514261954483</v>
      </c>
      <c r="AG424" s="38">
        <f t="shared" si="94"/>
        <v>0</v>
      </c>
      <c r="AH424" s="38">
        <f t="shared" si="95"/>
        <v>9.5646514261954483</v>
      </c>
      <c r="AI424" s="38">
        <v>286.02694444399998</v>
      </c>
      <c r="AJ424" s="24">
        <f t="shared" si="96"/>
        <v>3.3439686756742151E-2</v>
      </c>
      <c r="AK424" s="2">
        <f t="shared" si="97"/>
        <v>1618</v>
      </c>
    </row>
    <row r="425" spans="1:37">
      <c r="A425" s="2">
        <v>161</v>
      </c>
      <c r="B425" s="2" t="s">
        <v>216</v>
      </c>
      <c r="C425" s="2" t="s">
        <v>13</v>
      </c>
      <c r="D425" s="2" t="s">
        <v>435</v>
      </c>
      <c r="E425" s="2" t="s">
        <v>767</v>
      </c>
      <c r="F425" s="2" t="s">
        <v>64</v>
      </c>
      <c r="H425" s="2" t="s">
        <v>879</v>
      </c>
      <c r="I425" s="2">
        <v>17141</v>
      </c>
      <c r="J425" s="2">
        <v>7592</v>
      </c>
      <c r="K425" s="95">
        <f t="shared" si="84"/>
        <v>0.44291464908698441</v>
      </c>
      <c r="L425" s="38">
        <f t="shared" si="85"/>
        <v>17.684306499080002</v>
      </c>
      <c r="M425" s="38">
        <f t="shared" si="86"/>
        <v>14.23186606036</v>
      </c>
      <c r="N425" s="38">
        <f t="shared" si="87"/>
        <v>6.0438274405599994</v>
      </c>
      <c r="O425" s="38">
        <f t="shared" si="88"/>
        <v>0</v>
      </c>
      <c r="P425" s="2">
        <v>5888472</v>
      </c>
      <c r="Q425" s="2">
        <v>1.430649579</v>
      </c>
      <c r="R425" s="24">
        <v>0.46586687300000001</v>
      </c>
      <c r="S425" s="24">
        <v>0.37491744100000002</v>
      </c>
      <c r="T425" s="24">
        <v>0.159215686</v>
      </c>
      <c r="U425" s="24">
        <v>0</v>
      </c>
      <c r="V425" s="95">
        <f t="shared" si="89"/>
        <v>7.0518959693833497E-2</v>
      </c>
      <c r="W425" s="95">
        <v>0.22500000000000001</v>
      </c>
      <c r="X425" s="95">
        <v>0.22500000000000001</v>
      </c>
      <c r="Y425" s="95">
        <f t="shared" si="90"/>
        <v>0.14802076882500001</v>
      </c>
      <c r="Z425" s="2">
        <v>0.1</v>
      </c>
      <c r="AA425" s="2">
        <v>0.17499999999999999</v>
      </c>
      <c r="AB425" s="2">
        <v>0.22500000000000001</v>
      </c>
      <c r="AC425" s="95"/>
      <c r="AD425" s="38">
        <f t="shared" si="91"/>
        <v>15.491452493194082</v>
      </c>
      <c r="AE425" s="38">
        <f t="shared" si="92"/>
        <v>21.81745067053188</v>
      </c>
      <c r="AF425" s="38">
        <f t="shared" si="93"/>
        <v>11.912383885343759</v>
      </c>
      <c r="AG425" s="38">
        <f t="shared" si="94"/>
        <v>0</v>
      </c>
      <c r="AH425" s="38">
        <f t="shared" si="95"/>
        <v>11.912383885343759</v>
      </c>
      <c r="AI425" s="38">
        <v>286.02694444399998</v>
      </c>
      <c r="AJ425" s="24">
        <f t="shared" si="96"/>
        <v>4.164776821463418E-2</v>
      </c>
      <c r="AK425" s="2">
        <f t="shared" si="97"/>
        <v>2015</v>
      </c>
    </row>
    <row r="426" spans="1:37">
      <c r="A426" s="2">
        <v>314</v>
      </c>
      <c r="B426" s="2" t="s">
        <v>363</v>
      </c>
      <c r="C426" s="2" t="s">
        <v>13</v>
      </c>
      <c r="D426" s="2" t="s">
        <v>435</v>
      </c>
      <c r="E426" s="2" t="s">
        <v>767</v>
      </c>
      <c r="F426" s="2" t="s">
        <v>64</v>
      </c>
      <c r="H426" s="2" t="s">
        <v>879</v>
      </c>
      <c r="I426" s="2">
        <v>65</v>
      </c>
      <c r="J426" s="2">
        <v>24</v>
      </c>
      <c r="K426" s="95">
        <f t="shared" si="84"/>
        <v>0.36923076923076925</v>
      </c>
      <c r="L426" s="38">
        <f t="shared" si="85"/>
        <v>6.0529411799999988E-2</v>
      </c>
      <c r="M426" s="38">
        <f t="shared" si="86"/>
        <v>4.5423529440000006E-2</v>
      </c>
      <c r="N426" s="38">
        <f t="shared" si="87"/>
        <v>1.4047058880000001E-2</v>
      </c>
      <c r="O426" s="38">
        <f t="shared" si="88"/>
        <v>0</v>
      </c>
      <c r="R426" s="24">
        <v>0.50441176499999996</v>
      </c>
      <c r="S426" s="24">
        <v>0.37852941200000001</v>
      </c>
      <c r="T426" s="24">
        <v>0.11705882400000001</v>
      </c>
      <c r="U426" s="24">
        <v>0</v>
      </c>
      <c r="V426" s="95">
        <f t="shared" si="89"/>
        <v>4.3221719630769234E-2</v>
      </c>
      <c r="W426" s="95">
        <v>0.22500000000000001</v>
      </c>
      <c r="X426" s="95">
        <v>0.22500000000000001</v>
      </c>
      <c r="Y426" s="95">
        <f t="shared" si="90"/>
        <v>0.14302205899999998</v>
      </c>
      <c r="Z426" s="2">
        <v>0.1</v>
      </c>
      <c r="AA426" s="2">
        <v>0.17499999999999999</v>
      </c>
      <c r="AB426" s="2">
        <v>0.22500000000000001</v>
      </c>
      <c r="AC426" s="95"/>
      <c r="AD426" s="38">
        <f t="shared" si="91"/>
        <v>5.3023764736799997E-2</v>
      </c>
      <c r="AE426" s="38">
        <f t="shared" si="92"/>
        <v>6.9634270631520015E-2</v>
      </c>
      <c r="AF426" s="38">
        <f t="shared" si="93"/>
        <v>2.7686753052480004E-2</v>
      </c>
      <c r="AG426" s="38">
        <f t="shared" si="94"/>
        <v>0</v>
      </c>
      <c r="AH426" s="38">
        <f t="shared" si="95"/>
        <v>2.7686753052480004E-2</v>
      </c>
      <c r="AI426" s="38">
        <v>286.02694444399998</v>
      </c>
      <c r="AJ426" s="24">
        <f t="shared" si="96"/>
        <v>9.6797709412655276E-5</v>
      </c>
      <c r="AK426" s="2">
        <f t="shared" si="97"/>
        <v>5</v>
      </c>
    </row>
    <row r="427" spans="1:37">
      <c r="A427" s="2">
        <v>164</v>
      </c>
      <c r="B427" s="2" t="s">
        <v>219</v>
      </c>
      <c r="C427" s="2" t="s">
        <v>12</v>
      </c>
      <c r="D427" s="2" t="s">
        <v>437</v>
      </c>
      <c r="E427" s="2" t="s">
        <v>767</v>
      </c>
      <c r="F427" s="2" t="s">
        <v>64</v>
      </c>
      <c r="H427" s="2" t="s">
        <v>879</v>
      </c>
      <c r="I427" s="2">
        <v>64470</v>
      </c>
      <c r="J427" s="2">
        <v>19600</v>
      </c>
      <c r="K427" s="95">
        <f t="shared" si="84"/>
        <v>0.30401737242128124</v>
      </c>
      <c r="L427" s="38">
        <f t="shared" si="85"/>
        <v>0</v>
      </c>
      <c r="M427" s="38">
        <f t="shared" si="86"/>
        <v>0</v>
      </c>
      <c r="N427" s="38">
        <f t="shared" si="87"/>
        <v>23.923529405999997</v>
      </c>
      <c r="O427" s="38">
        <f t="shared" si="88"/>
        <v>74.076470594</v>
      </c>
      <c r="P427" s="2">
        <v>1968957</v>
      </c>
      <c r="Q427" s="2">
        <v>104.721834012</v>
      </c>
      <c r="R427" s="24">
        <v>0</v>
      </c>
      <c r="S427" s="24">
        <v>0</v>
      </c>
      <c r="T427" s="24">
        <v>0.24411764699999999</v>
      </c>
      <c r="U427" s="24">
        <v>0.75588235299999995</v>
      </c>
      <c r="V427" s="95">
        <f t="shared" si="89"/>
        <v>0.30401737242128124</v>
      </c>
      <c r="W427" s="95">
        <v>0.34053125000000001</v>
      </c>
      <c r="X427" s="95">
        <v>0.27704789899999999</v>
      </c>
      <c r="Y427" s="95">
        <f t="shared" si="90"/>
        <v>0.27704789927169748</v>
      </c>
      <c r="Z427" s="2" t="s">
        <v>532</v>
      </c>
      <c r="AA427" s="2" t="s">
        <v>532</v>
      </c>
      <c r="AB427" s="2">
        <v>0.22500000000000001</v>
      </c>
      <c r="AC427" s="95">
        <v>0.29385714299999999</v>
      </c>
      <c r="AD427" s="38">
        <f t="shared" si="91"/>
        <v>0</v>
      </c>
      <c r="AE427" s="38">
        <f t="shared" si="92"/>
        <v>0</v>
      </c>
      <c r="AF427" s="38">
        <f t="shared" si="93"/>
        <v>47.153276459225999</v>
      </c>
      <c r="AG427" s="38">
        <f t="shared" si="94"/>
        <v>190.68680410754087</v>
      </c>
      <c r="AH427" s="38">
        <f t="shared" si="95"/>
        <v>237.84008056676686</v>
      </c>
      <c r="AI427" s="38">
        <v>6.4819444439999998</v>
      </c>
      <c r="AJ427" s="24">
        <f t="shared" si="96"/>
        <v>36.692705810973607</v>
      </c>
      <c r="AK427" s="2">
        <f t="shared" si="97"/>
        <v>32667</v>
      </c>
    </row>
    <row r="428" spans="1:37">
      <c r="A428" s="2">
        <v>162</v>
      </c>
      <c r="B428" s="2" t="s">
        <v>217</v>
      </c>
      <c r="C428" s="2" t="s">
        <v>11</v>
      </c>
      <c r="D428" s="2" t="s">
        <v>436</v>
      </c>
      <c r="E428" s="2" t="s">
        <v>767</v>
      </c>
      <c r="F428" s="2" t="s">
        <v>64</v>
      </c>
      <c r="H428" s="2" t="s">
        <v>879</v>
      </c>
      <c r="I428" s="2">
        <v>64897</v>
      </c>
      <c r="J428" s="2">
        <v>34688</v>
      </c>
      <c r="K428" s="95">
        <f t="shared" si="84"/>
        <v>0.53450852889964096</v>
      </c>
      <c r="L428" s="38">
        <f t="shared" si="85"/>
        <v>0</v>
      </c>
      <c r="M428" s="38">
        <f t="shared" si="86"/>
        <v>0</v>
      </c>
      <c r="N428" s="38">
        <f t="shared" si="87"/>
        <v>23.066189194879996</v>
      </c>
      <c r="O428" s="38">
        <f t="shared" si="88"/>
        <v>150.37381080512</v>
      </c>
      <c r="P428" s="2">
        <v>2888558</v>
      </c>
      <c r="Q428" s="2">
        <v>124.04546321799999</v>
      </c>
      <c r="R428" s="24">
        <v>0</v>
      </c>
      <c r="S428" s="24">
        <v>0</v>
      </c>
      <c r="T428" s="24">
        <v>0.13299232699999999</v>
      </c>
      <c r="U428" s="24">
        <v>0.86700767300000003</v>
      </c>
      <c r="V428" s="95">
        <f t="shared" si="89"/>
        <v>0.53450852889964096</v>
      </c>
      <c r="W428" s="95">
        <v>0.33946874999999999</v>
      </c>
      <c r="X428" s="95">
        <v>0.28728230900000001</v>
      </c>
      <c r="Y428" s="95">
        <f t="shared" si="90"/>
        <v>0.28728230857614462</v>
      </c>
      <c r="Z428" s="2" t="s">
        <v>532</v>
      </c>
      <c r="AA428" s="2" t="s">
        <v>532</v>
      </c>
      <c r="AB428" s="2">
        <v>0.22500000000000001</v>
      </c>
      <c r="AC428" s="95">
        <v>0.29683593699999999</v>
      </c>
      <c r="AD428" s="38">
        <f t="shared" si="91"/>
        <v>0</v>
      </c>
      <c r="AE428" s="38">
        <f t="shared" si="92"/>
        <v>0</v>
      </c>
      <c r="AF428" s="38">
        <f t="shared" si="93"/>
        <v>45.463458903108474</v>
      </c>
      <c r="AG428" s="38">
        <f t="shared" si="94"/>
        <v>391.01443502804307</v>
      </c>
      <c r="AH428" s="38">
        <f t="shared" si="95"/>
        <v>436.47789393115153</v>
      </c>
      <c r="AI428" s="38">
        <v>9.75</v>
      </c>
      <c r="AJ428" s="24">
        <f t="shared" si="96"/>
        <v>44.766963480118108</v>
      </c>
      <c r="AK428" s="2">
        <f t="shared" si="97"/>
        <v>57813</v>
      </c>
    </row>
    <row r="429" spans="1:37">
      <c r="A429" s="2">
        <v>163</v>
      </c>
      <c r="B429" s="2" t="s">
        <v>218</v>
      </c>
      <c r="C429" s="2" t="s">
        <v>534</v>
      </c>
      <c r="D429" s="2" t="s">
        <v>533</v>
      </c>
      <c r="E429" s="2" t="s">
        <v>767</v>
      </c>
      <c r="F429" s="2" t="s">
        <v>64</v>
      </c>
      <c r="H429" s="2" t="s">
        <v>879</v>
      </c>
      <c r="I429" s="2">
        <v>2606</v>
      </c>
      <c r="J429" s="2">
        <v>777</v>
      </c>
      <c r="K429" s="95">
        <f t="shared" si="84"/>
        <v>0.29815809669992327</v>
      </c>
      <c r="L429" s="38">
        <f t="shared" si="85"/>
        <v>0</v>
      </c>
      <c r="M429" s="38">
        <f t="shared" si="86"/>
        <v>2.4550588235294124</v>
      </c>
      <c r="N429" s="38">
        <f t="shared" si="87"/>
        <v>1.4299411764705872</v>
      </c>
      <c r="O429" s="38">
        <f t="shared" si="88"/>
        <v>0</v>
      </c>
      <c r="P429" s="2">
        <v>576249</v>
      </c>
      <c r="R429" s="24">
        <f>1-S429-T429-U429</f>
        <v>0</v>
      </c>
      <c r="S429" s="24">
        <v>0.63193277310924401</v>
      </c>
      <c r="T429" s="24">
        <v>0.36806722689075599</v>
      </c>
      <c r="U429" s="24">
        <v>0</v>
      </c>
      <c r="V429" s="95">
        <f t="shared" si="89"/>
        <v>0.10974222382736662</v>
      </c>
      <c r="W429" s="95">
        <v>0.22578124999999999</v>
      </c>
      <c r="X429" s="95">
        <v>0.22500000000000001</v>
      </c>
      <c r="Y429" s="95">
        <f t="shared" si="90"/>
        <v>0.19340336134453778</v>
      </c>
      <c r="Z429" s="2">
        <v>0.1</v>
      </c>
      <c r="AA429" s="2">
        <v>0.17499999999999999</v>
      </c>
      <c r="AB429" s="2">
        <v>0.22500000000000001</v>
      </c>
      <c r="AC429" s="95"/>
      <c r="AD429" s="38">
        <f t="shared" si="91"/>
        <v>0</v>
      </c>
      <c r="AE429" s="38">
        <f t="shared" si="92"/>
        <v>3.7636051764705893</v>
      </c>
      <c r="AF429" s="38">
        <f t="shared" si="93"/>
        <v>2.8184140588235276</v>
      </c>
      <c r="AG429" s="38">
        <f t="shared" si="94"/>
        <v>0</v>
      </c>
      <c r="AH429" s="38">
        <f t="shared" si="95"/>
        <v>2.8184140588235276</v>
      </c>
      <c r="AI429" s="38">
        <v>6.37</v>
      </c>
      <c r="AJ429" s="24">
        <f t="shared" si="96"/>
        <v>0.44245118662849725</v>
      </c>
      <c r="AK429" s="2">
        <f t="shared" si="97"/>
        <v>477</v>
      </c>
    </row>
    <row r="430" spans="1:37">
      <c r="A430" s="2">
        <v>165</v>
      </c>
      <c r="B430" s="2" t="s">
        <v>220</v>
      </c>
      <c r="C430" s="2" t="s">
        <v>10</v>
      </c>
      <c r="D430" s="2" t="s">
        <v>438</v>
      </c>
      <c r="E430" s="2" t="s">
        <v>767</v>
      </c>
      <c r="F430" s="2" t="s">
        <v>64</v>
      </c>
      <c r="H430" s="2" t="s">
        <v>879</v>
      </c>
      <c r="I430" s="2">
        <v>285</v>
      </c>
      <c r="J430" s="2">
        <v>86</v>
      </c>
      <c r="K430" s="95">
        <f t="shared" si="84"/>
        <v>0.30175438596491228</v>
      </c>
      <c r="L430" s="38">
        <f t="shared" si="85"/>
        <v>0</v>
      </c>
      <c r="M430" s="38">
        <f t="shared" si="86"/>
        <v>0</v>
      </c>
      <c r="N430" s="38">
        <f t="shared" si="87"/>
        <v>0.10557764716</v>
      </c>
      <c r="O430" s="38">
        <f t="shared" si="88"/>
        <v>0.32442235283999998</v>
      </c>
      <c r="P430" s="2">
        <v>434403</v>
      </c>
      <c r="Q430" s="2">
        <v>0.57537947099999998</v>
      </c>
      <c r="R430" s="24">
        <v>0</v>
      </c>
      <c r="S430" s="24">
        <v>0</v>
      </c>
      <c r="T430" s="24">
        <v>0.245529412</v>
      </c>
      <c r="U430" s="24">
        <v>0.754470588</v>
      </c>
      <c r="V430" s="95">
        <f t="shared" si="89"/>
        <v>0.30175438596491228</v>
      </c>
      <c r="W430" s="95">
        <v>0.32778124999999997</v>
      </c>
      <c r="X430" s="95">
        <v>0.271740127</v>
      </c>
      <c r="Y430" s="95">
        <f t="shared" si="90"/>
        <v>0.27174012666883507</v>
      </c>
      <c r="Z430" s="2" t="s">
        <v>532</v>
      </c>
      <c r="AA430" s="2" t="s">
        <v>532</v>
      </c>
      <c r="AB430" s="2">
        <v>0.22500000000000001</v>
      </c>
      <c r="AC430" s="95">
        <v>0.28695089299999998</v>
      </c>
      <c r="AD430" s="38">
        <f t="shared" si="91"/>
        <v>0</v>
      </c>
      <c r="AE430" s="38">
        <f t="shared" si="92"/>
        <v>0</v>
      </c>
      <c r="AF430" s="38">
        <f t="shared" si="93"/>
        <v>0.20809354255236001</v>
      </c>
      <c r="AG430" s="38">
        <f t="shared" si="94"/>
        <v>0.81549716658380789</v>
      </c>
      <c r="AH430" s="38">
        <f t="shared" si="95"/>
        <v>1.023590709136168</v>
      </c>
      <c r="AI430" s="38">
        <v>2.113888889</v>
      </c>
      <c r="AJ430" s="24">
        <f t="shared" si="96"/>
        <v>0.48422162321899032</v>
      </c>
      <c r="AK430" s="2">
        <f t="shared" si="97"/>
        <v>143</v>
      </c>
    </row>
    <row r="431" spans="1:37">
      <c r="A431" s="2">
        <v>166</v>
      </c>
      <c r="B431" s="2" t="s">
        <v>221</v>
      </c>
      <c r="C431" s="2" t="s">
        <v>9</v>
      </c>
      <c r="D431" s="2" t="s">
        <v>439</v>
      </c>
      <c r="E431" s="2" t="s">
        <v>767</v>
      </c>
      <c r="F431" s="2" t="s">
        <v>64</v>
      </c>
      <c r="H431" s="2" t="s">
        <v>879</v>
      </c>
      <c r="I431" s="2">
        <v>2392</v>
      </c>
      <c r="J431" s="2">
        <v>1706</v>
      </c>
      <c r="K431" s="95">
        <f t="shared" si="84"/>
        <v>0.71321070234113715</v>
      </c>
      <c r="L431" s="38">
        <f t="shared" si="85"/>
        <v>0</v>
      </c>
      <c r="M431" s="38">
        <f t="shared" si="86"/>
        <v>0</v>
      </c>
      <c r="N431" s="38">
        <f t="shared" si="87"/>
        <v>0</v>
      </c>
      <c r="O431" s="38">
        <f t="shared" si="88"/>
        <v>8.5299999999999994</v>
      </c>
      <c r="P431" s="2">
        <v>583721</v>
      </c>
      <c r="Q431" s="2">
        <v>26.874459308999999</v>
      </c>
      <c r="R431" s="24">
        <v>0</v>
      </c>
      <c r="S431" s="24">
        <v>0</v>
      </c>
      <c r="T431" s="24">
        <v>0</v>
      </c>
      <c r="U431" s="24">
        <v>1</v>
      </c>
      <c r="V431" s="95">
        <f t="shared" si="89"/>
        <v>0.71321070234113715</v>
      </c>
      <c r="W431" s="95">
        <v>0.42499999999999999</v>
      </c>
      <c r="X431" s="95">
        <v>0.34371875000000002</v>
      </c>
      <c r="Y431" s="95">
        <f t="shared" si="90"/>
        <v>0.34371875000000002</v>
      </c>
      <c r="Z431" s="2" t="s">
        <v>532</v>
      </c>
      <c r="AA431" s="2" t="s">
        <v>532</v>
      </c>
      <c r="AB431" s="2" t="s">
        <v>532</v>
      </c>
      <c r="AC431" s="95">
        <v>0.34371875000000002</v>
      </c>
      <c r="AD431" s="38">
        <f t="shared" si="91"/>
        <v>0</v>
      </c>
      <c r="AE431" s="38">
        <f t="shared" si="92"/>
        <v>0</v>
      </c>
      <c r="AF431" s="38">
        <f t="shared" si="93"/>
        <v>0</v>
      </c>
      <c r="AG431" s="38">
        <f t="shared" si="94"/>
        <v>25.683627412499998</v>
      </c>
      <c r="AH431" s="38">
        <f t="shared" si="95"/>
        <v>25.683627412499998</v>
      </c>
      <c r="AI431" s="38">
        <v>105.62805555600001</v>
      </c>
      <c r="AJ431" s="24">
        <f t="shared" si="96"/>
        <v>0.24315156875043969</v>
      </c>
      <c r="AK431" s="2">
        <f t="shared" si="97"/>
        <v>2843</v>
      </c>
    </row>
    <row r="432" spans="1:37">
      <c r="A432" s="2">
        <v>167</v>
      </c>
      <c r="B432" s="2" t="s">
        <v>222</v>
      </c>
      <c r="C432" s="2" t="s">
        <v>9</v>
      </c>
      <c r="D432" s="2" t="s">
        <v>439</v>
      </c>
      <c r="E432" s="2" t="s">
        <v>767</v>
      </c>
      <c r="F432" s="2" t="s">
        <v>64</v>
      </c>
      <c r="H432" s="2" t="s">
        <v>879</v>
      </c>
      <c r="I432" s="2">
        <v>3472</v>
      </c>
      <c r="J432" s="2">
        <v>1291</v>
      </c>
      <c r="K432" s="95">
        <f t="shared" si="84"/>
        <v>0.37183179723502302</v>
      </c>
      <c r="L432" s="38">
        <f t="shared" si="85"/>
        <v>0</v>
      </c>
      <c r="M432" s="38">
        <f t="shared" si="86"/>
        <v>0</v>
      </c>
      <c r="N432" s="38">
        <f t="shared" si="87"/>
        <v>0</v>
      </c>
      <c r="O432" s="38">
        <f t="shared" si="88"/>
        <v>6.4550000000000001</v>
      </c>
      <c r="P432" s="2">
        <v>646040</v>
      </c>
      <c r="Q432" s="2">
        <v>20.768702827999999</v>
      </c>
      <c r="R432" s="24">
        <v>0</v>
      </c>
      <c r="S432" s="24">
        <v>0</v>
      </c>
      <c r="T432" s="24">
        <v>0</v>
      </c>
      <c r="U432" s="24">
        <v>1</v>
      </c>
      <c r="V432" s="95">
        <f t="shared" si="89"/>
        <v>0.37183179723502302</v>
      </c>
      <c r="W432" s="95">
        <v>0.42659374999999994</v>
      </c>
      <c r="X432" s="95">
        <v>0.35912500000000003</v>
      </c>
      <c r="Y432" s="95">
        <f t="shared" si="90"/>
        <v>0.35912500000000003</v>
      </c>
      <c r="Z432" s="2" t="s">
        <v>532</v>
      </c>
      <c r="AA432" s="2" t="s">
        <v>532</v>
      </c>
      <c r="AB432" s="2" t="s">
        <v>532</v>
      </c>
      <c r="AC432" s="95">
        <v>0.35912500000000003</v>
      </c>
      <c r="AD432" s="38">
        <f t="shared" si="91"/>
        <v>0</v>
      </c>
      <c r="AE432" s="38">
        <f t="shared" si="92"/>
        <v>0</v>
      </c>
      <c r="AF432" s="38">
        <f t="shared" si="93"/>
        <v>0</v>
      </c>
      <c r="AG432" s="38">
        <f t="shared" si="94"/>
        <v>20.307010425000005</v>
      </c>
      <c r="AH432" s="38">
        <f t="shared" si="95"/>
        <v>20.307010425000005</v>
      </c>
      <c r="AI432" s="38">
        <v>105.62805555600001</v>
      </c>
      <c r="AJ432" s="24">
        <f t="shared" si="96"/>
        <v>0.19225015852189001</v>
      </c>
      <c r="AK432" s="2">
        <f t="shared" si="97"/>
        <v>2152</v>
      </c>
    </row>
    <row r="433" spans="1:37">
      <c r="A433" s="2">
        <v>168</v>
      </c>
      <c r="B433" s="2" t="s">
        <v>223</v>
      </c>
      <c r="C433" s="2" t="s">
        <v>9</v>
      </c>
      <c r="D433" s="2" t="s">
        <v>439</v>
      </c>
      <c r="E433" s="2" t="s">
        <v>767</v>
      </c>
      <c r="F433" s="2" t="s">
        <v>64</v>
      </c>
      <c r="H433" s="2" t="s">
        <v>879</v>
      </c>
      <c r="I433" s="2">
        <v>2699</v>
      </c>
      <c r="J433" s="2">
        <v>1763</v>
      </c>
      <c r="K433" s="95">
        <f t="shared" si="84"/>
        <v>0.65320489070025933</v>
      </c>
      <c r="L433" s="38">
        <f t="shared" si="85"/>
        <v>0</v>
      </c>
      <c r="M433" s="38">
        <f t="shared" si="86"/>
        <v>0</v>
      </c>
      <c r="N433" s="38">
        <f t="shared" si="87"/>
        <v>0</v>
      </c>
      <c r="O433" s="38">
        <f t="shared" si="88"/>
        <v>8.8149999999999995</v>
      </c>
      <c r="P433" s="2">
        <v>488629</v>
      </c>
      <c r="Q433" s="2">
        <v>28.955921670999999</v>
      </c>
      <c r="R433" s="24">
        <v>0</v>
      </c>
      <c r="S433" s="24">
        <v>0</v>
      </c>
      <c r="T433" s="24">
        <v>0</v>
      </c>
      <c r="U433" s="24">
        <v>1</v>
      </c>
      <c r="V433" s="95">
        <f t="shared" si="89"/>
        <v>0.65320489070025933</v>
      </c>
      <c r="W433" s="95">
        <v>0.32087499999999997</v>
      </c>
      <c r="X433" s="95">
        <v>0.27943750000000001</v>
      </c>
      <c r="Y433" s="95">
        <f t="shared" si="90"/>
        <v>0.27943750000000001</v>
      </c>
      <c r="Z433" s="2" t="s">
        <v>532</v>
      </c>
      <c r="AA433" s="2" t="s">
        <v>532</v>
      </c>
      <c r="AB433" s="2" t="s">
        <v>532</v>
      </c>
      <c r="AC433" s="95">
        <v>0.27943750000000001</v>
      </c>
      <c r="AD433" s="38">
        <f t="shared" si="91"/>
        <v>0</v>
      </c>
      <c r="AE433" s="38">
        <f t="shared" si="92"/>
        <v>0</v>
      </c>
      <c r="AF433" s="38">
        <f t="shared" si="93"/>
        <v>0</v>
      </c>
      <c r="AG433" s="38">
        <f t="shared" si="94"/>
        <v>21.577996087500001</v>
      </c>
      <c r="AH433" s="38">
        <f t="shared" si="95"/>
        <v>21.577996087500001</v>
      </c>
      <c r="AI433" s="38">
        <v>105.62805555600001</v>
      </c>
      <c r="AJ433" s="24">
        <f t="shared" si="96"/>
        <v>0.20428281079225361</v>
      </c>
      <c r="AK433" s="2">
        <f t="shared" si="97"/>
        <v>2938</v>
      </c>
    </row>
    <row r="434" spans="1:37">
      <c r="A434" s="2">
        <v>169</v>
      </c>
      <c r="B434" s="2" t="s">
        <v>224</v>
      </c>
      <c r="C434" s="2" t="s">
        <v>9</v>
      </c>
      <c r="D434" s="2" t="s">
        <v>439</v>
      </c>
      <c r="E434" s="2" t="s">
        <v>767</v>
      </c>
      <c r="F434" s="2" t="s">
        <v>64</v>
      </c>
      <c r="H434" s="2" t="s">
        <v>879</v>
      </c>
      <c r="I434" s="2">
        <v>3430</v>
      </c>
      <c r="J434" s="2">
        <v>1962</v>
      </c>
      <c r="K434" s="95">
        <f t="shared" si="84"/>
        <v>0.57201166180758023</v>
      </c>
      <c r="L434" s="38">
        <f t="shared" si="85"/>
        <v>0</v>
      </c>
      <c r="M434" s="38">
        <f t="shared" si="86"/>
        <v>0</v>
      </c>
      <c r="N434" s="38">
        <f t="shared" si="87"/>
        <v>1.55625551586</v>
      </c>
      <c r="O434" s="38">
        <f t="shared" si="88"/>
        <v>8.2537444841399985</v>
      </c>
      <c r="P434" s="2">
        <v>1144280</v>
      </c>
      <c r="Q434" s="2">
        <v>13.075068114</v>
      </c>
      <c r="R434" s="24">
        <v>0</v>
      </c>
      <c r="S434" s="24">
        <v>0</v>
      </c>
      <c r="T434" s="24">
        <v>0.15863970599999999</v>
      </c>
      <c r="U434" s="24">
        <v>0.84136029400000001</v>
      </c>
      <c r="V434" s="95">
        <f t="shared" si="89"/>
        <v>0.57201166180758023</v>
      </c>
      <c r="W434" s="95">
        <v>0.35168749999999993</v>
      </c>
      <c r="X434" s="95">
        <v>0.27884705900000001</v>
      </c>
      <c r="Y434" s="95">
        <f t="shared" si="90"/>
        <v>0.27884705881599997</v>
      </c>
      <c r="Z434" s="2" t="s">
        <v>532</v>
      </c>
      <c r="AA434" s="2" t="s">
        <v>532</v>
      </c>
      <c r="AB434" s="2">
        <v>0.22500000000000001</v>
      </c>
      <c r="AC434" s="95">
        <v>0.28899999999999998</v>
      </c>
      <c r="AD434" s="38">
        <f t="shared" si="91"/>
        <v>0</v>
      </c>
      <c r="AE434" s="38">
        <f t="shared" si="92"/>
        <v>0</v>
      </c>
      <c r="AF434" s="38">
        <f t="shared" si="93"/>
        <v>3.0673796217600602</v>
      </c>
      <c r="AG434" s="38">
        <f t="shared" si="94"/>
        <v>20.895509685828184</v>
      </c>
      <c r="AH434" s="38">
        <f t="shared" si="95"/>
        <v>23.962889307588245</v>
      </c>
      <c r="AI434" s="38">
        <v>105.62805555600001</v>
      </c>
      <c r="AJ434" s="24">
        <f t="shared" si="96"/>
        <v>0.22686102836460931</v>
      </c>
      <c r="AK434" s="2">
        <f t="shared" si="97"/>
        <v>3270</v>
      </c>
    </row>
    <row r="435" spans="1:37">
      <c r="A435" s="2">
        <v>170</v>
      </c>
      <c r="B435" s="2" t="s">
        <v>225</v>
      </c>
      <c r="C435" s="2" t="s">
        <v>9</v>
      </c>
      <c r="D435" s="2" t="s">
        <v>439</v>
      </c>
      <c r="E435" s="2" t="s">
        <v>767</v>
      </c>
      <c r="F435" s="2" t="s">
        <v>64</v>
      </c>
      <c r="H435" s="2" t="s">
        <v>879</v>
      </c>
      <c r="I435" s="2">
        <v>5127</v>
      </c>
      <c r="J435" s="2">
        <v>2254</v>
      </c>
      <c r="K435" s="95">
        <f t="shared" si="84"/>
        <v>0.43963331382874976</v>
      </c>
      <c r="L435" s="38">
        <f t="shared" si="85"/>
        <v>0</v>
      </c>
      <c r="M435" s="38">
        <f t="shared" si="86"/>
        <v>0</v>
      </c>
      <c r="N435" s="38">
        <f t="shared" si="87"/>
        <v>4.4748529464799995</v>
      </c>
      <c r="O435" s="38">
        <f t="shared" si="88"/>
        <v>6.79514705352</v>
      </c>
      <c r="P435" s="2">
        <v>2035351</v>
      </c>
      <c r="Q435" s="2">
        <v>6.6299736420000004</v>
      </c>
      <c r="R435" s="24">
        <v>0</v>
      </c>
      <c r="S435" s="24">
        <v>0</v>
      </c>
      <c r="T435" s="24">
        <v>0.39705882399999998</v>
      </c>
      <c r="U435" s="24">
        <v>0.60294117599999997</v>
      </c>
      <c r="V435" s="95">
        <f t="shared" si="89"/>
        <v>0.43963331382874976</v>
      </c>
      <c r="W435" s="95">
        <v>0.31396875000000002</v>
      </c>
      <c r="X435" s="95">
        <v>0.25461948499999998</v>
      </c>
      <c r="Y435" s="95">
        <f t="shared" si="90"/>
        <v>0.25461948527099998</v>
      </c>
      <c r="Z435" s="2" t="s">
        <v>532</v>
      </c>
      <c r="AA435" s="2" t="s">
        <v>532</v>
      </c>
      <c r="AB435" s="2">
        <v>0.22500000000000001</v>
      </c>
      <c r="AC435" s="95">
        <v>0.27412500000000001</v>
      </c>
      <c r="AD435" s="38">
        <f t="shared" si="91"/>
        <v>0</v>
      </c>
      <c r="AE435" s="38">
        <f t="shared" si="92"/>
        <v>0</v>
      </c>
      <c r="AF435" s="38">
        <f t="shared" si="93"/>
        <v>8.8199351575120808</v>
      </c>
      <c r="AG435" s="38">
        <f t="shared" si="94"/>
        <v>16.317424449764449</v>
      </c>
      <c r="AH435" s="38">
        <f t="shared" si="95"/>
        <v>25.13735960727653</v>
      </c>
      <c r="AI435" s="38">
        <v>105.62805555600001</v>
      </c>
      <c r="AJ435" s="24">
        <f t="shared" si="96"/>
        <v>0.23797995215342813</v>
      </c>
      <c r="AK435" s="2">
        <f t="shared" si="97"/>
        <v>3757</v>
      </c>
    </row>
    <row r="436" spans="1:37">
      <c r="A436" s="2">
        <v>171</v>
      </c>
      <c r="B436" s="2" t="s">
        <v>226</v>
      </c>
      <c r="C436" s="2" t="s">
        <v>9</v>
      </c>
      <c r="D436" s="2" t="s">
        <v>439</v>
      </c>
      <c r="E436" s="2" t="s">
        <v>767</v>
      </c>
      <c r="F436" s="2" t="s">
        <v>64</v>
      </c>
      <c r="H436" s="2" t="s">
        <v>879</v>
      </c>
      <c r="I436" s="2">
        <v>1549</v>
      </c>
      <c r="J436" s="2">
        <v>866</v>
      </c>
      <c r="K436" s="95">
        <f t="shared" si="84"/>
        <v>0.55907036797934151</v>
      </c>
      <c r="L436" s="38">
        <f t="shared" si="85"/>
        <v>0</v>
      </c>
      <c r="M436" s="38">
        <f t="shared" si="86"/>
        <v>0</v>
      </c>
      <c r="N436" s="38">
        <f t="shared" si="87"/>
        <v>0</v>
      </c>
      <c r="O436" s="38">
        <f t="shared" si="88"/>
        <v>4.33</v>
      </c>
      <c r="P436" s="2">
        <v>404068</v>
      </c>
      <c r="Q436" s="2">
        <v>22.008936197000001</v>
      </c>
      <c r="R436" s="24">
        <v>0</v>
      </c>
      <c r="S436" s="24">
        <v>0</v>
      </c>
      <c r="T436" s="24">
        <v>0</v>
      </c>
      <c r="U436" s="24">
        <v>1</v>
      </c>
      <c r="V436" s="95">
        <f t="shared" si="89"/>
        <v>0.55907036797934151</v>
      </c>
      <c r="W436" s="95">
        <v>0.40587500000000004</v>
      </c>
      <c r="X436" s="95">
        <v>0.35434375000000001</v>
      </c>
      <c r="Y436" s="95">
        <f t="shared" si="90"/>
        <v>0.35434375000000001</v>
      </c>
      <c r="Z436" s="2" t="s">
        <v>532</v>
      </c>
      <c r="AA436" s="2" t="s">
        <v>532</v>
      </c>
      <c r="AB436" s="2" t="s">
        <v>532</v>
      </c>
      <c r="AC436" s="95">
        <v>0.35434375000000001</v>
      </c>
      <c r="AD436" s="38">
        <f t="shared" si="91"/>
        <v>0</v>
      </c>
      <c r="AE436" s="38">
        <f t="shared" si="92"/>
        <v>0</v>
      </c>
      <c r="AF436" s="38">
        <f t="shared" si="93"/>
        <v>0</v>
      </c>
      <c r="AG436" s="38">
        <f t="shared" si="94"/>
        <v>13.440541912500001</v>
      </c>
      <c r="AH436" s="38">
        <f t="shared" si="95"/>
        <v>13.440541912500001</v>
      </c>
      <c r="AI436" s="38">
        <v>105.62805555600001</v>
      </c>
      <c r="AJ436" s="24">
        <f t="shared" si="96"/>
        <v>0.12724405312350309</v>
      </c>
      <c r="AK436" s="2">
        <f t="shared" si="97"/>
        <v>1443</v>
      </c>
    </row>
    <row r="437" spans="1:37">
      <c r="A437" s="2">
        <v>172</v>
      </c>
      <c r="B437" s="2" t="s">
        <v>227</v>
      </c>
      <c r="C437" s="2" t="s">
        <v>9</v>
      </c>
      <c r="D437" s="2" t="s">
        <v>439</v>
      </c>
      <c r="E437" s="2" t="s">
        <v>767</v>
      </c>
      <c r="F437" s="2" t="s">
        <v>64</v>
      </c>
      <c r="H437" s="2" t="s">
        <v>879</v>
      </c>
      <c r="I437" s="2">
        <v>1442</v>
      </c>
      <c r="J437" s="2">
        <v>621</v>
      </c>
      <c r="K437" s="95">
        <f t="shared" si="84"/>
        <v>0.43065187239944519</v>
      </c>
      <c r="L437" s="38">
        <f t="shared" si="85"/>
        <v>0</v>
      </c>
      <c r="M437" s="38">
        <f t="shared" si="86"/>
        <v>0</v>
      </c>
      <c r="N437" s="38">
        <f t="shared" si="87"/>
        <v>0</v>
      </c>
      <c r="O437" s="38">
        <f t="shared" si="88"/>
        <v>3.105</v>
      </c>
      <c r="P437" s="2">
        <v>1273613</v>
      </c>
      <c r="Q437" s="2">
        <v>3.6058721980000001</v>
      </c>
      <c r="R437" s="24">
        <v>0</v>
      </c>
      <c r="S437" s="24">
        <v>0</v>
      </c>
      <c r="T437" s="24">
        <v>0</v>
      </c>
      <c r="U437" s="24">
        <v>1</v>
      </c>
      <c r="V437" s="95">
        <f t="shared" si="89"/>
        <v>0.43065187239944519</v>
      </c>
      <c r="W437" s="95">
        <v>0.35646875</v>
      </c>
      <c r="X437" s="95">
        <v>0.31869687499999999</v>
      </c>
      <c r="Y437" s="95">
        <f t="shared" si="90"/>
        <v>0.31869687499999999</v>
      </c>
      <c r="Z437" s="2" t="s">
        <v>532</v>
      </c>
      <c r="AA437" s="2" t="s">
        <v>532</v>
      </c>
      <c r="AB437" s="2" t="s">
        <v>532</v>
      </c>
      <c r="AC437" s="95">
        <v>0.31869687499999999</v>
      </c>
      <c r="AD437" s="38">
        <f t="shared" si="91"/>
        <v>0</v>
      </c>
      <c r="AE437" s="38">
        <f t="shared" si="92"/>
        <v>0</v>
      </c>
      <c r="AF437" s="38">
        <f t="shared" si="93"/>
        <v>0</v>
      </c>
      <c r="AG437" s="38">
        <f t="shared" si="94"/>
        <v>8.6684912606250002</v>
      </c>
      <c r="AH437" s="38">
        <f t="shared" si="95"/>
        <v>8.6684912606250002</v>
      </c>
      <c r="AI437" s="38">
        <v>105.62805555600001</v>
      </c>
      <c r="AJ437" s="24">
        <f t="shared" si="96"/>
        <v>8.2066182275118124E-2</v>
      </c>
      <c r="AK437" s="2">
        <f t="shared" si="97"/>
        <v>1035</v>
      </c>
    </row>
    <row r="438" spans="1:37">
      <c r="A438" s="2">
        <v>173</v>
      </c>
      <c r="B438" s="2" t="s">
        <v>228</v>
      </c>
      <c r="C438" s="2" t="s">
        <v>9</v>
      </c>
      <c r="D438" s="2" t="s">
        <v>439</v>
      </c>
      <c r="E438" s="2" t="s">
        <v>767</v>
      </c>
      <c r="F438" s="2" t="s">
        <v>64</v>
      </c>
      <c r="H438" s="2" t="s">
        <v>879</v>
      </c>
      <c r="I438" s="2">
        <v>2813</v>
      </c>
      <c r="J438" s="2">
        <v>1291</v>
      </c>
      <c r="K438" s="95">
        <f t="shared" si="84"/>
        <v>0.4589406327763953</v>
      </c>
      <c r="L438" s="38">
        <f t="shared" si="85"/>
        <v>0</v>
      </c>
      <c r="M438" s="38">
        <f t="shared" si="86"/>
        <v>0</v>
      </c>
      <c r="N438" s="38">
        <f t="shared" si="87"/>
        <v>0</v>
      </c>
      <c r="O438" s="38">
        <f t="shared" si="88"/>
        <v>6.4550000000000001</v>
      </c>
      <c r="P438" s="2">
        <v>2784854</v>
      </c>
      <c r="Q438" s="2">
        <v>4.0470947830000004</v>
      </c>
      <c r="R438" s="24">
        <v>0</v>
      </c>
      <c r="S438" s="24">
        <v>0</v>
      </c>
      <c r="T438" s="24">
        <v>0</v>
      </c>
      <c r="U438" s="24">
        <v>1</v>
      </c>
      <c r="V438" s="95">
        <f t="shared" si="89"/>
        <v>0.4589406327763953</v>
      </c>
      <c r="W438" s="95">
        <v>0.45103124999999999</v>
      </c>
      <c r="X438" s="95">
        <v>0.39046874999999998</v>
      </c>
      <c r="Y438" s="95">
        <f t="shared" si="90"/>
        <v>0.39046874999999998</v>
      </c>
      <c r="Z438" s="2" t="s">
        <v>532</v>
      </c>
      <c r="AA438" s="2" t="s">
        <v>532</v>
      </c>
      <c r="AB438" s="2" t="s">
        <v>532</v>
      </c>
      <c r="AC438" s="95">
        <v>0.39046874999999998</v>
      </c>
      <c r="AD438" s="38">
        <f t="shared" si="91"/>
        <v>0</v>
      </c>
      <c r="AE438" s="38">
        <f t="shared" si="92"/>
        <v>0</v>
      </c>
      <c r="AF438" s="38">
        <f t="shared" si="93"/>
        <v>0</v>
      </c>
      <c r="AG438" s="38">
        <f t="shared" si="94"/>
        <v>22.079367843750003</v>
      </c>
      <c r="AH438" s="38">
        <f t="shared" si="95"/>
        <v>22.079367843750003</v>
      </c>
      <c r="AI438" s="38">
        <v>105.62805555600001</v>
      </c>
      <c r="AJ438" s="24">
        <f t="shared" si="96"/>
        <v>0.20902938833371174</v>
      </c>
      <c r="AK438" s="2">
        <f t="shared" si="97"/>
        <v>2152</v>
      </c>
    </row>
    <row r="439" spans="1:37">
      <c r="A439" s="2">
        <v>174</v>
      </c>
      <c r="B439" s="2" t="s">
        <v>229</v>
      </c>
      <c r="C439" s="2" t="s">
        <v>9</v>
      </c>
      <c r="D439" s="2" t="s">
        <v>439</v>
      </c>
      <c r="E439" s="2" t="s">
        <v>767</v>
      </c>
      <c r="F439" s="2" t="s">
        <v>64</v>
      </c>
      <c r="H439" s="2" t="s">
        <v>879</v>
      </c>
      <c r="I439" s="2">
        <v>3034</v>
      </c>
      <c r="J439" s="2">
        <v>1200</v>
      </c>
      <c r="K439" s="95">
        <f t="shared" si="84"/>
        <v>0.39551746868820037</v>
      </c>
      <c r="L439" s="38">
        <f t="shared" si="85"/>
        <v>0</v>
      </c>
      <c r="M439" s="38">
        <f t="shared" si="86"/>
        <v>0</v>
      </c>
      <c r="N439" s="38">
        <f t="shared" si="87"/>
        <v>0</v>
      </c>
      <c r="O439" s="38">
        <f t="shared" si="88"/>
        <v>6</v>
      </c>
      <c r="P439" s="2">
        <v>3622303</v>
      </c>
      <c r="Q439" s="2">
        <v>2.6640438739999999</v>
      </c>
      <c r="R439" s="24">
        <v>0</v>
      </c>
      <c r="S439" s="24">
        <v>0</v>
      </c>
      <c r="T439" s="24">
        <v>0</v>
      </c>
      <c r="U439" s="24">
        <v>1</v>
      </c>
      <c r="V439" s="95">
        <f t="shared" si="89"/>
        <v>0.39551746868820037</v>
      </c>
      <c r="W439" s="95">
        <v>0.37665624999999997</v>
      </c>
      <c r="X439" s="95">
        <v>0.33080937500000002</v>
      </c>
      <c r="Y439" s="95">
        <f t="shared" si="90"/>
        <v>0.33080937500000002</v>
      </c>
      <c r="Z439" s="2" t="s">
        <v>532</v>
      </c>
      <c r="AA439" s="2" t="s">
        <v>532</v>
      </c>
      <c r="AB439" s="2" t="s">
        <v>532</v>
      </c>
      <c r="AC439" s="95">
        <v>0.33080937500000002</v>
      </c>
      <c r="AD439" s="38">
        <f t="shared" si="91"/>
        <v>0</v>
      </c>
      <c r="AE439" s="38">
        <f t="shared" si="92"/>
        <v>0</v>
      </c>
      <c r="AF439" s="38">
        <f t="shared" si="93"/>
        <v>0</v>
      </c>
      <c r="AG439" s="38">
        <f t="shared" si="94"/>
        <v>17.38734075</v>
      </c>
      <c r="AH439" s="38">
        <f t="shared" si="95"/>
        <v>17.38734075</v>
      </c>
      <c r="AI439" s="38">
        <v>105.62805555600001</v>
      </c>
      <c r="AJ439" s="24">
        <f t="shared" si="96"/>
        <v>0.16460911505449316</v>
      </c>
      <c r="AK439" s="2">
        <f t="shared" si="97"/>
        <v>2000</v>
      </c>
    </row>
    <row r="440" spans="1:37">
      <c r="A440" s="2">
        <v>175</v>
      </c>
      <c r="B440" s="2" t="s">
        <v>230</v>
      </c>
      <c r="C440" s="2" t="s">
        <v>9</v>
      </c>
      <c r="D440" s="2" t="s">
        <v>439</v>
      </c>
      <c r="E440" s="2" t="s">
        <v>767</v>
      </c>
      <c r="F440" s="2" t="s">
        <v>64</v>
      </c>
      <c r="H440" s="2" t="s">
        <v>879</v>
      </c>
      <c r="I440" s="2">
        <v>1781</v>
      </c>
      <c r="J440" s="2">
        <v>891</v>
      </c>
      <c r="K440" s="95">
        <f t="shared" si="84"/>
        <v>0.50028074115665355</v>
      </c>
      <c r="L440" s="38">
        <f t="shared" si="85"/>
        <v>0</v>
      </c>
      <c r="M440" s="38">
        <f t="shared" si="86"/>
        <v>0</v>
      </c>
      <c r="N440" s="38">
        <f t="shared" si="87"/>
        <v>0</v>
      </c>
      <c r="O440" s="38">
        <f t="shared" si="88"/>
        <v>4.4550000000000001</v>
      </c>
      <c r="P440" s="2">
        <v>381252</v>
      </c>
      <c r="Q440" s="2">
        <v>24.361151811999999</v>
      </c>
      <c r="R440" s="24">
        <v>0</v>
      </c>
      <c r="S440" s="24">
        <v>0</v>
      </c>
      <c r="T440" s="24">
        <v>0</v>
      </c>
      <c r="U440" s="24">
        <v>1</v>
      </c>
      <c r="V440" s="95">
        <f t="shared" si="89"/>
        <v>0.50028074115665355</v>
      </c>
      <c r="W440" s="95">
        <v>0.37665624999999997</v>
      </c>
      <c r="X440" s="95">
        <v>0.33080937500000002</v>
      </c>
      <c r="Y440" s="95">
        <f t="shared" si="90"/>
        <v>0.33080937500000002</v>
      </c>
      <c r="Z440" s="2" t="s">
        <v>532</v>
      </c>
      <c r="AA440" s="2" t="s">
        <v>532</v>
      </c>
      <c r="AB440" s="2" t="s">
        <v>532</v>
      </c>
      <c r="AC440" s="95">
        <v>0.33080937500000002</v>
      </c>
      <c r="AD440" s="38">
        <f t="shared" si="91"/>
        <v>0</v>
      </c>
      <c r="AE440" s="38">
        <f t="shared" si="92"/>
        <v>0</v>
      </c>
      <c r="AF440" s="38">
        <f t="shared" si="93"/>
        <v>0</v>
      </c>
      <c r="AG440" s="38">
        <f t="shared" si="94"/>
        <v>12.910100506875001</v>
      </c>
      <c r="AH440" s="38">
        <f t="shared" si="95"/>
        <v>12.910100506875001</v>
      </c>
      <c r="AI440" s="38">
        <v>105.62805555600001</v>
      </c>
      <c r="AJ440" s="24">
        <f t="shared" si="96"/>
        <v>0.12222226792796118</v>
      </c>
      <c r="AK440" s="2">
        <f t="shared" si="97"/>
        <v>1485</v>
      </c>
    </row>
    <row r="441" spans="1:37">
      <c r="A441" s="2">
        <v>176</v>
      </c>
      <c r="B441" s="2" t="s">
        <v>231</v>
      </c>
      <c r="C441" s="2" t="s">
        <v>9</v>
      </c>
      <c r="D441" s="2" t="s">
        <v>439</v>
      </c>
      <c r="E441" s="2" t="s">
        <v>767</v>
      </c>
      <c r="F441" s="2" t="s">
        <v>64</v>
      </c>
      <c r="H441" s="2" t="s">
        <v>879</v>
      </c>
      <c r="I441" s="2">
        <v>4995</v>
      </c>
      <c r="J441" s="2">
        <v>2044</v>
      </c>
      <c r="K441" s="95">
        <f t="shared" si="84"/>
        <v>0.40920920920920922</v>
      </c>
      <c r="L441" s="38">
        <f t="shared" si="85"/>
        <v>0</v>
      </c>
      <c r="M441" s="38">
        <f t="shared" si="86"/>
        <v>0</v>
      </c>
      <c r="N441" s="38">
        <f t="shared" si="87"/>
        <v>0</v>
      </c>
      <c r="O441" s="38">
        <f t="shared" si="88"/>
        <v>10.220000000000001</v>
      </c>
      <c r="P441" s="2">
        <v>2498749</v>
      </c>
      <c r="Q441" s="2">
        <v>5.53050102</v>
      </c>
      <c r="R441" s="24">
        <v>0</v>
      </c>
      <c r="S441" s="24">
        <v>0</v>
      </c>
      <c r="T441" s="24">
        <v>0</v>
      </c>
      <c r="U441" s="24">
        <v>1</v>
      </c>
      <c r="V441" s="95">
        <f t="shared" si="89"/>
        <v>0.40920920920920922</v>
      </c>
      <c r="W441" s="95">
        <v>0.35646875</v>
      </c>
      <c r="X441" s="95">
        <v>0.31869687499999999</v>
      </c>
      <c r="Y441" s="95">
        <f t="shared" si="90"/>
        <v>0.31869687499999999</v>
      </c>
      <c r="Z441" s="2" t="s">
        <v>532</v>
      </c>
      <c r="AA441" s="2" t="s">
        <v>532</v>
      </c>
      <c r="AB441" s="2" t="s">
        <v>532</v>
      </c>
      <c r="AC441" s="95">
        <v>0.31869687499999999</v>
      </c>
      <c r="AD441" s="38">
        <f t="shared" si="91"/>
        <v>0</v>
      </c>
      <c r="AE441" s="38">
        <f t="shared" si="92"/>
        <v>0</v>
      </c>
      <c r="AF441" s="38">
        <f t="shared" si="93"/>
        <v>0</v>
      </c>
      <c r="AG441" s="38">
        <f t="shared" si="94"/>
        <v>28.532038867500003</v>
      </c>
      <c r="AH441" s="38">
        <f t="shared" si="95"/>
        <v>28.532038867500003</v>
      </c>
      <c r="AI441" s="38">
        <v>105.62805555600001</v>
      </c>
      <c r="AJ441" s="24">
        <f t="shared" si="96"/>
        <v>0.27011799769781231</v>
      </c>
      <c r="AK441" s="2">
        <f t="shared" si="97"/>
        <v>3407</v>
      </c>
    </row>
    <row r="442" spans="1:37">
      <c r="A442" s="2">
        <v>177</v>
      </c>
      <c r="B442" s="2" t="s">
        <v>232</v>
      </c>
      <c r="C442" s="2" t="s">
        <v>9</v>
      </c>
      <c r="D442" s="2" t="s">
        <v>439</v>
      </c>
      <c r="E442" s="2" t="s">
        <v>767</v>
      </c>
      <c r="F442" s="2" t="s">
        <v>64</v>
      </c>
      <c r="H442" s="2" t="s">
        <v>879</v>
      </c>
      <c r="I442" s="2">
        <v>2214</v>
      </c>
      <c r="J442" s="2">
        <v>949</v>
      </c>
      <c r="K442" s="95">
        <f t="shared" si="84"/>
        <v>0.42863595302619695</v>
      </c>
      <c r="L442" s="38">
        <f t="shared" si="85"/>
        <v>0</v>
      </c>
      <c r="M442" s="38">
        <f t="shared" si="86"/>
        <v>0</v>
      </c>
      <c r="N442" s="38">
        <f t="shared" si="87"/>
        <v>4.7450000000000001</v>
      </c>
      <c r="O442" s="38">
        <f t="shared" si="88"/>
        <v>0</v>
      </c>
      <c r="P442" s="2">
        <v>1116260</v>
      </c>
      <c r="Q442" s="2">
        <v>3.8139501550000001</v>
      </c>
      <c r="R442" s="24">
        <v>0</v>
      </c>
      <c r="S442" s="24">
        <v>0</v>
      </c>
      <c r="T442" s="24">
        <v>1</v>
      </c>
      <c r="U442" s="24">
        <v>0</v>
      </c>
      <c r="V442" s="95">
        <f t="shared" si="89"/>
        <v>0.42863595302619695</v>
      </c>
      <c r="W442" s="95">
        <v>0.24862499999999998</v>
      </c>
      <c r="X442" s="95">
        <v>0.22500000000000001</v>
      </c>
      <c r="Y442" s="95">
        <f t="shared" si="90"/>
        <v>0.22500000000000001</v>
      </c>
      <c r="Z442" s="2" t="s">
        <v>532</v>
      </c>
      <c r="AA442" s="2" t="s">
        <v>532</v>
      </c>
      <c r="AB442" s="2">
        <v>0.22500000000000001</v>
      </c>
      <c r="AC442" s="95"/>
      <c r="AD442" s="38">
        <f t="shared" si="91"/>
        <v>0</v>
      </c>
      <c r="AE442" s="38">
        <f t="shared" si="92"/>
        <v>0</v>
      </c>
      <c r="AF442" s="38">
        <f t="shared" si="93"/>
        <v>9.3523949999999996</v>
      </c>
      <c r="AG442" s="38">
        <f t="shared" si="94"/>
        <v>0</v>
      </c>
      <c r="AH442" s="38">
        <f t="shared" si="95"/>
        <v>9.3523949999999996</v>
      </c>
      <c r="AI442" s="38">
        <v>105.62805555600001</v>
      </c>
      <c r="AJ442" s="24">
        <f t="shared" si="96"/>
        <v>8.8540823276271649E-2</v>
      </c>
      <c r="AK442" s="2">
        <f t="shared" si="97"/>
        <v>1582</v>
      </c>
    </row>
    <row r="443" spans="1:37">
      <c r="A443" s="2">
        <v>178</v>
      </c>
      <c r="B443" s="2" t="s">
        <v>233</v>
      </c>
      <c r="C443" s="2" t="s">
        <v>8</v>
      </c>
      <c r="D443" s="2" t="s">
        <v>440</v>
      </c>
      <c r="E443" s="2" t="s">
        <v>767</v>
      </c>
      <c r="F443" s="2" t="s">
        <v>64</v>
      </c>
      <c r="H443" s="2" t="s">
        <v>879</v>
      </c>
      <c r="I443" s="2">
        <v>18215</v>
      </c>
      <c r="J443" s="2">
        <v>10321</v>
      </c>
      <c r="K443" s="95">
        <f t="shared" si="84"/>
        <v>0.56662091682679105</v>
      </c>
      <c r="L443" s="38">
        <f t="shared" si="85"/>
        <v>0</v>
      </c>
      <c r="M443" s="38">
        <f t="shared" si="86"/>
        <v>0</v>
      </c>
      <c r="N443" s="38">
        <f t="shared" si="87"/>
        <v>25.227335904844999</v>
      </c>
      <c r="O443" s="38">
        <f t="shared" si="88"/>
        <v>26.377664095155001</v>
      </c>
      <c r="P443" s="2">
        <v>2479350</v>
      </c>
      <c r="Q443" s="2">
        <v>31.659832387000002</v>
      </c>
      <c r="R443" s="24">
        <v>0</v>
      </c>
      <c r="S443" s="24">
        <v>0</v>
      </c>
      <c r="T443" s="24">
        <v>0.488854489</v>
      </c>
      <c r="U443" s="24">
        <v>0.51114551100000005</v>
      </c>
      <c r="V443" s="95">
        <f t="shared" si="89"/>
        <v>0.56662091682679105</v>
      </c>
      <c r="W443" s="95">
        <v>0.28581249999999997</v>
      </c>
      <c r="X443" s="95">
        <v>0.24685147099999999</v>
      </c>
      <c r="Y443" s="95">
        <f t="shared" si="90"/>
        <v>0.24685147059524998</v>
      </c>
      <c r="Z443" s="2" t="s">
        <v>532</v>
      </c>
      <c r="AA443" s="2" t="s">
        <v>532</v>
      </c>
      <c r="AB443" s="2">
        <v>0.22500000000000001</v>
      </c>
      <c r="AC443" s="95">
        <v>0.26774999999999999</v>
      </c>
      <c r="AD443" s="38">
        <f t="shared" si="91"/>
        <v>0</v>
      </c>
      <c r="AE443" s="38">
        <f t="shared" si="92"/>
        <v>0</v>
      </c>
      <c r="AF443" s="38">
        <f t="shared" si="93"/>
        <v>49.723079068449493</v>
      </c>
      <c r="AG443" s="38">
        <f t="shared" si="94"/>
        <v>61.868547358545101</v>
      </c>
      <c r="AH443" s="38">
        <f t="shared" si="95"/>
        <v>111.59162642699459</v>
      </c>
      <c r="AI443" s="38">
        <v>132.838888889</v>
      </c>
      <c r="AJ443" s="24">
        <f t="shared" si="96"/>
        <v>0.84005239249057861</v>
      </c>
      <c r="AK443" s="2">
        <f t="shared" si="97"/>
        <v>17202</v>
      </c>
    </row>
    <row r="444" spans="1:37">
      <c r="A444" s="2">
        <v>179</v>
      </c>
      <c r="B444" s="2" t="s">
        <v>234</v>
      </c>
      <c r="C444" s="2" t="s">
        <v>8</v>
      </c>
      <c r="D444" s="2" t="s">
        <v>440</v>
      </c>
      <c r="E444" s="2" t="s">
        <v>767</v>
      </c>
      <c r="F444" s="2" t="s">
        <v>64</v>
      </c>
      <c r="H444" s="2" t="s">
        <v>879</v>
      </c>
      <c r="I444" s="2">
        <v>35533</v>
      </c>
      <c r="J444" s="2">
        <v>16397</v>
      </c>
      <c r="K444" s="95">
        <f t="shared" si="84"/>
        <v>0.46145836264880535</v>
      </c>
      <c r="L444" s="38">
        <f t="shared" si="85"/>
        <v>0</v>
      </c>
      <c r="M444" s="38">
        <f t="shared" si="86"/>
        <v>0</v>
      </c>
      <c r="N444" s="38">
        <f t="shared" si="87"/>
        <v>25.191985310870002</v>
      </c>
      <c r="O444" s="38">
        <f t="shared" si="88"/>
        <v>56.793014689130004</v>
      </c>
      <c r="P444" s="2">
        <v>5323267</v>
      </c>
      <c r="Q444" s="2">
        <v>23.822320486999999</v>
      </c>
      <c r="R444" s="24">
        <v>0</v>
      </c>
      <c r="S444" s="24">
        <v>0</v>
      </c>
      <c r="T444" s="24">
        <v>0.30727554200000001</v>
      </c>
      <c r="U444" s="24">
        <v>0.69272445800000004</v>
      </c>
      <c r="V444" s="95">
        <f t="shared" si="89"/>
        <v>0.46145836264880535</v>
      </c>
      <c r="W444" s="95">
        <v>0.29112500000000002</v>
      </c>
      <c r="X444" s="95">
        <v>0.25862118899999997</v>
      </c>
      <c r="Y444" s="95">
        <f t="shared" si="90"/>
        <v>0.25862118899163067</v>
      </c>
      <c r="Z444" s="2" t="s">
        <v>532</v>
      </c>
      <c r="AA444" s="2" t="s">
        <v>532</v>
      </c>
      <c r="AB444" s="2">
        <v>0.22500000000000001</v>
      </c>
      <c r="AC444" s="95">
        <v>0.27353472200000001</v>
      </c>
      <c r="AD444" s="38">
        <f t="shared" si="91"/>
        <v>0</v>
      </c>
      <c r="AE444" s="38">
        <f t="shared" si="92"/>
        <v>0</v>
      </c>
      <c r="AF444" s="38">
        <f t="shared" si="93"/>
        <v>49.65340304772478</v>
      </c>
      <c r="AG444" s="38">
        <f t="shared" si="94"/>
        <v>136.08538660450989</v>
      </c>
      <c r="AH444" s="38">
        <f t="shared" si="95"/>
        <v>185.73878965223469</v>
      </c>
      <c r="AI444" s="38">
        <v>132.838888889</v>
      </c>
      <c r="AJ444" s="24">
        <f t="shared" si="96"/>
        <v>1.3982260105129136</v>
      </c>
      <c r="AK444" s="2">
        <f t="shared" si="97"/>
        <v>27328</v>
      </c>
    </row>
    <row r="445" spans="1:37">
      <c r="A445" s="2">
        <v>180</v>
      </c>
      <c r="B445" s="2" t="s">
        <v>235</v>
      </c>
      <c r="C445" s="2" t="s">
        <v>8</v>
      </c>
      <c r="D445" s="2" t="s">
        <v>440</v>
      </c>
      <c r="E445" s="2" t="s">
        <v>767</v>
      </c>
      <c r="F445" s="2" t="s">
        <v>64</v>
      </c>
      <c r="H445" s="2" t="s">
        <v>879</v>
      </c>
      <c r="I445" s="2">
        <v>15179</v>
      </c>
      <c r="J445" s="2">
        <v>5854</v>
      </c>
      <c r="K445" s="95">
        <f t="shared" si="84"/>
        <v>0.38566440476974767</v>
      </c>
      <c r="L445" s="38">
        <f t="shared" si="85"/>
        <v>5.7948143330699997</v>
      </c>
      <c r="M445" s="38">
        <f t="shared" si="86"/>
        <v>8.6088235276899994</v>
      </c>
      <c r="N445" s="38">
        <f t="shared" si="87"/>
        <v>10.98332962271</v>
      </c>
      <c r="O445" s="38">
        <f t="shared" si="88"/>
        <v>3.8830325165299997</v>
      </c>
      <c r="P445" s="2">
        <v>3330031</v>
      </c>
      <c r="Q445" s="2">
        <v>5.3805920629999999</v>
      </c>
      <c r="R445" s="24">
        <v>0.19797794099999999</v>
      </c>
      <c r="S445" s="24">
        <v>0.29411764699999998</v>
      </c>
      <c r="T445" s="24">
        <v>0.375241873</v>
      </c>
      <c r="U445" s="24">
        <v>0.132662539</v>
      </c>
      <c r="V445" s="95">
        <f t="shared" si="89"/>
        <v>0.1958806527339087</v>
      </c>
      <c r="W445" s="95">
        <v>0.25659375000000001</v>
      </c>
      <c r="X445" s="95">
        <v>0.23325215699999999</v>
      </c>
      <c r="Y445" s="95">
        <f t="shared" si="90"/>
        <v>0.18973818211653123</v>
      </c>
      <c r="Z445" s="2">
        <v>0.1</v>
      </c>
      <c r="AA445" s="2">
        <v>0.17499999999999999</v>
      </c>
      <c r="AB445" s="2">
        <v>0.22500000000000001</v>
      </c>
      <c r="AC445" s="95">
        <v>0.25659375000000001</v>
      </c>
      <c r="AD445" s="38">
        <f t="shared" si="91"/>
        <v>5.0762573557693198</v>
      </c>
      <c r="AE445" s="38">
        <f t="shared" si="92"/>
        <v>13.19732646794877</v>
      </c>
      <c r="AF445" s="38">
        <f t="shared" si="93"/>
        <v>21.64814268636141</v>
      </c>
      <c r="AG445" s="38">
        <f t="shared" si="94"/>
        <v>8.7281300231461199</v>
      </c>
      <c r="AH445" s="38">
        <f t="shared" si="95"/>
        <v>30.376272709507532</v>
      </c>
      <c r="AI445" s="38">
        <v>132.838888889</v>
      </c>
      <c r="AJ445" s="24">
        <f t="shared" si="96"/>
        <v>0.2286700300157577</v>
      </c>
      <c r="AK445" s="2">
        <f t="shared" si="97"/>
        <v>4955</v>
      </c>
    </row>
    <row r="446" spans="1:37">
      <c r="A446" s="2">
        <v>181</v>
      </c>
      <c r="B446" s="2" t="s">
        <v>236</v>
      </c>
      <c r="C446" s="2" t="s">
        <v>8</v>
      </c>
      <c r="D446" s="2" t="s">
        <v>440</v>
      </c>
      <c r="E446" s="2" t="s">
        <v>767</v>
      </c>
      <c r="F446" s="2" t="s">
        <v>64</v>
      </c>
      <c r="H446" s="2" t="s">
        <v>879</v>
      </c>
      <c r="I446" s="2">
        <v>12329</v>
      </c>
      <c r="J446" s="2">
        <v>3814</v>
      </c>
      <c r="K446" s="95">
        <f t="shared" si="84"/>
        <v>0.30935193446346015</v>
      </c>
      <c r="L446" s="38">
        <f t="shared" si="85"/>
        <v>0</v>
      </c>
      <c r="M446" s="38">
        <f t="shared" si="86"/>
        <v>4.1685577735899999</v>
      </c>
      <c r="N446" s="38">
        <f t="shared" si="87"/>
        <v>11.38346347173</v>
      </c>
      <c r="O446" s="38">
        <f t="shared" si="88"/>
        <v>3.5179787546799997</v>
      </c>
      <c r="P446" s="2">
        <v>4520567</v>
      </c>
      <c r="Q446" s="2">
        <v>3.3302101400000002</v>
      </c>
      <c r="R446" s="24">
        <v>0</v>
      </c>
      <c r="S446" s="24">
        <v>0.218592437</v>
      </c>
      <c r="T446" s="24">
        <v>0.59693043899999998</v>
      </c>
      <c r="U446" s="24">
        <v>0.18447712399999999</v>
      </c>
      <c r="V446" s="95">
        <f t="shared" si="89"/>
        <v>0.24172994121842808</v>
      </c>
      <c r="W446" s="95">
        <v>0.26615624999999998</v>
      </c>
      <c r="X446" s="95">
        <v>0.23471629499999999</v>
      </c>
      <c r="Y446" s="95">
        <f t="shared" si="90"/>
        <v>0.22166276478462499</v>
      </c>
      <c r="Z446" s="2" t="s">
        <v>532</v>
      </c>
      <c r="AA446" s="2">
        <v>0.17499999999999999</v>
      </c>
      <c r="AB446" s="2">
        <v>0.22500000000000001</v>
      </c>
      <c r="AC446" s="95">
        <v>0.26615624999999998</v>
      </c>
      <c r="AD446" s="38">
        <f t="shared" si="91"/>
        <v>0</v>
      </c>
      <c r="AE446" s="38">
        <f t="shared" si="92"/>
        <v>6.3903990669134689</v>
      </c>
      <c r="AF446" s="38">
        <f t="shared" si="93"/>
        <v>22.436806502779831</v>
      </c>
      <c r="AG446" s="38">
        <f t="shared" si="94"/>
        <v>8.2022686084256158</v>
      </c>
      <c r="AH446" s="38">
        <f t="shared" si="95"/>
        <v>30.639075111205447</v>
      </c>
      <c r="AI446" s="38">
        <v>132.838888889</v>
      </c>
      <c r="AJ446" s="24">
        <f t="shared" si="96"/>
        <v>0.23064838442609542</v>
      </c>
      <c r="AK446" s="2">
        <f t="shared" si="97"/>
        <v>4967</v>
      </c>
    </row>
    <row r="447" spans="1:37">
      <c r="A447" s="2">
        <v>182</v>
      </c>
      <c r="B447" s="2" t="s">
        <v>237</v>
      </c>
      <c r="C447" s="2" t="s">
        <v>8</v>
      </c>
      <c r="D447" s="2" t="s">
        <v>440</v>
      </c>
      <c r="E447" s="2" t="s">
        <v>767</v>
      </c>
      <c r="F447" s="2" t="s">
        <v>64</v>
      </c>
      <c r="H447" s="2" t="s">
        <v>879</v>
      </c>
      <c r="I447" s="2">
        <v>25117</v>
      </c>
      <c r="J447" s="2">
        <v>13387</v>
      </c>
      <c r="K447" s="95">
        <f t="shared" si="84"/>
        <v>0.53298562726440257</v>
      </c>
      <c r="L447" s="38">
        <f t="shared" si="85"/>
        <v>0</v>
      </c>
      <c r="M447" s="38">
        <f t="shared" si="86"/>
        <v>0</v>
      </c>
      <c r="N447" s="38">
        <f t="shared" si="87"/>
        <v>8.4189870434449983</v>
      </c>
      <c r="O447" s="38">
        <f t="shared" si="88"/>
        <v>58.516012956554995</v>
      </c>
      <c r="P447" s="2">
        <v>2118528</v>
      </c>
      <c r="Q447" s="2">
        <v>55.271192808999999</v>
      </c>
      <c r="R447" s="24">
        <v>0</v>
      </c>
      <c r="S447" s="24">
        <v>0</v>
      </c>
      <c r="T447" s="24">
        <v>0.12577854699999999</v>
      </c>
      <c r="U447" s="24">
        <v>0.87422145299999998</v>
      </c>
      <c r="V447" s="95">
        <f t="shared" si="89"/>
        <v>0.53298562726440257</v>
      </c>
      <c r="W447" s="95">
        <v>0.29590624999999998</v>
      </c>
      <c r="X447" s="95">
        <v>0.26841055899999999</v>
      </c>
      <c r="Y447" s="95">
        <f t="shared" si="90"/>
        <v>0.26841055902553124</v>
      </c>
      <c r="Z447" s="2" t="s">
        <v>532</v>
      </c>
      <c r="AA447" s="2" t="s">
        <v>532</v>
      </c>
      <c r="AB447" s="2">
        <v>0.22500000000000001</v>
      </c>
      <c r="AC447" s="95">
        <v>0.27465624999999999</v>
      </c>
      <c r="AD447" s="38">
        <f t="shared" si="91"/>
        <v>0</v>
      </c>
      <c r="AE447" s="38">
        <f t="shared" si="92"/>
        <v>0</v>
      </c>
      <c r="AF447" s="38">
        <f t="shared" si="93"/>
        <v>16.593823462630091</v>
      </c>
      <c r="AG447" s="38">
        <f t="shared" si="94"/>
        <v>140.78886886832555</v>
      </c>
      <c r="AH447" s="38">
        <f t="shared" si="95"/>
        <v>157.38269233095565</v>
      </c>
      <c r="AI447" s="38">
        <v>132.838888889</v>
      </c>
      <c r="AJ447" s="24">
        <f t="shared" si="96"/>
        <v>1.1847636911692661</v>
      </c>
      <c r="AK447" s="2">
        <f t="shared" si="97"/>
        <v>22312</v>
      </c>
    </row>
    <row r="448" spans="1:37">
      <c r="A448" s="2">
        <v>183</v>
      </c>
      <c r="B448" s="2" t="s">
        <v>238</v>
      </c>
      <c r="C448" s="2" t="s">
        <v>8</v>
      </c>
      <c r="D448" s="2" t="s">
        <v>440</v>
      </c>
      <c r="E448" s="2" t="s">
        <v>767</v>
      </c>
      <c r="F448" s="2" t="s">
        <v>64</v>
      </c>
      <c r="H448" s="2" t="s">
        <v>879</v>
      </c>
      <c r="I448" s="2">
        <v>17786</v>
      </c>
      <c r="J448" s="2">
        <v>6627</v>
      </c>
      <c r="K448" s="95">
        <f t="shared" si="84"/>
        <v>0.37259642415382888</v>
      </c>
      <c r="L448" s="38">
        <f t="shared" si="85"/>
        <v>0</v>
      </c>
      <c r="M448" s="38">
        <f t="shared" si="86"/>
        <v>10.51024207695</v>
      </c>
      <c r="N448" s="38">
        <f t="shared" si="87"/>
        <v>15.218110856430002</v>
      </c>
      <c r="O448" s="38">
        <f t="shared" si="88"/>
        <v>7.4066470666200006</v>
      </c>
      <c r="P448" s="2">
        <v>2083496</v>
      </c>
      <c r="Q448" s="2">
        <v>15.519785335</v>
      </c>
      <c r="R448" s="24">
        <v>0</v>
      </c>
      <c r="S448" s="24">
        <v>0.31719457000000001</v>
      </c>
      <c r="T448" s="24">
        <v>0.45927601800000001</v>
      </c>
      <c r="U448" s="24">
        <v>0.22352941200000001</v>
      </c>
      <c r="V448" s="95">
        <f t="shared" si="89"/>
        <v>0.25441086161081755</v>
      </c>
      <c r="W448" s="95">
        <v>0.26350000000000001</v>
      </c>
      <c r="X448" s="95">
        <v>0.235864563</v>
      </c>
      <c r="Y448" s="95">
        <f t="shared" si="90"/>
        <v>0.21655865386075002</v>
      </c>
      <c r="Z448" s="2" t="s">
        <v>532</v>
      </c>
      <c r="AA448" s="2">
        <v>0.17499999999999999</v>
      </c>
      <c r="AB448" s="2">
        <v>0.22500000000000001</v>
      </c>
      <c r="AC448" s="95">
        <v>0.25818750000000001</v>
      </c>
      <c r="AD448" s="38">
        <f t="shared" si="91"/>
        <v>0</v>
      </c>
      <c r="AE448" s="38">
        <f t="shared" si="92"/>
        <v>16.112201103964349</v>
      </c>
      <c r="AF448" s="38">
        <f t="shared" si="93"/>
        <v>29.994896498023536</v>
      </c>
      <c r="AG448" s="38">
        <f t="shared" si="94"/>
        <v>16.751780320133452</v>
      </c>
      <c r="AH448" s="38">
        <f t="shared" si="95"/>
        <v>46.746676818156985</v>
      </c>
      <c r="AI448" s="38">
        <v>132.838888889</v>
      </c>
      <c r="AJ448" s="24">
        <f t="shared" si="96"/>
        <v>0.35190505739037342</v>
      </c>
      <c r="AK448" s="2">
        <f t="shared" si="97"/>
        <v>7542</v>
      </c>
    </row>
    <row r="449" spans="1:37">
      <c r="A449" s="2">
        <v>184</v>
      </c>
      <c r="B449" s="2" t="s">
        <v>239</v>
      </c>
      <c r="C449" s="2" t="s">
        <v>8</v>
      </c>
      <c r="D449" s="2" t="s">
        <v>440</v>
      </c>
      <c r="E449" s="2" t="s">
        <v>767</v>
      </c>
      <c r="F449" s="2" t="s">
        <v>64</v>
      </c>
      <c r="H449" s="2" t="s">
        <v>879</v>
      </c>
      <c r="I449" s="2">
        <v>11684</v>
      </c>
      <c r="J449" s="2">
        <v>5271</v>
      </c>
      <c r="K449" s="95">
        <f t="shared" si="84"/>
        <v>0.45112975008558714</v>
      </c>
      <c r="L449" s="38">
        <f t="shared" si="85"/>
        <v>0</v>
      </c>
      <c r="M449" s="38">
        <f t="shared" si="86"/>
        <v>2.1210842134650001</v>
      </c>
      <c r="N449" s="38">
        <f t="shared" si="87"/>
        <v>16.07764615716</v>
      </c>
      <c r="O449" s="38">
        <f t="shared" si="88"/>
        <v>8.1562696030200001</v>
      </c>
      <c r="P449" s="2">
        <v>1241895</v>
      </c>
      <c r="Q449" s="2">
        <v>27.250845087999998</v>
      </c>
      <c r="R449" s="24">
        <v>0</v>
      </c>
      <c r="S449" s="24">
        <v>8.0481283000000001E-2</v>
      </c>
      <c r="T449" s="24">
        <v>0.61004159199999997</v>
      </c>
      <c r="U449" s="24">
        <v>0.30947712399999999</v>
      </c>
      <c r="V449" s="95">
        <f t="shared" si="89"/>
        <v>0.41482224854810001</v>
      </c>
      <c r="W449" s="95">
        <v>0.26721874999999995</v>
      </c>
      <c r="X449" s="95">
        <v>0.236169726</v>
      </c>
      <c r="Y449" s="95">
        <f t="shared" si="90"/>
        <v>0.23124670767774996</v>
      </c>
      <c r="Z449" s="2" t="s">
        <v>532</v>
      </c>
      <c r="AA449" s="2">
        <v>0.17499999999999999</v>
      </c>
      <c r="AB449" s="2">
        <v>0.22500000000000001</v>
      </c>
      <c r="AC449" s="95">
        <v>0.25818750000000001</v>
      </c>
      <c r="AD449" s="38">
        <f t="shared" si="91"/>
        <v>0</v>
      </c>
      <c r="AE449" s="38">
        <f t="shared" si="92"/>
        <v>3.2516220992418452</v>
      </c>
      <c r="AF449" s="38">
        <f t="shared" si="93"/>
        <v>31.689040575762359</v>
      </c>
      <c r="AG449" s="38">
        <f t="shared" si="94"/>
        <v>18.447218477216403</v>
      </c>
      <c r="AH449" s="38">
        <f t="shared" si="95"/>
        <v>50.136259052978758</v>
      </c>
      <c r="AI449" s="38">
        <v>132.838888889</v>
      </c>
      <c r="AJ449" s="24">
        <f t="shared" si="96"/>
        <v>0.37742154780346399</v>
      </c>
      <c r="AK449" s="2">
        <f t="shared" si="97"/>
        <v>8078</v>
      </c>
    </row>
    <row r="450" spans="1:37">
      <c r="A450" s="2">
        <v>185</v>
      </c>
      <c r="B450" s="2" t="s">
        <v>240</v>
      </c>
      <c r="C450" s="2" t="s">
        <v>8</v>
      </c>
      <c r="D450" s="2" t="s">
        <v>440</v>
      </c>
      <c r="E450" s="2" t="s">
        <v>767</v>
      </c>
      <c r="F450" s="2" t="s">
        <v>64</v>
      </c>
      <c r="H450" s="2" t="s">
        <v>879</v>
      </c>
      <c r="I450" s="2">
        <v>20218</v>
      </c>
      <c r="J450" s="2">
        <v>9723</v>
      </c>
      <c r="K450" s="95">
        <f t="shared" si="84"/>
        <v>0.48090810169156195</v>
      </c>
      <c r="L450" s="38">
        <f t="shared" si="85"/>
        <v>0</v>
      </c>
      <c r="M450" s="38">
        <f t="shared" si="86"/>
        <v>0</v>
      </c>
      <c r="N450" s="38">
        <f t="shared" si="87"/>
        <v>0</v>
      </c>
      <c r="O450" s="38">
        <f t="shared" si="88"/>
        <v>48.615000000000002</v>
      </c>
      <c r="P450" s="2">
        <v>1158945</v>
      </c>
      <c r="Q450" s="2">
        <v>79.145211485000004</v>
      </c>
      <c r="R450" s="24">
        <v>0</v>
      </c>
      <c r="S450" s="24">
        <v>0</v>
      </c>
      <c r="T450" s="24">
        <v>0</v>
      </c>
      <c r="U450" s="24">
        <v>1</v>
      </c>
      <c r="V450" s="95">
        <f t="shared" si="89"/>
        <v>0.48090810169156195</v>
      </c>
      <c r="W450" s="95">
        <v>0.32246875000000003</v>
      </c>
      <c r="X450" s="95">
        <v>0.28299687499999998</v>
      </c>
      <c r="Y450" s="95">
        <f t="shared" si="90"/>
        <v>0.28299687499999998</v>
      </c>
      <c r="Z450" s="2" t="s">
        <v>532</v>
      </c>
      <c r="AA450" s="2" t="s">
        <v>532</v>
      </c>
      <c r="AB450" s="2" t="s">
        <v>532</v>
      </c>
      <c r="AC450" s="95">
        <v>0.28299687499999998</v>
      </c>
      <c r="AD450" s="38">
        <f t="shared" si="91"/>
        <v>0</v>
      </c>
      <c r="AE450" s="38">
        <f t="shared" si="92"/>
        <v>0</v>
      </c>
      <c r="AF450" s="38">
        <f t="shared" si="93"/>
        <v>0</v>
      </c>
      <c r="AG450" s="38">
        <f t="shared" si="94"/>
        <v>120.519143364375</v>
      </c>
      <c r="AH450" s="38">
        <f t="shared" si="95"/>
        <v>120.519143364375</v>
      </c>
      <c r="AI450" s="38">
        <v>132.838888889</v>
      </c>
      <c r="AJ450" s="24">
        <f t="shared" si="96"/>
        <v>0.90725799027934229</v>
      </c>
      <c r="AK450" s="2">
        <f t="shared" si="97"/>
        <v>16205</v>
      </c>
    </row>
    <row r="451" spans="1:37">
      <c r="A451" s="2">
        <v>186</v>
      </c>
      <c r="B451" s="2" t="s">
        <v>241</v>
      </c>
      <c r="C451" s="2" t="s">
        <v>8</v>
      </c>
      <c r="D451" s="2" t="s">
        <v>440</v>
      </c>
      <c r="E451" s="2" t="s">
        <v>767</v>
      </c>
      <c r="F451" s="2" t="s">
        <v>64</v>
      </c>
      <c r="H451" s="2" t="s">
        <v>879</v>
      </c>
      <c r="I451" s="2">
        <v>29836</v>
      </c>
      <c r="J451" s="2">
        <v>15380</v>
      </c>
      <c r="K451" s="95">
        <f t="shared" si="84"/>
        <v>0.51548464941681194</v>
      </c>
      <c r="L451" s="38">
        <f t="shared" si="85"/>
        <v>0</v>
      </c>
      <c r="M451" s="38">
        <f t="shared" si="86"/>
        <v>0</v>
      </c>
      <c r="N451" s="38">
        <f t="shared" si="87"/>
        <v>21.486764728499999</v>
      </c>
      <c r="O451" s="38">
        <f t="shared" si="88"/>
        <v>55.4132352715</v>
      </c>
      <c r="P451" s="2">
        <v>3450966</v>
      </c>
      <c r="Q451" s="2">
        <v>37.091527843999998</v>
      </c>
      <c r="R451" s="24">
        <v>0</v>
      </c>
      <c r="S451" s="24">
        <v>0</v>
      </c>
      <c r="T451" s="24">
        <v>0.27941176499999998</v>
      </c>
      <c r="U451" s="24">
        <v>0.72058823500000002</v>
      </c>
      <c r="V451" s="95">
        <f t="shared" si="89"/>
        <v>0.51548464941681194</v>
      </c>
      <c r="W451" s="95">
        <v>0.30228124999999995</v>
      </c>
      <c r="X451" s="95">
        <v>0.260836397</v>
      </c>
      <c r="Y451" s="95">
        <f t="shared" si="90"/>
        <v>0.26083639714713758</v>
      </c>
      <c r="Z451" s="2" t="s">
        <v>532</v>
      </c>
      <c r="AA451" s="2" t="s">
        <v>532</v>
      </c>
      <c r="AB451" s="2">
        <v>0.22500000000000001</v>
      </c>
      <c r="AC451" s="95">
        <v>0.27473214299999998</v>
      </c>
      <c r="AD451" s="38">
        <f t="shared" si="91"/>
        <v>0</v>
      </c>
      <c r="AE451" s="38">
        <f t="shared" si="92"/>
        <v>0</v>
      </c>
      <c r="AF451" s="38">
        <f t="shared" si="93"/>
        <v>42.3504132798735</v>
      </c>
      <c r="AG451" s="38">
        <f t="shared" si="94"/>
        <v>133.36046063991284</v>
      </c>
      <c r="AH451" s="38">
        <f t="shared" si="95"/>
        <v>175.71087391978634</v>
      </c>
      <c r="AI451" s="38">
        <v>132.838888889</v>
      </c>
      <c r="AJ451" s="24">
        <f t="shared" si="96"/>
        <v>1.3227367030042694</v>
      </c>
      <c r="AK451" s="2">
        <f t="shared" si="97"/>
        <v>25633</v>
      </c>
    </row>
    <row r="452" spans="1:37">
      <c r="A452" s="2">
        <v>187</v>
      </c>
      <c r="B452" s="2" t="s">
        <v>242</v>
      </c>
      <c r="C452" s="2" t="s">
        <v>8</v>
      </c>
      <c r="D452" s="2" t="s">
        <v>440</v>
      </c>
      <c r="E452" s="2" t="s">
        <v>767</v>
      </c>
      <c r="F452" s="2" t="s">
        <v>64</v>
      </c>
      <c r="H452" s="2" t="s">
        <v>879</v>
      </c>
      <c r="I452" s="2">
        <v>22365</v>
      </c>
      <c r="J452" s="2">
        <v>9880</v>
      </c>
      <c r="K452" s="95">
        <f t="shared" si="84"/>
        <v>0.44176168119830089</v>
      </c>
      <c r="L452" s="38">
        <f t="shared" si="85"/>
        <v>0</v>
      </c>
      <c r="M452" s="38">
        <f t="shared" si="86"/>
        <v>0</v>
      </c>
      <c r="N452" s="38">
        <f t="shared" si="87"/>
        <v>12.100275738200001</v>
      </c>
      <c r="O452" s="38">
        <f t="shared" si="88"/>
        <v>37.299724261799994</v>
      </c>
      <c r="P452" s="2">
        <v>1684025</v>
      </c>
      <c r="Q452" s="2">
        <v>56.990708707000003</v>
      </c>
      <c r="R452" s="24">
        <v>0</v>
      </c>
      <c r="S452" s="24">
        <v>0</v>
      </c>
      <c r="T452" s="24">
        <v>0.24494485299999999</v>
      </c>
      <c r="U452" s="24">
        <v>0.75505514699999998</v>
      </c>
      <c r="V452" s="95">
        <f t="shared" si="89"/>
        <v>0.44176168119830089</v>
      </c>
      <c r="W452" s="95">
        <v>0.34318749999999998</v>
      </c>
      <c r="X452" s="95">
        <v>0.274412292</v>
      </c>
      <c r="Y452" s="95">
        <f t="shared" si="90"/>
        <v>0.2744122917479887</v>
      </c>
      <c r="Z452" s="2" t="s">
        <v>532</v>
      </c>
      <c r="AA452" s="2" t="s">
        <v>532</v>
      </c>
      <c r="AB452" s="2">
        <v>0.22500000000000001</v>
      </c>
      <c r="AC452" s="95">
        <v>0.290441964</v>
      </c>
      <c r="AD452" s="38">
        <f t="shared" si="91"/>
        <v>0</v>
      </c>
      <c r="AE452" s="38">
        <f t="shared" si="92"/>
        <v>0</v>
      </c>
      <c r="AF452" s="38">
        <f t="shared" si="93"/>
        <v>23.849643479992203</v>
      </c>
      <c r="AG452" s="38">
        <f t="shared" si="94"/>
        <v>94.900629300199412</v>
      </c>
      <c r="AH452" s="38">
        <f t="shared" si="95"/>
        <v>118.75027278019161</v>
      </c>
      <c r="AI452" s="38">
        <v>132.838888889</v>
      </c>
      <c r="AJ452" s="24">
        <f t="shared" si="96"/>
        <v>0.89394208106798589</v>
      </c>
      <c r="AK452" s="2">
        <f t="shared" si="97"/>
        <v>16467</v>
      </c>
    </row>
    <row r="453" spans="1:37">
      <c r="A453" s="2">
        <v>188</v>
      </c>
      <c r="B453" s="2" t="s">
        <v>243</v>
      </c>
      <c r="C453" s="2" t="s">
        <v>8</v>
      </c>
      <c r="D453" s="2" t="s">
        <v>440</v>
      </c>
      <c r="E453" s="2" t="s">
        <v>767</v>
      </c>
      <c r="F453" s="2" t="s">
        <v>64</v>
      </c>
      <c r="H453" s="2" t="s">
        <v>879</v>
      </c>
      <c r="I453" s="2">
        <v>13956</v>
      </c>
      <c r="J453" s="2">
        <v>4180</v>
      </c>
      <c r="K453" s="95">
        <f t="shared" si="84"/>
        <v>0.29951275437087993</v>
      </c>
      <c r="L453" s="38">
        <f t="shared" si="85"/>
        <v>0</v>
      </c>
      <c r="M453" s="38">
        <f t="shared" si="86"/>
        <v>6.3929411776999991</v>
      </c>
      <c r="N453" s="38">
        <f t="shared" si="87"/>
        <v>11.100865062100002</v>
      </c>
      <c r="O453" s="38">
        <f t="shared" si="88"/>
        <v>3.4061937810999998</v>
      </c>
      <c r="P453" s="2">
        <v>1005159</v>
      </c>
      <c r="Q453" s="2">
        <v>23.282102327</v>
      </c>
      <c r="R453" s="24">
        <v>0</v>
      </c>
      <c r="S453" s="24">
        <v>0.305882353</v>
      </c>
      <c r="T453" s="24">
        <v>0.53114186900000004</v>
      </c>
      <c r="U453" s="24">
        <v>0.16297577899999999</v>
      </c>
      <c r="V453" s="95">
        <f t="shared" si="89"/>
        <v>0.2078970886099169</v>
      </c>
      <c r="W453" s="95">
        <v>0.26137500000000002</v>
      </c>
      <c r="X453" s="95">
        <v>0.23354069</v>
      </c>
      <c r="Y453" s="95">
        <f t="shared" si="90"/>
        <v>0.21563412653612501</v>
      </c>
      <c r="Z453" s="2" t="s">
        <v>532</v>
      </c>
      <c r="AA453" s="2">
        <v>0.17499999999999999</v>
      </c>
      <c r="AB453" s="2">
        <v>0.22500000000000001</v>
      </c>
      <c r="AC453" s="95">
        <v>0.26137500000000002</v>
      </c>
      <c r="AD453" s="38">
        <f t="shared" si="91"/>
        <v>0</v>
      </c>
      <c r="AE453" s="38">
        <f t="shared" si="92"/>
        <v>9.8003788254140964</v>
      </c>
      <c r="AF453" s="38">
        <f t="shared" si="93"/>
        <v>21.879805037399105</v>
      </c>
      <c r="AG453" s="38">
        <f t="shared" si="94"/>
        <v>7.7989745599267097</v>
      </c>
      <c r="AH453" s="38">
        <f t="shared" si="95"/>
        <v>29.678779597325814</v>
      </c>
      <c r="AI453" s="38">
        <v>132.838888889</v>
      </c>
      <c r="AJ453" s="24">
        <f t="shared" si="96"/>
        <v>0.22341936044139427</v>
      </c>
      <c r="AK453" s="2">
        <f t="shared" si="97"/>
        <v>4836</v>
      </c>
    </row>
    <row r="454" spans="1:37">
      <c r="A454" s="2">
        <v>189</v>
      </c>
      <c r="B454" s="2" t="s">
        <v>244</v>
      </c>
      <c r="C454" s="2" t="s">
        <v>8</v>
      </c>
      <c r="D454" s="2" t="s">
        <v>440</v>
      </c>
      <c r="E454" s="2" t="s">
        <v>767</v>
      </c>
      <c r="F454" s="2" t="s">
        <v>64</v>
      </c>
      <c r="H454" s="2" t="s">
        <v>879</v>
      </c>
      <c r="I454" s="2">
        <v>19933</v>
      </c>
      <c r="J454" s="2">
        <v>10085</v>
      </c>
      <c r="K454" s="95">
        <f t="shared" si="84"/>
        <v>0.50594491546681386</v>
      </c>
      <c r="L454" s="38">
        <f t="shared" si="85"/>
        <v>0</v>
      </c>
      <c r="M454" s="38">
        <f t="shared" si="86"/>
        <v>0</v>
      </c>
      <c r="N454" s="38">
        <f t="shared" si="87"/>
        <v>24.817009816774995</v>
      </c>
      <c r="O454" s="38">
        <f t="shared" si="88"/>
        <v>25.607990183224995</v>
      </c>
      <c r="P454" s="2">
        <v>2864624</v>
      </c>
      <c r="Q454" s="2">
        <v>27.432908351999998</v>
      </c>
      <c r="R454" s="24">
        <v>0</v>
      </c>
      <c r="S454" s="24">
        <v>0</v>
      </c>
      <c r="T454" s="24">
        <v>0.492156863</v>
      </c>
      <c r="U454" s="24">
        <v>0.50784313699999994</v>
      </c>
      <c r="V454" s="95">
        <f t="shared" si="89"/>
        <v>0.50594491546681386</v>
      </c>
      <c r="W454" s="95">
        <v>0.29165625000000001</v>
      </c>
      <c r="X454" s="95">
        <v>0.248329044</v>
      </c>
      <c r="Y454" s="95">
        <f t="shared" si="90"/>
        <v>0.24832904410593748</v>
      </c>
      <c r="Z454" s="2" t="s">
        <v>532</v>
      </c>
      <c r="AA454" s="2" t="s">
        <v>532</v>
      </c>
      <c r="AB454" s="2">
        <v>0.22500000000000001</v>
      </c>
      <c r="AC454" s="95">
        <v>0.2709375</v>
      </c>
      <c r="AD454" s="38">
        <f t="shared" si="91"/>
        <v>0</v>
      </c>
      <c r="AE454" s="38">
        <f t="shared" si="92"/>
        <v>0</v>
      </c>
      <c r="AF454" s="38">
        <f t="shared" si="93"/>
        <v>48.914326348863518</v>
      </c>
      <c r="AG454" s="38">
        <f t="shared" si="94"/>
        <v>60.778324000743496</v>
      </c>
      <c r="AH454" s="38">
        <f t="shared" si="95"/>
        <v>109.69265034960702</v>
      </c>
      <c r="AI454" s="38">
        <v>132.838888889</v>
      </c>
      <c r="AJ454" s="24">
        <f t="shared" si="96"/>
        <v>0.82575706005239213</v>
      </c>
      <c r="AK454" s="2">
        <f t="shared" si="97"/>
        <v>16808</v>
      </c>
    </row>
    <row r="455" spans="1:37">
      <c r="A455" s="2">
        <v>190</v>
      </c>
      <c r="B455" s="2" t="s">
        <v>245</v>
      </c>
      <c r="C455" s="2" t="s">
        <v>8</v>
      </c>
      <c r="D455" s="2" t="s">
        <v>440</v>
      </c>
      <c r="E455" s="2" t="s">
        <v>767</v>
      </c>
      <c r="F455" s="2" t="s">
        <v>64</v>
      </c>
      <c r="H455" s="2" t="s">
        <v>879</v>
      </c>
      <c r="I455" s="2">
        <v>9441</v>
      </c>
      <c r="J455" s="2">
        <v>4603</v>
      </c>
      <c r="K455" s="95">
        <f t="shared" ref="K455:K518" si="98">J455/I455</f>
        <v>0.4875542845037602</v>
      </c>
      <c r="L455" s="38">
        <f t="shared" ref="L455:L518" si="99">R455*$J455*$D$2/1000</f>
        <v>0</v>
      </c>
      <c r="M455" s="38">
        <f t="shared" ref="M455:M518" si="100">S455*$J455*$D$2/1000</f>
        <v>0</v>
      </c>
      <c r="N455" s="38">
        <f t="shared" ref="N455:N518" si="101">T455*$J455*$D$2/1000</f>
        <v>7.6190179822800008</v>
      </c>
      <c r="O455" s="38">
        <f t="shared" ref="O455:O518" si="102">U455*$J455*$D$2/1000</f>
        <v>15.39598201772</v>
      </c>
      <c r="P455" s="2">
        <v>952557</v>
      </c>
      <c r="Q455" s="2">
        <v>40.896430502000001</v>
      </c>
      <c r="R455" s="24">
        <v>0</v>
      </c>
      <c r="S455" s="24">
        <v>0</v>
      </c>
      <c r="T455" s="24">
        <v>0.33104575200000003</v>
      </c>
      <c r="U455" s="24">
        <v>0.66895424800000003</v>
      </c>
      <c r="V455" s="95">
        <f t="shared" ref="V455:V518" si="103">K455*(T455+U455)</f>
        <v>0.4875542845037602</v>
      </c>
      <c r="W455" s="95">
        <v>0.29749999999999999</v>
      </c>
      <c r="X455" s="95">
        <v>0.25975774800000001</v>
      </c>
      <c r="Y455" s="95">
        <f t="shared" ref="Y455:Y518" si="104">SUMPRODUCT(R455:U455,Z455:AC455)</f>
        <v>0.25975774757934861</v>
      </c>
      <c r="Z455" s="2" t="s">
        <v>532</v>
      </c>
      <c r="AA455" s="2" t="s">
        <v>532</v>
      </c>
      <c r="AB455" s="2">
        <v>0.22500000000000001</v>
      </c>
      <c r="AC455" s="95">
        <v>0.276958333</v>
      </c>
      <c r="AD455" s="38">
        <f t="shared" ref="AD455:AD518" si="105">IFERROR(L455*Z455*8760/1000,0)</f>
        <v>0</v>
      </c>
      <c r="AE455" s="38">
        <f t="shared" ref="AE455:AE518" si="106">IFERROR(M455*AA455*8760/1000,0)</f>
        <v>0</v>
      </c>
      <c r="AF455" s="38">
        <f t="shared" ref="AF455:AF518" si="107">IFERROR(N455*AB455*8760/1000,0)</f>
        <v>15.017084443073882</v>
      </c>
      <c r="AG455" s="38">
        <f t="shared" ref="AG455:AG518" si="108">IFERROR(O455*AC455*8760/1000,0)</f>
        <v>37.353038707245197</v>
      </c>
      <c r="AH455" s="38">
        <f t="shared" ref="AH455:AH518" si="109">AF455+AG455</f>
        <v>52.370123150319081</v>
      </c>
      <c r="AI455" s="38">
        <v>132.838888889</v>
      </c>
      <c r="AJ455" s="24">
        <f t="shared" ref="AJ455:AJ518" si="110">AH455/AI455</f>
        <v>0.39423788913259794</v>
      </c>
      <c r="AK455" s="2">
        <f t="shared" ref="AK455:AK518" si="111">ROUND((O455+N455)/0.003,0)</f>
        <v>7672</v>
      </c>
    </row>
    <row r="456" spans="1:37">
      <c r="A456" s="2">
        <v>191</v>
      </c>
      <c r="B456" s="2" t="s">
        <v>246</v>
      </c>
      <c r="C456" s="2" t="s">
        <v>8</v>
      </c>
      <c r="D456" s="2" t="s">
        <v>440</v>
      </c>
      <c r="E456" s="2" t="s">
        <v>767</v>
      </c>
      <c r="F456" s="2" t="s">
        <v>64</v>
      </c>
      <c r="H456" s="2" t="s">
        <v>879</v>
      </c>
      <c r="I456" s="2">
        <v>17982</v>
      </c>
      <c r="J456" s="2">
        <v>9410</v>
      </c>
      <c r="K456" s="95">
        <f t="shared" si="98"/>
        <v>0.52330107885663446</v>
      </c>
      <c r="L456" s="38">
        <f t="shared" si="99"/>
        <v>0</v>
      </c>
      <c r="M456" s="38">
        <f t="shared" si="100"/>
        <v>0</v>
      </c>
      <c r="N456" s="38">
        <f t="shared" si="101"/>
        <v>0</v>
      </c>
      <c r="O456" s="38">
        <f t="shared" si="102"/>
        <v>47.05</v>
      </c>
      <c r="P456" s="2">
        <v>2062006</v>
      </c>
      <c r="Q456" s="2">
        <v>43.476957354</v>
      </c>
      <c r="R456" s="24">
        <v>0</v>
      </c>
      <c r="S456" s="24">
        <v>0</v>
      </c>
      <c r="T456" s="24">
        <v>0</v>
      </c>
      <c r="U456" s="24">
        <v>1</v>
      </c>
      <c r="V456" s="95">
        <f t="shared" si="103"/>
        <v>0.52330107885663446</v>
      </c>
      <c r="W456" s="95">
        <v>0.32087499999999997</v>
      </c>
      <c r="X456" s="95">
        <v>0.28586562500000001</v>
      </c>
      <c r="Y456" s="95">
        <f t="shared" si="104"/>
        <v>0.28586562500000001</v>
      </c>
      <c r="Z456" s="2" t="s">
        <v>532</v>
      </c>
      <c r="AA456" s="2" t="s">
        <v>532</v>
      </c>
      <c r="AB456" s="2" t="s">
        <v>532</v>
      </c>
      <c r="AC456" s="95">
        <v>0.28586562500000001</v>
      </c>
      <c r="AD456" s="38">
        <f t="shared" si="105"/>
        <v>0</v>
      </c>
      <c r="AE456" s="38">
        <f t="shared" si="106"/>
        <v>0</v>
      </c>
      <c r="AF456" s="38">
        <f t="shared" si="107"/>
        <v>0</v>
      </c>
      <c r="AG456" s="38">
        <f t="shared" si="108"/>
        <v>117.82180426875</v>
      </c>
      <c r="AH456" s="38">
        <f t="shared" si="109"/>
        <v>117.82180426875</v>
      </c>
      <c r="AI456" s="38">
        <v>132.838888889</v>
      </c>
      <c r="AJ456" s="24">
        <f t="shared" si="110"/>
        <v>0.88695264808486729</v>
      </c>
      <c r="AK456" s="2">
        <f t="shared" si="111"/>
        <v>15683</v>
      </c>
    </row>
    <row r="457" spans="1:37">
      <c r="A457" s="2">
        <v>192</v>
      </c>
      <c r="B457" s="2" t="s">
        <v>247</v>
      </c>
      <c r="C457" s="2" t="s">
        <v>8</v>
      </c>
      <c r="D457" s="2" t="s">
        <v>440</v>
      </c>
      <c r="E457" s="2" t="s">
        <v>767</v>
      </c>
      <c r="F457" s="2" t="s">
        <v>64</v>
      </c>
      <c r="H457" s="2" t="s">
        <v>879</v>
      </c>
      <c r="I457" s="2">
        <v>24027</v>
      </c>
      <c r="J457" s="2">
        <v>12058</v>
      </c>
      <c r="K457" s="95">
        <f t="shared" si="98"/>
        <v>0.50185208307320928</v>
      </c>
      <c r="L457" s="38">
        <f t="shared" si="99"/>
        <v>0</v>
      </c>
      <c r="M457" s="38">
        <f t="shared" si="100"/>
        <v>0</v>
      </c>
      <c r="N457" s="38">
        <f t="shared" si="101"/>
        <v>0</v>
      </c>
      <c r="O457" s="38">
        <f t="shared" si="102"/>
        <v>60.29</v>
      </c>
      <c r="P457" s="2">
        <v>1414734</v>
      </c>
      <c r="Q457" s="2">
        <v>89.900085219000005</v>
      </c>
      <c r="R457" s="24">
        <v>0</v>
      </c>
      <c r="S457" s="24">
        <v>0</v>
      </c>
      <c r="T457" s="24">
        <v>0</v>
      </c>
      <c r="U457" s="24">
        <v>1</v>
      </c>
      <c r="V457" s="95">
        <f t="shared" si="103"/>
        <v>0.50185208307320928</v>
      </c>
      <c r="W457" s="95">
        <v>0.34265625</v>
      </c>
      <c r="X457" s="95">
        <v>0.29696875</v>
      </c>
      <c r="Y457" s="95">
        <f t="shared" si="104"/>
        <v>0.29696875</v>
      </c>
      <c r="Z457" s="2" t="s">
        <v>532</v>
      </c>
      <c r="AA457" s="2" t="s">
        <v>532</v>
      </c>
      <c r="AB457" s="2" t="s">
        <v>532</v>
      </c>
      <c r="AC457" s="95">
        <v>0.29696875</v>
      </c>
      <c r="AD457" s="38">
        <f t="shared" si="105"/>
        <v>0</v>
      </c>
      <c r="AE457" s="38">
        <f t="shared" si="106"/>
        <v>0</v>
      </c>
      <c r="AF457" s="38">
        <f t="shared" si="107"/>
        <v>0</v>
      </c>
      <c r="AG457" s="38">
        <f t="shared" si="108"/>
        <v>156.84119441250002</v>
      </c>
      <c r="AH457" s="38">
        <f t="shared" si="109"/>
        <v>156.84119441250002</v>
      </c>
      <c r="AI457" s="38">
        <v>132.838888889</v>
      </c>
      <c r="AJ457" s="24">
        <f t="shared" si="110"/>
        <v>1.180687340313094</v>
      </c>
      <c r="AK457" s="2">
        <f t="shared" si="111"/>
        <v>20097</v>
      </c>
    </row>
    <row r="458" spans="1:37">
      <c r="A458" s="2">
        <v>193</v>
      </c>
      <c r="B458" s="2" t="s">
        <v>248</v>
      </c>
      <c r="C458" s="2" t="s">
        <v>8</v>
      </c>
      <c r="D458" s="2" t="s">
        <v>440</v>
      </c>
      <c r="E458" s="2" t="s">
        <v>767</v>
      </c>
      <c r="F458" s="2" t="s">
        <v>64</v>
      </c>
      <c r="H458" s="2" t="s">
        <v>879</v>
      </c>
      <c r="I458" s="2">
        <v>18154</v>
      </c>
      <c r="J458" s="2">
        <v>7668</v>
      </c>
      <c r="K458" s="95">
        <f t="shared" si="98"/>
        <v>0.42238625096397486</v>
      </c>
      <c r="L458" s="38">
        <f t="shared" si="99"/>
        <v>0</v>
      </c>
      <c r="M458" s="38">
        <f t="shared" si="100"/>
        <v>0</v>
      </c>
      <c r="N458" s="38">
        <f t="shared" si="101"/>
        <v>0</v>
      </c>
      <c r="O458" s="38">
        <f t="shared" si="102"/>
        <v>38.340000000000003</v>
      </c>
      <c r="P458" s="2">
        <v>2277059</v>
      </c>
      <c r="Q458" s="2">
        <v>35.143032165999998</v>
      </c>
      <c r="R458" s="24">
        <v>0</v>
      </c>
      <c r="S458" s="24">
        <v>0</v>
      </c>
      <c r="T458" s="24">
        <v>0</v>
      </c>
      <c r="U458" s="24">
        <v>1</v>
      </c>
      <c r="V458" s="95">
        <f t="shared" si="103"/>
        <v>0.42238625096397486</v>
      </c>
      <c r="W458" s="95">
        <v>0.35593750000000002</v>
      </c>
      <c r="X458" s="95">
        <v>0.30695624999999999</v>
      </c>
      <c r="Y458" s="95">
        <f t="shared" si="104"/>
        <v>0.30695624999999999</v>
      </c>
      <c r="Z458" s="2" t="s">
        <v>532</v>
      </c>
      <c r="AA458" s="2" t="s">
        <v>532</v>
      </c>
      <c r="AB458" s="2" t="s">
        <v>532</v>
      </c>
      <c r="AC458" s="95">
        <v>0.30695624999999999</v>
      </c>
      <c r="AD458" s="38">
        <f t="shared" si="105"/>
        <v>0</v>
      </c>
      <c r="AE458" s="38">
        <f t="shared" si="106"/>
        <v>0</v>
      </c>
      <c r="AF458" s="38">
        <f t="shared" si="107"/>
        <v>0</v>
      </c>
      <c r="AG458" s="38">
        <f t="shared" si="108"/>
        <v>103.09383499500001</v>
      </c>
      <c r="AH458" s="38">
        <f t="shared" si="109"/>
        <v>103.09383499500001</v>
      </c>
      <c r="AI458" s="38">
        <v>132.838888889</v>
      </c>
      <c r="AJ458" s="24">
        <f t="shared" si="110"/>
        <v>0.77608173221883148</v>
      </c>
      <c r="AK458" s="2">
        <f t="shared" si="111"/>
        <v>12780</v>
      </c>
    </row>
    <row r="459" spans="1:37">
      <c r="A459" s="2">
        <v>194</v>
      </c>
      <c r="B459" s="2" t="s">
        <v>249</v>
      </c>
      <c r="C459" s="2" t="s">
        <v>7</v>
      </c>
      <c r="D459" s="2" t="s">
        <v>441</v>
      </c>
      <c r="E459" s="2" t="s">
        <v>767</v>
      </c>
      <c r="F459" s="2" t="s">
        <v>64</v>
      </c>
      <c r="H459" s="2" t="s">
        <v>879</v>
      </c>
      <c r="I459" s="2">
        <v>21220</v>
      </c>
      <c r="J459" s="2">
        <v>6212</v>
      </c>
      <c r="K459" s="95">
        <f t="shared" si="98"/>
        <v>0.29274269557021676</v>
      </c>
      <c r="L459" s="38">
        <f t="shared" si="99"/>
        <v>5.219907073439999</v>
      </c>
      <c r="M459" s="38">
        <f t="shared" si="100"/>
        <v>8.7698823474600012</v>
      </c>
      <c r="N459" s="38">
        <f t="shared" si="101"/>
        <v>10.9377760493</v>
      </c>
      <c r="O459" s="38">
        <f t="shared" si="102"/>
        <v>6.1324345298000011</v>
      </c>
      <c r="P459" s="2">
        <v>3603778</v>
      </c>
      <c r="Q459" s="2">
        <v>8.1815881620000006</v>
      </c>
      <c r="R459" s="24">
        <v>0.168058824</v>
      </c>
      <c r="S459" s="24">
        <v>0.28235294100000002</v>
      </c>
      <c r="T459" s="24">
        <v>0.35214990499999999</v>
      </c>
      <c r="U459" s="24">
        <v>0.19743833</v>
      </c>
      <c r="V459" s="95">
        <f t="shared" si="103"/>
        <v>0.16088794136757775</v>
      </c>
      <c r="W459" s="95">
        <v>0.28209374999999998</v>
      </c>
      <c r="X459" s="95">
        <v>0.245510801</v>
      </c>
      <c r="Y459" s="95">
        <f t="shared" si="104"/>
        <v>0.2011474946034375</v>
      </c>
      <c r="Z459" s="2">
        <v>0.1</v>
      </c>
      <c r="AA459" s="2">
        <v>0.17499999999999999</v>
      </c>
      <c r="AB459" s="2">
        <v>0.22500000000000001</v>
      </c>
      <c r="AC459" s="95">
        <v>0.28209374999999998</v>
      </c>
      <c r="AD459" s="38">
        <f t="shared" si="105"/>
        <v>4.5726385963334391</v>
      </c>
      <c r="AE459" s="38">
        <f t="shared" si="106"/>
        <v>13.44422963865618</v>
      </c>
      <c r="AF459" s="38">
        <f t="shared" si="107"/>
        <v>21.558356593170299</v>
      </c>
      <c r="AG459" s="38">
        <f t="shared" si="108"/>
        <v>15.154111929513135</v>
      </c>
      <c r="AH459" s="38">
        <f t="shared" si="109"/>
        <v>36.712468522683437</v>
      </c>
      <c r="AI459" s="38">
        <v>46.353055556000001</v>
      </c>
      <c r="AJ459" s="24">
        <f t="shared" si="110"/>
        <v>0.79201830563964459</v>
      </c>
      <c r="AK459" s="2">
        <f t="shared" si="111"/>
        <v>5690</v>
      </c>
    </row>
    <row r="460" spans="1:37">
      <c r="A460" s="2">
        <v>195</v>
      </c>
      <c r="B460" s="2" t="s">
        <v>250</v>
      </c>
      <c r="C460" s="2" t="s">
        <v>7</v>
      </c>
      <c r="D460" s="2" t="s">
        <v>441</v>
      </c>
      <c r="E460" s="2" t="s">
        <v>767</v>
      </c>
      <c r="F460" s="2" t="s">
        <v>64</v>
      </c>
      <c r="H460" s="2" t="s">
        <v>879</v>
      </c>
      <c r="I460" s="2">
        <v>4913</v>
      </c>
      <c r="J460" s="2">
        <v>1199</v>
      </c>
      <c r="K460" s="95">
        <f t="shared" si="98"/>
        <v>0.24404640749033177</v>
      </c>
      <c r="L460" s="38">
        <f t="shared" si="99"/>
        <v>0</v>
      </c>
      <c r="M460" s="38">
        <f t="shared" si="100"/>
        <v>1.8930735289950003</v>
      </c>
      <c r="N460" s="38">
        <f t="shared" si="101"/>
        <v>2.9788812205900004</v>
      </c>
      <c r="O460" s="38">
        <f t="shared" si="102"/>
        <v>1.1230452504150001</v>
      </c>
      <c r="P460" s="2">
        <v>441929</v>
      </c>
      <c r="Q460" s="2">
        <v>12.774506384</v>
      </c>
      <c r="R460" s="24">
        <v>0</v>
      </c>
      <c r="S460" s="24">
        <v>0.31577540100000001</v>
      </c>
      <c r="T460" s="24">
        <v>0.49689428200000002</v>
      </c>
      <c r="U460" s="24">
        <v>0.187330317</v>
      </c>
      <c r="V460" s="95">
        <f t="shared" si="103"/>
        <v>0.16698255530246284</v>
      </c>
      <c r="W460" s="95">
        <v>0.27412500000000001</v>
      </c>
      <c r="X460" s="95">
        <v>0.23844968</v>
      </c>
      <c r="Y460" s="95">
        <f t="shared" si="104"/>
        <v>0.21841383177262502</v>
      </c>
      <c r="Z460" s="2" t="s">
        <v>532</v>
      </c>
      <c r="AA460" s="2">
        <v>0.17499999999999999</v>
      </c>
      <c r="AB460" s="2">
        <v>0.22500000000000001</v>
      </c>
      <c r="AC460" s="95">
        <v>0.27412500000000001</v>
      </c>
      <c r="AD460" s="38">
        <f t="shared" si="105"/>
        <v>0</v>
      </c>
      <c r="AE460" s="38">
        <f t="shared" si="106"/>
        <v>2.9020817199493352</v>
      </c>
      <c r="AF460" s="38">
        <f t="shared" si="107"/>
        <v>5.8713748857828909</v>
      </c>
      <c r="AG460" s="38">
        <f t="shared" si="108"/>
        <v>2.6968078664053046</v>
      </c>
      <c r="AH460" s="38">
        <f t="shared" si="109"/>
        <v>8.5681827521881964</v>
      </c>
      <c r="AI460" s="38">
        <v>46.353055556000001</v>
      </c>
      <c r="AJ460" s="24">
        <f t="shared" si="110"/>
        <v>0.18484612609489817</v>
      </c>
      <c r="AK460" s="2">
        <f t="shared" si="111"/>
        <v>1367</v>
      </c>
    </row>
    <row r="461" spans="1:37">
      <c r="A461" s="2">
        <v>196</v>
      </c>
      <c r="B461" s="2" t="s">
        <v>251</v>
      </c>
      <c r="C461" s="2" t="s">
        <v>7</v>
      </c>
      <c r="D461" s="2" t="s">
        <v>441</v>
      </c>
      <c r="E461" s="2" t="s">
        <v>767</v>
      </c>
      <c r="F461" s="2" t="s">
        <v>64</v>
      </c>
      <c r="H461" s="2" t="s">
        <v>879</v>
      </c>
      <c r="I461" s="2">
        <v>28111</v>
      </c>
      <c r="J461" s="2">
        <v>6861</v>
      </c>
      <c r="K461" s="95">
        <f t="shared" si="98"/>
        <v>0.24406815837216747</v>
      </c>
      <c r="L461" s="38">
        <f t="shared" si="99"/>
        <v>9.30581333724</v>
      </c>
      <c r="M461" s="38">
        <f t="shared" si="100"/>
        <v>17.129216064434999</v>
      </c>
      <c r="N461" s="38">
        <f t="shared" si="101"/>
        <v>7.8699705983249997</v>
      </c>
      <c r="O461" s="38">
        <f t="shared" si="102"/>
        <v>0</v>
      </c>
      <c r="P461" s="2">
        <v>2256364</v>
      </c>
      <c r="Q461" s="2">
        <v>4.6903126520000002</v>
      </c>
      <c r="R461" s="24">
        <v>0.271266968</v>
      </c>
      <c r="S461" s="24">
        <v>0.49932126700000001</v>
      </c>
      <c r="T461" s="24">
        <v>0.22941176499999999</v>
      </c>
      <c r="U461" s="24">
        <v>0</v>
      </c>
      <c r="V461" s="95">
        <f t="shared" si="103"/>
        <v>5.5992106992458462E-2</v>
      </c>
      <c r="W461" s="95">
        <v>0.23109374999999999</v>
      </c>
      <c r="X461" s="95">
        <v>0.22500000000000001</v>
      </c>
      <c r="Y461" s="95">
        <f t="shared" si="104"/>
        <v>0.16612556565</v>
      </c>
      <c r="Z461" s="2">
        <v>0.1</v>
      </c>
      <c r="AA461" s="2">
        <v>0.17499999999999999</v>
      </c>
      <c r="AB461" s="2">
        <v>0.22500000000000001</v>
      </c>
      <c r="AC461" s="95"/>
      <c r="AD461" s="38">
        <f t="shared" si="105"/>
        <v>8.151892483422241</v>
      </c>
      <c r="AE461" s="38">
        <f t="shared" si="106"/>
        <v>26.25908822677885</v>
      </c>
      <c r="AF461" s="38">
        <f t="shared" si="107"/>
        <v>15.511712049298573</v>
      </c>
      <c r="AG461" s="38">
        <f t="shared" si="108"/>
        <v>0</v>
      </c>
      <c r="AH461" s="38">
        <f t="shared" si="109"/>
        <v>15.511712049298573</v>
      </c>
      <c r="AI461" s="38">
        <v>46.353055556000001</v>
      </c>
      <c r="AJ461" s="24">
        <f t="shared" si="110"/>
        <v>0.33464270830125925</v>
      </c>
      <c r="AK461" s="2">
        <f t="shared" si="111"/>
        <v>2623</v>
      </c>
    </row>
    <row r="462" spans="1:37">
      <c r="A462" s="2">
        <v>197</v>
      </c>
      <c r="B462" s="2" t="s">
        <v>252</v>
      </c>
      <c r="C462" s="2" t="s">
        <v>7</v>
      </c>
      <c r="D462" s="2" t="s">
        <v>441</v>
      </c>
      <c r="E462" s="2" t="s">
        <v>767</v>
      </c>
      <c r="F462" s="2" t="s">
        <v>64</v>
      </c>
      <c r="H462" s="2" t="s">
        <v>879</v>
      </c>
      <c r="I462" s="2">
        <v>2767</v>
      </c>
      <c r="J462" s="2">
        <v>591</v>
      </c>
      <c r="K462" s="95">
        <f t="shared" si="98"/>
        <v>0.21358872425009034</v>
      </c>
      <c r="L462" s="38">
        <f t="shared" si="99"/>
        <v>0</v>
      </c>
      <c r="M462" s="38">
        <f t="shared" si="100"/>
        <v>0.36837217051500004</v>
      </c>
      <c r="N462" s="38">
        <f t="shared" si="101"/>
        <v>2.5866278294850003</v>
      </c>
      <c r="O462" s="38">
        <f t="shared" si="102"/>
        <v>0</v>
      </c>
      <c r="P462" s="2">
        <v>2812678</v>
      </c>
      <c r="Q462" s="2">
        <v>0.93543348500000001</v>
      </c>
      <c r="R462" s="24">
        <v>0</v>
      </c>
      <c r="S462" s="24">
        <v>0.12466063300000001</v>
      </c>
      <c r="T462" s="24">
        <v>0.87533936700000003</v>
      </c>
      <c r="U462" s="24">
        <v>0</v>
      </c>
      <c r="V462" s="95">
        <f t="shared" si="103"/>
        <v>0.18696261868341163</v>
      </c>
      <c r="W462" s="95">
        <v>0.23321874999999997</v>
      </c>
      <c r="X462" s="95">
        <v>0.22500000000000001</v>
      </c>
      <c r="Y462" s="95">
        <f t="shared" si="104"/>
        <v>0.21876696835000001</v>
      </c>
      <c r="Z462" s="2" t="s">
        <v>532</v>
      </c>
      <c r="AA462" s="2">
        <v>0.17499999999999999</v>
      </c>
      <c r="AB462" s="2">
        <v>0.22500000000000001</v>
      </c>
      <c r="AC462" s="95"/>
      <c r="AD462" s="38">
        <f t="shared" si="105"/>
        <v>0</v>
      </c>
      <c r="AE462" s="38">
        <f t="shared" si="106"/>
        <v>0.56471453739949506</v>
      </c>
      <c r="AF462" s="38">
        <f t="shared" si="107"/>
        <v>5.0982434519149358</v>
      </c>
      <c r="AG462" s="38">
        <f t="shared" si="108"/>
        <v>0</v>
      </c>
      <c r="AH462" s="38">
        <f t="shared" si="109"/>
        <v>5.0982434519149358</v>
      </c>
      <c r="AI462" s="38">
        <v>46.353055556000001</v>
      </c>
      <c r="AJ462" s="24">
        <f t="shared" si="110"/>
        <v>0.10998721423565382</v>
      </c>
      <c r="AK462" s="2">
        <f t="shared" si="111"/>
        <v>862</v>
      </c>
    </row>
    <row r="463" spans="1:37">
      <c r="A463" s="2">
        <v>198</v>
      </c>
      <c r="B463" s="2" t="s">
        <v>253</v>
      </c>
      <c r="C463" s="2" t="s">
        <v>7</v>
      </c>
      <c r="D463" s="2" t="s">
        <v>441</v>
      </c>
      <c r="E463" s="2" t="s">
        <v>767</v>
      </c>
      <c r="F463" s="2" t="s">
        <v>64</v>
      </c>
      <c r="H463" s="2" t="s">
        <v>879</v>
      </c>
      <c r="I463" s="2">
        <v>31456</v>
      </c>
      <c r="J463" s="2">
        <v>14835</v>
      </c>
      <c r="K463" s="95">
        <f t="shared" si="98"/>
        <v>0.47161113936927773</v>
      </c>
      <c r="L463" s="38">
        <f t="shared" si="99"/>
        <v>0</v>
      </c>
      <c r="M463" s="38">
        <f t="shared" si="100"/>
        <v>52.441932764175</v>
      </c>
      <c r="N463" s="38">
        <f t="shared" si="101"/>
        <v>21.733067235824997</v>
      </c>
      <c r="O463" s="38">
        <f t="shared" si="102"/>
        <v>0</v>
      </c>
      <c r="P463" s="2">
        <v>724391</v>
      </c>
      <c r="Q463" s="2">
        <v>53.138559786000002</v>
      </c>
      <c r="R463" s="24">
        <v>0</v>
      </c>
      <c r="S463" s="24">
        <v>0.70700280100000001</v>
      </c>
      <c r="T463" s="24">
        <v>0.29299719899999999</v>
      </c>
      <c r="U463" s="24">
        <v>0</v>
      </c>
      <c r="V463" s="95">
        <f t="shared" si="103"/>
        <v>0.13818074285239701</v>
      </c>
      <c r="W463" s="95">
        <v>0.22631249999999997</v>
      </c>
      <c r="X463" s="95">
        <v>0.22500000000000001</v>
      </c>
      <c r="Y463" s="95">
        <f t="shared" si="104"/>
        <v>0.18964985995</v>
      </c>
      <c r="Z463" s="2" t="s">
        <v>532</v>
      </c>
      <c r="AA463" s="2">
        <v>0.17499999999999999</v>
      </c>
      <c r="AB463" s="2">
        <v>0.22500000000000001</v>
      </c>
      <c r="AC463" s="95"/>
      <c r="AD463" s="38">
        <f t="shared" si="105"/>
        <v>0</v>
      </c>
      <c r="AE463" s="38">
        <f t="shared" si="106"/>
        <v>80.393482927480278</v>
      </c>
      <c r="AF463" s="38">
        <f t="shared" si="107"/>
        <v>42.835875521811069</v>
      </c>
      <c r="AG463" s="38">
        <f t="shared" si="108"/>
        <v>0</v>
      </c>
      <c r="AH463" s="38">
        <f t="shared" si="109"/>
        <v>42.835875521811069</v>
      </c>
      <c r="AI463" s="38">
        <v>46.353055556000001</v>
      </c>
      <c r="AJ463" s="24">
        <f t="shared" si="110"/>
        <v>0.92412193776654572</v>
      </c>
      <c r="AK463" s="2">
        <f t="shared" si="111"/>
        <v>7244</v>
      </c>
    </row>
    <row r="464" spans="1:37">
      <c r="A464" s="2">
        <v>199</v>
      </c>
      <c r="B464" s="2" t="s">
        <v>254</v>
      </c>
      <c r="C464" s="2" t="s">
        <v>6</v>
      </c>
      <c r="D464" s="2" t="s">
        <v>442</v>
      </c>
      <c r="E464" s="2" t="s">
        <v>767</v>
      </c>
      <c r="F464" s="2" t="s">
        <v>64</v>
      </c>
      <c r="H464" s="2" t="s">
        <v>879</v>
      </c>
      <c r="I464" s="2">
        <v>34125</v>
      </c>
      <c r="J464" s="2">
        <v>19552</v>
      </c>
      <c r="K464" s="95">
        <f t="shared" si="98"/>
        <v>0.57295238095238099</v>
      </c>
      <c r="L464" s="38">
        <f t="shared" si="99"/>
        <v>55.578658222879994</v>
      </c>
      <c r="M464" s="38">
        <f t="shared" si="100"/>
        <v>30.082988846560003</v>
      </c>
      <c r="N464" s="38">
        <f t="shared" si="101"/>
        <v>12.098352930559999</v>
      </c>
      <c r="O464" s="38">
        <f t="shared" si="102"/>
        <v>0</v>
      </c>
      <c r="P464" s="2">
        <v>2576777</v>
      </c>
      <c r="Q464" s="2">
        <v>7.7428634919999997</v>
      </c>
      <c r="R464" s="24">
        <v>0.56852146299999995</v>
      </c>
      <c r="S464" s="24">
        <v>0.307722881</v>
      </c>
      <c r="T464" s="24">
        <v>0.12375565600000001</v>
      </c>
      <c r="U464" s="24">
        <v>0</v>
      </c>
      <c r="V464" s="95">
        <f t="shared" si="103"/>
        <v>7.0906097761523817E-2</v>
      </c>
      <c r="W464" s="95">
        <v>0.22500000000000001</v>
      </c>
      <c r="X464" s="95">
        <v>0.22500000000000001</v>
      </c>
      <c r="Y464" s="95">
        <f t="shared" si="104"/>
        <v>0.13854867307499999</v>
      </c>
      <c r="Z464" s="2">
        <v>0.1</v>
      </c>
      <c r="AA464" s="2">
        <v>0.17499999999999999</v>
      </c>
      <c r="AB464" s="2">
        <v>0.22500000000000001</v>
      </c>
      <c r="AC464" s="95"/>
      <c r="AD464" s="38">
        <f t="shared" si="105"/>
        <v>48.68690460324288</v>
      </c>
      <c r="AE464" s="38">
        <f t="shared" si="106"/>
        <v>46.117221901776482</v>
      </c>
      <c r="AF464" s="38">
        <f t="shared" si="107"/>
        <v>23.84585362613376</v>
      </c>
      <c r="AG464" s="38">
        <f t="shared" si="108"/>
        <v>0</v>
      </c>
      <c r="AH464" s="38">
        <f t="shared" si="109"/>
        <v>23.84585362613376</v>
      </c>
      <c r="AI464" s="38">
        <v>43.256944443999998</v>
      </c>
      <c r="AJ464" s="24">
        <f t="shared" si="110"/>
        <v>0.5512607035155791</v>
      </c>
      <c r="AK464" s="2">
        <f t="shared" si="111"/>
        <v>4033</v>
      </c>
    </row>
    <row r="465" spans="1:37">
      <c r="A465" s="2">
        <v>200</v>
      </c>
      <c r="B465" s="2" t="s">
        <v>255</v>
      </c>
      <c r="C465" s="2" t="s">
        <v>6</v>
      </c>
      <c r="D465" s="2" t="s">
        <v>442</v>
      </c>
      <c r="E465" s="2" t="s">
        <v>767</v>
      </c>
      <c r="F465" s="2" t="s">
        <v>64</v>
      </c>
      <c r="H465" s="2" t="s">
        <v>879</v>
      </c>
      <c r="I465" s="2">
        <v>34131</v>
      </c>
      <c r="J465" s="2">
        <v>17476</v>
      </c>
      <c r="K465" s="95">
        <f t="shared" si="98"/>
        <v>0.51202718935864755</v>
      </c>
      <c r="L465" s="38">
        <f t="shared" si="99"/>
        <v>56.393142834379994</v>
      </c>
      <c r="M465" s="38">
        <f t="shared" si="100"/>
        <v>18.462808379239998</v>
      </c>
      <c r="N465" s="38">
        <f t="shared" si="101"/>
        <v>12.52404878638</v>
      </c>
      <c r="O465" s="38">
        <f t="shared" si="102"/>
        <v>0</v>
      </c>
      <c r="P465" s="2">
        <v>2341749</v>
      </c>
      <c r="Q465" s="2">
        <v>9.0622193539999998</v>
      </c>
      <c r="R465" s="24">
        <v>0.64537815099999996</v>
      </c>
      <c r="S465" s="24">
        <v>0.21129329799999999</v>
      </c>
      <c r="T465" s="24">
        <v>0.143328551</v>
      </c>
      <c r="U465" s="24">
        <v>0</v>
      </c>
      <c r="V465" s="95">
        <f t="shared" si="103"/>
        <v>7.3388115123377576E-2</v>
      </c>
      <c r="W465" s="95">
        <v>0.22500000000000001</v>
      </c>
      <c r="X465" s="95">
        <v>0.22500000000000001</v>
      </c>
      <c r="Y465" s="95">
        <f t="shared" si="104"/>
        <v>0.133763066225</v>
      </c>
      <c r="Z465" s="2">
        <v>0.1</v>
      </c>
      <c r="AA465" s="2">
        <v>0.17499999999999999</v>
      </c>
      <c r="AB465" s="2">
        <v>0.22500000000000001</v>
      </c>
      <c r="AC465" s="95"/>
      <c r="AD465" s="38">
        <f t="shared" si="105"/>
        <v>49.400393122916881</v>
      </c>
      <c r="AE465" s="38">
        <f t="shared" si="106"/>
        <v>28.303485245374915</v>
      </c>
      <c r="AF465" s="38">
        <f t="shared" si="107"/>
        <v>24.684900157954981</v>
      </c>
      <c r="AG465" s="38">
        <f t="shared" si="108"/>
        <v>0</v>
      </c>
      <c r="AH465" s="38">
        <f t="shared" si="109"/>
        <v>24.684900157954981</v>
      </c>
      <c r="AI465" s="38">
        <v>43.256944443999998</v>
      </c>
      <c r="AJ465" s="24">
        <f t="shared" si="110"/>
        <v>0.57065750887494615</v>
      </c>
      <c r="AK465" s="2">
        <f t="shared" si="111"/>
        <v>4175</v>
      </c>
    </row>
    <row r="466" spans="1:37">
      <c r="A466" s="2">
        <v>201</v>
      </c>
      <c r="B466" s="2" t="s">
        <v>256</v>
      </c>
      <c r="C466" s="2" t="s">
        <v>6</v>
      </c>
      <c r="D466" s="2" t="s">
        <v>442</v>
      </c>
      <c r="E466" s="2" t="s">
        <v>767</v>
      </c>
      <c r="F466" s="2" t="s">
        <v>64</v>
      </c>
      <c r="H466" s="2" t="s">
        <v>879</v>
      </c>
      <c r="I466" s="2">
        <v>36750</v>
      </c>
      <c r="J466" s="2">
        <v>20134</v>
      </c>
      <c r="K466" s="95">
        <f t="shared" si="98"/>
        <v>0.54786394557823126</v>
      </c>
      <c r="L466" s="38">
        <f t="shared" si="99"/>
        <v>0</v>
      </c>
      <c r="M466" s="38">
        <f t="shared" si="100"/>
        <v>40.328959309120002</v>
      </c>
      <c r="N466" s="38">
        <f t="shared" si="101"/>
        <v>42.524252885219987</v>
      </c>
      <c r="O466" s="38">
        <f t="shared" si="102"/>
        <v>17.816787704989999</v>
      </c>
      <c r="P466" s="2">
        <v>3256282</v>
      </c>
      <c r="Q466" s="2">
        <v>30.770187687</v>
      </c>
      <c r="R466" s="24">
        <v>0</v>
      </c>
      <c r="S466" s="24">
        <v>0.40060553599999998</v>
      </c>
      <c r="T466" s="24">
        <v>0.42241236599999998</v>
      </c>
      <c r="U466" s="24">
        <v>0.176982097</v>
      </c>
      <c r="V466" s="95">
        <f t="shared" si="103"/>
        <v>0.32838661545692516</v>
      </c>
      <c r="W466" s="95">
        <v>0.26881250000000001</v>
      </c>
      <c r="X466" s="95">
        <v>0.237936436</v>
      </c>
      <c r="Y466" s="95">
        <f t="shared" si="104"/>
        <v>0.21272375109981251</v>
      </c>
      <c r="Z466" s="2" t="s">
        <v>532</v>
      </c>
      <c r="AA466" s="2">
        <v>0.17499999999999999</v>
      </c>
      <c r="AB466" s="2">
        <v>0.22500000000000001</v>
      </c>
      <c r="AC466" s="95">
        <v>0.26881250000000001</v>
      </c>
      <c r="AD466" s="38">
        <f t="shared" si="105"/>
        <v>0</v>
      </c>
      <c r="AE466" s="38">
        <f t="shared" si="106"/>
        <v>61.824294620880956</v>
      </c>
      <c r="AF466" s="38">
        <f t="shared" si="107"/>
        <v>83.815302436768604</v>
      </c>
      <c r="AG466" s="38">
        <f t="shared" si="108"/>
        <v>41.954927145741188</v>
      </c>
      <c r="AH466" s="38">
        <f t="shared" si="109"/>
        <v>125.77022958250978</v>
      </c>
      <c r="AI466" s="38">
        <v>43.256944443999998</v>
      </c>
      <c r="AJ466" s="24">
        <f t="shared" si="110"/>
        <v>2.9075153411570862</v>
      </c>
      <c r="AK466" s="2">
        <f t="shared" si="111"/>
        <v>20114</v>
      </c>
    </row>
    <row r="467" spans="1:37">
      <c r="A467" s="2">
        <v>202</v>
      </c>
      <c r="B467" s="2" t="s">
        <v>257</v>
      </c>
      <c r="C467" s="2" t="s">
        <v>6</v>
      </c>
      <c r="D467" s="2" t="s">
        <v>442</v>
      </c>
      <c r="E467" s="2" t="s">
        <v>767</v>
      </c>
      <c r="F467" s="2" t="s">
        <v>64</v>
      </c>
      <c r="H467" s="2" t="s">
        <v>879</v>
      </c>
      <c r="I467" s="2">
        <v>35518</v>
      </c>
      <c r="J467" s="2">
        <v>19643</v>
      </c>
      <c r="K467" s="95">
        <f t="shared" si="98"/>
        <v>0.5530435272256321</v>
      </c>
      <c r="L467" s="38">
        <f t="shared" si="99"/>
        <v>0</v>
      </c>
      <c r="M467" s="38">
        <f t="shared" si="100"/>
        <v>30.527532900735</v>
      </c>
      <c r="N467" s="38">
        <f t="shared" si="101"/>
        <v>47.842259700104997</v>
      </c>
      <c r="O467" s="38">
        <f t="shared" si="102"/>
        <v>19.845207399159996</v>
      </c>
      <c r="P467" s="2">
        <v>2469801</v>
      </c>
      <c r="Q467" s="2">
        <v>49.792028553999998</v>
      </c>
      <c r="R467" s="24">
        <v>0</v>
      </c>
      <c r="S467" s="24">
        <v>0.31082352899999999</v>
      </c>
      <c r="T467" s="24">
        <v>0.48711764699999999</v>
      </c>
      <c r="U467" s="24">
        <v>0.202058824</v>
      </c>
      <c r="V467" s="95">
        <f t="shared" si="103"/>
        <v>0.38114458640275356</v>
      </c>
      <c r="W467" s="95">
        <v>0.27040624999999996</v>
      </c>
      <c r="X467" s="95">
        <v>0.23535323</v>
      </c>
      <c r="Y467" s="95">
        <f t="shared" si="104"/>
        <v>0.21659402577249998</v>
      </c>
      <c r="Z467" s="2" t="s">
        <v>532</v>
      </c>
      <c r="AA467" s="2">
        <v>0.17499999999999999</v>
      </c>
      <c r="AB467" s="2">
        <v>0.22500000000000001</v>
      </c>
      <c r="AC467" s="95">
        <v>0.2603125</v>
      </c>
      <c r="AD467" s="38">
        <f t="shared" si="105"/>
        <v>0</v>
      </c>
      <c r="AE467" s="38">
        <f t="shared" si="106"/>
        <v>46.798707936826752</v>
      </c>
      <c r="AF467" s="38">
        <f t="shared" si="107"/>
        <v>94.297093868906956</v>
      </c>
      <c r="AG467" s="38">
        <f t="shared" si="108"/>
        <v>45.253770627582007</v>
      </c>
      <c r="AH467" s="38">
        <f t="shared" si="109"/>
        <v>139.55086449648897</v>
      </c>
      <c r="AI467" s="38">
        <v>43.256944443999998</v>
      </c>
      <c r="AJ467" s="24">
        <f t="shared" si="110"/>
        <v>3.2260915857602956</v>
      </c>
      <c r="AK467" s="2">
        <f t="shared" si="111"/>
        <v>22562</v>
      </c>
    </row>
    <row r="468" spans="1:37">
      <c r="A468" s="2">
        <v>203</v>
      </c>
      <c r="B468" s="2" t="s">
        <v>258</v>
      </c>
      <c r="C468" s="2" t="s">
        <v>6</v>
      </c>
      <c r="D468" s="2" t="s">
        <v>442</v>
      </c>
      <c r="E468" s="2" t="s">
        <v>767</v>
      </c>
      <c r="F468" s="2" t="s">
        <v>64</v>
      </c>
      <c r="H468" s="2" t="s">
        <v>879</v>
      </c>
      <c r="I468" s="2">
        <v>34411</v>
      </c>
      <c r="J468" s="2">
        <v>23463</v>
      </c>
      <c r="K468" s="95">
        <f t="shared" si="98"/>
        <v>0.68184592136235511</v>
      </c>
      <c r="L468" s="38">
        <f t="shared" si="99"/>
        <v>11.749660244685002</v>
      </c>
      <c r="M468" s="38">
        <f t="shared" si="100"/>
        <v>67.955530966289999</v>
      </c>
      <c r="N468" s="38">
        <f t="shared" si="101"/>
        <v>37.609808789025003</v>
      </c>
      <c r="O468" s="38">
        <f t="shared" si="102"/>
        <v>0</v>
      </c>
      <c r="P468" s="2">
        <v>3031386</v>
      </c>
      <c r="Q468" s="2">
        <v>21.026961152999998</v>
      </c>
      <c r="R468" s="24">
        <v>0.100154799</v>
      </c>
      <c r="S468" s="24">
        <v>0.57925696599999998</v>
      </c>
      <c r="T468" s="24">
        <v>0.320588235</v>
      </c>
      <c r="U468" s="24">
        <v>0</v>
      </c>
      <c r="V468" s="95">
        <f t="shared" si="103"/>
        <v>0.21859178047150621</v>
      </c>
      <c r="W468" s="95">
        <v>0.23746875000000003</v>
      </c>
      <c r="X468" s="95">
        <v>0.22500000000000001</v>
      </c>
      <c r="Y468" s="95">
        <f t="shared" si="104"/>
        <v>0.18351780182499999</v>
      </c>
      <c r="Z468" s="2">
        <v>0.1</v>
      </c>
      <c r="AA468" s="2">
        <v>0.17499999999999999</v>
      </c>
      <c r="AB468" s="2">
        <v>0.22500000000000001</v>
      </c>
      <c r="AC468" s="95"/>
      <c r="AD468" s="38">
        <f t="shared" si="105"/>
        <v>10.292702374344062</v>
      </c>
      <c r="AE468" s="38">
        <f t="shared" si="106"/>
        <v>104.17582897132257</v>
      </c>
      <c r="AF468" s="38">
        <f t="shared" si="107"/>
        <v>74.128933123168267</v>
      </c>
      <c r="AG468" s="38">
        <f t="shared" si="108"/>
        <v>0</v>
      </c>
      <c r="AH468" s="38">
        <f t="shared" si="109"/>
        <v>74.128933123168267</v>
      </c>
      <c r="AI468" s="38">
        <v>43.256944443999998</v>
      </c>
      <c r="AJ468" s="24">
        <f t="shared" si="110"/>
        <v>1.7136886129147386</v>
      </c>
      <c r="AK468" s="2">
        <f t="shared" si="111"/>
        <v>12537</v>
      </c>
    </row>
    <row r="469" spans="1:37">
      <c r="A469" s="2">
        <v>204</v>
      </c>
      <c r="B469" s="2" t="s">
        <v>259</v>
      </c>
      <c r="C469" s="2" t="s">
        <v>6</v>
      </c>
      <c r="D469" s="2" t="s">
        <v>442</v>
      </c>
      <c r="E469" s="2" t="s">
        <v>767</v>
      </c>
      <c r="F469" s="2" t="s">
        <v>64</v>
      </c>
      <c r="H469" s="2" t="s">
        <v>879</v>
      </c>
      <c r="I469" s="2">
        <v>1795</v>
      </c>
      <c r="J469" s="2">
        <v>872</v>
      </c>
      <c r="K469" s="95">
        <f t="shared" si="98"/>
        <v>0.48579387186629525</v>
      </c>
      <c r="L469" s="38">
        <f t="shared" si="99"/>
        <v>0.40073529540000002</v>
      </c>
      <c r="M469" s="38">
        <f t="shared" si="100"/>
        <v>3.9592647046000002</v>
      </c>
      <c r="N469" s="38">
        <f t="shared" si="101"/>
        <v>0</v>
      </c>
      <c r="O469" s="38">
        <f t="shared" si="102"/>
        <v>0</v>
      </c>
      <c r="P469" s="2">
        <v>2288538</v>
      </c>
      <c r="Q469" s="2">
        <v>0</v>
      </c>
      <c r="R469" s="24">
        <v>9.1911765000000006E-2</v>
      </c>
      <c r="S469" s="24">
        <v>0.90808823500000002</v>
      </c>
      <c r="T469" s="24">
        <v>0</v>
      </c>
      <c r="U469" s="24">
        <v>0</v>
      </c>
      <c r="V469" s="95">
        <f t="shared" si="103"/>
        <v>0</v>
      </c>
      <c r="W469" s="95">
        <v>0.17796875000000001</v>
      </c>
      <c r="X469" s="95"/>
      <c r="Y469" s="95">
        <f t="shared" si="104"/>
        <v>0.16810661762500001</v>
      </c>
      <c r="Z469" s="2">
        <v>0.1</v>
      </c>
      <c r="AA469" s="2">
        <v>0.17499999999999999</v>
      </c>
      <c r="AB469" s="2" t="s">
        <v>532</v>
      </c>
      <c r="AC469" s="95"/>
      <c r="AD469" s="38">
        <f t="shared" si="105"/>
        <v>0.35104411877040009</v>
      </c>
      <c r="AE469" s="38">
        <f t="shared" si="106"/>
        <v>6.0695527921518</v>
      </c>
      <c r="AF469" s="38">
        <f t="shared" si="107"/>
        <v>0</v>
      </c>
      <c r="AG469" s="38">
        <f t="shared" si="108"/>
        <v>0</v>
      </c>
      <c r="AH469" s="38">
        <f t="shared" si="109"/>
        <v>0</v>
      </c>
      <c r="AI469" s="38">
        <v>43.256944443999998</v>
      </c>
      <c r="AJ469" s="24">
        <f t="shared" si="110"/>
        <v>0</v>
      </c>
      <c r="AK469" s="2">
        <f t="shared" si="111"/>
        <v>0</v>
      </c>
    </row>
    <row r="470" spans="1:37">
      <c r="A470" s="2">
        <v>205</v>
      </c>
      <c r="B470" s="2" t="s">
        <v>260</v>
      </c>
      <c r="C470" s="2" t="s">
        <v>6</v>
      </c>
      <c r="D470" s="2" t="s">
        <v>442</v>
      </c>
      <c r="E470" s="2" t="s">
        <v>767</v>
      </c>
      <c r="F470" s="2" t="s">
        <v>64</v>
      </c>
      <c r="H470" s="2" t="s">
        <v>879</v>
      </c>
      <c r="I470" s="2">
        <v>29203</v>
      </c>
      <c r="J470" s="2">
        <v>17232</v>
      </c>
      <c r="K470" s="95">
        <f t="shared" si="98"/>
        <v>0.59007636201760094</v>
      </c>
      <c r="L470" s="38">
        <f t="shared" si="99"/>
        <v>22.73715210168</v>
      </c>
      <c r="M470" s="38">
        <f t="shared" si="100"/>
        <v>48.661612553519994</v>
      </c>
      <c r="N470" s="38">
        <f t="shared" si="101"/>
        <v>14.761235258639999</v>
      </c>
      <c r="O470" s="38">
        <f t="shared" si="102"/>
        <v>0</v>
      </c>
      <c r="P470" s="2">
        <v>1993741</v>
      </c>
      <c r="Q470" s="2">
        <v>12.080271008</v>
      </c>
      <c r="R470" s="24">
        <v>0.26389452299999999</v>
      </c>
      <c r="S470" s="24">
        <v>0.56478194699999995</v>
      </c>
      <c r="T470" s="24">
        <v>0.171323529</v>
      </c>
      <c r="U470" s="24">
        <v>0</v>
      </c>
      <c r="V470" s="95">
        <f t="shared" si="103"/>
        <v>0.10109396472033695</v>
      </c>
      <c r="W470" s="95">
        <v>0.22500000000000001</v>
      </c>
      <c r="X470" s="95">
        <v>0.22500000000000001</v>
      </c>
      <c r="Y470" s="95">
        <f t="shared" si="104"/>
        <v>0.16377408704999999</v>
      </c>
      <c r="Z470" s="2">
        <v>0.1</v>
      </c>
      <c r="AA470" s="2">
        <v>0.17499999999999999</v>
      </c>
      <c r="AB470" s="2">
        <v>0.22500000000000001</v>
      </c>
      <c r="AC470" s="95"/>
      <c r="AD470" s="38">
        <f t="shared" si="105"/>
        <v>19.917745241071678</v>
      </c>
      <c r="AE470" s="38">
        <f t="shared" si="106"/>
        <v>74.598252044546157</v>
      </c>
      <c r="AF470" s="38">
        <f t="shared" si="107"/>
        <v>29.094394694779439</v>
      </c>
      <c r="AG470" s="38">
        <f t="shared" si="108"/>
        <v>0</v>
      </c>
      <c r="AH470" s="38">
        <f t="shared" si="109"/>
        <v>29.094394694779439</v>
      </c>
      <c r="AI470" s="38">
        <v>43.256944443999998</v>
      </c>
      <c r="AJ470" s="24">
        <f t="shared" si="110"/>
        <v>0.6725947722092287</v>
      </c>
      <c r="AK470" s="2">
        <f t="shared" si="111"/>
        <v>4920</v>
      </c>
    </row>
    <row r="471" spans="1:37">
      <c r="A471" s="2">
        <v>206</v>
      </c>
      <c r="B471" s="2" t="s">
        <v>261</v>
      </c>
      <c r="C471" s="2" t="s">
        <v>6</v>
      </c>
      <c r="D471" s="2" t="s">
        <v>442</v>
      </c>
      <c r="E471" s="2" t="s">
        <v>767</v>
      </c>
      <c r="F471" s="2" t="s">
        <v>64</v>
      </c>
      <c r="H471" s="2" t="s">
        <v>879</v>
      </c>
      <c r="I471" s="2">
        <v>31965</v>
      </c>
      <c r="J471" s="2">
        <v>16732</v>
      </c>
      <c r="K471" s="95">
        <f t="shared" si="98"/>
        <v>0.52344752072579381</v>
      </c>
      <c r="L471" s="38">
        <f t="shared" si="99"/>
        <v>34.427144534299991</v>
      </c>
      <c r="M471" s="38">
        <f t="shared" si="100"/>
        <v>38.4609469635</v>
      </c>
      <c r="N471" s="38">
        <f t="shared" si="101"/>
        <v>10.771908502200002</v>
      </c>
      <c r="O471" s="38">
        <f t="shared" si="102"/>
        <v>0</v>
      </c>
      <c r="P471" s="2">
        <v>1802040</v>
      </c>
      <c r="Q471" s="2">
        <v>10.317953036</v>
      </c>
      <c r="R471" s="24">
        <v>0.41151260499999998</v>
      </c>
      <c r="S471" s="24">
        <v>0.45972922500000002</v>
      </c>
      <c r="T471" s="24">
        <v>0.12875817000000001</v>
      </c>
      <c r="U471" s="24">
        <v>0</v>
      </c>
      <c r="V471" s="95">
        <f t="shared" si="103"/>
        <v>6.7398144859690284E-2</v>
      </c>
      <c r="W471" s="95">
        <v>0.22500000000000001</v>
      </c>
      <c r="X471" s="95">
        <v>0.22500000000000001</v>
      </c>
      <c r="Y471" s="95">
        <f t="shared" si="104"/>
        <v>0.150574463125</v>
      </c>
      <c r="Z471" s="2">
        <v>0.1</v>
      </c>
      <c r="AA471" s="2">
        <v>0.17499999999999999</v>
      </c>
      <c r="AB471" s="2">
        <v>0.22500000000000001</v>
      </c>
      <c r="AC471" s="95"/>
      <c r="AD471" s="38">
        <f t="shared" si="105"/>
        <v>30.158178612046797</v>
      </c>
      <c r="AE471" s="38">
        <f t="shared" si="106"/>
        <v>58.960631695045493</v>
      </c>
      <c r="AF471" s="38">
        <f t="shared" si="107"/>
        <v>21.231431657836207</v>
      </c>
      <c r="AG471" s="38">
        <f t="shared" si="108"/>
        <v>0</v>
      </c>
      <c r="AH471" s="38">
        <f t="shared" si="109"/>
        <v>21.231431657836207</v>
      </c>
      <c r="AI471" s="38">
        <v>43.256944443999998</v>
      </c>
      <c r="AJ471" s="24">
        <f t="shared" si="110"/>
        <v>0.49082134512117942</v>
      </c>
      <c r="AK471" s="2">
        <f t="shared" si="111"/>
        <v>3591</v>
      </c>
    </row>
    <row r="472" spans="1:37">
      <c r="A472" s="2">
        <v>217</v>
      </c>
      <c r="B472" s="2" t="s">
        <v>270</v>
      </c>
      <c r="C472" s="2" t="s">
        <v>5</v>
      </c>
      <c r="D472" s="2" t="s">
        <v>447</v>
      </c>
      <c r="E472" s="2" t="s">
        <v>767</v>
      </c>
      <c r="F472" s="2" t="s">
        <v>64</v>
      </c>
      <c r="H472" s="2" t="s">
        <v>879</v>
      </c>
      <c r="I472" s="2">
        <v>2056</v>
      </c>
      <c r="J472" s="2">
        <v>747</v>
      </c>
      <c r="K472" s="95">
        <f t="shared" si="98"/>
        <v>0.36332684824902722</v>
      </c>
      <c r="L472" s="38">
        <f t="shared" si="99"/>
        <v>0</v>
      </c>
      <c r="M472" s="38">
        <f t="shared" si="100"/>
        <v>0</v>
      </c>
      <c r="N472" s="38">
        <f t="shared" si="101"/>
        <v>1.30133484315</v>
      </c>
      <c r="O472" s="38">
        <f t="shared" si="102"/>
        <v>2.4336651568500001</v>
      </c>
      <c r="P472" s="2">
        <v>633288</v>
      </c>
      <c r="Q472" s="2">
        <v>8.7956214159999995</v>
      </c>
      <c r="R472" s="24">
        <v>0</v>
      </c>
      <c r="S472" s="24">
        <v>0</v>
      </c>
      <c r="T472" s="24">
        <v>0.34841629000000002</v>
      </c>
      <c r="U472" s="24">
        <v>0.65158371000000004</v>
      </c>
      <c r="V472" s="95">
        <f t="shared" si="103"/>
        <v>0.36332684824902722</v>
      </c>
      <c r="W472" s="95">
        <v>0.30174999999999996</v>
      </c>
      <c r="X472" s="95">
        <v>0.26006674200000002</v>
      </c>
      <c r="Y472" s="95">
        <f t="shared" si="104"/>
        <v>0.26006674184233669</v>
      </c>
      <c r="Z472" s="2" t="s">
        <v>532</v>
      </c>
      <c r="AA472" s="2" t="s">
        <v>532</v>
      </c>
      <c r="AB472" s="2">
        <v>0.22500000000000001</v>
      </c>
      <c r="AC472" s="95">
        <v>0.278817708</v>
      </c>
      <c r="AD472" s="38">
        <f t="shared" si="105"/>
        <v>0</v>
      </c>
      <c r="AE472" s="38">
        <f t="shared" si="106"/>
        <v>0</v>
      </c>
      <c r="AF472" s="38">
        <f t="shared" si="107"/>
        <v>2.5649309758486503</v>
      </c>
      <c r="AG472" s="38">
        <f t="shared" si="108"/>
        <v>5.9440887237940272</v>
      </c>
      <c r="AH472" s="38">
        <f t="shared" si="109"/>
        <v>8.5090196996426783</v>
      </c>
      <c r="AI472" s="38">
        <v>24.986944443999999</v>
      </c>
      <c r="AJ472" s="24">
        <f t="shared" si="110"/>
        <v>0.34053862482917197</v>
      </c>
      <c r="AK472" s="2">
        <f t="shared" si="111"/>
        <v>1245</v>
      </c>
    </row>
    <row r="473" spans="1:37">
      <c r="A473" s="2">
        <v>218</v>
      </c>
      <c r="B473" s="2" t="s">
        <v>271</v>
      </c>
      <c r="C473" s="2" t="s">
        <v>5</v>
      </c>
      <c r="D473" s="2" t="s">
        <v>447</v>
      </c>
      <c r="E473" s="2" t="s">
        <v>767</v>
      </c>
      <c r="F473" s="2" t="s">
        <v>64</v>
      </c>
      <c r="H473" s="2" t="s">
        <v>879</v>
      </c>
      <c r="I473" s="2">
        <v>15000</v>
      </c>
      <c r="J473" s="2">
        <v>8484</v>
      </c>
      <c r="K473" s="95">
        <f t="shared" si="98"/>
        <v>0.56559999999999999</v>
      </c>
      <c r="L473" s="38">
        <f t="shared" si="99"/>
        <v>0</v>
      </c>
      <c r="M473" s="38">
        <f t="shared" si="100"/>
        <v>4.9111925104200003</v>
      </c>
      <c r="N473" s="38">
        <f t="shared" si="101"/>
        <v>18.55843494666</v>
      </c>
      <c r="O473" s="38">
        <f t="shared" si="102"/>
        <v>18.95037254292</v>
      </c>
      <c r="P473" s="2">
        <v>1832159</v>
      </c>
      <c r="Q473" s="2">
        <v>34.353411563999998</v>
      </c>
      <c r="R473" s="24">
        <v>0</v>
      </c>
      <c r="S473" s="24">
        <v>0.115775401</v>
      </c>
      <c r="T473" s="24">
        <v>0.437492573</v>
      </c>
      <c r="U473" s="24">
        <v>0.446732026</v>
      </c>
      <c r="V473" s="95">
        <f t="shared" si="103"/>
        <v>0.50011743319439994</v>
      </c>
      <c r="W473" s="95">
        <v>0.28740624999999997</v>
      </c>
      <c r="X473" s="95">
        <v>0.247135153</v>
      </c>
      <c r="Y473" s="95">
        <f t="shared" si="104"/>
        <v>0.23878367683912499</v>
      </c>
      <c r="Z473" s="2" t="s">
        <v>532</v>
      </c>
      <c r="AA473" s="2">
        <v>0.17499999999999999</v>
      </c>
      <c r="AB473" s="2">
        <v>0.22500000000000001</v>
      </c>
      <c r="AC473" s="95">
        <v>0.26881250000000001</v>
      </c>
      <c r="AD473" s="38">
        <f t="shared" si="105"/>
        <v>0</v>
      </c>
      <c r="AE473" s="38">
        <f t="shared" si="106"/>
        <v>7.5288581184738597</v>
      </c>
      <c r="AF473" s="38">
        <f t="shared" si="107"/>
        <v>36.578675279866857</v>
      </c>
      <c r="AG473" s="38">
        <f t="shared" si="108"/>
        <v>44.624289888136666</v>
      </c>
      <c r="AH473" s="38">
        <f t="shared" si="109"/>
        <v>81.202965168003516</v>
      </c>
      <c r="AI473" s="38">
        <v>24.986944443999999</v>
      </c>
      <c r="AJ473" s="24">
        <f t="shared" si="110"/>
        <v>3.2498157327716961</v>
      </c>
      <c r="AK473" s="2">
        <f t="shared" si="111"/>
        <v>12503</v>
      </c>
    </row>
    <row r="474" spans="1:37">
      <c r="A474" s="2">
        <v>219</v>
      </c>
      <c r="B474" s="2" t="s">
        <v>272</v>
      </c>
      <c r="C474" s="2" t="s">
        <v>5</v>
      </c>
      <c r="D474" s="2" t="s">
        <v>447</v>
      </c>
      <c r="E474" s="2" t="s">
        <v>767</v>
      </c>
      <c r="F474" s="2" t="s">
        <v>64</v>
      </c>
      <c r="H474" s="2" t="s">
        <v>879</v>
      </c>
      <c r="I474" s="2">
        <v>16261</v>
      </c>
      <c r="J474" s="2">
        <v>4747</v>
      </c>
      <c r="K474" s="95">
        <f t="shared" si="98"/>
        <v>0.29192546583850931</v>
      </c>
      <c r="L474" s="38">
        <f t="shared" si="99"/>
        <v>13.022254294334999</v>
      </c>
      <c r="M474" s="38">
        <f t="shared" si="100"/>
        <v>7.7644863984550003</v>
      </c>
      <c r="N474" s="38">
        <f t="shared" si="101"/>
        <v>2.9482593072100003</v>
      </c>
      <c r="O474" s="38">
        <f t="shared" si="102"/>
        <v>0</v>
      </c>
      <c r="P474" s="2">
        <v>1343458</v>
      </c>
      <c r="Q474" s="2">
        <v>3.15818478</v>
      </c>
      <c r="R474" s="24">
        <v>0.54865196100000002</v>
      </c>
      <c r="S474" s="24">
        <v>0.32713235299999999</v>
      </c>
      <c r="T474" s="24">
        <v>0.12421568600000001</v>
      </c>
      <c r="U474" s="24">
        <v>0</v>
      </c>
      <c r="V474" s="95">
        <f t="shared" si="103"/>
        <v>3.6261722000000003E-2</v>
      </c>
      <c r="W474" s="95">
        <v>0.22500000000000001</v>
      </c>
      <c r="X474" s="95">
        <v>0.22500000000000001</v>
      </c>
      <c r="Y474" s="95">
        <f t="shared" si="104"/>
        <v>0.14006188722500001</v>
      </c>
      <c r="Z474" s="2">
        <v>0.1</v>
      </c>
      <c r="AA474" s="2">
        <v>0.17499999999999999</v>
      </c>
      <c r="AB474" s="2">
        <v>0.22500000000000001</v>
      </c>
      <c r="AC474" s="95"/>
      <c r="AD474" s="38">
        <f t="shared" si="105"/>
        <v>11.40749476183746</v>
      </c>
      <c r="AE474" s="38">
        <f t="shared" si="106"/>
        <v>11.902957648831514</v>
      </c>
      <c r="AF474" s="38">
        <f t="shared" si="107"/>
        <v>5.811019094510911</v>
      </c>
      <c r="AG474" s="38">
        <f t="shared" si="108"/>
        <v>0</v>
      </c>
      <c r="AH474" s="38">
        <f t="shared" si="109"/>
        <v>5.811019094510911</v>
      </c>
      <c r="AI474" s="38">
        <v>24.986944443999999</v>
      </c>
      <c r="AJ474" s="24">
        <f t="shared" si="110"/>
        <v>0.23256221294021745</v>
      </c>
      <c r="AK474" s="2">
        <f t="shared" si="111"/>
        <v>983</v>
      </c>
    </row>
    <row r="475" spans="1:37">
      <c r="A475" s="2">
        <v>220</v>
      </c>
      <c r="B475" s="2" t="s">
        <v>273</v>
      </c>
      <c r="C475" s="2" t="s">
        <v>5</v>
      </c>
      <c r="D475" s="2" t="s">
        <v>447</v>
      </c>
      <c r="E475" s="2" t="s">
        <v>767</v>
      </c>
      <c r="F475" s="2" t="s">
        <v>64</v>
      </c>
      <c r="H475" s="2" t="s">
        <v>879</v>
      </c>
      <c r="I475" s="2">
        <v>15742</v>
      </c>
      <c r="J475" s="2">
        <v>5800</v>
      </c>
      <c r="K475" s="95">
        <f t="shared" si="98"/>
        <v>0.36844111294625842</v>
      </c>
      <c r="L475" s="38">
        <f t="shared" si="99"/>
        <v>16.052352948000003</v>
      </c>
      <c r="M475" s="38">
        <f t="shared" si="100"/>
        <v>12.947647052000001</v>
      </c>
      <c r="N475" s="38">
        <f t="shared" si="101"/>
        <v>0</v>
      </c>
      <c r="O475" s="38">
        <f t="shared" si="102"/>
        <v>0</v>
      </c>
      <c r="P475" s="2">
        <v>1617347</v>
      </c>
      <c r="Q475" s="2">
        <v>0</v>
      </c>
      <c r="R475" s="24">
        <v>0.55352941200000005</v>
      </c>
      <c r="S475" s="24">
        <v>0.446470588</v>
      </c>
      <c r="T475" s="24">
        <v>0</v>
      </c>
      <c r="U475" s="24">
        <v>0</v>
      </c>
      <c r="V475" s="95">
        <f t="shared" si="103"/>
        <v>0</v>
      </c>
      <c r="W475" s="95">
        <v>0.19284374999999998</v>
      </c>
      <c r="X475" s="95"/>
      <c r="Y475" s="95">
        <f t="shared" si="104"/>
        <v>0.13348529409999998</v>
      </c>
      <c r="Z475" s="2">
        <v>0.1</v>
      </c>
      <c r="AA475" s="2">
        <v>0.17499999999999999</v>
      </c>
      <c r="AB475" s="2" t="s">
        <v>532</v>
      </c>
      <c r="AC475" s="95"/>
      <c r="AD475" s="38">
        <f t="shared" si="105"/>
        <v>14.061861182448004</v>
      </c>
      <c r="AE475" s="38">
        <f t="shared" si="106"/>
        <v>19.848742930716</v>
      </c>
      <c r="AF475" s="38">
        <f t="shared" si="107"/>
        <v>0</v>
      </c>
      <c r="AG475" s="38">
        <f t="shared" si="108"/>
        <v>0</v>
      </c>
      <c r="AH475" s="38">
        <f t="shared" si="109"/>
        <v>0</v>
      </c>
      <c r="AI475" s="38">
        <v>24.986944443999999</v>
      </c>
      <c r="AJ475" s="24">
        <f t="shared" si="110"/>
        <v>0</v>
      </c>
      <c r="AK475" s="2">
        <f t="shared" si="111"/>
        <v>0</v>
      </c>
    </row>
    <row r="476" spans="1:37">
      <c r="A476" s="2">
        <v>215</v>
      </c>
      <c r="B476" s="2" t="s">
        <v>445</v>
      </c>
      <c r="C476" s="2" t="s">
        <v>4</v>
      </c>
      <c r="D476" s="2" t="s">
        <v>444</v>
      </c>
      <c r="E476" s="2" t="s">
        <v>767</v>
      </c>
      <c r="F476" s="2" t="s">
        <v>64</v>
      </c>
      <c r="H476" s="2" t="s">
        <v>879</v>
      </c>
      <c r="I476" s="2">
        <v>12201</v>
      </c>
      <c r="J476" s="2">
        <v>4049</v>
      </c>
      <c r="K476" s="95">
        <f t="shared" si="98"/>
        <v>0.33185804442258832</v>
      </c>
      <c r="L476" s="38">
        <f t="shared" si="99"/>
        <v>10.259451472969998</v>
      </c>
      <c r="M476" s="38">
        <f t="shared" si="100"/>
        <v>6.7906986209350002</v>
      </c>
      <c r="N476" s="38">
        <f t="shared" si="101"/>
        <v>3.1948499060950004</v>
      </c>
      <c r="O476" s="38">
        <f t="shared" si="102"/>
        <v>0</v>
      </c>
      <c r="P476" s="2">
        <v>1092193</v>
      </c>
      <c r="Q476" s="2">
        <v>4.0283098199999996</v>
      </c>
      <c r="R476" s="24">
        <v>0.50676470600000001</v>
      </c>
      <c r="S476" s="24">
        <v>0.33542596299999999</v>
      </c>
      <c r="T476" s="24">
        <v>0.157809331</v>
      </c>
      <c r="U476" s="24">
        <v>0</v>
      </c>
      <c r="V476" s="95">
        <f t="shared" si="103"/>
        <v>5.2370295977296942E-2</v>
      </c>
      <c r="W476" s="95">
        <v>0.22500000000000001</v>
      </c>
      <c r="X476" s="95">
        <v>0.22500000000000001</v>
      </c>
      <c r="Y476" s="95">
        <f t="shared" si="104"/>
        <v>0.1448831136</v>
      </c>
      <c r="Z476" s="2">
        <v>0.1</v>
      </c>
      <c r="AA476" s="2">
        <v>0.17499999999999999</v>
      </c>
      <c r="AB476" s="2">
        <v>0.22500000000000001</v>
      </c>
      <c r="AC476" s="95"/>
      <c r="AD476" s="38">
        <f t="shared" si="105"/>
        <v>8.9872794903217184</v>
      </c>
      <c r="AE476" s="38">
        <f t="shared" si="106"/>
        <v>10.410140985893355</v>
      </c>
      <c r="AF476" s="38">
        <f t="shared" si="107"/>
        <v>6.2970491649132461</v>
      </c>
      <c r="AG476" s="38">
        <f t="shared" si="108"/>
        <v>0</v>
      </c>
      <c r="AH476" s="38">
        <f t="shared" si="109"/>
        <v>6.2970491649132461</v>
      </c>
      <c r="AI476" s="38">
        <v>13.025</v>
      </c>
      <c r="AJ476" s="24">
        <f t="shared" si="110"/>
        <v>0.48345866909122809</v>
      </c>
      <c r="AK476" s="2">
        <f t="shared" si="111"/>
        <v>1065</v>
      </c>
    </row>
    <row r="477" spans="1:37">
      <c r="A477" s="2">
        <v>216</v>
      </c>
      <c r="B477" s="2" t="s">
        <v>446</v>
      </c>
      <c r="C477" s="2" t="s">
        <v>4</v>
      </c>
      <c r="D477" s="2" t="s">
        <v>444</v>
      </c>
      <c r="E477" s="2" t="s">
        <v>767</v>
      </c>
      <c r="F477" s="2" t="s">
        <v>64</v>
      </c>
      <c r="H477" s="2" t="s">
        <v>879</v>
      </c>
      <c r="I477" s="2">
        <v>8040</v>
      </c>
      <c r="J477" s="2">
        <v>1420</v>
      </c>
      <c r="K477" s="95">
        <f t="shared" si="98"/>
        <v>0.17661691542288557</v>
      </c>
      <c r="L477" s="38">
        <f t="shared" si="99"/>
        <v>5.3167962197999996</v>
      </c>
      <c r="M477" s="38">
        <f t="shared" si="100"/>
        <v>0.61045972529999992</v>
      </c>
      <c r="N477" s="38">
        <f t="shared" si="101"/>
        <v>0.35544430380000003</v>
      </c>
      <c r="O477" s="38">
        <f t="shared" si="102"/>
        <v>0.81729975109999997</v>
      </c>
      <c r="P477" s="2">
        <v>971995</v>
      </c>
      <c r="Q477" s="2">
        <v>1.500492897</v>
      </c>
      <c r="R477" s="24">
        <v>0.74884453799999995</v>
      </c>
      <c r="S477" s="24">
        <v>8.5980242999999998E-2</v>
      </c>
      <c r="T477" s="24">
        <v>5.0062578000000003E-2</v>
      </c>
      <c r="U477" s="24">
        <v>0.115112641</v>
      </c>
      <c r="V477" s="95">
        <f t="shared" si="103"/>
        <v>2.9172737684079603E-2</v>
      </c>
      <c r="W477" s="95">
        <v>0.26509375000000002</v>
      </c>
      <c r="X477" s="95">
        <v>0.25294182700000001</v>
      </c>
      <c r="Y477" s="95">
        <f t="shared" si="104"/>
        <v>0.13171071805009374</v>
      </c>
      <c r="Z477" s="2">
        <v>0.1</v>
      </c>
      <c r="AA477" s="2">
        <v>0.17499999999999999</v>
      </c>
      <c r="AB477" s="2">
        <v>0.22500000000000001</v>
      </c>
      <c r="AC477" s="95">
        <v>0.26509375000000002</v>
      </c>
      <c r="AD477" s="38">
        <f t="shared" si="105"/>
        <v>4.6575134885448</v>
      </c>
      <c r="AE477" s="38">
        <f t="shared" si="106"/>
        <v>0.93583475888489986</v>
      </c>
      <c r="AF477" s="38">
        <f t="shared" si="107"/>
        <v>0.7005807227898001</v>
      </c>
      <c r="AG477" s="38">
        <f t="shared" si="108"/>
        <v>1.8979508496241311</v>
      </c>
      <c r="AH477" s="38">
        <f t="shared" si="109"/>
        <v>2.5985315724139313</v>
      </c>
      <c r="AI477" s="38">
        <v>13.025</v>
      </c>
      <c r="AJ477" s="24">
        <f t="shared" si="110"/>
        <v>0.19950338367861276</v>
      </c>
      <c r="AK477" s="2">
        <f t="shared" si="111"/>
        <v>391</v>
      </c>
    </row>
    <row r="478" spans="1:37">
      <c r="A478" s="2">
        <v>312</v>
      </c>
      <c r="B478" s="2" t="s">
        <v>362</v>
      </c>
      <c r="C478" s="2" t="s">
        <v>3</v>
      </c>
      <c r="D478" s="2" t="s">
        <v>418</v>
      </c>
      <c r="E478" s="2" t="s">
        <v>767</v>
      </c>
      <c r="F478" s="2" t="s">
        <v>64</v>
      </c>
      <c r="H478" s="2" t="s">
        <v>879</v>
      </c>
      <c r="I478" s="2">
        <v>467</v>
      </c>
      <c r="J478" s="2">
        <v>179</v>
      </c>
      <c r="K478" s="95">
        <f t="shared" si="98"/>
        <v>0.38329764453961457</v>
      </c>
      <c r="L478" s="38">
        <f t="shared" si="99"/>
        <v>0.12058787064499998</v>
      </c>
      <c r="M478" s="38">
        <f t="shared" si="100"/>
        <v>0.10442391825499998</v>
      </c>
      <c r="N478" s="38">
        <f t="shared" si="101"/>
        <v>0.10442391825499998</v>
      </c>
      <c r="O478" s="38">
        <f t="shared" si="102"/>
        <v>0.56556429284500009</v>
      </c>
      <c r="R478" s="24">
        <v>0.13473505099999999</v>
      </c>
      <c r="S478" s="24">
        <v>0.116674769</v>
      </c>
      <c r="T478" s="24">
        <v>0.116674769</v>
      </c>
      <c r="U478" s="24">
        <v>0.63191541100000004</v>
      </c>
      <c r="V478" s="95">
        <f t="shared" si="103"/>
        <v>0.2869328527194861</v>
      </c>
      <c r="W478" s="95">
        <v>0.46378125000000003</v>
      </c>
      <c r="X478" s="95">
        <v>0.34011382099999998</v>
      </c>
      <c r="Y478" s="95">
        <f t="shared" si="104"/>
        <v>0.28849745632951102</v>
      </c>
      <c r="Z478" s="2">
        <v>0.1</v>
      </c>
      <c r="AA478" s="2">
        <v>0.17499999999999999</v>
      </c>
      <c r="AB478" s="2">
        <v>0.22500000000000001</v>
      </c>
      <c r="AC478" s="95">
        <v>0.36136805599999999</v>
      </c>
      <c r="AD478" s="38">
        <f t="shared" si="105"/>
        <v>0.10563497468501998</v>
      </c>
      <c r="AE478" s="38">
        <f t="shared" si="106"/>
        <v>0.16008186668491495</v>
      </c>
      <c r="AF478" s="38">
        <f t="shared" si="107"/>
        <v>0.20581954288060497</v>
      </c>
      <c r="AG478" s="38">
        <f t="shared" si="108"/>
        <v>1.7903413728640927</v>
      </c>
      <c r="AH478" s="38">
        <f t="shared" si="109"/>
        <v>1.9961609157446976</v>
      </c>
      <c r="AI478" s="38">
        <v>232.51499999999999</v>
      </c>
      <c r="AJ478" s="24">
        <f t="shared" si="110"/>
        <v>8.5850844708715464E-3</v>
      </c>
      <c r="AK478" s="2">
        <f t="shared" si="111"/>
        <v>223</v>
      </c>
    </row>
    <row r="479" spans="1:37">
      <c r="A479" s="2">
        <v>88</v>
      </c>
      <c r="B479" s="2" t="s">
        <v>143</v>
      </c>
      <c r="C479" s="2" t="s">
        <v>3</v>
      </c>
      <c r="D479" s="2" t="s">
        <v>418</v>
      </c>
      <c r="E479" s="2" t="s">
        <v>767</v>
      </c>
      <c r="F479" s="2" t="s">
        <v>64</v>
      </c>
      <c r="H479" s="2" t="s">
        <v>879</v>
      </c>
      <c r="I479" s="2">
        <v>29339</v>
      </c>
      <c r="J479" s="2">
        <v>6697</v>
      </c>
      <c r="K479" s="95">
        <f t="shared" si="98"/>
        <v>0.22826272197416408</v>
      </c>
      <c r="L479" s="38">
        <f t="shared" si="99"/>
        <v>4.9089825024899998</v>
      </c>
      <c r="M479" s="38">
        <f t="shared" si="100"/>
        <v>8.1505071023799989</v>
      </c>
      <c r="N479" s="38">
        <f t="shared" si="101"/>
        <v>11.094446087249999</v>
      </c>
      <c r="O479" s="38">
        <f t="shared" si="102"/>
        <v>9.3310643078800002</v>
      </c>
      <c r="P479" s="2">
        <v>2720102</v>
      </c>
      <c r="Q479" s="2">
        <v>13.557324623</v>
      </c>
      <c r="R479" s="24">
        <v>0.146602434</v>
      </c>
      <c r="S479" s="24">
        <v>0.243407708</v>
      </c>
      <c r="T479" s="24">
        <v>0.33132584999999998</v>
      </c>
      <c r="U479" s="24">
        <v>0.27866400800000002</v>
      </c>
      <c r="V479" s="95">
        <f t="shared" si="103"/>
        <v>0.13923794536371384</v>
      </c>
      <c r="W479" s="95">
        <v>0.33628124999999998</v>
      </c>
      <c r="X479" s="95">
        <v>0.26176084799999999</v>
      </c>
      <c r="Y479" s="95">
        <f t="shared" si="104"/>
        <v>0.21692805474374999</v>
      </c>
      <c r="Z479" s="2">
        <v>0.1</v>
      </c>
      <c r="AA479" s="2">
        <v>0.17499999999999999</v>
      </c>
      <c r="AB479" s="2">
        <v>0.22500000000000001</v>
      </c>
      <c r="AC479" s="95">
        <v>0.30546875000000001</v>
      </c>
      <c r="AD479" s="38">
        <f t="shared" si="105"/>
        <v>4.3002686721812404</v>
      </c>
      <c r="AE479" s="38">
        <f t="shared" si="106"/>
        <v>12.494727387948538</v>
      </c>
      <c r="AF479" s="38">
        <f t="shared" si="107"/>
        <v>21.867153237969749</v>
      </c>
      <c r="AG479" s="38">
        <f t="shared" si="108"/>
        <v>24.969053300608017</v>
      </c>
      <c r="AH479" s="38">
        <f t="shared" si="109"/>
        <v>46.83620653857777</v>
      </c>
      <c r="AI479" s="38">
        <v>232.51499999999999</v>
      </c>
      <c r="AJ479" s="24">
        <f t="shared" si="110"/>
        <v>0.20143305394739167</v>
      </c>
      <c r="AK479" s="2">
        <f t="shared" si="111"/>
        <v>6809</v>
      </c>
    </row>
    <row r="480" spans="1:37">
      <c r="A480" s="2">
        <v>89</v>
      </c>
      <c r="B480" s="2" t="s">
        <v>144</v>
      </c>
      <c r="C480" s="2" t="s">
        <v>3</v>
      </c>
      <c r="D480" s="2" t="s">
        <v>418</v>
      </c>
      <c r="E480" s="2" t="s">
        <v>767</v>
      </c>
      <c r="F480" s="2" t="s">
        <v>64</v>
      </c>
      <c r="H480" s="2" t="s">
        <v>879</v>
      </c>
      <c r="I480" s="2">
        <v>10607</v>
      </c>
      <c r="J480" s="2">
        <v>2810</v>
      </c>
      <c r="K480" s="95">
        <f t="shared" si="98"/>
        <v>0.2649193928537758</v>
      </c>
      <c r="L480" s="38">
        <f t="shared" si="99"/>
        <v>3.24856261505</v>
      </c>
      <c r="M480" s="38">
        <f t="shared" si="100"/>
        <v>2.1328273308500001</v>
      </c>
      <c r="N480" s="38">
        <f t="shared" si="101"/>
        <v>3.193242412</v>
      </c>
      <c r="O480" s="38">
        <f t="shared" si="102"/>
        <v>5.4753676421000002</v>
      </c>
      <c r="P480" s="2">
        <v>1040925</v>
      </c>
      <c r="Q480" s="2">
        <v>17.792332825999999</v>
      </c>
      <c r="R480" s="24">
        <v>0.231214421</v>
      </c>
      <c r="S480" s="24">
        <v>0.15180265700000001</v>
      </c>
      <c r="T480" s="24">
        <v>0.22727704000000001</v>
      </c>
      <c r="U480" s="24">
        <v>0.389705882</v>
      </c>
      <c r="V480" s="95">
        <f t="shared" si="103"/>
        <v>0.16345074109738852</v>
      </c>
      <c r="W480" s="95">
        <v>0.36815624999999996</v>
      </c>
      <c r="X480" s="95">
        <v>0.28555767500000001</v>
      </c>
      <c r="Y480" s="95">
        <f t="shared" si="104"/>
        <v>0.22587111596175002</v>
      </c>
      <c r="Z480" s="2">
        <v>0.1</v>
      </c>
      <c r="AA480" s="2">
        <v>0.17499999999999999</v>
      </c>
      <c r="AB480" s="2">
        <v>0.22500000000000001</v>
      </c>
      <c r="AC480" s="95">
        <v>0.32087500000000002</v>
      </c>
      <c r="AD480" s="38">
        <f t="shared" si="105"/>
        <v>2.8457408507838005</v>
      </c>
      <c r="AE480" s="38">
        <f t="shared" si="106"/>
        <v>3.2696242981930501</v>
      </c>
      <c r="AF480" s="38">
        <f t="shared" si="107"/>
        <v>6.2938807940519998</v>
      </c>
      <c r="AG480" s="38">
        <f t="shared" si="108"/>
        <v>15.390519267311419</v>
      </c>
      <c r="AH480" s="38">
        <f t="shared" si="109"/>
        <v>21.684400061363419</v>
      </c>
      <c r="AI480" s="38">
        <v>232.51499999999999</v>
      </c>
      <c r="AJ480" s="24">
        <f t="shared" si="110"/>
        <v>9.3260220034679139E-2</v>
      </c>
      <c r="AK480" s="2">
        <f t="shared" si="111"/>
        <v>2890</v>
      </c>
    </row>
    <row r="481" spans="1:37">
      <c r="A481" s="2">
        <v>90</v>
      </c>
      <c r="B481" s="2" t="s">
        <v>145</v>
      </c>
      <c r="C481" s="2" t="s">
        <v>3</v>
      </c>
      <c r="D481" s="2" t="s">
        <v>418</v>
      </c>
      <c r="E481" s="2" t="s">
        <v>767</v>
      </c>
      <c r="F481" s="2" t="s">
        <v>64</v>
      </c>
      <c r="H481" s="2" t="s">
        <v>879</v>
      </c>
      <c r="I481" s="2">
        <v>5287</v>
      </c>
      <c r="J481" s="2">
        <v>1104</v>
      </c>
      <c r="K481" s="95">
        <f t="shared" si="98"/>
        <v>0.2088140722526953</v>
      </c>
      <c r="L481" s="38">
        <f t="shared" si="99"/>
        <v>1.4562352958399998</v>
      </c>
      <c r="M481" s="38">
        <f t="shared" si="100"/>
        <v>1.1294117671199999</v>
      </c>
      <c r="N481" s="38">
        <f t="shared" si="101"/>
        <v>1.4174117668799999</v>
      </c>
      <c r="O481" s="38">
        <f t="shared" si="102"/>
        <v>1.51694117568</v>
      </c>
      <c r="P481" s="2">
        <v>582504</v>
      </c>
      <c r="Q481" s="2">
        <v>9.3200321699999993</v>
      </c>
      <c r="R481" s="24">
        <v>0.26381074199999999</v>
      </c>
      <c r="S481" s="24">
        <v>0.20460358100000001</v>
      </c>
      <c r="T481" s="24">
        <v>0.256777494</v>
      </c>
      <c r="U481" s="24">
        <v>0.27480818400000001</v>
      </c>
      <c r="V481" s="95">
        <f t="shared" si="103"/>
        <v>0.11100257017439003</v>
      </c>
      <c r="W481" s="95">
        <v>0.32140625</v>
      </c>
      <c r="X481" s="95">
        <v>0.261106379</v>
      </c>
      <c r="Y481" s="95">
        <f t="shared" si="104"/>
        <v>0.20098711252625001</v>
      </c>
      <c r="Z481" s="2">
        <v>0.1</v>
      </c>
      <c r="AA481" s="2">
        <v>0.17499999999999999</v>
      </c>
      <c r="AB481" s="2">
        <v>0.22500000000000001</v>
      </c>
      <c r="AC481" s="95">
        <v>0.29484375000000002</v>
      </c>
      <c r="AD481" s="38">
        <f t="shared" si="105"/>
        <v>1.2756621191558399</v>
      </c>
      <c r="AE481" s="38">
        <f t="shared" si="106"/>
        <v>1.73138823899496</v>
      </c>
      <c r="AF481" s="38">
        <f t="shared" si="107"/>
        <v>2.7937185925204799</v>
      </c>
      <c r="AG481" s="38">
        <f t="shared" si="108"/>
        <v>3.9180030729580446</v>
      </c>
      <c r="AH481" s="38">
        <f t="shared" si="109"/>
        <v>6.7117216654785246</v>
      </c>
      <c r="AI481" s="38">
        <v>232.51499999999999</v>
      </c>
      <c r="AJ481" s="24">
        <f t="shared" si="110"/>
        <v>2.8865757759622065E-2</v>
      </c>
      <c r="AK481" s="2">
        <f t="shared" si="111"/>
        <v>978</v>
      </c>
    </row>
    <row r="482" spans="1:37">
      <c r="A482" s="2">
        <v>91</v>
      </c>
      <c r="B482" s="2" t="s">
        <v>146</v>
      </c>
      <c r="C482" s="2" t="s">
        <v>3</v>
      </c>
      <c r="D482" s="2" t="s">
        <v>418</v>
      </c>
      <c r="E482" s="2" t="s">
        <v>767</v>
      </c>
      <c r="F482" s="2" t="s">
        <v>64</v>
      </c>
      <c r="H482" s="2" t="s">
        <v>879</v>
      </c>
      <c r="I482" s="2">
        <v>7199</v>
      </c>
      <c r="J482" s="2">
        <v>1668</v>
      </c>
      <c r="K482" s="95">
        <f t="shared" si="98"/>
        <v>0.23169884706209196</v>
      </c>
      <c r="L482" s="38">
        <f t="shared" si="99"/>
        <v>1.6971815432399999</v>
      </c>
      <c r="M482" s="38">
        <f t="shared" si="100"/>
        <v>2.03002028472</v>
      </c>
      <c r="N482" s="38">
        <f t="shared" si="101"/>
        <v>2.9697364066799996</v>
      </c>
      <c r="O482" s="38">
        <f t="shared" si="102"/>
        <v>1.6430617653600001</v>
      </c>
      <c r="P482" s="2">
        <v>2164066</v>
      </c>
      <c r="Q482" s="2">
        <v>3.687292298</v>
      </c>
      <c r="R482" s="24">
        <v>0.20349898599999999</v>
      </c>
      <c r="S482" s="24">
        <v>0.243407708</v>
      </c>
      <c r="T482" s="24">
        <v>0.356083502</v>
      </c>
      <c r="U482" s="24">
        <v>0.19700980400000001</v>
      </c>
      <c r="V482" s="95">
        <f t="shared" si="103"/>
        <v>0.12815108131796085</v>
      </c>
      <c r="W482" s="95">
        <v>0.31184375000000003</v>
      </c>
      <c r="X482" s="95">
        <v>0.25593342499999999</v>
      </c>
      <c r="Y482" s="95">
        <f t="shared" si="104"/>
        <v>0.204501311516125</v>
      </c>
      <c r="Z482" s="2">
        <v>0.1</v>
      </c>
      <c r="AA482" s="2">
        <v>0.17499999999999999</v>
      </c>
      <c r="AB482" s="2">
        <v>0.22500000000000001</v>
      </c>
      <c r="AC482" s="95">
        <v>0.31184374999999998</v>
      </c>
      <c r="AD482" s="38">
        <f t="shared" si="105"/>
        <v>1.4867310318782399</v>
      </c>
      <c r="AE482" s="38">
        <f t="shared" si="106"/>
        <v>3.1120210964757598</v>
      </c>
      <c r="AF482" s="38">
        <f t="shared" si="107"/>
        <v>5.8533504575662789</v>
      </c>
      <c r="AG482" s="38">
        <f t="shared" si="108"/>
        <v>4.4884360313493872</v>
      </c>
      <c r="AH482" s="38">
        <f t="shared" si="109"/>
        <v>10.341786488915666</v>
      </c>
      <c r="AI482" s="38">
        <v>232.51499999999999</v>
      </c>
      <c r="AJ482" s="24">
        <f t="shared" si="110"/>
        <v>4.4477932558827031E-2</v>
      </c>
      <c r="AK482" s="2">
        <f t="shared" si="111"/>
        <v>1538</v>
      </c>
    </row>
    <row r="483" spans="1:37">
      <c r="A483" s="2">
        <v>92</v>
      </c>
      <c r="B483" s="2" t="s">
        <v>147</v>
      </c>
      <c r="C483" s="2" t="s">
        <v>3</v>
      </c>
      <c r="D483" s="2" t="s">
        <v>418</v>
      </c>
      <c r="E483" s="2" t="s">
        <v>767</v>
      </c>
      <c r="F483" s="2" t="s">
        <v>64</v>
      </c>
      <c r="H483" s="2" t="s">
        <v>879</v>
      </c>
      <c r="I483" s="2">
        <v>10378</v>
      </c>
      <c r="J483" s="2">
        <v>4265</v>
      </c>
      <c r="K483" s="95">
        <f t="shared" si="98"/>
        <v>0.41096550395066489</v>
      </c>
      <c r="L483" s="38">
        <f t="shared" si="99"/>
        <v>0</v>
      </c>
      <c r="M483" s="38">
        <f t="shared" si="100"/>
        <v>4.2215780563249998</v>
      </c>
      <c r="N483" s="38">
        <f t="shared" si="101"/>
        <v>9.1120811223750007</v>
      </c>
      <c r="O483" s="38">
        <f t="shared" si="102"/>
        <v>7.9913408213000006</v>
      </c>
      <c r="P483" s="2">
        <v>637486</v>
      </c>
      <c r="Q483" s="2">
        <v>50.799400044999999</v>
      </c>
      <c r="R483" s="24">
        <v>0</v>
      </c>
      <c r="S483" s="24">
        <v>0.19796380099999999</v>
      </c>
      <c r="T483" s="24">
        <v>0.42729571500000002</v>
      </c>
      <c r="U483" s="24">
        <v>0.37474048399999998</v>
      </c>
      <c r="V483" s="95">
        <f t="shared" si="103"/>
        <v>0.32960921070871074</v>
      </c>
      <c r="W483" s="95">
        <v>0.30387500000000001</v>
      </c>
      <c r="X483" s="95">
        <v>0.25043517999999998</v>
      </c>
      <c r="Y483" s="95">
        <f t="shared" si="104"/>
        <v>0.23550174504775001</v>
      </c>
      <c r="Z483" s="2" t="s">
        <v>532</v>
      </c>
      <c r="AA483" s="2">
        <v>0.17499999999999999</v>
      </c>
      <c r="AB483" s="2">
        <v>0.22500000000000001</v>
      </c>
      <c r="AC483" s="95">
        <v>0.27943750000000001</v>
      </c>
      <c r="AD483" s="38">
        <f t="shared" si="105"/>
        <v>0</v>
      </c>
      <c r="AE483" s="38">
        <f t="shared" si="106"/>
        <v>6.4716791603462243</v>
      </c>
      <c r="AF483" s="38">
        <f t="shared" si="107"/>
        <v>17.959911892201127</v>
      </c>
      <c r="AG483" s="38">
        <f t="shared" si="108"/>
        <v>19.561783434587689</v>
      </c>
      <c r="AH483" s="38">
        <f t="shared" si="109"/>
        <v>37.521695326788816</v>
      </c>
      <c r="AI483" s="38">
        <v>232.51499999999999</v>
      </c>
      <c r="AJ483" s="24">
        <f t="shared" si="110"/>
        <v>0.16137322463836234</v>
      </c>
      <c r="AK483" s="2">
        <f t="shared" si="111"/>
        <v>5701</v>
      </c>
    </row>
    <row r="484" spans="1:37">
      <c r="A484" s="2">
        <v>93</v>
      </c>
      <c r="B484" s="2" t="s">
        <v>148</v>
      </c>
      <c r="C484" s="2" t="s">
        <v>3</v>
      </c>
      <c r="D484" s="2" t="s">
        <v>418</v>
      </c>
      <c r="E484" s="2" t="s">
        <v>767</v>
      </c>
      <c r="F484" s="2" t="s">
        <v>64</v>
      </c>
      <c r="H484" s="2" t="s">
        <v>879</v>
      </c>
      <c r="I484" s="2">
        <v>5052</v>
      </c>
      <c r="J484" s="2">
        <v>1667</v>
      </c>
      <c r="K484" s="95">
        <f t="shared" si="98"/>
        <v>0.32996832937450515</v>
      </c>
      <c r="L484" s="38">
        <f t="shared" si="99"/>
        <v>0</v>
      </c>
      <c r="M484" s="38">
        <f t="shared" si="100"/>
        <v>2.2477449257599997</v>
      </c>
      <c r="N484" s="38">
        <f t="shared" si="101"/>
        <v>4.0639746824100005</v>
      </c>
      <c r="O484" s="38">
        <f t="shared" si="102"/>
        <v>2.0232803918299997</v>
      </c>
      <c r="P484" s="2">
        <v>312810</v>
      </c>
      <c r="Q484" s="2">
        <v>35.180329722000003</v>
      </c>
      <c r="R484" s="24">
        <v>0</v>
      </c>
      <c r="S484" s="24">
        <v>0.26967545599999998</v>
      </c>
      <c r="T484" s="24">
        <v>0.48757944600000003</v>
      </c>
      <c r="U484" s="24">
        <v>0.24274509799999999</v>
      </c>
      <c r="V484" s="95">
        <f t="shared" si="103"/>
        <v>0.24098396968487729</v>
      </c>
      <c r="W484" s="95">
        <v>0.28528124999999999</v>
      </c>
      <c r="X484" s="95">
        <v>0.239738965</v>
      </c>
      <c r="Y484" s="95">
        <f t="shared" si="104"/>
        <v>0.2222804551394375</v>
      </c>
      <c r="Z484" s="2" t="s">
        <v>532</v>
      </c>
      <c r="AA484" s="2">
        <v>0.17499999999999999</v>
      </c>
      <c r="AB484" s="2">
        <v>0.22500000000000001</v>
      </c>
      <c r="AC484" s="95">
        <v>0.26934374999999999</v>
      </c>
      <c r="AD484" s="38">
        <f t="shared" si="105"/>
        <v>0</v>
      </c>
      <c r="AE484" s="38">
        <f t="shared" si="106"/>
        <v>3.4457929711900794</v>
      </c>
      <c r="AF484" s="38">
        <f t="shared" si="107"/>
        <v>8.0100940990301108</v>
      </c>
      <c r="AG484" s="38">
        <f t="shared" si="108"/>
        <v>4.773831449603783</v>
      </c>
      <c r="AH484" s="38">
        <f t="shared" si="109"/>
        <v>12.783925548633894</v>
      </c>
      <c r="AI484" s="38">
        <v>232.51499999999999</v>
      </c>
      <c r="AJ484" s="24">
        <f t="shared" si="110"/>
        <v>5.4981078849252282E-2</v>
      </c>
      <c r="AK484" s="2">
        <f t="shared" si="111"/>
        <v>2029</v>
      </c>
    </row>
    <row r="485" spans="1:37">
      <c r="A485" s="2">
        <v>94</v>
      </c>
      <c r="B485" s="2" t="s">
        <v>149</v>
      </c>
      <c r="C485" s="2" t="s">
        <v>3</v>
      </c>
      <c r="D485" s="2" t="s">
        <v>418</v>
      </c>
      <c r="E485" s="2" t="s">
        <v>767</v>
      </c>
      <c r="F485" s="2" t="s">
        <v>64</v>
      </c>
      <c r="H485" s="2" t="s">
        <v>879</v>
      </c>
      <c r="I485" s="2">
        <v>47728</v>
      </c>
      <c r="J485" s="2">
        <v>29904</v>
      </c>
      <c r="K485" s="95">
        <f t="shared" si="98"/>
        <v>0.62655045256453235</v>
      </c>
      <c r="L485" s="38">
        <f t="shared" si="99"/>
        <v>0</v>
      </c>
      <c r="M485" s="38">
        <f t="shared" si="100"/>
        <v>19.523893524240005</v>
      </c>
      <c r="N485" s="38">
        <f t="shared" si="101"/>
        <v>39.827746914479995</v>
      </c>
      <c r="O485" s="38">
        <f t="shared" si="102"/>
        <v>90.168359561279999</v>
      </c>
      <c r="P485" s="2">
        <v>1318571</v>
      </c>
      <c r="Q485" s="2">
        <v>218.35920180900001</v>
      </c>
      <c r="R485" s="24">
        <v>0</v>
      </c>
      <c r="S485" s="24">
        <v>0.13057713700000001</v>
      </c>
      <c r="T485" s="24">
        <v>0.26637069899999999</v>
      </c>
      <c r="U485" s="24">
        <v>0.60305216399999995</v>
      </c>
      <c r="V485" s="95">
        <f t="shared" si="103"/>
        <v>0.54473728828260137</v>
      </c>
      <c r="W485" s="95">
        <v>0.32884374999999999</v>
      </c>
      <c r="X485" s="95">
        <v>0.264642512</v>
      </c>
      <c r="Y485" s="95">
        <f t="shared" si="104"/>
        <v>0.25293724960151154</v>
      </c>
      <c r="Z485" s="2" t="s">
        <v>532</v>
      </c>
      <c r="AA485" s="2">
        <v>0.17499999999999999</v>
      </c>
      <c r="AB485" s="2">
        <v>0.22500000000000001</v>
      </c>
      <c r="AC485" s="95">
        <v>0.28215277799999999</v>
      </c>
      <c r="AD485" s="38">
        <f t="shared" si="105"/>
        <v>0</v>
      </c>
      <c r="AE485" s="38">
        <f t="shared" si="106"/>
        <v>29.930128772659927</v>
      </c>
      <c r="AF485" s="38">
        <f t="shared" si="107"/>
        <v>78.500489168440069</v>
      </c>
      <c r="AG485" s="38">
        <f t="shared" si="108"/>
        <v>222.86537748816178</v>
      </c>
      <c r="AH485" s="38">
        <f t="shared" si="109"/>
        <v>301.36586665660184</v>
      </c>
      <c r="AI485" s="38">
        <v>232.51499999999999</v>
      </c>
      <c r="AJ485" s="24">
        <f t="shared" si="110"/>
        <v>1.2961136557065216</v>
      </c>
      <c r="AK485" s="2">
        <f t="shared" si="111"/>
        <v>43332</v>
      </c>
    </row>
    <row r="486" spans="1:37">
      <c r="A486" s="2">
        <v>95</v>
      </c>
      <c r="B486" s="2" t="s">
        <v>150</v>
      </c>
      <c r="C486" s="2" t="s">
        <v>3</v>
      </c>
      <c r="D486" s="2" t="s">
        <v>418</v>
      </c>
      <c r="E486" s="2" t="s">
        <v>767</v>
      </c>
      <c r="F486" s="2" t="s">
        <v>64</v>
      </c>
      <c r="H486" s="2" t="s">
        <v>879</v>
      </c>
      <c r="I486" s="2">
        <v>8029</v>
      </c>
      <c r="J486" s="2">
        <v>2321</v>
      </c>
      <c r="K486" s="95">
        <f t="shared" si="98"/>
        <v>0.28907709552870842</v>
      </c>
      <c r="L486" s="38">
        <f t="shared" si="99"/>
        <v>1.0979240180150001</v>
      </c>
      <c r="M486" s="38">
        <f t="shared" si="100"/>
        <v>8.19657824007</v>
      </c>
      <c r="N486" s="38">
        <f t="shared" si="101"/>
        <v>2.3104977419149999</v>
      </c>
      <c r="O486" s="38">
        <f t="shared" si="102"/>
        <v>0</v>
      </c>
      <c r="P486" s="2">
        <v>6424275</v>
      </c>
      <c r="Q486" s="2">
        <v>0.49996728499999998</v>
      </c>
      <c r="R486" s="24">
        <v>9.4607842999999997E-2</v>
      </c>
      <c r="S486" s="24">
        <v>0.70629713400000005</v>
      </c>
      <c r="T486" s="24">
        <v>0.19909502300000001</v>
      </c>
      <c r="U486" s="24">
        <v>0</v>
      </c>
      <c r="V486" s="95">
        <f t="shared" si="103"/>
        <v>5.75538109830614E-2</v>
      </c>
      <c r="W486" s="95">
        <v>0.22737499999999999</v>
      </c>
      <c r="X486" s="95">
        <v>0.22500000000000001</v>
      </c>
      <c r="Y486" s="95">
        <f t="shared" si="104"/>
        <v>0.17785916292500001</v>
      </c>
      <c r="Z486" s="2">
        <v>0.1</v>
      </c>
      <c r="AA486" s="2">
        <v>0.17499999999999999</v>
      </c>
      <c r="AB486" s="2">
        <v>0.22500000000000001</v>
      </c>
      <c r="AC486" s="95"/>
      <c r="AD486" s="38">
        <f t="shared" si="105"/>
        <v>0.96178143978114017</v>
      </c>
      <c r="AE486" s="38">
        <f t="shared" si="106"/>
        <v>12.56535444202731</v>
      </c>
      <c r="AF486" s="38">
        <f t="shared" si="107"/>
        <v>4.5539910493144653</v>
      </c>
      <c r="AG486" s="38">
        <f t="shared" si="108"/>
        <v>0</v>
      </c>
      <c r="AH486" s="38">
        <f t="shared" si="109"/>
        <v>4.5539910493144653</v>
      </c>
      <c r="AI486" s="38">
        <v>232.51499999999999</v>
      </c>
      <c r="AJ486" s="24">
        <f t="shared" si="110"/>
        <v>1.9585794676964779E-2</v>
      </c>
      <c r="AK486" s="2">
        <f t="shared" si="111"/>
        <v>770</v>
      </c>
    </row>
    <row r="487" spans="1:37">
      <c r="A487" s="2">
        <v>96</v>
      </c>
      <c r="B487" s="2" t="s">
        <v>151</v>
      </c>
      <c r="C487" s="2" t="s">
        <v>3</v>
      </c>
      <c r="D487" s="2" t="s">
        <v>418</v>
      </c>
      <c r="E487" s="2" t="s">
        <v>767</v>
      </c>
      <c r="F487" s="2" t="s">
        <v>64</v>
      </c>
      <c r="H487" s="2" t="s">
        <v>879</v>
      </c>
      <c r="I487" s="2">
        <v>94180</v>
      </c>
      <c r="J487" s="2">
        <v>60493</v>
      </c>
      <c r="K487" s="95">
        <f t="shared" si="98"/>
        <v>0.642312592907199</v>
      </c>
      <c r="L487" s="38">
        <f t="shared" si="99"/>
        <v>0</v>
      </c>
      <c r="M487" s="38">
        <f t="shared" si="100"/>
        <v>52.029063529254998</v>
      </c>
      <c r="N487" s="38">
        <f t="shared" si="101"/>
        <v>132.24583158631501</v>
      </c>
      <c r="O487" s="38">
        <f t="shared" si="102"/>
        <v>118.19010518689501</v>
      </c>
      <c r="P487" s="2">
        <v>2454454</v>
      </c>
      <c r="Q487" s="2">
        <v>211.53225212300001</v>
      </c>
      <c r="R487" s="24">
        <v>0</v>
      </c>
      <c r="S487" s="24">
        <v>0.17201680699999999</v>
      </c>
      <c r="T487" s="24">
        <v>0.43722689100000001</v>
      </c>
      <c r="U487" s="24">
        <v>0.39075630300000003</v>
      </c>
      <c r="V487" s="95">
        <f t="shared" si="103"/>
        <v>0.53182403222172436</v>
      </c>
      <c r="W487" s="95">
        <v>0.30174999999999996</v>
      </c>
      <c r="X487" s="95">
        <v>0.25119253000000002</v>
      </c>
      <c r="Y487" s="95">
        <f t="shared" si="104"/>
        <v>0.2380861346915</v>
      </c>
      <c r="Z487" s="2" t="s">
        <v>532</v>
      </c>
      <c r="AA487" s="2">
        <v>0.17499999999999999</v>
      </c>
      <c r="AB487" s="2">
        <v>0.22500000000000001</v>
      </c>
      <c r="AC487" s="95">
        <v>0.28050000000000003</v>
      </c>
      <c r="AD487" s="38">
        <f t="shared" si="105"/>
        <v>0</v>
      </c>
      <c r="AE487" s="38">
        <f t="shared" si="106"/>
        <v>79.760554390347906</v>
      </c>
      <c r="AF487" s="38">
        <f t="shared" si="107"/>
        <v>260.65653405662687</v>
      </c>
      <c r="AG487" s="38">
        <f t="shared" si="108"/>
        <v>290.41436266313468</v>
      </c>
      <c r="AH487" s="38">
        <f t="shared" si="109"/>
        <v>551.07089671976155</v>
      </c>
      <c r="AI487" s="38">
        <v>232.51499999999999</v>
      </c>
      <c r="AJ487" s="24">
        <f t="shared" si="110"/>
        <v>2.3700444991495671</v>
      </c>
      <c r="AK487" s="2">
        <f t="shared" si="111"/>
        <v>83479</v>
      </c>
    </row>
    <row r="488" spans="1:37">
      <c r="A488" s="2">
        <v>97</v>
      </c>
      <c r="B488" s="2" t="s">
        <v>152</v>
      </c>
      <c r="C488" s="2" t="s">
        <v>3</v>
      </c>
      <c r="D488" s="2" t="s">
        <v>418</v>
      </c>
      <c r="E488" s="2" t="s">
        <v>767</v>
      </c>
      <c r="F488" s="2" t="s">
        <v>64</v>
      </c>
      <c r="H488" s="2" t="s">
        <v>879</v>
      </c>
      <c r="I488" s="2">
        <v>79394</v>
      </c>
      <c r="J488" s="2">
        <v>56312</v>
      </c>
      <c r="K488" s="95">
        <f t="shared" si="98"/>
        <v>0.70927274101317483</v>
      </c>
      <c r="L488" s="38">
        <f t="shared" si="99"/>
        <v>29.092132940480003</v>
      </c>
      <c r="M488" s="38">
        <f t="shared" si="100"/>
        <v>86.412276258759988</v>
      </c>
      <c r="N488" s="38">
        <f t="shared" si="101"/>
        <v>115.23928075927999</v>
      </c>
      <c r="O488" s="38">
        <f t="shared" si="102"/>
        <v>50.816310041480001</v>
      </c>
      <c r="P488" s="2">
        <v>2048900</v>
      </c>
      <c r="Q488" s="2">
        <v>161.71946325499999</v>
      </c>
      <c r="R488" s="24">
        <v>0.103324808</v>
      </c>
      <c r="S488" s="24">
        <v>0.30690537099999998</v>
      </c>
      <c r="T488" s="24">
        <v>0.40928853799999998</v>
      </c>
      <c r="U488" s="24">
        <v>0.18048128299999999</v>
      </c>
      <c r="V488" s="95">
        <f t="shared" si="103"/>
        <v>0.41830765750751947</v>
      </c>
      <c r="W488" s="95">
        <v>0.26881250000000001</v>
      </c>
      <c r="X488" s="95">
        <v>0.238407496</v>
      </c>
      <c r="Y488" s="95">
        <f t="shared" si="104"/>
        <v>0.20464646666143749</v>
      </c>
      <c r="Z488" s="2">
        <v>0.1</v>
      </c>
      <c r="AA488" s="2">
        <v>0.17499999999999999</v>
      </c>
      <c r="AB488" s="2">
        <v>0.22500000000000001</v>
      </c>
      <c r="AC488" s="95">
        <v>0.26881250000000001</v>
      </c>
      <c r="AD488" s="38">
        <f t="shared" si="105"/>
        <v>25.484708455860485</v>
      </c>
      <c r="AE488" s="38">
        <f t="shared" si="106"/>
        <v>132.47001950467904</v>
      </c>
      <c r="AF488" s="38">
        <f t="shared" si="107"/>
        <v>227.13662237654088</v>
      </c>
      <c r="AG488" s="38">
        <f t="shared" si="108"/>
        <v>119.66211984490202</v>
      </c>
      <c r="AH488" s="38">
        <f t="shared" si="109"/>
        <v>346.79874222144292</v>
      </c>
      <c r="AI488" s="38">
        <v>232.51499999999999</v>
      </c>
      <c r="AJ488" s="24">
        <f t="shared" si="110"/>
        <v>1.4915112668922132</v>
      </c>
      <c r="AK488" s="2">
        <f t="shared" si="111"/>
        <v>55352</v>
      </c>
    </row>
    <row r="489" spans="1:37">
      <c r="A489" s="2">
        <v>98</v>
      </c>
      <c r="B489" s="2" t="s">
        <v>153</v>
      </c>
      <c r="C489" s="2" t="s">
        <v>3</v>
      </c>
      <c r="D489" s="2" t="s">
        <v>418</v>
      </c>
      <c r="E489" s="2" t="s">
        <v>767</v>
      </c>
      <c r="F489" s="2" t="s">
        <v>64</v>
      </c>
      <c r="H489" s="2" t="s">
        <v>879</v>
      </c>
      <c r="I489" s="2">
        <v>41629</v>
      </c>
      <c r="J489" s="2">
        <v>28825</v>
      </c>
      <c r="K489" s="95">
        <f t="shared" si="98"/>
        <v>0.69242595306156762</v>
      </c>
      <c r="L489" s="38">
        <f t="shared" si="99"/>
        <v>49.620890940125001</v>
      </c>
      <c r="M489" s="38">
        <f t="shared" si="100"/>
        <v>77.173240815249997</v>
      </c>
      <c r="N489" s="38">
        <f t="shared" si="101"/>
        <v>17.330868244624998</v>
      </c>
      <c r="O489" s="38">
        <f t="shared" si="102"/>
        <v>0</v>
      </c>
      <c r="P489" s="2">
        <v>1084969</v>
      </c>
      <c r="Q489" s="2">
        <v>30.304353799000001</v>
      </c>
      <c r="R489" s="24">
        <v>0.344290657</v>
      </c>
      <c r="S489" s="24">
        <v>0.53546047399999996</v>
      </c>
      <c r="T489" s="24">
        <v>0.12024886899999999</v>
      </c>
      <c r="U489" s="24">
        <v>0</v>
      </c>
      <c r="V489" s="95">
        <f t="shared" si="103"/>
        <v>8.3263437721900591E-2</v>
      </c>
      <c r="W489" s="95">
        <v>0.22500000000000001</v>
      </c>
      <c r="X489" s="95">
        <v>0.22500000000000001</v>
      </c>
      <c r="Y489" s="95">
        <f t="shared" si="104"/>
        <v>0.15519064417499998</v>
      </c>
      <c r="Z489" s="2">
        <v>0.1</v>
      </c>
      <c r="AA489" s="2">
        <v>0.17499999999999999</v>
      </c>
      <c r="AB489" s="2">
        <v>0.22500000000000001</v>
      </c>
      <c r="AC489" s="95"/>
      <c r="AD489" s="38">
        <f t="shared" si="105"/>
        <v>43.467900463549505</v>
      </c>
      <c r="AE489" s="38">
        <f t="shared" si="106"/>
        <v>118.30657816977825</v>
      </c>
      <c r="AF489" s="38">
        <f t="shared" si="107"/>
        <v>34.159141310155874</v>
      </c>
      <c r="AG489" s="38">
        <f t="shared" si="108"/>
        <v>0</v>
      </c>
      <c r="AH489" s="38">
        <f t="shared" si="109"/>
        <v>34.159141310155874</v>
      </c>
      <c r="AI489" s="38">
        <v>232.51499999999999</v>
      </c>
      <c r="AJ489" s="24">
        <f t="shared" si="110"/>
        <v>0.14691155972799982</v>
      </c>
      <c r="AK489" s="2">
        <f t="shared" si="111"/>
        <v>5777</v>
      </c>
    </row>
    <row r="490" spans="1:37">
      <c r="A490" s="2">
        <v>99</v>
      </c>
      <c r="B490" s="2" t="s">
        <v>154</v>
      </c>
      <c r="C490" s="2" t="s">
        <v>3</v>
      </c>
      <c r="D490" s="2" t="s">
        <v>418</v>
      </c>
      <c r="E490" s="2" t="s">
        <v>767</v>
      </c>
      <c r="F490" s="2" t="s">
        <v>64</v>
      </c>
      <c r="H490" s="2" t="s">
        <v>879</v>
      </c>
      <c r="I490" s="2">
        <v>31954</v>
      </c>
      <c r="J490" s="2">
        <v>14220</v>
      </c>
      <c r="K490" s="95">
        <f t="shared" si="98"/>
        <v>0.44501470864367526</v>
      </c>
      <c r="L490" s="38">
        <f t="shared" si="99"/>
        <v>10.109187339299998</v>
      </c>
      <c r="M490" s="38">
        <f t="shared" si="100"/>
        <v>26.107728456599997</v>
      </c>
      <c r="N490" s="38">
        <f t="shared" si="101"/>
        <v>18.998034328799999</v>
      </c>
      <c r="O490" s="38">
        <f t="shared" si="102"/>
        <v>15.885049946399999</v>
      </c>
      <c r="P490" s="2">
        <v>7408290</v>
      </c>
      <c r="Q490" s="2">
        <v>9.1732993530000009</v>
      </c>
      <c r="R490" s="24">
        <v>0.14218266299999999</v>
      </c>
      <c r="S490" s="24">
        <v>0.367197306</v>
      </c>
      <c r="T490" s="24">
        <v>0.26720160799999998</v>
      </c>
      <c r="U490" s="24">
        <v>0.223418424</v>
      </c>
      <c r="V490" s="95">
        <f t="shared" si="103"/>
        <v>0.21833313059523063</v>
      </c>
      <c r="W490" s="95">
        <v>0.33415624999999993</v>
      </c>
      <c r="X490" s="95">
        <v>0.25704734899999998</v>
      </c>
      <c r="Y490" s="95">
        <f t="shared" si="104"/>
        <v>0.20459037363900001</v>
      </c>
      <c r="Z490" s="2">
        <v>0.1</v>
      </c>
      <c r="AA490" s="2">
        <v>0.17499999999999999</v>
      </c>
      <c r="AB490" s="2">
        <v>0.22500000000000001</v>
      </c>
      <c r="AC490" s="95">
        <v>0.295375</v>
      </c>
      <c r="AD490" s="38">
        <f t="shared" si="105"/>
        <v>8.8556481092267987</v>
      </c>
      <c r="AE490" s="38">
        <f t="shared" si="106"/>
        <v>40.023147723967789</v>
      </c>
      <c r="AF490" s="38">
        <f t="shared" si="107"/>
        <v>37.445125662064797</v>
      </c>
      <c r="AG490" s="38">
        <f t="shared" si="108"/>
        <v>41.102328460560798</v>
      </c>
      <c r="AH490" s="38">
        <f t="shared" si="109"/>
        <v>78.547454122625595</v>
      </c>
      <c r="AI490" s="38">
        <v>232.51499999999999</v>
      </c>
      <c r="AJ490" s="24">
        <f t="shared" si="110"/>
        <v>0.33781671772842869</v>
      </c>
      <c r="AK490" s="2">
        <f t="shared" si="111"/>
        <v>11628</v>
      </c>
    </row>
    <row r="491" spans="1:37">
      <c r="A491" s="2">
        <v>100</v>
      </c>
      <c r="B491" s="2" t="s">
        <v>155</v>
      </c>
      <c r="C491" s="2" t="s">
        <v>3</v>
      </c>
      <c r="D491" s="2" t="s">
        <v>418</v>
      </c>
      <c r="E491" s="2" t="s">
        <v>767</v>
      </c>
      <c r="F491" s="2" t="s">
        <v>64</v>
      </c>
      <c r="H491" s="2" t="s">
        <v>879</v>
      </c>
      <c r="I491" s="2">
        <v>23258</v>
      </c>
      <c r="J491" s="2">
        <v>13796</v>
      </c>
      <c r="K491" s="95">
        <f t="shared" si="98"/>
        <v>0.59317224180926997</v>
      </c>
      <c r="L491" s="38">
        <f t="shared" si="99"/>
        <v>8.9558067383400015</v>
      </c>
      <c r="M491" s="38">
        <f t="shared" si="100"/>
        <v>23.18655463692</v>
      </c>
      <c r="N491" s="38">
        <f t="shared" si="101"/>
        <v>23.535613096220001</v>
      </c>
      <c r="O491" s="38">
        <f t="shared" si="102"/>
        <v>13.302025597499998</v>
      </c>
      <c r="P491" s="2">
        <v>4932347</v>
      </c>
      <c r="Q491" s="2">
        <v>14.038985882</v>
      </c>
      <c r="R491" s="24">
        <v>0.12983193300000001</v>
      </c>
      <c r="S491" s="24">
        <v>0.33613445400000003</v>
      </c>
      <c r="T491" s="24">
        <v>0.34119473900000002</v>
      </c>
      <c r="U491" s="24">
        <v>0.19283887499999999</v>
      </c>
      <c r="V491" s="95">
        <f t="shared" si="103"/>
        <v>0.31677391601788635</v>
      </c>
      <c r="W491" s="95">
        <v>0.295375</v>
      </c>
      <c r="X491" s="95">
        <v>0.25041232499999999</v>
      </c>
      <c r="Y491" s="95">
        <f t="shared" si="104"/>
        <v>0.205535321728125</v>
      </c>
      <c r="Z491" s="2">
        <v>0.1</v>
      </c>
      <c r="AA491" s="2">
        <v>0.17499999999999999</v>
      </c>
      <c r="AB491" s="2">
        <v>0.22500000000000001</v>
      </c>
      <c r="AC491" s="95">
        <v>0.295375</v>
      </c>
      <c r="AD491" s="38">
        <f t="shared" si="105"/>
        <v>7.8452867027858417</v>
      </c>
      <c r="AE491" s="38">
        <f t="shared" si="106"/>
        <v>35.544988258398362</v>
      </c>
      <c r="AF491" s="38">
        <f t="shared" si="107"/>
        <v>46.38869341264963</v>
      </c>
      <c r="AG491" s="38">
        <f t="shared" si="108"/>
        <v>34.418791703147285</v>
      </c>
      <c r="AH491" s="38">
        <f t="shared" si="109"/>
        <v>80.807485115796908</v>
      </c>
      <c r="AI491" s="38">
        <v>232.51499999999999</v>
      </c>
      <c r="AJ491" s="24">
        <f t="shared" si="110"/>
        <v>0.34753665404725248</v>
      </c>
      <c r="AK491" s="2">
        <f t="shared" si="111"/>
        <v>12279</v>
      </c>
    </row>
    <row r="492" spans="1:37">
      <c r="A492" s="2">
        <v>101</v>
      </c>
      <c r="B492" s="2" t="s">
        <v>156</v>
      </c>
      <c r="C492" s="2" t="s">
        <v>3</v>
      </c>
      <c r="D492" s="2" t="s">
        <v>418</v>
      </c>
      <c r="E492" s="2" t="s">
        <v>767</v>
      </c>
      <c r="F492" s="2" t="s">
        <v>64</v>
      </c>
      <c r="H492" s="2" t="s">
        <v>879</v>
      </c>
      <c r="I492" s="2">
        <v>4862</v>
      </c>
      <c r="J492" s="2">
        <v>1969</v>
      </c>
      <c r="K492" s="95">
        <f t="shared" si="98"/>
        <v>0.40497737556561086</v>
      </c>
      <c r="L492" s="38">
        <f t="shared" si="99"/>
        <v>0</v>
      </c>
      <c r="M492" s="38">
        <f t="shared" si="100"/>
        <v>5.7354920861699989</v>
      </c>
      <c r="N492" s="38">
        <f t="shared" si="101"/>
        <v>2.1649394430399997</v>
      </c>
      <c r="O492" s="38">
        <f t="shared" si="102"/>
        <v>1.9445684707899999</v>
      </c>
      <c r="P492" s="2">
        <v>1135527</v>
      </c>
      <c r="Q492" s="2">
        <v>5.8669289600000001</v>
      </c>
      <c r="R492" s="24">
        <v>0</v>
      </c>
      <c r="S492" s="24">
        <v>0.58257918600000003</v>
      </c>
      <c r="T492" s="24">
        <v>0.21990243200000001</v>
      </c>
      <c r="U492" s="24">
        <v>0.19751838199999999</v>
      </c>
      <c r="V492" s="95">
        <f t="shared" si="103"/>
        <v>0.16904598576018098</v>
      </c>
      <c r="W492" s="95">
        <v>0.28315625</v>
      </c>
      <c r="X492" s="95">
        <v>0.25251881999999998</v>
      </c>
      <c r="Y492" s="95">
        <f t="shared" si="104"/>
        <v>0.20735796910318749</v>
      </c>
      <c r="Z492" s="2" t="s">
        <v>532</v>
      </c>
      <c r="AA492" s="2">
        <v>0.17499999999999999</v>
      </c>
      <c r="AB492" s="2">
        <v>0.22500000000000001</v>
      </c>
      <c r="AC492" s="95">
        <v>0.28315625</v>
      </c>
      <c r="AD492" s="38">
        <f t="shared" si="105"/>
        <v>0</v>
      </c>
      <c r="AE492" s="38">
        <f t="shared" si="106"/>
        <v>8.7925093680986084</v>
      </c>
      <c r="AF492" s="38">
        <f t="shared" si="107"/>
        <v>4.2670956422318396</v>
      </c>
      <c r="AG492" s="38">
        <f t="shared" si="108"/>
        <v>4.8234024326604663</v>
      </c>
      <c r="AH492" s="38">
        <f t="shared" si="109"/>
        <v>9.0904980748923059</v>
      </c>
      <c r="AI492" s="38">
        <v>232.51499999999999</v>
      </c>
      <c r="AJ492" s="24">
        <f t="shared" si="110"/>
        <v>3.9096394103143049E-2</v>
      </c>
      <c r="AK492" s="2">
        <f t="shared" si="111"/>
        <v>1370</v>
      </c>
    </row>
    <row r="493" spans="1:37">
      <c r="A493" s="2">
        <v>102</v>
      </c>
      <c r="B493" s="2" t="s">
        <v>157</v>
      </c>
      <c r="C493" s="2" t="s">
        <v>3</v>
      </c>
      <c r="D493" s="2" t="s">
        <v>418</v>
      </c>
      <c r="E493" s="2" t="s">
        <v>767</v>
      </c>
      <c r="F493" s="2" t="s">
        <v>64</v>
      </c>
      <c r="H493" s="2" t="s">
        <v>879</v>
      </c>
      <c r="I493" s="2">
        <v>87231</v>
      </c>
      <c r="J493" s="2">
        <v>45931</v>
      </c>
      <c r="K493" s="95">
        <f t="shared" si="98"/>
        <v>0.52654446240442043</v>
      </c>
      <c r="L493" s="38">
        <f t="shared" si="99"/>
        <v>53.746989393515001</v>
      </c>
      <c r="M493" s="38">
        <f t="shared" si="100"/>
        <v>104.10705027184</v>
      </c>
      <c r="N493" s="38">
        <f t="shared" si="101"/>
        <v>36.339526443570001</v>
      </c>
      <c r="O493" s="38">
        <f t="shared" si="102"/>
        <v>35.461433891075004</v>
      </c>
      <c r="P493" s="2">
        <v>8403774</v>
      </c>
      <c r="Q493" s="2">
        <v>17.536565587999998</v>
      </c>
      <c r="R493" s="24">
        <v>0.234033613</v>
      </c>
      <c r="S493" s="24">
        <v>0.45331932800000002</v>
      </c>
      <c r="T493" s="24">
        <v>0.158235294</v>
      </c>
      <c r="U493" s="24">
        <v>0.15441176500000001</v>
      </c>
      <c r="V493" s="95">
        <f t="shared" si="103"/>
        <v>0.16462257760347812</v>
      </c>
      <c r="W493" s="95">
        <v>0.27890625000000002</v>
      </c>
      <c r="X493" s="95">
        <v>0.25162350100000003</v>
      </c>
      <c r="Y493" s="95">
        <f t="shared" si="104"/>
        <v>0.18140359118203128</v>
      </c>
      <c r="Z493" s="2">
        <v>0.1</v>
      </c>
      <c r="AA493" s="2">
        <v>0.17499999999999999</v>
      </c>
      <c r="AB493" s="2">
        <v>0.22500000000000001</v>
      </c>
      <c r="AC493" s="95">
        <v>0.27890625000000002</v>
      </c>
      <c r="AD493" s="38">
        <f t="shared" si="105"/>
        <v>47.082362708719138</v>
      </c>
      <c r="AE493" s="38">
        <f t="shared" si="106"/>
        <v>159.59610806673069</v>
      </c>
      <c r="AF493" s="38">
        <f t="shared" si="107"/>
        <v>71.625206620276472</v>
      </c>
      <c r="AG493" s="38">
        <f t="shared" si="108"/>
        <v>86.640040184559908</v>
      </c>
      <c r="AH493" s="38">
        <f t="shared" si="109"/>
        <v>158.26524680483638</v>
      </c>
      <c r="AI493" s="38">
        <v>232.51499999999999</v>
      </c>
      <c r="AJ493" s="24">
        <f t="shared" si="110"/>
        <v>0.68066682495682596</v>
      </c>
      <c r="AK493" s="2">
        <f t="shared" si="111"/>
        <v>23934</v>
      </c>
    </row>
    <row r="494" spans="1:37">
      <c r="A494" s="2">
        <v>103</v>
      </c>
      <c r="B494" s="2" t="s">
        <v>158</v>
      </c>
      <c r="C494" s="2" t="s">
        <v>3</v>
      </c>
      <c r="D494" s="2" t="s">
        <v>418</v>
      </c>
      <c r="E494" s="2" t="s">
        <v>767</v>
      </c>
      <c r="F494" s="2" t="s">
        <v>64</v>
      </c>
      <c r="H494" s="2" t="s">
        <v>879</v>
      </c>
      <c r="I494" s="2">
        <v>11274</v>
      </c>
      <c r="J494" s="2">
        <v>7457</v>
      </c>
      <c r="K494" s="95">
        <f t="shared" si="98"/>
        <v>0.66143338655313111</v>
      </c>
      <c r="L494" s="38">
        <f t="shared" si="99"/>
        <v>3.2308043094399999</v>
      </c>
      <c r="M494" s="38">
        <f t="shared" si="100"/>
        <v>20.914722432714996</v>
      </c>
      <c r="N494" s="38">
        <f t="shared" si="101"/>
        <v>8.8059428515449998</v>
      </c>
      <c r="O494" s="38">
        <f t="shared" si="102"/>
        <v>4.3335304435849995</v>
      </c>
      <c r="P494" s="2">
        <v>1466474</v>
      </c>
      <c r="Q494" s="2">
        <v>16.577338843</v>
      </c>
      <c r="R494" s="24">
        <v>8.6651584000000004E-2</v>
      </c>
      <c r="S494" s="24">
        <v>0.56094199899999997</v>
      </c>
      <c r="T494" s="24">
        <v>0.23617923699999999</v>
      </c>
      <c r="U494" s="24">
        <v>0.116227181</v>
      </c>
      <c r="V494" s="95">
        <f t="shared" si="103"/>
        <v>0.23309337050079831</v>
      </c>
      <c r="W494" s="95">
        <v>0.255</v>
      </c>
      <c r="X494" s="95">
        <v>0.234894302</v>
      </c>
      <c r="Y494" s="95">
        <f t="shared" si="104"/>
        <v>0.18960826770499997</v>
      </c>
      <c r="Z494" s="2">
        <v>0.1</v>
      </c>
      <c r="AA494" s="2">
        <v>0.17499999999999999</v>
      </c>
      <c r="AB494" s="2">
        <v>0.22500000000000001</v>
      </c>
      <c r="AC494" s="95">
        <v>0.255</v>
      </c>
      <c r="AD494" s="38">
        <f t="shared" si="105"/>
        <v>2.8301845750694401</v>
      </c>
      <c r="AE494" s="38">
        <f t="shared" si="106"/>
        <v>32.06226948935209</v>
      </c>
      <c r="AF494" s="38">
        <f t="shared" si="107"/>
        <v>17.356513360395194</v>
      </c>
      <c r="AG494" s="38">
        <f t="shared" si="108"/>
        <v>9.680240304880174</v>
      </c>
      <c r="AH494" s="38">
        <f t="shared" si="109"/>
        <v>27.03675366527537</v>
      </c>
      <c r="AI494" s="38">
        <v>232.51499999999999</v>
      </c>
      <c r="AJ494" s="24">
        <f t="shared" si="110"/>
        <v>0.11627961062845568</v>
      </c>
      <c r="AK494" s="2">
        <f t="shared" si="111"/>
        <v>4380</v>
      </c>
    </row>
    <row r="495" spans="1:37">
      <c r="A495" s="2">
        <v>207</v>
      </c>
      <c r="B495" s="2" t="s">
        <v>262</v>
      </c>
      <c r="C495" s="2" t="s">
        <v>2</v>
      </c>
      <c r="D495" s="2" t="s">
        <v>443</v>
      </c>
      <c r="E495" s="2" t="s">
        <v>767</v>
      </c>
      <c r="F495" s="2" t="s">
        <v>64</v>
      </c>
      <c r="H495" s="2" t="s">
        <v>879</v>
      </c>
      <c r="I495" s="2">
        <v>6558</v>
      </c>
      <c r="J495" s="2">
        <v>711</v>
      </c>
      <c r="K495" s="95">
        <f t="shared" si="98"/>
        <v>0.10841720036596524</v>
      </c>
      <c r="L495" s="38">
        <f t="shared" si="99"/>
        <v>0</v>
      </c>
      <c r="M495" s="38">
        <f t="shared" si="100"/>
        <v>0</v>
      </c>
      <c r="N495" s="38">
        <f t="shared" si="101"/>
        <v>0.81748490579999999</v>
      </c>
      <c r="O495" s="38">
        <f t="shared" si="102"/>
        <v>2.7375150941999999</v>
      </c>
      <c r="P495" s="2">
        <v>2231439</v>
      </c>
      <c r="Q495" s="2">
        <v>1.32595054</v>
      </c>
      <c r="R495" s="24">
        <v>0</v>
      </c>
      <c r="S495" s="24">
        <v>0</v>
      </c>
      <c r="T495" s="24">
        <v>0.22995356</v>
      </c>
      <c r="U495" s="24">
        <v>0.77004644</v>
      </c>
      <c r="V495" s="95">
        <f t="shared" si="103"/>
        <v>0.10841720036596524</v>
      </c>
      <c r="W495" s="95">
        <v>0.38834374999999999</v>
      </c>
      <c r="X495" s="95">
        <v>0.29117242799999998</v>
      </c>
      <c r="Y495" s="95">
        <f t="shared" si="104"/>
        <v>0.29117242845019187</v>
      </c>
      <c r="Z495" s="2" t="s">
        <v>532</v>
      </c>
      <c r="AA495" s="2" t="s">
        <v>532</v>
      </c>
      <c r="AB495" s="2">
        <v>0.22500000000000001</v>
      </c>
      <c r="AC495" s="95">
        <v>0.310933036</v>
      </c>
      <c r="AD495" s="38">
        <f t="shared" si="105"/>
        <v>0</v>
      </c>
      <c r="AE495" s="38">
        <f t="shared" si="106"/>
        <v>0</v>
      </c>
      <c r="AF495" s="38">
        <f t="shared" si="107"/>
        <v>1.6112627493317999</v>
      </c>
      <c r="AG495" s="38">
        <f t="shared" si="108"/>
        <v>7.4563707829783832</v>
      </c>
      <c r="AH495" s="38">
        <f t="shared" si="109"/>
        <v>9.0676335323101824</v>
      </c>
      <c r="AI495" s="38">
        <v>127.496111111</v>
      </c>
      <c r="AJ495" s="24">
        <f t="shared" si="110"/>
        <v>7.1120863634936804E-2</v>
      </c>
      <c r="AK495" s="2">
        <f t="shared" si="111"/>
        <v>1185</v>
      </c>
    </row>
    <row r="496" spans="1:37">
      <c r="A496" s="2">
        <v>208</v>
      </c>
      <c r="B496" s="2" t="s">
        <v>263</v>
      </c>
      <c r="C496" s="2" t="s">
        <v>2</v>
      </c>
      <c r="D496" s="2" t="s">
        <v>443</v>
      </c>
      <c r="E496" s="2" t="s">
        <v>767</v>
      </c>
      <c r="F496" s="2" t="s">
        <v>64</v>
      </c>
      <c r="H496" s="2" t="s">
        <v>879</v>
      </c>
      <c r="I496" s="2">
        <v>43034</v>
      </c>
      <c r="J496" s="2">
        <v>6904</v>
      </c>
      <c r="K496" s="95">
        <f t="shared" si="98"/>
        <v>0.16043128688943625</v>
      </c>
      <c r="L496" s="38">
        <f t="shared" si="99"/>
        <v>0</v>
      </c>
      <c r="M496" s="38">
        <f t="shared" si="100"/>
        <v>0</v>
      </c>
      <c r="N496" s="38">
        <f t="shared" si="101"/>
        <v>11.41480672588</v>
      </c>
      <c r="O496" s="38">
        <f t="shared" si="102"/>
        <v>23.105193274119998</v>
      </c>
      <c r="P496" s="2">
        <v>1638825</v>
      </c>
      <c r="Q496" s="2">
        <v>35.777416735000003</v>
      </c>
      <c r="R496" s="24">
        <v>0</v>
      </c>
      <c r="S496" s="24">
        <v>0</v>
      </c>
      <c r="T496" s="24">
        <v>0.33067226900000002</v>
      </c>
      <c r="U496" s="24">
        <v>0.66932773099999998</v>
      </c>
      <c r="V496" s="95">
        <f t="shared" si="103"/>
        <v>0.16043128688943625</v>
      </c>
      <c r="W496" s="95">
        <v>0.36178125</v>
      </c>
      <c r="X496" s="95">
        <v>0.275896796</v>
      </c>
      <c r="Y496" s="95">
        <f t="shared" si="104"/>
        <v>0.2758967964345676</v>
      </c>
      <c r="Z496" s="2" t="s">
        <v>532</v>
      </c>
      <c r="AA496" s="2" t="s">
        <v>532</v>
      </c>
      <c r="AB496" s="2">
        <v>0.22500000000000001</v>
      </c>
      <c r="AC496" s="95">
        <v>0.30104166700000001</v>
      </c>
      <c r="AD496" s="38">
        <f t="shared" si="105"/>
        <v>0</v>
      </c>
      <c r="AE496" s="38">
        <f t="shared" si="106"/>
        <v>0</v>
      </c>
      <c r="AF496" s="38">
        <f t="shared" si="107"/>
        <v>22.498584056709483</v>
      </c>
      <c r="AG496" s="38">
        <f t="shared" si="108"/>
        <v>60.931282880480865</v>
      </c>
      <c r="AH496" s="38">
        <f t="shared" si="109"/>
        <v>83.429866937190354</v>
      </c>
      <c r="AI496" s="38">
        <v>127.496111111</v>
      </c>
      <c r="AJ496" s="24">
        <f t="shared" si="110"/>
        <v>0.65437185660161101</v>
      </c>
      <c r="AK496" s="2">
        <f t="shared" si="111"/>
        <v>11507</v>
      </c>
    </row>
    <row r="497" spans="1:37">
      <c r="A497" s="2">
        <v>209</v>
      </c>
      <c r="B497" s="2" t="s">
        <v>264</v>
      </c>
      <c r="C497" s="2" t="s">
        <v>2</v>
      </c>
      <c r="D497" s="2" t="s">
        <v>443</v>
      </c>
      <c r="E497" s="2" t="s">
        <v>767</v>
      </c>
      <c r="F497" s="2" t="s">
        <v>64</v>
      </c>
      <c r="H497" s="2" t="s">
        <v>879</v>
      </c>
      <c r="I497" s="2">
        <v>35640</v>
      </c>
      <c r="J497" s="2">
        <v>4155</v>
      </c>
      <c r="K497" s="95">
        <f t="shared" si="98"/>
        <v>0.11658249158249158</v>
      </c>
      <c r="L497" s="38">
        <f t="shared" si="99"/>
        <v>0</v>
      </c>
      <c r="M497" s="38">
        <f t="shared" si="100"/>
        <v>1.9191147447749999</v>
      </c>
      <c r="N497" s="38">
        <f t="shared" si="101"/>
        <v>3.8591331283500003</v>
      </c>
      <c r="O497" s="38">
        <f t="shared" si="102"/>
        <v>14.996752126875</v>
      </c>
      <c r="P497" s="2">
        <v>834276</v>
      </c>
      <c r="Q497" s="2">
        <v>53.385679085</v>
      </c>
      <c r="R497" s="24">
        <v>0</v>
      </c>
      <c r="S497" s="24">
        <v>9.2376160999999998E-2</v>
      </c>
      <c r="T497" s="24">
        <v>0.18575851400000001</v>
      </c>
      <c r="U497" s="24">
        <v>0.721865325</v>
      </c>
      <c r="V497" s="95">
        <f t="shared" si="103"/>
        <v>0.10581304857028619</v>
      </c>
      <c r="W497" s="95">
        <v>0.42393750000000002</v>
      </c>
      <c r="X497" s="95">
        <v>0.31338519199999998</v>
      </c>
      <c r="Y497" s="95">
        <f t="shared" si="104"/>
        <v>0.3006016985974358</v>
      </c>
      <c r="Z497" s="2" t="s">
        <v>532</v>
      </c>
      <c r="AA497" s="2">
        <v>0.17499999999999999</v>
      </c>
      <c r="AB497" s="2">
        <v>0.22500000000000001</v>
      </c>
      <c r="AC497" s="95">
        <v>0.33612946399999999</v>
      </c>
      <c r="AD497" s="38">
        <f t="shared" si="105"/>
        <v>0</v>
      </c>
      <c r="AE497" s="38">
        <f t="shared" si="106"/>
        <v>2.9420029037400743</v>
      </c>
      <c r="AF497" s="38">
        <f t="shared" si="107"/>
        <v>7.6063513959778506</v>
      </c>
      <c r="AG497" s="38">
        <f t="shared" si="108"/>
        <v>44.15784822633082</v>
      </c>
      <c r="AH497" s="38">
        <f t="shared" si="109"/>
        <v>51.764199622308674</v>
      </c>
      <c r="AI497" s="38">
        <v>127.496111111</v>
      </c>
      <c r="AJ497" s="24">
        <f t="shared" si="110"/>
        <v>0.40600610615677518</v>
      </c>
      <c r="AK497" s="2">
        <f t="shared" si="111"/>
        <v>6285</v>
      </c>
    </row>
    <row r="498" spans="1:37">
      <c r="A498" s="2">
        <v>210</v>
      </c>
      <c r="B498" s="2" t="s">
        <v>265</v>
      </c>
      <c r="C498" s="2" t="s">
        <v>2</v>
      </c>
      <c r="D498" s="2" t="s">
        <v>443</v>
      </c>
      <c r="E498" s="2" t="s">
        <v>767</v>
      </c>
      <c r="F498" s="2" t="s">
        <v>64</v>
      </c>
      <c r="H498" s="2" t="s">
        <v>879</v>
      </c>
      <c r="I498" s="2">
        <v>14287</v>
      </c>
      <c r="J498" s="2">
        <v>4821</v>
      </c>
      <c r="K498" s="95">
        <f t="shared" si="98"/>
        <v>0.33743963043326103</v>
      </c>
      <c r="L498" s="38">
        <f t="shared" si="99"/>
        <v>0</v>
      </c>
      <c r="M498" s="38">
        <f t="shared" si="100"/>
        <v>0</v>
      </c>
      <c r="N498" s="38">
        <f t="shared" si="101"/>
        <v>2.8874438440799994</v>
      </c>
      <c r="O498" s="38">
        <f t="shared" si="102"/>
        <v>21.217556155920001</v>
      </c>
      <c r="P498" s="2">
        <v>1459880</v>
      </c>
      <c r="Q498" s="2">
        <v>32.566931615000001</v>
      </c>
      <c r="R498" s="24">
        <v>0</v>
      </c>
      <c r="S498" s="24">
        <v>0</v>
      </c>
      <c r="T498" s="24">
        <v>0.11978609599999999</v>
      </c>
      <c r="U498" s="24">
        <v>0.88021390399999999</v>
      </c>
      <c r="V498" s="95">
        <f t="shared" si="103"/>
        <v>0.33743963043326103</v>
      </c>
      <c r="W498" s="95">
        <v>0.393125</v>
      </c>
      <c r="X498" s="95">
        <v>0.31804136</v>
      </c>
      <c r="Y498" s="95">
        <f t="shared" si="104"/>
        <v>0.31804136032125002</v>
      </c>
      <c r="Z498" s="2" t="s">
        <v>532</v>
      </c>
      <c r="AA498" s="2" t="s">
        <v>532</v>
      </c>
      <c r="AB498" s="2">
        <v>0.22500000000000001</v>
      </c>
      <c r="AC498" s="95">
        <v>0.33070312499999999</v>
      </c>
      <c r="AD498" s="38">
        <f t="shared" si="105"/>
        <v>0</v>
      </c>
      <c r="AE498" s="38">
        <f t="shared" si="106"/>
        <v>0</v>
      </c>
      <c r="AF498" s="38">
        <f t="shared" si="107"/>
        <v>5.6911518166816784</v>
      </c>
      <c r="AG498" s="38">
        <f t="shared" si="108"/>
        <v>61.466398220481402</v>
      </c>
      <c r="AH498" s="38">
        <f t="shared" si="109"/>
        <v>67.157550037163077</v>
      </c>
      <c r="AI498" s="38">
        <v>127.496111111</v>
      </c>
      <c r="AJ498" s="24">
        <f t="shared" si="110"/>
        <v>0.5267419488481081</v>
      </c>
      <c r="AK498" s="2">
        <f t="shared" si="111"/>
        <v>8035</v>
      </c>
    </row>
    <row r="499" spans="1:37">
      <c r="A499" s="2">
        <v>211</v>
      </c>
      <c r="B499" s="2" t="s">
        <v>266</v>
      </c>
      <c r="C499" s="2" t="s">
        <v>2</v>
      </c>
      <c r="D499" s="2" t="s">
        <v>443</v>
      </c>
      <c r="E499" s="2" t="s">
        <v>767</v>
      </c>
      <c r="F499" s="2" t="s">
        <v>64</v>
      </c>
      <c r="H499" s="2" t="s">
        <v>879</v>
      </c>
      <c r="I499" s="2">
        <v>34237</v>
      </c>
      <c r="J499" s="2">
        <v>6252</v>
      </c>
      <c r="K499" s="95">
        <f t="shared" si="98"/>
        <v>0.18260945760434619</v>
      </c>
      <c r="L499" s="38">
        <f t="shared" si="99"/>
        <v>0</v>
      </c>
      <c r="M499" s="38">
        <f t="shared" si="100"/>
        <v>0</v>
      </c>
      <c r="N499" s="38">
        <f t="shared" si="101"/>
        <v>8.6539632261000001</v>
      </c>
      <c r="O499" s="38">
        <f t="shared" si="102"/>
        <v>22.606036773899998</v>
      </c>
      <c r="P499" s="2">
        <v>1963466</v>
      </c>
      <c r="Q499" s="2">
        <v>32.157262230000001</v>
      </c>
      <c r="R499" s="24">
        <v>0</v>
      </c>
      <c r="S499" s="24">
        <v>0</v>
      </c>
      <c r="T499" s="24">
        <v>0.27683823499999999</v>
      </c>
      <c r="U499" s="24">
        <v>0.72316176499999996</v>
      </c>
      <c r="V499" s="95">
        <f t="shared" si="103"/>
        <v>0.18260945760434619</v>
      </c>
      <c r="W499" s="95">
        <v>0.37453124999999993</v>
      </c>
      <c r="X499" s="95">
        <v>0.28500305599999998</v>
      </c>
      <c r="Y499" s="95">
        <f t="shared" si="104"/>
        <v>0.28500305588396269</v>
      </c>
      <c r="Z499" s="2" t="s">
        <v>532</v>
      </c>
      <c r="AA499" s="2" t="s">
        <v>532</v>
      </c>
      <c r="AB499" s="2">
        <v>0.22500000000000001</v>
      </c>
      <c r="AC499" s="95">
        <v>0.307973214</v>
      </c>
      <c r="AD499" s="38">
        <f t="shared" si="105"/>
        <v>0</v>
      </c>
      <c r="AE499" s="38">
        <f t="shared" si="106"/>
        <v>0</v>
      </c>
      <c r="AF499" s="38">
        <f t="shared" si="107"/>
        <v>17.056961518643099</v>
      </c>
      <c r="AG499" s="38">
        <f t="shared" si="108"/>
        <v>60.987591297287125</v>
      </c>
      <c r="AH499" s="38">
        <f t="shared" si="109"/>
        <v>78.044552815930217</v>
      </c>
      <c r="AI499" s="38">
        <v>127.496111111</v>
      </c>
      <c r="AJ499" s="24">
        <f t="shared" si="110"/>
        <v>0.61213281045084955</v>
      </c>
      <c r="AK499" s="2">
        <f t="shared" si="111"/>
        <v>10420</v>
      </c>
    </row>
    <row r="500" spans="1:37">
      <c r="A500" s="2">
        <v>212</v>
      </c>
      <c r="B500" s="2" t="s">
        <v>267</v>
      </c>
      <c r="C500" s="2" t="s">
        <v>2</v>
      </c>
      <c r="D500" s="2" t="s">
        <v>443</v>
      </c>
      <c r="E500" s="2" t="s">
        <v>767</v>
      </c>
      <c r="F500" s="2" t="s">
        <v>64</v>
      </c>
      <c r="H500" s="2" t="s">
        <v>879</v>
      </c>
      <c r="I500" s="2">
        <v>71887</v>
      </c>
      <c r="J500" s="2">
        <v>3918</v>
      </c>
      <c r="K500" s="95">
        <f t="shared" si="98"/>
        <v>5.4502204849277341E-2</v>
      </c>
      <c r="L500" s="38">
        <f t="shared" si="99"/>
        <v>0</v>
      </c>
      <c r="M500" s="38">
        <f t="shared" si="100"/>
        <v>5.4218205905400012</v>
      </c>
      <c r="N500" s="38">
        <f t="shared" si="101"/>
        <v>6.8867492716200003</v>
      </c>
      <c r="O500" s="38">
        <f t="shared" si="102"/>
        <v>7.2814301378399993</v>
      </c>
      <c r="P500" s="2">
        <v>838747</v>
      </c>
      <c r="Q500" s="2">
        <v>32.482865754999999</v>
      </c>
      <c r="R500" s="24">
        <v>0</v>
      </c>
      <c r="S500" s="24">
        <v>0.27676470600000003</v>
      </c>
      <c r="T500" s="24">
        <v>0.35154411800000002</v>
      </c>
      <c r="U500" s="24">
        <v>0.37169117600000001</v>
      </c>
      <c r="V500" s="95">
        <f t="shared" si="103"/>
        <v>3.9417918147815326E-2</v>
      </c>
      <c r="W500" s="95">
        <v>0.34425</v>
      </c>
      <c r="X500" s="95">
        <v>0.26471703099999999</v>
      </c>
      <c r="Y500" s="95">
        <f t="shared" si="104"/>
        <v>0.23988652339525002</v>
      </c>
      <c r="Z500" s="2" t="s">
        <v>532</v>
      </c>
      <c r="AA500" s="2">
        <v>0.17499999999999999</v>
      </c>
      <c r="AB500" s="2">
        <v>0.22500000000000001</v>
      </c>
      <c r="AC500" s="95">
        <v>0.30228125</v>
      </c>
      <c r="AD500" s="38">
        <f t="shared" si="105"/>
        <v>0</v>
      </c>
      <c r="AE500" s="38">
        <f t="shared" si="106"/>
        <v>8.3116509652978223</v>
      </c>
      <c r="AF500" s="38">
        <f t="shared" si="107"/>
        <v>13.573782814363019</v>
      </c>
      <c r="AG500" s="38">
        <f t="shared" si="108"/>
        <v>19.281108681760575</v>
      </c>
      <c r="AH500" s="38">
        <f t="shared" si="109"/>
        <v>32.854891496123592</v>
      </c>
      <c r="AI500" s="38">
        <v>127.496111111</v>
      </c>
      <c r="AJ500" s="24">
        <f t="shared" si="110"/>
        <v>0.25769328342508924</v>
      </c>
      <c r="AK500" s="2">
        <f t="shared" si="111"/>
        <v>4723</v>
      </c>
    </row>
    <row r="501" spans="1:37">
      <c r="A501" s="2">
        <v>213</v>
      </c>
      <c r="B501" s="2" t="s">
        <v>268</v>
      </c>
      <c r="C501" s="2" t="s">
        <v>2</v>
      </c>
      <c r="D501" s="2" t="s">
        <v>443</v>
      </c>
      <c r="E501" s="2" t="s">
        <v>767</v>
      </c>
      <c r="F501" s="2" t="s">
        <v>64</v>
      </c>
      <c r="H501" s="2" t="s">
        <v>879</v>
      </c>
      <c r="I501" s="2">
        <v>76994</v>
      </c>
      <c r="J501" s="2">
        <v>7122</v>
      </c>
      <c r="K501" s="95">
        <f t="shared" si="98"/>
        <v>9.2500714341377244E-2</v>
      </c>
      <c r="L501" s="38">
        <f t="shared" si="99"/>
        <v>0</v>
      </c>
      <c r="M501" s="38">
        <f t="shared" si="100"/>
        <v>0</v>
      </c>
      <c r="N501" s="38">
        <f t="shared" si="101"/>
        <v>4.7904495296099991</v>
      </c>
      <c r="O501" s="38">
        <f t="shared" si="102"/>
        <v>30.819550470390002</v>
      </c>
      <c r="P501" s="2">
        <v>371273</v>
      </c>
      <c r="Q501" s="2">
        <v>278.92173656199998</v>
      </c>
      <c r="R501" s="24">
        <v>0</v>
      </c>
      <c r="S501" s="24">
        <v>0</v>
      </c>
      <c r="T501" s="24">
        <v>0.13452540099999999</v>
      </c>
      <c r="U501" s="24">
        <v>0.86547459900000001</v>
      </c>
      <c r="V501" s="95">
        <f t="shared" si="103"/>
        <v>9.2500714341377244E-2</v>
      </c>
      <c r="W501" s="95">
        <v>0.46643750000000006</v>
      </c>
      <c r="X501" s="95">
        <v>0.34912799</v>
      </c>
      <c r="Y501" s="95">
        <f t="shared" si="104"/>
        <v>0.34912798975345316</v>
      </c>
      <c r="Z501" s="2" t="s">
        <v>532</v>
      </c>
      <c r="AA501" s="2" t="s">
        <v>532</v>
      </c>
      <c r="AB501" s="2">
        <v>0.22500000000000001</v>
      </c>
      <c r="AC501" s="95">
        <v>0.36842187500000001</v>
      </c>
      <c r="AD501" s="38">
        <f t="shared" si="105"/>
        <v>0</v>
      </c>
      <c r="AE501" s="38">
        <f t="shared" si="106"/>
        <v>0</v>
      </c>
      <c r="AF501" s="38">
        <f t="shared" si="107"/>
        <v>9.4419760228613079</v>
      </c>
      <c r="AG501" s="38">
        <f t="shared" si="108"/>
        <v>99.466265961593976</v>
      </c>
      <c r="AH501" s="38">
        <f t="shared" si="109"/>
        <v>108.90824198445529</v>
      </c>
      <c r="AI501" s="38">
        <v>127.496111111</v>
      </c>
      <c r="AJ501" s="24">
        <f t="shared" si="110"/>
        <v>0.85420834435991666</v>
      </c>
      <c r="AK501" s="2">
        <f t="shared" si="111"/>
        <v>11870</v>
      </c>
    </row>
    <row r="502" spans="1:37">
      <c r="A502" s="2">
        <v>214</v>
      </c>
      <c r="B502" s="2" t="s">
        <v>269</v>
      </c>
      <c r="C502" s="2" t="s">
        <v>2</v>
      </c>
      <c r="D502" s="2" t="s">
        <v>443</v>
      </c>
      <c r="E502" s="2" t="s">
        <v>767</v>
      </c>
      <c r="F502" s="2" t="s">
        <v>64</v>
      </c>
      <c r="H502" s="2" t="s">
        <v>879</v>
      </c>
      <c r="I502" s="2">
        <v>164656</v>
      </c>
      <c r="J502" s="2">
        <v>12930</v>
      </c>
      <c r="K502" s="95">
        <f t="shared" si="98"/>
        <v>7.8527353998639582E-2</v>
      </c>
      <c r="L502" s="38">
        <f t="shared" si="99"/>
        <v>0</v>
      </c>
      <c r="M502" s="38">
        <f t="shared" si="100"/>
        <v>0</v>
      </c>
      <c r="N502" s="38">
        <f t="shared" si="101"/>
        <v>7.2612407784000004</v>
      </c>
      <c r="O502" s="38">
        <f t="shared" si="102"/>
        <v>57.388759221600004</v>
      </c>
      <c r="P502" s="2">
        <v>513111</v>
      </c>
      <c r="Q502" s="2">
        <v>352.26551948100001</v>
      </c>
      <c r="R502" s="24">
        <v>0</v>
      </c>
      <c r="S502" s="24">
        <v>0</v>
      </c>
      <c r="T502" s="24">
        <v>0.112316176</v>
      </c>
      <c r="U502" s="24">
        <v>0.88768382400000001</v>
      </c>
      <c r="V502" s="95">
        <f t="shared" si="103"/>
        <v>7.8527353998639582E-2</v>
      </c>
      <c r="W502" s="95">
        <v>0.44093750000000004</v>
      </c>
      <c r="X502" s="95">
        <v>0.332506833</v>
      </c>
      <c r="Y502" s="95">
        <f t="shared" si="104"/>
        <v>0.33250683312224999</v>
      </c>
      <c r="Z502" s="2" t="s">
        <v>532</v>
      </c>
      <c r="AA502" s="2" t="s">
        <v>532</v>
      </c>
      <c r="AB502" s="2">
        <v>0.22500000000000001</v>
      </c>
      <c r="AC502" s="95">
        <v>0.346109375</v>
      </c>
      <c r="AD502" s="38">
        <f t="shared" si="105"/>
        <v>0</v>
      </c>
      <c r="AE502" s="38">
        <f t="shared" si="106"/>
        <v>0</v>
      </c>
      <c r="AF502" s="38">
        <f t="shared" si="107"/>
        <v>14.311905574226401</v>
      </c>
      <c r="AG502" s="38">
        <f t="shared" si="108"/>
        <v>173.99801925522993</v>
      </c>
      <c r="AH502" s="38">
        <f t="shared" si="109"/>
        <v>188.30992482945635</v>
      </c>
      <c r="AI502" s="38">
        <v>127.496111111</v>
      </c>
      <c r="AJ502" s="24">
        <f t="shared" si="110"/>
        <v>1.4769856365698162</v>
      </c>
      <c r="AK502" s="2">
        <f t="shared" si="111"/>
        <v>21550</v>
      </c>
    </row>
    <row r="503" spans="1:37">
      <c r="A503" s="2">
        <v>245</v>
      </c>
      <c r="B503" s="2" t="s">
        <v>298</v>
      </c>
      <c r="C503" s="2" t="s">
        <v>1</v>
      </c>
      <c r="D503" s="2" t="s">
        <v>448</v>
      </c>
      <c r="E503" s="2" t="s">
        <v>767</v>
      </c>
      <c r="F503" s="2" t="s">
        <v>64</v>
      </c>
      <c r="H503" s="2" t="s">
        <v>879</v>
      </c>
      <c r="I503" s="2">
        <v>3013</v>
      </c>
      <c r="J503" s="2">
        <v>1294</v>
      </c>
      <c r="K503" s="95">
        <f t="shared" si="98"/>
        <v>0.42947228675738469</v>
      </c>
      <c r="L503" s="38">
        <f t="shared" si="99"/>
        <v>0</v>
      </c>
      <c r="M503" s="38">
        <f t="shared" si="100"/>
        <v>0</v>
      </c>
      <c r="N503" s="38">
        <f t="shared" si="101"/>
        <v>0</v>
      </c>
      <c r="O503" s="38">
        <f t="shared" si="102"/>
        <v>6.47</v>
      </c>
      <c r="P503" s="2">
        <v>1190295</v>
      </c>
      <c r="Q503" s="2">
        <v>10.744010712</v>
      </c>
      <c r="R503" s="24">
        <v>0</v>
      </c>
      <c r="S503" s="24">
        <v>0</v>
      </c>
      <c r="T503" s="24">
        <v>0</v>
      </c>
      <c r="U503" s="24">
        <v>1</v>
      </c>
      <c r="V503" s="95">
        <f t="shared" si="103"/>
        <v>0.42947228675738469</v>
      </c>
      <c r="W503" s="95">
        <v>0.41012499999999996</v>
      </c>
      <c r="X503" s="95">
        <v>0.36135624999999999</v>
      </c>
      <c r="Y503" s="95">
        <f t="shared" si="104"/>
        <v>0.36135624999999999</v>
      </c>
      <c r="Z503" s="2" t="s">
        <v>532</v>
      </c>
      <c r="AA503" s="2" t="s">
        <v>532</v>
      </c>
      <c r="AB503" s="2" t="s">
        <v>532</v>
      </c>
      <c r="AC503" s="95">
        <v>0.36135624999999999</v>
      </c>
      <c r="AD503" s="38">
        <f t="shared" si="105"/>
        <v>0</v>
      </c>
      <c r="AE503" s="38">
        <f t="shared" si="106"/>
        <v>0</v>
      </c>
      <c r="AF503" s="38">
        <f t="shared" si="107"/>
        <v>0</v>
      </c>
      <c r="AG503" s="38">
        <f t="shared" si="108"/>
        <v>20.4806604525</v>
      </c>
      <c r="AH503" s="38">
        <f t="shared" si="109"/>
        <v>20.4806604525</v>
      </c>
      <c r="AI503" s="38">
        <v>303.90305555600003</v>
      </c>
      <c r="AJ503" s="24">
        <f t="shared" si="110"/>
        <v>6.7392084673285044E-2</v>
      </c>
      <c r="AK503" s="2">
        <f t="shared" si="111"/>
        <v>2157</v>
      </c>
    </row>
    <row r="504" spans="1:37">
      <c r="A504" s="2">
        <v>246</v>
      </c>
      <c r="B504" s="2" t="s">
        <v>299</v>
      </c>
      <c r="C504" s="2" t="s">
        <v>1</v>
      </c>
      <c r="D504" s="2" t="s">
        <v>448</v>
      </c>
      <c r="E504" s="2" t="s">
        <v>767</v>
      </c>
      <c r="F504" s="2" t="s">
        <v>64</v>
      </c>
      <c r="H504" s="2" t="s">
        <v>879</v>
      </c>
      <c r="I504" s="2">
        <v>5592</v>
      </c>
      <c r="J504" s="2">
        <v>2597</v>
      </c>
      <c r="K504" s="95">
        <f t="shared" si="98"/>
        <v>0.46441344778254651</v>
      </c>
      <c r="L504" s="38">
        <f t="shared" si="99"/>
        <v>0</v>
      </c>
      <c r="M504" s="38">
        <f t="shared" si="100"/>
        <v>0</v>
      </c>
      <c r="N504" s="38">
        <f t="shared" si="101"/>
        <v>0</v>
      </c>
      <c r="O504" s="38">
        <f t="shared" si="102"/>
        <v>12.984999999999999</v>
      </c>
      <c r="P504" s="2">
        <v>1441996</v>
      </c>
      <c r="Q504" s="2">
        <v>24.307423407999998</v>
      </c>
      <c r="R504" s="24">
        <v>0</v>
      </c>
      <c r="S504" s="24">
        <v>0</v>
      </c>
      <c r="T504" s="24">
        <v>0</v>
      </c>
      <c r="U504" s="24">
        <v>1</v>
      </c>
      <c r="V504" s="95">
        <f t="shared" si="103"/>
        <v>0.46441344778254651</v>
      </c>
      <c r="W504" s="95">
        <v>0.42978125</v>
      </c>
      <c r="X504" s="95">
        <v>0.38143749999999998</v>
      </c>
      <c r="Y504" s="95">
        <f t="shared" si="104"/>
        <v>0.38143749999999998</v>
      </c>
      <c r="Z504" s="2" t="s">
        <v>532</v>
      </c>
      <c r="AA504" s="2" t="s">
        <v>532</v>
      </c>
      <c r="AB504" s="2" t="s">
        <v>532</v>
      </c>
      <c r="AC504" s="95">
        <v>0.38143749999999998</v>
      </c>
      <c r="AD504" s="38">
        <f t="shared" si="105"/>
        <v>0</v>
      </c>
      <c r="AE504" s="38">
        <f t="shared" si="106"/>
        <v>0</v>
      </c>
      <c r="AF504" s="38">
        <f t="shared" si="107"/>
        <v>0</v>
      </c>
      <c r="AG504" s="38">
        <f t="shared" si="108"/>
        <v>43.387981612499992</v>
      </c>
      <c r="AH504" s="38">
        <f t="shared" si="109"/>
        <v>43.387981612499992</v>
      </c>
      <c r="AI504" s="38">
        <v>303.90305555600003</v>
      </c>
      <c r="AJ504" s="24">
        <f t="shared" si="110"/>
        <v>0.14276915226508777</v>
      </c>
      <c r="AK504" s="2">
        <f t="shared" si="111"/>
        <v>4328</v>
      </c>
    </row>
    <row r="505" spans="1:37">
      <c r="A505" s="2">
        <v>247</v>
      </c>
      <c r="B505" s="2" t="s">
        <v>300</v>
      </c>
      <c r="C505" s="2" t="s">
        <v>1</v>
      </c>
      <c r="D505" s="2" t="s">
        <v>448</v>
      </c>
      <c r="E505" s="2" t="s">
        <v>767</v>
      </c>
      <c r="F505" s="2" t="s">
        <v>64</v>
      </c>
      <c r="H505" s="2" t="s">
        <v>879</v>
      </c>
      <c r="I505" s="2">
        <v>6770</v>
      </c>
      <c r="J505" s="2">
        <v>2436</v>
      </c>
      <c r="K505" s="95">
        <f t="shared" si="98"/>
        <v>0.35982274741506648</v>
      </c>
      <c r="L505" s="38">
        <f t="shared" si="99"/>
        <v>0</v>
      </c>
      <c r="M505" s="38">
        <f t="shared" si="100"/>
        <v>0</v>
      </c>
      <c r="N505" s="38">
        <f t="shared" si="101"/>
        <v>0</v>
      </c>
      <c r="O505" s="38">
        <f t="shared" si="102"/>
        <v>12.18</v>
      </c>
      <c r="P505" s="2">
        <v>497677</v>
      </c>
      <c r="Q505" s="2">
        <v>60.198575331000001</v>
      </c>
      <c r="R505" s="24">
        <v>0</v>
      </c>
      <c r="S505" s="24">
        <v>0</v>
      </c>
      <c r="T505" s="24">
        <v>0</v>
      </c>
      <c r="U505" s="24">
        <v>1</v>
      </c>
      <c r="V505" s="95">
        <f t="shared" si="103"/>
        <v>0.35982274741506648</v>
      </c>
      <c r="W505" s="95">
        <v>0.43243750000000003</v>
      </c>
      <c r="X505" s="95">
        <v>0.36656250000000001</v>
      </c>
      <c r="Y505" s="95">
        <f t="shared" si="104"/>
        <v>0.36656250000000001</v>
      </c>
      <c r="Z505" s="2" t="s">
        <v>532</v>
      </c>
      <c r="AA505" s="2" t="s">
        <v>532</v>
      </c>
      <c r="AB505" s="2" t="s">
        <v>532</v>
      </c>
      <c r="AC505" s="95">
        <v>0.36656250000000001</v>
      </c>
      <c r="AD505" s="38">
        <f t="shared" si="105"/>
        <v>0</v>
      </c>
      <c r="AE505" s="38">
        <f t="shared" si="106"/>
        <v>0</v>
      </c>
      <c r="AF505" s="38">
        <f t="shared" si="107"/>
        <v>0</v>
      </c>
      <c r="AG505" s="38">
        <f t="shared" si="108"/>
        <v>39.111045749999995</v>
      </c>
      <c r="AH505" s="38">
        <f t="shared" si="109"/>
        <v>39.111045749999995</v>
      </c>
      <c r="AI505" s="38">
        <v>303.90305555600003</v>
      </c>
      <c r="AJ505" s="24">
        <f t="shared" si="110"/>
        <v>0.12869579635665435</v>
      </c>
      <c r="AK505" s="2">
        <f t="shared" si="111"/>
        <v>4060</v>
      </c>
    </row>
    <row r="506" spans="1:37">
      <c r="A506" s="2">
        <v>248</v>
      </c>
      <c r="B506" s="2" t="s">
        <v>301</v>
      </c>
      <c r="C506" s="2" t="s">
        <v>1</v>
      </c>
      <c r="D506" s="2" t="s">
        <v>448</v>
      </c>
      <c r="E506" s="2" t="s">
        <v>767</v>
      </c>
      <c r="F506" s="2" t="s">
        <v>64</v>
      </c>
      <c r="H506" s="2" t="s">
        <v>879</v>
      </c>
      <c r="I506" s="2">
        <v>1272</v>
      </c>
      <c r="J506" s="2">
        <v>266</v>
      </c>
      <c r="K506" s="95">
        <f t="shared" si="98"/>
        <v>0.20911949685534592</v>
      </c>
      <c r="L506" s="38">
        <f t="shared" si="99"/>
        <v>0</v>
      </c>
      <c r="M506" s="38">
        <f t="shared" si="100"/>
        <v>0</v>
      </c>
      <c r="N506" s="38">
        <f t="shared" si="101"/>
        <v>0.16396813761999998</v>
      </c>
      <c r="O506" s="38">
        <f t="shared" si="102"/>
        <v>1.1660318623800001</v>
      </c>
      <c r="P506" s="2">
        <v>2765142</v>
      </c>
      <c r="Q506" s="2">
        <v>0.38267306299999998</v>
      </c>
      <c r="R506" s="24">
        <v>0</v>
      </c>
      <c r="S506" s="24">
        <v>0</v>
      </c>
      <c r="T506" s="24">
        <v>0.12328431400000001</v>
      </c>
      <c r="U506" s="24">
        <v>0.87671568600000005</v>
      </c>
      <c r="V506" s="95">
        <f t="shared" si="103"/>
        <v>0.20911949685534592</v>
      </c>
      <c r="W506" s="95">
        <v>0.36231249999999998</v>
      </c>
      <c r="X506" s="95">
        <v>0.29461670499999998</v>
      </c>
      <c r="Y506" s="95">
        <f t="shared" si="104"/>
        <v>0.29461670494143755</v>
      </c>
      <c r="Z506" s="2" t="s">
        <v>532</v>
      </c>
      <c r="AA506" s="2" t="s">
        <v>532</v>
      </c>
      <c r="AB506" s="2">
        <v>0.22500000000000001</v>
      </c>
      <c r="AC506" s="95">
        <v>0.30440624999999999</v>
      </c>
      <c r="AD506" s="38">
        <f t="shared" si="105"/>
        <v>0</v>
      </c>
      <c r="AE506" s="38">
        <f t="shared" si="106"/>
        <v>0</v>
      </c>
      <c r="AF506" s="38">
        <f t="shared" si="107"/>
        <v>0.32318119924902</v>
      </c>
      <c r="AG506" s="38">
        <f t="shared" si="108"/>
        <v>3.1093391066826803</v>
      </c>
      <c r="AH506" s="38">
        <f t="shared" si="109"/>
        <v>3.4325203059317002</v>
      </c>
      <c r="AI506" s="38">
        <v>303.90305555600003</v>
      </c>
      <c r="AJ506" s="24">
        <f t="shared" si="110"/>
        <v>1.1294787081530979E-2</v>
      </c>
      <c r="AK506" s="2">
        <f t="shared" si="111"/>
        <v>443</v>
      </c>
    </row>
    <row r="507" spans="1:37">
      <c r="A507" s="2">
        <v>249</v>
      </c>
      <c r="B507" s="2" t="s">
        <v>302</v>
      </c>
      <c r="C507" s="2" t="s">
        <v>1</v>
      </c>
      <c r="D507" s="2" t="s">
        <v>448</v>
      </c>
      <c r="E507" s="2" t="s">
        <v>767</v>
      </c>
      <c r="F507" s="2" t="s">
        <v>64</v>
      </c>
      <c r="H507" s="2" t="s">
        <v>879</v>
      </c>
      <c r="I507" s="2">
        <v>3076</v>
      </c>
      <c r="J507" s="2">
        <v>1300</v>
      </c>
      <c r="K507" s="95">
        <f t="shared" si="98"/>
        <v>0.42262678803641091</v>
      </c>
      <c r="L507" s="38">
        <f t="shared" si="99"/>
        <v>0</v>
      </c>
      <c r="M507" s="38">
        <f t="shared" si="100"/>
        <v>0</v>
      </c>
      <c r="N507" s="38">
        <f t="shared" si="101"/>
        <v>0</v>
      </c>
      <c r="O507" s="38">
        <f t="shared" si="102"/>
        <v>6.5</v>
      </c>
      <c r="P507" s="2">
        <v>1479227</v>
      </c>
      <c r="Q507" s="2">
        <v>6.5812079629999998</v>
      </c>
      <c r="R507" s="24">
        <v>0</v>
      </c>
      <c r="S507" s="24">
        <v>0</v>
      </c>
      <c r="T507" s="24">
        <v>0</v>
      </c>
      <c r="U507" s="24">
        <v>1</v>
      </c>
      <c r="V507" s="95">
        <f t="shared" si="103"/>
        <v>0.42262678803641091</v>
      </c>
      <c r="W507" s="95">
        <v>0.4090625</v>
      </c>
      <c r="X507" s="95">
        <v>0.35057187499999998</v>
      </c>
      <c r="Y507" s="95">
        <f t="shared" si="104"/>
        <v>0.35057187499999998</v>
      </c>
      <c r="Z507" s="2" t="s">
        <v>532</v>
      </c>
      <c r="AA507" s="2" t="s">
        <v>532</v>
      </c>
      <c r="AB507" s="2" t="s">
        <v>532</v>
      </c>
      <c r="AC507" s="95">
        <v>0.35057187499999998</v>
      </c>
      <c r="AD507" s="38">
        <f t="shared" si="105"/>
        <v>0</v>
      </c>
      <c r="AE507" s="38">
        <f t="shared" si="106"/>
        <v>0</v>
      </c>
      <c r="AF507" s="38">
        <f t="shared" si="107"/>
        <v>0</v>
      </c>
      <c r="AG507" s="38">
        <f t="shared" si="108"/>
        <v>19.961562562499999</v>
      </c>
      <c r="AH507" s="38">
        <f t="shared" si="109"/>
        <v>19.961562562499999</v>
      </c>
      <c r="AI507" s="38">
        <v>303.90305555600003</v>
      </c>
      <c r="AJ507" s="24">
        <f t="shared" si="110"/>
        <v>6.5683981116871973E-2</v>
      </c>
      <c r="AK507" s="2">
        <f t="shared" si="111"/>
        <v>2167</v>
      </c>
    </row>
    <row r="508" spans="1:37">
      <c r="A508" s="2">
        <v>250</v>
      </c>
      <c r="B508" s="2" t="s">
        <v>303</v>
      </c>
      <c r="C508" s="2" t="s">
        <v>1</v>
      </c>
      <c r="D508" s="2" t="s">
        <v>448</v>
      </c>
      <c r="E508" s="2" t="s">
        <v>767</v>
      </c>
      <c r="F508" s="2" t="s">
        <v>64</v>
      </c>
      <c r="H508" s="2" t="s">
        <v>879</v>
      </c>
      <c r="I508" s="2">
        <v>2280</v>
      </c>
      <c r="J508" s="2">
        <v>1404</v>
      </c>
      <c r="K508" s="95">
        <f t="shared" si="98"/>
        <v>0.61578947368421055</v>
      </c>
      <c r="L508" s="38">
        <f t="shared" si="99"/>
        <v>0</v>
      </c>
      <c r="M508" s="38">
        <f t="shared" si="100"/>
        <v>0</v>
      </c>
      <c r="N508" s="38">
        <f t="shared" si="101"/>
        <v>0</v>
      </c>
      <c r="O508" s="38">
        <f t="shared" si="102"/>
        <v>7.02</v>
      </c>
      <c r="P508" s="2">
        <v>919043</v>
      </c>
      <c r="Q508" s="2">
        <v>13.352680394</v>
      </c>
      <c r="R508" s="24">
        <v>0</v>
      </c>
      <c r="S508" s="24">
        <v>0</v>
      </c>
      <c r="T508" s="24">
        <v>0</v>
      </c>
      <c r="U508" s="24">
        <v>1</v>
      </c>
      <c r="V508" s="95">
        <f t="shared" si="103"/>
        <v>0.61578947368421055</v>
      </c>
      <c r="W508" s="95">
        <v>0.40268749999999998</v>
      </c>
      <c r="X508" s="95">
        <v>0.36528749999999999</v>
      </c>
      <c r="Y508" s="95">
        <f t="shared" si="104"/>
        <v>0.36528749999999999</v>
      </c>
      <c r="Z508" s="2" t="s">
        <v>532</v>
      </c>
      <c r="AA508" s="2" t="s">
        <v>532</v>
      </c>
      <c r="AB508" s="2" t="s">
        <v>532</v>
      </c>
      <c r="AC508" s="95">
        <v>0.36528749999999999</v>
      </c>
      <c r="AD508" s="38">
        <f t="shared" si="105"/>
        <v>0</v>
      </c>
      <c r="AE508" s="38">
        <f t="shared" si="106"/>
        <v>0</v>
      </c>
      <c r="AF508" s="38">
        <f t="shared" si="107"/>
        <v>0</v>
      </c>
      <c r="AG508" s="38">
        <f t="shared" si="108"/>
        <v>22.46342787</v>
      </c>
      <c r="AH508" s="38">
        <f t="shared" si="109"/>
        <v>22.46342787</v>
      </c>
      <c r="AI508" s="38">
        <v>303.90305555600003</v>
      </c>
      <c r="AJ508" s="24">
        <f t="shared" si="110"/>
        <v>7.3916426502861135E-2</v>
      </c>
      <c r="AK508" s="2">
        <f t="shared" si="111"/>
        <v>2340</v>
      </c>
    </row>
    <row r="509" spans="1:37">
      <c r="A509" s="2">
        <v>251</v>
      </c>
      <c r="B509" s="2" t="s">
        <v>304</v>
      </c>
      <c r="C509" s="2" t="s">
        <v>1</v>
      </c>
      <c r="D509" s="2" t="s">
        <v>448</v>
      </c>
      <c r="E509" s="2" t="s">
        <v>767</v>
      </c>
      <c r="F509" s="2" t="s">
        <v>64</v>
      </c>
      <c r="H509" s="2" t="s">
        <v>879</v>
      </c>
      <c r="I509" s="2">
        <v>688</v>
      </c>
      <c r="J509" s="2">
        <v>143</v>
      </c>
      <c r="K509" s="95">
        <f t="shared" si="98"/>
        <v>0.20784883720930233</v>
      </c>
      <c r="L509" s="38">
        <f t="shared" si="99"/>
        <v>0</v>
      </c>
      <c r="M509" s="38">
        <f t="shared" si="100"/>
        <v>0</v>
      </c>
      <c r="N509" s="38">
        <f t="shared" si="101"/>
        <v>0</v>
      </c>
      <c r="O509" s="38">
        <f t="shared" si="102"/>
        <v>0.71499999999999997</v>
      </c>
      <c r="P509" s="2">
        <v>1526142</v>
      </c>
      <c r="Q509" s="2">
        <v>0.31748368199999999</v>
      </c>
      <c r="R509" s="24">
        <v>0</v>
      </c>
      <c r="S509" s="24">
        <v>0</v>
      </c>
      <c r="T509" s="24">
        <v>0</v>
      </c>
      <c r="U509" s="24">
        <v>1</v>
      </c>
      <c r="V509" s="95">
        <f t="shared" si="103"/>
        <v>0.20784883720930233</v>
      </c>
      <c r="W509" s="95">
        <v>0.40534374999999995</v>
      </c>
      <c r="X509" s="95">
        <v>0.33521875000000001</v>
      </c>
      <c r="Y509" s="95">
        <f t="shared" si="104"/>
        <v>0.33521875000000001</v>
      </c>
      <c r="Z509" s="2" t="s">
        <v>532</v>
      </c>
      <c r="AA509" s="2" t="s">
        <v>532</v>
      </c>
      <c r="AB509" s="2" t="s">
        <v>532</v>
      </c>
      <c r="AC509" s="95">
        <v>0.33521875000000001</v>
      </c>
      <c r="AD509" s="38">
        <f t="shared" si="105"/>
        <v>0</v>
      </c>
      <c r="AE509" s="38">
        <f t="shared" si="106"/>
        <v>0</v>
      </c>
      <c r="AF509" s="38">
        <f t="shared" si="107"/>
        <v>0</v>
      </c>
      <c r="AG509" s="38">
        <f t="shared" si="108"/>
        <v>2.0996091187500001</v>
      </c>
      <c r="AH509" s="38">
        <f t="shared" si="109"/>
        <v>2.0996091187500001</v>
      </c>
      <c r="AI509" s="38">
        <v>303.90305555600003</v>
      </c>
      <c r="AJ509" s="24">
        <f t="shared" si="110"/>
        <v>6.908812137175457E-3</v>
      </c>
      <c r="AK509" s="2">
        <f t="shared" si="111"/>
        <v>238</v>
      </c>
    </row>
    <row r="510" spans="1:37">
      <c r="A510" s="2">
        <v>252</v>
      </c>
      <c r="B510" s="2" t="s">
        <v>305</v>
      </c>
      <c r="C510" s="2" t="s">
        <v>1</v>
      </c>
      <c r="D510" s="2" t="s">
        <v>448</v>
      </c>
      <c r="E510" s="2" t="s">
        <v>767</v>
      </c>
      <c r="F510" s="2" t="s">
        <v>64</v>
      </c>
      <c r="H510" s="2" t="s">
        <v>879</v>
      </c>
      <c r="I510" s="2">
        <v>3467</v>
      </c>
      <c r="J510" s="2">
        <v>2706</v>
      </c>
      <c r="K510" s="95">
        <f t="shared" si="98"/>
        <v>0.78050187481972888</v>
      </c>
      <c r="L510" s="38">
        <f t="shared" si="99"/>
        <v>0</v>
      </c>
      <c r="M510" s="38">
        <f t="shared" si="100"/>
        <v>0</v>
      </c>
      <c r="N510" s="38">
        <f t="shared" si="101"/>
        <v>0</v>
      </c>
      <c r="O510" s="38">
        <f t="shared" si="102"/>
        <v>13.53</v>
      </c>
      <c r="P510" s="2">
        <v>927490</v>
      </c>
      <c r="Q510" s="2">
        <v>35.310752737000001</v>
      </c>
      <c r="R510" s="24">
        <v>0</v>
      </c>
      <c r="S510" s="24">
        <v>0</v>
      </c>
      <c r="T510" s="24">
        <v>0</v>
      </c>
      <c r="U510" s="24">
        <v>1</v>
      </c>
      <c r="V510" s="95">
        <f t="shared" si="103"/>
        <v>0.78050187481972888</v>
      </c>
      <c r="W510" s="95">
        <v>0.42234375000000007</v>
      </c>
      <c r="X510" s="95">
        <v>0.36815625000000002</v>
      </c>
      <c r="Y510" s="95">
        <f t="shared" si="104"/>
        <v>0.36815625000000002</v>
      </c>
      <c r="Z510" s="2" t="s">
        <v>532</v>
      </c>
      <c r="AA510" s="2" t="s">
        <v>532</v>
      </c>
      <c r="AB510" s="2" t="s">
        <v>532</v>
      </c>
      <c r="AC510" s="95">
        <v>0.36815625000000002</v>
      </c>
      <c r="AD510" s="38">
        <f t="shared" si="105"/>
        <v>0</v>
      </c>
      <c r="AE510" s="38">
        <f t="shared" si="106"/>
        <v>0</v>
      </c>
      <c r="AF510" s="38">
        <f t="shared" si="107"/>
        <v>0</v>
      </c>
      <c r="AG510" s="38">
        <f t="shared" si="108"/>
        <v>43.634909587499997</v>
      </c>
      <c r="AH510" s="38">
        <f t="shared" si="109"/>
        <v>43.634909587499997</v>
      </c>
      <c r="AI510" s="38">
        <v>303.90305555600003</v>
      </c>
      <c r="AJ510" s="24">
        <f t="shared" si="110"/>
        <v>0.14358167445098102</v>
      </c>
      <c r="AK510" s="2">
        <f t="shared" si="111"/>
        <v>4510</v>
      </c>
    </row>
    <row r="511" spans="1:37">
      <c r="A511" s="2">
        <v>253</v>
      </c>
      <c r="B511" s="2" t="s">
        <v>306</v>
      </c>
      <c r="C511" s="2" t="s">
        <v>1</v>
      </c>
      <c r="D511" s="2" t="s">
        <v>448</v>
      </c>
      <c r="E511" s="2" t="s">
        <v>767</v>
      </c>
      <c r="F511" s="2" t="s">
        <v>64</v>
      </c>
      <c r="H511" s="2" t="s">
        <v>879</v>
      </c>
      <c r="I511" s="2">
        <v>8332</v>
      </c>
      <c r="J511" s="2">
        <v>3707</v>
      </c>
      <c r="K511" s="95">
        <f t="shared" si="98"/>
        <v>0.44491118578972638</v>
      </c>
      <c r="L511" s="38">
        <f t="shared" si="99"/>
        <v>0</v>
      </c>
      <c r="M511" s="38">
        <f t="shared" si="100"/>
        <v>0</v>
      </c>
      <c r="N511" s="38">
        <f t="shared" si="101"/>
        <v>0</v>
      </c>
      <c r="O511" s="38">
        <f t="shared" si="102"/>
        <v>18.535</v>
      </c>
      <c r="P511" s="2">
        <v>811004</v>
      </c>
      <c r="Q511" s="2">
        <v>52.643637470000002</v>
      </c>
      <c r="R511" s="24">
        <v>0</v>
      </c>
      <c r="S511" s="24">
        <v>0</v>
      </c>
      <c r="T511" s="24">
        <v>0</v>
      </c>
      <c r="U511" s="24">
        <v>1</v>
      </c>
      <c r="V511" s="95">
        <f t="shared" si="103"/>
        <v>0.44491118578972638</v>
      </c>
      <c r="W511" s="95">
        <v>0.40375</v>
      </c>
      <c r="X511" s="95">
        <v>0.35381249999999997</v>
      </c>
      <c r="Y511" s="95">
        <f t="shared" si="104"/>
        <v>0.35381249999999997</v>
      </c>
      <c r="Z511" s="2" t="s">
        <v>532</v>
      </c>
      <c r="AA511" s="2" t="s">
        <v>532</v>
      </c>
      <c r="AB511" s="2" t="s">
        <v>532</v>
      </c>
      <c r="AC511" s="95">
        <v>0.35381249999999997</v>
      </c>
      <c r="AD511" s="38">
        <f t="shared" si="105"/>
        <v>0</v>
      </c>
      <c r="AE511" s="38">
        <f t="shared" si="106"/>
        <v>0</v>
      </c>
      <c r="AF511" s="38">
        <f t="shared" si="107"/>
        <v>0</v>
      </c>
      <c r="AG511" s="38">
        <f t="shared" si="108"/>
        <v>57.447332662499996</v>
      </c>
      <c r="AH511" s="38">
        <f t="shared" si="109"/>
        <v>57.447332662499996</v>
      </c>
      <c r="AI511" s="38">
        <v>303.90305555600003</v>
      </c>
      <c r="AJ511" s="24">
        <f t="shared" si="110"/>
        <v>0.18903177053418671</v>
      </c>
      <c r="AK511" s="2">
        <f t="shared" si="111"/>
        <v>6178</v>
      </c>
    </row>
    <row r="512" spans="1:37">
      <c r="A512" s="2">
        <v>254</v>
      </c>
      <c r="B512" s="2" t="s">
        <v>307</v>
      </c>
      <c r="C512" s="2" t="s">
        <v>1</v>
      </c>
      <c r="D512" s="2" t="s">
        <v>448</v>
      </c>
      <c r="E512" s="2" t="s">
        <v>767</v>
      </c>
      <c r="F512" s="2" t="s">
        <v>64</v>
      </c>
      <c r="H512" s="2" t="s">
        <v>879</v>
      </c>
      <c r="I512" s="2">
        <v>1548</v>
      </c>
      <c r="J512" s="2">
        <v>626</v>
      </c>
      <c r="K512" s="95">
        <f t="shared" si="98"/>
        <v>0.40439276485788112</v>
      </c>
      <c r="L512" s="38">
        <f t="shared" si="99"/>
        <v>0</v>
      </c>
      <c r="M512" s="38">
        <f t="shared" si="100"/>
        <v>0</v>
      </c>
      <c r="N512" s="38">
        <f t="shared" si="101"/>
        <v>0</v>
      </c>
      <c r="O512" s="38">
        <f t="shared" si="102"/>
        <v>3.13</v>
      </c>
      <c r="P512" s="2">
        <v>1378722</v>
      </c>
      <c r="Q512" s="2">
        <v>3.0568104699999998</v>
      </c>
      <c r="R512" s="24">
        <v>0</v>
      </c>
      <c r="S512" s="24">
        <v>0</v>
      </c>
      <c r="T512" s="24">
        <v>0</v>
      </c>
      <c r="U512" s="24">
        <v>1</v>
      </c>
      <c r="V512" s="95">
        <f t="shared" si="103"/>
        <v>0.40439276485788112</v>
      </c>
      <c r="W512" s="95">
        <v>0.35859374999999999</v>
      </c>
      <c r="X512" s="95">
        <v>0.32507187500000001</v>
      </c>
      <c r="Y512" s="95">
        <f t="shared" si="104"/>
        <v>0.32507187500000001</v>
      </c>
      <c r="Z512" s="2" t="s">
        <v>532</v>
      </c>
      <c r="AA512" s="2" t="s">
        <v>532</v>
      </c>
      <c r="AB512" s="2" t="s">
        <v>532</v>
      </c>
      <c r="AC512" s="95">
        <v>0.32507187500000001</v>
      </c>
      <c r="AD512" s="38">
        <f t="shared" si="105"/>
        <v>0</v>
      </c>
      <c r="AE512" s="38">
        <f t="shared" si="106"/>
        <v>0</v>
      </c>
      <c r="AF512" s="38">
        <f t="shared" si="107"/>
        <v>0</v>
      </c>
      <c r="AG512" s="38">
        <f t="shared" si="108"/>
        <v>8.9130807262499996</v>
      </c>
      <c r="AH512" s="38">
        <f t="shared" si="109"/>
        <v>8.9130807262499996</v>
      </c>
      <c r="AI512" s="38">
        <v>303.90305555600003</v>
      </c>
      <c r="AJ512" s="24">
        <f t="shared" si="110"/>
        <v>2.9328697304287523E-2</v>
      </c>
      <c r="AK512" s="2">
        <f t="shared" si="111"/>
        <v>1043</v>
      </c>
    </row>
    <row r="513" spans="1:37">
      <c r="A513" s="2">
        <v>255</v>
      </c>
      <c r="B513" s="2" t="s">
        <v>308</v>
      </c>
      <c r="C513" s="2" t="s">
        <v>1</v>
      </c>
      <c r="D513" s="2" t="s">
        <v>448</v>
      </c>
      <c r="E513" s="2" t="s">
        <v>767</v>
      </c>
      <c r="F513" s="2" t="s">
        <v>64</v>
      </c>
      <c r="H513" s="2" t="s">
        <v>879</v>
      </c>
      <c r="I513" s="2">
        <v>2037</v>
      </c>
      <c r="J513" s="2">
        <v>745</v>
      </c>
      <c r="K513" s="95">
        <f t="shared" si="98"/>
        <v>0.36573392243495334</v>
      </c>
      <c r="L513" s="38">
        <f t="shared" si="99"/>
        <v>0</v>
      </c>
      <c r="M513" s="38">
        <f t="shared" si="100"/>
        <v>0</v>
      </c>
      <c r="N513" s="38">
        <f t="shared" si="101"/>
        <v>0</v>
      </c>
      <c r="O513" s="38">
        <f t="shared" si="102"/>
        <v>3.7250000000000001</v>
      </c>
      <c r="P513" s="2">
        <v>2289330</v>
      </c>
      <c r="Q513" s="2">
        <v>1.7100889260000001</v>
      </c>
      <c r="R513" s="24">
        <v>0</v>
      </c>
      <c r="S513" s="24">
        <v>0</v>
      </c>
      <c r="T513" s="24">
        <v>0</v>
      </c>
      <c r="U513" s="24">
        <v>1</v>
      </c>
      <c r="V513" s="95">
        <f t="shared" si="103"/>
        <v>0.36573392243495334</v>
      </c>
      <c r="W513" s="95">
        <v>0.39046874999999998</v>
      </c>
      <c r="X513" s="95">
        <v>0.32385000000000003</v>
      </c>
      <c r="Y513" s="95">
        <f t="shared" si="104"/>
        <v>0.32385000000000003</v>
      </c>
      <c r="Z513" s="2" t="s">
        <v>532</v>
      </c>
      <c r="AA513" s="2" t="s">
        <v>532</v>
      </c>
      <c r="AB513" s="2" t="s">
        <v>532</v>
      </c>
      <c r="AC513" s="95">
        <v>0.32385000000000003</v>
      </c>
      <c r="AD513" s="38">
        <f t="shared" si="105"/>
        <v>0</v>
      </c>
      <c r="AE513" s="38">
        <f t="shared" si="106"/>
        <v>0</v>
      </c>
      <c r="AF513" s="38">
        <f t="shared" si="107"/>
        <v>0</v>
      </c>
      <c r="AG513" s="38">
        <f t="shared" si="108"/>
        <v>10.567549350000002</v>
      </c>
      <c r="AH513" s="38">
        <f t="shared" si="109"/>
        <v>10.567549350000002</v>
      </c>
      <c r="AI513" s="38">
        <v>303.90305555600003</v>
      </c>
      <c r="AJ513" s="24">
        <f t="shared" si="110"/>
        <v>3.4772764395758854E-2</v>
      </c>
      <c r="AK513" s="2">
        <f t="shared" si="111"/>
        <v>1242</v>
      </c>
    </row>
    <row r="514" spans="1:37">
      <c r="A514" s="2">
        <v>256</v>
      </c>
      <c r="B514" s="2" t="s">
        <v>309</v>
      </c>
      <c r="C514" s="2" t="s">
        <v>1</v>
      </c>
      <c r="D514" s="2" t="s">
        <v>448</v>
      </c>
      <c r="E514" s="2" t="s">
        <v>767</v>
      </c>
      <c r="F514" s="2" t="s">
        <v>64</v>
      </c>
      <c r="H514" s="2" t="s">
        <v>879</v>
      </c>
      <c r="I514" s="2">
        <v>4803</v>
      </c>
      <c r="J514" s="2">
        <v>2274</v>
      </c>
      <c r="K514" s="95">
        <f t="shared" si="98"/>
        <v>0.47345409119300436</v>
      </c>
      <c r="L514" s="38">
        <f t="shared" si="99"/>
        <v>0</v>
      </c>
      <c r="M514" s="38">
        <f t="shared" si="100"/>
        <v>0</v>
      </c>
      <c r="N514" s="38">
        <f t="shared" si="101"/>
        <v>0</v>
      </c>
      <c r="O514" s="38">
        <f t="shared" si="102"/>
        <v>11.37</v>
      </c>
      <c r="P514" s="2">
        <v>2168542</v>
      </c>
      <c r="Q514" s="2">
        <v>8.5429048640000005</v>
      </c>
      <c r="R514" s="24">
        <v>0</v>
      </c>
      <c r="S514" s="24">
        <v>0</v>
      </c>
      <c r="T514" s="24">
        <v>0</v>
      </c>
      <c r="U514" s="24">
        <v>1</v>
      </c>
      <c r="V514" s="95">
        <f t="shared" si="103"/>
        <v>0.47345409119300436</v>
      </c>
      <c r="W514" s="95">
        <v>0.38993749999999999</v>
      </c>
      <c r="X514" s="95">
        <v>0.3304375</v>
      </c>
      <c r="Y514" s="95">
        <f t="shared" si="104"/>
        <v>0.3304375</v>
      </c>
      <c r="Z514" s="2" t="s">
        <v>532</v>
      </c>
      <c r="AA514" s="2" t="s">
        <v>532</v>
      </c>
      <c r="AB514" s="2" t="s">
        <v>532</v>
      </c>
      <c r="AC514" s="95">
        <v>0.3304375</v>
      </c>
      <c r="AD514" s="38">
        <f t="shared" si="105"/>
        <v>0</v>
      </c>
      <c r="AE514" s="38">
        <f t="shared" si="106"/>
        <v>0</v>
      </c>
      <c r="AF514" s="38">
        <f t="shared" si="107"/>
        <v>0</v>
      </c>
      <c r="AG514" s="38">
        <f t="shared" si="108"/>
        <v>32.911971524999998</v>
      </c>
      <c r="AH514" s="38">
        <f t="shared" si="109"/>
        <v>32.911971524999998</v>
      </c>
      <c r="AI514" s="38">
        <v>303.90305555600003</v>
      </c>
      <c r="AJ514" s="24">
        <f t="shared" si="110"/>
        <v>0.10829759991977221</v>
      </c>
      <c r="AK514" s="2">
        <f t="shared" si="111"/>
        <v>3790</v>
      </c>
    </row>
    <row r="515" spans="1:37">
      <c r="A515" s="2">
        <v>257</v>
      </c>
      <c r="B515" s="2" t="s">
        <v>310</v>
      </c>
      <c r="C515" s="2" t="s">
        <v>1</v>
      </c>
      <c r="D515" s="2" t="s">
        <v>448</v>
      </c>
      <c r="E515" s="2" t="s">
        <v>767</v>
      </c>
      <c r="F515" s="2" t="s">
        <v>64</v>
      </c>
      <c r="H515" s="2" t="s">
        <v>879</v>
      </c>
      <c r="I515" s="2">
        <v>4912</v>
      </c>
      <c r="J515" s="2">
        <v>3560</v>
      </c>
      <c r="K515" s="95">
        <f t="shared" si="98"/>
        <v>0.72475570032573289</v>
      </c>
      <c r="L515" s="38">
        <f t="shared" si="99"/>
        <v>0</v>
      </c>
      <c r="M515" s="38">
        <f t="shared" si="100"/>
        <v>0</v>
      </c>
      <c r="N515" s="38">
        <f t="shared" si="101"/>
        <v>0</v>
      </c>
      <c r="O515" s="38">
        <f t="shared" si="102"/>
        <v>17.8</v>
      </c>
      <c r="P515" s="2">
        <v>1785506</v>
      </c>
      <c r="Q515" s="2">
        <v>19.172499391999999</v>
      </c>
      <c r="R515" s="24">
        <v>0</v>
      </c>
      <c r="S515" s="24">
        <v>0</v>
      </c>
      <c r="T515" s="24">
        <v>0</v>
      </c>
      <c r="U515" s="24">
        <v>1</v>
      </c>
      <c r="V515" s="95">
        <f t="shared" si="103"/>
        <v>0.72475570032573289</v>
      </c>
      <c r="W515" s="95">
        <v>0.37187500000000001</v>
      </c>
      <c r="X515" s="95">
        <v>0.34159374999999997</v>
      </c>
      <c r="Y515" s="95">
        <f t="shared" si="104"/>
        <v>0.34159374999999997</v>
      </c>
      <c r="Z515" s="2" t="s">
        <v>532</v>
      </c>
      <c r="AA515" s="2" t="s">
        <v>532</v>
      </c>
      <c r="AB515" s="2" t="s">
        <v>532</v>
      </c>
      <c r="AC515" s="95">
        <v>0.34159374999999997</v>
      </c>
      <c r="AD515" s="38">
        <f t="shared" si="105"/>
        <v>0</v>
      </c>
      <c r="AE515" s="38">
        <f t="shared" si="106"/>
        <v>0</v>
      </c>
      <c r="AF515" s="38">
        <f t="shared" si="107"/>
        <v>0</v>
      </c>
      <c r="AG515" s="38">
        <f t="shared" si="108"/>
        <v>53.264030249999998</v>
      </c>
      <c r="AH515" s="38">
        <f t="shared" si="109"/>
        <v>53.264030249999998</v>
      </c>
      <c r="AI515" s="38">
        <v>303.90305555600003</v>
      </c>
      <c r="AJ515" s="24">
        <f t="shared" si="110"/>
        <v>0.17526651764837248</v>
      </c>
      <c r="AK515" s="2">
        <f t="shared" si="111"/>
        <v>5933</v>
      </c>
    </row>
    <row r="516" spans="1:37">
      <c r="A516" s="2">
        <v>258</v>
      </c>
      <c r="B516" s="2" t="s">
        <v>311</v>
      </c>
      <c r="C516" s="2" t="s">
        <v>1</v>
      </c>
      <c r="D516" s="2" t="s">
        <v>448</v>
      </c>
      <c r="E516" s="2" t="s">
        <v>767</v>
      </c>
      <c r="F516" s="2" t="s">
        <v>64</v>
      </c>
      <c r="H516" s="2" t="s">
        <v>879</v>
      </c>
      <c r="I516" s="2">
        <v>5906</v>
      </c>
      <c r="J516" s="2">
        <v>4596</v>
      </c>
      <c r="K516" s="95">
        <f t="shared" si="98"/>
        <v>0.77819166948865559</v>
      </c>
      <c r="L516" s="38">
        <f t="shared" si="99"/>
        <v>0</v>
      </c>
      <c r="M516" s="38">
        <f t="shared" si="100"/>
        <v>0</v>
      </c>
      <c r="N516" s="38">
        <f t="shared" si="101"/>
        <v>0</v>
      </c>
      <c r="O516" s="38">
        <f t="shared" si="102"/>
        <v>22.98</v>
      </c>
      <c r="P516" s="2">
        <v>739568</v>
      </c>
      <c r="Q516" s="2">
        <v>75.421768372000003</v>
      </c>
      <c r="R516" s="24">
        <v>0</v>
      </c>
      <c r="S516" s="24">
        <v>0</v>
      </c>
      <c r="T516" s="24">
        <v>0</v>
      </c>
      <c r="U516" s="24">
        <v>1</v>
      </c>
      <c r="V516" s="95">
        <f t="shared" si="103"/>
        <v>0.77819166948865559</v>
      </c>
      <c r="W516" s="95">
        <v>0.39206249999999998</v>
      </c>
      <c r="X516" s="95">
        <v>0.35073124999999999</v>
      </c>
      <c r="Y516" s="95">
        <f t="shared" si="104"/>
        <v>0.35073124999999999</v>
      </c>
      <c r="Z516" s="2" t="s">
        <v>532</v>
      </c>
      <c r="AA516" s="2" t="s">
        <v>532</v>
      </c>
      <c r="AB516" s="2" t="s">
        <v>532</v>
      </c>
      <c r="AC516" s="95">
        <v>0.35073124999999999</v>
      </c>
      <c r="AD516" s="38">
        <f t="shared" si="105"/>
        <v>0</v>
      </c>
      <c r="AE516" s="38">
        <f t="shared" si="106"/>
        <v>0</v>
      </c>
      <c r="AF516" s="38">
        <f t="shared" si="107"/>
        <v>0</v>
      </c>
      <c r="AG516" s="38">
        <f t="shared" si="108"/>
        <v>70.603884135000001</v>
      </c>
      <c r="AH516" s="38">
        <f t="shared" si="109"/>
        <v>70.603884135000001</v>
      </c>
      <c r="AI516" s="38">
        <v>303.90305555600003</v>
      </c>
      <c r="AJ516" s="24">
        <f t="shared" si="110"/>
        <v>0.23232370601153718</v>
      </c>
      <c r="AK516" s="2">
        <f t="shared" si="111"/>
        <v>7660</v>
      </c>
    </row>
    <row r="517" spans="1:37">
      <c r="A517" s="2">
        <v>259</v>
      </c>
      <c r="B517" s="2" t="s">
        <v>312</v>
      </c>
      <c r="C517" s="2" t="s">
        <v>1</v>
      </c>
      <c r="D517" s="2" t="s">
        <v>448</v>
      </c>
      <c r="E517" s="2" t="s">
        <v>767</v>
      </c>
      <c r="F517" s="2" t="s">
        <v>64</v>
      </c>
      <c r="H517" s="2" t="s">
        <v>879</v>
      </c>
      <c r="I517" s="2">
        <v>5954</v>
      </c>
      <c r="J517" s="2">
        <v>3969</v>
      </c>
      <c r="K517" s="95">
        <f t="shared" si="98"/>
        <v>0.66661068189452466</v>
      </c>
      <c r="L517" s="38">
        <f t="shared" si="99"/>
        <v>0</v>
      </c>
      <c r="M517" s="38">
        <f t="shared" si="100"/>
        <v>0</v>
      </c>
      <c r="N517" s="38">
        <f t="shared" si="101"/>
        <v>0</v>
      </c>
      <c r="O517" s="38">
        <f t="shared" si="102"/>
        <v>19.844999999999999</v>
      </c>
      <c r="P517" s="2">
        <v>1324254</v>
      </c>
      <c r="Q517" s="2">
        <v>24.841900761000002</v>
      </c>
      <c r="R517" s="24">
        <v>0</v>
      </c>
      <c r="S517" s="24">
        <v>0</v>
      </c>
      <c r="T517" s="24">
        <v>0</v>
      </c>
      <c r="U517" s="24">
        <v>1</v>
      </c>
      <c r="V517" s="95">
        <f t="shared" si="103"/>
        <v>0.66661068189452466</v>
      </c>
      <c r="W517" s="95">
        <v>0.40321874999999996</v>
      </c>
      <c r="X517" s="95">
        <v>0.33574999999999999</v>
      </c>
      <c r="Y517" s="95">
        <f t="shared" si="104"/>
        <v>0.33574999999999999</v>
      </c>
      <c r="Z517" s="2" t="s">
        <v>532</v>
      </c>
      <c r="AA517" s="2" t="s">
        <v>532</v>
      </c>
      <c r="AB517" s="2" t="s">
        <v>532</v>
      </c>
      <c r="AC517" s="95">
        <v>0.33574999999999999</v>
      </c>
      <c r="AD517" s="38">
        <f t="shared" si="105"/>
        <v>0</v>
      </c>
      <c r="AE517" s="38">
        <f t="shared" si="106"/>
        <v>0</v>
      </c>
      <c r="AF517" s="38">
        <f t="shared" si="107"/>
        <v>0</v>
      </c>
      <c r="AG517" s="38">
        <f t="shared" si="108"/>
        <v>58.367518650000001</v>
      </c>
      <c r="AH517" s="38">
        <f t="shared" si="109"/>
        <v>58.367518650000001</v>
      </c>
      <c r="AI517" s="38">
        <v>303.90305555600003</v>
      </c>
      <c r="AJ517" s="24">
        <f t="shared" si="110"/>
        <v>0.19205966370826652</v>
      </c>
      <c r="AK517" s="2">
        <f t="shared" si="111"/>
        <v>6615</v>
      </c>
    </row>
    <row r="518" spans="1:37">
      <c r="A518" s="2">
        <v>260</v>
      </c>
      <c r="B518" s="2" t="s">
        <v>313</v>
      </c>
      <c r="C518" s="2" t="s">
        <v>1</v>
      </c>
      <c r="D518" s="2" t="s">
        <v>448</v>
      </c>
      <c r="E518" s="2" t="s">
        <v>767</v>
      </c>
      <c r="F518" s="2" t="s">
        <v>64</v>
      </c>
      <c r="H518" s="2" t="s">
        <v>879</v>
      </c>
      <c r="I518" s="2">
        <v>6180</v>
      </c>
      <c r="J518" s="2">
        <v>3637</v>
      </c>
      <c r="K518" s="95">
        <f t="shared" si="98"/>
        <v>0.5885113268608414</v>
      </c>
      <c r="L518" s="38">
        <f t="shared" si="99"/>
        <v>0</v>
      </c>
      <c r="M518" s="38">
        <f t="shared" si="100"/>
        <v>0</v>
      </c>
      <c r="N518" s="38">
        <f t="shared" si="101"/>
        <v>0</v>
      </c>
      <c r="O518" s="38">
        <f t="shared" si="102"/>
        <v>18.184999999999999</v>
      </c>
      <c r="P518" s="2">
        <v>1600427</v>
      </c>
      <c r="Q518" s="2">
        <v>21.757804291999999</v>
      </c>
      <c r="R518" s="24">
        <v>0</v>
      </c>
      <c r="S518" s="24">
        <v>0</v>
      </c>
      <c r="T518" s="24">
        <v>0</v>
      </c>
      <c r="U518" s="24">
        <v>1</v>
      </c>
      <c r="V518" s="95">
        <f t="shared" si="103"/>
        <v>0.5885113268608414</v>
      </c>
      <c r="W518" s="95">
        <v>0.40693750000000001</v>
      </c>
      <c r="X518" s="95">
        <v>0.35115625</v>
      </c>
      <c r="Y518" s="95">
        <f t="shared" si="104"/>
        <v>0.35115625</v>
      </c>
      <c r="Z518" s="2" t="s">
        <v>532</v>
      </c>
      <c r="AA518" s="2" t="s">
        <v>532</v>
      </c>
      <c r="AB518" s="2" t="s">
        <v>532</v>
      </c>
      <c r="AC518" s="95">
        <v>0.35115625</v>
      </c>
      <c r="AD518" s="38">
        <f t="shared" si="105"/>
        <v>0</v>
      </c>
      <c r="AE518" s="38">
        <f t="shared" si="106"/>
        <v>0</v>
      </c>
      <c r="AF518" s="38">
        <f t="shared" si="107"/>
        <v>0</v>
      </c>
      <c r="AG518" s="38">
        <f t="shared" si="108"/>
        <v>55.939401318749994</v>
      </c>
      <c r="AH518" s="38">
        <f t="shared" si="109"/>
        <v>55.939401318749994</v>
      </c>
      <c r="AI518" s="38">
        <v>303.90305555600003</v>
      </c>
      <c r="AJ518" s="24">
        <f t="shared" si="110"/>
        <v>0.18406988773576866</v>
      </c>
      <c r="AK518" s="2">
        <f t="shared" si="111"/>
        <v>6062</v>
      </c>
    </row>
    <row r="519" spans="1:37">
      <c r="A519" s="2">
        <v>261</v>
      </c>
      <c r="B519" s="2" t="s">
        <v>314</v>
      </c>
      <c r="C519" s="2" t="s">
        <v>1</v>
      </c>
      <c r="D519" s="2" t="s">
        <v>448</v>
      </c>
      <c r="E519" s="2" t="s">
        <v>767</v>
      </c>
      <c r="F519" s="2" t="s">
        <v>64</v>
      </c>
      <c r="H519" s="2" t="s">
        <v>879</v>
      </c>
      <c r="I519" s="2">
        <v>901</v>
      </c>
      <c r="J519" s="2">
        <v>92</v>
      </c>
      <c r="K519" s="95">
        <f t="shared" ref="K519:K582" si="112">J519/I519</f>
        <v>0.10210876803551609</v>
      </c>
      <c r="L519" s="38">
        <f t="shared" ref="L519:L582" si="113">R519*$J519*$D$2/1000</f>
        <v>0</v>
      </c>
      <c r="M519" s="38">
        <f t="shared" ref="M519:M582" si="114">S519*$J519*$D$2/1000</f>
        <v>0</v>
      </c>
      <c r="N519" s="38">
        <f t="shared" ref="N519:N582" si="115">T519*$J519*$D$2/1000</f>
        <v>0</v>
      </c>
      <c r="O519" s="38">
        <f t="shared" ref="O519:O582" si="116">U519*$J519*$D$2/1000</f>
        <v>0.46</v>
      </c>
      <c r="P519" s="2">
        <v>2847401</v>
      </c>
      <c r="Q519" s="2">
        <v>4.9889608000000002E-2</v>
      </c>
      <c r="R519" s="24">
        <v>0</v>
      </c>
      <c r="S519" s="24">
        <v>0</v>
      </c>
      <c r="T519" s="24">
        <v>0</v>
      </c>
      <c r="U519" s="24">
        <v>1</v>
      </c>
      <c r="V519" s="95">
        <f t="shared" ref="V519:V582" si="117">K519*(T519+U519)</f>
        <v>0.10210876803551609</v>
      </c>
      <c r="W519" s="95">
        <v>0.32778124999999997</v>
      </c>
      <c r="X519" s="95">
        <v>0.29484375000000002</v>
      </c>
      <c r="Y519" s="95">
        <f t="shared" ref="Y519:Y582" si="118">SUMPRODUCT(R519:U519,Z519:AC519)</f>
        <v>0.29484375000000002</v>
      </c>
      <c r="Z519" s="2" t="s">
        <v>532</v>
      </c>
      <c r="AA519" s="2" t="s">
        <v>532</v>
      </c>
      <c r="AB519" s="2" t="s">
        <v>532</v>
      </c>
      <c r="AC519" s="95">
        <v>0.29484375000000002</v>
      </c>
      <c r="AD519" s="38">
        <f t="shared" ref="AD519:AD582" si="119">IFERROR(L519*Z519*8760/1000,0)</f>
        <v>0</v>
      </c>
      <c r="AE519" s="38">
        <f t="shared" ref="AE519:AE582" si="120">IFERROR(M519*AA519*8760/1000,0)</f>
        <v>0</v>
      </c>
      <c r="AF519" s="38">
        <f t="shared" ref="AF519:AF582" si="121">IFERROR(N519*AB519*8760/1000,0)</f>
        <v>0</v>
      </c>
      <c r="AG519" s="38">
        <f t="shared" ref="AG519:AG582" si="122">IFERROR(O519*AC519*8760/1000,0)</f>
        <v>1.1881023750000002</v>
      </c>
      <c r="AH519" s="38">
        <f t="shared" ref="AH519:AH582" si="123">AF519+AG519</f>
        <v>1.1881023750000002</v>
      </c>
      <c r="AI519" s="38">
        <v>303.90305555600003</v>
      </c>
      <c r="AJ519" s="24">
        <f t="shared" ref="AJ519:AJ582" si="124">AH519/AI519</f>
        <v>3.9094782144468085E-3</v>
      </c>
      <c r="AK519" s="2">
        <f t="shared" ref="AK519:AK582" si="125">ROUND((O519+N519)/0.003,0)</f>
        <v>153</v>
      </c>
    </row>
    <row r="520" spans="1:37">
      <c r="A520" s="2">
        <v>262</v>
      </c>
      <c r="B520" s="2" t="s">
        <v>315</v>
      </c>
      <c r="C520" s="2" t="s">
        <v>1</v>
      </c>
      <c r="D520" s="2" t="s">
        <v>448</v>
      </c>
      <c r="E520" s="2" t="s">
        <v>767</v>
      </c>
      <c r="F520" s="2" t="s">
        <v>64</v>
      </c>
      <c r="H520" s="2" t="s">
        <v>879</v>
      </c>
      <c r="I520" s="2">
        <v>12566</v>
      </c>
      <c r="J520" s="2">
        <v>8894</v>
      </c>
      <c r="K520" s="95">
        <f t="shared" si="112"/>
        <v>0.70778290625497375</v>
      </c>
      <c r="L520" s="38">
        <f t="shared" si="113"/>
        <v>0</v>
      </c>
      <c r="M520" s="38">
        <f t="shared" si="114"/>
        <v>0</v>
      </c>
      <c r="N520" s="38">
        <f t="shared" si="115"/>
        <v>0</v>
      </c>
      <c r="O520" s="38">
        <f t="shared" si="116"/>
        <v>44.47</v>
      </c>
      <c r="P520" s="2">
        <v>2477141</v>
      </c>
      <c r="Q520" s="2">
        <v>41.089726794000001</v>
      </c>
      <c r="R520" s="24">
        <v>0</v>
      </c>
      <c r="S520" s="24">
        <v>0</v>
      </c>
      <c r="T520" s="24">
        <v>0</v>
      </c>
      <c r="U520" s="24">
        <v>1</v>
      </c>
      <c r="V520" s="95">
        <f t="shared" si="117"/>
        <v>0.70778290625497375</v>
      </c>
      <c r="W520" s="95">
        <v>0.38621874999999994</v>
      </c>
      <c r="X520" s="95">
        <v>0.34653437500000001</v>
      </c>
      <c r="Y520" s="95">
        <f t="shared" si="118"/>
        <v>0.34653437500000001</v>
      </c>
      <c r="Z520" s="2" t="s">
        <v>532</v>
      </c>
      <c r="AA520" s="2" t="s">
        <v>532</v>
      </c>
      <c r="AB520" s="2" t="s">
        <v>532</v>
      </c>
      <c r="AC520" s="95">
        <v>0.34653437500000001</v>
      </c>
      <c r="AD520" s="38">
        <f t="shared" si="119"/>
        <v>0</v>
      </c>
      <c r="AE520" s="38">
        <f t="shared" si="120"/>
        <v>0</v>
      </c>
      <c r="AF520" s="38">
        <f t="shared" si="121"/>
        <v>0</v>
      </c>
      <c r="AG520" s="38">
        <f t="shared" si="122"/>
        <v>134.99496082874998</v>
      </c>
      <c r="AH520" s="38">
        <f t="shared" si="123"/>
        <v>134.99496082874998</v>
      </c>
      <c r="AI520" s="38">
        <v>303.90305555600003</v>
      </c>
      <c r="AJ520" s="24">
        <f t="shared" si="124"/>
        <v>0.44420402612198989</v>
      </c>
      <c r="AK520" s="2">
        <f t="shared" si="125"/>
        <v>14823</v>
      </c>
    </row>
    <row r="521" spans="1:37">
      <c r="A521" s="2">
        <v>263</v>
      </c>
      <c r="B521" s="2" t="s">
        <v>316</v>
      </c>
      <c r="C521" s="2" t="s">
        <v>1</v>
      </c>
      <c r="D521" s="2" t="s">
        <v>448</v>
      </c>
      <c r="E521" s="2" t="s">
        <v>767</v>
      </c>
      <c r="F521" s="2" t="s">
        <v>64</v>
      </c>
      <c r="H521" s="2" t="s">
        <v>879</v>
      </c>
      <c r="I521" s="2">
        <v>2871</v>
      </c>
      <c r="J521" s="2">
        <v>1526</v>
      </c>
      <c r="K521" s="95">
        <f t="shared" si="112"/>
        <v>0.53152211772901425</v>
      </c>
      <c r="L521" s="38">
        <f t="shared" si="113"/>
        <v>0</v>
      </c>
      <c r="M521" s="38">
        <f t="shared" si="114"/>
        <v>0</v>
      </c>
      <c r="N521" s="38">
        <f t="shared" si="115"/>
        <v>0</v>
      </c>
      <c r="O521" s="38">
        <f t="shared" si="116"/>
        <v>7.63</v>
      </c>
      <c r="P521" s="2">
        <v>1832858</v>
      </c>
      <c r="Q521" s="2">
        <v>6.4232311500000003</v>
      </c>
      <c r="R521" s="24">
        <v>0</v>
      </c>
      <c r="S521" s="24">
        <v>0</v>
      </c>
      <c r="T521" s="24">
        <v>0</v>
      </c>
      <c r="U521" s="24">
        <v>1</v>
      </c>
      <c r="V521" s="95">
        <f t="shared" si="117"/>
        <v>0.53152211772901425</v>
      </c>
      <c r="W521" s="95">
        <v>0.35806250000000001</v>
      </c>
      <c r="X521" s="95">
        <v>0.32979999999999998</v>
      </c>
      <c r="Y521" s="95">
        <f t="shared" si="118"/>
        <v>0.32979999999999998</v>
      </c>
      <c r="Z521" s="2" t="s">
        <v>532</v>
      </c>
      <c r="AA521" s="2" t="s">
        <v>532</v>
      </c>
      <c r="AB521" s="2" t="s">
        <v>532</v>
      </c>
      <c r="AC521" s="95">
        <v>0.32979999999999998</v>
      </c>
      <c r="AD521" s="38">
        <f t="shared" si="119"/>
        <v>0</v>
      </c>
      <c r="AE521" s="38">
        <f t="shared" si="120"/>
        <v>0</v>
      </c>
      <c r="AF521" s="38">
        <f t="shared" si="121"/>
        <v>0</v>
      </c>
      <c r="AG521" s="38">
        <f t="shared" si="122"/>
        <v>22.043436239999998</v>
      </c>
      <c r="AH521" s="38">
        <f t="shared" si="123"/>
        <v>22.043436239999998</v>
      </c>
      <c r="AI521" s="38">
        <v>303.90305555600003</v>
      </c>
      <c r="AJ521" s="24">
        <f t="shared" si="124"/>
        <v>7.2534434376353513E-2</v>
      </c>
      <c r="AK521" s="2">
        <f t="shared" si="125"/>
        <v>2543</v>
      </c>
    </row>
    <row r="522" spans="1:37">
      <c r="A522" s="2">
        <v>264</v>
      </c>
      <c r="B522" s="2" t="s">
        <v>317</v>
      </c>
      <c r="C522" s="2" t="s">
        <v>1</v>
      </c>
      <c r="D522" s="2" t="s">
        <v>448</v>
      </c>
      <c r="E522" s="2" t="s">
        <v>767</v>
      </c>
      <c r="F522" s="2" t="s">
        <v>64</v>
      </c>
      <c r="H522" s="2" t="s">
        <v>879</v>
      </c>
      <c r="I522" s="2">
        <v>3640</v>
      </c>
      <c r="J522" s="2">
        <v>2195</v>
      </c>
      <c r="K522" s="95">
        <f t="shared" si="112"/>
        <v>0.60302197802197799</v>
      </c>
      <c r="L522" s="38">
        <f t="shared" si="113"/>
        <v>0</v>
      </c>
      <c r="M522" s="38">
        <f t="shared" si="114"/>
        <v>0</v>
      </c>
      <c r="N522" s="38">
        <f t="shared" si="115"/>
        <v>0</v>
      </c>
      <c r="O522" s="38">
        <f t="shared" si="116"/>
        <v>10.975</v>
      </c>
      <c r="P522" s="2">
        <v>1795481</v>
      </c>
      <c r="Q522" s="2">
        <v>8.7567110009999993</v>
      </c>
      <c r="R522" s="24">
        <v>0</v>
      </c>
      <c r="S522" s="24">
        <v>0</v>
      </c>
      <c r="T522" s="24">
        <v>0</v>
      </c>
      <c r="U522" s="24">
        <v>1</v>
      </c>
      <c r="V522" s="95">
        <f t="shared" si="117"/>
        <v>0.60302197802197799</v>
      </c>
      <c r="W522" s="95">
        <v>0.37399999999999994</v>
      </c>
      <c r="X522" s="95">
        <v>0.35753125000000002</v>
      </c>
      <c r="Y522" s="95">
        <f t="shared" si="118"/>
        <v>0.35753125000000002</v>
      </c>
      <c r="Z522" s="2" t="s">
        <v>532</v>
      </c>
      <c r="AA522" s="2" t="s">
        <v>532</v>
      </c>
      <c r="AB522" s="2" t="s">
        <v>532</v>
      </c>
      <c r="AC522" s="95">
        <v>0.35753125000000002</v>
      </c>
      <c r="AD522" s="38">
        <f t="shared" si="119"/>
        <v>0</v>
      </c>
      <c r="AE522" s="38">
        <f t="shared" si="120"/>
        <v>0</v>
      </c>
      <c r="AF522" s="38">
        <f t="shared" si="121"/>
        <v>0</v>
      </c>
      <c r="AG522" s="38">
        <f t="shared" si="122"/>
        <v>34.373411906250006</v>
      </c>
      <c r="AH522" s="38">
        <f t="shared" si="123"/>
        <v>34.373411906250006</v>
      </c>
      <c r="AI522" s="38">
        <v>303.90305555600003</v>
      </c>
      <c r="AJ522" s="24">
        <f t="shared" si="124"/>
        <v>0.11310650313588584</v>
      </c>
      <c r="AK522" s="2">
        <f t="shared" si="125"/>
        <v>3658</v>
      </c>
    </row>
    <row r="523" spans="1:37">
      <c r="A523" s="2">
        <v>311</v>
      </c>
      <c r="B523" s="2" t="s">
        <v>449</v>
      </c>
      <c r="C523" s="2" t="s">
        <v>1</v>
      </c>
      <c r="D523" s="2" t="s">
        <v>448</v>
      </c>
      <c r="E523" s="2" t="s">
        <v>767</v>
      </c>
      <c r="F523" s="2" t="s">
        <v>64</v>
      </c>
      <c r="H523" s="2" t="s">
        <v>879</v>
      </c>
      <c r="I523" s="2">
        <v>112</v>
      </c>
      <c r="J523" s="2">
        <v>0</v>
      </c>
      <c r="K523" s="95">
        <f t="shared" si="112"/>
        <v>0</v>
      </c>
      <c r="L523" s="38">
        <f t="shared" si="113"/>
        <v>0</v>
      </c>
      <c r="M523" s="38">
        <f t="shared" si="114"/>
        <v>0</v>
      </c>
      <c r="N523" s="38">
        <f t="shared" si="115"/>
        <v>0</v>
      </c>
      <c r="O523" s="38">
        <f t="shared" si="116"/>
        <v>0</v>
      </c>
      <c r="P523" s="2">
        <v>1154723</v>
      </c>
      <c r="Q523" s="2">
        <v>0</v>
      </c>
      <c r="R523" s="24">
        <v>0</v>
      </c>
      <c r="S523" s="24">
        <v>0</v>
      </c>
      <c r="T523" s="24">
        <v>8.8235294000000006E-2</v>
      </c>
      <c r="U523" s="24">
        <v>0.91176470600000004</v>
      </c>
      <c r="V523" s="95">
        <f t="shared" si="117"/>
        <v>0</v>
      </c>
      <c r="W523" s="95">
        <v>0.29590624999999998</v>
      </c>
      <c r="X523" s="95">
        <v>0.26882169099999997</v>
      </c>
      <c r="Y523" s="95">
        <f t="shared" si="118"/>
        <v>0.26882169118212501</v>
      </c>
      <c r="Z523" s="2" t="s">
        <v>532</v>
      </c>
      <c r="AA523" s="2" t="s">
        <v>532</v>
      </c>
      <c r="AB523" s="2">
        <v>0.22500000000000001</v>
      </c>
      <c r="AC523" s="95">
        <v>0.27306249999999999</v>
      </c>
      <c r="AD523" s="38">
        <f t="shared" si="119"/>
        <v>0</v>
      </c>
      <c r="AE523" s="38">
        <f t="shared" si="120"/>
        <v>0</v>
      </c>
      <c r="AF523" s="38">
        <f t="shared" si="121"/>
        <v>0</v>
      </c>
      <c r="AG523" s="38">
        <f t="shared" si="122"/>
        <v>0</v>
      </c>
      <c r="AH523" s="38">
        <f t="shared" si="123"/>
        <v>0</v>
      </c>
      <c r="AI523" s="38">
        <v>303.90305555600003</v>
      </c>
      <c r="AJ523" s="24">
        <f t="shared" si="124"/>
        <v>0</v>
      </c>
      <c r="AK523" s="2">
        <f t="shared" si="125"/>
        <v>0</v>
      </c>
    </row>
    <row r="524" spans="1:37">
      <c r="A524" s="2">
        <v>310</v>
      </c>
      <c r="B524" s="2" t="s">
        <v>450</v>
      </c>
      <c r="C524" s="2" t="s">
        <v>1</v>
      </c>
      <c r="D524" s="2" t="s">
        <v>448</v>
      </c>
      <c r="E524" s="2" t="s">
        <v>767</v>
      </c>
      <c r="F524" s="2" t="s">
        <v>64</v>
      </c>
      <c r="H524" s="2" t="s">
        <v>879</v>
      </c>
      <c r="I524" s="2">
        <v>216</v>
      </c>
      <c r="J524" s="2">
        <v>0</v>
      </c>
      <c r="K524" s="95">
        <f t="shared" si="112"/>
        <v>0</v>
      </c>
      <c r="L524" s="38">
        <f t="shared" si="113"/>
        <v>0</v>
      </c>
      <c r="M524" s="38">
        <f t="shared" si="114"/>
        <v>0</v>
      </c>
      <c r="N524" s="38">
        <f t="shared" si="115"/>
        <v>0</v>
      </c>
      <c r="O524" s="38">
        <f t="shared" si="116"/>
        <v>0</v>
      </c>
      <c r="P524" s="2">
        <v>2351077</v>
      </c>
      <c r="Q524" s="2">
        <v>0</v>
      </c>
      <c r="R524" s="24">
        <v>0</v>
      </c>
      <c r="S524" s="24">
        <v>0</v>
      </c>
      <c r="T524" s="24">
        <v>8.8235294000000006E-2</v>
      </c>
      <c r="U524" s="24">
        <v>0.91176470600000004</v>
      </c>
      <c r="V524" s="95">
        <f t="shared" si="117"/>
        <v>0</v>
      </c>
      <c r="W524" s="95">
        <v>0.29590624999999998</v>
      </c>
      <c r="X524" s="95">
        <v>0.26882169099999997</v>
      </c>
      <c r="Y524" s="95">
        <f t="shared" si="118"/>
        <v>0.26882169118212501</v>
      </c>
      <c r="Z524" s="2" t="s">
        <v>532</v>
      </c>
      <c r="AA524" s="2" t="s">
        <v>532</v>
      </c>
      <c r="AB524" s="2">
        <v>0.22500000000000001</v>
      </c>
      <c r="AC524" s="95">
        <v>0.27306249999999999</v>
      </c>
      <c r="AD524" s="38">
        <f t="shared" si="119"/>
        <v>0</v>
      </c>
      <c r="AE524" s="38">
        <f t="shared" si="120"/>
        <v>0</v>
      </c>
      <c r="AF524" s="38">
        <f t="shared" si="121"/>
        <v>0</v>
      </c>
      <c r="AG524" s="38">
        <f t="shared" si="122"/>
        <v>0</v>
      </c>
      <c r="AH524" s="38">
        <f t="shared" si="123"/>
        <v>0</v>
      </c>
      <c r="AI524" s="38">
        <v>303.90305555600003</v>
      </c>
      <c r="AJ524" s="24">
        <f t="shared" si="124"/>
        <v>0</v>
      </c>
      <c r="AK524" s="2">
        <f t="shared" si="125"/>
        <v>0</v>
      </c>
    </row>
    <row r="525" spans="1:37">
      <c r="A525" s="2">
        <v>0</v>
      </c>
      <c r="B525" s="2" t="s">
        <v>451</v>
      </c>
      <c r="C525" s="2" t="s">
        <v>1</v>
      </c>
      <c r="D525" s="2" t="s">
        <v>448</v>
      </c>
      <c r="E525" s="2" t="s">
        <v>767</v>
      </c>
      <c r="F525" s="2" t="s">
        <v>64</v>
      </c>
      <c r="H525" s="2" t="s">
        <v>879</v>
      </c>
      <c r="I525" s="2">
        <v>444</v>
      </c>
      <c r="J525" s="2">
        <v>22</v>
      </c>
      <c r="K525" s="95">
        <f t="shared" si="112"/>
        <v>4.954954954954955E-2</v>
      </c>
      <c r="L525" s="38">
        <f t="shared" si="113"/>
        <v>0</v>
      </c>
      <c r="M525" s="38">
        <f t="shared" si="114"/>
        <v>0</v>
      </c>
      <c r="N525" s="38">
        <f t="shared" si="115"/>
        <v>9.7058823400000011E-3</v>
      </c>
      <c r="O525" s="38">
        <f t="shared" si="116"/>
        <v>0.10029411766000002</v>
      </c>
      <c r="P525" s="2">
        <v>1881234</v>
      </c>
      <c r="Q525" s="2">
        <v>2.0862884000000002E-2</v>
      </c>
      <c r="R525" s="24">
        <v>0</v>
      </c>
      <c r="S525" s="24">
        <v>0</v>
      </c>
      <c r="T525" s="24">
        <v>8.8235294000000006E-2</v>
      </c>
      <c r="U525" s="24">
        <v>0.91176470600000004</v>
      </c>
      <c r="V525" s="95">
        <f t="shared" si="117"/>
        <v>4.954954954954955E-2</v>
      </c>
      <c r="W525" s="95">
        <v>0.29590624999999998</v>
      </c>
      <c r="X525" s="95">
        <v>0.26882169099999997</v>
      </c>
      <c r="Y525" s="95">
        <f t="shared" si="118"/>
        <v>0.26882169118212501</v>
      </c>
      <c r="Z525" s="2" t="s">
        <v>532</v>
      </c>
      <c r="AA525" s="2" t="s">
        <v>532</v>
      </c>
      <c r="AB525" s="2">
        <v>0.22500000000000001</v>
      </c>
      <c r="AC525" s="95">
        <v>0.27306249999999999</v>
      </c>
      <c r="AD525" s="38">
        <f t="shared" si="119"/>
        <v>0</v>
      </c>
      <c r="AE525" s="38">
        <f t="shared" si="120"/>
        <v>0</v>
      </c>
      <c r="AF525" s="38">
        <f t="shared" si="121"/>
        <v>1.9130294092140007E-2</v>
      </c>
      <c r="AG525" s="38">
        <f t="shared" si="122"/>
        <v>0.23990628753095566</v>
      </c>
      <c r="AH525" s="38">
        <f t="shared" si="123"/>
        <v>0.25903658162309567</v>
      </c>
      <c r="AI525" s="38">
        <v>303.90305555600003</v>
      </c>
      <c r="AJ525" s="24">
        <f t="shared" si="124"/>
        <v>8.5236583472048425E-4</v>
      </c>
      <c r="AK525" s="2">
        <f t="shared" si="125"/>
        <v>37</v>
      </c>
    </row>
    <row r="526" spans="1:37">
      <c r="A526" s="2">
        <v>0</v>
      </c>
      <c r="B526" s="2" t="s">
        <v>452</v>
      </c>
      <c r="C526" s="2" t="s">
        <v>1</v>
      </c>
      <c r="D526" s="2" t="s">
        <v>448</v>
      </c>
      <c r="E526" s="2" t="s">
        <v>767</v>
      </c>
      <c r="F526" s="2" t="s">
        <v>64</v>
      </c>
      <c r="H526" s="2" t="s">
        <v>879</v>
      </c>
      <c r="I526" s="2">
        <v>355</v>
      </c>
      <c r="J526" s="2">
        <v>22</v>
      </c>
      <c r="K526" s="95">
        <f t="shared" si="112"/>
        <v>6.1971830985915494E-2</v>
      </c>
      <c r="L526" s="38">
        <f t="shared" si="113"/>
        <v>0</v>
      </c>
      <c r="M526" s="38">
        <f t="shared" si="114"/>
        <v>0</v>
      </c>
      <c r="N526" s="38">
        <f t="shared" si="115"/>
        <v>9.7058823400000011E-3</v>
      </c>
      <c r="O526" s="38">
        <f t="shared" si="116"/>
        <v>0.10029411766000002</v>
      </c>
      <c r="P526" s="2">
        <v>1293591</v>
      </c>
      <c r="Q526" s="2">
        <v>3.0340321999999999E-2</v>
      </c>
      <c r="R526" s="24">
        <v>0</v>
      </c>
      <c r="S526" s="24">
        <v>0</v>
      </c>
      <c r="T526" s="24">
        <v>8.8235294000000006E-2</v>
      </c>
      <c r="U526" s="24">
        <v>0.91176470600000004</v>
      </c>
      <c r="V526" s="95">
        <f t="shared" si="117"/>
        <v>6.1971830985915494E-2</v>
      </c>
      <c r="W526" s="95">
        <v>0.29590624999999998</v>
      </c>
      <c r="X526" s="95">
        <v>0.26882169099999997</v>
      </c>
      <c r="Y526" s="95">
        <f t="shared" si="118"/>
        <v>0.26882169118212501</v>
      </c>
      <c r="Z526" s="2" t="s">
        <v>532</v>
      </c>
      <c r="AA526" s="2" t="s">
        <v>532</v>
      </c>
      <c r="AB526" s="2">
        <v>0.22500000000000001</v>
      </c>
      <c r="AC526" s="95">
        <v>0.27306249999999999</v>
      </c>
      <c r="AD526" s="38">
        <f t="shared" si="119"/>
        <v>0</v>
      </c>
      <c r="AE526" s="38">
        <f t="shared" si="120"/>
        <v>0</v>
      </c>
      <c r="AF526" s="38">
        <f t="shared" si="121"/>
        <v>1.9130294092140007E-2</v>
      </c>
      <c r="AG526" s="38">
        <f t="shared" si="122"/>
        <v>0.23990628753095566</v>
      </c>
      <c r="AH526" s="38">
        <f t="shared" si="123"/>
        <v>0.25903658162309567</v>
      </c>
      <c r="AI526" s="38">
        <v>303.90305555600003</v>
      </c>
      <c r="AJ526" s="24">
        <f t="shared" si="124"/>
        <v>8.5236583472048425E-4</v>
      </c>
      <c r="AK526" s="2">
        <f t="shared" si="125"/>
        <v>37</v>
      </c>
    </row>
    <row r="527" spans="1:37">
      <c r="A527" s="2">
        <v>0</v>
      </c>
      <c r="B527" s="2" t="s">
        <v>453</v>
      </c>
      <c r="C527" s="2" t="s">
        <v>1</v>
      </c>
      <c r="D527" s="2" t="s">
        <v>448</v>
      </c>
      <c r="E527" s="2" t="s">
        <v>767</v>
      </c>
      <c r="F527" s="2" t="s">
        <v>64</v>
      </c>
      <c r="H527" s="2" t="s">
        <v>879</v>
      </c>
      <c r="I527" s="2">
        <v>467</v>
      </c>
      <c r="J527" s="2">
        <v>22</v>
      </c>
      <c r="K527" s="95">
        <f t="shared" si="112"/>
        <v>4.7109207708779445E-2</v>
      </c>
      <c r="L527" s="38">
        <f t="shared" si="113"/>
        <v>0</v>
      </c>
      <c r="M527" s="38">
        <f t="shared" si="114"/>
        <v>0</v>
      </c>
      <c r="N527" s="38">
        <f t="shared" si="115"/>
        <v>9.7058823400000011E-3</v>
      </c>
      <c r="O527" s="38">
        <f t="shared" si="116"/>
        <v>0.10029411766000002</v>
      </c>
      <c r="P527" s="2">
        <v>2078783</v>
      </c>
      <c r="Q527" s="2">
        <v>1.8880261999999998E-2</v>
      </c>
      <c r="R527" s="24">
        <v>0</v>
      </c>
      <c r="S527" s="24">
        <v>0</v>
      </c>
      <c r="T527" s="24">
        <v>8.8235294000000006E-2</v>
      </c>
      <c r="U527" s="24">
        <v>0.91176470600000004</v>
      </c>
      <c r="V527" s="95">
        <f t="shared" si="117"/>
        <v>4.7109207708779445E-2</v>
      </c>
      <c r="W527" s="95">
        <v>0.29590624999999998</v>
      </c>
      <c r="X527" s="95">
        <v>0.26882169099999997</v>
      </c>
      <c r="Y527" s="95">
        <f t="shared" si="118"/>
        <v>0.26882169118212501</v>
      </c>
      <c r="Z527" s="2" t="s">
        <v>532</v>
      </c>
      <c r="AA527" s="2" t="s">
        <v>532</v>
      </c>
      <c r="AB527" s="2">
        <v>0.22500000000000001</v>
      </c>
      <c r="AC527" s="95">
        <v>0.27306249999999999</v>
      </c>
      <c r="AD527" s="38">
        <f t="shared" si="119"/>
        <v>0</v>
      </c>
      <c r="AE527" s="38">
        <f t="shared" si="120"/>
        <v>0</v>
      </c>
      <c r="AF527" s="38">
        <f t="shared" si="121"/>
        <v>1.9130294092140007E-2</v>
      </c>
      <c r="AG527" s="38">
        <f t="shared" si="122"/>
        <v>0.23990628753095566</v>
      </c>
      <c r="AH527" s="38">
        <f t="shared" si="123"/>
        <v>0.25903658162309567</v>
      </c>
      <c r="AI527" s="38">
        <v>303.90305555600003</v>
      </c>
      <c r="AJ527" s="24">
        <f t="shared" si="124"/>
        <v>8.5236583472048425E-4</v>
      </c>
      <c r="AK527" s="2">
        <f t="shared" si="125"/>
        <v>37</v>
      </c>
    </row>
    <row r="528" spans="1:37">
      <c r="A528" s="2">
        <v>265</v>
      </c>
      <c r="B528" s="2" t="s">
        <v>318</v>
      </c>
      <c r="C528" s="2" t="s">
        <v>1</v>
      </c>
      <c r="D528" s="2" t="s">
        <v>448</v>
      </c>
      <c r="E528" s="2" t="s">
        <v>767</v>
      </c>
      <c r="F528" s="2" t="s">
        <v>64</v>
      </c>
      <c r="H528" s="2" t="s">
        <v>879</v>
      </c>
      <c r="I528" s="2">
        <v>5732</v>
      </c>
      <c r="J528" s="2">
        <v>2531</v>
      </c>
      <c r="K528" s="95">
        <f t="shared" si="112"/>
        <v>0.44155617585484996</v>
      </c>
      <c r="L528" s="38">
        <f t="shared" si="113"/>
        <v>0</v>
      </c>
      <c r="M528" s="38">
        <f t="shared" si="114"/>
        <v>0</v>
      </c>
      <c r="N528" s="38">
        <f t="shared" si="115"/>
        <v>0</v>
      </c>
      <c r="O528" s="38">
        <f t="shared" si="116"/>
        <v>12.654999999999999</v>
      </c>
      <c r="P528" s="2">
        <v>2371762</v>
      </c>
      <c r="Q528" s="2">
        <v>9.2821411890000007</v>
      </c>
      <c r="R528" s="24">
        <v>0</v>
      </c>
      <c r="S528" s="24">
        <v>0</v>
      </c>
      <c r="T528" s="24">
        <v>0</v>
      </c>
      <c r="U528" s="24">
        <v>1</v>
      </c>
      <c r="V528" s="95">
        <f t="shared" si="117"/>
        <v>0.44155617585484996</v>
      </c>
      <c r="W528" s="95">
        <v>0.354875</v>
      </c>
      <c r="X528" s="95">
        <v>0.32937499999999997</v>
      </c>
      <c r="Y528" s="95">
        <f t="shared" si="118"/>
        <v>0.32937499999999997</v>
      </c>
      <c r="Z528" s="2" t="s">
        <v>532</v>
      </c>
      <c r="AA528" s="2" t="s">
        <v>532</v>
      </c>
      <c r="AB528" s="2" t="s">
        <v>532</v>
      </c>
      <c r="AC528" s="95">
        <v>0.32937499999999997</v>
      </c>
      <c r="AD528" s="38">
        <f t="shared" si="119"/>
        <v>0</v>
      </c>
      <c r="AE528" s="38">
        <f t="shared" si="120"/>
        <v>0</v>
      </c>
      <c r="AF528" s="38">
        <f t="shared" si="121"/>
        <v>0</v>
      </c>
      <c r="AG528" s="38">
        <f t="shared" si="122"/>
        <v>36.513787874999991</v>
      </c>
      <c r="AH528" s="38">
        <f t="shared" si="123"/>
        <v>36.513787874999991</v>
      </c>
      <c r="AI528" s="38">
        <v>303.90305555600003</v>
      </c>
      <c r="AJ528" s="24">
        <f t="shared" si="124"/>
        <v>0.1201494595314183</v>
      </c>
      <c r="AK528" s="2">
        <f t="shared" si="125"/>
        <v>4218</v>
      </c>
    </row>
    <row r="529" spans="1:37">
      <c r="A529" s="2">
        <v>266</v>
      </c>
      <c r="B529" s="2" t="s">
        <v>319</v>
      </c>
      <c r="C529" s="2" t="s">
        <v>1</v>
      </c>
      <c r="D529" s="2" t="s">
        <v>448</v>
      </c>
      <c r="E529" s="2" t="s">
        <v>767</v>
      </c>
      <c r="F529" s="2" t="s">
        <v>64</v>
      </c>
      <c r="H529" s="2" t="s">
        <v>879</v>
      </c>
      <c r="I529" s="2">
        <v>5426</v>
      </c>
      <c r="J529" s="2">
        <v>1148</v>
      </c>
      <c r="K529" s="95">
        <f t="shared" si="112"/>
        <v>0.21157390342793955</v>
      </c>
      <c r="L529" s="38">
        <f t="shared" si="113"/>
        <v>0</v>
      </c>
      <c r="M529" s="38">
        <f t="shared" si="114"/>
        <v>0</v>
      </c>
      <c r="N529" s="38">
        <f t="shared" si="115"/>
        <v>0</v>
      </c>
      <c r="O529" s="38">
        <f t="shared" si="116"/>
        <v>5.74</v>
      </c>
      <c r="P529" s="2">
        <v>2848968</v>
      </c>
      <c r="Q529" s="2">
        <v>2.37787244</v>
      </c>
      <c r="R529" s="24">
        <v>0</v>
      </c>
      <c r="S529" s="24">
        <v>0</v>
      </c>
      <c r="T529" s="24">
        <v>0</v>
      </c>
      <c r="U529" s="24">
        <v>1</v>
      </c>
      <c r="V529" s="95">
        <f t="shared" si="117"/>
        <v>0.21157390342793955</v>
      </c>
      <c r="W529" s="95">
        <v>0.38409375000000001</v>
      </c>
      <c r="X529" s="95">
        <v>0.31694375000000002</v>
      </c>
      <c r="Y529" s="95">
        <f t="shared" si="118"/>
        <v>0.31694375000000002</v>
      </c>
      <c r="Z529" s="2" t="s">
        <v>532</v>
      </c>
      <c r="AA529" s="2" t="s">
        <v>532</v>
      </c>
      <c r="AB529" s="2" t="s">
        <v>532</v>
      </c>
      <c r="AC529" s="95">
        <v>0.31694375000000002</v>
      </c>
      <c r="AD529" s="38">
        <f t="shared" si="119"/>
        <v>0</v>
      </c>
      <c r="AE529" s="38">
        <f t="shared" si="120"/>
        <v>0</v>
      </c>
      <c r="AF529" s="38">
        <f t="shared" si="121"/>
        <v>0</v>
      </c>
      <c r="AG529" s="38">
        <f t="shared" si="122"/>
        <v>15.936692415000001</v>
      </c>
      <c r="AH529" s="38">
        <f t="shared" si="123"/>
        <v>15.936692415000001</v>
      </c>
      <c r="AI529" s="38">
        <v>303.90305555600003</v>
      </c>
      <c r="AJ529" s="24">
        <f t="shared" si="124"/>
        <v>5.244005324606997E-2</v>
      </c>
      <c r="AK529" s="2">
        <f t="shared" si="125"/>
        <v>1913</v>
      </c>
    </row>
    <row r="530" spans="1:37">
      <c r="A530" s="2">
        <v>267</v>
      </c>
      <c r="B530" s="2" t="s">
        <v>320</v>
      </c>
      <c r="C530" s="2" t="s">
        <v>1</v>
      </c>
      <c r="D530" s="2" t="s">
        <v>448</v>
      </c>
      <c r="E530" s="2" t="s">
        <v>767</v>
      </c>
      <c r="F530" s="2" t="s">
        <v>64</v>
      </c>
      <c r="H530" s="2" t="s">
        <v>879</v>
      </c>
      <c r="I530" s="2">
        <v>4078</v>
      </c>
      <c r="J530" s="2">
        <v>1454</v>
      </c>
      <c r="K530" s="95">
        <f t="shared" si="112"/>
        <v>0.35654732712113779</v>
      </c>
      <c r="L530" s="38">
        <f t="shared" si="113"/>
        <v>0</v>
      </c>
      <c r="M530" s="38">
        <f t="shared" si="114"/>
        <v>0</v>
      </c>
      <c r="N530" s="38">
        <f t="shared" si="115"/>
        <v>0</v>
      </c>
      <c r="O530" s="38">
        <f t="shared" si="116"/>
        <v>7.27</v>
      </c>
      <c r="P530" s="2">
        <v>1961234</v>
      </c>
      <c r="Q530" s="2">
        <v>6.2385673859999997</v>
      </c>
      <c r="R530" s="24">
        <v>0</v>
      </c>
      <c r="S530" s="24">
        <v>0</v>
      </c>
      <c r="T530" s="24">
        <v>0</v>
      </c>
      <c r="U530" s="24">
        <v>1</v>
      </c>
      <c r="V530" s="95">
        <f t="shared" si="117"/>
        <v>0.35654732712113779</v>
      </c>
      <c r="W530" s="95">
        <v>0.37346875000000002</v>
      </c>
      <c r="X530" s="95">
        <v>0.32671875</v>
      </c>
      <c r="Y530" s="95">
        <f t="shared" si="118"/>
        <v>0.32671875</v>
      </c>
      <c r="Z530" s="2" t="s">
        <v>532</v>
      </c>
      <c r="AA530" s="2" t="s">
        <v>532</v>
      </c>
      <c r="AB530" s="2" t="s">
        <v>532</v>
      </c>
      <c r="AC530" s="95">
        <v>0.32671875</v>
      </c>
      <c r="AD530" s="38">
        <f t="shared" si="119"/>
        <v>0</v>
      </c>
      <c r="AE530" s="38">
        <f t="shared" si="120"/>
        <v>0</v>
      </c>
      <c r="AF530" s="38">
        <f t="shared" si="121"/>
        <v>0</v>
      </c>
      <c r="AG530" s="38">
        <f t="shared" si="122"/>
        <v>20.807148937499999</v>
      </c>
      <c r="AH530" s="38">
        <f t="shared" si="123"/>
        <v>20.807148937499999</v>
      </c>
      <c r="AI530" s="38">
        <v>303.90305555600003</v>
      </c>
      <c r="AJ530" s="24">
        <f t="shared" si="124"/>
        <v>6.8466402548775548E-2</v>
      </c>
      <c r="AK530" s="2">
        <f t="shared" si="125"/>
        <v>2423</v>
      </c>
    </row>
    <row r="531" spans="1:37">
      <c r="A531" s="2">
        <v>268</v>
      </c>
      <c r="B531" s="2" t="s">
        <v>321</v>
      </c>
      <c r="C531" s="2" t="s">
        <v>1</v>
      </c>
      <c r="D531" s="2" t="s">
        <v>448</v>
      </c>
      <c r="E531" s="2" t="s">
        <v>767</v>
      </c>
      <c r="F531" s="2" t="s">
        <v>64</v>
      </c>
      <c r="H531" s="2" t="s">
        <v>879</v>
      </c>
      <c r="I531" s="2">
        <v>3685</v>
      </c>
      <c r="J531" s="2">
        <v>1226</v>
      </c>
      <c r="K531" s="95">
        <f t="shared" si="112"/>
        <v>0.33270013568521029</v>
      </c>
      <c r="L531" s="38">
        <f t="shared" si="113"/>
        <v>0</v>
      </c>
      <c r="M531" s="38">
        <f t="shared" si="114"/>
        <v>0</v>
      </c>
      <c r="N531" s="38">
        <f t="shared" si="115"/>
        <v>0</v>
      </c>
      <c r="O531" s="38">
        <f t="shared" si="116"/>
        <v>6.13</v>
      </c>
      <c r="P531" s="2">
        <v>1810607</v>
      </c>
      <c r="Q531" s="2">
        <v>4.4622622679999999</v>
      </c>
      <c r="R531" s="24">
        <v>0</v>
      </c>
      <c r="S531" s="24">
        <v>0</v>
      </c>
      <c r="T531" s="24">
        <v>0</v>
      </c>
      <c r="U531" s="24">
        <v>1</v>
      </c>
      <c r="V531" s="95">
        <f t="shared" si="117"/>
        <v>0.33270013568521029</v>
      </c>
      <c r="W531" s="95">
        <v>0.38409375000000001</v>
      </c>
      <c r="X531" s="95">
        <v>0.31694375000000002</v>
      </c>
      <c r="Y531" s="95">
        <f t="shared" si="118"/>
        <v>0.31694375000000002</v>
      </c>
      <c r="Z531" s="2" t="s">
        <v>532</v>
      </c>
      <c r="AA531" s="2" t="s">
        <v>532</v>
      </c>
      <c r="AB531" s="2" t="s">
        <v>532</v>
      </c>
      <c r="AC531" s="95">
        <v>0.31694375000000002</v>
      </c>
      <c r="AD531" s="38">
        <f t="shared" si="119"/>
        <v>0</v>
      </c>
      <c r="AE531" s="38">
        <f t="shared" si="120"/>
        <v>0</v>
      </c>
      <c r="AF531" s="38">
        <f t="shared" si="121"/>
        <v>0</v>
      </c>
      <c r="AG531" s="38">
        <f t="shared" si="122"/>
        <v>17.019499042499998</v>
      </c>
      <c r="AH531" s="38">
        <f t="shared" si="123"/>
        <v>17.019499042499998</v>
      </c>
      <c r="AI531" s="38">
        <v>303.90305555600003</v>
      </c>
      <c r="AJ531" s="24">
        <f t="shared" si="124"/>
        <v>5.6003053379513737E-2</v>
      </c>
      <c r="AK531" s="2">
        <f t="shared" si="125"/>
        <v>2043</v>
      </c>
    </row>
    <row r="532" spans="1:37">
      <c r="A532" s="2">
        <v>269</v>
      </c>
      <c r="B532" s="2" t="s">
        <v>322</v>
      </c>
      <c r="C532" s="2" t="s">
        <v>1</v>
      </c>
      <c r="D532" s="2" t="s">
        <v>448</v>
      </c>
      <c r="E532" s="2" t="s">
        <v>767</v>
      </c>
      <c r="F532" s="2" t="s">
        <v>64</v>
      </c>
      <c r="H532" s="2" t="s">
        <v>879</v>
      </c>
      <c r="I532" s="2">
        <v>7458</v>
      </c>
      <c r="J532" s="2">
        <v>2582</v>
      </c>
      <c r="K532" s="95">
        <f t="shared" si="112"/>
        <v>0.34620541700187718</v>
      </c>
      <c r="L532" s="38">
        <f t="shared" si="113"/>
        <v>0</v>
      </c>
      <c r="M532" s="38">
        <f t="shared" si="114"/>
        <v>0</v>
      </c>
      <c r="N532" s="38">
        <f t="shared" si="115"/>
        <v>0</v>
      </c>
      <c r="O532" s="38">
        <f t="shared" si="116"/>
        <v>12.91</v>
      </c>
      <c r="P532" s="2">
        <v>2450153</v>
      </c>
      <c r="Q532" s="2">
        <v>8.8340133549999997</v>
      </c>
      <c r="R532" s="24">
        <v>0</v>
      </c>
      <c r="S532" s="24">
        <v>0</v>
      </c>
      <c r="T532" s="24">
        <v>0</v>
      </c>
      <c r="U532" s="24">
        <v>1</v>
      </c>
      <c r="V532" s="95">
        <f t="shared" si="117"/>
        <v>0.34620541700187718</v>
      </c>
      <c r="W532" s="95">
        <v>0.38834375000000004</v>
      </c>
      <c r="X532" s="95">
        <v>0.3389375</v>
      </c>
      <c r="Y532" s="95">
        <f t="shared" si="118"/>
        <v>0.3389375</v>
      </c>
      <c r="Z532" s="2" t="s">
        <v>532</v>
      </c>
      <c r="AA532" s="2" t="s">
        <v>532</v>
      </c>
      <c r="AB532" s="2" t="s">
        <v>532</v>
      </c>
      <c r="AC532" s="95">
        <v>0.3389375</v>
      </c>
      <c r="AD532" s="38">
        <f t="shared" si="119"/>
        <v>0</v>
      </c>
      <c r="AE532" s="38">
        <f t="shared" si="120"/>
        <v>0</v>
      </c>
      <c r="AF532" s="38">
        <f t="shared" si="121"/>
        <v>0</v>
      </c>
      <c r="AG532" s="38">
        <f t="shared" si="122"/>
        <v>38.330984174999998</v>
      </c>
      <c r="AH532" s="38">
        <f t="shared" si="123"/>
        <v>38.330984174999998</v>
      </c>
      <c r="AI532" s="38">
        <v>303.90305555600003</v>
      </c>
      <c r="AJ532" s="24">
        <f t="shared" si="124"/>
        <v>0.12612898578749818</v>
      </c>
      <c r="AK532" s="2">
        <f t="shared" si="125"/>
        <v>4303</v>
      </c>
    </row>
    <row r="533" spans="1:37">
      <c r="A533" s="2">
        <v>270</v>
      </c>
      <c r="B533" s="2" t="s">
        <v>323</v>
      </c>
      <c r="C533" s="2" t="s">
        <v>1</v>
      </c>
      <c r="D533" s="2" t="s">
        <v>448</v>
      </c>
      <c r="E533" s="2" t="s">
        <v>767</v>
      </c>
      <c r="F533" s="2" t="s">
        <v>64</v>
      </c>
      <c r="H533" s="2" t="s">
        <v>879</v>
      </c>
      <c r="I533" s="2">
        <v>6040</v>
      </c>
      <c r="J533" s="2">
        <v>2705</v>
      </c>
      <c r="K533" s="95">
        <f t="shared" si="112"/>
        <v>0.44784768211920528</v>
      </c>
      <c r="L533" s="38">
        <f t="shared" si="113"/>
        <v>0</v>
      </c>
      <c r="M533" s="38">
        <f t="shared" si="114"/>
        <v>0</v>
      </c>
      <c r="N533" s="38">
        <f t="shared" si="115"/>
        <v>0</v>
      </c>
      <c r="O533" s="38">
        <f t="shared" si="116"/>
        <v>13.525</v>
      </c>
      <c r="P533" s="2">
        <v>1316014</v>
      </c>
      <c r="Q533" s="2">
        <v>21.684016459999999</v>
      </c>
      <c r="R533" s="24">
        <v>0</v>
      </c>
      <c r="S533" s="24">
        <v>0</v>
      </c>
      <c r="T533" s="24">
        <v>0</v>
      </c>
      <c r="U533" s="24">
        <v>1</v>
      </c>
      <c r="V533" s="95">
        <f t="shared" si="117"/>
        <v>0.44784768211920528</v>
      </c>
      <c r="W533" s="95">
        <v>0.42128125</v>
      </c>
      <c r="X533" s="95">
        <v>0.37081249999999999</v>
      </c>
      <c r="Y533" s="95">
        <f t="shared" si="118"/>
        <v>0.37081249999999999</v>
      </c>
      <c r="Z533" s="2" t="s">
        <v>532</v>
      </c>
      <c r="AA533" s="2" t="s">
        <v>532</v>
      </c>
      <c r="AB533" s="2" t="s">
        <v>532</v>
      </c>
      <c r="AC533" s="95">
        <v>0.37081249999999999</v>
      </c>
      <c r="AD533" s="38">
        <f t="shared" si="119"/>
        <v>0</v>
      </c>
      <c r="AE533" s="38">
        <f t="shared" si="120"/>
        <v>0</v>
      </c>
      <c r="AF533" s="38">
        <f t="shared" si="121"/>
        <v>0</v>
      </c>
      <c r="AG533" s="38">
        <f t="shared" si="122"/>
        <v>43.933494187500003</v>
      </c>
      <c r="AH533" s="38">
        <f t="shared" si="123"/>
        <v>43.933494187500003</v>
      </c>
      <c r="AI533" s="38">
        <v>303.90305555600003</v>
      </c>
      <c r="AJ533" s="24">
        <f t="shared" si="124"/>
        <v>0.14456417395054591</v>
      </c>
      <c r="AK533" s="2">
        <f t="shared" si="125"/>
        <v>4508</v>
      </c>
    </row>
    <row r="534" spans="1:37">
      <c r="A534" s="2">
        <v>271</v>
      </c>
      <c r="B534" s="2" t="s">
        <v>324</v>
      </c>
      <c r="C534" s="2" t="s">
        <v>1</v>
      </c>
      <c r="D534" s="2" t="s">
        <v>448</v>
      </c>
      <c r="E534" s="2" t="s">
        <v>767</v>
      </c>
      <c r="F534" s="2" t="s">
        <v>64</v>
      </c>
      <c r="H534" s="2" t="s">
        <v>879</v>
      </c>
      <c r="I534" s="2">
        <v>3522</v>
      </c>
      <c r="J534" s="2">
        <v>1857</v>
      </c>
      <c r="K534" s="95">
        <f t="shared" si="112"/>
        <v>0.52725724020442932</v>
      </c>
      <c r="L534" s="38">
        <f t="shared" si="113"/>
        <v>0</v>
      </c>
      <c r="M534" s="38">
        <f t="shared" si="114"/>
        <v>0</v>
      </c>
      <c r="N534" s="38">
        <f t="shared" si="115"/>
        <v>0</v>
      </c>
      <c r="O534" s="38">
        <f t="shared" si="116"/>
        <v>9.2850000000000001</v>
      </c>
      <c r="P534" s="2">
        <v>554342</v>
      </c>
      <c r="Q534" s="2">
        <v>43.474803911999999</v>
      </c>
      <c r="R534" s="24">
        <v>0</v>
      </c>
      <c r="S534" s="24">
        <v>0</v>
      </c>
      <c r="T534" s="24">
        <v>0</v>
      </c>
      <c r="U534" s="24">
        <v>1</v>
      </c>
      <c r="V534" s="95">
        <f t="shared" si="117"/>
        <v>0.52725724020442932</v>
      </c>
      <c r="W534" s="95">
        <v>0.48503124999999991</v>
      </c>
      <c r="X534" s="95">
        <v>0.44624999999999998</v>
      </c>
      <c r="Y534" s="95">
        <f t="shared" si="118"/>
        <v>0.44624999999999998</v>
      </c>
      <c r="Z534" s="2" t="s">
        <v>532</v>
      </c>
      <c r="AA534" s="2" t="s">
        <v>532</v>
      </c>
      <c r="AB534" s="2" t="s">
        <v>532</v>
      </c>
      <c r="AC534" s="95">
        <v>0.44624999999999998</v>
      </c>
      <c r="AD534" s="38">
        <f t="shared" si="119"/>
        <v>0</v>
      </c>
      <c r="AE534" s="38">
        <f t="shared" si="120"/>
        <v>0</v>
      </c>
      <c r="AF534" s="38">
        <f t="shared" si="121"/>
        <v>0</v>
      </c>
      <c r="AG534" s="38">
        <f t="shared" si="122"/>
        <v>36.296457750000002</v>
      </c>
      <c r="AH534" s="38">
        <f t="shared" si="123"/>
        <v>36.296457750000002</v>
      </c>
      <c r="AI534" s="38">
        <v>303.90305555600003</v>
      </c>
      <c r="AJ534" s="24">
        <f t="shared" si="124"/>
        <v>0.11943432975227745</v>
      </c>
      <c r="AK534" s="2">
        <f t="shared" si="125"/>
        <v>3095</v>
      </c>
    </row>
    <row r="535" spans="1:37">
      <c r="A535" s="2">
        <v>272</v>
      </c>
      <c r="B535" s="2" t="s">
        <v>325</v>
      </c>
      <c r="C535" s="2" t="s">
        <v>1</v>
      </c>
      <c r="D535" s="2" t="s">
        <v>448</v>
      </c>
      <c r="E535" s="2" t="s">
        <v>767</v>
      </c>
      <c r="F535" s="2" t="s">
        <v>64</v>
      </c>
      <c r="H535" s="2" t="s">
        <v>879</v>
      </c>
      <c r="I535" s="2">
        <v>6696</v>
      </c>
      <c r="J535" s="2">
        <v>3274</v>
      </c>
      <c r="K535" s="95">
        <f t="shared" si="112"/>
        <v>0.48894862604540024</v>
      </c>
      <c r="L535" s="38">
        <f t="shared" si="113"/>
        <v>0</v>
      </c>
      <c r="M535" s="38">
        <f t="shared" si="114"/>
        <v>0</v>
      </c>
      <c r="N535" s="38">
        <f t="shared" si="115"/>
        <v>0</v>
      </c>
      <c r="O535" s="38">
        <f t="shared" si="116"/>
        <v>16.37</v>
      </c>
      <c r="P535" s="2">
        <v>1171817</v>
      </c>
      <c r="Q535" s="2">
        <v>37.627552680999997</v>
      </c>
      <c r="R535" s="24">
        <v>0</v>
      </c>
      <c r="S535" s="24">
        <v>0</v>
      </c>
      <c r="T535" s="24">
        <v>0</v>
      </c>
      <c r="U535" s="24">
        <v>1</v>
      </c>
      <c r="V535" s="95">
        <f t="shared" si="117"/>
        <v>0.48894862604540024</v>
      </c>
      <c r="W535" s="95">
        <v>0.46271875000000001</v>
      </c>
      <c r="X535" s="95">
        <v>0.41649999999999998</v>
      </c>
      <c r="Y535" s="95">
        <f t="shared" si="118"/>
        <v>0.41649999999999998</v>
      </c>
      <c r="Z535" s="2" t="s">
        <v>532</v>
      </c>
      <c r="AA535" s="2" t="s">
        <v>532</v>
      </c>
      <c r="AB535" s="2" t="s">
        <v>532</v>
      </c>
      <c r="AC535" s="95">
        <v>0.41649999999999998</v>
      </c>
      <c r="AD535" s="38">
        <f t="shared" si="119"/>
        <v>0</v>
      </c>
      <c r="AE535" s="38">
        <f t="shared" si="120"/>
        <v>0</v>
      </c>
      <c r="AF535" s="38">
        <f t="shared" si="121"/>
        <v>0</v>
      </c>
      <c r="AG535" s="38">
        <f t="shared" si="122"/>
        <v>59.726599800000002</v>
      </c>
      <c r="AH535" s="38">
        <f t="shared" si="123"/>
        <v>59.726599800000002</v>
      </c>
      <c r="AI535" s="38">
        <v>303.90305555600003</v>
      </c>
      <c r="AJ535" s="24">
        <f t="shared" si="124"/>
        <v>0.19653175151769484</v>
      </c>
      <c r="AK535" s="2">
        <f t="shared" si="125"/>
        <v>5457</v>
      </c>
    </row>
    <row r="536" spans="1:37">
      <c r="A536" s="2">
        <v>273</v>
      </c>
      <c r="B536" s="2" t="s">
        <v>326</v>
      </c>
      <c r="C536" s="2" t="s">
        <v>1</v>
      </c>
      <c r="D536" s="2" t="s">
        <v>448</v>
      </c>
      <c r="E536" s="2" t="s">
        <v>767</v>
      </c>
      <c r="F536" s="2" t="s">
        <v>64</v>
      </c>
      <c r="H536" s="2" t="s">
        <v>879</v>
      </c>
      <c r="I536" s="2">
        <v>12974</v>
      </c>
      <c r="J536" s="2">
        <v>6441</v>
      </c>
      <c r="K536" s="95">
        <f t="shared" si="112"/>
        <v>0.49645444735625094</v>
      </c>
      <c r="L536" s="38">
        <f t="shared" si="113"/>
        <v>0</v>
      </c>
      <c r="M536" s="38">
        <f t="shared" si="114"/>
        <v>0</v>
      </c>
      <c r="N536" s="38">
        <f t="shared" si="115"/>
        <v>0</v>
      </c>
      <c r="O536" s="38">
        <f t="shared" si="116"/>
        <v>32.204999999999998</v>
      </c>
      <c r="P536" s="2">
        <v>1954116</v>
      </c>
      <c r="Q536" s="2">
        <v>44.91804827</v>
      </c>
      <c r="R536" s="24">
        <v>0</v>
      </c>
      <c r="S536" s="24">
        <v>0</v>
      </c>
      <c r="T536" s="24">
        <v>0</v>
      </c>
      <c r="U536" s="24">
        <v>1</v>
      </c>
      <c r="V536" s="95">
        <f t="shared" si="117"/>
        <v>0.49645444735625094</v>
      </c>
      <c r="W536" s="95">
        <v>0.48343750000000008</v>
      </c>
      <c r="X536" s="95">
        <v>0.40321875000000001</v>
      </c>
      <c r="Y536" s="95">
        <f t="shared" si="118"/>
        <v>0.40321875000000001</v>
      </c>
      <c r="Z536" s="2" t="s">
        <v>532</v>
      </c>
      <c r="AA536" s="2" t="s">
        <v>532</v>
      </c>
      <c r="AB536" s="2" t="s">
        <v>532</v>
      </c>
      <c r="AC536" s="95">
        <v>0.40321875000000001</v>
      </c>
      <c r="AD536" s="38">
        <f t="shared" si="119"/>
        <v>0</v>
      </c>
      <c r="AE536" s="38">
        <f t="shared" si="120"/>
        <v>0</v>
      </c>
      <c r="AF536" s="38">
        <f t="shared" si="121"/>
        <v>0</v>
      </c>
      <c r="AG536" s="38">
        <f t="shared" si="122"/>
        <v>113.75438023125</v>
      </c>
      <c r="AH536" s="38">
        <f t="shared" si="123"/>
        <v>113.75438023125</v>
      </c>
      <c r="AI536" s="38">
        <v>303.90305555600003</v>
      </c>
      <c r="AJ536" s="24">
        <f t="shared" si="124"/>
        <v>0.37431140671860913</v>
      </c>
      <c r="AK536" s="2">
        <f t="shared" si="125"/>
        <v>10735</v>
      </c>
    </row>
    <row r="537" spans="1:37">
      <c r="A537" s="2">
        <v>274</v>
      </c>
      <c r="B537" s="2" t="s">
        <v>327</v>
      </c>
      <c r="C537" s="2" t="s">
        <v>1</v>
      </c>
      <c r="D537" s="2" t="s">
        <v>448</v>
      </c>
      <c r="E537" s="2" t="s">
        <v>767</v>
      </c>
      <c r="F537" s="2" t="s">
        <v>64</v>
      </c>
      <c r="H537" s="2" t="s">
        <v>879</v>
      </c>
      <c r="I537" s="2">
        <v>7645</v>
      </c>
      <c r="J537" s="2">
        <v>4126</v>
      </c>
      <c r="K537" s="95">
        <f t="shared" si="112"/>
        <v>0.53969914977109223</v>
      </c>
      <c r="L537" s="38">
        <f t="shared" si="113"/>
        <v>0</v>
      </c>
      <c r="M537" s="38">
        <f t="shared" si="114"/>
        <v>0</v>
      </c>
      <c r="N537" s="38">
        <f t="shared" si="115"/>
        <v>0</v>
      </c>
      <c r="O537" s="38">
        <f t="shared" si="116"/>
        <v>20.63</v>
      </c>
      <c r="P537" s="2">
        <v>1151742</v>
      </c>
      <c r="Q537" s="2">
        <v>45.894253741999997</v>
      </c>
      <c r="R537" s="24">
        <v>0</v>
      </c>
      <c r="S537" s="24">
        <v>0</v>
      </c>
      <c r="T537" s="24">
        <v>0</v>
      </c>
      <c r="U537" s="24">
        <v>1</v>
      </c>
      <c r="V537" s="95">
        <f t="shared" si="117"/>
        <v>0.53969914977109223</v>
      </c>
      <c r="W537" s="95">
        <v>0.46696874999999993</v>
      </c>
      <c r="X537" s="95">
        <v>0.37771874999999999</v>
      </c>
      <c r="Y537" s="95">
        <f t="shared" si="118"/>
        <v>0.37771874999999999</v>
      </c>
      <c r="Z537" s="2" t="s">
        <v>532</v>
      </c>
      <c r="AA537" s="2" t="s">
        <v>532</v>
      </c>
      <c r="AB537" s="2" t="s">
        <v>532</v>
      </c>
      <c r="AC537" s="95">
        <v>0.37771874999999999</v>
      </c>
      <c r="AD537" s="38">
        <f t="shared" si="119"/>
        <v>0</v>
      </c>
      <c r="AE537" s="38">
        <f t="shared" si="120"/>
        <v>0</v>
      </c>
      <c r="AF537" s="38">
        <f t="shared" si="121"/>
        <v>0</v>
      </c>
      <c r="AG537" s="38">
        <f t="shared" si="122"/>
        <v>68.260879237499992</v>
      </c>
      <c r="AH537" s="38">
        <f t="shared" si="123"/>
        <v>68.260879237499992</v>
      </c>
      <c r="AI537" s="38">
        <v>303.90305555600003</v>
      </c>
      <c r="AJ537" s="24">
        <f t="shared" si="124"/>
        <v>0.22461399446153843</v>
      </c>
      <c r="AK537" s="2">
        <f t="shared" si="125"/>
        <v>6877</v>
      </c>
    </row>
    <row r="538" spans="1:37">
      <c r="A538" s="2">
        <v>275</v>
      </c>
      <c r="B538" s="2" t="s">
        <v>328</v>
      </c>
      <c r="C538" s="2" t="s">
        <v>1</v>
      </c>
      <c r="D538" s="2" t="s">
        <v>448</v>
      </c>
      <c r="E538" s="2" t="s">
        <v>767</v>
      </c>
      <c r="F538" s="2" t="s">
        <v>64</v>
      </c>
      <c r="H538" s="2" t="s">
        <v>879</v>
      </c>
      <c r="I538" s="2">
        <v>18055</v>
      </c>
      <c r="J538" s="2">
        <v>10776</v>
      </c>
      <c r="K538" s="95">
        <f t="shared" si="112"/>
        <v>0.59684297978399337</v>
      </c>
      <c r="L538" s="38">
        <f t="shared" si="113"/>
        <v>0</v>
      </c>
      <c r="M538" s="38">
        <f t="shared" si="114"/>
        <v>0</v>
      </c>
      <c r="N538" s="38">
        <f t="shared" si="115"/>
        <v>6.5233440580800002</v>
      </c>
      <c r="O538" s="38">
        <f t="shared" si="116"/>
        <v>47.356655941919996</v>
      </c>
      <c r="P538" s="2">
        <v>2071557</v>
      </c>
      <c r="Q538" s="2">
        <v>66.450915089000006</v>
      </c>
      <c r="R538" s="24">
        <v>0</v>
      </c>
      <c r="S538" s="24">
        <v>0</v>
      </c>
      <c r="T538" s="24">
        <v>0.121071716</v>
      </c>
      <c r="U538" s="24">
        <v>0.878928284</v>
      </c>
      <c r="V538" s="95">
        <f t="shared" si="117"/>
        <v>0.59684297978399337</v>
      </c>
      <c r="W538" s="95">
        <v>0.43137500000000006</v>
      </c>
      <c r="X538" s="95">
        <v>0.33588229600000002</v>
      </c>
      <c r="Y538" s="95">
        <f t="shared" si="118"/>
        <v>0.33588229632837502</v>
      </c>
      <c r="Z538" s="2" t="s">
        <v>532</v>
      </c>
      <c r="AA538" s="2" t="s">
        <v>532</v>
      </c>
      <c r="AB538" s="2">
        <v>0.22500000000000001</v>
      </c>
      <c r="AC538" s="95">
        <v>0.35115625</v>
      </c>
      <c r="AD538" s="38">
        <f t="shared" si="119"/>
        <v>0</v>
      </c>
      <c r="AE538" s="38">
        <f t="shared" si="120"/>
        <v>0</v>
      </c>
      <c r="AF538" s="38">
        <f t="shared" si="121"/>
        <v>12.85751113847568</v>
      </c>
      <c r="AG538" s="38">
        <f t="shared" si="122"/>
        <v>145.67517084679844</v>
      </c>
      <c r="AH538" s="38">
        <f t="shared" si="123"/>
        <v>158.53268198527411</v>
      </c>
      <c r="AI538" s="38">
        <v>303.90305555600003</v>
      </c>
      <c r="AJ538" s="24">
        <f t="shared" si="124"/>
        <v>0.52165543941384096</v>
      </c>
      <c r="AK538" s="2">
        <f t="shared" si="125"/>
        <v>17960</v>
      </c>
    </row>
    <row r="539" spans="1:37">
      <c r="A539" s="2">
        <v>276</v>
      </c>
      <c r="B539" s="2" t="s">
        <v>329</v>
      </c>
      <c r="C539" s="2" t="s">
        <v>1</v>
      </c>
      <c r="D539" s="2" t="s">
        <v>448</v>
      </c>
      <c r="E539" s="2" t="s">
        <v>767</v>
      </c>
      <c r="F539" s="2" t="s">
        <v>64</v>
      </c>
      <c r="H539" s="2" t="s">
        <v>879</v>
      </c>
      <c r="I539" s="2">
        <v>13368</v>
      </c>
      <c r="J539" s="2">
        <v>6434</v>
      </c>
      <c r="K539" s="95">
        <f t="shared" si="112"/>
        <v>0.48129862357869541</v>
      </c>
      <c r="L539" s="38">
        <f t="shared" si="113"/>
        <v>0</v>
      </c>
      <c r="M539" s="38">
        <f t="shared" si="114"/>
        <v>0</v>
      </c>
      <c r="N539" s="38">
        <f t="shared" si="115"/>
        <v>0</v>
      </c>
      <c r="O539" s="38">
        <f t="shared" si="116"/>
        <v>32.17</v>
      </c>
      <c r="P539" s="2">
        <v>2341746</v>
      </c>
      <c r="Q539" s="2">
        <v>36.505762582999999</v>
      </c>
      <c r="R539" s="24">
        <v>0</v>
      </c>
      <c r="S539" s="24">
        <v>0</v>
      </c>
      <c r="T539" s="24">
        <v>0</v>
      </c>
      <c r="U539" s="24">
        <v>1</v>
      </c>
      <c r="V539" s="95">
        <f t="shared" si="117"/>
        <v>0.48129862357869541</v>
      </c>
      <c r="W539" s="95">
        <v>0.45953125000000011</v>
      </c>
      <c r="X539" s="95">
        <v>0.35753125000000002</v>
      </c>
      <c r="Y539" s="95">
        <f t="shared" si="118"/>
        <v>0.35753125000000002</v>
      </c>
      <c r="Z539" s="2" t="s">
        <v>532</v>
      </c>
      <c r="AA539" s="2" t="s">
        <v>532</v>
      </c>
      <c r="AB539" s="2" t="s">
        <v>532</v>
      </c>
      <c r="AC539" s="95">
        <v>0.35753125000000002</v>
      </c>
      <c r="AD539" s="38">
        <f t="shared" si="119"/>
        <v>0</v>
      </c>
      <c r="AE539" s="38">
        <f t="shared" si="120"/>
        <v>0</v>
      </c>
      <c r="AF539" s="38">
        <f t="shared" si="121"/>
        <v>0</v>
      </c>
      <c r="AG539" s="38">
        <f t="shared" si="122"/>
        <v>100.7555955375</v>
      </c>
      <c r="AH539" s="38">
        <f t="shared" si="123"/>
        <v>100.7555955375</v>
      </c>
      <c r="AI539" s="38">
        <v>303.90305555600003</v>
      </c>
      <c r="AJ539" s="24">
        <f t="shared" si="124"/>
        <v>0.33153860645844618</v>
      </c>
      <c r="AK539" s="2">
        <f t="shared" si="125"/>
        <v>10723</v>
      </c>
    </row>
    <row r="540" spans="1:37">
      <c r="A540" s="2">
        <v>277</v>
      </c>
      <c r="B540" s="2" t="s">
        <v>330</v>
      </c>
      <c r="C540" s="2" t="s">
        <v>1</v>
      </c>
      <c r="D540" s="2" t="s">
        <v>448</v>
      </c>
      <c r="E540" s="2" t="s">
        <v>767</v>
      </c>
      <c r="F540" s="2" t="s">
        <v>64</v>
      </c>
      <c r="H540" s="2" t="s">
        <v>879</v>
      </c>
      <c r="I540" s="2">
        <v>6447</v>
      </c>
      <c r="J540" s="2">
        <v>4101</v>
      </c>
      <c r="K540" s="95">
        <f t="shared" si="112"/>
        <v>0.63610981852024195</v>
      </c>
      <c r="L540" s="38">
        <f t="shared" si="113"/>
        <v>0</v>
      </c>
      <c r="M540" s="38">
        <f t="shared" si="114"/>
        <v>0</v>
      </c>
      <c r="N540" s="38">
        <f t="shared" si="115"/>
        <v>0.10614353785500001</v>
      </c>
      <c r="O540" s="38">
        <f t="shared" si="116"/>
        <v>20.398856462145002</v>
      </c>
      <c r="P540" s="2">
        <v>494758</v>
      </c>
      <c r="Q540" s="2">
        <v>115.538855923</v>
      </c>
      <c r="R540" s="24">
        <v>0</v>
      </c>
      <c r="S540" s="24">
        <v>0</v>
      </c>
      <c r="T540" s="24">
        <v>5.1764710000000002E-3</v>
      </c>
      <c r="U540" s="24">
        <v>0.99482352900000004</v>
      </c>
      <c r="V540" s="95">
        <f t="shared" si="117"/>
        <v>0.63610981852024195</v>
      </c>
      <c r="W540" s="95">
        <v>0.44678125000000002</v>
      </c>
      <c r="X540" s="95">
        <v>0.36888326100000002</v>
      </c>
      <c r="Y540" s="95">
        <f t="shared" si="118"/>
        <v>0.36888326093621038</v>
      </c>
      <c r="Z540" s="2" t="s">
        <v>532</v>
      </c>
      <c r="AA540" s="2" t="s">
        <v>532</v>
      </c>
      <c r="AB540" s="2">
        <v>0.22500000000000001</v>
      </c>
      <c r="AC540" s="95">
        <v>0.36963194399999999</v>
      </c>
      <c r="AD540" s="38">
        <f t="shared" si="119"/>
        <v>0</v>
      </c>
      <c r="AE540" s="38">
        <f t="shared" si="120"/>
        <v>0</v>
      </c>
      <c r="AF540" s="38">
        <f t="shared" si="121"/>
        <v>0.20920891311220502</v>
      </c>
      <c r="AG540" s="38">
        <f t="shared" si="122"/>
        <v>66.05100417264147</v>
      </c>
      <c r="AH540" s="38">
        <f t="shared" si="123"/>
        <v>66.260213085753676</v>
      </c>
      <c r="AI540" s="38">
        <v>303.90305555600003</v>
      </c>
      <c r="AJ540" s="24">
        <f t="shared" si="124"/>
        <v>0.2180307564349051</v>
      </c>
      <c r="AK540" s="2">
        <f t="shared" si="125"/>
        <v>6835</v>
      </c>
    </row>
    <row r="541" spans="1:37">
      <c r="A541" s="2">
        <v>278</v>
      </c>
      <c r="B541" s="2" t="s">
        <v>331</v>
      </c>
      <c r="C541" s="2" t="s">
        <v>1</v>
      </c>
      <c r="D541" s="2" t="s">
        <v>448</v>
      </c>
      <c r="E541" s="2" t="s">
        <v>767</v>
      </c>
      <c r="F541" s="2" t="s">
        <v>64</v>
      </c>
      <c r="H541" s="2" t="s">
        <v>879</v>
      </c>
      <c r="I541" s="2">
        <v>39646</v>
      </c>
      <c r="J541" s="2">
        <v>13205</v>
      </c>
      <c r="K541" s="95">
        <f t="shared" si="112"/>
        <v>0.3330726933360238</v>
      </c>
      <c r="L541" s="38">
        <f t="shared" si="113"/>
        <v>0</v>
      </c>
      <c r="M541" s="38">
        <f t="shared" si="114"/>
        <v>0</v>
      </c>
      <c r="N541" s="38">
        <f t="shared" si="115"/>
        <v>10.508903920174999</v>
      </c>
      <c r="O541" s="38">
        <f t="shared" si="116"/>
        <v>55.516096079825004</v>
      </c>
      <c r="P541" s="2">
        <v>468546</v>
      </c>
      <c r="Q541" s="2">
        <v>424.15019502500002</v>
      </c>
      <c r="R541" s="24">
        <v>0</v>
      </c>
      <c r="S541" s="24">
        <v>0</v>
      </c>
      <c r="T541" s="24">
        <v>0.159165527</v>
      </c>
      <c r="U541" s="24">
        <v>0.84083447300000003</v>
      </c>
      <c r="V541" s="95">
        <f t="shared" si="117"/>
        <v>0.3330726933360238</v>
      </c>
      <c r="W541" s="95">
        <v>0.5238124999999999</v>
      </c>
      <c r="X541" s="95">
        <v>0.35653804300000003</v>
      </c>
      <c r="Y541" s="95">
        <f t="shared" si="118"/>
        <v>0.35653804286993751</v>
      </c>
      <c r="Z541" s="2" t="s">
        <v>532</v>
      </c>
      <c r="AA541" s="2" t="s">
        <v>532</v>
      </c>
      <c r="AB541" s="2">
        <v>0.22500000000000001</v>
      </c>
      <c r="AC541" s="95">
        <v>0.38143749999999998</v>
      </c>
      <c r="AD541" s="38">
        <f t="shared" si="119"/>
        <v>0</v>
      </c>
      <c r="AE541" s="38">
        <f t="shared" si="120"/>
        <v>0</v>
      </c>
      <c r="AF541" s="38">
        <f t="shared" si="121"/>
        <v>20.713049626664926</v>
      </c>
      <c r="AG541" s="38">
        <f t="shared" si="122"/>
        <v>185.50106707040669</v>
      </c>
      <c r="AH541" s="38">
        <f t="shared" si="123"/>
        <v>206.21411669707163</v>
      </c>
      <c r="AI541" s="38">
        <v>303.90305555600003</v>
      </c>
      <c r="AJ541" s="24">
        <f t="shared" si="124"/>
        <v>0.67855229793526273</v>
      </c>
      <c r="AK541" s="2">
        <f t="shared" si="125"/>
        <v>22008</v>
      </c>
    </row>
    <row r="542" spans="1:37">
      <c r="A542" s="2">
        <v>279</v>
      </c>
      <c r="B542" s="2" t="s">
        <v>332</v>
      </c>
      <c r="C542" s="2" t="s">
        <v>1</v>
      </c>
      <c r="D542" s="2" t="s">
        <v>448</v>
      </c>
      <c r="E542" s="2" t="s">
        <v>767</v>
      </c>
      <c r="F542" s="2" t="s">
        <v>64</v>
      </c>
      <c r="H542" s="2" t="s">
        <v>879</v>
      </c>
      <c r="I542" s="2">
        <v>13993</v>
      </c>
      <c r="J542" s="2">
        <v>7867</v>
      </c>
      <c r="K542" s="95">
        <f t="shared" si="112"/>
        <v>0.56220967626670482</v>
      </c>
      <c r="L542" s="38">
        <f t="shared" si="113"/>
        <v>0</v>
      </c>
      <c r="M542" s="38">
        <f t="shared" si="114"/>
        <v>0</v>
      </c>
      <c r="N542" s="38">
        <f t="shared" si="115"/>
        <v>0</v>
      </c>
      <c r="O542" s="38">
        <f t="shared" si="116"/>
        <v>39.335000000000001</v>
      </c>
      <c r="P542" s="2">
        <v>1858540</v>
      </c>
      <c r="Q542" s="2">
        <v>61.143224789000001</v>
      </c>
      <c r="R542" s="24">
        <v>0</v>
      </c>
      <c r="S542" s="24">
        <v>0</v>
      </c>
      <c r="T542" s="24">
        <v>0</v>
      </c>
      <c r="U542" s="24">
        <v>1</v>
      </c>
      <c r="V542" s="95">
        <f t="shared" si="117"/>
        <v>0.56220967626670482</v>
      </c>
      <c r="W542" s="95">
        <v>0.48662499999999997</v>
      </c>
      <c r="X542" s="95">
        <v>0.44540000000000002</v>
      </c>
      <c r="Y542" s="95">
        <f t="shared" si="118"/>
        <v>0.44540000000000002</v>
      </c>
      <c r="Z542" s="2" t="s">
        <v>532</v>
      </c>
      <c r="AA542" s="2" t="s">
        <v>532</v>
      </c>
      <c r="AB542" s="2" t="s">
        <v>532</v>
      </c>
      <c r="AC542" s="95">
        <v>0.44540000000000002</v>
      </c>
      <c r="AD542" s="38">
        <f t="shared" si="119"/>
        <v>0</v>
      </c>
      <c r="AE542" s="38">
        <f t="shared" si="120"/>
        <v>0</v>
      </c>
      <c r="AF542" s="38">
        <f t="shared" si="121"/>
        <v>0</v>
      </c>
      <c r="AG542" s="38">
        <f t="shared" si="122"/>
        <v>153.47352684000001</v>
      </c>
      <c r="AH542" s="38">
        <f t="shared" si="123"/>
        <v>153.47352684000001</v>
      </c>
      <c r="AI542" s="38">
        <v>303.90305555600003</v>
      </c>
      <c r="AJ542" s="24">
        <f t="shared" si="124"/>
        <v>0.50500817294915135</v>
      </c>
      <c r="AK542" s="2">
        <f t="shared" si="125"/>
        <v>13112</v>
      </c>
    </row>
    <row r="543" spans="1:37">
      <c r="A543" s="2">
        <v>2</v>
      </c>
      <c r="B543" s="2" t="s">
        <v>66</v>
      </c>
      <c r="C543" s="2" t="s">
        <v>27</v>
      </c>
      <c r="D543" s="2" t="s">
        <v>409</v>
      </c>
      <c r="E543" s="2" t="s">
        <v>768</v>
      </c>
      <c r="F543" s="2" t="s">
        <v>64</v>
      </c>
      <c r="H543" s="2" t="s">
        <v>880</v>
      </c>
      <c r="I543" s="2">
        <v>3944</v>
      </c>
      <c r="J543" s="2">
        <v>93</v>
      </c>
      <c r="K543" s="95">
        <f t="shared" si="112"/>
        <v>2.3580121703853957E-2</v>
      </c>
      <c r="L543" s="38">
        <f t="shared" si="113"/>
        <v>0</v>
      </c>
      <c r="M543" s="38">
        <f t="shared" si="114"/>
        <v>6.4666481894999989E-2</v>
      </c>
      <c r="N543" s="38">
        <f t="shared" si="115"/>
        <v>0.123862375035</v>
      </c>
      <c r="O543" s="38">
        <f t="shared" si="116"/>
        <v>0.27647114306999998</v>
      </c>
      <c r="P543" s="2">
        <v>290608</v>
      </c>
      <c r="Q543" s="2">
        <v>12.507073619</v>
      </c>
      <c r="R543" s="24">
        <v>0</v>
      </c>
      <c r="S543" s="24">
        <v>0.13906770299999999</v>
      </c>
      <c r="T543" s="24">
        <v>0.26637069899999999</v>
      </c>
      <c r="U543" s="24">
        <v>0.59456159799999997</v>
      </c>
      <c r="V543" s="95">
        <f t="shared" si="117"/>
        <v>2.0300888342038539E-2</v>
      </c>
      <c r="W543" s="95">
        <v>0.30387500000000001</v>
      </c>
      <c r="X543" s="95">
        <v>0.266263472</v>
      </c>
      <c r="Y543" s="95">
        <f t="shared" si="118"/>
        <v>0.25357167033049999</v>
      </c>
      <c r="Z543" s="2" t="s">
        <v>532</v>
      </c>
      <c r="AA543" s="2">
        <v>0.17499999999999999</v>
      </c>
      <c r="AB543" s="2">
        <v>0.22500000000000001</v>
      </c>
      <c r="AC543" s="95">
        <v>0.28475</v>
      </c>
      <c r="AD543" s="38">
        <f t="shared" si="119"/>
        <v>0</v>
      </c>
      <c r="AE543" s="38">
        <f t="shared" si="120"/>
        <v>9.9133716745034975E-2</v>
      </c>
      <c r="AF543" s="38">
        <f t="shared" si="121"/>
        <v>0.24413274119398501</v>
      </c>
      <c r="AG543" s="38">
        <f t="shared" si="122"/>
        <v>0.68963238398523852</v>
      </c>
      <c r="AH543" s="38">
        <f t="shared" si="123"/>
        <v>0.9337651251792235</v>
      </c>
      <c r="AI543" s="38">
        <v>61.851944443999997</v>
      </c>
      <c r="AJ543" s="24">
        <f t="shared" si="124"/>
        <v>1.5096778825193493E-2</v>
      </c>
      <c r="AK543" s="2">
        <f t="shared" si="125"/>
        <v>133</v>
      </c>
    </row>
    <row r="544" spans="1:37">
      <c r="A544" s="2">
        <v>3</v>
      </c>
      <c r="B544" s="2" t="s">
        <v>67</v>
      </c>
      <c r="C544" s="2" t="s">
        <v>27</v>
      </c>
      <c r="D544" s="2" t="s">
        <v>409</v>
      </c>
      <c r="E544" s="2" t="s">
        <v>768</v>
      </c>
      <c r="F544" s="2" t="s">
        <v>64</v>
      </c>
      <c r="H544" s="2" t="s">
        <v>880</v>
      </c>
      <c r="I544" s="2">
        <v>19185</v>
      </c>
      <c r="J544" s="2">
        <v>348</v>
      </c>
      <c r="K544" s="95">
        <f t="shared" si="112"/>
        <v>1.8139171227521501E-2</v>
      </c>
      <c r="L544" s="38">
        <f t="shared" si="113"/>
        <v>0</v>
      </c>
      <c r="M544" s="38">
        <f t="shared" si="114"/>
        <v>0</v>
      </c>
      <c r="N544" s="38">
        <f t="shared" si="115"/>
        <v>0.27251470577999998</v>
      </c>
      <c r="O544" s="38">
        <f t="shared" si="116"/>
        <v>1.4674852942200001</v>
      </c>
      <c r="P544" s="2">
        <v>1652324</v>
      </c>
      <c r="Q544" s="2">
        <v>12.274765796000001</v>
      </c>
      <c r="R544" s="24">
        <v>0</v>
      </c>
      <c r="S544" s="24">
        <v>0</v>
      </c>
      <c r="T544" s="24">
        <v>0.156617647</v>
      </c>
      <c r="U544" s="24">
        <v>0.84338235299999997</v>
      </c>
      <c r="V544" s="95">
        <f t="shared" si="117"/>
        <v>1.8139171227521501E-2</v>
      </c>
      <c r="W544" s="95">
        <v>0.32884375000000005</v>
      </c>
      <c r="X544" s="95">
        <v>0.28166475200000002</v>
      </c>
      <c r="Y544" s="95">
        <f t="shared" si="118"/>
        <v>0.28166475184218748</v>
      </c>
      <c r="Z544" s="2" t="s">
        <v>532</v>
      </c>
      <c r="AA544" s="2" t="s">
        <v>532</v>
      </c>
      <c r="AB544" s="2">
        <v>0.22500000000000001</v>
      </c>
      <c r="AC544" s="95">
        <v>0.29218749999999999</v>
      </c>
      <c r="AD544" s="38">
        <f t="shared" si="119"/>
        <v>0</v>
      </c>
      <c r="AE544" s="38">
        <f t="shared" si="120"/>
        <v>0</v>
      </c>
      <c r="AF544" s="38">
        <f t="shared" si="121"/>
        <v>0.53712648509238003</v>
      </c>
      <c r="AG544" s="38">
        <f t="shared" si="122"/>
        <v>3.7561203283869786</v>
      </c>
      <c r="AH544" s="38">
        <f t="shared" si="123"/>
        <v>4.2932468134793584</v>
      </c>
      <c r="AI544" s="38">
        <v>61.851944443999997</v>
      </c>
      <c r="AJ544" s="24">
        <f t="shared" si="124"/>
        <v>6.9411670919519955E-2</v>
      </c>
      <c r="AK544" s="2">
        <f t="shared" si="125"/>
        <v>580</v>
      </c>
    </row>
    <row r="545" spans="1:37">
      <c r="A545" s="2">
        <v>295</v>
      </c>
      <c r="B545" s="2" t="s">
        <v>346</v>
      </c>
      <c r="C545" s="2" t="s">
        <v>27</v>
      </c>
      <c r="D545" s="2" t="s">
        <v>409</v>
      </c>
      <c r="E545" s="2" t="s">
        <v>768</v>
      </c>
      <c r="F545" s="2" t="s">
        <v>64</v>
      </c>
      <c r="H545" s="2" t="s">
        <v>880</v>
      </c>
      <c r="I545" s="2">
        <v>413</v>
      </c>
      <c r="J545" s="2">
        <v>0</v>
      </c>
      <c r="K545" s="95">
        <f t="shared" si="112"/>
        <v>0</v>
      </c>
      <c r="L545" s="38">
        <f t="shared" si="113"/>
        <v>0</v>
      </c>
      <c r="M545" s="38">
        <f t="shared" si="114"/>
        <v>0</v>
      </c>
      <c r="N545" s="38">
        <f t="shared" si="115"/>
        <v>0</v>
      </c>
      <c r="O545" s="38">
        <f t="shared" si="116"/>
        <v>0</v>
      </c>
      <c r="P545" s="2">
        <v>1837438</v>
      </c>
      <c r="Q545" s="2">
        <v>0</v>
      </c>
      <c r="R545" s="24">
        <v>0</v>
      </c>
      <c r="S545" s="24">
        <v>0</v>
      </c>
      <c r="T545" s="24">
        <v>0</v>
      </c>
      <c r="U545" s="24">
        <v>1</v>
      </c>
      <c r="V545" s="95">
        <f t="shared" si="117"/>
        <v>0</v>
      </c>
      <c r="W545" s="95">
        <v>0.30387500000000001</v>
      </c>
      <c r="X545" s="95">
        <v>0.29643750000000002</v>
      </c>
      <c r="Y545" s="95">
        <f t="shared" si="118"/>
        <v>0.29643750000000002</v>
      </c>
      <c r="Z545" s="2" t="s">
        <v>532</v>
      </c>
      <c r="AA545" s="2" t="s">
        <v>532</v>
      </c>
      <c r="AB545" s="2" t="s">
        <v>532</v>
      </c>
      <c r="AC545" s="95">
        <v>0.29643750000000002</v>
      </c>
      <c r="AD545" s="38">
        <f t="shared" si="119"/>
        <v>0</v>
      </c>
      <c r="AE545" s="38">
        <f t="shared" si="120"/>
        <v>0</v>
      </c>
      <c r="AF545" s="38">
        <f t="shared" si="121"/>
        <v>0</v>
      </c>
      <c r="AG545" s="38">
        <f t="shared" si="122"/>
        <v>0</v>
      </c>
      <c r="AH545" s="38">
        <f t="shared" si="123"/>
        <v>0</v>
      </c>
      <c r="AI545" s="38">
        <v>61.851944443999997</v>
      </c>
      <c r="AJ545" s="24">
        <f t="shared" si="124"/>
        <v>0</v>
      </c>
      <c r="AK545" s="2">
        <f t="shared" si="125"/>
        <v>0</v>
      </c>
    </row>
    <row r="546" spans="1:37">
      <c r="A546" s="2">
        <v>4</v>
      </c>
      <c r="B546" s="2" t="s">
        <v>68</v>
      </c>
      <c r="C546" s="2" t="s">
        <v>27</v>
      </c>
      <c r="D546" s="2" t="s">
        <v>409</v>
      </c>
      <c r="E546" s="2" t="s">
        <v>768</v>
      </c>
      <c r="F546" s="2" t="s">
        <v>64</v>
      </c>
      <c r="H546" s="2" t="s">
        <v>880</v>
      </c>
      <c r="I546" s="2">
        <v>9525</v>
      </c>
      <c r="J546" s="2">
        <v>703</v>
      </c>
      <c r="K546" s="95">
        <f t="shared" si="112"/>
        <v>7.3805774278215219E-2</v>
      </c>
      <c r="L546" s="38">
        <f t="shared" si="113"/>
        <v>1.7671169626700001</v>
      </c>
      <c r="M546" s="38">
        <f t="shared" si="114"/>
        <v>0.38788818335499997</v>
      </c>
      <c r="N546" s="38">
        <f t="shared" si="115"/>
        <v>0.39192250000000001</v>
      </c>
      <c r="O546" s="38">
        <f t="shared" si="116"/>
        <v>0.96807235397499991</v>
      </c>
      <c r="P546" s="2">
        <v>559846</v>
      </c>
      <c r="Q546" s="2">
        <v>9.4137049919999995</v>
      </c>
      <c r="R546" s="24">
        <v>0.50273597800000003</v>
      </c>
      <c r="S546" s="24">
        <v>0.110352257</v>
      </c>
      <c r="T546" s="24">
        <v>0.1115</v>
      </c>
      <c r="U546" s="24">
        <v>0.27541176499999998</v>
      </c>
      <c r="V546" s="95">
        <f t="shared" si="117"/>
        <v>2.8556322393175848E-2</v>
      </c>
      <c r="W546" s="95">
        <v>0.36231249999999998</v>
      </c>
      <c r="X546" s="95">
        <v>0.297027347</v>
      </c>
      <c r="Y546" s="95">
        <f t="shared" si="118"/>
        <v>0.1845086178709375</v>
      </c>
      <c r="Z546" s="2">
        <v>0.1</v>
      </c>
      <c r="AA546" s="2">
        <v>0.17499999999999999</v>
      </c>
      <c r="AB546" s="2">
        <v>0.22500000000000001</v>
      </c>
      <c r="AC546" s="95">
        <v>0.32618750000000002</v>
      </c>
      <c r="AD546" s="38">
        <f t="shared" si="119"/>
        <v>1.5479944592989201</v>
      </c>
      <c r="AE546" s="38">
        <f t="shared" si="120"/>
        <v>0.59463258508321493</v>
      </c>
      <c r="AF546" s="38">
        <f t="shared" si="121"/>
        <v>0.77247924750000008</v>
      </c>
      <c r="AG546" s="38">
        <f t="shared" si="122"/>
        <v>2.7661723644290497</v>
      </c>
      <c r="AH546" s="38">
        <f t="shared" si="123"/>
        <v>3.5386516119290499</v>
      </c>
      <c r="AI546" s="38">
        <v>61.851944443999997</v>
      </c>
      <c r="AJ546" s="24">
        <f t="shared" si="124"/>
        <v>5.7211647002187657E-2</v>
      </c>
      <c r="AK546" s="2">
        <f t="shared" si="125"/>
        <v>453</v>
      </c>
    </row>
    <row r="547" spans="1:37">
      <c r="A547" s="2">
        <v>5</v>
      </c>
      <c r="B547" s="2" t="s">
        <v>69</v>
      </c>
      <c r="C547" s="2" t="s">
        <v>27</v>
      </c>
      <c r="D547" s="2" t="s">
        <v>409</v>
      </c>
      <c r="E547" s="2" t="s">
        <v>768</v>
      </c>
      <c r="F547" s="2" t="s">
        <v>64</v>
      </c>
      <c r="H547" s="2" t="s">
        <v>880</v>
      </c>
      <c r="I547" s="2">
        <v>16436</v>
      </c>
      <c r="J547" s="2">
        <v>558</v>
      </c>
      <c r="K547" s="95">
        <f t="shared" si="112"/>
        <v>3.3949866147481141E-2</v>
      </c>
      <c r="L547" s="38">
        <f t="shared" si="113"/>
        <v>1.0920135748499999</v>
      </c>
      <c r="M547" s="38">
        <f t="shared" si="114"/>
        <v>0.70931908170000002</v>
      </c>
      <c r="N547" s="38">
        <f t="shared" si="115"/>
        <v>0.31187025666000001</v>
      </c>
      <c r="O547" s="38">
        <f t="shared" si="116"/>
        <v>0.67679708678999995</v>
      </c>
      <c r="P547" s="2">
        <v>1230756</v>
      </c>
      <c r="Q547" s="2">
        <v>3.395001208</v>
      </c>
      <c r="R547" s="24">
        <v>0.39140271500000001</v>
      </c>
      <c r="S547" s="24">
        <v>0.25423623000000001</v>
      </c>
      <c r="T547" s="24">
        <v>0.111781454</v>
      </c>
      <c r="U547" s="24">
        <v>0.24257960100000001</v>
      </c>
      <c r="V547" s="95">
        <f t="shared" si="117"/>
        <v>1.2030510385130203E-2</v>
      </c>
      <c r="W547" s="95">
        <v>0.38515624999999998</v>
      </c>
      <c r="X547" s="95">
        <v>0.296814089</v>
      </c>
      <c r="Y547" s="95">
        <f t="shared" si="118"/>
        <v>0.18881096539240627</v>
      </c>
      <c r="Z547" s="2">
        <v>0.1</v>
      </c>
      <c r="AA547" s="2">
        <v>0.17499999999999999</v>
      </c>
      <c r="AB547" s="2">
        <v>0.22500000000000001</v>
      </c>
      <c r="AC547" s="95">
        <v>0.32990625000000001</v>
      </c>
      <c r="AD547" s="38">
        <f t="shared" si="119"/>
        <v>0.95660389156860004</v>
      </c>
      <c r="AE547" s="38">
        <f t="shared" si="120"/>
        <v>1.0873861522460999</v>
      </c>
      <c r="AF547" s="38">
        <f t="shared" si="121"/>
        <v>0.61469627587686004</v>
      </c>
      <c r="AG547" s="38">
        <f t="shared" si="122"/>
        <v>1.9559291988850054</v>
      </c>
      <c r="AH547" s="38">
        <f t="shared" si="123"/>
        <v>2.5706254747618655</v>
      </c>
      <c r="AI547" s="38">
        <v>61.851944443999997</v>
      </c>
      <c r="AJ547" s="24">
        <f t="shared" si="124"/>
        <v>4.1560948453112555E-2</v>
      </c>
      <c r="AK547" s="2">
        <f t="shared" si="125"/>
        <v>330</v>
      </c>
    </row>
    <row r="548" spans="1:37">
      <c r="A548" s="2">
        <v>6</v>
      </c>
      <c r="B548" s="2" t="s">
        <v>70</v>
      </c>
      <c r="C548" s="2" t="s">
        <v>27</v>
      </c>
      <c r="D548" s="2" t="s">
        <v>409</v>
      </c>
      <c r="E548" s="2" t="s">
        <v>768</v>
      </c>
      <c r="F548" s="2" t="s">
        <v>64</v>
      </c>
      <c r="H548" s="2" t="s">
        <v>880</v>
      </c>
      <c r="I548" s="2">
        <v>11967</v>
      </c>
      <c r="J548" s="2">
        <v>309</v>
      </c>
      <c r="K548" s="95">
        <f t="shared" si="112"/>
        <v>2.5821007771371272E-2</v>
      </c>
      <c r="L548" s="38">
        <f t="shared" si="113"/>
        <v>0</v>
      </c>
      <c r="M548" s="38">
        <f t="shared" si="114"/>
        <v>0.38036937774000001</v>
      </c>
      <c r="N548" s="38">
        <f t="shared" si="115"/>
        <v>0.63751297611000002</v>
      </c>
      <c r="O548" s="38">
        <f t="shared" si="116"/>
        <v>0.52711764769499991</v>
      </c>
      <c r="P548" s="2">
        <v>1451918</v>
      </c>
      <c r="Q548" s="2">
        <v>5.8295088079999999</v>
      </c>
      <c r="R548" s="24">
        <v>0</v>
      </c>
      <c r="S548" s="24">
        <v>0.24619377200000001</v>
      </c>
      <c r="T548" s="24">
        <v>0.41262975800000001</v>
      </c>
      <c r="U548" s="24">
        <v>0.34117647099999998</v>
      </c>
      <c r="V548" s="95">
        <f t="shared" si="117"/>
        <v>1.9464036497117074E-2</v>
      </c>
      <c r="W548" s="95">
        <v>0.31981249999999994</v>
      </c>
      <c r="X548" s="95">
        <v>0.251081363</v>
      </c>
      <c r="Y548" s="95">
        <f t="shared" si="118"/>
        <v>0.23235060576637501</v>
      </c>
      <c r="Z548" s="2" t="s">
        <v>532</v>
      </c>
      <c r="AA548" s="2">
        <v>0.17499999999999999</v>
      </c>
      <c r="AB548" s="2">
        <v>0.22500000000000001</v>
      </c>
      <c r="AC548" s="95">
        <v>0.28262500000000002</v>
      </c>
      <c r="AD548" s="38">
        <f t="shared" si="119"/>
        <v>0</v>
      </c>
      <c r="AE548" s="38">
        <f t="shared" si="120"/>
        <v>0.58310625607541999</v>
      </c>
      <c r="AF548" s="38">
        <f t="shared" si="121"/>
        <v>1.2565380759128102</v>
      </c>
      <c r="AG548" s="38">
        <f t="shared" si="122"/>
        <v>1.3050352365750426</v>
      </c>
      <c r="AH548" s="38">
        <f t="shared" si="123"/>
        <v>2.5615733124878526</v>
      </c>
      <c r="AI548" s="38">
        <v>61.851944443999997</v>
      </c>
      <c r="AJ548" s="24">
        <f t="shared" si="124"/>
        <v>4.1414596348010854E-2</v>
      </c>
      <c r="AK548" s="2">
        <f t="shared" si="125"/>
        <v>388</v>
      </c>
    </row>
    <row r="549" spans="1:37">
      <c r="A549" s="2">
        <v>7</v>
      </c>
      <c r="B549" s="2" t="s">
        <v>71</v>
      </c>
      <c r="C549" s="2" t="s">
        <v>27</v>
      </c>
      <c r="D549" s="2" t="s">
        <v>409</v>
      </c>
      <c r="E549" s="2" t="s">
        <v>768</v>
      </c>
      <c r="F549" s="2" t="s">
        <v>64</v>
      </c>
      <c r="H549" s="2" t="s">
        <v>880</v>
      </c>
      <c r="I549" s="2">
        <v>7155</v>
      </c>
      <c r="J549" s="2">
        <v>536</v>
      </c>
      <c r="K549" s="95">
        <f t="shared" si="112"/>
        <v>7.4912648497554163E-2</v>
      </c>
      <c r="L549" s="38">
        <f t="shared" si="113"/>
        <v>0.9236262970400001</v>
      </c>
      <c r="M549" s="38">
        <f t="shared" si="114"/>
        <v>0.37093425472000002</v>
      </c>
      <c r="N549" s="38">
        <f t="shared" si="115"/>
        <v>0.41187720163999997</v>
      </c>
      <c r="O549" s="38">
        <f t="shared" si="116"/>
        <v>0.97356224392000001</v>
      </c>
      <c r="P549" s="2">
        <v>545074</v>
      </c>
      <c r="Q549" s="2">
        <v>9.0800934929999997</v>
      </c>
      <c r="R549" s="24">
        <v>0.34463667799999997</v>
      </c>
      <c r="S549" s="24">
        <v>0.13840830400000001</v>
      </c>
      <c r="T549" s="24">
        <v>0.15368552299999999</v>
      </c>
      <c r="U549" s="24">
        <v>0.36326949400000003</v>
      </c>
      <c r="V549" s="95">
        <f t="shared" si="117"/>
        <v>3.8726469477568137E-2</v>
      </c>
      <c r="W549" s="95">
        <v>0.37878124999999996</v>
      </c>
      <c r="X549" s="95">
        <v>0.29498553100000002</v>
      </c>
      <c r="Y549" s="95">
        <f t="shared" si="118"/>
        <v>0.2111793709930625</v>
      </c>
      <c r="Z549" s="2">
        <v>0.1</v>
      </c>
      <c r="AA549" s="2">
        <v>0.17499999999999999</v>
      </c>
      <c r="AB549" s="2">
        <v>0.22500000000000001</v>
      </c>
      <c r="AC549" s="95">
        <v>0.32459375000000001</v>
      </c>
      <c r="AD549" s="38">
        <f t="shared" si="119"/>
        <v>0.80909663620704009</v>
      </c>
      <c r="AE549" s="38">
        <f t="shared" si="120"/>
        <v>0.56864221248575997</v>
      </c>
      <c r="AF549" s="38">
        <f t="shared" si="121"/>
        <v>0.81180996443244002</v>
      </c>
      <c r="AG549" s="38">
        <f t="shared" si="122"/>
        <v>2.7682670438046899</v>
      </c>
      <c r="AH549" s="38">
        <f t="shared" si="123"/>
        <v>3.5800770082371298</v>
      </c>
      <c r="AI549" s="38">
        <v>61.851944443999997</v>
      </c>
      <c r="AJ549" s="24">
        <f t="shared" si="124"/>
        <v>5.7881397915929521E-2</v>
      </c>
      <c r="AK549" s="2">
        <f t="shared" si="125"/>
        <v>462</v>
      </c>
    </row>
    <row r="550" spans="1:37">
      <c r="A550" s="2">
        <v>8</v>
      </c>
      <c r="B550" s="2" t="s">
        <v>72</v>
      </c>
      <c r="C550" s="2" t="s">
        <v>27</v>
      </c>
      <c r="D550" s="2" t="s">
        <v>409</v>
      </c>
      <c r="E550" s="2" t="s">
        <v>768</v>
      </c>
      <c r="F550" s="2" t="s">
        <v>64</v>
      </c>
      <c r="H550" s="2" t="s">
        <v>880</v>
      </c>
      <c r="I550" s="2">
        <v>12645</v>
      </c>
      <c r="J550" s="2">
        <v>1222</v>
      </c>
      <c r="K550" s="95">
        <f t="shared" si="112"/>
        <v>9.6638987742190582E-2</v>
      </c>
      <c r="L550" s="38">
        <f t="shared" si="113"/>
        <v>2.3088121685199998</v>
      </c>
      <c r="M550" s="38">
        <f t="shared" si="114"/>
        <v>0.90963461458999995</v>
      </c>
      <c r="N550" s="38">
        <f t="shared" si="115"/>
        <v>0.92163445295999991</v>
      </c>
      <c r="O550" s="38">
        <f t="shared" si="116"/>
        <v>1.96991877004</v>
      </c>
      <c r="P550" s="2">
        <v>738455</v>
      </c>
      <c r="Q550" s="2">
        <v>13.663041279</v>
      </c>
      <c r="R550" s="24">
        <v>0.37787433199999998</v>
      </c>
      <c r="S550" s="24">
        <v>0.14887636900000001</v>
      </c>
      <c r="T550" s="24">
        <v>0.15084033599999999</v>
      </c>
      <c r="U550" s="24">
        <v>0.32240896400000002</v>
      </c>
      <c r="V550" s="95">
        <f t="shared" si="117"/>
        <v>4.5734333301700271E-2</v>
      </c>
      <c r="W550" s="95">
        <v>0.35168749999999993</v>
      </c>
      <c r="X550" s="95">
        <v>0.276563369</v>
      </c>
      <c r="Y550" s="95">
        <f t="shared" si="118"/>
        <v>0.19472421873775</v>
      </c>
      <c r="Z550" s="2">
        <v>0.1</v>
      </c>
      <c r="AA550" s="2">
        <v>0.17499999999999999</v>
      </c>
      <c r="AB550" s="2">
        <v>0.22500000000000001</v>
      </c>
      <c r="AC550" s="95">
        <v>0.3006875</v>
      </c>
      <c r="AD550" s="38">
        <f t="shared" si="119"/>
        <v>2.0225194596235201</v>
      </c>
      <c r="AE550" s="38">
        <f t="shared" si="120"/>
        <v>1.3944698641664699</v>
      </c>
      <c r="AF550" s="38">
        <f t="shared" si="121"/>
        <v>1.8165415067841599</v>
      </c>
      <c r="AG550" s="38">
        <f t="shared" si="122"/>
        <v>5.1888103634576863</v>
      </c>
      <c r="AH550" s="38">
        <f t="shared" si="123"/>
        <v>7.0053518702418458</v>
      </c>
      <c r="AI550" s="38">
        <v>61.851944443999997</v>
      </c>
      <c r="AJ550" s="24">
        <f t="shared" si="124"/>
        <v>0.11326001038794191</v>
      </c>
      <c r="AK550" s="2">
        <f t="shared" si="125"/>
        <v>964</v>
      </c>
    </row>
    <row r="551" spans="1:37">
      <c r="A551" s="2">
        <v>9</v>
      </c>
      <c r="B551" s="2" t="s">
        <v>73</v>
      </c>
      <c r="C551" s="2" t="s">
        <v>27</v>
      </c>
      <c r="D551" s="2" t="s">
        <v>409</v>
      </c>
      <c r="E551" s="2" t="s">
        <v>768</v>
      </c>
      <c r="F551" s="2" t="s">
        <v>64</v>
      </c>
      <c r="H551" s="2" t="s">
        <v>880</v>
      </c>
      <c r="I551" s="2">
        <v>2592</v>
      </c>
      <c r="J551" s="2">
        <v>270</v>
      </c>
      <c r="K551" s="95">
        <f t="shared" si="112"/>
        <v>0.10416666666666667</v>
      </c>
      <c r="L551" s="38">
        <f t="shared" si="113"/>
        <v>0.45818053784999996</v>
      </c>
      <c r="M551" s="38">
        <f t="shared" si="114"/>
        <v>0.20275344224999997</v>
      </c>
      <c r="N551" s="38">
        <f t="shared" si="115"/>
        <v>0.23840425575000002</v>
      </c>
      <c r="O551" s="38">
        <f t="shared" si="116"/>
        <v>0.45066176415000003</v>
      </c>
      <c r="P551" s="2">
        <v>383657</v>
      </c>
      <c r="Q551" s="2">
        <v>6.8612373599999996</v>
      </c>
      <c r="R551" s="24">
        <v>0.33939299099999998</v>
      </c>
      <c r="S551" s="24">
        <v>0.15018773499999999</v>
      </c>
      <c r="T551" s="24">
        <v>0.176595745</v>
      </c>
      <c r="U551" s="24">
        <v>0.33382352900000001</v>
      </c>
      <c r="V551" s="95">
        <f t="shared" si="117"/>
        <v>5.3168674375000002E-2</v>
      </c>
      <c r="W551" s="95">
        <v>0.36178124999999994</v>
      </c>
      <c r="X551" s="95">
        <v>0.279017821</v>
      </c>
      <c r="Y551" s="95">
        <f t="shared" si="118"/>
        <v>0.20263822647334376</v>
      </c>
      <c r="Z551" s="2">
        <v>0.1</v>
      </c>
      <c r="AA551" s="2">
        <v>0.17499999999999999</v>
      </c>
      <c r="AB551" s="2">
        <v>0.22500000000000001</v>
      </c>
      <c r="AC551" s="95">
        <v>0.30759375</v>
      </c>
      <c r="AD551" s="38">
        <f t="shared" si="119"/>
        <v>0.40136615115659996</v>
      </c>
      <c r="AE551" s="38">
        <f t="shared" si="120"/>
        <v>0.31082102696924996</v>
      </c>
      <c r="AF551" s="38">
        <f t="shared" si="121"/>
        <v>0.46989478808325003</v>
      </c>
      <c r="AG551" s="38">
        <f t="shared" si="122"/>
        <v>1.214317700064663</v>
      </c>
      <c r="AH551" s="38">
        <f t="shared" si="123"/>
        <v>1.684212488147913</v>
      </c>
      <c r="AI551" s="38">
        <v>61.851944443999997</v>
      </c>
      <c r="AJ551" s="24">
        <f t="shared" si="124"/>
        <v>2.7229741979620036E-2</v>
      </c>
      <c r="AK551" s="2">
        <f t="shared" si="125"/>
        <v>230</v>
      </c>
    </row>
    <row r="552" spans="1:37">
      <c r="A552" s="2">
        <v>296</v>
      </c>
      <c r="B552" s="2" t="s">
        <v>347</v>
      </c>
      <c r="C552" s="2" t="s">
        <v>26</v>
      </c>
      <c r="D552" s="2" t="s">
        <v>410</v>
      </c>
      <c r="E552" s="2" t="s">
        <v>768</v>
      </c>
      <c r="F552" s="2" t="s">
        <v>64</v>
      </c>
      <c r="H552" s="2" t="s">
        <v>880</v>
      </c>
      <c r="I552" s="2">
        <v>160</v>
      </c>
      <c r="J552" s="2">
        <v>0</v>
      </c>
      <c r="K552" s="95">
        <f t="shared" si="112"/>
        <v>0</v>
      </c>
      <c r="L552" s="38">
        <f t="shared" si="113"/>
        <v>0</v>
      </c>
      <c r="M552" s="38">
        <f t="shared" si="114"/>
        <v>0</v>
      </c>
      <c r="N552" s="38">
        <f t="shared" si="115"/>
        <v>0</v>
      </c>
      <c r="O552" s="38">
        <f t="shared" si="116"/>
        <v>0</v>
      </c>
      <c r="P552" s="2">
        <v>1201285</v>
      </c>
      <c r="Q552" s="2">
        <v>0</v>
      </c>
      <c r="R552" s="24">
        <v>0.12740641699999999</v>
      </c>
      <c r="S552" s="24">
        <v>0.70854129499999996</v>
      </c>
      <c r="T552" s="24">
        <v>0.16405228799999999</v>
      </c>
      <c r="U552" s="24">
        <v>0</v>
      </c>
      <c r="V552" s="95">
        <f t="shared" si="117"/>
        <v>0</v>
      </c>
      <c r="W552" s="95">
        <v>7.4999999999999997E-2</v>
      </c>
      <c r="X552" s="95">
        <v>0.22500000000000001</v>
      </c>
      <c r="Y552" s="95">
        <f t="shared" si="118"/>
        <v>0.17364713312499999</v>
      </c>
      <c r="Z552" s="2">
        <v>0.1</v>
      </c>
      <c r="AA552" s="2">
        <v>0.17499999999999999</v>
      </c>
      <c r="AB552" s="2">
        <v>0.22500000000000001</v>
      </c>
      <c r="AC552" s="95"/>
      <c r="AD552" s="38">
        <f t="shared" si="119"/>
        <v>0</v>
      </c>
      <c r="AE552" s="38">
        <f t="shared" si="120"/>
        <v>0</v>
      </c>
      <c r="AF552" s="38">
        <f t="shared" si="121"/>
        <v>0</v>
      </c>
      <c r="AG552" s="38">
        <f t="shared" si="122"/>
        <v>0</v>
      </c>
      <c r="AH552" s="38">
        <f t="shared" si="123"/>
        <v>0</v>
      </c>
      <c r="AI552" s="38">
        <v>81.848055556000006</v>
      </c>
      <c r="AJ552" s="24">
        <f t="shared" si="124"/>
        <v>0</v>
      </c>
      <c r="AK552" s="2">
        <f t="shared" si="125"/>
        <v>0</v>
      </c>
    </row>
    <row r="553" spans="1:37">
      <c r="A553" s="2">
        <v>10</v>
      </c>
      <c r="B553" s="2" t="s">
        <v>74</v>
      </c>
      <c r="C553" s="2" t="s">
        <v>26</v>
      </c>
      <c r="D553" s="2" t="s">
        <v>410</v>
      </c>
      <c r="E553" s="2" t="s">
        <v>768</v>
      </c>
      <c r="F553" s="2" t="s">
        <v>64</v>
      </c>
      <c r="H553" s="2" t="s">
        <v>880</v>
      </c>
      <c r="I553" s="2">
        <v>2886</v>
      </c>
      <c r="J553" s="2">
        <v>0</v>
      </c>
      <c r="K553" s="95">
        <f t="shared" si="112"/>
        <v>0</v>
      </c>
      <c r="L553" s="38">
        <f t="shared" si="113"/>
        <v>0</v>
      </c>
      <c r="M553" s="38">
        <f t="shared" si="114"/>
        <v>0</v>
      </c>
      <c r="N553" s="38">
        <f t="shared" si="115"/>
        <v>0</v>
      </c>
      <c r="O553" s="38">
        <f t="shared" si="116"/>
        <v>0</v>
      </c>
      <c r="P553" s="2">
        <v>1828927</v>
      </c>
      <c r="Q553" s="2">
        <v>3.2330431999999999E-2</v>
      </c>
      <c r="R553" s="24">
        <v>0</v>
      </c>
      <c r="S553" s="24">
        <v>0</v>
      </c>
      <c r="T553" s="24">
        <v>1</v>
      </c>
      <c r="U553" s="24">
        <v>0</v>
      </c>
      <c r="V553" s="95">
        <f t="shared" si="117"/>
        <v>0</v>
      </c>
      <c r="W553" s="95">
        <v>0.24862499999999998</v>
      </c>
      <c r="X553" s="95">
        <v>0.22500000000000001</v>
      </c>
      <c r="Y553" s="95">
        <f t="shared" si="118"/>
        <v>0.22500000000000001</v>
      </c>
      <c r="Z553" s="2" t="s">
        <v>532</v>
      </c>
      <c r="AA553" s="2" t="s">
        <v>532</v>
      </c>
      <c r="AB553" s="2">
        <v>0.22500000000000001</v>
      </c>
      <c r="AC553" s="95"/>
      <c r="AD553" s="38">
        <f t="shared" si="119"/>
        <v>0</v>
      </c>
      <c r="AE553" s="38">
        <f t="shared" si="120"/>
        <v>0</v>
      </c>
      <c r="AF553" s="38">
        <f t="shared" si="121"/>
        <v>0</v>
      </c>
      <c r="AG553" s="38">
        <f t="shared" si="122"/>
        <v>0</v>
      </c>
      <c r="AH553" s="38">
        <f t="shared" si="123"/>
        <v>0</v>
      </c>
      <c r="AI553" s="38">
        <v>81.848055556000006</v>
      </c>
      <c r="AJ553" s="24">
        <f t="shared" si="124"/>
        <v>0</v>
      </c>
      <c r="AK553" s="2">
        <f t="shared" si="125"/>
        <v>0</v>
      </c>
    </row>
    <row r="554" spans="1:37">
      <c r="A554" s="2">
        <v>11</v>
      </c>
      <c r="B554" s="2" t="s">
        <v>75</v>
      </c>
      <c r="C554" s="2" t="s">
        <v>26</v>
      </c>
      <c r="D554" s="2" t="s">
        <v>410</v>
      </c>
      <c r="E554" s="2" t="s">
        <v>768</v>
      </c>
      <c r="F554" s="2" t="s">
        <v>64</v>
      </c>
      <c r="H554" s="2" t="s">
        <v>880</v>
      </c>
      <c r="I554" s="2">
        <v>2440</v>
      </c>
      <c r="J554" s="2">
        <v>0</v>
      </c>
      <c r="K554" s="95">
        <f t="shared" si="112"/>
        <v>0</v>
      </c>
      <c r="L554" s="38">
        <f t="shared" si="113"/>
        <v>0</v>
      </c>
      <c r="M554" s="38">
        <f t="shared" si="114"/>
        <v>0</v>
      </c>
      <c r="N554" s="38">
        <f t="shared" si="115"/>
        <v>0</v>
      </c>
      <c r="O554" s="38">
        <f t="shared" si="116"/>
        <v>0</v>
      </c>
      <c r="P554" s="2">
        <v>866970</v>
      </c>
      <c r="Q554" s="2">
        <v>9.0937403E-2</v>
      </c>
      <c r="R554" s="24">
        <v>0</v>
      </c>
      <c r="S554" s="24">
        <v>0</v>
      </c>
      <c r="T554" s="24">
        <v>1</v>
      </c>
      <c r="U554" s="24">
        <v>0</v>
      </c>
      <c r="V554" s="95">
        <f t="shared" si="117"/>
        <v>0</v>
      </c>
      <c r="W554" s="95">
        <v>0.24862499999999998</v>
      </c>
      <c r="X554" s="95">
        <v>0.22500000000000001</v>
      </c>
      <c r="Y554" s="95">
        <f t="shared" si="118"/>
        <v>0.22500000000000001</v>
      </c>
      <c r="Z554" s="2" t="s">
        <v>532</v>
      </c>
      <c r="AA554" s="2" t="s">
        <v>532</v>
      </c>
      <c r="AB554" s="2">
        <v>0.22500000000000001</v>
      </c>
      <c r="AC554" s="95"/>
      <c r="AD554" s="38">
        <f t="shared" si="119"/>
        <v>0</v>
      </c>
      <c r="AE554" s="38">
        <f t="shared" si="120"/>
        <v>0</v>
      </c>
      <c r="AF554" s="38">
        <f t="shared" si="121"/>
        <v>0</v>
      </c>
      <c r="AG554" s="38">
        <f t="shared" si="122"/>
        <v>0</v>
      </c>
      <c r="AH554" s="38">
        <f t="shared" si="123"/>
        <v>0</v>
      </c>
      <c r="AI554" s="38">
        <v>81.848055556000006</v>
      </c>
      <c r="AJ554" s="24">
        <f t="shared" si="124"/>
        <v>0</v>
      </c>
      <c r="AK554" s="2">
        <f t="shared" si="125"/>
        <v>0</v>
      </c>
    </row>
    <row r="555" spans="1:37">
      <c r="A555" s="2">
        <v>12</v>
      </c>
      <c r="B555" s="2" t="s">
        <v>76</v>
      </c>
      <c r="C555" s="2" t="s">
        <v>26</v>
      </c>
      <c r="D555" s="2" t="s">
        <v>410</v>
      </c>
      <c r="E555" s="2" t="s">
        <v>768</v>
      </c>
      <c r="F555" s="2" t="s">
        <v>64</v>
      </c>
      <c r="H555" s="2" t="s">
        <v>880</v>
      </c>
      <c r="I555" s="2">
        <v>2996</v>
      </c>
      <c r="J555" s="2">
        <v>0</v>
      </c>
      <c r="K555" s="95">
        <f t="shared" si="112"/>
        <v>0</v>
      </c>
      <c r="L555" s="38">
        <f t="shared" si="113"/>
        <v>0</v>
      </c>
      <c r="M555" s="38">
        <f t="shared" si="114"/>
        <v>0</v>
      </c>
      <c r="N555" s="38">
        <f t="shared" si="115"/>
        <v>0</v>
      </c>
      <c r="O555" s="38">
        <f t="shared" si="116"/>
        <v>0</v>
      </c>
      <c r="P555" s="2">
        <v>1489084</v>
      </c>
      <c r="Q555" s="2">
        <v>6.8113118E-2</v>
      </c>
      <c r="R555" s="24">
        <v>0</v>
      </c>
      <c r="S555" s="24">
        <v>0</v>
      </c>
      <c r="T555" s="24">
        <v>0</v>
      </c>
      <c r="U555" s="24">
        <v>1</v>
      </c>
      <c r="V555" s="95">
        <f t="shared" si="117"/>
        <v>0</v>
      </c>
      <c r="W555" s="95">
        <v>0.37665624999999997</v>
      </c>
      <c r="X555" s="95">
        <v>0.33080937500000002</v>
      </c>
      <c r="Y555" s="95">
        <f t="shared" si="118"/>
        <v>0.33080937500000002</v>
      </c>
      <c r="Z555" s="2" t="s">
        <v>532</v>
      </c>
      <c r="AA555" s="2" t="s">
        <v>532</v>
      </c>
      <c r="AB555" s="2" t="s">
        <v>532</v>
      </c>
      <c r="AC555" s="95">
        <v>0.33080937500000002</v>
      </c>
      <c r="AD555" s="38">
        <f t="shared" si="119"/>
        <v>0</v>
      </c>
      <c r="AE555" s="38">
        <f t="shared" si="120"/>
        <v>0</v>
      </c>
      <c r="AF555" s="38">
        <f t="shared" si="121"/>
        <v>0</v>
      </c>
      <c r="AG555" s="38">
        <f t="shared" si="122"/>
        <v>0</v>
      </c>
      <c r="AH555" s="38">
        <f t="shared" si="123"/>
        <v>0</v>
      </c>
      <c r="AI555" s="38">
        <v>81.848055556000006</v>
      </c>
      <c r="AJ555" s="24">
        <f t="shared" si="124"/>
        <v>0</v>
      </c>
      <c r="AK555" s="2">
        <f t="shared" si="125"/>
        <v>0</v>
      </c>
    </row>
    <row r="556" spans="1:37">
      <c r="A556" s="2">
        <v>13</v>
      </c>
      <c r="B556" s="2" t="s">
        <v>77</v>
      </c>
      <c r="C556" s="2" t="s">
        <v>26</v>
      </c>
      <c r="D556" s="2" t="s">
        <v>410</v>
      </c>
      <c r="E556" s="2" t="s">
        <v>768</v>
      </c>
      <c r="F556" s="2" t="s">
        <v>64</v>
      </c>
      <c r="H556" s="2" t="s">
        <v>880</v>
      </c>
      <c r="I556" s="2">
        <v>2114</v>
      </c>
      <c r="J556" s="2">
        <v>0</v>
      </c>
      <c r="K556" s="95">
        <f t="shared" si="112"/>
        <v>0</v>
      </c>
      <c r="L556" s="38">
        <f t="shared" si="113"/>
        <v>0</v>
      </c>
      <c r="M556" s="38">
        <f t="shared" si="114"/>
        <v>0</v>
      </c>
      <c r="N556" s="38">
        <f t="shared" si="115"/>
        <v>0</v>
      </c>
      <c r="O556" s="38">
        <f t="shared" si="116"/>
        <v>0</v>
      </c>
      <c r="P556" s="2">
        <v>1122600</v>
      </c>
      <c r="Q556" s="2">
        <v>1.4401699999999999E-3</v>
      </c>
      <c r="R556" s="24">
        <v>0.12740641699999999</v>
      </c>
      <c r="S556" s="24">
        <v>0.70854129499999996</v>
      </c>
      <c r="T556" s="24">
        <v>0.16405228799999999</v>
      </c>
      <c r="U556" s="24">
        <v>0</v>
      </c>
      <c r="V556" s="95">
        <f t="shared" si="117"/>
        <v>0</v>
      </c>
      <c r="W556" s="95">
        <v>0.22500000000000001</v>
      </c>
      <c r="X556" s="95">
        <v>0.22500000000000001</v>
      </c>
      <c r="Y556" s="95">
        <f t="shared" si="118"/>
        <v>0.17364713312499999</v>
      </c>
      <c r="Z556" s="2">
        <v>0.1</v>
      </c>
      <c r="AA556" s="2">
        <v>0.17499999999999999</v>
      </c>
      <c r="AB556" s="2">
        <v>0.22500000000000001</v>
      </c>
      <c r="AC556" s="95"/>
      <c r="AD556" s="38">
        <f t="shared" si="119"/>
        <v>0</v>
      </c>
      <c r="AE556" s="38">
        <f t="shared" si="120"/>
        <v>0</v>
      </c>
      <c r="AF556" s="38">
        <f t="shared" si="121"/>
        <v>0</v>
      </c>
      <c r="AG556" s="38">
        <f t="shared" si="122"/>
        <v>0</v>
      </c>
      <c r="AH556" s="38">
        <f t="shared" si="123"/>
        <v>0</v>
      </c>
      <c r="AI556" s="38">
        <v>81.848055556000006</v>
      </c>
      <c r="AJ556" s="24">
        <f t="shared" si="124"/>
        <v>0</v>
      </c>
      <c r="AK556" s="2">
        <f t="shared" si="125"/>
        <v>0</v>
      </c>
    </row>
    <row r="557" spans="1:37">
      <c r="A557" s="2">
        <v>14</v>
      </c>
      <c r="B557" s="2" t="s">
        <v>78</v>
      </c>
      <c r="C557" s="2" t="s">
        <v>26</v>
      </c>
      <c r="D557" s="2" t="s">
        <v>410</v>
      </c>
      <c r="E557" s="2" t="s">
        <v>768</v>
      </c>
      <c r="F557" s="2" t="s">
        <v>64</v>
      </c>
      <c r="H557" s="2" t="s">
        <v>880</v>
      </c>
      <c r="I557" s="2">
        <v>3171</v>
      </c>
      <c r="J557" s="2">
        <v>0</v>
      </c>
      <c r="K557" s="95">
        <f t="shared" si="112"/>
        <v>0</v>
      </c>
      <c r="L557" s="38">
        <f t="shared" si="113"/>
        <v>0</v>
      </c>
      <c r="M557" s="38">
        <f t="shared" si="114"/>
        <v>0</v>
      </c>
      <c r="N557" s="38">
        <f t="shared" si="115"/>
        <v>0</v>
      </c>
      <c r="O557" s="38">
        <f t="shared" si="116"/>
        <v>0</v>
      </c>
      <c r="P557" s="2">
        <v>1184418</v>
      </c>
      <c r="Q557" s="2">
        <v>0.20599804799999999</v>
      </c>
      <c r="R557" s="24">
        <v>0</v>
      </c>
      <c r="S557" s="24">
        <v>0</v>
      </c>
      <c r="T557" s="24">
        <v>0.21312769000000001</v>
      </c>
      <c r="U557" s="24">
        <v>0.78687231000000002</v>
      </c>
      <c r="V557" s="95">
        <f t="shared" si="117"/>
        <v>0</v>
      </c>
      <c r="W557" s="95">
        <v>0.31290625</v>
      </c>
      <c r="X557" s="95">
        <v>0.278524881</v>
      </c>
      <c r="Y557" s="95">
        <f t="shared" si="118"/>
        <v>0.27852488085683152</v>
      </c>
      <c r="Z557" s="2" t="s">
        <v>532</v>
      </c>
      <c r="AA557" s="2" t="s">
        <v>532</v>
      </c>
      <c r="AB557" s="2">
        <v>0.22500000000000001</v>
      </c>
      <c r="AC557" s="95">
        <v>0.29302232099999997</v>
      </c>
      <c r="AD557" s="38">
        <f t="shared" si="119"/>
        <v>0</v>
      </c>
      <c r="AE557" s="38">
        <f t="shared" si="120"/>
        <v>0</v>
      </c>
      <c r="AF557" s="38">
        <f t="shared" si="121"/>
        <v>0</v>
      </c>
      <c r="AG557" s="38">
        <f t="shared" si="122"/>
        <v>0</v>
      </c>
      <c r="AH557" s="38">
        <f t="shared" si="123"/>
        <v>0</v>
      </c>
      <c r="AI557" s="38">
        <v>81.848055556000006</v>
      </c>
      <c r="AJ557" s="24">
        <f t="shared" si="124"/>
        <v>0</v>
      </c>
      <c r="AK557" s="2">
        <f t="shared" si="125"/>
        <v>0</v>
      </c>
    </row>
    <row r="558" spans="1:37">
      <c r="A558" s="2">
        <v>15</v>
      </c>
      <c r="B558" s="2" t="s">
        <v>79</v>
      </c>
      <c r="C558" s="2" t="s">
        <v>26</v>
      </c>
      <c r="D558" s="2" t="s">
        <v>410</v>
      </c>
      <c r="E558" s="2" t="s">
        <v>768</v>
      </c>
      <c r="F558" s="2" t="s">
        <v>64</v>
      </c>
      <c r="H558" s="2" t="s">
        <v>880</v>
      </c>
      <c r="I558" s="2">
        <v>1083</v>
      </c>
      <c r="J558" s="2">
        <v>0</v>
      </c>
      <c r="K558" s="95">
        <f t="shared" si="112"/>
        <v>0</v>
      </c>
      <c r="L558" s="38">
        <f t="shared" si="113"/>
        <v>0</v>
      </c>
      <c r="M558" s="38">
        <f t="shared" si="114"/>
        <v>0</v>
      </c>
      <c r="N558" s="38">
        <f t="shared" si="115"/>
        <v>0</v>
      </c>
      <c r="O558" s="38">
        <f t="shared" si="116"/>
        <v>0</v>
      </c>
      <c r="P558" s="2">
        <v>397745</v>
      </c>
      <c r="Q558" s="2">
        <v>8.1295069999999994E-3</v>
      </c>
      <c r="R558" s="24">
        <v>0.12740641699999999</v>
      </c>
      <c r="S558" s="24">
        <v>0.70854129499999996</v>
      </c>
      <c r="T558" s="24">
        <v>0.16405228799999999</v>
      </c>
      <c r="U558" s="24">
        <v>0</v>
      </c>
      <c r="V558" s="95">
        <f t="shared" si="117"/>
        <v>0</v>
      </c>
      <c r="W558" s="95">
        <v>0.22500000000000001</v>
      </c>
      <c r="X558" s="95">
        <v>0.22500000000000001</v>
      </c>
      <c r="Y558" s="95">
        <f t="shared" si="118"/>
        <v>0.17364713312499999</v>
      </c>
      <c r="Z558" s="2">
        <v>0.1</v>
      </c>
      <c r="AA558" s="2">
        <v>0.17499999999999999</v>
      </c>
      <c r="AB558" s="2">
        <v>0.22500000000000001</v>
      </c>
      <c r="AC558" s="95"/>
      <c r="AD558" s="38">
        <f t="shared" si="119"/>
        <v>0</v>
      </c>
      <c r="AE558" s="38">
        <f t="shared" si="120"/>
        <v>0</v>
      </c>
      <c r="AF558" s="38">
        <f t="shared" si="121"/>
        <v>0</v>
      </c>
      <c r="AG558" s="38">
        <f t="shared" si="122"/>
        <v>0</v>
      </c>
      <c r="AH558" s="38">
        <f t="shared" si="123"/>
        <v>0</v>
      </c>
      <c r="AI558" s="38">
        <v>81.848055556000006</v>
      </c>
      <c r="AJ558" s="24">
        <f t="shared" si="124"/>
        <v>0</v>
      </c>
      <c r="AK558" s="2">
        <f t="shared" si="125"/>
        <v>0</v>
      </c>
    </row>
    <row r="559" spans="1:37">
      <c r="A559" s="2">
        <v>16</v>
      </c>
      <c r="B559" s="2" t="s">
        <v>80</v>
      </c>
      <c r="C559" s="2" t="s">
        <v>26</v>
      </c>
      <c r="D559" s="2" t="s">
        <v>410</v>
      </c>
      <c r="E559" s="2" t="s">
        <v>768</v>
      </c>
      <c r="F559" s="2" t="s">
        <v>64</v>
      </c>
      <c r="H559" s="2" t="s">
        <v>880</v>
      </c>
      <c r="I559" s="2">
        <v>3830</v>
      </c>
      <c r="J559" s="2">
        <v>4</v>
      </c>
      <c r="K559" s="95">
        <f t="shared" si="112"/>
        <v>1.0443864229765013E-3</v>
      </c>
      <c r="L559" s="38">
        <f t="shared" si="113"/>
        <v>0</v>
      </c>
      <c r="M559" s="38">
        <f t="shared" si="114"/>
        <v>9.5104364399999988E-3</v>
      </c>
      <c r="N559" s="38">
        <f t="shared" si="115"/>
        <v>1.0489563559999998E-2</v>
      </c>
      <c r="O559" s="38">
        <f t="shared" si="116"/>
        <v>0</v>
      </c>
      <c r="P559" s="2">
        <v>1341267</v>
      </c>
      <c r="Q559" s="2">
        <v>0.11560858</v>
      </c>
      <c r="R559" s="24">
        <v>0</v>
      </c>
      <c r="S559" s="24">
        <v>0.47552182199999998</v>
      </c>
      <c r="T559" s="24">
        <v>0.52447817799999996</v>
      </c>
      <c r="U559" s="24">
        <v>0</v>
      </c>
      <c r="V559" s="95">
        <f t="shared" si="117"/>
        <v>5.4775788825065267E-4</v>
      </c>
      <c r="W559" s="95">
        <v>0.22500000000000001</v>
      </c>
      <c r="X559" s="95">
        <v>0.22500000000000001</v>
      </c>
      <c r="Y559" s="95">
        <f t="shared" si="118"/>
        <v>0.2012239089</v>
      </c>
      <c r="Z559" s="2" t="s">
        <v>532</v>
      </c>
      <c r="AA559" s="2">
        <v>0.17499999999999999</v>
      </c>
      <c r="AB559" s="2">
        <v>0.22500000000000001</v>
      </c>
      <c r="AC559" s="95"/>
      <c r="AD559" s="38">
        <f t="shared" si="119"/>
        <v>0</v>
      </c>
      <c r="AE559" s="38">
        <f t="shared" si="120"/>
        <v>1.4579499062519997E-2</v>
      </c>
      <c r="AF559" s="38">
        <f t="shared" si="121"/>
        <v>2.0674929776759998E-2</v>
      </c>
      <c r="AG559" s="38">
        <f t="shared" si="122"/>
        <v>0</v>
      </c>
      <c r="AH559" s="38">
        <f t="shared" si="123"/>
        <v>2.0674929776759998E-2</v>
      </c>
      <c r="AI559" s="38">
        <v>81.848055556000006</v>
      </c>
      <c r="AJ559" s="24">
        <f t="shared" si="124"/>
        <v>2.5260135547892546E-4</v>
      </c>
      <c r="AK559" s="2">
        <f t="shared" si="125"/>
        <v>3</v>
      </c>
    </row>
    <row r="560" spans="1:37">
      <c r="A560" s="2">
        <v>17</v>
      </c>
      <c r="B560" s="2" t="s">
        <v>81</v>
      </c>
      <c r="C560" s="2" t="s">
        <v>26</v>
      </c>
      <c r="D560" s="2" t="s">
        <v>410</v>
      </c>
      <c r="E560" s="2" t="s">
        <v>768</v>
      </c>
      <c r="F560" s="2" t="s">
        <v>64</v>
      </c>
      <c r="H560" s="2" t="s">
        <v>880</v>
      </c>
      <c r="I560" s="2">
        <v>3840</v>
      </c>
      <c r="J560" s="2">
        <v>3</v>
      </c>
      <c r="K560" s="95">
        <f t="shared" si="112"/>
        <v>7.8125000000000004E-4</v>
      </c>
      <c r="L560" s="38">
        <f t="shared" si="113"/>
        <v>1.911096255E-3</v>
      </c>
      <c r="M560" s="38">
        <f t="shared" si="114"/>
        <v>1.0628119424999999E-2</v>
      </c>
      <c r="N560" s="38">
        <f t="shared" si="115"/>
        <v>2.4607843199999997E-3</v>
      </c>
      <c r="O560" s="38">
        <f t="shared" si="116"/>
        <v>0</v>
      </c>
      <c r="P560" s="2">
        <v>1103490</v>
      </c>
      <c r="Q560" s="2">
        <v>4.3953328999999999E-2</v>
      </c>
      <c r="R560" s="24">
        <v>0.12740641699999999</v>
      </c>
      <c r="S560" s="24">
        <v>0.70854129499999996</v>
      </c>
      <c r="T560" s="24">
        <v>0.16405228799999999</v>
      </c>
      <c r="U560" s="24">
        <v>0</v>
      </c>
      <c r="V560" s="95">
        <f t="shared" si="117"/>
        <v>1.2816585000000001E-4</v>
      </c>
      <c r="W560" s="95">
        <v>0.22500000000000001</v>
      </c>
      <c r="X560" s="95">
        <v>0.22500000000000001</v>
      </c>
      <c r="Y560" s="95">
        <f t="shared" si="118"/>
        <v>0.17364713312499999</v>
      </c>
      <c r="Z560" s="2">
        <v>0.1</v>
      </c>
      <c r="AA560" s="2">
        <v>0.17499999999999999</v>
      </c>
      <c r="AB560" s="2">
        <v>0.22500000000000001</v>
      </c>
      <c r="AC560" s="95"/>
      <c r="AD560" s="38">
        <f t="shared" si="119"/>
        <v>1.67412031938E-3</v>
      </c>
      <c r="AE560" s="38">
        <f t="shared" si="120"/>
        <v>1.6292907078524998E-2</v>
      </c>
      <c r="AF560" s="38">
        <f t="shared" si="121"/>
        <v>4.8502058947200001E-3</v>
      </c>
      <c r="AG560" s="38">
        <f t="shared" si="122"/>
        <v>0</v>
      </c>
      <c r="AH560" s="38">
        <f t="shared" si="123"/>
        <v>4.8502058947200001E-3</v>
      </c>
      <c r="AI560" s="38">
        <v>81.848055556000006</v>
      </c>
      <c r="AJ560" s="24">
        <f t="shared" si="124"/>
        <v>5.9258657542591408E-5</v>
      </c>
      <c r="AK560" s="2">
        <f t="shared" si="125"/>
        <v>1</v>
      </c>
    </row>
    <row r="561" spans="1:37">
      <c r="A561" s="2">
        <v>18</v>
      </c>
      <c r="B561" s="2" t="s">
        <v>82</v>
      </c>
      <c r="C561" s="2" t="s">
        <v>26</v>
      </c>
      <c r="D561" s="2" t="s">
        <v>410</v>
      </c>
      <c r="E561" s="2" t="s">
        <v>768</v>
      </c>
      <c r="F561" s="2" t="s">
        <v>64</v>
      </c>
      <c r="H561" s="2" t="s">
        <v>880</v>
      </c>
      <c r="I561" s="2">
        <v>4453</v>
      </c>
      <c r="J561" s="2">
        <v>8</v>
      </c>
      <c r="K561" s="95">
        <f t="shared" si="112"/>
        <v>1.7965416573096789E-3</v>
      </c>
      <c r="L561" s="38">
        <f t="shared" si="113"/>
        <v>0</v>
      </c>
      <c r="M561" s="38">
        <f t="shared" si="114"/>
        <v>3.1437908479999999E-2</v>
      </c>
      <c r="N561" s="38">
        <f t="shared" si="115"/>
        <v>8.5620915200000005E-3</v>
      </c>
      <c r="O561" s="38">
        <f t="shared" si="116"/>
        <v>0</v>
      </c>
      <c r="P561" s="2">
        <v>283257</v>
      </c>
      <c r="Q561" s="2">
        <v>0.47662390999999998</v>
      </c>
      <c r="R561" s="24">
        <v>0</v>
      </c>
      <c r="S561" s="24">
        <v>0.78594771200000002</v>
      </c>
      <c r="T561" s="24">
        <v>0.21405228800000001</v>
      </c>
      <c r="U561" s="24">
        <v>0</v>
      </c>
      <c r="V561" s="95">
        <f t="shared" si="117"/>
        <v>3.8455385223444869E-4</v>
      </c>
      <c r="W561" s="95">
        <v>0.22500000000000001</v>
      </c>
      <c r="X561" s="95">
        <v>0.22500000000000001</v>
      </c>
      <c r="Y561" s="95">
        <f t="shared" si="118"/>
        <v>0.18570261439999999</v>
      </c>
      <c r="Z561" s="2" t="s">
        <v>532</v>
      </c>
      <c r="AA561" s="2">
        <v>0.17499999999999999</v>
      </c>
      <c r="AB561" s="2">
        <v>0.22500000000000001</v>
      </c>
      <c r="AC561" s="95"/>
      <c r="AD561" s="38">
        <f t="shared" si="119"/>
        <v>0</v>
      </c>
      <c r="AE561" s="38">
        <f t="shared" si="120"/>
        <v>4.8194313699839994E-2</v>
      </c>
      <c r="AF561" s="38">
        <f t="shared" si="121"/>
        <v>1.6875882385919999E-2</v>
      </c>
      <c r="AG561" s="38">
        <f t="shared" si="122"/>
        <v>0</v>
      </c>
      <c r="AH561" s="38">
        <f t="shared" si="123"/>
        <v>1.6875882385919999E-2</v>
      </c>
      <c r="AI561" s="38">
        <v>81.848055556000006</v>
      </c>
      <c r="AJ561" s="24">
        <f t="shared" si="124"/>
        <v>2.0618550155261306E-4</v>
      </c>
      <c r="AK561" s="2">
        <f t="shared" si="125"/>
        <v>3</v>
      </c>
    </row>
    <row r="562" spans="1:37">
      <c r="A562" s="2">
        <v>19</v>
      </c>
      <c r="B562" s="2" t="s">
        <v>83</v>
      </c>
      <c r="C562" s="2" t="s">
        <v>26</v>
      </c>
      <c r="D562" s="2" t="s">
        <v>410</v>
      </c>
      <c r="E562" s="2" t="s">
        <v>768</v>
      </c>
      <c r="F562" s="2" t="s">
        <v>64</v>
      </c>
      <c r="H562" s="2" t="s">
        <v>880</v>
      </c>
      <c r="I562" s="2">
        <v>3681</v>
      </c>
      <c r="J562" s="2">
        <v>1</v>
      </c>
      <c r="K562" s="95">
        <f t="shared" si="112"/>
        <v>2.7166530834012495E-4</v>
      </c>
      <c r="L562" s="38">
        <f t="shared" si="113"/>
        <v>6.4705882500000001E-4</v>
      </c>
      <c r="M562" s="38">
        <f t="shared" si="114"/>
        <v>3.3970588250000003E-3</v>
      </c>
      <c r="N562" s="38">
        <f t="shared" si="115"/>
        <v>9.5588235500000001E-4</v>
      </c>
      <c r="O562" s="38">
        <f t="shared" si="116"/>
        <v>0</v>
      </c>
      <c r="P562" s="2">
        <v>492074</v>
      </c>
      <c r="Q562" s="2">
        <v>0.17612397599999999</v>
      </c>
      <c r="R562" s="24">
        <v>0.12941176500000001</v>
      </c>
      <c r="S562" s="24">
        <v>0.679411765</v>
      </c>
      <c r="T562" s="24">
        <v>0.19117647099999999</v>
      </c>
      <c r="U562" s="24">
        <v>0</v>
      </c>
      <c r="V562" s="95">
        <f t="shared" si="117"/>
        <v>5.1936014941591955E-5</v>
      </c>
      <c r="W562" s="95">
        <v>0.22500000000000001</v>
      </c>
      <c r="X562" s="95">
        <v>0.22500000000000001</v>
      </c>
      <c r="Y562" s="95">
        <f t="shared" si="118"/>
        <v>0.17485294135000001</v>
      </c>
      <c r="Z562" s="2">
        <v>0.1</v>
      </c>
      <c r="AA562" s="2">
        <v>0.17499999999999999</v>
      </c>
      <c r="AB562" s="2">
        <v>0.22500000000000001</v>
      </c>
      <c r="AC562" s="95"/>
      <c r="AD562" s="38">
        <f t="shared" si="119"/>
        <v>5.6682353070000016E-4</v>
      </c>
      <c r="AE562" s="38">
        <f t="shared" si="120"/>
        <v>5.2076911787250005E-3</v>
      </c>
      <c r="AF562" s="38">
        <f t="shared" si="121"/>
        <v>1.8840441217050001E-3</v>
      </c>
      <c r="AG562" s="38">
        <f t="shared" si="122"/>
        <v>0</v>
      </c>
      <c r="AH562" s="38">
        <f t="shared" si="123"/>
        <v>1.8840441217050001E-3</v>
      </c>
      <c r="AI562" s="38">
        <v>81.848055556000006</v>
      </c>
      <c r="AJ562" s="24">
        <f t="shared" si="124"/>
        <v>2.3018801227549591E-5</v>
      </c>
      <c r="AK562" s="2">
        <f t="shared" si="125"/>
        <v>0</v>
      </c>
    </row>
    <row r="563" spans="1:37">
      <c r="A563" s="2">
        <v>20</v>
      </c>
      <c r="B563" s="2" t="s">
        <v>84</v>
      </c>
      <c r="C563" s="2" t="s">
        <v>25</v>
      </c>
      <c r="D563" s="2" t="s">
        <v>411</v>
      </c>
      <c r="E563" s="2" t="s">
        <v>768</v>
      </c>
      <c r="F563" s="2" t="s">
        <v>64</v>
      </c>
      <c r="H563" s="2" t="s">
        <v>880</v>
      </c>
      <c r="I563" s="2">
        <v>19080</v>
      </c>
      <c r="J563" s="2">
        <v>3074</v>
      </c>
      <c r="K563" s="95">
        <f t="shared" si="112"/>
        <v>0.16111111111111112</v>
      </c>
      <c r="L563" s="38">
        <f t="shared" si="113"/>
        <v>2.3077602968299997</v>
      </c>
      <c r="M563" s="38">
        <f t="shared" si="114"/>
        <v>10.66417527684</v>
      </c>
      <c r="N563" s="38">
        <f t="shared" si="115"/>
        <v>2.3980644263299999</v>
      </c>
      <c r="O563" s="38">
        <f t="shared" si="116"/>
        <v>0</v>
      </c>
      <c r="P563" s="2">
        <v>783909</v>
      </c>
      <c r="Q563" s="2">
        <v>12.278697222</v>
      </c>
      <c r="R563" s="24">
        <v>0.150147059</v>
      </c>
      <c r="S563" s="24">
        <v>0.693830532</v>
      </c>
      <c r="T563" s="24">
        <v>0.156022409</v>
      </c>
      <c r="U563" s="24">
        <v>0</v>
      </c>
      <c r="V563" s="95">
        <f t="shared" si="117"/>
        <v>2.5136943672222224E-2</v>
      </c>
      <c r="W563" s="95">
        <v>0.22500000000000001</v>
      </c>
      <c r="X563" s="95">
        <v>0.22500000000000001</v>
      </c>
      <c r="Y563" s="95">
        <f t="shared" si="118"/>
        <v>0.17154009102500001</v>
      </c>
      <c r="Z563" s="2">
        <v>0.1</v>
      </c>
      <c r="AA563" s="2">
        <v>0.17499999999999999</v>
      </c>
      <c r="AB563" s="2">
        <v>0.22500000000000001</v>
      </c>
      <c r="AC563" s="95"/>
      <c r="AD563" s="38">
        <f t="shared" si="119"/>
        <v>2.0215980200230801</v>
      </c>
      <c r="AE563" s="38">
        <f t="shared" si="120"/>
        <v>16.348180699395719</v>
      </c>
      <c r="AF563" s="38">
        <f t="shared" si="121"/>
        <v>4.7265849842964309</v>
      </c>
      <c r="AG563" s="38">
        <f t="shared" si="122"/>
        <v>0</v>
      </c>
      <c r="AH563" s="38">
        <f t="shared" si="123"/>
        <v>4.7265849842964309</v>
      </c>
      <c r="AI563" s="38">
        <v>28.898055555999999</v>
      </c>
      <c r="AJ563" s="24">
        <f t="shared" si="124"/>
        <v>0.16356065809123504</v>
      </c>
      <c r="AK563" s="2">
        <f t="shared" si="125"/>
        <v>799</v>
      </c>
    </row>
    <row r="564" spans="1:37">
      <c r="A564" s="2">
        <v>21</v>
      </c>
      <c r="B564" s="2" t="s">
        <v>85</v>
      </c>
      <c r="C564" s="2" t="s">
        <v>25</v>
      </c>
      <c r="D564" s="2" t="s">
        <v>411</v>
      </c>
      <c r="E564" s="2" t="s">
        <v>768</v>
      </c>
      <c r="F564" s="2" t="s">
        <v>64</v>
      </c>
      <c r="H564" s="2" t="s">
        <v>880</v>
      </c>
      <c r="I564" s="2">
        <v>14834</v>
      </c>
      <c r="J564" s="2">
        <v>1224</v>
      </c>
      <c r="K564" s="95">
        <f t="shared" si="112"/>
        <v>8.2513145476607791E-2</v>
      </c>
      <c r="L564" s="38">
        <f t="shared" si="113"/>
        <v>0.90490909355999993</v>
      </c>
      <c r="M564" s="38">
        <f t="shared" si="114"/>
        <v>3.8974909103999997</v>
      </c>
      <c r="N564" s="38">
        <f t="shared" si="115"/>
        <v>1.3176000021600001</v>
      </c>
      <c r="O564" s="38">
        <f t="shared" si="116"/>
        <v>0</v>
      </c>
      <c r="P564" s="2">
        <v>815441</v>
      </c>
      <c r="Q564" s="2">
        <v>9.736436415</v>
      </c>
      <c r="R564" s="24">
        <v>0.14786096300000001</v>
      </c>
      <c r="S564" s="24">
        <v>0.63684492000000004</v>
      </c>
      <c r="T564" s="24">
        <v>0.21529411800000001</v>
      </c>
      <c r="U564" s="24">
        <v>0</v>
      </c>
      <c r="V564" s="95">
        <f t="shared" si="117"/>
        <v>1.7764594878791964E-2</v>
      </c>
      <c r="W564" s="95">
        <v>0.22500000000000001</v>
      </c>
      <c r="X564" s="95">
        <v>0.22500000000000001</v>
      </c>
      <c r="Y564" s="95">
        <f t="shared" si="118"/>
        <v>0.17467513385</v>
      </c>
      <c r="Z564" s="2">
        <v>0.1</v>
      </c>
      <c r="AA564" s="2">
        <v>0.17499999999999999</v>
      </c>
      <c r="AB564" s="2">
        <v>0.22500000000000001</v>
      </c>
      <c r="AC564" s="95"/>
      <c r="AD564" s="38">
        <f t="shared" si="119"/>
        <v>0.79270036595856008</v>
      </c>
      <c r="AE564" s="38">
        <f t="shared" si="120"/>
        <v>5.9748535656431994</v>
      </c>
      <c r="AF564" s="38">
        <f t="shared" si="121"/>
        <v>2.5969896042573599</v>
      </c>
      <c r="AG564" s="38">
        <f t="shared" si="122"/>
        <v>0</v>
      </c>
      <c r="AH564" s="38">
        <f t="shared" si="123"/>
        <v>2.5969896042573599</v>
      </c>
      <c r="AI564" s="38">
        <v>28.898055555999999</v>
      </c>
      <c r="AJ564" s="24">
        <f t="shared" si="124"/>
        <v>8.986727841341409E-2</v>
      </c>
      <c r="AK564" s="2">
        <f t="shared" si="125"/>
        <v>439</v>
      </c>
    </row>
    <row r="565" spans="1:37">
      <c r="A565" s="2">
        <v>22</v>
      </c>
      <c r="B565" s="2" t="s">
        <v>86</v>
      </c>
      <c r="C565" s="2" t="s">
        <v>25</v>
      </c>
      <c r="D565" s="2" t="s">
        <v>411</v>
      </c>
      <c r="E565" s="2" t="s">
        <v>768</v>
      </c>
      <c r="F565" s="2" t="s">
        <v>64</v>
      </c>
      <c r="H565" s="2" t="s">
        <v>880</v>
      </c>
      <c r="I565" s="2">
        <v>14570</v>
      </c>
      <c r="J565" s="2">
        <v>1117</v>
      </c>
      <c r="K565" s="95">
        <f t="shared" si="112"/>
        <v>7.6664378860672622E-2</v>
      </c>
      <c r="L565" s="38">
        <f t="shared" si="113"/>
        <v>0</v>
      </c>
      <c r="M565" s="38">
        <f t="shared" si="114"/>
        <v>2.0333306819199999</v>
      </c>
      <c r="N565" s="38">
        <f t="shared" si="115"/>
        <v>2.5436813469399997</v>
      </c>
      <c r="O565" s="38">
        <f t="shared" si="116"/>
        <v>1.0079879655549999</v>
      </c>
      <c r="P565" s="2">
        <v>944458</v>
      </c>
      <c r="Q565" s="2">
        <v>25.537595436</v>
      </c>
      <c r="R565" s="24">
        <v>0</v>
      </c>
      <c r="S565" s="24">
        <v>0.36406995199999997</v>
      </c>
      <c r="T565" s="24">
        <v>0.45544876400000001</v>
      </c>
      <c r="U565" s="24">
        <v>0.18048128299999999</v>
      </c>
      <c r="V565" s="95">
        <f t="shared" si="117"/>
        <v>4.875318205209335E-2</v>
      </c>
      <c r="W565" s="95">
        <v>0.26881250000000001</v>
      </c>
      <c r="X565" s="95">
        <v>0.23743428599999999</v>
      </c>
      <c r="Y565" s="95">
        <f t="shared" si="118"/>
        <v>0.21470383838643753</v>
      </c>
      <c r="Z565" s="2" t="s">
        <v>532</v>
      </c>
      <c r="AA565" s="2">
        <v>0.17499999999999999</v>
      </c>
      <c r="AB565" s="2">
        <v>0.22500000000000001</v>
      </c>
      <c r="AC565" s="95">
        <v>0.26881250000000001</v>
      </c>
      <c r="AD565" s="38">
        <f t="shared" si="119"/>
        <v>0</v>
      </c>
      <c r="AE565" s="38">
        <f t="shared" si="120"/>
        <v>3.1170959353833596</v>
      </c>
      <c r="AF565" s="38">
        <f t="shared" si="121"/>
        <v>5.0135959348187402</v>
      </c>
      <c r="AG565" s="38">
        <f t="shared" si="122"/>
        <v>2.3736075413190001</v>
      </c>
      <c r="AH565" s="38">
        <f t="shared" si="123"/>
        <v>7.3872034761377403</v>
      </c>
      <c r="AI565" s="38">
        <v>28.898055555999999</v>
      </c>
      <c r="AJ565" s="24">
        <f t="shared" si="124"/>
        <v>0.25562977626029104</v>
      </c>
      <c r="AK565" s="2">
        <f t="shared" si="125"/>
        <v>1184</v>
      </c>
    </row>
    <row r="566" spans="1:37">
      <c r="A566" s="2">
        <v>23</v>
      </c>
      <c r="B566" s="2" t="s">
        <v>87</v>
      </c>
      <c r="C566" s="2" t="s">
        <v>25</v>
      </c>
      <c r="D566" s="2" t="s">
        <v>411</v>
      </c>
      <c r="E566" s="2" t="s">
        <v>768</v>
      </c>
      <c r="F566" s="2" t="s">
        <v>64</v>
      </c>
      <c r="H566" s="2" t="s">
        <v>880</v>
      </c>
      <c r="I566" s="2">
        <v>19767</v>
      </c>
      <c r="J566" s="2">
        <v>1504</v>
      </c>
      <c r="K566" s="95">
        <f t="shared" si="112"/>
        <v>7.6086406637324841E-2</v>
      </c>
      <c r="L566" s="38">
        <f t="shared" si="113"/>
        <v>2.1940705891199999</v>
      </c>
      <c r="M566" s="38">
        <f t="shared" si="114"/>
        <v>3.9625344529599995</v>
      </c>
      <c r="N566" s="38">
        <f t="shared" si="115"/>
        <v>1.36339495792</v>
      </c>
      <c r="O566" s="38">
        <f t="shared" si="116"/>
        <v>0</v>
      </c>
      <c r="P566" s="2">
        <v>1052575</v>
      </c>
      <c r="Q566" s="2">
        <v>7.3212776799999997</v>
      </c>
      <c r="R566" s="24">
        <v>0.29176470599999998</v>
      </c>
      <c r="S566" s="24">
        <v>0.52693277299999997</v>
      </c>
      <c r="T566" s="24">
        <v>0.18130252099999999</v>
      </c>
      <c r="U566" s="24">
        <v>0</v>
      </c>
      <c r="V566" s="95">
        <f t="shared" si="117"/>
        <v>1.3794657337178126E-2</v>
      </c>
      <c r="W566" s="95">
        <v>0.22500000000000001</v>
      </c>
      <c r="X566" s="95">
        <v>0.22500000000000001</v>
      </c>
      <c r="Y566" s="95">
        <f t="shared" si="118"/>
        <v>0.16218277309999998</v>
      </c>
      <c r="Z566" s="2">
        <v>0.1</v>
      </c>
      <c r="AA566" s="2">
        <v>0.17499999999999999</v>
      </c>
      <c r="AB566" s="2">
        <v>0.22500000000000001</v>
      </c>
      <c r="AC566" s="95"/>
      <c r="AD566" s="38">
        <f t="shared" si="119"/>
        <v>1.9220058360691199</v>
      </c>
      <c r="AE566" s="38">
        <f t="shared" si="120"/>
        <v>6.0745653163876794</v>
      </c>
      <c r="AF566" s="38">
        <f t="shared" si="121"/>
        <v>2.6872514620603201</v>
      </c>
      <c r="AG566" s="38">
        <f t="shared" si="122"/>
        <v>0</v>
      </c>
      <c r="AH566" s="38">
        <f t="shared" si="123"/>
        <v>2.6872514620603201</v>
      </c>
      <c r="AI566" s="38">
        <v>28.898055555999999</v>
      </c>
      <c r="AJ566" s="24">
        <f t="shared" si="124"/>
        <v>9.2990736240119651E-2</v>
      </c>
      <c r="AK566" s="2">
        <f t="shared" si="125"/>
        <v>454</v>
      </c>
    </row>
    <row r="567" spans="1:37">
      <c r="A567" s="2">
        <v>24</v>
      </c>
      <c r="B567" s="2" t="s">
        <v>88</v>
      </c>
      <c r="C567" s="2" t="s">
        <v>25</v>
      </c>
      <c r="D567" s="2" t="s">
        <v>411</v>
      </c>
      <c r="E567" s="2" t="s">
        <v>768</v>
      </c>
      <c r="F567" s="2" t="s">
        <v>64</v>
      </c>
      <c r="H567" s="2" t="s">
        <v>880</v>
      </c>
      <c r="I567" s="2">
        <v>20216</v>
      </c>
      <c r="J567" s="2">
        <v>1075</v>
      </c>
      <c r="K567" s="95">
        <f t="shared" si="112"/>
        <v>5.3175702413929563E-2</v>
      </c>
      <c r="L567" s="38">
        <f t="shared" si="113"/>
        <v>4.1428698730000004</v>
      </c>
      <c r="M567" s="38">
        <f t="shared" si="114"/>
        <v>0.50109179787500002</v>
      </c>
      <c r="N567" s="38">
        <f t="shared" si="115"/>
        <v>0.73103832375</v>
      </c>
      <c r="O567" s="38">
        <f t="shared" si="116"/>
        <v>0</v>
      </c>
      <c r="P567" s="2">
        <v>2121185</v>
      </c>
      <c r="Q567" s="2">
        <v>1.5013646780000001</v>
      </c>
      <c r="R567" s="24">
        <v>0.77076648800000003</v>
      </c>
      <c r="S567" s="24">
        <v>9.3226380999999997E-2</v>
      </c>
      <c r="T567" s="24">
        <v>0.13600713</v>
      </c>
      <c r="U567" s="24">
        <v>0</v>
      </c>
      <c r="V567" s="95">
        <f t="shared" si="117"/>
        <v>7.2322746710526322E-3</v>
      </c>
      <c r="W567" s="95">
        <v>0.22525000000000001</v>
      </c>
      <c r="X567" s="95">
        <v>0.22500000000000001</v>
      </c>
      <c r="Y567" s="95">
        <f t="shared" si="118"/>
        <v>0.12399286972500001</v>
      </c>
      <c r="Z567" s="2">
        <v>0.1</v>
      </c>
      <c r="AA567" s="2">
        <v>0.17499999999999999</v>
      </c>
      <c r="AB567" s="2">
        <v>0.22500000000000001</v>
      </c>
      <c r="AC567" s="95"/>
      <c r="AD567" s="38">
        <f t="shared" si="119"/>
        <v>3.6291540087480008</v>
      </c>
      <c r="AE567" s="38">
        <f t="shared" si="120"/>
        <v>0.768173726142375</v>
      </c>
      <c r="AF567" s="38">
        <f t="shared" si="121"/>
        <v>1.4408765361112501</v>
      </c>
      <c r="AG567" s="38">
        <f t="shared" si="122"/>
        <v>0</v>
      </c>
      <c r="AH567" s="38">
        <f t="shared" si="123"/>
        <v>1.4408765361112501</v>
      </c>
      <c r="AI567" s="38">
        <v>28.898055555999999</v>
      </c>
      <c r="AJ567" s="24">
        <f t="shared" si="124"/>
        <v>4.986067430450649E-2</v>
      </c>
      <c r="AK567" s="2">
        <f t="shared" si="125"/>
        <v>244</v>
      </c>
    </row>
    <row r="568" spans="1:37">
      <c r="A568" s="2">
        <v>25</v>
      </c>
      <c r="B568" s="2" t="s">
        <v>89</v>
      </c>
      <c r="C568" s="2" t="s">
        <v>25</v>
      </c>
      <c r="D568" s="2" t="s">
        <v>411</v>
      </c>
      <c r="E568" s="2" t="s">
        <v>768</v>
      </c>
      <c r="F568" s="2" t="s">
        <v>64</v>
      </c>
      <c r="H568" s="2" t="s">
        <v>880</v>
      </c>
      <c r="I568" s="2">
        <v>22420</v>
      </c>
      <c r="J568" s="2">
        <v>1546</v>
      </c>
      <c r="K568" s="95">
        <f t="shared" si="112"/>
        <v>6.8956289027653883E-2</v>
      </c>
      <c r="L568" s="38">
        <f t="shared" si="113"/>
        <v>4.0403865574799998</v>
      </c>
      <c r="M568" s="38">
        <f t="shared" si="114"/>
        <v>2.4564197348800003</v>
      </c>
      <c r="N568" s="38">
        <f t="shared" si="115"/>
        <v>1.2331937153700001</v>
      </c>
      <c r="O568" s="38">
        <f t="shared" si="116"/>
        <v>0</v>
      </c>
      <c r="P568" s="2">
        <v>1436216</v>
      </c>
      <c r="Q568" s="2">
        <v>4.140093985</v>
      </c>
      <c r="R568" s="24">
        <v>0.52268907600000003</v>
      </c>
      <c r="S568" s="24">
        <v>0.31777745600000001</v>
      </c>
      <c r="T568" s="24">
        <v>0.15953346900000001</v>
      </c>
      <c r="U568" s="24">
        <v>0</v>
      </c>
      <c r="V568" s="95">
        <f t="shared" si="117"/>
        <v>1.1000835997948261E-2</v>
      </c>
      <c r="W568" s="95">
        <v>0.22500000000000001</v>
      </c>
      <c r="X568" s="95">
        <v>0.22500000000000001</v>
      </c>
      <c r="Y568" s="95">
        <f t="shared" si="118"/>
        <v>0.14377499292500001</v>
      </c>
      <c r="Z568" s="2">
        <v>0.1</v>
      </c>
      <c r="AA568" s="2">
        <v>0.17499999999999999</v>
      </c>
      <c r="AB568" s="2">
        <v>0.22500000000000001</v>
      </c>
      <c r="AC568" s="95"/>
      <c r="AD568" s="38">
        <f t="shared" si="119"/>
        <v>3.5393786243524801</v>
      </c>
      <c r="AE568" s="38">
        <f t="shared" si="120"/>
        <v>3.7656914535710402</v>
      </c>
      <c r="AF568" s="38">
        <f t="shared" si="121"/>
        <v>2.43062481299427</v>
      </c>
      <c r="AG568" s="38">
        <f t="shared" si="122"/>
        <v>0</v>
      </c>
      <c r="AH568" s="38">
        <f t="shared" si="123"/>
        <v>2.43062481299427</v>
      </c>
      <c r="AI568" s="38">
        <v>28.898055555999999</v>
      </c>
      <c r="AJ568" s="24">
        <f t="shared" si="124"/>
        <v>8.4110323903422907E-2</v>
      </c>
      <c r="AK568" s="2">
        <f t="shared" si="125"/>
        <v>411</v>
      </c>
    </row>
    <row r="569" spans="1:37">
      <c r="A569" s="2">
        <v>131</v>
      </c>
      <c r="B569" s="2" t="s">
        <v>186</v>
      </c>
      <c r="C569" s="2" t="s">
        <v>24</v>
      </c>
      <c r="D569" s="2" t="s">
        <v>431</v>
      </c>
      <c r="E569" s="2" t="s">
        <v>768</v>
      </c>
      <c r="F569" s="2" t="s">
        <v>64</v>
      </c>
      <c r="H569" s="2" t="s">
        <v>880</v>
      </c>
      <c r="I569" s="2">
        <v>24029</v>
      </c>
      <c r="J569" s="2">
        <v>1071</v>
      </c>
      <c r="K569" s="95">
        <f t="shared" si="112"/>
        <v>4.4571143201964293E-2</v>
      </c>
      <c r="L569" s="38">
        <f t="shared" si="113"/>
        <v>0.71746874766000013</v>
      </c>
      <c r="M569" s="38">
        <f t="shared" si="114"/>
        <v>1.3499999981999999</v>
      </c>
      <c r="N569" s="38">
        <f t="shared" si="115"/>
        <v>1.6959523029749999</v>
      </c>
      <c r="O569" s="38">
        <f t="shared" si="116"/>
        <v>1.5915789458099998</v>
      </c>
      <c r="P569" s="2">
        <v>1394290</v>
      </c>
      <c r="Q569" s="2">
        <v>11.707025178</v>
      </c>
      <c r="R569" s="24">
        <v>0.133981092</v>
      </c>
      <c r="S569" s="24">
        <v>0.25210083999999999</v>
      </c>
      <c r="T569" s="24">
        <v>0.316704445</v>
      </c>
      <c r="U569" s="24">
        <v>0.29721362200000001</v>
      </c>
      <c r="V569" s="95">
        <f t="shared" si="117"/>
        <v>2.7363030078530106E-2</v>
      </c>
      <c r="W569" s="95">
        <v>0.3304375</v>
      </c>
      <c r="X569" s="95">
        <v>0.26369981199999998</v>
      </c>
      <c r="Y569" s="95">
        <f t="shared" si="118"/>
        <v>0.219405835183625</v>
      </c>
      <c r="Z569" s="2">
        <v>0.1</v>
      </c>
      <c r="AA569" s="2">
        <v>0.17499999999999999</v>
      </c>
      <c r="AB569" s="2">
        <v>0.22500000000000001</v>
      </c>
      <c r="AC569" s="95">
        <v>0.30493749999999997</v>
      </c>
      <c r="AD569" s="38">
        <f t="shared" si="119"/>
        <v>0.62850262295016013</v>
      </c>
      <c r="AE569" s="38">
        <f t="shared" si="120"/>
        <v>2.0695499972405997</v>
      </c>
      <c r="AF569" s="38">
        <f t="shared" si="121"/>
        <v>3.3427219891637252</v>
      </c>
      <c r="AG569" s="38">
        <f t="shared" si="122"/>
        <v>4.2515092379423258</v>
      </c>
      <c r="AH569" s="38">
        <f t="shared" si="123"/>
        <v>7.594231227106051</v>
      </c>
      <c r="AI569" s="38">
        <v>15.3</v>
      </c>
      <c r="AJ569" s="24">
        <f t="shared" si="124"/>
        <v>0.49635498216379415</v>
      </c>
      <c r="AK569" s="2">
        <f t="shared" si="125"/>
        <v>1096</v>
      </c>
    </row>
    <row r="570" spans="1:37">
      <c r="A570" s="2">
        <v>280</v>
      </c>
      <c r="B570" s="2" t="s">
        <v>333</v>
      </c>
      <c r="C570" s="2" t="s">
        <v>24</v>
      </c>
      <c r="D570" s="2" t="s">
        <v>431</v>
      </c>
      <c r="E570" s="2" t="s">
        <v>768</v>
      </c>
      <c r="F570" s="2" t="s">
        <v>64</v>
      </c>
      <c r="H570" s="2" t="s">
        <v>880</v>
      </c>
      <c r="I570" s="2">
        <v>31392</v>
      </c>
      <c r="J570" s="2">
        <v>825</v>
      </c>
      <c r="K570" s="95">
        <f t="shared" si="112"/>
        <v>2.6280581039755353E-2</v>
      </c>
      <c r="L570" s="38">
        <f t="shared" si="113"/>
        <v>0.73224620287499997</v>
      </c>
      <c r="M570" s="38">
        <f t="shared" si="114"/>
        <v>2.377680265125</v>
      </c>
      <c r="N570" s="38">
        <f t="shared" si="115"/>
        <v>1.015073527875</v>
      </c>
      <c r="O570" s="38">
        <f t="shared" si="116"/>
        <v>0</v>
      </c>
      <c r="P570" s="2">
        <v>2796379</v>
      </c>
      <c r="Q570" s="2">
        <v>2.597352973</v>
      </c>
      <c r="R570" s="24">
        <v>0.17751423099999999</v>
      </c>
      <c r="S570" s="24">
        <v>0.57640733700000002</v>
      </c>
      <c r="T570" s="24">
        <v>0.24607843099999999</v>
      </c>
      <c r="U570" s="24">
        <v>0</v>
      </c>
      <c r="V570" s="95">
        <f t="shared" si="117"/>
        <v>6.4670841480313455E-3</v>
      </c>
      <c r="W570" s="95">
        <v>0.22500000000000001</v>
      </c>
      <c r="X570" s="95">
        <v>0.22500000000000001</v>
      </c>
      <c r="Y570" s="95">
        <f t="shared" si="118"/>
        <v>0.17399035404999999</v>
      </c>
      <c r="Z570" s="2">
        <v>0.1</v>
      </c>
      <c r="AA570" s="2">
        <v>0.17499999999999999</v>
      </c>
      <c r="AB570" s="2">
        <v>0.22500000000000001</v>
      </c>
      <c r="AC570" s="95"/>
      <c r="AD570" s="38">
        <f t="shared" si="119"/>
        <v>0.64144767371849998</v>
      </c>
      <c r="AE570" s="38">
        <f t="shared" si="120"/>
        <v>3.6449838464366247</v>
      </c>
      <c r="AF570" s="38">
        <f t="shared" si="121"/>
        <v>2.000709923441625</v>
      </c>
      <c r="AG570" s="38">
        <f t="shared" si="122"/>
        <v>0</v>
      </c>
      <c r="AH570" s="38">
        <f t="shared" si="123"/>
        <v>2.000709923441625</v>
      </c>
      <c r="AI570" s="38">
        <v>15.3</v>
      </c>
      <c r="AJ570" s="24">
        <f t="shared" si="124"/>
        <v>0.13076535447330881</v>
      </c>
      <c r="AK570" s="2">
        <f t="shared" si="125"/>
        <v>338</v>
      </c>
    </row>
    <row r="571" spans="1:37">
      <c r="A571" s="2">
        <v>26</v>
      </c>
      <c r="B571" s="2" t="s">
        <v>90</v>
      </c>
      <c r="C571" s="2" t="s">
        <v>23</v>
      </c>
      <c r="D571" s="2" t="s">
        <v>412</v>
      </c>
      <c r="E571" s="2" t="s">
        <v>768</v>
      </c>
      <c r="F571" s="2" t="s">
        <v>64</v>
      </c>
      <c r="H571" s="2" t="s">
        <v>880</v>
      </c>
      <c r="I571" s="2">
        <v>9134</v>
      </c>
      <c r="J571" s="2">
        <v>433</v>
      </c>
      <c r="K571" s="95">
        <f t="shared" si="112"/>
        <v>4.7405298883293187E-2</v>
      </c>
      <c r="L571" s="38">
        <f t="shared" si="113"/>
        <v>1.019262677375</v>
      </c>
      <c r="M571" s="38">
        <f t="shared" si="114"/>
        <v>0.80103536243499995</v>
      </c>
      <c r="N571" s="38">
        <f t="shared" si="115"/>
        <v>0.34470196019000005</v>
      </c>
      <c r="O571" s="38">
        <f t="shared" si="116"/>
        <v>0</v>
      </c>
      <c r="P571" s="2">
        <v>848319</v>
      </c>
      <c r="Q571" s="2">
        <v>2.8761642319999998</v>
      </c>
      <c r="R571" s="24">
        <v>0.470791075</v>
      </c>
      <c r="S571" s="24">
        <v>0.36999323899999997</v>
      </c>
      <c r="T571" s="24">
        <v>0.159215686</v>
      </c>
      <c r="U571" s="24">
        <v>0</v>
      </c>
      <c r="V571" s="95">
        <f t="shared" si="117"/>
        <v>7.5476671817385583E-3</v>
      </c>
      <c r="W571" s="95">
        <v>0.22500000000000001</v>
      </c>
      <c r="X571" s="95">
        <v>0.22500000000000001</v>
      </c>
      <c r="Y571" s="95">
        <f t="shared" si="118"/>
        <v>0.14765145367499999</v>
      </c>
      <c r="Z571" s="2">
        <v>0.1</v>
      </c>
      <c r="AA571" s="2">
        <v>0.17499999999999999</v>
      </c>
      <c r="AB571" s="2">
        <v>0.22500000000000001</v>
      </c>
      <c r="AC571" s="95"/>
      <c r="AD571" s="38">
        <f t="shared" si="119"/>
        <v>0.89287410538050005</v>
      </c>
      <c r="AE571" s="38">
        <f t="shared" si="120"/>
        <v>1.2279872106128549</v>
      </c>
      <c r="AF571" s="38">
        <f t="shared" si="121"/>
        <v>0.67940756353449017</v>
      </c>
      <c r="AG571" s="38">
        <f t="shared" si="122"/>
        <v>0</v>
      </c>
      <c r="AH571" s="38">
        <f t="shared" si="123"/>
        <v>0.67940756353449017</v>
      </c>
      <c r="AI571" s="38">
        <v>4.3988888890000002</v>
      </c>
      <c r="AJ571" s="24">
        <f t="shared" si="124"/>
        <v>0.15444981236817282</v>
      </c>
      <c r="AK571" s="2">
        <f t="shared" si="125"/>
        <v>115</v>
      </c>
    </row>
    <row r="572" spans="1:37">
      <c r="A572" s="2">
        <v>27</v>
      </c>
      <c r="B572" s="2" t="s">
        <v>91</v>
      </c>
      <c r="C572" s="2" t="s">
        <v>22</v>
      </c>
      <c r="D572" s="2" t="s">
        <v>413</v>
      </c>
      <c r="E572" s="2" t="s">
        <v>768</v>
      </c>
      <c r="F572" s="2" t="s">
        <v>64</v>
      </c>
      <c r="H572" s="2" t="s">
        <v>880</v>
      </c>
      <c r="I572" s="2">
        <v>502</v>
      </c>
      <c r="J572" s="2">
        <v>0</v>
      </c>
      <c r="K572" s="95">
        <f t="shared" si="112"/>
        <v>0</v>
      </c>
      <c r="L572" s="38">
        <f t="shared" si="113"/>
        <v>0</v>
      </c>
      <c r="M572" s="38">
        <f t="shared" si="114"/>
        <v>0</v>
      </c>
      <c r="N572" s="38">
        <f t="shared" si="115"/>
        <v>0</v>
      </c>
      <c r="O572" s="38">
        <f t="shared" si="116"/>
        <v>0</v>
      </c>
      <c r="P572" s="2">
        <v>1267449</v>
      </c>
      <c r="Q572" s="2">
        <v>0</v>
      </c>
      <c r="R572" s="24">
        <v>0</v>
      </c>
      <c r="S572" s="24">
        <v>0</v>
      </c>
      <c r="T572" s="24">
        <v>1</v>
      </c>
      <c r="U572" s="24">
        <v>0</v>
      </c>
      <c r="V572" s="95">
        <f t="shared" si="117"/>
        <v>0</v>
      </c>
      <c r="W572" s="95">
        <v>0.24968750000000001</v>
      </c>
      <c r="X572" s="95">
        <v>0.22500000000000001</v>
      </c>
      <c r="Y572" s="95">
        <f t="shared" si="118"/>
        <v>0.22500000000000001</v>
      </c>
      <c r="Z572" s="2" t="s">
        <v>532</v>
      </c>
      <c r="AA572" s="2" t="s">
        <v>532</v>
      </c>
      <c r="AB572" s="2">
        <v>0.22500000000000001</v>
      </c>
      <c r="AC572" s="95"/>
      <c r="AD572" s="38">
        <f t="shared" si="119"/>
        <v>0</v>
      </c>
      <c r="AE572" s="38">
        <f t="shared" si="120"/>
        <v>0</v>
      </c>
      <c r="AF572" s="38">
        <f t="shared" si="121"/>
        <v>0</v>
      </c>
      <c r="AG572" s="38">
        <f t="shared" si="122"/>
        <v>0</v>
      </c>
      <c r="AH572" s="38">
        <f t="shared" si="123"/>
        <v>0</v>
      </c>
      <c r="AI572" s="38">
        <v>56.05</v>
      </c>
      <c r="AJ572" s="24">
        <f t="shared" si="124"/>
        <v>0</v>
      </c>
      <c r="AK572" s="2">
        <f t="shared" si="125"/>
        <v>0</v>
      </c>
    </row>
    <row r="573" spans="1:37">
      <c r="A573" s="2">
        <v>28</v>
      </c>
      <c r="B573" s="2" t="s">
        <v>92</v>
      </c>
      <c r="C573" s="2" t="s">
        <v>22</v>
      </c>
      <c r="D573" s="2" t="s">
        <v>413</v>
      </c>
      <c r="E573" s="2" t="s">
        <v>768</v>
      </c>
      <c r="F573" s="2" t="s">
        <v>64</v>
      </c>
      <c r="H573" s="2" t="s">
        <v>880</v>
      </c>
      <c r="I573" s="2">
        <v>11030</v>
      </c>
      <c r="J573" s="2">
        <v>3</v>
      </c>
      <c r="K573" s="95">
        <f t="shared" si="112"/>
        <v>2.7198549410698095E-4</v>
      </c>
      <c r="L573" s="38">
        <f t="shared" si="113"/>
        <v>0</v>
      </c>
      <c r="M573" s="38">
        <f t="shared" si="114"/>
        <v>0</v>
      </c>
      <c r="N573" s="38">
        <f t="shared" si="115"/>
        <v>1.0892494935000002E-2</v>
      </c>
      <c r="O573" s="38">
        <f t="shared" si="116"/>
        <v>4.1075050650000002E-3</v>
      </c>
      <c r="P573" s="2">
        <v>1326876</v>
      </c>
      <c r="Q573" s="2">
        <v>1.1962226149999999</v>
      </c>
      <c r="R573" s="24">
        <v>0</v>
      </c>
      <c r="S573" s="24">
        <v>0</v>
      </c>
      <c r="T573" s="24">
        <v>0.726166329</v>
      </c>
      <c r="U573" s="24">
        <v>0.273833671</v>
      </c>
      <c r="V573" s="95">
        <f t="shared" si="117"/>
        <v>2.7198549410698095E-4</v>
      </c>
      <c r="W573" s="95">
        <v>0.27518749999999997</v>
      </c>
      <c r="X573" s="95">
        <v>0.236851864</v>
      </c>
      <c r="Y573" s="95">
        <f t="shared" si="118"/>
        <v>0.23685186357296878</v>
      </c>
      <c r="Z573" s="2" t="s">
        <v>532</v>
      </c>
      <c r="AA573" s="2" t="s">
        <v>532</v>
      </c>
      <c r="AB573" s="2">
        <v>0.22500000000000001</v>
      </c>
      <c r="AC573" s="95">
        <v>0.26828125000000003</v>
      </c>
      <c r="AD573" s="38">
        <f t="shared" si="119"/>
        <v>0</v>
      </c>
      <c r="AE573" s="38">
        <f t="shared" si="120"/>
        <v>0</v>
      </c>
      <c r="AF573" s="38">
        <f t="shared" si="121"/>
        <v>2.1469107516885005E-2</v>
      </c>
      <c r="AG573" s="38">
        <f t="shared" si="122"/>
        <v>9.6532273566030946E-3</v>
      </c>
      <c r="AH573" s="38">
        <f t="shared" si="123"/>
        <v>3.1122334873488099E-2</v>
      </c>
      <c r="AI573" s="38">
        <v>56.05</v>
      </c>
      <c r="AJ573" s="24">
        <f t="shared" si="124"/>
        <v>5.5526021183743271E-4</v>
      </c>
      <c r="AK573" s="2">
        <f t="shared" si="125"/>
        <v>5</v>
      </c>
    </row>
    <row r="574" spans="1:37">
      <c r="A574" s="2">
        <v>29</v>
      </c>
      <c r="B574" s="2" t="s">
        <v>93</v>
      </c>
      <c r="C574" s="2" t="s">
        <v>22</v>
      </c>
      <c r="D574" s="2" t="s">
        <v>413</v>
      </c>
      <c r="E574" s="2" t="s">
        <v>768</v>
      </c>
      <c r="F574" s="2" t="s">
        <v>64</v>
      </c>
      <c r="H574" s="2" t="s">
        <v>880</v>
      </c>
      <c r="I574" s="2">
        <v>17619</v>
      </c>
      <c r="J574" s="2">
        <v>76</v>
      </c>
      <c r="K574" s="95">
        <f t="shared" si="112"/>
        <v>4.3135251716896533E-3</v>
      </c>
      <c r="L574" s="38">
        <f t="shared" si="113"/>
        <v>0</v>
      </c>
      <c r="M574" s="38">
        <f t="shared" si="114"/>
        <v>0.12654558827999998</v>
      </c>
      <c r="N574" s="38">
        <f t="shared" si="115"/>
        <v>0.16468130262</v>
      </c>
      <c r="O574" s="38">
        <f t="shared" si="116"/>
        <v>8.8773109099999997E-2</v>
      </c>
      <c r="P574" s="2">
        <v>1214450</v>
      </c>
      <c r="Q574" s="2">
        <v>3.654250491</v>
      </c>
      <c r="R574" s="24">
        <v>0</v>
      </c>
      <c r="S574" s="24">
        <v>0.33301470599999999</v>
      </c>
      <c r="T574" s="24">
        <v>0.43337184899999998</v>
      </c>
      <c r="U574" s="24">
        <v>0.233613445</v>
      </c>
      <c r="V574" s="95">
        <f t="shared" si="117"/>
        <v>2.8770578548158237E-3</v>
      </c>
      <c r="W574" s="95">
        <v>0.27625</v>
      </c>
      <c r="X574" s="95">
        <v>0.23922901899999999</v>
      </c>
      <c r="Y574" s="95">
        <f t="shared" si="118"/>
        <v>0.21783981090312499</v>
      </c>
      <c r="Z574" s="2" t="s">
        <v>532</v>
      </c>
      <c r="AA574" s="2">
        <v>0.17499999999999999</v>
      </c>
      <c r="AB574" s="2">
        <v>0.22500000000000001</v>
      </c>
      <c r="AC574" s="95">
        <v>0.265625</v>
      </c>
      <c r="AD574" s="38">
        <f t="shared" si="119"/>
        <v>0</v>
      </c>
      <c r="AE574" s="38">
        <f t="shared" si="120"/>
        <v>0.19399438683324</v>
      </c>
      <c r="AF574" s="38">
        <f t="shared" si="121"/>
        <v>0.32458684746401995</v>
      </c>
      <c r="AG574" s="38">
        <f t="shared" si="122"/>
        <v>0.20656392823706246</v>
      </c>
      <c r="AH574" s="38">
        <f t="shared" si="123"/>
        <v>0.53115077570108238</v>
      </c>
      <c r="AI574" s="38">
        <v>56.05</v>
      </c>
      <c r="AJ574" s="24">
        <f t="shared" si="124"/>
        <v>9.4763742319550828E-3</v>
      </c>
      <c r="AK574" s="2">
        <f t="shared" si="125"/>
        <v>84</v>
      </c>
    </row>
    <row r="575" spans="1:37">
      <c r="A575" s="2">
        <v>30</v>
      </c>
      <c r="B575" s="2" t="s">
        <v>94</v>
      </c>
      <c r="C575" s="2" t="s">
        <v>22</v>
      </c>
      <c r="D575" s="2" t="s">
        <v>413</v>
      </c>
      <c r="E575" s="2" t="s">
        <v>768</v>
      </c>
      <c r="F575" s="2" t="s">
        <v>64</v>
      </c>
      <c r="H575" s="2" t="s">
        <v>880</v>
      </c>
      <c r="I575" s="2">
        <v>8652</v>
      </c>
      <c r="J575" s="2">
        <v>67</v>
      </c>
      <c r="K575" s="95">
        <f t="shared" si="112"/>
        <v>7.743874248728618E-3</v>
      </c>
      <c r="L575" s="38">
        <f t="shared" si="113"/>
        <v>0</v>
      </c>
      <c r="M575" s="38">
        <f t="shared" si="114"/>
        <v>0.16800853904500002</v>
      </c>
      <c r="N575" s="38">
        <f t="shared" si="115"/>
        <v>0.166991460955</v>
      </c>
      <c r="O575" s="38">
        <f t="shared" si="116"/>
        <v>0</v>
      </c>
      <c r="P575" s="2">
        <v>1120654</v>
      </c>
      <c r="Q575" s="2">
        <v>1.67016553</v>
      </c>
      <c r="R575" s="24">
        <v>0</v>
      </c>
      <c r="S575" s="24">
        <v>0.50151802700000003</v>
      </c>
      <c r="T575" s="24">
        <v>0.49848197300000002</v>
      </c>
      <c r="U575" s="24">
        <v>0</v>
      </c>
      <c r="V575" s="95">
        <f t="shared" si="117"/>
        <v>3.8601817141701343E-3</v>
      </c>
      <c r="W575" s="95">
        <v>0.24331249999999999</v>
      </c>
      <c r="X575" s="95">
        <v>0.22500000000000001</v>
      </c>
      <c r="Y575" s="95">
        <f t="shared" si="118"/>
        <v>0.19992409864999999</v>
      </c>
      <c r="Z575" s="2" t="s">
        <v>532</v>
      </c>
      <c r="AA575" s="2">
        <v>0.17499999999999999</v>
      </c>
      <c r="AB575" s="2">
        <v>0.22500000000000001</v>
      </c>
      <c r="AC575" s="95"/>
      <c r="AD575" s="38">
        <f t="shared" si="119"/>
        <v>0</v>
      </c>
      <c r="AE575" s="38">
        <f t="shared" si="120"/>
        <v>0.25755709035598501</v>
      </c>
      <c r="AF575" s="38">
        <f t="shared" si="121"/>
        <v>0.32914016954230507</v>
      </c>
      <c r="AG575" s="38">
        <f t="shared" si="122"/>
        <v>0</v>
      </c>
      <c r="AH575" s="38">
        <f t="shared" si="123"/>
        <v>0.32914016954230507</v>
      </c>
      <c r="AI575" s="38">
        <v>56.05</v>
      </c>
      <c r="AJ575" s="24">
        <f t="shared" si="124"/>
        <v>5.8722599383105277E-3</v>
      </c>
      <c r="AK575" s="2">
        <f t="shared" si="125"/>
        <v>56</v>
      </c>
    </row>
    <row r="576" spans="1:37">
      <c r="A576" s="2">
        <v>31</v>
      </c>
      <c r="B576" s="2" t="s">
        <v>95</v>
      </c>
      <c r="C576" s="2" t="s">
        <v>22</v>
      </c>
      <c r="D576" s="2" t="s">
        <v>413</v>
      </c>
      <c r="E576" s="2" t="s">
        <v>768</v>
      </c>
      <c r="F576" s="2" t="s">
        <v>64</v>
      </c>
      <c r="H576" s="2" t="s">
        <v>880</v>
      </c>
      <c r="I576" s="2">
        <v>12491</v>
      </c>
      <c r="J576" s="2">
        <v>27</v>
      </c>
      <c r="K576" s="95">
        <f t="shared" si="112"/>
        <v>2.1615563205507967E-3</v>
      </c>
      <c r="L576" s="38">
        <f t="shared" si="113"/>
        <v>0</v>
      </c>
      <c r="M576" s="38">
        <f t="shared" si="114"/>
        <v>2.6205882345000001E-2</v>
      </c>
      <c r="N576" s="38">
        <f t="shared" si="115"/>
        <v>4.7647058760000006E-2</v>
      </c>
      <c r="O576" s="38">
        <f t="shared" si="116"/>
        <v>6.1147058760000005E-2</v>
      </c>
      <c r="P576" s="2">
        <v>1507209</v>
      </c>
      <c r="Q576" s="2">
        <v>2.0289357959999998</v>
      </c>
      <c r="R576" s="24">
        <v>0</v>
      </c>
      <c r="S576" s="24">
        <v>0.194117647</v>
      </c>
      <c r="T576" s="24">
        <v>0.35294117600000002</v>
      </c>
      <c r="U576" s="24">
        <v>0.452941176</v>
      </c>
      <c r="V576" s="95">
        <f t="shared" si="117"/>
        <v>1.741960091585942E-3</v>
      </c>
      <c r="W576" s="95">
        <v>0.28900000000000003</v>
      </c>
      <c r="X576" s="95">
        <v>0.25111747299999998</v>
      </c>
      <c r="Y576" s="95">
        <f t="shared" si="118"/>
        <v>0.23634172769724998</v>
      </c>
      <c r="Z576" s="2" t="s">
        <v>532</v>
      </c>
      <c r="AA576" s="2">
        <v>0.17499999999999999</v>
      </c>
      <c r="AB576" s="2">
        <v>0.22500000000000001</v>
      </c>
      <c r="AC576" s="95">
        <v>0.27146874999999998</v>
      </c>
      <c r="AD576" s="38">
        <f t="shared" si="119"/>
        <v>0</v>
      </c>
      <c r="AE576" s="38">
        <f t="shared" si="120"/>
        <v>4.0173617634885E-2</v>
      </c>
      <c r="AF576" s="38">
        <f t="shared" si="121"/>
        <v>9.3912352815960012E-2</v>
      </c>
      <c r="AG576" s="38">
        <f t="shared" si="122"/>
        <v>0.14541175672392284</v>
      </c>
      <c r="AH576" s="38">
        <f t="shared" si="123"/>
        <v>0.23932410953988287</v>
      </c>
      <c r="AI576" s="38">
        <v>56.05</v>
      </c>
      <c r="AJ576" s="24">
        <f t="shared" si="124"/>
        <v>4.2698324627989809E-3</v>
      </c>
      <c r="AK576" s="2">
        <f t="shared" si="125"/>
        <v>36</v>
      </c>
    </row>
    <row r="577" spans="1:37">
      <c r="A577" s="2">
        <v>32</v>
      </c>
      <c r="B577" s="2" t="s">
        <v>96</v>
      </c>
      <c r="C577" s="2" t="s">
        <v>22</v>
      </c>
      <c r="D577" s="2" t="s">
        <v>413</v>
      </c>
      <c r="E577" s="2" t="s">
        <v>768</v>
      </c>
      <c r="F577" s="2" t="s">
        <v>64</v>
      </c>
      <c r="H577" s="2" t="s">
        <v>880</v>
      </c>
      <c r="I577" s="2">
        <v>13991</v>
      </c>
      <c r="J577" s="2">
        <v>43</v>
      </c>
      <c r="K577" s="95">
        <f t="shared" si="112"/>
        <v>3.0734043313558716E-3</v>
      </c>
      <c r="L577" s="38">
        <f t="shared" si="113"/>
        <v>0</v>
      </c>
      <c r="M577" s="38">
        <f t="shared" si="114"/>
        <v>0</v>
      </c>
      <c r="N577" s="38">
        <f t="shared" si="115"/>
        <v>5.3307352840000002E-2</v>
      </c>
      <c r="O577" s="38">
        <f t="shared" si="116"/>
        <v>0.16169264716000001</v>
      </c>
      <c r="P577" s="2">
        <v>1684500</v>
      </c>
      <c r="Q577" s="2">
        <v>5.1545743750000002</v>
      </c>
      <c r="R577" s="24">
        <v>0</v>
      </c>
      <c r="S577" s="24">
        <v>0</v>
      </c>
      <c r="T577" s="24">
        <v>0.24794117600000001</v>
      </c>
      <c r="U577" s="24">
        <v>0.75205882400000001</v>
      </c>
      <c r="V577" s="95">
        <f t="shared" si="117"/>
        <v>3.0734043313558716E-3</v>
      </c>
      <c r="W577" s="95">
        <v>0.32353124999999999</v>
      </c>
      <c r="X577" s="95">
        <v>0.27193317099999997</v>
      </c>
      <c r="Y577" s="95">
        <f t="shared" si="118"/>
        <v>0.27193317098524999</v>
      </c>
      <c r="Z577" s="2" t="s">
        <v>532</v>
      </c>
      <c r="AA577" s="2" t="s">
        <v>532</v>
      </c>
      <c r="AB577" s="2">
        <v>0.22500000000000001</v>
      </c>
      <c r="AC577" s="95">
        <v>0.28740624999999997</v>
      </c>
      <c r="AD577" s="38">
        <f t="shared" si="119"/>
        <v>0</v>
      </c>
      <c r="AE577" s="38">
        <f t="shared" si="120"/>
        <v>0</v>
      </c>
      <c r="AF577" s="38">
        <f t="shared" si="121"/>
        <v>0.10506879244764</v>
      </c>
      <c r="AG577" s="38">
        <f t="shared" si="122"/>
        <v>0.40709014178597991</v>
      </c>
      <c r="AH577" s="38">
        <f t="shared" si="123"/>
        <v>0.51215893423361991</v>
      </c>
      <c r="AI577" s="38">
        <v>56.05</v>
      </c>
      <c r="AJ577" s="24">
        <f t="shared" si="124"/>
        <v>9.1375367392260466E-3</v>
      </c>
      <c r="AK577" s="2">
        <f t="shared" si="125"/>
        <v>72</v>
      </c>
    </row>
    <row r="578" spans="1:37">
      <c r="A578" s="2">
        <v>33</v>
      </c>
      <c r="B578" s="2" t="s">
        <v>97</v>
      </c>
      <c r="C578" s="2" t="s">
        <v>22</v>
      </c>
      <c r="D578" s="2" t="s">
        <v>413</v>
      </c>
      <c r="E578" s="2" t="s">
        <v>768</v>
      </c>
      <c r="F578" s="2" t="s">
        <v>64</v>
      </c>
      <c r="H578" s="2" t="s">
        <v>880</v>
      </c>
      <c r="I578" s="2">
        <v>9255</v>
      </c>
      <c r="J578" s="2">
        <v>35</v>
      </c>
      <c r="K578" s="95">
        <f t="shared" si="112"/>
        <v>3.7817396002160996E-3</v>
      </c>
      <c r="L578" s="38">
        <f t="shared" si="113"/>
        <v>0</v>
      </c>
      <c r="M578" s="38">
        <f t="shared" si="114"/>
        <v>2.9502262474999999E-2</v>
      </c>
      <c r="N578" s="38">
        <f t="shared" si="115"/>
        <v>5.4298642474999999E-2</v>
      </c>
      <c r="O578" s="38">
        <f t="shared" si="116"/>
        <v>9.1199095049999984E-2</v>
      </c>
      <c r="P578" s="2">
        <v>1219394</v>
      </c>
      <c r="Q578" s="2">
        <v>2.0904635169999999</v>
      </c>
      <c r="R578" s="24">
        <v>0</v>
      </c>
      <c r="S578" s="24">
        <v>0.16858435699999999</v>
      </c>
      <c r="T578" s="24">
        <v>0.31027795699999999</v>
      </c>
      <c r="U578" s="24">
        <v>0.52113768599999999</v>
      </c>
      <c r="V578" s="95">
        <f t="shared" si="117"/>
        <v>3.1441974613722313E-3</v>
      </c>
      <c r="W578" s="95">
        <v>0.28474999999999995</v>
      </c>
      <c r="X578" s="95">
        <v>0.24999787300000001</v>
      </c>
      <c r="Y578" s="95">
        <f t="shared" si="118"/>
        <v>0.23735440448978751</v>
      </c>
      <c r="Z578" s="2" t="s">
        <v>532</v>
      </c>
      <c r="AA578" s="2">
        <v>0.17499999999999999</v>
      </c>
      <c r="AB578" s="2">
        <v>0.22500000000000001</v>
      </c>
      <c r="AC578" s="95">
        <v>0.26488125000000001</v>
      </c>
      <c r="AD578" s="38">
        <f t="shared" si="119"/>
        <v>0</v>
      </c>
      <c r="AE578" s="38">
        <f t="shared" si="120"/>
        <v>4.5226968374175003E-2</v>
      </c>
      <c r="AF578" s="38">
        <f t="shared" si="121"/>
        <v>0.107022624318225</v>
      </c>
      <c r="AG578" s="38">
        <f t="shared" si="122"/>
        <v>0.21161470939044422</v>
      </c>
      <c r="AH578" s="38">
        <f t="shared" si="123"/>
        <v>0.3186373337086692</v>
      </c>
      <c r="AI578" s="38">
        <v>56.05</v>
      </c>
      <c r="AJ578" s="24">
        <f t="shared" si="124"/>
        <v>5.6848766049717968E-3</v>
      </c>
      <c r="AK578" s="2">
        <f t="shared" si="125"/>
        <v>48</v>
      </c>
    </row>
    <row r="579" spans="1:37">
      <c r="A579" s="2">
        <v>34</v>
      </c>
      <c r="B579" s="2" t="s">
        <v>98</v>
      </c>
      <c r="C579" s="2" t="s">
        <v>22</v>
      </c>
      <c r="D579" s="2" t="s">
        <v>413</v>
      </c>
      <c r="E579" s="2" t="s">
        <v>768</v>
      </c>
      <c r="F579" s="2" t="s">
        <v>64</v>
      </c>
      <c r="H579" s="2" t="s">
        <v>880</v>
      </c>
      <c r="I579" s="2">
        <v>5369</v>
      </c>
      <c r="J579" s="2">
        <v>5</v>
      </c>
      <c r="K579" s="95">
        <f t="shared" si="112"/>
        <v>9.312721177127957E-4</v>
      </c>
      <c r="L579" s="38">
        <f t="shared" si="113"/>
        <v>0</v>
      </c>
      <c r="M579" s="38">
        <f t="shared" si="114"/>
        <v>3.1951871750000001E-3</v>
      </c>
      <c r="N579" s="38">
        <f t="shared" si="115"/>
        <v>9.1673032750000001E-3</v>
      </c>
      <c r="O579" s="38">
        <f t="shared" si="116"/>
        <v>1.263750955E-2</v>
      </c>
      <c r="P579" s="2">
        <v>1213311</v>
      </c>
      <c r="Q579" s="2">
        <v>1.0153164219999999</v>
      </c>
      <c r="R579" s="24">
        <v>0</v>
      </c>
      <c r="S579" s="24">
        <v>0.127807487</v>
      </c>
      <c r="T579" s="24">
        <v>0.36669213099999998</v>
      </c>
      <c r="U579" s="24">
        <v>0.50550038200000003</v>
      </c>
      <c r="V579" s="95">
        <f t="shared" si="117"/>
        <v>8.1224856863475507E-4</v>
      </c>
      <c r="W579" s="95">
        <v>0.28634375000000001</v>
      </c>
      <c r="X579" s="95">
        <v>0.248052569</v>
      </c>
      <c r="Y579" s="95">
        <f t="shared" si="118"/>
        <v>0.23871590334404999</v>
      </c>
      <c r="Z579" s="2" t="s">
        <v>532</v>
      </c>
      <c r="AA579" s="2">
        <v>0.17499999999999999</v>
      </c>
      <c r="AB579" s="2">
        <v>0.22500000000000001</v>
      </c>
      <c r="AC579" s="95">
        <v>0.26477499999999998</v>
      </c>
      <c r="AD579" s="38">
        <f t="shared" si="119"/>
        <v>0</v>
      </c>
      <c r="AE579" s="38">
        <f t="shared" si="120"/>
        <v>4.8982219392749993E-3</v>
      </c>
      <c r="AF579" s="38">
        <f t="shared" si="121"/>
        <v>1.8068754755025E-2</v>
      </c>
      <c r="AG579" s="38">
        <f t="shared" si="122"/>
        <v>2.9311806138046948E-2</v>
      </c>
      <c r="AH579" s="38">
        <f t="shared" si="123"/>
        <v>4.7380560893071952E-2</v>
      </c>
      <c r="AI579" s="38">
        <v>56.05</v>
      </c>
      <c r="AJ579" s="24">
        <f t="shared" si="124"/>
        <v>8.4532668854722486E-4</v>
      </c>
      <c r="AK579" s="2">
        <f t="shared" si="125"/>
        <v>7</v>
      </c>
    </row>
    <row r="580" spans="1:37">
      <c r="A580" s="2">
        <v>69</v>
      </c>
      <c r="B580" s="2" t="s">
        <v>133</v>
      </c>
      <c r="C580" s="2" t="s">
        <v>21</v>
      </c>
      <c r="D580" s="2" t="s">
        <v>415</v>
      </c>
      <c r="E580" s="2" t="s">
        <v>768</v>
      </c>
      <c r="F580" s="2" t="s">
        <v>64</v>
      </c>
      <c r="H580" s="2" t="s">
        <v>880</v>
      </c>
      <c r="I580" s="2">
        <v>2497</v>
      </c>
      <c r="J580" s="2">
        <v>1</v>
      </c>
      <c r="K580" s="95">
        <f t="shared" si="112"/>
        <v>4.0048057669203043E-4</v>
      </c>
      <c r="L580" s="38">
        <f t="shared" si="113"/>
        <v>0</v>
      </c>
      <c r="M580" s="38">
        <f t="shared" si="114"/>
        <v>0</v>
      </c>
      <c r="N580" s="38">
        <f t="shared" si="115"/>
        <v>0</v>
      </c>
      <c r="O580" s="38">
        <f t="shared" si="116"/>
        <v>5.0000000000000001E-3</v>
      </c>
      <c r="P580" s="2">
        <v>1789174</v>
      </c>
      <c r="Q580" s="2">
        <v>0.33365104899999998</v>
      </c>
      <c r="R580" s="24">
        <v>0</v>
      </c>
      <c r="S580" s="24">
        <v>0</v>
      </c>
      <c r="T580" s="24">
        <v>0</v>
      </c>
      <c r="U580" s="24">
        <v>1</v>
      </c>
      <c r="V580" s="95">
        <f t="shared" si="117"/>
        <v>4.0048057669203043E-4</v>
      </c>
      <c r="W580" s="95">
        <v>0.43881250000000005</v>
      </c>
      <c r="X580" s="95">
        <v>0.38940625000000001</v>
      </c>
      <c r="Y580" s="95">
        <f t="shared" si="118"/>
        <v>0.38940625000000001</v>
      </c>
      <c r="Z580" s="2" t="s">
        <v>532</v>
      </c>
      <c r="AA580" s="2" t="s">
        <v>532</v>
      </c>
      <c r="AB580" s="2" t="s">
        <v>532</v>
      </c>
      <c r="AC580" s="95">
        <v>0.38940625000000001</v>
      </c>
      <c r="AD580" s="38">
        <f t="shared" si="119"/>
        <v>0</v>
      </c>
      <c r="AE580" s="38">
        <f t="shared" si="120"/>
        <v>0</v>
      </c>
      <c r="AF580" s="38">
        <f t="shared" si="121"/>
        <v>0</v>
      </c>
      <c r="AG580" s="38">
        <f t="shared" si="122"/>
        <v>1.7055993750000002E-2</v>
      </c>
      <c r="AH580" s="38">
        <f t="shared" si="123"/>
        <v>1.7055993750000002E-2</v>
      </c>
      <c r="AI580" s="38">
        <v>31.153888889000001</v>
      </c>
      <c r="AJ580" s="24">
        <f t="shared" si="124"/>
        <v>5.4747559159531545E-4</v>
      </c>
      <c r="AK580" s="2">
        <f t="shared" si="125"/>
        <v>2</v>
      </c>
    </row>
    <row r="581" spans="1:37">
      <c r="A581" s="2">
        <v>70</v>
      </c>
      <c r="B581" s="2" t="s">
        <v>134</v>
      </c>
      <c r="C581" s="2" t="s">
        <v>21</v>
      </c>
      <c r="D581" s="2" t="s">
        <v>415</v>
      </c>
      <c r="E581" s="2" t="s">
        <v>768</v>
      </c>
      <c r="F581" s="2" t="s">
        <v>64</v>
      </c>
      <c r="H581" s="2" t="s">
        <v>880</v>
      </c>
      <c r="I581" s="2">
        <v>7090</v>
      </c>
      <c r="J581" s="2">
        <v>14</v>
      </c>
      <c r="K581" s="95">
        <f t="shared" si="112"/>
        <v>1.9746121297602257E-3</v>
      </c>
      <c r="L581" s="38">
        <f t="shared" si="113"/>
        <v>0</v>
      </c>
      <c r="M581" s="38">
        <f t="shared" si="114"/>
        <v>0</v>
      </c>
      <c r="N581" s="38">
        <f t="shared" si="115"/>
        <v>0</v>
      </c>
      <c r="O581" s="38">
        <f t="shared" si="116"/>
        <v>7.0000000000000007E-2</v>
      </c>
      <c r="P581" s="2">
        <v>827499</v>
      </c>
      <c r="Q581" s="2">
        <v>4.8758986420000001</v>
      </c>
      <c r="R581" s="24">
        <v>0</v>
      </c>
      <c r="S581" s="24">
        <v>0</v>
      </c>
      <c r="T581" s="24">
        <v>0</v>
      </c>
      <c r="U581" s="24">
        <v>1</v>
      </c>
      <c r="V581" s="95">
        <f t="shared" si="117"/>
        <v>1.9746121297602257E-3</v>
      </c>
      <c r="W581" s="95">
        <v>0.41650000000000004</v>
      </c>
      <c r="X581" s="95">
        <v>0.36125000000000002</v>
      </c>
      <c r="Y581" s="95">
        <f t="shared" si="118"/>
        <v>0.36125000000000002</v>
      </c>
      <c r="Z581" s="2" t="s">
        <v>532</v>
      </c>
      <c r="AA581" s="2" t="s">
        <v>532</v>
      </c>
      <c r="AB581" s="2" t="s">
        <v>532</v>
      </c>
      <c r="AC581" s="95">
        <v>0.36125000000000002</v>
      </c>
      <c r="AD581" s="38">
        <f t="shared" si="119"/>
        <v>0</v>
      </c>
      <c r="AE581" s="38">
        <f t="shared" si="120"/>
        <v>0</v>
      </c>
      <c r="AF581" s="38">
        <f t="shared" si="121"/>
        <v>0</v>
      </c>
      <c r="AG581" s="38">
        <f t="shared" si="122"/>
        <v>0.22151850000000003</v>
      </c>
      <c r="AH581" s="38">
        <f t="shared" si="123"/>
        <v>0.22151850000000003</v>
      </c>
      <c r="AI581" s="38">
        <v>31.153888889000001</v>
      </c>
      <c r="AJ581" s="24">
        <f t="shared" si="124"/>
        <v>7.1104606166267443E-3</v>
      </c>
      <c r="AK581" s="2">
        <f t="shared" si="125"/>
        <v>23</v>
      </c>
    </row>
    <row r="582" spans="1:37">
      <c r="A582" s="2">
        <v>71</v>
      </c>
      <c r="B582" s="2" t="s">
        <v>135</v>
      </c>
      <c r="C582" s="2" t="s">
        <v>21</v>
      </c>
      <c r="D582" s="2" t="s">
        <v>415</v>
      </c>
      <c r="E582" s="2" t="s">
        <v>768</v>
      </c>
      <c r="F582" s="2" t="s">
        <v>64</v>
      </c>
      <c r="H582" s="2" t="s">
        <v>880</v>
      </c>
      <c r="I582" s="2">
        <v>11883</v>
      </c>
      <c r="J582" s="2">
        <v>78</v>
      </c>
      <c r="K582" s="95">
        <f t="shared" si="112"/>
        <v>6.5639989901540019E-3</v>
      </c>
      <c r="L582" s="38">
        <f t="shared" si="113"/>
        <v>0</v>
      </c>
      <c r="M582" s="38">
        <f t="shared" si="114"/>
        <v>0</v>
      </c>
      <c r="N582" s="38">
        <f t="shared" si="115"/>
        <v>0</v>
      </c>
      <c r="O582" s="38">
        <f t="shared" si="116"/>
        <v>0.39</v>
      </c>
      <c r="P582" s="2">
        <v>1211770</v>
      </c>
      <c r="Q582" s="2">
        <v>12.281779958</v>
      </c>
      <c r="R582" s="24">
        <v>0</v>
      </c>
      <c r="S582" s="24">
        <v>0</v>
      </c>
      <c r="T582" s="24">
        <v>0</v>
      </c>
      <c r="U582" s="24">
        <v>1</v>
      </c>
      <c r="V582" s="95">
        <f t="shared" si="117"/>
        <v>6.5639989901540019E-3</v>
      </c>
      <c r="W582" s="95">
        <v>0.41862499999999991</v>
      </c>
      <c r="X582" s="95">
        <v>0.34849999999999998</v>
      </c>
      <c r="Y582" s="95">
        <f t="shared" si="118"/>
        <v>0.34849999999999998</v>
      </c>
      <c r="Z582" s="2" t="s">
        <v>532</v>
      </c>
      <c r="AA582" s="2" t="s">
        <v>532</v>
      </c>
      <c r="AB582" s="2" t="s">
        <v>532</v>
      </c>
      <c r="AC582" s="95">
        <v>0.34849999999999998</v>
      </c>
      <c r="AD582" s="38">
        <f t="shared" si="119"/>
        <v>0</v>
      </c>
      <c r="AE582" s="38">
        <f t="shared" si="120"/>
        <v>0</v>
      </c>
      <c r="AF582" s="38">
        <f t="shared" si="121"/>
        <v>0</v>
      </c>
      <c r="AG582" s="38">
        <f t="shared" si="122"/>
        <v>1.1906154000000002</v>
      </c>
      <c r="AH582" s="38">
        <f t="shared" si="123"/>
        <v>1.1906154000000002</v>
      </c>
      <c r="AI582" s="38">
        <v>31.153888889000001</v>
      </c>
      <c r="AJ582" s="24">
        <f t="shared" si="124"/>
        <v>3.8217232020121561E-2</v>
      </c>
      <c r="AK582" s="2">
        <f t="shared" si="125"/>
        <v>130</v>
      </c>
    </row>
    <row r="583" spans="1:37">
      <c r="A583" s="2">
        <v>72</v>
      </c>
      <c r="B583" s="2" t="s">
        <v>136</v>
      </c>
      <c r="C583" s="2" t="s">
        <v>21</v>
      </c>
      <c r="D583" s="2" t="s">
        <v>415</v>
      </c>
      <c r="E583" s="2" t="s">
        <v>768</v>
      </c>
      <c r="F583" s="2" t="s">
        <v>64</v>
      </c>
      <c r="H583" s="2" t="s">
        <v>880</v>
      </c>
      <c r="I583" s="2">
        <v>13020</v>
      </c>
      <c r="J583" s="2">
        <v>74</v>
      </c>
      <c r="K583" s="95">
        <f t="shared" ref="K583:K646" si="126">J583/I583</f>
        <v>5.6835637480798775E-3</v>
      </c>
      <c r="L583" s="38">
        <f t="shared" ref="L583:L646" si="127">R583*$J583*$D$2/1000</f>
        <v>0</v>
      </c>
      <c r="M583" s="38">
        <f t="shared" ref="M583:M646" si="128">S583*$J583*$D$2/1000</f>
        <v>0</v>
      </c>
      <c r="N583" s="38">
        <f t="shared" ref="N583:N646" si="129">T583*$J583*$D$2/1000</f>
        <v>0</v>
      </c>
      <c r="O583" s="38">
        <f t="shared" ref="O583:O646" si="130">U583*$J583*$D$2/1000</f>
        <v>0.37</v>
      </c>
      <c r="P583" s="2">
        <v>1293309</v>
      </c>
      <c r="Q583" s="2">
        <v>7.473727276</v>
      </c>
      <c r="R583" s="24">
        <v>0</v>
      </c>
      <c r="S583" s="24">
        <v>0</v>
      </c>
      <c r="T583" s="24">
        <v>0</v>
      </c>
      <c r="U583" s="24">
        <v>1</v>
      </c>
      <c r="V583" s="95">
        <f t="shared" ref="V583:V646" si="131">K583*(T583+U583)</f>
        <v>5.6835637480798775E-3</v>
      </c>
      <c r="W583" s="95">
        <v>0.45156249999999998</v>
      </c>
      <c r="X583" s="95">
        <v>0.35593750000000002</v>
      </c>
      <c r="Y583" s="95">
        <f t="shared" ref="Y583:Y646" si="132">SUMPRODUCT(R583:U583,Z583:AC583)</f>
        <v>0.35593750000000002</v>
      </c>
      <c r="Z583" s="2" t="s">
        <v>532</v>
      </c>
      <c r="AA583" s="2" t="s">
        <v>532</v>
      </c>
      <c r="AB583" s="2" t="s">
        <v>532</v>
      </c>
      <c r="AC583" s="95">
        <v>0.35593750000000002</v>
      </c>
      <c r="AD583" s="38">
        <f t="shared" ref="AD583:AD646" si="133">IFERROR(L583*Z583*8760/1000,0)</f>
        <v>0</v>
      </c>
      <c r="AE583" s="38">
        <f t="shared" ref="AE583:AE646" si="134">IFERROR(M583*AA583*8760/1000,0)</f>
        <v>0</v>
      </c>
      <c r="AF583" s="38">
        <f t="shared" ref="AF583:AF646" si="135">IFERROR(N583*AB583*8760/1000,0)</f>
        <v>0</v>
      </c>
      <c r="AG583" s="38">
        <f t="shared" ref="AG583:AG646" si="136">IFERROR(O583*AC583*8760/1000,0)</f>
        <v>1.1536646250000002</v>
      </c>
      <c r="AH583" s="38">
        <f t="shared" ref="AH583:AH646" si="137">AF583+AG583</f>
        <v>1.1536646250000002</v>
      </c>
      <c r="AI583" s="38">
        <v>31.153888889000001</v>
      </c>
      <c r="AJ583" s="24">
        <f t="shared" ref="AJ583:AJ646" si="138">AH583/AI583</f>
        <v>3.7031159387852314E-2</v>
      </c>
      <c r="AK583" s="2">
        <f t="shared" ref="AK583:AK646" si="139">ROUND((O583+N583)/0.003,0)</f>
        <v>123</v>
      </c>
    </row>
    <row r="584" spans="1:37">
      <c r="A584" s="2">
        <v>73</v>
      </c>
      <c r="B584" s="2" t="s">
        <v>137</v>
      </c>
      <c r="C584" s="2" t="s">
        <v>21</v>
      </c>
      <c r="D584" s="2" t="s">
        <v>415</v>
      </c>
      <c r="E584" s="2" t="s">
        <v>768</v>
      </c>
      <c r="F584" s="2" t="s">
        <v>64</v>
      </c>
      <c r="H584" s="2" t="s">
        <v>880</v>
      </c>
      <c r="I584" s="2">
        <v>7808</v>
      </c>
      <c r="J584" s="2">
        <v>96</v>
      </c>
      <c r="K584" s="95">
        <f t="shared" si="126"/>
        <v>1.2295081967213115E-2</v>
      </c>
      <c r="L584" s="38">
        <f t="shared" si="127"/>
        <v>0</v>
      </c>
      <c r="M584" s="38">
        <f t="shared" si="128"/>
        <v>0</v>
      </c>
      <c r="N584" s="38">
        <f t="shared" si="129"/>
        <v>0</v>
      </c>
      <c r="O584" s="38">
        <f t="shared" si="130"/>
        <v>0.48</v>
      </c>
      <c r="P584" s="2">
        <v>585499</v>
      </c>
      <c r="Q584" s="2">
        <v>18.678777546999999</v>
      </c>
      <c r="R584" s="24">
        <v>0</v>
      </c>
      <c r="S584" s="24">
        <v>0</v>
      </c>
      <c r="T584" s="24">
        <v>0</v>
      </c>
      <c r="U584" s="24">
        <v>1</v>
      </c>
      <c r="V584" s="95">
        <f t="shared" si="131"/>
        <v>1.2295081967213115E-2</v>
      </c>
      <c r="W584" s="95">
        <v>0.47228125000000004</v>
      </c>
      <c r="X584" s="95">
        <v>0.39259375000000002</v>
      </c>
      <c r="Y584" s="95">
        <f t="shared" si="132"/>
        <v>0.39259375000000002</v>
      </c>
      <c r="Z584" s="2" t="s">
        <v>532</v>
      </c>
      <c r="AA584" s="2" t="s">
        <v>532</v>
      </c>
      <c r="AB584" s="2" t="s">
        <v>532</v>
      </c>
      <c r="AC584" s="95">
        <v>0.39259375000000002</v>
      </c>
      <c r="AD584" s="38">
        <f t="shared" si="133"/>
        <v>0</v>
      </c>
      <c r="AE584" s="38">
        <f t="shared" si="134"/>
        <v>0</v>
      </c>
      <c r="AF584" s="38">
        <f t="shared" si="135"/>
        <v>0</v>
      </c>
      <c r="AG584" s="38">
        <f t="shared" si="136"/>
        <v>1.6507782</v>
      </c>
      <c r="AH584" s="38">
        <f t="shared" si="137"/>
        <v>1.6507782</v>
      </c>
      <c r="AI584" s="38">
        <v>31.153888889000001</v>
      </c>
      <c r="AJ584" s="24">
        <f t="shared" si="138"/>
        <v>5.2987869536341145E-2</v>
      </c>
      <c r="AK584" s="2">
        <f t="shared" si="139"/>
        <v>160</v>
      </c>
    </row>
    <row r="585" spans="1:37">
      <c r="A585" s="2">
        <v>74</v>
      </c>
      <c r="B585" s="2" t="s">
        <v>138</v>
      </c>
      <c r="C585" s="2" t="s">
        <v>20</v>
      </c>
      <c r="D585" s="2" t="s">
        <v>416</v>
      </c>
      <c r="E585" s="2" t="s">
        <v>768</v>
      </c>
      <c r="F585" s="2" t="s">
        <v>64</v>
      </c>
      <c r="H585" s="2" t="s">
        <v>880</v>
      </c>
      <c r="I585" s="2">
        <v>45088</v>
      </c>
      <c r="J585" s="2">
        <v>2033</v>
      </c>
      <c r="K585" s="95">
        <f t="shared" si="126"/>
        <v>4.508960255500355E-2</v>
      </c>
      <c r="L585" s="38">
        <f t="shared" si="127"/>
        <v>0</v>
      </c>
      <c r="M585" s="38">
        <f t="shared" si="128"/>
        <v>0</v>
      </c>
      <c r="N585" s="38">
        <f t="shared" si="129"/>
        <v>2.51799672897</v>
      </c>
      <c r="O585" s="38">
        <f t="shared" si="130"/>
        <v>7.64700327103</v>
      </c>
      <c r="P585" s="2">
        <v>1315944</v>
      </c>
      <c r="Q585" s="2">
        <v>41.262432060999998</v>
      </c>
      <c r="R585" s="24">
        <v>0</v>
      </c>
      <c r="S585" s="24">
        <v>0</v>
      </c>
      <c r="T585" s="24">
        <v>0.24771241799999999</v>
      </c>
      <c r="U585" s="24">
        <v>0.75228758200000001</v>
      </c>
      <c r="V585" s="95">
        <f t="shared" si="131"/>
        <v>4.508960255500355E-2</v>
      </c>
      <c r="W585" s="95">
        <v>0.33043750000000005</v>
      </c>
      <c r="X585" s="95">
        <v>0.26914987699999998</v>
      </c>
      <c r="Y585" s="95">
        <f t="shared" si="132"/>
        <v>0.26914987746862501</v>
      </c>
      <c r="Z585" s="2" t="s">
        <v>532</v>
      </c>
      <c r="AA585" s="2" t="s">
        <v>532</v>
      </c>
      <c r="AB585" s="2">
        <v>0.22500000000000001</v>
      </c>
      <c r="AC585" s="95">
        <v>0.28368749999999998</v>
      </c>
      <c r="AD585" s="38">
        <f t="shared" si="133"/>
        <v>0</v>
      </c>
      <c r="AE585" s="38">
        <f t="shared" si="134"/>
        <v>0</v>
      </c>
      <c r="AF585" s="38">
        <f t="shared" si="135"/>
        <v>4.9629715527998695</v>
      </c>
      <c r="AG585" s="38">
        <f t="shared" si="136"/>
        <v>19.003586946344829</v>
      </c>
      <c r="AH585" s="38">
        <f t="shared" si="137"/>
        <v>23.966558499144696</v>
      </c>
      <c r="AI585" s="38">
        <v>7.2988888889999997</v>
      </c>
      <c r="AJ585" s="24">
        <f t="shared" si="138"/>
        <v>3.2835899906990211</v>
      </c>
      <c r="AK585" s="2">
        <f t="shared" si="139"/>
        <v>3388</v>
      </c>
    </row>
    <row r="586" spans="1:37">
      <c r="A586" s="2">
        <v>104</v>
      </c>
      <c r="B586" s="2" t="s">
        <v>159</v>
      </c>
      <c r="C586" s="2" t="s">
        <v>19</v>
      </c>
      <c r="D586" s="2" t="s">
        <v>419</v>
      </c>
      <c r="E586" s="2" t="s">
        <v>768</v>
      </c>
      <c r="F586" s="2" t="s">
        <v>64</v>
      </c>
      <c r="H586" s="2" t="s">
        <v>880</v>
      </c>
      <c r="I586" s="2">
        <v>64065</v>
      </c>
      <c r="J586" s="2">
        <v>525</v>
      </c>
      <c r="K586" s="95">
        <f t="shared" si="126"/>
        <v>8.1948021540622813E-3</v>
      </c>
      <c r="L586" s="38">
        <f t="shared" si="127"/>
        <v>0</v>
      </c>
      <c r="M586" s="38">
        <f t="shared" si="128"/>
        <v>0</v>
      </c>
      <c r="N586" s="38">
        <f t="shared" si="129"/>
        <v>0.80294117662499997</v>
      </c>
      <c r="O586" s="38">
        <f t="shared" si="130"/>
        <v>1.8220588233750001</v>
      </c>
      <c r="P586" s="2">
        <v>1379116</v>
      </c>
      <c r="Q586" s="2">
        <v>10.741984067000001</v>
      </c>
      <c r="R586" s="24">
        <v>0</v>
      </c>
      <c r="S586" s="24">
        <v>0</v>
      </c>
      <c r="T586" s="24">
        <v>0.305882353</v>
      </c>
      <c r="U586" s="24">
        <v>0.694117647</v>
      </c>
      <c r="V586" s="95">
        <f t="shared" si="131"/>
        <v>8.1948021540622813E-3</v>
      </c>
      <c r="W586" s="95">
        <v>0.32459375000000001</v>
      </c>
      <c r="X586" s="95">
        <v>0.26737491800000002</v>
      </c>
      <c r="Y586" s="95">
        <f t="shared" si="132"/>
        <v>0.26737491821993831</v>
      </c>
      <c r="Z586" s="2" t="s">
        <v>532</v>
      </c>
      <c r="AA586" s="2" t="s">
        <v>532</v>
      </c>
      <c r="AB586" s="2">
        <v>0.22500000000000001</v>
      </c>
      <c r="AC586" s="95">
        <v>0.28604861100000001</v>
      </c>
      <c r="AD586" s="38">
        <f t="shared" si="133"/>
        <v>0</v>
      </c>
      <c r="AE586" s="38">
        <f t="shared" si="134"/>
        <v>0</v>
      </c>
      <c r="AF586" s="38">
        <f t="shared" si="135"/>
        <v>1.5825970591278751</v>
      </c>
      <c r="AG586" s="38">
        <f t="shared" si="136"/>
        <v>4.5656891853396075</v>
      </c>
      <c r="AH586" s="38">
        <f t="shared" si="137"/>
        <v>6.1482862444674824</v>
      </c>
      <c r="AI586" s="38">
        <v>80.83</v>
      </c>
      <c r="AJ586" s="24">
        <f t="shared" si="138"/>
        <v>7.6064409804125724E-2</v>
      </c>
      <c r="AK586" s="2">
        <f t="shared" si="139"/>
        <v>875</v>
      </c>
    </row>
    <row r="587" spans="1:37">
      <c r="A587" s="2">
        <v>105</v>
      </c>
      <c r="B587" s="2" t="s">
        <v>160</v>
      </c>
      <c r="C587" s="2" t="s">
        <v>19</v>
      </c>
      <c r="D587" s="2" t="s">
        <v>419</v>
      </c>
      <c r="E587" s="2" t="s">
        <v>768</v>
      </c>
      <c r="F587" s="2" t="s">
        <v>64</v>
      </c>
      <c r="H587" s="2" t="s">
        <v>880</v>
      </c>
      <c r="I587" s="2">
        <v>9248</v>
      </c>
      <c r="J587" s="2">
        <v>211</v>
      </c>
      <c r="K587" s="95">
        <f t="shared" si="126"/>
        <v>2.2815743944636677E-2</v>
      </c>
      <c r="L587" s="38">
        <f t="shared" si="127"/>
        <v>0</v>
      </c>
      <c r="M587" s="38">
        <f t="shared" si="128"/>
        <v>0</v>
      </c>
      <c r="N587" s="38">
        <f t="shared" si="129"/>
        <v>0.25903352965999998</v>
      </c>
      <c r="O587" s="38">
        <f t="shared" si="130"/>
        <v>0.79596647034000001</v>
      </c>
      <c r="P587" s="2">
        <v>1620261</v>
      </c>
      <c r="Q587" s="2">
        <v>3.9961502150000001</v>
      </c>
      <c r="R587" s="24">
        <v>0</v>
      </c>
      <c r="S587" s="24">
        <v>0</v>
      </c>
      <c r="T587" s="24">
        <v>0.245529412</v>
      </c>
      <c r="U587" s="24">
        <v>0.754470588</v>
      </c>
      <c r="V587" s="95">
        <f t="shared" si="131"/>
        <v>2.2815743944636677E-2</v>
      </c>
      <c r="W587" s="95">
        <v>0.34159375000000003</v>
      </c>
      <c r="X587" s="95">
        <v>0.271740127</v>
      </c>
      <c r="Y587" s="95">
        <f t="shared" si="132"/>
        <v>0.27174012666883507</v>
      </c>
      <c r="Z587" s="2" t="s">
        <v>532</v>
      </c>
      <c r="AA587" s="2" t="s">
        <v>532</v>
      </c>
      <c r="AB587" s="2">
        <v>0.22500000000000001</v>
      </c>
      <c r="AC587" s="95">
        <v>0.28695089299999998</v>
      </c>
      <c r="AD587" s="38">
        <f t="shared" si="133"/>
        <v>0</v>
      </c>
      <c r="AE587" s="38">
        <f t="shared" si="134"/>
        <v>0</v>
      </c>
      <c r="AF587" s="38">
        <f t="shared" si="135"/>
        <v>0.51055508695985996</v>
      </c>
      <c r="AG587" s="38">
        <f t="shared" si="136"/>
        <v>2.0008128156881799</v>
      </c>
      <c r="AH587" s="38">
        <f t="shared" si="137"/>
        <v>2.5113679026480398</v>
      </c>
      <c r="AI587" s="38">
        <v>80.83</v>
      </c>
      <c r="AJ587" s="24">
        <f t="shared" si="138"/>
        <v>3.1069750125547937E-2</v>
      </c>
      <c r="AK587" s="2">
        <f t="shared" si="139"/>
        <v>352</v>
      </c>
    </row>
    <row r="588" spans="1:37">
      <c r="A588" s="2">
        <v>106</v>
      </c>
      <c r="B588" s="2" t="s">
        <v>161</v>
      </c>
      <c r="C588" s="2" t="s">
        <v>19</v>
      </c>
      <c r="D588" s="2" t="s">
        <v>419</v>
      </c>
      <c r="E588" s="2" t="s">
        <v>768</v>
      </c>
      <c r="F588" s="2" t="s">
        <v>64</v>
      </c>
      <c r="H588" s="2" t="s">
        <v>880</v>
      </c>
      <c r="I588" s="2">
        <v>34799</v>
      </c>
      <c r="J588" s="2">
        <v>811</v>
      </c>
      <c r="K588" s="95">
        <f t="shared" si="126"/>
        <v>2.330526739274117E-2</v>
      </c>
      <c r="L588" s="38">
        <f t="shared" si="127"/>
        <v>0</v>
      </c>
      <c r="M588" s="38">
        <f t="shared" si="128"/>
        <v>0</v>
      </c>
      <c r="N588" s="38">
        <f t="shared" si="129"/>
        <v>1.188566950025</v>
      </c>
      <c r="O588" s="38">
        <f t="shared" si="130"/>
        <v>2.8664330499749995</v>
      </c>
      <c r="P588" s="2">
        <v>1160491</v>
      </c>
      <c r="Q588" s="2">
        <v>16.656229183000001</v>
      </c>
      <c r="R588" s="24">
        <v>0</v>
      </c>
      <c r="S588" s="24">
        <v>0</v>
      </c>
      <c r="T588" s="24">
        <v>0.29311145500000002</v>
      </c>
      <c r="U588" s="24">
        <v>0.70688854499999998</v>
      </c>
      <c r="V588" s="95">
        <f t="shared" si="131"/>
        <v>2.330526739274117E-2</v>
      </c>
      <c r="W588" s="95">
        <v>0.34425</v>
      </c>
      <c r="X588" s="95">
        <v>0.270079923</v>
      </c>
      <c r="Y588" s="95">
        <f t="shared" si="132"/>
        <v>0.27007992320296292</v>
      </c>
      <c r="Z588" s="2" t="s">
        <v>532</v>
      </c>
      <c r="AA588" s="2" t="s">
        <v>532</v>
      </c>
      <c r="AB588" s="2">
        <v>0.22500000000000001</v>
      </c>
      <c r="AC588" s="95">
        <v>0.288772321</v>
      </c>
      <c r="AD588" s="38">
        <f t="shared" si="133"/>
        <v>0</v>
      </c>
      <c r="AE588" s="38">
        <f t="shared" si="134"/>
        <v>0</v>
      </c>
      <c r="AF588" s="38">
        <f t="shared" si="135"/>
        <v>2.3426654584992748</v>
      </c>
      <c r="AG588" s="38">
        <f t="shared" si="136"/>
        <v>7.2510595575317334</v>
      </c>
      <c r="AH588" s="38">
        <f t="shared" si="137"/>
        <v>9.5937250160310086</v>
      </c>
      <c r="AI588" s="38">
        <v>80.83</v>
      </c>
      <c r="AJ588" s="24">
        <f t="shared" si="138"/>
        <v>0.11869015236955349</v>
      </c>
      <c r="AK588" s="2">
        <f t="shared" si="139"/>
        <v>1352</v>
      </c>
    </row>
    <row r="589" spans="1:37">
      <c r="A589" s="2">
        <v>107</v>
      </c>
      <c r="B589" s="2" t="s">
        <v>162</v>
      </c>
      <c r="C589" s="2" t="s">
        <v>19</v>
      </c>
      <c r="D589" s="2" t="s">
        <v>419</v>
      </c>
      <c r="E589" s="2" t="s">
        <v>768</v>
      </c>
      <c r="F589" s="2" t="s">
        <v>64</v>
      </c>
      <c r="H589" s="2" t="s">
        <v>880</v>
      </c>
      <c r="I589" s="2">
        <v>226568</v>
      </c>
      <c r="J589" s="2">
        <v>1306</v>
      </c>
      <c r="K589" s="95">
        <f t="shared" si="126"/>
        <v>5.764273860386286E-3</v>
      </c>
      <c r="L589" s="38">
        <f t="shared" si="127"/>
        <v>0</v>
      </c>
      <c r="M589" s="38">
        <f t="shared" si="128"/>
        <v>0.30921470473000007</v>
      </c>
      <c r="N589" s="38">
        <f t="shared" si="129"/>
        <v>3.1231508408299997</v>
      </c>
      <c r="O589" s="38">
        <f t="shared" si="130"/>
        <v>3.0976344544400001</v>
      </c>
      <c r="P589" s="2">
        <v>1298457</v>
      </c>
      <c r="Q589" s="2">
        <v>15.773370739000001</v>
      </c>
      <c r="R589" s="24">
        <v>0</v>
      </c>
      <c r="S589" s="24">
        <v>4.7352941000000003E-2</v>
      </c>
      <c r="T589" s="24">
        <v>0.47827731099999998</v>
      </c>
      <c r="U589" s="24">
        <v>0.47436974799999998</v>
      </c>
      <c r="V589" s="95">
        <f t="shared" si="131"/>
        <v>5.4913185403675721E-3</v>
      </c>
      <c r="W589" s="95">
        <v>0.33946875000000004</v>
      </c>
      <c r="X589" s="95">
        <v>0.25766234900000001</v>
      </c>
      <c r="Y589" s="95">
        <f t="shared" si="132"/>
        <v>0.25374804360787495</v>
      </c>
      <c r="Z589" s="2" t="s">
        <v>532</v>
      </c>
      <c r="AA589" s="2">
        <v>0.17499999999999999</v>
      </c>
      <c r="AB589" s="2">
        <v>0.22500000000000001</v>
      </c>
      <c r="AC589" s="95">
        <v>0.29059374999999998</v>
      </c>
      <c r="AD589" s="38">
        <f t="shared" si="133"/>
        <v>0</v>
      </c>
      <c r="AE589" s="38">
        <f t="shared" si="134"/>
        <v>0.47402614235109014</v>
      </c>
      <c r="AF589" s="38">
        <f t="shared" si="135"/>
        <v>6.1557303072759293</v>
      </c>
      <c r="AG589" s="38">
        <f t="shared" si="136"/>
        <v>7.8853421392655321</v>
      </c>
      <c r="AH589" s="38">
        <f t="shared" si="137"/>
        <v>14.041072446541461</v>
      </c>
      <c r="AI589" s="38">
        <v>80.83</v>
      </c>
      <c r="AJ589" s="24">
        <f t="shared" si="138"/>
        <v>0.17371115237586862</v>
      </c>
      <c r="AK589" s="2">
        <f t="shared" si="139"/>
        <v>2074</v>
      </c>
    </row>
    <row r="590" spans="1:37">
      <c r="A590" s="2">
        <v>108</v>
      </c>
      <c r="B590" s="2" t="s">
        <v>163</v>
      </c>
      <c r="C590" s="2" t="s">
        <v>19</v>
      </c>
      <c r="D590" s="2" t="s">
        <v>419</v>
      </c>
      <c r="E590" s="2" t="s">
        <v>768</v>
      </c>
      <c r="F590" s="2" t="s">
        <v>64</v>
      </c>
      <c r="H590" s="2" t="s">
        <v>880</v>
      </c>
      <c r="I590" s="2">
        <v>1019</v>
      </c>
      <c r="J590" s="2">
        <v>1</v>
      </c>
      <c r="K590" s="95">
        <f t="shared" si="126"/>
        <v>9.813542688910696E-4</v>
      </c>
      <c r="L590" s="38">
        <f t="shared" si="127"/>
        <v>0</v>
      </c>
      <c r="M590" s="38">
        <f t="shared" si="128"/>
        <v>0</v>
      </c>
      <c r="N590" s="38">
        <f t="shared" si="129"/>
        <v>0</v>
      </c>
      <c r="O590" s="38">
        <f t="shared" si="130"/>
        <v>5.0000000000000001E-3</v>
      </c>
      <c r="P590" s="2">
        <v>28983</v>
      </c>
      <c r="Q590" s="2">
        <v>1.67151563</v>
      </c>
      <c r="R590" s="24">
        <v>0</v>
      </c>
      <c r="S590" s="24">
        <v>0</v>
      </c>
      <c r="T590" s="24">
        <v>0</v>
      </c>
      <c r="U590" s="24">
        <v>1</v>
      </c>
      <c r="V590" s="95">
        <f t="shared" si="131"/>
        <v>9.813542688910696E-4</v>
      </c>
      <c r="W590" s="95">
        <v>0.44306249999999997</v>
      </c>
      <c r="X590" s="95">
        <v>0.3686875</v>
      </c>
      <c r="Y590" s="95">
        <f t="shared" si="132"/>
        <v>0.3686875</v>
      </c>
      <c r="Z590" s="2" t="s">
        <v>532</v>
      </c>
      <c r="AA590" s="2" t="s">
        <v>532</v>
      </c>
      <c r="AB590" s="2" t="s">
        <v>532</v>
      </c>
      <c r="AC590" s="95">
        <v>0.3686875</v>
      </c>
      <c r="AD590" s="38">
        <f t="shared" si="133"/>
        <v>0</v>
      </c>
      <c r="AE590" s="38">
        <f t="shared" si="134"/>
        <v>0</v>
      </c>
      <c r="AF590" s="38">
        <f t="shared" si="135"/>
        <v>0</v>
      </c>
      <c r="AG590" s="38">
        <f t="shared" si="136"/>
        <v>1.61485125E-2</v>
      </c>
      <c r="AH590" s="38">
        <f t="shared" si="137"/>
        <v>1.61485125E-2</v>
      </c>
      <c r="AI590" s="38">
        <v>80.83</v>
      </c>
      <c r="AJ590" s="24">
        <f t="shared" si="138"/>
        <v>1.9978365087220092E-4</v>
      </c>
      <c r="AK590" s="2">
        <f t="shared" si="139"/>
        <v>2</v>
      </c>
    </row>
    <row r="591" spans="1:37">
      <c r="A591" s="2">
        <v>109</v>
      </c>
      <c r="B591" s="2" t="s">
        <v>164</v>
      </c>
      <c r="C591" s="2" t="s">
        <v>18</v>
      </c>
      <c r="D591" s="2" t="s">
        <v>420</v>
      </c>
      <c r="E591" s="2" t="s">
        <v>768</v>
      </c>
      <c r="F591" s="2" t="s">
        <v>64</v>
      </c>
      <c r="H591" s="2" t="s">
        <v>880</v>
      </c>
      <c r="I591" s="2">
        <v>12055</v>
      </c>
      <c r="J591" s="2">
        <v>3</v>
      </c>
      <c r="K591" s="95">
        <f t="shared" si="126"/>
        <v>2.4885939444214017E-4</v>
      </c>
      <c r="L591" s="38">
        <f t="shared" si="127"/>
        <v>0</v>
      </c>
      <c r="M591" s="38">
        <f t="shared" si="128"/>
        <v>0</v>
      </c>
      <c r="N591" s="38">
        <f t="shared" si="129"/>
        <v>6.5294117699999992E-3</v>
      </c>
      <c r="O591" s="38">
        <f t="shared" si="130"/>
        <v>8.4705882300000011E-3</v>
      </c>
      <c r="P591" s="2">
        <v>12142802</v>
      </c>
      <c r="Q591" s="2">
        <v>0.182408499</v>
      </c>
      <c r="R591" s="24">
        <v>0</v>
      </c>
      <c r="S591" s="24">
        <v>0</v>
      </c>
      <c r="T591" s="24">
        <v>0.43529411800000001</v>
      </c>
      <c r="U591" s="24">
        <v>0.56470588200000005</v>
      </c>
      <c r="V591" s="95">
        <f t="shared" si="131"/>
        <v>2.4885939444214017E-4</v>
      </c>
      <c r="W591" s="95">
        <v>0.27890624999999997</v>
      </c>
      <c r="X591" s="95">
        <v>0.246681176</v>
      </c>
      <c r="Y591" s="95">
        <f t="shared" si="132"/>
        <v>0.24668117645703752</v>
      </c>
      <c r="Z591" s="2" t="s">
        <v>532</v>
      </c>
      <c r="AA591" s="2" t="s">
        <v>532</v>
      </c>
      <c r="AB591" s="2">
        <v>0.22500000000000001</v>
      </c>
      <c r="AC591" s="95">
        <v>0.26339374999999998</v>
      </c>
      <c r="AD591" s="38">
        <f t="shared" si="133"/>
        <v>0</v>
      </c>
      <c r="AE591" s="38">
        <f t="shared" si="134"/>
        <v>0</v>
      </c>
      <c r="AF591" s="38">
        <f t="shared" si="135"/>
        <v>1.2869470598669998E-2</v>
      </c>
      <c r="AG591" s="38">
        <f t="shared" si="136"/>
        <v>1.9544435987784731E-2</v>
      </c>
      <c r="AH591" s="38">
        <f t="shared" si="137"/>
        <v>3.2413906586454731E-2</v>
      </c>
      <c r="AI591" s="38">
        <v>442.37194444400001</v>
      </c>
      <c r="AJ591" s="24">
        <f t="shared" si="138"/>
        <v>7.3272970841752868E-5</v>
      </c>
      <c r="AK591" s="2">
        <f t="shared" si="139"/>
        <v>5</v>
      </c>
    </row>
    <row r="592" spans="1:37">
      <c r="A592" s="2">
        <v>110</v>
      </c>
      <c r="B592" s="2" t="s">
        <v>165</v>
      </c>
      <c r="C592" s="2" t="s">
        <v>18</v>
      </c>
      <c r="D592" s="2" t="s">
        <v>420</v>
      </c>
      <c r="E592" s="2" t="s">
        <v>768</v>
      </c>
      <c r="F592" s="2" t="s">
        <v>64</v>
      </c>
      <c r="H592" s="2" t="s">
        <v>880</v>
      </c>
      <c r="I592" s="2">
        <v>25710</v>
      </c>
      <c r="J592" s="2">
        <v>839</v>
      </c>
      <c r="K592" s="95">
        <f t="shared" si="126"/>
        <v>3.2633216647218979E-2</v>
      </c>
      <c r="L592" s="38">
        <f t="shared" si="127"/>
        <v>0</v>
      </c>
      <c r="M592" s="38">
        <f t="shared" si="128"/>
        <v>0</v>
      </c>
      <c r="N592" s="38">
        <f t="shared" si="129"/>
        <v>2.4328756681799999</v>
      </c>
      <c r="O592" s="38">
        <f t="shared" si="130"/>
        <v>1.7621243318199999</v>
      </c>
      <c r="P592" s="2">
        <v>1339568</v>
      </c>
      <c r="Q592" s="2">
        <v>35.976608294000002</v>
      </c>
      <c r="R592" s="24">
        <v>0</v>
      </c>
      <c r="S592" s="24">
        <v>0</v>
      </c>
      <c r="T592" s="24">
        <v>0.57994652400000002</v>
      </c>
      <c r="U592" s="24">
        <v>0.42005347599999998</v>
      </c>
      <c r="V592" s="95">
        <f t="shared" si="131"/>
        <v>3.2633216647218979E-2</v>
      </c>
      <c r="W592" s="95">
        <v>0.27359375000000002</v>
      </c>
      <c r="X592" s="95">
        <v>0.24050259900000001</v>
      </c>
      <c r="Y592" s="95">
        <f t="shared" si="132"/>
        <v>0.24050259859862499</v>
      </c>
      <c r="Z592" s="2" t="s">
        <v>532</v>
      </c>
      <c r="AA592" s="2" t="s">
        <v>532</v>
      </c>
      <c r="AB592" s="2">
        <v>0.22500000000000001</v>
      </c>
      <c r="AC592" s="95">
        <v>0.26190625000000001</v>
      </c>
      <c r="AD592" s="38">
        <f t="shared" si="133"/>
        <v>0</v>
      </c>
      <c r="AE592" s="38">
        <f t="shared" si="134"/>
        <v>0</v>
      </c>
      <c r="AF592" s="38">
        <f t="shared" si="135"/>
        <v>4.7951979419827797</v>
      </c>
      <c r="AG592" s="38">
        <f t="shared" si="136"/>
        <v>4.0428396518392109</v>
      </c>
      <c r="AH592" s="38">
        <f t="shared" si="137"/>
        <v>8.8380375938219906</v>
      </c>
      <c r="AI592" s="38">
        <v>442.37194444400001</v>
      </c>
      <c r="AJ592" s="24">
        <f t="shared" si="138"/>
        <v>1.9978747985318495E-2</v>
      </c>
      <c r="AK592" s="2">
        <f t="shared" si="139"/>
        <v>1398</v>
      </c>
    </row>
    <row r="593" spans="1:37">
      <c r="A593" s="2">
        <v>111</v>
      </c>
      <c r="B593" s="2" t="s">
        <v>166</v>
      </c>
      <c r="C593" s="2" t="s">
        <v>18</v>
      </c>
      <c r="D593" s="2" t="s">
        <v>420</v>
      </c>
      <c r="E593" s="2" t="s">
        <v>768</v>
      </c>
      <c r="F593" s="2" t="s">
        <v>64</v>
      </c>
      <c r="H593" s="2" t="s">
        <v>880</v>
      </c>
      <c r="I593" s="2">
        <v>19459</v>
      </c>
      <c r="J593" s="2">
        <v>84</v>
      </c>
      <c r="K593" s="95">
        <f t="shared" si="126"/>
        <v>4.316768590369495E-3</v>
      </c>
      <c r="L593" s="38">
        <f t="shared" si="127"/>
        <v>0</v>
      </c>
      <c r="M593" s="38">
        <f t="shared" si="128"/>
        <v>0</v>
      </c>
      <c r="N593" s="38">
        <f t="shared" si="129"/>
        <v>8.5684491899999979E-2</v>
      </c>
      <c r="O593" s="38">
        <f t="shared" si="130"/>
        <v>0.33431550809999999</v>
      </c>
      <c r="P593" s="2">
        <v>1935561</v>
      </c>
      <c r="Q593" s="2">
        <v>12.761413624999999</v>
      </c>
      <c r="R593" s="24">
        <v>0</v>
      </c>
      <c r="S593" s="24">
        <v>0</v>
      </c>
      <c r="T593" s="24">
        <v>0.20401069499999999</v>
      </c>
      <c r="U593" s="24">
        <v>0.79598930499999998</v>
      </c>
      <c r="V593" s="95">
        <f t="shared" si="131"/>
        <v>4.316768590369495E-3</v>
      </c>
      <c r="W593" s="95">
        <v>0.31609374999999995</v>
      </c>
      <c r="X593" s="95">
        <v>0.27388937899999999</v>
      </c>
      <c r="Y593" s="95">
        <f t="shared" si="132"/>
        <v>0.2738893789449181</v>
      </c>
      <c r="Z593" s="2" t="s">
        <v>532</v>
      </c>
      <c r="AA593" s="2" t="s">
        <v>532</v>
      </c>
      <c r="AB593" s="2">
        <v>0.22500000000000001</v>
      </c>
      <c r="AC593" s="95">
        <v>0.286419643</v>
      </c>
      <c r="AD593" s="38">
        <f t="shared" si="133"/>
        <v>0</v>
      </c>
      <c r="AE593" s="38">
        <f t="shared" si="134"/>
        <v>0</v>
      </c>
      <c r="AF593" s="38">
        <f t="shared" si="135"/>
        <v>0.16888413353489998</v>
      </c>
      <c r="AG593" s="38">
        <f t="shared" si="136"/>
        <v>0.83880966947924274</v>
      </c>
      <c r="AH593" s="38">
        <f t="shared" si="137"/>
        <v>1.0076938030141427</v>
      </c>
      <c r="AI593" s="38">
        <v>442.37194444400001</v>
      </c>
      <c r="AJ593" s="24">
        <f t="shared" si="138"/>
        <v>2.2779333447121596E-3</v>
      </c>
      <c r="AK593" s="2">
        <f t="shared" si="139"/>
        <v>140</v>
      </c>
    </row>
    <row r="594" spans="1:37">
      <c r="A594" s="2">
        <v>112</v>
      </c>
      <c r="B594" s="2" t="s">
        <v>167</v>
      </c>
      <c r="C594" s="2" t="s">
        <v>18</v>
      </c>
      <c r="D594" s="2" t="s">
        <v>420</v>
      </c>
      <c r="E594" s="2" t="s">
        <v>768</v>
      </c>
      <c r="F594" s="2" t="s">
        <v>64</v>
      </c>
      <c r="H594" s="2" t="s">
        <v>880</v>
      </c>
      <c r="I594" s="2">
        <v>12325</v>
      </c>
      <c r="J594" s="2">
        <v>25</v>
      </c>
      <c r="K594" s="95">
        <f t="shared" si="126"/>
        <v>2.0283975659229209E-3</v>
      </c>
      <c r="L594" s="38">
        <f t="shared" si="127"/>
        <v>0</v>
      </c>
      <c r="M594" s="38">
        <f t="shared" si="128"/>
        <v>0</v>
      </c>
      <c r="N594" s="38">
        <f t="shared" si="129"/>
        <v>0</v>
      </c>
      <c r="O594" s="38">
        <f t="shared" si="130"/>
        <v>0.125</v>
      </c>
      <c r="P594" s="2">
        <v>1864114</v>
      </c>
      <c r="Q594" s="2">
        <v>4.7023542479999998</v>
      </c>
      <c r="R594" s="24">
        <v>0</v>
      </c>
      <c r="S594" s="24">
        <v>0</v>
      </c>
      <c r="T594" s="24">
        <v>0</v>
      </c>
      <c r="U594" s="24">
        <v>1</v>
      </c>
      <c r="V594" s="95">
        <f t="shared" si="131"/>
        <v>2.0283975659229209E-3</v>
      </c>
      <c r="W594" s="95">
        <v>0.36231249999999998</v>
      </c>
      <c r="X594" s="95">
        <v>0.30185624999999999</v>
      </c>
      <c r="Y594" s="95">
        <f t="shared" si="132"/>
        <v>0.30185624999999999</v>
      </c>
      <c r="Z594" s="2" t="s">
        <v>532</v>
      </c>
      <c r="AA594" s="2" t="s">
        <v>532</v>
      </c>
      <c r="AB594" s="2" t="s">
        <v>532</v>
      </c>
      <c r="AC594" s="95">
        <v>0.30185624999999999</v>
      </c>
      <c r="AD594" s="38">
        <f t="shared" si="133"/>
        <v>0</v>
      </c>
      <c r="AE594" s="38">
        <f t="shared" si="134"/>
        <v>0</v>
      </c>
      <c r="AF594" s="38">
        <f t="shared" si="135"/>
        <v>0</v>
      </c>
      <c r="AG594" s="38">
        <f t="shared" si="136"/>
        <v>0.33053259374999999</v>
      </c>
      <c r="AH594" s="38">
        <f t="shared" si="137"/>
        <v>0.33053259374999999</v>
      </c>
      <c r="AI594" s="38">
        <v>442.37194444400001</v>
      </c>
      <c r="AJ594" s="24">
        <f t="shared" si="138"/>
        <v>7.471825415272062E-4</v>
      </c>
      <c r="AK594" s="2">
        <f t="shared" si="139"/>
        <v>42</v>
      </c>
    </row>
    <row r="595" spans="1:37">
      <c r="A595" s="2">
        <v>113</v>
      </c>
      <c r="B595" s="2" t="s">
        <v>168</v>
      </c>
      <c r="C595" s="2" t="s">
        <v>18</v>
      </c>
      <c r="D595" s="2" t="s">
        <v>420</v>
      </c>
      <c r="E595" s="2" t="s">
        <v>768</v>
      </c>
      <c r="F595" s="2" t="s">
        <v>64</v>
      </c>
      <c r="H595" s="2" t="s">
        <v>880</v>
      </c>
      <c r="I595" s="2">
        <v>39565</v>
      </c>
      <c r="J595" s="2">
        <v>1979</v>
      </c>
      <c r="K595" s="95">
        <f t="shared" si="126"/>
        <v>5.0018956148110701E-2</v>
      </c>
      <c r="L595" s="38">
        <f t="shared" si="127"/>
        <v>0</v>
      </c>
      <c r="M595" s="38">
        <f t="shared" si="128"/>
        <v>0</v>
      </c>
      <c r="N595" s="38">
        <f t="shared" si="129"/>
        <v>3.1763781476849999</v>
      </c>
      <c r="O595" s="38">
        <f t="shared" si="130"/>
        <v>6.7186218523149996</v>
      </c>
      <c r="P595" s="2">
        <v>2587004</v>
      </c>
      <c r="Q595" s="2">
        <v>35.835396678999999</v>
      </c>
      <c r="R595" s="24">
        <v>0</v>
      </c>
      <c r="S595" s="24">
        <v>0</v>
      </c>
      <c r="T595" s="24">
        <v>0.321008403</v>
      </c>
      <c r="U595" s="24">
        <v>0.678991597</v>
      </c>
      <c r="V595" s="95">
        <f t="shared" si="131"/>
        <v>5.0018956148110701E-2</v>
      </c>
      <c r="W595" s="95">
        <v>0.30121874999999998</v>
      </c>
      <c r="X595" s="95">
        <v>0.261080859</v>
      </c>
      <c r="Y595" s="95">
        <f t="shared" si="132"/>
        <v>0.26108085910491574</v>
      </c>
      <c r="Z595" s="2" t="s">
        <v>532</v>
      </c>
      <c r="AA595" s="2" t="s">
        <v>532</v>
      </c>
      <c r="AB595" s="2">
        <v>0.22500000000000001</v>
      </c>
      <c r="AC595" s="95">
        <v>0.278138889</v>
      </c>
      <c r="AD595" s="38">
        <f t="shared" si="133"/>
        <v>0</v>
      </c>
      <c r="AE595" s="38">
        <f t="shared" si="134"/>
        <v>0</v>
      </c>
      <c r="AF595" s="38">
        <f t="shared" si="135"/>
        <v>6.260641329087135</v>
      </c>
      <c r="AG595" s="38">
        <f t="shared" si="136"/>
        <v>16.369899754298782</v>
      </c>
      <c r="AH595" s="38">
        <f t="shared" si="137"/>
        <v>22.630541083385918</v>
      </c>
      <c r="AI595" s="38">
        <v>442.37194444400001</v>
      </c>
      <c r="AJ595" s="24">
        <f t="shared" si="138"/>
        <v>5.1157270183192473E-2</v>
      </c>
      <c r="AK595" s="2">
        <f t="shared" si="139"/>
        <v>3298</v>
      </c>
    </row>
    <row r="596" spans="1:37">
      <c r="A596" s="2">
        <v>114</v>
      </c>
      <c r="B596" s="2" t="s">
        <v>169</v>
      </c>
      <c r="C596" s="2" t="s">
        <v>18</v>
      </c>
      <c r="D596" s="2" t="s">
        <v>420</v>
      </c>
      <c r="E596" s="2" t="s">
        <v>768</v>
      </c>
      <c r="F596" s="2" t="s">
        <v>64</v>
      </c>
      <c r="H596" s="2" t="s">
        <v>880</v>
      </c>
      <c r="I596" s="2">
        <v>17715</v>
      </c>
      <c r="J596" s="2">
        <v>226</v>
      </c>
      <c r="K596" s="95">
        <f t="shared" si="126"/>
        <v>1.275755009878634E-2</v>
      </c>
      <c r="L596" s="38">
        <f t="shared" si="127"/>
        <v>0</v>
      </c>
      <c r="M596" s="38">
        <f t="shared" si="128"/>
        <v>0</v>
      </c>
      <c r="N596" s="38">
        <f t="shared" si="129"/>
        <v>0</v>
      </c>
      <c r="O596" s="38">
        <f t="shared" si="130"/>
        <v>1.1299999999999999</v>
      </c>
      <c r="P596" s="2">
        <v>1479133</v>
      </c>
      <c r="Q596" s="2">
        <v>18.763945937999999</v>
      </c>
      <c r="R596" s="24">
        <v>0</v>
      </c>
      <c r="S596" s="24">
        <v>0</v>
      </c>
      <c r="T596" s="24">
        <v>0</v>
      </c>
      <c r="U596" s="24">
        <v>1</v>
      </c>
      <c r="V596" s="95">
        <f t="shared" si="131"/>
        <v>1.275755009878634E-2</v>
      </c>
      <c r="W596" s="95">
        <v>0.39365624999999999</v>
      </c>
      <c r="X596" s="95">
        <v>0.31954687500000001</v>
      </c>
      <c r="Y596" s="95">
        <f t="shared" si="132"/>
        <v>0.31954687500000001</v>
      </c>
      <c r="Z596" s="2" t="s">
        <v>532</v>
      </c>
      <c r="AA596" s="2" t="s">
        <v>532</v>
      </c>
      <c r="AB596" s="2" t="s">
        <v>532</v>
      </c>
      <c r="AC596" s="95">
        <v>0.31954687500000001</v>
      </c>
      <c r="AD596" s="38">
        <f t="shared" si="133"/>
        <v>0</v>
      </c>
      <c r="AE596" s="38">
        <f t="shared" si="134"/>
        <v>0</v>
      </c>
      <c r="AF596" s="38">
        <f t="shared" si="135"/>
        <v>0</v>
      </c>
      <c r="AG596" s="38">
        <f t="shared" si="136"/>
        <v>3.1631306062499998</v>
      </c>
      <c r="AH596" s="38">
        <f t="shared" si="137"/>
        <v>3.1631306062499998</v>
      </c>
      <c r="AI596" s="38">
        <v>442.37194444400001</v>
      </c>
      <c r="AJ596" s="24">
        <f t="shared" si="138"/>
        <v>7.1503870125073478E-3</v>
      </c>
      <c r="AK596" s="2">
        <f t="shared" si="139"/>
        <v>377</v>
      </c>
    </row>
    <row r="597" spans="1:37">
      <c r="A597" s="2">
        <v>115</v>
      </c>
      <c r="B597" s="2" t="s">
        <v>170</v>
      </c>
      <c r="C597" s="2" t="s">
        <v>18</v>
      </c>
      <c r="D597" s="2" t="s">
        <v>420</v>
      </c>
      <c r="E597" s="2" t="s">
        <v>768</v>
      </c>
      <c r="F597" s="2" t="s">
        <v>64</v>
      </c>
      <c r="H597" s="2" t="s">
        <v>880</v>
      </c>
      <c r="I597" s="2">
        <v>31764</v>
      </c>
      <c r="J597" s="2">
        <v>729</v>
      </c>
      <c r="K597" s="95">
        <f t="shared" si="126"/>
        <v>2.2950510011333584E-2</v>
      </c>
      <c r="L597" s="38">
        <f t="shared" si="127"/>
        <v>0</v>
      </c>
      <c r="M597" s="38">
        <f t="shared" si="128"/>
        <v>0</v>
      </c>
      <c r="N597" s="38">
        <f t="shared" si="129"/>
        <v>2.1734582053499998</v>
      </c>
      <c r="O597" s="38">
        <f t="shared" si="130"/>
        <v>1.47154179465</v>
      </c>
      <c r="P597" s="2">
        <v>1640685</v>
      </c>
      <c r="Q597" s="2">
        <v>28.246812801000001</v>
      </c>
      <c r="R597" s="24">
        <v>0</v>
      </c>
      <c r="S597" s="24">
        <v>0</v>
      </c>
      <c r="T597" s="24">
        <v>0.59628482999999999</v>
      </c>
      <c r="U597" s="24">
        <v>0.40371517000000001</v>
      </c>
      <c r="V597" s="95">
        <f t="shared" si="131"/>
        <v>2.2950510011333584E-2</v>
      </c>
      <c r="W597" s="95">
        <v>0.28634374999999995</v>
      </c>
      <c r="X597" s="95">
        <v>0.24118645499999999</v>
      </c>
      <c r="Y597" s="95">
        <f t="shared" si="132"/>
        <v>0.2411864550971875</v>
      </c>
      <c r="Z597" s="2" t="s">
        <v>532</v>
      </c>
      <c r="AA597" s="2" t="s">
        <v>532</v>
      </c>
      <c r="AB597" s="2">
        <v>0.22500000000000001</v>
      </c>
      <c r="AC597" s="95">
        <v>0.26509375000000002</v>
      </c>
      <c r="AD597" s="38">
        <f t="shared" si="133"/>
        <v>0</v>
      </c>
      <c r="AE597" s="38">
        <f t="shared" si="134"/>
        <v>0</v>
      </c>
      <c r="AF597" s="38">
        <f t="shared" si="135"/>
        <v>4.2838861227448497</v>
      </c>
      <c r="AG597" s="38">
        <f t="shared" si="136"/>
        <v>3.4172456257993669</v>
      </c>
      <c r="AH597" s="38">
        <f t="shared" si="137"/>
        <v>7.701131748544217</v>
      </c>
      <c r="AI597" s="38">
        <v>442.37194444400001</v>
      </c>
      <c r="AJ597" s="24">
        <f t="shared" si="138"/>
        <v>1.7408725497326617E-2</v>
      </c>
      <c r="AK597" s="2">
        <f t="shared" si="139"/>
        <v>1215</v>
      </c>
    </row>
    <row r="598" spans="1:37">
      <c r="A598" s="2">
        <v>116</v>
      </c>
      <c r="B598" s="2" t="s">
        <v>171</v>
      </c>
      <c r="C598" s="2" t="s">
        <v>18</v>
      </c>
      <c r="D598" s="2" t="s">
        <v>420</v>
      </c>
      <c r="E598" s="2" t="s">
        <v>768</v>
      </c>
      <c r="F598" s="2" t="s">
        <v>64</v>
      </c>
      <c r="H598" s="2" t="s">
        <v>880</v>
      </c>
      <c r="I598" s="2">
        <v>12434</v>
      </c>
      <c r="J598" s="2">
        <v>8</v>
      </c>
      <c r="K598" s="95">
        <f t="shared" si="126"/>
        <v>6.4339713688274091E-4</v>
      </c>
      <c r="L598" s="38">
        <f t="shared" si="127"/>
        <v>0</v>
      </c>
      <c r="M598" s="38">
        <f t="shared" si="128"/>
        <v>0</v>
      </c>
      <c r="N598" s="38">
        <f t="shared" si="129"/>
        <v>8.5251075999999999E-3</v>
      </c>
      <c r="O598" s="38">
        <f t="shared" si="130"/>
        <v>3.1474892400000003E-2</v>
      </c>
      <c r="P598" s="2">
        <v>4094748</v>
      </c>
      <c r="Q598" s="2">
        <v>1.9067374770000001</v>
      </c>
      <c r="R598" s="24">
        <v>0</v>
      </c>
      <c r="S598" s="24">
        <v>0</v>
      </c>
      <c r="T598" s="24">
        <v>0.21312769000000001</v>
      </c>
      <c r="U598" s="24">
        <v>0.78687231000000002</v>
      </c>
      <c r="V598" s="95">
        <f t="shared" si="131"/>
        <v>6.4339713688274091E-4</v>
      </c>
      <c r="W598" s="95">
        <v>0.31290625</v>
      </c>
      <c r="X598" s="95">
        <v>0.278524881</v>
      </c>
      <c r="Y598" s="95">
        <f t="shared" si="132"/>
        <v>0.27852488085683152</v>
      </c>
      <c r="Z598" s="2" t="s">
        <v>532</v>
      </c>
      <c r="AA598" s="2" t="s">
        <v>532</v>
      </c>
      <c r="AB598" s="2">
        <v>0.22500000000000001</v>
      </c>
      <c r="AC598" s="95">
        <v>0.29302232099999997</v>
      </c>
      <c r="AD598" s="38">
        <f t="shared" si="133"/>
        <v>0</v>
      </c>
      <c r="AE598" s="38">
        <f t="shared" si="134"/>
        <v>0</v>
      </c>
      <c r="AF598" s="38">
        <f t="shared" si="135"/>
        <v>1.6802987079600002E-2</v>
      </c>
      <c r="AG598" s="38">
        <f t="shared" si="136"/>
        <v>8.0792131172633758E-2</v>
      </c>
      <c r="AH598" s="38">
        <f t="shared" si="137"/>
        <v>9.7595118252233756E-2</v>
      </c>
      <c r="AI598" s="38">
        <v>442.37194444400001</v>
      </c>
      <c r="AJ598" s="24">
        <f t="shared" si="138"/>
        <v>2.2061778437350326E-4</v>
      </c>
      <c r="AK598" s="2">
        <f t="shared" si="139"/>
        <v>13</v>
      </c>
    </row>
    <row r="599" spans="1:37">
      <c r="A599" s="2">
        <v>117</v>
      </c>
      <c r="B599" s="2" t="s">
        <v>172</v>
      </c>
      <c r="C599" s="2" t="s">
        <v>18</v>
      </c>
      <c r="D599" s="2" t="s">
        <v>420</v>
      </c>
      <c r="E599" s="2" t="s">
        <v>768</v>
      </c>
      <c r="F599" s="2" t="s">
        <v>64</v>
      </c>
      <c r="H599" s="2" t="s">
        <v>880</v>
      </c>
      <c r="I599" s="2">
        <v>23662</v>
      </c>
      <c r="J599" s="2">
        <v>154</v>
      </c>
      <c r="K599" s="95">
        <f t="shared" si="126"/>
        <v>6.5083255853266844E-3</v>
      </c>
      <c r="L599" s="38">
        <f t="shared" si="127"/>
        <v>0</v>
      </c>
      <c r="M599" s="38">
        <f t="shared" si="128"/>
        <v>0.35746594422</v>
      </c>
      <c r="N599" s="38">
        <f t="shared" si="129"/>
        <v>0.41253405578000002</v>
      </c>
      <c r="O599" s="38">
        <f t="shared" si="130"/>
        <v>0</v>
      </c>
      <c r="P599" s="2">
        <v>2333587</v>
      </c>
      <c r="Q599" s="2">
        <v>4.2332654359999999</v>
      </c>
      <c r="R599" s="24">
        <v>0</v>
      </c>
      <c r="S599" s="24">
        <v>0.46424148599999998</v>
      </c>
      <c r="T599" s="24">
        <v>0.53575851399999996</v>
      </c>
      <c r="U599" s="24">
        <v>0</v>
      </c>
      <c r="V599" s="95">
        <f t="shared" si="131"/>
        <v>3.4868908442228044E-3</v>
      </c>
      <c r="W599" s="95">
        <v>0.24384375</v>
      </c>
      <c r="X599" s="95">
        <v>0.22500000000000001</v>
      </c>
      <c r="Y599" s="95">
        <f t="shared" si="132"/>
        <v>0.20178792569999998</v>
      </c>
      <c r="Z599" s="2" t="s">
        <v>532</v>
      </c>
      <c r="AA599" s="2">
        <v>0.17499999999999999</v>
      </c>
      <c r="AB599" s="2">
        <v>0.22500000000000001</v>
      </c>
      <c r="AC599" s="95"/>
      <c r="AD599" s="38">
        <f t="shared" si="133"/>
        <v>0</v>
      </c>
      <c r="AE599" s="38">
        <f t="shared" si="134"/>
        <v>0.54799529248925993</v>
      </c>
      <c r="AF599" s="38">
        <f t="shared" si="135"/>
        <v>0.81310462394238003</v>
      </c>
      <c r="AG599" s="38">
        <f t="shared" si="136"/>
        <v>0</v>
      </c>
      <c r="AH599" s="38">
        <f t="shared" si="137"/>
        <v>0.81310462394238003</v>
      </c>
      <c r="AI599" s="38">
        <v>442.37194444400001</v>
      </c>
      <c r="AJ599" s="24">
        <f t="shared" si="138"/>
        <v>1.8380564910470067E-3</v>
      </c>
      <c r="AK599" s="2">
        <f t="shared" si="139"/>
        <v>138</v>
      </c>
    </row>
    <row r="600" spans="1:37">
      <c r="A600" s="2">
        <v>118</v>
      </c>
      <c r="B600" s="2" t="s">
        <v>173</v>
      </c>
      <c r="C600" s="2" t="s">
        <v>18</v>
      </c>
      <c r="D600" s="2" t="s">
        <v>420</v>
      </c>
      <c r="E600" s="2" t="s">
        <v>768</v>
      </c>
      <c r="F600" s="2" t="s">
        <v>64</v>
      </c>
      <c r="H600" s="2" t="s">
        <v>880</v>
      </c>
      <c r="I600" s="2">
        <v>8313</v>
      </c>
      <c r="J600" s="2">
        <v>35</v>
      </c>
      <c r="K600" s="95">
        <f t="shared" si="126"/>
        <v>4.2102730662817271E-3</v>
      </c>
      <c r="L600" s="38">
        <f t="shared" si="127"/>
        <v>0</v>
      </c>
      <c r="M600" s="38">
        <f t="shared" si="128"/>
        <v>0.143774509725</v>
      </c>
      <c r="N600" s="38">
        <f t="shared" si="129"/>
        <v>3.1225490275E-2</v>
      </c>
      <c r="O600" s="38">
        <f t="shared" si="130"/>
        <v>0</v>
      </c>
      <c r="P600" s="2">
        <v>1885149</v>
      </c>
      <c r="Q600" s="2">
        <v>0.257449021</v>
      </c>
      <c r="R600" s="24">
        <v>0</v>
      </c>
      <c r="S600" s="24">
        <v>0.821568627</v>
      </c>
      <c r="T600" s="24">
        <v>0.178431373</v>
      </c>
      <c r="U600" s="24">
        <v>0</v>
      </c>
      <c r="V600" s="95">
        <f t="shared" si="131"/>
        <v>7.5124480392156862E-4</v>
      </c>
      <c r="W600" s="95">
        <v>0.22500000000000001</v>
      </c>
      <c r="X600" s="95">
        <v>0.22500000000000001</v>
      </c>
      <c r="Y600" s="95">
        <f t="shared" si="132"/>
        <v>0.18392156865000001</v>
      </c>
      <c r="Z600" s="2" t="s">
        <v>532</v>
      </c>
      <c r="AA600" s="2">
        <v>0.17499999999999999</v>
      </c>
      <c r="AB600" s="2">
        <v>0.22500000000000001</v>
      </c>
      <c r="AC600" s="95"/>
      <c r="AD600" s="38">
        <f t="shared" si="133"/>
        <v>0</v>
      </c>
      <c r="AE600" s="38">
        <f t="shared" si="134"/>
        <v>0.22040632340842498</v>
      </c>
      <c r="AF600" s="38">
        <f t="shared" si="135"/>
        <v>6.1545441332024997E-2</v>
      </c>
      <c r="AG600" s="38">
        <f t="shared" si="136"/>
        <v>0</v>
      </c>
      <c r="AH600" s="38">
        <f t="shared" si="137"/>
        <v>6.1545441332024997E-2</v>
      </c>
      <c r="AI600" s="38">
        <v>442.37194444400001</v>
      </c>
      <c r="AJ600" s="24">
        <f t="shared" si="138"/>
        <v>1.3912600494902328E-4</v>
      </c>
      <c r="AK600" s="2">
        <f t="shared" si="139"/>
        <v>10</v>
      </c>
    </row>
    <row r="601" spans="1:37">
      <c r="A601" s="2">
        <v>119</v>
      </c>
      <c r="B601" s="2" t="s">
        <v>174</v>
      </c>
      <c r="C601" s="2" t="s">
        <v>18</v>
      </c>
      <c r="D601" s="2" t="s">
        <v>420</v>
      </c>
      <c r="E601" s="2" t="s">
        <v>768</v>
      </c>
      <c r="F601" s="2" t="s">
        <v>64</v>
      </c>
      <c r="H601" s="2" t="s">
        <v>880</v>
      </c>
      <c r="I601" s="2">
        <v>16322</v>
      </c>
      <c r="J601" s="2">
        <v>68</v>
      </c>
      <c r="K601" s="95">
        <f t="shared" si="126"/>
        <v>4.1661561083200585E-3</v>
      </c>
      <c r="L601" s="38">
        <f t="shared" si="127"/>
        <v>0</v>
      </c>
      <c r="M601" s="38">
        <f t="shared" si="128"/>
        <v>0.12686206887999998</v>
      </c>
      <c r="N601" s="38">
        <f t="shared" si="129"/>
        <v>0.17198793104000001</v>
      </c>
      <c r="O601" s="38">
        <f t="shared" si="130"/>
        <v>4.1150000079999999E-2</v>
      </c>
      <c r="P601" s="2">
        <v>1179465</v>
      </c>
      <c r="Q601" s="2">
        <v>4.2747595919999997</v>
      </c>
      <c r="R601" s="24">
        <v>0</v>
      </c>
      <c r="S601" s="24">
        <v>0.37312373199999999</v>
      </c>
      <c r="T601" s="24">
        <v>0.50584685600000001</v>
      </c>
      <c r="U601" s="24">
        <v>0.121029412</v>
      </c>
      <c r="V601" s="95">
        <f t="shared" si="131"/>
        <v>2.6116643930890818E-3</v>
      </c>
      <c r="W601" s="95">
        <v>0.25446875000000002</v>
      </c>
      <c r="X601" s="95">
        <v>0.23068945699999999</v>
      </c>
      <c r="Y601" s="95">
        <f t="shared" si="132"/>
        <v>0.20991039888487498</v>
      </c>
      <c r="Z601" s="2" t="s">
        <v>532</v>
      </c>
      <c r="AA601" s="2">
        <v>0.17499999999999999</v>
      </c>
      <c r="AB601" s="2">
        <v>0.22500000000000001</v>
      </c>
      <c r="AC601" s="95">
        <v>0.25446875000000002</v>
      </c>
      <c r="AD601" s="38">
        <f t="shared" si="133"/>
        <v>0</v>
      </c>
      <c r="AE601" s="38">
        <f t="shared" si="134"/>
        <v>0.19447955159303998</v>
      </c>
      <c r="AF601" s="38">
        <f t="shared" si="135"/>
        <v>0.33898821207984003</v>
      </c>
      <c r="AG601" s="38">
        <f t="shared" si="136"/>
        <v>9.1729368365831704E-2</v>
      </c>
      <c r="AH601" s="38">
        <f t="shared" si="137"/>
        <v>0.43071758044567177</v>
      </c>
      <c r="AI601" s="38">
        <v>442.37194444400001</v>
      </c>
      <c r="AJ601" s="24">
        <f t="shared" si="138"/>
        <v>9.7365483018373568E-4</v>
      </c>
      <c r="AK601" s="2">
        <f t="shared" si="139"/>
        <v>71</v>
      </c>
    </row>
    <row r="602" spans="1:37">
      <c r="A602" s="2">
        <v>120</v>
      </c>
      <c r="B602" s="2" t="s">
        <v>175</v>
      </c>
      <c r="C602" s="2" t="s">
        <v>18</v>
      </c>
      <c r="D602" s="2" t="s">
        <v>420</v>
      </c>
      <c r="E602" s="2" t="s">
        <v>768</v>
      </c>
      <c r="F602" s="2" t="s">
        <v>64</v>
      </c>
      <c r="H602" s="2" t="s">
        <v>880</v>
      </c>
      <c r="I602" s="2">
        <v>32310</v>
      </c>
      <c r="J602" s="2">
        <v>100</v>
      </c>
      <c r="K602" s="95">
        <f t="shared" si="126"/>
        <v>3.0950170225936243E-3</v>
      </c>
      <c r="L602" s="38">
        <f t="shared" si="127"/>
        <v>0</v>
      </c>
      <c r="M602" s="38">
        <f t="shared" si="128"/>
        <v>0</v>
      </c>
      <c r="N602" s="38">
        <f t="shared" si="129"/>
        <v>0</v>
      </c>
      <c r="O602" s="38">
        <f t="shared" si="130"/>
        <v>0.5</v>
      </c>
      <c r="P602" s="2">
        <v>3743982</v>
      </c>
      <c r="Q602" s="2">
        <v>6.0499040859999997</v>
      </c>
      <c r="R602" s="24">
        <v>0</v>
      </c>
      <c r="S602" s="24">
        <v>0</v>
      </c>
      <c r="T602" s="24">
        <v>0</v>
      </c>
      <c r="U602" s="24">
        <v>1</v>
      </c>
      <c r="V602" s="95">
        <f t="shared" si="131"/>
        <v>3.0950170225936243E-3</v>
      </c>
      <c r="W602" s="95">
        <v>0.35009374999999998</v>
      </c>
      <c r="X602" s="95">
        <v>0.30599999999999999</v>
      </c>
      <c r="Y602" s="95">
        <f t="shared" si="132"/>
        <v>0.30599999999999999</v>
      </c>
      <c r="Z602" s="2" t="s">
        <v>532</v>
      </c>
      <c r="AA602" s="2" t="s">
        <v>532</v>
      </c>
      <c r="AB602" s="2" t="s">
        <v>532</v>
      </c>
      <c r="AC602" s="95">
        <v>0.30599999999999999</v>
      </c>
      <c r="AD602" s="38">
        <f t="shared" si="133"/>
        <v>0</v>
      </c>
      <c r="AE602" s="38">
        <f t="shared" si="134"/>
        <v>0</v>
      </c>
      <c r="AF602" s="38">
        <f t="shared" si="135"/>
        <v>0</v>
      </c>
      <c r="AG602" s="38">
        <f t="shared" si="136"/>
        <v>1.3402799999999999</v>
      </c>
      <c r="AH602" s="38">
        <f t="shared" si="137"/>
        <v>1.3402799999999999</v>
      </c>
      <c r="AI602" s="38">
        <v>442.37194444400001</v>
      </c>
      <c r="AJ602" s="24">
        <f t="shared" si="138"/>
        <v>3.0297581409339724E-3</v>
      </c>
      <c r="AK602" s="2">
        <f t="shared" si="139"/>
        <v>167</v>
      </c>
    </row>
    <row r="603" spans="1:37">
      <c r="A603" s="2">
        <v>121</v>
      </c>
      <c r="B603" s="2" t="s">
        <v>176</v>
      </c>
      <c r="C603" s="2" t="s">
        <v>18</v>
      </c>
      <c r="D603" s="2" t="s">
        <v>420</v>
      </c>
      <c r="E603" s="2" t="s">
        <v>768</v>
      </c>
      <c r="F603" s="2" t="s">
        <v>64</v>
      </c>
      <c r="H603" s="2" t="s">
        <v>880</v>
      </c>
      <c r="I603" s="2">
        <v>27217</v>
      </c>
      <c r="J603" s="2">
        <v>39</v>
      </c>
      <c r="K603" s="95">
        <f t="shared" si="126"/>
        <v>1.4329279494433625E-3</v>
      </c>
      <c r="L603" s="38">
        <f t="shared" si="127"/>
        <v>0</v>
      </c>
      <c r="M603" s="38">
        <f t="shared" si="128"/>
        <v>0</v>
      </c>
      <c r="N603" s="38">
        <f t="shared" si="129"/>
        <v>0</v>
      </c>
      <c r="O603" s="38">
        <f t="shared" si="130"/>
        <v>0.19500000000000001</v>
      </c>
      <c r="P603" s="2">
        <v>3310341</v>
      </c>
      <c r="Q603" s="2">
        <v>4.1901577229999996</v>
      </c>
      <c r="R603" s="24">
        <v>0</v>
      </c>
      <c r="S603" s="24">
        <v>0</v>
      </c>
      <c r="T603" s="24">
        <v>0</v>
      </c>
      <c r="U603" s="24">
        <v>1</v>
      </c>
      <c r="V603" s="95">
        <f t="shared" si="131"/>
        <v>1.4329279494433625E-3</v>
      </c>
      <c r="W603" s="95">
        <v>0.38409374999999996</v>
      </c>
      <c r="X603" s="95">
        <v>0.31078125000000001</v>
      </c>
      <c r="Y603" s="95">
        <f t="shared" si="132"/>
        <v>0.31078125000000001</v>
      </c>
      <c r="Z603" s="2" t="s">
        <v>532</v>
      </c>
      <c r="AA603" s="2" t="s">
        <v>532</v>
      </c>
      <c r="AB603" s="2" t="s">
        <v>532</v>
      </c>
      <c r="AC603" s="95">
        <v>0.31078125000000001</v>
      </c>
      <c r="AD603" s="38">
        <f t="shared" si="133"/>
        <v>0</v>
      </c>
      <c r="AE603" s="38">
        <f t="shared" si="134"/>
        <v>0</v>
      </c>
      <c r="AF603" s="38">
        <f t="shared" si="135"/>
        <v>0</v>
      </c>
      <c r="AG603" s="38">
        <f t="shared" si="136"/>
        <v>0.53087653125000001</v>
      </c>
      <c r="AH603" s="38">
        <f t="shared" si="137"/>
        <v>0.53087653125000001</v>
      </c>
      <c r="AI603" s="38">
        <v>442.37194444400001</v>
      </c>
      <c r="AJ603" s="24">
        <f t="shared" si="138"/>
        <v>1.2000682636355657E-3</v>
      </c>
      <c r="AK603" s="2">
        <f t="shared" si="139"/>
        <v>65</v>
      </c>
    </row>
    <row r="604" spans="1:37">
      <c r="A604" s="2">
        <v>122</v>
      </c>
      <c r="B604" s="2" t="s">
        <v>177</v>
      </c>
      <c r="C604" s="2" t="s">
        <v>18</v>
      </c>
      <c r="D604" s="2" t="s">
        <v>420</v>
      </c>
      <c r="E604" s="2" t="s">
        <v>768</v>
      </c>
      <c r="F604" s="2" t="s">
        <v>64</v>
      </c>
      <c r="H604" s="2" t="s">
        <v>880</v>
      </c>
      <c r="I604" s="2">
        <v>25943</v>
      </c>
      <c r="J604" s="2">
        <v>313</v>
      </c>
      <c r="K604" s="95">
        <f t="shared" si="126"/>
        <v>1.2064911536830744E-2</v>
      </c>
      <c r="L604" s="38">
        <f t="shared" si="127"/>
        <v>0</v>
      </c>
      <c r="M604" s="38">
        <f t="shared" si="128"/>
        <v>0</v>
      </c>
      <c r="N604" s="38">
        <f t="shared" si="129"/>
        <v>0</v>
      </c>
      <c r="O604" s="38">
        <f t="shared" si="130"/>
        <v>1.5649999999999999</v>
      </c>
      <c r="P604" s="2">
        <v>1808710</v>
      </c>
      <c r="Q604" s="2">
        <v>18.030766819</v>
      </c>
      <c r="R604" s="24">
        <v>0</v>
      </c>
      <c r="S604" s="24">
        <v>0</v>
      </c>
      <c r="T604" s="24">
        <v>0</v>
      </c>
      <c r="U604" s="24">
        <v>1</v>
      </c>
      <c r="V604" s="95">
        <f t="shared" si="131"/>
        <v>1.2064911536830744E-2</v>
      </c>
      <c r="W604" s="95">
        <v>0.32300000000000001</v>
      </c>
      <c r="X604" s="95">
        <v>0.28538750000000002</v>
      </c>
      <c r="Y604" s="95">
        <f t="shared" si="132"/>
        <v>0.28538750000000002</v>
      </c>
      <c r="Z604" s="2" t="s">
        <v>532</v>
      </c>
      <c r="AA604" s="2" t="s">
        <v>532</v>
      </c>
      <c r="AB604" s="2" t="s">
        <v>532</v>
      </c>
      <c r="AC604" s="95">
        <v>0.28538750000000002</v>
      </c>
      <c r="AD604" s="38">
        <f t="shared" si="133"/>
        <v>0</v>
      </c>
      <c r="AE604" s="38">
        <f t="shared" si="134"/>
        <v>0</v>
      </c>
      <c r="AF604" s="38">
        <f t="shared" si="135"/>
        <v>0</v>
      </c>
      <c r="AG604" s="38">
        <f t="shared" si="136"/>
        <v>3.9124913925000002</v>
      </c>
      <c r="AH604" s="38">
        <f t="shared" si="137"/>
        <v>3.9124913925000002</v>
      </c>
      <c r="AI604" s="38">
        <v>442.37194444400001</v>
      </c>
      <c r="AJ604" s="24">
        <f t="shared" si="138"/>
        <v>8.8443479330893322E-3</v>
      </c>
      <c r="AK604" s="2">
        <f t="shared" si="139"/>
        <v>522</v>
      </c>
    </row>
    <row r="605" spans="1:37">
      <c r="A605" s="2">
        <v>123</v>
      </c>
      <c r="B605" s="2" t="s">
        <v>178</v>
      </c>
      <c r="C605" s="2" t="s">
        <v>18</v>
      </c>
      <c r="D605" s="2" t="s">
        <v>420</v>
      </c>
      <c r="E605" s="2" t="s">
        <v>768</v>
      </c>
      <c r="F605" s="2" t="s">
        <v>64</v>
      </c>
      <c r="H605" s="2" t="s">
        <v>880</v>
      </c>
      <c r="I605" s="2">
        <v>41692</v>
      </c>
      <c r="J605" s="2">
        <v>1787</v>
      </c>
      <c r="K605" s="95">
        <f t="shared" si="126"/>
        <v>4.2861939940516167E-2</v>
      </c>
      <c r="L605" s="38">
        <f t="shared" si="127"/>
        <v>0</v>
      </c>
      <c r="M605" s="38">
        <f t="shared" si="128"/>
        <v>4.1433872531500002</v>
      </c>
      <c r="N605" s="38">
        <f t="shared" si="129"/>
        <v>3.2701731163199996</v>
      </c>
      <c r="O605" s="38">
        <f t="shared" si="130"/>
        <v>1.5214396305300002</v>
      </c>
      <c r="P605" s="2">
        <v>3399091</v>
      </c>
      <c r="Q605" s="2">
        <v>9.0401648560000005</v>
      </c>
      <c r="R605" s="24">
        <v>0</v>
      </c>
      <c r="S605" s="24">
        <v>0.46372549000000002</v>
      </c>
      <c r="T605" s="24">
        <v>0.365995872</v>
      </c>
      <c r="U605" s="24">
        <v>0.17027863800000001</v>
      </c>
      <c r="V605" s="95">
        <f t="shared" si="131"/>
        <v>2.2985765839249737E-2</v>
      </c>
      <c r="W605" s="95">
        <v>0.27837499999999998</v>
      </c>
      <c r="X605" s="95">
        <v>0.24194770500000001</v>
      </c>
      <c r="Y605" s="95">
        <f t="shared" si="132"/>
        <v>0.21090234780324998</v>
      </c>
      <c r="Z605" s="2" t="s">
        <v>532</v>
      </c>
      <c r="AA605" s="2">
        <v>0.17499999999999999</v>
      </c>
      <c r="AB605" s="2">
        <v>0.22500000000000001</v>
      </c>
      <c r="AC605" s="95">
        <v>0.27837499999999998</v>
      </c>
      <c r="AD605" s="38">
        <f t="shared" si="133"/>
        <v>0</v>
      </c>
      <c r="AE605" s="38">
        <f t="shared" si="134"/>
        <v>6.3518126590789494</v>
      </c>
      <c r="AF605" s="38">
        <f t="shared" si="135"/>
        <v>6.4455112122667195</v>
      </c>
      <c r="AG605" s="38">
        <f t="shared" si="136"/>
        <v>3.7101294326233898</v>
      </c>
      <c r="AH605" s="38">
        <f t="shared" si="137"/>
        <v>10.155640644890109</v>
      </c>
      <c r="AI605" s="38">
        <v>442.37194444400001</v>
      </c>
      <c r="AJ605" s="24">
        <f t="shared" si="138"/>
        <v>2.2957243949216392E-2</v>
      </c>
      <c r="AK605" s="2">
        <f t="shared" si="139"/>
        <v>1597</v>
      </c>
    </row>
    <row r="606" spans="1:37">
      <c r="A606" s="2">
        <v>124</v>
      </c>
      <c r="B606" s="2" t="s">
        <v>179</v>
      </c>
      <c r="C606" s="2" t="s">
        <v>18</v>
      </c>
      <c r="D606" s="2" t="s">
        <v>420</v>
      </c>
      <c r="E606" s="2" t="s">
        <v>768</v>
      </c>
      <c r="F606" s="2" t="s">
        <v>64</v>
      </c>
      <c r="H606" s="2" t="s">
        <v>880</v>
      </c>
      <c r="I606" s="2">
        <v>45575</v>
      </c>
      <c r="J606" s="2">
        <v>3326</v>
      </c>
      <c r="K606" s="95">
        <f t="shared" si="126"/>
        <v>7.2978606692265496E-2</v>
      </c>
      <c r="L606" s="38">
        <f t="shared" si="127"/>
        <v>0</v>
      </c>
      <c r="M606" s="38">
        <f t="shared" si="128"/>
        <v>2.9936877156299997</v>
      </c>
      <c r="N606" s="38">
        <f t="shared" si="129"/>
        <v>6.603499253569999</v>
      </c>
      <c r="O606" s="38">
        <f t="shared" si="130"/>
        <v>7.0328130307999999</v>
      </c>
      <c r="P606" s="2">
        <v>3027281</v>
      </c>
      <c r="Q606" s="2">
        <v>28.045760374</v>
      </c>
      <c r="R606" s="24">
        <v>0</v>
      </c>
      <c r="S606" s="24">
        <v>0.18001730099999999</v>
      </c>
      <c r="T606" s="24">
        <v>0.39708353899999999</v>
      </c>
      <c r="U606" s="24">
        <v>0.42289916</v>
      </c>
      <c r="V606" s="95">
        <f t="shared" si="131"/>
        <v>5.9841194884783323E-2</v>
      </c>
      <c r="W606" s="95">
        <v>0.34371874999999996</v>
      </c>
      <c r="X606" s="95">
        <v>0.25937739900000001</v>
      </c>
      <c r="Y606" s="95">
        <f t="shared" si="132"/>
        <v>0.24418800708374999</v>
      </c>
      <c r="Z606" s="2" t="s">
        <v>532</v>
      </c>
      <c r="AA606" s="2">
        <v>0.17499999999999999</v>
      </c>
      <c r="AB606" s="2">
        <v>0.22500000000000001</v>
      </c>
      <c r="AC606" s="95">
        <v>0.29165625000000001</v>
      </c>
      <c r="AD606" s="38">
        <f t="shared" si="133"/>
        <v>0</v>
      </c>
      <c r="AE606" s="38">
        <f t="shared" si="134"/>
        <v>4.5893232680607889</v>
      </c>
      <c r="AF606" s="38">
        <f t="shared" si="135"/>
        <v>13.015497028786466</v>
      </c>
      <c r="AG606" s="38">
        <f t="shared" si="136"/>
        <v>17.968195549504941</v>
      </c>
      <c r="AH606" s="38">
        <f t="shared" si="137"/>
        <v>30.983692578291407</v>
      </c>
      <c r="AI606" s="38">
        <v>442.37194444400001</v>
      </c>
      <c r="AJ606" s="24">
        <f t="shared" si="138"/>
        <v>7.0039913171332777E-2</v>
      </c>
      <c r="AK606" s="2">
        <f t="shared" si="139"/>
        <v>4545</v>
      </c>
    </row>
    <row r="607" spans="1:37">
      <c r="A607" s="2">
        <v>125</v>
      </c>
      <c r="B607" s="2" t="s">
        <v>180</v>
      </c>
      <c r="C607" s="2" t="s">
        <v>18</v>
      </c>
      <c r="D607" s="2" t="s">
        <v>420</v>
      </c>
      <c r="E607" s="2" t="s">
        <v>768</v>
      </c>
      <c r="F607" s="2" t="s">
        <v>64</v>
      </c>
      <c r="H607" s="2" t="s">
        <v>880</v>
      </c>
      <c r="I607" s="2">
        <v>17073</v>
      </c>
      <c r="J607" s="2">
        <v>512</v>
      </c>
      <c r="K607" s="95">
        <f t="shared" si="126"/>
        <v>2.9988871317284602E-2</v>
      </c>
      <c r="L607" s="38">
        <f t="shared" si="127"/>
        <v>0</v>
      </c>
      <c r="M607" s="38">
        <f t="shared" si="128"/>
        <v>0.31152941056</v>
      </c>
      <c r="N607" s="38">
        <f t="shared" si="129"/>
        <v>1.2213702425599999</v>
      </c>
      <c r="O607" s="38">
        <f t="shared" si="130"/>
        <v>1.02710034688</v>
      </c>
      <c r="P607" s="2">
        <v>735295</v>
      </c>
      <c r="Q607" s="2">
        <v>29.661878838</v>
      </c>
      <c r="R607" s="24">
        <v>0</v>
      </c>
      <c r="S607" s="24">
        <v>0.121691176</v>
      </c>
      <c r="T607" s="24">
        <v>0.47709775100000001</v>
      </c>
      <c r="U607" s="24">
        <v>0.40121107299999997</v>
      </c>
      <c r="V607" s="95">
        <f t="shared" si="131"/>
        <v>2.6339490299771569E-2</v>
      </c>
      <c r="W607" s="95">
        <v>0.27890624999999997</v>
      </c>
      <c r="X607" s="95">
        <v>0.24125207100000001</v>
      </c>
      <c r="Y607" s="95">
        <f t="shared" si="132"/>
        <v>0.2331897789065781</v>
      </c>
      <c r="Z607" s="2" t="s">
        <v>532</v>
      </c>
      <c r="AA607" s="2">
        <v>0.17499999999999999</v>
      </c>
      <c r="AB607" s="2">
        <v>0.22500000000000001</v>
      </c>
      <c r="AC607" s="95">
        <v>0.26057812499999999</v>
      </c>
      <c r="AD607" s="38">
        <f t="shared" si="133"/>
        <v>0</v>
      </c>
      <c r="AE607" s="38">
        <f t="shared" si="134"/>
        <v>0.47757458638847999</v>
      </c>
      <c r="AF607" s="38">
        <f t="shared" si="135"/>
        <v>2.4073207480857599</v>
      </c>
      <c r="AG607" s="38">
        <f t="shared" si="136"/>
        <v>2.344525371373118</v>
      </c>
      <c r="AH607" s="38">
        <f t="shared" si="137"/>
        <v>4.7518461194588779</v>
      </c>
      <c r="AI607" s="38">
        <v>442.37194444400001</v>
      </c>
      <c r="AJ607" s="24">
        <f t="shared" si="138"/>
        <v>1.0741743863145045E-2</v>
      </c>
      <c r="AK607" s="2">
        <f t="shared" si="139"/>
        <v>749</v>
      </c>
    </row>
    <row r="608" spans="1:37">
      <c r="A608" s="2">
        <v>126</v>
      </c>
      <c r="B608" s="2" t="s">
        <v>181</v>
      </c>
      <c r="C608" s="2" t="s">
        <v>18</v>
      </c>
      <c r="D608" s="2" t="s">
        <v>420</v>
      </c>
      <c r="E608" s="2" t="s">
        <v>768</v>
      </c>
      <c r="F608" s="2" t="s">
        <v>64</v>
      </c>
      <c r="H608" s="2" t="s">
        <v>880</v>
      </c>
      <c r="I608" s="2">
        <v>44942</v>
      </c>
      <c r="J608" s="2">
        <v>455</v>
      </c>
      <c r="K608" s="95">
        <f t="shared" si="126"/>
        <v>1.0124160028481153E-2</v>
      </c>
      <c r="L608" s="38">
        <f t="shared" si="127"/>
        <v>0.17149576990000001</v>
      </c>
      <c r="M608" s="38">
        <f t="shared" si="128"/>
        <v>0.43996776687500005</v>
      </c>
      <c r="N608" s="38">
        <f t="shared" si="129"/>
        <v>0.43996776687500005</v>
      </c>
      <c r="O608" s="38">
        <f t="shared" si="130"/>
        <v>1.2235686940749999</v>
      </c>
      <c r="P608" s="2">
        <v>6574708</v>
      </c>
      <c r="Q608" s="2">
        <v>2.83188065</v>
      </c>
      <c r="R608" s="24">
        <v>7.5382755999999995E-2</v>
      </c>
      <c r="S608" s="24">
        <v>0.19339242500000001</v>
      </c>
      <c r="T608" s="24">
        <v>0.19339242500000001</v>
      </c>
      <c r="U608" s="24">
        <v>0.53783239299999996</v>
      </c>
      <c r="V608" s="95">
        <f t="shared" si="131"/>
        <v>7.4030370742290052E-3</v>
      </c>
      <c r="W608" s="95">
        <v>0.37346875000000002</v>
      </c>
      <c r="X608" s="95">
        <v>0.28496807800000001</v>
      </c>
      <c r="Y608" s="95">
        <f t="shared" si="132"/>
        <v>0.24975768131678122</v>
      </c>
      <c r="Z608" s="2">
        <v>0.1</v>
      </c>
      <c r="AA608" s="2">
        <v>0.17499999999999999</v>
      </c>
      <c r="AB608" s="2">
        <v>0.22500000000000001</v>
      </c>
      <c r="AC608" s="95">
        <v>0.30653124999999998</v>
      </c>
      <c r="AD608" s="38">
        <f t="shared" si="133"/>
        <v>0.15023029443240002</v>
      </c>
      <c r="AE608" s="38">
        <f t="shared" si="134"/>
        <v>0.67447058661937498</v>
      </c>
      <c r="AF608" s="38">
        <f t="shared" si="135"/>
        <v>0.86717646851062513</v>
      </c>
      <c r="AG608" s="38">
        <f t="shared" si="136"/>
        <v>3.2855434813997331</v>
      </c>
      <c r="AH608" s="38">
        <f t="shared" si="137"/>
        <v>4.1527199499103578</v>
      </c>
      <c r="AI608" s="38">
        <v>442.37194444400001</v>
      </c>
      <c r="AJ608" s="24">
        <f t="shared" si="138"/>
        <v>9.3873944811978284E-3</v>
      </c>
      <c r="AK608" s="2">
        <f t="shared" si="139"/>
        <v>555</v>
      </c>
    </row>
    <row r="609" spans="1:37">
      <c r="A609" s="2">
        <v>127</v>
      </c>
      <c r="B609" s="2" t="s">
        <v>182</v>
      </c>
      <c r="C609" s="2" t="s">
        <v>18</v>
      </c>
      <c r="D609" s="2" t="s">
        <v>420</v>
      </c>
      <c r="E609" s="2" t="s">
        <v>768</v>
      </c>
      <c r="F609" s="2" t="s">
        <v>64</v>
      </c>
      <c r="H609" s="2" t="s">
        <v>880</v>
      </c>
      <c r="I609" s="2">
        <v>26120</v>
      </c>
      <c r="J609" s="2">
        <v>528</v>
      </c>
      <c r="K609" s="95">
        <f t="shared" si="126"/>
        <v>2.021439509954058E-2</v>
      </c>
      <c r="L609" s="38">
        <f t="shared" si="127"/>
        <v>0</v>
      </c>
      <c r="M609" s="38">
        <f t="shared" si="128"/>
        <v>0</v>
      </c>
      <c r="N609" s="38">
        <f t="shared" si="129"/>
        <v>1.0720303598400001</v>
      </c>
      <c r="O609" s="38">
        <f t="shared" si="130"/>
        <v>1.5679696401599998</v>
      </c>
      <c r="P609" s="2">
        <v>1365944</v>
      </c>
      <c r="Q609" s="2">
        <v>24.710716766000001</v>
      </c>
      <c r="R609" s="24">
        <v>0</v>
      </c>
      <c r="S609" s="24">
        <v>0</v>
      </c>
      <c r="T609" s="24">
        <v>0.40607210599999999</v>
      </c>
      <c r="U609" s="24">
        <v>0.59392789400000001</v>
      </c>
      <c r="V609" s="95">
        <f t="shared" si="131"/>
        <v>2.021439509954058E-2</v>
      </c>
      <c r="W609" s="95">
        <v>0.34318749999999998</v>
      </c>
      <c r="X609" s="95">
        <v>0.26364243399999998</v>
      </c>
      <c r="Y609" s="95">
        <f t="shared" si="132"/>
        <v>0.26364243360337503</v>
      </c>
      <c r="Z609" s="2" t="s">
        <v>532</v>
      </c>
      <c r="AA609" s="2" t="s">
        <v>532</v>
      </c>
      <c r="AB609" s="2">
        <v>0.22500000000000001</v>
      </c>
      <c r="AC609" s="95">
        <v>0.2900625</v>
      </c>
      <c r="AD609" s="38">
        <f t="shared" si="133"/>
        <v>0</v>
      </c>
      <c r="AE609" s="38">
        <f t="shared" si="134"/>
        <v>0</v>
      </c>
      <c r="AF609" s="38">
        <f t="shared" si="135"/>
        <v>2.1129718392446404</v>
      </c>
      <c r="AG609" s="38">
        <f t="shared" si="136"/>
        <v>3.9841285372404509</v>
      </c>
      <c r="AH609" s="38">
        <f t="shared" si="137"/>
        <v>6.0971003764850913</v>
      </c>
      <c r="AI609" s="38">
        <v>442.37194444400001</v>
      </c>
      <c r="AJ609" s="24">
        <f t="shared" si="138"/>
        <v>1.3782746516957123E-2</v>
      </c>
      <c r="AK609" s="2">
        <f t="shared" si="139"/>
        <v>880</v>
      </c>
    </row>
    <row r="610" spans="1:37">
      <c r="A610" s="2">
        <v>128</v>
      </c>
      <c r="B610" s="2" t="s">
        <v>183</v>
      </c>
      <c r="C610" s="2" t="s">
        <v>18</v>
      </c>
      <c r="D610" s="2" t="s">
        <v>420</v>
      </c>
      <c r="E610" s="2" t="s">
        <v>768</v>
      </c>
      <c r="F610" s="2" t="s">
        <v>64</v>
      </c>
      <c r="H610" s="2" t="s">
        <v>880</v>
      </c>
      <c r="I610" s="2">
        <v>27587</v>
      </c>
      <c r="J610" s="2">
        <v>1171</v>
      </c>
      <c r="K610" s="95">
        <f t="shared" si="126"/>
        <v>4.2447529633523037E-2</v>
      </c>
      <c r="L610" s="38">
        <f t="shared" si="127"/>
        <v>0</v>
      </c>
      <c r="M610" s="38">
        <f t="shared" si="128"/>
        <v>0</v>
      </c>
      <c r="N610" s="38">
        <f t="shared" si="129"/>
        <v>0.68505652297999997</v>
      </c>
      <c r="O610" s="38">
        <f t="shared" si="130"/>
        <v>5.1699434770200003</v>
      </c>
      <c r="P610" s="2">
        <v>2802885</v>
      </c>
      <c r="Q610" s="2">
        <v>17.772782807999999</v>
      </c>
      <c r="R610" s="24">
        <v>0</v>
      </c>
      <c r="S610" s="24">
        <v>0</v>
      </c>
      <c r="T610" s="24">
        <v>0.117003676</v>
      </c>
      <c r="U610" s="24">
        <v>0.88299632400000005</v>
      </c>
      <c r="V610" s="95">
        <f t="shared" si="131"/>
        <v>4.2447529633523037E-2</v>
      </c>
      <c r="W610" s="95">
        <v>0.41703124999999996</v>
      </c>
      <c r="X610" s="95">
        <v>0.32513730200000002</v>
      </c>
      <c r="Y610" s="95">
        <f t="shared" si="132"/>
        <v>0.32513730186862499</v>
      </c>
      <c r="Z610" s="2" t="s">
        <v>532</v>
      </c>
      <c r="AA610" s="2" t="s">
        <v>532</v>
      </c>
      <c r="AB610" s="2">
        <v>0.22500000000000001</v>
      </c>
      <c r="AC610" s="95">
        <v>0.33840625000000002</v>
      </c>
      <c r="AD610" s="38">
        <f t="shared" si="133"/>
        <v>0</v>
      </c>
      <c r="AE610" s="38">
        <f t="shared" si="134"/>
        <v>0</v>
      </c>
      <c r="AF610" s="38">
        <f t="shared" si="135"/>
        <v>1.35024640679358</v>
      </c>
      <c r="AG610" s="38">
        <f t="shared" si="136"/>
        <v>15.325980778587823</v>
      </c>
      <c r="AH610" s="38">
        <f t="shared" si="137"/>
        <v>16.676227185381403</v>
      </c>
      <c r="AI610" s="38">
        <v>442.37194444400001</v>
      </c>
      <c r="AJ610" s="24">
        <f t="shared" si="138"/>
        <v>3.7697298381661838E-2</v>
      </c>
      <c r="AK610" s="2">
        <f t="shared" si="139"/>
        <v>1952</v>
      </c>
    </row>
    <row r="611" spans="1:37">
      <c r="A611" s="2">
        <v>129</v>
      </c>
      <c r="B611" s="2" t="s">
        <v>184</v>
      </c>
      <c r="C611" s="2" t="s">
        <v>18</v>
      </c>
      <c r="D611" s="2" t="s">
        <v>420</v>
      </c>
      <c r="E611" s="2" t="s">
        <v>768</v>
      </c>
      <c r="F611" s="2" t="s">
        <v>64</v>
      </c>
      <c r="H611" s="2" t="s">
        <v>880</v>
      </c>
      <c r="I611" s="2">
        <v>31558</v>
      </c>
      <c r="J611" s="2">
        <v>1747</v>
      </c>
      <c r="K611" s="95">
        <f t="shared" si="126"/>
        <v>5.5358387730527918E-2</v>
      </c>
      <c r="L611" s="38">
        <f t="shared" si="127"/>
        <v>1.7969226301349999</v>
      </c>
      <c r="M611" s="38">
        <f t="shared" si="128"/>
        <v>1.401336894145</v>
      </c>
      <c r="N611" s="38">
        <f t="shared" si="129"/>
        <v>1.3853725897699998</v>
      </c>
      <c r="O611" s="38">
        <f t="shared" si="130"/>
        <v>4.1513678772149998</v>
      </c>
      <c r="P611" s="2">
        <v>5024192</v>
      </c>
      <c r="Q611" s="2">
        <v>5.6372673549999996</v>
      </c>
      <c r="R611" s="24">
        <v>0.20571524099999999</v>
      </c>
      <c r="S611" s="24">
        <v>0.16042780700000001</v>
      </c>
      <c r="T611" s="24">
        <v>0.15860018200000001</v>
      </c>
      <c r="U611" s="24">
        <v>0.47525676900000002</v>
      </c>
      <c r="V611" s="95">
        <f t="shared" si="131"/>
        <v>3.5089298859148237E-2</v>
      </c>
      <c r="W611" s="95">
        <v>0.38143750000000004</v>
      </c>
      <c r="X611" s="95">
        <v>0.30325886400000002</v>
      </c>
      <c r="Y611" s="95">
        <f t="shared" si="132"/>
        <v>0.24086912956437501</v>
      </c>
      <c r="Z611" s="2">
        <v>0.1</v>
      </c>
      <c r="AA611" s="2">
        <v>0.17499999999999999</v>
      </c>
      <c r="AB611" s="2">
        <v>0.22500000000000001</v>
      </c>
      <c r="AC611" s="95">
        <v>0.32937499999999997</v>
      </c>
      <c r="AD611" s="38">
        <f t="shared" si="133"/>
        <v>1.5741042239982601</v>
      </c>
      <c r="AE611" s="38">
        <f t="shared" si="134"/>
        <v>2.1482494587242846</v>
      </c>
      <c r="AF611" s="38">
        <f t="shared" si="135"/>
        <v>2.7305693744366697</v>
      </c>
      <c r="AG611" s="38">
        <f t="shared" si="136"/>
        <v>11.97804552032537</v>
      </c>
      <c r="AH611" s="38">
        <f t="shared" si="137"/>
        <v>14.708614894762039</v>
      </c>
      <c r="AI611" s="38">
        <v>442.37194444400001</v>
      </c>
      <c r="AJ611" s="24">
        <f t="shared" si="138"/>
        <v>3.3249429760399296E-2</v>
      </c>
      <c r="AK611" s="2">
        <f t="shared" si="139"/>
        <v>1846</v>
      </c>
    </row>
    <row r="612" spans="1:37">
      <c r="A612" s="2">
        <v>130</v>
      </c>
      <c r="B612" s="2" t="s">
        <v>185</v>
      </c>
      <c r="C612" s="2" t="s">
        <v>18</v>
      </c>
      <c r="D612" s="2" t="s">
        <v>420</v>
      </c>
      <c r="E612" s="2" t="s">
        <v>768</v>
      </c>
      <c r="F612" s="2" t="s">
        <v>64</v>
      </c>
      <c r="H612" s="2" t="s">
        <v>880</v>
      </c>
      <c r="I612" s="2">
        <v>8546</v>
      </c>
      <c r="J612" s="2">
        <v>607</v>
      </c>
      <c r="K612" s="95">
        <f t="shared" si="126"/>
        <v>7.1027381230985259E-2</v>
      </c>
      <c r="L612" s="38">
        <f t="shared" si="127"/>
        <v>1.8230599546549999</v>
      </c>
      <c r="M612" s="38">
        <f t="shared" si="128"/>
        <v>0.55418168255</v>
      </c>
      <c r="N612" s="38">
        <f t="shared" si="129"/>
        <v>0.27861826875999995</v>
      </c>
      <c r="O612" s="38">
        <f t="shared" si="130"/>
        <v>0.37914009403499993</v>
      </c>
      <c r="P612" s="2">
        <v>330354</v>
      </c>
      <c r="Q612" s="2">
        <v>8.2486103499999999</v>
      </c>
      <c r="R612" s="24">
        <v>0.60067873299999996</v>
      </c>
      <c r="S612" s="24">
        <v>0.18259692999999999</v>
      </c>
      <c r="T612" s="24">
        <v>9.1801735999999995E-2</v>
      </c>
      <c r="U612" s="24">
        <v>0.12492260099999999</v>
      </c>
      <c r="V612" s="95">
        <f t="shared" si="131"/>
        <v>1.5393362106131523E-2</v>
      </c>
      <c r="W612" s="95">
        <v>0.26509375000000002</v>
      </c>
      <c r="X612" s="95">
        <v>0.24811053599999999</v>
      </c>
      <c r="Y612" s="95">
        <f t="shared" si="132"/>
        <v>0.14579392740884373</v>
      </c>
      <c r="Z612" s="2">
        <v>0.1</v>
      </c>
      <c r="AA612" s="2">
        <v>0.17499999999999999</v>
      </c>
      <c r="AB612" s="2">
        <v>0.22500000000000001</v>
      </c>
      <c r="AC612" s="95">
        <v>0.26509375000000002</v>
      </c>
      <c r="AD612" s="38">
        <f t="shared" si="133"/>
        <v>1.5970005202777799</v>
      </c>
      <c r="AE612" s="38">
        <f t="shared" si="134"/>
        <v>0.84956051934914989</v>
      </c>
      <c r="AF612" s="38">
        <f t="shared" si="135"/>
        <v>0.54915660772595998</v>
      </c>
      <c r="AG612" s="38">
        <f t="shared" si="136"/>
        <v>0.88044718309507519</v>
      </c>
      <c r="AH612" s="38">
        <f t="shared" si="137"/>
        <v>1.4296037908210351</v>
      </c>
      <c r="AI612" s="38">
        <v>442.37194444400001</v>
      </c>
      <c r="AJ612" s="24">
        <f t="shared" si="138"/>
        <v>3.2316782489853605E-3</v>
      </c>
      <c r="AK612" s="2">
        <f t="shared" si="139"/>
        <v>219</v>
      </c>
    </row>
    <row r="613" spans="1:37">
      <c r="A613" s="2">
        <v>63</v>
      </c>
      <c r="B613" s="96" t="s">
        <v>127</v>
      </c>
      <c r="C613" s="2" t="s">
        <v>17</v>
      </c>
      <c r="D613" s="2" t="s">
        <v>414</v>
      </c>
      <c r="E613" s="2" t="s">
        <v>768</v>
      </c>
      <c r="F613" s="2" t="s">
        <v>64</v>
      </c>
      <c r="H613" s="2" t="s">
        <v>880</v>
      </c>
      <c r="I613" s="2">
        <v>2568</v>
      </c>
      <c r="J613" s="2">
        <v>13</v>
      </c>
      <c r="K613" s="95">
        <f t="shared" si="126"/>
        <v>5.0623052959501555E-3</v>
      </c>
      <c r="L613" s="38">
        <f t="shared" si="127"/>
        <v>1.2513368985E-2</v>
      </c>
      <c r="M613" s="38">
        <f t="shared" si="128"/>
        <v>3.4439572179999996E-2</v>
      </c>
      <c r="N613" s="38">
        <f t="shared" si="129"/>
        <v>1.8047058834999997E-2</v>
      </c>
      <c r="O613" s="38">
        <f t="shared" si="130"/>
        <v>0</v>
      </c>
      <c r="P613" s="2">
        <v>995597</v>
      </c>
      <c r="Q613" s="2">
        <v>0.14840887999999999</v>
      </c>
      <c r="R613" s="24">
        <v>0.19251336899999999</v>
      </c>
      <c r="S613" s="24">
        <v>0.52983957199999998</v>
      </c>
      <c r="T613" s="24">
        <v>0.27764705899999997</v>
      </c>
      <c r="U613" s="24">
        <v>0</v>
      </c>
      <c r="V613" s="95">
        <f t="shared" si="131"/>
        <v>1.4055341771806852E-3</v>
      </c>
      <c r="W613" s="95">
        <v>0.22525000000000001</v>
      </c>
      <c r="X613" s="95">
        <v>0.22500000000000001</v>
      </c>
      <c r="Y613" s="95">
        <f t="shared" si="132"/>
        <v>0.17444385027499998</v>
      </c>
      <c r="Z613" s="2">
        <v>0.1</v>
      </c>
      <c r="AA613" s="2">
        <v>0.17499999999999999</v>
      </c>
      <c r="AB613" s="2">
        <v>0.22500000000000001</v>
      </c>
      <c r="AC613" s="95"/>
      <c r="AD613" s="38">
        <f t="shared" si="133"/>
        <v>1.096171123086E-2</v>
      </c>
      <c r="AE613" s="38">
        <f t="shared" si="134"/>
        <v>5.2795864151939993E-2</v>
      </c>
      <c r="AF613" s="38">
        <f t="shared" si="135"/>
        <v>3.5570752963785E-2</v>
      </c>
      <c r="AG613" s="38">
        <f t="shared" si="136"/>
        <v>0</v>
      </c>
      <c r="AH613" s="38">
        <f t="shared" si="137"/>
        <v>3.5570752963785E-2</v>
      </c>
      <c r="AI613" s="38">
        <v>517.37694444399995</v>
      </c>
      <c r="AJ613" s="24">
        <f t="shared" si="138"/>
        <v>6.8752102979793917E-5</v>
      </c>
      <c r="AK613" s="2">
        <f t="shared" si="139"/>
        <v>6</v>
      </c>
    </row>
    <row r="614" spans="1:37">
      <c r="A614" s="2">
        <v>35</v>
      </c>
      <c r="B614" s="2" t="s">
        <v>99</v>
      </c>
      <c r="C614" s="2" t="s">
        <v>17</v>
      </c>
      <c r="D614" s="2" t="s">
        <v>414</v>
      </c>
      <c r="E614" s="2" t="s">
        <v>768</v>
      </c>
      <c r="F614" s="2" t="s">
        <v>64</v>
      </c>
      <c r="H614" s="2" t="s">
        <v>880</v>
      </c>
      <c r="I614" s="2">
        <v>10568</v>
      </c>
      <c r="J614" s="2">
        <v>6</v>
      </c>
      <c r="K614" s="95">
        <f t="shared" si="126"/>
        <v>5.6775170325510976E-4</v>
      </c>
      <c r="L614" s="38">
        <f t="shared" si="127"/>
        <v>4.7294117700000006E-3</v>
      </c>
      <c r="M614" s="38">
        <f t="shared" si="128"/>
        <v>2.0814705870000002E-2</v>
      </c>
      <c r="N614" s="38">
        <f t="shared" si="129"/>
        <v>4.4558823599999998E-3</v>
      </c>
      <c r="O614" s="38">
        <f t="shared" si="130"/>
        <v>0</v>
      </c>
      <c r="P614" s="2">
        <v>4069533</v>
      </c>
      <c r="Q614" s="2">
        <v>9.7115438999999998E-2</v>
      </c>
      <c r="R614" s="24">
        <v>0.15764705900000001</v>
      </c>
      <c r="S614" s="24">
        <v>0.69382352899999999</v>
      </c>
      <c r="T614" s="24">
        <v>0.148529412</v>
      </c>
      <c r="U614" s="24">
        <v>0</v>
      </c>
      <c r="V614" s="95">
        <f t="shared" si="131"/>
        <v>8.432782664647994E-5</v>
      </c>
      <c r="W614" s="95">
        <v>0.22500000000000001</v>
      </c>
      <c r="X614" s="95">
        <v>0.22500000000000001</v>
      </c>
      <c r="Y614" s="95">
        <f t="shared" si="132"/>
        <v>0.17060294117499999</v>
      </c>
      <c r="Z614" s="2">
        <v>0.1</v>
      </c>
      <c r="AA614" s="2">
        <v>0.17499999999999999</v>
      </c>
      <c r="AB614" s="2">
        <v>0.22500000000000001</v>
      </c>
      <c r="AC614" s="95"/>
      <c r="AD614" s="38">
        <f t="shared" si="133"/>
        <v>4.1429647105200012E-3</v>
      </c>
      <c r="AE614" s="38">
        <f t="shared" si="134"/>
        <v>3.190894409871E-2</v>
      </c>
      <c r="AF614" s="38">
        <f t="shared" si="135"/>
        <v>8.7825441315600005E-3</v>
      </c>
      <c r="AG614" s="38">
        <f t="shared" si="136"/>
        <v>0</v>
      </c>
      <c r="AH614" s="38">
        <f t="shared" si="137"/>
        <v>8.7825441315600005E-3</v>
      </c>
      <c r="AI614" s="38">
        <v>517.37694444399995</v>
      </c>
      <c r="AJ614" s="24">
        <f t="shared" si="138"/>
        <v>1.697513626355766E-5</v>
      </c>
      <c r="AK614" s="2">
        <f t="shared" si="139"/>
        <v>1</v>
      </c>
    </row>
    <row r="615" spans="1:37">
      <c r="A615" s="2">
        <v>36</v>
      </c>
      <c r="B615" s="2" t="s">
        <v>100</v>
      </c>
      <c r="C615" s="2" t="s">
        <v>17</v>
      </c>
      <c r="D615" s="2" t="s">
        <v>414</v>
      </c>
      <c r="E615" s="2" t="s">
        <v>768</v>
      </c>
      <c r="F615" s="2" t="s">
        <v>64</v>
      </c>
      <c r="H615" s="2" t="s">
        <v>880</v>
      </c>
      <c r="I615" s="2">
        <v>6910</v>
      </c>
      <c r="J615" s="2">
        <v>10</v>
      </c>
      <c r="K615" s="95">
        <f t="shared" si="126"/>
        <v>1.4471780028943559E-3</v>
      </c>
      <c r="L615" s="38">
        <f t="shared" si="127"/>
        <v>1.9613003100000002E-2</v>
      </c>
      <c r="M615" s="38">
        <f t="shared" si="128"/>
        <v>3.0386996900000001E-2</v>
      </c>
      <c r="N615" s="38">
        <f t="shared" si="129"/>
        <v>0</v>
      </c>
      <c r="O615" s="38">
        <f t="shared" si="130"/>
        <v>0</v>
      </c>
      <c r="P615" s="2">
        <v>2761977</v>
      </c>
      <c r="Q615" s="2">
        <v>0</v>
      </c>
      <c r="R615" s="24">
        <v>0.39226006200000002</v>
      </c>
      <c r="S615" s="24">
        <v>0.60773993800000004</v>
      </c>
      <c r="T615" s="24">
        <v>0</v>
      </c>
      <c r="U615" s="24">
        <v>0</v>
      </c>
      <c r="V615" s="95">
        <f t="shared" si="131"/>
        <v>0</v>
      </c>
      <c r="W615" s="95">
        <v>0.19443750000000001</v>
      </c>
      <c r="X615" s="95"/>
      <c r="Y615" s="95">
        <f t="shared" si="132"/>
        <v>0.14558049535000001</v>
      </c>
      <c r="Z615" s="2">
        <v>0.1</v>
      </c>
      <c r="AA615" s="2">
        <v>0.17499999999999999</v>
      </c>
      <c r="AB615" s="2" t="s">
        <v>532</v>
      </c>
      <c r="AC615" s="95"/>
      <c r="AD615" s="38">
        <f t="shared" si="133"/>
        <v>1.71809907156E-2</v>
      </c>
      <c r="AE615" s="38">
        <f t="shared" si="134"/>
        <v>4.6583266247700005E-2</v>
      </c>
      <c r="AF615" s="38">
        <f t="shared" si="135"/>
        <v>0</v>
      </c>
      <c r="AG615" s="38">
        <f t="shared" si="136"/>
        <v>0</v>
      </c>
      <c r="AH615" s="38">
        <f t="shared" si="137"/>
        <v>0</v>
      </c>
      <c r="AI615" s="38">
        <v>517.37694444399995</v>
      </c>
      <c r="AJ615" s="24">
        <f t="shared" si="138"/>
        <v>0</v>
      </c>
      <c r="AK615" s="2">
        <f t="shared" si="139"/>
        <v>0</v>
      </c>
    </row>
    <row r="616" spans="1:37">
      <c r="A616" s="2">
        <v>37</v>
      </c>
      <c r="B616" s="2" t="s">
        <v>101</v>
      </c>
      <c r="C616" s="2" t="s">
        <v>17</v>
      </c>
      <c r="D616" s="2" t="s">
        <v>414</v>
      </c>
      <c r="E616" s="2" t="s">
        <v>768</v>
      </c>
      <c r="F616" s="2" t="s">
        <v>64</v>
      </c>
      <c r="H616" s="2" t="s">
        <v>880</v>
      </c>
      <c r="I616" s="2">
        <v>9493</v>
      </c>
      <c r="J616" s="2">
        <v>49</v>
      </c>
      <c r="K616" s="95">
        <f t="shared" si="126"/>
        <v>5.1616980933319291E-3</v>
      </c>
      <c r="L616" s="38">
        <f t="shared" si="127"/>
        <v>7.7720588295000004E-2</v>
      </c>
      <c r="M616" s="38">
        <f t="shared" si="128"/>
        <v>0.12948856203499998</v>
      </c>
      <c r="N616" s="38">
        <f t="shared" si="129"/>
        <v>3.7790849670000001E-2</v>
      </c>
      <c r="O616" s="38">
        <f t="shared" si="130"/>
        <v>0</v>
      </c>
      <c r="P616" s="2">
        <v>2224535</v>
      </c>
      <c r="Q616" s="2">
        <v>0.212519285</v>
      </c>
      <c r="R616" s="24">
        <v>0.31722689100000001</v>
      </c>
      <c r="S616" s="24">
        <v>0.52852474299999996</v>
      </c>
      <c r="T616" s="24">
        <v>0.154248366</v>
      </c>
      <c r="U616" s="24">
        <v>0</v>
      </c>
      <c r="V616" s="95">
        <f t="shared" si="131"/>
        <v>7.961834966817656E-4</v>
      </c>
      <c r="W616" s="95">
        <v>0.22500000000000001</v>
      </c>
      <c r="X616" s="95">
        <v>0.22500000000000001</v>
      </c>
      <c r="Y616" s="95">
        <f t="shared" si="132"/>
        <v>0.15892040147499997</v>
      </c>
      <c r="Z616" s="2">
        <v>0.1</v>
      </c>
      <c r="AA616" s="2">
        <v>0.17499999999999999</v>
      </c>
      <c r="AB616" s="2">
        <v>0.22500000000000001</v>
      </c>
      <c r="AC616" s="95"/>
      <c r="AD616" s="38">
        <f t="shared" si="133"/>
        <v>6.808323534642001E-2</v>
      </c>
      <c r="AE616" s="38">
        <f t="shared" si="134"/>
        <v>0.19850596559965494</v>
      </c>
      <c r="AF616" s="38">
        <f t="shared" si="135"/>
        <v>7.4485764699570009E-2</v>
      </c>
      <c r="AG616" s="38">
        <f t="shared" si="136"/>
        <v>0</v>
      </c>
      <c r="AH616" s="38">
        <f t="shared" si="137"/>
        <v>7.4485764699570009E-2</v>
      </c>
      <c r="AI616" s="38">
        <v>517.37694444399995</v>
      </c>
      <c r="AJ616" s="24">
        <f t="shared" si="138"/>
        <v>1.4396807878560625E-4</v>
      </c>
      <c r="AK616" s="2">
        <f t="shared" si="139"/>
        <v>13</v>
      </c>
    </row>
    <row r="617" spans="1:37">
      <c r="A617" s="2">
        <v>38</v>
      </c>
      <c r="B617" s="2" t="s">
        <v>102</v>
      </c>
      <c r="C617" s="2" t="s">
        <v>17</v>
      </c>
      <c r="D617" s="2" t="s">
        <v>414</v>
      </c>
      <c r="E617" s="2" t="s">
        <v>768</v>
      </c>
      <c r="F617" s="2" t="s">
        <v>64</v>
      </c>
      <c r="H617" s="2" t="s">
        <v>880</v>
      </c>
      <c r="I617" s="2">
        <v>9093</v>
      </c>
      <c r="J617" s="2">
        <v>42</v>
      </c>
      <c r="K617" s="95">
        <f t="shared" si="126"/>
        <v>4.6189376443418013E-3</v>
      </c>
      <c r="L617" s="38">
        <f t="shared" si="127"/>
        <v>2.2080882390000001E-2</v>
      </c>
      <c r="M617" s="38">
        <f t="shared" si="128"/>
        <v>0.14791459283999997</v>
      </c>
      <c r="N617" s="38">
        <f t="shared" si="129"/>
        <v>4.0004524979999997E-2</v>
      </c>
      <c r="O617" s="38">
        <f t="shared" si="130"/>
        <v>0</v>
      </c>
      <c r="P617" s="2">
        <v>1823573</v>
      </c>
      <c r="Q617" s="2">
        <v>0.37679435100000003</v>
      </c>
      <c r="R617" s="24">
        <v>0.105147059</v>
      </c>
      <c r="S617" s="24">
        <v>0.70435520399999996</v>
      </c>
      <c r="T617" s="24">
        <v>0.190497738</v>
      </c>
      <c r="U617" s="24">
        <v>0</v>
      </c>
      <c r="V617" s="95">
        <f t="shared" si="131"/>
        <v>8.7989717321016164E-4</v>
      </c>
      <c r="W617" s="95">
        <v>0.22500000000000001</v>
      </c>
      <c r="X617" s="95">
        <v>0.22500000000000001</v>
      </c>
      <c r="Y617" s="95">
        <f t="shared" si="132"/>
        <v>0.17663885764999998</v>
      </c>
      <c r="Z617" s="2">
        <v>0.1</v>
      </c>
      <c r="AA617" s="2">
        <v>0.17499999999999999</v>
      </c>
      <c r="AB617" s="2">
        <v>0.22500000000000001</v>
      </c>
      <c r="AC617" s="95"/>
      <c r="AD617" s="38">
        <f t="shared" si="133"/>
        <v>1.9342852973640003E-2</v>
      </c>
      <c r="AE617" s="38">
        <f t="shared" si="134"/>
        <v>0.22675307082371995</v>
      </c>
      <c r="AF617" s="38">
        <f t="shared" si="135"/>
        <v>7.8848918735580004E-2</v>
      </c>
      <c r="AG617" s="38">
        <f t="shared" si="136"/>
        <v>0</v>
      </c>
      <c r="AH617" s="38">
        <f t="shared" si="137"/>
        <v>7.8848918735580004E-2</v>
      </c>
      <c r="AI617" s="38">
        <v>517.37694444399995</v>
      </c>
      <c r="AJ617" s="24">
        <f t="shared" si="138"/>
        <v>1.5240129963718259E-4</v>
      </c>
      <c r="AK617" s="2">
        <f t="shared" si="139"/>
        <v>13</v>
      </c>
    </row>
    <row r="618" spans="1:37">
      <c r="A618" s="2">
        <v>39</v>
      </c>
      <c r="B618" s="2" t="s">
        <v>103</v>
      </c>
      <c r="C618" s="2" t="s">
        <v>17</v>
      </c>
      <c r="D618" s="2" t="s">
        <v>414</v>
      </c>
      <c r="E618" s="2" t="s">
        <v>768</v>
      </c>
      <c r="F618" s="2" t="s">
        <v>64</v>
      </c>
      <c r="H618" s="2" t="s">
        <v>880</v>
      </c>
      <c r="I618" s="2">
        <v>17538</v>
      </c>
      <c r="J618" s="2">
        <v>71</v>
      </c>
      <c r="K618" s="95">
        <f t="shared" si="126"/>
        <v>4.0483521496179724E-3</v>
      </c>
      <c r="L618" s="38">
        <f t="shared" si="127"/>
        <v>1.8533088110000002E-2</v>
      </c>
      <c r="M618" s="38">
        <f t="shared" si="128"/>
        <v>0.19994852937000002</v>
      </c>
      <c r="N618" s="38">
        <f t="shared" si="129"/>
        <v>0.13651838252000001</v>
      </c>
      <c r="O618" s="38">
        <f t="shared" si="130"/>
        <v>0</v>
      </c>
      <c r="P618" s="2">
        <v>4588944</v>
      </c>
      <c r="Q618" s="2">
        <v>0.19655477900000001</v>
      </c>
      <c r="R618" s="24">
        <v>5.2205882000000002E-2</v>
      </c>
      <c r="S618" s="24">
        <v>0.56323529400000005</v>
      </c>
      <c r="T618" s="24">
        <v>0.38455882400000002</v>
      </c>
      <c r="U618" s="24">
        <v>0</v>
      </c>
      <c r="V618" s="95">
        <f t="shared" si="131"/>
        <v>1.5568295417949596E-3</v>
      </c>
      <c r="W618" s="95">
        <v>0.23906249999999998</v>
      </c>
      <c r="X618" s="95">
        <v>0.22500000000000001</v>
      </c>
      <c r="Y618" s="95">
        <f t="shared" si="132"/>
        <v>0.19031250005</v>
      </c>
      <c r="Z618" s="2">
        <v>0.1</v>
      </c>
      <c r="AA618" s="2">
        <v>0.17499999999999999</v>
      </c>
      <c r="AB618" s="2">
        <v>0.22500000000000001</v>
      </c>
      <c r="AC618" s="95"/>
      <c r="AD618" s="38">
        <f t="shared" si="133"/>
        <v>1.6234985184360003E-2</v>
      </c>
      <c r="AE618" s="38">
        <f t="shared" si="134"/>
        <v>0.30652109552421003</v>
      </c>
      <c r="AF618" s="38">
        <f t="shared" si="135"/>
        <v>0.26907773194692003</v>
      </c>
      <c r="AG618" s="38">
        <f t="shared" si="136"/>
        <v>0</v>
      </c>
      <c r="AH618" s="38">
        <f t="shared" si="137"/>
        <v>0.26907773194692003</v>
      </c>
      <c r="AI618" s="38">
        <v>517.37694444399995</v>
      </c>
      <c r="AJ618" s="24">
        <f t="shared" si="138"/>
        <v>5.2008063914808745E-4</v>
      </c>
      <c r="AK618" s="2">
        <f t="shared" si="139"/>
        <v>46</v>
      </c>
    </row>
    <row r="619" spans="1:37">
      <c r="A619" s="2">
        <v>40</v>
      </c>
      <c r="B619" s="2" t="s">
        <v>104</v>
      </c>
      <c r="C619" s="2" t="s">
        <v>17</v>
      </c>
      <c r="D619" s="2" t="s">
        <v>414</v>
      </c>
      <c r="E619" s="2" t="s">
        <v>768</v>
      </c>
      <c r="F619" s="2" t="s">
        <v>64</v>
      </c>
      <c r="H619" s="2" t="s">
        <v>880</v>
      </c>
      <c r="I619" s="2">
        <v>10332</v>
      </c>
      <c r="J619" s="2">
        <v>3</v>
      </c>
      <c r="K619" s="95">
        <f t="shared" si="126"/>
        <v>2.9036004645760743E-4</v>
      </c>
      <c r="L619" s="38">
        <f t="shared" si="127"/>
        <v>0</v>
      </c>
      <c r="M619" s="38">
        <f t="shared" si="128"/>
        <v>7.9779411749999994E-3</v>
      </c>
      <c r="N619" s="38">
        <f t="shared" si="129"/>
        <v>7.0220588249999992E-3</v>
      </c>
      <c r="O619" s="38">
        <f t="shared" si="130"/>
        <v>0</v>
      </c>
      <c r="P619" s="2">
        <v>1212119</v>
      </c>
      <c r="Q619" s="2">
        <v>0.468155021</v>
      </c>
      <c r="R619" s="24">
        <v>0</v>
      </c>
      <c r="S619" s="24">
        <v>0.53186274499999997</v>
      </c>
      <c r="T619" s="24">
        <v>0.46813725499999997</v>
      </c>
      <c r="U619" s="24">
        <v>0</v>
      </c>
      <c r="V619" s="95">
        <f t="shared" si="131"/>
        <v>1.3592835511033681E-4</v>
      </c>
      <c r="W619" s="95">
        <v>0.22843749999999999</v>
      </c>
      <c r="X619" s="95">
        <v>0.22500000000000001</v>
      </c>
      <c r="Y619" s="95">
        <f t="shared" si="132"/>
        <v>0.19840686274999997</v>
      </c>
      <c r="Z619" s="2" t="s">
        <v>532</v>
      </c>
      <c r="AA619" s="2">
        <v>0.17499999999999999</v>
      </c>
      <c r="AB619" s="2">
        <v>0.22500000000000001</v>
      </c>
      <c r="AC619" s="95"/>
      <c r="AD619" s="38">
        <f t="shared" si="133"/>
        <v>0</v>
      </c>
      <c r="AE619" s="38">
        <f t="shared" si="134"/>
        <v>1.2230183821274998E-2</v>
      </c>
      <c r="AF619" s="38">
        <f t="shared" si="135"/>
        <v>1.3840477944074997E-2</v>
      </c>
      <c r="AG619" s="38">
        <f t="shared" si="136"/>
        <v>0</v>
      </c>
      <c r="AH619" s="38">
        <f t="shared" si="137"/>
        <v>1.3840477944074997E-2</v>
      </c>
      <c r="AI619" s="38">
        <v>517.37694444399995</v>
      </c>
      <c r="AJ619" s="24">
        <f t="shared" si="138"/>
        <v>2.6751246055134311E-5</v>
      </c>
      <c r="AK619" s="2">
        <f t="shared" si="139"/>
        <v>2</v>
      </c>
    </row>
    <row r="620" spans="1:37">
      <c r="A620" s="2">
        <v>41</v>
      </c>
      <c r="B620" s="2" t="s">
        <v>105</v>
      </c>
      <c r="C620" s="2" t="s">
        <v>17</v>
      </c>
      <c r="D620" s="2" t="s">
        <v>414</v>
      </c>
      <c r="E620" s="2" t="s">
        <v>768</v>
      </c>
      <c r="F620" s="2" t="s">
        <v>64</v>
      </c>
      <c r="H620" s="2" t="s">
        <v>880</v>
      </c>
      <c r="I620" s="2">
        <v>9663</v>
      </c>
      <c r="J620" s="2">
        <v>74</v>
      </c>
      <c r="K620" s="95">
        <f t="shared" si="126"/>
        <v>7.6580772016971955E-3</v>
      </c>
      <c r="L620" s="38">
        <f t="shared" si="127"/>
        <v>0.11592569640999999</v>
      </c>
      <c r="M620" s="38">
        <f t="shared" si="128"/>
        <v>0.19621646008999999</v>
      </c>
      <c r="N620" s="38">
        <f t="shared" si="129"/>
        <v>5.7857843129999996E-2</v>
      </c>
      <c r="O620" s="38">
        <f t="shared" si="130"/>
        <v>0</v>
      </c>
      <c r="P620" s="2">
        <v>1092339</v>
      </c>
      <c r="Q620" s="2">
        <v>0.46696862099999997</v>
      </c>
      <c r="R620" s="24">
        <v>0.31331269299999998</v>
      </c>
      <c r="S620" s="24">
        <v>0.53031475699999997</v>
      </c>
      <c r="T620" s="24">
        <v>0.156372549</v>
      </c>
      <c r="U620" s="24">
        <v>0</v>
      </c>
      <c r="V620" s="95">
        <f t="shared" si="131"/>
        <v>1.1975130524681777E-3</v>
      </c>
      <c r="W620" s="95">
        <v>0.22500000000000001</v>
      </c>
      <c r="X620" s="95">
        <v>0.22500000000000001</v>
      </c>
      <c r="Y620" s="95">
        <f t="shared" si="132"/>
        <v>0.15932017529999998</v>
      </c>
      <c r="Z620" s="2">
        <v>0.1</v>
      </c>
      <c r="AA620" s="2">
        <v>0.17499999999999999</v>
      </c>
      <c r="AB620" s="2">
        <v>0.22500000000000001</v>
      </c>
      <c r="AC620" s="95"/>
      <c r="AD620" s="38">
        <f t="shared" si="133"/>
        <v>0.10155091005516001</v>
      </c>
      <c r="AE620" s="38">
        <f t="shared" si="134"/>
        <v>0.30079983331796994</v>
      </c>
      <c r="AF620" s="38">
        <f t="shared" si="135"/>
        <v>0.11403780880923001</v>
      </c>
      <c r="AG620" s="38">
        <f t="shared" si="136"/>
        <v>0</v>
      </c>
      <c r="AH620" s="38">
        <f t="shared" si="137"/>
        <v>0.11403780880923001</v>
      </c>
      <c r="AI620" s="38">
        <v>517.37694444399995</v>
      </c>
      <c r="AJ620" s="24">
        <f t="shared" si="138"/>
        <v>2.2041532780665545E-4</v>
      </c>
      <c r="AK620" s="2">
        <f t="shared" si="139"/>
        <v>19</v>
      </c>
    </row>
    <row r="621" spans="1:37">
      <c r="A621" s="2">
        <v>42</v>
      </c>
      <c r="B621" s="2" t="s">
        <v>106</v>
      </c>
      <c r="C621" s="2" t="s">
        <v>17</v>
      </c>
      <c r="D621" s="2" t="s">
        <v>414</v>
      </c>
      <c r="E621" s="2" t="s">
        <v>768</v>
      </c>
      <c r="F621" s="2" t="s">
        <v>64</v>
      </c>
      <c r="H621" s="2" t="s">
        <v>880</v>
      </c>
      <c r="I621" s="2">
        <v>7224</v>
      </c>
      <c r="J621" s="2">
        <v>8</v>
      </c>
      <c r="K621" s="95">
        <f t="shared" si="126"/>
        <v>1.1074197120708748E-3</v>
      </c>
      <c r="L621" s="38">
        <f t="shared" si="127"/>
        <v>1.552941176E-2</v>
      </c>
      <c r="M621" s="38">
        <f t="shared" si="128"/>
        <v>1.9904411760000001E-2</v>
      </c>
      <c r="N621" s="38">
        <f t="shared" si="129"/>
        <v>4.5661764800000006E-3</v>
      </c>
      <c r="O621" s="38">
        <f t="shared" si="130"/>
        <v>0</v>
      </c>
      <c r="P621" s="2">
        <v>1059358</v>
      </c>
      <c r="Q621" s="2">
        <v>0.109381482</v>
      </c>
      <c r="R621" s="24">
        <v>0.38823529400000001</v>
      </c>
      <c r="S621" s="24">
        <v>0.49761029400000001</v>
      </c>
      <c r="T621" s="24">
        <v>0.114154412</v>
      </c>
      <c r="U621" s="24">
        <v>0</v>
      </c>
      <c r="V621" s="95">
        <f t="shared" si="131"/>
        <v>1.2641684606866E-4</v>
      </c>
      <c r="W621" s="95">
        <v>0.22500000000000001</v>
      </c>
      <c r="X621" s="95">
        <v>0.22500000000000001</v>
      </c>
      <c r="Y621" s="95">
        <f t="shared" si="132"/>
        <v>0.15159007354999998</v>
      </c>
      <c r="Z621" s="2">
        <v>0.1</v>
      </c>
      <c r="AA621" s="2">
        <v>0.17499999999999999</v>
      </c>
      <c r="AB621" s="2">
        <v>0.22500000000000001</v>
      </c>
      <c r="AC621" s="95"/>
      <c r="AD621" s="38">
        <f t="shared" si="133"/>
        <v>1.3603764701760002E-2</v>
      </c>
      <c r="AE621" s="38">
        <f t="shared" si="134"/>
        <v>3.051346322808E-2</v>
      </c>
      <c r="AF621" s="38">
        <f t="shared" si="135"/>
        <v>8.9999338420800011E-3</v>
      </c>
      <c r="AG621" s="38">
        <f t="shared" si="136"/>
        <v>0</v>
      </c>
      <c r="AH621" s="38">
        <f t="shared" si="137"/>
        <v>8.9999338420800011E-3</v>
      </c>
      <c r="AI621" s="38">
        <v>517.37694444399995</v>
      </c>
      <c r="AJ621" s="24">
        <f t="shared" si="138"/>
        <v>1.7395312912042874E-5</v>
      </c>
      <c r="AK621" s="2">
        <f t="shared" si="139"/>
        <v>2</v>
      </c>
    </row>
    <row r="622" spans="1:37">
      <c r="A622" s="2">
        <v>43</v>
      </c>
      <c r="B622" s="2" t="s">
        <v>107</v>
      </c>
      <c r="C622" s="2" t="s">
        <v>17</v>
      </c>
      <c r="D622" s="2" t="s">
        <v>414</v>
      </c>
      <c r="E622" s="2" t="s">
        <v>768</v>
      </c>
      <c r="F622" s="2" t="s">
        <v>64</v>
      </c>
      <c r="H622" s="2" t="s">
        <v>880</v>
      </c>
      <c r="I622" s="2">
        <v>7286</v>
      </c>
      <c r="J622" s="2">
        <v>4</v>
      </c>
      <c r="K622" s="95">
        <f t="shared" si="126"/>
        <v>5.4899807850672519E-4</v>
      </c>
      <c r="L622" s="38">
        <f t="shared" si="127"/>
        <v>2.5481283399999997E-3</v>
      </c>
      <c r="M622" s="38">
        <f t="shared" si="128"/>
        <v>1.4334224600000001E-2</v>
      </c>
      <c r="N622" s="38">
        <f t="shared" si="129"/>
        <v>3.1176470600000001E-3</v>
      </c>
      <c r="O622" s="38">
        <f t="shared" si="130"/>
        <v>0</v>
      </c>
      <c r="P622" s="2">
        <v>1738686</v>
      </c>
      <c r="Q622" s="2">
        <v>0.115745395</v>
      </c>
      <c r="R622" s="24">
        <v>0.12740641699999999</v>
      </c>
      <c r="S622" s="24">
        <v>0.71671123000000003</v>
      </c>
      <c r="T622" s="24">
        <v>0.155882353</v>
      </c>
      <c r="U622" s="24">
        <v>0</v>
      </c>
      <c r="V622" s="95">
        <f t="shared" si="131"/>
        <v>8.5579112270107045E-5</v>
      </c>
      <c r="W622" s="95">
        <v>0.22500000000000001</v>
      </c>
      <c r="X622" s="95">
        <v>0.22500000000000001</v>
      </c>
      <c r="Y622" s="95">
        <f t="shared" si="132"/>
        <v>0.173238636375</v>
      </c>
      <c r="Z622" s="2">
        <v>0.1</v>
      </c>
      <c r="AA622" s="2">
        <v>0.17499999999999999</v>
      </c>
      <c r="AB622" s="2">
        <v>0.22500000000000001</v>
      </c>
      <c r="AC622" s="95"/>
      <c r="AD622" s="38">
        <f t="shared" si="133"/>
        <v>2.2321604258399995E-3</v>
      </c>
      <c r="AE622" s="38">
        <f t="shared" si="134"/>
        <v>2.1974366311800001E-2</v>
      </c>
      <c r="AF622" s="38">
        <f t="shared" si="135"/>
        <v>6.1448823552600011E-3</v>
      </c>
      <c r="AG622" s="38">
        <f t="shared" si="136"/>
        <v>0</v>
      </c>
      <c r="AH622" s="38">
        <f t="shared" si="137"/>
        <v>6.1448823552600011E-3</v>
      </c>
      <c r="AI622" s="38">
        <v>517.37694444399995</v>
      </c>
      <c r="AJ622" s="24">
        <f t="shared" si="138"/>
        <v>1.1876993014954715E-5</v>
      </c>
      <c r="AK622" s="2">
        <f t="shared" si="139"/>
        <v>1</v>
      </c>
    </row>
    <row r="623" spans="1:37">
      <c r="A623" s="2">
        <v>44</v>
      </c>
      <c r="B623" s="2" t="s">
        <v>108</v>
      </c>
      <c r="C623" s="2" t="s">
        <v>17</v>
      </c>
      <c r="D623" s="2" t="s">
        <v>414</v>
      </c>
      <c r="E623" s="2" t="s">
        <v>768</v>
      </c>
      <c r="F623" s="2" t="s">
        <v>64</v>
      </c>
      <c r="H623" s="2" t="s">
        <v>880</v>
      </c>
      <c r="I623" s="2">
        <v>8544</v>
      </c>
      <c r="J623" s="2">
        <v>23</v>
      </c>
      <c r="K623" s="95">
        <f t="shared" si="126"/>
        <v>2.6919475655430712E-3</v>
      </c>
      <c r="L623" s="38">
        <f t="shared" si="127"/>
        <v>2.6003529405000003E-2</v>
      </c>
      <c r="M623" s="38">
        <f t="shared" si="128"/>
        <v>7.3076862699999995E-2</v>
      </c>
      <c r="N623" s="38">
        <f t="shared" si="129"/>
        <v>1.5919607895E-2</v>
      </c>
      <c r="O623" s="38">
        <f t="shared" si="130"/>
        <v>0</v>
      </c>
      <c r="P623" s="2">
        <v>1306048</v>
      </c>
      <c r="Q623" s="2">
        <v>0.35932750200000002</v>
      </c>
      <c r="R623" s="24">
        <v>0.226117647</v>
      </c>
      <c r="S623" s="24">
        <v>0.63545098</v>
      </c>
      <c r="T623" s="24">
        <v>0.138431373</v>
      </c>
      <c r="U623" s="24">
        <v>0</v>
      </c>
      <c r="V623" s="95">
        <f t="shared" si="131"/>
        <v>3.7264999754213485E-4</v>
      </c>
      <c r="W623" s="95">
        <v>0.22500000000000001</v>
      </c>
      <c r="X623" s="95">
        <v>0.22500000000000001</v>
      </c>
      <c r="Y623" s="95">
        <f t="shared" si="132"/>
        <v>0.164962745125</v>
      </c>
      <c r="Z623" s="2">
        <v>0.1</v>
      </c>
      <c r="AA623" s="2">
        <v>0.17499999999999999</v>
      </c>
      <c r="AB623" s="2">
        <v>0.22500000000000001</v>
      </c>
      <c r="AC623" s="95"/>
      <c r="AD623" s="38">
        <f t="shared" si="133"/>
        <v>2.2779091758780005E-2</v>
      </c>
      <c r="AE623" s="38">
        <f t="shared" si="134"/>
        <v>0.11202683051909999</v>
      </c>
      <c r="AF623" s="38">
        <f t="shared" si="135"/>
        <v>3.1377547161045002E-2</v>
      </c>
      <c r="AG623" s="38">
        <f t="shared" si="136"/>
        <v>0</v>
      </c>
      <c r="AH623" s="38">
        <f t="shared" si="137"/>
        <v>3.1377547161045002E-2</v>
      </c>
      <c r="AI623" s="38">
        <v>517.37694444399995</v>
      </c>
      <c r="AJ623" s="24">
        <f t="shared" si="138"/>
        <v>6.0647362620236082E-5</v>
      </c>
      <c r="AK623" s="2">
        <f t="shared" si="139"/>
        <v>5</v>
      </c>
    </row>
    <row r="624" spans="1:37">
      <c r="A624" s="2">
        <v>45</v>
      </c>
      <c r="B624" s="2" t="s">
        <v>109</v>
      </c>
      <c r="C624" s="2" t="s">
        <v>17</v>
      </c>
      <c r="D624" s="2" t="s">
        <v>414</v>
      </c>
      <c r="E624" s="2" t="s">
        <v>768</v>
      </c>
      <c r="F624" s="2" t="s">
        <v>64</v>
      </c>
      <c r="H624" s="2" t="s">
        <v>880</v>
      </c>
      <c r="I624" s="2">
        <v>10029</v>
      </c>
      <c r="J624" s="2">
        <v>90</v>
      </c>
      <c r="K624" s="95">
        <f t="shared" si="126"/>
        <v>8.9739754711337123E-3</v>
      </c>
      <c r="L624" s="38">
        <f t="shared" si="127"/>
        <v>3.7555146899999996E-2</v>
      </c>
      <c r="M624" s="38">
        <f t="shared" si="128"/>
        <v>0.27659401245000004</v>
      </c>
      <c r="N624" s="38">
        <f t="shared" si="129"/>
        <v>0.13585084019999999</v>
      </c>
      <c r="O624" s="38">
        <f t="shared" si="130"/>
        <v>0</v>
      </c>
      <c r="P624" s="2">
        <v>1846020</v>
      </c>
      <c r="Q624" s="2">
        <v>0.76069759100000001</v>
      </c>
      <c r="R624" s="24">
        <v>8.3455881999999995E-2</v>
      </c>
      <c r="S624" s="24">
        <v>0.61465336100000001</v>
      </c>
      <c r="T624" s="24">
        <v>0.30189075599999998</v>
      </c>
      <c r="U624" s="24">
        <v>0</v>
      </c>
      <c r="V624" s="95">
        <f t="shared" si="131"/>
        <v>2.7091602393060125E-3</v>
      </c>
      <c r="W624" s="95">
        <v>0.22578124999999999</v>
      </c>
      <c r="X624" s="95">
        <v>0.22500000000000001</v>
      </c>
      <c r="Y624" s="95">
        <f t="shared" si="132"/>
        <v>0.18383534647499999</v>
      </c>
      <c r="Z624" s="2">
        <v>0.1</v>
      </c>
      <c r="AA624" s="2">
        <v>0.17499999999999999</v>
      </c>
      <c r="AB624" s="2">
        <v>0.22500000000000001</v>
      </c>
      <c r="AC624" s="95"/>
      <c r="AD624" s="38">
        <f t="shared" si="133"/>
        <v>3.2898308684399996E-2</v>
      </c>
      <c r="AE624" s="38">
        <f t="shared" si="134"/>
        <v>0.42401862108584998</v>
      </c>
      <c r="AF624" s="38">
        <f t="shared" si="135"/>
        <v>0.26776200603419997</v>
      </c>
      <c r="AG624" s="38">
        <f t="shared" si="136"/>
        <v>0</v>
      </c>
      <c r="AH624" s="38">
        <f t="shared" si="137"/>
        <v>0.26776200603419997</v>
      </c>
      <c r="AI624" s="38">
        <v>517.37694444399995</v>
      </c>
      <c r="AJ624" s="24">
        <f t="shared" si="138"/>
        <v>5.1753756890336679E-4</v>
      </c>
      <c r="AK624" s="2">
        <f t="shared" si="139"/>
        <v>45</v>
      </c>
    </row>
    <row r="625" spans="1:37">
      <c r="A625" s="2">
        <v>304</v>
      </c>
      <c r="B625" s="2" t="s">
        <v>355</v>
      </c>
      <c r="C625" s="2" t="s">
        <v>17</v>
      </c>
      <c r="D625" s="2" t="s">
        <v>414</v>
      </c>
      <c r="E625" s="2" t="s">
        <v>768</v>
      </c>
      <c r="F625" s="2" t="s">
        <v>64</v>
      </c>
      <c r="H625" s="2" t="s">
        <v>880</v>
      </c>
      <c r="I625" s="2">
        <v>882</v>
      </c>
      <c r="J625" s="2">
        <v>0</v>
      </c>
      <c r="K625" s="95">
        <f t="shared" si="126"/>
        <v>0</v>
      </c>
      <c r="L625" s="38">
        <f t="shared" si="127"/>
        <v>0</v>
      </c>
      <c r="M625" s="38">
        <f t="shared" si="128"/>
        <v>0</v>
      </c>
      <c r="N625" s="38">
        <f t="shared" si="129"/>
        <v>0</v>
      </c>
      <c r="O625" s="38">
        <f t="shared" si="130"/>
        <v>0</v>
      </c>
      <c r="P625" s="2">
        <v>3520031</v>
      </c>
      <c r="Q625" s="2">
        <v>0</v>
      </c>
      <c r="R625" s="24">
        <v>0</v>
      </c>
      <c r="S625" s="24">
        <v>0.58782961499999997</v>
      </c>
      <c r="T625" s="24">
        <v>0.41217038499999997</v>
      </c>
      <c r="U625" s="24">
        <v>0</v>
      </c>
      <c r="V625" s="95">
        <f t="shared" si="131"/>
        <v>0</v>
      </c>
      <c r="W625" s="95">
        <v>0.22500000000000001</v>
      </c>
      <c r="X625" s="95">
        <v>0.22500000000000001</v>
      </c>
      <c r="Y625" s="95">
        <f t="shared" si="132"/>
        <v>0.19560851925</v>
      </c>
      <c r="Z625" s="2" t="s">
        <v>532</v>
      </c>
      <c r="AA625" s="2">
        <v>0.17499999999999999</v>
      </c>
      <c r="AB625" s="2">
        <v>0.22500000000000001</v>
      </c>
      <c r="AC625" s="95"/>
      <c r="AD625" s="38">
        <f t="shared" si="133"/>
        <v>0</v>
      </c>
      <c r="AE625" s="38">
        <f t="shared" si="134"/>
        <v>0</v>
      </c>
      <c r="AF625" s="38">
        <f t="shared" si="135"/>
        <v>0</v>
      </c>
      <c r="AG625" s="38">
        <f t="shared" si="136"/>
        <v>0</v>
      </c>
      <c r="AH625" s="38">
        <f t="shared" si="137"/>
        <v>0</v>
      </c>
      <c r="AI625" s="38">
        <v>517.37694444399995</v>
      </c>
      <c r="AJ625" s="24">
        <f t="shared" si="138"/>
        <v>0</v>
      </c>
      <c r="AK625" s="2">
        <f t="shared" si="139"/>
        <v>0</v>
      </c>
    </row>
    <row r="626" spans="1:37">
      <c r="A626" s="2">
        <v>46</v>
      </c>
      <c r="B626" s="2" t="s">
        <v>110</v>
      </c>
      <c r="C626" s="2" t="s">
        <v>17</v>
      </c>
      <c r="D626" s="2" t="s">
        <v>414</v>
      </c>
      <c r="E626" s="2" t="s">
        <v>768</v>
      </c>
      <c r="F626" s="2" t="s">
        <v>64</v>
      </c>
      <c r="H626" s="2" t="s">
        <v>880</v>
      </c>
      <c r="I626" s="2">
        <v>29676</v>
      </c>
      <c r="J626" s="2">
        <v>231</v>
      </c>
      <c r="K626" s="95">
        <f t="shared" si="126"/>
        <v>7.7840679336837852E-3</v>
      </c>
      <c r="L626" s="38">
        <f t="shared" si="127"/>
        <v>0</v>
      </c>
      <c r="M626" s="38">
        <f t="shared" si="128"/>
        <v>0.29410690039500004</v>
      </c>
      <c r="N626" s="38">
        <f t="shared" si="129"/>
        <v>0.61875074645999995</v>
      </c>
      <c r="O626" s="38">
        <f t="shared" si="130"/>
        <v>0.24214235314499999</v>
      </c>
      <c r="P626" s="2">
        <v>2484826</v>
      </c>
      <c r="Q626" s="2">
        <v>6.4259506330000002</v>
      </c>
      <c r="R626" s="24">
        <v>0</v>
      </c>
      <c r="S626" s="24">
        <v>0.254638009</v>
      </c>
      <c r="T626" s="24">
        <v>0.53571493199999998</v>
      </c>
      <c r="U626" s="24">
        <v>0.209647059</v>
      </c>
      <c r="V626" s="95">
        <f t="shared" si="131"/>
        <v>5.8019483731298017E-3</v>
      </c>
      <c r="W626" s="95">
        <v>0.27890624999999997</v>
      </c>
      <c r="X626" s="95">
        <v>0.23627712000000001</v>
      </c>
      <c r="Y626" s="95">
        <f t="shared" si="132"/>
        <v>0.22067363632178125</v>
      </c>
      <c r="Z626" s="2" t="s">
        <v>532</v>
      </c>
      <c r="AA626" s="2">
        <v>0.17499999999999999</v>
      </c>
      <c r="AB626" s="2">
        <v>0.22500000000000001</v>
      </c>
      <c r="AC626" s="95">
        <v>0.26509375000000002</v>
      </c>
      <c r="AD626" s="38">
        <f t="shared" si="133"/>
        <v>0</v>
      </c>
      <c r="AE626" s="38">
        <f t="shared" si="134"/>
        <v>0.45086587830553504</v>
      </c>
      <c r="AF626" s="38">
        <f t="shared" si="135"/>
        <v>1.21955772127266</v>
      </c>
      <c r="AG626" s="38">
        <f t="shared" si="136"/>
        <v>0.56230811799832336</v>
      </c>
      <c r="AH626" s="38">
        <f t="shared" si="137"/>
        <v>1.7818658392709834</v>
      </c>
      <c r="AI626" s="38">
        <v>517.37694444399995</v>
      </c>
      <c r="AJ626" s="24">
        <f t="shared" si="138"/>
        <v>3.4440379657540957E-3</v>
      </c>
      <c r="AK626" s="2">
        <f t="shared" si="139"/>
        <v>287</v>
      </c>
    </row>
    <row r="627" spans="1:37">
      <c r="A627" s="2">
        <v>305</v>
      </c>
      <c r="B627" s="2" t="s">
        <v>356</v>
      </c>
      <c r="C627" s="2" t="s">
        <v>17</v>
      </c>
      <c r="D627" s="2" t="s">
        <v>414</v>
      </c>
      <c r="E627" s="2" t="s">
        <v>768</v>
      </c>
      <c r="F627" s="2" t="s">
        <v>64</v>
      </c>
      <c r="H627" s="2" t="s">
        <v>880</v>
      </c>
      <c r="I627" s="2">
        <v>379</v>
      </c>
      <c r="J627" s="2">
        <v>0</v>
      </c>
      <c r="K627" s="95">
        <f t="shared" si="126"/>
        <v>0</v>
      </c>
      <c r="L627" s="38">
        <f t="shared" si="127"/>
        <v>0</v>
      </c>
      <c r="M627" s="38">
        <f t="shared" si="128"/>
        <v>0</v>
      </c>
      <c r="N627" s="38">
        <f t="shared" si="129"/>
        <v>0</v>
      </c>
      <c r="O627" s="38">
        <f t="shared" si="130"/>
        <v>0</v>
      </c>
      <c r="P627" s="2">
        <v>671489</v>
      </c>
      <c r="Q627" s="2">
        <v>7.7260074999999998E-2</v>
      </c>
      <c r="R627" s="24">
        <v>0</v>
      </c>
      <c r="S627" s="24">
        <v>0</v>
      </c>
      <c r="T627" s="24">
        <v>9.7712417999999995E-2</v>
      </c>
      <c r="U627" s="24">
        <v>0.90228758200000003</v>
      </c>
      <c r="V627" s="95">
        <f t="shared" si="131"/>
        <v>0</v>
      </c>
      <c r="W627" s="95">
        <v>0.35912500000000003</v>
      </c>
      <c r="X627" s="95">
        <v>0.29611467299999999</v>
      </c>
      <c r="Y627" s="95">
        <f t="shared" si="132"/>
        <v>0.29611467279885972</v>
      </c>
      <c r="Z627" s="2" t="s">
        <v>532</v>
      </c>
      <c r="AA627" s="2" t="s">
        <v>532</v>
      </c>
      <c r="AB627" s="2">
        <v>0.22500000000000001</v>
      </c>
      <c r="AC627" s="95">
        <v>0.30381597199999999</v>
      </c>
      <c r="AD627" s="38">
        <f t="shared" si="133"/>
        <v>0</v>
      </c>
      <c r="AE627" s="38">
        <f t="shared" si="134"/>
        <v>0</v>
      </c>
      <c r="AF627" s="38">
        <f t="shared" si="135"/>
        <v>0</v>
      </c>
      <c r="AG627" s="38">
        <f t="shared" si="136"/>
        <v>0</v>
      </c>
      <c r="AH627" s="38">
        <f t="shared" si="137"/>
        <v>0</v>
      </c>
      <c r="AI627" s="38">
        <v>517.37694444399995</v>
      </c>
      <c r="AJ627" s="24">
        <f t="shared" si="138"/>
        <v>0</v>
      </c>
      <c r="AK627" s="2">
        <f t="shared" si="139"/>
        <v>0</v>
      </c>
    </row>
    <row r="628" spans="1:37">
      <c r="A628" s="2">
        <v>306</v>
      </c>
      <c r="B628" s="2" t="s">
        <v>357</v>
      </c>
      <c r="C628" s="2" t="s">
        <v>17</v>
      </c>
      <c r="D628" s="2" t="s">
        <v>414</v>
      </c>
      <c r="E628" s="2" t="s">
        <v>768</v>
      </c>
      <c r="F628" s="2" t="s">
        <v>64</v>
      </c>
      <c r="H628" s="2" t="s">
        <v>880</v>
      </c>
      <c r="I628" s="2">
        <v>755</v>
      </c>
      <c r="J628" s="2">
        <v>0</v>
      </c>
      <c r="K628" s="95">
        <f t="shared" si="126"/>
        <v>0</v>
      </c>
      <c r="L628" s="38">
        <f t="shared" si="127"/>
        <v>0</v>
      </c>
      <c r="M628" s="38">
        <f t="shared" si="128"/>
        <v>0</v>
      </c>
      <c r="N628" s="38">
        <f t="shared" si="129"/>
        <v>0</v>
      </c>
      <c r="O628" s="38">
        <f t="shared" si="130"/>
        <v>0</v>
      </c>
      <c r="P628" s="2">
        <v>1787408</v>
      </c>
      <c r="Q628" s="2">
        <v>2.9672770000000001E-2</v>
      </c>
      <c r="R628" s="24">
        <v>0</v>
      </c>
      <c r="S628" s="24">
        <v>0</v>
      </c>
      <c r="T628" s="24">
        <v>0.47563025199999998</v>
      </c>
      <c r="U628" s="24">
        <v>0.52436974800000002</v>
      </c>
      <c r="V628" s="95">
        <f t="shared" si="131"/>
        <v>0</v>
      </c>
      <c r="W628" s="95">
        <v>0.26774999999999999</v>
      </c>
      <c r="X628" s="95">
        <v>0.24217966399999999</v>
      </c>
      <c r="Y628" s="95">
        <f t="shared" si="132"/>
        <v>0.24217966386885001</v>
      </c>
      <c r="Z628" s="2" t="s">
        <v>532</v>
      </c>
      <c r="AA628" s="2" t="s">
        <v>532</v>
      </c>
      <c r="AB628" s="2">
        <v>0.22500000000000001</v>
      </c>
      <c r="AC628" s="95">
        <v>0.25776250000000001</v>
      </c>
      <c r="AD628" s="38">
        <f t="shared" si="133"/>
        <v>0</v>
      </c>
      <c r="AE628" s="38">
        <f t="shared" si="134"/>
        <v>0</v>
      </c>
      <c r="AF628" s="38">
        <f t="shared" si="135"/>
        <v>0</v>
      </c>
      <c r="AG628" s="38">
        <f t="shared" si="136"/>
        <v>0</v>
      </c>
      <c r="AH628" s="38">
        <f t="shared" si="137"/>
        <v>0</v>
      </c>
      <c r="AI628" s="38">
        <v>517.37694444399995</v>
      </c>
      <c r="AJ628" s="24">
        <f t="shared" si="138"/>
        <v>0</v>
      </c>
      <c r="AK628" s="2">
        <f t="shared" si="139"/>
        <v>0</v>
      </c>
    </row>
    <row r="629" spans="1:37">
      <c r="A629" s="2">
        <v>47</v>
      </c>
      <c r="B629" s="2" t="s">
        <v>111</v>
      </c>
      <c r="C629" s="2" t="s">
        <v>17</v>
      </c>
      <c r="D629" s="2" t="s">
        <v>414</v>
      </c>
      <c r="E629" s="2" t="s">
        <v>768</v>
      </c>
      <c r="F629" s="2" t="s">
        <v>64</v>
      </c>
      <c r="H629" s="2" t="s">
        <v>880</v>
      </c>
      <c r="I629" s="2">
        <v>7447</v>
      </c>
      <c r="J629" s="2">
        <v>1</v>
      </c>
      <c r="K629" s="95">
        <f t="shared" si="126"/>
        <v>1.342822613132805E-4</v>
      </c>
      <c r="L629" s="38">
        <f t="shared" si="127"/>
        <v>2.4349845199999999E-3</v>
      </c>
      <c r="M629" s="38">
        <f t="shared" si="128"/>
        <v>2.5650154800000006E-3</v>
      </c>
      <c r="N629" s="38">
        <f t="shared" si="129"/>
        <v>0</v>
      </c>
      <c r="O629" s="38">
        <f t="shared" si="130"/>
        <v>0</v>
      </c>
      <c r="P629" s="2">
        <v>3922369</v>
      </c>
      <c r="Q629" s="2">
        <v>0</v>
      </c>
      <c r="R629" s="24">
        <v>0.48699690400000001</v>
      </c>
      <c r="S629" s="24">
        <v>0.51300309600000005</v>
      </c>
      <c r="T629" s="24">
        <v>0</v>
      </c>
      <c r="U629" s="24">
        <v>0</v>
      </c>
      <c r="V629" s="95">
        <f t="shared" si="131"/>
        <v>0</v>
      </c>
      <c r="W629" s="95">
        <v>0.17531249999999998</v>
      </c>
      <c r="X629" s="95"/>
      <c r="Y629" s="95">
        <f t="shared" si="132"/>
        <v>0.13847523219999999</v>
      </c>
      <c r="Z629" s="2">
        <v>0.1</v>
      </c>
      <c r="AA629" s="2">
        <v>0.17499999999999999</v>
      </c>
      <c r="AB629" s="2" t="s">
        <v>532</v>
      </c>
      <c r="AC629" s="95"/>
      <c r="AD629" s="38">
        <f t="shared" si="133"/>
        <v>2.1330464395200002E-3</v>
      </c>
      <c r="AE629" s="38">
        <f t="shared" si="134"/>
        <v>3.9321687308400011E-3</v>
      </c>
      <c r="AF629" s="38">
        <f t="shared" si="135"/>
        <v>0</v>
      </c>
      <c r="AG629" s="38">
        <f t="shared" si="136"/>
        <v>0</v>
      </c>
      <c r="AH629" s="38">
        <f t="shared" si="137"/>
        <v>0</v>
      </c>
      <c r="AI629" s="38">
        <v>517.37694444399995</v>
      </c>
      <c r="AJ629" s="24">
        <f t="shared" si="138"/>
        <v>0</v>
      </c>
      <c r="AK629" s="2">
        <f t="shared" si="139"/>
        <v>0</v>
      </c>
    </row>
    <row r="630" spans="1:37">
      <c r="A630" s="2">
        <v>48</v>
      </c>
      <c r="B630" s="2" t="s">
        <v>112</v>
      </c>
      <c r="C630" s="2" t="s">
        <v>17</v>
      </c>
      <c r="D630" s="2" t="s">
        <v>414</v>
      </c>
      <c r="E630" s="2" t="s">
        <v>768</v>
      </c>
      <c r="F630" s="2" t="s">
        <v>64</v>
      </c>
      <c r="H630" s="2" t="s">
        <v>880</v>
      </c>
      <c r="I630" s="2">
        <v>5384</v>
      </c>
      <c r="J630" s="2">
        <v>8</v>
      </c>
      <c r="K630" s="95">
        <f t="shared" si="126"/>
        <v>1.4858841010401188E-3</v>
      </c>
      <c r="L630" s="38">
        <f t="shared" si="127"/>
        <v>1.9805882359999999E-2</v>
      </c>
      <c r="M630" s="38">
        <f t="shared" si="128"/>
        <v>2.0194117640000002E-2</v>
      </c>
      <c r="N630" s="38">
        <f t="shared" si="129"/>
        <v>0</v>
      </c>
      <c r="O630" s="38">
        <f t="shared" si="130"/>
        <v>0</v>
      </c>
      <c r="P630" s="2">
        <v>1040091</v>
      </c>
      <c r="Q630" s="2">
        <v>0</v>
      </c>
      <c r="R630" s="24">
        <v>0.495147059</v>
      </c>
      <c r="S630" s="24">
        <v>0.504852941</v>
      </c>
      <c r="T630" s="24">
        <v>0</v>
      </c>
      <c r="U630" s="24">
        <v>0</v>
      </c>
      <c r="V630" s="95">
        <f t="shared" si="131"/>
        <v>0</v>
      </c>
      <c r="W630" s="95">
        <v>0.18487500000000001</v>
      </c>
      <c r="X630" s="95"/>
      <c r="Y630" s="95">
        <f t="shared" si="132"/>
        <v>0.13786397057499999</v>
      </c>
      <c r="Z630" s="2">
        <v>0.1</v>
      </c>
      <c r="AA630" s="2">
        <v>0.17499999999999999</v>
      </c>
      <c r="AB630" s="2" t="s">
        <v>532</v>
      </c>
      <c r="AC630" s="95"/>
      <c r="AD630" s="38">
        <f t="shared" si="133"/>
        <v>1.7349952947360001E-2</v>
      </c>
      <c r="AE630" s="38">
        <f t="shared" si="134"/>
        <v>3.0957582342120003E-2</v>
      </c>
      <c r="AF630" s="38">
        <f t="shared" si="135"/>
        <v>0</v>
      </c>
      <c r="AG630" s="38">
        <f t="shared" si="136"/>
        <v>0</v>
      </c>
      <c r="AH630" s="38">
        <f t="shared" si="137"/>
        <v>0</v>
      </c>
      <c r="AI630" s="38">
        <v>517.37694444399995</v>
      </c>
      <c r="AJ630" s="24">
        <f t="shared" si="138"/>
        <v>0</v>
      </c>
      <c r="AK630" s="2">
        <f t="shared" si="139"/>
        <v>0</v>
      </c>
    </row>
    <row r="631" spans="1:37">
      <c r="A631" s="2">
        <v>49</v>
      </c>
      <c r="B631" s="2" t="s">
        <v>113</v>
      </c>
      <c r="C631" s="2" t="s">
        <v>17</v>
      </c>
      <c r="D631" s="2" t="s">
        <v>414</v>
      </c>
      <c r="E631" s="2" t="s">
        <v>768</v>
      </c>
      <c r="F631" s="2" t="s">
        <v>64</v>
      </c>
      <c r="H631" s="2" t="s">
        <v>880</v>
      </c>
      <c r="I631" s="2">
        <v>8293</v>
      </c>
      <c r="J631" s="2">
        <v>17</v>
      </c>
      <c r="K631" s="95">
        <f t="shared" si="126"/>
        <v>2.0499216206439166E-3</v>
      </c>
      <c r="L631" s="38">
        <f t="shared" si="127"/>
        <v>3.1276785724999999E-2</v>
      </c>
      <c r="M631" s="38">
        <f t="shared" si="128"/>
        <v>3.8840861349999999E-2</v>
      </c>
      <c r="N631" s="38">
        <f t="shared" si="129"/>
        <v>1.4882352925E-2</v>
      </c>
      <c r="O631" s="38">
        <f t="shared" si="130"/>
        <v>0</v>
      </c>
      <c r="P631" s="2">
        <v>1213712</v>
      </c>
      <c r="Q631" s="2">
        <v>0.42080933700000001</v>
      </c>
      <c r="R631" s="24">
        <v>0.367962185</v>
      </c>
      <c r="S631" s="24">
        <v>0.45695131</v>
      </c>
      <c r="T631" s="24">
        <v>0.175086505</v>
      </c>
      <c r="U631" s="24">
        <v>0</v>
      </c>
      <c r="V631" s="95">
        <f t="shared" si="131"/>
        <v>3.5891361208247919E-4</v>
      </c>
      <c r="W631" s="95">
        <v>0.22500000000000001</v>
      </c>
      <c r="X631" s="95">
        <v>0.22500000000000001</v>
      </c>
      <c r="Y631" s="95">
        <f t="shared" si="132"/>
        <v>0.15615716137500002</v>
      </c>
      <c r="Z631" s="2">
        <v>0.1</v>
      </c>
      <c r="AA631" s="2">
        <v>0.17499999999999999</v>
      </c>
      <c r="AB631" s="2">
        <v>0.22500000000000001</v>
      </c>
      <c r="AC631" s="95"/>
      <c r="AD631" s="38">
        <f t="shared" si="133"/>
        <v>2.7398464295100001E-2</v>
      </c>
      <c r="AE631" s="38">
        <f t="shared" si="134"/>
        <v>5.9543040449549993E-2</v>
      </c>
      <c r="AF631" s="38">
        <f t="shared" si="135"/>
        <v>2.9333117615175004E-2</v>
      </c>
      <c r="AG631" s="38">
        <f t="shared" si="136"/>
        <v>0</v>
      </c>
      <c r="AH631" s="38">
        <f t="shared" si="137"/>
        <v>2.9333117615175004E-2</v>
      </c>
      <c r="AI631" s="38">
        <v>517.37694444399995</v>
      </c>
      <c r="AJ631" s="24">
        <f t="shared" si="138"/>
        <v>5.6695834497800999E-5</v>
      </c>
      <c r="AK631" s="2">
        <f t="shared" si="139"/>
        <v>5</v>
      </c>
    </row>
    <row r="632" spans="1:37">
      <c r="A632" s="2">
        <v>50</v>
      </c>
      <c r="B632" s="2" t="s">
        <v>114</v>
      </c>
      <c r="C632" s="2" t="s">
        <v>17</v>
      </c>
      <c r="D632" s="2" t="s">
        <v>414</v>
      </c>
      <c r="E632" s="2" t="s">
        <v>768</v>
      </c>
      <c r="F632" s="2" t="s">
        <v>64</v>
      </c>
      <c r="H632" s="2" t="s">
        <v>880</v>
      </c>
      <c r="I632" s="2">
        <v>22882</v>
      </c>
      <c r="J632" s="2">
        <v>349</v>
      </c>
      <c r="K632" s="95">
        <f t="shared" si="126"/>
        <v>1.525216327244122E-2</v>
      </c>
      <c r="L632" s="38">
        <f t="shared" si="127"/>
        <v>0</v>
      </c>
      <c r="M632" s="38">
        <f t="shared" si="128"/>
        <v>0</v>
      </c>
      <c r="N632" s="38">
        <f t="shared" si="129"/>
        <v>0.40252310940500002</v>
      </c>
      <c r="O632" s="38">
        <f t="shared" si="130"/>
        <v>1.342476890595</v>
      </c>
      <c r="P632" s="2">
        <v>1612362</v>
      </c>
      <c r="Q632" s="2">
        <v>19.612467171999999</v>
      </c>
      <c r="R632" s="24">
        <v>0</v>
      </c>
      <c r="S632" s="24">
        <v>0</v>
      </c>
      <c r="T632" s="24">
        <v>0.23067226900000001</v>
      </c>
      <c r="U632" s="24">
        <v>0.76932773099999996</v>
      </c>
      <c r="V632" s="95">
        <f t="shared" si="131"/>
        <v>1.525216327244122E-2</v>
      </c>
      <c r="W632" s="95">
        <v>0.34531249999999997</v>
      </c>
      <c r="X632" s="95">
        <v>0.278324028</v>
      </c>
      <c r="Y632" s="95">
        <f t="shared" si="132"/>
        <v>0.27832402835493747</v>
      </c>
      <c r="Z632" s="2" t="s">
        <v>532</v>
      </c>
      <c r="AA632" s="2" t="s">
        <v>532</v>
      </c>
      <c r="AB632" s="2">
        <v>0.22500000000000001</v>
      </c>
      <c r="AC632" s="95">
        <v>0.29431249999999998</v>
      </c>
      <c r="AD632" s="38">
        <f t="shared" si="133"/>
        <v>0</v>
      </c>
      <c r="AE632" s="38">
        <f t="shared" si="134"/>
        <v>0</v>
      </c>
      <c r="AF632" s="38">
        <f t="shared" si="135"/>
        <v>0.79337304863725511</v>
      </c>
      <c r="AG632" s="38">
        <f t="shared" si="136"/>
        <v>3.4611437136019902</v>
      </c>
      <c r="AH632" s="38">
        <f t="shared" si="137"/>
        <v>4.2545167622392457</v>
      </c>
      <c r="AI632" s="38">
        <v>517.37694444399995</v>
      </c>
      <c r="AJ632" s="24">
        <f t="shared" si="138"/>
        <v>8.2232438223766805E-3</v>
      </c>
      <c r="AK632" s="2">
        <f t="shared" si="139"/>
        <v>582</v>
      </c>
    </row>
    <row r="633" spans="1:37">
      <c r="A633" s="2">
        <v>51</v>
      </c>
      <c r="B633" s="2" t="s">
        <v>115</v>
      </c>
      <c r="C633" s="2" t="s">
        <v>17</v>
      </c>
      <c r="D633" s="2" t="s">
        <v>414</v>
      </c>
      <c r="E633" s="2" t="s">
        <v>768</v>
      </c>
      <c r="F633" s="2" t="s">
        <v>64</v>
      </c>
      <c r="H633" s="2" t="s">
        <v>880</v>
      </c>
      <c r="I633" s="2">
        <v>8124</v>
      </c>
      <c r="J633" s="2">
        <v>45</v>
      </c>
      <c r="K633" s="95">
        <f t="shared" si="126"/>
        <v>5.539143279172821E-3</v>
      </c>
      <c r="L633" s="38">
        <f t="shared" si="127"/>
        <v>0</v>
      </c>
      <c r="M633" s="38">
        <f t="shared" si="128"/>
        <v>7.9385294025000011E-2</v>
      </c>
      <c r="N633" s="38">
        <f t="shared" si="129"/>
        <v>0.14561470597499998</v>
      </c>
      <c r="O633" s="38">
        <f t="shared" si="130"/>
        <v>0</v>
      </c>
      <c r="P633" s="2">
        <v>1598164</v>
      </c>
      <c r="Q633" s="2">
        <v>1.827778154</v>
      </c>
      <c r="R633" s="24">
        <v>0</v>
      </c>
      <c r="S633" s="24">
        <v>0.35282352900000002</v>
      </c>
      <c r="T633" s="24">
        <v>0.64717647099999998</v>
      </c>
      <c r="U633" s="24">
        <v>0</v>
      </c>
      <c r="V633" s="95">
        <f t="shared" si="131"/>
        <v>3.5848031997784339E-3</v>
      </c>
      <c r="W633" s="95">
        <v>0.24278125</v>
      </c>
      <c r="X633" s="95">
        <v>0.22500000000000001</v>
      </c>
      <c r="Y633" s="95">
        <f t="shared" si="132"/>
        <v>0.20735882355000002</v>
      </c>
      <c r="Z633" s="2" t="s">
        <v>532</v>
      </c>
      <c r="AA633" s="2">
        <v>0.17499999999999999</v>
      </c>
      <c r="AB633" s="2">
        <v>0.22500000000000001</v>
      </c>
      <c r="AC633" s="95"/>
      <c r="AD633" s="38">
        <f t="shared" si="133"/>
        <v>0</v>
      </c>
      <c r="AE633" s="38">
        <f t="shared" si="134"/>
        <v>0.121697655740325</v>
      </c>
      <c r="AF633" s="38">
        <f t="shared" si="135"/>
        <v>0.28700658547672497</v>
      </c>
      <c r="AG633" s="38">
        <f t="shared" si="136"/>
        <v>0</v>
      </c>
      <c r="AH633" s="38">
        <f t="shared" si="137"/>
        <v>0.28700658547672497</v>
      </c>
      <c r="AI633" s="38">
        <v>517.37694444399995</v>
      </c>
      <c r="AJ633" s="24">
        <f t="shared" si="138"/>
        <v>5.5473400691474013E-4</v>
      </c>
      <c r="AK633" s="2">
        <f t="shared" si="139"/>
        <v>49</v>
      </c>
    </row>
    <row r="634" spans="1:37">
      <c r="A634" s="2">
        <v>52</v>
      </c>
      <c r="B634" s="2" t="s">
        <v>116</v>
      </c>
      <c r="C634" s="2" t="s">
        <v>17</v>
      </c>
      <c r="D634" s="2" t="s">
        <v>414</v>
      </c>
      <c r="E634" s="2" t="s">
        <v>768</v>
      </c>
      <c r="F634" s="2" t="s">
        <v>64</v>
      </c>
      <c r="H634" s="2" t="s">
        <v>880</v>
      </c>
      <c r="I634" s="2">
        <v>9080</v>
      </c>
      <c r="J634" s="2">
        <v>45</v>
      </c>
      <c r="K634" s="95">
        <f t="shared" si="126"/>
        <v>4.955947136563877E-3</v>
      </c>
      <c r="L634" s="38">
        <f t="shared" si="127"/>
        <v>0</v>
      </c>
      <c r="M634" s="38">
        <f t="shared" si="128"/>
        <v>2.09473983E-2</v>
      </c>
      <c r="N634" s="38">
        <f t="shared" si="129"/>
        <v>0.12966246337499998</v>
      </c>
      <c r="O634" s="38">
        <f t="shared" si="130"/>
        <v>7.4390138324999994E-2</v>
      </c>
      <c r="P634" s="2">
        <v>2132290</v>
      </c>
      <c r="Q634" s="2">
        <v>1.88928227</v>
      </c>
      <c r="R634" s="24">
        <v>0</v>
      </c>
      <c r="S634" s="24">
        <v>9.3099548000000004E-2</v>
      </c>
      <c r="T634" s="24">
        <v>0.57627761499999997</v>
      </c>
      <c r="U634" s="24">
        <v>0.330622837</v>
      </c>
      <c r="V634" s="95">
        <f t="shared" si="131"/>
        <v>4.494550698237885E-3</v>
      </c>
      <c r="W634" s="95">
        <v>0.27040624999999996</v>
      </c>
      <c r="X634" s="95">
        <v>0.238067324</v>
      </c>
      <c r="Y634" s="95">
        <f t="shared" si="132"/>
        <v>0.23219578491371873</v>
      </c>
      <c r="Z634" s="2" t="s">
        <v>532</v>
      </c>
      <c r="AA634" s="2">
        <v>0.17499999999999999</v>
      </c>
      <c r="AB634" s="2">
        <v>0.22500000000000001</v>
      </c>
      <c r="AC634" s="95">
        <v>0.26084374999999999</v>
      </c>
      <c r="AD634" s="38">
        <f t="shared" si="133"/>
        <v>0</v>
      </c>
      <c r="AE634" s="38">
        <f t="shared" si="134"/>
        <v>3.2112361593899998E-2</v>
      </c>
      <c r="AF634" s="38">
        <f t="shared" si="135"/>
        <v>0.25556471531212493</v>
      </c>
      <c r="AG634" s="38">
        <f t="shared" si="136"/>
        <v>0.16998081515891461</v>
      </c>
      <c r="AH634" s="38">
        <f t="shared" si="137"/>
        <v>0.42554553047103955</v>
      </c>
      <c r="AI634" s="38">
        <v>517.37694444399995</v>
      </c>
      <c r="AJ634" s="24">
        <f t="shared" si="138"/>
        <v>8.2250578623744588E-4</v>
      </c>
      <c r="AK634" s="2">
        <f t="shared" si="139"/>
        <v>68</v>
      </c>
    </row>
    <row r="635" spans="1:37">
      <c r="A635" s="2">
        <v>53</v>
      </c>
      <c r="B635" s="2" t="s">
        <v>117</v>
      </c>
      <c r="C635" s="2" t="s">
        <v>17</v>
      </c>
      <c r="D635" s="2" t="s">
        <v>414</v>
      </c>
      <c r="E635" s="2" t="s">
        <v>768</v>
      </c>
      <c r="F635" s="2" t="s">
        <v>64</v>
      </c>
      <c r="H635" s="2" t="s">
        <v>880</v>
      </c>
      <c r="I635" s="2">
        <v>15471</v>
      </c>
      <c r="J635" s="2">
        <v>87</v>
      </c>
      <c r="K635" s="95">
        <f t="shared" si="126"/>
        <v>5.6234244715920112E-3</v>
      </c>
      <c r="L635" s="38">
        <f t="shared" si="127"/>
        <v>0</v>
      </c>
      <c r="M635" s="38">
        <f t="shared" si="128"/>
        <v>5.7040441185000006E-2</v>
      </c>
      <c r="N635" s="38">
        <f t="shared" si="129"/>
        <v>0.21003676459499998</v>
      </c>
      <c r="O635" s="38">
        <f t="shared" si="130"/>
        <v>0.16792279422</v>
      </c>
      <c r="P635" s="2">
        <v>1699969</v>
      </c>
      <c r="Q635" s="2">
        <v>6.1026579239999998</v>
      </c>
      <c r="R635" s="24">
        <v>0</v>
      </c>
      <c r="S635" s="24">
        <v>0.13112745100000001</v>
      </c>
      <c r="T635" s="24">
        <v>0.48284313699999998</v>
      </c>
      <c r="U635" s="24">
        <v>0.38602941200000002</v>
      </c>
      <c r="V635" s="95">
        <f t="shared" si="131"/>
        <v>4.8860391547411288E-3</v>
      </c>
      <c r="W635" s="95">
        <v>0.34318749999999992</v>
      </c>
      <c r="X635" s="95">
        <v>0.25839099999999998</v>
      </c>
      <c r="Y635" s="95">
        <f t="shared" si="132"/>
        <v>0.24745615044562502</v>
      </c>
      <c r="Z635" s="2" t="s">
        <v>532</v>
      </c>
      <c r="AA635" s="2">
        <v>0.17499999999999999</v>
      </c>
      <c r="AB635" s="2">
        <v>0.22500000000000001</v>
      </c>
      <c r="AC635" s="95">
        <v>0.30015625000000001</v>
      </c>
      <c r="AD635" s="38">
        <f t="shared" si="133"/>
        <v>0</v>
      </c>
      <c r="AE635" s="38">
        <f t="shared" si="134"/>
        <v>8.7442996336604989E-2</v>
      </c>
      <c r="AF635" s="38">
        <f t="shared" si="135"/>
        <v>0.41398246301674496</v>
      </c>
      <c r="AG635" s="38">
        <f t="shared" si="136"/>
        <v>0.4415309475347487</v>
      </c>
      <c r="AH635" s="38">
        <f t="shared" si="137"/>
        <v>0.85551341055149366</v>
      </c>
      <c r="AI635" s="38">
        <v>517.37694444399995</v>
      </c>
      <c r="AJ635" s="24">
        <f t="shared" si="138"/>
        <v>1.6535592081144486E-3</v>
      </c>
      <c r="AK635" s="2">
        <f t="shared" si="139"/>
        <v>126</v>
      </c>
    </row>
    <row r="636" spans="1:37">
      <c r="A636" s="2">
        <v>54</v>
      </c>
      <c r="B636" s="2" t="s">
        <v>118</v>
      </c>
      <c r="C636" s="2" t="s">
        <v>17</v>
      </c>
      <c r="D636" s="2" t="s">
        <v>414</v>
      </c>
      <c r="E636" s="2" t="s">
        <v>768</v>
      </c>
      <c r="F636" s="2" t="s">
        <v>64</v>
      </c>
      <c r="H636" s="2" t="s">
        <v>880</v>
      </c>
      <c r="I636" s="2">
        <v>14900</v>
      </c>
      <c r="J636" s="2">
        <v>61</v>
      </c>
      <c r="K636" s="95">
        <f t="shared" si="126"/>
        <v>4.0939597315436237E-3</v>
      </c>
      <c r="L636" s="38">
        <f t="shared" si="127"/>
        <v>0</v>
      </c>
      <c r="M636" s="38">
        <f t="shared" si="128"/>
        <v>0</v>
      </c>
      <c r="N636" s="38">
        <f t="shared" si="129"/>
        <v>8.7177807484999995E-2</v>
      </c>
      <c r="O636" s="38">
        <f t="shared" si="130"/>
        <v>0.21782219251499998</v>
      </c>
      <c r="P636" s="2">
        <v>2496176</v>
      </c>
      <c r="Q636" s="2">
        <v>4.0314734650000004</v>
      </c>
      <c r="R636" s="24">
        <v>0</v>
      </c>
      <c r="S636" s="24">
        <v>0</v>
      </c>
      <c r="T636" s="24">
        <v>0.28582887699999998</v>
      </c>
      <c r="U636" s="24">
        <v>0.71417112299999996</v>
      </c>
      <c r="V636" s="95">
        <f t="shared" si="131"/>
        <v>4.0939597315436237E-3</v>
      </c>
      <c r="W636" s="95">
        <v>0.37346874999999996</v>
      </c>
      <c r="X636" s="95">
        <v>0.27189936300000001</v>
      </c>
      <c r="Y636" s="95">
        <f t="shared" si="132"/>
        <v>0.27189936268831905</v>
      </c>
      <c r="Z636" s="2" t="s">
        <v>532</v>
      </c>
      <c r="AA636" s="2" t="s">
        <v>532</v>
      </c>
      <c r="AB636" s="2">
        <v>0.22500000000000001</v>
      </c>
      <c r="AC636" s="95">
        <v>0.29066964299999998</v>
      </c>
      <c r="AD636" s="38">
        <f t="shared" si="133"/>
        <v>0</v>
      </c>
      <c r="AE636" s="38">
        <f t="shared" si="134"/>
        <v>0</v>
      </c>
      <c r="AF636" s="38">
        <f t="shared" si="135"/>
        <v>0.17182745855293502</v>
      </c>
      <c r="AG636" s="38">
        <f t="shared" si="136"/>
        <v>0.55463325867771585</v>
      </c>
      <c r="AH636" s="38">
        <f t="shared" si="137"/>
        <v>0.72646071723065087</v>
      </c>
      <c r="AI636" s="38">
        <v>517.37694444399995</v>
      </c>
      <c r="AJ636" s="24">
        <f t="shared" si="138"/>
        <v>1.4041227098191304E-3</v>
      </c>
      <c r="AK636" s="2">
        <f t="shared" si="139"/>
        <v>102</v>
      </c>
    </row>
    <row r="637" spans="1:37">
      <c r="A637" s="2">
        <v>55</v>
      </c>
      <c r="B637" s="2" t="s">
        <v>119</v>
      </c>
      <c r="C637" s="2" t="s">
        <v>17</v>
      </c>
      <c r="D637" s="2" t="s">
        <v>414</v>
      </c>
      <c r="E637" s="2" t="s">
        <v>768</v>
      </c>
      <c r="F637" s="2" t="s">
        <v>64</v>
      </c>
      <c r="H637" s="2" t="s">
        <v>880</v>
      </c>
      <c r="I637" s="2">
        <v>5298</v>
      </c>
      <c r="J637" s="2">
        <v>0</v>
      </c>
      <c r="K637" s="95">
        <f t="shared" si="126"/>
        <v>0</v>
      </c>
      <c r="L637" s="38">
        <f t="shared" si="127"/>
        <v>0</v>
      </c>
      <c r="M637" s="38">
        <f t="shared" si="128"/>
        <v>0</v>
      </c>
      <c r="N637" s="38">
        <f t="shared" si="129"/>
        <v>0</v>
      </c>
      <c r="O637" s="38">
        <f t="shared" si="130"/>
        <v>0</v>
      </c>
      <c r="P637" s="2">
        <v>5173623</v>
      </c>
      <c r="Q637" s="2">
        <v>3.8964124000000003E-2</v>
      </c>
      <c r="R637" s="24">
        <v>0</v>
      </c>
      <c r="S637" s="24">
        <v>0</v>
      </c>
      <c r="T637" s="24">
        <v>0.53970588200000003</v>
      </c>
      <c r="U637" s="24">
        <v>0.46029411799999997</v>
      </c>
      <c r="V637" s="95">
        <f t="shared" si="131"/>
        <v>0</v>
      </c>
      <c r="W637" s="95">
        <v>0.27784374999999994</v>
      </c>
      <c r="X637" s="95">
        <v>0.242232261</v>
      </c>
      <c r="Y637" s="95">
        <f t="shared" si="132"/>
        <v>0.24223226104262499</v>
      </c>
      <c r="Z637" s="2" t="s">
        <v>532</v>
      </c>
      <c r="AA637" s="2" t="s">
        <v>532</v>
      </c>
      <c r="AB637" s="2">
        <v>0.22500000000000001</v>
      </c>
      <c r="AC637" s="95">
        <v>0.26243749999999999</v>
      </c>
      <c r="AD637" s="38">
        <f t="shared" si="133"/>
        <v>0</v>
      </c>
      <c r="AE637" s="38">
        <f t="shared" si="134"/>
        <v>0</v>
      </c>
      <c r="AF637" s="38">
        <f t="shared" si="135"/>
        <v>0</v>
      </c>
      <c r="AG637" s="38">
        <f t="shared" si="136"/>
        <v>0</v>
      </c>
      <c r="AH637" s="38">
        <f t="shared" si="137"/>
        <v>0</v>
      </c>
      <c r="AI637" s="38">
        <v>517.37694444399995</v>
      </c>
      <c r="AJ637" s="24">
        <f t="shared" si="138"/>
        <v>0</v>
      </c>
      <c r="AK637" s="2">
        <f t="shared" si="139"/>
        <v>0</v>
      </c>
    </row>
    <row r="638" spans="1:37">
      <c r="A638" s="2">
        <v>56</v>
      </c>
      <c r="B638" s="2" t="s">
        <v>120</v>
      </c>
      <c r="C638" s="2" t="s">
        <v>17</v>
      </c>
      <c r="D638" s="2" t="s">
        <v>414</v>
      </c>
      <c r="E638" s="2" t="s">
        <v>768</v>
      </c>
      <c r="F638" s="2" t="s">
        <v>64</v>
      </c>
      <c r="H638" s="2" t="s">
        <v>880</v>
      </c>
      <c r="I638" s="2">
        <v>7386</v>
      </c>
      <c r="J638" s="2">
        <v>3</v>
      </c>
      <c r="K638" s="95">
        <f t="shared" si="126"/>
        <v>4.0617384240454913E-4</v>
      </c>
      <c r="L638" s="38">
        <f t="shared" si="127"/>
        <v>0</v>
      </c>
      <c r="M638" s="38">
        <f t="shared" si="128"/>
        <v>3.6314338200000001E-3</v>
      </c>
      <c r="N638" s="38">
        <f t="shared" si="129"/>
        <v>6.8068014749999997E-3</v>
      </c>
      <c r="O638" s="38">
        <f t="shared" si="130"/>
        <v>4.5617647049999996E-3</v>
      </c>
      <c r="P638" s="2">
        <v>4422371</v>
      </c>
      <c r="Q638" s="2">
        <v>8.5790801999999999E-2</v>
      </c>
      <c r="R638" s="24">
        <v>0</v>
      </c>
      <c r="S638" s="24">
        <v>0.242095588</v>
      </c>
      <c r="T638" s="24">
        <v>0.45378676499999998</v>
      </c>
      <c r="U638" s="24">
        <v>0.30411764699999999</v>
      </c>
      <c r="V638" s="95">
        <f t="shared" si="131"/>
        <v>3.0784094719740046E-4</v>
      </c>
      <c r="W638" s="95">
        <v>0.26403125000000005</v>
      </c>
      <c r="X638" s="95">
        <v>0.23810368700000001</v>
      </c>
      <c r="Y638" s="95">
        <f t="shared" si="132"/>
        <v>0.22282656250984373</v>
      </c>
      <c r="Z638" s="2" t="s">
        <v>532</v>
      </c>
      <c r="AA638" s="2">
        <v>0.17499999999999999</v>
      </c>
      <c r="AB638" s="2">
        <v>0.22500000000000001</v>
      </c>
      <c r="AC638" s="95">
        <v>0.25765624999999998</v>
      </c>
      <c r="AD638" s="38">
        <f t="shared" si="133"/>
        <v>0</v>
      </c>
      <c r="AE638" s="38">
        <f t="shared" si="134"/>
        <v>5.5669880460600006E-3</v>
      </c>
      <c r="AF638" s="38">
        <f t="shared" si="135"/>
        <v>1.3416205707225E-2</v>
      </c>
      <c r="AG638" s="38">
        <f t="shared" si="136"/>
        <v>1.0296216560508468E-2</v>
      </c>
      <c r="AH638" s="38">
        <f t="shared" si="137"/>
        <v>2.3712422267733468E-2</v>
      </c>
      <c r="AI638" s="38">
        <v>517.37694444399995</v>
      </c>
      <c r="AJ638" s="24">
        <f t="shared" si="138"/>
        <v>4.583200415553125E-5</v>
      </c>
      <c r="AK638" s="2">
        <f t="shared" si="139"/>
        <v>4</v>
      </c>
    </row>
    <row r="639" spans="1:37">
      <c r="A639" s="2">
        <v>57</v>
      </c>
      <c r="B639" s="2" t="s">
        <v>121</v>
      </c>
      <c r="C639" s="2" t="s">
        <v>17</v>
      </c>
      <c r="D639" s="2" t="s">
        <v>414</v>
      </c>
      <c r="E639" s="2" t="s">
        <v>768</v>
      </c>
      <c r="F639" s="2" t="s">
        <v>64</v>
      </c>
      <c r="H639" s="2" t="s">
        <v>880</v>
      </c>
      <c r="I639" s="2">
        <v>6930</v>
      </c>
      <c r="J639" s="2">
        <v>12</v>
      </c>
      <c r="K639" s="95">
        <f t="shared" si="126"/>
        <v>1.7316017316017316E-3</v>
      </c>
      <c r="L639" s="38">
        <f t="shared" si="127"/>
        <v>0</v>
      </c>
      <c r="M639" s="38">
        <f t="shared" si="128"/>
        <v>0</v>
      </c>
      <c r="N639" s="38">
        <f t="shared" si="129"/>
        <v>4.9147058819999999E-2</v>
      </c>
      <c r="O639" s="38">
        <f t="shared" si="130"/>
        <v>1.0852941180000001E-2</v>
      </c>
      <c r="P639" s="2">
        <v>2614229</v>
      </c>
      <c r="Q639" s="2">
        <v>1.3103487659999999</v>
      </c>
      <c r="R639" s="24">
        <v>0</v>
      </c>
      <c r="S639" s="24">
        <v>0</v>
      </c>
      <c r="T639" s="24">
        <v>0.819117647</v>
      </c>
      <c r="U639" s="24">
        <v>0.180882353</v>
      </c>
      <c r="V639" s="95">
        <f t="shared" si="131"/>
        <v>1.7316017316017316E-3</v>
      </c>
      <c r="W639" s="95">
        <v>0.2603125</v>
      </c>
      <c r="X639" s="95">
        <v>0.23138740799999999</v>
      </c>
      <c r="Y639" s="95">
        <f t="shared" si="132"/>
        <v>0.23138740809031252</v>
      </c>
      <c r="Z639" s="2" t="s">
        <v>532</v>
      </c>
      <c r="AA639" s="2" t="s">
        <v>532</v>
      </c>
      <c r="AB639" s="2">
        <v>0.22500000000000001</v>
      </c>
      <c r="AC639" s="95">
        <v>0.2603125</v>
      </c>
      <c r="AD639" s="38">
        <f t="shared" si="133"/>
        <v>0</v>
      </c>
      <c r="AE639" s="38">
        <f t="shared" si="134"/>
        <v>0</v>
      </c>
      <c r="AF639" s="38">
        <f t="shared" si="135"/>
        <v>9.6868852934219998E-2</v>
      </c>
      <c r="AG639" s="38">
        <f t="shared" si="136"/>
        <v>2.4748368758048252E-2</v>
      </c>
      <c r="AH639" s="38">
        <f t="shared" si="137"/>
        <v>0.12161722169226825</v>
      </c>
      <c r="AI639" s="38">
        <v>517.37694444399995</v>
      </c>
      <c r="AJ639" s="24">
        <f t="shared" si="138"/>
        <v>2.3506501980478551E-4</v>
      </c>
      <c r="AK639" s="2">
        <f t="shared" si="139"/>
        <v>20</v>
      </c>
    </row>
    <row r="640" spans="1:37">
      <c r="A640" s="2">
        <v>58</v>
      </c>
      <c r="B640" s="2" t="s">
        <v>122</v>
      </c>
      <c r="C640" s="2" t="s">
        <v>17</v>
      </c>
      <c r="D640" s="2" t="s">
        <v>414</v>
      </c>
      <c r="E640" s="2" t="s">
        <v>768</v>
      </c>
      <c r="F640" s="2" t="s">
        <v>64</v>
      </c>
      <c r="H640" s="2" t="s">
        <v>880</v>
      </c>
      <c r="I640" s="2">
        <v>6503</v>
      </c>
      <c r="J640" s="2">
        <v>41</v>
      </c>
      <c r="K640" s="95">
        <f t="shared" si="126"/>
        <v>6.3047824081193292E-3</v>
      </c>
      <c r="L640" s="38">
        <f t="shared" si="127"/>
        <v>0</v>
      </c>
      <c r="M640" s="38">
        <f t="shared" si="128"/>
        <v>5.3134191080000011E-2</v>
      </c>
      <c r="N640" s="38">
        <f t="shared" si="129"/>
        <v>0.11606037895000001</v>
      </c>
      <c r="O640" s="38">
        <f t="shared" si="130"/>
        <v>3.5805429765000001E-2</v>
      </c>
      <c r="P640" s="2">
        <v>2057996</v>
      </c>
      <c r="Q640" s="2">
        <v>1.265483914</v>
      </c>
      <c r="R640" s="24">
        <v>0</v>
      </c>
      <c r="S640" s="24">
        <v>0.25919117600000002</v>
      </c>
      <c r="T640" s="24">
        <v>0.56614819000000005</v>
      </c>
      <c r="U640" s="24">
        <v>0.17466063300000001</v>
      </c>
      <c r="V640" s="95">
        <f t="shared" si="131"/>
        <v>4.6706384350299864E-3</v>
      </c>
      <c r="W640" s="95">
        <v>0.2603125</v>
      </c>
      <c r="X640" s="95">
        <v>0.233325635</v>
      </c>
      <c r="Y640" s="95">
        <f t="shared" si="132"/>
        <v>0.21820814457781251</v>
      </c>
      <c r="Z640" s="2" t="s">
        <v>532</v>
      </c>
      <c r="AA640" s="2">
        <v>0.17499999999999999</v>
      </c>
      <c r="AB640" s="2">
        <v>0.22500000000000001</v>
      </c>
      <c r="AC640" s="95">
        <v>0.2603125</v>
      </c>
      <c r="AD640" s="38">
        <f t="shared" si="133"/>
        <v>0</v>
      </c>
      <c r="AE640" s="38">
        <f t="shared" si="134"/>
        <v>8.1454714925640007E-2</v>
      </c>
      <c r="AF640" s="38">
        <f t="shared" si="135"/>
        <v>0.22875500691045003</v>
      </c>
      <c r="AG640" s="38">
        <f t="shared" si="136"/>
        <v>8.1648464196745693E-2</v>
      </c>
      <c r="AH640" s="38">
        <f t="shared" si="137"/>
        <v>0.31040347110719574</v>
      </c>
      <c r="AI640" s="38">
        <v>517.37694444399995</v>
      </c>
      <c r="AJ640" s="24">
        <f t="shared" si="138"/>
        <v>5.9995613341597847E-4</v>
      </c>
      <c r="AK640" s="2">
        <f t="shared" si="139"/>
        <v>51</v>
      </c>
    </row>
    <row r="641" spans="1:37">
      <c r="A641" s="2">
        <v>59</v>
      </c>
      <c r="B641" s="2" t="s">
        <v>123</v>
      </c>
      <c r="C641" s="2" t="s">
        <v>17</v>
      </c>
      <c r="D641" s="2" t="s">
        <v>414</v>
      </c>
      <c r="E641" s="2" t="s">
        <v>768</v>
      </c>
      <c r="F641" s="2" t="s">
        <v>64</v>
      </c>
      <c r="H641" s="2" t="s">
        <v>880</v>
      </c>
      <c r="I641" s="2">
        <v>8013</v>
      </c>
      <c r="J641" s="2">
        <v>33</v>
      </c>
      <c r="K641" s="95">
        <f t="shared" si="126"/>
        <v>4.1183077499064025E-3</v>
      </c>
      <c r="L641" s="38">
        <f t="shared" si="127"/>
        <v>2.856515838E-2</v>
      </c>
      <c r="M641" s="38">
        <f t="shared" si="128"/>
        <v>3.5837104049999999E-2</v>
      </c>
      <c r="N641" s="38">
        <f t="shared" si="129"/>
        <v>7.6656561135000009E-2</v>
      </c>
      <c r="O641" s="38">
        <f t="shared" si="130"/>
        <v>2.3941176434999999E-2</v>
      </c>
      <c r="P641" s="2">
        <v>3597297</v>
      </c>
      <c r="Q641" s="2">
        <v>0.32326757499999997</v>
      </c>
      <c r="R641" s="24">
        <v>0.17312217199999999</v>
      </c>
      <c r="S641" s="24">
        <v>0.21719457</v>
      </c>
      <c r="T641" s="24">
        <v>0.46458521899999999</v>
      </c>
      <c r="U641" s="24">
        <v>0.14509803900000001</v>
      </c>
      <c r="V641" s="95">
        <f t="shared" si="131"/>
        <v>2.5108632864095847E-3</v>
      </c>
      <c r="W641" s="95">
        <v>0.25287500000000002</v>
      </c>
      <c r="X641" s="95">
        <v>0.23163394900000001</v>
      </c>
      <c r="Y641" s="95">
        <f t="shared" si="132"/>
        <v>0.19654460783712499</v>
      </c>
      <c r="Z641" s="2">
        <v>0.1</v>
      </c>
      <c r="AA641" s="2">
        <v>0.17499999999999999</v>
      </c>
      <c r="AB641" s="2">
        <v>0.22500000000000001</v>
      </c>
      <c r="AC641" s="95">
        <v>0.25287500000000002</v>
      </c>
      <c r="AD641" s="38">
        <f t="shared" si="133"/>
        <v>2.5023078740880004E-2</v>
      </c>
      <c r="AE641" s="38">
        <f t="shared" si="134"/>
        <v>5.4938280508649996E-2</v>
      </c>
      <c r="AF641" s="38">
        <f t="shared" si="135"/>
        <v>0.15109008199708504</v>
      </c>
      <c r="AG641" s="38">
        <f t="shared" si="136"/>
        <v>5.3034134921165481E-2</v>
      </c>
      <c r="AH641" s="38">
        <f t="shared" si="137"/>
        <v>0.20412421691825053</v>
      </c>
      <c r="AI641" s="38">
        <v>517.37694444399995</v>
      </c>
      <c r="AJ641" s="24">
        <f t="shared" si="138"/>
        <v>3.9453674754991831E-4</v>
      </c>
      <c r="AK641" s="2">
        <f t="shared" si="139"/>
        <v>34</v>
      </c>
    </row>
    <row r="642" spans="1:37">
      <c r="A642" s="2">
        <v>60</v>
      </c>
      <c r="B642" s="2" t="s">
        <v>124</v>
      </c>
      <c r="C642" s="2" t="s">
        <v>17</v>
      </c>
      <c r="D642" s="2" t="s">
        <v>414</v>
      </c>
      <c r="E642" s="2" t="s">
        <v>768</v>
      </c>
      <c r="F642" s="2" t="s">
        <v>64</v>
      </c>
      <c r="H642" s="2" t="s">
        <v>880</v>
      </c>
      <c r="I642" s="2">
        <v>8092</v>
      </c>
      <c r="J642" s="2">
        <v>18</v>
      </c>
      <c r="K642" s="95">
        <f t="shared" si="126"/>
        <v>2.2244191794364805E-3</v>
      </c>
      <c r="L642" s="38">
        <f t="shared" si="127"/>
        <v>3.416262975E-2</v>
      </c>
      <c r="M642" s="38">
        <f t="shared" si="128"/>
        <v>4.370501727E-2</v>
      </c>
      <c r="N642" s="38">
        <f t="shared" si="129"/>
        <v>1.2132352979999999E-2</v>
      </c>
      <c r="O642" s="38">
        <f t="shared" si="130"/>
        <v>0</v>
      </c>
      <c r="P642" s="2">
        <v>1488308</v>
      </c>
      <c r="Q642" s="2">
        <v>0.13657077400000001</v>
      </c>
      <c r="R642" s="24">
        <v>0.37958477499999999</v>
      </c>
      <c r="S642" s="24">
        <v>0.48561130299999999</v>
      </c>
      <c r="T642" s="24">
        <v>0.13480392199999999</v>
      </c>
      <c r="U642" s="24">
        <v>0</v>
      </c>
      <c r="V642" s="95">
        <f t="shared" si="131"/>
        <v>2.9986042956005928E-4</v>
      </c>
      <c r="W642" s="95">
        <v>0.22500000000000001</v>
      </c>
      <c r="X642" s="95">
        <v>0.22500000000000001</v>
      </c>
      <c r="Y642" s="95">
        <f t="shared" si="132"/>
        <v>0.15327133797499998</v>
      </c>
      <c r="Z642" s="2">
        <v>0.1</v>
      </c>
      <c r="AA642" s="2">
        <v>0.17499999999999999</v>
      </c>
      <c r="AB642" s="2">
        <v>0.22500000000000001</v>
      </c>
      <c r="AC642" s="95"/>
      <c r="AD642" s="38">
        <f t="shared" si="133"/>
        <v>2.9926463661000002E-2</v>
      </c>
      <c r="AE642" s="38">
        <f t="shared" si="134"/>
        <v>6.6999791474910003E-2</v>
      </c>
      <c r="AF642" s="38">
        <f t="shared" si="135"/>
        <v>2.3912867723579995E-2</v>
      </c>
      <c r="AG642" s="38">
        <f t="shared" si="136"/>
        <v>0</v>
      </c>
      <c r="AH642" s="38">
        <f t="shared" si="137"/>
        <v>2.3912867723579995E-2</v>
      </c>
      <c r="AI642" s="38">
        <v>517.37694444399995</v>
      </c>
      <c r="AJ642" s="24">
        <f t="shared" si="138"/>
        <v>4.6219430495261054E-5</v>
      </c>
      <c r="AK642" s="2">
        <f t="shared" si="139"/>
        <v>4</v>
      </c>
    </row>
    <row r="643" spans="1:37">
      <c r="A643" s="2">
        <v>61</v>
      </c>
      <c r="B643" s="2" t="s">
        <v>125</v>
      </c>
      <c r="C643" s="2" t="s">
        <v>17</v>
      </c>
      <c r="D643" s="2" t="s">
        <v>414</v>
      </c>
      <c r="E643" s="2" t="s">
        <v>768</v>
      </c>
      <c r="F643" s="2" t="s">
        <v>64</v>
      </c>
      <c r="H643" s="2" t="s">
        <v>880</v>
      </c>
      <c r="I643" s="2">
        <v>4922</v>
      </c>
      <c r="J643" s="2">
        <v>3</v>
      </c>
      <c r="K643" s="95">
        <f t="shared" si="126"/>
        <v>6.0950832994717595E-4</v>
      </c>
      <c r="L643" s="38">
        <f t="shared" si="127"/>
        <v>2.5618661249999998E-3</v>
      </c>
      <c r="M643" s="38">
        <f t="shared" si="128"/>
        <v>8.0198332200000014E-3</v>
      </c>
      <c r="N643" s="38">
        <f t="shared" si="129"/>
        <v>4.4183006550000004E-3</v>
      </c>
      <c r="O643" s="38">
        <f t="shared" si="130"/>
        <v>0</v>
      </c>
      <c r="P643" s="2">
        <v>532715</v>
      </c>
      <c r="Q643" s="2">
        <v>0.41413248800000002</v>
      </c>
      <c r="R643" s="24">
        <v>0.17079107499999999</v>
      </c>
      <c r="S643" s="24">
        <v>0.53465554800000004</v>
      </c>
      <c r="T643" s="24">
        <v>0.29455337700000001</v>
      </c>
      <c r="U643" s="24">
        <v>0</v>
      </c>
      <c r="V643" s="95">
        <f t="shared" si="131"/>
        <v>1.7953273689557092E-4</v>
      </c>
      <c r="W643" s="95">
        <v>0.22950000000000001</v>
      </c>
      <c r="X643" s="95">
        <v>0.22500000000000001</v>
      </c>
      <c r="Y643" s="95">
        <f t="shared" si="132"/>
        <v>0.176918338225</v>
      </c>
      <c r="Z643" s="2">
        <v>0.1</v>
      </c>
      <c r="AA643" s="2">
        <v>0.17499999999999999</v>
      </c>
      <c r="AB643" s="2">
        <v>0.22500000000000001</v>
      </c>
      <c r="AC643" s="95"/>
      <c r="AD643" s="38">
        <f t="shared" si="133"/>
        <v>2.2441947255000001E-3</v>
      </c>
      <c r="AE643" s="38">
        <f t="shared" si="134"/>
        <v>1.2294404326260002E-2</v>
      </c>
      <c r="AF643" s="38">
        <f t="shared" si="135"/>
        <v>8.7084705910049996E-3</v>
      </c>
      <c r="AG643" s="38">
        <f t="shared" si="136"/>
        <v>0</v>
      </c>
      <c r="AH643" s="38">
        <f t="shared" si="137"/>
        <v>8.7084705910049996E-3</v>
      </c>
      <c r="AI643" s="38">
        <v>517.37694444399995</v>
      </c>
      <c r="AJ643" s="24">
        <f t="shared" si="138"/>
        <v>1.6831964942627225E-5</v>
      </c>
      <c r="AK643" s="2">
        <f t="shared" si="139"/>
        <v>1</v>
      </c>
    </row>
    <row r="644" spans="1:37">
      <c r="A644" s="2">
        <v>62</v>
      </c>
      <c r="B644" s="2" t="s">
        <v>126</v>
      </c>
      <c r="C644" s="2" t="s">
        <v>17</v>
      </c>
      <c r="D644" s="2" t="s">
        <v>414</v>
      </c>
      <c r="E644" s="2" t="s">
        <v>768</v>
      </c>
      <c r="F644" s="2" t="s">
        <v>64</v>
      </c>
      <c r="H644" s="2" t="s">
        <v>880</v>
      </c>
      <c r="I644" s="2">
        <v>6815</v>
      </c>
      <c r="J644" s="2">
        <v>8</v>
      </c>
      <c r="K644" s="95">
        <f t="shared" si="126"/>
        <v>1.1738811445341159E-3</v>
      </c>
      <c r="L644" s="38">
        <f t="shared" si="127"/>
        <v>6.2659846399999988E-3</v>
      </c>
      <c r="M644" s="38">
        <f t="shared" si="128"/>
        <v>2.61832132E-2</v>
      </c>
      <c r="N644" s="38">
        <f t="shared" si="129"/>
        <v>7.5508021200000001E-3</v>
      </c>
      <c r="O644" s="38">
        <f t="shared" si="130"/>
        <v>0</v>
      </c>
      <c r="P644" s="2">
        <v>2031780</v>
      </c>
      <c r="Q644" s="2">
        <v>0.204182214</v>
      </c>
      <c r="R644" s="24">
        <v>0.15664961599999999</v>
      </c>
      <c r="S644" s="24">
        <v>0.65458033000000004</v>
      </c>
      <c r="T644" s="24">
        <v>0.18877005299999999</v>
      </c>
      <c r="U644" s="24">
        <v>0</v>
      </c>
      <c r="V644" s="95">
        <f t="shared" si="131"/>
        <v>2.2159360586940572E-4</v>
      </c>
      <c r="W644" s="95">
        <v>0.22500000000000001</v>
      </c>
      <c r="X644" s="95">
        <v>0.22500000000000001</v>
      </c>
      <c r="Y644" s="95">
        <f t="shared" si="132"/>
        <v>0.17268978127500001</v>
      </c>
      <c r="Z644" s="2">
        <v>0.1</v>
      </c>
      <c r="AA644" s="2">
        <v>0.17499999999999999</v>
      </c>
      <c r="AB644" s="2">
        <v>0.22500000000000001</v>
      </c>
      <c r="AC644" s="95"/>
      <c r="AD644" s="38">
        <f t="shared" si="133"/>
        <v>5.4890025446399987E-3</v>
      </c>
      <c r="AE644" s="38">
        <f t="shared" si="134"/>
        <v>4.0138865835599995E-2</v>
      </c>
      <c r="AF644" s="38">
        <f t="shared" si="135"/>
        <v>1.488263097852E-2</v>
      </c>
      <c r="AG644" s="38">
        <f t="shared" si="136"/>
        <v>0</v>
      </c>
      <c r="AH644" s="38">
        <f t="shared" si="137"/>
        <v>1.488263097852E-2</v>
      </c>
      <c r="AI644" s="38">
        <v>517.37694444399995</v>
      </c>
      <c r="AJ644" s="24">
        <f t="shared" si="138"/>
        <v>2.8765547321621852E-5</v>
      </c>
      <c r="AK644" s="2">
        <f t="shared" si="139"/>
        <v>3</v>
      </c>
    </row>
    <row r="645" spans="1:37">
      <c r="A645" s="2">
        <v>64</v>
      </c>
      <c r="B645" s="2" t="s">
        <v>128</v>
      </c>
      <c r="C645" s="2" t="s">
        <v>17</v>
      </c>
      <c r="D645" s="2" t="s">
        <v>414</v>
      </c>
      <c r="E645" s="2" t="s">
        <v>768</v>
      </c>
      <c r="F645" s="2" t="s">
        <v>64</v>
      </c>
      <c r="H645" s="2" t="s">
        <v>880</v>
      </c>
      <c r="I645" s="2">
        <v>7930</v>
      </c>
      <c r="J645" s="2">
        <v>235</v>
      </c>
      <c r="K645" s="95">
        <f t="shared" si="126"/>
        <v>2.9634300126103404E-2</v>
      </c>
      <c r="L645" s="38">
        <f t="shared" si="127"/>
        <v>0</v>
      </c>
      <c r="M645" s="38">
        <f t="shared" si="128"/>
        <v>0.30851604287500001</v>
      </c>
      <c r="N645" s="38">
        <f t="shared" si="129"/>
        <v>0.71368458714999994</v>
      </c>
      <c r="O645" s="38">
        <f t="shared" si="130"/>
        <v>0.15279936997500002</v>
      </c>
      <c r="P645" s="2">
        <v>1602754</v>
      </c>
      <c r="Q645" s="2">
        <v>2.5097250689999999</v>
      </c>
      <c r="R645" s="24">
        <v>0</v>
      </c>
      <c r="S645" s="24">
        <v>0.26256684499999999</v>
      </c>
      <c r="T645" s="24">
        <v>0.607391138</v>
      </c>
      <c r="U645" s="24">
        <v>0.13004201700000001</v>
      </c>
      <c r="V645" s="95">
        <f t="shared" si="131"/>
        <v>2.1853315438209332E-2</v>
      </c>
      <c r="W645" s="95">
        <v>0.25446875000000002</v>
      </c>
      <c r="X645" s="95">
        <v>0.23019664100000001</v>
      </c>
      <c r="Y645" s="95">
        <f t="shared" si="132"/>
        <v>0.21570383343846875</v>
      </c>
      <c r="Z645" s="2" t="s">
        <v>532</v>
      </c>
      <c r="AA645" s="2">
        <v>0.17499999999999999</v>
      </c>
      <c r="AB645" s="2">
        <v>0.22500000000000001</v>
      </c>
      <c r="AC645" s="95">
        <v>0.25446875000000002</v>
      </c>
      <c r="AD645" s="38">
        <f t="shared" si="133"/>
        <v>0</v>
      </c>
      <c r="AE645" s="38">
        <f t="shared" si="134"/>
        <v>0.47295509372737504</v>
      </c>
      <c r="AF645" s="38">
        <f t="shared" si="135"/>
        <v>1.40667232127265</v>
      </c>
      <c r="AG645" s="38">
        <f t="shared" si="136"/>
        <v>0.3406121425821339</v>
      </c>
      <c r="AH645" s="38">
        <f t="shared" si="137"/>
        <v>1.747284463854784</v>
      </c>
      <c r="AI645" s="38">
        <v>517.37694444399995</v>
      </c>
      <c r="AJ645" s="24">
        <f t="shared" si="138"/>
        <v>3.3771981581678448E-3</v>
      </c>
      <c r="AK645" s="2">
        <f t="shared" si="139"/>
        <v>289</v>
      </c>
    </row>
    <row r="646" spans="1:37">
      <c r="A646" s="2">
        <v>65</v>
      </c>
      <c r="B646" s="2" t="s">
        <v>129</v>
      </c>
      <c r="C646" s="2" t="s">
        <v>17</v>
      </c>
      <c r="D646" s="2" t="s">
        <v>414</v>
      </c>
      <c r="E646" s="2" t="s">
        <v>768</v>
      </c>
      <c r="F646" s="2" t="s">
        <v>64</v>
      </c>
      <c r="H646" s="2" t="s">
        <v>880</v>
      </c>
      <c r="I646" s="2">
        <v>6527</v>
      </c>
      <c r="J646" s="2">
        <v>221</v>
      </c>
      <c r="K646" s="95">
        <f t="shared" si="126"/>
        <v>3.3859353454879733E-2</v>
      </c>
      <c r="L646" s="38">
        <f t="shared" si="127"/>
        <v>0</v>
      </c>
      <c r="M646" s="38">
        <f t="shared" si="128"/>
        <v>0.47978124948000006</v>
      </c>
      <c r="N646" s="38">
        <f t="shared" si="129"/>
        <v>0.62521875051999998</v>
      </c>
      <c r="O646" s="38">
        <f t="shared" si="130"/>
        <v>0</v>
      </c>
      <c r="P646" s="2">
        <v>1465612</v>
      </c>
      <c r="Q646" s="2">
        <v>2.5985317999999999</v>
      </c>
      <c r="R646" s="24">
        <v>0</v>
      </c>
      <c r="S646" s="24">
        <v>0.43419117600000001</v>
      </c>
      <c r="T646" s="24">
        <v>0.56580882399999999</v>
      </c>
      <c r="U646" s="24">
        <v>0</v>
      </c>
      <c r="V646" s="95">
        <f t="shared" si="131"/>
        <v>1.9157920959705838E-2</v>
      </c>
      <c r="W646" s="95">
        <v>0.24756249999999999</v>
      </c>
      <c r="X646" s="95">
        <v>0.22500000000000001</v>
      </c>
      <c r="Y646" s="95">
        <f t="shared" si="132"/>
        <v>0.2032904412</v>
      </c>
      <c r="Z646" s="2" t="s">
        <v>532</v>
      </c>
      <c r="AA646" s="2">
        <v>0.17499999999999999</v>
      </c>
      <c r="AB646" s="2">
        <v>0.22500000000000001</v>
      </c>
      <c r="AC646" s="95"/>
      <c r="AD646" s="38">
        <f t="shared" si="133"/>
        <v>0</v>
      </c>
      <c r="AE646" s="38">
        <f t="shared" si="134"/>
        <v>0.73550465545284005</v>
      </c>
      <c r="AF646" s="38">
        <f t="shared" si="135"/>
        <v>1.2323061572749201</v>
      </c>
      <c r="AG646" s="38">
        <f t="shared" si="136"/>
        <v>0</v>
      </c>
      <c r="AH646" s="38">
        <f t="shared" si="137"/>
        <v>1.2323061572749201</v>
      </c>
      <c r="AI646" s="38">
        <v>517.37694444399995</v>
      </c>
      <c r="AJ646" s="24">
        <f t="shared" si="138"/>
        <v>2.3818343096042287E-3</v>
      </c>
      <c r="AK646" s="2">
        <f t="shared" si="139"/>
        <v>208</v>
      </c>
    </row>
    <row r="647" spans="1:37">
      <c r="A647" s="2">
        <v>66</v>
      </c>
      <c r="B647" s="2" t="s">
        <v>130</v>
      </c>
      <c r="C647" s="2" t="s">
        <v>17</v>
      </c>
      <c r="D647" s="2" t="s">
        <v>414</v>
      </c>
      <c r="E647" s="2" t="s">
        <v>768</v>
      </c>
      <c r="F647" s="2" t="s">
        <v>64</v>
      </c>
      <c r="H647" s="2" t="s">
        <v>880</v>
      </c>
      <c r="I647" s="2">
        <v>3996</v>
      </c>
      <c r="J647" s="2">
        <v>54</v>
      </c>
      <c r="K647" s="95">
        <f t="shared" ref="K647:K710" si="140">J647/I647</f>
        <v>1.3513513513513514E-2</v>
      </c>
      <c r="L647" s="38">
        <f t="shared" ref="L647:L710" si="141">R647*$J647*$D$2/1000</f>
        <v>0</v>
      </c>
      <c r="M647" s="38">
        <f t="shared" ref="M647:M710" si="142">S647*$J647*$D$2/1000</f>
        <v>2.8915225020000001E-2</v>
      </c>
      <c r="N647" s="38">
        <f t="shared" ref="N647:N710" si="143">T647*$J647*$D$2/1000</f>
        <v>0.24108477498</v>
      </c>
      <c r="O647" s="38">
        <f t="shared" ref="O647:O710" si="144">U647*$J647*$D$2/1000</f>
        <v>0</v>
      </c>
      <c r="P647" s="2">
        <v>1016485</v>
      </c>
      <c r="Q647" s="2">
        <v>2.1122800700000002</v>
      </c>
      <c r="R647" s="24">
        <v>0</v>
      </c>
      <c r="S647" s="24">
        <v>0.10709342600000001</v>
      </c>
      <c r="T647" s="24">
        <v>0.89290657399999995</v>
      </c>
      <c r="U647" s="24">
        <v>0</v>
      </c>
      <c r="V647" s="95">
        <f t="shared" ref="V647:V710" si="145">K647*(T647+U647)</f>
        <v>1.2066305054054054E-2</v>
      </c>
      <c r="W647" s="95">
        <v>0.24437499999999998</v>
      </c>
      <c r="X647" s="95">
        <v>0.22500000000000001</v>
      </c>
      <c r="Y647" s="95">
        <f t="shared" ref="Y647:Y710" si="146">SUMPRODUCT(R647:U647,Z647:AC647)</f>
        <v>0.2196453287</v>
      </c>
      <c r="Z647" s="2" t="s">
        <v>532</v>
      </c>
      <c r="AA647" s="2">
        <v>0.17499999999999999</v>
      </c>
      <c r="AB647" s="2">
        <v>0.22500000000000001</v>
      </c>
      <c r="AC647" s="95"/>
      <c r="AD647" s="38">
        <f t="shared" ref="AD647:AD710" si="147">IFERROR(L647*Z647*8760/1000,0)</f>
        <v>0</v>
      </c>
      <c r="AE647" s="38">
        <f t="shared" ref="AE647:AE710" si="148">IFERROR(M647*AA647*8760/1000,0)</f>
        <v>4.4327039955660008E-2</v>
      </c>
      <c r="AF647" s="38">
        <f t="shared" ref="AF647:AF710" si="149">IFERROR(N647*AB647*8760/1000,0)</f>
        <v>0.47517809148557999</v>
      </c>
      <c r="AG647" s="38">
        <f t="shared" ref="AG647:AG710" si="150">IFERROR(O647*AC647*8760/1000,0)</f>
        <v>0</v>
      </c>
      <c r="AH647" s="38">
        <f t="shared" ref="AH647:AH710" si="151">AF647+AG647</f>
        <v>0.47517809148557999</v>
      </c>
      <c r="AI647" s="38">
        <v>517.37694444399995</v>
      </c>
      <c r="AJ647" s="24">
        <f t="shared" ref="AJ647:AJ710" si="152">AH647/AI647</f>
        <v>9.1843692802397864E-4</v>
      </c>
      <c r="AK647" s="2">
        <f t="shared" ref="AK647:AK710" si="153">ROUND((O647+N647)/0.003,0)</f>
        <v>80</v>
      </c>
    </row>
    <row r="648" spans="1:37">
      <c r="A648" s="2">
        <v>307</v>
      </c>
      <c r="B648" s="2" t="s">
        <v>358</v>
      </c>
      <c r="C648" s="2" t="s">
        <v>17</v>
      </c>
      <c r="D648" s="2" t="s">
        <v>414</v>
      </c>
      <c r="E648" s="2" t="s">
        <v>768</v>
      </c>
      <c r="F648" s="2" t="s">
        <v>64</v>
      </c>
      <c r="H648" s="2" t="s">
        <v>880</v>
      </c>
      <c r="I648" s="2">
        <v>20503</v>
      </c>
      <c r="J648" s="2">
        <v>498</v>
      </c>
      <c r="K648" s="95">
        <f t="shared" si="140"/>
        <v>2.4289128420231187E-2</v>
      </c>
      <c r="L648" s="38">
        <f t="shared" si="141"/>
        <v>0</v>
      </c>
      <c r="M648" s="38">
        <f t="shared" si="142"/>
        <v>0.58148823588000009</v>
      </c>
      <c r="N648" s="38">
        <f t="shared" si="143"/>
        <v>1.90851176412</v>
      </c>
      <c r="O648" s="38">
        <f t="shared" si="144"/>
        <v>0</v>
      </c>
      <c r="P648" s="2">
        <v>2245470</v>
      </c>
      <c r="Q648" s="2">
        <v>8.7865429929999994</v>
      </c>
      <c r="R648" s="24">
        <v>0</v>
      </c>
      <c r="S648" s="24">
        <v>0.23352941199999999</v>
      </c>
      <c r="T648" s="24">
        <v>0.76647058800000001</v>
      </c>
      <c r="U648" s="24">
        <v>0</v>
      </c>
      <c r="V648" s="95">
        <f t="shared" si="145"/>
        <v>1.8616902542262108E-2</v>
      </c>
      <c r="W648" s="95">
        <v>0.24171875000000004</v>
      </c>
      <c r="X648" s="95">
        <v>0.22500000000000001</v>
      </c>
      <c r="Y648" s="95">
        <f t="shared" si="146"/>
        <v>0.21332352939999999</v>
      </c>
      <c r="Z648" s="2" t="s">
        <v>532</v>
      </c>
      <c r="AA648" s="2">
        <v>0.17499999999999999</v>
      </c>
      <c r="AB648" s="2">
        <v>0.22500000000000001</v>
      </c>
      <c r="AC648" s="95"/>
      <c r="AD648" s="38">
        <f t="shared" si="147"/>
        <v>0</v>
      </c>
      <c r="AE648" s="38">
        <f t="shared" si="148"/>
        <v>0.89142146560404012</v>
      </c>
      <c r="AF648" s="38">
        <f t="shared" si="149"/>
        <v>3.7616766870805201</v>
      </c>
      <c r="AG648" s="38">
        <f t="shared" si="150"/>
        <v>0</v>
      </c>
      <c r="AH648" s="38">
        <f t="shared" si="151"/>
        <v>3.7616766870805201</v>
      </c>
      <c r="AI648" s="38">
        <v>517.37694444399995</v>
      </c>
      <c r="AJ648" s="24">
        <f t="shared" si="152"/>
        <v>7.2706693397847728E-3</v>
      </c>
      <c r="AK648" s="2">
        <f t="shared" si="153"/>
        <v>636</v>
      </c>
    </row>
    <row r="649" spans="1:37">
      <c r="A649" s="2">
        <v>67</v>
      </c>
      <c r="B649" s="2" t="s">
        <v>131</v>
      </c>
      <c r="C649" s="2" t="s">
        <v>17</v>
      </c>
      <c r="D649" s="2" t="s">
        <v>414</v>
      </c>
      <c r="E649" s="2" t="s">
        <v>768</v>
      </c>
      <c r="F649" s="2" t="s">
        <v>64</v>
      </c>
      <c r="H649" s="2" t="s">
        <v>880</v>
      </c>
      <c r="I649" s="2">
        <v>15387</v>
      </c>
      <c r="J649" s="2">
        <v>36</v>
      </c>
      <c r="K649" s="95">
        <f t="shared" si="140"/>
        <v>2.3396373562097877E-3</v>
      </c>
      <c r="L649" s="38">
        <f t="shared" si="141"/>
        <v>0</v>
      </c>
      <c r="M649" s="38">
        <f t="shared" si="142"/>
        <v>0</v>
      </c>
      <c r="N649" s="38">
        <f t="shared" si="143"/>
        <v>8.0924369399999994E-3</v>
      </c>
      <c r="O649" s="38">
        <f t="shared" si="144"/>
        <v>0.17190756305999999</v>
      </c>
      <c r="P649" s="2">
        <v>2858714</v>
      </c>
      <c r="Q649" s="2">
        <v>3.2222256379999998</v>
      </c>
      <c r="R649" s="24">
        <v>0</v>
      </c>
      <c r="S649" s="24">
        <v>0</v>
      </c>
      <c r="T649" s="24">
        <v>4.4957983E-2</v>
      </c>
      <c r="U649" s="24">
        <v>0.95504201700000002</v>
      </c>
      <c r="V649" s="95">
        <f t="shared" si="145"/>
        <v>2.3396373562097877E-3</v>
      </c>
      <c r="W649" s="95">
        <v>0.40109374999999997</v>
      </c>
      <c r="X649" s="95">
        <v>0.315775417</v>
      </c>
      <c r="Y649" s="95">
        <f t="shared" si="146"/>
        <v>0.31577541716248836</v>
      </c>
      <c r="Z649" s="2" t="s">
        <v>532</v>
      </c>
      <c r="AA649" s="2" t="s">
        <v>532</v>
      </c>
      <c r="AB649" s="2">
        <v>0.22500000000000001</v>
      </c>
      <c r="AC649" s="95">
        <v>0.32004861099999998</v>
      </c>
      <c r="AD649" s="38">
        <f t="shared" si="147"/>
        <v>0</v>
      </c>
      <c r="AE649" s="38">
        <f t="shared" si="148"/>
        <v>0</v>
      </c>
      <c r="AF649" s="38">
        <f t="shared" si="149"/>
        <v>1.5950193208739999E-2</v>
      </c>
      <c r="AG649" s="38">
        <f t="shared" si="150"/>
        <v>0.48196448457307167</v>
      </c>
      <c r="AH649" s="38">
        <f t="shared" si="151"/>
        <v>0.49791467778181164</v>
      </c>
      <c r="AI649" s="38">
        <v>517.37694444399995</v>
      </c>
      <c r="AJ649" s="24">
        <f t="shared" si="152"/>
        <v>9.6238281030650973E-4</v>
      </c>
      <c r="AK649" s="2">
        <f t="shared" si="153"/>
        <v>60</v>
      </c>
    </row>
    <row r="650" spans="1:37">
      <c r="A650" s="2">
        <v>68</v>
      </c>
      <c r="B650" s="2" t="s">
        <v>132</v>
      </c>
      <c r="C650" s="2" t="s">
        <v>17</v>
      </c>
      <c r="D650" s="2" t="s">
        <v>414</v>
      </c>
      <c r="E650" s="2" t="s">
        <v>768</v>
      </c>
      <c r="F650" s="2" t="s">
        <v>64</v>
      </c>
      <c r="H650" s="2" t="s">
        <v>880</v>
      </c>
      <c r="I650" s="2">
        <v>16214</v>
      </c>
      <c r="J650" s="2">
        <v>104</v>
      </c>
      <c r="K650" s="95">
        <f t="shared" si="140"/>
        <v>6.4142099420254105E-3</v>
      </c>
      <c r="L650" s="38">
        <f t="shared" si="141"/>
        <v>4.511764712E-2</v>
      </c>
      <c r="M650" s="38">
        <f t="shared" si="142"/>
        <v>0.24328571435999999</v>
      </c>
      <c r="N650" s="38">
        <f t="shared" si="143"/>
        <v>0.23159663852000001</v>
      </c>
      <c r="O650" s="38">
        <f t="shared" si="144"/>
        <v>0</v>
      </c>
      <c r="P650" s="2">
        <v>2170714</v>
      </c>
      <c r="Q650" s="2">
        <v>2.52751035</v>
      </c>
      <c r="R650" s="24">
        <v>8.6764705999999997E-2</v>
      </c>
      <c r="S650" s="24">
        <v>0.46785714299999998</v>
      </c>
      <c r="T650" s="24">
        <v>0.445378151</v>
      </c>
      <c r="U650" s="24">
        <v>0</v>
      </c>
      <c r="V650" s="95">
        <f t="shared" si="145"/>
        <v>2.8567489641050945E-3</v>
      </c>
      <c r="W650" s="95">
        <v>0.23534374999999999</v>
      </c>
      <c r="X650" s="95">
        <v>0.22500000000000001</v>
      </c>
      <c r="Y650" s="95">
        <f t="shared" si="146"/>
        <v>0.19076155459999999</v>
      </c>
      <c r="Z650" s="2">
        <v>0.1</v>
      </c>
      <c r="AA650" s="2">
        <v>0.17499999999999999</v>
      </c>
      <c r="AB650" s="2">
        <v>0.22500000000000001</v>
      </c>
      <c r="AC650" s="95"/>
      <c r="AD650" s="38">
        <f t="shared" si="147"/>
        <v>3.9523058877120001E-2</v>
      </c>
      <c r="AE650" s="38">
        <f t="shared" si="148"/>
        <v>0.37295700011388</v>
      </c>
      <c r="AF650" s="38">
        <f t="shared" si="149"/>
        <v>0.45647697452292002</v>
      </c>
      <c r="AG650" s="38">
        <f t="shared" si="150"/>
        <v>0</v>
      </c>
      <c r="AH650" s="38">
        <f t="shared" si="151"/>
        <v>0.45647697452292002</v>
      </c>
      <c r="AI650" s="38">
        <v>517.37694444399995</v>
      </c>
      <c r="AJ650" s="24">
        <f t="shared" si="152"/>
        <v>8.8229090883335329E-4</v>
      </c>
      <c r="AK650" s="2">
        <f t="shared" si="153"/>
        <v>77</v>
      </c>
    </row>
    <row r="651" spans="1:37">
      <c r="A651" s="2">
        <v>84</v>
      </c>
      <c r="B651" s="2" t="s">
        <v>139</v>
      </c>
      <c r="C651" s="2" t="s">
        <v>16</v>
      </c>
      <c r="D651" s="2" t="s">
        <v>421</v>
      </c>
      <c r="E651" s="2" t="s">
        <v>768</v>
      </c>
      <c r="F651" s="2" t="s">
        <v>64</v>
      </c>
      <c r="H651" s="2" t="s">
        <v>880</v>
      </c>
      <c r="I651" s="2">
        <v>3682</v>
      </c>
      <c r="J651" s="2">
        <v>621</v>
      </c>
      <c r="K651" s="95">
        <f t="shared" si="140"/>
        <v>0.16865833785985876</v>
      </c>
      <c r="L651" s="38">
        <f t="shared" si="141"/>
        <v>0.37442646967500004</v>
      </c>
      <c r="M651" s="38">
        <f t="shared" si="142"/>
        <v>0.78277310820000001</v>
      </c>
      <c r="N651" s="38">
        <f t="shared" si="143"/>
        <v>0.70977100918500002</v>
      </c>
      <c r="O651" s="38">
        <f t="shared" si="144"/>
        <v>1.23802941294</v>
      </c>
      <c r="P651" s="2">
        <v>3781274</v>
      </c>
      <c r="Q651" s="2">
        <v>2.060397096</v>
      </c>
      <c r="R651" s="24">
        <v>0.120588235</v>
      </c>
      <c r="S651" s="24">
        <v>0.25210083999999999</v>
      </c>
      <c r="T651" s="24">
        <v>0.22858969700000001</v>
      </c>
      <c r="U651" s="24">
        <v>0.39872122799999998</v>
      </c>
      <c r="V651" s="95">
        <f t="shared" si="145"/>
        <v>0.10580121793183052</v>
      </c>
      <c r="W651" s="95">
        <v>0.37240624999999999</v>
      </c>
      <c r="X651" s="95">
        <v>0.285263188</v>
      </c>
      <c r="Y651" s="95">
        <f t="shared" si="146"/>
        <v>0.23512518505475</v>
      </c>
      <c r="Z651" s="2">
        <v>0.1</v>
      </c>
      <c r="AA651" s="2">
        <v>0.17499999999999999</v>
      </c>
      <c r="AB651" s="2">
        <v>0.22500000000000001</v>
      </c>
      <c r="AC651" s="95">
        <v>0.3198125</v>
      </c>
      <c r="AD651" s="38">
        <f t="shared" si="147"/>
        <v>0.32799758743530005</v>
      </c>
      <c r="AE651" s="38">
        <f t="shared" si="148"/>
        <v>1.1999911748706</v>
      </c>
      <c r="AF651" s="38">
        <f t="shared" si="149"/>
        <v>1.3989586591036351</v>
      </c>
      <c r="AG651" s="38">
        <f t="shared" si="150"/>
        <v>3.468410587042654</v>
      </c>
      <c r="AH651" s="38">
        <f t="shared" si="151"/>
        <v>4.8673692461462892</v>
      </c>
      <c r="AI651" s="38">
        <v>53.363055555999999</v>
      </c>
      <c r="AJ651" s="24">
        <f t="shared" si="152"/>
        <v>9.1212341486675147E-2</v>
      </c>
      <c r="AK651" s="2">
        <f t="shared" si="153"/>
        <v>649</v>
      </c>
    </row>
    <row r="652" spans="1:37">
      <c r="A652" s="2">
        <v>85</v>
      </c>
      <c r="B652" s="2" t="s">
        <v>140</v>
      </c>
      <c r="C652" s="2" t="s">
        <v>16</v>
      </c>
      <c r="D652" s="2" t="s">
        <v>421</v>
      </c>
      <c r="E652" s="2" t="s">
        <v>768</v>
      </c>
      <c r="F652" s="2" t="s">
        <v>64</v>
      </c>
      <c r="H652" s="2" t="s">
        <v>880</v>
      </c>
      <c r="I652" s="2">
        <v>3666</v>
      </c>
      <c r="J652" s="2">
        <v>1797</v>
      </c>
      <c r="K652" s="95">
        <f t="shared" si="140"/>
        <v>0.49018003273322425</v>
      </c>
      <c r="L652" s="38">
        <f t="shared" si="141"/>
        <v>0</v>
      </c>
      <c r="M652" s="38">
        <f t="shared" si="142"/>
        <v>0</v>
      </c>
      <c r="N652" s="38">
        <f t="shared" si="143"/>
        <v>0.97705539676500008</v>
      </c>
      <c r="O652" s="38">
        <f t="shared" si="144"/>
        <v>8.0079446032349999</v>
      </c>
      <c r="P652" s="2">
        <v>196654</v>
      </c>
      <c r="Q652" s="2">
        <v>168.77726227599999</v>
      </c>
      <c r="R652" s="24">
        <v>0</v>
      </c>
      <c r="S652" s="24">
        <v>0</v>
      </c>
      <c r="T652" s="24">
        <v>0.10874294900000001</v>
      </c>
      <c r="U652" s="24">
        <v>0.89125705099999997</v>
      </c>
      <c r="V652" s="95">
        <f t="shared" si="145"/>
        <v>0.49018003273322425</v>
      </c>
      <c r="W652" s="95">
        <v>0.47918749999999999</v>
      </c>
      <c r="X652" s="95">
        <v>0.34856443500000001</v>
      </c>
      <c r="Y652" s="95">
        <f t="shared" si="146"/>
        <v>0.34856443458629688</v>
      </c>
      <c r="Z652" s="2" t="s">
        <v>532</v>
      </c>
      <c r="AA652" s="2" t="s">
        <v>532</v>
      </c>
      <c r="AB652" s="2">
        <v>0.22500000000000001</v>
      </c>
      <c r="AC652" s="95">
        <v>0.363640625</v>
      </c>
      <c r="AD652" s="38">
        <f t="shared" si="147"/>
        <v>0</v>
      </c>
      <c r="AE652" s="38">
        <f t="shared" si="148"/>
        <v>0</v>
      </c>
      <c r="AF652" s="38">
        <f t="shared" si="149"/>
        <v>1.9257761870238153</v>
      </c>
      <c r="AG652" s="38">
        <f t="shared" si="150"/>
        <v>25.509242469055192</v>
      </c>
      <c r="AH652" s="38">
        <f t="shared" si="151"/>
        <v>27.435018656079006</v>
      </c>
      <c r="AI652" s="38">
        <v>53.363055555999999</v>
      </c>
      <c r="AJ652" s="24">
        <f t="shared" si="152"/>
        <v>0.51412008495818384</v>
      </c>
      <c r="AK652" s="2">
        <f t="shared" si="153"/>
        <v>2995</v>
      </c>
    </row>
    <row r="653" spans="1:37">
      <c r="A653" s="2">
        <v>86</v>
      </c>
      <c r="B653" s="2" t="s">
        <v>141</v>
      </c>
      <c r="C653" s="2" t="s">
        <v>16</v>
      </c>
      <c r="D653" s="2" t="s">
        <v>421</v>
      </c>
      <c r="E653" s="2" t="s">
        <v>768</v>
      </c>
      <c r="F653" s="2" t="s">
        <v>64</v>
      </c>
      <c r="H653" s="2" t="s">
        <v>880</v>
      </c>
      <c r="I653" s="2">
        <v>4910</v>
      </c>
      <c r="J653" s="2">
        <v>2808</v>
      </c>
      <c r="K653" s="95">
        <f t="shared" si="140"/>
        <v>0.57189409368635435</v>
      </c>
      <c r="L653" s="38">
        <f t="shared" si="141"/>
        <v>0</v>
      </c>
      <c r="M653" s="38">
        <f t="shared" si="142"/>
        <v>0</v>
      </c>
      <c r="N653" s="38">
        <f t="shared" si="143"/>
        <v>1.0292941198800001</v>
      </c>
      <c r="O653" s="38">
        <f t="shared" si="144"/>
        <v>13.010705880120002</v>
      </c>
      <c r="P653" s="2">
        <v>334791</v>
      </c>
      <c r="Q653" s="2">
        <v>158.42453114</v>
      </c>
      <c r="R653" s="24">
        <v>0</v>
      </c>
      <c r="S653" s="24">
        <v>0</v>
      </c>
      <c r="T653" s="24">
        <v>7.3311547000000005E-2</v>
      </c>
      <c r="U653" s="24">
        <v>0.92668845300000002</v>
      </c>
      <c r="V653" s="95">
        <f t="shared" si="145"/>
        <v>0.57189409368635435</v>
      </c>
      <c r="W653" s="95">
        <v>0.51212500000000005</v>
      </c>
      <c r="X653" s="95">
        <v>0.36050566299999998</v>
      </c>
      <c r="Y653" s="95">
        <f t="shared" si="146"/>
        <v>0.36050566216171137</v>
      </c>
      <c r="Z653" s="2" t="s">
        <v>532</v>
      </c>
      <c r="AA653" s="2" t="s">
        <v>532</v>
      </c>
      <c r="AB653" s="2">
        <v>0.22500000000000001</v>
      </c>
      <c r="AC653" s="95">
        <v>0.37122569399999999</v>
      </c>
      <c r="AD653" s="38">
        <f t="shared" si="147"/>
        <v>0</v>
      </c>
      <c r="AE653" s="38">
        <f t="shared" si="148"/>
        <v>0</v>
      </c>
      <c r="AF653" s="38">
        <f t="shared" si="149"/>
        <v>2.0287387102834802</v>
      </c>
      <c r="AG653" s="38">
        <f t="shared" si="150"/>
        <v>42.309996881250271</v>
      </c>
      <c r="AH653" s="38">
        <f t="shared" si="151"/>
        <v>44.338735591533748</v>
      </c>
      <c r="AI653" s="38">
        <v>53.363055555999999</v>
      </c>
      <c r="AJ653" s="24">
        <f t="shared" si="152"/>
        <v>0.83088824523933058</v>
      </c>
      <c r="AK653" s="2">
        <f t="shared" si="153"/>
        <v>4680</v>
      </c>
    </row>
    <row r="654" spans="1:37">
      <c r="A654" s="2">
        <v>87</v>
      </c>
      <c r="B654" s="2" t="s">
        <v>142</v>
      </c>
      <c r="C654" s="2" t="s">
        <v>16</v>
      </c>
      <c r="D654" s="2" t="s">
        <v>421</v>
      </c>
      <c r="E654" s="2" t="s">
        <v>768</v>
      </c>
      <c r="F654" s="2" t="s">
        <v>64</v>
      </c>
      <c r="H654" s="2" t="s">
        <v>880</v>
      </c>
      <c r="I654" s="2">
        <v>8120</v>
      </c>
      <c r="J654" s="2">
        <v>4834</v>
      </c>
      <c r="K654" s="95">
        <f t="shared" si="140"/>
        <v>0.59532019704433492</v>
      </c>
      <c r="L654" s="38">
        <f t="shared" si="141"/>
        <v>1.6999360657700002</v>
      </c>
      <c r="M654" s="38">
        <f t="shared" si="142"/>
        <v>4.9452685527700009</v>
      </c>
      <c r="N654" s="38">
        <f t="shared" si="143"/>
        <v>4.9452685527700009</v>
      </c>
      <c r="O654" s="38">
        <f t="shared" si="144"/>
        <v>12.579526852860001</v>
      </c>
      <c r="P654" s="2">
        <v>631812</v>
      </c>
      <c r="Q654" s="2">
        <v>83.533012730999999</v>
      </c>
      <c r="R654" s="24">
        <v>7.0332481000000002E-2</v>
      </c>
      <c r="S654" s="24">
        <v>0.20460358100000001</v>
      </c>
      <c r="T654" s="24">
        <v>0.20460358100000001</v>
      </c>
      <c r="U654" s="24">
        <v>0.52046035800000001</v>
      </c>
      <c r="V654" s="95">
        <f t="shared" si="145"/>
        <v>0.43164520703522163</v>
      </c>
      <c r="W654" s="95">
        <v>0.40853125000000001</v>
      </c>
      <c r="X654" s="95">
        <v>0.28771891500000002</v>
      </c>
      <c r="Y654" s="95">
        <f t="shared" si="146"/>
        <v>0.25145348483024998</v>
      </c>
      <c r="Z654" s="2">
        <v>0.1</v>
      </c>
      <c r="AA654" s="2">
        <v>0.17499999999999999</v>
      </c>
      <c r="AB654" s="2">
        <v>0.22500000000000001</v>
      </c>
      <c r="AC654" s="95">
        <v>0.31237500000000001</v>
      </c>
      <c r="AD654" s="38">
        <f t="shared" si="147"/>
        <v>1.4891439936145203</v>
      </c>
      <c r="AE654" s="38">
        <f t="shared" si="148"/>
        <v>7.58109669139641</v>
      </c>
      <c r="AF654" s="38">
        <f t="shared" si="149"/>
        <v>9.7471243175096713</v>
      </c>
      <c r="AG654" s="38">
        <f t="shared" si="150"/>
        <v>34.422680177800373</v>
      </c>
      <c r="AH654" s="38">
        <f t="shared" si="151"/>
        <v>44.169804495310046</v>
      </c>
      <c r="AI654" s="38">
        <v>53.363055555999999</v>
      </c>
      <c r="AJ654" s="24">
        <f t="shared" si="152"/>
        <v>0.82772255139995843</v>
      </c>
      <c r="AK654" s="2">
        <f t="shared" si="153"/>
        <v>5842</v>
      </c>
    </row>
    <row r="655" spans="1:37">
      <c r="A655" s="2">
        <v>75</v>
      </c>
      <c r="B655" s="2" t="s">
        <v>422</v>
      </c>
      <c r="C655" s="2" t="s">
        <v>16</v>
      </c>
      <c r="D655" s="2" t="s">
        <v>421</v>
      </c>
      <c r="E655" s="2" t="s">
        <v>768</v>
      </c>
      <c r="F655" s="2" t="s">
        <v>64</v>
      </c>
      <c r="H655" s="2" t="s">
        <v>880</v>
      </c>
      <c r="I655" s="2">
        <v>13932</v>
      </c>
      <c r="J655" s="2">
        <v>3670</v>
      </c>
      <c r="K655" s="95">
        <f t="shared" si="140"/>
        <v>0.26342233706574791</v>
      </c>
      <c r="L655" s="38">
        <f t="shared" si="141"/>
        <v>4.90875350505</v>
      </c>
      <c r="M655" s="38">
        <f t="shared" si="142"/>
        <v>4.1120448206000004</v>
      </c>
      <c r="N655" s="38">
        <f t="shared" si="143"/>
        <v>5.7451140438999992</v>
      </c>
      <c r="O655" s="38">
        <f t="shared" si="144"/>
        <v>3.5840876304499996</v>
      </c>
      <c r="P655" s="2">
        <v>604504</v>
      </c>
      <c r="Q655" s="2">
        <v>48.618912307000002</v>
      </c>
      <c r="R655" s="24">
        <v>0.26750700300000002</v>
      </c>
      <c r="S655" s="24">
        <v>0.22408963600000001</v>
      </c>
      <c r="T655" s="24">
        <v>0.31308523399999999</v>
      </c>
      <c r="U655" s="24">
        <v>0.19531812700000001</v>
      </c>
      <c r="V655" s="95">
        <f t="shared" si="145"/>
        <v>0.13392480152670114</v>
      </c>
      <c r="W655" s="95">
        <v>0.29962500000000003</v>
      </c>
      <c r="X655" s="95">
        <v>0.25366939199999999</v>
      </c>
      <c r="Y655" s="95">
        <f t="shared" si="146"/>
        <v>0.19493275805237498</v>
      </c>
      <c r="Z655" s="2">
        <v>0.1</v>
      </c>
      <c r="AA655" s="2">
        <v>0.17499999999999999</v>
      </c>
      <c r="AB655" s="2">
        <v>0.22500000000000001</v>
      </c>
      <c r="AC655" s="95">
        <v>0.29962499999999997</v>
      </c>
      <c r="AD655" s="38">
        <f t="shared" si="147"/>
        <v>4.3000680704238006</v>
      </c>
      <c r="AE655" s="38">
        <f t="shared" si="148"/>
        <v>6.3037647099798004</v>
      </c>
      <c r="AF655" s="38">
        <f t="shared" si="149"/>
        <v>11.323619780526899</v>
      </c>
      <c r="AG655" s="38">
        <f t="shared" si="150"/>
        <v>9.4072085649565711</v>
      </c>
      <c r="AH655" s="38">
        <f t="shared" si="151"/>
        <v>20.73082834548347</v>
      </c>
      <c r="AI655" s="38">
        <v>53.363055555999999</v>
      </c>
      <c r="AJ655" s="24">
        <f t="shared" si="152"/>
        <v>0.38848653116814541</v>
      </c>
      <c r="AK655" s="2">
        <f t="shared" si="153"/>
        <v>3110</v>
      </c>
    </row>
    <row r="656" spans="1:37">
      <c r="A656" s="2">
        <v>76</v>
      </c>
      <c r="B656" s="2" t="s">
        <v>423</v>
      </c>
      <c r="C656" s="2" t="s">
        <v>16</v>
      </c>
      <c r="D656" s="2" t="s">
        <v>421</v>
      </c>
      <c r="E656" s="2" t="s">
        <v>768</v>
      </c>
      <c r="F656" s="2" t="s">
        <v>64</v>
      </c>
      <c r="H656" s="2" t="s">
        <v>880</v>
      </c>
      <c r="I656" s="2">
        <v>18652</v>
      </c>
      <c r="J656" s="2">
        <v>4341</v>
      </c>
      <c r="K656" s="95">
        <f t="shared" si="140"/>
        <v>0.2327364357709629</v>
      </c>
      <c r="L656" s="38">
        <f t="shared" si="141"/>
        <v>11.490882359324997</v>
      </c>
      <c r="M656" s="38">
        <f t="shared" si="142"/>
        <v>7.3839558729899997</v>
      </c>
      <c r="N656" s="38">
        <f t="shared" si="143"/>
        <v>2.8301617676849999</v>
      </c>
      <c r="O656" s="38">
        <f t="shared" si="144"/>
        <v>0</v>
      </c>
      <c r="P656" s="2">
        <v>1883339</v>
      </c>
      <c r="Q656" s="2">
        <v>5.0054015139999999</v>
      </c>
      <c r="R656" s="24">
        <v>0.52941176499999998</v>
      </c>
      <c r="S656" s="24">
        <v>0.34019607800000001</v>
      </c>
      <c r="T656" s="24">
        <v>0.13039215700000001</v>
      </c>
      <c r="U656" s="24">
        <v>0</v>
      </c>
      <c r="V656" s="95">
        <f t="shared" si="145"/>
        <v>3.0347005872667813E-2</v>
      </c>
      <c r="W656" s="95">
        <v>0.22500000000000001</v>
      </c>
      <c r="X656" s="95">
        <v>0.22500000000000001</v>
      </c>
      <c r="Y656" s="95">
        <f t="shared" si="146"/>
        <v>0.14181372547499999</v>
      </c>
      <c r="Z656" s="2">
        <v>0.1</v>
      </c>
      <c r="AA656" s="2">
        <v>0.17499999999999999</v>
      </c>
      <c r="AB656" s="2">
        <v>0.22500000000000001</v>
      </c>
      <c r="AC656" s="95"/>
      <c r="AD656" s="38">
        <f t="shared" si="147"/>
        <v>10.066012946768698</v>
      </c>
      <c r="AE656" s="38">
        <f t="shared" si="148"/>
        <v>11.31960435329367</v>
      </c>
      <c r="AF656" s="38">
        <f t="shared" si="149"/>
        <v>5.5782488441071356</v>
      </c>
      <c r="AG656" s="38">
        <f t="shared" si="150"/>
        <v>0</v>
      </c>
      <c r="AH656" s="38">
        <f t="shared" si="151"/>
        <v>5.5782488441071356</v>
      </c>
      <c r="AI656" s="38">
        <v>53.363055555999999</v>
      </c>
      <c r="AJ656" s="24">
        <f t="shared" si="152"/>
        <v>0.10453390994923889</v>
      </c>
      <c r="AK656" s="2">
        <f t="shared" si="153"/>
        <v>943</v>
      </c>
    </row>
    <row r="657" spans="1:37">
      <c r="A657" s="2">
        <v>77</v>
      </c>
      <c r="B657" s="2" t="s">
        <v>424</v>
      </c>
      <c r="C657" s="2" t="s">
        <v>16</v>
      </c>
      <c r="D657" s="2" t="s">
        <v>421</v>
      </c>
      <c r="E657" s="2" t="s">
        <v>768</v>
      </c>
      <c r="F657" s="2" t="s">
        <v>64</v>
      </c>
      <c r="H657" s="2" t="s">
        <v>880</v>
      </c>
      <c r="I657" s="2">
        <v>9502</v>
      </c>
      <c r="J657" s="2">
        <v>3506</v>
      </c>
      <c r="K657" s="95">
        <f t="shared" si="140"/>
        <v>0.36897495264154917</v>
      </c>
      <c r="L657" s="38">
        <f t="shared" si="141"/>
        <v>9.0366269643399999</v>
      </c>
      <c r="M657" s="38">
        <f t="shared" si="142"/>
        <v>4.8201552246299997</v>
      </c>
      <c r="N657" s="38">
        <f t="shared" si="143"/>
        <v>1.4478724518700001</v>
      </c>
      <c r="O657" s="38">
        <f t="shared" si="144"/>
        <v>2.2253453591599999</v>
      </c>
      <c r="P657" s="2">
        <v>273843</v>
      </c>
      <c r="Q657" s="2">
        <v>38.512528998000001</v>
      </c>
      <c r="R657" s="24">
        <v>0.51549497799999999</v>
      </c>
      <c r="S657" s="24">
        <v>0.27496607099999998</v>
      </c>
      <c r="T657" s="24">
        <v>8.2593978999999998E-2</v>
      </c>
      <c r="U657" s="24">
        <v>0.12694497199999999</v>
      </c>
      <c r="V657" s="95">
        <f t="shared" si="145"/>
        <v>7.7314624521784878E-2</v>
      </c>
      <c r="W657" s="95">
        <v>0.26774999999999999</v>
      </c>
      <c r="X657" s="95">
        <v>0.25089922999999997</v>
      </c>
      <c r="Y657" s="95">
        <f t="shared" si="146"/>
        <v>0.15224172175299999</v>
      </c>
      <c r="Z657" s="2">
        <v>0.1</v>
      </c>
      <c r="AA657" s="2">
        <v>0.17499999999999999</v>
      </c>
      <c r="AB657" s="2">
        <v>0.22500000000000001</v>
      </c>
      <c r="AC657" s="95">
        <v>0.26774999999999999</v>
      </c>
      <c r="AD657" s="38">
        <f t="shared" si="147"/>
        <v>7.9160852207618397</v>
      </c>
      <c r="AE657" s="38">
        <f t="shared" si="148"/>
        <v>7.3892979593577897</v>
      </c>
      <c r="AF657" s="38">
        <f t="shared" si="149"/>
        <v>2.8537566026357704</v>
      </c>
      <c r="AG657" s="38">
        <f t="shared" si="150"/>
        <v>5.2195252864561876</v>
      </c>
      <c r="AH657" s="38">
        <f t="shared" si="151"/>
        <v>8.0732818890919589</v>
      </c>
      <c r="AI657" s="38">
        <v>53.363055555999999</v>
      </c>
      <c r="AJ657" s="24">
        <f t="shared" si="152"/>
        <v>0.15128972291737933</v>
      </c>
      <c r="AK657" s="2">
        <f t="shared" si="153"/>
        <v>1224</v>
      </c>
    </row>
    <row r="658" spans="1:37">
      <c r="A658" s="2">
        <v>78</v>
      </c>
      <c r="B658" s="2" t="s">
        <v>425</v>
      </c>
      <c r="C658" s="2" t="s">
        <v>16</v>
      </c>
      <c r="D658" s="2" t="s">
        <v>421</v>
      </c>
      <c r="E658" s="2" t="s">
        <v>768</v>
      </c>
      <c r="F658" s="2" t="s">
        <v>64</v>
      </c>
      <c r="H658" s="2" t="s">
        <v>880</v>
      </c>
      <c r="I658" s="2">
        <v>9070</v>
      </c>
      <c r="J658" s="2">
        <v>2465</v>
      </c>
      <c r="K658" s="95">
        <f t="shared" si="140"/>
        <v>0.27177508269018741</v>
      </c>
      <c r="L658" s="38">
        <f t="shared" si="141"/>
        <v>6.4343750058000007</v>
      </c>
      <c r="M658" s="38">
        <f t="shared" si="142"/>
        <v>1.8492678595250003</v>
      </c>
      <c r="N658" s="38">
        <f t="shared" si="143"/>
        <v>1.5885915212750001</v>
      </c>
      <c r="O658" s="38">
        <f t="shared" si="144"/>
        <v>2.4527656257250001</v>
      </c>
      <c r="P658" s="2">
        <v>729442</v>
      </c>
      <c r="Q658" s="2">
        <v>19.640305325</v>
      </c>
      <c r="R658" s="24">
        <v>0.52205882400000003</v>
      </c>
      <c r="S658" s="24">
        <v>0.150042017</v>
      </c>
      <c r="T658" s="24">
        <v>0.128891807</v>
      </c>
      <c r="U658" s="24">
        <v>0.199007353</v>
      </c>
      <c r="V658" s="95">
        <f t="shared" si="145"/>
        <v>8.9114821323042978E-2</v>
      </c>
      <c r="W658" s="95">
        <v>0.33415625000000004</v>
      </c>
      <c r="X658" s="95">
        <v>0.29124871000000002</v>
      </c>
      <c r="Y658" s="95">
        <f t="shared" si="146"/>
        <v>0.17396344275090625</v>
      </c>
      <c r="Z658" s="2">
        <v>0.1</v>
      </c>
      <c r="AA658" s="2">
        <v>0.17499999999999999</v>
      </c>
      <c r="AB658" s="2">
        <v>0.22500000000000001</v>
      </c>
      <c r="AC658" s="95">
        <v>0.33415624999999999</v>
      </c>
      <c r="AD658" s="38">
        <f t="shared" si="147"/>
        <v>5.6365125050808009</v>
      </c>
      <c r="AE658" s="38">
        <f t="shared" si="148"/>
        <v>2.8349276286518252</v>
      </c>
      <c r="AF658" s="38">
        <f t="shared" si="149"/>
        <v>3.1311138884330254</v>
      </c>
      <c r="AG658" s="38">
        <f t="shared" si="150"/>
        <v>7.1797570013214456</v>
      </c>
      <c r="AH658" s="38">
        <f t="shared" si="151"/>
        <v>10.310870889754471</v>
      </c>
      <c r="AI658" s="38">
        <v>53.363055555999999</v>
      </c>
      <c r="AJ658" s="24">
        <f t="shared" si="152"/>
        <v>0.19322114864532236</v>
      </c>
      <c r="AK658" s="2">
        <f t="shared" si="153"/>
        <v>1347</v>
      </c>
    </row>
    <row r="659" spans="1:37">
      <c r="A659" s="2">
        <v>79</v>
      </c>
      <c r="B659" s="2" t="s">
        <v>426</v>
      </c>
      <c r="C659" s="2" t="s">
        <v>16</v>
      </c>
      <c r="D659" s="2" t="s">
        <v>421</v>
      </c>
      <c r="E659" s="2" t="s">
        <v>768</v>
      </c>
      <c r="F659" s="2" t="s">
        <v>64</v>
      </c>
      <c r="H659" s="2" t="s">
        <v>880</v>
      </c>
      <c r="I659" s="2">
        <v>13932</v>
      </c>
      <c r="J659" s="2">
        <v>4765</v>
      </c>
      <c r="K659" s="95">
        <f t="shared" si="140"/>
        <v>0.34201837496411142</v>
      </c>
      <c r="L659" s="38">
        <f t="shared" si="141"/>
        <v>8.9118170849750005</v>
      </c>
      <c r="M659" s="38">
        <f t="shared" si="142"/>
        <v>9.8468667343499998</v>
      </c>
      <c r="N659" s="38">
        <f t="shared" si="143"/>
        <v>1.7958981707750001</v>
      </c>
      <c r="O659" s="38">
        <f t="shared" si="144"/>
        <v>3.2704180098999998</v>
      </c>
      <c r="P659" s="2">
        <v>336834</v>
      </c>
      <c r="Q659" s="2">
        <v>48.382734564000003</v>
      </c>
      <c r="R659" s="24">
        <v>0.37405318300000001</v>
      </c>
      <c r="S659" s="24">
        <v>0.41329975800000002</v>
      </c>
      <c r="T659" s="24">
        <v>7.5378727000000006E-2</v>
      </c>
      <c r="U659" s="24">
        <v>0.13726833199999999</v>
      </c>
      <c r="V659" s="95">
        <f t="shared" si="145"/>
        <v>7.2729201560077519E-2</v>
      </c>
      <c r="W659" s="95">
        <v>0.27890625000000002</v>
      </c>
      <c r="X659" s="95">
        <v>0.25979766500000001</v>
      </c>
      <c r="Y659" s="95">
        <f t="shared" si="146"/>
        <v>0.16497798524687499</v>
      </c>
      <c r="Z659" s="2">
        <v>0.1</v>
      </c>
      <c r="AA659" s="2">
        <v>0.17499999999999999</v>
      </c>
      <c r="AB659" s="2">
        <v>0.22500000000000001</v>
      </c>
      <c r="AC659" s="95">
        <v>0.27890625000000002</v>
      </c>
      <c r="AD659" s="38">
        <f t="shared" si="147"/>
        <v>7.8067517664381008</v>
      </c>
      <c r="AE659" s="38">
        <f t="shared" si="148"/>
        <v>15.095246703758548</v>
      </c>
      <c r="AF659" s="38">
        <f t="shared" si="149"/>
        <v>3.5397152945975252</v>
      </c>
      <c r="AG659" s="38">
        <f t="shared" si="150"/>
        <v>7.9903466021253662</v>
      </c>
      <c r="AH659" s="38">
        <f t="shared" si="151"/>
        <v>11.530061896722891</v>
      </c>
      <c r="AI659" s="38">
        <v>53.363055555999999</v>
      </c>
      <c r="AJ659" s="24">
        <f t="shared" si="152"/>
        <v>0.21606824752797504</v>
      </c>
      <c r="AK659" s="2">
        <f t="shared" si="153"/>
        <v>1689</v>
      </c>
    </row>
    <row r="660" spans="1:37">
      <c r="A660" s="2">
        <v>80</v>
      </c>
      <c r="B660" s="2" t="s">
        <v>427</v>
      </c>
      <c r="C660" s="2" t="s">
        <v>16</v>
      </c>
      <c r="D660" s="2" t="s">
        <v>421</v>
      </c>
      <c r="E660" s="2" t="s">
        <v>768</v>
      </c>
      <c r="F660" s="2" t="s">
        <v>64</v>
      </c>
      <c r="H660" s="2" t="s">
        <v>880</v>
      </c>
      <c r="I660" s="2">
        <v>2175</v>
      </c>
      <c r="J660" s="2">
        <v>1093</v>
      </c>
      <c r="K660" s="95">
        <f t="shared" si="140"/>
        <v>0.50252873563218392</v>
      </c>
      <c r="L660" s="38">
        <f t="shared" si="141"/>
        <v>0.30161504961499996</v>
      </c>
      <c r="M660" s="38">
        <f t="shared" si="142"/>
        <v>1.1346020775050001</v>
      </c>
      <c r="N660" s="38">
        <f t="shared" si="143"/>
        <v>1.1346020775050001</v>
      </c>
      <c r="O660" s="38">
        <f t="shared" si="144"/>
        <v>2.8941807953750001</v>
      </c>
      <c r="P660" s="2">
        <v>206141</v>
      </c>
      <c r="Q660" s="2">
        <v>58.951376525000001</v>
      </c>
      <c r="R660" s="24">
        <v>5.5190310999999999E-2</v>
      </c>
      <c r="S660" s="24">
        <v>0.207612457</v>
      </c>
      <c r="T660" s="24">
        <v>0.207612457</v>
      </c>
      <c r="U660" s="24">
        <v>0.52958477500000001</v>
      </c>
      <c r="V660" s="95">
        <f t="shared" si="145"/>
        <v>0.37046279290850576</v>
      </c>
      <c r="W660" s="95">
        <v>0.38568749999999996</v>
      </c>
      <c r="X660" s="95">
        <v>0.28318845300000001</v>
      </c>
      <c r="Y660" s="95">
        <f t="shared" si="146"/>
        <v>0.25061695504999998</v>
      </c>
      <c r="Z660" s="2">
        <v>0.1</v>
      </c>
      <c r="AA660" s="2">
        <v>0.17499999999999999</v>
      </c>
      <c r="AB660" s="2">
        <v>0.22500000000000001</v>
      </c>
      <c r="AC660" s="95">
        <v>0.30599999999999999</v>
      </c>
      <c r="AD660" s="38">
        <f t="shared" si="147"/>
        <v>0.26421478346273997</v>
      </c>
      <c r="AE660" s="38">
        <f t="shared" si="148"/>
        <v>1.739344984815165</v>
      </c>
      <c r="AF660" s="38">
        <f t="shared" si="149"/>
        <v>2.2363006947623552</v>
      </c>
      <c r="AG660" s="38">
        <f t="shared" si="150"/>
        <v>7.7580252728504098</v>
      </c>
      <c r="AH660" s="38">
        <f t="shared" si="151"/>
        <v>9.9943259676127649</v>
      </c>
      <c r="AI660" s="38">
        <v>53.363055555999999</v>
      </c>
      <c r="AJ660" s="24">
        <f t="shared" si="152"/>
        <v>0.18728923716005294</v>
      </c>
      <c r="AK660" s="2">
        <f t="shared" si="153"/>
        <v>1343</v>
      </c>
    </row>
    <row r="661" spans="1:37">
      <c r="A661" s="2">
        <v>81</v>
      </c>
      <c r="B661" s="2" t="s">
        <v>428</v>
      </c>
      <c r="C661" s="2" t="s">
        <v>16</v>
      </c>
      <c r="D661" s="2" t="s">
        <v>421</v>
      </c>
      <c r="E661" s="2" t="s">
        <v>768</v>
      </c>
      <c r="F661" s="2" t="s">
        <v>64</v>
      </c>
      <c r="H661" s="2" t="s">
        <v>880</v>
      </c>
      <c r="I661" s="2">
        <v>11222</v>
      </c>
      <c r="J661" s="2">
        <v>4602</v>
      </c>
      <c r="K661" s="95">
        <f t="shared" si="140"/>
        <v>0.41008732846194973</v>
      </c>
      <c r="L661" s="38">
        <f t="shared" si="141"/>
        <v>6.61164705786</v>
      </c>
      <c r="M661" s="38">
        <f t="shared" si="142"/>
        <v>6.3105778440900009</v>
      </c>
      <c r="N661" s="38">
        <f t="shared" si="143"/>
        <v>5.4942346555200006</v>
      </c>
      <c r="O661" s="38">
        <f t="shared" si="144"/>
        <v>4.5935404425300002</v>
      </c>
      <c r="P661" s="2">
        <v>668258</v>
      </c>
      <c r="Q661" s="2">
        <v>45.886431838</v>
      </c>
      <c r="R661" s="24">
        <v>0.28733798599999999</v>
      </c>
      <c r="S661" s="24">
        <v>0.27425370900000001</v>
      </c>
      <c r="T661" s="24">
        <v>0.23877595200000001</v>
      </c>
      <c r="U661" s="24">
        <v>0.19963235300000001</v>
      </c>
      <c r="V661" s="95">
        <f t="shared" si="145"/>
        <v>0.17978569057298166</v>
      </c>
      <c r="W661" s="95">
        <v>0.33468750000000003</v>
      </c>
      <c r="X661" s="95">
        <v>0.27494698699999998</v>
      </c>
      <c r="Y661" s="95">
        <f t="shared" si="146"/>
        <v>0.19726724001968751</v>
      </c>
      <c r="Z661" s="2">
        <v>0.1</v>
      </c>
      <c r="AA661" s="2">
        <v>0.17499999999999999</v>
      </c>
      <c r="AB661" s="2">
        <v>0.22500000000000001</v>
      </c>
      <c r="AC661" s="95">
        <v>0.33468750000000003</v>
      </c>
      <c r="AD661" s="38">
        <f t="shared" si="147"/>
        <v>5.7918028226853604</v>
      </c>
      <c r="AE661" s="38">
        <f t="shared" si="148"/>
        <v>9.674115834989971</v>
      </c>
      <c r="AF661" s="38">
        <f t="shared" si="149"/>
        <v>10.829136506029922</v>
      </c>
      <c r="AG661" s="38">
        <f t="shared" si="150"/>
        <v>13.467628965687114</v>
      </c>
      <c r="AH661" s="38">
        <f t="shared" si="151"/>
        <v>24.296765471717038</v>
      </c>
      <c r="AI661" s="38">
        <v>53.363055555999999</v>
      </c>
      <c r="AJ661" s="24">
        <f t="shared" si="152"/>
        <v>0.45531061178120963</v>
      </c>
      <c r="AK661" s="2">
        <f t="shared" si="153"/>
        <v>3363</v>
      </c>
    </row>
    <row r="662" spans="1:37">
      <c r="A662" s="2">
        <v>82</v>
      </c>
      <c r="B662" s="2" t="s">
        <v>429</v>
      </c>
      <c r="C662" s="2" t="s">
        <v>16</v>
      </c>
      <c r="D662" s="2" t="s">
        <v>421</v>
      </c>
      <c r="E662" s="2" t="s">
        <v>768</v>
      </c>
      <c r="F662" s="2" t="s">
        <v>64</v>
      </c>
      <c r="H662" s="2" t="s">
        <v>880</v>
      </c>
      <c r="I662" s="2">
        <v>15354</v>
      </c>
      <c r="J662" s="2">
        <v>6157</v>
      </c>
      <c r="K662" s="95">
        <f t="shared" si="140"/>
        <v>0.40100299596196431</v>
      </c>
      <c r="L662" s="38">
        <f t="shared" si="141"/>
        <v>10.892628197015</v>
      </c>
      <c r="M662" s="38">
        <f t="shared" si="142"/>
        <v>7.9767659369300006</v>
      </c>
      <c r="N662" s="38">
        <f t="shared" si="143"/>
        <v>4.9049041988350002</v>
      </c>
      <c r="O662" s="38">
        <f t="shared" si="144"/>
        <v>7.0107016672199993</v>
      </c>
      <c r="P662" s="2">
        <v>555830</v>
      </c>
      <c r="Q662" s="2">
        <v>65.555133933999997</v>
      </c>
      <c r="R662" s="24">
        <v>0.35382907899999999</v>
      </c>
      <c r="S662" s="24">
        <v>0.25911209800000001</v>
      </c>
      <c r="T662" s="24">
        <v>0.159327731</v>
      </c>
      <c r="U662" s="24">
        <v>0.227731092</v>
      </c>
      <c r="V662" s="95">
        <f t="shared" si="145"/>
        <v>0.15521174763651166</v>
      </c>
      <c r="W662" s="95">
        <v>0.34850000000000003</v>
      </c>
      <c r="X662" s="95">
        <v>0.27171970000000001</v>
      </c>
      <c r="Y662" s="95">
        <f t="shared" si="146"/>
        <v>0.18589903224912499</v>
      </c>
      <c r="Z662" s="2">
        <v>0.1</v>
      </c>
      <c r="AA662" s="2">
        <v>0.17499999999999999</v>
      </c>
      <c r="AB662" s="2">
        <v>0.22500000000000001</v>
      </c>
      <c r="AC662" s="95">
        <v>0.30440624999999999</v>
      </c>
      <c r="AD662" s="38">
        <f t="shared" si="147"/>
        <v>9.5419423005851396</v>
      </c>
      <c r="AE662" s="38">
        <f t="shared" si="148"/>
        <v>12.228382181313689</v>
      </c>
      <c r="AF662" s="38">
        <f t="shared" si="149"/>
        <v>9.6675661759037848</v>
      </c>
      <c r="AG662" s="38">
        <f t="shared" si="150"/>
        <v>18.694728302431766</v>
      </c>
      <c r="AH662" s="38">
        <f t="shared" si="151"/>
        <v>28.362294478335549</v>
      </c>
      <c r="AI662" s="38">
        <v>53.363055555999999</v>
      </c>
      <c r="AJ662" s="24">
        <f t="shared" si="152"/>
        <v>0.53149682271420395</v>
      </c>
      <c r="AK662" s="2">
        <f t="shared" si="153"/>
        <v>3972</v>
      </c>
    </row>
    <row r="663" spans="1:37">
      <c r="A663" s="2">
        <v>83</v>
      </c>
      <c r="B663" s="2" t="s">
        <v>430</v>
      </c>
      <c r="C663" s="2" t="s">
        <v>16</v>
      </c>
      <c r="D663" s="2" t="s">
        <v>421</v>
      </c>
      <c r="E663" s="2" t="s">
        <v>768</v>
      </c>
      <c r="F663" s="2" t="s">
        <v>64</v>
      </c>
      <c r="H663" s="2" t="s">
        <v>880</v>
      </c>
      <c r="I663" s="2">
        <v>15350</v>
      </c>
      <c r="J663" s="2">
        <v>8721</v>
      </c>
      <c r="K663" s="95">
        <f t="shared" si="140"/>
        <v>0.56814332247556998</v>
      </c>
      <c r="L663" s="38">
        <f t="shared" si="141"/>
        <v>11.484787502564998</v>
      </c>
      <c r="M663" s="38">
        <f t="shared" si="142"/>
        <v>10.26000001539</v>
      </c>
      <c r="N663" s="38">
        <f t="shared" si="143"/>
        <v>10.839456831240001</v>
      </c>
      <c r="O663" s="38">
        <f t="shared" si="144"/>
        <v>11.020755694409999</v>
      </c>
      <c r="P663" s="2">
        <v>581026</v>
      </c>
      <c r="Q663" s="2">
        <v>102.115768067</v>
      </c>
      <c r="R663" s="24">
        <v>0.26338235300000001</v>
      </c>
      <c r="S663" s="24">
        <v>0.235294118</v>
      </c>
      <c r="T663" s="24">
        <v>0.248582888</v>
      </c>
      <c r="U663" s="24">
        <v>0.25274064200000002</v>
      </c>
      <c r="V663" s="95">
        <f t="shared" si="145"/>
        <v>0.28482361596938111</v>
      </c>
      <c r="W663" s="95">
        <v>0.35009374999999998</v>
      </c>
      <c r="X663" s="95">
        <v>0.26904982500000002</v>
      </c>
      <c r="Y663" s="95">
        <f t="shared" si="146"/>
        <v>0.20239571379475002</v>
      </c>
      <c r="Z663" s="2">
        <v>0.1</v>
      </c>
      <c r="AA663" s="2">
        <v>0.17499999999999999</v>
      </c>
      <c r="AB663" s="2">
        <v>0.22500000000000001</v>
      </c>
      <c r="AC663" s="95">
        <v>0.31237500000000001</v>
      </c>
      <c r="AD663" s="38">
        <f t="shared" si="147"/>
        <v>10.060673852246939</v>
      </c>
      <c r="AE663" s="38">
        <f t="shared" si="148"/>
        <v>15.728580023592869</v>
      </c>
      <c r="AF663" s="38">
        <f t="shared" si="149"/>
        <v>21.364569414374042</v>
      </c>
      <c r="AG663" s="38">
        <f t="shared" si="150"/>
        <v>30.157250985961994</v>
      </c>
      <c r="AH663" s="38">
        <f t="shared" si="151"/>
        <v>51.52182040033604</v>
      </c>
      <c r="AI663" s="38">
        <v>53.363055555999999</v>
      </c>
      <c r="AJ663" s="24">
        <f t="shared" si="152"/>
        <v>0.96549606958447609</v>
      </c>
      <c r="AK663" s="2">
        <f t="shared" si="153"/>
        <v>7287</v>
      </c>
    </row>
    <row r="664" spans="1:37">
      <c r="A664" s="2">
        <v>132</v>
      </c>
      <c r="B664" s="2" t="s">
        <v>187</v>
      </c>
      <c r="C664" s="2" t="s">
        <v>15</v>
      </c>
      <c r="D664" s="2" t="s">
        <v>432</v>
      </c>
      <c r="E664" s="2" t="s">
        <v>768</v>
      </c>
      <c r="F664" s="2" t="s">
        <v>64</v>
      </c>
      <c r="H664" s="2" t="s">
        <v>880</v>
      </c>
      <c r="I664" s="2">
        <v>6896</v>
      </c>
      <c r="J664" s="2">
        <v>396</v>
      </c>
      <c r="K664" s="95">
        <f t="shared" si="140"/>
        <v>5.7424593967517402E-2</v>
      </c>
      <c r="L664" s="38">
        <f t="shared" si="141"/>
        <v>0</v>
      </c>
      <c r="M664" s="38">
        <f t="shared" si="142"/>
        <v>1.4228823529800001</v>
      </c>
      <c r="N664" s="38">
        <f t="shared" si="143"/>
        <v>0.55711764702</v>
      </c>
      <c r="O664" s="38">
        <f t="shared" si="144"/>
        <v>0</v>
      </c>
      <c r="P664" s="2">
        <v>2993948</v>
      </c>
      <c r="Q664" s="2">
        <v>1.0224996639999999</v>
      </c>
      <c r="R664" s="24">
        <v>0</v>
      </c>
      <c r="S664" s="24">
        <v>0.71862745100000003</v>
      </c>
      <c r="T664" s="24">
        <v>0.28137254900000003</v>
      </c>
      <c r="U664" s="24">
        <v>0</v>
      </c>
      <c r="V664" s="95">
        <f t="shared" si="145"/>
        <v>1.6157704379930395E-2</v>
      </c>
      <c r="W664" s="95">
        <v>0.22950000000000001</v>
      </c>
      <c r="X664" s="95">
        <v>0.22500000000000001</v>
      </c>
      <c r="Y664" s="95">
        <f t="shared" si="146"/>
        <v>0.18906862745</v>
      </c>
      <c r="Z664" s="2" t="s">
        <v>532</v>
      </c>
      <c r="AA664" s="2">
        <v>0.17499999999999999</v>
      </c>
      <c r="AB664" s="2">
        <v>0.22500000000000001</v>
      </c>
      <c r="AC664" s="95"/>
      <c r="AD664" s="38">
        <f t="shared" si="147"/>
        <v>0</v>
      </c>
      <c r="AE664" s="38">
        <f t="shared" si="148"/>
        <v>2.1812786471183401</v>
      </c>
      <c r="AF664" s="38">
        <f t="shared" si="149"/>
        <v>1.09807888227642</v>
      </c>
      <c r="AG664" s="38">
        <f t="shared" si="150"/>
        <v>0</v>
      </c>
      <c r="AH664" s="38">
        <f t="shared" si="151"/>
        <v>1.09807888227642</v>
      </c>
      <c r="AI664" s="38">
        <v>37.118055556000002</v>
      </c>
      <c r="AJ664" s="24">
        <f t="shared" si="152"/>
        <v>2.9583416098393104E-2</v>
      </c>
      <c r="AK664" s="2">
        <f t="shared" si="153"/>
        <v>186</v>
      </c>
    </row>
    <row r="665" spans="1:37">
      <c r="A665" s="2">
        <v>133</v>
      </c>
      <c r="B665" s="2" t="s">
        <v>188</v>
      </c>
      <c r="C665" s="2" t="s">
        <v>15</v>
      </c>
      <c r="D665" s="2" t="s">
        <v>432</v>
      </c>
      <c r="E665" s="2" t="s">
        <v>768</v>
      </c>
      <c r="F665" s="2" t="s">
        <v>64</v>
      </c>
      <c r="H665" s="2" t="s">
        <v>880</v>
      </c>
      <c r="I665" s="2">
        <v>11118</v>
      </c>
      <c r="J665" s="2">
        <v>456</v>
      </c>
      <c r="K665" s="95">
        <f t="shared" si="140"/>
        <v>4.1014570966001078E-2</v>
      </c>
      <c r="L665" s="38">
        <f t="shared" si="141"/>
        <v>0</v>
      </c>
      <c r="M665" s="38">
        <f t="shared" si="142"/>
        <v>0</v>
      </c>
      <c r="N665" s="38">
        <f t="shared" si="143"/>
        <v>1.6289197868400001</v>
      </c>
      <c r="O665" s="38">
        <f t="shared" si="144"/>
        <v>0.65108021316000009</v>
      </c>
      <c r="P665" s="2">
        <v>1060703</v>
      </c>
      <c r="Q665" s="2">
        <v>19.860293895000002</v>
      </c>
      <c r="R665" s="24">
        <v>0</v>
      </c>
      <c r="S665" s="24">
        <v>0</v>
      </c>
      <c r="T665" s="24">
        <v>0.714438503</v>
      </c>
      <c r="U665" s="24">
        <v>0.285561497</v>
      </c>
      <c r="V665" s="95">
        <f t="shared" si="145"/>
        <v>4.1014570966001078E-2</v>
      </c>
      <c r="W665" s="95">
        <v>0.27199999999999996</v>
      </c>
      <c r="X665" s="95">
        <v>0.235994118</v>
      </c>
      <c r="Y665" s="95">
        <f t="shared" si="146"/>
        <v>0.23599411763450001</v>
      </c>
      <c r="Z665" s="2" t="s">
        <v>532</v>
      </c>
      <c r="AA665" s="2" t="s">
        <v>532</v>
      </c>
      <c r="AB665" s="2">
        <v>0.22500000000000001</v>
      </c>
      <c r="AC665" s="95">
        <v>0.26350000000000001</v>
      </c>
      <c r="AD665" s="38">
        <f t="shared" si="147"/>
        <v>0</v>
      </c>
      <c r="AE665" s="38">
        <f t="shared" si="148"/>
        <v>0</v>
      </c>
      <c r="AF665" s="38">
        <f t="shared" si="149"/>
        <v>3.2106008998616402</v>
      </c>
      <c r="AG665" s="38">
        <f t="shared" si="150"/>
        <v>1.502862412828702</v>
      </c>
      <c r="AH665" s="38">
        <f t="shared" si="151"/>
        <v>4.713463312690342</v>
      </c>
      <c r="AI665" s="38">
        <v>37.118055556000002</v>
      </c>
      <c r="AJ665" s="24">
        <f t="shared" si="152"/>
        <v>0.12698572816076373</v>
      </c>
      <c r="AK665" s="2">
        <f t="shared" si="153"/>
        <v>760</v>
      </c>
    </row>
    <row r="666" spans="1:37">
      <c r="A666" s="2">
        <v>134</v>
      </c>
      <c r="B666" s="2" t="s">
        <v>189</v>
      </c>
      <c r="C666" s="2" t="s">
        <v>15</v>
      </c>
      <c r="D666" s="2" t="s">
        <v>432</v>
      </c>
      <c r="E666" s="2" t="s">
        <v>768</v>
      </c>
      <c r="F666" s="2" t="s">
        <v>64</v>
      </c>
      <c r="H666" s="2" t="s">
        <v>880</v>
      </c>
      <c r="I666" s="2">
        <v>11327</v>
      </c>
      <c r="J666" s="2">
        <v>250</v>
      </c>
      <c r="K666" s="95">
        <f t="shared" si="140"/>
        <v>2.2071157411494659E-2</v>
      </c>
      <c r="L666" s="38">
        <f t="shared" si="141"/>
        <v>0</v>
      </c>
      <c r="M666" s="38">
        <f t="shared" si="142"/>
        <v>2.0977508749999998E-2</v>
      </c>
      <c r="N666" s="38">
        <f t="shared" si="143"/>
        <v>0.51903114124999994</v>
      </c>
      <c r="O666" s="38">
        <f t="shared" si="144"/>
        <v>0.70999135000000013</v>
      </c>
      <c r="P666" s="2">
        <v>983933</v>
      </c>
      <c r="Q666" s="2">
        <v>16.751125713</v>
      </c>
      <c r="R666" s="24">
        <v>0</v>
      </c>
      <c r="S666" s="24">
        <v>1.6782007000000002E-2</v>
      </c>
      <c r="T666" s="24">
        <v>0.41522491299999997</v>
      </c>
      <c r="U666" s="24">
        <v>0.56799308000000004</v>
      </c>
      <c r="V666" s="95">
        <f t="shared" si="145"/>
        <v>2.1700759093316854E-2</v>
      </c>
      <c r="W666" s="95">
        <v>0.28581250000000002</v>
      </c>
      <c r="X666" s="95">
        <v>0.25030994899999998</v>
      </c>
      <c r="Y666" s="95">
        <f t="shared" si="146"/>
        <v>0.24904609646750003</v>
      </c>
      <c r="Z666" s="2" t="s">
        <v>532</v>
      </c>
      <c r="AA666" s="2">
        <v>0.17499999999999999</v>
      </c>
      <c r="AB666" s="2">
        <v>0.22500000000000001</v>
      </c>
      <c r="AC666" s="95">
        <v>0.26881250000000001</v>
      </c>
      <c r="AD666" s="38">
        <f t="shared" si="147"/>
        <v>0</v>
      </c>
      <c r="AE666" s="38">
        <f t="shared" si="148"/>
        <v>3.2158520913749995E-2</v>
      </c>
      <c r="AF666" s="38">
        <f t="shared" si="149"/>
        <v>1.0230103794037499</v>
      </c>
      <c r="AG666" s="38">
        <f t="shared" si="150"/>
        <v>1.6718858560016254</v>
      </c>
      <c r="AH666" s="38">
        <f t="shared" si="151"/>
        <v>2.6948962354053752</v>
      </c>
      <c r="AI666" s="38">
        <v>37.118055556000002</v>
      </c>
      <c r="AJ666" s="24">
        <f t="shared" si="152"/>
        <v>7.2603378464682386E-2</v>
      </c>
      <c r="AK666" s="2">
        <f t="shared" si="153"/>
        <v>410</v>
      </c>
    </row>
    <row r="667" spans="1:37">
      <c r="A667" s="2">
        <v>135</v>
      </c>
      <c r="B667" s="2" t="s">
        <v>190</v>
      </c>
      <c r="C667" s="2" t="s">
        <v>15</v>
      </c>
      <c r="D667" s="2" t="s">
        <v>432</v>
      </c>
      <c r="E667" s="2" t="s">
        <v>768</v>
      </c>
      <c r="F667" s="2" t="s">
        <v>64</v>
      </c>
      <c r="H667" s="2" t="s">
        <v>880</v>
      </c>
      <c r="I667" s="2">
        <v>14203</v>
      </c>
      <c r="J667" s="2">
        <v>879</v>
      </c>
      <c r="K667" s="95">
        <f t="shared" si="140"/>
        <v>6.1888333450679435E-2</v>
      </c>
      <c r="L667" s="38">
        <f t="shared" si="141"/>
        <v>0</v>
      </c>
      <c r="M667" s="38">
        <f t="shared" si="142"/>
        <v>0.48768048196499997</v>
      </c>
      <c r="N667" s="38">
        <f t="shared" si="143"/>
        <v>3.24241418586</v>
      </c>
      <c r="O667" s="38">
        <f t="shared" si="144"/>
        <v>0.66490533217500003</v>
      </c>
      <c r="P667" s="2">
        <v>900868</v>
      </c>
      <c r="Q667" s="2">
        <v>31.347022724999999</v>
      </c>
      <c r="R667" s="24">
        <v>0</v>
      </c>
      <c r="S667" s="24">
        <v>0.110962567</v>
      </c>
      <c r="T667" s="24">
        <v>0.737750668</v>
      </c>
      <c r="U667" s="24">
        <v>0.15128676499999999</v>
      </c>
      <c r="V667" s="95">
        <f t="shared" si="145"/>
        <v>5.5021045103640073E-2</v>
      </c>
      <c r="W667" s="95">
        <v>0.25871875</v>
      </c>
      <c r="X667" s="95">
        <v>0.230737892</v>
      </c>
      <c r="Y667" s="95">
        <f t="shared" si="146"/>
        <v>0.22455307225734372</v>
      </c>
      <c r="Z667" s="2" t="s">
        <v>532</v>
      </c>
      <c r="AA667" s="2">
        <v>0.17499999999999999</v>
      </c>
      <c r="AB667" s="2">
        <v>0.22500000000000001</v>
      </c>
      <c r="AC667" s="95">
        <v>0.25871875</v>
      </c>
      <c r="AD667" s="38">
        <f t="shared" si="147"/>
        <v>0</v>
      </c>
      <c r="AE667" s="38">
        <f t="shared" si="148"/>
        <v>0.74761417885234482</v>
      </c>
      <c r="AF667" s="38">
        <f t="shared" si="149"/>
        <v>6.3907983603300602</v>
      </c>
      <c r="AG667" s="38">
        <f t="shared" si="150"/>
        <v>1.5069256533397808</v>
      </c>
      <c r="AH667" s="38">
        <f t="shared" si="151"/>
        <v>7.8977240136698406</v>
      </c>
      <c r="AI667" s="38">
        <v>37.118055556000002</v>
      </c>
      <c r="AJ667" s="24">
        <f t="shared" si="152"/>
        <v>0.21277310719454434</v>
      </c>
      <c r="AK667" s="2">
        <f t="shared" si="153"/>
        <v>1302</v>
      </c>
    </row>
    <row r="668" spans="1:37">
      <c r="A668" s="2">
        <v>136</v>
      </c>
      <c r="B668" s="2" t="s">
        <v>191</v>
      </c>
      <c r="C668" s="2" t="s">
        <v>15</v>
      </c>
      <c r="D668" s="2" t="s">
        <v>432</v>
      </c>
      <c r="E668" s="2" t="s">
        <v>768</v>
      </c>
      <c r="F668" s="2" t="s">
        <v>64</v>
      </c>
      <c r="H668" s="2" t="s">
        <v>880</v>
      </c>
      <c r="I668" s="2">
        <v>13432</v>
      </c>
      <c r="J668" s="2">
        <v>937</v>
      </c>
      <c r="K668" s="95">
        <f t="shared" si="140"/>
        <v>6.9758784991066108E-2</v>
      </c>
      <c r="L668" s="38">
        <f t="shared" si="141"/>
        <v>2.1610710793500001</v>
      </c>
      <c r="M668" s="38">
        <f t="shared" si="142"/>
        <v>2.5239289206500004</v>
      </c>
      <c r="N668" s="38">
        <f t="shared" si="143"/>
        <v>0</v>
      </c>
      <c r="O668" s="38">
        <f t="shared" si="144"/>
        <v>0</v>
      </c>
      <c r="P668" s="2">
        <v>1153714</v>
      </c>
      <c r="Q668" s="2">
        <v>0</v>
      </c>
      <c r="R668" s="24">
        <v>0.46127451000000003</v>
      </c>
      <c r="S668" s="24">
        <v>0.53872549000000003</v>
      </c>
      <c r="T668" s="24">
        <v>0</v>
      </c>
      <c r="U668" s="24">
        <v>0</v>
      </c>
      <c r="V668" s="95">
        <f t="shared" si="145"/>
        <v>0</v>
      </c>
      <c r="W668" s="95">
        <v>0.18434374999999997</v>
      </c>
      <c r="X668" s="95"/>
      <c r="Y668" s="95">
        <f t="shared" si="146"/>
        <v>0.14040441175000001</v>
      </c>
      <c r="Z668" s="2">
        <v>0.1</v>
      </c>
      <c r="AA668" s="2">
        <v>0.17499999999999999</v>
      </c>
      <c r="AB668" s="2" t="s">
        <v>532</v>
      </c>
      <c r="AC668" s="95"/>
      <c r="AD668" s="38">
        <f t="shared" si="147"/>
        <v>1.8930982655106001</v>
      </c>
      <c r="AE668" s="38">
        <f t="shared" si="148"/>
        <v>3.8691830353564503</v>
      </c>
      <c r="AF668" s="38">
        <f t="shared" si="149"/>
        <v>0</v>
      </c>
      <c r="AG668" s="38">
        <f t="shared" si="150"/>
        <v>0</v>
      </c>
      <c r="AH668" s="38">
        <f t="shared" si="151"/>
        <v>0</v>
      </c>
      <c r="AI668" s="38">
        <v>37.118055556000002</v>
      </c>
      <c r="AJ668" s="24">
        <f t="shared" si="152"/>
        <v>0</v>
      </c>
      <c r="AK668" s="2">
        <f t="shared" si="153"/>
        <v>0</v>
      </c>
    </row>
    <row r="669" spans="1:37">
      <c r="A669" s="2">
        <v>137</v>
      </c>
      <c r="B669" s="2" t="s">
        <v>192</v>
      </c>
      <c r="C669" s="2" t="s">
        <v>15</v>
      </c>
      <c r="D669" s="2" t="s">
        <v>432</v>
      </c>
      <c r="E669" s="2" t="s">
        <v>768</v>
      </c>
      <c r="F669" s="2" t="s">
        <v>64</v>
      </c>
      <c r="H669" s="2" t="s">
        <v>880</v>
      </c>
      <c r="I669" s="2">
        <v>17693</v>
      </c>
      <c r="J669" s="2">
        <v>3178</v>
      </c>
      <c r="K669" s="95">
        <f t="shared" si="140"/>
        <v>0.1796190583846719</v>
      </c>
      <c r="L669" s="38">
        <f t="shared" si="141"/>
        <v>1.68247058917</v>
      </c>
      <c r="M669" s="38">
        <f t="shared" si="142"/>
        <v>14.20752941083</v>
      </c>
      <c r="N669" s="38">
        <f t="shared" si="143"/>
        <v>0</v>
      </c>
      <c r="O669" s="38">
        <f t="shared" si="144"/>
        <v>0</v>
      </c>
      <c r="P669" s="2">
        <v>1474383</v>
      </c>
      <c r="Q669" s="2">
        <v>0</v>
      </c>
      <c r="R669" s="24">
        <v>0.105882353</v>
      </c>
      <c r="S669" s="24">
        <v>0.89411764699999996</v>
      </c>
      <c r="T669" s="24">
        <v>0</v>
      </c>
      <c r="U669" s="24">
        <v>0</v>
      </c>
      <c r="V669" s="95">
        <f t="shared" si="145"/>
        <v>0</v>
      </c>
      <c r="W669" s="95">
        <v>0.18965625</v>
      </c>
      <c r="X669" s="95"/>
      <c r="Y669" s="95">
        <f t="shared" si="146"/>
        <v>0.16705882352499998</v>
      </c>
      <c r="Z669" s="2">
        <v>0.1</v>
      </c>
      <c r="AA669" s="2">
        <v>0.17499999999999999</v>
      </c>
      <c r="AB669" s="2" t="s">
        <v>532</v>
      </c>
      <c r="AC669" s="95"/>
      <c r="AD669" s="38">
        <f t="shared" si="147"/>
        <v>1.47384423611292</v>
      </c>
      <c r="AE669" s="38">
        <f t="shared" si="148"/>
        <v>21.780142586802391</v>
      </c>
      <c r="AF669" s="38">
        <f t="shared" si="149"/>
        <v>0</v>
      </c>
      <c r="AG669" s="38">
        <f t="shared" si="150"/>
        <v>0</v>
      </c>
      <c r="AH669" s="38">
        <f t="shared" si="151"/>
        <v>0</v>
      </c>
      <c r="AI669" s="38">
        <v>37.118055556000002</v>
      </c>
      <c r="AJ669" s="24">
        <f t="shared" si="152"/>
        <v>0</v>
      </c>
      <c r="AK669" s="2">
        <f t="shared" si="153"/>
        <v>0</v>
      </c>
    </row>
    <row r="670" spans="1:37">
      <c r="A670" s="2">
        <v>138</v>
      </c>
      <c r="B670" s="2" t="s">
        <v>193</v>
      </c>
      <c r="C670" s="2" t="s">
        <v>15</v>
      </c>
      <c r="D670" s="2" t="s">
        <v>432</v>
      </c>
      <c r="E670" s="2" t="s">
        <v>768</v>
      </c>
      <c r="F670" s="2" t="s">
        <v>64</v>
      </c>
      <c r="H670" s="2" t="s">
        <v>880</v>
      </c>
      <c r="I670" s="2">
        <v>18307</v>
      </c>
      <c r="J670" s="2">
        <v>3420</v>
      </c>
      <c r="K670" s="95">
        <f t="shared" si="140"/>
        <v>0.18681378707598187</v>
      </c>
      <c r="L670" s="38">
        <f t="shared" si="141"/>
        <v>0</v>
      </c>
      <c r="M670" s="38">
        <f t="shared" si="142"/>
        <v>12.821131227599999</v>
      </c>
      <c r="N670" s="38">
        <f t="shared" si="143"/>
        <v>4.2788687724000001</v>
      </c>
      <c r="O670" s="38">
        <f t="shared" si="144"/>
        <v>0</v>
      </c>
      <c r="P670" s="2">
        <v>1262936</v>
      </c>
      <c r="Q670" s="2">
        <v>13.949209249999999</v>
      </c>
      <c r="R670" s="24">
        <v>0</v>
      </c>
      <c r="S670" s="24">
        <v>0.74977375599999996</v>
      </c>
      <c r="T670" s="24">
        <v>0.25022624399999999</v>
      </c>
      <c r="U670" s="24">
        <v>0</v>
      </c>
      <c r="V670" s="95">
        <f t="shared" si="145"/>
        <v>4.6745712267438684E-2</v>
      </c>
      <c r="W670" s="95">
        <v>0.22500000000000001</v>
      </c>
      <c r="X670" s="95">
        <v>0.22500000000000001</v>
      </c>
      <c r="Y670" s="95">
        <f t="shared" si="146"/>
        <v>0.1875113122</v>
      </c>
      <c r="Z670" s="2" t="s">
        <v>532</v>
      </c>
      <c r="AA670" s="2">
        <v>0.17499999999999999</v>
      </c>
      <c r="AB670" s="2">
        <v>0.22500000000000001</v>
      </c>
      <c r="AC670" s="95"/>
      <c r="AD670" s="38">
        <f t="shared" si="147"/>
        <v>0</v>
      </c>
      <c r="AE670" s="38">
        <f t="shared" si="148"/>
        <v>19.654794171910794</v>
      </c>
      <c r="AF670" s="38">
        <f t="shared" si="149"/>
        <v>8.4336503504004021</v>
      </c>
      <c r="AG670" s="38">
        <f t="shared" si="150"/>
        <v>0</v>
      </c>
      <c r="AH670" s="38">
        <f t="shared" si="151"/>
        <v>8.4336503504004021</v>
      </c>
      <c r="AI670" s="38">
        <v>37.118055556000002</v>
      </c>
      <c r="AJ670" s="24">
        <f t="shared" si="152"/>
        <v>0.22721153422696283</v>
      </c>
      <c r="AK670" s="2">
        <f t="shared" si="153"/>
        <v>1426</v>
      </c>
    </row>
    <row r="671" spans="1:37">
      <c r="A671" s="2">
        <v>139</v>
      </c>
      <c r="B671" s="2" t="s">
        <v>194</v>
      </c>
      <c r="C671" s="2" t="s">
        <v>14</v>
      </c>
      <c r="D671" s="2" t="s">
        <v>434</v>
      </c>
      <c r="E671" s="2" t="s">
        <v>768</v>
      </c>
      <c r="F671" s="2" t="s">
        <v>64</v>
      </c>
      <c r="H671" s="2" t="s">
        <v>880</v>
      </c>
      <c r="I671" s="2">
        <v>32931</v>
      </c>
      <c r="J671" s="2">
        <v>2657</v>
      </c>
      <c r="K671" s="95">
        <f t="shared" si="140"/>
        <v>8.0683854119218967E-2</v>
      </c>
      <c r="L671" s="38">
        <f t="shared" si="141"/>
        <v>0</v>
      </c>
      <c r="M671" s="38">
        <f t="shared" si="142"/>
        <v>0</v>
      </c>
      <c r="N671" s="38">
        <f t="shared" si="143"/>
        <v>0</v>
      </c>
      <c r="O671" s="38">
        <f t="shared" si="144"/>
        <v>13.285</v>
      </c>
      <c r="P671" s="2">
        <v>1250094</v>
      </c>
      <c r="Q671" s="2">
        <v>109.908594694</v>
      </c>
      <c r="R671" s="24">
        <v>0</v>
      </c>
      <c r="S671" s="24">
        <v>0</v>
      </c>
      <c r="T671" s="24">
        <v>0</v>
      </c>
      <c r="U671" s="24">
        <v>1</v>
      </c>
      <c r="V671" s="95">
        <f t="shared" si="145"/>
        <v>8.0683854119218967E-2</v>
      </c>
      <c r="W671" s="95">
        <v>0.50256250000000002</v>
      </c>
      <c r="X671" s="95">
        <v>0.44577187499999998</v>
      </c>
      <c r="Y671" s="95">
        <f t="shared" si="146"/>
        <v>0.44577187499999998</v>
      </c>
      <c r="Z671" s="2" t="s">
        <v>532</v>
      </c>
      <c r="AA671" s="2" t="s">
        <v>532</v>
      </c>
      <c r="AB671" s="2" t="s">
        <v>532</v>
      </c>
      <c r="AC671" s="95">
        <v>0.44577187499999998</v>
      </c>
      <c r="AD671" s="38">
        <f t="shared" si="147"/>
        <v>0</v>
      </c>
      <c r="AE671" s="38">
        <f t="shared" si="148"/>
        <v>0</v>
      </c>
      <c r="AF671" s="38">
        <f t="shared" si="149"/>
        <v>0</v>
      </c>
      <c r="AG671" s="38">
        <f t="shared" si="150"/>
        <v>51.877415188124999</v>
      </c>
      <c r="AH671" s="38">
        <f t="shared" si="151"/>
        <v>51.877415188124999</v>
      </c>
      <c r="AI671" s="38">
        <v>25.573888888999999</v>
      </c>
      <c r="AJ671" s="24">
        <f t="shared" si="152"/>
        <v>2.0285305615149847</v>
      </c>
      <c r="AK671" s="2">
        <f t="shared" si="153"/>
        <v>4428</v>
      </c>
    </row>
    <row r="672" spans="1:37">
      <c r="A672" s="2">
        <v>140</v>
      </c>
      <c r="B672" s="2" t="s">
        <v>195</v>
      </c>
      <c r="C672" s="2" t="s">
        <v>14</v>
      </c>
      <c r="D672" s="2" t="s">
        <v>434</v>
      </c>
      <c r="E672" s="2" t="s">
        <v>768</v>
      </c>
      <c r="F672" s="2" t="s">
        <v>64</v>
      </c>
      <c r="H672" s="2" t="s">
        <v>880</v>
      </c>
      <c r="I672" s="2">
        <v>36184</v>
      </c>
      <c r="J672" s="2">
        <v>3015</v>
      </c>
      <c r="K672" s="95">
        <f t="shared" si="140"/>
        <v>8.3324121158523098E-2</v>
      </c>
      <c r="L672" s="38">
        <f t="shared" si="141"/>
        <v>0</v>
      </c>
      <c r="M672" s="38">
        <f t="shared" si="142"/>
        <v>0</v>
      </c>
      <c r="N672" s="38">
        <f t="shared" si="143"/>
        <v>0</v>
      </c>
      <c r="O672" s="38">
        <f t="shared" si="144"/>
        <v>15.074999999999999</v>
      </c>
      <c r="P672" s="2">
        <v>3474626</v>
      </c>
      <c r="Q672" s="2">
        <v>40.277057044999999</v>
      </c>
      <c r="R672" s="24">
        <v>0</v>
      </c>
      <c r="S672" s="24">
        <v>0</v>
      </c>
      <c r="T672" s="24">
        <v>0</v>
      </c>
      <c r="U672" s="24">
        <v>1</v>
      </c>
      <c r="V672" s="95">
        <f t="shared" si="145"/>
        <v>8.3324121158523098E-2</v>
      </c>
      <c r="W672" s="95">
        <v>0.50840624999999995</v>
      </c>
      <c r="X672" s="95">
        <v>0.4473125</v>
      </c>
      <c r="Y672" s="95">
        <f t="shared" si="146"/>
        <v>0.4473125</v>
      </c>
      <c r="Z672" s="2" t="s">
        <v>532</v>
      </c>
      <c r="AA672" s="2" t="s">
        <v>532</v>
      </c>
      <c r="AB672" s="2" t="s">
        <v>532</v>
      </c>
      <c r="AC672" s="95">
        <v>0.4473125</v>
      </c>
      <c r="AD672" s="38">
        <f t="shared" si="147"/>
        <v>0</v>
      </c>
      <c r="AE672" s="38">
        <f t="shared" si="148"/>
        <v>0</v>
      </c>
      <c r="AF672" s="38">
        <f t="shared" si="149"/>
        <v>0</v>
      </c>
      <c r="AG672" s="38">
        <f t="shared" si="150"/>
        <v>59.070746812499991</v>
      </c>
      <c r="AH672" s="38">
        <f t="shared" si="151"/>
        <v>59.070746812499991</v>
      </c>
      <c r="AI672" s="38">
        <v>25.573888888999999</v>
      </c>
      <c r="AJ672" s="24">
        <f t="shared" si="152"/>
        <v>2.3098069702612913</v>
      </c>
      <c r="AK672" s="2">
        <f t="shared" si="153"/>
        <v>5025</v>
      </c>
    </row>
    <row r="673" spans="1:37">
      <c r="A673" s="2">
        <v>141</v>
      </c>
      <c r="B673" s="2" t="s">
        <v>196</v>
      </c>
      <c r="C673" s="2" t="s">
        <v>13</v>
      </c>
      <c r="D673" s="2" t="s">
        <v>435</v>
      </c>
      <c r="E673" s="2" t="s">
        <v>768</v>
      </c>
      <c r="F673" s="2" t="s">
        <v>64</v>
      </c>
      <c r="H673" s="2" t="s">
        <v>880</v>
      </c>
      <c r="I673" s="2">
        <v>25378</v>
      </c>
      <c r="J673" s="2">
        <v>1066</v>
      </c>
      <c r="K673" s="95">
        <f t="shared" si="140"/>
        <v>4.2004886121837809E-2</v>
      </c>
      <c r="L673" s="38">
        <f t="shared" si="141"/>
        <v>3.89053114268</v>
      </c>
      <c r="M673" s="38">
        <f t="shared" si="142"/>
        <v>0.49030293169</v>
      </c>
      <c r="N673" s="38">
        <f t="shared" si="143"/>
        <v>0.23662597360999998</v>
      </c>
      <c r="O673" s="38">
        <f t="shared" si="144"/>
        <v>0.71253995734999998</v>
      </c>
      <c r="P673" s="2">
        <v>4404246</v>
      </c>
      <c r="Q673" s="2">
        <v>1.487428671</v>
      </c>
      <c r="R673" s="24">
        <v>0.72993079599999999</v>
      </c>
      <c r="S673" s="24">
        <v>9.1989293E-2</v>
      </c>
      <c r="T673" s="24">
        <v>4.4395116999999998E-2</v>
      </c>
      <c r="U673" s="24">
        <v>0.133684795</v>
      </c>
      <c r="V673" s="95">
        <f t="shared" si="145"/>
        <v>7.4802264241468986E-3</v>
      </c>
      <c r="W673" s="95">
        <v>0.28793750000000001</v>
      </c>
      <c r="X673" s="95">
        <v>0.27224725399999999</v>
      </c>
      <c r="Y673" s="95">
        <f t="shared" si="146"/>
        <v>0.1375729728603125</v>
      </c>
      <c r="Z673" s="2">
        <v>0.1</v>
      </c>
      <c r="AA673" s="2">
        <v>0.17499999999999999</v>
      </c>
      <c r="AB673" s="2">
        <v>0.22500000000000001</v>
      </c>
      <c r="AC673" s="95">
        <v>0.28793750000000001</v>
      </c>
      <c r="AD673" s="38">
        <f t="shared" si="147"/>
        <v>3.4081052809876806</v>
      </c>
      <c r="AE673" s="38">
        <f t="shared" si="148"/>
        <v>0.75163439428077006</v>
      </c>
      <c r="AF673" s="38">
        <f t="shared" si="149"/>
        <v>0.46638979398531</v>
      </c>
      <c r="AG673" s="38">
        <f t="shared" si="150"/>
        <v>1.797262691972519</v>
      </c>
      <c r="AH673" s="38">
        <f t="shared" si="151"/>
        <v>2.2636524859578291</v>
      </c>
      <c r="AI673" s="38">
        <v>286.02694444399998</v>
      </c>
      <c r="AJ673" s="24">
        <f t="shared" si="152"/>
        <v>7.9141232318447538E-3</v>
      </c>
      <c r="AK673" s="2">
        <f t="shared" si="153"/>
        <v>316</v>
      </c>
    </row>
    <row r="674" spans="1:37">
      <c r="A674" s="2">
        <v>142</v>
      </c>
      <c r="B674" s="2" t="s">
        <v>197</v>
      </c>
      <c r="C674" s="2" t="s">
        <v>13</v>
      </c>
      <c r="D674" s="2" t="s">
        <v>435</v>
      </c>
      <c r="E674" s="2" t="s">
        <v>768</v>
      </c>
      <c r="F674" s="2" t="s">
        <v>64</v>
      </c>
      <c r="H674" s="2" t="s">
        <v>880</v>
      </c>
      <c r="I674" s="2">
        <v>3259</v>
      </c>
      <c r="J674" s="2">
        <v>313</v>
      </c>
      <c r="K674" s="95">
        <f t="shared" si="140"/>
        <v>9.6041730592206193E-2</v>
      </c>
      <c r="L674" s="38">
        <f t="shared" si="141"/>
        <v>0.60183455955999998</v>
      </c>
      <c r="M674" s="38">
        <f t="shared" si="142"/>
        <v>0.26936057752499998</v>
      </c>
      <c r="N674" s="38">
        <f t="shared" si="143"/>
        <v>0.25220576898999997</v>
      </c>
      <c r="O674" s="38">
        <f t="shared" si="144"/>
        <v>0.44159909548999998</v>
      </c>
      <c r="P674" s="2">
        <v>127329</v>
      </c>
      <c r="Q674" s="2">
        <v>20.978295932000002</v>
      </c>
      <c r="R674" s="24">
        <v>0.38455882400000002</v>
      </c>
      <c r="S674" s="24">
        <v>0.17211538500000001</v>
      </c>
      <c r="T674" s="24">
        <v>0.16115384599999999</v>
      </c>
      <c r="U674" s="24">
        <v>0.28217194600000001</v>
      </c>
      <c r="V674" s="95">
        <f t="shared" si="145"/>
        <v>4.257777627984044E-2</v>
      </c>
      <c r="W674" s="95">
        <v>0.34318750000000003</v>
      </c>
      <c r="X674" s="95">
        <v>0.279598813</v>
      </c>
      <c r="Y674" s="95">
        <f t="shared" si="146"/>
        <v>0.19252944021781249</v>
      </c>
      <c r="Z674" s="2">
        <v>0.1</v>
      </c>
      <c r="AA674" s="2">
        <v>0.17499999999999999</v>
      </c>
      <c r="AB674" s="2">
        <v>0.22500000000000001</v>
      </c>
      <c r="AC674" s="95">
        <v>0.31078125000000001</v>
      </c>
      <c r="AD674" s="38">
        <f t="shared" si="147"/>
        <v>0.52720707417456003</v>
      </c>
      <c r="AE674" s="38">
        <f t="shared" si="148"/>
        <v>0.41292976534582493</v>
      </c>
      <c r="AF674" s="38">
        <f t="shared" si="149"/>
        <v>0.49709757067928995</v>
      </c>
      <c r="AG674" s="38">
        <f t="shared" si="150"/>
        <v>1.2022286975224035</v>
      </c>
      <c r="AH674" s="38">
        <f t="shared" si="151"/>
        <v>1.6993262682016934</v>
      </c>
      <c r="AI674" s="38">
        <v>286.02694444399998</v>
      </c>
      <c r="AJ674" s="24">
        <f t="shared" si="152"/>
        <v>5.9411405156425652E-3</v>
      </c>
      <c r="AK674" s="2">
        <f t="shared" si="153"/>
        <v>231</v>
      </c>
    </row>
    <row r="675" spans="1:37">
      <c r="A675" s="2">
        <v>143</v>
      </c>
      <c r="B675" s="2" t="s">
        <v>198</v>
      </c>
      <c r="C675" s="2" t="s">
        <v>13</v>
      </c>
      <c r="D675" s="2" t="s">
        <v>435</v>
      </c>
      <c r="E675" s="2" t="s">
        <v>768</v>
      </c>
      <c r="F675" s="2" t="s">
        <v>64</v>
      </c>
      <c r="H675" s="2" t="s">
        <v>880</v>
      </c>
      <c r="I675" s="2">
        <v>5358</v>
      </c>
      <c r="J675" s="2">
        <v>74</v>
      </c>
      <c r="K675" s="95">
        <f t="shared" si="140"/>
        <v>1.3811123553564763E-2</v>
      </c>
      <c r="L675" s="38">
        <f t="shared" si="141"/>
        <v>0.23632117633999999</v>
      </c>
      <c r="M675" s="38">
        <f t="shared" si="142"/>
        <v>5.3990980530000003E-2</v>
      </c>
      <c r="N675" s="38">
        <f t="shared" si="143"/>
        <v>2.8837575780000003E-2</v>
      </c>
      <c r="O675" s="38">
        <f t="shared" si="144"/>
        <v>5.0850267350000006E-2</v>
      </c>
      <c r="P675" s="2">
        <v>1571053</v>
      </c>
      <c r="Q675" s="2">
        <v>0.28007388500000002</v>
      </c>
      <c r="R675" s="24">
        <v>0.638705882</v>
      </c>
      <c r="S675" s="24">
        <v>0.145921569</v>
      </c>
      <c r="T675" s="24">
        <v>7.7939393999999995E-2</v>
      </c>
      <c r="U675" s="24">
        <v>0.137433155</v>
      </c>
      <c r="V675" s="95">
        <f t="shared" si="145"/>
        <v>2.974536884285181E-3</v>
      </c>
      <c r="W675" s="95">
        <v>0.27625</v>
      </c>
      <c r="X675" s="95">
        <v>0.25770356100000003</v>
      </c>
      <c r="Y675" s="95">
        <f t="shared" si="146"/>
        <v>0.14490913549375001</v>
      </c>
      <c r="Z675" s="2">
        <v>0.1</v>
      </c>
      <c r="AA675" s="2">
        <v>0.17499999999999999</v>
      </c>
      <c r="AB675" s="2">
        <v>0.22500000000000001</v>
      </c>
      <c r="AC675" s="95">
        <v>0.27625</v>
      </c>
      <c r="AD675" s="38">
        <f t="shared" si="147"/>
        <v>0.20701735047383998</v>
      </c>
      <c r="AE675" s="38">
        <f t="shared" si="148"/>
        <v>8.2768173152490007E-2</v>
      </c>
      <c r="AF675" s="38">
        <f t="shared" si="149"/>
        <v>5.6838861862380005E-2</v>
      </c>
      <c r="AG675" s="38">
        <f t="shared" si="150"/>
        <v>0.12305510447363251</v>
      </c>
      <c r="AH675" s="38">
        <f t="shared" si="151"/>
        <v>0.17989396633601251</v>
      </c>
      <c r="AI675" s="38">
        <v>286.02694444399998</v>
      </c>
      <c r="AJ675" s="24">
        <f t="shared" si="152"/>
        <v>6.2894062895264466E-4</v>
      </c>
      <c r="AK675" s="2">
        <f t="shared" si="153"/>
        <v>27</v>
      </c>
    </row>
    <row r="676" spans="1:37">
      <c r="A676" s="2">
        <v>144</v>
      </c>
      <c r="B676" s="2" t="s">
        <v>199</v>
      </c>
      <c r="C676" s="2" t="s">
        <v>13</v>
      </c>
      <c r="D676" s="2" t="s">
        <v>435</v>
      </c>
      <c r="E676" s="2" t="s">
        <v>768</v>
      </c>
      <c r="F676" s="2" t="s">
        <v>64</v>
      </c>
      <c r="H676" s="2" t="s">
        <v>880</v>
      </c>
      <c r="I676" s="2">
        <v>23844</v>
      </c>
      <c r="J676" s="2">
        <v>427</v>
      </c>
      <c r="K676" s="95">
        <f t="shared" si="140"/>
        <v>1.7908069115920147E-2</v>
      </c>
      <c r="L676" s="38">
        <f t="shared" si="141"/>
        <v>1.7741132362450001</v>
      </c>
      <c r="M676" s="38">
        <f t="shared" si="142"/>
        <v>0.14352941228499999</v>
      </c>
      <c r="N676" s="38">
        <f t="shared" si="143"/>
        <v>0.21735735360500003</v>
      </c>
      <c r="O676" s="38">
        <f t="shared" si="144"/>
        <v>0</v>
      </c>
      <c r="P676" s="2">
        <v>10008349</v>
      </c>
      <c r="Q676" s="2">
        <v>0.15578357200000001</v>
      </c>
      <c r="R676" s="24">
        <v>0.83096638700000003</v>
      </c>
      <c r="S676" s="24">
        <v>6.7226890999999997E-2</v>
      </c>
      <c r="T676" s="24">
        <v>0.101806723</v>
      </c>
      <c r="U676" s="24">
        <v>0</v>
      </c>
      <c r="V676" s="95">
        <f t="shared" si="145"/>
        <v>1.8231618319493373E-3</v>
      </c>
      <c r="W676" s="95">
        <v>0.22500000000000001</v>
      </c>
      <c r="X676" s="95">
        <v>0.22500000000000001</v>
      </c>
      <c r="Y676" s="95">
        <f t="shared" si="146"/>
        <v>0.1177678573</v>
      </c>
      <c r="Z676" s="2">
        <v>0.1</v>
      </c>
      <c r="AA676" s="2">
        <v>0.17499999999999999</v>
      </c>
      <c r="AB676" s="2">
        <v>0.22500000000000001</v>
      </c>
      <c r="AC676" s="95"/>
      <c r="AD676" s="38">
        <f t="shared" si="147"/>
        <v>1.5541231949506202</v>
      </c>
      <c r="AE676" s="38">
        <f t="shared" si="148"/>
        <v>0.22003058903290498</v>
      </c>
      <c r="AF676" s="38">
        <f t="shared" si="149"/>
        <v>0.42841134395545505</v>
      </c>
      <c r="AG676" s="38">
        <f t="shared" si="150"/>
        <v>0</v>
      </c>
      <c r="AH676" s="38">
        <f t="shared" si="151"/>
        <v>0.42841134395545505</v>
      </c>
      <c r="AI676" s="38">
        <v>286.02694444399998</v>
      </c>
      <c r="AJ676" s="24">
        <f t="shared" si="152"/>
        <v>1.4978006522715272E-3</v>
      </c>
      <c r="AK676" s="2">
        <f t="shared" si="153"/>
        <v>72</v>
      </c>
    </row>
    <row r="677" spans="1:37">
      <c r="A677" s="2">
        <v>145</v>
      </c>
      <c r="B677" s="2" t="s">
        <v>200</v>
      </c>
      <c r="C677" s="2" t="s">
        <v>13</v>
      </c>
      <c r="D677" s="2" t="s">
        <v>435</v>
      </c>
      <c r="E677" s="2" t="s">
        <v>768</v>
      </c>
      <c r="F677" s="2" t="s">
        <v>64</v>
      </c>
      <c r="H677" s="2" t="s">
        <v>880</v>
      </c>
      <c r="I677" s="2">
        <v>10792</v>
      </c>
      <c r="J677" s="2">
        <v>268</v>
      </c>
      <c r="K677" s="95">
        <f t="shared" si="140"/>
        <v>2.4833209785025945E-2</v>
      </c>
      <c r="L677" s="38">
        <f t="shared" si="141"/>
        <v>0.5237743103400001</v>
      </c>
      <c r="M677" s="38">
        <f t="shared" si="142"/>
        <v>0.47459297909999998</v>
      </c>
      <c r="N677" s="38">
        <f t="shared" si="143"/>
        <v>0.16084019865999999</v>
      </c>
      <c r="O677" s="38">
        <f t="shared" si="144"/>
        <v>0.18079251324000001</v>
      </c>
      <c r="P677" s="2">
        <v>1326513</v>
      </c>
      <c r="Q677" s="2">
        <v>1.859477314</v>
      </c>
      <c r="R677" s="24">
        <v>0.39087635100000001</v>
      </c>
      <c r="S677" s="24">
        <v>0.35417386499999998</v>
      </c>
      <c r="T677" s="24">
        <v>0.120029999</v>
      </c>
      <c r="U677" s="24">
        <v>0.13491978600000001</v>
      </c>
      <c r="V677" s="95">
        <f t="shared" si="145"/>
        <v>6.3312214955522604E-3</v>
      </c>
      <c r="W677" s="95">
        <v>0.27040625000000001</v>
      </c>
      <c r="X677" s="95">
        <v>0.249029052</v>
      </c>
      <c r="Y677" s="95">
        <f t="shared" si="146"/>
        <v>0.16455796463306249</v>
      </c>
      <c r="Z677" s="2">
        <v>0.1</v>
      </c>
      <c r="AA677" s="2">
        <v>0.17499999999999999</v>
      </c>
      <c r="AB677" s="2">
        <v>0.22500000000000001</v>
      </c>
      <c r="AC677" s="95">
        <v>0.27040625000000001</v>
      </c>
      <c r="AD677" s="38">
        <f t="shared" si="147"/>
        <v>0.45882629585784013</v>
      </c>
      <c r="AE677" s="38">
        <f t="shared" si="148"/>
        <v>0.72755103696029988</v>
      </c>
      <c r="AF677" s="38">
        <f t="shared" si="149"/>
        <v>0.31701603155885999</v>
      </c>
      <c r="AG677" s="38">
        <f t="shared" si="150"/>
        <v>0.42825384767174085</v>
      </c>
      <c r="AH677" s="38">
        <f t="shared" si="151"/>
        <v>0.74526987923060084</v>
      </c>
      <c r="AI677" s="38">
        <v>286.02694444399998</v>
      </c>
      <c r="AJ677" s="24">
        <f t="shared" si="152"/>
        <v>2.6055932621288904E-3</v>
      </c>
      <c r="AK677" s="2">
        <f t="shared" si="153"/>
        <v>114</v>
      </c>
    </row>
    <row r="678" spans="1:37">
      <c r="A678" s="2">
        <v>146</v>
      </c>
      <c r="B678" s="2" t="s">
        <v>201</v>
      </c>
      <c r="C678" s="2" t="s">
        <v>13</v>
      </c>
      <c r="D678" s="2" t="s">
        <v>435</v>
      </c>
      <c r="E678" s="2" t="s">
        <v>768</v>
      </c>
      <c r="F678" s="2" t="s">
        <v>64</v>
      </c>
      <c r="H678" s="2" t="s">
        <v>880</v>
      </c>
      <c r="I678" s="2">
        <v>4429</v>
      </c>
      <c r="J678" s="2">
        <v>471</v>
      </c>
      <c r="K678" s="95">
        <f t="shared" si="140"/>
        <v>0.10634454730187401</v>
      </c>
      <c r="L678" s="38">
        <f t="shared" si="141"/>
        <v>0.53003241997500006</v>
      </c>
      <c r="M678" s="38">
        <f t="shared" si="142"/>
        <v>0.76076484964499991</v>
      </c>
      <c r="N678" s="38">
        <f t="shared" si="143"/>
        <v>0.70633508406000012</v>
      </c>
      <c r="O678" s="38">
        <f t="shared" si="144"/>
        <v>0.35786764632000001</v>
      </c>
      <c r="P678" s="2">
        <v>312027</v>
      </c>
      <c r="Q678" s="2">
        <v>15.625634458</v>
      </c>
      <c r="R678" s="24">
        <v>0.22506684499999999</v>
      </c>
      <c r="S678" s="24">
        <v>0.32304239899999998</v>
      </c>
      <c r="T678" s="24">
        <v>0.29992997199999999</v>
      </c>
      <c r="U678" s="24">
        <v>0.15196078399999999</v>
      </c>
      <c r="V678" s="95">
        <f t="shared" si="145"/>
        <v>4.80561178767216E-2</v>
      </c>
      <c r="W678" s="95">
        <v>0.26987499999999998</v>
      </c>
      <c r="X678" s="95">
        <v>0.240090462</v>
      </c>
      <c r="Y678" s="95">
        <f t="shared" si="146"/>
        <v>0.187533764607</v>
      </c>
      <c r="Z678" s="2">
        <v>0.1</v>
      </c>
      <c r="AA678" s="2">
        <v>0.17499999999999999</v>
      </c>
      <c r="AB678" s="2">
        <v>0.22500000000000001</v>
      </c>
      <c r="AC678" s="95">
        <v>0.26987499999999998</v>
      </c>
      <c r="AD678" s="38">
        <f t="shared" si="147"/>
        <v>0.46430839989810002</v>
      </c>
      <c r="AE678" s="38">
        <f t="shared" si="148"/>
        <v>1.1662525145057847</v>
      </c>
      <c r="AF678" s="38">
        <f t="shared" si="149"/>
        <v>1.3921864506822601</v>
      </c>
      <c r="AG678" s="38">
        <f t="shared" si="150"/>
        <v>0.84603669200334353</v>
      </c>
      <c r="AH678" s="38">
        <f t="shared" si="151"/>
        <v>2.2382231426856034</v>
      </c>
      <c r="AI678" s="38">
        <v>286.02694444399998</v>
      </c>
      <c r="AJ678" s="24">
        <f t="shared" si="152"/>
        <v>7.8252178200778413E-3</v>
      </c>
      <c r="AK678" s="2">
        <f t="shared" si="153"/>
        <v>355</v>
      </c>
    </row>
    <row r="679" spans="1:37">
      <c r="A679" s="2">
        <v>147</v>
      </c>
      <c r="B679" s="2" t="s">
        <v>202</v>
      </c>
      <c r="C679" s="2" t="s">
        <v>13</v>
      </c>
      <c r="D679" s="2" t="s">
        <v>435</v>
      </c>
      <c r="E679" s="2" t="s">
        <v>768</v>
      </c>
      <c r="F679" s="2" t="s">
        <v>64</v>
      </c>
      <c r="H679" s="2" t="s">
        <v>880</v>
      </c>
      <c r="I679" s="2">
        <v>13590</v>
      </c>
      <c r="J679" s="2">
        <v>655</v>
      </c>
      <c r="K679" s="95">
        <f t="shared" si="140"/>
        <v>4.8197203826342898E-2</v>
      </c>
      <c r="L679" s="38">
        <f t="shared" si="141"/>
        <v>1.1506957011500001</v>
      </c>
      <c r="M679" s="38">
        <f t="shared" si="142"/>
        <v>0.98576018062499993</v>
      </c>
      <c r="N679" s="38">
        <f t="shared" si="143"/>
        <v>0.62715374265000001</v>
      </c>
      <c r="O679" s="38">
        <f t="shared" si="144"/>
        <v>0.511390375575</v>
      </c>
      <c r="P679" s="2">
        <v>5850850</v>
      </c>
      <c r="Q679" s="2">
        <v>1.0385696799999999</v>
      </c>
      <c r="R679" s="24">
        <v>0.35135746600000001</v>
      </c>
      <c r="S679" s="24">
        <v>0.30099547500000001</v>
      </c>
      <c r="T679" s="24">
        <v>0.191497326</v>
      </c>
      <c r="U679" s="24">
        <v>0.15614973300000001</v>
      </c>
      <c r="V679" s="95">
        <f t="shared" si="145"/>
        <v>1.6755616162251658E-2</v>
      </c>
      <c r="W679" s="95">
        <v>0.27625</v>
      </c>
      <c r="X679" s="95">
        <v>0.24801953500000001</v>
      </c>
      <c r="Y679" s="95">
        <f t="shared" si="146"/>
        <v>0.17403321681625</v>
      </c>
      <c r="Z679" s="2">
        <v>0.1</v>
      </c>
      <c r="AA679" s="2">
        <v>0.17499999999999999</v>
      </c>
      <c r="AB679" s="2">
        <v>0.22500000000000001</v>
      </c>
      <c r="AC679" s="95">
        <v>0.27625</v>
      </c>
      <c r="AD679" s="38">
        <f t="shared" si="147"/>
        <v>1.0080094342074002</v>
      </c>
      <c r="AE679" s="38">
        <f t="shared" si="148"/>
        <v>1.5111703568981247</v>
      </c>
      <c r="AF679" s="38">
        <f t="shared" si="149"/>
        <v>1.23612002676315</v>
      </c>
      <c r="AG679" s="38">
        <f t="shared" si="150"/>
        <v>1.2375391393727213</v>
      </c>
      <c r="AH679" s="38">
        <f t="shared" si="151"/>
        <v>2.4736591661358713</v>
      </c>
      <c r="AI679" s="38">
        <v>286.02694444399998</v>
      </c>
      <c r="AJ679" s="24">
        <f t="shared" si="152"/>
        <v>8.6483431515319304E-3</v>
      </c>
      <c r="AK679" s="2">
        <f t="shared" si="153"/>
        <v>380</v>
      </c>
    </row>
    <row r="680" spans="1:37">
      <c r="A680" s="2">
        <v>148</v>
      </c>
      <c r="B680" s="2" t="s">
        <v>203</v>
      </c>
      <c r="C680" s="2" t="s">
        <v>13</v>
      </c>
      <c r="D680" s="2" t="s">
        <v>435</v>
      </c>
      <c r="E680" s="2" t="s">
        <v>768</v>
      </c>
      <c r="F680" s="2" t="s">
        <v>64</v>
      </c>
      <c r="H680" s="2" t="s">
        <v>880</v>
      </c>
      <c r="I680" s="2">
        <v>19185</v>
      </c>
      <c r="J680" s="2">
        <v>3701</v>
      </c>
      <c r="K680" s="95">
        <f t="shared" si="140"/>
        <v>0.1929111284857962</v>
      </c>
      <c r="L680" s="38">
        <f t="shared" si="141"/>
        <v>0</v>
      </c>
      <c r="M680" s="38">
        <f t="shared" si="142"/>
        <v>2.1906654422649998</v>
      </c>
      <c r="N680" s="38">
        <f t="shared" si="143"/>
        <v>12.918596072555001</v>
      </c>
      <c r="O680" s="38">
        <f t="shared" si="144"/>
        <v>3.3957384851800003</v>
      </c>
      <c r="P680" s="2">
        <v>4077166</v>
      </c>
      <c r="Q680" s="2">
        <v>15.201452482000001</v>
      </c>
      <c r="R680" s="24">
        <v>0</v>
      </c>
      <c r="S680" s="24">
        <v>0.118382353</v>
      </c>
      <c r="T680" s="24">
        <v>0.69811381100000003</v>
      </c>
      <c r="U680" s="24">
        <v>0.183503836</v>
      </c>
      <c r="V680" s="95">
        <f t="shared" si="145"/>
        <v>0.17007385517576232</v>
      </c>
      <c r="W680" s="95">
        <v>0.27040625000000001</v>
      </c>
      <c r="X680" s="95">
        <v>0.23445105999999999</v>
      </c>
      <c r="Y680" s="95">
        <f t="shared" si="146"/>
        <v>0.22741310340337501</v>
      </c>
      <c r="Z680" s="2" t="s">
        <v>532</v>
      </c>
      <c r="AA680" s="2">
        <v>0.17499999999999999</v>
      </c>
      <c r="AB680" s="2">
        <v>0.22500000000000001</v>
      </c>
      <c r="AC680" s="95">
        <v>0.27040625000000001</v>
      </c>
      <c r="AD680" s="38">
        <f t="shared" si="147"/>
        <v>0</v>
      </c>
      <c r="AE680" s="38">
        <f t="shared" si="148"/>
        <v>3.3582901229922446</v>
      </c>
      <c r="AF680" s="38">
        <f t="shared" si="149"/>
        <v>25.462552859005907</v>
      </c>
      <c r="AG680" s="38">
        <f t="shared" si="150"/>
        <v>8.0436852494818716</v>
      </c>
      <c r="AH680" s="38">
        <f t="shared" si="151"/>
        <v>33.506238108487779</v>
      </c>
      <c r="AI680" s="38">
        <v>286.02694444399998</v>
      </c>
      <c r="AJ680" s="24">
        <f t="shared" si="152"/>
        <v>0.11714364244116807</v>
      </c>
      <c r="AK680" s="2">
        <f t="shared" si="153"/>
        <v>5438</v>
      </c>
    </row>
    <row r="681" spans="1:37">
      <c r="A681" s="2">
        <v>149</v>
      </c>
      <c r="B681" s="2" t="s">
        <v>204</v>
      </c>
      <c r="C681" s="2" t="s">
        <v>13</v>
      </c>
      <c r="D681" s="2" t="s">
        <v>435</v>
      </c>
      <c r="E681" s="2" t="s">
        <v>768</v>
      </c>
      <c r="F681" s="2" t="s">
        <v>64</v>
      </c>
      <c r="H681" s="2" t="s">
        <v>880</v>
      </c>
      <c r="I681" s="2">
        <v>9987</v>
      </c>
      <c r="J681" s="2">
        <v>2340</v>
      </c>
      <c r="K681" s="95">
        <f t="shared" si="140"/>
        <v>0.23430459597476719</v>
      </c>
      <c r="L681" s="38">
        <f t="shared" si="141"/>
        <v>0.47439075059999997</v>
      </c>
      <c r="M681" s="38">
        <f t="shared" si="142"/>
        <v>3.9327731118</v>
      </c>
      <c r="N681" s="38">
        <f t="shared" si="143"/>
        <v>4.7119537763999997</v>
      </c>
      <c r="O681" s="38">
        <f t="shared" si="144"/>
        <v>2.5808823495</v>
      </c>
      <c r="P681" s="2">
        <v>573694</v>
      </c>
      <c r="Q681" s="2">
        <v>40.564730554</v>
      </c>
      <c r="R681" s="24">
        <v>4.0546218000000002E-2</v>
      </c>
      <c r="S681" s="24">
        <v>0.33613445400000003</v>
      </c>
      <c r="T681" s="24">
        <v>0.40273109200000001</v>
      </c>
      <c r="U681" s="24">
        <v>0.22058823499999999</v>
      </c>
      <c r="V681" s="95">
        <f t="shared" si="145"/>
        <v>0.1460465830759988</v>
      </c>
      <c r="W681" s="95">
        <v>0.295375</v>
      </c>
      <c r="X681" s="95">
        <v>0.24257298999999999</v>
      </c>
      <c r="Y681" s="95">
        <f t="shared" si="146"/>
        <v>0.21407858436921876</v>
      </c>
      <c r="Z681" s="2">
        <v>0.1</v>
      </c>
      <c r="AA681" s="2">
        <v>0.17499999999999999</v>
      </c>
      <c r="AB681" s="2">
        <v>0.22500000000000001</v>
      </c>
      <c r="AC681" s="95">
        <v>0.27465624999999999</v>
      </c>
      <c r="AD681" s="38">
        <f t="shared" si="147"/>
        <v>0.41556629752560004</v>
      </c>
      <c r="AE681" s="38">
        <f t="shared" si="148"/>
        <v>6.0289411803894</v>
      </c>
      <c r="AF681" s="38">
        <f t="shared" si="149"/>
        <v>9.2872608932843992</v>
      </c>
      <c r="AG681" s="38">
        <f t="shared" si="150"/>
        <v>6.2095738979705679</v>
      </c>
      <c r="AH681" s="38">
        <f t="shared" si="151"/>
        <v>15.496834791254967</v>
      </c>
      <c r="AI681" s="38">
        <v>286.02694444399998</v>
      </c>
      <c r="AJ681" s="24">
        <f t="shared" si="152"/>
        <v>5.4179632696419018E-2</v>
      </c>
      <c r="AK681" s="2">
        <f t="shared" si="153"/>
        <v>2431</v>
      </c>
    </row>
    <row r="682" spans="1:37">
      <c r="A682" s="2">
        <v>150</v>
      </c>
      <c r="B682" s="2" t="s">
        <v>205</v>
      </c>
      <c r="C682" s="2" t="s">
        <v>13</v>
      </c>
      <c r="D682" s="2" t="s">
        <v>435</v>
      </c>
      <c r="E682" s="2" t="s">
        <v>768</v>
      </c>
      <c r="F682" s="2" t="s">
        <v>64</v>
      </c>
      <c r="H682" s="2" t="s">
        <v>880</v>
      </c>
      <c r="I682" s="2">
        <v>15033</v>
      </c>
      <c r="J682" s="2">
        <v>1722</v>
      </c>
      <c r="K682" s="95">
        <f t="shared" si="140"/>
        <v>0.11454799441229295</v>
      </c>
      <c r="L682" s="38">
        <f t="shared" si="141"/>
        <v>2.4817058813399999</v>
      </c>
      <c r="M682" s="38">
        <f t="shared" si="142"/>
        <v>2.4455294079300001</v>
      </c>
      <c r="N682" s="38">
        <f t="shared" si="143"/>
        <v>2.0993406890399999</v>
      </c>
      <c r="O682" s="38">
        <f t="shared" si="144"/>
        <v>1.58342402169</v>
      </c>
      <c r="P682" s="2">
        <v>1970521</v>
      </c>
      <c r="Q682" s="2">
        <v>8.0738278399999999</v>
      </c>
      <c r="R682" s="24">
        <v>0.28823529399999998</v>
      </c>
      <c r="S682" s="24">
        <v>0.28403361300000002</v>
      </c>
      <c r="T682" s="24">
        <v>0.243825864</v>
      </c>
      <c r="U682" s="24">
        <v>0.183905229</v>
      </c>
      <c r="V682" s="95">
        <f t="shared" si="145"/>
        <v>4.8995738850927957E-2</v>
      </c>
      <c r="W682" s="95">
        <v>0.28209375000000003</v>
      </c>
      <c r="X682" s="95">
        <v>0.24954775800000001</v>
      </c>
      <c r="Y682" s="95">
        <f t="shared" si="146"/>
        <v>0.18526874676821875</v>
      </c>
      <c r="Z682" s="2">
        <v>0.1</v>
      </c>
      <c r="AA682" s="2">
        <v>0.17499999999999999</v>
      </c>
      <c r="AB682" s="2">
        <v>0.22500000000000001</v>
      </c>
      <c r="AC682" s="95">
        <v>0.28209374999999998</v>
      </c>
      <c r="AD682" s="38">
        <f t="shared" si="147"/>
        <v>2.1739743520538402</v>
      </c>
      <c r="AE682" s="38">
        <f t="shared" si="148"/>
        <v>3.74899658235669</v>
      </c>
      <c r="AF682" s="38">
        <f t="shared" si="149"/>
        <v>4.1378004980978407</v>
      </c>
      <c r="AG682" s="38">
        <f t="shared" si="150"/>
        <v>3.9128644162390533</v>
      </c>
      <c r="AH682" s="38">
        <f t="shared" si="151"/>
        <v>8.0506649143368936</v>
      </c>
      <c r="AI682" s="38">
        <v>286.02694444399998</v>
      </c>
      <c r="AJ682" s="24">
        <f t="shared" si="152"/>
        <v>2.8146526300123098E-2</v>
      </c>
      <c r="AK682" s="2">
        <f t="shared" si="153"/>
        <v>1228</v>
      </c>
    </row>
    <row r="683" spans="1:37">
      <c r="A683" s="2">
        <v>151</v>
      </c>
      <c r="B683" s="2" t="s">
        <v>206</v>
      </c>
      <c r="C683" s="2" t="s">
        <v>13</v>
      </c>
      <c r="D683" s="2" t="s">
        <v>435</v>
      </c>
      <c r="E683" s="2" t="s">
        <v>768</v>
      </c>
      <c r="F683" s="2" t="s">
        <v>64</v>
      </c>
      <c r="H683" s="2" t="s">
        <v>880</v>
      </c>
      <c r="I683" s="2">
        <v>25684</v>
      </c>
      <c r="J683" s="2">
        <v>6719</v>
      </c>
      <c r="K683" s="95">
        <f t="shared" si="140"/>
        <v>0.26160255411929606</v>
      </c>
      <c r="L683" s="38">
        <f t="shared" si="141"/>
        <v>3.185284426395</v>
      </c>
      <c r="M683" s="38">
        <f t="shared" si="142"/>
        <v>12.481114555660001</v>
      </c>
      <c r="N683" s="38">
        <f t="shared" si="143"/>
        <v>11.171175359299999</v>
      </c>
      <c r="O683" s="38">
        <f t="shared" si="144"/>
        <v>6.7574256586449994</v>
      </c>
      <c r="P683" s="2">
        <v>5074261</v>
      </c>
      <c r="Q683" s="2">
        <v>12.404655164999999</v>
      </c>
      <c r="R683" s="24">
        <v>9.4814240999999994E-2</v>
      </c>
      <c r="S683" s="24">
        <v>0.37151702800000003</v>
      </c>
      <c r="T683" s="24">
        <v>0.33252493999999999</v>
      </c>
      <c r="U683" s="24">
        <v>0.20114379099999999</v>
      </c>
      <c r="V683" s="95">
        <f t="shared" si="145"/>
        <v>0.13960910308320354</v>
      </c>
      <c r="W683" s="95">
        <v>0.30121874999999998</v>
      </c>
      <c r="X683" s="95">
        <v>0.24411628099999999</v>
      </c>
      <c r="Y683" s="95">
        <f t="shared" si="146"/>
        <v>0.20477413012478127</v>
      </c>
      <c r="Z683" s="2">
        <v>0.1</v>
      </c>
      <c r="AA683" s="2">
        <v>0.17499999999999999</v>
      </c>
      <c r="AB683" s="2">
        <v>0.22500000000000001</v>
      </c>
      <c r="AC683" s="95">
        <v>0.27571875000000001</v>
      </c>
      <c r="AD683" s="38">
        <f t="shared" si="147"/>
        <v>2.79030915752202</v>
      </c>
      <c r="AE683" s="38">
        <f t="shared" si="148"/>
        <v>19.133548613826783</v>
      </c>
      <c r="AF683" s="38">
        <f t="shared" si="149"/>
        <v>22.018386633180299</v>
      </c>
      <c r="AG683" s="38">
        <f t="shared" si="150"/>
        <v>16.321184852979048</v>
      </c>
      <c r="AH683" s="38">
        <f t="shared" si="151"/>
        <v>38.339571486159343</v>
      </c>
      <c r="AI683" s="38">
        <v>286.02694444399998</v>
      </c>
      <c r="AJ683" s="24">
        <f t="shared" si="152"/>
        <v>0.13404181749620336</v>
      </c>
      <c r="AK683" s="2">
        <f t="shared" si="153"/>
        <v>5976</v>
      </c>
    </row>
    <row r="684" spans="1:37">
      <c r="A684" s="2">
        <v>152</v>
      </c>
      <c r="B684" s="2" t="s">
        <v>207</v>
      </c>
      <c r="C684" s="2" t="s">
        <v>13</v>
      </c>
      <c r="D684" s="2" t="s">
        <v>435</v>
      </c>
      <c r="E684" s="2" t="s">
        <v>768</v>
      </c>
      <c r="F684" s="2" t="s">
        <v>64</v>
      </c>
      <c r="H684" s="2" t="s">
        <v>880</v>
      </c>
      <c r="I684" s="2">
        <v>23851</v>
      </c>
      <c r="J684" s="2">
        <v>5497</v>
      </c>
      <c r="K684" s="95">
        <f t="shared" si="140"/>
        <v>0.23047251687560269</v>
      </c>
      <c r="L684" s="38">
        <f t="shared" si="141"/>
        <v>0</v>
      </c>
      <c r="M684" s="38">
        <f t="shared" si="142"/>
        <v>8.4071764722049984</v>
      </c>
      <c r="N684" s="38">
        <f t="shared" si="143"/>
        <v>9.9906548528500014</v>
      </c>
      <c r="O684" s="38">
        <f t="shared" si="144"/>
        <v>9.0871686749449996</v>
      </c>
      <c r="P684" s="2">
        <v>1658138</v>
      </c>
      <c r="Q684" s="2">
        <v>43.670514992999998</v>
      </c>
      <c r="R684" s="24">
        <v>0</v>
      </c>
      <c r="S684" s="24">
        <v>0.305882353</v>
      </c>
      <c r="T684" s="24">
        <v>0.36349481</v>
      </c>
      <c r="U684" s="24">
        <v>0.330622837</v>
      </c>
      <c r="V684" s="95">
        <f t="shared" si="145"/>
        <v>0.15997504111186114</v>
      </c>
      <c r="W684" s="95">
        <v>0.32884374999999999</v>
      </c>
      <c r="X684" s="95">
        <v>0.254219319</v>
      </c>
      <c r="Y684" s="95">
        <f t="shared" si="146"/>
        <v>0.22998752700721875</v>
      </c>
      <c r="Z684" s="2" t="s">
        <v>532</v>
      </c>
      <c r="AA684" s="2">
        <v>0.17499999999999999</v>
      </c>
      <c r="AB684" s="2">
        <v>0.22500000000000001</v>
      </c>
      <c r="AC684" s="95">
        <v>0.28634375000000001</v>
      </c>
      <c r="AD684" s="38">
        <f t="shared" si="147"/>
        <v>0</v>
      </c>
      <c r="AE684" s="38">
        <f t="shared" si="148"/>
        <v>12.888201531890262</v>
      </c>
      <c r="AF684" s="38">
        <f t="shared" si="149"/>
        <v>19.691580714967351</v>
      </c>
      <c r="AG684" s="38">
        <f t="shared" si="150"/>
        <v>22.793992648132633</v>
      </c>
      <c r="AH684" s="38">
        <f t="shared" si="151"/>
        <v>42.485573363099988</v>
      </c>
      <c r="AI684" s="38">
        <v>286.02694444399998</v>
      </c>
      <c r="AJ684" s="24">
        <f t="shared" si="152"/>
        <v>0.14853696194841554</v>
      </c>
      <c r="AK684" s="2">
        <f t="shared" si="153"/>
        <v>6359</v>
      </c>
    </row>
    <row r="685" spans="1:37">
      <c r="A685" s="2">
        <v>153</v>
      </c>
      <c r="B685" s="2" t="s">
        <v>208</v>
      </c>
      <c r="C685" s="2" t="s">
        <v>13</v>
      </c>
      <c r="D685" s="2" t="s">
        <v>435</v>
      </c>
      <c r="E685" s="2" t="s">
        <v>768</v>
      </c>
      <c r="F685" s="2" t="s">
        <v>64</v>
      </c>
      <c r="H685" s="2" t="s">
        <v>880</v>
      </c>
      <c r="I685" s="2">
        <v>7425</v>
      </c>
      <c r="J685" s="2">
        <v>487</v>
      </c>
      <c r="K685" s="95">
        <f t="shared" si="140"/>
        <v>6.5589225589225586E-2</v>
      </c>
      <c r="L685" s="38">
        <f t="shared" si="141"/>
        <v>1.313324411335</v>
      </c>
      <c r="M685" s="38">
        <f t="shared" si="142"/>
        <v>0.27502071705499997</v>
      </c>
      <c r="N685" s="38">
        <f t="shared" si="143"/>
        <v>0.31466429703999999</v>
      </c>
      <c r="O685" s="38">
        <f t="shared" si="144"/>
        <v>0.53199057213500012</v>
      </c>
      <c r="P685" s="2">
        <v>520891</v>
      </c>
      <c r="Q685" s="2">
        <v>5.7338288970000004</v>
      </c>
      <c r="R685" s="24">
        <v>0.53935294099999997</v>
      </c>
      <c r="S685" s="24">
        <v>0.112944853</v>
      </c>
      <c r="T685" s="24">
        <v>0.129225584</v>
      </c>
      <c r="U685" s="24">
        <v>0.21847662100000001</v>
      </c>
      <c r="V685" s="95">
        <f t="shared" si="145"/>
        <v>2.2805518361616164E-2</v>
      </c>
      <c r="W685" s="95">
        <v>0.32778124999999997</v>
      </c>
      <c r="X685" s="95">
        <v>0.26755067500000002</v>
      </c>
      <c r="Y685" s="95">
        <f t="shared" si="146"/>
        <v>0.16672860317834376</v>
      </c>
      <c r="Z685" s="2">
        <v>0.1</v>
      </c>
      <c r="AA685" s="2">
        <v>0.17499999999999999</v>
      </c>
      <c r="AB685" s="2">
        <v>0.22500000000000001</v>
      </c>
      <c r="AC685" s="95">
        <v>0.29271875000000003</v>
      </c>
      <c r="AD685" s="38">
        <f t="shared" si="147"/>
        <v>1.1504721843294601</v>
      </c>
      <c r="AE685" s="38">
        <f t="shared" si="148"/>
        <v>0.42160675924531493</v>
      </c>
      <c r="AF685" s="38">
        <f t="shared" si="149"/>
        <v>0.62020332946583989</v>
      </c>
      <c r="AG685" s="38">
        <f t="shared" si="150"/>
        <v>1.3641388699153645</v>
      </c>
      <c r="AH685" s="38">
        <f t="shared" si="151"/>
        <v>1.9843421993812043</v>
      </c>
      <c r="AI685" s="38">
        <v>286.02694444399998</v>
      </c>
      <c r="AJ685" s="24">
        <f t="shared" si="152"/>
        <v>6.9376058372350663E-3</v>
      </c>
      <c r="AK685" s="2">
        <f t="shared" si="153"/>
        <v>282</v>
      </c>
    </row>
    <row r="686" spans="1:37">
      <c r="A686" s="2">
        <v>154</v>
      </c>
      <c r="B686" s="2" t="s">
        <v>209</v>
      </c>
      <c r="C686" s="2" t="s">
        <v>13</v>
      </c>
      <c r="D686" s="2" t="s">
        <v>435</v>
      </c>
      <c r="E686" s="2" t="s">
        <v>768</v>
      </c>
      <c r="F686" s="2" t="s">
        <v>64</v>
      </c>
      <c r="H686" s="2" t="s">
        <v>880</v>
      </c>
      <c r="I686" s="2">
        <v>6192</v>
      </c>
      <c r="J686" s="2">
        <v>299</v>
      </c>
      <c r="K686" s="95">
        <f t="shared" si="140"/>
        <v>4.8288113695090437E-2</v>
      </c>
      <c r="L686" s="38">
        <f t="shared" si="141"/>
        <v>0.85858359197</v>
      </c>
      <c r="M686" s="38">
        <f t="shared" si="142"/>
        <v>0.23951718667499999</v>
      </c>
      <c r="N686" s="38">
        <f t="shared" si="143"/>
        <v>0.15581673081</v>
      </c>
      <c r="O686" s="38">
        <f t="shared" si="144"/>
        <v>0.24108249054499997</v>
      </c>
      <c r="P686" s="2">
        <v>538223</v>
      </c>
      <c r="Q686" s="2">
        <v>2.466404249</v>
      </c>
      <c r="R686" s="24">
        <v>0.57430340599999996</v>
      </c>
      <c r="S686" s="24">
        <v>0.16021216499999999</v>
      </c>
      <c r="T686" s="24">
        <v>0.104225238</v>
      </c>
      <c r="U686" s="24">
        <v>0.161259191</v>
      </c>
      <c r="V686" s="95">
        <f t="shared" si="145"/>
        <v>1.2819742291828166E-2</v>
      </c>
      <c r="W686" s="95">
        <v>0.29165625000000001</v>
      </c>
      <c r="X686" s="95">
        <v>0.265487998</v>
      </c>
      <c r="Y686" s="95">
        <f t="shared" si="146"/>
        <v>0.15595039895009374</v>
      </c>
      <c r="Z686" s="2">
        <v>0.1</v>
      </c>
      <c r="AA686" s="2">
        <v>0.17499999999999999</v>
      </c>
      <c r="AB686" s="2">
        <v>0.22500000000000001</v>
      </c>
      <c r="AC686" s="95">
        <v>0.29165625000000001</v>
      </c>
      <c r="AD686" s="38">
        <f t="shared" si="147"/>
        <v>0.75211922656572006</v>
      </c>
      <c r="AE686" s="38">
        <f t="shared" si="148"/>
        <v>0.36717984717277502</v>
      </c>
      <c r="AF686" s="38">
        <f t="shared" si="149"/>
        <v>0.30711477642650997</v>
      </c>
      <c r="AG686" s="38">
        <f t="shared" si="150"/>
        <v>0.61594376456521271</v>
      </c>
      <c r="AH686" s="38">
        <f t="shared" si="151"/>
        <v>0.92305854099172269</v>
      </c>
      <c r="AI686" s="38">
        <v>286.02694444399998</v>
      </c>
      <c r="AJ686" s="24">
        <f t="shared" si="152"/>
        <v>3.2271733797178833E-3</v>
      </c>
      <c r="AK686" s="2">
        <f t="shared" si="153"/>
        <v>132</v>
      </c>
    </row>
    <row r="687" spans="1:37">
      <c r="A687" s="2">
        <v>155</v>
      </c>
      <c r="B687" s="2" t="s">
        <v>210</v>
      </c>
      <c r="C687" s="2" t="s">
        <v>13</v>
      </c>
      <c r="D687" s="2" t="s">
        <v>435</v>
      </c>
      <c r="E687" s="2" t="s">
        <v>768</v>
      </c>
      <c r="F687" s="2" t="s">
        <v>64</v>
      </c>
      <c r="H687" s="2" t="s">
        <v>880</v>
      </c>
      <c r="I687" s="2">
        <v>17697</v>
      </c>
      <c r="J687" s="2">
        <v>727</v>
      </c>
      <c r="K687" s="95">
        <f t="shared" si="140"/>
        <v>4.1080409108888515E-2</v>
      </c>
      <c r="L687" s="38">
        <f t="shared" si="141"/>
        <v>2.9361621225150003</v>
      </c>
      <c r="M687" s="38">
        <f t="shared" si="142"/>
        <v>0.69883787748500004</v>
      </c>
      <c r="N687" s="38">
        <f t="shared" si="143"/>
        <v>0</v>
      </c>
      <c r="O687" s="38">
        <f t="shared" si="144"/>
        <v>0</v>
      </c>
      <c r="P687" s="2">
        <v>4915123</v>
      </c>
      <c r="Q687" s="2">
        <v>0</v>
      </c>
      <c r="R687" s="24">
        <v>0.80774748900000004</v>
      </c>
      <c r="S687" s="24">
        <v>0.19225251099999999</v>
      </c>
      <c r="T687" s="24">
        <v>0</v>
      </c>
      <c r="U687" s="24">
        <v>0</v>
      </c>
      <c r="V687" s="95">
        <f t="shared" si="145"/>
        <v>0</v>
      </c>
      <c r="W687" s="95">
        <v>0.19018750000000001</v>
      </c>
      <c r="X687" s="95"/>
      <c r="Y687" s="95">
        <f t="shared" si="146"/>
        <v>0.11441893832500001</v>
      </c>
      <c r="Z687" s="2">
        <v>0.1</v>
      </c>
      <c r="AA687" s="2">
        <v>0.17499999999999999</v>
      </c>
      <c r="AB687" s="2" t="s">
        <v>532</v>
      </c>
      <c r="AC687" s="95"/>
      <c r="AD687" s="38">
        <f t="shared" si="147"/>
        <v>2.5720780193231403</v>
      </c>
      <c r="AE687" s="38">
        <f t="shared" si="148"/>
        <v>1.071318466184505</v>
      </c>
      <c r="AF687" s="38">
        <f t="shared" si="149"/>
        <v>0</v>
      </c>
      <c r="AG687" s="38">
        <f t="shared" si="150"/>
        <v>0</v>
      </c>
      <c r="AH687" s="38">
        <f t="shared" si="151"/>
        <v>0</v>
      </c>
      <c r="AI687" s="38">
        <v>286.02694444399998</v>
      </c>
      <c r="AJ687" s="24">
        <f t="shared" si="152"/>
        <v>0</v>
      </c>
      <c r="AK687" s="2">
        <f t="shared" si="153"/>
        <v>0</v>
      </c>
    </row>
    <row r="688" spans="1:37">
      <c r="A688" s="2">
        <v>156</v>
      </c>
      <c r="B688" s="2" t="s">
        <v>211</v>
      </c>
      <c r="C688" s="2" t="s">
        <v>13</v>
      </c>
      <c r="D688" s="2" t="s">
        <v>435</v>
      </c>
      <c r="E688" s="2" t="s">
        <v>768</v>
      </c>
      <c r="F688" s="2" t="s">
        <v>64</v>
      </c>
      <c r="H688" s="2" t="s">
        <v>880</v>
      </c>
      <c r="I688" s="2">
        <v>7724</v>
      </c>
      <c r="J688" s="2">
        <v>289</v>
      </c>
      <c r="K688" s="95">
        <f t="shared" si="140"/>
        <v>3.741584671154842E-2</v>
      </c>
      <c r="L688" s="38">
        <f t="shared" si="141"/>
        <v>1.15765048478</v>
      </c>
      <c r="M688" s="38">
        <f t="shared" si="142"/>
        <v>6.601941721E-2</v>
      </c>
      <c r="N688" s="38">
        <f t="shared" si="143"/>
        <v>6.601941721E-2</v>
      </c>
      <c r="O688" s="38">
        <f t="shared" si="144"/>
        <v>0.15531067935499998</v>
      </c>
      <c r="P688" s="2">
        <v>1221218</v>
      </c>
      <c r="Q688" s="2">
        <v>1.037992528</v>
      </c>
      <c r="R688" s="24">
        <v>0.80114220400000002</v>
      </c>
      <c r="S688" s="24">
        <v>4.5688178000000003E-2</v>
      </c>
      <c r="T688" s="24">
        <v>4.5688178000000003E-2</v>
      </c>
      <c r="U688" s="24">
        <v>0.107481439</v>
      </c>
      <c r="V688" s="95">
        <f t="shared" si="145"/>
        <v>5.7309709105385813E-3</v>
      </c>
      <c r="W688" s="95">
        <v>0.25818750000000001</v>
      </c>
      <c r="X688" s="95">
        <v>0.248288171</v>
      </c>
      <c r="Y688" s="95">
        <f t="shared" si="146"/>
        <v>0.12613985563181251</v>
      </c>
      <c r="Z688" s="2">
        <v>0.1</v>
      </c>
      <c r="AA688" s="2">
        <v>0.17499999999999999</v>
      </c>
      <c r="AB688" s="2">
        <v>0.22500000000000001</v>
      </c>
      <c r="AC688" s="95">
        <v>0.25818750000000001</v>
      </c>
      <c r="AD688" s="38">
        <f t="shared" si="147"/>
        <v>1.0141018246672802</v>
      </c>
      <c r="AE688" s="38">
        <f t="shared" si="148"/>
        <v>0.10120776658292999</v>
      </c>
      <c r="AF688" s="38">
        <f t="shared" si="149"/>
        <v>0.13012427132091001</v>
      </c>
      <c r="AG688" s="38">
        <f t="shared" si="150"/>
        <v>0.35126965798748894</v>
      </c>
      <c r="AH688" s="38">
        <f t="shared" si="151"/>
        <v>0.48139392930839897</v>
      </c>
      <c r="AI688" s="38">
        <v>286.02694444399998</v>
      </c>
      <c r="AJ688" s="24">
        <f t="shared" si="152"/>
        <v>1.6830369958472534E-3</v>
      </c>
      <c r="AK688" s="2">
        <f t="shared" si="153"/>
        <v>74</v>
      </c>
    </row>
    <row r="689" spans="1:37">
      <c r="A689" s="2">
        <v>157</v>
      </c>
      <c r="B689" s="2" t="s">
        <v>212</v>
      </c>
      <c r="C689" s="2" t="s">
        <v>13</v>
      </c>
      <c r="D689" s="2" t="s">
        <v>435</v>
      </c>
      <c r="E689" s="2" t="s">
        <v>768</v>
      </c>
      <c r="F689" s="2" t="s">
        <v>64</v>
      </c>
      <c r="H689" s="2" t="s">
        <v>880</v>
      </c>
      <c r="I689" s="2">
        <v>22460</v>
      </c>
      <c r="J689" s="2">
        <v>906</v>
      </c>
      <c r="K689" s="95">
        <f t="shared" si="140"/>
        <v>4.0338379341050758E-2</v>
      </c>
      <c r="L689" s="38">
        <f t="shared" si="141"/>
        <v>3.6996776454600004</v>
      </c>
      <c r="M689" s="38">
        <f t="shared" si="142"/>
        <v>0.83032235454000003</v>
      </c>
      <c r="N689" s="38">
        <f t="shared" si="143"/>
        <v>0</v>
      </c>
      <c r="O689" s="38">
        <f t="shared" si="144"/>
        <v>0</v>
      </c>
      <c r="P689" s="2">
        <v>4448146</v>
      </c>
      <c r="Q689" s="2">
        <v>0</v>
      </c>
      <c r="R689" s="24">
        <v>0.81670588200000005</v>
      </c>
      <c r="S689" s="24">
        <v>0.18329411800000001</v>
      </c>
      <c r="T689" s="24">
        <v>0</v>
      </c>
      <c r="U689" s="24">
        <v>0</v>
      </c>
      <c r="V689" s="95">
        <f t="shared" si="145"/>
        <v>0</v>
      </c>
      <c r="W689" s="95">
        <v>0.17499999999999999</v>
      </c>
      <c r="X689" s="95"/>
      <c r="Y689" s="95">
        <f t="shared" si="146"/>
        <v>0.11374705885</v>
      </c>
      <c r="Z689" s="2">
        <v>0.1</v>
      </c>
      <c r="AA689" s="2">
        <v>0.17499999999999999</v>
      </c>
      <c r="AB689" s="2" t="s">
        <v>532</v>
      </c>
      <c r="AC689" s="95"/>
      <c r="AD689" s="38">
        <f t="shared" si="147"/>
        <v>3.2409176174229604</v>
      </c>
      <c r="AE689" s="38">
        <f t="shared" si="148"/>
        <v>1.2728841695098199</v>
      </c>
      <c r="AF689" s="38">
        <f t="shared" si="149"/>
        <v>0</v>
      </c>
      <c r="AG689" s="38">
        <f t="shared" si="150"/>
        <v>0</v>
      </c>
      <c r="AH689" s="38">
        <f t="shared" si="151"/>
        <v>0</v>
      </c>
      <c r="AI689" s="38">
        <v>286.02694444399998</v>
      </c>
      <c r="AJ689" s="24">
        <f t="shared" si="152"/>
        <v>0</v>
      </c>
      <c r="AK689" s="2">
        <f t="shared" si="153"/>
        <v>0</v>
      </c>
    </row>
    <row r="690" spans="1:37">
      <c r="A690" s="2">
        <v>158</v>
      </c>
      <c r="B690" s="2" t="s">
        <v>213</v>
      </c>
      <c r="C690" s="2" t="s">
        <v>13</v>
      </c>
      <c r="D690" s="2" t="s">
        <v>435</v>
      </c>
      <c r="E690" s="2" t="s">
        <v>768</v>
      </c>
      <c r="F690" s="2" t="s">
        <v>64</v>
      </c>
      <c r="H690" s="2" t="s">
        <v>880</v>
      </c>
      <c r="I690" s="2">
        <v>22854</v>
      </c>
      <c r="J690" s="2">
        <v>1905</v>
      </c>
      <c r="K690" s="95">
        <f t="shared" si="140"/>
        <v>8.335521134155946E-2</v>
      </c>
      <c r="L690" s="38">
        <f t="shared" si="141"/>
        <v>4.2870504238499993</v>
      </c>
      <c r="M690" s="38">
        <f t="shared" si="142"/>
        <v>3.8317920855750005</v>
      </c>
      <c r="N690" s="38">
        <f t="shared" si="143"/>
        <v>1.4061574905749998</v>
      </c>
      <c r="O690" s="38">
        <f t="shared" si="144"/>
        <v>0</v>
      </c>
      <c r="P690" s="2">
        <v>3744398</v>
      </c>
      <c r="Q690" s="2">
        <v>1.4337385810000001</v>
      </c>
      <c r="R690" s="24">
        <v>0.45008403400000002</v>
      </c>
      <c r="S690" s="24">
        <v>0.40228788300000001</v>
      </c>
      <c r="T690" s="24">
        <v>0.14762808299999999</v>
      </c>
      <c r="U690" s="24">
        <v>0</v>
      </c>
      <c r="V690" s="95">
        <f t="shared" si="145"/>
        <v>1.230557005841428E-2</v>
      </c>
      <c r="W690" s="95">
        <v>0.22500000000000001</v>
      </c>
      <c r="X690" s="95">
        <v>0.22500000000000001</v>
      </c>
      <c r="Y690" s="95">
        <f t="shared" si="146"/>
        <v>0.1486251016</v>
      </c>
      <c r="Z690" s="2">
        <v>0.1</v>
      </c>
      <c r="AA690" s="2">
        <v>0.17499999999999999</v>
      </c>
      <c r="AB690" s="2">
        <v>0.22500000000000001</v>
      </c>
      <c r="AC690" s="95"/>
      <c r="AD690" s="38">
        <f t="shared" si="147"/>
        <v>3.7554561712925998</v>
      </c>
      <c r="AE690" s="38">
        <f t="shared" si="148"/>
        <v>5.8741372671864749</v>
      </c>
      <c r="AF690" s="38">
        <f t="shared" si="149"/>
        <v>2.7715364139233247</v>
      </c>
      <c r="AG690" s="38">
        <f t="shared" si="150"/>
        <v>0</v>
      </c>
      <c r="AH690" s="38">
        <f t="shared" si="151"/>
        <v>2.7715364139233247</v>
      </c>
      <c r="AI690" s="38">
        <v>286.02694444399998</v>
      </c>
      <c r="AJ690" s="24">
        <f t="shared" si="152"/>
        <v>9.6897738753628244E-3</v>
      </c>
      <c r="AK690" s="2">
        <f t="shared" si="153"/>
        <v>469</v>
      </c>
    </row>
    <row r="691" spans="1:37">
      <c r="A691" s="2">
        <v>159</v>
      </c>
      <c r="B691" s="2" t="s">
        <v>214</v>
      </c>
      <c r="C691" s="2" t="s">
        <v>13</v>
      </c>
      <c r="D691" s="2" t="s">
        <v>435</v>
      </c>
      <c r="E691" s="2" t="s">
        <v>768</v>
      </c>
      <c r="F691" s="2" t="s">
        <v>64</v>
      </c>
      <c r="H691" s="2" t="s">
        <v>880</v>
      </c>
      <c r="I691" s="2">
        <v>8504</v>
      </c>
      <c r="J691" s="2">
        <v>727</v>
      </c>
      <c r="K691" s="95">
        <f t="shared" si="140"/>
        <v>8.5489181561618069E-2</v>
      </c>
      <c r="L691" s="38">
        <f t="shared" si="141"/>
        <v>1.4433088252399999</v>
      </c>
      <c r="M691" s="38">
        <f t="shared" si="142"/>
        <v>1.33117026025</v>
      </c>
      <c r="N691" s="38">
        <f t="shared" si="143"/>
        <v>0.39466280047499996</v>
      </c>
      <c r="O691" s="38">
        <f t="shared" si="144"/>
        <v>0.46585811403500005</v>
      </c>
      <c r="P691" s="2">
        <v>891181</v>
      </c>
      <c r="Q691" s="2">
        <v>4.5832245140000003</v>
      </c>
      <c r="R691" s="24">
        <v>0.39705882399999998</v>
      </c>
      <c r="S691" s="24">
        <v>0.36620914999999998</v>
      </c>
      <c r="T691" s="24">
        <v>0.108572985</v>
      </c>
      <c r="U691" s="24">
        <v>0.128159041</v>
      </c>
      <c r="V691" s="95">
        <f t="shared" si="145"/>
        <v>2.0238027152163687E-2</v>
      </c>
      <c r="W691" s="95">
        <v>0.26615624999999998</v>
      </c>
      <c r="X691" s="95">
        <v>0.24728065900000001</v>
      </c>
      <c r="Y691" s="95">
        <f t="shared" si="146"/>
        <v>0.16233173503115625</v>
      </c>
      <c r="Z691" s="2">
        <v>0.1</v>
      </c>
      <c r="AA691" s="2">
        <v>0.17499999999999999</v>
      </c>
      <c r="AB691" s="2">
        <v>0.22500000000000001</v>
      </c>
      <c r="AC691" s="95">
        <v>0.26615624999999998</v>
      </c>
      <c r="AD691" s="38">
        <f t="shared" si="147"/>
        <v>1.26433853091024</v>
      </c>
      <c r="AE691" s="38">
        <f t="shared" si="148"/>
        <v>2.0406840089632499</v>
      </c>
      <c r="AF691" s="38">
        <f t="shared" si="149"/>
        <v>0.77788037973622504</v>
      </c>
      <c r="AG691" s="38">
        <f t="shared" si="150"/>
        <v>1.0861615862933811</v>
      </c>
      <c r="AH691" s="38">
        <f t="shared" si="151"/>
        <v>1.8640419660296061</v>
      </c>
      <c r="AI691" s="38">
        <v>286.02694444399998</v>
      </c>
      <c r="AJ691" s="24">
        <f t="shared" si="152"/>
        <v>6.5170152750925851E-3</v>
      </c>
      <c r="AK691" s="2">
        <f t="shared" si="153"/>
        <v>287</v>
      </c>
    </row>
    <row r="692" spans="1:37">
      <c r="A692" s="2">
        <v>160</v>
      </c>
      <c r="B692" s="2" t="s">
        <v>215</v>
      </c>
      <c r="C692" s="2" t="s">
        <v>13</v>
      </c>
      <c r="D692" s="2" t="s">
        <v>435</v>
      </c>
      <c r="E692" s="2" t="s">
        <v>768</v>
      </c>
      <c r="F692" s="2" t="s">
        <v>64</v>
      </c>
      <c r="H692" s="2" t="s">
        <v>880</v>
      </c>
      <c r="I692" s="2">
        <v>9378</v>
      </c>
      <c r="J692" s="2">
        <v>537</v>
      </c>
      <c r="K692" s="95">
        <f t="shared" si="140"/>
        <v>5.726167626359565E-2</v>
      </c>
      <c r="L692" s="38">
        <f t="shared" si="141"/>
        <v>1.2550248855899999</v>
      </c>
      <c r="M692" s="38">
        <f t="shared" si="142"/>
        <v>0.95496702538499989</v>
      </c>
      <c r="N692" s="38">
        <f t="shared" si="143"/>
        <v>0.47500808902500002</v>
      </c>
      <c r="O692" s="38">
        <f t="shared" si="144"/>
        <v>0</v>
      </c>
      <c r="P692" s="2">
        <v>1543752</v>
      </c>
      <c r="Q692" s="2">
        <v>1.9267032799999999</v>
      </c>
      <c r="R692" s="24">
        <v>0.46742081400000002</v>
      </c>
      <c r="S692" s="24">
        <v>0.35566742099999998</v>
      </c>
      <c r="T692" s="24">
        <v>0.176911765</v>
      </c>
      <c r="U692" s="24">
        <v>0</v>
      </c>
      <c r="V692" s="95">
        <f t="shared" si="145"/>
        <v>1.0130264214651312E-2</v>
      </c>
      <c r="W692" s="95">
        <v>0.23268749999999999</v>
      </c>
      <c r="X692" s="95">
        <v>0.22500000000000001</v>
      </c>
      <c r="Y692" s="95">
        <f t="shared" si="146"/>
        <v>0.14878902720000001</v>
      </c>
      <c r="Z692" s="2">
        <v>0.1</v>
      </c>
      <c r="AA692" s="2">
        <v>0.17499999999999999</v>
      </c>
      <c r="AB692" s="2">
        <v>0.22500000000000001</v>
      </c>
      <c r="AC692" s="95"/>
      <c r="AD692" s="38">
        <f t="shared" si="147"/>
        <v>1.0994017997768402</v>
      </c>
      <c r="AE692" s="38">
        <f t="shared" si="148"/>
        <v>1.4639644499152047</v>
      </c>
      <c r="AF692" s="38">
        <f t="shared" si="149"/>
        <v>0.93624094346827502</v>
      </c>
      <c r="AG692" s="38">
        <f t="shared" si="150"/>
        <v>0</v>
      </c>
      <c r="AH692" s="38">
        <f t="shared" si="151"/>
        <v>0.93624094346827502</v>
      </c>
      <c r="AI692" s="38">
        <v>286.02694444399998</v>
      </c>
      <c r="AJ692" s="24">
        <f t="shared" si="152"/>
        <v>3.2732613540595221E-3</v>
      </c>
      <c r="AK692" s="2">
        <f t="shared" si="153"/>
        <v>158</v>
      </c>
    </row>
    <row r="693" spans="1:37">
      <c r="A693" s="2">
        <v>161</v>
      </c>
      <c r="B693" s="2" t="s">
        <v>216</v>
      </c>
      <c r="C693" s="2" t="s">
        <v>13</v>
      </c>
      <c r="D693" s="2" t="s">
        <v>435</v>
      </c>
      <c r="E693" s="2" t="s">
        <v>768</v>
      </c>
      <c r="F693" s="2" t="s">
        <v>64</v>
      </c>
      <c r="H693" s="2" t="s">
        <v>880</v>
      </c>
      <c r="I693" s="2">
        <v>17141</v>
      </c>
      <c r="J693" s="2">
        <v>740</v>
      </c>
      <c r="K693" s="95">
        <f t="shared" si="140"/>
        <v>4.3171343562219237E-2</v>
      </c>
      <c r="L693" s="38">
        <f t="shared" si="141"/>
        <v>1.7237074301000002</v>
      </c>
      <c r="M693" s="38">
        <f t="shared" si="142"/>
        <v>1.3871945317000001</v>
      </c>
      <c r="N693" s="38">
        <f t="shared" si="143"/>
        <v>0.58909803820000006</v>
      </c>
      <c r="O693" s="38">
        <f t="shared" si="144"/>
        <v>0</v>
      </c>
      <c r="P693" s="2">
        <v>5888472</v>
      </c>
      <c r="Q693" s="2">
        <v>0.52360335700000005</v>
      </c>
      <c r="R693" s="24">
        <v>0.46586687300000001</v>
      </c>
      <c r="S693" s="24">
        <v>0.37491744100000002</v>
      </c>
      <c r="T693" s="24">
        <v>0.159215686</v>
      </c>
      <c r="U693" s="24">
        <v>0</v>
      </c>
      <c r="V693" s="95">
        <f t="shared" si="145"/>
        <v>6.8735550808004192E-3</v>
      </c>
      <c r="W693" s="95">
        <v>0.22500000000000001</v>
      </c>
      <c r="X693" s="95">
        <v>0.22500000000000001</v>
      </c>
      <c r="Y693" s="95">
        <f t="shared" si="146"/>
        <v>0.14802076882500001</v>
      </c>
      <c r="Z693" s="2">
        <v>0.1</v>
      </c>
      <c r="AA693" s="2">
        <v>0.17499999999999999</v>
      </c>
      <c r="AB693" s="2">
        <v>0.22500000000000001</v>
      </c>
      <c r="AC693" s="95"/>
      <c r="AD693" s="38">
        <f t="shared" si="147"/>
        <v>1.5099677087676002</v>
      </c>
      <c r="AE693" s="38">
        <f t="shared" si="148"/>
        <v>2.1265692170960997</v>
      </c>
      <c r="AF693" s="38">
        <f t="shared" si="149"/>
        <v>1.1611122332922001</v>
      </c>
      <c r="AG693" s="38">
        <f t="shared" si="150"/>
        <v>0</v>
      </c>
      <c r="AH693" s="38">
        <f t="shared" si="151"/>
        <v>1.1611122332922001</v>
      </c>
      <c r="AI693" s="38">
        <v>286.02694444399998</v>
      </c>
      <c r="AJ693" s="24">
        <f t="shared" si="152"/>
        <v>4.0594505372535958E-3</v>
      </c>
      <c r="AK693" s="2">
        <f t="shared" si="153"/>
        <v>196</v>
      </c>
    </row>
    <row r="694" spans="1:37">
      <c r="A694" s="2">
        <v>314</v>
      </c>
      <c r="B694" s="2" t="s">
        <v>363</v>
      </c>
      <c r="C694" s="2" t="s">
        <v>13</v>
      </c>
      <c r="D694" s="2" t="s">
        <v>435</v>
      </c>
      <c r="E694" s="2" t="s">
        <v>768</v>
      </c>
      <c r="F694" s="2" t="s">
        <v>64</v>
      </c>
      <c r="H694" s="2" t="s">
        <v>880</v>
      </c>
      <c r="I694" s="2">
        <v>65</v>
      </c>
      <c r="J694" s="2">
        <v>22</v>
      </c>
      <c r="K694" s="95">
        <f t="shared" si="140"/>
        <v>0.33846153846153848</v>
      </c>
      <c r="L694" s="38">
        <f t="shared" si="141"/>
        <v>5.5485294149999989E-2</v>
      </c>
      <c r="M694" s="38">
        <f t="shared" si="142"/>
        <v>4.1638235320000008E-2</v>
      </c>
      <c r="N694" s="38">
        <f t="shared" si="143"/>
        <v>1.287647064E-2</v>
      </c>
      <c r="O694" s="38">
        <f t="shared" si="144"/>
        <v>0</v>
      </c>
      <c r="R694" s="24">
        <v>0.50441176499999996</v>
      </c>
      <c r="S694" s="24">
        <v>0.37852941200000001</v>
      </c>
      <c r="T694" s="24">
        <v>0.11705882400000001</v>
      </c>
      <c r="U694" s="24">
        <v>0</v>
      </c>
      <c r="V694" s="95">
        <f t="shared" si="145"/>
        <v>3.9619909661538465E-2</v>
      </c>
      <c r="W694" s="95">
        <v>0.22500000000000001</v>
      </c>
      <c r="X694" s="95">
        <v>0.22500000000000001</v>
      </c>
      <c r="Y694" s="95">
        <f t="shared" si="146"/>
        <v>0.14302205899999998</v>
      </c>
      <c r="Z694" s="2">
        <v>0.1</v>
      </c>
      <c r="AA694" s="2">
        <v>0.17499999999999999</v>
      </c>
      <c r="AB694" s="2">
        <v>0.22500000000000001</v>
      </c>
      <c r="AC694" s="95"/>
      <c r="AD694" s="38">
        <f t="shared" si="147"/>
        <v>4.8605117675399996E-2</v>
      </c>
      <c r="AE694" s="38">
        <f t="shared" si="148"/>
        <v>6.3831414745560006E-2</v>
      </c>
      <c r="AF694" s="38">
        <f t="shared" si="149"/>
        <v>2.5379523631440002E-2</v>
      </c>
      <c r="AG694" s="38">
        <f t="shared" si="150"/>
        <v>0</v>
      </c>
      <c r="AH694" s="38">
        <f t="shared" si="151"/>
        <v>2.5379523631440002E-2</v>
      </c>
      <c r="AI694" s="38">
        <v>286.02694444399998</v>
      </c>
      <c r="AJ694" s="24">
        <f t="shared" si="152"/>
        <v>8.8731233628267328E-5</v>
      </c>
      <c r="AK694" s="2">
        <f t="shared" si="153"/>
        <v>4</v>
      </c>
    </row>
    <row r="695" spans="1:37">
      <c r="A695" s="2">
        <v>164</v>
      </c>
      <c r="B695" s="2" t="s">
        <v>219</v>
      </c>
      <c r="C695" s="2" t="s">
        <v>12</v>
      </c>
      <c r="D695" s="2" t="s">
        <v>437</v>
      </c>
      <c r="E695" s="2" t="s">
        <v>768</v>
      </c>
      <c r="F695" s="2" t="s">
        <v>64</v>
      </c>
      <c r="H695" s="2" t="s">
        <v>880</v>
      </c>
      <c r="I695" s="2">
        <v>64470</v>
      </c>
      <c r="J695" s="2">
        <v>5368</v>
      </c>
      <c r="K695" s="95">
        <f t="shared" si="140"/>
        <v>8.3263533426399874E-2</v>
      </c>
      <c r="L695" s="38">
        <f t="shared" si="141"/>
        <v>0</v>
      </c>
      <c r="M695" s="38">
        <f t="shared" si="142"/>
        <v>0</v>
      </c>
      <c r="N695" s="38">
        <f t="shared" si="143"/>
        <v>6.552117645480001</v>
      </c>
      <c r="O695" s="38">
        <f t="shared" si="144"/>
        <v>20.287882354520001</v>
      </c>
      <c r="P695" s="2">
        <v>1968957</v>
      </c>
      <c r="Q695" s="2">
        <v>62.714770651000002</v>
      </c>
      <c r="R695" s="24">
        <v>0</v>
      </c>
      <c r="S695" s="24">
        <v>0</v>
      </c>
      <c r="T695" s="24">
        <v>0.24411764699999999</v>
      </c>
      <c r="U695" s="24">
        <v>0.75588235299999995</v>
      </c>
      <c r="V695" s="95">
        <f t="shared" si="145"/>
        <v>8.3263533426399874E-2</v>
      </c>
      <c r="W695" s="95">
        <v>0.34053125000000001</v>
      </c>
      <c r="X695" s="95">
        <v>0.27704789899999999</v>
      </c>
      <c r="Y695" s="95">
        <f t="shared" si="146"/>
        <v>0.27704789927169748</v>
      </c>
      <c r="Z695" s="2" t="s">
        <v>532</v>
      </c>
      <c r="AA695" s="2" t="s">
        <v>532</v>
      </c>
      <c r="AB695" s="2">
        <v>0.22500000000000001</v>
      </c>
      <c r="AC695" s="95">
        <v>0.29385714299999999</v>
      </c>
      <c r="AD695" s="38">
        <f t="shared" si="147"/>
        <v>0</v>
      </c>
      <c r="AE695" s="38">
        <f t="shared" si="148"/>
        <v>0</v>
      </c>
      <c r="AF695" s="38">
        <f t="shared" si="149"/>
        <v>12.914223879241083</v>
      </c>
      <c r="AG695" s="38">
        <f t="shared" si="150"/>
        <v>52.224834920881591</v>
      </c>
      <c r="AH695" s="38">
        <f t="shared" si="151"/>
        <v>65.139058800122669</v>
      </c>
      <c r="AI695" s="38">
        <v>6.4819444439999998</v>
      </c>
      <c r="AJ695" s="24">
        <f t="shared" si="152"/>
        <v>10.04930840782175</v>
      </c>
      <c r="AK695" s="2">
        <f t="shared" si="153"/>
        <v>8947</v>
      </c>
    </row>
    <row r="696" spans="1:37">
      <c r="A696" s="2">
        <v>162</v>
      </c>
      <c r="B696" s="2" t="s">
        <v>217</v>
      </c>
      <c r="C696" s="2" t="s">
        <v>11</v>
      </c>
      <c r="D696" s="2" t="s">
        <v>436</v>
      </c>
      <c r="E696" s="2" t="s">
        <v>768</v>
      </c>
      <c r="F696" s="2" t="s">
        <v>64</v>
      </c>
      <c r="H696" s="2" t="s">
        <v>880</v>
      </c>
      <c r="I696" s="2">
        <v>64897</v>
      </c>
      <c r="J696" s="2">
        <v>3176</v>
      </c>
      <c r="K696" s="95">
        <f t="shared" si="140"/>
        <v>4.8939088093440372E-2</v>
      </c>
      <c r="L696" s="38">
        <f t="shared" si="141"/>
        <v>0</v>
      </c>
      <c r="M696" s="38">
        <f t="shared" si="142"/>
        <v>0</v>
      </c>
      <c r="N696" s="38">
        <f t="shared" si="143"/>
        <v>2.1119181527599999</v>
      </c>
      <c r="O696" s="38">
        <f t="shared" si="144"/>
        <v>13.768081847240001</v>
      </c>
      <c r="P696" s="2">
        <v>2888558</v>
      </c>
      <c r="Q696" s="2">
        <v>49.925728822000004</v>
      </c>
      <c r="R696" s="24">
        <v>0</v>
      </c>
      <c r="S696" s="24">
        <v>0</v>
      </c>
      <c r="T696" s="24">
        <v>0.13299232699999999</v>
      </c>
      <c r="U696" s="24">
        <v>0.86700767300000003</v>
      </c>
      <c r="V696" s="95">
        <f t="shared" si="145"/>
        <v>4.8939088093440372E-2</v>
      </c>
      <c r="W696" s="95">
        <v>0.33946874999999999</v>
      </c>
      <c r="X696" s="95">
        <v>0.28728230900000001</v>
      </c>
      <c r="Y696" s="95">
        <f t="shared" si="146"/>
        <v>0.28728230857614462</v>
      </c>
      <c r="Z696" s="2" t="s">
        <v>532</v>
      </c>
      <c r="AA696" s="2" t="s">
        <v>532</v>
      </c>
      <c r="AB696" s="2">
        <v>0.22500000000000001</v>
      </c>
      <c r="AC696" s="95">
        <v>0.29683593699999999</v>
      </c>
      <c r="AD696" s="38">
        <f t="shared" si="147"/>
        <v>0</v>
      </c>
      <c r="AE696" s="38">
        <f t="shared" si="148"/>
        <v>0</v>
      </c>
      <c r="AF696" s="38">
        <f t="shared" si="149"/>
        <v>4.1625906790899601</v>
      </c>
      <c r="AG696" s="38">
        <f t="shared" si="150"/>
        <v>35.800906528167232</v>
      </c>
      <c r="AH696" s="38">
        <f t="shared" si="151"/>
        <v>39.963497207257191</v>
      </c>
      <c r="AI696" s="38">
        <v>9.75</v>
      </c>
      <c r="AJ696" s="24">
        <f t="shared" si="152"/>
        <v>4.098820226385353</v>
      </c>
      <c r="AK696" s="2">
        <f t="shared" si="153"/>
        <v>5293</v>
      </c>
    </row>
    <row r="697" spans="1:37">
      <c r="A697" s="2">
        <v>163</v>
      </c>
      <c r="B697" s="2" t="s">
        <v>218</v>
      </c>
      <c r="C697" s="2" t="s">
        <v>534</v>
      </c>
      <c r="D697" s="2" t="s">
        <v>533</v>
      </c>
      <c r="E697" s="2" t="s">
        <v>768</v>
      </c>
      <c r="F697" s="2" t="s">
        <v>64</v>
      </c>
      <c r="H697" s="2" t="s">
        <v>880</v>
      </c>
      <c r="I697" s="2">
        <v>2606</v>
      </c>
      <c r="J697" s="2">
        <v>0</v>
      </c>
      <c r="K697" s="95">
        <f t="shared" si="140"/>
        <v>0</v>
      </c>
      <c r="L697" s="38">
        <f t="shared" si="141"/>
        <v>0</v>
      </c>
      <c r="M697" s="38">
        <f t="shared" si="142"/>
        <v>0</v>
      </c>
      <c r="N697" s="38">
        <f t="shared" si="143"/>
        <v>0</v>
      </c>
      <c r="O697" s="38">
        <f t="shared" si="144"/>
        <v>0</v>
      </c>
      <c r="P697" s="2">
        <v>576249</v>
      </c>
      <c r="R697" s="24">
        <f>1-S697-T697-U697</f>
        <v>0</v>
      </c>
      <c r="S697" s="24">
        <v>0.63193277310924401</v>
      </c>
      <c r="T697" s="24">
        <v>0.36806722689075599</v>
      </c>
      <c r="U697" s="24">
        <v>0</v>
      </c>
      <c r="V697" s="95">
        <f t="shared" si="145"/>
        <v>0</v>
      </c>
      <c r="W697" s="95">
        <v>0.22578124999999999</v>
      </c>
      <c r="X697" s="95">
        <v>0.22500000000000001</v>
      </c>
      <c r="Y697" s="95">
        <f t="shared" si="146"/>
        <v>0.19340336134453778</v>
      </c>
      <c r="Z697" s="2">
        <v>0.1</v>
      </c>
      <c r="AA697" s="2">
        <v>0.17499999999999999</v>
      </c>
      <c r="AB697" s="2">
        <v>0.22500000000000001</v>
      </c>
      <c r="AC697" s="95"/>
      <c r="AD697" s="38">
        <f t="shared" si="147"/>
        <v>0</v>
      </c>
      <c r="AE697" s="38">
        <f t="shared" si="148"/>
        <v>0</v>
      </c>
      <c r="AF697" s="38">
        <f t="shared" si="149"/>
        <v>0</v>
      </c>
      <c r="AG697" s="38">
        <f t="shared" si="150"/>
        <v>0</v>
      </c>
      <c r="AH697" s="38">
        <f t="shared" si="151"/>
        <v>0</v>
      </c>
      <c r="AI697" s="38">
        <v>6.37</v>
      </c>
      <c r="AJ697" s="24">
        <f t="shared" si="152"/>
        <v>0</v>
      </c>
      <c r="AK697" s="2">
        <f t="shared" si="153"/>
        <v>0</v>
      </c>
    </row>
    <row r="698" spans="1:37">
      <c r="A698" s="2">
        <v>165</v>
      </c>
      <c r="B698" s="2" t="s">
        <v>220</v>
      </c>
      <c r="C698" s="2" t="s">
        <v>10</v>
      </c>
      <c r="D698" s="2" t="s">
        <v>438</v>
      </c>
      <c r="E698" s="2" t="s">
        <v>768</v>
      </c>
      <c r="F698" s="2" t="s">
        <v>64</v>
      </c>
      <c r="H698" s="2" t="s">
        <v>880</v>
      </c>
      <c r="I698" s="2">
        <v>285</v>
      </c>
      <c r="J698" s="2">
        <v>0</v>
      </c>
      <c r="K698" s="95">
        <f t="shared" si="140"/>
        <v>0</v>
      </c>
      <c r="L698" s="38">
        <f t="shared" si="141"/>
        <v>0</v>
      </c>
      <c r="M698" s="38">
        <f t="shared" si="142"/>
        <v>0</v>
      </c>
      <c r="N698" s="38">
        <f t="shared" si="143"/>
        <v>0</v>
      </c>
      <c r="O698" s="38">
        <f t="shared" si="144"/>
        <v>0</v>
      </c>
      <c r="P698" s="2">
        <v>434403</v>
      </c>
      <c r="Q698" s="2">
        <v>0</v>
      </c>
      <c r="R698" s="24">
        <v>0</v>
      </c>
      <c r="S698" s="24">
        <v>0</v>
      </c>
      <c r="T698" s="24">
        <v>0.245529412</v>
      </c>
      <c r="U698" s="24">
        <v>0.754470588</v>
      </c>
      <c r="V698" s="95">
        <f t="shared" si="145"/>
        <v>0</v>
      </c>
      <c r="W698" s="95">
        <v>0.32778124999999997</v>
      </c>
      <c r="X698" s="95">
        <v>0.271740127</v>
      </c>
      <c r="Y698" s="95">
        <f t="shared" si="146"/>
        <v>0.27174012666883507</v>
      </c>
      <c r="Z698" s="2" t="s">
        <v>532</v>
      </c>
      <c r="AA698" s="2" t="s">
        <v>532</v>
      </c>
      <c r="AB698" s="2">
        <v>0.22500000000000001</v>
      </c>
      <c r="AC698" s="95">
        <v>0.28695089299999998</v>
      </c>
      <c r="AD698" s="38">
        <f t="shared" si="147"/>
        <v>0</v>
      </c>
      <c r="AE698" s="38">
        <f t="shared" si="148"/>
        <v>0</v>
      </c>
      <c r="AF698" s="38">
        <f t="shared" si="149"/>
        <v>0</v>
      </c>
      <c r="AG698" s="38">
        <f t="shared" si="150"/>
        <v>0</v>
      </c>
      <c r="AH698" s="38">
        <f t="shared" si="151"/>
        <v>0</v>
      </c>
      <c r="AI698" s="38">
        <v>2.113888889</v>
      </c>
      <c r="AJ698" s="24">
        <f t="shared" si="152"/>
        <v>0</v>
      </c>
      <c r="AK698" s="2">
        <f t="shared" si="153"/>
        <v>0</v>
      </c>
    </row>
    <row r="699" spans="1:37">
      <c r="A699" s="2">
        <v>166</v>
      </c>
      <c r="B699" s="2" t="s">
        <v>221</v>
      </c>
      <c r="C699" s="2" t="s">
        <v>9</v>
      </c>
      <c r="D699" s="2" t="s">
        <v>439</v>
      </c>
      <c r="E699" s="2" t="s">
        <v>768</v>
      </c>
      <c r="F699" s="2" t="s">
        <v>64</v>
      </c>
      <c r="H699" s="2" t="s">
        <v>880</v>
      </c>
      <c r="I699" s="2">
        <v>2392</v>
      </c>
      <c r="J699" s="2">
        <v>2</v>
      </c>
      <c r="K699" s="95">
        <f t="shared" si="140"/>
        <v>8.3612040133779263E-4</v>
      </c>
      <c r="L699" s="38">
        <f t="shared" si="141"/>
        <v>0</v>
      </c>
      <c r="M699" s="38">
        <f t="shared" si="142"/>
        <v>0</v>
      </c>
      <c r="N699" s="38">
        <f t="shared" si="143"/>
        <v>0</v>
      </c>
      <c r="O699" s="38">
        <f t="shared" si="144"/>
        <v>0.01</v>
      </c>
      <c r="P699" s="2">
        <v>583721</v>
      </c>
      <c r="Q699" s="2">
        <v>2.3727929520000002</v>
      </c>
      <c r="R699" s="24">
        <v>0</v>
      </c>
      <c r="S699" s="24">
        <v>0</v>
      </c>
      <c r="T699" s="24">
        <v>0</v>
      </c>
      <c r="U699" s="24">
        <v>1</v>
      </c>
      <c r="V699" s="95">
        <f t="shared" si="145"/>
        <v>8.3612040133779263E-4</v>
      </c>
      <c r="W699" s="95">
        <v>0.42499999999999999</v>
      </c>
      <c r="X699" s="95">
        <v>0.34371875000000002</v>
      </c>
      <c r="Y699" s="95">
        <f t="shared" si="146"/>
        <v>0.34371875000000002</v>
      </c>
      <c r="Z699" s="2" t="s">
        <v>532</v>
      </c>
      <c r="AA699" s="2" t="s">
        <v>532</v>
      </c>
      <c r="AB699" s="2" t="s">
        <v>532</v>
      </c>
      <c r="AC699" s="95">
        <v>0.34371875000000002</v>
      </c>
      <c r="AD699" s="38">
        <f t="shared" si="147"/>
        <v>0</v>
      </c>
      <c r="AE699" s="38">
        <f t="shared" si="148"/>
        <v>0</v>
      </c>
      <c r="AF699" s="38">
        <f t="shared" si="149"/>
        <v>0</v>
      </c>
      <c r="AG699" s="38">
        <f t="shared" si="150"/>
        <v>3.0109762500000001E-2</v>
      </c>
      <c r="AH699" s="38">
        <f t="shared" si="151"/>
        <v>3.0109762500000001E-2</v>
      </c>
      <c r="AI699" s="38">
        <v>105.62805555600001</v>
      </c>
      <c r="AJ699" s="24">
        <f t="shared" si="152"/>
        <v>2.8505459408023414E-4</v>
      </c>
      <c r="AK699" s="2">
        <f t="shared" si="153"/>
        <v>3</v>
      </c>
    </row>
    <row r="700" spans="1:37">
      <c r="A700" s="2">
        <v>167</v>
      </c>
      <c r="B700" s="2" t="s">
        <v>222</v>
      </c>
      <c r="C700" s="2" t="s">
        <v>9</v>
      </c>
      <c r="D700" s="2" t="s">
        <v>439</v>
      </c>
      <c r="E700" s="2" t="s">
        <v>768</v>
      </c>
      <c r="F700" s="2" t="s">
        <v>64</v>
      </c>
      <c r="H700" s="2" t="s">
        <v>880</v>
      </c>
      <c r="I700" s="2">
        <v>3472</v>
      </c>
      <c r="J700" s="2">
        <v>6</v>
      </c>
      <c r="K700" s="95">
        <f t="shared" si="140"/>
        <v>1.7281105990783411E-3</v>
      </c>
      <c r="L700" s="38">
        <f t="shared" si="141"/>
        <v>0</v>
      </c>
      <c r="M700" s="38">
        <f t="shared" si="142"/>
        <v>0</v>
      </c>
      <c r="N700" s="38">
        <f t="shared" si="143"/>
        <v>0</v>
      </c>
      <c r="O700" s="38">
        <f t="shared" si="144"/>
        <v>0.03</v>
      </c>
      <c r="P700" s="2">
        <v>646040</v>
      </c>
      <c r="Q700" s="2">
        <v>1.9721745939999999</v>
      </c>
      <c r="R700" s="24">
        <v>0</v>
      </c>
      <c r="S700" s="24">
        <v>0</v>
      </c>
      <c r="T700" s="24">
        <v>0</v>
      </c>
      <c r="U700" s="24">
        <v>1</v>
      </c>
      <c r="V700" s="95">
        <f t="shared" si="145"/>
        <v>1.7281105990783411E-3</v>
      </c>
      <c r="W700" s="95">
        <v>0.42659374999999994</v>
      </c>
      <c r="X700" s="95">
        <v>0.35912500000000003</v>
      </c>
      <c r="Y700" s="95">
        <f t="shared" si="146"/>
        <v>0.35912500000000003</v>
      </c>
      <c r="Z700" s="2" t="s">
        <v>532</v>
      </c>
      <c r="AA700" s="2" t="s">
        <v>532</v>
      </c>
      <c r="AB700" s="2" t="s">
        <v>532</v>
      </c>
      <c r="AC700" s="95">
        <v>0.35912500000000003</v>
      </c>
      <c r="AD700" s="38">
        <f t="shared" si="147"/>
        <v>0</v>
      </c>
      <c r="AE700" s="38">
        <f t="shared" si="148"/>
        <v>0</v>
      </c>
      <c r="AF700" s="38">
        <f t="shared" si="149"/>
        <v>0</v>
      </c>
      <c r="AG700" s="38">
        <f t="shared" si="150"/>
        <v>9.4378050000000005E-2</v>
      </c>
      <c r="AH700" s="38">
        <f t="shared" si="151"/>
        <v>9.4378050000000005E-2</v>
      </c>
      <c r="AI700" s="38">
        <v>105.62805555600001</v>
      </c>
      <c r="AJ700" s="24">
        <f t="shared" si="152"/>
        <v>8.9349415269662259E-4</v>
      </c>
      <c r="AK700" s="2">
        <f t="shared" si="153"/>
        <v>10</v>
      </c>
    </row>
    <row r="701" spans="1:37">
      <c r="A701" s="2">
        <v>168</v>
      </c>
      <c r="B701" s="2" t="s">
        <v>223</v>
      </c>
      <c r="C701" s="2" t="s">
        <v>9</v>
      </c>
      <c r="D701" s="2" t="s">
        <v>439</v>
      </c>
      <c r="E701" s="2" t="s">
        <v>768</v>
      </c>
      <c r="F701" s="2" t="s">
        <v>64</v>
      </c>
      <c r="H701" s="2" t="s">
        <v>880</v>
      </c>
      <c r="I701" s="2">
        <v>2699</v>
      </c>
      <c r="J701" s="2">
        <v>2</v>
      </c>
      <c r="K701" s="95">
        <f t="shared" si="140"/>
        <v>7.4101519081141163E-4</v>
      </c>
      <c r="L701" s="38">
        <f t="shared" si="141"/>
        <v>0</v>
      </c>
      <c r="M701" s="38">
        <f t="shared" si="142"/>
        <v>0</v>
      </c>
      <c r="N701" s="38">
        <f t="shared" si="143"/>
        <v>0</v>
      </c>
      <c r="O701" s="38">
        <f t="shared" si="144"/>
        <v>0.01</v>
      </c>
      <c r="P701" s="2">
        <v>488629</v>
      </c>
      <c r="Q701" s="2">
        <v>2.5298858900000001</v>
      </c>
      <c r="R701" s="24">
        <v>0</v>
      </c>
      <c r="S701" s="24">
        <v>0</v>
      </c>
      <c r="T701" s="24">
        <v>0</v>
      </c>
      <c r="U701" s="24">
        <v>1</v>
      </c>
      <c r="V701" s="95">
        <f t="shared" si="145"/>
        <v>7.4101519081141163E-4</v>
      </c>
      <c r="W701" s="95">
        <v>0.32087499999999997</v>
      </c>
      <c r="X701" s="95">
        <v>0.27943750000000001</v>
      </c>
      <c r="Y701" s="95">
        <f t="shared" si="146"/>
        <v>0.27943750000000001</v>
      </c>
      <c r="Z701" s="2" t="s">
        <v>532</v>
      </c>
      <c r="AA701" s="2" t="s">
        <v>532</v>
      </c>
      <c r="AB701" s="2" t="s">
        <v>532</v>
      </c>
      <c r="AC701" s="95">
        <v>0.27943750000000001</v>
      </c>
      <c r="AD701" s="38">
        <f t="shared" si="147"/>
        <v>0</v>
      </c>
      <c r="AE701" s="38">
        <f t="shared" si="148"/>
        <v>0</v>
      </c>
      <c r="AF701" s="38">
        <f t="shared" si="149"/>
        <v>0</v>
      </c>
      <c r="AG701" s="38">
        <f t="shared" si="150"/>
        <v>2.4478725E-2</v>
      </c>
      <c r="AH701" s="38">
        <f t="shared" si="151"/>
        <v>2.4478725E-2</v>
      </c>
      <c r="AI701" s="38">
        <v>105.62805555600001</v>
      </c>
      <c r="AJ701" s="24">
        <f t="shared" si="152"/>
        <v>2.31744538618552E-4</v>
      </c>
      <c r="AK701" s="2">
        <f t="shared" si="153"/>
        <v>3</v>
      </c>
    </row>
    <row r="702" spans="1:37">
      <c r="A702" s="2">
        <v>169</v>
      </c>
      <c r="B702" s="2" t="s">
        <v>224</v>
      </c>
      <c r="C702" s="2" t="s">
        <v>9</v>
      </c>
      <c r="D702" s="2" t="s">
        <v>439</v>
      </c>
      <c r="E702" s="2" t="s">
        <v>768</v>
      </c>
      <c r="F702" s="2" t="s">
        <v>64</v>
      </c>
      <c r="H702" s="2" t="s">
        <v>880</v>
      </c>
      <c r="I702" s="2">
        <v>3430</v>
      </c>
      <c r="J702" s="2">
        <v>4</v>
      </c>
      <c r="K702" s="95">
        <f t="shared" si="140"/>
        <v>1.1661807580174927E-3</v>
      </c>
      <c r="L702" s="38">
        <f t="shared" si="141"/>
        <v>0</v>
      </c>
      <c r="M702" s="38">
        <f t="shared" si="142"/>
        <v>0</v>
      </c>
      <c r="N702" s="38">
        <f t="shared" si="143"/>
        <v>3.17279412E-3</v>
      </c>
      <c r="O702" s="38">
        <f t="shared" si="144"/>
        <v>1.6827205880000001E-2</v>
      </c>
      <c r="P702" s="2">
        <v>1144280</v>
      </c>
      <c r="Q702" s="2">
        <v>1.0993730740000001</v>
      </c>
      <c r="R702" s="24">
        <v>0</v>
      </c>
      <c r="S702" s="24">
        <v>0</v>
      </c>
      <c r="T702" s="24">
        <v>0.15863970599999999</v>
      </c>
      <c r="U702" s="24">
        <v>0.84136029400000001</v>
      </c>
      <c r="V702" s="95">
        <f t="shared" si="145"/>
        <v>1.1661807580174927E-3</v>
      </c>
      <c r="W702" s="95">
        <v>0.35168749999999993</v>
      </c>
      <c r="X702" s="95">
        <v>0.27884705900000001</v>
      </c>
      <c r="Y702" s="95">
        <f t="shared" si="146"/>
        <v>0.27884705881599997</v>
      </c>
      <c r="Z702" s="2" t="s">
        <v>532</v>
      </c>
      <c r="AA702" s="2" t="s">
        <v>532</v>
      </c>
      <c r="AB702" s="2">
        <v>0.22500000000000001</v>
      </c>
      <c r="AC702" s="95">
        <v>0.28899999999999998</v>
      </c>
      <c r="AD702" s="38">
        <f t="shared" si="147"/>
        <v>0</v>
      </c>
      <c r="AE702" s="38">
        <f t="shared" si="148"/>
        <v>0</v>
      </c>
      <c r="AF702" s="38">
        <f t="shared" si="149"/>
        <v>6.2535772105200005E-3</v>
      </c>
      <c r="AG702" s="38">
        <f t="shared" si="150"/>
        <v>4.2600427494043198E-2</v>
      </c>
      <c r="AH702" s="38">
        <f t="shared" si="151"/>
        <v>4.8854004704563199E-2</v>
      </c>
      <c r="AI702" s="38">
        <v>105.62805555600001</v>
      </c>
      <c r="AJ702" s="24">
        <f t="shared" si="152"/>
        <v>4.6250974182387224E-4</v>
      </c>
      <c r="AK702" s="2">
        <f t="shared" si="153"/>
        <v>7</v>
      </c>
    </row>
    <row r="703" spans="1:37">
      <c r="A703" s="2">
        <v>170</v>
      </c>
      <c r="B703" s="2" t="s">
        <v>225</v>
      </c>
      <c r="C703" s="2" t="s">
        <v>9</v>
      </c>
      <c r="D703" s="2" t="s">
        <v>439</v>
      </c>
      <c r="E703" s="2" t="s">
        <v>768</v>
      </c>
      <c r="F703" s="2" t="s">
        <v>64</v>
      </c>
      <c r="H703" s="2" t="s">
        <v>880</v>
      </c>
      <c r="I703" s="2">
        <v>5127</v>
      </c>
      <c r="J703" s="2">
        <v>18</v>
      </c>
      <c r="K703" s="95">
        <f t="shared" si="140"/>
        <v>3.5108250438853129E-3</v>
      </c>
      <c r="L703" s="38">
        <f t="shared" si="141"/>
        <v>0</v>
      </c>
      <c r="M703" s="38">
        <f t="shared" si="142"/>
        <v>0</v>
      </c>
      <c r="N703" s="38">
        <f t="shared" si="143"/>
        <v>3.573529416E-2</v>
      </c>
      <c r="O703" s="38">
        <f t="shared" si="144"/>
        <v>5.4264705839999997E-2</v>
      </c>
      <c r="P703" s="2">
        <v>2035351</v>
      </c>
      <c r="Q703" s="2">
        <v>0.61368351099999996</v>
      </c>
      <c r="R703" s="24">
        <v>0</v>
      </c>
      <c r="S703" s="24">
        <v>0</v>
      </c>
      <c r="T703" s="24">
        <v>0.39705882399999998</v>
      </c>
      <c r="U703" s="24">
        <v>0.60294117599999997</v>
      </c>
      <c r="V703" s="95">
        <f t="shared" si="145"/>
        <v>3.5108250438853129E-3</v>
      </c>
      <c r="W703" s="95">
        <v>0.31396875000000002</v>
      </c>
      <c r="X703" s="95">
        <v>0.25461948499999998</v>
      </c>
      <c r="Y703" s="95">
        <f t="shared" si="146"/>
        <v>0.25461948527099998</v>
      </c>
      <c r="Z703" s="2" t="s">
        <v>532</v>
      </c>
      <c r="AA703" s="2" t="s">
        <v>532</v>
      </c>
      <c r="AB703" s="2">
        <v>0.22500000000000001</v>
      </c>
      <c r="AC703" s="95">
        <v>0.27412500000000001</v>
      </c>
      <c r="AD703" s="38">
        <f t="shared" si="147"/>
        <v>0</v>
      </c>
      <c r="AE703" s="38">
        <f t="shared" si="148"/>
        <v>0</v>
      </c>
      <c r="AF703" s="38">
        <f t="shared" si="149"/>
        <v>7.0434264789360004E-2</v>
      </c>
      <c r="AG703" s="38">
        <f t="shared" si="150"/>
        <v>0.1303077373982964</v>
      </c>
      <c r="AH703" s="38">
        <f t="shared" si="151"/>
        <v>0.20074200218765642</v>
      </c>
      <c r="AI703" s="38">
        <v>105.62805555600001</v>
      </c>
      <c r="AJ703" s="24">
        <f t="shared" si="152"/>
        <v>1.9004610198587873E-3</v>
      </c>
      <c r="AK703" s="2">
        <f t="shared" si="153"/>
        <v>30</v>
      </c>
    </row>
    <row r="704" spans="1:37">
      <c r="A704" s="2">
        <v>171</v>
      </c>
      <c r="B704" s="2" t="s">
        <v>226</v>
      </c>
      <c r="C704" s="2" t="s">
        <v>9</v>
      </c>
      <c r="D704" s="2" t="s">
        <v>439</v>
      </c>
      <c r="E704" s="2" t="s">
        <v>768</v>
      </c>
      <c r="F704" s="2" t="s">
        <v>64</v>
      </c>
      <c r="H704" s="2" t="s">
        <v>880</v>
      </c>
      <c r="I704" s="2">
        <v>1549</v>
      </c>
      <c r="J704" s="2">
        <v>5</v>
      </c>
      <c r="K704" s="95">
        <f t="shared" si="140"/>
        <v>3.2278889606197547E-3</v>
      </c>
      <c r="L704" s="38">
        <f t="shared" si="141"/>
        <v>0</v>
      </c>
      <c r="M704" s="38">
        <f t="shared" si="142"/>
        <v>0</v>
      </c>
      <c r="N704" s="38">
        <f t="shared" si="143"/>
        <v>0</v>
      </c>
      <c r="O704" s="38">
        <f t="shared" si="144"/>
        <v>2.5000000000000001E-2</v>
      </c>
      <c r="P704" s="2">
        <v>404068</v>
      </c>
      <c r="Q704" s="2">
        <v>2.3814206709999999</v>
      </c>
      <c r="R704" s="24">
        <v>0</v>
      </c>
      <c r="S704" s="24">
        <v>0</v>
      </c>
      <c r="T704" s="24">
        <v>0</v>
      </c>
      <c r="U704" s="24">
        <v>1</v>
      </c>
      <c r="V704" s="95">
        <f t="shared" si="145"/>
        <v>3.2278889606197547E-3</v>
      </c>
      <c r="W704" s="95">
        <v>0.40587500000000004</v>
      </c>
      <c r="X704" s="95">
        <v>0.35434375000000001</v>
      </c>
      <c r="Y704" s="95">
        <f t="shared" si="146"/>
        <v>0.35434375000000001</v>
      </c>
      <c r="Z704" s="2" t="s">
        <v>532</v>
      </c>
      <c r="AA704" s="2" t="s">
        <v>532</v>
      </c>
      <c r="AB704" s="2" t="s">
        <v>532</v>
      </c>
      <c r="AC704" s="95">
        <v>0.35434375000000001</v>
      </c>
      <c r="AD704" s="38">
        <f t="shared" si="147"/>
        <v>0</v>
      </c>
      <c r="AE704" s="38">
        <f t="shared" si="148"/>
        <v>0</v>
      </c>
      <c r="AF704" s="38">
        <f t="shared" si="149"/>
        <v>0</v>
      </c>
      <c r="AG704" s="38">
        <f t="shared" si="150"/>
        <v>7.7601281250000015E-2</v>
      </c>
      <c r="AH704" s="38">
        <f t="shared" si="151"/>
        <v>7.7601281250000015E-2</v>
      </c>
      <c r="AI704" s="38">
        <v>105.62805555600001</v>
      </c>
      <c r="AJ704" s="24">
        <f t="shared" si="152"/>
        <v>7.3466543373847061E-4</v>
      </c>
      <c r="AK704" s="2">
        <f t="shared" si="153"/>
        <v>8</v>
      </c>
    </row>
    <row r="705" spans="1:37">
      <c r="A705" s="2">
        <v>172</v>
      </c>
      <c r="B705" s="2" t="s">
        <v>227</v>
      </c>
      <c r="C705" s="2" t="s">
        <v>9</v>
      </c>
      <c r="D705" s="2" t="s">
        <v>439</v>
      </c>
      <c r="E705" s="2" t="s">
        <v>768</v>
      </c>
      <c r="F705" s="2" t="s">
        <v>64</v>
      </c>
      <c r="H705" s="2" t="s">
        <v>880</v>
      </c>
      <c r="I705" s="2">
        <v>1442</v>
      </c>
      <c r="J705" s="2">
        <v>0</v>
      </c>
      <c r="K705" s="95">
        <f t="shared" si="140"/>
        <v>0</v>
      </c>
      <c r="L705" s="38">
        <f t="shared" si="141"/>
        <v>0</v>
      </c>
      <c r="M705" s="38">
        <f t="shared" si="142"/>
        <v>0</v>
      </c>
      <c r="N705" s="38">
        <f t="shared" si="143"/>
        <v>0</v>
      </c>
      <c r="O705" s="38">
        <f t="shared" si="144"/>
        <v>0</v>
      </c>
      <c r="P705" s="2">
        <v>1273613</v>
      </c>
      <c r="Q705" s="2">
        <v>0.15344136999999999</v>
      </c>
      <c r="R705" s="24">
        <v>0</v>
      </c>
      <c r="S705" s="24">
        <v>0</v>
      </c>
      <c r="T705" s="24">
        <v>0</v>
      </c>
      <c r="U705" s="24">
        <v>1</v>
      </c>
      <c r="V705" s="95">
        <f t="shared" si="145"/>
        <v>0</v>
      </c>
      <c r="W705" s="95">
        <v>0.35646875</v>
      </c>
      <c r="X705" s="95">
        <v>0.31869687499999999</v>
      </c>
      <c r="Y705" s="95">
        <f t="shared" si="146"/>
        <v>0.31869687499999999</v>
      </c>
      <c r="Z705" s="2" t="s">
        <v>532</v>
      </c>
      <c r="AA705" s="2" t="s">
        <v>532</v>
      </c>
      <c r="AB705" s="2" t="s">
        <v>532</v>
      </c>
      <c r="AC705" s="95">
        <v>0.31869687499999999</v>
      </c>
      <c r="AD705" s="38">
        <f t="shared" si="147"/>
        <v>0</v>
      </c>
      <c r="AE705" s="38">
        <f t="shared" si="148"/>
        <v>0</v>
      </c>
      <c r="AF705" s="38">
        <f t="shared" si="149"/>
        <v>0</v>
      </c>
      <c r="AG705" s="38">
        <f t="shared" si="150"/>
        <v>0</v>
      </c>
      <c r="AH705" s="38">
        <f t="shared" si="151"/>
        <v>0</v>
      </c>
      <c r="AI705" s="38">
        <v>105.62805555600001</v>
      </c>
      <c r="AJ705" s="24">
        <f t="shared" si="152"/>
        <v>0</v>
      </c>
      <c r="AK705" s="2">
        <f t="shared" si="153"/>
        <v>0</v>
      </c>
    </row>
    <row r="706" spans="1:37">
      <c r="A706" s="2">
        <v>173</v>
      </c>
      <c r="B706" s="2" t="s">
        <v>228</v>
      </c>
      <c r="C706" s="2" t="s">
        <v>9</v>
      </c>
      <c r="D706" s="2" t="s">
        <v>439</v>
      </c>
      <c r="E706" s="2" t="s">
        <v>768</v>
      </c>
      <c r="F706" s="2" t="s">
        <v>64</v>
      </c>
      <c r="H706" s="2" t="s">
        <v>880</v>
      </c>
      <c r="I706" s="2">
        <v>2813</v>
      </c>
      <c r="J706" s="2">
        <v>0</v>
      </c>
      <c r="K706" s="95">
        <f t="shared" si="140"/>
        <v>0</v>
      </c>
      <c r="L706" s="38">
        <f t="shared" si="141"/>
        <v>0</v>
      </c>
      <c r="M706" s="38">
        <f t="shared" si="142"/>
        <v>0</v>
      </c>
      <c r="N706" s="38">
        <f t="shared" si="143"/>
        <v>0</v>
      </c>
      <c r="O706" s="38">
        <f t="shared" si="144"/>
        <v>0</v>
      </c>
      <c r="P706" s="2">
        <v>2784854</v>
      </c>
      <c r="Q706" s="2">
        <v>0.147390402</v>
      </c>
      <c r="R706" s="24">
        <v>0</v>
      </c>
      <c r="S706" s="24">
        <v>0</v>
      </c>
      <c r="T706" s="24">
        <v>0</v>
      </c>
      <c r="U706" s="24">
        <v>1</v>
      </c>
      <c r="V706" s="95">
        <f t="shared" si="145"/>
        <v>0</v>
      </c>
      <c r="W706" s="95">
        <v>0.45103124999999999</v>
      </c>
      <c r="X706" s="95">
        <v>0.39046874999999998</v>
      </c>
      <c r="Y706" s="95">
        <f t="shared" si="146"/>
        <v>0.39046874999999998</v>
      </c>
      <c r="Z706" s="2" t="s">
        <v>532</v>
      </c>
      <c r="AA706" s="2" t="s">
        <v>532</v>
      </c>
      <c r="AB706" s="2" t="s">
        <v>532</v>
      </c>
      <c r="AC706" s="95">
        <v>0.39046874999999998</v>
      </c>
      <c r="AD706" s="38">
        <f t="shared" si="147"/>
        <v>0</v>
      </c>
      <c r="AE706" s="38">
        <f t="shared" si="148"/>
        <v>0</v>
      </c>
      <c r="AF706" s="38">
        <f t="shared" si="149"/>
        <v>0</v>
      </c>
      <c r="AG706" s="38">
        <f t="shared" si="150"/>
        <v>0</v>
      </c>
      <c r="AH706" s="38">
        <f t="shared" si="151"/>
        <v>0</v>
      </c>
      <c r="AI706" s="38">
        <v>105.62805555600001</v>
      </c>
      <c r="AJ706" s="24">
        <f t="shared" si="152"/>
        <v>0</v>
      </c>
      <c r="AK706" s="2">
        <f t="shared" si="153"/>
        <v>0</v>
      </c>
    </row>
    <row r="707" spans="1:37">
      <c r="A707" s="2">
        <v>174</v>
      </c>
      <c r="B707" s="2" t="s">
        <v>229</v>
      </c>
      <c r="C707" s="2" t="s">
        <v>9</v>
      </c>
      <c r="D707" s="2" t="s">
        <v>439</v>
      </c>
      <c r="E707" s="2" t="s">
        <v>768</v>
      </c>
      <c r="F707" s="2" t="s">
        <v>64</v>
      </c>
      <c r="H707" s="2" t="s">
        <v>880</v>
      </c>
      <c r="I707" s="2">
        <v>3034</v>
      </c>
      <c r="J707" s="2">
        <v>0</v>
      </c>
      <c r="K707" s="95">
        <f t="shared" si="140"/>
        <v>0</v>
      </c>
      <c r="L707" s="38">
        <f t="shared" si="141"/>
        <v>0</v>
      </c>
      <c r="M707" s="38">
        <f t="shared" si="142"/>
        <v>0</v>
      </c>
      <c r="N707" s="38">
        <f t="shared" si="143"/>
        <v>0</v>
      </c>
      <c r="O707" s="38">
        <f t="shared" si="144"/>
        <v>0</v>
      </c>
      <c r="P707" s="2">
        <v>3622303</v>
      </c>
      <c r="Q707" s="2">
        <v>0.200003294</v>
      </c>
      <c r="R707" s="24">
        <v>0</v>
      </c>
      <c r="S707" s="24">
        <v>0</v>
      </c>
      <c r="T707" s="24">
        <v>0</v>
      </c>
      <c r="U707" s="24">
        <v>1</v>
      </c>
      <c r="V707" s="95">
        <f t="shared" si="145"/>
        <v>0</v>
      </c>
      <c r="W707" s="95">
        <v>0.37665624999999997</v>
      </c>
      <c r="X707" s="95">
        <v>0.33080937500000002</v>
      </c>
      <c r="Y707" s="95">
        <f t="shared" si="146"/>
        <v>0.33080937500000002</v>
      </c>
      <c r="Z707" s="2" t="s">
        <v>532</v>
      </c>
      <c r="AA707" s="2" t="s">
        <v>532</v>
      </c>
      <c r="AB707" s="2" t="s">
        <v>532</v>
      </c>
      <c r="AC707" s="95">
        <v>0.33080937500000002</v>
      </c>
      <c r="AD707" s="38">
        <f t="shared" si="147"/>
        <v>0</v>
      </c>
      <c r="AE707" s="38">
        <f t="shared" si="148"/>
        <v>0</v>
      </c>
      <c r="AF707" s="38">
        <f t="shared" si="149"/>
        <v>0</v>
      </c>
      <c r="AG707" s="38">
        <f t="shared" si="150"/>
        <v>0</v>
      </c>
      <c r="AH707" s="38">
        <f t="shared" si="151"/>
        <v>0</v>
      </c>
      <c r="AI707" s="38">
        <v>105.62805555600001</v>
      </c>
      <c r="AJ707" s="24">
        <f t="shared" si="152"/>
        <v>0</v>
      </c>
      <c r="AK707" s="2">
        <f t="shared" si="153"/>
        <v>0</v>
      </c>
    </row>
    <row r="708" spans="1:37">
      <c r="A708" s="2">
        <v>175</v>
      </c>
      <c r="B708" s="2" t="s">
        <v>230</v>
      </c>
      <c r="C708" s="2" t="s">
        <v>9</v>
      </c>
      <c r="D708" s="2" t="s">
        <v>439</v>
      </c>
      <c r="E708" s="2" t="s">
        <v>768</v>
      </c>
      <c r="F708" s="2" t="s">
        <v>64</v>
      </c>
      <c r="H708" s="2" t="s">
        <v>880</v>
      </c>
      <c r="I708" s="2">
        <v>1781</v>
      </c>
      <c r="J708" s="2">
        <v>3</v>
      </c>
      <c r="K708" s="95">
        <f t="shared" si="140"/>
        <v>1.6844469399213925E-3</v>
      </c>
      <c r="L708" s="38">
        <f t="shared" si="141"/>
        <v>0</v>
      </c>
      <c r="M708" s="38">
        <f t="shared" si="142"/>
        <v>0</v>
      </c>
      <c r="N708" s="38">
        <f t="shared" si="143"/>
        <v>0</v>
      </c>
      <c r="O708" s="38">
        <f t="shared" si="144"/>
        <v>1.4999999999999999E-2</v>
      </c>
      <c r="P708" s="2">
        <v>381252</v>
      </c>
      <c r="Q708" s="2">
        <v>3.2684228640000001</v>
      </c>
      <c r="R708" s="24">
        <v>0</v>
      </c>
      <c r="S708" s="24">
        <v>0</v>
      </c>
      <c r="T708" s="24">
        <v>0</v>
      </c>
      <c r="U708" s="24">
        <v>1</v>
      </c>
      <c r="V708" s="95">
        <f t="shared" si="145"/>
        <v>1.6844469399213925E-3</v>
      </c>
      <c r="W708" s="95">
        <v>0.37665624999999997</v>
      </c>
      <c r="X708" s="95">
        <v>0.33080937500000002</v>
      </c>
      <c r="Y708" s="95">
        <f t="shared" si="146"/>
        <v>0.33080937500000002</v>
      </c>
      <c r="Z708" s="2" t="s">
        <v>532</v>
      </c>
      <c r="AA708" s="2" t="s">
        <v>532</v>
      </c>
      <c r="AB708" s="2" t="s">
        <v>532</v>
      </c>
      <c r="AC708" s="95">
        <v>0.33080937500000002</v>
      </c>
      <c r="AD708" s="38">
        <f t="shared" si="147"/>
        <v>0</v>
      </c>
      <c r="AE708" s="38">
        <f t="shared" si="148"/>
        <v>0</v>
      </c>
      <c r="AF708" s="38">
        <f t="shared" si="149"/>
        <v>0</v>
      </c>
      <c r="AG708" s="38">
        <f t="shared" si="150"/>
        <v>4.3468351874999998E-2</v>
      </c>
      <c r="AH708" s="38">
        <f t="shared" si="151"/>
        <v>4.3468351874999998E-2</v>
      </c>
      <c r="AI708" s="38">
        <v>105.62805555600001</v>
      </c>
      <c r="AJ708" s="24">
        <f t="shared" si="152"/>
        <v>4.1152278763623287E-4</v>
      </c>
      <c r="AK708" s="2">
        <f t="shared" si="153"/>
        <v>5</v>
      </c>
    </row>
    <row r="709" spans="1:37">
      <c r="A709" s="2">
        <v>176</v>
      </c>
      <c r="B709" s="2" t="s">
        <v>231</v>
      </c>
      <c r="C709" s="2" t="s">
        <v>9</v>
      </c>
      <c r="D709" s="2" t="s">
        <v>439</v>
      </c>
      <c r="E709" s="2" t="s">
        <v>768</v>
      </c>
      <c r="F709" s="2" t="s">
        <v>64</v>
      </c>
      <c r="H709" s="2" t="s">
        <v>880</v>
      </c>
      <c r="I709" s="2">
        <v>4995</v>
      </c>
      <c r="J709" s="2">
        <v>0</v>
      </c>
      <c r="K709" s="95">
        <f t="shared" si="140"/>
        <v>0</v>
      </c>
      <c r="L709" s="38">
        <f t="shared" si="141"/>
        <v>0</v>
      </c>
      <c r="M709" s="38">
        <f t="shared" si="142"/>
        <v>0</v>
      </c>
      <c r="N709" s="38">
        <f t="shared" si="143"/>
        <v>0</v>
      </c>
      <c r="O709" s="38">
        <f t="shared" si="144"/>
        <v>0</v>
      </c>
      <c r="P709" s="2">
        <v>2498749</v>
      </c>
      <c r="Q709" s="2">
        <v>0.22904095099999999</v>
      </c>
      <c r="R709" s="24">
        <v>0</v>
      </c>
      <c r="S709" s="24">
        <v>0</v>
      </c>
      <c r="T709" s="24">
        <v>0</v>
      </c>
      <c r="U709" s="24">
        <v>1</v>
      </c>
      <c r="V709" s="95">
        <f t="shared" si="145"/>
        <v>0</v>
      </c>
      <c r="W709" s="95">
        <v>0.35646875</v>
      </c>
      <c r="X709" s="95">
        <v>0.31869687499999999</v>
      </c>
      <c r="Y709" s="95">
        <f t="shared" si="146"/>
        <v>0.31869687499999999</v>
      </c>
      <c r="Z709" s="2" t="s">
        <v>532</v>
      </c>
      <c r="AA709" s="2" t="s">
        <v>532</v>
      </c>
      <c r="AB709" s="2" t="s">
        <v>532</v>
      </c>
      <c r="AC709" s="95">
        <v>0.31869687499999999</v>
      </c>
      <c r="AD709" s="38">
        <f t="shared" si="147"/>
        <v>0</v>
      </c>
      <c r="AE709" s="38">
        <f t="shared" si="148"/>
        <v>0</v>
      </c>
      <c r="AF709" s="38">
        <f t="shared" si="149"/>
        <v>0</v>
      </c>
      <c r="AG709" s="38">
        <f t="shared" si="150"/>
        <v>0</v>
      </c>
      <c r="AH709" s="38">
        <f t="shared" si="151"/>
        <v>0</v>
      </c>
      <c r="AI709" s="38">
        <v>105.62805555600001</v>
      </c>
      <c r="AJ709" s="24">
        <f t="shared" si="152"/>
        <v>0</v>
      </c>
      <c r="AK709" s="2">
        <f t="shared" si="153"/>
        <v>0</v>
      </c>
    </row>
    <row r="710" spans="1:37">
      <c r="A710" s="2">
        <v>177</v>
      </c>
      <c r="B710" s="2" t="s">
        <v>232</v>
      </c>
      <c r="C710" s="2" t="s">
        <v>9</v>
      </c>
      <c r="D710" s="2" t="s">
        <v>439</v>
      </c>
      <c r="E710" s="2" t="s">
        <v>768</v>
      </c>
      <c r="F710" s="2" t="s">
        <v>64</v>
      </c>
      <c r="H710" s="2" t="s">
        <v>880</v>
      </c>
      <c r="I710" s="2">
        <v>2214</v>
      </c>
      <c r="J710" s="2">
        <v>0</v>
      </c>
      <c r="K710" s="95">
        <f t="shared" si="140"/>
        <v>0</v>
      </c>
      <c r="L710" s="38">
        <f t="shared" si="141"/>
        <v>0</v>
      </c>
      <c r="M710" s="38">
        <f t="shared" si="142"/>
        <v>0</v>
      </c>
      <c r="N710" s="38">
        <f t="shared" si="143"/>
        <v>0</v>
      </c>
      <c r="O710" s="38">
        <f t="shared" si="144"/>
        <v>0</v>
      </c>
      <c r="P710" s="2">
        <v>1116260</v>
      </c>
      <c r="Q710" s="2">
        <v>7.0628706999999999E-2</v>
      </c>
      <c r="R710" s="24">
        <v>0</v>
      </c>
      <c r="S710" s="24">
        <v>0</v>
      </c>
      <c r="T710" s="24">
        <v>1</v>
      </c>
      <c r="U710" s="24">
        <v>0</v>
      </c>
      <c r="V710" s="95">
        <f t="shared" si="145"/>
        <v>0</v>
      </c>
      <c r="W710" s="95">
        <v>0.24862499999999998</v>
      </c>
      <c r="X710" s="95">
        <v>0.22500000000000001</v>
      </c>
      <c r="Y710" s="95">
        <f t="shared" si="146"/>
        <v>0.22500000000000001</v>
      </c>
      <c r="Z710" s="2" t="s">
        <v>532</v>
      </c>
      <c r="AA710" s="2" t="s">
        <v>532</v>
      </c>
      <c r="AB710" s="2">
        <v>0.22500000000000001</v>
      </c>
      <c r="AC710" s="95"/>
      <c r="AD710" s="38">
        <f t="shared" si="147"/>
        <v>0</v>
      </c>
      <c r="AE710" s="38">
        <f t="shared" si="148"/>
        <v>0</v>
      </c>
      <c r="AF710" s="38">
        <f t="shared" si="149"/>
        <v>0</v>
      </c>
      <c r="AG710" s="38">
        <f t="shared" si="150"/>
        <v>0</v>
      </c>
      <c r="AH710" s="38">
        <f t="shared" si="151"/>
        <v>0</v>
      </c>
      <c r="AI710" s="38">
        <v>105.62805555600001</v>
      </c>
      <c r="AJ710" s="24">
        <f t="shared" si="152"/>
        <v>0</v>
      </c>
      <c r="AK710" s="2">
        <f t="shared" si="153"/>
        <v>0</v>
      </c>
    </row>
    <row r="711" spans="1:37">
      <c r="A711" s="2">
        <v>178</v>
      </c>
      <c r="B711" s="2" t="s">
        <v>233</v>
      </c>
      <c r="C711" s="2" t="s">
        <v>8</v>
      </c>
      <c r="D711" s="2" t="s">
        <v>440</v>
      </c>
      <c r="E711" s="2" t="s">
        <v>768</v>
      </c>
      <c r="F711" s="2" t="s">
        <v>64</v>
      </c>
      <c r="H711" s="2" t="s">
        <v>880</v>
      </c>
      <c r="I711" s="2">
        <v>18215</v>
      </c>
      <c r="J711" s="2">
        <v>101</v>
      </c>
      <c r="K711" s="95">
        <f t="shared" ref="K711:K774" si="154">J711/I711</f>
        <v>5.5448805929179251E-3</v>
      </c>
      <c r="L711" s="38">
        <f t="shared" ref="L711:L774" si="155">R711*$J711*$D$2/1000</f>
        <v>0</v>
      </c>
      <c r="M711" s="38">
        <f t="shared" ref="M711:M774" si="156">S711*$J711*$D$2/1000</f>
        <v>0</v>
      </c>
      <c r="N711" s="38">
        <f t="shared" ref="N711:N774" si="157">T711*$J711*$D$2/1000</f>
        <v>0.24687151694500001</v>
      </c>
      <c r="O711" s="38">
        <f t="shared" ref="O711:O774" si="158">U711*$J711*$D$2/1000</f>
        <v>0.25812848305500002</v>
      </c>
      <c r="P711" s="2">
        <v>2479350</v>
      </c>
      <c r="Q711" s="2">
        <v>5.8261068969999998</v>
      </c>
      <c r="R711" s="24">
        <v>0</v>
      </c>
      <c r="S711" s="24">
        <v>0</v>
      </c>
      <c r="T711" s="24">
        <v>0.488854489</v>
      </c>
      <c r="U711" s="24">
        <v>0.51114551100000005</v>
      </c>
      <c r="V711" s="95">
        <f t="shared" ref="V711:V774" si="159">K711*(T711+U711)</f>
        <v>5.5448805929179251E-3</v>
      </c>
      <c r="W711" s="95">
        <v>0.28581249999999997</v>
      </c>
      <c r="X711" s="95">
        <v>0.24685147099999999</v>
      </c>
      <c r="Y711" s="95">
        <f t="shared" ref="Y711:Y774" si="160">SUMPRODUCT(R711:U711,Z711:AC711)</f>
        <v>0.24685147059524998</v>
      </c>
      <c r="Z711" s="2" t="s">
        <v>532</v>
      </c>
      <c r="AA711" s="2" t="s">
        <v>532</v>
      </c>
      <c r="AB711" s="2">
        <v>0.22500000000000001</v>
      </c>
      <c r="AC711" s="95">
        <v>0.26774999999999999</v>
      </c>
      <c r="AD711" s="38">
        <f t="shared" ref="AD711:AD774" si="161">IFERROR(L711*Z711*8760/1000,0)</f>
        <v>0</v>
      </c>
      <c r="AE711" s="38">
        <f t="shared" ref="AE711:AE774" si="162">IFERROR(M711*AA711*8760/1000,0)</f>
        <v>0</v>
      </c>
      <c r="AF711" s="38">
        <f t="shared" ref="AF711:AF774" si="163">IFERROR(N711*AB711*8760/1000,0)</f>
        <v>0.48658375989859504</v>
      </c>
      <c r="AG711" s="38">
        <f t="shared" ref="AG711:AG774" si="164">IFERROR(O711*AC711*8760/1000,0)</f>
        <v>0.60543777572067203</v>
      </c>
      <c r="AH711" s="38">
        <f t="shared" ref="AH711:AH774" si="165">AF711+AG711</f>
        <v>1.0920215356192671</v>
      </c>
      <c r="AI711" s="38">
        <v>132.838888889</v>
      </c>
      <c r="AJ711" s="24">
        <f t="shared" ref="AJ711:AJ774" si="166">AH711/AI711</f>
        <v>8.2206464142571892E-3</v>
      </c>
      <c r="AK711" s="2">
        <f t="shared" ref="AK711:AK774" si="167">ROUND((O711+N711)/0.003,0)</f>
        <v>168</v>
      </c>
    </row>
    <row r="712" spans="1:37">
      <c r="A712" s="2">
        <v>179</v>
      </c>
      <c r="B712" s="2" t="s">
        <v>234</v>
      </c>
      <c r="C712" s="2" t="s">
        <v>8</v>
      </c>
      <c r="D712" s="2" t="s">
        <v>440</v>
      </c>
      <c r="E712" s="2" t="s">
        <v>768</v>
      </c>
      <c r="F712" s="2" t="s">
        <v>64</v>
      </c>
      <c r="H712" s="2" t="s">
        <v>880</v>
      </c>
      <c r="I712" s="2">
        <v>35533</v>
      </c>
      <c r="J712" s="2">
        <v>305</v>
      </c>
      <c r="K712" s="95">
        <f t="shared" si="154"/>
        <v>8.5835702023471135E-3</v>
      </c>
      <c r="L712" s="38">
        <f t="shared" si="155"/>
        <v>0</v>
      </c>
      <c r="M712" s="38">
        <f t="shared" si="156"/>
        <v>0</v>
      </c>
      <c r="N712" s="38">
        <f t="shared" si="157"/>
        <v>0.46859520154999995</v>
      </c>
      <c r="O712" s="38">
        <f t="shared" si="158"/>
        <v>1.05640479845</v>
      </c>
      <c r="P712" s="2">
        <v>5323267</v>
      </c>
      <c r="Q712" s="2">
        <v>4.5729492389999997</v>
      </c>
      <c r="R712" s="24">
        <v>0</v>
      </c>
      <c r="S712" s="24">
        <v>0</v>
      </c>
      <c r="T712" s="24">
        <v>0.30727554200000001</v>
      </c>
      <c r="U712" s="24">
        <v>0.69272445800000004</v>
      </c>
      <c r="V712" s="95">
        <f t="shared" si="159"/>
        <v>8.5835702023471135E-3</v>
      </c>
      <c r="W712" s="95">
        <v>0.29112500000000002</v>
      </c>
      <c r="X712" s="95">
        <v>0.25862118899999997</v>
      </c>
      <c r="Y712" s="95">
        <f t="shared" si="160"/>
        <v>0.25862118899163067</v>
      </c>
      <c r="Z712" s="2" t="s">
        <v>532</v>
      </c>
      <c r="AA712" s="2" t="s">
        <v>532</v>
      </c>
      <c r="AB712" s="2">
        <v>0.22500000000000001</v>
      </c>
      <c r="AC712" s="95">
        <v>0.27353472200000001</v>
      </c>
      <c r="AD712" s="38">
        <f t="shared" si="161"/>
        <v>0</v>
      </c>
      <c r="AE712" s="38">
        <f t="shared" si="162"/>
        <v>0</v>
      </c>
      <c r="AF712" s="38">
        <f t="shared" si="163"/>
        <v>0.92360114225504997</v>
      </c>
      <c r="AG712" s="38">
        <f t="shared" si="164"/>
        <v>2.5313193214841441</v>
      </c>
      <c r="AH712" s="38">
        <f t="shared" si="165"/>
        <v>3.4549204637391941</v>
      </c>
      <c r="AI712" s="38">
        <v>132.838888889</v>
      </c>
      <c r="AJ712" s="24">
        <f t="shared" si="166"/>
        <v>2.6008351113401145E-2</v>
      </c>
      <c r="AK712" s="2">
        <f t="shared" si="167"/>
        <v>508</v>
      </c>
    </row>
    <row r="713" spans="1:37">
      <c r="A713" s="2">
        <v>180</v>
      </c>
      <c r="B713" s="2" t="s">
        <v>235</v>
      </c>
      <c r="C713" s="2" t="s">
        <v>8</v>
      </c>
      <c r="D713" s="2" t="s">
        <v>440</v>
      </c>
      <c r="E713" s="2" t="s">
        <v>768</v>
      </c>
      <c r="F713" s="2" t="s">
        <v>64</v>
      </c>
      <c r="H713" s="2" t="s">
        <v>880</v>
      </c>
      <c r="I713" s="2">
        <v>15179</v>
      </c>
      <c r="J713" s="2">
        <v>104</v>
      </c>
      <c r="K713" s="95">
        <f t="shared" si="154"/>
        <v>6.8515712497529482E-3</v>
      </c>
      <c r="L713" s="38">
        <f t="shared" si="155"/>
        <v>0.10294852932</v>
      </c>
      <c r="M713" s="38">
        <f t="shared" si="156"/>
        <v>0.15294117643999999</v>
      </c>
      <c r="N713" s="38">
        <f t="shared" si="157"/>
        <v>0.19512577396</v>
      </c>
      <c r="O713" s="38">
        <f t="shared" si="158"/>
        <v>6.8984520280000003E-2</v>
      </c>
      <c r="P713" s="2">
        <v>3330031</v>
      </c>
      <c r="Q713" s="2">
        <v>0.869496198</v>
      </c>
      <c r="R713" s="24">
        <v>0.19797794099999999</v>
      </c>
      <c r="S713" s="24">
        <v>0.29411764699999998</v>
      </c>
      <c r="T713" s="24">
        <v>0.375241873</v>
      </c>
      <c r="U713" s="24">
        <v>0.132662539</v>
      </c>
      <c r="V713" s="95">
        <f t="shared" si="159"/>
        <v>3.4799432668818765E-3</v>
      </c>
      <c r="W713" s="95">
        <v>0.25659375000000001</v>
      </c>
      <c r="X713" s="95">
        <v>0.23325215699999999</v>
      </c>
      <c r="Y713" s="95">
        <f t="shared" si="160"/>
        <v>0.18973818211653123</v>
      </c>
      <c r="Z713" s="2">
        <v>0.1</v>
      </c>
      <c r="AA713" s="2">
        <v>0.17499999999999999</v>
      </c>
      <c r="AB713" s="2">
        <v>0.22500000000000001</v>
      </c>
      <c r="AC713" s="95">
        <v>0.25659375000000001</v>
      </c>
      <c r="AD713" s="38">
        <f t="shared" si="161"/>
        <v>9.0182911684320008E-2</v>
      </c>
      <c r="AE713" s="38">
        <f t="shared" si="162"/>
        <v>0.23445882348251995</v>
      </c>
      <c r="AF713" s="38">
        <f t="shared" si="163"/>
        <v>0.38459290047516004</v>
      </c>
      <c r="AG713" s="38">
        <f t="shared" si="164"/>
        <v>0.15506073153522318</v>
      </c>
      <c r="AH713" s="38">
        <f t="shared" si="165"/>
        <v>0.53965363201038319</v>
      </c>
      <c r="AI713" s="38">
        <v>132.838888889</v>
      </c>
      <c r="AJ713" s="24">
        <f t="shared" si="166"/>
        <v>4.0624672226919709E-3</v>
      </c>
      <c r="AK713" s="2">
        <f t="shared" si="167"/>
        <v>88</v>
      </c>
    </row>
    <row r="714" spans="1:37">
      <c r="A714" s="2">
        <v>181</v>
      </c>
      <c r="B714" s="2" t="s">
        <v>236</v>
      </c>
      <c r="C714" s="2" t="s">
        <v>8</v>
      </c>
      <c r="D714" s="2" t="s">
        <v>440</v>
      </c>
      <c r="E714" s="2" t="s">
        <v>768</v>
      </c>
      <c r="F714" s="2" t="s">
        <v>64</v>
      </c>
      <c r="H714" s="2" t="s">
        <v>880</v>
      </c>
      <c r="I714" s="2">
        <v>12329</v>
      </c>
      <c r="J714" s="2">
        <v>3</v>
      </c>
      <c r="K714" s="95">
        <f t="shared" si="154"/>
        <v>2.4332873712385432E-4</v>
      </c>
      <c r="L714" s="38">
        <f t="shared" si="155"/>
        <v>0</v>
      </c>
      <c r="M714" s="38">
        <f t="shared" si="156"/>
        <v>3.2788865550000003E-3</v>
      </c>
      <c r="N714" s="38">
        <f t="shared" si="157"/>
        <v>8.9539565850000006E-3</v>
      </c>
      <c r="O714" s="38">
        <f t="shared" si="158"/>
        <v>2.7671568599999998E-3</v>
      </c>
      <c r="P714" s="2">
        <v>4520567</v>
      </c>
      <c r="Q714" s="2">
        <v>0.17770598400000001</v>
      </c>
      <c r="R714" s="24">
        <v>0</v>
      </c>
      <c r="S714" s="24">
        <v>0.218592437</v>
      </c>
      <c r="T714" s="24">
        <v>0.59693043899999998</v>
      </c>
      <c r="U714" s="24">
        <v>0.18447712399999999</v>
      </c>
      <c r="V714" s="95">
        <f t="shared" si="159"/>
        <v>1.9013891548381862E-4</v>
      </c>
      <c r="W714" s="95">
        <v>0.26615624999999998</v>
      </c>
      <c r="X714" s="95">
        <v>0.23471629499999999</v>
      </c>
      <c r="Y714" s="95">
        <f t="shared" si="160"/>
        <v>0.22166276478462499</v>
      </c>
      <c r="Z714" s="2" t="s">
        <v>532</v>
      </c>
      <c r="AA714" s="2">
        <v>0.17499999999999999</v>
      </c>
      <c r="AB714" s="2">
        <v>0.22500000000000001</v>
      </c>
      <c r="AC714" s="95">
        <v>0.26615624999999998</v>
      </c>
      <c r="AD714" s="38">
        <f t="shared" si="161"/>
        <v>0</v>
      </c>
      <c r="AE714" s="38">
        <f t="shared" si="162"/>
        <v>5.0265330888150002E-3</v>
      </c>
      <c r="AF714" s="38">
        <f t="shared" si="163"/>
        <v>1.7648248429035004E-2</v>
      </c>
      <c r="AG714" s="38">
        <f t="shared" si="164"/>
        <v>6.4517057748497237E-3</v>
      </c>
      <c r="AH714" s="38">
        <f t="shared" si="165"/>
        <v>2.4099954203884728E-2</v>
      </c>
      <c r="AI714" s="38">
        <v>132.838888889</v>
      </c>
      <c r="AJ714" s="24">
        <f t="shared" si="166"/>
        <v>1.8142243137868021E-4</v>
      </c>
      <c r="AK714" s="2">
        <f t="shared" si="167"/>
        <v>4</v>
      </c>
    </row>
    <row r="715" spans="1:37">
      <c r="A715" s="2">
        <v>182</v>
      </c>
      <c r="B715" s="2" t="s">
        <v>237</v>
      </c>
      <c r="C715" s="2" t="s">
        <v>8</v>
      </c>
      <c r="D715" s="2" t="s">
        <v>440</v>
      </c>
      <c r="E715" s="2" t="s">
        <v>768</v>
      </c>
      <c r="F715" s="2" t="s">
        <v>64</v>
      </c>
      <c r="H715" s="2" t="s">
        <v>880</v>
      </c>
      <c r="I715" s="2">
        <v>25117</v>
      </c>
      <c r="J715" s="2">
        <v>456</v>
      </c>
      <c r="K715" s="95">
        <f t="shared" si="154"/>
        <v>1.8155034438826292E-2</v>
      </c>
      <c r="L715" s="38">
        <f t="shared" si="155"/>
        <v>0</v>
      </c>
      <c r="M715" s="38">
        <f t="shared" si="156"/>
        <v>0</v>
      </c>
      <c r="N715" s="38">
        <f t="shared" si="157"/>
        <v>0.28677508716</v>
      </c>
      <c r="O715" s="38">
        <f t="shared" si="158"/>
        <v>1.9932249128399999</v>
      </c>
      <c r="P715" s="2">
        <v>2118528</v>
      </c>
      <c r="Q715" s="2">
        <v>15.260620505</v>
      </c>
      <c r="R715" s="24">
        <v>0</v>
      </c>
      <c r="S715" s="24">
        <v>0</v>
      </c>
      <c r="T715" s="24">
        <v>0.12577854699999999</v>
      </c>
      <c r="U715" s="24">
        <v>0.87422145299999998</v>
      </c>
      <c r="V715" s="95">
        <f t="shared" si="159"/>
        <v>1.8155034438826292E-2</v>
      </c>
      <c r="W715" s="95">
        <v>0.29590624999999998</v>
      </c>
      <c r="X715" s="95">
        <v>0.26841055899999999</v>
      </c>
      <c r="Y715" s="95">
        <f t="shared" si="160"/>
        <v>0.26841055902553124</v>
      </c>
      <c r="Z715" s="2" t="s">
        <v>532</v>
      </c>
      <c r="AA715" s="2" t="s">
        <v>532</v>
      </c>
      <c r="AB715" s="2">
        <v>0.22500000000000001</v>
      </c>
      <c r="AC715" s="95">
        <v>0.27465624999999999</v>
      </c>
      <c r="AD715" s="38">
        <f t="shared" si="161"/>
        <v>0</v>
      </c>
      <c r="AE715" s="38">
        <f t="shared" si="162"/>
        <v>0</v>
      </c>
      <c r="AF715" s="38">
        <f t="shared" si="163"/>
        <v>0.56523369679236002</v>
      </c>
      <c r="AG715" s="38">
        <f t="shared" si="164"/>
        <v>4.7956767165127703</v>
      </c>
      <c r="AH715" s="38">
        <f t="shared" si="165"/>
        <v>5.3609104133051302</v>
      </c>
      <c r="AI715" s="38">
        <v>132.838888889</v>
      </c>
      <c r="AJ715" s="24">
        <f t="shared" si="166"/>
        <v>4.0356483392334754E-2</v>
      </c>
      <c r="AK715" s="2">
        <f t="shared" si="167"/>
        <v>760</v>
      </c>
    </row>
    <row r="716" spans="1:37">
      <c r="A716" s="2">
        <v>183</v>
      </c>
      <c r="B716" s="2" t="s">
        <v>238</v>
      </c>
      <c r="C716" s="2" t="s">
        <v>8</v>
      </c>
      <c r="D716" s="2" t="s">
        <v>440</v>
      </c>
      <c r="E716" s="2" t="s">
        <v>768</v>
      </c>
      <c r="F716" s="2" t="s">
        <v>64</v>
      </c>
      <c r="H716" s="2" t="s">
        <v>880</v>
      </c>
      <c r="I716" s="2">
        <v>17786</v>
      </c>
      <c r="J716" s="2">
        <v>155</v>
      </c>
      <c r="K716" s="95">
        <f t="shared" si="154"/>
        <v>8.7147194422579552E-3</v>
      </c>
      <c r="L716" s="38">
        <f t="shared" si="155"/>
        <v>0</v>
      </c>
      <c r="M716" s="38">
        <f t="shared" si="156"/>
        <v>0.24582579174999999</v>
      </c>
      <c r="N716" s="38">
        <f t="shared" si="157"/>
        <v>0.35593891395000005</v>
      </c>
      <c r="O716" s="38">
        <f t="shared" si="158"/>
        <v>0.17323529430000001</v>
      </c>
      <c r="P716" s="2">
        <v>2083496</v>
      </c>
      <c r="Q716" s="2">
        <v>3.2062034709999998</v>
      </c>
      <c r="R716" s="24">
        <v>0</v>
      </c>
      <c r="S716" s="24">
        <v>0.31719457000000001</v>
      </c>
      <c r="T716" s="24">
        <v>0.45927601800000001</v>
      </c>
      <c r="U716" s="24">
        <v>0.22352941200000001</v>
      </c>
      <c r="V716" s="95">
        <f t="shared" si="159"/>
        <v>5.950457756100304E-3</v>
      </c>
      <c r="W716" s="95">
        <v>0.26350000000000001</v>
      </c>
      <c r="X716" s="95">
        <v>0.235864563</v>
      </c>
      <c r="Y716" s="95">
        <f t="shared" si="160"/>
        <v>0.21655865386075002</v>
      </c>
      <c r="Z716" s="2" t="s">
        <v>532</v>
      </c>
      <c r="AA716" s="2">
        <v>0.17499999999999999</v>
      </c>
      <c r="AB716" s="2">
        <v>0.22500000000000001</v>
      </c>
      <c r="AC716" s="95">
        <v>0.25818750000000001</v>
      </c>
      <c r="AD716" s="38">
        <f t="shared" si="161"/>
        <v>0</v>
      </c>
      <c r="AE716" s="38">
        <f t="shared" si="162"/>
        <v>0.37685093875275</v>
      </c>
      <c r="AF716" s="38">
        <f t="shared" si="163"/>
        <v>0.70155559939544998</v>
      </c>
      <c r="AG716" s="38">
        <f t="shared" si="164"/>
        <v>0.39181016291243181</v>
      </c>
      <c r="AH716" s="38">
        <f t="shared" si="165"/>
        <v>1.0933657623078818</v>
      </c>
      <c r="AI716" s="38">
        <v>132.838888889</v>
      </c>
      <c r="AJ716" s="24">
        <f t="shared" si="166"/>
        <v>8.2307656398834892E-3</v>
      </c>
      <c r="AK716" s="2">
        <f t="shared" si="167"/>
        <v>176</v>
      </c>
    </row>
    <row r="717" spans="1:37">
      <c r="A717" s="2">
        <v>184</v>
      </c>
      <c r="B717" s="2" t="s">
        <v>239</v>
      </c>
      <c r="C717" s="2" t="s">
        <v>8</v>
      </c>
      <c r="D717" s="2" t="s">
        <v>440</v>
      </c>
      <c r="E717" s="2" t="s">
        <v>768</v>
      </c>
      <c r="F717" s="2" t="s">
        <v>64</v>
      </c>
      <c r="H717" s="2" t="s">
        <v>880</v>
      </c>
      <c r="I717" s="2">
        <v>11684</v>
      </c>
      <c r="J717" s="2">
        <v>25</v>
      </c>
      <c r="K717" s="95">
        <f t="shared" si="154"/>
        <v>2.1396781923998629E-3</v>
      </c>
      <c r="L717" s="38">
        <f t="shared" si="155"/>
        <v>0</v>
      </c>
      <c r="M717" s="38">
        <f t="shared" si="156"/>
        <v>1.0060160375E-2</v>
      </c>
      <c r="N717" s="38">
        <f t="shared" si="157"/>
        <v>7.6255198999999996E-2</v>
      </c>
      <c r="O717" s="38">
        <f t="shared" si="158"/>
        <v>3.8684640499999999E-2</v>
      </c>
      <c r="P717" s="2">
        <v>1241895</v>
      </c>
      <c r="Q717" s="2">
        <v>3.8754715050000001</v>
      </c>
      <c r="R717" s="24">
        <v>0</v>
      </c>
      <c r="S717" s="24">
        <v>8.0481283000000001E-2</v>
      </c>
      <c r="T717" s="24">
        <v>0.61004159199999997</v>
      </c>
      <c r="U717" s="24">
        <v>0.30947712399999999</v>
      </c>
      <c r="V717" s="95">
        <f t="shared" si="159"/>
        <v>1.9674741441287227E-3</v>
      </c>
      <c r="W717" s="95">
        <v>0.26721874999999995</v>
      </c>
      <c r="X717" s="95">
        <v>0.236169726</v>
      </c>
      <c r="Y717" s="95">
        <f t="shared" si="160"/>
        <v>0.23124670767774996</v>
      </c>
      <c r="Z717" s="2" t="s">
        <v>532</v>
      </c>
      <c r="AA717" s="2">
        <v>0.17499999999999999</v>
      </c>
      <c r="AB717" s="2">
        <v>0.22500000000000001</v>
      </c>
      <c r="AC717" s="95">
        <v>0.25818750000000001</v>
      </c>
      <c r="AD717" s="38">
        <f t="shared" si="161"/>
        <v>0</v>
      </c>
      <c r="AE717" s="38">
        <f t="shared" si="162"/>
        <v>1.5422225854875E-2</v>
      </c>
      <c r="AF717" s="38">
        <f t="shared" si="163"/>
        <v>0.15029899722899998</v>
      </c>
      <c r="AG717" s="38">
        <f t="shared" si="164"/>
        <v>8.7493921823261239E-2</v>
      </c>
      <c r="AH717" s="38">
        <f t="shared" si="165"/>
        <v>0.23779291905226121</v>
      </c>
      <c r="AI717" s="38">
        <v>132.838888889</v>
      </c>
      <c r="AJ717" s="24">
        <f t="shared" si="166"/>
        <v>1.7900851252298615E-3</v>
      </c>
      <c r="AK717" s="2">
        <f t="shared" si="167"/>
        <v>38</v>
      </c>
    </row>
    <row r="718" spans="1:37">
      <c r="A718" s="2">
        <v>185</v>
      </c>
      <c r="B718" s="2" t="s">
        <v>240</v>
      </c>
      <c r="C718" s="2" t="s">
        <v>8</v>
      </c>
      <c r="D718" s="2" t="s">
        <v>440</v>
      </c>
      <c r="E718" s="2" t="s">
        <v>768</v>
      </c>
      <c r="F718" s="2" t="s">
        <v>64</v>
      </c>
      <c r="H718" s="2" t="s">
        <v>880</v>
      </c>
      <c r="I718" s="2">
        <v>20218</v>
      </c>
      <c r="J718" s="2">
        <v>287</v>
      </c>
      <c r="K718" s="95">
        <f t="shared" si="154"/>
        <v>1.4195271540211692E-2</v>
      </c>
      <c r="L718" s="38">
        <f t="shared" si="155"/>
        <v>0</v>
      </c>
      <c r="M718" s="38">
        <f t="shared" si="156"/>
        <v>0</v>
      </c>
      <c r="N718" s="38">
        <f t="shared" si="157"/>
        <v>0</v>
      </c>
      <c r="O718" s="38">
        <f t="shared" si="158"/>
        <v>1.4350000000000001</v>
      </c>
      <c r="P718" s="2">
        <v>1158945</v>
      </c>
      <c r="Q718" s="2">
        <v>18.470781113000001</v>
      </c>
      <c r="R718" s="24">
        <v>0</v>
      </c>
      <c r="S718" s="24">
        <v>0</v>
      </c>
      <c r="T718" s="24">
        <v>0</v>
      </c>
      <c r="U718" s="24">
        <v>1</v>
      </c>
      <c r="V718" s="95">
        <f t="shared" si="159"/>
        <v>1.4195271540211692E-2</v>
      </c>
      <c r="W718" s="95">
        <v>0.32246875000000003</v>
      </c>
      <c r="X718" s="95">
        <v>0.28299687499999998</v>
      </c>
      <c r="Y718" s="95">
        <f t="shared" si="160"/>
        <v>0.28299687499999998</v>
      </c>
      <c r="Z718" s="2" t="s">
        <v>532</v>
      </c>
      <c r="AA718" s="2" t="s">
        <v>532</v>
      </c>
      <c r="AB718" s="2" t="s">
        <v>532</v>
      </c>
      <c r="AC718" s="95">
        <v>0.28299687499999998</v>
      </c>
      <c r="AD718" s="38">
        <f t="shared" si="161"/>
        <v>0</v>
      </c>
      <c r="AE718" s="38">
        <f t="shared" si="162"/>
        <v>0</v>
      </c>
      <c r="AF718" s="38">
        <f t="shared" si="163"/>
        <v>0</v>
      </c>
      <c r="AG718" s="38">
        <f t="shared" si="164"/>
        <v>3.5574405168749998</v>
      </c>
      <c r="AH718" s="38">
        <f t="shared" si="165"/>
        <v>3.5574405168749998</v>
      </c>
      <c r="AI718" s="38">
        <v>132.838888889</v>
      </c>
      <c r="AJ718" s="24">
        <f t="shared" si="166"/>
        <v>2.6780113463969066E-2</v>
      </c>
      <c r="AK718" s="2">
        <f t="shared" si="167"/>
        <v>478</v>
      </c>
    </row>
    <row r="719" spans="1:37">
      <c r="A719" s="2">
        <v>186</v>
      </c>
      <c r="B719" s="2" t="s">
        <v>241</v>
      </c>
      <c r="C719" s="2" t="s">
        <v>8</v>
      </c>
      <c r="D719" s="2" t="s">
        <v>440</v>
      </c>
      <c r="E719" s="2" t="s">
        <v>768</v>
      </c>
      <c r="F719" s="2" t="s">
        <v>64</v>
      </c>
      <c r="H719" s="2" t="s">
        <v>880</v>
      </c>
      <c r="I719" s="2">
        <v>29836</v>
      </c>
      <c r="J719" s="2">
        <v>395</v>
      </c>
      <c r="K719" s="95">
        <f t="shared" si="154"/>
        <v>1.3239040085802387E-2</v>
      </c>
      <c r="L719" s="38">
        <f t="shared" si="155"/>
        <v>0</v>
      </c>
      <c r="M719" s="38">
        <f t="shared" si="156"/>
        <v>0</v>
      </c>
      <c r="N719" s="38">
        <f t="shared" si="157"/>
        <v>0.55183823587499992</v>
      </c>
      <c r="O719" s="38">
        <f t="shared" si="158"/>
        <v>1.4231617641250001</v>
      </c>
      <c r="P719" s="2">
        <v>3450966</v>
      </c>
      <c r="Q719" s="2">
        <v>7.9221729859999996</v>
      </c>
      <c r="R719" s="24">
        <v>0</v>
      </c>
      <c r="S719" s="24">
        <v>0</v>
      </c>
      <c r="T719" s="24">
        <v>0.27941176499999998</v>
      </c>
      <c r="U719" s="24">
        <v>0.72058823500000002</v>
      </c>
      <c r="V719" s="95">
        <f t="shared" si="159"/>
        <v>1.3239040085802387E-2</v>
      </c>
      <c r="W719" s="95">
        <v>0.30228124999999995</v>
      </c>
      <c r="X719" s="95">
        <v>0.260836397</v>
      </c>
      <c r="Y719" s="95">
        <f t="shared" si="160"/>
        <v>0.26083639714713758</v>
      </c>
      <c r="Z719" s="2" t="s">
        <v>532</v>
      </c>
      <c r="AA719" s="2" t="s">
        <v>532</v>
      </c>
      <c r="AB719" s="2">
        <v>0.22500000000000001</v>
      </c>
      <c r="AC719" s="95">
        <v>0.27473214299999998</v>
      </c>
      <c r="AD719" s="38">
        <f t="shared" si="161"/>
        <v>0</v>
      </c>
      <c r="AE719" s="38">
        <f t="shared" si="162"/>
        <v>0</v>
      </c>
      <c r="AF719" s="38">
        <f t="shared" si="163"/>
        <v>1.0876731629096248</v>
      </c>
      <c r="AG719" s="38">
        <f t="shared" si="164"/>
        <v>3.4250573441330023</v>
      </c>
      <c r="AH719" s="38">
        <f t="shared" si="165"/>
        <v>4.5127305070426269</v>
      </c>
      <c r="AI719" s="38">
        <v>132.838888889</v>
      </c>
      <c r="AJ719" s="24">
        <f t="shared" si="166"/>
        <v>3.3971456286520575E-2</v>
      </c>
      <c r="AK719" s="2">
        <f t="shared" si="167"/>
        <v>658</v>
      </c>
    </row>
    <row r="720" spans="1:37">
      <c r="A720" s="2">
        <v>187</v>
      </c>
      <c r="B720" s="2" t="s">
        <v>242</v>
      </c>
      <c r="C720" s="2" t="s">
        <v>8</v>
      </c>
      <c r="D720" s="2" t="s">
        <v>440</v>
      </c>
      <c r="E720" s="2" t="s">
        <v>768</v>
      </c>
      <c r="F720" s="2" t="s">
        <v>64</v>
      </c>
      <c r="H720" s="2" t="s">
        <v>880</v>
      </c>
      <c r="I720" s="2">
        <v>22365</v>
      </c>
      <c r="J720" s="2">
        <v>331</v>
      </c>
      <c r="K720" s="95">
        <f t="shared" si="154"/>
        <v>1.4799910574558461E-2</v>
      </c>
      <c r="L720" s="38">
        <f t="shared" si="155"/>
        <v>0</v>
      </c>
      <c r="M720" s="38">
        <f t="shared" si="156"/>
        <v>0</v>
      </c>
      <c r="N720" s="38">
        <f t="shared" si="157"/>
        <v>0.40538373171499997</v>
      </c>
      <c r="O720" s="38">
        <f t="shared" si="158"/>
        <v>1.2496162682849998</v>
      </c>
      <c r="P720" s="2">
        <v>1684025</v>
      </c>
      <c r="Q720" s="2">
        <v>16.829566829000001</v>
      </c>
      <c r="R720" s="24">
        <v>0</v>
      </c>
      <c r="S720" s="24">
        <v>0</v>
      </c>
      <c r="T720" s="24">
        <v>0.24494485299999999</v>
      </c>
      <c r="U720" s="24">
        <v>0.75505514699999998</v>
      </c>
      <c r="V720" s="95">
        <f t="shared" si="159"/>
        <v>1.4799910574558461E-2</v>
      </c>
      <c r="W720" s="95">
        <v>0.34318749999999998</v>
      </c>
      <c r="X720" s="95">
        <v>0.274412292</v>
      </c>
      <c r="Y720" s="95">
        <f t="shared" si="160"/>
        <v>0.2744122917479887</v>
      </c>
      <c r="Z720" s="2" t="s">
        <v>532</v>
      </c>
      <c r="AA720" s="2" t="s">
        <v>532</v>
      </c>
      <c r="AB720" s="2">
        <v>0.22500000000000001</v>
      </c>
      <c r="AC720" s="95">
        <v>0.290441964</v>
      </c>
      <c r="AD720" s="38">
        <f t="shared" si="161"/>
        <v>0</v>
      </c>
      <c r="AE720" s="38">
        <f t="shared" si="162"/>
        <v>0</v>
      </c>
      <c r="AF720" s="38">
        <f t="shared" si="163"/>
        <v>0.79901133521026502</v>
      </c>
      <c r="AG720" s="38">
        <f t="shared" si="164"/>
        <v>3.179363188093725</v>
      </c>
      <c r="AH720" s="38">
        <f t="shared" si="165"/>
        <v>3.97837452330399</v>
      </c>
      <c r="AI720" s="38">
        <v>132.838888889</v>
      </c>
      <c r="AJ720" s="24">
        <f t="shared" si="166"/>
        <v>2.9948869315131913E-2</v>
      </c>
      <c r="AK720" s="2">
        <f t="shared" si="167"/>
        <v>552</v>
      </c>
    </row>
    <row r="721" spans="1:37">
      <c r="A721" s="2">
        <v>188</v>
      </c>
      <c r="B721" s="2" t="s">
        <v>243</v>
      </c>
      <c r="C721" s="2" t="s">
        <v>8</v>
      </c>
      <c r="D721" s="2" t="s">
        <v>440</v>
      </c>
      <c r="E721" s="2" t="s">
        <v>768</v>
      </c>
      <c r="F721" s="2" t="s">
        <v>64</v>
      </c>
      <c r="H721" s="2" t="s">
        <v>880</v>
      </c>
      <c r="I721" s="2">
        <v>13956</v>
      </c>
      <c r="J721" s="2">
        <v>228</v>
      </c>
      <c r="K721" s="95">
        <f t="shared" si="154"/>
        <v>1.6337059329320721E-2</v>
      </c>
      <c r="L721" s="38">
        <f t="shared" si="155"/>
        <v>0</v>
      </c>
      <c r="M721" s="38">
        <f t="shared" si="156"/>
        <v>0.34870588241999995</v>
      </c>
      <c r="N721" s="38">
        <f t="shared" si="157"/>
        <v>0.60550173066000001</v>
      </c>
      <c r="O721" s="38">
        <f t="shared" si="158"/>
        <v>0.18579238806000001</v>
      </c>
      <c r="P721" s="2">
        <v>1005159</v>
      </c>
      <c r="Q721" s="2">
        <v>7.6217804640000004</v>
      </c>
      <c r="R721" s="24">
        <v>0</v>
      </c>
      <c r="S721" s="24">
        <v>0.305882353</v>
      </c>
      <c r="T721" s="24">
        <v>0.53114186900000004</v>
      </c>
      <c r="U721" s="24">
        <v>0.16297577899999999</v>
      </c>
      <c r="V721" s="95">
        <f t="shared" si="159"/>
        <v>1.1339841196904557E-2</v>
      </c>
      <c r="W721" s="95">
        <v>0.26137500000000002</v>
      </c>
      <c r="X721" s="95">
        <v>0.23354069</v>
      </c>
      <c r="Y721" s="95">
        <f t="shared" si="160"/>
        <v>0.21563412653612501</v>
      </c>
      <c r="Z721" s="2" t="s">
        <v>532</v>
      </c>
      <c r="AA721" s="2">
        <v>0.17499999999999999</v>
      </c>
      <c r="AB721" s="2">
        <v>0.22500000000000001</v>
      </c>
      <c r="AC721" s="95">
        <v>0.26137500000000002</v>
      </c>
      <c r="AD721" s="38">
        <f t="shared" si="161"/>
        <v>0</v>
      </c>
      <c r="AE721" s="38">
        <f t="shared" si="162"/>
        <v>0.53456611774985985</v>
      </c>
      <c r="AF721" s="38">
        <f t="shared" si="163"/>
        <v>1.1934439111308601</v>
      </c>
      <c r="AG721" s="38">
        <f t="shared" si="164"/>
        <v>0.42539861235963872</v>
      </c>
      <c r="AH721" s="38">
        <f t="shared" si="165"/>
        <v>1.6188425234904988</v>
      </c>
      <c r="AI721" s="38">
        <v>132.838888889</v>
      </c>
      <c r="AJ721" s="24">
        <f t="shared" si="166"/>
        <v>1.2186510569530596E-2</v>
      </c>
      <c r="AK721" s="2">
        <f t="shared" si="167"/>
        <v>264</v>
      </c>
    </row>
    <row r="722" spans="1:37">
      <c r="A722" s="2">
        <v>189</v>
      </c>
      <c r="B722" s="2" t="s">
        <v>244</v>
      </c>
      <c r="C722" s="2" t="s">
        <v>8</v>
      </c>
      <c r="D722" s="2" t="s">
        <v>440</v>
      </c>
      <c r="E722" s="2" t="s">
        <v>768</v>
      </c>
      <c r="F722" s="2" t="s">
        <v>64</v>
      </c>
      <c r="H722" s="2" t="s">
        <v>880</v>
      </c>
      <c r="I722" s="2">
        <v>19933</v>
      </c>
      <c r="J722" s="2">
        <v>167</v>
      </c>
      <c r="K722" s="95">
        <f t="shared" si="154"/>
        <v>8.378066522851552E-3</v>
      </c>
      <c r="L722" s="38">
        <f t="shared" si="155"/>
        <v>0</v>
      </c>
      <c r="M722" s="38">
        <f t="shared" si="156"/>
        <v>0</v>
      </c>
      <c r="N722" s="38">
        <f t="shared" si="157"/>
        <v>0.41095098060499996</v>
      </c>
      <c r="O722" s="38">
        <f t="shared" si="158"/>
        <v>0.42404901939499995</v>
      </c>
      <c r="P722" s="2">
        <v>2864624</v>
      </c>
      <c r="Q722" s="2">
        <v>4.6854268379999997</v>
      </c>
      <c r="R722" s="24">
        <v>0</v>
      </c>
      <c r="S722" s="24">
        <v>0</v>
      </c>
      <c r="T722" s="24">
        <v>0.492156863</v>
      </c>
      <c r="U722" s="24">
        <v>0.50784313699999994</v>
      </c>
      <c r="V722" s="95">
        <f t="shared" si="159"/>
        <v>8.378066522851552E-3</v>
      </c>
      <c r="W722" s="95">
        <v>0.29165625000000001</v>
      </c>
      <c r="X722" s="95">
        <v>0.248329044</v>
      </c>
      <c r="Y722" s="95">
        <f t="shared" si="160"/>
        <v>0.24832904410593748</v>
      </c>
      <c r="Z722" s="2" t="s">
        <v>532</v>
      </c>
      <c r="AA722" s="2" t="s">
        <v>532</v>
      </c>
      <c r="AB722" s="2">
        <v>0.22500000000000001</v>
      </c>
      <c r="AC722" s="95">
        <v>0.2709375</v>
      </c>
      <c r="AD722" s="38">
        <f t="shared" si="161"/>
        <v>0</v>
      </c>
      <c r="AE722" s="38">
        <f t="shared" si="162"/>
        <v>0</v>
      </c>
      <c r="AF722" s="38">
        <f t="shared" si="163"/>
        <v>0.80998438277245499</v>
      </c>
      <c r="AG722" s="38">
        <f t="shared" si="164"/>
        <v>1.0064432432448354</v>
      </c>
      <c r="AH722" s="38">
        <f t="shared" si="165"/>
        <v>1.8164276260172905</v>
      </c>
      <c r="AI722" s="38">
        <v>132.838888889</v>
      </c>
      <c r="AJ722" s="24">
        <f t="shared" si="166"/>
        <v>1.3673914628532425E-2</v>
      </c>
      <c r="AK722" s="2">
        <f t="shared" si="167"/>
        <v>278</v>
      </c>
    </row>
    <row r="723" spans="1:37">
      <c r="A723" s="2">
        <v>190</v>
      </c>
      <c r="B723" s="2" t="s">
        <v>245</v>
      </c>
      <c r="C723" s="2" t="s">
        <v>8</v>
      </c>
      <c r="D723" s="2" t="s">
        <v>440</v>
      </c>
      <c r="E723" s="2" t="s">
        <v>768</v>
      </c>
      <c r="F723" s="2" t="s">
        <v>64</v>
      </c>
      <c r="H723" s="2" t="s">
        <v>880</v>
      </c>
      <c r="I723" s="2">
        <v>9441</v>
      </c>
      <c r="J723" s="2">
        <v>10</v>
      </c>
      <c r="K723" s="95">
        <f t="shared" si="154"/>
        <v>1.0592098294672175E-3</v>
      </c>
      <c r="L723" s="38">
        <f t="shared" si="155"/>
        <v>0</v>
      </c>
      <c r="M723" s="38">
        <f t="shared" si="156"/>
        <v>0</v>
      </c>
      <c r="N723" s="38">
        <f t="shared" si="157"/>
        <v>1.6552287600000003E-2</v>
      </c>
      <c r="O723" s="38">
        <f t="shared" si="158"/>
        <v>3.3447712400000003E-2</v>
      </c>
      <c r="P723" s="2">
        <v>952557</v>
      </c>
      <c r="Q723" s="2">
        <v>6.4378434699999998</v>
      </c>
      <c r="R723" s="24">
        <v>0</v>
      </c>
      <c r="S723" s="24">
        <v>0</v>
      </c>
      <c r="T723" s="24">
        <v>0.33104575200000003</v>
      </c>
      <c r="U723" s="24">
        <v>0.66895424800000003</v>
      </c>
      <c r="V723" s="95">
        <f t="shared" si="159"/>
        <v>1.0592098294672175E-3</v>
      </c>
      <c r="W723" s="95">
        <v>0.29749999999999999</v>
      </c>
      <c r="X723" s="95">
        <v>0.25975774800000001</v>
      </c>
      <c r="Y723" s="95">
        <f t="shared" si="160"/>
        <v>0.25975774757934861</v>
      </c>
      <c r="Z723" s="2" t="s">
        <v>532</v>
      </c>
      <c r="AA723" s="2" t="s">
        <v>532</v>
      </c>
      <c r="AB723" s="2">
        <v>0.22500000000000001</v>
      </c>
      <c r="AC723" s="95">
        <v>0.276958333</v>
      </c>
      <c r="AD723" s="38">
        <f t="shared" si="161"/>
        <v>0</v>
      </c>
      <c r="AE723" s="38">
        <f t="shared" si="162"/>
        <v>0</v>
      </c>
      <c r="AF723" s="38">
        <f t="shared" si="163"/>
        <v>3.2624558859600007E-2</v>
      </c>
      <c r="AG723" s="38">
        <f t="shared" si="164"/>
        <v>8.1149334580154692E-2</v>
      </c>
      <c r="AH723" s="38">
        <f t="shared" si="165"/>
        <v>0.11377389343975469</v>
      </c>
      <c r="AI723" s="38">
        <v>132.838888889</v>
      </c>
      <c r="AJ723" s="24">
        <f t="shared" si="166"/>
        <v>8.5648031530001728E-4</v>
      </c>
      <c r="AK723" s="2">
        <f t="shared" si="167"/>
        <v>17</v>
      </c>
    </row>
    <row r="724" spans="1:37">
      <c r="A724" s="2">
        <v>191</v>
      </c>
      <c r="B724" s="2" t="s">
        <v>246</v>
      </c>
      <c r="C724" s="2" t="s">
        <v>8</v>
      </c>
      <c r="D724" s="2" t="s">
        <v>440</v>
      </c>
      <c r="E724" s="2" t="s">
        <v>768</v>
      </c>
      <c r="F724" s="2" t="s">
        <v>64</v>
      </c>
      <c r="H724" s="2" t="s">
        <v>880</v>
      </c>
      <c r="I724" s="2">
        <v>17982</v>
      </c>
      <c r="J724" s="2">
        <v>304</v>
      </c>
      <c r="K724" s="95">
        <f t="shared" si="154"/>
        <v>1.6905794683572461E-2</v>
      </c>
      <c r="L724" s="38">
        <f t="shared" si="155"/>
        <v>0</v>
      </c>
      <c r="M724" s="38">
        <f t="shared" si="156"/>
        <v>0</v>
      </c>
      <c r="N724" s="38">
        <f t="shared" si="157"/>
        <v>0</v>
      </c>
      <c r="O724" s="38">
        <f t="shared" si="158"/>
        <v>1.52</v>
      </c>
      <c r="P724" s="2">
        <v>2062006</v>
      </c>
      <c r="Q724" s="2">
        <v>11.355015398000001</v>
      </c>
      <c r="R724" s="24">
        <v>0</v>
      </c>
      <c r="S724" s="24">
        <v>0</v>
      </c>
      <c r="T724" s="24">
        <v>0</v>
      </c>
      <c r="U724" s="24">
        <v>1</v>
      </c>
      <c r="V724" s="95">
        <f t="shared" si="159"/>
        <v>1.6905794683572461E-2</v>
      </c>
      <c r="W724" s="95">
        <v>0.32087499999999997</v>
      </c>
      <c r="X724" s="95">
        <v>0.28586562500000001</v>
      </c>
      <c r="Y724" s="95">
        <f t="shared" si="160"/>
        <v>0.28586562500000001</v>
      </c>
      <c r="Z724" s="2" t="s">
        <v>532</v>
      </c>
      <c r="AA724" s="2" t="s">
        <v>532</v>
      </c>
      <c r="AB724" s="2" t="s">
        <v>532</v>
      </c>
      <c r="AC724" s="95">
        <v>0.28586562500000001</v>
      </c>
      <c r="AD724" s="38">
        <f t="shared" si="161"/>
        <v>0</v>
      </c>
      <c r="AE724" s="38">
        <f t="shared" si="162"/>
        <v>0</v>
      </c>
      <c r="AF724" s="38">
        <f t="shared" si="163"/>
        <v>0</v>
      </c>
      <c r="AG724" s="38">
        <f t="shared" si="164"/>
        <v>3.8063579700000005</v>
      </c>
      <c r="AH724" s="38">
        <f t="shared" si="165"/>
        <v>3.8063579700000005</v>
      </c>
      <c r="AI724" s="38">
        <v>132.838888889</v>
      </c>
      <c r="AJ724" s="24">
        <f t="shared" si="166"/>
        <v>2.8653943147481369E-2</v>
      </c>
      <c r="AK724" s="2">
        <f t="shared" si="167"/>
        <v>507</v>
      </c>
    </row>
    <row r="725" spans="1:37">
      <c r="A725" s="2">
        <v>192</v>
      </c>
      <c r="B725" s="2" t="s">
        <v>247</v>
      </c>
      <c r="C725" s="2" t="s">
        <v>8</v>
      </c>
      <c r="D725" s="2" t="s">
        <v>440</v>
      </c>
      <c r="E725" s="2" t="s">
        <v>768</v>
      </c>
      <c r="F725" s="2" t="s">
        <v>64</v>
      </c>
      <c r="H725" s="2" t="s">
        <v>880</v>
      </c>
      <c r="I725" s="2">
        <v>24027</v>
      </c>
      <c r="J725" s="2">
        <v>542</v>
      </c>
      <c r="K725" s="95">
        <f t="shared" si="154"/>
        <v>2.2557955633245932E-2</v>
      </c>
      <c r="L725" s="38">
        <f t="shared" si="155"/>
        <v>0</v>
      </c>
      <c r="M725" s="38">
        <f t="shared" si="156"/>
        <v>0</v>
      </c>
      <c r="N725" s="38">
        <f t="shared" si="157"/>
        <v>0</v>
      </c>
      <c r="O725" s="38">
        <f t="shared" si="158"/>
        <v>2.71</v>
      </c>
      <c r="P725" s="2">
        <v>1414734</v>
      </c>
      <c r="Q725" s="2">
        <v>27.766236179</v>
      </c>
      <c r="R725" s="24">
        <v>0</v>
      </c>
      <c r="S725" s="24">
        <v>0</v>
      </c>
      <c r="T725" s="24">
        <v>0</v>
      </c>
      <c r="U725" s="24">
        <v>1</v>
      </c>
      <c r="V725" s="95">
        <f t="shared" si="159"/>
        <v>2.2557955633245932E-2</v>
      </c>
      <c r="W725" s="95">
        <v>0.34265625</v>
      </c>
      <c r="X725" s="95">
        <v>0.29696875</v>
      </c>
      <c r="Y725" s="95">
        <f t="shared" si="160"/>
        <v>0.29696875</v>
      </c>
      <c r="Z725" s="2" t="s">
        <v>532</v>
      </c>
      <c r="AA725" s="2" t="s">
        <v>532</v>
      </c>
      <c r="AB725" s="2" t="s">
        <v>532</v>
      </c>
      <c r="AC725" s="95">
        <v>0.29696875</v>
      </c>
      <c r="AD725" s="38">
        <f t="shared" si="161"/>
        <v>0</v>
      </c>
      <c r="AE725" s="38">
        <f t="shared" si="162"/>
        <v>0</v>
      </c>
      <c r="AF725" s="38">
        <f t="shared" si="163"/>
        <v>0</v>
      </c>
      <c r="AG725" s="38">
        <f t="shared" si="164"/>
        <v>7.0499193374999995</v>
      </c>
      <c r="AH725" s="38">
        <f t="shared" si="165"/>
        <v>7.0499193374999995</v>
      </c>
      <c r="AI725" s="38">
        <v>132.838888889</v>
      </c>
      <c r="AJ725" s="24">
        <f t="shared" si="166"/>
        <v>5.3071200733927418E-2</v>
      </c>
      <c r="AK725" s="2">
        <f t="shared" si="167"/>
        <v>903</v>
      </c>
    </row>
    <row r="726" spans="1:37">
      <c r="A726" s="2">
        <v>193</v>
      </c>
      <c r="B726" s="2" t="s">
        <v>248</v>
      </c>
      <c r="C726" s="2" t="s">
        <v>8</v>
      </c>
      <c r="D726" s="2" t="s">
        <v>440</v>
      </c>
      <c r="E726" s="2" t="s">
        <v>768</v>
      </c>
      <c r="F726" s="2" t="s">
        <v>64</v>
      </c>
      <c r="H726" s="2" t="s">
        <v>880</v>
      </c>
      <c r="I726" s="2">
        <v>18154</v>
      </c>
      <c r="J726" s="2">
        <v>318</v>
      </c>
      <c r="K726" s="95">
        <f t="shared" si="154"/>
        <v>1.7516800705078772E-2</v>
      </c>
      <c r="L726" s="38">
        <f t="shared" si="155"/>
        <v>0</v>
      </c>
      <c r="M726" s="38">
        <f t="shared" si="156"/>
        <v>0</v>
      </c>
      <c r="N726" s="38">
        <f t="shared" si="157"/>
        <v>0</v>
      </c>
      <c r="O726" s="38">
        <f t="shared" si="158"/>
        <v>1.59</v>
      </c>
      <c r="P726" s="2">
        <v>2277059</v>
      </c>
      <c r="Q726" s="2">
        <v>9.9725439060000003</v>
      </c>
      <c r="R726" s="24">
        <v>0</v>
      </c>
      <c r="S726" s="24">
        <v>0</v>
      </c>
      <c r="T726" s="24">
        <v>0</v>
      </c>
      <c r="U726" s="24">
        <v>1</v>
      </c>
      <c r="V726" s="95">
        <f t="shared" si="159"/>
        <v>1.7516800705078772E-2</v>
      </c>
      <c r="W726" s="95">
        <v>0.35593750000000002</v>
      </c>
      <c r="X726" s="95">
        <v>0.30695624999999999</v>
      </c>
      <c r="Y726" s="95">
        <f t="shared" si="160"/>
        <v>0.30695624999999999</v>
      </c>
      <c r="Z726" s="2" t="s">
        <v>532</v>
      </c>
      <c r="AA726" s="2" t="s">
        <v>532</v>
      </c>
      <c r="AB726" s="2" t="s">
        <v>532</v>
      </c>
      <c r="AC726" s="95">
        <v>0.30695624999999999</v>
      </c>
      <c r="AD726" s="38">
        <f t="shared" si="161"/>
        <v>0</v>
      </c>
      <c r="AE726" s="38">
        <f t="shared" si="162"/>
        <v>0</v>
      </c>
      <c r="AF726" s="38">
        <f t="shared" si="163"/>
        <v>0</v>
      </c>
      <c r="AG726" s="38">
        <f t="shared" si="164"/>
        <v>4.2754094325000001</v>
      </c>
      <c r="AH726" s="38">
        <f t="shared" si="165"/>
        <v>4.2754094325000001</v>
      </c>
      <c r="AI726" s="38">
        <v>132.838888889</v>
      </c>
      <c r="AJ726" s="24">
        <f t="shared" si="166"/>
        <v>3.2184923167134637E-2</v>
      </c>
      <c r="AK726" s="2">
        <f t="shared" si="167"/>
        <v>530</v>
      </c>
    </row>
    <row r="727" spans="1:37">
      <c r="A727" s="2">
        <v>194</v>
      </c>
      <c r="B727" s="2" t="s">
        <v>249</v>
      </c>
      <c r="C727" s="2" t="s">
        <v>7</v>
      </c>
      <c r="D727" s="2" t="s">
        <v>441</v>
      </c>
      <c r="E727" s="2" t="s">
        <v>768</v>
      </c>
      <c r="F727" s="2" t="s">
        <v>64</v>
      </c>
      <c r="H727" s="2" t="s">
        <v>880</v>
      </c>
      <c r="I727" s="2">
        <v>21220</v>
      </c>
      <c r="J727" s="2">
        <v>950</v>
      </c>
      <c r="K727" s="95">
        <f t="shared" si="154"/>
        <v>4.4769085768143264E-2</v>
      </c>
      <c r="L727" s="38">
        <f t="shared" si="155"/>
        <v>0.79827941400000002</v>
      </c>
      <c r="M727" s="38">
        <f t="shared" si="156"/>
        <v>1.3411764697500002</v>
      </c>
      <c r="N727" s="38">
        <f t="shared" si="157"/>
        <v>1.6727120487499998</v>
      </c>
      <c r="O727" s="38">
        <f t="shared" si="158"/>
        <v>0.93783206749999992</v>
      </c>
      <c r="P727" s="2">
        <v>3603778</v>
      </c>
      <c r="Q727" s="2">
        <v>4.2178883049999998</v>
      </c>
      <c r="R727" s="24">
        <v>0.168058824</v>
      </c>
      <c r="S727" s="24">
        <v>0.28235294100000002</v>
      </c>
      <c r="T727" s="24">
        <v>0.35214990499999999</v>
      </c>
      <c r="U727" s="24">
        <v>0.19743833</v>
      </c>
      <c r="V727" s="95">
        <f t="shared" si="159"/>
        <v>2.4604562829877476E-2</v>
      </c>
      <c r="W727" s="95">
        <v>0.28209374999999998</v>
      </c>
      <c r="X727" s="95">
        <v>0.245510801</v>
      </c>
      <c r="Y727" s="95">
        <f t="shared" si="160"/>
        <v>0.2011474946034375</v>
      </c>
      <c r="Z727" s="2">
        <v>0.1</v>
      </c>
      <c r="AA727" s="2">
        <v>0.17499999999999999</v>
      </c>
      <c r="AB727" s="2">
        <v>0.22500000000000001</v>
      </c>
      <c r="AC727" s="95">
        <v>0.28209374999999998</v>
      </c>
      <c r="AD727" s="38">
        <f t="shared" si="161"/>
        <v>0.69929276666400009</v>
      </c>
      <c r="AE727" s="38">
        <f t="shared" si="162"/>
        <v>2.05602352812675</v>
      </c>
      <c r="AF727" s="38">
        <f t="shared" si="163"/>
        <v>3.2969154480862493</v>
      </c>
      <c r="AG727" s="38">
        <f t="shared" si="164"/>
        <v>2.317515507572034</v>
      </c>
      <c r="AH727" s="38">
        <f t="shared" si="165"/>
        <v>5.6144309556582837</v>
      </c>
      <c r="AI727" s="38">
        <v>46.353055556000001</v>
      </c>
      <c r="AJ727" s="24">
        <f t="shared" si="166"/>
        <v>0.12112321158365458</v>
      </c>
      <c r="AK727" s="2">
        <f t="shared" si="167"/>
        <v>870</v>
      </c>
    </row>
    <row r="728" spans="1:37">
      <c r="A728" s="2">
        <v>195</v>
      </c>
      <c r="B728" s="2" t="s">
        <v>250</v>
      </c>
      <c r="C728" s="2" t="s">
        <v>7</v>
      </c>
      <c r="D728" s="2" t="s">
        <v>441</v>
      </c>
      <c r="E728" s="2" t="s">
        <v>768</v>
      </c>
      <c r="F728" s="2" t="s">
        <v>64</v>
      </c>
      <c r="H728" s="2" t="s">
        <v>880</v>
      </c>
      <c r="I728" s="2">
        <v>4913</v>
      </c>
      <c r="J728" s="2">
        <v>172</v>
      </c>
      <c r="K728" s="95">
        <f t="shared" si="154"/>
        <v>3.5009159373091799E-2</v>
      </c>
      <c r="L728" s="38">
        <f t="shared" si="155"/>
        <v>0</v>
      </c>
      <c r="M728" s="38">
        <f t="shared" si="156"/>
        <v>0.27156684485999999</v>
      </c>
      <c r="N728" s="38">
        <f t="shared" si="157"/>
        <v>0.42732908252000007</v>
      </c>
      <c r="O728" s="38">
        <f t="shared" si="158"/>
        <v>0.16110407261999998</v>
      </c>
      <c r="P728" s="2">
        <v>441929</v>
      </c>
      <c r="Q728" s="2">
        <v>5.2068241210000004</v>
      </c>
      <c r="R728" s="24">
        <v>0</v>
      </c>
      <c r="S728" s="24">
        <v>0.31577540100000001</v>
      </c>
      <c r="T728" s="24">
        <v>0.49689428200000002</v>
      </c>
      <c r="U728" s="24">
        <v>0.187330317</v>
      </c>
      <c r="V728" s="95">
        <f t="shared" si="159"/>
        <v>2.3954128033380827E-2</v>
      </c>
      <c r="W728" s="95">
        <v>0.27412500000000001</v>
      </c>
      <c r="X728" s="95">
        <v>0.23844968</v>
      </c>
      <c r="Y728" s="95">
        <f t="shared" si="160"/>
        <v>0.21841383177262502</v>
      </c>
      <c r="Z728" s="2" t="s">
        <v>532</v>
      </c>
      <c r="AA728" s="2">
        <v>0.17499999999999999</v>
      </c>
      <c r="AB728" s="2">
        <v>0.22500000000000001</v>
      </c>
      <c r="AC728" s="95">
        <v>0.27412500000000001</v>
      </c>
      <c r="AD728" s="38">
        <f t="shared" si="161"/>
        <v>0</v>
      </c>
      <c r="AE728" s="38">
        <f t="shared" si="162"/>
        <v>0.41631197317037993</v>
      </c>
      <c r="AF728" s="38">
        <f t="shared" si="163"/>
        <v>0.8422656216469202</v>
      </c>
      <c r="AG728" s="38">
        <f t="shared" si="164"/>
        <v>0.38686484822494771</v>
      </c>
      <c r="AH728" s="38">
        <f t="shared" si="165"/>
        <v>1.2291304698718679</v>
      </c>
      <c r="AI728" s="38">
        <v>46.353055556000001</v>
      </c>
      <c r="AJ728" s="24">
        <f t="shared" si="166"/>
        <v>2.6516708664155533E-2</v>
      </c>
      <c r="AK728" s="2">
        <f t="shared" si="167"/>
        <v>196</v>
      </c>
    </row>
    <row r="729" spans="1:37">
      <c r="A729" s="2">
        <v>196</v>
      </c>
      <c r="B729" s="2" t="s">
        <v>251</v>
      </c>
      <c r="C729" s="2" t="s">
        <v>7</v>
      </c>
      <c r="D729" s="2" t="s">
        <v>441</v>
      </c>
      <c r="E729" s="2" t="s">
        <v>768</v>
      </c>
      <c r="F729" s="2" t="s">
        <v>64</v>
      </c>
      <c r="H729" s="2" t="s">
        <v>880</v>
      </c>
      <c r="I729" s="2">
        <v>28111</v>
      </c>
      <c r="J729" s="2">
        <v>954</v>
      </c>
      <c r="K729" s="95">
        <f t="shared" si="154"/>
        <v>3.3936893031197748E-2</v>
      </c>
      <c r="L729" s="38">
        <f t="shared" si="155"/>
        <v>1.2939434373600001</v>
      </c>
      <c r="M729" s="38">
        <f t="shared" si="156"/>
        <v>2.38176244359</v>
      </c>
      <c r="N729" s="38">
        <f t="shared" si="157"/>
        <v>1.09429411905</v>
      </c>
      <c r="O729" s="38">
        <f t="shared" si="158"/>
        <v>0</v>
      </c>
      <c r="P729" s="2">
        <v>2256364</v>
      </c>
      <c r="Q729" s="2">
        <v>2.0460624730000001</v>
      </c>
      <c r="R729" s="24">
        <v>0.271266968</v>
      </c>
      <c r="S729" s="24">
        <v>0.49932126700000001</v>
      </c>
      <c r="T729" s="24">
        <v>0.22941176499999999</v>
      </c>
      <c r="U729" s="24">
        <v>0</v>
      </c>
      <c r="V729" s="95">
        <f t="shared" si="159"/>
        <v>7.7855225289032749E-3</v>
      </c>
      <c r="W729" s="95">
        <v>0.23109374999999999</v>
      </c>
      <c r="X729" s="95">
        <v>0.22500000000000001</v>
      </c>
      <c r="Y729" s="95">
        <f t="shared" si="160"/>
        <v>0.16612556565</v>
      </c>
      <c r="Z729" s="2">
        <v>0.1</v>
      </c>
      <c r="AA729" s="2">
        <v>0.17499999999999999</v>
      </c>
      <c r="AB729" s="2">
        <v>0.22500000000000001</v>
      </c>
      <c r="AC729" s="95"/>
      <c r="AD729" s="38">
        <f t="shared" si="161"/>
        <v>1.1334944511273599</v>
      </c>
      <c r="AE729" s="38">
        <f t="shared" si="162"/>
        <v>3.6512418260234698</v>
      </c>
      <c r="AF729" s="38">
        <f t="shared" si="163"/>
        <v>2.1568537086475499</v>
      </c>
      <c r="AG729" s="38">
        <f t="shared" si="164"/>
        <v>0</v>
      </c>
      <c r="AH729" s="38">
        <f t="shared" si="165"/>
        <v>2.1568537086475499</v>
      </c>
      <c r="AI729" s="38">
        <v>46.353055556000001</v>
      </c>
      <c r="AJ729" s="24">
        <f t="shared" si="166"/>
        <v>4.6530993108789005E-2</v>
      </c>
      <c r="AK729" s="2">
        <f t="shared" si="167"/>
        <v>365</v>
      </c>
    </row>
    <row r="730" spans="1:37">
      <c r="A730" s="2">
        <v>197</v>
      </c>
      <c r="B730" s="2" t="s">
        <v>252</v>
      </c>
      <c r="C730" s="2" t="s">
        <v>7</v>
      </c>
      <c r="D730" s="2" t="s">
        <v>441</v>
      </c>
      <c r="E730" s="2" t="s">
        <v>768</v>
      </c>
      <c r="F730" s="2" t="s">
        <v>64</v>
      </c>
      <c r="H730" s="2" t="s">
        <v>880</v>
      </c>
      <c r="I730" s="2">
        <v>2767</v>
      </c>
      <c r="J730" s="2">
        <v>29</v>
      </c>
      <c r="K730" s="95">
        <f t="shared" si="154"/>
        <v>1.0480664980122878E-2</v>
      </c>
      <c r="L730" s="38">
        <f t="shared" si="155"/>
        <v>0</v>
      </c>
      <c r="M730" s="38">
        <f t="shared" si="156"/>
        <v>1.8075791785E-2</v>
      </c>
      <c r="N730" s="38">
        <f t="shared" si="157"/>
        <v>0.126924208215</v>
      </c>
      <c r="O730" s="38">
        <f t="shared" si="158"/>
        <v>0</v>
      </c>
      <c r="P730" s="2">
        <v>2812678</v>
      </c>
      <c r="Q730" s="2">
        <v>0.24229260799999999</v>
      </c>
      <c r="R730" s="24">
        <v>0</v>
      </c>
      <c r="S730" s="24">
        <v>0.12466063300000001</v>
      </c>
      <c r="T730" s="24">
        <v>0.87533936700000003</v>
      </c>
      <c r="U730" s="24">
        <v>0</v>
      </c>
      <c r="V730" s="95">
        <f t="shared" si="159"/>
        <v>9.1741386494398284E-3</v>
      </c>
      <c r="W730" s="95">
        <v>0.23321874999999997</v>
      </c>
      <c r="X730" s="95">
        <v>0.22500000000000001</v>
      </c>
      <c r="Y730" s="95">
        <f t="shared" si="160"/>
        <v>0.21876696835000001</v>
      </c>
      <c r="Z730" s="2" t="s">
        <v>532</v>
      </c>
      <c r="AA730" s="2">
        <v>0.17499999999999999</v>
      </c>
      <c r="AB730" s="2">
        <v>0.22500000000000001</v>
      </c>
      <c r="AC730" s="95"/>
      <c r="AD730" s="38">
        <f t="shared" si="161"/>
        <v>0</v>
      </c>
      <c r="AE730" s="38">
        <f t="shared" si="162"/>
        <v>2.7710188806404995E-2</v>
      </c>
      <c r="AF730" s="38">
        <f t="shared" si="163"/>
        <v>0.25016761439176499</v>
      </c>
      <c r="AG730" s="38">
        <f t="shared" si="164"/>
        <v>0</v>
      </c>
      <c r="AH730" s="38">
        <f t="shared" si="165"/>
        <v>0.25016761439176499</v>
      </c>
      <c r="AI730" s="38">
        <v>46.353055556000001</v>
      </c>
      <c r="AJ730" s="24">
        <f t="shared" si="166"/>
        <v>5.3970037442198993E-3</v>
      </c>
      <c r="AK730" s="2">
        <f t="shared" si="167"/>
        <v>42</v>
      </c>
    </row>
    <row r="731" spans="1:37">
      <c r="A731" s="2">
        <v>198</v>
      </c>
      <c r="B731" s="2" t="s">
        <v>253</v>
      </c>
      <c r="C731" s="2" t="s">
        <v>7</v>
      </c>
      <c r="D731" s="2" t="s">
        <v>441</v>
      </c>
      <c r="E731" s="2" t="s">
        <v>768</v>
      </c>
      <c r="F731" s="2" t="s">
        <v>64</v>
      </c>
      <c r="H731" s="2" t="s">
        <v>880</v>
      </c>
      <c r="I731" s="2">
        <v>31456</v>
      </c>
      <c r="J731" s="2">
        <v>5185</v>
      </c>
      <c r="K731" s="95">
        <f t="shared" si="154"/>
        <v>0.16483341810783317</v>
      </c>
      <c r="L731" s="38">
        <f t="shared" si="155"/>
        <v>0</v>
      </c>
      <c r="M731" s="38">
        <f t="shared" si="156"/>
        <v>18.329047615925003</v>
      </c>
      <c r="N731" s="38">
        <f t="shared" si="157"/>
        <v>7.5959523840749998</v>
      </c>
      <c r="O731" s="38">
        <f t="shared" si="158"/>
        <v>0</v>
      </c>
      <c r="P731" s="2">
        <v>724391</v>
      </c>
      <c r="Q731" s="2">
        <v>35.125421111000001</v>
      </c>
      <c r="R731" s="24">
        <v>0</v>
      </c>
      <c r="S731" s="24">
        <v>0.70700280100000001</v>
      </c>
      <c r="T731" s="24">
        <v>0.29299719899999999</v>
      </c>
      <c r="U731" s="24">
        <v>0</v>
      </c>
      <c r="V731" s="95">
        <f t="shared" si="159"/>
        <v>4.8295729807190997E-2</v>
      </c>
      <c r="W731" s="95">
        <v>0.22631249999999997</v>
      </c>
      <c r="X731" s="95">
        <v>0.22500000000000001</v>
      </c>
      <c r="Y731" s="95">
        <f t="shared" si="160"/>
        <v>0.18964985995</v>
      </c>
      <c r="Z731" s="2" t="s">
        <v>532</v>
      </c>
      <c r="AA731" s="2">
        <v>0.17499999999999999</v>
      </c>
      <c r="AB731" s="2">
        <v>0.22500000000000001</v>
      </c>
      <c r="AC731" s="95"/>
      <c r="AD731" s="38">
        <f t="shared" si="161"/>
        <v>0</v>
      </c>
      <c r="AE731" s="38">
        <f t="shared" si="162"/>
        <v>28.098429995213028</v>
      </c>
      <c r="AF731" s="38">
        <f t="shared" si="163"/>
        <v>14.971622149011823</v>
      </c>
      <c r="AG731" s="38">
        <f t="shared" si="164"/>
        <v>0</v>
      </c>
      <c r="AH731" s="38">
        <f t="shared" si="165"/>
        <v>14.971622149011823</v>
      </c>
      <c r="AI731" s="38">
        <v>46.353055556000001</v>
      </c>
      <c r="AJ731" s="24">
        <f t="shared" si="166"/>
        <v>0.32299105138655476</v>
      </c>
      <c r="AK731" s="2">
        <f t="shared" si="167"/>
        <v>2532</v>
      </c>
    </row>
    <row r="732" spans="1:37">
      <c r="A732" s="2">
        <v>199</v>
      </c>
      <c r="B732" s="2" t="s">
        <v>254</v>
      </c>
      <c r="C732" s="2" t="s">
        <v>6</v>
      </c>
      <c r="D732" s="2" t="s">
        <v>442</v>
      </c>
      <c r="E732" s="2" t="s">
        <v>768</v>
      </c>
      <c r="F732" s="2" t="s">
        <v>64</v>
      </c>
      <c r="H732" s="2" t="s">
        <v>880</v>
      </c>
      <c r="I732" s="2">
        <v>34125</v>
      </c>
      <c r="J732" s="2">
        <v>3047</v>
      </c>
      <c r="K732" s="95">
        <f t="shared" si="154"/>
        <v>8.9289377289377289E-2</v>
      </c>
      <c r="L732" s="38">
        <f t="shared" si="155"/>
        <v>8.6614244888050003</v>
      </c>
      <c r="M732" s="38">
        <f t="shared" si="156"/>
        <v>4.6881580920349997</v>
      </c>
      <c r="N732" s="38">
        <f t="shared" si="157"/>
        <v>1.8854174191599999</v>
      </c>
      <c r="O732" s="38">
        <f t="shared" si="158"/>
        <v>0</v>
      </c>
      <c r="P732" s="2">
        <v>2576777</v>
      </c>
      <c r="Q732" s="2">
        <v>3.529939234</v>
      </c>
      <c r="R732" s="24">
        <v>0.56852146299999995</v>
      </c>
      <c r="S732" s="24">
        <v>0.307722881</v>
      </c>
      <c r="T732" s="24">
        <v>0.12375565600000001</v>
      </c>
      <c r="U732" s="24">
        <v>0</v>
      </c>
      <c r="V732" s="95">
        <f t="shared" si="159"/>
        <v>1.105006546027839E-2</v>
      </c>
      <c r="W732" s="95">
        <v>0.22500000000000001</v>
      </c>
      <c r="X732" s="95">
        <v>0.22500000000000001</v>
      </c>
      <c r="Y732" s="95">
        <f t="shared" si="160"/>
        <v>0.13854867307499999</v>
      </c>
      <c r="Z732" s="2">
        <v>0.1</v>
      </c>
      <c r="AA732" s="2">
        <v>0.17499999999999999</v>
      </c>
      <c r="AB732" s="2">
        <v>0.22500000000000001</v>
      </c>
      <c r="AC732" s="95"/>
      <c r="AD732" s="38">
        <f t="shared" si="161"/>
        <v>7.5874078521931807</v>
      </c>
      <c r="AE732" s="38">
        <f t="shared" si="162"/>
        <v>7.1869463550896544</v>
      </c>
      <c r="AF732" s="38">
        <f t="shared" si="163"/>
        <v>3.7161577331643598</v>
      </c>
      <c r="AG732" s="38">
        <f t="shared" si="164"/>
        <v>0</v>
      </c>
      <c r="AH732" s="38">
        <f t="shared" si="165"/>
        <v>3.7161577331643598</v>
      </c>
      <c r="AI732" s="38">
        <v>43.256944443999998</v>
      </c>
      <c r="AJ732" s="24">
        <f t="shared" si="166"/>
        <v>8.5908928171643278E-2</v>
      </c>
      <c r="AK732" s="2">
        <f t="shared" si="167"/>
        <v>628</v>
      </c>
    </row>
    <row r="733" spans="1:37">
      <c r="A733" s="2">
        <v>200</v>
      </c>
      <c r="B733" s="2" t="s">
        <v>255</v>
      </c>
      <c r="C733" s="2" t="s">
        <v>6</v>
      </c>
      <c r="D733" s="2" t="s">
        <v>442</v>
      </c>
      <c r="E733" s="2" t="s">
        <v>768</v>
      </c>
      <c r="F733" s="2" t="s">
        <v>64</v>
      </c>
      <c r="H733" s="2" t="s">
        <v>880</v>
      </c>
      <c r="I733" s="2">
        <v>34131</v>
      </c>
      <c r="J733" s="2">
        <v>4066</v>
      </c>
      <c r="K733" s="95">
        <f t="shared" si="154"/>
        <v>0.11912923735020949</v>
      </c>
      <c r="L733" s="38">
        <f t="shared" si="155"/>
        <v>13.120537809829999</v>
      </c>
      <c r="M733" s="38">
        <f t="shared" si="156"/>
        <v>4.2955927483399998</v>
      </c>
      <c r="N733" s="38">
        <f t="shared" si="157"/>
        <v>2.9138694418299997</v>
      </c>
      <c r="O733" s="38">
        <f t="shared" si="158"/>
        <v>0</v>
      </c>
      <c r="P733" s="2">
        <v>2341749</v>
      </c>
      <c r="Q733" s="2">
        <v>4.9382581109999997</v>
      </c>
      <c r="R733" s="24">
        <v>0.64537815099999996</v>
      </c>
      <c r="S733" s="24">
        <v>0.21129329799999999</v>
      </c>
      <c r="T733" s="24">
        <v>0.143328551</v>
      </c>
      <c r="U733" s="24">
        <v>0</v>
      </c>
      <c r="V733" s="95">
        <f t="shared" si="159"/>
        <v>1.7074620971140604E-2</v>
      </c>
      <c r="W733" s="95">
        <v>0.22500000000000001</v>
      </c>
      <c r="X733" s="95">
        <v>0.22500000000000001</v>
      </c>
      <c r="Y733" s="95">
        <f t="shared" si="160"/>
        <v>0.133763066225</v>
      </c>
      <c r="Z733" s="2">
        <v>0.1</v>
      </c>
      <c r="AA733" s="2">
        <v>0.17499999999999999</v>
      </c>
      <c r="AB733" s="2">
        <v>0.22500000000000001</v>
      </c>
      <c r="AC733" s="95"/>
      <c r="AD733" s="38">
        <f t="shared" si="161"/>
        <v>11.493591121411081</v>
      </c>
      <c r="AE733" s="38">
        <f t="shared" si="162"/>
        <v>6.585143683205219</v>
      </c>
      <c r="AF733" s="38">
        <f t="shared" si="163"/>
        <v>5.7432366698469295</v>
      </c>
      <c r="AG733" s="38">
        <f t="shared" si="164"/>
        <v>0</v>
      </c>
      <c r="AH733" s="38">
        <f t="shared" si="165"/>
        <v>5.7432366698469295</v>
      </c>
      <c r="AI733" s="38">
        <v>43.256944443999998</v>
      </c>
      <c r="AJ733" s="24">
        <f t="shared" si="166"/>
        <v>0.13277028101885618</v>
      </c>
      <c r="AK733" s="2">
        <f t="shared" si="167"/>
        <v>971</v>
      </c>
    </row>
    <row r="734" spans="1:37">
      <c r="A734" s="2">
        <v>201</v>
      </c>
      <c r="B734" s="2" t="s">
        <v>256</v>
      </c>
      <c r="C734" s="2" t="s">
        <v>6</v>
      </c>
      <c r="D734" s="2" t="s">
        <v>442</v>
      </c>
      <c r="E734" s="2" t="s">
        <v>768</v>
      </c>
      <c r="F734" s="2" t="s">
        <v>64</v>
      </c>
      <c r="H734" s="2" t="s">
        <v>880</v>
      </c>
      <c r="I734" s="2">
        <v>36750</v>
      </c>
      <c r="J734" s="2">
        <v>2164</v>
      </c>
      <c r="K734" s="95">
        <f t="shared" si="154"/>
        <v>5.8884353741496601E-2</v>
      </c>
      <c r="L734" s="38">
        <f t="shared" si="155"/>
        <v>0</v>
      </c>
      <c r="M734" s="38">
        <f t="shared" si="156"/>
        <v>4.3345518995200001</v>
      </c>
      <c r="N734" s="38">
        <f t="shared" si="157"/>
        <v>4.5705018001199997</v>
      </c>
      <c r="O734" s="38">
        <f t="shared" si="158"/>
        <v>1.9149462895400002</v>
      </c>
      <c r="P734" s="2">
        <v>3256282</v>
      </c>
      <c r="Q734" s="2">
        <v>12.38480871</v>
      </c>
      <c r="R734" s="24">
        <v>0</v>
      </c>
      <c r="S734" s="24">
        <v>0.40060553599999998</v>
      </c>
      <c r="T734" s="24">
        <v>0.42241236599999998</v>
      </c>
      <c r="U734" s="24">
        <v>0.176982097</v>
      </c>
      <c r="V734" s="95">
        <f t="shared" si="159"/>
        <v>3.5294955589986396E-2</v>
      </c>
      <c r="W734" s="95">
        <v>0.26881250000000001</v>
      </c>
      <c r="X734" s="95">
        <v>0.237936436</v>
      </c>
      <c r="Y734" s="95">
        <f t="shared" si="160"/>
        <v>0.21272375109981251</v>
      </c>
      <c r="Z734" s="2" t="s">
        <v>532</v>
      </c>
      <c r="AA734" s="2">
        <v>0.17499999999999999</v>
      </c>
      <c r="AB734" s="2">
        <v>0.22500000000000001</v>
      </c>
      <c r="AC734" s="95">
        <v>0.26881250000000001</v>
      </c>
      <c r="AD734" s="38">
        <f t="shared" si="161"/>
        <v>0</v>
      </c>
      <c r="AE734" s="38">
        <f t="shared" si="162"/>
        <v>6.6448680619641589</v>
      </c>
      <c r="AF734" s="38">
        <f t="shared" si="163"/>
        <v>9.0084590480365208</v>
      </c>
      <c r="AG734" s="38">
        <f t="shared" si="164"/>
        <v>4.5093107352430692</v>
      </c>
      <c r="AH734" s="38">
        <f t="shared" si="165"/>
        <v>13.51776978327959</v>
      </c>
      <c r="AI734" s="38">
        <v>43.256944443999998</v>
      </c>
      <c r="AJ734" s="24">
        <f t="shared" si="166"/>
        <v>0.3124994138404657</v>
      </c>
      <c r="AK734" s="2">
        <f t="shared" si="167"/>
        <v>2162</v>
      </c>
    </row>
    <row r="735" spans="1:37">
      <c r="A735" s="2">
        <v>202</v>
      </c>
      <c r="B735" s="2" t="s">
        <v>257</v>
      </c>
      <c r="C735" s="2" t="s">
        <v>6</v>
      </c>
      <c r="D735" s="2" t="s">
        <v>442</v>
      </c>
      <c r="E735" s="2" t="s">
        <v>768</v>
      </c>
      <c r="F735" s="2" t="s">
        <v>64</v>
      </c>
      <c r="H735" s="2" t="s">
        <v>880</v>
      </c>
      <c r="I735" s="2">
        <v>35518</v>
      </c>
      <c r="J735" s="2">
        <v>5628</v>
      </c>
      <c r="K735" s="95">
        <f t="shared" si="154"/>
        <v>0.15845486795427671</v>
      </c>
      <c r="L735" s="38">
        <f t="shared" si="155"/>
        <v>0</v>
      </c>
      <c r="M735" s="38">
        <f t="shared" si="156"/>
        <v>8.7465741060599989</v>
      </c>
      <c r="N735" s="38">
        <f t="shared" si="157"/>
        <v>13.707490586579999</v>
      </c>
      <c r="O735" s="38">
        <f t="shared" si="158"/>
        <v>5.6859353073600003</v>
      </c>
      <c r="P735" s="2">
        <v>2469801</v>
      </c>
      <c r="Q735" s="2">
        <v>31.322091215</v>
      </c>
      <c r="R735" s="24">
        <v>0</v>
      </c>
      <c r="S735" s="24">
        <v>0.31082352899999999</v>
      </c>
      <c r="T735" s="24">
        <v>0.48711764699999999</v>
      </c>
      <c r="U735" s="24">
        <v>0.202058824</v>
      </c>
      <c r="V735" s="95">
        <f t="shared" si="159"/>
        <v>0.10920336670949941</v>
      </c>
      <c r="W735" s="95">
        <v>0.27040624999999996</v>
      </c>
      <c r="X735" s="95">
        <v>0.23535323</v>
      </c>
      <c r="Y735" s="95">
        <f t="shared" si="160"/>
        <v>0.21659402577249998</v>
      </c>
      <c r="Z735" s="2" t="s">
        <v>532</v>
      </c>
      <c r="AA735" s="2">
        <v>0.17499999999999999</v>
      </c>
      <c r="AB735" s="2">
        <v>0.22500000000000001</v>
      </c>
      <c r="AC735" s="95">
        <v>0.2603125</v>
      </c>
      <c r="AD735" s="38">
        <f t="shared" si="161"/>
        <v>0</v>
      </c>
      <c r="AE735" s="38">
        <f t="shared" si="162"/>
        <v>13.408498104589979</v>
      </c>
      <c r="AF735" s="38">
        <f t="shared" si="163"/>
        <v>27.017463946149178</v>
      </c>
      <c r="AG735" s="38">
        <f t="shared" si="164"/>
        <v>12.965851503947034</v>
      </c>
      <c r="AH735" s="38">
        <f t="shared" si="165"/>
        <v>39.983315450096214</v>
      </c>
      <c r="AI735" s="38">
        <v>43.256944443999998</v>
      </c>
      <c r="AJ735" s="24">
        <f t="shared" si="166"/>
        <v>0.92432130757312758</v>
      </c>
      <c r="AK735" s="2">
        <f t="shared" si="167"/>
        <v>6464</v>
      </c>
    </row>
    <row r="736" spans="1:37">
      <c r="A736" s="2">
        <v>203</v>
      </c>
      <c r="B736" s="2" t="s">
        <v>258</v>
      </c>
      <c r="C736" s="2" t="s">
        <v>6</v>
      </c>
      <c r="D736" s="2" t="s">
        <v>442</v>
      </c>
      <c r="E736" s="2" t="s">
        <v>768</v>
      </c>
      <c r="F736" s="2" t="s">
        <v>64</v>
      </c>
      <c r="H736" s="2" t="s">
        <v>880</v>
      </c>
      <c r="I736" s="2">
        <v>34411</v>
      </c>
      <c r="J736" s="2">
        <v>7350</v>
      </c>
      <c r="K736" s="95">
        <f t="shared" si="154"/>
        <v>0.21359449013396878</v>
      </c>
      <c r="L736" s="38">
        <f t="shared" si="155"/>
        <v>3.6806888632499999</v>
      </c>
      <c r="M736" s="38">
        <f t="shared" si="156"/>
        <v>21.287693500499998</v>
      </c>
      <c r="N736" s="38">
        <f t="shared" si="157"/>
        <v>11.781617636250001</v>
      </c>
      <c r="O736" s="38">
        <f t="shared" si="158"/>
        <v>0</v>
      </c>
      <c r="P736" s="2">
        <v>3031386</v>
      </c>
      <c r="Q736" s="2">
        <v>12.936140859</v>
      </c>
      <c r="R736" s="24">
        <v>0.100154799</v>
      </c>
      <c r="S736" s="24">
        <v>0.57925696599999998</v>
      </c>
      <c r="T736" s="24">
        <v>0.320588235</v>
      </c>
      <c r="U736" s="24">
        <v>0</v>
      </c>
      <c r="V736" s="95">
        <f t="shared" si="159"/>
        <v>6.8475880597773958E-2</v>
      </c>
      <c r="W736" s="95">
        <v>0.23746875000000003</v>
      </c>
      <c r="X736" s="95">
        <v>0.22500000000000001</v>
      </c>
      <c r="Y736" s="95">
        <f t="shared" si="160"/>
        <v>0.18351780182499999</v>
      </c>
      <c r="Z736" s="2">
        <v>0.1</v>
      </c>
      <c r="AA736" s="2">
        <v>0.17499999999999999</v>
      </c>
      <c r="AB736" s="2">
        <v>0.22500000000000001</v>
      </c>
      <c r="AC736" s="95"/>
      <c r="AD736" s="38">
        <f t="shared" si="161"/>
        <v>3.2242834442070003</v>
      </c>
      <c r="AE736" s="38">
        <f t="shared" si="162"/>
        <v>32.634034136266493</v>
      </c>
      <c r="AF736" s="38">
        <f t="shared" si="163"/>
        <v>23.221568361048753</v>
      </c>
      <c r="AG736" s="38">
        <f t="shared" si="164"/>
        <v>0</v>
      </c>
      <c r="AH736" s="38">
        <f t="shared" si="165"/>
        <v>23.221568361048753</v>
      </c>
      <c r="AI736" s="38">
        <v>43.256944443999998</v>
      </c>
      <c r="AJ736" s="24">
        <f t="shared" si="166"/>
        <v>0.53682867940686751</v>
      </c>
      <c r="AK736" s="2">
        <f t="shared" si="167"/>
        <v>3927</v>
      </c>
    </row>
    <row r="737" spans="1:37">
      <c r="A737" s="2">
        <v>204</v>
      </c>
      <c r="B737" s="2" t="s">
        <v>259</v>
      </c>
      <c r="C737" s="2" t="s">
        <v>6</v>
      </c>
      <c r="D737" s="2" t="s">
        <v>442</v>
      </c>
      <c r="E737" s="2" t="s">
        <v>768</v>
      </c>
      <c r="F737" s="2" t="s">
        <v>64</v>
      </c>
      <c r="H737" s="2" t="s">
        <v>880</v>
      </c>
      <c r="I737" s="2">
        <v>1795</v>
      </c>
      <c r="J737" s="2">
        <v>111</v>
      </c>
      <c r="K737" s="95">
        <f t="shared" si="154"/>
        <v>6.183844011142061E-2</v>
      </c>
      <c r="L737" s="38">
        <f t="shared" si="155"/>
        <v>5.1011029575000005E-2</v>
      </c>
      <c r="M737" s="38">
        <f t="shared" si="156"/>
        <v>0.50398897042500002</v>
      </c>
      <c r="N737" s="38">
        <f t="shared" si="157"/>
        <v>0</v>
      </c>
      <c r="O737" s="38">
        <f t="shared" si="158"/>
        <v>0</v>
      </c>
      <c r="P737" s="2">
        <v>2288538</v>
      </c>
      <c r="Q737" s="2">
        <v>0</v>
      </c>
      <c r="R737" s="24">
        <v>9.1911765000000006E-2</v>
      </c>
      <c r="S737" s="24">
        <v>0.90808823500000002</v>
      </c>
      <c r="T737" s="24">
        <v>0</v>
      </c>
      <c r="U737" s="24">
        <v>0</v>
      </c>
      <c r="V737" s="95">
        <f t="shared" si="159"/>
        <v>0</v>
      </c>
      <c r="W737" s="95">
        <v>0.17796875000000001</v>
      </c>
      <c r="X737" s="95"/>
      <c r="Y737" s="95">
        <f t="shared" si="160"/>
        <v>0.16810661762500001</v>
      </c>
      <c r="Z737" s="2">
        <v>0.1</v>
      </c>
      <c r="AA737" s="2">
        <v>0.17499999999999999</v>
      </c>
      <c r="AB737" s="2" t="s">
        <v>532</v>
      </c>
      <c r="AC737" s="95"/>
      <c r="AD737" s="38">
        <f t="shared" si="161"/>
        <v>4.4685661907700007E-2</v>
      </c>
      <c r="AE737" s="38">
        <f t="shared" si="162"/>
        <v>0.77261509166152509</v>
      </c>
      <c r="AF737" s="38">
        <f t="shared" si="163"/>
        <v>0</v>
      </c>
      <c r="AG737" s="38">
        <f t="shared" si="164"/>
        <v>0</v>
      </c>
      <c r="AH737" s="38">
        <f t="shared" si="165"/>
        <v>0</v>
      </c>
      <c r="AI737" s="38">
        <v>43.256944443999998</v>
      </c>
      <c r="AJ737" s="24">
        <f t="shared" si="166"/>
        <v>0</v>
      </c>
      <c r="AK737" s="2">
        <f t="shared" si="167"/>
        <v>0</v>
      </c>
    </row>
    <row r="738" spans="1:37">
      <c r="A738" s="2">
        <v>205</v>
      </c>
      <c r="B738" s="2" t="s">
        <v>260</v>
      </c>
      <c r="C738" s="2" t="s">
        <v>6</v>
      </c>
      <c r="D738" s="2" t="s">
        <v>442</v>
      </c>
      <c r="E738" s="2" t="s">
        <v>768</v>
      </c>
      <c r="F738" s="2" t="s">
        <v>64</v>
      </c>
      <c r="H738" s="2" t="s">
        <v>880</v>
      </c>
      <c r="I738" s="2">
        <v>29203</v>
      </c>
      <c r="J738" s="2">
        <v>3980</v>
      </c>
      <c r="K738" s="95">
        <f t="shared" si="154"/>
        <v>0.13628736773619149</v>
      </c>
      <c r="L738" s="38">
        <f t="shared" si="155"/>
        <v>5.2515010076999999</v>
      </c>
      <c r="M738" s="38">
        <f t="shared" si="156"/>
        <v>11.239160745299998</v>
      </c>
      <c r="N738" s="38">
        <f t="shared" si="157"/>
        <v>3.4093382271000001</v>
      </c>
      <c r="O738" s="38">
        <f t="shared" si="158"/>
        <v>0</v>
      </c>
      <c r="P738" s="2">
        <v>1993741</v>
      </c>
      <c r="Q738" s="2">
        <v>6.4605949889999996</v>
      </c>
      <c r="R738" s="24">
        <v>0.26389452299999999</v>
      </c>
      <c r="S738" s="24">
        <v>0.56478194699999995</v>
      </c>
      <c r="T738" s="24">
        <v>0.171323529</v>
      </c>
      <c r="U738" s="24">
        <v>0</v>
      </c>
      <c r="V738" s="95">
        <f t="shared" si="159"/>
        <v>2.3349232798685067E-2</v>
      </c>
      <c r="W738" s="95">
        <v>0.22500000000000001</v>
      </c>
      <c r="X738" s="95">
        <v>0.22500000000000001</v>
      </c>
      <c r="Y738" s="95">
        <f t="shared" si="160"/>
        <v>0.16377408704999999</v>
      </c>
      <c r="Z738" s="2">
        <v>0.1</v>
      </c>
      <c r="AA738" s="2">
        <v>0.17499999999999999</v>
      </c>
      <c r="AB738" s="2">
        <v>0.22500000000000001</v>
      </c>
      <c r="AC738" s="95"/>
      <c r="AD738" s="38">
        <f t="shared" si="161"/>
        <v>4.6003148827452005</v>
      </c>
      <c r="AE738" s="38">
        <f t="shared" si="162"/>
        <v>17.229633422544897</v>
      </c>
      <c r="AF738" s="38">
        <f t="shared" si="163"/>
        <v>6.7198056456141</v>
      </c>
      <c r="AG738" s="38">
        <f t="shared" si="164"/>
        <v>0</v>
      </c>
      <c r="AH738" s="38">
        <f t="shared" si="165"/>
        <v>6.7198056456141</v>
      </c>
      <c r="AI738" s="38">
        <v>43.256944443999998</v>
      </c>
      <c r="AJ738" s="24">
        <f t="shared" si="166"/>
        <v>0.15534628559614266</v>
      </c>
      <c r="AK738" s="2">
        <f t="shared" si="167"/>
        <v>1136</v>
      </c>
    </row>
    <row r="739" spans="1:37">
      <c r="A739" s="2">
        <v>206</v>
      </c>
      <c r="B739" s="2" t="s">
        <v>261</v>
      </c>
      <c r="C739" s="2" t="s">
        <v>6</v>
      </c>
      <c r="D739" s="2" t="s">
        <v>442</v>
      </c>
      <c r="E739" s="2" t="s">
        <v>768</v>
      </c>
      <c r="F739" s="2" t="s">
        <v>64</v>
      </c>
      <c r="H739" s="2" t="s">
        <v>880</v>
      </c>
      <c r="I739" s="2">
        <v>31965</v>
      </c>
      <c r="J739" s="2">
        <v>4061</v>
      </c>
      <c r="K739" s="95">
        <f t="shared" si="154"/>
        <v>0.12704520569372751</v>
      </c>
      <c r="L739" s="38">
        <f t="shared" si="155"/>
        <v>8.3557634445249995</v>
      </c>
      <c r="M739" s="38">
        <f t="shared" si="156"/>
        <v>9.3348019136250002</v>
      </c>
      <c r="N739" s="38">
        <f t="shared" si="157"/>
        <v>2.61443464185</v>
      </c>
      <c r="O739" s="38">
        <f t="shared" si="158"/>
        <v>0</v>
      </c>
      <c r="P739" s="2">
        <v>1802040</v>
      </c>
      <c r="Q739" s="2">
        <v>5.9000974880000001</v>
      </c>
      <c r="R739" s="24">
        <v>0.41151260499999998</v>
      </c>
      <c r="S739" s="24">
        <v>0.45972922500000002</v>
      </c>
      <c r="T739" s="24">
        <v>0.12875817000000001</v>
      </c>
      <c r="U739" s="24">
        <v>0</v>
      </c>
      <c r="V739" s="95">
        <f t="shared" si="159"/>
        <v>1.6358108192397938E-2</v>
      </c>
      <c r="W739" s="95">
        <v>0.22500000000000001</v>
      </c>
      <c r="X739" s="95">
        <v>0.22500000000000001</v>
      </c>
      <c r="Y739" s="95">
        <f t="shared" si="160"/>
        <v>0.150574463125</v>
      </c>
      <c r="Z739" s="2">
        <v>0.1</v>
      </c>
      <c r="AA739" s="2">
        <v>0.17499999999999999</v>
      </c>
      <c r="AB739" s="2">
        <v>0.22500000000000001</v>
      </c>
      <c r="AC739" s="95"/>
      <c r="AD739" s="38">
        <f t="shared" si="161"/>
        <v>7.3196487774038994</v>
      </c>
      <c r="AE739" s="38">
        <f t="shared" si="162"/>
        <v>14.310251333587125</v>
      </c>
      <c r="AF739" s="38">
        <f t="shared" si="163"/>
        <v>5.1530506790863502</v>
      </c>
      <c r="AG739" s="38">
        <f t="shared" si="164"/>
        <v>0</v>
      </c>
      <c r="AH739" s="38">
        <f t="shared" si="165"/>
        <v>5.1530506790863502</v>
      </c>
      <c r="AI739" s="38">
        <v>43.256944443999998</v>
      </c>
      <c r="AJ739" s="24">
        <f t="shared" si="166"/>
        <v>0.11912655286499575</v>
      </c>
      <c r="AK739" s="2">
        <f t="shared" si="167"/>
        <v>871</v>
      </c>
    </row>
    <row r="740" spans="1:37">
      <c r="A740" s="2">
        <v>217</v>
      </c>
      <c r="B740" s="2" t="s">
        <v>270</v>
      </c>
      <c r="C740" s="2" t="s">
        <v>5</v>
      </c>
      <c r="D740" s="2" t="s">
        <v>447</v>
      </c>
      <c r="E740" s="2" t="s">
        <v>768</v>
      </c>
      <c r="F740" s="2" t="s">
        <v>64</v>
      </c>
      <c r="H740" s="2" t="s">
        <v>880</v>
      </c>
      <c r="I740" s="2">
        <v>2056</v>
      </c>
      <c r="J740" s="2">
        <v>4</v>
      </c>
      <c r="K740" s="95">
        <f t="shared" si="154"/>
        <v>1.9455252918287938E-3</v>
      </c>
      <c r="L740" s="38">
        <f t="shared" si="155"/>
        <v>0</v>
      </c>
      <c r="M740" s="38">
        <f t="shared" si="156"/>
        <v>0</v>
      </c>
      <c r="N740" s="38">
        <f t="shared" si="157"/>
        <v>6.9683258000000003E-3</v>
      </c>
      <c r="O740" s="38">
        <f t="shared" si="158"/>
        <v>1.3031674200000001E-2</v>
      </c>
      <c r="P740" s="2">
        <v>633288</v>
      </c>
      <c r="Q740" s="2">
        <v>1.510904292</v>
      </c>
      <c r="R740" s="24">
        <v>0</v>
      </c>
      <c r="S740" s="24">
        <v>0</v>
      </c>
      <c r="T740" s="24">
        <v>0.34841629000000002</v>
      </c>
      <c r="U740" s="24">
        <v>0.65158371000000004</v>
      </c>
      <c r="V740" s="95">
        <f t="shared" si="159"/>
        <v>1.9455252918287938E-3</v>
      </c>
      <c r="W740" s="95">
        <v>0.30174999999999996</v>
      </c>
      <c r="X740" s="95">
        <v>0.26006674200000002</v>
      </c>
      <c r="Y740" s="95">
        <f t="shared" si="160"/>
        <v>0.26006674184233669</v>
      </c>
      <c r="Z740" s="2" t="s">
        <v>532</v>
      </c>
      <c r="AA740" s="2" t="s">
        <v>532</v>
      </c>
      <c r="AB740" s="2">
        <v>0.22500000000000001</v>
      </c>
      <c r="AC740" s="95">
        <v>0.278817708</v>
      </c>
      <c r="AD740" s="38">
        <f t="shared" si="161"/>
        <v>0</v>
      </c>
      <c r="AE740" s="38">
        <f t="shared" si="162"/>
        <v>0</v>
      </c>
      <c r="AF740" s="38">
        <f t="shared" si="163"/>
        <v>1.3734570151800001E-2</v>
      </c>
      <c r="AG740" s="38">
        <f t="shared" si="164"/>
        <v>3.182912301897739E-2</v>
      </c>
      <c r="AH740" s="38">
        <f t="shared" si="165"/>
        <v>4.5563693170777395E-2</v>
      </c>
      <c r="AI740" s="38">
        <v>24.986944443999999</v>
      </c>
      <c r="AJ740" s="24">
        <f t="shared" si="166"/>
        <v>1.8234999990852582E-3</v>
      </c>
      <c r="AK740" s="2">
        <f t="shared" si="167"/>
        <v>7</v>
      </c>
    </row>
    <row r="741" spans="1:37">
      <c r="A741" s="2">
        <v>218</v>
      </c>
      <c r="B741" s="2" t="s">
        <v>271</v>
      </c>
      <c r="C741" s="2" t="s">
        <v>5</v>
      </c>
      <c r="D741" s="2" t="s">
        <v>447</v>
      </c>
      <c r="E741" s="2" t="s">
        <v>768</v>
      </c>
      <c r="F741" s="2" t="s">
        <v>64</v>
      </c>
      <c r="H741" s="2" t="s">
        <v>880</v>
      </c>
      <c r="I741" s="2">
        <v>15000</v>
      </c>
      <c r="J741" s="2">
        <v>399</v>
      </c>
      <c r="K741" s="95">
        <f t="shared" si="154"/>
        <v>2.6599999999999999E-2</v>
      </c>
      <c r="L741" s="38">
        <f t="shared" si="155"/>
        <v>0</v>
      </c>
      <c r="M741" s="38">
        <f t="shared" si="156"/>
        <v>0.23097192499499999</v>
      </c>
      <c r="N741" s="38">
        <f t="shared" si="157"/>
        <v>0.87279768313499995</v>
      </c>
      <c r="O741" s="38">
        <f t="shared" si="158"/>
        <v>0.89123039187000008</v>
      </c>
      <c r="P741" s="2">
        <v>1832159</v>
      </c>
      <c r="Q741" s="2">
        <v>10.521254697</v>
      </c>
      <c r="R741" s="24">
        <v>0</v>
      </c>
      <c r="S741" s="24">
        <v>0.115775401</v>
      </c>
      <c r="T741" s="24">
        <v>0.437492573</v>
      </c>
      <c r="U741" s="24">
        <v>0.446732026</v>
      </c>
      <c r="V741" s="95">
        <f t="shared" si="159"/>
        <v>2.3520374333399999E-2</v>
      </c>
      <c r="W741" s="95">
        <v>0.28740624999999997</v>
      </c>
      <c r="X741" s="95">
        <v>0.247135153</v>
      </c>
      <c r="Y741" s="95">
        <f t="shared" si="160"/>
        <v>0.23878367683912499</v>
      </c>
      <c r="Z741" s="2" t="s">
        <v>532</v>
      </c>
      <c r="AA741" s="2">
        <v>0.17499999999999999</v>
      </c>
      <c r="AB741" s="2">
        <v>0.22500000000000001</v>
      </c>
      <c r="AC741" s="95">
        <v>0.26881250000000001</v>
      </c>
      <c r="AD741" s="38">
        <f t="shared" si="161"/>
        <v>0</v>
      </c>
      <c r="AE741" s="38">
        <f t="shared" si="162"/>
        <v>0.35407996101733497</v>
      </c>
      <c r="AF741" s="38">
        <f t="shared" si="163"/>
        <v>1.7202842334590851</v>
      </c>
      <c r="AG741" s="38">
        <f t="shared" si="164"/>
        <v>2.0986670986994969</v>
      </c>
      <c r="AH741" s="38">
        <f t="shared" si="165"/>
        <v>3.8189513321585817</v>
      </c>
      <c r="AI741" s="38">
        <v>24.986944443999999</v>
      </c>
      <c r="AJ741" s="24">
        <f t="shared" si="166"/>
        <v>0.15283786862045107</v>
      </c>
      <c r="AK741" s="2">
        <f t="shared" si="167"/>
        <v>588</v>
      </c>
    </row>
    <row r="742" spans="1:37">
      <c r="A742" s="2">
        <v>219</v>
      </c>
      <c r="B742" s="2" t="s">
        <v>272</v>
      </c>
      <c r="C742" s="2" t="s">
        <v>5</v>
      </c>
      <c r="D742" s="2" t="s">
        <v>447</v>
      </c>
      <c r="E742" s="2" t="s">
        <v>768</v>
      </c>
      <c r="F742" s="2" t="s">
        <v>64</v>
      </c>
      <c r="H742" s="2" t="s">
        <v>880</v>
      </c>
      <c r="I742" s="2">
        <v>16261</v>
      </c>
      <c r="J742" s="2">
        <v>144</v>
      </c>
      <c r="K742" s="95">
        <f t="shared" si="154"/>
        <v>8.855543939487117E-3</v>
      </c>
      <c r="L742" s="38">
        <f t="shared" si="155"/>
        <v>0.39502941192000002</v>
      </c>
      <c r="M742" s="38">
        <f t="shared" si="156"/>
        <v>0.23553529416000002</v>
      </c>
      <c r="N742" s="38">
        <f t="shared" si="157"/>
        <v>8.9435293920000006E-2</v>
      </c>
      <c r="O742" s="38">
        <f t="shared" si="158"/>
        <v>0</v>
      </c>
      <c r="P742" s="2">
        <v>1343458</v>
      </c>
      <c r="Q742" s="2">
        <v>0.75811013800000004</v>
      </c>
      <c r="R742" s="24">
        <v>0.54865196100000002</v>
      </c>
      <c r="S742" s="24">
        <v>0.32713235299999999</v>
      </c>
      <c r="T742" s="24">
        <v>0.12421568600000001</v>
      </c>
      <c r="U742" s="24">
        <v>0</v>
      </c>
      <c r="V742" s="95">
        <f t="shared" si="159"/>
        <v>1.0999974653465349E-3</v>
      </c>
      <c r="W742" s="95">
        <v>0.22500000000000001</v>
      </c>
      <c r="X742" s="95">
        <v>0.22500000000000001</v>
      </c>
      <c r="Y742" s="95">
        <f t="shared" si="160"/>
        <v>0.14006188722500001</v>
      </c>
      <c r="Z742" s="2">
        <v>0.1</v>
      </c>
      <c r="AA742" s="2">
        <v>0.17499999999999999</v>
      </c>
      <c r="AB742" s="2">
        <v>0.22500000000000001</v>
      </c>
      <c r="AC742" s="95"/>
      <c r="AD742" s="38">
        <f t="shared" si="161"/>
        <v>0.34604576484192007</v>
      </c>
      <c r="AE742" s="38">
        <f t="shared" si="162"/>
        <v>0.36107560594728005</v>
      </c>
      <c r="AF742" s="38">
        <f t="shared" si="163"/>
        <v>0.17627696431632003</v>
      </c>
      <c r="AG742" s="38">
        <f t="shared" si="164"/>
        <v>0</v>
      </c>
      <c r="AH742" s="38">
        <f t="shared" si="165"/>
        <v>0.17627696431632003</v>
      </c>
      <c r="AI742" s="38">
        <v>24.986944443999999</v>
      </c>
      <c r="AJ742" s="24">
        <f t="shared" si="166"/>
        <v>7.0547627266465797E-3</v>
      </c>
      <c r="AK742" s="2">
        <f t="shared" si="167"/>
        <v>30</v>
      </c>
    </row>
    <row r="743" spans="1:37">
      <c r="A743" s="2">
        <v>220</v>
      </c>
      <c r="B743" s="2" t="s">
        <v>273</v>
      </c>
      <c r="C743" s="2" t="s">
        <v>5</v>
      </c>
      <c r="D743" s="2" t="s">
        <v>447</v>
      </c>
      <c r="E743" s="2" t="s">
        <v>768</v>
      </c>
      <c r="F743" s="2" t="s">
        <v>64</v>
      </c>
      <c r="H743" s="2" t="s">
        <v>880</v>
      </c>
      <c r="I743" s="2">
        <v>15742</v>
      </c>
      <c r="J743" s="2">
        <v>95</v>
      </c>
      <c r="K743" s="95">
        <f t="shared" si="154"/>
        <v>6.0348113327404395E-3</v>
      </c>
      <c r="L743" s="38">
        <f t="shared" si="155"/>
        <v>0.26292647069999997</v>
      </c>
      <c r="M743" s="38">
        <f t="shared" si="156"/>
        <v>0.21207352929999998</v>
      </c>
      <c r="N743" s="38">
        <f t="shared" si="157"/>
        <v>0</v>
      </c>
      <c r="O743" s="38">
        <f t="shared" si="158"/>
        <v>0</v>
      </c>
      <c r="P743" s="2">
        <v>1617347</v>
      </c>
      <c r="Q743" s="2">
        <v>0</v>
      </c>
      <c r="R743" s="24">
        <v>0.55352941200000005</v>
      </c>
      <c r="S743" s="24">
        <v>0.446470588</v>
      </c>
      <c r="T743" s="24">
        <v>0</v>
      </c>
      <c r="U743" s="24">
        <v>0</v>
      </c>
      <c r="V743" s="95">
        <f t="shared" si="159"/>
        <v>0</v>
      </c>
      <c r="W743" s="95">
        <v>0.19284374999999998</v>
      </c>
      <c r="X743" s="95"/>
      <c r="Y743" s="95">
        <f t="shared" si="160"/>
        <v>0.13348529409999998</v>
      </c>
      <c r="Z743" s="2">
        <v>0.1</v>
      </c>
      <c r="AA743" s="2">
        <v>0.17499999999999999</v>
      </c>
      <c r="AB743" s="2" t="s">
        <v>532</v>
      </c>
      <c r="AC743" s="95"/>
      <c r="AD743" s="38">
        <f t="shared" si="161"/>
        <v>0.23032358833319999</v>
      </c>
      <c r="AE743" s="38">
        <f t="shared" si="162"/>
        <v>0.32510872041689998</v>
      </c>
      <c r="AF743" s="38">
        <f t="shared" si="163"/>
        <v>0</v>
      </c>
      <c r="AG743" s="38">
        <f t="shared" si="164"/>
        <v>0</v>
      </c>
      <c r="AH743" s="38">
        <f t="shared" si="165"/>
        <v>0</v>
      </c>
      <c r="AI743" s="38">
        <v>24.986944443999999</v>
      </c>
      <c r="AJ743" s="24">
        <f t="shared" si="166"/>
        <v>0</v>
      </c>
      <c r="AK743" s="2">
        <f t="shared" si="167"/>
        <v>0</v>
      </c>
    </row>
    <row r="744" spans="1:37">
      <c r="A744" s="2">
        <v>215</v>
      </c>
      <c r="B744" s="2" t="s">
        <v>445</v>
      </c>
      <c r="C744" s="2" t="s">
        <v>4</v>
      </c>
      <c r="D744" s="2" t="s">
        <v>444</v>
      </c>
      <c r="E744" s="2" t="s">
        <v>768</v>
      </c>
      <c r="F744" s="2" t="s">
        <v>64</v>
      </c>
      <c r="H744" s="2" t="s">
        <v>880</v>
      </c>
      <c r="I744" s="2">
        <v>12201</v>
      </c>
      <c r="J744" s="2">
        <v>328</v>
      </c>
      <c r="K744" s="95">
        <f t="shared" si="154"/>
        <v>2.6883042373575937E-2</v>
      </c>
      <c r="L744" s="38">
        <f t="shared" si="155"/>
        <v>0.83109411784000009</v>
      </c>
      <c r="M744" s="38">
        <f t="shared" si="156"/>
        <v>0.55009857931999995</v>
      </c>
      <c r="N744" s="38">
        <f t="shared" si="157"/>
        <v>0.25880730283999998</v>
      </c>
      <c r="O744" s="38">
        <f t="shared" si="158"/>
        <v>0</v>
      </c>
      <c r="P744" s="2">
        <v>1092193</v>
      </c>
      <c r="Q744" s="2">
        <v>1.352737479</v>
      </c>
      <c r="R744" s="24">
        <v>0.50676470600000001</v>
      </c>
      <c r="S744" s="24">
        <v>0.33542596299999999</v>
      </c>
      <c r="T744" s="24">
        <v>0.157809331</v>
      </c>
      <c r="U744" s="24">
        <v>0</v>
      </c>
      <c r="V744" s="95">
        <f t="shared" si="159"/>
        <v>4.2423949322186703E-3</v>
      </c>
      <c r="W744" s="95">
        <v>0.22500000000000001</v>
      </c>
      <c r="X744" s="95">
        <v>0.22500000000000001</v>
      </c>
      <c r="Y744" s="95">
        <f t="shared" si="160"/>
        <v>0.1448831136</v>
      </c>
      <c r="Z744" s="2">
        <v>0.1</v>
      </c>
      <c r="AA744" s="2">
        <v>0.17499999999999999</v>
      </c>
      <c r="AB744" s="2">
        <v>0.22500000000000001</v>
      </c>
      <c r="AC744" s="95"/>
      <c r="AD744" s="38">
        <f t="shared" si="161"/>
        <v>0.72803844722784017</v>
      </c>
      <c r="AE744" s="38">
        <f t="shared" si="162"/>
        <v>0.84330112209755992</v>
      </c>
      <c r="AF744" s="38">
        <f t="shared" si="163"/>
        <v>0.51010919389763998</v>
      </c>
      <c r="AG744" s="38">
        <f t="shared" si="164"/>
        <v>0</v>
      </c>
      <c r="AH744" s="38">
        <f t="shared" si="165"/>
        <v>0.51010919389763998</v>
      </c>
      <c r="AI744" s="38">
        <v>13.025</v>
      </c>
      <c r="AJ744" s="24">
        <f t="shared" si="166"/>
        <v>3.9163853658168137E-2</v>
      </c>
      <c r="AK744" s="2">
        <f t="shared" si="167"/>
        <v>86</v>
      </c>
    </row>
    <row r="745" spans="1:37">
      <c r="A745" s="2">
        <v>216</v>
      </c>
      <c r="B745" s="2" t="s">
        <v>446</v>
      </c>
      <c r="C745" s="2" t="s">
        <v>4</v>
      </c>
      <c r="D745" s="2" t="s">
        <v>444</v>
      </c>
      <c r="E745" s="2" t="s">
        <v>768</v>
      </c>
      <c r="F745" s="2" t="s">
        <v>64</v>
      </c>
      <c r="H745" s="2" t="s">
        <v>880</v>
      </c>
      <c r="I745" s="2">
        <v>8040</v>
      </c>
      <c r="J745" s="2">
        <v>92</v>
      </c>
      <c r="K745" s="95">
        <f t="shared" si="154"/>
        <v>1.1442786069651741E-2</v>
      </c>
      <c r="L745" s="38">
        <f t="shared" si="155"/>
        <v>0.34446848748000003</v>
      </c>
      <c r="M745" s="38">
        <f t="shared" si="156"/>
        <v>3.9550911780000003E-2</v>
      </c>
      <c r="N745" s="38">
        <f t="shared" si="157"/>
        <v>2.3028785879999999E-2</v>
      </c>
      <c r="O745" s="38">
        <f t="shared" si="158"/>
        <v>5.2951814860000002E-2</v>
      </c>
      <c r="P745" s="2">
        <v>971995</v>
      </c>
      <c r="Q745" s="2">
        <v>0.393479317</v>
      </c>
      <c r="R745" s="24">
        <v>0.74884453799999995</v>
      </c>
      <c r="S745" s="24">
        <v>8.5980242999999998E-2</v>
      </c>
      <c r="T745" s="24">
        <v>5.0062578000000003E-2</v>
      </c>
      <c r="U745" s="24">
        <v>0.115112641</v>
      </c>
      <c r="V745" s="95">
        <f t="shared" si="159"/>
        <v>1.8900646950248757E-3</v>
      </c>
      <c r="W745" s="95">
        <v>0.26509375000000002</v>
      </c>
      <c r="X745" s="95">
        <v>0.25294182700000001</v>
      </c>
      <c r="Y745" s="95">
        <f t="shared" si="160"/>
        <v>0.13171071805009374</v>
      </c>
      <c r="Z745" s="2">
        <v>0.1</v>
      </c>
      <c r="AA745" s="2">
        <v>0.17499999999999999</v>
      </c>
      <c r="AB745" s="2">
        <v>0.22500000000000001</v>
      </c>
      <c r="AC745" s="95">
        <v>0.26509375000000002</v>
      </c>
      <c r="AD745" s="38">
        <f t="shared" si="161"/>
        <v>0.30175439503248003</v>
      </c>
      <c r="AE745" s="38">
        <f t="shared" si="162"/>
        <v>6.0631547758739995E-2</v>
      </c>
      <c r="AF745" s="38">
        <f t="shared" si="163"/>
        <v>4.5389736969479996E-2</v>
      </c>
      <c r="AG745" s="38">
        <f t="shared" si="164"/>
        <v>0.12296582969395779</v>
      </c>
      <c r="AH745" s="38">
        <f t="shared" si="165"/>
        <v>0.16835556666343779</v>
      </c>
      <c r="AI745" s="38">
        <v>13.025</v>
      </c>
      <c r="AJ745" s="24">
        <f t="shared" si="166"/>
        <v>1.2925571336924206E-2</v>
      </c>
      <c r="AK745" s="2">
        <f t="shared" si="167"/>
        <v>25</v>
      </c>
    </row>
    <row r="746" spans="1:37">
      <c r="A746" s="2">
        <v>312</v>
      </c>
      <c r="B746" s="2" t="s">
        <v>362</v>
      </c>
      <c r="C746" s="2" t="s">
        <v>3</v>
      </c>
      <c r="D746" s="2" t="s">
        <v>418</v>
      </c>
      <c r="E746" s="2" t="s">
        <v>768</v>
      </c>
      <c r="F746" s="2" t="s">
        <v>64</v>
      </c>
      <c r="H746" s="2" t="s">
        <v>880</v>
      </c>
      <c r="I746" s="2">
        <v>467</v>
      </c>
      <c r="J746" s="2">
        <v>177</v>
      </c>
      <c r="K746" s="95">
        <f t="shared" si="154"/>
        <v>0.37901498929336186</v>
      </c>
      <c r="L746" s="38">
        <f t="shared" si="155"/>
        <v>0.119240520135</v>
      </c>
      <c r="M746" s="38">
        <f t="shared" si="156"/>
        <v>0.103257170565</v>
      </c>
      <c r="N746" s="38">
        <f t="shared" si="157"/>
        <v>0.103257170565</v>
      </c>
      <c r="O746" s="38">
        <f t="shared" si="158"/>
        <v>0.55924513873500004</v>
      </c>
      <c r="R746" s="24">
        <v>0.13473505099999999</v>
      </c>
      <c r="S746" s="24">
        <v>0.116674769</v>
      </c>
      <c r="T746" s="24">
        <v>0.116674769</v>
      </c>
      <c r="U746" s="24">
        <v>0.63191541100000004</v>
      </c>
      <c r="V746" s="95">
        <f t="shared" si="159"/>
        <v>0.28372689905781584</v>
      </c>
      <c r="W746" s="95">
        <v>0.46378125000000003</v>
      </c>
      <c r="X746" s="95">
        <v>0.34011382099999998</v>
      </c>
      <c r="Y746" s="95">
        <f t="shared" si="160"/>
        <v>0.28849745632951102</v>
      </c>
      <c r="Z746" s="2">
        <v>0.1</v>
      </c>
      <c r="AA746" s="2">
        <v>0.17499999999999999</v>
      </c>
      <c r="AB746" s="2">
        <v>0.22500000000000001</v>
      </c>
      <c r="AC746" s="95">
        <v>0.36136805599999999</v>
      </c>
      <c r="AD746" s="38">
        <f t="shared" si="161"/>
        <v>0.10445469563826</v>
      </c>
      <c r="AE746" s="38">
        <f t="shared" si="162"/>
        <v>0.15829324247614499</v>
      </c>
      <c r="AF746" s="38">
        <f t="shared" si="163"/>
        <v>0.203519883183615</v>
      </c>
      <c r="AG746" s="38">
        <f t="shared" si="164"/>
        <v>1.7703375586421473</v>
      </c>
      <c r="AH746" s="38">
        <f t="shared" si="165"/>
        <v>1.9738574418257622</v>
      </c>
      <c r="AI746" s="38">
        <v>232.51499999999999</v>
      </c>
      <c r="AJ746" s="24">
        <f t="shared" si="166"/>
        <v>8.4891617393534277E-3</v>
      </c>
      <c r="AK746" s="2">
        <f t="shared" si="167"/>
        <v>221</v>
      </c>
    </row>
    <row r="747" spans="1:37">
      <c r="A747" s="2">
        <v>88</v>
      </c>
      <c r="B747" s="2" t="s">
        <v>143</v>
      </c>
      <c r="C747" s="2" t="s">
        <v>3</v>
      </c>
      <c r="D747" s="2" t="s">
        <v>418</v>
      </c>
      <c r="E747" s="2" t="s">
        <v>768</v>
      </c>
      <c r="F747" s="2" t="s">
        <v>64</v>
      </c>
      <c r="H747" s="2" t="s">
        <v>880</v>
      </c>
      <c r="I747" s="2">
        <v>29339</v>
      </c>
      <c r="J747" s="2">
        <v>1249</v>
      </c>
      <c r="K747" s="95">
        <f t="shared" si="154"/>
        <v>4.2571321449265481E-2</v>
      </c>
      <c r="L747" s="38">
        <f t="shared" si="155"/>
        <v>0.91553220033000005</v>
      </c>
      <c r="M747" s="38">
        <f t="shared" si="156"/>
        <v>1.52008113646</v>
      </c>
      <c r="N747" s="38">
        <f t="shared" si="157"/>
        <v>2.0691299332499997</v>
      </c>
      <c r="O747" s="38">
        <f t="shared" si="158"/>
        <v>1.7402567299600002</v>
      </c>
      <c r="P747" s="2">
        <v>2720102</v>
      </c>
      <c r="Q747" s="2">
        <v>6.6359671630000001</v>
      </c>
      <c r="R747" s="24">
        <v>0.146602434</v>
      </c>
      <c r="S747" s="24">
        <v>0.243407708</v>
      </c>
      <c r="T747" s="24">
        <v>0.33132584999999998</v>
      </c>
      <c r="U747" s="24">
        <v>0.27866400800000002</v>
      </c>
      <c r="V747" s="95">
        <f t="shared" si="159"/>
        <v>2.5968074325709807E-2</v>
      </c>
      <c r="W747" s="95">
        <v>0.33628124999999998</v>
      </c>
      <c r="X747" s="95">
        <v>0.26176084799999999</v>
      </c>
      <c r="Y747" s="95">
        <f t="shared" si="160"/>
        <v>0.21692805474374999</v>
      </c>
      <c r="Z747" s="2">
        <v>0.1</v>
      </c>
      <c r="AA747" s="2">
        <v>0.17499999999999999</v>
      </c>
      <c r="AB747" s="2">
        <v>0.22500000000000001</v>
      </c>
      <c r="AC747" s="95">
        <v>0.30546875000000001</v>
      </c>
      <c r="AD747" s="38">
        <f t="shared" si="161"/>
        <v>0.80200620748908014</v>
      </c>
      <c r="AE747" s="38">
        <f t="shared" si="162"/>
        <v>2.3302843821931796</v>
      </c>
      <c r="AF747" s="38">
        <f t="shared" si="163"/>
        <v>4.0782550984357497</v>
      </c>
      <c r="AG747" s="38">
        <f t="shared" si="164"/>
        <v>4.6567638603045278</v>
      </c>
      <c r="AH747" s="38">
        <f t="shared" si="165"/>
        <v>8.7350189587402767</v>
      </c>
      <c r="AI747" s="38">
        <v>232.51499999999999</v>
      </c>
      <c r="AJ747" s="24">
        <f t="shared" si="166"/>
        <v>3.7567550303164429E-2</v>
      </c>
      <c r="AK747" s="2">
        <f t="shared" si="167"/>
        <v>1270</v>
      </c>
    </row>
    <row r="748" spans="1:37">
      <c r="A748" s="2">
        <v>89</v>
      </c>
      <c r="B748" s="2" t="s">
        <v>144</v>
      </c>
      <c r="C748" s="2" t="s">
        <v>3</v>
      </c>
      <c r="D748" s="2" t="s">
        <v>418</v>
      </c>
      <c r="E748" s="2" t="s">
        <v>768</v>
      </c>
      <c r="F748" s="2" t="s">
        <v>64</v>
      </c>
      <c r="H748" s="2" t="s">
        <v>880</v>
      </c>
      <c r="I748" s="2">
        <v>10607</v>
      </c>
      <c r="J748" s="2">
        <v>1117</v>
      </c>
      <c r="K748" s="95">
        <f t="shared" si="154"/>
        <v>0.105307815593476</v>
      </c>
      <c r="L748" s="38">
        <f t="shared" si="155"/>
        <v>1.2913325412849999</v>
      </c>
      <c r="M748" s="38">
        <f t="shared" si="156"/>
        <v>0.84781783934499999</v>
      </c>
      <c r="N748" s="38">
        <f t="shared" si="157"/>
        <v>1.2693422684000002</v>
      </c>
      <c r="O748" s="38">
        <f t="shared" si="158"/>
        <v>2.1765073509700001</v>
      </c>
      <c r="P748" s="2">
        <v>1040925</v>
      </c>
      <c r="Q748" s="2">
        <v>12.699277554</v>
      </c>
      <c r="R748" s="24">
        <v>0.231214421</v>
      </c>
      <c r="S748" s="24">
        <v>0.15180265700000001</v>
      </c>
      <c r="T748" s="24">
        <v>0.22727704000000001</v>
      </c>
      <c r="U748" s="24">
        <v>0.389705882</v>
      </c>
      <c r="V748" s="95">
        <f t="shared" si="159"/>
        <v>6.4973123774299993E-2</v>
      </c>
      <c r="W748" s="95">
        <v>0.36815624999999996</v>
      </c>
      <c r="X748" s="95">
        <v>0.28555767500000001</v>
      </c>
      <c r="Y748" s="95">
        <f t="shared" si="160"/>
        <v>0.22587111596175002</v>
      </c>
      <c r="Z748" s="2">
        <v>0.1</v>
      </c>
      <c r="AA748" s="2">
        <v>0.17499999999999999</v>
      </c>
      <c r="AB748" s="2">
        <v>0.22500000000000001</v>
      </c>
      <c r="AC748" s="95">
        <v>0.32087500000000002</v>
      </c>
      <c r="AD748" s="38">
        <f t="shared" si="161"/>
        <v>1.13120730616566</v>
      </c>
      <c r="AE748" s="38">
        <f t="shared" si="162"/>
        <v>1.299704747715885</v>
      </c>
      <c r="AF748" s="38">
        <f t="shared" si="163"/>
        <v>2.5018736110164004</v>
      </c>
      <c r="AG748" s="38">
        <f t="shared" si="164"/>
        <v>6.1178683350842906</v>
      </c>
      <c r="AH748" s="38">
        <f t="shared" si="165"/>
        <v>8.6197419461006906</v>
      </c>
      <c r="AI748" s="38">
        <v>232.51499999999999</v>
      </c>
      <c r="AJ748" s="24">
        <f t="shared" si="166"/>
        <v>3.7071767181045052E-2</v>
      </c>
      <c r="AK748" s="2">
        <f t="shared" si="167"/>
        <v>1149</v>
      </c>
    </row>
    <row r="749" spans="1:37">
      <c r="A749" s="2">
        <v>90</v>
      </c>
      <c r="B749" s="2" t="s">
        <v>145</v>
      </c>
      <c r="C749" s="2" t="s">
        <v>3</v>
      </c>
      <c r="D749" s="2" t="s">
        <v>418</v>
      </c>
      <c r="E749" s="2" t="s">
        <v>768</v>
      </c>
      <c r="F749" s="2" t="s">
        <v>64</v>
      </c>
      <c r="H749" s="2" t="s">
        <v>880</v>
      </c>
      <c r="I749" s="2">
        <v>5287</v>
      </c>
      <c r="J749" s="2">
        <v>344</v>
      </c>
      <c r="K749" s="95">
        <f t="shared" si="154"/>
        <v>6.5065254397578973E-2</v>
      </c>
      <c r="L749" s="38">
        <f t="shared" si="155"/>
        <v>0.45375447623999998</v>
      </c>
      <c r="M749" s="38">
        <f t="shared" si="156"/>
        <v>0.35191815932000003</v>
      </c>
      <c r="N749" s="38">
        <f t="shared" si="157"/>
        <v>0.44165728967999995</v>
      </c>
      <c r="O749" s="38">
        <f t="shared" si="158"/>
        <v>0.47267007648000003</v>
      </c>
      <c r="P749" s="2">
        <v>582504</v>
      </c>
      <c r="Q749" s="2">
        <v>5.886336107</v>
      </c>
      <c r="R749" s="24">
        <v>0.26381074199999999</v>
      </c>
      <c r="S749" s="24">
        <v>0.20460358100000001</v>
      </c>
      <c r="T749" s="24">
        <v>0.256777494</v>
      </c>
      <c r="U749" s="24">
        <v>0.27480818400000001</v>
      </c>
      <c r="V749" s="95">
        <f t="shared" si="159"/>
        <v>3.4587757373179498E-2</v>
      </c>
      <c r="W749" s="95">
        <v>0.32140625</v>
      </c>
      <c r="X749" s="95">
        <v>0.261106379</v>
      </c>
      <c r="Y749" s="95">
        <f t="shared" si="160"/>
        <v>0.20098711252625001</v>
      </c>
      <c r="Z749" s="2">
        <v>0.1</v>
      </c>
      <c r="AA749" s="2">
        <v>0.17499999999999999</v>
      </c>
      <c r="AB749" s="2">
        <v>0.22500000000000001</v>
      </c>
      <c r="AC749" s="95">
        <v>0.29484375000000002</v>
      </c>
      <c r="AD749" s="38">
        <f t="shared" si="161"/>
        <v>0.39748892118624002</v>
      </c>
      <c r="AE749" s="38">
        <f t="shared" si="162"/>
        <v>0.53949053823755999</v>
      </c>
      <c r="AF749" s="38">
        <f t="shared" si="163"/>
        <v>0.87050651795927991</v>
      </c>
      <c r="AG749" s="38">
        <f t="shared" si="164"/>
        <v>1.2208270444724343</v>
      </c>
      <c r="AH749" s="38">
        <f t="shared" si="165"/>
        <v>2.0913335624317142</v>
      </c>
      <c r="AI749" s="38">
        <v>232.51499999999999</v>
      </c>
      <c r="AJ749" s="24">
        <f t="shared" si="166"/>
        <v>8.9944027801720939E-3</v>
      </c>
      <c r="AK749" s="2">
        <f t="shared" si="167"/>
        <v>305</v>
      </c>
    </row>
    <row r="750" spans="1:37">
      <c r="A750" s="2">
        <v>91</v>
      </c>
      <c r="B750" s="2" t="s">
        <v>146</v>
      </c>
      <c r="C750" s="2" t="s">
        <v>3</v>
      </c>
      <c r="D750" s="2" t="s">
        <v>418</v>
      </c>
      <c r="E750" s="2" t="s">
        <v>768</v>
      </c>
      <c r="F750" s="2" t="s">
        <v>64</v>
      </c>
      <c r="H750" s="2" t="s">
        <v>880</v>
      </c>
      <c r="I750" s="2">
        <v>7199</v>
      </c>
      <c r="J750" s="2">
        <v>214</v>
      </c>
      <c r="K750" s="95">
        <f t="shared" si="154"/>
        <v>2.9726350882066953E-2</v>
      </c>
      <c r="L750" s="38">
        <f t="shared" si="155"/>
        <v>0.21774391502000001</v>
      </c>
      <c r="M750" s="38">
        <f t="shared" si="156"/>
        <v>0.26044624756000001</v>
      </c>
      <c r="N750" s="38">
        <f t="shared" si="157"/>
        <v>0.38100934714000001</v>
      </c>
      <c r="O750" s="38">
        <f t="shared" si="158"/>
        <v>0.21080049028000003</v>
      </c>
      <c r="P750" s="2">
        <v>2164066</v>
      </c>
      <c r="Q750" s="2">
        <v>1.4210543739999999</v>
      </c>
      <c r="R750" s="24">
        <v>0.20349898599999999</v>
      </c>
      <c r="S750" s="24">
        <v>0.243407708</v>
      </c>
      <c r="T750" s="24">
        <v>0.356083502</v>
      </c>
      <c r="U750" s="24">
        <v>0.19700980400000001</v>
      </c>
      <c r="V750" s="95">
        <f t="shared" si="159"/>
        <v>1.6441445684678428E-2</v>
      </c>
      <c r="W750" s="95">
        <v>0.31184375000000003</v>
      </c>
      <c r="X750" s="95">
        <v>0.25593342499999999</v>
      </c>
      <c r="Y750" s="95">
        <f t="shared" si="160"/>
        <v>0.204501311516125</v>
      </c>
      <c r="Z750" s="2">
        <v>0.1</v>
      </c>
      <c r="AA750" s="2">
        <v>0.17499999999999999</v>
      </c>
      <c r="AB750" s="2">
        <v>0.22500000000000001</v>
      </c>
      <c r="AC750" s="95">
        <v>0.31184374999999998</v>
      </c>
      <c r="AD750" s="38">
        <f t="shared" si="161"/>
        <v>0.19074366955752001</v>
      </c>
      <c r="AE750" s="38">
        <f t="shared" si="162"/>
        <v>0.39926409750948</v>
      </c>
      <c r="AF750" s="38">
        <f t="shared" si="163"/>
        <v>0.75096942321294002</v>
      </c>
      <c r="AG750" s="38">
        <f t="shared" si="164"/>
        <v>0.57585450282300288</v>
      </c>
      <c r="AH750" s="38">
        <f t="shared" si="165"/>
        <v>1.3268239260359429</v>
      </c>
      <c r="AI750" s="38">
        <v>232.51499999999999</v>
      </c>
      <c r="AJ750" s="24">
        <f t="shared" si="166"/>
        <v>5.7064014194178571E-3</v>
      </c>
      <c r="AK750" s="2">
        <f t="shared" si="167"/>
        <v>197</v>
      </c>
    </row>
    <row r="751" spans="1:37">
      <c r="A751" s="2">
        <v>92</v>
      </c>
      <c r="B751" s="2" t="s">
        <v>147</v>
      </c>
      <c r="C751" s="2" t="s">
        <v>3</v>
      </c>
      <c r="D751" s="2" t="s">
        <v>418</v>
      </c>
      <c r="E751" s="2" t="s">
        <v>768</v>
      </c>
      <c r="F751" s="2" t="s">
        <v>64</v>
      </c>
      <c r="H751" s="2" t="s">
        <v>880</v>
      </c>
      <c r="I751" s="2">
        <v>10378</v>
      </c>
      <c r="J751" s="2">
        <v>1040</v>
      </c>
      <c r="K751" s="95">
        <f t="shared" si="154"/>
        <v>0.10021198689535556</v>
      </c>
      <c r="L751" s="38">
        <f t="shared" si="155"/>
        <v>0</v>
      </c>
      <c r="M751" s="38">
        <f t="shared" si="156"/>
        <v>1.0294117651999999</v>
      </c>
      <c r="N751" s="38">
        <f t="shared" si="157"/>
        <v>2.221937718</v>
      </c>
      <c r="O751" s="38">
        <f t="shared" si="158"/>
        <v>1.9486505167999999</v>
      </c>
      <c r="P751" s="2">
        <v>637486</v>
      </c>
      <c r="Q751" s="2">
        <v>27.656071092000001</v>
      </c>
      <c r="R751" s="24">
        <v>0</v>
      </c>
      <c r="S751" s="24">
        <v>0.19796380099999999</v>
      </c>
      <c r="T751" s="24">
        <v>0.42729571500000002</v>
      </c>
      <c r="U751" s="24">
        <v>0.37474048399999998</v>
      </c>
      <c r="V751" s="95">
        <f t="shared" si="159"/>
        <v>8.0373641063788775E-2</v>
      </c>
      <c r="W751" s="95">
        <v>0.30387500000000001</v>
      </c>
      <c r="X751" s="95">
        <v>0.25043517999999998</v>
      </c>
      <c r="Y751" s="95">
        <f t="shared" si="160"/>
        <v>0.23550174504775001</v>
      </c>
      <c r="Z751" s="2" t="s">
        <v>532</v>
      </c>
      <c r="AA751" s="2">
        <v>0.17499999999999999</v>
      </c>
      <c r="AB751" s="2">
        <v>0.22500000000000001</v>
      </c>
      <c r="AC751" s="95">
        <v>0.27943750000000001</v>
      </c>
      <c r="AD751" s="38">
        <f t="shared" si="161"/>
        <v>0</v>
      </c>
      <c r="AE751" s="38">
        <f t="shared" si="162"/>
        <v>1.5780882360515998</v>
      </c>
      <c r="AF751" s="38">
        <f t="shared" si="163"/>
        <v>4.379439242178</v>
      </c>
      <c r="AG751" s="38">
        <f t="shared" si="164"/>
        <v>4.7700480121855078</v>
      </c>
      <c r="AH751" s="38">
        <f t="shared" si="165"/>
        <v>9.1494872543635068</v>
      </c>
      <c r="AI751" s="38">
        <v>232.51499999999999</v>
      </c>
      <c r="AJ751" s="24">
        <f t="shared" si="166"/>
        <v>3.9350094636318118E-2</v>
      </c>
      <c r="AK751" s="2">
        <f t="shared" si="167"/>
        <v>1390</v>
      </c>
    </row>
    <row r="752" spans="1:37">
      <c r="A752" s="2">
        <v>93</v>
      </c>
      <c r="B752" s="2" t="s">
        <v>148</v>
      </c>
      <c r="C752" s="2" t="s">
        <v>3</v>
      </c>
      <c r="D752" s="2" t="s">
        <v>418</v>
      </c>
      <c r="E752" s="2" t="s">
        <v>768</v>
      </c>
      <c r="F752" s="2" t="s">
        <v>64</v>
      </c>
      <c r="H752" s="2" t="s">
        <v>880</v>
      </c>
      <c r="I752" s="2">
        <v>5052</v>
      </c>
      <c r="J752" s="2">
        <v>355</v>
      </c>
      <c r="K752" s="95">
        <f t="shared" si="154"/>
        <v>7.0269200316706248E-2</v>
      </c>
      <c r="L752" s="38">
        <f t="shared" si="155"/>
        <v>0</v>
      </c>
      <c r="M752" s="38">
        <f t="shared" si="156"/>
        <v>0.47867393439999995</v>
      </c>
      <c r="N752" s="38">
        <f t="shared" si="157"/>
        <v>0.86545351665000003</v>
      </c>
      <c r="O752" s="38">
        <f t="shared" si="158"/>
        <v>0.43087254894999999</v>
      </c>
      <c r="P752" s="2">
        <v>312810</v>
      </c>
      <c r="Q752" s="2">
        <v>19.441116006000001</v>
      </c>
      <c r="R752" s="24">
        <v>0</v>
      </c>
      <c r="S752" s="24">
        <v>0.26967545599999998</v>
      </c>
      <c r="T752" s="24">
        <v>0.48757944600000003</v>
      </c>
      <c r="U752" s="24">
        <v>0.24274509799999999</v>
      </c>
      <c r="V752" s="95">
        <f t="shared" si="159"/>
        <v>5.1319321678543146E-2</v>
      </c>
      <c r="W752" s="95">
        <v>0.28528124999999999</v>
      </c>
      <c r="X752" s="95">
        <v>0.239738965</v>
      </c>
      <c r="Y752" s="95">
        <f t="shared" si="160"/>
        <v>0.2222804551394375</v>
      </c>
      <c r="Z752" s="2" t="s">
        <v>532</v>
      </c>
      <c r="AA752" s="2">
        <v>0.17499999999999999</v>
      </c>
      <c r="AB752" s="2">
        <v>0.22500000000000001</v>
      </c>
      <c r="AC752" s="95">
        <v>0.26934374999999999</v>
      </c>
      <c r="AD752" s="38">
        <f t="shared" si="161"/>
        <v>0</v>
      </c>
      <c r="AE752" s="38">
        <f t="shared" si="162"/>
        <v>0.73380714143519987</v>
      </c>
      <c r="AF752" s="38">
        <f t="shared" si="163"/>
        <v>1.7058088813171501</v>
      </c>
      <c r="AG752" s="38">
        <f t="shared" si="164"/>
        <v>1.0166227742107636</v>
      </c>
      <c r="AH752" s="38">
        <f t="shared" si="165"/>
        <v>2.722431655527914</v>
      </c>
      <c r="AI752" s="38">
        <v>232.51499999999999</v>
      </c>
      <c r="AJ752" s="24">
        <f t="shared" si="166"/>
        <v>1.1708628069276882E-2</v>
      </c>
      <c r="AK752" s="2">
        <f t="shared" si="167"/>
        <v>432</v>
      </c>
    </row>
    <row r="753" spans="1:37">
      <c r="A753" s="2">
        <v>94</v>
      </c>
      <c r="B753" s="2" t="s">
        <v>149</v>
      </c>
      <c r="C753" s="2" t="s">
        <v>3</v>
      </c>
      <c r="D753" s="2" t="s">
        <v>418</v>
      </c>
      <c r="E753" s="2" t="s">
        <v>768</v>
      </c>
      <c r="F753" s="2" t="s">
        <v>64</v>
      </c>
      <c r="H753" s="2" t="s">
        <v>880</v>
      </c>
      <c r="I753" s="2">
        <v>47728</v>
      </c>
      <c r="J753" s="2">
        <v>15842</v>
      </c>
      <c r="K753" s="95">
        <f t="shared" si="154"/>
        <v>0.33192256118002011</v>
      </c>
      <c r="L753" s="38">
        <f t="shared" si="155"/>
        <v>0</v>
      </c>
      <c r="M753" s="38">
        <f t="shared" si="156"/>
        <v>10.343015021769999</v>
      </c>
      <c r="N753" s="38">
        <f t="shared" si="157"/>
        <v>21.09922306779</v>
      </c>
      <c r="O753" s="38">
        <f t="shared" si="158"/>
        <v>47.767761910439994</v>
      </c>
      <c r="P753" s="2">
        <v>1318571</v>
      </c>
      <c r="Q753" s="2">
        <v>173.632633766</v>
      </c>
      <c r="R753" s="24">
        <v>0</v>
      </c>
      <c r="S753" s="24">
        <v>0.13057713700000001</v>
      </c>
      <c r="T753" s="24">
        <v>0.26637069899999999</v>
      </c>
      <c r="U753" s="24">
        <v>0.60305216399999995</v>
      </c>
      <c r="V753" s="95">
        <f t="shared" si="159"/>
        <v>0.28858106343542572</v>
      </c>
      <c r="W753" s="95">
        <v>0.32884374999999999</v>
      </c>
      <c r="X753" s="95">
        <v>0.264642512</v>
      </c>
      <c r="Y753" s="95">
        <f t="shared" si="160"/>
        <v>0.25293724960151154</v>
      </c>
      <c r="Z753" s="2" t="s">
        <v>532</v>
      </c>
      <c r="AA753" s="2">
        <v>0.17499999999999999</v>
      </c>
      <c r="AB753" s="2">
        <v>0.22500000000000001</v>
      </c>
      <c r="AC753" s="95">
        <v>0.28215277799999999</v>
      </c>
      <c r="AD753" s="38">
        <f t="shared" si="161"/>
        <v>0</v>
      </c>
      <c r="AE753" s="38">
        <f t="shared" si="162"/>
        <v>15.855842028373406</v>
      </c>
      <c r="AF753" s="38">
        <f t="shared" si="163"/>
        <v>41.586568666614099</v>
      </c>
      <c r="AG753" s="38">
        <f t="shared" si="164"/>
        <v>118.0655868836095</v>
      </c>
      <c r="AH753" s="38">
        <f t="shared" si="165"/>
        <v>159.6521555502236</v>
      </c>
      <c r="AI753" s="38">
        <v>232.51499999999999</v>
      </c>
      <c r="AJ753" s="24">
        <f t="shared" si="166"/>
        <v>0.68663163903500246</v>
      </c>
      <c r="AK753" s="2">
        <f t="shared" si="167"/>
        <v>22956</v>
      </c>
    </row>
    <row r="754" spans="1:37">
      <c r="A754" s="2">
        <v>95</v>
      </c>
      <c r="B754" s="2" t="s">
        <v>150</v>
      </c>
      <c r="C754" s="2" t="s">
        <v>3</v>
      </c>
      <c r="D754" s="2" t="s">
        <v>418</v>
      </c>
      <c r="E754" s="2" t="s">
        <v>768</v>
      </c>
      <c r="F754" s="2" t="s">
        <v>64</v>
      </c>
      <c r="H754" s="2" t="s">
        <v>880</v>
      </c>
      <c r="I754" s="2">
        <v>8029</v>
      </c>
      <c r="J754" s="2">
        <v>123</v>
      </c>
      <c r="K754" s="95">
        <f t="shared" si="154"/>
        <v>1.5319466932370159E-2</v>
      </c>
      <c r="L754" s="38">
        <f t="shared" si="155"/>
        <v>5.8183823445000005E-2</v>
      </c>
      <c r="M754" s="38">
        <f t="shared" si="156"/>
        <v>0.43437273741000004</v>
      </c>
      <c r="N754" s="38">
        <f t="shared" si="157"/>
        <v>0.122443439145</v>
      </c>
      <c r="O754" s="38">
        <f t="shared" si="158"/>
        <v>0</v>
      </c>
      <c r="P754" s="2">
        <v>6424275</v>
      </c>
      <c r="Q754" s="2">
        <v>0.149654227</v>
      </c>
      <c r="R754" s="24">
        <v>9.4607842999999997E-2</v>
      </c>
      <c r="S754" s="24">
        <v>0.70629713400000005</v>
      </c>
      <c r="T754" s="24">
        <v>0.19909502300000001</v>
      </c>
      <c r="U754" s="24">
        <v>0</v>
      </c>
      <c r="V754" s="95">
        <f t="shared" si="159"/>
        <v>3.0500296212479763E-3</v>
      </c>
      <c r="W754" s="95">
        <v>0.22737499999999999</v>
      </c>
      <c r="X754" s="95">
        <v>0.22500000000000001</v>
      </c>
      <c r="Y754" s="95">
        <f t="shared" si="160"/>
        <v>0.17785916292500001</v>
      </c>
      <c r="Z754" s="2">
        <v>0.1</v>
      </c>
      <c r="AA754" s="2">
        <v>0.17499999999999999</v>
      </c>
      <c r="AB754" s="2">
        <v>0.22500000000000001</v>
      </c>
      <c r="AC754" s="95"/>
      <c r="AD754" s="38">
        <f t="shared" si="161"/>
        <v>5.0969029337820014E-2</v>
      </c>
      <c r="AE754" s="38">
        <f t="shared" si="162"/>
        <v>0.66589340644952999</v>
      </c>
      <c r="AF754" s="38">
        <f t="shared" si="163"/>
        <v>0.241336018554795</v>
      </c>
      <c r="AG754" s="38">
        <f t="shared" si="164"/>
        <v>0</v>
      </c>
      <c r="AH754" s="38">
        <f t="shared" si="165"/>
        <v>0.241336018554795</v>
      </c>
      <c r="AI754" s="38">
        <v>232.51499999999999</v>
      </c>
      <c r="AJ754" s="24">
        <f t="shared" si="166"/>
        <v>1.0379374171765048E-3</v>
      </c>
      <c r="AK754" s="2">
        <f t="shared" si="167"/>
        <v>41</v>
      </c>
    </row>
    <row r="755" spans="1:37">
      <c r="A755" s="2">
        <v>96</v>
      </c>
      <c r="B755" s="2" t="s">
        <v>151</v>
      </c>
      <c r="C755" s="2" t="s">
        <v>3</v>
      </c>
      <c r="D755" s="2" t="s">
        <v>418</v>
      </c>
      <c r="E755" s="2" t="s">
        <v>768</v>
      </c>
      <c r="F755" s="2" t="s">
        <v>64</v>
      </c>
      <c r="H755" s="2" t="s">
        <v>880</v>
      </c>
      <c r="I755" s="2">
        <v>94180</v>
      </c>
      <c r="J755" s="2">
        <v>23046</v>
      </c>
      <c r="K755" s="95">
        <f t="shared" si="154"/>
        <v>0.24470163516670207</v>
      </c>
      <c r="L755" s="38">
        <f t="shared" si="155"/>
        <v>0</v>
      </c>
      <c r="M755" s="38">
        <f t="shared" si="156"/>
        <v>19.821496670609999</v>
      </c>
      <c r="N755" s="38">
        <f t="shared" si="157"/>
        <v>50.381654649929992</v>
      </c>
      <c r="O755" s="38">
        <f t="shared" si="158"/>
        <v>45.026848794690004</v>
      </c>
      <c r="P755" s="2">
        <v>2454454</v>
      </c>
      <c r="Q755" s="2">
        <v>151.66232267500001</v>
      </c>
      <c r="R755" s="24">
        <v>0</v>
      </c>
      <c r="S755" s="24">
        <v>0.17201680699999999</v>
      </c>
      <c r="T755" s="24">
        <v>0.43722689100000001</v>
      </c>
      <c r="U755" s="24">
        <v>0.39075630300000003</v>
      </c>
      <c r="V755" s="95">
        <f t="shared" si="159"/>
        <v>0.2026088414623487</v>
      </c>
      <c r="W755" s="95">
        <v>0.30174999999999996</v>
      </c>
      <c r="X755" s="95">
        <v>0.25119253000000002</v>
      </c>
      <c r="Y755" s="95">
        <f t="shared" si="160"/>
        <v>0.2380861346915</v>
      </c>
      <c r="Z755" s="2" t="s">
        <v>532</v>
      </c>
      <c r="AA755" s="2">
        <v>0.17499999999999999</v>
      </c>
      <c r="AB755" s="2">
        <v>0.22500000000000001</v>
      </c>
      <c r="AC755" s="95">
        <v>0.28050000000000003</v>
      </c>
      <c r="AD755" s="38">
        <f t="shared" si="161"/>
        <v>0</v>
      </c>
      <c r="AE755" s="38">
        <f t="shared" si="162"/>
        <v>30.386354396045128</v>
      </c>
      <c r="AF755" s="38">
        <f t="shared" si="163"/>
        <v>99.302241315012012</v>
      </c>
      <c r="AG755" s="38">
        <f t="shared" si="164"/>
        <v>110.6390723213364</v>
      </c>
      <c r="AH755" s="38">
        <f t="shared" si="165"/>
        <v>209.94131363634841</v>
      </c>
      <c r="AI755" s="38">
        <v>232.51499999999999</v>
      </c>
      <c r="AJ755" s="24">
        <f t="shared" si="166"/>
        <v>0.90291513939465595</v>
      </c>
      <c r="AK755" s="2">
        <f t="shared" si="167"/>
        <v>31803</v>
      </c>
    </row>
    <row r="756" spans="1:37">
      <c r="A756" s="2">
        <v>97</v>
      </c>
      <c r="B756" s="2" t="s">
        <v>152</v>
      </c>
      <c r="C756" s="2" t="s">
        <v>3</v>
      </c>
      <c r="D756" s="2" t="s">
        <v>418</v>
      </c>
      <c r="E756" s="2" t="s">
        <v>768</v>
      </c>
      <c r="F756" s="2" t="s">
        <v>64</v>
      </c>
      <c r="H756" s="2" t="s">
        <v>880</v>
      </c>
      <c r="I756" s="2">
        <v>79394</v>
      </c>
      <c r="J756" s="2">
        <v>32067</v>
      </c>
      <c r="K756" s="95">
        <f t="shared" si="154"/>
        <v>0.40389701992593896</v>
      </c>
      <c r="L756" s="38">
        <f t="shared" si="155"/>
        <v>16.566583090680002</v>
      </c>
      <c r="M756" s="38">
        <f t="shared" si="156"/>
        <v>49.207672659285002</v>
      </c>
      <c r="N756" s="38">
        <f t="shared" si="157"/>
        <v>65.623277740229994</v>
      </c>
      <c r="O756" s="38">
        <f t="shared" si="158"/>
        <v>28.937466509804999</v>
      </c>
      <c r="P756" s="2">
        <v>2048900</v>
      </c>
      <c r="Q756" s="2">
        <v>130.907311185</v>
      </c>
      <c r="R756" s="24">
        <v>0.103324808</v>
      </c>
      <c r="S756" s="24">
        <v>0.30690537099999998</v>
      </c>
      <c r="T756" s="24">
        <v>0.40928853799999998</v>
      </c>
      <c r="U756" s="24">
        <v>0.18048128299999999</v>
      </c>
      <c r="V756" s="95">
        <f t="shared" si="159"/>
        <v>0.23820627314415443</v>
      </c>
      <c r="W756" s="95">
        <v>0.26881250000000001</v>
      </c>
      <c r="X756" s="95">
        <v>0.238407496</v>
      </c>
      <c r="Y756" s="95">
        <f t="shared" si="160"/>
        <v>0.20464646666143749</v>
      </c>
      <c r="Z756" s="2">
        <v>0.1</v>
      </c>
      <c r="AA756" s="2">
        <v>0.17499999999999999</v>
      </c>
      <c r="AB756" s="2">
        <v>0.22500000000000001</v>
      </c>
      <c r="AC756" s="95">
        <v>0.26881250000000001</v>
      </c>
      <c r="AD756" s="38">
        <f t="shared" si="161"/>
        <v>14.512326787435683</v>
      </c>
      <c r="AE756" s="38">
        <f t="shared" si="162"/>
        <v>75.435362186683889</v>
      </c>
      <c r="AF756" s="38">
        <f t="shared" si="163"/>
        <v>129.34348042599333</v>
      </c>
      <c r="AG756" s="38">
        <f t="shared" si="164"/>
        <v>68.141873793622537</v>
      </c>
      <c r="AH756" s="38">
        <f t="shared" si="165"/>
        <v>197.48535421961589</v>
      </c>
      <c r="AI756" s="38">
        <v>232.51499999999999</v>
      </c>
      <c r="AJ756" s="24">
        <f t="shared" si="166"/>
        <v>0.84934457656330087</v>
      </c>
      <c r="AK756" s="2">
        <f t="shared" si="167"/>
        <v>31520</v>
      </c>
    </row>
    <row r="757" spans="1:37">
      <c r="A757" s="2">
        <v>98</v>
      </c>
      <c r="B757" s="2" t="s">
        <v>153</v>
      </c>
      <c r="C757" s="2" t="s">
        <v>3</v>
      </c>
      <c r="D757" s="2" t="s">
        <v>418</v>
      </c>
      <c r="E757" s="2" t="s">
        <v>768</v>
      </c>
      <c r="F757" s="2" t="s">
        <v>64</v>
      </c>
      <c r="H757" s="2" t="s">
        <v>880</v>
      </c>
      <c r="I757" s="2">
        <v>41629</v>
      </c>
      <c r="J757" s="2">
        <v>18154</v>
      </c>
      <c r="K757" s="95">
        <f t="shared" si="154"/>
        <v>0.43609022556390975</v>
      </c>
      <c r="L757" s="38">
        <f t="shared" si="155"/>
        <v>31.251262935890001</v>
      </c>
      <c r="M757" s="38">
        <f t="shared" si="156"/>
        <v>48.603747224979998</v>
      </c>
      <c r="N757" s="38">
        <f t="shared" si="157"/>
        <v>10.914989839129998</v>
      </c>
      <c r="O757" s="38">
        <f t="shared" si="158"/>
        <v>0</v>
      </c>
      <c r="P757" s="2">
        <v>1084969</v>
      </c>
      <c r="Q757" s="2">
        <v>25.416554799</v>
      </c>
      <c r="R757" s="24">
        <v>0.344290657</v>
      </c>
      <c r="S757" s="24">
        <v>0.53546047399999996</v>
      </c>
      <c r="T757" s="24">
        <v>0.12024886899999999</v>
      </c>
      <c r="U757" s="24">
        <v>0</v>
      </c>
      <c r="V757" s="95">
        <f t="shared" si="159"/>
        <v>5.2439356406015034E-2</v>
      </c>
      <c r="W757" s="95">
        <v>0.22500000000000001</v>
      </c>
      <c r="X757" s="95">
        <v>0.22500000000000001</v>
      </c>
      <c r="Y757" s="95">
        <f t="shared" si="160"/>
        <v>0.15519064417499998</v>
      </c>
      <c r="Z757" s="2">
        <v>0.1</v>
      </c>
      <c r="AA757" s="2">
        <v>0.17499999999999999</v>
      </c>
      <c r="AB757" s="2">
        <v>0.22500000000000001</v>
      </c>
      <c r="AC757" s="95"/>
      <c r="AD757" s="38">
        <f t="shared" si="161"/>
        <v>27.37610633183964</v>
      </c>
      <c r="AE757" s="38">
        <f t="shared" si="162"/>
        <v>74.509544495894332</v>
      </c>
      <c r="AF757" s="38">
        <f t="shared" si="163"/>
        <v>21.513444972925228</v>
      </c>
      <c r="AG757" s="38">
        <f t="shared" si="164"/>
        <v>0</v>
      </c>
      <c r="AH757" s="38">
        <f t="shared" si="165"/>
        <v>21.513444972925228</v>
      </c>
      <c r="AI757" s="38">
        <v>232.51499999999999</v>
      </c>
      <c r="AJ757" s="24">
        <f t="shared" si="166"/>
        <v>9.2524976766768727E-2</v>
      </c>
      <c r="AK757" s="2">
        <f t="shared" si="167"/>
        <v>3638</v>
      </c>
    </row>
    <row r="758" spans="1:37">
      <c r="A758" s="2">
        <v>99</v>
      </c>
      <c r="B758" s="2" t="s">
        <v>154</v>
      </c>
      <c r="C758" s="2" t="s">
        <v>3</v>
      </c>
      <c r="D758" s="2" t="s">
        <v>418</v>
      </c>
      <c r="E758" s="2" t="s">
        <v>768</v>
      </c>
      <c r="F758" s="2" t="s">
        <v>64</v>
      </c>
      <c r="H758" s="2" t="s">
        <v>880</v>
      </c>
      <c r="I758" s="2">
        <v>31954</v>
      </c>
      <c r="J758" s="2">
        <v>3932</v>
      </c>
      <c r="K758" s="95">
        <f t="shared" si="154"/>
        <v>0.12305188708768855</v>
      </c>
      <c r="L758" s="38">
        <f t="shared" si="155"/>
        <v>2.7953111545799998</v>
      </c>
      <c r="M758" s="38">
        <f t="shared" si="156"/>
        <v>7.2190990359600002</v>
      </c>
      <c r="N758" s="38">
        <f t="shared" si="157"/>
        <v>5.2531836132799992</v>
      </c>
      <c r="O758" s="38">
        <f t="shared" si="158"/>
        <v>4.3924062158400003</v>
      </c>
      <c r="P758" s="2">
        <v>7408290</v>
      </c>
      <c r="Q758" s="2">
        <v>5.4564093849999997</v>
      </c>
      <c r="R758" s="24">
        <v>0.14218266299999999</v>
      </c>
      <c r="S758" s="24">
        <v>0.367197306</v>
      </c>
      <c r="T758" s="24">
        <v>0.26720160799999998</v>
      </c>
      <c r="U758" s="24">
        <v>0.223418424</v>
      </c>
      <c r="V758" s="95">
        <f t="shared" si="159"/>
        <v>6.037172078062214E-2</v>
      </c>
      <c r="W758" s="95">
        <v>0.33415624999999993</v>
      </c>
      <c r="X758" s="95">
        <v>0.25704734899999998</v>
      </c>
      <c r="Y758" s="95">
        <f t="shared" si="160"/>
        <v>0.20459037363900001</v>
      </c>
      <c r="Z758" s="2">
        <v>0.1</v>
      </c>
      <c r="AA758" s="2">
        <v>0.17499999999999999</v>
      </c>
      <c r="AB758" s="2">
        <v>0.22500000000000001</v>
      </c>
      <c r="AC758" s="95">
        <v>0.295375</v>
      </c>
      <c r="AD758" s="38">
        <f t="shared" si="161"/>
        <v>2.4486925714120797</v>
      </c>
      <c r="AE758" s="38">
        <f t="shared" si="162"/>
        <v>11.066878822126679</v>
      </c>
      <c r="AF758" s="38">
        <f t="shared" si="163"/>
        <v>10.35402490177488</v>
      </c>
      <c r="AG758" s="38">
        <f t="shared" si="164"/>
        <v>11.365285197392764</v>
      </c>
      <c r="AH758" s="38">
        <f t="shared" si="165"/>
        <v>21.719310099167643</v>
      </c>
      <c r="AI758" s="38">
        <v>232.51499999999999</v>
      </c>
      <c r="AJ758" s="24">
        <f t="shared" si="166"/>
        <v>9.3410361048395354E-2</v>
      </c>
      <c r="AK758" s="2">
        <f t="shared" si="167"/>
        <v>3215</v>
      </c>
    </row>
    <row r="759" spans="1:37">
      <c r="A759" s="2">
        <v>100</v>
      </c>
      <c r="B759" s="2" t="s">
        <v>155</v>
      </c>
      <c r="C759" s="2" t="s">
        <v>3</v>
      </c>
      <c r="D759" s="2" t="s">
        <v>418</v>
      </c>
      <c r="E759" s="2" t="s">
        <v>768</v>
      </c>
      <c r="F759" s="2" t="s">
        <v>64</v>
      </c>
      <c r="H759" s="2" t="s">
        <v>880</v>
      </c>
      <c r="I759" s="2">
        <v>23258</v>
      </c>
      <c r="J759" s="2">
        <v>4415</v>
      </c>
      <c r="K759" s="95">
        <f t="shared" si="154"/>
        <v>0.18982715624731275</v>
      </c>
      <c r="L759" s="38">
        <f t="shared" si="155"/>
        <v>2.866039920975</v>
      </c>
      <c r="M759" s="38">
        <f t="shared" si="156"/>
        <v>7.420168072050001</v>
      </c>
      <c r="N759" s="38">
        <f t="shared" si="157"/>
        <v>7.531873863425</v>
      </c>
      <c r="O759" s="38">
        <f t="shared" si="158"/>
        <v>4.2569181656250006</v>
      </c>
      <c r="P759" s="2">
        <v>4932347</v>
      </c>
      <c r="Q759" s="2">
        <v>8.7390371429999991</v>
      </c>
      <c r="R759" s="24">
        <v>0.12983193300000001</v>
      </c>
      <c r="S759" s="24">
        <v>0.33613445400000003</v>
      </c>
      <c r="T759" s="24">
        <v>0.34119473900000002</v>
      </c>
      <c r="U759" s="24">
        <v>0.19283887499999999</v>
      </c>
      <c r="V759" s="95">
        <f t="shared" si="159"/>
        <v>0.10137408228609511</v>
      </c>
      <c r="W759" s="95">
        <v>0.295375</v>
      </c>
      <c r="X759" s="95">
        <v>0.25041232499999999</v>
      </c>
      <c r="Y759" s="95">
        <f t="shared" si="160"/>
        <v>0.205535321728125</v>
      </c>
      <c r="Z759" s="2">
        <v>0.1</v>
      </c>
      <c r="AA759" s="2">
        <v>0.17499999999999999</v>
      </c>
      <c r="AB759" s="2">
        <v>0.22500000000000001</v>
      </c>
      <c r="AC759" s="95">
        <v>0.295375</v>
      </c>
      <c r="AD759" s="38">
        <f t="shared" si="161"/>
        <v>2.5106509707741003</v>
      </c>
      <c r="AE759" s="38">
        <f t="shared" si="162"/>
        <v>11.375117654452652</v>
      </c>
      <c r="AF759" s="38">
        <f t="shared" si="163"/>
        <v>14.845323384810676</v>
      </c>
      <c r="AG759" s="38">
        <f t="shared" si="164"/>
        <v>11.014711899782206</v>
      </c>
      <c r="AH759" s="38">
        <f t="shared" si="165"/>
        <v>25.860035284592882</v>
      </c>
      <c r="AI759" s="38">
        <v>232.51499999999999</v>
      </c>
      <c r="AJ759" s="24">
        <f t="shared" si="166"/>
        <v>0.11121878280796028</v>
      </c>
      <c r="AK759" s="2">
        <f t="shared" si="167"/>
        <v>3930</v>
      </c>
    </row>
    <row r="760" spans="1:37">
      <c r="A760" s="2">
        <v>101</v>
      </c>
      <c r="B760" s="2" t="s">
        <v>156</v>
      </c>
      <c r="C760" s="2" t="s">
        <v>3</v>
      </c>
      <c r="D760" s="2" t="s">
        <v>418</v>
      </c>
      <c r="E760" s="2" t="s">
        <v>768</v>
      </c>
      <c r="F760" s="2" t="s">
        <v>64</v>
      </c>
      <c r="H760" s="2" t="s">
        <v>880</v>
      </c>
      <c r="I760" s="2">
        <v>4862</v>
      </c>
      <c r="J760" s="2">
        <v>322</v>
      </c>
      <c r="K760" s="95">
        <f t="shared" si="154"/>
        <v>6.6227889757301525E-2</v>
      </c>
      <c r="L760" s="38">
        <f t="shared" si="155"/>
        <v>0</v>
      </c>
      <c r="M760" s="38">
        <f t="shared" si="156"/>
        <v>0.93795248945999998</v>
      </c>
      <c r="N760" s="38">
        <f t="shared" si="157"/>
        <v>0.35404291552000006</v>
      </c>
      <c r="O760" s="38">
        <f t="shared" si="158"/>
        <v>0.31800459502</v>
      </c>
      <c r="P760" s="2">
        <v>1135527</v>
      </c>
      <c r="Q760" s="2">
        <v>2.6508923640000002</v>
      </c>
      <c r="R760" s="24">
        <v>0</v>
      </c>
      <c r="S760" s="24">
        <v>0.58257918600000003</v>
      </c>
      <c r="T760" s="24">
        <v>0.21990243200000001</v>
      </c>
      <c r="U760" s="24">
        <v>0.19751838199999999</v>
      </c>
      <c r="V760" s="95">
        <f t="shared" si="159"/>
        <v>2.7644899651995063E-2</v>
      </c>
      <c r="W760" s="95">
        <v>0.28315625</v>
      </c>
      <c r="X760" s="95">
        <v>0.25251881999999998</v>
      </c>
      <c r="Y760" s="95">
        <f t="shared" si="160"/>
        <v>0.20735796910318749</v>
      </c>
      <c r="Z760" s="2" t="s">
        <v>532</v>
      </c>
      <c r="AA760" s="2">
        <v>0.17499999999999999</v>
      </c>
      <c r="AB760" s="2">
        <v>0.22500000000000001</v>
      </c>
      <c r="AC760" s="95">
        <v>0.28315625</v>
      </c>
      <c r="AD760" s="38">
        <f t="shared" si="161"/>
        <v>0</v>
      </c>
      <c r="AE760" s="38">
        <f t="shared" si="162"/>
        <v>1.43788116634218</v>
      </c>
      <c r="AF760" s="38">
        <f t="shared" si="163"/>
        <v>0.69781858648992023</v>
      </c>
      <c r="AG760" s="38">
        <f t="shared" si="164"/>
        <v>0.78879410021161511</v>
      </c>
      <c r="AH760" s="38">
        <f t="shared" si="165"/>
        <v>1.4866126867015352</v>
      </c>
      <c r="AI760" s="38">
        <v>232.51499999999999</v>
      </c>
      <c r="AJ760" s="24">
        <f t="shared" si="166"/>
        <v>6.3936205694322314E-3</v>
      </c>
      <c r="AK760" s="2">
        <f t="shared" si="167"/>
        <v>224</v>
      </c>
    </row>
    <row r="761" spans="1:37">
      <c r="A761" s="2">
        <v>102</v>
      </c>
      <c r="B761" s="2" t="s">
        <v>157</v>
      </c>
      <c r="C761" s="2" t="s">
        <v>3</v>
      </c>
      <c r="D761" s="2" t="s">
        <v>418</v>
      </c>
      <c r="E761" s="2" t="s">
        <v>768</v>
      </c>
      <c r="F761" s="2" t="s">
        <v>64</v>
      </c>
      <c r="H761" s="2" t="s">
        <v>880</v>
      </c>
      <c r="I761" s="2">
        <v>87231</v>
      </c>
      <c r="J761" s="2">
        <v>21596</v>
      </c>
      <c r="K761" s="95">
        <f t="shared" si="154"/>
        <v>0.24757253728605655</v>
      </c>
      <c r="L761" s="38">
        <f t="shared" si="155"/>
        <v>25.270949531740005</v>
      </c>
      <c r="M761" s="38">
        <f t="shared" si="156"/>
        <v>48.949421037440004</v>
      </c>
      <c r="N761" s="38">
        <f t="shared" si="157"/>
        <v>17.08624704612</v>
      </c>
      <c r="O761" s="38">
        <f t="shared" si="158"/>
        <v>16.673382384700002</v>
      </c>
      <c r="P761" s="2">
        <v>8403774</v>
      </c>
      <c r="Q761" s="2">
        <v>13.027573028000001</v>
      </c>
      <c r="R761" s="24">
        <v>0.234033613</v>
      </c>
      <c r="S761" s="24">
        <v>0.45331932800000002</v>
      </c>
      <c r="T761" s="24">
        <v>0.158235294</v>
      </c>
      <c r="U761" s="24">
        <v>0.15441176500000001</v>
      </c>
      <c r="V761" s="95">
        <f t="shared" si="159"/>
        <v>7.7402825671653422E-2</v>
      </c>
      <c r="W761" s="95">
        <v>0.27890625000000002</v>
      </c>
      <c r="X761" s="95">
        <v>0.25162350100000003</v>
      </c>
      <c r="Y761" s="95">
        <f t="shared" si="160"/>
        <v>0.18140359118203128</v>
      </c>
      <c r="Z761" s="2">
        <v>0.1</v>
      </c>
      <c r="AA761" s="2">
        <v>0.17499999999999999</v>
      </c>
      <c r="AB761" s="2">
        <v>0.22500000000000001</v>
      </c>
      <c r="AC761" s="95">
        <v>0.27890625000000002</v>
      </c>
      <c r="AD761" s="38">
        <f t="shared" si="161"/>
        <v>22.137351789804246</v>
      </c>
      <c r="AE761" s="38">
        <f t="shared" si="162"/>
        <v>75.039462450395533</v>
      </c>
      <c r="AF761" s="38">
        <f t="shared" si="163"/>
        <v>33.676992927902525</v>
      </c>
      <c r="AG761" s="38">
        <f t="shared" si="164"/>
        <v>40.736720468218763</v>
      </c>
      <c r="AH761" s="38">
        <f t="shared" si="165"/>
        <v>74.413713396121295</v>
      </c>
      <c r="AI761" s="38">
        <v>232.51499999999999</v>
      </c>
      <c r="AJ761" s="24">
        <f t="shared" si="166"/>
        <v>0.32003833471441112</v>
      </c>
      <c r="AK761" s="2">
        <f t="shared" si="167"/>
        <v>11253</v>
      </c>
    </row>
    <row r="762" spans="1:37">
      <c r="A762" s="2">
        <v>103</v>
      </c>
      <c r="B762" s="2" t="s">
        <v>158</v>
      </c>
      <c r="C762" s="2" t="s">
        <v>3</v>
      </c>
      <c r="D762" s="2" t="s">
        <v>418</v>
      </c>
      <c r="E762" s="2" t="s">
        <v>768</v>
      </c>
      <c r="F762" s="2" t="s">
        <v>64</v>
      </c>
      <c r="H762" s="2" t="s">
        <v>880</v>
      </c>
      <c r="I762" s="2">
        <v>11274</v>
      </c>
      <c r="J762" s="2">
        <v>3176</v>
      </c>
      <c r="K762" s="95">
        <f t="shared" si="154"/>
        <v>0.28171012950150787</v>
      </c>
      <c r="L762" s="38">
        <f t="shared" si="155"/>
        <v>1.3760271539199997</v>
      </c>
      <c r="M762" s="38">
        <f t="shared" si="156"/>
        <v>8.9077589441199994</v>
      </c>
      <c r="N762" s="38">
        <f t="shared" si="157"/>
        <v>3.7505262835599997</v>
      </c>
      <c r="O762" s="38">
        <f t="shared" si="158"/>
        <v>1.8456876342800002</v>
      </c>
      <c r="P762" s="2">
        <v>1466474</v>
      </c>
      <c r="Q762" s="2">
        <v>11.531201844</v>
      </c>
      <c r="R762" s="24">
        <v>8.6651584000000004E-2</v>
      </c>
      <c r="S762" s="24">
        <v>0.56094199899999997</v>
      </c>
      <c r="T762" s="24">
        <v>0.23617923699999999</v>
      </c>
      <c r="U762" s="24">
        <v>0.116227181</v>
      </c>
      <c r="V762" s="95">
        <f t="shared" si="159"/>
        <v>9.9276457651942512E-2</v>
      </c>
      <c r="W762" s="95">
        <v>0.255</v>
      </c>
      <c r="X762" s="95">
        <v>0.234894302</v>
      </c>
      <c r="Y762" s="95">
        <f t="shared" si="160"/>
        <v>0.18960826770499997</v>
      </c>
      <c r="Z762" s="2">
        <v>0.1</v>
      </c>
      <c r="AA762" s="2">
        <v>0.17499999999999999</v>
      </c>
      <c r="AB762" s="2">
        <v>0.22500000000000001</v>
      </c>
      <c r="AC762" s="95">
        <v>0.255</v>
      </c>
      <c r="AD762" s="38">
        <f t="shared" si="161"/>
        <v>1.2053997868339197</v>
      </c>
      <c r="AE762" s="38">
        <f t="shared" si="162"/>
        <v>13.655594461335957</v>
      </c>
      <c r="AF762" s="38">
        <f t="shared" si="163"/>
        <v>7.3922873048967599</v>
      </c>
      <c r="AG762" s="38">
        <f t="shared" si="164"/>
        <v>4.1228970374546643</v>
      </c>
      <c r="AH762" s="38">
        <f t="shared" si="165"/>
        <v>11.515184342351425</v>
      </c>
      <c r="AI762" s="38">
        <v>232.51499999999999</v>
      </c>
      <c r="AJ762" s="24">
        <f t="shared" si="166"/>
        <v>4.9524479463051524E-2</v>
      </c>
      <c r="AK762" s="2">
        <f t="shared" si="167"/>
        <v>1865</v>
      </c>
    </row>
    <row r="763" spans="1:37">
      <c r="A763" s="2">
        <v>207</v>
      </c>
      <c r="B763" s="2" t="s">
        <v>262</v>
      </c>
      <c r="C763" s="2" t="s">
        <v>2</v>
      </c>
      <c r="D763" s="2" t="s">
        <v>443</v>
      </c>
      <c r="E763" s="2" t="s">
        <v>768</v>
      </c>
      <c r="F763" s="2" t="s">
        <v>64</v>
      </c>
      <c r="H763" s="2" t="s">
        <v>880</v>
      </c>
      <c r="I763" s="2">
        <v>6558</v>
      </c>
      <c r="J763" s="2">
        <v>0</v>
      </c>
      <c r="K763" s="95">
        <f t="shared" si="154"/>
        <v>0</v>
      </c>
      <c r="L763" s="38">
        <f t="shared" si="155"/>
        <v>0</v>
      </c>
      <c r="M763" s="38">
        <f t="shared" si="156"/>
        <v>0</v>
      </c>
      <c r="N763" s="38">
        <f t="shared" si="157"/>
        <v>0</v>
      </c>
      <c r="O763" s="38">
        <f t="shared" si="158"/>
        <v>0</v>
      </c>
      <c r="P763" s="2">
        <v>2231439</v>
      </c>
      <c r="Q763" s="2">
        <v>4.0007128000000003E-2</v>
      </c>
      <c r="R763" s="24">
        <v>0</v>
      </c>
      <c r="S763" s="24">
        <v>0</v>
      </c>
      <c r="T763" s="24">
        <v>0.22995356</v>
      </c>
      <c r="U763" s="24">
        <v>0.77004644</v>
      </c>
      <c r="V763" s="95">
        <f t="shared" si="159"/>
        <v>0</v>
      </c>
      <c r="W763" s="95">
        <v>0.38834374999999999</v>
      </c>
      <c r="X763" s="95">
        <v>0.29117242799999998</v>
      </c>
      <c r="Y763" s="95">
        <f t="shared" si="160"/>
        <v>0.29117242845019187</v>
      </c>
      <c r="Z763" s="2" t="s">
        <v>532</v>
      </c>
      <c r="AA763" s="2" t="s">
        <v>532</v>
      </c>
      <c r="AB763" s="2">
        <v>0.22500000000000001</v>
      </c>
      <c r="AC763" s="95">
        <v>0.310933036</v>
      </c>
      <c r="AD763" s="38">
        <f t="shared" si="161"/>
        <v>0</v>
      </c>
      <c r="AE763" s="38">
        <f t="shared" si="162"/>
        <v>0</v>
      </c>
      <c r="AF763" s="38">
        <f t="shared" si="163"/>
        <v>0</v>
      </c>
      <c r="AG763" s="38">
        <f t="shared" si="164"/>
        <v>0</v>
      </c>
      <c r="AH763" s="38">
        <f t="shared" si="165"/>
        <v>0</v>
      </c>
      <c r="AI763" s="38">
        <v>127.496111111</v>
      </c>
      <c r="AJ763" s="24">
        <f t="shared" si="166"/>
        <v>0</v>
      </c>
      <c r="AK763" s="2">
        <f t="shared" si="167"/>
        <v>0</v>
      </c>
    </row>
    <row r="764" spans="1:37">
      <c r="A764" s="2">
        <v>208</v>
      </c>
      <c r="B764" s="2" t="s">
        <v>263</v>
      </c>
      <c r="C764" s="2" t="s">
        <v>2</v>
      </c>
      <c r="D764" s="2" t="s">
        <v>443</v>
      </c>
      <c r="E764" s="2" t="s">
        <v>768</v>
      </c>
      <c r="F764" s="2" t="s">
        <v>64</v>
      </c>
      <c r="H764" s="2" t="s">
        <v>880</v>
      </c>
      <c r="I764" s="2">
        <v>43034</v>
      </c>
      <c r="J764" s="2">
        <v>555</v>
      </c>
      <c r="K764" s="95">
        <f t="shared" si="154"/>
        <v>1.2896779290793326E-2</v>
      </c>
      <c r="L764" s="38">
        <f t="shared" si="155"/>
        <v>0</v>
      </c>
      <c r="M764" s="38">
        <f t="shared" si="156"/>
        <v>0</v>
      </c>
      <c r="N764" s="38">
        <f t="shared" si="157"/>
        <v>0.9176155464750001</v>
      </c>
      <c r="O764" s="38">
        <f t="shared" si="158"/>
        <v>1.8573844535249999</v>
      </c>
      <c r="P764" s="2">
        <v>1638825</v>
      </c>
      <c r="Q764" s="2">
        <v>12.550116093</v>
      </c>
      <c r="R764" s="24">
        <v>0</v>
      </c>
      <c r="S764" s="24">
        <v>0</v>
      </c>
      <c r="T764" s="24">
        <v>0.33067226900000002</v>
      </c>
      <c r="U764" s="24">
        <v>0.66932773099999998</v>
      </c>
      <c r="V764" s="95">
        <f t="shared" si="159"/>
        <v>1.2896779290793326E-2</v>
      </c>
      <c r="W764" s="95">
        <v>0.36178125</v>
      </c>
      <c r="X764" s="95">
        <v>0.275896796</v>
      </c>
      <c r="Y764" s="95">
        <f t="shared" si="160"/>
        <v>0.2758967964345676</v>
      </c>
      <c r="Z764" s="2" t="s">
        <v>532</v>
      </c>
      <c r="AA764" s="2" t="s">
        <v>532</v>
      </c>
      <c r="AB764" s="2">
        <v>0.22500000000000001</v>
      </c>
      <c r="AC764" s="95">
        <v>0.30104166700000001</v>
      </c>
      <c r="AD764" s="38">
        <f t="shared" si="161"/>
        <v>0</v>
      </c>
      <c r="AE764" s="38">
        <f t="shared" si="162"/>
        <v>0</v>
      </c>
      <c r="AF764" s="38">
        <f t="shared" si="163"/>
        <v>1.8086202421022251</v>
      </c>
      <c r="AG764" s="38">
        <f t="shared" si="164"/>
        <v>4.8981549824256785</v>
      </c>
      <c r="AH764" s="38">
        <f t="shared" si="165"/>
        <v>6.7067752245279033</v>
      </c>
      <c r="AI764" s="38">
        <v>127.496111111</v>
      </c>
      <c r="AJ764" s="24">
        <f t="shared" si="166"/>
        <v>5.2603763095871101E-2</v>
      </c>
      <c r="AK764" s="2">
        <f t="shared" si="167"/>
        <v>925</v>
      </c>
    </row>
    <row r="765" spans="1:37">
      <c r="A765" s="2">
        <v>209</v>
      </c>
      <c r="B765" s="2" t="s">
        <v>264</v>
      </c>
      <c r="C765" s="2" t="s">
        <v>2</v>
      </c>
      <c r="D765" s="2" t="s">
        <v>443</v>
      </c>
      <c r="E765" s="2" t="s">
        <v>768</v>
      </c>
      <c r="F765" s="2" t="s">
        <v>64</v>
      </c>
      <c r="H765" s="2" t="s">
        <v>880</v>
      </c>
      <c r="I765" s="2">
        <v>35640</v>
      </c>
      <c r="J765" s="2">
        <v>927</v>
      </c>
      <c r="K765" s="95">
        <f t="shared" si="154"/>
        <v>2.6010101010101011E-2</v>
      </c>
      <c r="L765" s="38">
        <f t="shared" si="155"/>
        <v>0</v>
      </c>
      <c r="M765" s="38">
        <f t="shared" si="156"/>
        <v>0.42816350623499999</v>
      </c>
      <c r="N765" s="38">
        <f t="shared" si="157"/>
        <v>0.86099071239000013</v>
      </c>
      <c r="O765" s="38">
        <f t="shared" si="158"/>
        <v>3.345845781375</v>
      </c>
      <c r="P765" s="2">
        <v>834276</v>
      </c>
      <c r="Q765" s="2">
        <v>28.716268778</v>
      </c>
      <c r="R765" s="24">
        <v>0</v>
      </c>
      <c r="S765" s="24">
        <v>9.2376160999999998E-2</v>
      </c>
      <c r="T765" s="24">
        <v>0.18575851400000001</v>
      </c>
      <c r="U765" s="24">
        <v>0.721865325</v>
      </c>
      <c r="V765" s="95">
        <f t="shared" si="159"/>
        <v>2.3607387731565656E-2</v>
      </c>
      <c r="W765" s="95">
        <v>0.42393750000000002</v>
      </c>
      <c r="X765" s="95">
        <v>0.31338519199999998</v>
      </c>
      <c r="Y765" s="95">
        <f t="shared" si="160"/>
        <v>0.3006016985974358</v>
      </c>
      <c r="Z765" s="2" t="s">
        <v>532</v>
      </c>
      <c r="AA765" s="2">
        <v>0.17499999999999999</v>
      </c>
      <c r="AB765" s="2">
        <v>0.22500000000000001</v>
      </c>
      <c r="AC765" s="95">
        <v>0.33612946399999999</v>
      </c>
      <c r="AD765" s="38">
        <f t="shared" si="161"/>
        <v>0</v>
      </c>
      <c r="AE765" s="38">
        <f t="shared" si="162"/>
        <v>0.65637465505825487</v>
      </c>
      <c r="AF765" s="38">
        <f t="shared" si="163"/>
        <v>1.6970126941206904</v>
      </c>
      <c r="AG765" s="38">
        <f t="shared" si="164"/>
        <v>9.8518231782933015</v>
      </c>
      <c r="AH765" s="38">
        <f t="shared" si="165"/>
        <v>11.548835872413992</v>
      </c>
      <c r="AI765" s="38">
        <v>127.496111111</v>
      </c>
      <c r="AJ765" s="24">
        <f t="shared" si="166"/>
        <v>9.0581867727396043E-2</v>
      </c>
      <c r="AK765" s="2">
        <f t="shared" si="167"/>
        <v>1402</v>
      </c>
    </row>
    <row r="766" spans="1:37">
      <c r="A766" s="2">
        <v>210</v>
      </c>
      <c r="B766" s="2" t="s">
        <v>265</v>
      </c>
      <c r="C766" s="2" t="s">
        <v>2</v>
      </c>
      <c r="D766" s="2" t="s">
        <v>443</v>
      </c>
      <c r="E766" s="2" t="s">
        <v>768</v>
      </c>
      <c r="F766" s="2" t="s">
        <v>64</v>
      </c>
      <c r="H766" s="2" t="s">
        <v>880</v>
      </c>
      <c r="I766" s="2">
        <v>14287</v>
      </c>
      <c r="J766" s="2">
        <v>126</v>
      </c>
      <c r="K766" s="95">
        <f t="shared" si="154"/>
        <v>8.8192062714355715E-3</v>
      </c>
      <c r="L766" s="38">
        <f t="shared" si="155"/>
        <v>0</v>
      </c>
      <c r="M766" s="38">
        <f t="shared" si="156"/>
        <v>0</v>
      </c>
      <c r="N766" s="38">
        <f t="shared" si="157"/>
        <v>7.5465240479999987E-2</v>
      </c>
      <c r="O766" s="38">
        <f t="shared" si="158"/>
        <v>0.55453475951999998</v>
      </c>
      <c r="P766" s="2">
        <v>1459880</v>
      </c>
      <c r="Q766" s="2">
        <v>7.9866749959999996</v>
      </c>
      <c r="R766" s="24">
        <v>0</v>
      </c>
      <c r="S766" s="24">
        <v>0</v>
      </c>
      <c r="T766" s="24">
        <v>0.11978609599999999</v>
      </c>
      <c r="U766" s="24">
        <v>0.88021390399999999</v>
      </c>
      <c r="V766" s="95">
        <f t="shared" si="159"/>
        <v>8.8192062714355715E-3</v>
      </c>
      <c r="W766" s="95">
        <v>0.393125</v>
      </c>
      <c r="X766" s="95">
        <v>0.31804136</v>
      </c>
      <c r="Y766" s="95">
        <f t="shared" si="160"/>
        <v>0.31804136032125002</v>
      </c>
      <c r="Z766" s="2" t="s">
        <v>532</v>
      </c>
      <c r="AA766" s="2" t="s">
        <v>532</v>
      </c>
      <c r="AB766" s="2">
        <v>0.22500000000000001</v>
      </c>
      <c r="AC766" s="95">
        <v>0.33070312499999999</v>
      </c>
      <c r="AD766" s="38">
        <f t="shared" si="161"/>
        <v>0</v>
      </c>
      <c r="AE766" s="38">
        <f t="shared" si="162"/>
        <v>0</v>
      </c>
      <c r="AF766" s="38">
        <f t="shared" si="163"/>
        <v>0.14874198898608001</v>
      </c>
      <c r="AG766" s="38">
        <f t="shared" si="164"/>
        <v>1.6064646703548344</v>
      </c>
      <c r="AH766" s="38">
        <f t="shared" si="165"/>
        <v>1.7552066593409144</v>
      </c>
      <c r="AI766" s="38">
        <v>127.496111111</v>
      </c>
      <c r="AJ766" s="24">
        <f t="shared" si="166"/>
        <v>1.3766746640709735E-2</v>
      </c>
      <c r="AK766" s="2">
        <f t="shared" si="167"/>
        <v>210</v>
      </c>
    </row>
    <row r="767" spans="1:37">
      <c r="A767" s="2">
        <v>211</v>
      </c>
      <c r="B767" s="2" t="s">
        <v>266</v>
      </c>
      <c r="C767" s="2" t="s">
        <v>2</v>
      </c>
      <c r="D767" s="2" t="s">
        <v>443</v>
      </c>
      <c r="E767" s="2" t="s">
        <v>768</v>
      </c>
      <c r="F767" s="2" t="s">
        <v>64</v>
      </c>
      <c r="H767" s="2" t="s">
        <v>880</v>
      </c>
      <c r="I767" s="2">
        <v>34237</v>
      </c>
      <c r="J767" s="2">
        <v>828</v>
      </c>
      <c r="K767" s="95">
        <f t="shared" si="154"/>
        <v>2.4184361947600548E-2</v>
      </c>
      <c r="L767" s="38">
        <f t="shared" si="155"/>
        <v>0</v>
      </c>
      <c r="M767" s="38">
        <f t="shared" si="156"/>
        <v>0</v>
      </c>
      <c r="N767" s="38">
        <f t="shared" si="157"/>
        <v>1.1461102928999998</v>
      </c>
      <c r="O767" s="38">
        <f t="shared" si="158"/>
        <v>2.9938897070999997</v>
      </c>
      <c r="P767" s="2">
        <v>1963466</v>
      </c>
      <c r="Q767" s="2">
        <v>14.362051280999999</v>
      </c>
      <c r="R767" s="24">
        <v>0</v>
      </c>
      <c r="S767" s="24">
        <v>0</v>
      </c>
      <c r="T767" s="24">
        <v>0.27683823499999999</v>
      </c>
      <c r="U767" s="24">
        <v>0.72316176499999996</v>
      </c>
      <c r="V767" s="95">
        <f t="shared" si="159"/>
        <v>2.4184361947600548E-2</v>
      </c>
      <c r="W767" s="95">
        <v>0.37453124999999993</v>
      </c>
      <c r="X767" s="95">
        <v>0.28500305599999998</v>
      </c>
      <c r="Y767" s="95">
        <f t="shared" si="160"/>
        <v>0.28500305588396269</v>
      </c>
      <c r="Z767" s="2" t="s">
        <v>532</v>
      </c>
      <c r="AA767" s="2" t="s">
        <v>532</v>
      </c>
      <c r="AB767" s="2">
        <v>0.22500000000000001</v>
      </c>
      <c r="AC767" s="95">
        <v>0.307973214</v>
      </c>
      <c r="AD767" s="38">
        <f t="shared" si="161"/>
        <v>0</v>
      </c>
      <c r="AE767" s="38">
        <f t="shared" si="162"/>
        <v>0</v>
      </c>
      <c r="AF767" s="38">
        <f t="shared" si="163"/>
        <v>2.2589833873058995</v>
      </c>
      <c r="AG767" s="38">
        <f t="shared" si="164"/>
        <v>8.0770514386042436</v>
      </c>
      <c r="AH767" s="38">
        <f t="shared" si="165"/>
        <v>10.336034825910144</v>
      </c>
      <c r="AI767" s="38">
        <v>127.496111111</v>
      </c>
      <c r="AJ767" s="24">
        <f t="shared" si="166"/>
        <v>8.1069412516523262E-2</v>
      </c>
      <c r="AK767" s="2">
        <f t="shared" si="167"/>
        <v>1380</v>
      </c>
    </row>
    <row r="768" spans="1:37">
      <c r="A768" s="2">
        <v>212</v>
      </c>
      <c r="B768" s="2" t="s">
        <v>267</v>
      </c>
      <c r="C768" s="2" t="s">
        <v>2</v>
      </c>
      <c r="D768" s="2" t="s">
        <v>443</v>
      </c>
      <c r="E768" s="2" t="s">
        <v>768</v>
      </c>
      <c r="F768" s="2" t="s">
        <v>64</v>
      </c>
      <c r="H768" s="2" t="s">
        <v>880</v>
      </c>
      <c r="I768" s="2">
        <v>71887</v>
      </c>
      <c r="J768" s="2">
        <v>969</v>
      </c>
      <c r="K768" s="95">
        <f t="shared" si="154"/>
        <v>1.347948864189631E-2</v>
      </c>
      <c r="L768" s="38">
        <f t="shared" si="155"/>
        <v>0</v>
      </c>
      <c r="M768" s="38">
        <f t="shared" si="156"/>
        <v>1.3409250005700002</v>
      </c>
      <c r="N768" s="38">
        <f t="shared" si="157"/>
        <v>1.7032312517100001</v>
      </c>
      <c r="O768" s="38">
        <f t="shared" si="158"/>
        <v>1.8008437477200003</v>
      </c>
      <c r="P768" s="2">
        <v>838747</v>
      </c>
      <c r="Q768" s="2">
        <v>17.796091426</v>
      </c>
      <c r="R768" s="24">
        <v>0</v>
      </c>
      <c r="S768" s="24">
        <v>0.27676470600000003</v>
      </c>
      <c r="T768" s="24">
        <v>0.35154411800000002</v>
      </c>
      <c r="U768" s="24">
        <v>0.37169117600000001</v>
      </c>
      <c r="V768" s="95">
        <f t="shared" si="159"/>
        <v>9.7488419308915386E-3</v>
      </c>
      <c r="W768" s="95">
        <v>0.34425</v>
      </c>
      <c r="X768" s="95">
        <v>0.26471703099999999</v>
      </c>
      <c r="Y768" s="95">
        <f t="shared" si="160"/>
        <v>0.23988652339525002</v>
      </c>
      <c r="Z768" s="2" t="s">
        <v>532</v>
      </c>
      <c r="AA768" s="2">
        <v>0.17499999999999999</v>
      </c>
      <c r="AB768" s="2">
        <v>0.22500000000000001</v>
      </c>
      <c r="AC768" s="95">
        <v>0.30228125</v>
      </c>
      <c r="AD768" s="38">
        <f t="shared" si="161"/>
        <v>0</v>
      </c>
      <c r="AE768" s="38">
        <f t="shared" si="162"/>
        <v>2.0556380258738098</v>
      </c>
      <c r="AF768" s="38">
        <f t="shared" si="163"/>
        <v>3.3570687971204101</v>
      </c>
      <c r="AG768" s="38">
        <f t="shared" si="164"/>
        <v>4.768604980251661</v>
      </c>
      <c r="AH768" s="38">
        <f t="shared" si="165"/>
        <v>8.1256737773720715</v>
      </c>
      <c r="AI768" s="38">
        <v>127.496111111</v>
      </c>
      <c r="AJ768" s="24">
        <f t="shared" si="166"/>
        <v>6.3732718641886565E-2</v>
      </c>
      <c r="AK768" s="2">
        <f t="shared" si="167"/>
        <v>1168</v>
      </c>
    </row>
    <row r="769" spans="1:37">
      <c r="A769" s="2">
        <v>213</v>
      </c>
      <c r="B769" s="2" t="s">
        <v>268</v>
      </c>
      <c r="C769" s="2" t="s">
        <v>2</v>
      </c>
      <c r="D769" s="2" t="s">
        <v>443</v>
      </c>
      <c r="E769" s="2" t="s">
        <v>768</v>
      </c>
      <c r="F769" s="2" t="s">
        <v>64</v>
      </c>
      <c r="H769" s="2" t="s">
        <v>880</v>
      </c>
      <c r="I769" s="2">
        <v>76994</v>
      </c>
      <c r="J769" s="2">
        <v>4406</v>
      </c>
      <c r="K769" s="95">
        <f t="shared" si="154"/>
        <v>5.7225238330259498E-2</v>
      </c>
      <c r="L769" s="38">
        <f t="shared" si="155"/>
        <v>0</v>
      </c>
      <c r="M769" s="38">
        <f t="shared" si="156"/>
        <v>0</v>
      </c>
      <c r="N769" s="38">
        <f t="shared" si="157"/>
        <v>2.9635945840299995</v>
      </c>
      <c r="O769" s="38">
        <f t="shared" si="158"/>
        <v>19.066405415969999</v>
      </c>
      <c r="P769" s="2">
        <v>371273</v>
      </c>
      <c r="Q769" s="2">
        <v>230.4028639</v>
      </c>
      <c r="R769" s="24">
        <v>0</v>
      </c>
      <c r="S769" s="24">
        <v>0</v>
      </c>
      <c r="T769" s="24">
        <v>0.13452540099999999</v>
      </c>
      <c r="U769" s="24">
        <v>0.86547459900000001</v>
      </c>
      <c r="V769" s="95">
        <f t="shared" si="159"/>
        <v>5.7225238330259498E-2</v>
      </c>
      <c r="W769" s="95">
        <v>0.46643750000000006</v>
      </c>
      <c r="X769" s="95">
        <v>0.34912799</v>
      </c>
      <c r="Y769" s="95">
        <f t="shared" si="160"/>
        <v>0.34912798975345316</v>
      </c>
      <c r="Z769" s="2" t="s">
        <v>532</v>
      </c>
      <c r="AA769" s="2" t="s">
        <v>532</v>
      </c>
      <c r="AB769" s="2">
        <v>0.22500000000000001</v>
      </c>
      <c r="AC769" s="95">
        <v>0.36842187500000001</v>
      </c>
      <c r="AD769" s="38">
        <f t="shared" si="161"/>
        <v>0</v>
      </c>
      <c r="AE769" s="38">
        <f t="shared" si="162"/>
        <v>0</v>
      </c>
      <c r="AF769" s="38">
        <f t="shared" si="163"/>
        <v>5.8412449251231289</v>
      </c>
      <c r="AG769" s="38">
        <f t="shared" si="164"/>
        <v>61.534452095869568</v>
      </c>
      <c r="AH769" s="38">
        <f t="shared" si="165"/>
        <v>67.375697020992703</v>
      </c>
      <c r="AI769" s="38">
        <v>127.496111111</v>
      </c>
      <c r="AJ769" s="24">
        <f t="shared" si="166"/>
        <v>0.52845295777166423</v>
      </c>
      <c r="AK769" s="2">
        <f t="shared" si="167"/>
        <v>7343</v>
      </c>
    </row>
    <row r="770" spans="1:37">
      <c r="A770" s="2">
        <v>214</v>
      </c>
      <c r="B770" s="2" t="s">
        <v>269</v>
      </c>
      <c r="C770" s="2" t="s">
        <v>2</v>
      </c>
      <c r="D770" s="2" t="s">
        <v>443</v>
      </c>
      <c r="E770" s="2" t="s">
        <v>768</v>
      </c>
      <c r="F770" s="2" t="s">
        <v>64</v>
      </c>
      <c r="H770" s="2" t="s">
        <v>880</v>
      </c>
      <c r="I770" s="2">
        <v>164656</v>
      </c>
      <c r="J770" s="2">
        <v>9338</v>
      </c>
      <c r="K770" s="95">
        <f t="shared" si="154"/>
        <v>5.6712175687493926E-2</v>
      </c>
      <c r="L770" s="38">
        <f t="shared" si="155"/>
        <v>0</v>
      </c>
      <c r="M770" s="38">
        <f t="shared" si="156"/>
        <v>0</v>
      </c>
      <c r="N770" s="38">
        <f t="shared" si="157"/>
        <v>5.2440422574400003</v>
      </c>
      <c r="O770" s="38">
        <f t="shared" si="158"/>
        <v>41.445957742559997</v>
      </c>
      <c r="P770" s="2">
        <v>513111</v>
      </c>
      <c r="Q770" s="2">
        <v>308.44165661099998</v>
      </c>
      <c r="R770" s="24">
        <v>0</v>
      </c>
      <c r="S770" s="24">
        <v>0</v>
      </c>
      <c r="T770" s="24">
        <v>0.112316176</v>
      </c>
      <c r="U770" s="24">
        <v>0.88768382400000001</v>
      </c>
      <c r="V770" s="95">
        <f t="shared" si="159"/>
        <v>5.6712175687493926E-2</v>
      </c>
      <c r="W770" s="95">
        <v>0.44093750000000004</v>
      </c>
      <c r="X770" s="95">
        <v>0.332506833</v>
      </c>
      <c r="Y770" s="95">
        <f t="shared" si="160"/>
        <v>0.33250683312224999</v>
      </c>
      <c r="Z770" s="2" t="s">
        <v>532</v>
      </c>
      <c r="AA770" s="2" t="s">
        <v>532</v>
      </c>
      <c r="AB770" s="2">
        <v>0.22500000000000001</v>
      </c>
      <c r="AC770" s="95">
        <v>0.346109375</v>
      </c>
      <c r="AD770" s="38">
        <f t="shared" si="161"/>
        <v>0</v>
      </c>
      <c r="AE770" s="38">
        <f t="shared" si="162"/>
        <v>0</v>
      </c>
      <c r="AF770" s="38">
        <f t="shared" si="163"/>
        <v>10.336007289414241</v>
      </c>
      <c r="AG770" s="38">
        <f t="shared" si="164"/>
        <v>125.66075048765175</v>
      </c>
      <c r="AH770" s="38">
        <f t="shared" si="165"/>
        <v>135.99675777706599</v>
      </c>
      <c r="AI770" s="38">
        <v>127.496111111</v>
      </c>
      <c r="AJ770" s="24">
        <f t="shared" si="166"/>
        <v>1.0666737721801194</v>
      </c>
      <c r="AK770" s="2">
        <f t="shared" si="167"/>
        <v>15563</v>
      </c>
    </row>
    <row r="771" spans="1:37">
      <c r="A771" s="2">
        <v>245</v>
      </c>
      <c r="B771" s="2" t="s">
        <v>298</v>
      </c>
      <c r="C771" s="2" t="s">
        <v>1</v>
      </c>
      <c r="D771" s="2" t="s">
        <v>448</v>
      </c>
      <c r="E771" s="2" t="s">
        <v>768</v>
      </c>
      <c r="F771" s="2" t="s">
        <v>64</v>
      </c>
      <c r="H771" s="2" t="s">
        <v>880</v>
      </c>
      <c r="I771" s="2">
        <v>3013</v>
      </c>
      <c r="J771" s="2">
        <v>22</v>
      </c>
      <c r="K771" s="95">
        <f t="shared" si="154"/>
        <v>7.301692665117823E-3</v>
      </c>
      <c r="L771" s="38">
        <f t="shared" si="155"/>
        <v>0</v>
      </c>
      <c r="M771" s="38">
        <f t="shared" si="156"/>
        <v>0</v>
      </c>
      <c r="N771" s="38">
        <f t="shared" si="157"/>
        <v>0</v>
      </c>
      <c r="O771" s="38">
        <f t="shared" si="158"/>
        <v>0.11</v>
      </c>
      <c r="P771" s="2">
        <v>1190295</v>
      </c>
      <c r="Q771" s="2">
        <v>1.6355362840000001</v>
      </c>
      <c r="R771" s="24">
        <v>0</v>
      </c>
      <c r="S771" s="24">
        <v>0</v>
      </c>
      <c r="T771" s="24">
        <v>0</v>
      </c>
      <c r="U771" s="24">
        <v>1</v>
      </c>
      <c r="V771" s="95">
        <f t="shared" si="159"/>
        <v>7.301692665117823E-3</v>
      </c>
      <c r="W771" s="95">
        <v>0.41012499999999996</v>
      </c>
      <c r="X771" s="95">
        <v>0.36135624999999999</v>
      </c>
      <c r="Y771" s="95">
        <f t="shared" si="160"/>
        <v>0.36135624999999999</v>
      </c>
      <c r="Z771" s="2" t="s">
        <v>532</v>
      </c>
      <c r="AA771" s="2" t="s">
        <v>532</v>
      </c>
      <c r="AB771" s="2" t="s">
        <v>532</v>
      </c>
      <c r="AC771" s="95">
        <v>0.36135624999999999</v>
      </c>
      <c r="AD771" s="38">
        <f t="shared" si="161"/>
        <v>0</v>
      </c>
      <c r="AE771" s="38">
        <f t="shared" si="162"/>
        <v>0</v>
      </c>
      <c r="AF771" s="38">
        <f t="shared" si="163"/>
        <v>0</v>
      </c>
      <c r="AG771" s="38">
        <f t="shared" si="164"/>
        <v>0.34820288249999998</v>
      </c>
      <c r="AH771" s="38">
        <f t="shared" si="165"/>
        <v>0.34820288249999998</v>
      </c>
      <c r="AI771" s="38">
        <v>303.90305555600003</v>
      </c>
      <c r="AJ771" s="24">
        <f t="shared" si="166"/>
        <v>1.1457696003186017E-3</v>
      </c>
      <c r="AK771" s="2">
        <f t="shared" si="167"/>
        <v>37</v>
      </c>
    </row>
    <row r="772" spans="1:37">
      <c r="A772" s="2">
        <v>246</v>
      </c>
      <c r="B772" s="2" t="s">
        <v>299</v>
      </c>
      <c r="C772" s="2" t="s">
        <v>1</v>
      </c>
      <c r="D772" s="2" t="s">
        <v>448</v>
      </c>
      <c r="E772" s="2" t="s">
        <v>768</v>
      </c>
      <c r="F772" s="2" t="s">
        <v>64</v>
      </c>
      <c r="H772" s="2" t="s">
        <v>880</v>
      </c>
      <c r="I772" s="2">
        <v>5592</v>
      </c>
      <c r="J772" s="2">
        <v>141</v>
      </c>
      <c r="K772" s="95">
        <f t="shared" si="154"/>
        <v>2.5214592274678111E-2</v>
      </c>
      <c r="L772" s="38">
        <f t="shared" si="155"/>
        <v>0</v>
      </c>
      <c r="M772" s="38">
        <f t="shared" si="156"/>
        <v>0</v>
      </c>
      <c r="N772" s="38">
        <f t="shared" si="157"/>
        <v>0</v>
      </c>
      <c r="O772" s="38">
        <f t="shared" si="158"/>
        <v>0.70499999999999996</v>
      </c>
      <c r="P772" s="2">
        <v>1441996</v>
      </c>
      <c r="Q772" s="2">
        <v>8.1217844659999994</v>
      </c>
      <c r="R772" s="24">
        <v>0</v>
      </c>
      <c r="S772" s="24">
        <v>0</v>
      </c>
      <c r="T772" s="24">
        <v>0</v>
      </c>
      <c r="U772" s="24">
        <v>1</v>
      </c>
      <c r="V772" s="95">
        <f t="shared" si="159"/>
        <v>2.5214592274678111E-2</v>
      </c>
      <c r="W772" s="95">
        <v>0.42978125</v>
      </c>
      <c r="X772" s="95">
        <v>0.38143749999999998</v>
      </c>
      <c r="Y772" s="95">
        <f t="shared" si="160"/>
        <v>0.38143749999999998</v>
      </c>
      <c r="Z772" s="2" t="s">
        <v>532</v>
      </c>
      <c r="AA772" s="2" t="s">
        <v>532</v>
      </c>
      <c r="AB772" s="2" t="s">
        <v>532</v>
      </c>
      <c r="AC772" s="95">
        <v>0.38143749999999998</v>
      </c>
      <c r="AD772" s="38">
        <f t="shared" si="161"/>
        <v>0</v>
      </c>
      <c r="AE772" s="38">
        <f t="shared" si="162"/>
        <v>0</v>
      </c>
      <c r="AF772" s="38">
        <f t="shared" si="163"/>
        <v>0</v>
      </c>
      <c r="AG772" s="38">
        <f t="shared" si="164"/>
        <v>2.3556817124999996</v>
      </c>
      <c r="AH772" s="38">
        <f t="shared" si="165"/>
        <v>2.3556817124999996</v>
      </c>
      <c r="AI772" s="38">
        <v>303.90305555600003</v>
      </c>
      <c r="AJ772" s="24">
        <f t="shared" si="166"/>
        <v>7.751424901570032E-3</v>
      </c>
      <c r="AK772" s="2">
        <f t="shared" si="167"/>
        <v>235</v>
      </c>
    </row>
    <row r="773" spans="1:37">
      <c r="A773" s="2">
        <v>247</v>
      </c>
      <c r="B773" s="2" t="s">
        <v>300</v>
      </c>
      <c r="C773" s="2" t="s">
        <v>1</v>
      </c>
      <c r="D773" s="2" t="s">
        <v>448</v>
      </c>
      <c r="E773" s="2" t="s">
        <v>768</v>
      </c>
      <c r="F773" s="2" t="s">
        <v>64</v>
      </c>
      <c r="H773" s="2" t="s">
        <v>880</v>
      </c>
      <c r="I773" s="2">
        <v>6770</v>
      </c>
      <c r="J773" s="2">
        <v>187</v>
      </c>
      <c r="K773" s="95">
        <f t="shared" si="154"/>
        <v>2.7621861152141804E-2</v>
      </c>
      <c r="L773" s="38">
        <f t="shared" si="155"/>
        <v>0</v>
      </c>
      <c r="M773" s="38">
        <f t="shared" si="156"/>
        <v>0</v>
      </c>
      <c r="N773" s="38">
        <f t="shared" si="157"/>
        <v>0</v>
      </c>
      <c r="O773" s="38">
        <f t="shared" si="158"/>
        <v>0.93500000000000005</v>
      </c>
      <c r="P773" s="2">
        <v>497677</v>
      </c>
      <c r="Q773" s="2">
        <v>17.969242476000002</v>
      </c>
      <c r="R773" s="24">
        <v>0</v>
      </c>
      <c r="S773" s="24">
        <v>0</v>
      </c>
      <c r="T773" s="24">
        <v>0</v>
      </c>
      <c r="U773" s="24">
        <v>1</v>
      </c>
      <c r="V773" s="95">
        <f t="shared" si="159"/>
        <v>2.7621861152141804E-2</v>
      </c>
      <c r="W773" s="95">
        <v>0.43243750000000003</v>
      </c>
      <c r="X773" s="95">
        <v>0.36656250000000001</v>
      </c>
      <c r="Y773" s="95">
        <f t="shared" si="160"/>
        <v>0.36656250000000001</v>
      </c>
      <c r="Z773" s="2" t="s">
        <v>532</v>
      </c>
      <c r="AA773" s="2" t="s">
        <v>532</v>
      </c>
      <c r="AB773" s="2" t="s">
        <v>532</v>
      </c>
      <c r="AC773" s="95">
        <v>0.36656250000000001</v>
      </c>
      <c r="AD773" s="38">
        <f t="shared" si="161"/>
        <v>0</v>
      </c>
      <c r="AE773" s="38">
        <f t="shared" si="162"/>
        <v>0</v>
      </c>
      <c r="AF773" s="38">
        <f t="shared" si="163"/>
        <v>0</v>
      </c>
      <c r="AG773" s="38">
        <f t="shared" si="164"/>
        <v>3.0023668125000005</v>
      </c>
      <c r="AH773" s="38">
        <f t="shared" si="165"/>
        <v>3.0023668125000005</v>
      </c>
      <c r="AI773" s="38">
        <v>303.90305555600003</v>
      </c>
      <c r="AJ773" s="24">
        <f t="shared" si="166"/>
        <v>9.8793571094804473E-3</v>
      </c>
      <c r="AK773" s="2">
        <f t="shared" si="167"/>
        <v>312</v>
      </c>
    </row>
    <row r="774" spans="1:37">
      <c r="A774" s="2">
        <v>248</v>
      </c>
      <c r="B774" s="2" t="s">
        <v>301</v>
      </c>
      <c r="C774" s="2" t="s">
        <v>1</v>
      </c>
      <c r="D774" s="2" t="s">
        <v>448</v>
      </c>
      <c r="E774" s="2" t="s">
        <v>768</v>
      </c>
      <c r="F774" s="2" t="s">
        <v>64</v>
      </c>
      <c r="H774" s="2" t="s">
        <v>880</v>
      </c>
      <c r="I774" s="2">
        <v>1272</v>
      </c>
      <c r="J774" s="2">
        <v>0</v>
      </c>
      <c r="K774" s="95">
        <f t="shared" si="154"/>
        <v>0</v>
      </c>
      <c r="L774" s="38">
        <f t="shared" si="155"/>
        <v>0</v>
      </c>
      <c r="M774" s="38">
        <f t="shared" si="156"/>
        <v>0</v>
      </c>
      <c r="N774" s="38">
        <f t="shared" si="157"/>
        <v>0</v>
      </c>
      <c r="O774" s="38">
        <f t="shared" si="158"/>
        <v>0</v>
      </c>
      <c r="P774" s="2">
        <v>2765142</v>
      </c>
      <c r="Q774" s="2">
        <v>2.3333723000000001E-2</v>
      </c>
      <c r="R774" s="24">
        <v>0</v>
      </c>
      <c r="S774" s="24">
        <v>0</v>
      </c>
      <c r="T774" s="24">
        <v>0.12328431400000001</v>
      </c>
      <c r="U774" s="24">
        <v>0.87671568600000005</v>
      </c>
      <c r="V774" s="95">
        <f t="shared" si="159"/>
        <v>0</v>
      </c>
      <c r="W774" s="95">
        <v>0.36231249999999998</v>
      </c>
      <c r="X774" s="95">
        <v>0.29461670499999998</v>
      </c>
      <c r="Y774" s="95">
        <f t="shared" si="160"/>
        <v>0.29461670494143755</v>
      </c>
      <c r="Z774" s="2" t="s">
        <v>532</v>
      </c>
      <c r="AA774" s="2" t="s">
        <v>532</v>
      </c>
      <c r="AB774" s="2">
        <v>0.22500000000000001</v>
      </c>
      <c r="AC774" s="95">
        <v>0.30440624999999999</v>
      </c>
      <c r="AD774" s="38">
        <f t="shared" si="161"/>
        <v>0</v>
      </c>
      <c r="AE774" s="38">
        <f t="shared" si="162"/>
        <v>0</v>
      </c>
      <c r="AF774" s="38">
        <f t="shared" si="163"/>
        <v>0</v>
      </c>
      <c r="AG774" s="38">
        <f t="shared" si="164"/>
        <v>0</v>
      </c>
      <c r="AH774" s="38">
        <f t="shared" si="165"/>
        <v>0</v>
      </c>
      <c r="AI774" s="38">
        <v>303.90305555600003</v>
      </c>
      <c r="AJ774" s="24">
        <f t="shared" si="166"/>
        <v>0</v>
      </c>
      <c r="AK774" s="2">
        <f t="shared" si="167"/>
        <v>0</v>
      </c>
    </row>
    <row r="775" spans="1:37">
      <c r="A775" s="2">
        <v>249</v>
      </c>
      <c r="B775" s="2" t="s">
        <v>302</v>
      </c>
      <c r="C775" s="2" t="s">
        <v>1</v>
      </c>
      <c r="D775" s="2" t="s">
        <v>448</v>
      </c>
      <c r="E775" s="2" t="s">
        <v>768</v>
      </c>
      <c r="F775" s="2" t="s">
        <v>64</v>
      </c>
      <c r="H775" s="2" t="s">
        <v>880</v>
      </c>
      <c r="I775" s="2">
        <v>3076</v>
      </c>
      <c r="J775" s="2">
        <v>4</v>
      </c>
      <c r="K775" s="95">
        <f t="shared" ref="K775:K838" si="168">J775/I775</f>
        <v>1.3003901170351106E-3</v>
      </c>
      <c r="L775" s="38">
        <f t="shared" ref="L775:L838" si="169">R775*$J775*$D$2/1000</f>
        <v>0</v>
      </c>
      <c r="M775" s="38">
        <f t="shared" ref="M775:M838" si="170">S775*$J775*$D$2/1000</f>
        <v>0</v>
      </c>
      <c r="N775" s="38">
        <f t="shared" ref="N775:N838" si="171">T775*$J775*$D$2/1000</f>
        <v>0</v>
      </c>
      <c r="O775" s="38">
        <f t="shared" ref="O775:O838" si="172">U775*$J775*$D$2/1000</f>
        <v>0.02</v>
      </c>
      <c r="P775" s="2">
        <v>1479227</v>
      </c>
      <c r="Q775" s="2">
        <v>0.415218168</v>
      </c>
      <c r="R775" s="24">
        <v>0</v>
      </c>
      <c r="S775" s="24">
        <v>0</v>
      </c>
      <c r="T775" s="24">
        <v>0</v>
      </c>
      <c r="U775" s="24">
        <v>1</v>
      </c>
      <c r="V775" s="95">
        <f t="shared" ref="V775:V838" si="173">K775*(T775+U775)</f>
        <v>1.3003901170351106E-3</v>
      </c>
      <c r="W775" s="95">
        <v>0.4090625</v>
      </c>
      <c r="X775" s="95">
        <v>0.35057187499999998</v>
      </c>
      <c r="Y775" s="95">
        <f t="shared" ref="Y775:Y838" si="174">SUMPRODUCT(R775:U775,Z775:AC775)</f>
        <v>0.35057187499999998</v>
      </c>
      <c r="Z775" s="2" t="s">
        <v>532</v>
      </c>
      <c r="AA775" s="2" t="s">
        <v>532</v>
      </c>
      <c r="AB775" s="2" t="s">
        <v>532</v>
      </c>
      <c r="AC775" s="95">
        <v>0.35057187499999998</v>
      </c>
      <c r="AD775" s="38">
        <f t="shared" ref="AD775:AD838" si="175">IFERROR(L775*Z775*8760/1000,0)</f>
        <v>0</v>
      </c>
      <c r="AE775" s="38">
        <f t="shared" ref="AE775:AE838" si="176">IFERROR(M775*AA775*8760/1000,0)</f>
        <v>0</v>
      </c>
      <c r="AF775" s="38">
        <f t="shared" ref="AF775:AF838" si="177">IFERROR(N775*AB775*8760/1000,0)</f>
        <v>0</v>
      </c>
      <c r="AG775" s="38">
        <f t="shared" ref="AG775:AG838" si="178">IFERROR(O775*AC775*8760/1000,0)</f>
        <v>6.1420192499999991E-2</v>
      </c>
      <c r="AH775" s="38">
        <f t="shared" ref="AH775:AH838" si="179">AF775+AG775</f>
        <v>6.1420192499999991E-2</v>
      </c>
      <c r="AI775" s="38">
        <v>303.90305555600003</v>
      </c>
      <c r="AJ775" s="24">
        <f t="shared" ref="AJ775:AJ838" si="180">AH775/AI775</f>
        <v>2.0210455728268296E-4</v>
      </c>
      <c r="AK775" s="2">
        <f t="shared" ref="AK775:AK838" si="181">ROUND((O775+N775)/0.003,0)</f>
        <v>7</v>
      </c>
    </row>
    <row r="776" spans="1:37">
      <c r="A776" s="2">
        <v>250</v>
      </c>
      <c r="B776" s="2" t="s">
        <v>303</v>
      </c>
      <c r="C776" s="2" t="s">
        <v>1</v>
      </c>
      <c r="D776" s="2" t="s">
        <v>448</v>
      </c>
      <c r="E776" s="2" t="s">
        <v>768</v>
      </c>
      <c r="F776" s="2" t="s">
        <v>64</v>
      </c>
      <c r="H776" s="2" t="s">
        <v>880</v>
      </c>
      <c r="I776" s="2">
        <v>2280</v>
      </c>
      <c r="J776" s="2">
        <v>0</v>
      </c>
      <c r="K776" s="95">
        <f t="shared" si="168"/>
        <v>0</v>
      </c>
      <c r="L776" s="38">
        <f t="shared" si="169"/>
        <v>0</v>
      </c>
      <c r="M776" s="38">
        <f t="shared" si="170"/>
        <v>0</v>
      </c>
      <c r="N776" s="38">
        <f t="shared" si="171"/>
        <v>0</v>
      </c>
      <c r="O776" s="38">
        <f t="shared" si="172"/>
        <v>0</v>
      </c>
      <c r="P776" s="2">
        <v>919043</v>
      </c>
      <c r="Q776" s="2">
        <v>0.452633234</v>
      </c>
      <c r="R776" s="24">
        <v>0</v>
      </c>
      <c r="S776" s="24">
        <v>0</v>
      </c>
      <c r="T776" s="24">
        <v>0</v>
      </c>
      <c r="U776" s="24">
        <v>1</v>
      </c>
      <c r="V776" s="95">
        <f t="shared" si="173"/>
        <v>0</v>
      </c>
      <c r="W776" s="95">
        <v>0.40268749999999998</v>
      </c>
      <c r="X776" s="95">
        <v>0.36528749999999999</v>
      </c>
      <c r="Y776" s="95">
        <f t="shared" si="174"/>
        <v>0.36528749999999999</v>
      </c>
      <c r="Z776" s="2" t="s">
        <v>532</v>
      </c>
      <c r="AA776" s="2" t="s">
        <v>532</v>
      </c>
      <c r="AB776" s="2" t="s">
        <v>532</v>
      </c>
      <c r="AC776" s="95">
        <v>0.36528749999999999</v>
      </c>
      <c r="AD776" s="38">
        <f t="shared" si="175"/>
        <v>0</v>
      </c>
      <c r="AE776" s="38">
        <f t="shared" si="176"/>
        <v>0</v>
      </c>
      <c r="AF776" s="38">
        <f t="shared" si="177"/>
        <v>0</v>
      </c>
      <c r="AG776" s="38">
        <f t="shared" si="178"/>
        <v>0</v>
      </c>
      <c r="AH776" s="38">
        <f t="shared" si="179"/>
        <v>0</v>
      </c>
      <c r="AI776" s="38">
        <v>303.90305555600003</v>
      </c>
      <c r="AJ776" s="24">
        <f t="shared" si="180"/>
        <v>0</v>
      </c>
      <c r="AK776" s="2">
        <f t="shared" si="181"/>
        <v>0</v>
      </c>
    </row>
    <row r="777" spans="1:37">
      <c r="A777" s="2">
        <v>251</v>
      </c>
      <c r="B777" s="2" t="s">
        <v>304</v>
      </c>
      <c r="C777" s="2" t="s">
        <v>1</v>
      </c>
      <c r="D777" s="2" t="s">
        <v>448</v>
      </c>
      <c r="E777" s="2" t="s">
        <v>768</v>
      </c>
      <c r="F777" s="2" t="s">
        <v>64</v>
      </c>
      <c r="H777" s="2" t="s">
        <v>880</v>
      </c>
      <c r="I777" s="2">
        <v>688</v>
      </c>
      <c r="J777" s="2">
        <v>0</v>
      </c>
      <c r="K777" s="95">
        <f t="shared" si="168"/>
        <v>0</v>
      </c>
      <c r="L777" s="38">
        <f t="shared" si="169"/>
        <v>0</v>
      </c>
      <c r="M777" s="38">
        <f t="shared" si="170"/>
        <v>0</v>
      </c>
      <c r="N777" s="38">
        <f t="shared" si="171"/>
        <v>0</v>
      </c>
      <c r="O777" s="38">
        <f t="shared" si="172"/>
        <v>0</v>
      </c>
      <c r="P777" s="2">
        <v>1526142</v>
      </c>
      <c r="Q777" s="2">
        <v>0</v>
      </c>
      <c r="R777" s="24">
        <v>0</v>
      </c>
      <c r="S777" s="24">
        <v>0</v>
      </c>
      <c r="T777" s="24">
        <v>0</v>
      </c>
      <c r="U777" s="24">
        <v>1</v>
      </c>
      <c r="V777" s="95">
        <f t="shared" si="173"/>
        <v>0</v>
      </c>
      <c r="W777" s="95">
        <v>0.40534374999999995</v>
      </c>
      <c r="X777" s="95">
        <v>0.33521875000000001</v>
      </c>
      <c r="Y777" s="95">
        <f t="shared" si="174"/>
        <v>0.33521875000000001</v>
      </c>
      <c r="Z777" s="2" t="s">
        <v>532</v>
      </c>
      <c r="AA777" s="2" t="s">
        <v>532</v>
      </c>
      <c r="AB777" s="2" t="s">
        <v>532</v>
      </c>
      <c r="AC777" s="95">
        <v>0.33521875000000001</v>
      </c>
      <c r="AD777" s="38">
        <f t="shared" si="175"/>
        <v>0</v>
      </c>
      <c r="AE777" s="38">
        <f t="shared" si="176"/>
        <v>0</v>
      </c>
      <c r="AF777" s="38">
        <f t="shared" si="177"/>
        <v>0</v>
      </c>
      <c r="AG777" s="38">
        <f t="shared" si="178"/>
        <v>0</v>
      </c>
      <c r="AH777" s="38">
        <f t="shared" si="179"/>
        <v>0</v>
      </c>
      <c r="AI777" s="38">
        <v>303.90305555600003</v>
      </c>
      <c r="AJ777" s="24">
        <f t="shared" si="180"/>
        <v>0</v>
      </c>
      <c r="AK777" s="2">
        <f t="shared" si="181"/>
        <v>0</v>
      </c>
    </row>
    <row r="778" spans="1:37">
      <c r="A778" s="2">
        <v>252</v>
      </c>
      <c r="B778" s="2" t="s">
        <v>305</v>
      </c>
      <c r="C778" s="2" t="s">
        <v>1</v>
      </c>
      <c r="D778" s="2" t="s">
        <v>448</v>
      </c>
      <c r="E778" s="2" t="s">
        <v>768</v>
      </c>
      <c r="F778" s="2" t="s">
        <v>64</v>
      </c>
      <c r="H778" s="2" t="s">
        <v>880</v>
      </c>
      <c r="I778" s="2">
        <v>3467</v>
      </c>
      <c r="J778" s="2">
        <v>39</v>
      </c>
      <c r="K778" s="95">
        <f t="shared" si="168"/>
        <v>1.1248918373233344E-2</v>
      </c>
      <c r="L778" s="38">
        <f t="shared" si="169"/>
        <v>0</v>
      </c>
      <c r="M778" s="38">
        <f t="shared" si="170"/>
        <v>0</v>
      </c>
      <c r="N778" s="38">
        <f t="shared" si="171"/>
        <v>0</v>
      </c>
      <c r="O778" s="38">
        <f t="shared" si="172"/>
        <v>0.19500000000000001</v>
      </c>
      <c r="P778" s="2">
        <v>927490</v>
      </c>
      <c r="Q778" s="2">
        <v>7.6324079029999998</v>
      </c>
      <c r="R778" s="24">
        <v>0</v>
      </c>
      <c r="S778" s="24">
        <v>0</v>
      </c>
      <c r="T778" s="24">
        <v>0</v>
      </c>
      <c r="U778" s="24">
        <v>1</v>
      </c>
      <c r="V778" s="95">
        <f t="shared" si="173"/>
        <v>1.1248918373233344E-2</v>
      </c>
      <c r="W778" s="95">
        <v>0.42234375000000007</v>
      </c>
      <c r="X778" s="95">
        <v>0.36815625000000002</v>
      </c>
      <c r="Y778" s="95">
        <f t="shared" si="174"/>
        <v>0.36815625000000002</v>
      </c>
      <c r="Z778" s="2" t="s">
        <v>532</v>
      </c>
      <c r="AA778" s="2" t="s">
        <v>532</v>
      </c>
      <c r="AB778" s="2" t="s">
        <v>532</v>
      </c>
      <c r="AC778" s="95">
        <v>0.36815625000000002</v>
      </c>
      <c r="AD778" s="38">
        <f t="shared" si="175"/>
        <v>0</v>
      </c>
      <c r="AE778" s="38">
        <f t="shared" si="176"/>
        <v>0</v>
      </c>
      <c r="AF778" s="38">
        <f t="shared" si="177"/>
        <v>0</v>
      </c>
      <c r="AG778" s="38">
        <f t="shared" si="178"/>
        <v>0.62888450625000003</v>
      </c>
      <c r="AH778" s="38">
        <f t="shared" si="179"/>
        <v>0.62888450625000003</v>
      </c>
      <c r="AI778" s="38">
        <v>303.90305555600003</v>
      </c>
      <c r="AJ778" s="24">
        <f t="shared" si="180"/>
        <v>2.0693589444154697E-3</v>
      </c>
      <c r="AK778" s="2">
        <f t="shared" si="181"/>
        <v>65</v>
      </c>
    </row>
    <row r="779" spans="1:37">
      <c r="A779" s="2">
        <v>253</v>
      </c>
      <c r="B779" s="2" t="s">
        <v>306</v>
      </c>
      <c r="C779" s="2" t="s">
        <v>1</v>
      </c>
      <c r="D779" s="2" t="s">
        <v>448</v>
      </c>
      <c r="E779" s="2" t="s">
        <v>768</v>
      </c>
      <c r="F779" s="2" t="s">
        <v>64</v>
      </c>
      <c r="H779" s="2" t="s">
        <v>880</v>
      </c>
      <c r="I779" s="2">
        <v>8332</v>
      </c>
      <c r="J779" s="2">
        <v>37</v>
      </c>
      <c r="K779" s="95">
        <f t="shared" si="168"/>
        <v>4.4407105136821893E-3</v>
      </c>
      <c r="L779" s="38">
        <f t="shared" si="169"/>
        <v>0</v>
      </c>
      <c r="M779" s="38">
        <f t="shared" si="170"/>
        <v>0</v>
      </c>
      <c r="N779" s="38">
        <f t="shared" si="171"/>
        <v>0</v>
      </c>
      <c r="O779" s="38">
        <f t="shared" si="172"/>
        <v>0.185</v>
      </c>
      <c r="P779" s="2">
        <v>811004</v>
      </c>
      <c r="Q779" s="2">
        <v>9.6306327710000001</v>
      </c>
      <c r="R779" s="24">
        <v>0</v>
      </c>
      <c r="S779" s="24">
        <v>0</v>
      </c>
      <c r="T779" s="24">
        <v>0</v>
      </c>
      <c r="U779" s="24">
        <v>1</v>
      </c>
      <c r="V779" s="95">
        <f t="shared" si="173"/>
        <v>4.4407105136821893E-3</v>
      </c>
      <c r="W779" s="95">
        <v>0.40375</v>
      </c>
      <c r="X779" s="95">
        <v>0.35381249999999997</v>
      </c>
      <c r="Y779" s="95">
        <f t="shared" si="174"/>
        <v>0.35381249999999997</v>
      </c>
      <c r="Z779" s="2" t="s">
        <v>532</v>
      </c>
      <c r="AA779" s="2" t="s">
        <v>532</v>
      </c>
      <c r="AB779" s="2" t="s">
        <v>532</v>
      </c>
      <c r="AC779" s="95">
        <v>0.35381249999999997</v>
      </c>
      <c r="AD779" s="38">
        <f t="shared" si="175"/>
        <v>0</v>
      </c>
      <c r="AE779" s="38">
        <f t="shared" si="176"/>
        <v>0</v>
      </c>
      <c r="AF779" s="38">
        <f t="shared" si="177"/>
        <v>0</v>
      </c>
      <c r="AG779" s="38">
        <f t="shared" si="178"/>
        <v>0.57338853749999996</v>
      </c>
      <c r="AH779" s="38">
        <f t="shared" si="179"/>
        <v>0.57338853749999996</v>
      </c>
      <c r="AI779" s="38">
        <v>303.90305555600003</v>
      </c>
      <c r="AJ779" s="24">
        <f t="shared" si="180"/>
        <v>1.8867481817547635E-3</v>
      </c>
      <c r="AK779" s="2">
        <f t="shared" si="181"/>
        <v>62</v>
      </c>
    </row>
    <row r="780" spans="1:37">
      <c r="A780" s="2">
        <v>254</v>
      </c>
      <c r="B780" s="2" t="s">
        <v>307</v>
      </c>
      <c r="C780" s="2" t="s">
        <v>1</v>
      </c>
      <c r="D780" s="2" t="s">
        <v>448</v>
      </c>
      <c r="E780" s="2" t="s">
        <v>768</v>
      </c>
      <c r="F780" s="2" t="s">
        <v>64</v>
      </c>
      <c r="H780" s="2" t="s">
        <v>880</v>
      </c>
      <c r="I780" s="2">
        <v>1548</v>
      </c>
      <c r="J780" s="2">
        <v>0</v>
      </c>
      <c r="K780" s="95">
        <f t="shared" si="168"/>
        <v>0</v>
      </c>
      <c r="L780" s="38">
        <f t="shared" si="169"/>
        <v>0</v>
      </c>
      <c r="M780" s="38">
        <f t="shared" si="170"/>
        <v>0</v>
      </c>
      <c r="N780" s="38">
        <f t="shared" si="171"/>
        <v>0</v>
      </c>
      <c r="O780" s="38">
        <f t="shared" si="172"/>
        <v>0</v>
      </c>
      <c r="P780" s="2">
        <v>1378722</v>
      </c>
      <c r="Q780" s="2">
        <v>0.15490593599999999</v>
      </c>
      <c r="R780" s="24">
        <v>0</v>
      </c>
      <c r="S780" s="24">
        <v>0</v>
      </c>
      <c r="T780" s="24">
        <v>0</v>
      </c>
      <c r="U780" s="24">
        <v>1</v>
      </c>
      <c r="V780" s="95">
        <f t="shared" si="173"/>
        <v>0</v>
      </c>
      <c r="W780" s="95">
        <v>0.35859374999999999</v>
      </c>
      <c r="X780" s="95">
        <v>0.32507187500000001</v>
      </c>
      <c r="Y780" s="95">
        <f t="shared" si="174"/>
        <v>0.32507187500000001</v>
      </c>
      <c r="Z780" s="2" t="s">
        <v>532</v>
      </c>
      <c r="AA780" s="2" t="s">
        <v>532</v>
      </c>
      <c r="AB780" s="2" t="s">
        <v>532</v>
      </c>
      <c r="AC780" s="95">
        <v>0.32507187500000001</v>
      </c>
      <c r="AD780" s="38">
        <f t="shared" si="175"/>
        <v>0</v>
      </c>
      <c r="AE780" s="38">
        <f t="shared" si="176"/>
        <v>0</v>
      </c>
      <c r="AF780" s="38">
        <f t="shared" si="177"/>
        <v>0</v>
      </c>
      <c r="AG780" s="38">
        <f t="shared" si="178"/>
        <v>0</v>
      </c>
      <c r="AH780" s="38">
        <f t="shared" si="179"/>
        <v>0</v>
      </c>
      <c r="AI780" s="38">
        <v>303.90305555600003</v>
      </c>
      <c r="AJ780" s="24">
        <f t="shared" si="180"/>
        <v>0</v>
      </c>
      <c r="AK780" s="2">
        <f t="shared" si="181"/>
        <v>0</v>
      </c>
    </row>
    <row r="781" spans="1:37">
      <c r="A781" s="2">
        <v>255</v>
      </c>
      <c r="B781" s="2" t="s">
        <v>308</v>
      </c>
      <c r="C781" s="2" t="s">
        <v>1</v>
      </c>
      <c r="D781" s="2" t="s">
        <v>448</v>
      </c>
      <c r="E781" s="2" t="s">
        <v>768</v>
      </c>
      <c r="F781" s="2" t="s">
        <v>64</v>
      </c>
      <c r="H781" s="2" t="s">
        <v>880</v>
      </c>
      <c r="I781" s="2">
        <v>2037</v>
      </c>
      <c r="J781" s="2">
        <v>0</v>
      </c>
      <c r="K781" s="95">
        <f t="shared" si="168"/>
        <v>0</v>
      </c>
      <c r="L781" s="38">
        <f t="shared" si="169"/>
        <v>0</v>
      </c>
      <c r="M781" s="38">
        <f t="shared" si="170"/>
        <v>0</v>
      </c>
      <c r="N781" s="38">
        <f t="shared" si="171"/>
        <v>0</v>
      </c>
      <c r="O781" s="38">
        <f t="shared" si="172"/>
        <v>0</v>
      </c>
      <c r="P781" s="2">
        <v>2289330</v>
      </c>
      <c r="Q781" s="2">
        <v>4.3371820999999998E-2</v>
      </c>
      <c r="R781" s="24">
        <v>0</v>
      </c>
      <c r="S781" s="24">
        <v>0</v>
      </c>
      <c r="T781" s="24">
        <v>0</v>
      </c>
      <c r="U781" s="24">
        <v>1</v>
      </c>
      <c r="V781" s="95">
        <f t="shared" si="173"/>
        <v>0</v>
      </c>
      <c r="W781" s="95">
        <v>0.39046874999999998</v>
      </c>
      <c r="X781" s="95">
        <v>0.32385000000000003</v>
      </c>
      <c r="Y781" s="95">
        <f t="shared" si="174"/>
        <v>0.32385000000000003</v>
      </c>
      <c r="Z781" s="2" t="s">
        <v>532</v>
      </c>
      <c r="AA781" s="2" t="s">
        <v>532</v>
      </c>
      <c r="AB781" s="2" t="s">
        <v>532</v>
      </c>
      <c r="AC781" s="95">
        <v>0.32385000000000003</v>
      </c>
      <c r="AD781" s="38">
        <f t="shared" si="175"/>
        <v>0</v>
      </c>
      <c r="AE781" s="38">
        <f t="shared" si="176"/>
        <v>0</v>
      </c>
      <c r="AF781" s="38">
        <f t="shared" si="177"/>
        <v>0</v>
      </c>
      <c r="AG781" s="38">
        <f t="shared" si="178"/>
        <v>0</v>
      </c>
      <c r="AH781" s="38">
        <f t="shared" si="179"/>
        <v>0</v>
      </c>
      <c r="AI781" s="38">
        <v>303.90305555600003</v>
      </c>
      <c r="AJ781" s="24">
        <f t="shared" si="180"/>
        <v>0</v>
      </c>
      <c r="AK781" s="2">
        <f t="shared" si="181"/>
        <v>0</v>
      </c>
    </row>
    <row r="782" spans="1:37">
      <c r="A782" s="2">
        <v>256</v>
      </c>
      <c r="B782" s="2" t="s">
        <v>309</v>
      </c>
      <c r="C782" s="2" t="s">
        <v>1</v>
      </c>
      <c r="D782" s="2" t="s">
        <v>448</v>
      </c>
      <c r="E782" s="2" t="s">
        <v>768</v>
      </c>
      <c r="F782" s="2" t="s">
        <v>64</v>
      </c>
      <c r="H782" s="2" t="s">
        <v>880</v>
      </c>
      <c r="I782" s="2">
        <v>4803</v>
      </c>
      <c r="J782" s="2">
        <v>1</v>
      </c>
      <c r="K782" s="95">
        <f t="shared" si="168"/>
        <v>2.0820320632937748E-4</v>
      </c>
      <c r="L782" s="38">
        <f t="shared" si="169"/>
        <v>0</v>
      </c>
      <c r="M782" s="38">
        <f t="shared" si="170"/>
        <v>0</v>
      </c>
      <c r="N782" s="38">
        <f t="shared" si="171"/>
        <v>0</v>
      </c>
      <c r="O782" s="38">
        <f t="shared" si="172"/>
        <v>5.0000000000000001E-3</v>
      </c>
      <c r="P782" s="2">
        <v>2168542</v>
      </c>
      <c r="Q782" s="2">
        <v>0.56062813199999995</v>
      </c>
      <c r="R782" s="24">
        <v>0</v>
      </c>
      <c r="S782" s="24">
        <v>0</v>
      </c>
      <c r="T782" s="24">
        <v>0</v>
      </c>
      <c r="U782" s="24">
        <v>1</v>
      </c>
      <c r="V782" s="95">
        <f t="shared" si="173"/>
        <v>2.0820320632937748E-4</v>
      </c>
      <c r="W782" s="95">
        <v>0.38993749999999999</v>
      </c>
      <c r="X782" s="95">
        <v>0.3304375</v>
      </c>
      <c r="Y782" s="95">
        <f t="shared" si="174"/>
        <v>0.3304375</v>
      </c>
      <c r="Z782" s="2" t="s">
        <v>532</v>
      </c>
      <c r="AA782" s="2" t="s">
        <v>532</v>
      </c>
      <c r="AB782" s="2" t="s">
        <v>532</v>
      </c>
      <c r="AC782" s="95">
        <v>0.3304375</v>
      </c>
      <c r="AD782" s="38">
        <f t="shared" si="175"/>
        <v>0</v>
      </c>
      <c r="AE782" s="38">
        <f t="shared" si="176"/>
        <v>0</v>
      </c>
      <c r="AF782" s="38">
        <f t="shared" si="177"/>
        <v>0</v>
      </c>
      <c r="AG782" s="38">
        <f t="shared" si="178"/>
        <v>1.4473162500000001E-2</v>
      </c>
      <c r="AH782" s="38">
        <f t="shared" si="179"/>
        <v>1.4473162500000001E-2</v>
      </c>
      <c r="AI782" s="38">
        <v>303.90305555600003</v>
      </c>
      <c r="AJ782" s="24">
        <f t="shared" si="180"/>
        <v>4.7624274371051991E-5</v>
      </c>
      <c r="AK782" s="2">
        <f t="shared" si="181"/>
        <v>2</v>
      </c>
    </row>
    <row r="783" spans="1:37">
      <c r="A783" s="2">
        <v>257</v>
      </c>
      <c r="B783" s="2" t="s">
        <v>310</v>
      </c>
      <c r="C783" s="2" t="s">
        <v>1</v>
      </c>
      <c r="D783" s="2" t="s">
        <v>448</v>
      </c>
      <c r="E783" s="2" t="s">
        <v>768</v>
      </c>
      <c r="F783" s="2" t="s">
        <v>64</v>
      </c>
      <c r="H783" s="2" t="s">
        <v>880</v>
      </c>
      <c r="I783" s="2">
        <v>4912</v>
      </c>
      <c r="J783" s="2">
        <v>7</v>
      </c>
      <c r="K783" s="95">
        <f t="shared" si="168"/>
        <v>1.4250814332247557E-3</v>
      </c>
      <c r="L783" s="38">
        <f t="shared" si="169"/>
        <v>0</v>
      </c>
      <c r="M783" s="38">
        <f t="shared" si="170"/>
        <v>0</v>
      </c>
      <c r="N783" s="38">
        <f t="shared" si="171"/>
        <v>0</v>
      </c>
      <c r="O783" s="38">
        <f t="shared" si="172"/>
        <v>3.5000000000000003E-2</v>
      </c>
      <c r="P783" s="2">
        <v>1785506</v>
      </c>
      <c r="Q783" s="2">
        <v>2.1116564019999999</v>
      </c>
      <c r="R783" s="24">
        <v>0</v>
      </c>
      <c r="S783" s="24">
        <v>0</v>
      </c>
      <c r="T783" s="24">
        <v>0</v>
      </c>
      <c r="U783" s="24">
        <v>1</v>
      </c>
      <c r="V783" s="95">
        <f t="shared" si="173"/>
        <v>1.4250814332247557E-3</v>
      </c>
      <c r="W783" s="95">
        <v>0.37187500000000001</v>
      </c>
      <c r="X783" s="95">
        <v>0.34159374999999997</v>
      </c>
      <c r="Y783" s="95">
        <f t="shared" si="174"/>
        <v>0.34159374999999997</v>
      </c>
      <c r="Z783" s="2" t="s">
        <v>532</v>
      </c>
      <c r="AA783" s="2" t="s">
        <v>532</v>
      </c>
      <c r="AB783" s="2" t="s">
        <v>532</v>
      </c>
      <c r="AC783" s="95">
        <v>0.34159374999999997</v>
      </c>
      <c r="AD783" s="38">
        <f t="shared" si="175"/>
        <v>0</v>
      </c>
      <c r="AE783" s="38">
        <f t="shared" si="176"/>
        <v>0</v>
      </c>
      <c r="AF783" s="38">
        <f t="shared" si="177"/>
        <v>0</v>
      </c>
      <c r="AG783" s="38">
        <f t="shared" si="178"/>
        <v>0.10473264375000001</v>
      </c>
      <c r="AH783" s="38">
        <f t="shared" si="179"/>
        <v>0.10473264375000001</v>
      </c>
      <c r="AI783" s="38">
        <v>303.90305555600003</v>
      </c>
      <c r="AJ783" s="24">
        <f t="shared" si="180"/>
        <v>3.4462517515129423E-4</v>
      </c>
      <c r="AK783" s="2">
        <f t="shared" si="181"/>
        <v>12</v>
      </c>
    </row>
    <row r="784" spans="1:37">
      <c r="A784" s="2">
        <v>258</v>
      </c>
      <c r="B784" s="2" t="s">
        <v>311</v>
      </c>
      <c r="C784" s="2" t="s">
        <v>1</v>
      </c>
      <c r="D784" s="2" t="s">
        <v>448</v>
      </c>
      <c r="E784" s="2" t="s">
        <v>768</v>
      </c>
      <c r="F784" s="2" t="s">
        <v>64</v>
      </c>
      <c r="H784" s="2" t="s">
        <v>880</v>
      </c>
      <c r="I784" s="2">
        <v>5906</v>
      </c>
      <c r="J784" s="2">
        <v>104</v>
      </c>
      <c r="K784" s="95">
        <f t="shared" si="168"/>
        <v>1.760921097189299E-2</v>
      </c>
      <c r="L784" s="38">
        <f t="shared" si="169"/>
        <v>0</v>
      </c>
      <c r="M784" s="38">
        <f t="shared" si="170"/>
        <v>0</v>
      </c>
      <c r="N784" s="38">
        <f t="shared" si="171"/>
        <v>0</v>
      </c>
      <c r="O784" s="38">
        <f t="shared" si="172"/>
        <v>0.52</v>
      </c>
      <c r="P784" s="2">
        <v>739568</v>
      </c>
      <c r="Q784" s="2">
        <v>18.694462003000002</v>
      </c>
      <c r="R784" s="24">
        <v>0</v>
      </c>
      <c r="S784" s="24">
        <v>0</v>
      </c>
      <c r="T784" s="24">
        <v>0</v>
      </c>
      <c r="U784" s="24">
        <v>1</v>
      </c>
      <c r="V784" s="95">
        <f t="shared" si="173"/>
        <v>1.760921097189299E-2</v>
      </c>
      <c r="W784" s="95">
        <v>0.39206249999999998</v>
      </c>
      <c r="X784" s="95">
        <v>0.35073124999999999</v>
      </c>
      <c r="Y784" s="95">
        <f t="shared" si="174"/>
        <v>0.35073124999999999</v>
      </c>
      <c r="Z784" s="2" t="s">
        <v>532</v>
      </c>
      <c r="AA784" s="2" t="s">
        <v>532</v>
      </c>
      <c r="AB784" s="2" t="s">
        <v>532</v>
      </c>
      <c r="AC784" s="95">
        <v>0.35073124999999999</v>
      </c>
      <c r="AD784" s="38">
        <f t="shared" si="175"/>
        <v>0</v>
      </c>
      <c r="AE784" s="38">
        <f t="shared" si="176"/>
        <v>0</v>
      </c>
      <c r="AF784" s="38">
        <f t="shared" si="177"/>
        <v>0</v>
      </c>
      <c r="AG784" s="38">
        <f t="shared" si="178"/>
        <v>1.5976509899999998</v>
      </c>
      <c r="AH784" s="38">
        <f t="shared" si="179"/>
        <v>1.5976509899999998</v>
      </c>
      <c r="AI784" s="38">
        <v>303.90305555600003</v>
      </c>
      <c r="AJ784" s="24">
        <f t="shared" si="180"/>
        <v>5.2571073597040604E-3</v>
      </c>
      <c r="AK784" s="2">
        <f t="shared" si="181"/>
        <v>173</v>
      </c>
    </row>
    <row r="785" spans="1:37">
      <c r="A785" s="2">
        <v>259</v>
      </c>
      <c r="B785" s="2" t="s">
        <v>312</v>
      </c>
      <c r="C785" s="2" t="s">
        <v>1</v>
      </c>
      <c r="D785" s="2" t="s">
        <v>448</v>
      </c>
      <c r="E785" s="2" t="s">
        <v>768</v>
      </c>
      <c r="F785" s="2" t="s">
        <v>64</v>
      </c>
      <c r="H785" s="2" t="s">
        <v>880</v>
      </c>
      <c r="I785" s="2">
        <v>5954</v>
      </c>
      <c r="J785" s="2">
        <v>22</v>
      </c>
      <c r="K785" s="95">
        <f t="shared" si="168"/>
        <v>3.6949949613705071E-3</v>
      </c>
      <c r="L785" s="38">
        <f t="shared" si="169"/>
        <v>0</v>
      </c>
      <c r="M785" s="38">
        <f t="shared" si="170"/>
        <v>0</v>
      </c>
      <c r="N785" s="38">
        <f t="shared" si="171"/>
        <v>0</v>
      </c>
      <c r="O785" s="38">
        <f t="shared" si="172"/>
        <v>0.11</v>
      </c>
      <c r="P785" s="2">
        <v>1324254</v>
      </c>
      <c r="Q785" s="2">
        <v>2.5208365989999999</v>
      </c>
      <c r="R785" s="24">
        <v>0</v>
      </c>
      <c r="S785" s="24">
        <v>0</v>
      </c>
      <c r="T785" s="24">
        <v>0</v>
      </c>
      <c r="U785" s="24">
        <v>1</v>
      </c>
      <c r="V785" s="95">
        <f t="shared" si="173"/>
        <v>3.6949949613705071E-3</v>
      </c>
      <c r="W785" s="95">
        <v>0.40321874999999996</v>
      </c>
      <c r="X785" s="95">
        <v>0.33574999999999999</v>
      </c>
      <c r="Y785" s="95">
        <f t="shared" si="174"/>
        <v>0.33574999999999999</v>
      </c>
      <c r="Z785" s="2" t="s">
        <v>532</v>
      </c>
      <c r="AA785" s="2" t="s">
        <v>532</v>
      </c>
      <c r="AB785" s="2" t="s">
        <v>532</v>
      </c>
      <c r="AC785" s="95">
        <v>0.33574999999999999</v>
      </c>
      <c r="AD785" s="38">
        <f t="shared" si="175"/>
        <v>0</v>
      </c>
      <c r="AE785" s="38">
        <f t="shared" si="176"/>
        <v>0</v>
      </c>
      <c r="AF785" s="38">
        <f t="shared" si="177"/>
        <v>0</v>
      </c>
      <c r="AG785" s="38">
        <f t="shared" si="178"/>
        <v>0.3235287</v>
      </c>
      <c r="AH785" s="38">
        <f t="shared" si="179"/>
        <v>0.3235287</v>
      </c>
      <c r="AI785" s="38">
        <v>303.90305555600003</v>
      </c>
      <c r="AJ785" s="24">
        <f t="shared" si="180"/>
        <v>1.0645786348152844E-3</v>
      </c>
      <c r="AK785" s="2">
        <f t="shared" si="181"/>
        <v>37</v>
      </c>
    </row>
    <row r="786" spans="1:37">
      <c r="A786" s="2">
        <v>260</v>
      </c>
      <c r="B786" s="2" t="s">
        <v>313</v>
      </c>
      <c r="C786" s="2" t="s">
        <v>1</v>
      </c>
      <c r="D786" s="2" t="s">
        <v>448</v>
      </c>
      <c r="E786" s="2" t="s">
        <v>768</v>
      </c>
      <c r="F786" s="2" t="s">
        <v>64</v>
      </c>
      <c r="H786" s="2" t="s">
        <v>880</v>
      </c>
      <c r="I786" s="2">
        <v>6180</v>
      </c>
      <c r="J786" s="2">
        <v>8</v>
      </c>
      <c r="K786" s="95">
        <f t="shared" si="168"/>
        <v>1.2944983818770227E-3</v>
      </c>
      <c r="L786" s="38">
        <f t="shared" si="169"/>
        <v>0</v>
      </c>
      <c r="M786" s="38">
        <f t="shared" si="170"/>
        <v>0</v>
      </c>
      <c r="N786" s="38">
        <f t="shared" si="171"/>
        <v>0</v>
      </c>
      <c r="O786" s="38">
        <f t="shared" si="172"/>
        <v>0.04</v>
      </c>
      <c r="P786" s="2">
        <v>1600427</v>
      </c>
      <c r="Q786" s="2">
        <v>2.4698567589999998</v>
      </c>
      <c r="R786" s="24">
        <v>0</v>
      </c>
      <c r="S786" s="24">
        <v>0</v>
      </c>
      <c r="T786" s="24">
        <v>0</v>
      </c>
      <c r="U786" s="24">
        <v>1</v>
      </c>
      <c r="V786" s="95">
        <f t="shared" si="173"/>
        <v>1.2944983818770227E-3</v>
      </c>
      <c r="W786" s="95">
        <v>0.40693750000000001</v>
      </c>
      <c r="X786" s="95">
        <v>0.35115625</v>
      </c>
      <c r="Y786" s="95">
        <f t="shared" si="174"/>
        <v>0.35115625</v>
      </c>
      <c r="Z786" s="2" t="s">
        <v>532</v>
      </c>
      <c r="AA786" s="2" t="s">
        <v>532</v>
      </c>
      <c r="AB786" s="2" t="s">
        <v>532</v>
      </c>
      <c r="AC786" s="95">
        <v>0.35115625</v>
      </c>
      <c r="AD786" s="38">
        <f t="shared" si="175"/>
        <v>0</v>
      </c>
      <c r="AE786" s="38">
        <f t="shared" si="176"/>
        <v>0</v>
      </c>
      <c r="AF786" s="38">
        <f t="shared" si="177"/>
        <v>0</v>
      </c>
      <c r="AG786" s="38">
        <f t="shared" si="178"/>
        <v>0.12304514999999999</v>
      </c>
      <c r="AH786" s="38">
        <f t="shared" si="179"/>
        <v>0.12304514999999999</v>
      </c>
      <c r="AI786" s="38">
        <v>303.90305555600003</v>
      </c>
      <c r="AJ786" s="24">
        <f t="shared" si="180"/>
        <v>4.0488289851145157E-4</v>
      </c>
      <c r="AK786" s="2">
        <f t="shared" si="181"/>
        <v>13</v>
      </c>
    </row>
    <row r="787" spans="1:37">
      <c r="A787" s="2">
        <v>261</v>
      </c>
      <c r="B787" s="2" t="s">
        <v>314</v>
      </c>
      <c r="C787" s="2" t="s">
        <v>1</v>
      </c>
      <c r="D787" s="2" t="s">
        <v>448</v>
      </c>
      <c r="E787" s="2" t="s">
        <v>768</v>
      </c>
      <c r="F787" s="2" t="s">
        <v>64</v>
      </c>
      <c r="H787" s="2" t="s">
        <v>880</v>
      </c>
      <c r="I787" s="2">
        <v>901</v>
      </c>
      <c r="J787" s="2">
        <v>0</v>
      </c>
      <c r="K787" s="95">
        <f t="shared" si="168"/>
        <v>0</v>
      </c>
      <c r="L787" s="38">
        <f t="shared" si="169"/>
        <v>0</v>
      </c>
      <c r="M787" s="38">
        <f t="shared" si="170"/>
        <v>0</v>
      </c>
      <c r="N787" s="38">
        <f t="shared" si="171"/>
        <v>0</v>
      </c>
      <c r="O787" s="38">
        <f t="shared" si="172"/>
        <v>0</v>
      </c>
      <c r="P787" s="2">
        <v>2847401</v>
      </c>
      <c r="Q787" s="2">
        <v>0</v>
      </c>
      <c r="R787" s="24">
        <v>0</v>
      </c>
      <c r="S787" s="24">
        <v>0</v>
      </c>
      <c r="T787" s="24">
        <v>0</v>
      </c>
      <c r="U787" s="24">
        <v>1</v>
      </c>
      <c r="V787" s="95">
        <f t="shared" si="173"/>
        <v>0</v>
      </c>
      <c r="W787" s="95">
        <v>0.32778124999999997</v>
      </c>
      <c r="X787" s="95">
        <v>0.29484375000000002</v>
      </c>
      <c r="Y787" s="95">
        <f t="shared" si="174"/>
        <v>0.29484375000000002</v>
      </c>
      <c r="Z787" s="2" t="s">
        <v>532</v>
      </c>
      <c r="AA787" s="2" t="s">
        <v>532</v>
      </c>
      <c r="AB787" s="2" t="s">
        <v>532</v>
      </c>
      <c r="AC787" s="95">
        <v>0.29484375000000002</v>
      </c>
      <c r="AD787" s="38">
        <f t="shared" si="175"/>
        <v>0</v>
      </c>
      <c r="AE787" s="38">
        <f t="shared" si="176"/>
        <v>0</v>
      </c>
      <c r="AF787" s="38">
        <f t="shared" si="177"/>
        <v>0</v>
      </c>
      <c r="AG787" s="38">
        <f t="shared" si="178"/>
        <v>0</v>
      </c>
      <c r="AH787" s="38">
        <f t="shared" si="179"/>
        <v>0</v>
      </c>
      <c r="AI787" s="38">
        <v>303.90305555600003</v>
      </c>
      <c r="AJ787" s="24">
        <f t="shared" si="180"/>
        <v>0</v>
      </c>
      <c r="AK787" s="2">
        <f t="shared" si="181"/>
        <v>0</v>
      </c>
    </row>
    <row r="788" spans="1:37">
      <c r="A788" s="2">
        <v>262</v>
      </c>
      <c r="B788" s="2" t="s">
        <v>315</v>
      </c>
      <c r="C788" s="2" t="s">
        <v>1</v>
      </c>
      <c r="D788" s="2" t="s">
        <v>448</v>
      </c>
      <c r="E788" s="2" t="s">
        <v>768</v>
      </c>
      <c r="F788" s="2" t="s">
        <v>64</v>
      </c>
      <c r="H788" s="2" t="s">
        <v>880</v>
      </c>
      <c r="I788" s="2">
        <v>12566</v>
      </c>
      <c r="J788" s="2">
        <v>177</v>
      </c>
      <c r="K788" s="95">
        <f t="shared" si="168"/>
        <v>1.4085627884768423E-2</v>
      </c>
      <c r="L788" s="38">
        <f t="shared" si="169"/>
        <v>0</v>
      </c>
      <c r="M788" s="38">
        <f t="shared" si="170"/>
        <v>0</v>
      </c>
      <c r="N788" s="38">
        <f t="shared" si="171"/>
        <v>0</v>
      </c>
      <c r="O788" s="38">
        <f t="shared" si="172"/>
        <v>0.88500000000000001</v>
      </c>
      <c r="P788" s="2">
        <v>2477141</v>
      </c>
      <c r="Q788" s="2">
        <v>8.6395041429999999</v>
      </c>
      <c r="R788" s="24">
        <v>0</v>
      </c>
      <c r="S788" s="24">
        <v>0</v>
      </c>
      <c r="T788" s="24">
        <v>0</v>
      </c>
      <c r="U788" s="24">
        <v>1</v>
      </c>
      <c r="V788" s="95">
        <f t="shared" si="173"/>
        <v>1.4085627884768423E-2</v>
      </c>
      <c r="W788" s="95">
        <v>0.38621874999999994</v>
      </c>
      <c r="X788" s="95">
        <v>0.34653437500000001</v>
      </c>
      <c r="Y788" s="95">
        <f t="shared" si="174"/>
        <v>0.34653437500000001</v>
      </c>
      <c r="Z788" s="2" t="s">
        <v>532</v>
      </c>
      <c r="AA788" s="2" t="s">
        <v>532</v>
      </c>
      <c r="AB788" s="2" t="s">
        <v>532</v>
      </c>
      <c r="AC788" s="95">
        <v>0.34653437500000001</v>
      </c>
      <c r="AD788" s="38">
        <f t="shared" si="175"/>
        <v>0</v>
      </c>
      <c r="AE788" s="38">
        <f t="shared" si="176"/>
        <v>0</v>
      </c>
      <c r="AF788" s="38">
        <f t="shared" si="177"/>
        <v>0</v>
      </c>
      <c r="AG788" s="38">
        <f t="shared" si="178"/>
        <v>2.6865423956250001</v>
      </c>
      <c r="AH788" s="38">
        <f t="shared" si="179"/>
        <v>2.6865423956250001</v>
      </c>
      <c r="AI788" s="38">
        <v>303.90305555600003</v>
      </c>
      <c r="AJ788" s="24">
        <f t="shared" si="180"/>
        <v>8.8401295956366342E-3</v>
      </c>
      <c r="AK788" s="2">
        <f t="shared" si="181"/>
        <v>295</v>
      </c>
    </row>
    <row r="789" spans="1:37">
      <c r="A789" s="2">
        <v>263</v>
      </c>
      <c r="B789" s="2" t="s">
        <v>316</v>
      </c>
      <c r="C789" s="2" t="s">
        <v>1</v>
      </c>
      <c r="D789" s="2" t="s">
        <v>448</v>
      </c>
      <c r="E789" s="2" t="s">
        <v>768</v>
      </c>
      <c r="F789" s="2" t="s">
        <v>64</v>
      </c>
      <c r="H789" s="2" t="s">
        <v>880</v>
      </c>
      <c r="I789" s="2">
        <v>2871</v>
      </c>
      <c r="J789" s="2">
        <v>0</v>
      </c>
      <c r="K789" s="95">
        <f t="shared" si="168"/>
        <v>0</v>
      </c>
      <c r="L789" s="38">
        <f t="shared" si="169"/>
        <v>0</v>
      </c>
      <c r="M789" s="38">
        <f t="shared" si="170"/>
        <v>0</v>
      </c>
      <c r="N789" s="38">
        <f t="shared" si="171"/>
        <v>0</v>
      </c>
      <c r="O789" s="38">
        <f t="shared" si="172"/>
        <v>0</v>
      </c>
      <c r="P789" s="2">
        <v>1832858</v>
      </c>
      <c r="Q789" s="2">
        <v>0.40194452600000002</v>
      </c>
      <c r="R789" s="24">
        <v>0</v>
      </c>
      <c r="S789" s="24">
        <v>0</v>
      </c>
      <c r="T789" s="24">
        <v>0</v>
      </c>
      <c r="U789" s="24">
        <v>1</v>
      </c>
      <c r="V789" s="95">
        <f t="shared" si="173"/>
        <v>0</v>
      </c>
      <c r="W789" s="95">
        <v>0.35806250000000001</v>
      </c>
      <c r="X789" s="95">
        <v>0.32979999999999998</v>
      </c>
      <c r="Y789" s="95">
        <f t="shared" si="174"/>
        <v>0.32979999999999998</v>
      </c>
      <c r="Z789" s="2" t="s">
        <v>532</v>
      </c>
      <c r="AA789" s="2" t="s">
        <v>532</v>
      </c>
      <c r="AB789" s="2" t="s">
        <v>532</v>
      </c>
      <c r="AC789" s="95">
        <v>0.32979999999999998</v>
      </c>
      <c r="AD789" s="38">
        <f t="shared" si="175"/>
        <v>0</v>
      </c>
      <c r="AE789" s="38">
        <f t="shared" si="176"/>
        <v>0</v>
      </c>
      <c r="AF789" s="38">
        <f t="shared" si="177"/>
        <v>0</v>
      </c>
      <c r="AG789" s="38">
        <f t="shared" si="178"/>
        <v>0</v>
      </c>
      <c r="AH789" s="38">
        <f t="shared" si="179"/>
        <v>0</v>
      </c>
      <c r="AI789" s="38">
        <v>303.90305555600003</v>
      </c>
      <c r="AJ789" s="24">
        <f t="shared" si="180"/>
        <v>0</v>
      </c>
      <c r="AK789" s="2">
        <f t="shared" si="181"/>
        <v>0</v>
      </c>
    </row>
    <row r="790" spans="1:37">
      <c r="A790" s="2">
        <v>264</v>
      </c>
      <c r="B790" s="2" t="s">
        <v>317</v>
      </c>
      <c r="C790" s="2" t="s">
        <v>1</v>
      </c>
      <c r="D790" s="2" t="s">
        <v>448</v>
      </c>
      <c r="E790" s="2" t="s">
        <v>768</v>
      </c>
      <c r="F790" s="2" t="s">
        <v>64</v>
      </c>
      <c r="H790" s="2" t="s">
        <v>880</v>
      </c>
      <c r="I790" s="2">
        <v>3640</v>
      </c>
      <c r="J790" s="2">
        <v>0</v>
      </c>
      <c r="K790" s="95">
        <f t="shared" si="168"/>
        <v>0</v>
      </c>
      <c r="L790" s="38">
        <f t="shared" si="169"/>
        <v>0</v>
      </c>
      <c r="M790" s="38">
        <f t="shared" si="170"/>
        <v>0</v>
      </c>
      <c r="N790" s="38">
        <f t="shared" si="171"/>
        <v>0</v>
      </c>
      <c r="O790" s="38">
        <f t="shared" si="172"/>
        <v>0</v>
      </c>
      <c r="P790" s="2">
        <v>1795481</v>
      </c>
      <c r="Q790" s="2">
        <v>0.29654200600000002</v>
      </c>
      <c r="R790" s="24">
        <v>0</v>
      </c>
      <c r="S790" s="24">
        <v>0</v>
      </c>
      <c r="T790" s="24">
        <v>0</v>
      </c>
      <c r="U790" s="24">
        <v>1</v>
      </c>
      <c r="V790" s="95">
        <f t="shared" si="173"/>
        <v>0</v>
      </c>
      <c r="W790" s="95">
        <v>0.37399999999999994</v>
      </c>
      <c r="X790" s="95">
        <v>0.35753125000000002</v>
      </c>
      <c r="Y790" s="95">
        <f t="shared" si="174"/>
        <v>0.35753125000000002</v>
      </c>
      <c r="Z790" s="2" t="s">
        <v>532</v>
      </c>
      <c r="AA790" s="2" t="s">
        <v>532</v>
      </c>
      <c r="AB790" s="2" t="s">
        <v>532</v>
      </c>
      <c r="AC790" s="95">
        <v>0.35753125000000002</v>
      </c>
      <c r="AD790" s="38">
        <f t="shared" si="175"/>
        <v>0</v>
      </c>
      <c r="AE790" s="38">
        <f t="shared" si="176"/>
        <v>0</v>
      </c>
      <c r="AF790" s="38">
        <f t="shared" si="177"/>
        <v>0</v>
      </c>
      <c r="AG790" s="38">
        <f t="shared" si="178"/>
        <v>0</v>
      </c>
      <c r="AH790" s="38">
        <f t="shared" si="179"/>
        <v>0</v>
      </c>
      <c r="AI790" s="38">
        <v>303.90305555600003</v>
      </c>
      <c r="AJ790" s="24">
        <f t="shared" si="180"/>
        <v>0</v>
      </c>
      <c r="AK790" s="2">
        <f t="shared" si="181"/>
        <v>0</v>
      </c>
    </row>
    <row r="791" spans="1:37">
      <c r="A791" s="2">
        <v>311</v>
      </c>
      <c r="B791" s="2" t="s">
        <v>449</v>
      </c>
      <c r="C791" s="2" t="s">
        <v>1</v>
      </c>
      <c r="D791" s="2" t="s">
        <v>448</v>
      </c>
      <c r="E791" s="2" t="s">
        <v>768</v>
      </c>
      <c r="F791" s="2" t="s">
        <v>64</v>
      </c>
      <c r="H791" s="2" t="s">
        <v>880</v>
      </c>
      <c r="I791" s="2">
        <v>112</v>
      </c>
      <c r="J791" s="2">
        <v>0</v>
      </c>
      <c r="K791" s="95">
        <f t="shared" si="168"/>
        <v>0</v>
      </c>
      <c r="L791" s="38">
        <f t="shared" si="169"/>
        <v>0</v>
      </c>
      <c r="M791" s="38">
        <f t="shared" si="170"/>
        <v>0</v>
      </c>
      <c r="N791" s="38">
        <f t="shared" si="171"/>
        <v>0</v>
      </c>
      <c r="O791" s="38">
        <f t="shared" si="172"/>
        <v>0</v>
      </c>
      <c r="P791" s="2">
        <v>1154723</v>
      </c>
      <c r="Q791" s="2">
        <v>0</v>
      </c>
      <c r="R791" s="24">
        <v>0</v>
      </c>
      <c r="S791" s="24">
        <v>0</v>
      </c>
      <c r="T791" s="24">
        <v>8.8235294000000006E-2</v>
      </c>
      <c r="U791" s="24">
        <v>0.91176470600000004</v>
      </c>
      <c r="V791" s="95">
        <f t="shared" si="173"/>
        <v>0</v>
      </c>
      <c r="W791" s="95">
        <v>0.29590624999999998</v>
      </c>
      <c r="X791" s="95">
        <v>0.26882169099999997</v>
      </c>
      <c r="Y791" s="95">
        <f t="shared" si="174"/>
        <v>0.26882169118212501</v>
      </c>
      <c r="Z791" s="2" t="s">
        <v>532</v>
      </c>
      <c r="AA791" s="2" t="s">
        <v>532</v>
      </c>
      <c r="AB791" s="2">
        <v>0.22500000000000001</v>
      </c>
      <c r="AC791" s="95">
        <v>0.27306249999999999</v>
      </c>
      <c r="AD791" s="38">
        <f t="shared" si="175"/>
        <v>0</v>
      </c>
      <c r="AE791" s="38">
        <f t="shared" si="176"/>
        <v>0</v>
      </c>
      <c r="AF791" s="38">
        <f t="shared" si="177"/>
        <v>0</v>
      </c>
      <c r="AG791" s="38">
        <f t="shared" si="178"/>
        <v>0</v>
      </c>
      <c r="AH791" s="38">
        <f t="shared" si="179"/>
        <v>0</v>
      </c>
      <c r="AI791" s="38">
        <v>303.90305555600003</v>
      </c>
      <c r="AJ791" s="24">
        <f t="shared" si="180"/>
        <v>0</v>
      </c>
      <c r="AK791" s="2">
        <f t="shared" si="181"/>
        <v>0</v>
      </c>
    </row>
    <row r="792" spans="1:37">
      <c r="A792" s="2">
        <v>310</v>
      </c>
      <c r="B792" s="2" t="s">
        <v>450</v>
      </c>
      <c r="C792" s="2" t="s">
        <v>1</v>
      </c>
      <c r="D792" s="2" t="s">
        <v>448</v>
      </c>
      <c r="E792" s="2" t="s">
        <v>768</v>
      </c>
      <c r="F792" s="2" t="s">
        <v>64</v>
      </c>
      <c r="H792" s="2" t="s">
        <v>880</v>
      </c>
      <c r="I792" s="2">
        <v>216</v>
      </c>
      <c r="J792" s="2">
        <v>0</v>
      </c>
      <c r="K792" s="95">
        <f t="shared" si="168"/>
        <v>0</v>
      </c>
      <c r="L792" s="38">
        <f t="shared" si="169"/>
        <v>0</v>
      </c>
      <c r="M792" s="38">
        <f t="shared" si="170"/>
        <v>0</v>
      </c>
      <c r="N792" s="38">
        <f t="shared" si="171"/>
        <v>0</v>
      </c>
      <c r="O792" s="38">
        <f t="shared" si="172"/>
        <v>0</v>
      </c>
      <c r="P792" s="2">
        <v>2351077</v>
      </c>
      <c r="Q792" s="2">
        <v>0</v>
      </c>
      <c r="R792" s="24">
        <v>0</v>
      </c>
      <c r="S792" s="24">
        <v>0</v>
      </c>
      <c r="T792" s="24">
        <v>8.8235294000000006E-2</v>
      </c>
      <c r="U792" s="24">
        <v>0.91176470600000004</v>
      </c>
      <c r="V792" s="95">
        <f t="shared" si="173"/>
        <v>0</v>
      </c>
      <c r="W792" s="95">
        <v>0.29590624999999998</v>
      </c>
      <c r="X792" s="95">
        <v>0.26882169099999997</v>
      </c>
      <c r="Y792" s="95">
        <f t="shared" si="174"/>
        <v>0.26882169118212501</v>
      </c>
      <c r="Z792" s="2" t="s">
        <v>532</v>
      </c>
      <c r="AA792" s="2" t="s">
        <v>532</v>
      </c>
      <c r="AB792" s="2">
        <v>0.22500000000000001</v>
      </c>
      <c r="AC792" s="95">
        <v>0.27306249999999999</v>
      </c>
      <c r="AD792" s="38">
        <f t="shared" si="175"/>
        <v>0</v>
      </c>
      <c r="AE792" s="38">
        <f t="shared" si="176"/>
        <v>0</v>
      </c>
      <c r="AF792" s="38">
        <f t="shared" si="177"/>
        <v>0</v>
      </c>
      <c r="AG792" s="38">
        <f t="shared" si="178"/>
        <v>0</v>
      </c>
      <c r="AH792" s="38">
        <f t="shared" si="179"/>
        <v>0</v>
      </c>
      <c r="AI792" s="38">
        <v>303.90305555600003</v>
      </c>
      <c r="AJ792" s="24">
        <f t="shared" si="180"/>
        <v>0</v>
      </c>
      <c r="AK792" s="2">
        <f t="shared" si="181"/>
        <v>0</v>
      </c>
    </row>
    <row r="793" spans="1:37">
      <c r="A793" s="2">
        <v>0</v>
      </c>
      <c r="B793" s="2" t="s">
        <v>451</v>
      </c>
      <c r="C793" s="2" t="s">
        <v>1</v>
      </c>
      <c r="D793" s="2" t="s">
        <v>448</v>
      </c>
      <c r="E793" s="2" t="s">
        <v>768</v>
      </c>
      <c r="F793" s="2" t="s">
        <v>64</v>
      </c>
      <c r="H793" s="2" t="s">
        <v>880</v>
      </c>
      <c r="I793" s="2">
        <v>444</v>
      </c>
      <c r="J793" s="2">
        <v>0</v>
      </c>
      <c r="K793" s="95">
        <f t="shared" si="168"/>
        <v>0</v>
      </c>
      <c r="L793" s="38">
        <f t="shared" si="169"/>
        <v>0</v>
      </c>
      <c r="M793" s="38">
        <f t="shared" si="170"/>
        <v>0</v>
      </c>
      <c r="N793" s="38">
        <f t="shared" si="171"/>
        <v>0</v>
      </c>
      <c r="O793" s="38">
        <f t="shared" si="172"/>
        <v>0</v>
      </c>
      <c r="P793" s="2">
        <v>1881234</v>
      </c>
      <c r="Q793" s="2">
        <v>0</v>
      </c>
      <c r="R793" s="24">
        <v>0</v>
      </c>
      <c r="S793" s="24">
        <v>0</v>
      </c>
      <c r="T793" s="24">
        <v>8.8235294000000006E-2</v>
      </c>
      <c r="U793" s="24">
        <v>0.91176470600000004</v>
      </c>
      <c r="V793" s="95">
        <f t="shared" si="173"/>
        <v>0</v>
      </c>
      <c r="W793" s="95">
        <v>0.29590624999999998</v>
      </c>
      <c r="X793" s="95">
        <v>0.26882169099999997</v>
      </c>
      <c r="Y793" s="95">
        <f t="shared" si="174"/>
        <v>0.26882169118212501</v>
      </c>
      <c r="Z793" s="2" t="s">
        <v>532</v>
      </c>
      <c r="AA793" s="2" t="s">
        <v>532</v>
      </c>
      <c r="AB793" s="2">
        <v>0.22500000000000001</v>
      </c>
      <c r="AC793" s="95">
        <v>0.27306249999999999</v>
      </c>
      <c r="AD793" s="38">
        <f t="shared" si="175"/>
        <v>0</v>
      </c>
      <c r="AE793" s="38">
        <f t="shared" si="176"/>
        <v>0</v>
      </c>
      <c r="AF793" s="38">
        <f t="shared" si="177"/>
        <v>0</v>
      </c>
      <c r="AG793" s="38">
        <f t="shared" si="178"/>
        <v>0</v>
      </c>
      <c r="AH793" s="38">
        <f t="shared" si="179"/>
        <v>0</v>
      </c>
      <c r="AI793" s="38">
        <v>303.90305555600003</v>
      </c>
      <c r="AJ793" s="24">
        <f t="shared" si="180"/>
        <v>0</v>
      </c>
      <c r="AK793" s="2">
        <f t="shared" si="181"/>
        <v>0</v>
      </c>
    </row>
    <row r="794" spans="1:37">
      <c r="A794" s="2">
        <v>0</v>
      </c>
      <c r="B794" s="2" t="s">
        <v>452</v>
      </c>
      <c r="C794" s="2" t="s">
        <v>1</v>
      </c>
      <c r="D794" s="2" t="s">
        <v>448</v>
      </c>
      <c r="E794" s="2" t="s">
        <v>768</v>
      </c>
      <c r="F794" s="2" t="s">
        <v>64</v>
      </c>
      <c r="H794" s="2" t="s">
        <v>880</v>
      </c>
      <c r="I794" s="2">
        <v>355</v>
      </c>
      <c r="J794" s="2">
        <v>0</v>
      </c>
      <c r="K794" s="95">
        <f t="shared" si="168"/>
        <v>0</v>
      </c>
      <c r="L794" s="38">
        <f t="shared" si="169"/>
        <v>0</v>
      </c>
      <c r="M794" s="38">
        <f t="shared" si="170"/>
        <v>0</v>
      </c>
      <c r="N794" s="38">
        <f t="shared" si="171"/>
        <v>0</v>
      </c>
      <c r="O794" s="38">
        <f t="shared" si="172"/>
        <v>0</v>
      </c>
      <c r="P794" s="2">
        <v>1293591</v>
      </c>
      <c r="Q794" s="2">
        <v>0</v>
      </c>
      <c r="R794" s="24">
        <v>0</v>
      </c>
      <c r="S794" s="24">
        <v>0</v>
      </c>
      <c r="T794" s="24">
        <v>8.8235294000000006E-2</v>
      </c>
      <c r="U794" s="24">
        <v>0.91176470600000004</v>
      </c>
      <c r="V794" s="95">
        <f t="shared" si="173"/>
        <v>0</v>
      </c>
      <c r="W794" s="95">
        <v>0.29590624999999998</v>
      </c>
      <c r="X794" s="95">
        <v>0.26882169099999997</v>
      </c>
      <c r="Y794" s="95">
        <f t="shared" si="174"/>
        <v>0.26882169118212501</v>
      </c>
      <c r="Z794" s="2" t="s">
        <v>532</v>
      </c>
      <c r="AA794" s="2" t="s">
        <v>532</v>
      </c>
      <c r="AB794" s="2">
        <v>0.22500000000000001</v>
      </c>
      <c r="AC794" s="95">
        <v>0.27306249999999999</v>
      </c>
      <c r="AD794" s="38">
        <f t="shared" si="175"/>
        <v>0</v>
      </c>
      <c r="AE794" s="38">
        <f t="shared" si="176"/>
        <v>0</v>
      </c>
      <c r="AF794" s="38">
        <f t="shared" si="177"/>
        <v>0</v>
      </c>
      <c r="AG794" s="38">
        <f t="shared" si="178"/>
        <v>0</v>
      </c>
      <c r="AH794" s="38">
        <f t="shared" si="179"/>
        <v>0</v>
      </c>
      <c r="AI794" s="38">
        <v>303.90305555600003</v>
      </c>
      <c r="AJ794" s="24">
        <f t="shared" si="180"/>
        <v>0</v>
      </c>
      <c r="AK794" s="2">
        <f t="shared" si="181"/>
        <v>0</v>
      </c>
    </row>
    <row r="795" spans="1:37">
      <c r="A795" s="2">
        <v>0</v>
      </c>
      <c r="B795" s="2" t="s">
        <v>453</v>
      </c>
      <c r="C795" s="2" t="s">
        <v>1</v>
      </c>
      <c r="D795" s="2" t="s">
        <v>448</v>
      </c>
      <c r="E795" s="2" t="s">
        <v>768</v>
      </c>
      <c r="F795" s="2" t="s">
        <v>64</v>
      </c>
      <c r="H795" s="2" t="s">
        <v>880</v>
      </c>
      <c r="I795" s="2">
        <v>467</v>
      </c>
      <c r="J795" s="2">
        <v>0</v>
      </c>
      <c r="K795" s="95">
        <f t="shared" si="168"/>
        <v>0</v>
      </c>
      <c r="L795" s="38">
        <f t="shared" si="169"/>
        <v>0</v>
      </c>
      <c r="M795" s="38">
        <f t="shared" si="170"/>
        <v>0</v>
      </c>
      <c r="N795" s="38">
        <f t="shared" si="171"/>
        <v>0</v>
      </c>
      <c r="O795" s="38">
        <f t="shared" si="172"/>
        <v>0</v>
      </c>
      <c r="P795" s="2">
        <v>2078783</v>
      </c>
      <c r="Q795" s="2">
        <v>0</v>
      </c>
      <c r="R795" s="24">
        <v>0</v>
      </c>
      <c r="S795" s="24">
        <v>0</v>
      </c>
      <c r="T795" s="24">
        <v>8.8235294000000006E-2</v>
      </c>
      <c r="U795" s="24">
        <v>0.91176470600000004</v>
      </c>
      <c r="V795" s="95">
        <f t="shared" si="173"/>
        <v>0</v>
      </c>
      <c r="W795" s="95">
        <v>0.29590624999999998</v>
      </c>
      <c r="X795" s="95">
        <v>0.26882169099999997</v>
      </c>
      <c r="Y795" s="95">
        <f t="shared" si="174"/>
        <v>0.26882169118212501</v>
      </c>
      <c r="Z795" s="2" t="s">
        <v>532</v>
      </c>
      <c r="AA795" s="2" t="s">
        <v>532</v>
      </c>
      <c r="AB795" s="2">
        <v>0.22500000000000001</v>
      </c>
      <c r="AC795" s="95">
        <v>0.27306249999999999</v>
      </c>
      <c r="AD795" s="38">
        <f t="shared" si="175"/>
        <v>0</v>
      </c>
      <c r="AE795" s="38">
        <f t="shared" si="176"/>
        <v>0</v>
      </c>
      <c r="AF795" s="38">
        <f t="shared" si="177"/>
        <v>0</v>
      </c>
      <c r="AG795" s="38">
        <f t="shared" si="178"/>
        <v>0</v>
      </c>
      <c r="AH795" s="38">
        <f t="shared" si="179"/>
        <v>0</v>
      </c>
      <c r="AI795" s="38">
        <v>303.90305555600003</v>
      </c>
      <c r="AJ795" s="24">
        <f t="shared" si="180"/>
        <v>0</v>
      </c>
      <c r="AK795" s="2">
        <f t="shared" si="181"/>
        <v>0</v>
      </c>
    </row>
    <row r="796" spans="1:37">
      <c r="A796" s="2">
        <v>265</v>
      </c>
      <c r="B796" s="2" t="s">
        <v>318</v>
      </c>
      <c r="C796" s="2" t="s">
        <v>1</v>
      </c>
      <c r="D796" s="2" t="s">
        <v>448</v>
      </c>
      <c r="E796" s="2" t="s">
        <v>768</v>
      </c>
      <c r="F796" s="2" t="s">
        <v>64</v>
      </c>
      <c r="H796" s="2" t="s">
        <v>880</v>
      </c>
      <c r="I796" s="2">
        <v>5732</v>
      </c>
      <c r="J796" s="2">
        <v>6</v>
      </c>
      <c r="K796" s="95">
        <f t="shared" si="168"/>
        <v>1.0467550593161201E-3</v>
      </c>
      <c r="L796" s="38">
        <f t="shared" si="169"/>
        <v>0</v>
      </c>
      <c r="M796" s="38">
        <f t="shared" si="170"/>
        <v>0</v>
      </c>
      <c r="N796" s="38">
        <f t="shared" si="171"/>
        <v>0</v>
      </c>
      <c r="O796" s="38">
        <f t="shared" si="172"/>
        <v>0.03</v>
      </c>
      <c r="P796" s="2">
        <v>2371762</v>
      </c>
      <c r="Q796" s="2">
        <v>0.83332460200000003</v>
      </c>
      <c r="R796" s="24">
        <v>0</v>
      </c>
      <c r="S796" s="24">
        <v>0</v>
      </c>
      <c r="T796" s="24">
        <v>0</v>
      </c>
      <c r="U796" s="24">
        <v>1</v>
      </c>
      <c r="V796" s="95">
        <f t="shared" si="173"/>
        <v>1.0467550593161201E-3</v>
      </c>
      <c r="W796" s="95">
        <v>0.354875</v>
      </c>
      <c r="X796" s="95">
        <v>0.32937499999999997</v>
      </c>
      <c r="Y796" s="95">
        <f t="shared" si="174"/>
        <v>0.32937499999999997</v>
      </c>
      <c r="Z796" s="2" t="s">
        <v>532</v>
      </c>
      <c r="AA796" s="2" t="s">
        <v>532</v>
      </c>
      <c r="AB796" s="2" t="s">
        <v>532</v>
      </c>
      <c r="AC796" s="95">
        <v>0.32937499999999997</v>
      </c>
      <c r="AD796" s="38">
        <f t="shared" si="175"/>
        <v>0</v>
      </c>
      <c r="AE796" s="38">
        <f t="shared" si="176"/>
        <v>0</v>
      </c>
      <c r="AF796" s="38">
        <f t="shared" si="177"/>
        <v>0</v>
      </c>
      <c r="AG796" s="38">
        <f t="shared" si="178"/>
        <v>8.6559749999999991E-2</v>
      </c>
      <c r="AH796" s="38">
        <f t="shared" si="179"/>
        <v>8.6559749999999991E-2</v>
      </c>
      <c r="AI796" s="38">
        <v>303.90305555600003</v>
      </c>
      <c r="AJ796" s="24">
        <f t="shared" si="180"/>
        <v>2.8482684993619511E-4</v>
      </c>
      <c r="AK796" s="2">
        <f t="shared" si="181"/>
        <v>10</v>
      </c>
    </row>
    <row r="797" spans="1:37">
      <c r="A797" s="2">
        <v>266</v>
      </c>
      <c r="B797" s="2" t="s">
        <v>319</v>
      </c>
      <c r="C797" s="2" t="s">
        <v>1</v>
      </c>
      <c r="D797" s="2" t="s">
        <v>448</v>
      </c>
      <c r="E797" s="2" t="s">
        <v>768</v>
      </c>
      <c r="F797" s="2" t="s">
        <v>64</v>
      </c>
      <c r="H797" s="2" t="s">
        <v>880</v>
      </c>
      <c r="I797" s="2">
        <v>5426</v>
      </c>
      <c r="J797" s="2">
        <v>4</v>
      </c>
      <c r="K797" s="95">
        <f t="shared" si="168"/>
        <v>7.3719130114264651E-4</v>
      </c>
      <c r="L797" s="38">
        <f t="shared" si="169"/>
        <v>0</v>
      </c>
      <c r="M797" s="38">
        <f t="shared" si="170"/>
        <v>0</v>
      </c>
      <c r="N797" s="38">
        <f t="shared" si="171"/>
        <v>0</v>
      </c>
      <c r="O797" s="38">
        <f t="shared" si="172"/>
        <v>0.02</v>
      </c>
      <c r="P797" s="2">
        <v>2848968</v>
      </c>
      <c r="Q797" s="2">
        <v>0.116944546</v>
      </c>
      <c r="R797" s="24">
        <v>0</v>
      </c>
      <c r="S797" s="24">
        <v>0</v>
      </c>
      <c r="T797" s="24">
        <v>0</v>
      </c>
      <c r="U797" s="24">
        <v>1</v>
      </c>
      <c r="V797" s="95">
        <f t="shared" si="173"/>
        <v>7.3719130114264651E-4</v>
      </c>
      <c r="W797" s="95">
        <v>0.38409375000000001</v>
      </c>
      <c r="X797" s="95">
        <v>0.31694375000000002</v>
      </c>
      <c r="Y797" s="95">
        <f t="shared" si="174"/>
        <v>0.31694375000000002</v>
      </c>
      <c r="Z797" s="2" t="s">
        <v>532</v>
      </c>
      <c r="AA797" s="2" t="s">
        <v>532</v>
      </c>
      <c r="AB797" s="2" t="s">
        <v>532</v>
      </c>
      <c r="AC797" s="95">
        <v>0.31694375000000002</v>
      </c>
      <c r="AD797" s="38">
        <f t="shared" si="175"/>
        <v>0</v>
      </c>
      <c r="AE797" s="38">
        <f t="shared" si="176"/>
        <v>0</v>
      </c>
      <c r="AF797" s="38">
        <f t="shared" si="177"/>
        <v>0</v>
      </c>
      <c r="AG797" s="38">
        <f t="shared" si="178"/>
        <v>5.5528545000000006E-2</v>
      </c>
      <c r="AH797" s="38">
        <f t="shared" si="179"/>
        <v>5.5528545000000006E-2</v>
      </c>
      <c r="AI797" s="38">
        <v>303.90305555600003</v>
      </c>
      <c r="AJ797" s="24">
        <f t="shared" si="180"/>
        <v>1.8271795556121942E-4</v>
      </c>
      <c r="AK797" s="2">
        <f t="shared" si="181"/>
        <v>7</v>
      </c>
    </row>
    <row r="798" spans="1:37">
      <c r="A798" s="2">
        <v>267</v>
      </c>
      <c r="B798" s="2" t="s">
        <v>320</v>
      </c>
      <c r="C798" s="2" t="s">
        <v>1</v>
      </c>
      <c r="D798" s="2" t="s">
        <v>448</v>
      </c>
      <c r="E798" s="2" t="s">
        <v>768</v>
      </c>
      <c r="F798" s="2" t="s">
        <v>64</v>
      </c>
      <c r="H798" s="2" t="s">
        <v>880</v>
      </c>
      <c r="I798" s="2">
        <v>4078</v>
      </c>
      <c r="J798" s="2">
        <v>9</v>
      </c>
      <c r="K798" s="95">
        <f t="shared" si="168"/>
        <v>2.2069641981363412E-3</v>
      </c>
      <c r="L798" s="38">
        <f t="shared" si="169"/>
        <v>0</v>
      </c>
      <c r="M798" s="38">
        <f t="shared" si="170"/>
        <v>0</v>
      </c>
      <c r="N798" s="38">
        <f t="shared" si="171"/>
        <v>0</v>
      </c>
      <c r="O798" s="38">
        <f t="shared" si="172"/>
        <v>4.4999999999999998E-2</v>
      </c>
      <c r="P798" s="2">
        <v>1961234</v>
      </c>
      <c r="Q798" s="2">
        <v>0.86829183499999996</v>
      </c>
      <c r="R798" s="24">
        <v>0</v>
      </c>
      <c r="S798" s="24">
        <v>0</v>
      </c>
      <c r="T798" s="24">
        <v>0</v>
      </c>
      <c r="U798" s="24">
        <v>1</v>
      </c>
      <c r="V798" s="95">
        <f t="shared" si="173"/>
        <v>2.2069641981363412E-3</v>
      </c>
      <c r="W798" s="95">
        <v>0.37346875000000002</v>
      </c>
      <c r="X798" s="95">
        <v>0.32671875</v>
      </c>
      <c r="Y798" s="95">
        <f t="shared" si="174"/>
        <v>0.32671875</v>
      </c>
      <c r="Z798" s="2" t="s">
        <v>532</v>
      </c>
      <c r="AA798" s="2" t="s">
        <v>532</v>
      </c>
      <c r="AB798" s="2" t="s">
        <v>532</v>
      </c>
      <c r="AC798" s="95">
        <v>0.32671875</v>
      </c>
      <c r="AD798" s="38">
        <f t="shared" si="175"/>
        <v>0</v>
      </c>
      <c r="AE798" s="38">
        <f t="shared" si="176"/>
        <v>0</v>
      </c>
      <c r="AF798" s="38">
        <f t="shared" si="177"/>
        <v>0</v>
      </c>
      <c r="AG798" s="38">
        <f t="shared" si="178"/>
        <v>0.12879253125000001</v>
      </c>
      <c r="AH798" s="38">
        <f t="shared" si="179"/>
        <v>0.12879253125000001</v>
      </c>
      <c r="AI798" s="38">
        <v>303.90305555600003</v>
      </c>
      <c r="AJ798" s="24">
        <f t="shared" si="180"/>
        <v>4.2379478881635492E-4</v>
      </c>
      <c r="AK798" s="2">
        <f t="shared" si="181"/>
        <v>15</v>
      </c>
    </row>
    <row r="799" spans="1:37">
      <c r="A799" s="2">
        <v>268</v>
      </c>
      <c r="B799" s="2" t="s">
        <v>321</v>
      </c>
      <c r="C799" s="2" t="s">
        <v>1</v>
      </c>
      <c r="D799" s="2" t="s">
        <v>448</v>
      </c>
      <c r="E799" s="2" t="s">
        <v>768</v>
      </c>
      <c r="F799" s="2" t="s">
        <v>64</v>
      </c>
      <c r="H799" s="2" t="s">
        <v>880</v>
      </c>
      <c r="I799" s="2">
        <v>3685</v>
      </c>
      <c r="J799" s="2">
        <v>10</v>
      </c>
      <c r="K799" s="95">
        <f t="shared" si="168"/>
        <v>2.7137042062415195E-3</v>
      </c>
      <c r="L799" s="38">
        <f t="shared" si="169"/>
        <v>0</v>
      </c>
      <c r="M799" s="38">
        <f t="shared" si="170"/>
        <v>0</v>
      </c>
      <c r="N799" s="38">
        <f t="shared" si="171"/>
        <v>0</v>
      </c>
      <c r="O799" s="38">
        <f t="shared" si="172"/>
        <v>0.05</v>
      </c>
      <c r="P799" s="2">
        <v>1810607</v>
      </c>
      <c r="Q799" s="2">
        <v>0.49836262399999998</v>
      </c>
      <c r="R799" s="24">
        <v>0</v>
      </c>
      <c r="S799" s="24">
        <v>0</v>
      </c>
      <c r="T799" s="24">
        <v>0</v>
      </c>
      <c r="U799" s="24">
        <v>1</v>
      </c>
      <c r="V799" s="95">
        <f t="shared" si="173"/>
        <v>2.7137042062415195E-3</v>
      </c>
      <c r="W799" s="95">
        <v>0.38409375000000001</v>
      </c>
      <c r="X799" s="95">
        <v>0.31694375000000002</v>
      </c>
      <c r="Y799" s="95">
        <f t="shared" si="174"/>
        <v>0.31694375000000002</v>
      </c>
      <c r="Z799" s="2" t="s">
        <v>532</v>
      </c>
      <c r="AA799" s="2" t="s">
        <v>532</v>
      </c>
      <c r="AB799" s="2" t="s">
        <v>532</v>
      </c>
      <c r="AC799" s="95">
        <v>0.31694375000000002</v>
      </c>
      <c r="AD799" s="38">
        <f t="shared" si="175"/>
        <v>0</v>
      </c>
      <c r="AE799" s="38">
        <f t="shared" si="176"/>
        <v>0</v>
      </c>
      <c r="AF799" s="38">
        <f t="shared" si="177"/>
        <v>0</v>
      </c>
      <c r="AG799" s="38">
        <f t="shared" si="178"/>
        <v>0.13882136250000002</v>
      </c>
      <c r="AH799" s="38">
        <f t="shared" si="179"/>
        <v>0.13882136250000002</v>
      </c>
      <c r="AI799" s="38">
        <v>303.90305555600003</v>
      </c>
      <c r="AJ799" s="24">
        <f t="shared" si="180"/>
        <v>4.567948889030485E-4</v>
      </c>
      <c r="AK799" s="2">
        <f t="shared" si="181"/>
        <v>17</v>
      </c>
    </row>
    <row r="800" spans="1:37">
      <c r="A800" s="2">
        <v>269</v>
      </c>
      <c r="B800" s="2" t="s">
        <v>322</v>
      </c>
      <c r="C800" s="2" t="s">
        <v>1</v>
      </c>
      <c r="D800" s="2" t="s">
        <v>448</v>
      </c>
      <c r="E800" s="2" t="s">
        <v>768</v>
      </c>
      <c r="F800" s="2" t="s">
        <v>64</v>
      </c>
      <c r="H800" s="2" t="s">
        <v>880</v>
      </c>
      <c r="I800" s="2">
        <v>7458</v>
      </c>
      <c r="J800" s="2">
        <v>12</v>
      </c>
      <c r="K800" s="95">
        <f t="shared" si="168"/>
        <v>1.6090104585679806E-3</v>
      </c>
      <c r="L800" s="38">
        <f t="shared" si="169"/>
        <v>0</v>
      </c>
      <c r="M800" s="38">
        <f t="shared" si="170"/>
        <v>0</v>
      </c>
      <c r="N800" s="38">
        <f t="shared" si="171"/>
        <v>0</v>
      </c>
      <c r="O800" s="38">
        <f t="shared" si="172"/>
        <v>0.06</v>
      </c>
      <c r="P800" s="2">
        <v>2450153</v>
      </c>
      <c r="Q800" s="2">
        <v>0.75131526500000001</v>
      </c>
      <c r="R800" s="24">
        <v>0</v>
      </c>
      <c r="S800" s="24">
        <v>0</v>
      </c>
      <c r="T800" s="24">
        <v>0</v>
      </c>
      <c r="U800" s="24">
        <v>1</v>
      </c>
      <c r="V800" s="95">
        <f t="shared" si="173"/>
        <v>1.6090104585679806E-3</v>
      </c>
      <c r="W800" s="95">
        <v>0.38834375000000004</v>
      </c>
      <c r="X800" s="95">
        <v>0.3389375</v>
      </c>
      <c r="Y800" s="95">
        <f t="shared" si="174"/>
        <v>0.3389375</v>
      </c>
      <c r="Z800" s="2" t="s">
        <v>532</v>
      </c>
      <c r="AA800" s="2" t="s">
        <v>532</v>
      </c>
      <c r="AB800" s="2" t="s">
        <v>532</v>
      </c>
      <c r="AC800" s="95">
        <v>0.3389375</v>
      </c>
      <c r="AD800" s="38">
        <f t="shared" si="175"/>
        <v>0</v>
      </c>
      <c r="AE800" s="38">
        <f t="shared" si="176"/>
        <v>0</v>
      </c>
      <c r="AF800" s="38">
        <f t="shared" si="177"/>
        <v>0</v>
      </c>
      <c r="AG800" s="38">
        <f t="shared" si="178"/>
        <v>0.17814555000000001</v>
      </c>
      <c r="AH800" s="38">
        <f t="shared" si="179"/>
        <v>0.17814555000000001</v>
      </c>
      <c r="AI800" s="38">
        <v>303.90305555600003</v>
      </c>
      <c r="AJ800" s="24">
        <f t="shared" si="180"/>
        <v>5.8619203309449202E-4</v>
      </c>
      <c r="AK800" s="2">
        <f t="shared" si="181"/>
        <v>20</v>
      </c>
    </row>
    <row r="801" spans="1:37">
      <c r="A801" s="2">
        <v>270</v>
      </c>
      <c r="B801" s="2" t="s">
        <v>323</v>
      </c>
      <c r="C801" s="2" t="s">
        <v>1</v>
      </c>
      <c r="D801" s="2" t="s">
        <v>448</v>
      </c>
      <c r="E801" s="2" t="s">
        <v>768</v>
      </c>
      <c r="F801" s="2" t="s">
        <v>64</v>
      </c>
      <c r="H801" s="2" t="s">
        <v>880</v>
      </c>
      <c r="I801" s="2">
        <v>6040</v>
      </c>
      <c r="J801" s="2">
        <v>26</v>
      </c>
      <c r="K801" s="95">
        <f t="shared" si="168"/>
        <v>4.3046357615894038E-3</v>
      </c>
      <c r="L801" s="38">
        <f t="shared" si="169"/>
        <v>0</v>
      </c>
      <c r="M801" s="38">
        <f t="shared" si="170"/>
        <v>0</v>
      </c>
      <c r="N801" s="38">
        <f t="shared" si="171"/>
        <v>0</v>
      </c>
      <c r="O801" s="38">
        <f t="shared" si="172"/>
        <v>0.13</v>
      </c>
      <c r="P801" s="2">
        <v>1316014</v>
      </c>
      <c r="Q801" s="2">
        <v>2.6904471189999999</v>
      </c>
      <c r="R801" s="24">
        <v>0</v>
      </c>
      <c r="S801" s="24">
        <v>0</v>
      </c>
      <c r="T801" s="24">
        <v>0</v>
      </c>
      <c r="U801" s="24">
        <v>1</v>
      </c>
      <c r="V801" s="95">
        <f t="shared" si="173"/>
        <v>4.3046357615894038E-3</v>
      </c>
      <c r="W801" s="95">
        <v>0.42128125</v>
      </c>
      <c r="X801" s="95">
        <v>0.37081249999999999</v>
      </c>
      <c r="Y801" s="95">
        <f t="shared" si="174"/>
        <v>0.37081249999999999</v>
      </c>
      <c r="Z801" s="2" t="s">
        <v>532</v>
      </c>
      <c r="AA801" s="2" t="s">
        <v>532</v>
      </c>
      <c r="AB801" s="2" t="s">
        <v>532</v>
      </c>
      <c r="AC801" s="95">
        <v>0.37081249999999999</v>
      </c>
      <c r="AD801" s="38">
        <f t="shared" si="175"/>
        <v>0</v>
      </c>
      <c r="AE801" s="38">
        <f t="shared" si="176"/>
        <v>0</v>
      </c>
      <c r="AF801" s="38">
        <f t="shared" si="177"/>
        <v>0</v>
      </c>
      <c r="AG801" s="38">
        <f t="shared" si="178"/>
        <v>0.42228127500000001</v>
      </c>
      <c r="AH801" s="38">
        <f t="shared" si="179"/>
        <v>0.42228127500000001</v>
      </c>
      <c r="AI801" s="38">
        <v>303.90305555600003</v>
      </c>
      <c r="AJ801" s="24">
        <f t="shared" si="180"/>
        <v>1.389526256086578E-3</v>
      </c>
      <c r="AK801" s="2">
        <f t="shared" si="181"/>
        <v>43</v>
      </c>
    </row>
    <row r="802" spans="1:37">
      <c r="A802" s="2">
        <v>271</v>
      </c>
      <c r="B802" s="2" t="s">
        <v>324</v>
      </c>
      <c r="C802" s="2" t="s">
        <v>1</v>
      </c>
      <c r="D802" s="2" t="s">
        <v>448</v>
      </c>
      <c r="E802" s="2" t="s">
        <v>768</v>
      </c>
      <c r="F802" s="2" t="s">
        <v>64</v>
      </c>
      <c r="H802" s="2" t="s">
        <v>880</v>
      </c>
      <c r="I802" s="2">
        <v>3522</v>
      </c>
      <c r="J802" s="2">
        <v>3</v>
      </c>
      <c r="K802" s="95">
        <f t="shared" si="168"/>
        <v>8.5178875638841568E-4</v>
      </c>
      <c r="L802" s="38">
        <f t="shared" si="169"/>
        <v>0</v>
      </c>
      <c r="M802" s="38">
        <f t="shared" si="170"/>
        <v>0</v>
      </c>
      <c r="N802" s="38">
        <f t="shared" si="171"/>
        <v>0</v>
      </c>
      <c r="O802" s="38">
        <f t="shared" si="172"/>
        <v>1.4999999999999999E-2</v>
      </c>
      <c r="P802" s="2">
        <v>554342</v>
      </c>
      <c r="Q802" s="2">
        <v>3.4554183159999998</v>
      </c>
      <c r="R802" s="24">
        <v>0</v>
      </c>
      <c r="S802" s="24">
        <v>0</v>
      </c>
      <c r="T802" s="24">
        <v>0</v>
      </c>
      <c r="U802" s="24">
        <v>1</v>
      </c>
      <c r="V802" s="95">
        <f t="shared" si="173"/>
        <v>8.5178875638841568E-4</v>
      </c>
      <c r="W802" s="95">
        <v>0.48503124999999991</v>
      </c>
      <c r="X802" s="95">
        <v>0.44624999999999998</v>
      </c>
      <c r="Y802" s="95">
        <f t="shared" si="174"/>
        <v>0.44624999999999998</v>
      </c>
      <c r="Z802" s="2" t="s">
        <v>532</v>
      </c>
      <c r="AA802" s="2" t="s">
        <v>532</v>
      </c>
      <c r="AB802" s="2" t="s">
        <v>532</v>
      </c>
      <c r="AC802" s="95">
        <v>0.44624999999999998</v>
      </c>
      <c r="AD802" s="38">
        <f t="shared" si="175"/>
        <v>0</v>
      </c>
      <c r="AE802" s="38">
        <f t="shared" si="176"/>
        <v>0</v>
      </c>
      <c r="AF802" s="38">
        <f t="shared" si="177"/>
        <v>0</v>
      </c>
      <c r="AG802" s="38">
        <f t="shared" si="178"/>
        <v>5.8637249999999995E-2</v>
      </c>
      <c r="AH802" s="38">
        <f t="shared" si="179"/>
        <v>5.8637249999999995E-2</v>
      </c>
      <c r="AI802" s="38">
        <v>303.90305555600003</v>
      </c>
      <c r="AJ802" s="24">
        <f t="shared" si="180"/>
        <v>1.9294722092451927E-4</v>
      </c>
      <c r="AK802" s="2">
        <f t="shared" si="181"/>
        <v>5</v>
      </c>
    </row>
    <row r="803" spans="1:37">
      <c r="A803" s="2">
        <v>272</v>
      </c>
      <c r="B803" s="2" t="s">
        <v>325</v>
      </c>
      <c r="C803" s="2" t="s">
        <v>1</v>
      </c>
      <c r="D803" s="2" t="s">
        <v>448</v>
      </c>
      <c r="E803" s="2" t="s">
        <v>768</v>
      </c>
      <c r="F803" s="2" t="s">
        <v>64</v>
      </c>
      <c r="H803" s="2" t="s">
        <v>880</v>
      </c>
      <c r="I803" s="2">
        <v>6696</v>
      </c>
      <c r="J803" s="2">
        <v>68</v>
      </c>
      <c r="K803" s="95">
        <f t="shared" si="168"/>
        <v>1.0155316606929509E-2</v>
      </c>
      <c r="L803" s="38">
        <f t="shared" si="169"/>
        <v>0</v>
      </c>
      <c r="M803" s="38">
        <f t="shared" si="170"/>
        <v>0</v>
      </c>
      <c r="N803" s="38">
        <f t="shared" si="171"/>
        <v>0</v>
      </c>
      <c r="O803" s="38">
        <f t="shared" si="172"/>
        <v>0.34</v>
      </c>
      <c r="P803" s="2">
        <v>1171817</v>
      </c>
      <c r="Q803" s="2">
        <v>8.5778988530000007</v>
      </c>
      <c r="R803" s="24">
        <v>0</v>
      </c>
      <c r="S803" s="24">
        <v>0</v>
      </c>
      <c r="T803" s="24">
        <v>0</v>
      </c>
      <c r="U803" s="24">
        <v>1</v>
      </c>
      <c r="V803" s="95">
        <f t="shared" si="173"/>
        <v>1.0155316606929509E-2</v>
      </c>
      <c r="W803" s="95">
        <v>0.46271875000000001</v>
      </c>
      <c r="X803" s="95">
        <v>0.41649999999999998</v>
      </c>
      <c r="Y803" s="95">
        <f t="shared" si="174"/>
        <v>0.41649999999999998</v>
      </c>
      <c r="Z803" s="2" t="s">
        <v>532</v>
      </c>
      <c r="AA803" s="2" t="s">
        <v>532</v>
      </c>
      <c r="AB803" s="2" t="s">
        <v>532</v>
      </c>
      <c r="AC803" s="95">
        <v>0.41649999999999998</v>
      </c>
      <c r="AD803" s="38">
        <f t="shared" si="175"/>
        <v>0</v>
      </c>
      <c r="AE803" s="38">
        <f t="shared" si="176"/>
        <v>0</v>
      </c>
      <c r="AF803" s="38">
        <f t="shared" si="177"/>
        <v>0</v>
      </c>
      <c r="AG803" s="38">
        <f t="shared" si="178"/>
        <v>1.2405036</v>
      </c>
      <c r="AH803" s="38">
        <f t="shared" si="179"/>
        <v>1.2405036</v>
      </c>
      <c r="AI803" s="38">
        <v>303.90305555600003</v>
      </c>
      <c r="AJ803" s="24">
        <f t="shared" si="180"/>
        <v>4.0819056515587196E-3</v>
      </c>
      <c r="AK803" s="2">
        <f t="shared" si="181"/>
        <v>113</v>
      </c>
    </row>
    <row r="804" spans="1:37">
      <c r="A804" s="2">
        <v>273</v>
      </c>
      <c r="B804" s="2" t="s">
        <v>326</v>
      </c>
      <c r="C804" s="2" t="s">
        <v>1</v>
      </c>
      <c r="D804" s="2" t="s">
        <v>448</v>
      </c>
      <c r="E804" s="2" t="s">
        <v>768</v>
      </c>
      <c r="F804" s="2" t="s">
        <v>64</v>
      </c>
      <c r="H804" s="2" t="s">
        <v>880</v>
      </c>
      <c r="I804" s="2">
        <v>12974</v>
      </c>
      <c r="J804" s="2">
        <v>578</v>
      </c>
      <c r="K804" s="95">
        <f t="shared" si="168"/>
        <v>4.4550639741020505E-2</v>
      </c>
      <c r="L804" s="38">
        <f t="shared" si="169"/>
        <v>0</v>
      </c>
      <c r="M804" s="38">
        <f t="shared" si="170"/>
        <v>0</v>
      </c>
      <c r="N804" s="38">
        <f t="shared" si="171"/>
        <v>0</v>
      </c>
      <c r="O804" s="38">
        <f t="shared" si="172"/>
        <v>2.89</v>
      </c>
      <c r="P804" s="2">
        <v>1954116</v>
      </c>
      <c r="Q804" s="2">
        <v>15.201641285999999</v>
      </c>
      <c r="R804" s="24">
        <v>0</v>
      </c>
      <c r="S804" s="24">
        <v>0</v>
      </c>
      <c r="T804" s="24">
        <v>0</v>
      </c>
      <c r="U804" s="24">
        <v>1</v>
      </c>
      <c r="V804" s="95">
        <f t="shared" si="173"/>
        <v>4.4550639741020505E-2</v>
      </c>
      <c r="W804" s="95">
        <v>0.48343750000000008</v>
      </c>
      <c r="X804" s="95">
        <v>0.40321875000000001</v>
      </c>
      <c r="Y804" s="95">
        <f t="shared" si="174"/>
        <v>0.40321875000000001</v>
      </c>
      <c r="Z804" s="2" t="s">
        <v>532</v>
      </c>
      <c r="AA804" s="2" t="s">
        <v>532</v>
      </c>
      <c r="AB804" s="2" t="s">
        <v>532</v>
      </c>
      <c r="AC804" s="95">
        <v>0.40321875000000001</v>
      </c>
      <c r="AD804" s="38">
        <f t="shared" si="175"/>
        <v>0</v>
      </c>
      <c r="AE804" s="38">
        <f t="shared" si="176"/>
        <v>0</v>
      </c>
      <c r="AF804" s="38">
        <f t="shared" si="177"/>
        <v>0</v>
      </c>
      <c r="AG804" s="38">
        <f t="shared" si="178"/>
        <v>10.208047162500002</v>
      </c>
      <c r="AH804" s="38">
        <f t="shared" si="179"/>
        <v>10.208047162500002</v>
      </c>
      <c r="AI804" s="38">
        <v>303.90305555600003</v>
      </c>
      <c r="AJ804" s="24">
        <f t="shared" si="180"/>
        <v>3.3589814172233522E-2</v>
      </c>
      <c r="AK804" s="2">
        <f t="shared" si="181"/>
        <v>963</v>
      </c>
    </row>
    <row r="805" spans="1:37">
      <c r="A805" s="2">
        <v>274</v>
      </c>
      <c r="B805" s="2" t="s">
        <v>327</v>
      </c>
      <c r="C805" s="2" t="s">
        <v>1</v>
      </c>
      <c r="D805" s="2" t="s">
        <v>448</v>
      </c>
      <c r="E805" s="2" t="s">
        <v>768</v>
      </c>
      <c r="F805" s="2" t="s">
        <v>64</v>
      </c>
      <c r="H805" s="2" t="s">
        <v>880</v>
      </c>
      <c r="I805" s="2">
        <v>7645</v>
      </c>
      <c r="J805" s="2">
        <v>638</v>
      </c>
      <c r="K805" s="95">
        <f t="shared" si="168"/>
        <v>8.3453237410071948E-2</v>
      </c>
      <c r="L805" s="38">
        <f t="shared" si="169"/>
        <v>0</v>
      </c>
      <c r="M805" s="38">
        <f t="shared" si="170"/>
        <v>0</v>
      </c>
      <c r="N805" s="38">
        <f t="shared" si="171"/>
        <v>0</v>
      </c>
      <c r="O805" s="38">
        <f t="shared" si="172"/>
        <v>3.19</v>
      </c>
      <c r="P805" s="2">
        <v>1151742</v>
      </c>
      <c r="Q805" s="2">
        <v>20.656005283999999</v>
      </c>
      <c r="R805" s="24">
        <v>0</v>
      </c>
      <c r="S805" s="24">
        <v>0</v>
      </c>
      <c r="T805" s="24">
        <v>0</v>
      </c>
      <c r="U805" s="24">
        <v>1</v>
      </c>
      <c r="V805" s="95">
        <f t="shared" si="173"/>
        <v>8.3453237410071948E-2</v>
      </c>
      <c r="W805" s="95">
        <v>0.46696874999999993</v>
      </c>
      <c r="X805" s="95">
        <v>0.37771874999999999</v>
      </c>
      <c r="Y805" s="95">
        <f t="shared" si="174"/>
        <v>0.37771874999999999</v>
      </c>
      <c r="Z805" s="2" t="s">
        <v>532</v>
      </c>
      <c r="AA805" s="2" t="s">
        <v>532</v>
      </c>
      <c r="AB805" s="2" t="s">
        <v>532</v>
      </c>
      <c r="AC805" s="95">
        <v>0.37771874999999999</v>
      </c>
      <c r="AD805" s="38">
        <f t="shared" si="175"/>
        <v>0</v>
      </c>
      <c r="AE805" s="38">
        <f t="shared" si="176"/>
        <v>0</v>
      </c>
      <c r="AF805" s="38">
        <f t="shared" si="177"/>
        <v>0</v>
      </c>
      <c r="AG805" s="38">
        <f t="shared" si="178"/>
        <v>10.5551238375</v>
      </c>
      <c r="AH805" s="38">
        <f t="shared" si="179"/>
        <v>10.5551238375</v>
      </c>
      <c r="AI805" s="38">
        <v>303.90305555600003</v>
      </c>
      <c r="AJ805" s="24">
        <f t="shared" si="180"/>
        <v>3.4731877960848652E-2</v>
      </c>
      <c r="AK805" s="2">
        <f t="shared" si="181"/>
        <v>1063</v>
      </c>
    </row>
    <row r="806" spans="1:37">
      <c r="A806" s="2">
        <v>275</v>
      </c>
      <c r="B806" s="2" t="s">
        <v>328</v>
      </c>
      <c r="C806" s="2" t="s">
        <v>1</v>
      </c>
      <c r="D806" s="2" t="s">
        <v>448</v>
      </c>
      <c r="E806" s="2" t="s">
        <v>768</v>
      </c>
      <c r="F806" s="2" t="s">
        <v>64</v>
      </c>
      <c r="H806" s="2" t="s">
        <v>880</v>
      </c>
      <c r="I806" s="2">
        <v>18055</v>
      </c>
      <c r="J806" s="2">
        <v>3821</v>
      </c>
      <c r="K806" s="95">
        <f t="shared" si="168"/>
        <v>0.21163112711160342</v>
      </c>
      <c r="L806" s="38">
        <f t="shared" si="169"/>
        <v>0</v>
      </c>
      <c r="M806" s="38">
        <f t="shared" si="170"/>
        <v>0</v>
      </c>
      <c r="N806" s="38">
        <f t="shared" si="171"/>
        <v>2.3130751341799995</v>
      </c>
      <c r="O806" s="38">
        <f t="shared" si="172"/>
        <v>16.791924865819997</v>
      </c>
      <c r="P806" s="2">
        <v>2071557</v>
      </c>
      <c r="Q806" s="2">
        <v>41.374696088999997</v>
      </c>
      <c r="R806" s="24">
        <v>0</v>
      </c>
      <c r="S806" s="24">
        <v>0</v>
      </c>
      <c r="T806" s="24">
        <v>0.121071716</v>
      </c>
      <c r="U806" s="24">
        <v>0.878928284</v>
      </c>
      <c r="V806" s="95">
        <f t="shared" si="173"/>
        <v>0.21163112711160342</v>
      </c>
      <c r="W806" s="95">
        <v>0.43137500000000006</v>
      </c>
      <c r="X806" s="95">
        <v>0.33588229600000002</v>
      </c>
      <c r="Y806" s="95">
        <f t="shared" si="174"/>
        <v>0.33588229632837502</v>
      </c>
      <c r="Z806" s="2" t="s">
        <v>532</v>
      </c>
      <c r="AA806" s="2" t="s">
        <v>532</v>
      </c>
      <c r="AB806" s="2">
        <v>0.22500000000000001</v>
      </c>
      <c r="AC806" s="95">
        <v>0.35115625</v>
      </c>
      <c r="AD806" s="38">
        <f t="shared" si="175"/>
        <v>0</v>
      </c>
      <c r="AE806" s="38">
        <f t="shared" si="176"/>
        <v>0</v>
      </c>
      <c r="AF806" s="38">
        <f t="shared" si="177"/>
        <v>4.5590710894687794</v>
      </c>
      <c r="AG806" s="38">
        <f t="shared" si="178"/>
        <v>51.654122847588781</v>
      </c>
      <c r="AH806" s="38">
        <f t="shared" si="179"/>
        <v>56.213193937057561</v>
      </c>
      <c r="AI806" s="38">
        <v>303.90305555600003</v>
      </c>
      <c r="AJ806" s="24">
        <f t="shared" si="180"/>
        <v>0.18497080864887583</v>
      </c>
      <c r="AK806" s="2">
        <f t="shared" si="181"/>
        <v>6368</v>
      </c>
    </row>
    <row r="807" spans="1:37">
      <c r="A807" s="2">
        <v>276</v>
      </c>
      <c r="B807" s="2" t="s">
        <v>329</v>
      </c>
      <c r="C807" s="2" t="s">
        <v>1</v>
      </c>
      <c r="D807" s="2" t="s">
        <v>448</v>
      </c>
      <c r="E807" s="2" t="s">
        <v>768</v>
      </c>
      <c r="F807" s="2" t="s">
        <v>64</v>
      </c>
      <c r="H807" s="2" t="s">
        <v>880</v>
      </c>
      <c r="I807" s="2">
        <v>13368</v>
      </c>
      <c r="J807" s="2">
        <v>1691</v>
      </c>
      <c r="K807" s="95">
        <f t="shared" si="168"/>
        <v>0.12649611011370437</v>
      </c>
      <c r="L807" s="38">
        <f t="shared" si="169"/>
        <v>0</v>
      </c>
      <c r="M807" s="38">
        <f t="shared" si="170"/>
        <v>0</v>
      </c>
      <c r="N807" s="38">
        <f t="shared" si="171"/>
        <v>0</v>
      </c>
      <c r="O807" s="38">
        <f t="shared" si="172"/>
        <v>8.4550000000000001</v>
      </c>
      <c r="P807" s="2">
        <v>2341746</v>
      </c>
      <c r="Q807" s="2">
        <v>19.67392444</v>
      </c>
      <c r="R807" s="24">
        <v>0</v>
      </c>
      <c r="S807" s="24">
        <v>0</v>
      </c>
      <c r="T807" s="24">
        <v>0</v>
      </c>
      <c r="U807" s="24">
        <v>1</v>
      </c>
      <c r="V807" s="95">
        <f t="shared" si="173"/>
        <v>0.12649611011370437</v>
      </c>
      <c r="W807" s="95">
        <v>0.45953125000000011</v>
      </c>
      <c r="X807" s="95">
        <v>0.35753125000000002</v>
      </c>
      <c r="Y807" s="95">
        <f t="shared" si="174"/>
        <v>0.35753125000000002</v>
      </c>
      <c r="Z807" s="2" t="s">
        <v>532</v>
      </c>
      <c r="AA807" s="2" t="s">
        <v>532</v>
      </c>
      <c r="AB807" s="2" t="s">
        <v>532</v>
      </c>
      <c r="AC807" s="95">
        <v>0.35753125000000002</v>
      </c>
      <c r="AD807" s="38">
        <f t="shared" si="175"/>
        <v>0</v>
      </c>
      <c r="AE807" s="38">
        <f t="shared" si="176"/>
        <v>0</v>
      </c>
      <c r="AF807" s="38">
        <f t="shared" si="177"/>
        <v>0</v>
      </c>
      <c r="AG807" s="38">
        <f t="shared" si="178"/>
        <v>26.480838056250004</v>
      </c>
      <c r="AH807" s="38">
        <f t="shared" si="179"/>
        <v>26.480838056250004</v>
      </c>
      <c r="AI807" s="38">
        <v>303.90305555600003</v>
      </c>
      <c r="AJ807" s="24">
        <f t="shared" si="180"/>
        <v>8.7135807199445539E-2</v>
      </c>
      <c r="AK807" s="2">
        <f t="shared" si="181"/>
        <v>2818</v>
      </c>
    </row>
    <row r="808" spans="1:37">
      <c r="A808" s="2">
        <v>277</v>
      </c>
      <c r="B808" s="2" t="s">
        <v>330</v>
      </c>
      <c r="C808" s="2" t="s">
        <v>1</v>
      </c>
      <c r="D808" s="2" t="s">
        <v>448</v>
      </c>
      <c r="E808" s="2" t="s">
        <v>768</v>
      </c>
      <c r="F808" s="2" t="s">
        <v>64</v>
      </c>
      <c r="H808" s="2" t="s">
        <v>880</v>
      </c>
      <c r="I808" s="2">
        <v>6447</v>
      </c>
      <c r="J808" s="2">
        <v>842</v>
      </c>
      <c r="K808" s="95">
        <f t="shared" si="168"/>
        <v>0.13060338141771366</v>
      </c>
      <c r="L808" s="38">
        <f t="shared" si="169"/>
        <v>0</v>
      </c>
      <c r="M808" s="38">
        <f t="shared" si="170"/>
        <v>0</v>
      </c>
      <c r="N808" s="38">
        <f t="shared" si="171"/>
        <v>2.1792942910000002E-2</v>
      </c>
      <c r="O808" s="38">
        <f t="shared" si="172"/>
        <v>4.1882070570900005</v>
      </c>
      <c r="P808" s="2">
        <v>494758</v>
      </c>
      <c r="Q808" s="2">
        <v>54.862995464000001</v>
      </c>
      <c r="R808" s="24">
        <v>0</v>
      </c>
      <c r="S808" s="24">
        <v>0</v>
      </c>
      <c r="T808" s="24">
        <v>5.1764710000000002E-3</v>
      </c>
      <c r="U808" s="24">
        <v>0.99482352900000004</v>
      </c>
      <c r="V808" s="95">
        <f t="shared" si="173"/>
        <v>0.13060338141771366</v>
      </c>
      <c r="W808" s="95">
        <v>0.44678125000000002</v>
      </c>
      <c r="X808" s="95">
        <v>0.36888326100000002</v>
      </c>
      <c r="Y808" s="95">
        <f t="shared" si="174"/>
        <v>0.36888326093621038</v>
      </c>
      <c r="Z808" s="2" t="s">
        <v>532</v>
      </c>
      <c r="AA808" s="2" t="s">
        <v>532</v>
      </c>
      <c r="AB808" s="2">
        <v>0.22500000000000001</v>
      </c>
      <c r="AC808" s="95">
        <v>0.36963194399999999</v>
      </c>
      <c r="AD808" s="38">
        <f t="shared" si="175"/>
        <v>0</v>
      </c>
      <c r="AE808" s="38">
        <f t="shared" si="176"/>
        <v>0</v>
      </c>
      <c r="AF808" s="38">
        <f t="shared" si="177"/>
        <v>4.2953890475610004E-2</v>
      </c>
      <c r="AG808" s="38">
        <f t="shared" si="178"/>
        <v>13.561313219547456</v>
      </c>
      <c r="AH808" s="38">
        <f t="shared" si="179"/>
        <v>13.604267110023066</v>
      </c>
      <c r="AI808" s="38">
        <v>303.90305555600003</v>
      </c>
      <c r="AJ808" s="24">
        <f t="shared" si="180"/>
        <v>4.4765154088805194E-2</v>
      </c>
      <c r="AK808" s="2">
        <f t="shared" si="181"/>
        <v>1403</v>
      </c>
    </row>
    <row r="809" spans="1:37">
      <c r="A809" s="2">
        <v>278</v>
      </c>
      <c r="B809" s="2" t="s">
        <v>331</v>
      </c>
      <c r="C809" s="2" t="s">
        <v>1</v>
      </c>
      <c r="D809" s="2" t="s">
        <v>448</v>
      </c>
      <c r="E809" s="2" t="s">
        <v>768</v>
      </c>
      <c r="F809" s="2" t="s">
        <v>64</v>
      </c>
      <c r="H809" s="2" t="s">
        <v>880</v>
      </c>
      <c r="I809" s="2">
        <v>39646</v>
      </c>
      <c r="J809" s="2">
        <v>9385</v>
      </c>
      <c r="K809" s="95">
        <f t="shared" si="168"/>
        <v>0.23671997174998738</v>
      </c>
      <c r="L809" s="38">
        <f t="shared" si="169"/>
        <v>0</v>
      </c>
      <c r="M809" s="38">
        <f t="shared" si="170"/>
        <v>0</v>
      </c>
      <c r="N809" s="38">
        <f t="shared" si="171"/>
        <v>7.468842354475</v>
      </c>
      <c r="O809" s="38">
        <f t="shared" si="172"/>
        <v>39.456157645525003</v>
      </c>
      <c r="P809" s="2">
        <v>468546</v>
      </c>
      <c r="Q809" s="2">
        <v>362.82406278799999</v>
      </c>
      <c r="R809" s="24">
        <v>0</v>
      </c>
      <c r="S809" s="24">
        <v>0</v>
      </c>
      <c r="T809" s="24">
        <v>0.159165527</v>
      </c>
      <c r="U809" s="24">
        <v>0.84083447300000003</v>
      </c>
      <c r="V809" s="95">
        <f t="shared" si="173"/>
        <v>0.23671997174998738</v>
      </c>
      <c r="W809" s="95">
        <v>0.5238124999999999</v>
      </c>
      <c r="X809" s="95">
        <v>0.35653804300000003</v>
      </c>
      <c r="Y809" s="95">
        <f t="shared" si="174"/>
        <v>0.35653804286993751</v>
      </c>
      <c r="Z809" s="2" t="s">
        <v>532</v>
      </c>
      <c r="AA809" s="2" t="s">
        <v>532</v>
      </c>
      <c r="AB809" s="2">
        <v>0.22500000000000001</v>
      </c>
      <c r="AC809" s="95">
        <v>0.38143749999999998</v>
      </c>
      <c r="AD809" s="38">
        <f t="shared" si="175"/>
        <v>0</v>
      </c>
      <c r="AE809" s="38">
        <f t="shared" si="176"/>
        <v>0</v>
      </c>
      <c r="AF809" s="38">
        <f t="shared" si="177"/>
        <v>14.721088280670225</v>
      </c>
      <c r="AG809" s="38">
        <f t="shared" si="178"/>
        <v>131.83850923557489</v>
      </c>
      <c r="AH809" s="38">
        <f t="shared" si="179"/>
        <v>146.55959751624511</v>
      </c>
      <c r="AI809" s="38">
        <v>303.90305555600003</v>
      </c>
      <c r="AJ809" s="24">
        <f t="shared" si="180"/>
        <v>0.48225772935421723</v>
      </c>
      <c r="AK809" s="2">
        <f t="shared" si="181"/>
        <v>15642</v>
      </c>
    </row>
    <row r="810" spans="1:37">
      <c r="A810" s="2">
        <v>279</v>
      </c>
      <c r="B810" s="2" t="s">
        <v>332</v>
      </c>
      <c r="C810" s="2" t="s">
        <v>1</v>
      </c>
      <c r="D810" s="2" t="s">
        <v>448</v>
      </c>
      <c r="E810" s="2" t="s">
        <v>768</v>
      </c>
      <c r="F810" s="2" t="s">
        <v>64</v>
      </c>
      <c r="H810" s="2" t="s">
        <v>880</v>
      </c>
      <c r="I810" s="2">
        <v>13993</v>
      </c>
      <c r="J810" s="2">
        <v>469</v>
      </c>
      <c r="K810" s="95">
        <f t="shared" si="168"/>
        <v>3.3516758379189597E-2</v>
      </c>
      <c r="L810" s="38">
        <f t="shared" si="169"/>
        <v>0</v>
      </c>
      <c r="M810" s="38">
        <f t="shared" si="170"/>
        <v>0</v>
      </c>
      <c r="N810" s="38">
        <f t="shared" si="171"/>
        <v>0</v>
      </c>
      <c r="O810" s="38">
        <f t="shared" si="172"/>
        <v>2.3450000000000002</v>
      </c>
      <c r="P810" s="2">
        <v>1858540</v>
      </c>
      <c r="Q810" s="2">
        <v>18.453182691999999</v>
      </c>
      <c r="R810" s="24">
        <v>0</v>
      </c>
      <c r="S810" s="24">
        <v>0</v>
      </c>
      <c r="T810" s="24">
        <v>0</v>
      </c>
      <c r="U810" s="24">
        <v>1</v>
      </c>
      <c r="V810" s="95">
        <f t="shared" si="173"/>
        <v>3.3516758379189597E-2</v>
      </c>
      <c r="W810" s="95">
        <v>0.48662499999999997</v>
      </c>
      <c r="X810" s="95">
        <v>0.44540000000000002</v>
      </c>
      <c r="Y810" s="95">
        <f t="shared" si="174"/>
        <v>0.44540000000000002</v>
      </c>
      <c r="Z810" s="2" t="s">
        <v>532</v>
      </c>
      <c r="AA810" s="2" t="s">
        <v>532</v>
      </c>
      <c r="AB810" s="2" t="s">
        <v>532</v>
      </c>
      <c r="AC810" s="95">
        <v>0.44540000000000002</v>
      </c>
      <c r="AD810" s="38">
        <f t="shared" si="175"/>
        <v>0</v>
      </c>
      <c r="AE810" s="38">
        <f t="shared" si="176"/>
        <v>0</v>
      </c>
      <c r="AF810" s="38">
        <f t="shared" si="177"/>
        <v>0</v>
      </c>
      <c r="AG810" s="38">
        <f t="shared" si="178"/>
        <v>9.1494958799999999</v>
      </c>
      <c r="AH810" s="38">
        <f t="shared" si="179"/>
        <v>9.1494958799999999</v>
      </c>
      <c r="AI810" s="38">
        <v>303.90305555600003</v>
      </c>
      <c r="AJ810" s="24">
        <f t="shared" si="180"/>
        <v>3.0106626809857883E-2</v>
      </c>
      <c r="AK810" s="2">
        <f t="shared" si="181"/>
        <v>782</v>
      </c>
    </row>
    <row r="811" spans="1:37">
      <c r="A811" s="2">
        <v>2</v>
      </c>
      <c r="B811" s="2" t="s">
        <v>66</v>
      </c>
      <c r="C811" s="2" t="s">
        <v>27</v>
      </c>
      <c r="D811" s="2" t="s">
        <v>409</v>
      </c>
      <c r="E811" s="2" t="s">
        <v>767</v>
      </c>
      <c r="F811" s="2" t="s">
        <v>64</v>
      </c>
      <c r="H811" s="2" t="s">
        <v>881</v>
      </c>
      <c r="I811" s="2">
        <v>3944</v>
      </c>
      <c r="J811" s="2">
        <v>1134</v>
      </c>
      <c r="K811" s="95">
        <f t="shared" si="168"/>
        <v>0.28752535496957404</v>
      </c>
      <c r="L811" s="38">
        <f t="shared" si="169"/>
        <v>0</v>
      </c>
      <c r="M811" s="38">
        <f t="shared" si="170"/>
        <v>0.78851387601</v>
      </c>
      <c r="N811" s="38">
        <f t="shared" si="171"/>
        <v>1.51032186333</v>
      </c>
      <c r="O811" s="38">
        <f t="shared" si="172"/>
        <v>3.3711642606599996</v>
      </c>
      <c r="P811" s="2">
        <v>290608</v>
      </c>
      <c r="Q811" s="2">
        <v>39.179617360000002</v>
      </c>
      <c r="R811" s="24">
        <v>0</v>
      </c>
      <c r="S811" s="24">
        <v>0.13906770299999999</v>
      </c>
      <c r="T811" s="24">
        <v>0.26637069899999999</v>
      </c>
      <c r="U811" s="24">
        <v>0.59456159799999997</v>
      </c>
      <c r="V811" s="95">
        <f t="shared" si="173"/>
        <v>0.24753986429969574</v>
      </c>
      <c r="W811" s="95">
        <v>0.30387500000000001</v>
      </c>
      <c r="X811" s="95">
        <v>0.266263472</v>
      </c>
      <c r="Y811" s="95">
        <f t="shared" si="174"/>
        <v>0.25357167033049999</v>
      </c>
      <c r="Z811" s="2" t="s">
        <v>532</v>
      </c>
      <c r="AA811" s="2">
        <v>0.17499999999999999</v>
      </c>
      <c r="AB811" s="2">
        <v>0.22500000000000001</v>
      </c>
      <c r="AC811" s="95">
        <v>0.28475</v>
      </c>
      <c r="AD811" s="38">
        <f t="shared" si="175"/>
        <v>0</v>
      </c>
      <c r="AE811" s="38">
        <f t="shared" si="176"/>
        <v>1.2087917719233301</v>
      </c>
      <c r="AF811" s="38">
        <f t="shared" si="177"/>
        <v>2.97684439262343</v>
      </c>
      <c r="AG811" s="38">
        <f t="shared" si="178"/>
        <v>8.4090658434329093</v>
      </c>
      <c r="AH811" s="38">
        <f t="shared" si="179"/>
        <v>11.38591023605634</v>
      </c>
      <c r="AI811" s="38">
        <v>61.851944443999997</v>
      </c>
      <c r="AJ811" s="24">
        <f t="shared" si="180"/>
        <v>0.18408330309429488</v>
      </c>
      <c r="AK811" s="2">
        <f t="shared" si="181"/>
        <v>1627</v>
      </c>
    </row>
    <row r="812" spans="1:37">
      <c r="A812" s="2">
        <v>3</v>
      </c>
      <c r="B812" s="2" t="s">
        <v>67</v>
      </c>
      <c r="C812" s="2" t="s">
        <v>27</v>
      </c>
      <c r="D812" s="2" t="s">
        <v>409</v>
      </c>
      <c r="E812" s="2" t="s">
        <v>767</v>
      </c>
      <c r="F812" s="2" t="s">
        <v>64</v>
      </c>
      <c r="H812" s="2" t="s">
        <v>881</v>
      </c>
      <c r="I812" s="2">
        <v>19185</v>
      </c>
      <c r="J812" s="2">
        <v>5700</v>
      </c>
      <c r="K812" s="95">
        <f t="shared" si="168"/>
        <v>0.2971071149335418</v>
      </c>
      <c r="L812" s="38">
        <f t="shared" si="169"/>
        <v>0</v>
      </c>
      <c r="M812" s="38">
        <f t="shared" si="170"/>
        <v>0</v>
      </c>
      <c r="N812" s="38">
        <f t="shared" si="171"/>
        <v>4.4636029394999994</v>
      </c>
      <c r="O812" s="38">
        <f t="shared" si="172"/>
        <v>24.036397060500001</v>
      </c>
      <c r="P812" s="2">
        <v>1652324</v>
      </c>
      <c r="Q812" s="2">
        <v>42.558494547000002</v>
      </c>
      <c r="R812" s="24">
        <v>0</v>
      </c>
      <c r="S812" s="24">
        <v>0</v>
      </c>
      <c r="T812" s="24">
        <v>0.156617647</v>
      </c>
      <c r="U812" s="24">
        <v>0.84338235299999997</v>
      </c>
      <c r="V812" s="95">
        <f t="shared" si="173"/>
        <v>0.2971071149335418</v>
      </c>
      <c r="W812" s="95">
        <v>0.32884375000000005</v>
      </c>
      <c r="X812" s="95">
        <v>0.28166475200000002</v>
      </c>
      <c r="Y812" s="95">
        <f t="shared" si="174"/>
        <v>0.28166475184218748</v>
      </c>
      <c r="Z812" s="2" t="s">
        <v>532</v>
      </c>
      <c r="AA812" s="2" t="s">
        <v>532</v>
      </c>
      <c r="AB812" s="2">
        <v>0.22500000000000001</v>
      </c>
      <c r="AC812" s="95">
        <v>0.29218749999999999</v>
      </c>
      <c r="AD812" s="38">
        <f t="shared" si="175"/>
        <v>0</v>
      </c>
      <c r="AE812" s="38">
        <f t="shared" si="176"/>
        <v>0</v>
      </c>
      <c r="AF812" s="38">
        <f t="shared" si="177"/>
        <v>8.7977613937544987</v>
      </c>
      <c r="AG812" s="38">
        <f t="shared" si="178"/>
        <v>61.522660551166034</v>
      </c>
      <c r="AH812" s="38">
        <f t="shared" si="179"/>
        <v>70.320421944920525</v>
      </c>
      <c r="AI812" s="38">
        <v>61.851944443999997</v>
      </c>
      <c r="AJ812" s="24">
        <f t="shared" si="180"/>
        <v>1.1369152995438614</v>
      </c>
      <c r="AK812" s="2">
        <f t="shared" si="181"/>
        <v>9500</v>
      </c>
    </row>
    <row r="813" spans="1:37">
      <c r="A813" s="2">
        <v>295</v>
      </c>
      <c r="B813" s="2" t="s">
        <v>346</v>
      </c>
      <c r="C813" s="2" t="s">
        <v>27</v>
      </c>
      <c r="D813" s="2" t="s">
        <v>409</v>
      </c>
      <c r="E813" s="2" t="s">
        <v>767</v>
      </c>
      <c r="F813" s="2" t="s">
        <v>64</v>
      </c>
      <c r="H813" s="2" t="s">
        <v>881</v>
      </c>
      <c r="I813" s="2">
        <v>413</v>
      </c>
      <c r="J813" s="2">
        <v>7</v>
      </c>
      <c r="K813" s="95">
        <f t="shared" si="168"/>
        <v>1.6949152542372881E-2</v>
      </c>
      <c r="L813" s="38">
        <f t="shared" si="169"/>
        <v>0</v>
      </c>
      <c r="M813" s="38">
        <f t="shared" si="170"/>
        <v>0</v>
      </c>
      <c r="N813" s="38">
        <f t="shared" si="171"/>
        <v>0</v>
      </c>
      <c r="O813" s="38">
        <f t="shared" si="172"/>
        <v>3.5000000000000003E-2</v>
      </c>
      <c r="P813" s="2">
        <v>1837438</v>
      </c>
      <c r="Q813" s="2">
        <v>4.9464383000000001E-2</v>
      </c>
      <c r="R813" s="24">
        <v>0</v>
      </c>
      <c r="S813" s="24">
        <v>0</v>
      </c>
      <c r="T813" s="24">
        <v>0</v>
      </c>
      <c r="U813" s="24">
        <v>1</v>
      </c>
      <c r="V813" s="95">
        <f t="shared" si="173"/>
        <v>1.6949152542372881E-2</v>
      </c>
      <c r="W813" s="95">
        <v>0.30387500000000001</v>
      </c>
      <c r="X813" s="95">
        <v>0.29643750000000002</v>
      </c>
      <c r="Y813" s="95">
        <f t="shared" si="174"/>
        <v>0.29643750000000002</v>
      </c>
      <c r="Z813" s="2" t="s">
        <v>532</v>
      </c>
      <c r="AA813" s="2" t="s">
        <v>532</v>
      </c>
      <c r="AB813" s="2" t="s">
        <v>532</v>
      </c>
      <c r="AC813" s="95">
        <v>0.29643750000000002</v>
      </c>
      <c r="AD813" s="38">
        <f t="shared" si="175"/>
        <v>0</v>
      </c>
      <c r="AE813" s="38">
        <f t="shared" si="176"/>
        <v>0</v>
      </c>
      <c r="AF813" s="38">
        <f t="shared" si="177"/>
        <v>0</v>
      </c>
      <c r="AG813" s="38">
        <f t="shared" si="178"/>
        <v>9.088773750000001E-2</v>
      </c>
      <c r="AH813" s="38">
        <f t="shared" si="179"/>
        <v>9.088773750000001E-2</v>
      </c>
      <c r="AI813" s="38">
        <v>61.851944443999997</v>
      </c>
      <c r="AJ813" s="24">
        <f t="shared" si="180"/>
        <v>1.4694402628245369E-3</v>
      </c>
      <c r="AK813" s="2">
        <f t="shared" si="181"/>
        <v>12</v>
      </c>
    </row>
    <row r="814" spans="1:37">
      <c r="A814" s="2">
        <v>4</v>
      </c>
      <c r="B814" s="2" t="s">
        <v>68</v>
      </c>
      <c r="C814" s="2" t="s">
        <v>27</v>
      </c>
      <c r="D814" s="2" t="s">
        <v>409</v>
      </c>
      <c r="E814" s="2" t="s">
        <v>767</v>
      </c>
      <c r="F814" s="2" t="s">
        <v>64</v>
      </c>
      <c r="H814" s="2" t="s">
        <v>881</v>
      </c>
      <c r="I814" s="2">
        <v>9525</v>
      </c>
      <c r="J814" s="2">
        <v>1725</v>
      </c>
      <c r="K814" s="95">
        <f t="shared" si="168"/>
        <v>0.18110236220472442</v>
      </c>
      <c r="L814" s="38">
        <f t="shared" si="169"/>
        <v>4.3360978102500001</v>
      </c>
      <c r="M814" s="38">
        <f t="shared" si="170"/>
        <v>0.95178821662500002</v>
      </c>
      <c r="N814" s="38">
        <f t="shared" si="171"/>
        <v>0.96168750000000003</v>
      </c>
      <c r="O814" s="38">
        <f t="shared" si="172"/>
        <v>2.3754264731249997</v>
      </c>
      <c r="P814" s="2">
        <v>559846</v>
      </c>
      <c r="Q814" s="2">
        <v>15.509685875000001</v>
      </c>
      <c r="R814" s="24">
        <v>0.50273597800000003</v>
      </c>
      <c r="S814" s="24">
        <v>0.110352257</v>
      </c>
      <c r="T814" s="24">
        <v>0.1115</v>
      </c>
      <c r="U814" s="24">
        <v>0.27541176499999998</v>
      </c>
      <c r="V814" s="95">
        <f t="shared" si="173"/>
        <v>7.0070634606299212E-2</v>
      </c>
      <c r="W814" s="95">
        <v>0.36231249999999998</v>
      </c>
      <c r="X814" s="95">
        <v>0.297027347</v>
      </c>
      <c r="Y814" s="95">
        <f t="shared" si="174"/>
        <v>0.1845086178709375</v>
      </c>
      <c r="Z814" s="2">
        <v>0.1</v>
      </c>
      <c r="AA814" s="2">
        <v>0.17499999999999999</v>
      </c>
      <c r="AB814" s="2">
        <v>0.22500000000000001</v>
      </c>
      <c r="AC814" s="95">
        <v>0.32618750000000002</v>
      </c>
      <c r="AD814" s="38">
        <f t="shared" si="175"/>
        <v>3.7984216817790002</v>
      </c>
      <c r="AE814" s="38">
        <f t="shared" si="176"/>
        <v>1.4590913360861248</v>
      </c>
      <c r="AF814" s="38">
        <f t="shared" si="177"/>
        <v>1.8954860625000001</v>
      </c>
      <c r="AG814" s="38">
        <f t="shared" si="178"/>
        <v>6.7875495428735571</v>
      </c>
      <c r="AH814" s="38">
        <f t="shared" si="179"/>
        <v>8.6830356053735578</v>
      </c>
      <c r="AI814" s="38">
        <v>61.851944443999997</v>
      </c>
      <c r="AJ814" s="24">
        <f t="shared" si="180"/>
        <v>0.14038419783609346</v>
      </c>
      <c r="AK814" s="2">
        <f t="shared" si="181"/>
        <v>1112</v>
      </c>
    </row>
    <row r="815" spans="1:37">
      <c r="A815" s="2">
        <v>5</v>
      </c>
      <c r="B815" s="2" t="s">
        <v>69</v>
      </c>
      <c r="C815" s="2" t="s">
        <v>27</v>
      </c>
      <c r="D815" s="2" t="s">
        <v>409</v>
      </c>
      <c r="E815" s="2" t="s">
        <v>767</v>
      </c>
      <c r="F815" s="2" t="s">
        <v>64</v>
      </c>
      <c r="H815" s="2" t="s">
        <v>881</v>
      </c>
      <c r="I815" s="2">
        <v>16436</v>
      </c>
      <c r="J815" s="2">
        <v>1922</v>
      </c>
      <c r="K815" s="95">
        <f t="shared" si="168"/>
        <v>0.11693842784132392</v>
      </c>
      <c r="L815" s="38">
        <f t="shared" si="169"/>
        <v>3.7613800911499999</v>
      </c>
      <c r="M815" s="38">
        <f t="shared" si="170"/>
        <v>2.4432101703</v>
      </c>
      <c r="N815" s="38">
        <f t="shared" si="171"/>
        <v>1.07421977294</v>
      </c>
      <c r="O815" s="38">
        <f t="shared" si="172"/>
        <v>2.3311899656100006</v>
      </c>
      <c r="P815" s="2">
        <v>1230756</v>
      </c>
      <c r="Q815" s="2">
        <v>7.194258348</v>
      </c>
      <c r="R815" s="24">
        <v>0.39140271500000001</v>
      </c>
      <c r="S815" s="24">
        <v>0.25423623000000001</v>
      </c>
      <c r="T815" s="24">
        <v>0.111781454</v>
      </c>
      <c r="U815" s="24">
        <v>0.24257960100000001</v>
      </c>
      <c r="V815" s="95">
        <f t="shared" si="173"/>
        <v>4.143842465989292E-2</v>
      </c>
      <c r="W815" s="95">
        <v>0.38515624999999998</v>
      </c>
      <c r="X815" s="95">
        <v>0.296814089</v>
      </c>
      <c r="Y815" s="95">
        <f t="shared" si="174"/>
        <v>0.18881096539240627</v>
      </c>
      <c r="Z815" s="2">
        <v>0.1</v>
      </c>
      <c r="AA815" s="2">
        <v>0.17499999999999999</v>
      </c>
      <c r="AB815" s="2">
        <v>0.22500000000000001</v>
      </c>
      <c r="AC815" s="95">
        <v>0.32990625000000001</v>
      </c>
      <c r="AD815" s="38">
        <f t="shared" si="175"/>
        <v>3.2949689598474001</v>
      </c>
      <c r="AE815" s="38">
        <f t="shared" si="176"/>
        <v>3.7454411910698999</v>
      </c>
      <c r="AF815" s="38">
        <f t="shared" si="177"/>
        <v>2.1172871724647404</v>
      </c>
      <c r="AG815" s="38">
        <f t="shared" si="178"/>
        <v>6.7370894628261331</v>
      </c>
      <c r="AH815" s="38">
        <f t="shared" si="179"/>
        <v>8.8543766352908726</v>
      </c>
      <c r="AI815" s="38">
        <v>61.851944443999997</v>
      </c>
      <c r="AJ815" s="24">
        <f t="shared" si="180"/>
        <v>0.14315437800516551</v>
      </c>
      <c r="AK815" s="2">
        <f t="shared" si="181"/>
        <v>1135</v>
      </c>
    </row>
    <row r="816" spans="1:37">
      <c r="A816" s="2">
        <v>6</v>
      </c>
      <c r="B816" s="2" t="s">
        <v>70</v>
      </c>
      <c r="C816" s="2" t="s">
        <v>27</v>
      </c>
      <c r="D816" s="2" t="s">
        <v>409</v>
      </c>
      <c r="E816" s="2" t="s">
        <v>767</v>
      </c>
      <c r="F816" s="2" t="s">
        <v>64</v>
      </c>
      <c r="H816" s="2" t="s">
        <v>881</v>
      </c>
      <c r="I816" s="2">
        <v>11967</v>
      </c>
      <c r="J816" s="2">
        <v>3362</v>
      </c>
      <c r="K816" s="95">
        <f t="shared" si="168"/>
        <v>0.28093924960307515</v>
      </c>
      <c r="L816" s="38">
        <f t="shared" si="169"/>
        <v>0</v>
      </c>
      <c r="M816" s="38">
        <f t="shared" si="170"/>
        <v>4.1385173073199999</v>
      </c>
      <c r="N816" s="38">
        <f t="shared" si="171"/>
        <v>6.9363062319799988</v>
      </c>
      <c r="O816" s="38">
        <f t="shared" si="172"/>
        <v>5.7351764775099987</v>
      </c>
      <c r="P816" s="2">
        <v>1451918</v>
      </c>
      <c r="Q816" s="2">
        <v>19.195698934999999</v>
      </c>
      <c r="R816" s="24">
        <v>0</v>
      </c>
      <c r="S816" s="24">
        <v>0.24619377200000001</v>
      </c>
      <c r="T816" s="24">
        <v>0.41262975800000001</v>
      </c>
      <c r="U816" s="24">
        <v>0.34117647099999998</v>
      </c>
      <c r="V816" s="95">
        <f t="shared" si="173"/>
        <v>0.21177375632138384</v>
      </c>
      <c r="W816" s="95">
        <v>0.31981249999999994</v>
      </c>
      <c r="X816" s="95">
        <v>0.251081363</v>
      </c>
      <c r="Y816" s="95">
        <f t="shared" si="174"/>
        <v>0.23235060576637501</v>
      </c>
      <c r="Z816" s="2" t="s">
        <v>532</v>
      </c>
      <c r="AA816" s="2">
        <v>0.17499999999999999</v>
      </c>
      <c r="AB816" s="2">
        <v>0.22500000000000001</v>
      </c>
      <c r="AC816" s="95">
        <v>0.28262500000000002</v>
      </c>
      <c r="AD816" s="38">
        <f t="shared" si="175"/>
        <v>0</v>
      </c>
      <c r="AE816" s="38">
        <f t="shared" si="176"/>
        <v>6.3443470321215596</v>
      </c>
      <c r="AF816" s="38">
        <f t="shared" si="177"/>
        <v>13.671459583232577</v>
      </c>
      <c r="AG816" s="38">
        <f t="shared" si="178"/>
        <v>14.199121247136869</v>
      </c>
      <c r="AH816" s="38">
        <f t="shared" si="179"/>
        <v>27.870580830369448</v>
      </c>
      <c r="AI816" s="38">
        <v>61.851944443999997</v>
      </c>
      <c r="AJ816" s="24">
        <f t="shared" si="180"/>
        <v>0.45060153049194979</v>
      </c>
      <c r="AK816" s="2">
        <f t="shared" si="181"/>
        <v>4224</v>
      </c>
    </row>
    <row r="817" spans="1:37">
      <c r="A817" s="2">
        <v>7</v>
      </c>
      <c r="B817" s="2" t="s">
        <v>71</v>
      </c>
      <c r="C817" s="2" t="s">
        <v>27</v>
      </c>
      <c r="D817" s="2" t="s">
        <v>409</v>
      </c>
      <c r="E817" s="2" t="s">
        <v>767</v>
      </c>
      <c r="F817" s="2" t="s">
        <v>64</v>
      </c>
      <c r="H817" s="2" t="s">
        <v>881</v>
      </c>
      <c r="I817" s="2">
        <v>7155</v>
      </c>
      <c r="J817" s="2">
        <v>1005</v>
      </c>
      <c r="K817" s="95">
        <f t="shared" si="168"/>
        <v>0.14046121593291405</v>
      </c>
      <c r="L817" s="38">
        <f t="shared" si="169"/>
        <v>1.73179930695</v>
      </c>
      <c r="M817" s="38">
        <f t="shared" si="170"/>
        <v>0.69550172760000006</v>
      </c>
      <c r="N817" s="38">
        <f t="shared" si="171"/>
        <v>0.7722697530749999</v>
      </c>
      <c r="O817" s="38">
        <f t="shared" si="172"/>
        <v>1.8254292073500002</v>
      </c>
      <c r="P817" s="2">
        <v>545074</v>
      </c>
      <c r="Q817" s="2">
        <v>12.315106559</v>
      </c>
      <c r="R817" s="24">
        <v>0.34463667799999997</v>
      </c>
      <c r="S817" s="24">
        <v>0.13840830400000001</v>
      </c>
      <c r="T817" s="24">
        <v>0.15368552299999999</v>
      </c>
      <c r="U817" s="24">
        <v>0.36326949400000003</v>
      </c>
      <c r="V817" s="95">
        <f t="shared" si="173"/>
        <v>7.261213027044025E-2</v>
      </c>
      <c r="W817" s="95">
        <v>0.37878124999999996</v>
      </c>
      <c r="X817" s="95">
        <v>0.29498553100000002</v>
      </c>
      <c r="Y817" s="95">
        <f t="shared" si="174"/>
        <v>0.2111793709930625</v>
      </c>
      <c r="Z817" s="2">
        <v>0.1</v>
      </c>
      <c r="AA817" s="2">
        <v>0.17499999999999999</v>
      </c>
      <c r="AB817" s="2">
        <v>0.22500000000000001</v>
      </c>
      <c r="AC817" s="95">
        <v>0.32459375000000001</v>
      </c>
      <c r="AD817" s="38">
        <f t="shared" si="175"/>
        <v>1.5170561928882</v>
      </c>
      <c r="AE817" s="38">
        <f t="shared" si="176"/>
        <v>1.0662041484108002</v>
      </c>
      <c r="AF817" s="38">
        <f t="shared" si="177"/>
        <v>1.5221436833108248</v>
      </c>
      <c r="AG817" s="38">
        <f t="shared" si="178"/>
        <v>5.1905007071337943</v>
      </c>
      <c r="AH817" s="38">
        <f t="shared" si="179"/>
        <v>6.7126443904446189</v>
      </c>
      <c r="AI817" s="38">
        <v>61.851944443999997</v>
      </c>
      <c r="AJ817" s="24">
        <f t="shared" si="180"/>
        <v>0.10852762109236785</v>
      </c>
      <c r="AK817" s="2">
        <f t="shared" si="181"/>
        <v>866</v>
      </c>
    </row>
    <row r="818" spans="1:37">
      <c r="A818" s="2">
        <v>8</v>
      </c>
      <c r="B818" s="2" t="s">
        <v>72</v>
      </c>
      <c r="C818" s="2" t="s">
        <v>27</v>
      </c>
      <c r="D818" s="2" t="s">
        <v>409</v>
      </c>
      <c r="E818" s="2" t="s">
        <v>767</v>
      </c>
      <c r="F818" s="2" t="s">
        <v>64</v>
      </c>
      <c r="H818" s="2" t="s">
        <v>881</v>
      </c>
      <c r="I818" s="2">
        <v>12645</v>
      </c>
      <c r="J818" s="2">
        <v>2240</v>
      </c>
      <c r="K818" s="95">
        <f t="shared" si="168"/>
        <v>0.177145116646896</v>
      </c>
      <c r="L818" s="38">
        <f t="shared" si="169"/>
        <v>4.2321925183999989</v>
      </c>
      <c r="M818" s="38">
        <f t="shared" si="170"/>
        <v>1.6674153328000001</v>
      </c>
      <c r="N818" s="38">
        <f t="shared" si="171"/>
        <v>1.6894117631999999</v>
      </c>
      <c r="O818" s="38">
        <f t="shared" si="172"/>
        <v>3.6109803968</v>
      </c>
      <c r="P818" s="2">
        <v>738455</v>
      </c>
      <c r="Q818" s="2">
        <v>17.389325265</v>
      </c>
      <c r="R818" s="24">
        <v>0.37787433199999998</v>
      </c>
      <c r="S818" s="24">
        <v>0.14887636900000001</v>
      </c>
      <c r="T818" s="24">
        <v>0.15084033599999999</v>
      </c>
      <c r="U818" s="24">
        <v>0.32240896400000002</v>
      </c>
      <c r="V818" s="95">
        <f t="shared" si="173"/>
        <v>8.383380245156187E-2</v>
      </c>
      <c r="W818" s="95">
        <v>0.35168749999999993</v>
      </c>
      <c r="X818" s="95">
        <v>0.276563369</v>
      </c>
      <c r="Y818" s="95">
        <f t="shared" si="174"/>
        <v>0.19472421873775</v>
      </c>
      <c r="Z818" s="2">
        <v>0.1</v>
      </c>
      <c r="AA818" s="2">
        <v>0.17499999999999999</v>
      </c>
      <c r="AB818" s="2">
        <v>0.22500000000000001</v>
      </c>
      <c r="AC818" s="95">
        <v>0.3006875</v>
      </c>
      <c r="AD818" s="38">
        <f t="shared" si="175"/>
        <v>3.7074006461183995</v>
      </c>
      <c r="AE818" s="38">
        <f t="shared" si="176"/>
        <v>2.5561477051823998</v>
      </c>
      <c r="AF818" s="38">
        <f t="shared" si="177"/>
        <v>3.3298305852671999</v>
      </c>
      <c r="AG818" s="38">
        <f t="shared" si="178"/>
        <v>9.5114036122301275</v>
      </c>
      <c r="AH818" s="38">
        <f t="shared" si="179"/>
        <v>12.841234197497327</v>
      </c>
      <c r="AI818" s="38">
        <v>61.851944443999997</v>
      </c>
      <c r="AJ818" s="24">
        <f t="shared" si="180"/>
        <v>0.20761245766693115</v>
      </c>
      <c r="AK818" s="2">
        <f t="shared" si="181"/>
        <v>1767</v>
      </c>
    </row>
    <row r="819" spans="1:37">
      <c r="A819" s="2">
        <v>9</v>
      </c>
      <c r="B819" s="2" t="s">
        <v>73</v>
      </c>
      <c r="C819" s="2" t="s">
        <v>27</v>
      </c>
      <c r="D819" s="2" t="s">
        <v>409</v>
      </c>
      <c r="E819" s="2" t="s">
        <v>767</v>
      </c>
      <c r="F819" s="2" t="s">
        <v>64</v>
      </c>
      <c r="H819" s="2" t="s">
        <v>881</v>
      </c>
      <c r="I819" s="2">
        <v>2592</v>
      </c>
      <c r="J819" s="2">
        <v>568</v>
      </c>
      <c r="K819" s="95">
        <f t="shared" si="168"/>
        <v>0.2191358024691358</v>
      </c>
      <c r="L819" s="38">
        <f t="shared" si="169"/>
        <v>0.96387609443999989</v>
      </c>
      <c r="M819" s="38">
        <f t="shared" si="170"/>
        <v>0.42653316739999991</v>
      </c>
      <c r="N819" s="38">
        <f t="shared" si="171"/>
        <v>0.50153191580000001</v>
      </c>
      <c r="O819" s="38">
        <f t="shared" si="172"/>
        <v>0.94805882236000005</v>
      </c>
      <c r="P819" s="2">
        <v>383657</v>
      </c>
      <c r="Q819" s="2">
        <v>9.2350303799999995</v>
      </c>
      <c r="R819" s="24">
        <v>0.33939299099999998</v>
      </c>
      <c r="S819" s="24">
        <v>0.15018773499999999</v>
      </c>
      <c r="T819" s="24">
        <v>0.176595745</v>
      </c>
      <c r="U819" s="24">
        <v>0.33382352900000001</v>
      </c>
      <c r="V819" s="95">
        <f t="shared" si="173"/>
        <v>0.1118511372037037</v>
      </c>
      <c r="W819" s="95">
        <v>0.36178124999999994</v>
      </c>
      <c r="X819" s="95">
        <v>0.279017821</v>
      </c>
      <c r="Y819" s="95">
        <f t="shared" si="174"/>
        <v>0.20263822647334376</v>
      </c>
      <c r="Z819" s="2">
        <v>0.1</v>
      </c>
      <c r="AA819" s="2">
        <v>0.17499999999999999</v>
      </c>
      <c r="AB819" s="2">
        <v>0.22500000000000001</v>
      </c>
      <c r="AC819" s="95">
        <v>0.30759375</v>
      </c>
      <c r="AD819" s="38">
        <f t="shared" si="175"/>
        <v>0.84435545872943985</v>
      </c>
      <c r="AE819" s="38">
        <f t="shared" si="176"/>
        <v>0.6538753456241998</v>
      </c>
      <c r="AF819" s="38">
        <f t="shared" si="177"/>
        <v>0.9885194060418</v>
      </c>
      <c r="AG819" s="38">
        <f t="shared" si="178"/>
        <v>2.5545646430989954</v>
      </c>
      <c r="AH819" s="38">
        <f t="shared" si="179"/>
        <v>3.5430840491407953</v>
      </c>
      <c r="AI819" s="38">
        <v>61.851944443999997</v>
      </c>
      <c r="AJ819" s="24">
        <f t="shared" si="180"/>
        <v>5.7283309053422903E-2</v>
      </c>
      <c r="AK819" s="2">
        <f t="shared" si="181"/>
        <v>483</v>
      </c>
    </row>
    <row r="820" spans="1:37">
      <c r="A820" s="2">
        <v>296</v>
      </c>
      <c r="B820" s="2" t="s">
        <v>347</v>
      </c>
      <c r="C820" s="2" t="s">
        <v>26</v>
      </c>
      <c r="D820" s="2" t="s">
        <v>410</v>
      </c>
      <c r="E820" s="2" t="s">
        <v>767</v>
      </c>
      <c r="F820" s="2" t="s">
        <v>64</v>
      </c>
      <c r="H820" s="2" t="s">
        <v>881</v>
      </c>
      <c r="I820" s="2">
        <v>160</v>
      </c>
      <c r="J820" s="2">
        <v>0</v>
      </c>
      <c r="K820" s="95">
        <f t="shared" si="168"/>
        <v>0</v>
      </c>
      <c r="L820" s="38">
        <f t="shared" si="169"/>
        <v>0</v>
      </c>
      <c r="M820" s="38">
        <f t="shared" si="170"/>
        <v>0</v>
      </c>
      <c r="N820" s="38">
        <f t="shared" si="171"/>
        <v>0</v>
      </c>
      <c r="O820" s="38">
        <f t="shared" si="172"/>
        <v>0</v>
      </c>
      <c r="P820" s="2">
        <v>1201285</v>
      </c>
      <c r="Q820" s="2">
        <v>0</v>
      </c>
      <c r="R820" s="24">
        <v>0.12740641699999999</v>
      </c>
      <c r="S820" s="24">
        <v>0.70854129499999996</v>
      </c>
      <c r="T820" s="24">
        <v>0.16405228799999999</v>
      </c>
      <c r="U820" s="24">
        <v>0</v>
      </c>
      <c r="V820" s="95">
        <f t="shared" si="173"/>
        <v>0</v>
      </c>
      <c r="W820" s="95">
        <v>7.4999999999999997E-2</v>
      </c>
      <c r="X820" s="95">
        <v>0.22500000000000001</v>
      </c>
      <c r="Y820" s="95">
        <f t="shared" si="174"/>
        <v>0.17364713312499999</v>
      </c>
      <c r="Z820" s="2">
        <v>0.1</v>
      </c>
      <c r="AA820" s="2">
        <v>0.17499999999999999</v>
      </c>
      <c r="AB820" s="2">
        <v>0.22500000000000001</v>
      </c>
      <c r="AC820" s="95"/>
      <c r="AD820" s="38">
        <f t="shared" si="175"/>
        <v>0</v>
      </c>
      <c r="AE820" s="38">
        <f t="shared" si="176"/>
        <v>0</v>
      </c>
      <c r="AF820" s="38">
        <f t="shared" si="177"/>
        <v>0</v>
      </c>
      <c r="AG820" s="38">
        <f t="shared" si="178"/>
        <v>0</v>
      </c>
      <c r="AH820" s="38">
        <f t="shared" si="179"/>
        <v>0</v>
      </c>
      <c r="AI820" s="38">
        <v>81.848055556000006</v>
      </c>
      <c r="AJ820" s="24">
        <f t="shared" si="180"/>
        <v>0</v>
      </c>
      <c r="AK820" s="2">
        <f t="shared" si="181"/>
        <v>0</v>
      </c>
    </row>
    <row r="821" spans="1:37">
      <c r="A821" s="2">
        <v>10</v>
      </c>
      <c r="B821" s="2" t="s">
        <v>74</v>
      </c>
      <c r="C821" s="2" t="s">
        <v>26</v>
      </c>
      <c r="D821" s="2" t="s">
        <v>410</v>
      </c>
      <c r="E821" s="2" t="s">
        <v>767</v>
      </c>
      <c r="F821" s="2" t="s">
        <v>64</v>
      </c>
      <c r="H821" s="2" t="s">
        <v>881</v>
      </c>
      <c r="I821" s="2">
        <v>2886</v>
      </c>
      <c r="J821" s="2">
        <v>217</v>
      </c>
      <c r="K821" s="95">
        <f t="shared" si="168"/>
        <v>7.519057519057519E-2</v>
      </c>
      <c r="L821" s="38">
        <f t="shared" si="169"/>
        <v>0</v>
      </c>
      <c r="M821" s="38">
        <f t="shared" si="170"/>
        <v>0</v>
      </c>
      <c r="N821" s="38">
        <f t="shared" si="171"/>
        <v>1.085</v>
      </c>
      <c r="O821" s="38">
        <f t="shared" si="172"/>
        <v>0</v>
      </c>
      <c r="P821" s="2">
        <v>1828927</v>
      </c>
      <c r="Q821" s="2">
        <v>1.169283957</v>
      </c>
      <c r="R821" s="24">
        <v>0</v>
      </c>
      <c r="S821" s="24">
        <v>0</v>
      </c>
      <c r="T821" s="24">
        <v>1</v>
      </c>
      <c r="U821" s="24">
        <v>0</v>
      </c>
      <c r="V821" s="95">
        <f t="shared" si="173"/>
        <v>7.519057519057519E-2</v>
      </c>
      <c r="W821" s="95">
        <v>0.24862499999999998</v>
      </c>
      <c r="X821" s="95">
        <v>0.22500000000000001</v>
      </c>
      <c r="Y821" s="95">
        <f t="shared" si="174"/>
        <v>0.22500000000000001</v>
      </c>
      <c r="Z821" s="2" t="s">
        <v>532</v>
      </c>
      <c r="AA821" s="2" t="s">
        <v>532</v>
      </c>
      <c r="AB821" s="2">
        <v>0.22500000000000001</v>
      </c>
      <c r="AC821" s="95"/>
      <c r="AD821" s="38">
        <f t="shared" si="175"/>
        <v>0</v>
      </c>
      <c r="AE821" s="38">
        <f t="shared" si="176"/>
        <v>0</v>
      </c>
      <c r="AF821" s="38">
        <f t="shared" si="177"/>
        <v>2.1385350000000001</v>
      </c>
      <c r="AG821" s="38">
        <f t="shared" si="178"/>
        <v>0</v>
      </c>
      <c r="AH821" s="38">
        <f t="shared" si="179"/>
        <v>2.1385350000000001</v>
      </c>
      <c r="AI821" s="38">
        <v>81.848055556000006</v>
      </c>
      <c r="AJ821" s="24">
        <f t="shared" si="180"/>
        <v>2.6128110014010362E-2</v>
      </c>
      <c r="AK821" s="2">
        <f t="shared" si="181"/>
        <v>362</v>
      </c>
    </row>
    <row r="822" spans="1:37">
      <c r="A822" s="2">
        <v>11</v>
      </c>
      <c r="B822" s="2" t="s">
        <v>75</v>
      </c>
      <c r="C822" s="2" t="s">
        <v>26</v>
      </c>
      <c r="D822" s="2" t="s">
        <v>410</v>
      </c>
      <c r="E822" s="2" t="s">
        <v>767</v>
      </c>
      <c r="F822" s="2" t="s">
        <v>64</v>
      </c>
      <c r="H822" s="2" t="s">
        <v>881</v>
      </c>
      <c r="I822" s="2">
        <v>2440</v>
      </c>
      <c r="J822" s="2">
        <v>292</v>
      </c>
      <c r="K822" s="95">
        <f t="shared" si="168"/>
        <v>0.11967213114754098</v>
      </c>
      <c r="L822" s="38">
        <f t="shared" si="169"/>
        <v>0</v>
      </c>
      <c r="M822" s="38">
        <f t="shared" si="170"/>
        <v>0</v>
      </c>
      <c r="N822" s="38">
        <f t="shared" si="171"/>
        <v>1.46</v>
      </c>
      <c r="O822" s="38">
        <f t="shared" si="172"/>
        <v>0</v>
      </c>
      <c r="P822" s="2">
        <v>866970</v>
      </c>
      <c r="Q822" s="2">
        <v>3.3192151980000002</v>
      </c>
      <c r="R822" s="24">
        <v>0</v>
      </c>
      <c r="S822" s="24">
        <v>0</v>
      </c>
      <c r="T822" s="24">
        <v>1</v>
      </c>
      <c r="U822" s="24">
        <v>0</v>
      </c>
      <c r="V822" s="95">
        <f t="shared" si="173"/>
        <v>0.11967213114754098</v>
      </c>
      <c r="W822" s="95">
        <v>0.24862499999999998</v>
      </c>
      <c r="X822" s="95">
        <v>0.22500000000000001</v>
      </c>
      <c r="Y822" s="95">
        <f t="shared" si="174"/>
        <v>0.22500000000000001</v>
      </c>
      <c r="Z822" s="2" t="s">
        <v>532</v>
      </c>
      <c r="AA822" s="2" t="s">
        <v>532</v>
      </c>
      <c r="AB822" s="2">
        <v>0.22500000000000001</v>
      </c>
      <c r="AC822" s="95"/>
      <c r="AD822" s="38">
        <f t="shared" si="175"/>
        <v>0</v>
      </c>
      <c r="AE822" s="38">
        <f t="shared" si="176"/>
        <v>0</v>
      </c>
      <c r="AF822" s="38">
        <f t="shared" si="177"/>
        <v>2.8776600000000001</v>
      </c>
      <c r="AG822" s="38">
        <f t="shared" si="178"/>
        <v>0</v>
      </c>
      <c r="AH822" s="38">
        <f t="shared" si="179"/>
        <v>2.8776600000000001</v>
      </c>
      <c r="AI822" s="38">
        <v>81.848055556000006</v>
      </c>
      <c r="AJ822" s="24">
        <f t="shared" si="180"/>
        <v>3.515856278382961E-2</v>
      </c>
      <c r="AK822" s="2">
        <f t="shared" si="181"/>
        <v>487</v>
      </c>
    </row>
    <row r="823" spans="1:37">
      <c r="A823" s="2">
        <v>12</v>
      </c>
      <c r="B823" s="2" t="s">
        <v>76</v>
      </c>
      <c r="C823" s="2" t="s">
        <v>26</v>
      </c>
      <c r="D823" s="2" t="s">
        <v>410</v>
      </c>
      <c r="E823" s="2" t="s">
        <v>767</v>
      </c>
      <c r="F823" s="2" t="s">
        <v>64</v>
      </c>
      <c r="H823" s="2" t="s">
        <v>881</v>
      </c>
      <c r="I823" s="2">
        <v>2996</v>
      </c>
      <c r="J823" s="2">
        <v>405</v>
      </c>
      <c r="K823" s="95">
        <f t="shared" si="168"/>
        <v>0.13518024032042725</v>
      </c>
      <c r="L823" s="38">
        <f t="shared" si="169"/>
        <v>0</v>
      </c>
      <c r="M823" s="38">
        <f t="shared" si="170"/>
        <v>0</v>
      </c>
      <c r="N823" s="38">
        <f t="shared" si="171"/>
        <v>0</v>
      </c>
      <c r="O823" s="38">
        <f t="shared" si="172"/>
        <v>2.0249999999999999</v>
      </c>
      <c r="P823" s="2">
        <v>1489084</v>
      </c>
      <c r="Q823" s="2">
        <v>3.9408304049999998</v>
      </c>
      <c r="R823" s="24">
        <v>0</v>
      </c>
      <c r="S823" s="24">
        <v>0</v>
      </c>
      <c r="T823" s="24">
        <v>0</v>
      </c>
      <c r="U823" s="24">
        <v>1</v>
      </c>
      <c r="V823" s="95">
        <f t="shared" si="173"/>
        <v>0.13518024032042725</v>
      </c>
      <c r="W823" s="95">
        <v>0.37665624999999997</v>
      </c>
      <c r="X823" s="95">
        <v>0.33080937500000002</v>
      </c>
      <c r="Y823" s="95">
        <f t="shared" si="174"/>
        <v>0.33080937500000002</v>
      </c>
      <c r="Z823" s="2" t="s">
        <v>532</v>
      </c>
      <c r="AA823" s="2" t="s">
        <v>532</v>
      </c>
      <c r="AB823" s="2" t="s">
        <v>532</v>
      </c>
      <c r="AC823" s="95">
        <v>0.33080937500000002</v>
      </c>
      <c r="AD823" s="38">
        <f t="shared" si="175"/>
        <v>0</v>
      </c>
      <c r="AE823" s="38">
        <f t="shared" si="176"/>
        <v>0</v>
      </c>
      <c r="AF823" s="38">
        <f t="shared" si="177"/>
        <v>0</v>
      </c>
      <c r="AG823" s="38">
        <f t="shared" si="178"/>
        <v>5.8682275031250004</v>
      </c>
      <c r="AH823" s="38">
        <f t="shared" si="179"/>
        <v>5.8682275031250004</v>
      </c>
      <c r="AI823" s="38">
        <v>81.848055556000006</v>
      </c>
      <c r="AJ823" s="24">
        <f t="shared" si="180"/>
        <v>7.1696602482022198E-2</v>
      </c>
      <c r="AK823" s="2">
        <f t="shared" si="181"/>
        <v>675</v>
      </c>
    </row>
    <row r="824" spans="1:37">
      <c r="A824" s="2">
        <v>13</v>
      </c>
      <c r="B824" s="2" t="s">
        <v>77</v>
      </c>
      <c r="C824" s="2" t="s">
        <v>26</v>
      </c>
      <c r="D824" s="2" t="s">
        <v>410</v>
      </c>
      <c r="E824" s="2" t="s">
        <v>767</v>
      </c>
      <c r="F824" s="2" t="s">
        <v>64</v>
      </c>
      <c r="H824" s="2" t="s">
        <v>881</v>
      </c>
      <c r="I824" s="2">
        <v>2114</v>
      </c>
      <c r="J824" s="2">
        <v>164</v>
      </c>
      <c r="K824" s="95">
        <f t="shared" si="168"/>
        <v>7.7578051087984864E-2</v>
      </c>
      <c r="L824" s="38">
        <f t="shared" si="169"/>
        <v>0.10447326193999999</v>
      </c>
      <c r="M824" s="38">
        <f t="shared" si="170"/>
        <v>0.58100386189999997</v>
      </c>
      <c r="N824" s="38">
        <f t="shared" si="171"/>
        <v>0.13452287616</v>
      </c>
      <c r="O824" s="38">
        <f t="shared" si="172"/>
        <v>0</v>
      </c>
      <c r="P824" s="2">
        <v>1122600</v>
      </c>
      <c r="Q824" s="2">
        <v>0.23618794600000001</v>
      </c>
      <c r="R824" s="24">
        <v>0.12740641699999999</v>
      </c>
      <c r="S824" s="24">
        <v>0.70854129499999996</v>
      </c>
      <c r="T824" s="24">
        <v>0.16405228799999999</v>
      </c>
      <c r="U824" s="24">
        <v>0</v>
      </c>
      <c r="V824" s="95">
        <f t="shared" si="173"/>
        <v>1.2726856779564805E-2</v>
      </c>
      <c r="W824" s="95">
        <v>0.22500000000000001</v>
      </c>
      <c r="X824" s="95">
        <v>0.22500000000000001</v>
      </c>
      <c r="Y824" s="95">
        <f t="shared" si="174"/>
        <v>0.17364713312499999</v>
      </c>
      <c r="Z824" s="2">
        <v>0.1</v>
      </c>
      <c r="AA824" s="2">
        <v>0.17499999999999999</v>
      </c>
      <c r="AB824" s="2">
        <v>0.22500000000000001</v>
      </c>
      <c r="AC824" s="95"/>
      <c r="AD824" s="38">
        <f t="shared" si="175"/>
        <v>9.151857745943999E-2</v>
      </c>
      <c r="AE824" s="38">
        <f t="shared" si="176"/>
        <v>0.8906789202926999</v>
      </c>
      <c r="AF824" s="38">
        <f t="shared" si="177"/>
        <v>0.26514458891136</v>
      </c>
      <c r="AG824" s="38">
        <f t="shared" si="178"/>
        <v>0</v>
      </c>
      <c r="AH824" s="38">
        <f t="shared" si="179"/>
        <v>0.26514458891136</v>
      </c>
      <c r="AI824" s="38">
        <v>81.848055556000006</v>
      </c>
      <c r="AJ824" s="24">
        <f t="shared" si="180"/>
        <v>3.2394732789949969E-3</v>
      </c>
      <c r="AK824" s="2">
        <f t="shared" si="181"/>
        <v>45</v>
      </c>
    </row>
    <row r="825" spans="1:37">
      <c r="A825" s="2">
        <v>14</v>
      </c>
      <c r="B825" s="2" t="s">
        <v>78</v>
      </c>
      <c r="C825" s="2" t="s">
        <v>26</v>
      </c>
      <c r="D825" s="2" t="s">
        <v>410</v>
      </c>
      <c r="E825" s="2" t="s">
        <v>767</v>
      </c>
      <c r="F825" s="2" t="s">
        <v>64</v>
      </c>
      <c r="H825" s="2" t="s">
        <v>881</v>
      </c>
      <c r="I825" s="2">
        <v>3171</v>
      </c>
      <c r="J825" s="2">
        <v>837</v>
      </c>
      <c r="K825" s="95">
        <f t="shared" si="168"/>
        <v>0.26395458845789971</v>
      </c>
      <c r="L825" s="38">
        <f t="shared" si="169"/>
        <v>0</v>
      </c>
      <c r="M825" s="38">
        <f t="shared" si="170"/>
        <v>0</v>
      </c>
      <c r="N825" s="38">
        <f t="shared" si="171"/>
        <v>0.89193938264999995</v>
      </c>
      <c r="O825" s="38">
        <f t="shared" si="172"/>
        <v>3.2930606173500001</v>
      </c>
      <c r="P825" s="2">
        <v>1184418</v>
      </c>
      <c r="Q825" s="2">
        <v>8.6210183049999998</v>
      </c>
      <c r="R825" s="24">
        <v>0</v>
      </c>
      <c r="S825" s="24">
        <v>0</v>
      </c>
      <c r="T825" s="24">
        <v>0.21312769000000001</v>
      </c>
      <c r="U825" s="24">
        <v>0.78687231000000002</v>
      </c>
      <c r="V825" s="95">
        <f t="shared" si="173"/>
        <v>0.26395458845789971</v>
      </c>
      <c r="W825" s="95">
        <v>0.31290625</v>
      </c>
      <c r="X825" s="95">
        <v>0.278524881</v>
      </c>
      <c r="Y825" s="95">
        <f t="shared" si="174"/>
        <v>0.27852488085683152</v>
      </c>
      <c r="Z825" s="2" t="s">
        <v>532</v>
      </c>
      <c r="AA825" s="2" t="s">
        <v>532</v>
      </c>
      <c r="AB825" s="2">
        <v>0.22500000000000001</v>
      </c>
      <c r="AC825" s="95">
        <v>0.29302232099999997</v>
      </c>
      <c r="AD825" s="38">
        <f t="shared" si="175"/>
        <v>0</v>
      </c>
      <c r="AE825" s="38">
        <f t="shared" si="176"/>
        <v>0</v>
      </c>
      <c r="AF825" s="38">
        <f t="shared" si="177"/>
        <v>1.7580125232031498</v>
      </c>
      <c r="AG825" s="38">
        <f t="shared" si="178"/>
        <v>8.4528767239368072</v>
      </c>
      <c r="AH825" s="38">
        <f t="shared" si="179"/>
        <v>10.210889247139956</v>
      </c>
      <c r="AI825" s="38">
        <v>81.848055556000006</v>
      </c>
      <c r="AJ825" s="24">
        <f t="shared" si="180"/>
        <v>0.12475420677713865</v>
      </c>
      <c r="AK825" s="2">
        <f t="shared" si="181"/>
        <v>1395</v>
      </c>
    </row>
    <row r="826" spans="1:37">
      <c r="A826" s="2">
        <v>15</v>
      </c>
      <c r="B826" s="2" t="s">
        <v>79</v>
      </c>
      <c r="C826" s="2" t="s">
        <v>26</v>
      </c>
      <c r="D826" s="2" t="s">
        <v>410</v>
      </c>
      <c r="E826" s="2" t="s">
        <v>767</v>
      </c>
      <c r="F826" s="2" t="s">
        <v>64</v>
      </c>
      <c r="H826" s="2" t="s">
        <v>881</v>
      </c>
      <c r="I826" s="2">
        <v>1083</v>
      </c>
      <c r="J826" s="2">
        <v>241</v>
      </c>
      <c r="K826" s="95">
        <f t="shared" si="168"/>
        <v>0.22253000923361035</v>
      </c>
      <c r="L826" s="38">
        <f t="shared" si="169"/>
        <v>0.15352473248499998</v>
      </c>
      <c r="M826" s="38">
        <f t="shared" si="170"/>
        <v>0.8537922604749999</v>
      </c>
      <c r="N826" s="38">
        <f t="shared" si="171"/>
        <v>0.19768300703999997</v>
      </c>
      <c r="O826" s="38">
        <f t="shared" si="172"/>
        <v>0</v>
      </c>
      <c r="P826" s="2">
        <v>397745</v>
      </c>
      <c r="Q826" s="2">
        <v>0.97960554099999997</v>
      </c>
      <c r="R826" s="24">
        <v>0.12740641699999999</v>
      </c>
      <c r="S826" s="24">
        <v>0.70854129499999996</v>
      </c>
      <c r="T826" s="24">
        <v>0.16405228799999999</v>
      </c>
      <c r="U826" s="24">
        <v>0</v>
      </c>
      <c r="V826" s="95">
        <f t="shared" si="173"/>
        <v>3.65065571634349E-2</v>
      </c>
      <c r="W826" s="95">
        <v>0.22500000000000001</v>
      </c>
      <c r="X826" s="95">
        <v>0.22500000000000001</v>
      </c>
      <c r="Y826" s="95">
        <f t="shared" si="174"/>
        <v>0.17364713312499999</v>
      </c>
      <c r="Z826" s="2">
        <v>0.1</v>
      </c>
      <c r="AA826" s="2">
        <v>0.17499999999999999</v>
      </c>
      <c r="AB826" s="2">
        <v>0.22500000000000001</v>
      </c>
      <c r="AC826" s="95"/>
      <c r="AD826" s="38">
        <f t="shared" si="175"/>
        <v>0.13448766565685996</v>
      </c>
      <c r="AE826" s="38">
        <f t="shared" si="176"/>
        <v>1.3088635353081748</v>
      </c>
      <c r="AF826" s="38">
        <f t="shared" si="177"/>
        <v>0.38963320687583997</v>
      </c>
      <c r="AG826" s="38">
        <f t="shared" si="178"/>
        <v>0</v>
      </c>
      <c r="AH826" s="38">
        <f t="shared" si="179"/>
        <v>0.38963320687583997</v>
      </c>
      <c r="AI826" s="38">
        <v>81.848055556000006</v>
      </c>
      <c r="AJ826" s="24">
        <f t="shared" si="180"/>
        <v>4.7604454892548427E-3</v>
      </c>
      <c r="AK826" s="2">
        <f t="shared" si="181"/>
        <v>66</v>
      </c>
    </row>
    <row r="827" spans="1:37">
      <c r="A827" s="2">
        <v>16</v>
      </c>
      <c r="B827" s="2" t="s">
        <v>80</v>
      </c>
      <c r="C827" s="2" t="s">
        <v>26</v>
      </c>
      <c r="D827" s="2" t="s">
        <v>410</v>
      </c>
      <c r="E827" s="2" t="s">
        <v>767</v>
      </c>
      <c r="F827" s="2" t="s">
        <v>64</v>
      </c>
      <c r="H827" s="2" t="s">
        <v>881</v>
      </c>
      <c r="I827" s="2">
        <v>3830</v>
      </c>
      <c r="J827" s="2">
        <v>901</v>
      </c>
      <c r="K827" s="95">
        <f t="shared" si="168"/>
        <v>0.23524804177545691</v>
      </c>
      <c r="L827" s="38">
        <f t="shared" si="169"/>
        <v>0</v>
      </c>
      <c r="M827" s="38">
        <f t="shared" si="170"/>
        <v>2.1422258081100001</v>
      </c>
      <c r="N827" s="38">
        <f t="shared" si="171"/>
        <v>2.3627741918899998</v>
      </c>
      <c r="O827" s="38">
        <f t="shared" si="172"/>
        <v>0</v>
      </c>
      <c r="P827" s="2">
        <v>1341267</v>
      </c>
      <c r="Q827" s="2">
        <v>3.4721110230000001</v>
      </c>
      <c r="R827" s="24">
        <v>0</v>
      </c>
      <c r="S827" s="24">
        <v>0.47552182199999998</v>
      </c>
      <c r="T827" s="24">
        <v>0.52447817799999996</v>
      </c>
      <c r="U827" s="24">
        <v>0</v>
      </c>
      <c r="V827" s="95">
        <f t="shared" si="173"/>
        <v>0.12338246432845952</v>
      </c>
      <c r="W827" s="95">
        <v>0.22500000000000001</v>
      </c>
      <c r="X827" s="95">
        <v>0.22500000000000001</v>
      </c>
      <c r="Y827" s="95">
        <f t="shared" si="174"/>
        <v>0.2012239089</v>
      </c>
      <c r="Z827" s="2" t="s">
        <v>532</v>
      </c>
      <c r="AA827" s="2">
        <v>0.17499999999999999</v>
      </c>
      <c r="AB827" s="2">
        <v>0.22500000000000001</v>
      </c>
      <c r="AC827" s="95"/>
      <c r="AD827" s="38">
        <f t="shared" si="175"/>
        <v>0</v>
      </c>
      <c r="AE827" s="38">
        <f t="shared" si="176"/>
        <v>3.28403216383263</v>
      </c>
      <c r="AF827" s="38">
        <f t="shared" si="177"/>
        <v>4.6570279322151897</v>
      </c>
      <c r="AG827" s="38">
        <f t="shared" si="178"/>
        <v>0</v>
      </c>
      <c r="AH827" s="38">
        <f t="shared" si="179"/>
        <v>4.6570279322151897</v>
      </c>
      <c r="AI827" s="38">
        <v>81.848055556000006</v>
      </c>
      <c r="AJ827" s="24">
        <f t="shared" si="180"/>
        <v>5.6898455321627961E-2</v>
      </c>
      <c r="AK827" s="2">
        <f t="shared" si="181"/>
        <v>788</v>
      </c>
    </row>
    <row r="828" spans="1:37">
      <c r="A828" s="2">
        <v>17</v>
      </c>
      <c r="B828" s="2" t="s">
        <v>81</v>
      </c>
      <c r="C828" s="2" t="s">
        <v>26</v>
      </c>
      <c r="D828" s="2" t="s">
        <v>410</v>
      </c>
      <c r="E828" s="2" t="s">
        <v>767</v>
      </c>
      <c r="F828" s="2" t="s">
        <v>64</v>
      </c>
      <c r="H828" s="2" t="s">
        <v>881</v>
      </c>
      <c r="I828" s="2">
        <v>3840</v>
      </c>
      <c r="J828" s="2">
        <v>531</v>
      </c>
      <c r="K828" s="95">
        <f t="shared" si="168"/>
        <v>0.13828124999999999</v>
      </c>
      <c r="L828" s="38">
        <f t="shared" si="169"/>
        <v>0.33826403713499997</v>
      </c>
      <c r="M828" s="38">
        <f t="shared" si="170"/>
        <v>1.881177138225</v>
      </c>
      <c r="N828" s="38">
        <f t="shared" si="171"/>
        <v>0.43555882464000001</v>
      </c>
      <c r="O828" s="38">
        <f t="shared" si="172"/>
        <v>0</v>
      </c>
      <c r="P828" s="2">
        <v>1103490</v>
      </c>
      <c r="Q828" s="2">
        <v>0.77797391999999999</v>
      </c>
      <c r="R828" s="24">
        <v>0.12740641699999999</v>
      </c>
      <c r="S828" s="24">
        <v>0.70854129499999996</v>
      </c>
      <c r="T828" s="24">
        <v>0.16405228799999999</v>
      </c>
      <c r="U828" s="24">
        <v>0</v>
      </c>
      <c r="V828" s="95">
        <f t="shared" si="173"/>
        <v>2.2685355449999996E-2</v>
      </c>
      <c r="W828" s="95">
        <v>0.22500000000000001</v>
      </c>
      <c r="X828" s="95">
        <v>0.22500000000000001</v>
      </c>
      <c r="Y828" s="95">
        <f t="shared" si="174"/>
        <v>0.17364713312499999</v>
      </c>
      <c r="Z828" s="2">
        <v>0.1</v>
      </c>
      <c r="AA828" s="2">
        <v>0.17499999999999999</v>
      </c>
      <c r="AB828" s="2">
        <v>0.22500000000000001</v>
      </c>
      <c r="AC828" s="95"/>
      <c r="AD828" s="38">
        <f t="shared" si="175"/>
        <v>0.29631929653025996</v>
      </c>
      <c r="AE828" s="38">
        <f t="shared" si="176"/>
        <v>2.8838445528989252</v>
      </c>
      <c r="AF828" s="38">
        <f t="shared" si="177"/>
        <v>0.85848644336544</v>
      </c>
      <c r="AG828" s="38">
        <f t="shared" si="178"/>
        <v>0</v>
      </c>
      <c r="AH828" s="38">
        <f t="shared" si="179"/>
        <v>0.85848644336544</v>
      </c>
      <c r="AI828" s="38">
        <v>81.848055556000006</v>
      </c>
      <c r="AJ828" s="24">
        <f t="shared" si="180"/>
        <v>1.0488782385038678E-2</v>
      </c>
      <c r="AK828" s="2">
        <f t="shared" si="181"/>
        <v>145</v>
      </c>
    </row>
    <row r="829" spans="1:37">
      <c r="A829" s="2">
        <v>18</v>
      </c>
      <c r="B829" s="2" t="s">
        <v>82</v>
      </c>
      <c r="C829" s="2" t="s">
        <v>26</v>
      </c>
      <c r="D829" s="2" t="s">
        <v>410</v>
      </c>
      <c r="E829" s="2" t="s">
        <v>767</v>
      </c>
      <c r="F829" s="2" t="s">
        <v>64</v>
      </c>
      <c r="H829" s="2" t="s">
        <v>881</v>
      </c>
      <c r="I829" s="2">
        <v>4453</v>
      </c>
      <c r="J829" s="2">
        <v>644</v>
      </c>
      <c r="K829" s="95">
        <f t="shared" si="168"/>
        <v>0.14462160341342914</v>
      </c>
      <c r="L829" s="38">
        <f t="shared" si="169"/>
        <v>0</v>
      </c>
      <c r="M829" s="38">
        <f t="shared" si="170"/>
        <v>2.5307516326399999</v>
      </c>
      <c r="N829" s="38">
        <f t="shared" si="171"/>
        <v>0.68924836735999995</v>
      </c>
      <c r="O829" s="38">
        <f t="shared" si="172"/>
        <v>0</v>
      </c>
      <c r="P829" s="2">
        <v>283257</v>
      </c>
      <c r="Q829" s="2">
        <v>4.7960280930000003</v>
      </c>
      <c r="R829" s="24">
        <v>0</v>
      </c>
      <c r="S829" s="24">
        <v>0.78594771200000002</v>
      </c>
      <c r="T829" s="24">
        <v>0.21405228800000001</v>
      </c>
      <c r="U829" s="24">
        <v>0</v>
      </c>
      <c r="V829" s="95">
        <f t="shared" si="173"/>
        <v>3.0956585104873119E-2</v>
      </c>
      <c r="W829" s="95">
        <v>0.22500000000000001</v>
      </c>
      <c r="X829" s="95">
        <v>0.22500000000000001</v>
      </c>
      <c r="Y829" s="95">
        <f t="shared" si="174"/>
        <v>0.18570261439999999</v>
      </c>
      <c r="Z829" s="2" t="s">
        <v>532</v>
      </c>
      <c r="AA829" s="2">
        <v>0.17499999999999999</v>
      </c>
      <c r="AB829" s="2">
        <v>0.22500000000000001</v>
      </c>
      <c r="AC829" s="95"/>
      <c r="AD829" s="38">
        <f t="shared" si="175"/>
        <v>0</v>
      </c>
      <c r="AE829" s="38">
        <f t="shared" si="176"/>
        <v>3.8796422528371193</v>
      </c>
      <c r="AF829" s="38">
        <f t="shared" si="177"/>
        <v>1.3585085320665597</v>
      </c>
      <c r="AG829" s="38">
        <f t="shared" si="178"/>
        <v>0</v>
      </c>
      <c r="AH829" s="38">
        <f t="shared" si="179"/>
        <v>1.3585085320665597</v>
      </c>
      <c r="AI829" s="38">
        <v>81.848055556000006</v>
      </c>
      <c r="AJ829" s="24">
        <f t="shared" si="180"/>
        <v>1.6597932874985351E-2</v>
      </c>
      <c r="AK829" s="2">
        <f t="shared" si="181"/>
        <v>230</v>
      </c>
    </row>
    <row r="830" spans="1:37">
      <c r="A830" s="2">
        <v>19</v>
      </c>
      <c r="B830" s="2" t="s">
        <v>83</v>
      </c>
      <c r="C830" s="2" t="s">
        <v>26</v>
      </c>
      <c r="D830" s="2" t="s">
        <v>410</v>
      </c>
      <c r="E830" s="2" t="s">
        <v>767</v>
      </c>
      <c r="F830" s="2" t="s">
        <v>64</v>
      </c>
      <c r="H830" s="2" t="s">
        <v>881</v>
      </c>
      <c r="I830" s="2">
        <v>3681</v>
      </c>
      <c r="J830" s="2">
        <v>817</v>
      </c>
      <c r="K830" s="95">
        <f t="shared" si="168"/>
        <v>0.2219505569138821</v>
      </c>
      <c r="L830" s="38">
        <f t="shared" si="169"/>
        <v>0.52864706002500006</v>
      </c>
      <c r="M830" s="38">
        <f t="shared" si="170"/>
        <v>2.775397060025</v>
      </c>
      <c r="N830" s="38">
        <f t="shared" si="171"/>
        <v>0.78095588403499983</v>
      </c>
      <c r="O830" s="38">
        <f t="shared" si="172"/>
        <v>0</v>
      </c>
      <c r="P830" s="2">
        <v>492074</v>
      </c>
      <c r="Q830" s="2">
        <v>3.1281149670000001</v>
      </c>
      <c r="R830" s="24">
        <v>0.12941176500000001</v>
      </c>
      <c r="S830" s="24">
        <v>0.679411765</v>
      </c>
      <c r="T830" s="24">
        <v>0.19117647099999999</v>
      </c>
      <c r="U830" s="24">
        <v>0</v>
      </c>
      <c r="V830" s="95">
        <f t="shared" si="173"/>
        <v>4.2431724207280627E-2</v>
      </c>
      <c r="W830" s="95">
        <v>0.22500000000000001</v>
      </c>
      <c r="X830" s="95">
        <v>0.22500000000000001</v>
      </c>
      <c r="Y830" s="95">
        <f t="shared" si="174"/>
        <v>0.17485294135000001</v>
      </c>
      <c r="Z830" s="2">
        <v>0.1</v>
      </c>
      <c r="AA830" s="2">
        <v>0.17499999999999999</v>
      </c>
      <c r="AB830" s="2">
        <v>0.22500000000000001</v>
      </c>
      <c r="AC830" s="95"/>
      <c r="AD830" s="38">
        <f t="shared" si="175"/>
        <v>0.4630948245819001</v>
      </c>
      <c r="AE830" s="38">
        <f t="shared" si="176"/>
        <v>4.2546836930183245</v>
      </c>
      <c r="AF830" s="38">
        <f t="shared" si="177"/>
        <v>1.5392640474329846</v>
      </c>
      <c r="AG830" s="38">
        <f t="shared" si="178"/>
        <v>0</v>
      </c>
      <c r="AH830" s="38">
        <f t="shared" si="179"/>
        <v>1.5392640474329846</v>
      </c>
      <c r="AI830" s="38">
        <v>81.848055556000006</v>
      </c>
      <c r="AJ830" s="24">
        <f t="shared" si="180"/>
        <v>1.8806360602908009E-2</v>
      </c>
      <c r="AK830" s="2">
        <f t="shared" si="181"/>
        <v>260</v>
      </c>
    </row>
    <row r="831" spans="1:37">
      <c r="A831" s="2">
        <v>20</v>
      </c>
      <c r="B831" s="2" t="s">
        <v>84</v>
      </c>
      <c r="C831" s="2" t="s">
        <v>25</v>
      </c>
      <c r="D831" s="2" t="s">
        <v>411</v>
      </c>
      <c r="E831" s="2" t="s">
        <v>767</v>
      </c>
      <c r="F831" s="2" t="s">
        <v>64</v>
      </c>
      <c r="H831" s="2" t="s">
        <v>881</v>
      </c>
      <c r="I831" s="2">
        <v>19080</v>
      </c>
      <c r="J831" s="2">
        <v>10224</v>
      </c>
      <c r="K831" s="95">
        <f t="shared" si="168"/>
        <v>0.53584905660377358</v>
      </c>
      <c r="L831" s="38">
        <f t="shared" si="169"/>
        <v>7.6755176560800003</v>
      </c>
      <c r="M831" s="38">
        <f t="shared" si="170"/>
        <v>35.468616795839999</v>
      </c>
      <c r="N831" s="38">
        <f t="shared" si="171"/>
        <v>7.9758655480799998</v>
      </c>
      <c r="O831" s="38">
        <f t="shared" si="172"/>
        <v>0</v>
      </c>
      <c r="P831" s="2">
        <v>783909</v>
      </c>
      <c r="Q831" s="2">
        <v>20.053897827</v>
      </c>
      <c r="R831" s="24">
        <v>0.150147059</v>
      </c>
      <c r="S831" s="24">
        <v>0.693830532</v>
      </c>
      <c r="T831" s="24">
        <v>0.156022409</v>
      </c>
      <c r="U831" s="24">
        <v>0</v>
      </c>
      <c r="V831" s="95">
        <f t="shared" si="173"/>
        <v>8.3604460671698119E-2</v>
      </c>
      <c r="W831" s="95">
        <v>0.22500000000000001</v>
      </c>
      <c r="X831" s="95">
        <v>0.22500000000000001</v>
      </c>
      <c r="Y831" s="95">
        <f t="shared" si="174"/>
        <v>0.17154009102500001</v>
      </c>
      <c r="Z831" s="2">
        <v>0.1</v>
      </c>
      <c r="AA831" s="2">
        <v>0.17499999999999999</v>
      </c>
      <c r="AB831" s="2">
        <v>0.22500000000000001</v>
      </c>
      <c r="AC831" s="95"/>
      <c r="AD831" s="38">
        <f t="shared" si="175"/>
        <v>6.7237534667260803</v>
      </c>
      <c r="AE831" s="38">
        <f t="shared" si="176"/>
        <v>54.373389548022715</v>
      </c>
      <c r="AF831" s="38">
        <f t="shared" si="177"/>
        <v>15.72043099526568</v>
      </c>
      <c r="AG831" s="38">
        <f t="shared" si="178"/>
        <v>0</v>
      </c>
      <c r="AH831" s="38">
        <f t="shared" si="179"/>
        <v>15.72043099526568</v>
      </c>
      <c r="AI831" s="38">
        <v>28.898055555999999</v>
      </c>
      <c r="AJ831" s="24">
        <f t="shared" si="180"/>
        <v>0.5439961510490523</v>
      </c>
      <c r="AK831" s="2">
        <f t="shared" si="181"/>
        <v>2659</v>
      </c>
    </row>
    <row r="832" spans="1:37">
      <c r="A832" s="2">
        <v>21</v>
      </c>
      <c r="B832" s="2" t="s">
        <v>85</v>
      </c>
      <c r="C832" s="2" t="s">
        <v>25</v>
      </c>
      <c r="D832" s="2" t="s">
        <v>411</v>
      </c>
      <c r="E832" s="2" t="s">
        <v>767</v>
      </c>
      <c r="F832" s="2" t="s">
        <v>64</v>
      </c>
      <c r="H832" s="2" t="s">
        <v>881</v>
      </c>
      <c r="I832" s="2">
        <v>14834</v>
      </c>
      <c r="J832" s="2">
        <v>7382</v>
      </c>
      <c r="K832" s="95">
        <f t="shared" si="168"/>
        <v>0.49764055548065256</v>
      </c>
      <c r="L832" s="38">
        <f t="shared" si="169"/>
        <v>5.4575481443300013</v>
      </c>
      <c r="M832" s="38">
        <f t="shared" si="170"/>
        <v>23.505945997200001</v>
      </c>
      <c r="N832" s="38">
        <f t="shared" si="171"/>
        <v>7.9465058953800005</v>
      </c>
      <c r="O832" s="38">
        <f t="shared" si="172"/>
        <v>0</v>
      </c>
      <c r="P832" s="2">
        <v>815441</v>
      </c>
      <c r="Q832" s="2">
        <v>19.207475580000001</v>
      </c>
      <c r="R832" s="24">
        <v>0.14786096300000001</v>
      </c>
      <c r="S832" s="24">
        <v>0.63684492000000004</v>
      </c>
      <c r="T832" s="24">
        <v>0.21529411800000001</v>
      </c>
      <c r="U832" s="24">
        <v>0</v>
      </c>
      <c r="V832" s="95">
        <f t="shared" si="173"/>
        <v>0.10713908447323717</v>
      </c>
      <c r="W832" s="95">
        <v>0.22500000000000001</v>
      </c>
      <c r="X832" s="95">
        <v>0.22500000000000001</v>
      </c>
      <c r="Y832" s="95">
        <f t="shared" si="174"/>
        <v>0.17467513385</v>
      </c>
      <c r="Z832" s="2">
        <v>0.1</v>
      </c>
      <c r="AA832" s="2">
        <v>0.17499999999999999</v>
      </c>
      <c r="AB832" s="2">
        <v>0.22500000000000001</v>
      </c>
      <c r="AC832" s="95"/>
      <c r="AD832" s="38">
        <f t="shared" si="175"/>
        <v>4.7808121744330814</v>
      </c>
      <c r="AE832" s="38">
        <f t="shared" si="176"/>
        <v>36.034615213707596</v>
      </c>
      <c r="AF832" s="38">
        <f t="shared" si="177"/>
        <v>15.662563119793981</v>
      </c>
      <c r="AG832" s="38">
        <f t="shared" si="178"/>
        <v>0</v>
      </c>
      <c r="AH832" s="38">
        <f t="shared" si="179"/>
        <v>15.662563119793981</v>
      </c>
      <c r="AI832" s="38">
        <v>28.898055555999999</v>
      </c>
      <c r="AJ832" s="24">
        <f t="shared" si="180"/>
        <v>0.54199366768612978</v>
      </c>
      <c r="AK832" s="2">
        <f t="shared" si="181"/>
        <v>2649</v>
      </c>
    </row>
    <row r="833" spans="1:37">
      <c r="A833" s="2">
        <v>22</v>
      </c>
      <c r="B833" s="2" t="s">
        <v>86</v>
      </c>
      <c r="C833" s="2" t="s">
        <v>25</v>
      </c>
      <c r="D833" s="2" t="s">
        <v>411</v>
      </c>
      <c r="E833" s="2" t="s">
        <v>767</v>
      </c>
      <c r="F833" s="2" t="s">
        <v>64</v>
      </c>
      <c r="H833" s="2" t="s">
        <v>881</v>
      </c>
      <c r="I833" s="2">
        <v>14570</v>
      </c>
      <c r="J833" s="2">
        <v>7547</v>
      </c>
      <c r="K833" s="95">
        <f t="shared" si="168"/>
        <v>0.51798215511324641</v>
      </c>
      <c r="L833" s="38">
        <f t="shared" si="169"/>
        <v>0</v>
      </c>
      <c r="M833" s="38">
        <f t="shared" si="170"/>
        <v>13.738179638719997</v>
      </c>
      <c r="N833" s="38">
        <f t="shared" si="171"/>
        <v>17.18635910954</v>
      </c>
      <c r="O833" s="38">
        <f t="shared" si="172"/>
        <v>6.8104612140049996</v>
      </c>
      <c r="P833" s="2">
        <v>944458</v>
      </c>
      <c r="Q833" s="2">
        <v>52.846787155000001</v>
      </c>
      <c r="R833" s="24">
        <v>0</v>
      </c>
      <c r="S833" s="24">
        <v>0.36406995199999997</v>
      </c>
      <c r="T833" s="24">
        <v>0.45544876400000001</v>
      </c>
      <c r="U833" s="24">
        <v>0.18048128299999999</v>
      </c>
      <c r="V833" s="95">
        <f t="shared" si="173"/>
        <v>0.3294004162463281</v>
      </c>
      <c r="W833" s="95">
        <v>0.26881250000000001</v>
      </c>
      <c r="X833" s="95">
        <v>0.23743428599999999</v>
      </c>
      <c r="Y833" s="95">
        <f t="shared" si="174"/>
        <v>0.21470383838643753</v>
      </c>
      <c r="Z833" s="2" t="s">
        <v>532</v>
      </c>
      <c r="AA833" s="2">
        <v>0.17499999999999999</v>
      </c>
      <c r="AB833" s="2">
        <v>0.22500000000000001</v>
      </c>
      <c r="AC833" s="95">
        <v>0.26881250000000001</v>
      </c>
      <c r="AD833" s="38">
        <f t="shared" si="175"/>
        <v>0</v>
      </c>
      <c r="AE833" s="38">
        <f t="shared" si="176"/>
        <v>21.060629386157753</v>
      </c>
      <c r="AF833" s="38">
        <f t="shared" si="177"/>
        <v>33.874313804903345</v>
      </c>
      <c r="AG833" s="38">
        <f t="shared" si="178"/>
        <v>16.037257040585938</v>
      </c>
      <c r="AH833" s="38">
        <f t="shared" si="179"/>
        <v>49.91157084548928</v>
      </c>
      <c r="AI833" s="38">
        <v>28.898055555999999</v>
      </c>
      <c r="AJ833" s="24">
        <f t="shared" si="180"/>
        <v>1.7271601803369887</v>
      </c>
      <c r="AK833" s="2">
        <f t="shared" si="181"/>
        <v>7999</v>
      </c>
    </row>
    <row r="834" spans="1:37">
      <c r="A834" s="2">
        <v>23</v>
      </c>
      <c r="B834" s="2" t="s">
        <v>87</v>
      </c>
      <c r="C834" s="2" t="s">
        <v>25</v>
      </c>
      <c r="D834" s="2" t="s">
        <v>411</v>
      </c>
      <c r="E834" s="2" t="s">
        <v>767</v>
      </c>
      <c r="F834" s="2" t="s">
        <v>64</v>
      </c>
      <c r="H834" s="2" t="s">
        <v>881</v>
      </c>
      <c r="I834" s="2">
        <v>19767</v>
      </c>
      <c r="J834" s="2">
        <v>8462</v>
      </c>
      <c r="K834" s="95">
        <f t="shared" si="168"/>
        <v>0.4280872160671827</v>
      </c>
      <c r="L834" s="38">
        <f t="shared" si="169"/>
        <v>12.344564710859999</v>
      </c>
      <c r="M834" s="38">
        <f t="shared" si="170"/>
        <v>22.294525625629998</v>
      </c>
      <c r="N834" s="38">
        <f t="shared" si="171"/>
        <v>7.6709096635100007</v>
      </c>
      <c r="O834" s="38">
        <f t="shared" si="172"/>
        <v>0</v>
      </c>
      <c r="P834" s="2">
        <v>1052575</v>
      </c>
      <c r="Q834" s="2">
        <v>14.364166874</v>
      </c>
      <c r="R834" s="24">
        <v>0.29176470599999998</v>
      </c>
      <c r="S834" s="24">
        <v>0.52693277299999997</v>
      </c>
      <c r="T834" s="24">
        <v>0.18130252099999999</v>
      </c>
      <c r="U834" s="24">
        <v>0</v>
      </c>
      <c r="V834" s="95">
        <f t="shared" si="173"/>
        <v>7.7613291480851929E-2</v>
      </c>
      <c r="W834" s="95">
        <v>0.22500000000000001</v>
      </c>
      <c r="X834" s="95">
        <v>0.22500000000000001</v>
      </c>
      <c r="Y834" s="95">
        <f t="shared" si="174"/>
        <v>0.16218277309999998</v>
      </c>
      <c r="Z834" s="2">
        <v>0.1</v>
      </c>
      <c r="AA834" s="2">
        <v>0.17499999999999999</v>
      </c>
      <c r="AB834" s="2">
        <v>0.22500000000000001</v>
      </c>
      <c r="AC834" s="95"/>
      <c r="AD834" s="38">
        <f t="shared" si="175"/>
        <v>10.813838686713359</v>
      </c>
      <c r="AE834" s="38">
        <f t="shared" si="176"/>
        <v>34.177507784090785</v>
      </c>
      <c r="AF834" s="38">
        <f t="shared" si="177"/>
        <v>15.119362946778212</v>
      </c>
      <c r="AG834" s="38">
        <f t="shared" si="178"/>
        <v>0</v>
      </c>
      <c r="AH834" s="38">
        <f t="shared" si="179"/>
        <v>15.119362946778212</v>
      </c>
      <c r="AI834" s="38">
        <v>28.898055555999999</v>
      </c>
      <c r="AJ834" s="24">
        <f t="shared" si="180"/>
        <v>0.52319654924460945</v>
      </c>
      <c r="AK834" s="2">
        <f t="shared" si="181"/>
        <v>2557</v>
      </c>
    </row>
    <row r="835" spans="1:37">
      <c r="A835" s="2">
        <v>24</v>
      </c>
      <c r="B835" s="2" t="s">
        <v>88</v>
      </c>
      <c r="C835" s="2" t="s">
        <v>25</v>
      </c>
      <c r="D835" s="2" t="s">
        <v>411</v>
      </c>
      <c r="E835" s="2" t="s">
        <v>767</v>
      </c>
      <c r="F835" s="2" t="s">
        <v>64</v>
      </c>
      <c r="H835" s="2" t="s">
        <v>881</v>
      </c>
      <c r="I835" s="2">
        <v>20216</v>
      </c>
      <c r="J835" s="2">
        <v>5124</v>
      </c>
      <c r="K835" s="95">
        <f t="shared" si="168"/>
        <v>0.25346260387811637</v>
      </c>
      <c r="L835" s="38">
        <f t="shared" si="169"/>
        <v>19.747037422560002</v>
      </c>
      <c r="M835" s="38">
        <f t="shared" si="170"/>
        <v>2.3884598812200002</v>
      </c>
      <c r="N835" s="38">
        <f t="shared" si="171"/>
        <v>3.4845026706</v>
      </c>
      <c r="O835" s="38">
        <f t="shared" si="172"/>
        <v>0</v>
      </c>
      <c r="P835" s="2">
        <v>2121185</v>
      </c>
      <c r="Q835" s="2">
        <v>3.237791503</v>
      </c>
      <c r="R835" s="24">
        <v>0.77076648800000003</v>
      </c>
      <c r="S835" s="24">
        <v>9.3226380999999997E-2</v>
      </c>
      <c r="T835" s="24">
        <v>0.13600713</v>
      </c>
      <c r="U835" s="24">
        <v>0</v>
      </c>
      <c r="V835" s="95">
        <f t="shared" si="173"/>
        <v>3.4472721315789476E-2</v>
      </c>
      <c r="W835" s="95">
        <v>0.22525000000000001</v>
      </c>
      <c r="X835" s="95">
        <v>0.22500000000000001</v>
      </c>
      <c r="Y835" s="95">
        <f t="shared" si="174"/>
        <v>0.12399286972500001</v>
      </c>
      <c r="Z835" s="2">
        <v>0.1</v>
      </c>
      <c r="AA835" s="2">
        <v>0.17499999999999999</v>
      </c>
      <c r="AB835" s="2">
        <v>0.22500000000000001</v>
      </c>
      <c r="AC835" s="95"/>
      <c r="AD835" s="38">
        <f t="shared" si="175"/>
        <v>17.298404782162564</v>
      </c>
      <c r="AE835" s="38">
        <f t="shared" si="176"/>
        <v>3.6615089979102597</v>
      </c>
      <c r="AF835" s="38">
        <f t="shared" si="177"/>
        <v>6.8679547637525999</v>
      </c>
      <c r="AG835" s="38">
        <f t="shared" si="178"/>
        <v>0</v>
      </c>
      <c r="AH835" s="38">
        <f t="shared" si="179"/>
        <v>6.8679547637525999</v>
      </c>
      <c r="AI835" s="38">
        <v>28.898055555999999</v>
      </c>
      <c r="AJ835" s="24">
        <f t="shared" si="180"/>
        <v>0.23766148384771277</v>
      </c>
      <c r="AK835" s="2">
        <f t="shared" si="181"/>
        <v>1162</v>
      </c>
    </row>
    <row r="836" spans="1:37">
      <c r="A836" s="2">
        <v>25</v>
      </c>
      <c r="B836" s="2" t="s">
        <v>89</v>
      </c>
      <c r="C836" s="2" t="s">
        <v>25</v>
      </c>
      <c r="D836" s="2" t="s">
        <v>411</v>
      </c>
      <c r="E836" s="2" t="s">
        <v>767</v>
      </c>
      <c r="F836" s="2" t="s">
        <v>64</v>
      </c>
      <c r="H836" s="2" t="s">
        <v>881</v>
      </c>
      <c r="I836" s="2">
        <v>22420</v>
      </c>
      <c r="J836" s="2">
        <v>7680</v>
      </c>
      <c r="K836" s="95">
        <f t="shared" si="168"/>
        <v>0.34255129348795715</v>
      </c>
      <c r="L836" s="38">
        <f t="shared" si="169"/>
        <v>20.071260518400003</v>
      </c>
      <c r="M836" s="38">
        <f t="shared" si="170"/>
        <v>12.202654310400002</v>
      </c>
      <c r="N836" s="38">
        <f t="shared" si="171"/>
        <v>6.1260852096000011</v>
      </c>
      <c r="O836" s="38">
        <f t="shared" si="172"/>
        <v>0</v>
      </c>
      <c r="P836" s="2">
        <v>1436216</v>
      </c>
      <c r="Q836" s="2">
        <v>8.4071712850000004</v>
      </c>
      <c r="R836" s="24">
        <v>0.52268907600000003</v>
      </c>
      <c r="S836" s="24">
        <v>0.31777745600000001</v>
      </c>
      <c r="T836" s="24">
        <v>0.15953346900000001</v>
      </c>
      <c r="U836" s="24">
        <v>0</v>
      </c>
      <c r="V836" s="95">
        <f t="shared" si="173"/>
        <v>5.464839616057092E-2</v>
      </c>
      <c r="W836" s="95">
        <v>0.22500000000000001</v>
      </c>
      <c r="X836" s="95">
        <v>0.22500000000000001</v>
      </c>
      <c r="Y836" s="95">
        <f t="shared" si="174"/>
        <v>0.14377499292500001</v>
      </c>
      <c r="Z836" s="2">
        <v>0.1</v>
      </c>
      <c r="AA836" s="2">
        <v>0.17499999999999999</v>
      </c>
      <c r="AB836" s="2">
        <v>0.22500000000000001</v>
      </c>
      <c r="AC836" s="95"/>
      <c r="AD836" s="38">
        <f t="shared" si="175"/>
        <v>17.582424214118404</v>
      </c>
      <c r="AE836" s="38">
        <f t="shared" si="176"/>
        <v>18.706669057843204</v>
      </c>
      <c r="AF836" s="38">
        <f t="shared" si="177"/>
        <v>12.0745139481216</v>
      </c>
      <c r="AG836" s="38">
        <f t="shared" si="178"/>
        <v>0</v>
      </c>
      <c r="AH836" s="38">
        <f t="shared" si="179"/>
        <v>12.0745139481216</v>
      </c>
      <c r="AI836" s="38">
        <v>28.898055555999999</v>
      </c>
      <c r="AJ836" s="24">
        <f t="shared" si="180"/>
        <v>0.41783136324598186</v>
      </c>
      <c r="AK836" s="2">
        <f t="shared" si="181"/>
        <v>2042</v>
      </c>
    </row>
    <row r="837" spans="1:37">
      <c r="A837" s="2">
        <v>131</v>
      </c>
      <c r="B837" s="2" t="s">
        <v>186</v>
      </c>
      <c r="C837" s="2" t="s">
        <v>24</v>
      </c>
      <c r="D837" s="2" t="s">
        <v>431</v>
      </c>
      <c r="E837" s="2" t="s">
        <v>767</v>
      </c>
      <c r="F837" s="2" t="s">
        <v>64</v>
      </c>
      <c r="H837" s="2" t="s">
        <v>881</v>
      </c>
      <c r="I837" s="2">
        <v>24029</v>
      </c>
      <c r="J837" s="2">
        <v>5250</v>
      </c>
      <c r="K837" s="95">
        <f t="shared" si="168"/>
        <v>0.21848599608806027</v>
      </c>
      <c r="L837" s="38">
        <f t="shared" si="169"/>
        <v>3.5170036649999998</v>
      </c>
      <c r="M837" s="38">
        <f t="shared" si="170"/>
        <v>6.6176470499999995</v>
      </c>
      <c r="N837" s="38">
        <f t="shared" si="171"/>
        <v>8.3134916812499995</v>
      </c>
      <c r="O837" s="38">
        <f t="shared" si="172"/>
        <v>7.8018575774999999</v>
      </c>
      <c r="P837" s="2">
        <v>1394290</v>
      </c>
      <c r="Q837" s="2">
        <v>26.699340653</v>
      </c>
      <c r="R837" s="24">
        <v>0.133981092</v>
      </c>
      <c r="S837" s="24">
        <v>0.25210083999999999</v>
      </c>
      <c r="T837" s="24">
        <v>0.316704445</v>
      </c>
      <c r="U837" s="24">
        <v>0.29721362200000001</v>
      </c>
      <c r="V837" s="95">
        <f t="shared" si="173"/>
        <v>0.1341325003849515</v>
      </c>
      <c r="W837" s="95">
        <v>0.3304375</v>
      </c>
      <c r="X837" s="95">
        <v>0.26369981199999998</v>
      </c>
      <c r="Y837" s="95">
        <f t="shared" si="174"/>
        <v>0.219405835183625</v>
      </c>
      <c r="Z837" s="2">
        <v>0.1</v>
      </c>
      <c r="AA837" s="2">
        <v>0.17499999999999999</v>
      </c>
      <c r="AB837" s="2">
        <v>0.22500000000000001</v>
      </c>
      <c r="AC837" s="95">
        <v>0.30493749999999997</v>
      </c>
      <c r="AD837" s="38">
        <f t="shared" si="175"/>
        <v>3.0808952105400005</v>
      </c>
      <c r="AE837" s="38">
        <f t="shared" si="176"/>
        <v>10.144852927649998</v>
      </c>
      <c r="AF837" s="38">
        <f t="shared" si="177"/>
        <v>16.38589210374375</v>
      </c>
      <c r="AG837" s="38">
        <f t="shared" si="178"/>
        <v>20.840731558540817</v>
      </c>
      <c r="AH837" s="38">
        <f t="shared" si="179"/>
        <v>37.226623662284567</v>
      </c>
      <c r="AI837" s="38">
        <v>15.3</v>
      </c>
      <c r="AJ837" s="24">
        <f t="shared" si="180"/>
        <v>2.4331126576656579</v>
      </c>
      <c r="AK837" s="2">
        <f t="shared" si="181"/>
        <v>5372</v>
      </c>
    </row>
    <row r="838" spans="1:37">
      <c r="A838" s="2">
        <v>280</v>
      </c>
      <c r="B838" s="2" t="s">
        <v>333</v>
      </c>
      <c r="C838" s="2" t="s">
        <v>24</v>
      </c>
      <c r="D838" s="2" t="s">
        <v>431</v>
      </c>
      <c r="E838" s="2" t="s">
        <v>767</v>
      </c>
      <c r="F838" s="2" t="s">
        <v>64</v>
      </c>
      <c r="H838" s="2" t="s">
        <v>881</v>
      </c>
      <c r="I838" s="2">
        <v>31392</v>
      </c>
      <c r="J838" s="2">
        <v>9336</v>
      </c>
      <c r="K838" s="95">
        <f t="shared" si="168"/>
        <v>0.29740061162079512</v>
      </c>
      <c r="L838" s="38">
        <f t="shared" si="169"/>
        <v>8.2863643030799992</v>
      </c>
      <c r="M838" s="38">
        <f t="shared" si="170"/>
        <v>26.90669449116</v>
      </c>
      <c r="N838" s="38">
        <f t="shared" si="171"/>
        <v>11.486941159079999</v>
      </c>
      <c r="O838" s="38">
        <f t="shared" si="172"/>
        <v>0</v>
      </c>
      <c r="P838" s="2">
        <v>2796379</v>
      </c>
      <c r="Q838" s="2">
        <v>8.0964565460000006</v>
      </c>
      <c r="R838" s="24">
        <v>0.17751423099999999</v>
      </c>
      <c r="S838" s="24">
        <v>0.57640733700000002</v>
      </c>
      <c r="T838" s="24">
        <v>0.24607843099999999</v>
      </c>
      <c r="U838" s="24">
        <v>0</v>
      </c>
      <c r="V838" s="95">
        <f t="shared" si="173"/>
        <v>7.3183875886085631E-2</v>
      </c>
      <c r="W838" s="95">
        <v>0.22500000000000001</v>
      </c>
      <c r="X838" s="95">
        <v>0.22500000000000001</v>
      </c>
      <c r="Y838" s="95">
        <f t="shared" si="174"/>
        <v>0.17399035404999999</v>
      </c>
      <c r="Z838" s="2">
        <v>0.1</v>
      </c>
      <c r="AA838" s="2">
        <v>0.17499999999999999</v>
      </c>
      <c r="AB838" s="2">
        <v>0.22500000000000001</v>
      </c>
      <c r="AC838" s="95"/>
      <c r="AD838" s="38">
        <f t="shared" si="175"/>
        <v>7.2588551294980794</v>
      </c>
      <c r="AE838" s="38">
        <f t="shared" si="176"/>
        <v>41.247962654948282</v>
      </c>
      <c r="AF838" s="38">
        <f t="shared" si="177"/>
        <v>22.640761024546673</v>
      </c>
      <c r="AG838" s="38">
        <f t="shared" si="178"/>
        <v>0</v>
      </c>
      <c r="AH838" s="38">
        <f t="shared" si="179"/>
        <v>22.640761024546673</v>
      </c>
      <c r="AI838" s="38">
        <v>15.3</v>
      </c>
      <c r="AJ838" s="24">
        <f t="shared" si="180"/>
        <v>1.4797883022579525</v>
      </c>
      <c r="AK838" s="2">
        <f t="shared" si="181"/>
        <v>3829</v>
      </c>
    </row>
    <row r="839" spans="1:37">
      <c r="A839" s="2">
        <v>26</v>
      </c>
      <c r="B839" s="2" t="s">
        <v>90</v>
      </c>
      <c r="C839" s="2" t="s">
        <v>23</v>
      </c>
      <c r="D839" s="2" t="s">
        <v>412</v>
      </c>
      <c r="E839" s="2" t="s">
        <v>767</v>
      </c>
      <c r="F839" s="2" t="s">
        <v>64</v>
      </c>
      <c r="H839" s="2" t="s">
        <v>881</v>
      </c>
      <c r="I839" s="2">
        <v>9134</v>
      </c>
      <c r="J839" s="2">
        <v>4055</v>
      </c>
      <c r="K839" s="95">
        <f t="shared" ref="K839:K902" si="182">J839/I839</f>
        <v>0.4439456973943508</v>
      </c>
      <c r="L839" s="38">
        <f t="shared" ref="L839:L902" si="183">R839*$J839*$D$2/1000</f>
        <v>9.5452890456249992</v>
      </c>
      <c r="M839" s="38">
        <f t="shared" ref="M839:M902" si="184">S839*$J839*$D$2/1000</f>
        <v>7.501612920725</v>
      </c>
      <c r="N839" s="38">
        <f t="shared" ref="N839:N902" si="185">T839*$J839*$D$2/1000</f>
        <v>3.2280980336499998</v>
      </c>
      <c r="O839" s="38">
        <f t="shared" ref="O839:O902" si="186">U839*$J839*$D$2/1000</f>
        <v>0</v>
      </c>
      <c r="P839" s="2">
        <v>848319</v>
      </c>
      <c r="Q839" s="2">
        <v>7.5002224819999999</v>
      </c>
      <c r="R839" s="24">
        <v>0.470791075</v>
      </c>
      <c r="S839" s="24">
        <v>0.36999323899999997</v>
      </c>
      <c r="T839" s="24">
        <v>0.159215686</v>
      </c>
      <c r="U839" s="24">
        <v>0</v>
      </c>
      <c r="V839" s="95">
        <f t="shared" ref="V839:V902" si="187">K839*(T839+U839)</f>
        <v>7.0683118757389973E-2</v>
      </c>
      <c r="W839" s="95">
        <v>0.22500000000000001</v>
      </c>
      <c r="X839" s="95">
        <v>0.22500000000000001</v>
      </c>
      <c r="Y839" s="95">
        <f t="shared" ref="Y839:Y902" si="188">SUMPRODUCT(R839:U839,Z839:AC839)</f>
        <v>0.14765145367499999</v>
      </c>
      <c r="Z839" s="2">
        <v>0.1</v>
      </c>
      <c r="AA839" s="2">
        <v>0.17499999999999999</v>
      </c>
      <c r="AB839" s="2">
        <v>0.22500000000000001</v>
      </c>
      <c r="AC839" s="95"/>
      <c r="AD839" s="38">
        <f t="shared" ref="AD839:AD902" si="189">IFERROR(L839*Z839*8760/1000,0)</f>
        <v>8.3616732039674986</v>
      </c>
      <c r="AE839" s="38">
        <f t="shared" ref="AE839:AE902" si="190">IFERROR(M839*AA839*8760/1000,0)</f>
        <v>11.499972607471424</v>
      </c>
      <c r="AF839" s="38">
        <f t="shared" ref="AF839:AF902" si="191">IFERROR(N839*AB839*8760/1000,0)</f>
        <v>6.36258122432415</v>
      </c>
      <c r="AG839" s="38">
        <f t="shared" ref="AG839:AG902" si="192">IFERROR(O839*AC839*8760/1000,0)</f>
        <v>0</v>
      </c>
      <c r="AH839" s="38">
        <f t="shared" ref="AH839:AH902" si="193">AF839+AG839</f>
        <v>6.36258122432415</v>
      </c>
      <c r="AI839" s="38">
        <v>4.3988888890000002</v>
      </c>
      <c r="AJ839" s="24">
        <f t="shared" ref="AJ839:AJ902" si="194">AH839/AI839</f>
        <v>1.4464064414617566</v>
      </c>
      <c r="AK839" s="2">
        <f t="shared" ref="AK839:AK902" si="195">ROUND((O839+N839)/0.003,0)</f>
        <v>1076</v>
      </c>
    </row>
    <row r="840" spans="1:37">
      <c r="A840" s="2">
        <v>27</v>
      </c>
      <c r="B840" s="2" t="s">
        <v>91</v>
      </c>
      <c r="C840" s="2" t="s">
        <v>22</v>
      </c>
      <c r="D840" s="2" t="s">
        <v>413</v>
      </c>
      <c r="E840" s="2" t="s">
        <v>767</v>
      </c>
      <c r="F840" s="2" t="s">
        <v>64</v>
      </c>
      <c r="H840" s="2" t="s">
        <v>881</v>
      </c>
      <c r="I840" s="2">
        <v>502</v>
      </c>
      <c r="J840" s="2">
        <v>14</v>
      </c>
      <c r="K840" s="95">
        <f t="shared" si="182"/>
        <v>2.7888446215139442E-2</v>
      </c>
      <c r="L840" s="38">
        <f t="shared" si="183"/>
        <v>0</v>
      </c>
      <c r="M840" s="38">
        <f t="shared" si="184"/>
        <v>0</v>
      </c>
      <c r="N840" s="38">
        <f t="shared" si="185"/>
        <v>7.0000000000000007E-2</v>
      </c>
      <c r="O840" s="38">
        <f t="shared" si="186"/>
        <v>0</v>
      </c>
      <c r="P840" s="2">
        <v>1267449</v>
      </c>
      <c r="Q840" s="2">
        <v>0.10885645100000001</v>
      </c>
      <c r="R840" s="24">
        <v>0</v>
      </c>
      <c r="S840" s="24">
        <v>0</v>
      </c>
      <c r="T840" s="24">
        <v>1</v>
      </c>
      <c r="U840" s="24">
        <v>0</v>
      </c>
      <c r="V840" s="95">
        <f t="shared" si="187"/>
        <v>2.7888446215139442E-2</v>
      </c>
      <c r="W840" s="95">
        <v>0.24968750000000001</v>
      </c>
      <c r="X840" s="95">
        <v>0.22500000000000001</v>
      </c>
      <c r="Y840" s="95">
        <f t="shared" si="188"/>
        <v>0.22500000000000001</v>
      </c>
      <c r="Z840" s="2" t="s">
        <v>532</v>
      </c>
      <c r="AA840" s="2" t="s">
        <v>532</v>
      </c>
      <c r="AB840" s="2">
        <v>0.22500000000000001</v>
      </c>
      <c r="AC840" s="95"/>
      <c r="AD840" s="38">
        <f t="shared" si="189"/>
        <v>0</v>
      </c>
      <c r="AE840" s="38">
        <f t="shared" si="190"/>
        <v>0</v>
      </c>
      <c r="AF840" s="38">
        <f t="shared" si="191"/>
        <v>0.13797000000000004</v>
      </c>
      <c r="AG840" s="38">
        <f t="shared" si="192"/>
        <v>0</v>
      </c>
      <c r="AH840" s="38">
        <f t="shared" si="193"/>
        <v>0.13797000000000004</v>
      </c>
      <c r="AI840" s="38">
        <v>56.05</v>
      </c>
      <c r="AJ840" s="24">
        <f t="shared" si="194"/>
        <v>2.4615521855486182E-3</v>
      </c>
      <c r="AK840" s="2">
        <f t="shared" si="195"/>
        <v>23</v>
      </c>
    </row>
    <row r="841" spans="1:37">
      <c r="A841" s="2">
        <v>28</v>
      </c>
      <c r="B841" s="2" t="s">
        <v>92</v>
      </c>
      <c r="C841" s="2" t="s">
        <v>22</v>
      </c>
      <c r="D841" s="2" t="s">
        <v>413</v>
      </c>
      <c r="E841" s="2" t="s">
        <v>767</v>
      </c>
      <c r="F841" s="2" t="s">
        <v>64</v>
      </c>
      <c r="H841" s="2" t="s">
        <v>881</v>
      </c>
      <c r="I841" s="2">
        <v>11030</v>
      </c>
      <c r="J841" s="2">
        <v>3384</v>
      </c>
      <c r="K841" s="95">
        <f t="shared" si="182"/>
        <v>0.30679963735267451</v>
      </c>
      <c r="L841" s="38">
        <f t="shared" si="183"/>
        <v>0</v>
      </c>
      <c r="M841" s="38">
        <f t="shared" si="184"/>
        <v>0</v>
      </c>
      <c r="N841" s="38">
        <f t="shared" si="185"/>
        <v>12.286734286680002</v>
      </c>
      <c r="O841" s="38">
        <f t="shared" si="186"/>
        <v>4.6332657133200001</v>
      </c>
      <c r="P841" s="2">
        <v>1326876</v>
      </c>
      <c r="Q841" s="2">
        <v>26.457629605000001</v>
      </c>
      <c r="R841" s="24">
        <v>0</v>
      </c>
      <c r="S841" s="24">
        <v>0</v>
      </c>
      <c r="T841" s="24">
        <v>0.726166329</v>
      </c>
      <c r="U841" s="24">
        <v>0.273833671</v>
      </c>
      <c r="V841" s="95">
        <f t="shared" si="187"/>
        <v>0.30679963735267451</v>
      </c>
      <c r="W841" s="95">
        <v>0.27518749999999997</v>
      </c>
      <c r="X841" s="95">
        <v>0.236851864</v>
      </c>
      <c r="Y841" s="95">
        <f t="shared" si="188"/>
        <v>0.23685186357296878</v>
      </c>
      <c r="Z841" s="2" t="s">
        <v>532</v>
      </c>
      <c r="AA841" s="2" t="s">
        <v>532</v>
      </c>
      <c r="AB841" s="2">
        <v>0.22500000000000001</v>
      </c>
      <c r="AC841" s="95">
        <v>0.26828125000000003</v>
      </c>
      <c r="AD841" s="38">
        <f t="shared" si="189"/>
        <v>0</v>
      </c>
      <c r="AE841" s="38">
        <f t="shared" si="190"/>
        <v>0</v>
      </c>
      <c r="AF841" s="38">
        <f t="shared" si="191"/>
        <v>24.217153279046283</v>
      </c>
      <c r="AG841" s="38">
        <f t="shared" si="192"/>
        <v>10.888840458248291</v>
      </c>
      <c r="AH841" s="38">
        <f t="shared" si="193"/>
        <v>35.105993737294575</v>
      </c>
      <c r="AI841" s="38">
        <v>56.05</v>
      </c>
      <c r="AJ841" s="24">
        <f t="shared" si="194"/>
        <v>0.62633351895262401</v>
      </c>
      <c r="AK841" s="2">
        <f t="shared" si="195"/>
        <v>5640</v>
      </c>
    </row>
    <row r="842" spans="1:37">
      <c r="A842" s="2">
        <v>29</v>
      </c>
      <c r="B842" s="2" t="s">
        <v>93</v>
      </c>
      <c r="C842" s="2" t="s">
        <v>22</v>
      </c>
      <c r="D842" s="2" t="s">
        <v>413</v>
      </c>
      <c r="E842" s="2" t="s">
        <v>767</v>
      </c>
      <c r="F842" s="2" t="s">
        <v>64</v>
      </c>
      <c r="H842" s="2" t="s">
        <v>881</v>
      </c>
      <c r="I842" s="2">
        <v>17619</v>
      </c>
      <c r="J842" s="2">
        <v>5333</v>
      </c>
      <c r="K842" s="95">
        <f t="shared" si="182"/>
        <v>0.30268460185027529</v>
      </c>
      <c r="L842" s="38">
        <f t="shared" si="183"/>
        <v>0</v>
      </c>
      <c r="M842" s="38">
        <f t="shared" si="184"/>
        <v>8.8798371354899999</v>
      </c>
      <c r="N842" s="38">
        <f t="shared" si="185"/>
        <v>11.555860353584999</v>
      </c>
      <c r="O842" s="38">
        <f t="shared" si="186"/>
        <v>6.2293025109250006</v>
      </c>
      <c r="P842" s="2">
        <v>1214450</v>
      </c>
      <c r="Q842" s="2">
        <v>30.689949398</v>
      </c>
      <c r="R842" s="24">
        <v>0</v>
      </c>
      <c r="S842" s="24">
        <v>0.33301470599999999</v>
      </c>
      <c r="T842" s="24">
        <v>0.43337184899999998</v>
      </c>
      <c r="U842" s="24">
        <v>0.233613445</v>
      </c>
      <c r="V842" s="95">
        <f t="shared" si="187"/>
        <v>0.20188617815437879</v>
      </c>
      <c r="W842" s="95">
        <v>0.27625</v>
      </c>
      <c r="X842" s="95">
        <v>0.23922901899999999</v>
      </c>
      <c r="Y842" s="95">
        <f t="shared" si="188"/>
        <v>0.21783981090312499</v>
      </c>
      <c r="Z842" s="2" t="s">
        <v>532</v>
      </c>
      <c r="AA842" s="2">
        <v>0.17499999999999999</v>
      </c>
      <c r="AB842" s="2">
        <v>0.22500000000000001</v>
      </c>
      <c r="AC842" s="95">
        <v>0.265625</v>
      </c>
      <c r="AD842" s="38">
        <f t="shared" si="189"/>
        <v>0</v>
      </c>
      <c r="AE842" s="38">
        <f t="shared" si="190"/>
        <v>13.612790328706168</v>
      </c>
      <c r="AF842" s="38">
        <f t="shared" si="191"/>
        <v>22.776600756916032</v>
      </c>
      <c r="AG842" s="38">
        <f t="shared" si="192"/>
        <v>14.494808280108609</v>
      </c>
      <c r="AH842" s="38">
        <f t="shared" si="193"/>
        <v>37.27140903702464</v>
      </c>
      <c r="AI842" s="38">
        <v>56.05</v>
      </c>
      <c r="AJ842" s="24">
        <f t="shared" si="194"/>
        <v>0.66496715498705872</v>
      </c>
      <c r="AK842" s="2">
        <f t="shared" si="195"/>
        <v>5928</v>
      </c>
    </row>
    <row r="843" spans="1:37">
      <c r="A843" s="2">
        <v>30</v>
      </c>
      <c r="B843" s="2" t="s">
        <v>94</v>
      </c>
      <c r="C843" s="2" t="s">
        <v>22</v>
      </c>
      <c r="D843" s="2" t="s">
        <v>413</v>
      </c>
      <c r="E843" s="2" t="s">
        <v>767</v>
      </c>
      <c r="F843" s="2" t="s">
        <v>64</v>
      </c>
      <c r="H843" s="2" t="s">
        <v>881</v>
      </c>
      <c r="I843" s="2">
        <v>8652</v>
      </c>
      <c r="J843" s="2">
        <v>2170</v>
      </c>
      <c r="K843" s="95">
        <f t="shared" si="182"/>
        <v>0.25080906148867316</v>
      </c>
      <c r="L843" s="38">
        <f t="shared" si="183"/>
        <v>0</v>
      </c>
      <c r="M843" s="38">
        <f t="shared" si="184"/>
        <v>5.4414705929500009</v>
      </c>
      <c r="N843" s="38">
        <f t="shared" si="185"/>
        <v>5.4085294070500005</v>
      </c>
      <c r="O843" s="38">
        <f t="shared" si="186"/>
        <v>0</v>
      </c>
      <c r="P843" s="2">
        <v>1120654</v>
      </c>
      <c r="Q843" s="2">
        <v>9.5124913400000004</v>
      </c>
      <c r="R843" s="24">
        <v>0</v>
      </c>
      <c r="S843" s="24">
        <v>0.50151802700000003</v>
      </c>
      <c r="T843" s="24">
        <v>0.49848197300000002</v>
      </c>
      <c r="U843" s="24">
        <v>0</v>
      </c>
      <c r="V843" s="95">
        <f t="shared" si="187"/>
        <v>0.12502379581715212</v>
      </c>
      <c r="W843" s="95">
        <v>0.24331249999999999</v>
      </c>
      <c r="X843" s="95">
        <v>0.22500000000000001</v>
      </c>
      <c r="Y843" s="95">
        <f t="shared" si="188"/>
        <v>0.19992409864999999</v>
      </c>
      <c r="Z843" s="2" t="s">
        <v>532</v>
      </c>
      <c r="AA843" s="2">
        <v>0.17499999999999999</v>
      </c>
      <c r="AB843" s="2">
        <v>0.22500000000000001</v>
      </c>
      <c r="AC843" s="95"/>
      <c r="AD843" s="38">
        <f t="shared" si="189"/>
        <v>0</v>
      </c>
      <c r="AE843" s="38">
        <f t="shared" si="190"/>
        <v>8.3417744189923511</v>
      </c>
      <c r="AF843" s="38">
        <f t="shared" si="191"/>
        <v>10.66021146129555</v>
      </c>
      <c r="AG843" s="38">
        <f t="shared" si="192"/>
        <v>0</v>
      </c>
      <c r="AH843" s="38">
        <f t="shared" si="193"/>
        <v>10.66021146129555</v>
      </c>
      <c r="AI843" s="38">
        <v>56.05</v>
      </c>
      <c r="AJ843" s="24">
        <f t="shared" si="194"/>
        <v>0.19019110546468421</v>
      </c>
      <c r="AK843" s="2">
        <f t="shared" si="195"/>
        <v>1803</v>
      </c>
    </row>
    <row r="844" spans="1:37">
      <c r="A844" s="2">
        <v>31</v>
      </c>
      <c r="B844" s="2" t="s">
        <v>95</v>
      </c>
      <c r="C844" s="2" t="s">
        <v>22</v>
      </c>
      <c r="D844" s="2" t="s">
        <v>413</v>
      </c>
      <c r="E844" s="2" t="s">
        <v>767</v>
      </c>
      <c r="F844" s="2" t="s">
        <v>64</v>
      </c>
      <c r="H844" s="2" t="s">
        <v>881</v>
      </c>
      <c r="I844" s="2">
        <v>12491</v>
      </c>
      <c r="J844" s="2">
        <v>3519</v>
      </c>
      <c r="K844" s="95">
        <f t="shared" si="182"/>
        <v>0.28172284044512047</v>
      </c>
      <c r="L844" s="38">
        <f t="shared" si="183"/>
        <v>0</v>
      </c>
      <c r="M844" s="38">
        <f t="shared" si="184"/>
        <v>3.4154999989650006</v>
      </c>
      <c r="N844" s="38">
        <f t="shared" si="185"/>
        <v>6.2099999917200002</v>
      </c>
      <c r="O844" s="38">
        <f t="shared" si="186"/>
        <v>7.9694999917200002</v>
      </c>
      <c r="P844" s="2">
        <v>1507209</v>
      </c>
      <c r="Q844" s="2">
        <v>20.695145118999999</v>
      </c>
      <c r="R844" s="24">
        <v>0</v>
      </c>
      <c r="S844" s="24">
        <v>0.194117647</v>
      </c>
      <c r="T844" s="24">
        <v>0.35294117600000002</v>
      </c>
      <c r="U844" s="24">
        <v>0.452941176</v>
      </c>
      <c r="V844" s="95">
        <f t="shared" si="187"/>
        <v>0.22703546527003443</v>
      </c>
      <c r="W844" s="95">
        <v>0.28900000000000003</v>
      </c>
      <c r="X844" s="95">
        <v>0.25111747299999998</v>
      </c>
      <c r="Y844" s="95">
        <f t="shared" si="188"/>
        <v>0.23634172769724998</v>
      </c>
      <c r="Z844" s="2" t="s">
        <v>532</v>
      </c>
      <c r="AA844" s="2">
        <v>0.17499999999999999</v>
      </c>
      <c r="AB844" s="2">
        <v>0.22500000000000001</v>
      </c>
      <c r="AC844" s="95">
        <v>0.27146874999999998</v>
      </c>
      <c r="AD844" s="38">
        <f t="shared" si="189"/>
        <v>0</v>
      </c>
      <c r="AE844" s="38">
        <f t="shared" si="190"/>
        <v>5.2359614984133458</v>
      </c>
      <c r="AF844" s="38">
        <f t="shared" si="191"/>
        <v>12.239909983680121</v>
      </c>
      <c r="AG844" s="38">
        <f t="shared" si="192"/>
        <v>18.951998959684609</v>
      </c>
      <c r="AH844" s="38">
        <f t="shared" si="193"/>
        <v>31.19190894336473</v>
      </c>
      <c r="AI844" s="38">
        <v>56.05</v>
      </c>
      <c r="AJ844" s="24">
        <f t="shared" si="194"/>
        <v>0.55650149765146706</v>
      </c>
      <c r="AK844" s="2">
        <f t="shared" si="195"/>
        <v>4726</v>
      </c>
    </row>
    <row r="845" spans="1:37">
      <c r="A845" s="2">
        <v>32</v>
      </c>
      <c r="B845" s="2" t="s">
        <v>96</v>
      </c>
      <c r="C845" s="2" t="s">
        <v>22</v>
      </c>
      <c r="D845" s="2" t="s">
        <v>413</v>
      </c>
      <c r="E845" s="2" t="s">
        <v>767</v>
      </c>
      <c r="F845" s="2" t="s">
        <v>64</v>
      </c>
      <c r="H845" s="2" t="s">
        <v>881</v>
      </c>
      <c r="I845" s="2">
        <v>13991</v>
      </c>
      <c r="J845" s="2">
        <v>5351</v>
      </c>
      <c r="K845" s="95">
        <f t="shared" si="182"/>
        <v>0.38246015295547137</v>
      </c>
      <c r="L845" s="38">
        <f t="shared" si="183"/>
        <v>0</v>
      </c>
      <c r="M845" s="38">
        <f t="shared" si="184"/>
        <v>0</v>
      </c>
      <c r="N845" s="38">
        <f t="shared" si="185"/>
        <v>6.6336661638800001</v>
      </c>
      <c r="O845" s="38">
        <f t="shared" si="186"/>
        <v>20.121333836120002</v>
      </c>
      <c r="P845" s="2">
        <v>1684500</v>
      </c>
      <c r="Q845" s="2">
        <v>37.835565819999999</v>
      </c>
      <c r="R845" s="24">
        <v>0</v>
      </c>
      <c r="S845" s="24">
        <v>0</v>
      </c>
      <c r="T845" s="24">
        <v>0.24794117600000001</v>
      </c>
      <c r="U845" s="24">
        <v>0.75205882400000001</v>
      </c>
      <c r="V845" s="95">
        <f t="shared" si="187"/>
        <v>0.38246015295547137</v>
      </c>
      <c r="W845" s="95">
        <v>0.32353124999999999</v>
      </c>
      <c r="X845" s="95">
        <v>0.27193317099999997</v>
      </c>
      <c r="Y845" s="95">
        <f t="shared" si="188"/>
        <v>0.27193317098524999</v>
      </c>
      <c r="Z845" s="2" t="s">
        <v>532</v>
      </c>
      <c r="AA845" s="2" t="s">
        <v>532</v>
      </c>
      <c r="AB845" s="2">
        <v>0.22500000000000001</v>
      </c>
      <c r="AC845" s="95">
        <v>0.28740624999999997</v>
      </c>
      <c r="AD845" s="38">
        <f t="shared" si="189"/>
        <v>0</v>
      </c>
      <c r="AE845" s="38">
        <f t="shared" si="190"/>
        <v>0</v>
      </c>
      <c r="AF845" s="38">
        <f t="shared" si="191"/>
        <v>13.074956009007479</v>
      </c>
      <c r="AG845" s="38">
        <f t="shared" si="192"/>
        <v>50.659054620855308</v>
      </c>
      <c r="AH845" s="38">
        <f t="shared" si="193"/>
        <v>63.734010629862787</v>
      </c>
      <c r="AI845" s="38">
        <v>56.05</v>
      </c>
      <c r="AJ845" s="24">
        <f t="shared" si="194"/>
        <v>1.1370920718976412</v>
      </c>
      <c r="AK845" s="2">
        <f t="shared" si="195"/>
        <v>8918</v>
      </c>
    </row>
    <row r="846" spans="1:37">
      <c r="A846" s="2">
        <v>33</v>
      </c>
      <c r="B846" s="2" t="s">
        <v>97</v>
      </c>
      <c r="C846" s="2" t="s">
        <v>22</v>
      </c>
      <c r="D846" s="2" t="s">
        <v>413</v>
      </c>
      <c r="E846" s="2" t="s">
        <v>767</v>
      </c>
      <c r="F846" s="2" t="s">
        <v>64</v>
      </c>
      <c r="H846" s="2" t="s">
        <v>881</v>
      </c>
      <c r="I846" s="2">
        <v>9255</v>
      </c>
      <c r="J846" s="2">
        <v>2435</v>
      </c>
      <c r="K846" s="95">
        <f t="shared" si="182"/>
        <v>0.2631010264721772</v>
      </c>
      <c r="L846" s="38">
        <f t="shared" si="183"/>
        <v>0</v>
      </c>
      <c r="M846" s="38">
        <f t="shared" si="184"/>
        <v>2.0525145464749999</v>
      </c>
      <c r="N846" s="38">
        <f t="shared" si="185"/>
        <v>3.7776341264749997</v>
      </c>
      <c r="O846" s="38">
        <f t="shared" si="186"/>
        <v>6.3448513270499998</v>
      </c>
      <c r="P846" s="2">
        <v>1219394</v>
      </c>
      <c r="Q846" s="2">
        <v>18.179566657999999</v>
      </c>
      <c r="R846" s="24">
        <v>0</v>
      </c>
      <c r="S846" s="24">
        <v>0.16858435699999999</v>
      </c>
      <c r="T846" s="24">
        <v>0.31027795699999999</v>
      </c>
      <c r="U846" s="24">
        <v>0.52113768599999999</v>
      </c>
      <c r="V846" s="95">
        <f t="shared" si="187"/>
        <v>0.21874630909832521</v>
      </c>
      <c r="W846" s="95">
        <v>0.28474999999999995</v>
      </c>
      <c r="X846" s="95">
        <v>0.24999787300000001</v>
      </c>
      <c r="Y846" s="95">
        <f t="shared" si="188"/>
        <v>0.23735440448978751</v>
      </c>
      <c r="Z846" s="2" t="s">
        <v>532</v>
      </c>
      <c r="AA846" s="2">
        <v>0.17499999999999999</v>
      </c>
      <c r="AB846" s="2">
        <v>0.22500000000000001</v>
      </c>
      <c r="AC846" s="95">
        <v>0.26488125000000001</v>
      </c>
      <c r="AD846" s="38">
        <f t="shared" si="189"/>
        <v>0</v>
      </c>
      <c r="AE846" s="38">
        <f t="shared" si="190"/>
        <v>3.1465047997461748</v>
      </c>
      <c r="AF846" s="38">
        <f t="shared" si="191"/>
        <v>7.4457168632822244</v>
      </c>
      <c r="AG846" s="38">
        <f t="shared" si="192"/>
        <v>14.722337639020905</v>
      </c>
      <c r="AH846" s="38">
        <f t="shared" si="193"/>
        <v>22.168054502303129</v>
      </c>
      <c r="AI846" s="38">
        <v>56.05</v>
      </c>
      <c r="AJ846" s="24">
        <f t="shared" si="194"/>
        <v>0.39550498666018075</v>
      </c>
      <c r="AK846" s="2">
        <f t="shared" si="195"/>
        <v>3374</v>
      </c>
    </row>
    <row r="847" spans="1:37">
      <c r="A847" s="2">
        <v>34</v>
      </c>
      <c r="B847" s="2" t="s">
        <v>98</v>
      </c>
      <c r="C847" s="2" t="s">
        <v>22</v>
      </c>
      <c r="D847" s="2" t="s">
        <v>413</v>
      </c>
      <c r="E847" s="2" t="s">
        <v>767</v>
      </c>
      <c r="F847" s="2" t="s">
        <v>64</v>
      </c>
      <c r="H847" s="2" t="s">
        <v>881</v>
      </c>
      <c r="I847" s="2">
        <v>5369</v>
      </c>
      <c r="J847" s="2">
        <v>1204</v>
      </c>
      <c r="K847" s="95">
        <f t="shared" si="182"/>
        <v>0.22425032594524119</v>
      </c>
      <c r="L847" s="38">
        <f t="shared" si="183"/>
        <v>0</v>
      </c>
      <c r="M847" s="38">
        <f t="shared" si="184"/>
        <v>0.76940107174000005</v>
      </c>
      <c r="N847" s="38">
        <f t="shared" si="185"/>
        <v>2.2074866286199999</v>
      </c>
      <c r="O847" s="38">
        <f t="shared" si="186"/>
        <v>3.0431122996399997</v>
      </c>
      <c r="P847" s="2">
        <v>1213311</v>
      </c>
      <c r="Q847" s="2">
        <v>9.4033920959999993</v>
      </c>
      <c r="R847" s="24">
        <v>0</v>
      </c>
      <c r="S847" s="24">
        <v>0.127807487</v>
      </c>
      <c r="T847" s="24">
        <v>0.36669213099999998</v>
      </c>
      <c r="U847" s="24">
        <v>0.50550038200000003</v>
      </c>
      <c r="V847" s="95">
        <f t="shared" si="187"/>
        <v>0.19558945532724903</v>
      </c>
      <c r="W847" s="95">
        <v>0.28634375000000001</v>
      </c>
      <c r="X847" s="95">
        <v>0.248052569</v>
      </c>
      <c r="Y847" s="95">
        <f t="shared" si="188"/>
        <v>0.23871590334404999</v>
      </c>
      <c r="Z847" s="2" t="s">
        <v>532</v>
      </c>
      <c r="AA847" s="2">
        <v>0.17499999999999999</v>
      </c>
      <c r="AB847" s="2">
        <v>0.22500000000000001</v>
      </c>
      <c r="AC847" s="95">
        <v>0.26477499999999998</v>
      </c>
      <c r="AD847" s="38">
        <f t="shared" si="189"/>
        <v>0</v>
      </c>
      <c r="AE847" s="38">
        <f t="shared" si="190"/>
        <v>1.1794918429774199</v>
      </c>
      <c r="AF847" s="38">
        <f t="shared" si="191"/>
        <v>4.35095614501002</v>
      </c>
      <c r="AG847" s="38">
        <f t="shared" si="192"/>
        <v>7.0582829180417042</v>
      </c>
      <c r="AH847" s="38">
        <f t="shared" si="193"/>
        <v>11.409239063051725</v>
      </c>
      <c r="AI847" s="38">
        <v>56.05</v>
      </c>
      <c r="AJ847" s="24">
        <f t="shared" si="194"/>
        <v>0.20355466660217172</v>
      </c>
      <c r="AK847" s="2">
        <f t="shared" si="195"/>
        <v>1750</v>
      </c>
    </row>
    <row r="848" spans="1:37">
      <c r="A848" s="2">
        <v>69</v>
      </c>
      <c r="B848" s="2" t="s">
        <v>133</v>
      </c>
      <c r="C848" s="2" t="s">
        <v>21</v>
      </c>
      <c r="D848" s="2" t="s">
        <v>415</v>
      </c>
      <c r="E848" s="2" t="s">
        <v>767</v>
      </c>
      <c r="F848" s="2" t="s">
        <v>64</v>
      </c>
      <c r="H848" s="2" t="s">
        <v>881</v>
      </c>
      <c r="I848" s="2">
        <v>2497</v>
      </c>
      <c r="J848" s="2">
        <v>363</v>
      </c>
      <c r="K848" s="95">
        <f t="shared" si="182"/>
        <v>0.14537444933920704</v>
      </c>
      <c r="L848" s="38">
        <f t="shared" si="183"/>
        <v>0</v>
      </c>
      <c r="M848" s="38">
        <f t="shared" si="184"/>
        <v>0</v>
      </c>
      <c r="N848" s="38">
        <f t="shared" si="185"/>
        <v>0</v>
      </c>
      <c r="O848" s="38">
        <f t="shared" si="186"/>
        <v>1.8149999999999999</v>
      </c>
      <c r="P848" s="2">
        <v>1789174</v>
      </c>
      <c r="Q848" s="2">
        <v>3.4604380180000001</v>
      </c>
      <c r="R848" s="24">
        <v>0</v>
      </c>
      <c r="S848" s="24">
        <v>0</v>
      </c>
      <c r="T848" s="24">
        <v>0</v>
      </c>
      <c r="U848" s="24">
        <v>1</v>
      </c>
      <c r="V848" s="95">
        <f t="shared" si="187"/>
        <v>0.14537444933920704</v>
      </c>
      <c r="W848" s="95">
        <v>0.43881250000000005</v>
      </c>
      <c r="X848" s="95">
        <v>0.38940625000000001</v>
      </c>
      <c r="Y848" s="95">
        <f t="shared" si="188"/>
        <v>0.38940625000000001</v>
      </c>
      <c r="Z848" s="2" t="s">
        <v>532</v>
      </c>
      <c r="AA848" s="2" t="s">
        <v>532</v>
      </c>
      <c r="AB848" s="2" t="s">
        <v>532</v>
      </c>
      <c r="AC848" s="95">
        <v>0.38940625000000001</v>
      </c>
      <c r="AD848" s="38">
        <f t="shared" si="189"/>
        <v>0</v>
      </c>
      <c r="AE848" s="38">
        <f t="shared" si="190"/>
        <v>0</v>
      </c>
      <c r="AF848" s="38">
        <f t="shared" si="191"/>
        <v>0</v>
      </c>
      <c r="AG848" s="38">
        <f t="shared" si="192"/>
        <v>6.1913257312500001</v>
      </c>
      <c r="AH848" s="38">
        <f t="shared" si="193"/>
        <v>6.1913257312500001</v>
      </c>
      <c r="AI848" s="38">
        <v>31.153888889000001</v>
      </c>
      <c r="AJ848" s="24">
        <f t="shared" si="194"/>
        <v>0.19873363974909949</v>
      </c>
      <c r="AK848" s="2">
        <f t="shared" si="195"/>
        <v>605</v>
      </c>
    </row>
    <row r="849" spans="1:37">
      <c r="A849" s="2">
        <v>70</v>
      </c>
      <c r="B849" s="2" t="s">
        <v>134</v>
      </c>
      <c r="C849" s="2" t="s">
        <v>21</v>
      </c>
      <c r="D849" s="2" t="s">
        <v>415</v>
      </c>
      <c r="E849" s="2" t="s">
        <v>767</v>
      </c>
      <c r="F849" s="2" t="s">
        <v>64</v>
      </c>
      <c r="H849" s="2" t="s">
        <v>881</v>
      </c>
      <c r="I849" s="2">
        <v>7090</v>
      </c>
      <c r="J849" s="2">
        <v>2612</v>
      </c>
      <c r="K849" s="95">
        <f t="shared" si="182"/>
        <v>0.36840620592383638</v>
      </c>
      <c r="L849" s="38">
        <f t="shared" si="183"/>
        <v>0</v>
      </c>
      <c r="M849" s="38">
        <f t="shared" si="184"/>
        <v>0</v>
      </c>
      <c r="N849" s="38">
        <f t="shared" si="185"/>
        <v>0</v>
      </c>
      <c r="O849" s="38">
        <f t="shared" si="186"/>
        <v>13.06</v>
      </c>
      <c r="P849" s="2">
        <v>827499</v>
      </c>
      <c r="Q849" s="2">
        <v>49.944499026999999</v>
      </c>
      <c r="R849" s="24">
        <v>0</v>
      </c>
      <c r="S849" s="24">
        <v>0</v>
      </c>
      <c r="T849" s="24">
        <v>0</v>
      </c>
      <c r="U849" s="24">
        <v>1</v>
      </c>
      <c r="V849" s="95">
        <f t="shared" si="187"/>
        <v>0.36840620592383638</v>
      </c>
      <c r="W849" s="95">
        <v>0.41650000000000004</v>
      </c>
      <c r="X849" s="95">
        <v>0.36125000000000002</v>
      </c>
      <c r="Y849" s="95">
        <f t="shared" si="188"/>
        <v>0.36125000000000002</v>
      </c>
      <c r="Z849" s="2" t="s">
        <v>532</v>
      </c>
      <c r="AA849" s="2" t="s">
        <v>532</v>
      </c>
      <c r="AB849" s="2" t="s">
        <v>532</v>
      </c>
      <c r="AC849" s="95">
        <v>0.36125000000000002</v>
      </c>
      <c r="AD849" s="38">
        <f t="shared" si="189"/>
        <v>0</v>
      </c>
      <c r="AE849" s="38">
        <f t="shared" si="190"/>
        <v>0</v>
      </c>
      <c r="AF849" s="38">
        <f t="shared" si="191"/>
        <v>0</v>
      </c>
      <c r="AG849" s="38">
        <f t="shared" si="192"/>
        <v>41.329022999999999</v>
      </c>
      <c r="AH849" s="38">
        <f t="shared" si="193"/>
        <v>41.329022999999999</v>
      </c>
      <c r="AI849" s="38">
        <v>31.153888889000001</v>
      </c>
      <c r="AJ849" s="24">
        <f t="shared" si="194"/>
        <v>1.3266087950449323</v>
      </c>
      <c r="AK849" s="2">
        <f t="shared" si="195"/>
        <v>4353</v>
      </c>
    </row>
    <row r="850" spans="1:37">
      <c r="A850" s="2">
        <v>71</v>
      </c>
      <c r="B850" s="2" t="s">
        <v>135</v>
      </c>
      <c r="C850" s="2" t="s">
        <v>21</v>
      </c>
      <c r="D850" s="2" t="s">
        <v>415</v>
      </c>
      <c r="E850" s="2" t="s">
        <v>767</v>
      </c>
      <c r="F850" s="2" t="s">
        <v>64</v>
      </c>
      <c r="H850" s="2" t="s">
        <v>881</v>
      </c>
      <c r="I850" s="2">
        <v>11883</v>
      </c>
      <c r="J850" s="2">
        <v>5130</v>
      </c>
      <c r="K850" s="95">
        <f t="shared" si="182"/>
        <v>0.43170916435243628</v>
      </c>
      <c r="L850" s="38">
        <f t="shared" si="183"/>
        <v>0</v>
      </c>
      <c r="M850" s="38">
        <f t="shared" si="184"/>
        <v>0</v>
      </c>
      <c r="N850" s="38">
        <f t="shared" si="185"/>
        <v>0</v>
      </c>
      <c r="O850" s="38">
        <f t="shared" si="186"/>
        <v>25.65</v>
      </c>
      <c r="P850" s="2">
        <v>1211770</v>
      </c>
      <c r="Q850" s="2">
        <v>64.621057625999995</v>
      </c>
      <c r="R850" s="24">
        <v>0</v>
      </c>
      <c r="S850" s="24">
        <v>0</v>
      </c>
      <c r="T850" s="24">
        <v>0</v>
      </c>
      <c r="U850" s="24">
        <v>1</v>
      </c>
      <c r="V850" s="95">
        <f t="shared" si="187"/>
        <v>0.43170916435243628</v>
      </c>
      <c r="W850" s="95">
        <v>0.41862499999999991</v>
      </c>
      <c r="X850" s="95">
        <v>0.34849999999999998</v>
      </c>
      <c r="Y850" s="95">
        <f t="shared" si="188"/>
        <v>0.34849999999999998</v>
      </c>
      <c r="Z850" s="2" t="s">
        <v>532</v>
      </c>
      <c r="AA850" s="2" t="s">
        <v>532</v>
      </c>
      <c r="AB850" s="2" t="s">
        <v>532</v>
      </c>
      <c r="AC850" s="95">
        <v>0.34849999999999998</v>
      </c>
      <c r="AD850" s="38">
        <f t="shared" si="189"/>
        <v>0</v>
      </c>
      <c r="AE850" s="38">
        <f t="shared" si="190"/>
        <v>0</v>
      </c>
      <c r="AF850" s="38">
        <f t="shared" si="191"/>
        <v>0</v>
      </c>
      <c r="AG850" s="38">
        <f t="shared" si="192"/>
        <v>78.305858999999998</v>
      </c>
      <c r="AH850" s="38">
        <f t="shared" si="193"/>
        <v>78.305858999999998</v>
      </c>
      <c r="AI850" s="38">
        <v>31.153888889000001</v>
      </c>
      <c r="AJ850" s="24">
        <f t="shared" si="194"/>
        <v>2.5135179520926099</v>
      </c>
      <c r="AK850" s="2">
        <f t="shared" si="195"/>
        <v>8550</v>
      </c>
    </row>
    <row r="851" spans="1:37">
      <c r="A851" s="2">
        <v>72</v>
      </c>
      <c r="B851" s="2" t="s">
        <v>136</v>
      </c>
      <c r="C851" s="2" t="s">
        <v>21</v>
      </c>
      <c r="D851" s="2" t="s">
        <v>415</v>
      </c>
      <c r="E851" s="2" t="s">
        <v>767</v>
      </c>
      <c r="F851" s="2" t="s">
        <v>64</v>
      </c>
      <c r="H851" s="2" t="s">
        <v>881</v>
      </c>
      <c r="I851" s="2">
        <v>13020</v>
      </c>
      <c r="J851" s="2">
        <v>4912</v>
      </c>
      <c r="K851" s="95">
        <f t="shared" si="182"/>
        <v>0.37726574500768051</v>
      </c>
      <c r="L851" s="38">
        <f t="shared" si="183"/>
        <v>0</v>
      </c>
      <c r="M851" s="38">
        <f t="shared" si="184"/>
        <v>0</v>
      </c>
      <c r="N851" s="38">
        <f t="shared" si="185"/>
        <v>0</v>
      </c>
      <c r="O851" s="38">
        <f t="shared" si="186"/>
        <v>24.56</v>
      </c>
      <c r="P851" s="2">
        <v>1293309</v>
      </c>
      <c r="Q851" s="2">
        <v>59.211207066999997</v>
      </c>
      <c r="R851" s="24">
        <v>0</v>
      </c>
      <c r="S851" s="24">
        <v>0</v>
      </c>
      <c r="T851" s="24">
        <v>0</v>
      </c>
      <c r="U851" s="24">
        <v>1</v>
      </c>
      <c r="V851" s="95">
        <f t="shared" si="187"/>
        <v>0.37726574500768051</v>
      </c>
      <c r="W851" s="95">
        <v>0.45156249999999998</v>
      </c>
      <c r="X851" s="95">
        <v>0.35593750000000002</v>
      </c>
      <c r="Y851" s="95">
        <f t="shared" si="188"/>
        <v>0.35593750000000002</v>
      </c>
      <c r="Z851" s="2" t="s">
        <v>532</v>
      </c>
      <c r="AA851" s="2" t="s">
        <v>532</v>
      </c>
      <c r="AB851" s="2" t="s">
        <v>532</v>
      </c>
      <c r="AC851" s="95">
        <v>0.35593750000000002</v>
      </c>
      <c r="AD851" s="38">
        <f t="shared" si="189"/>
        <v>0</v>
      </c>
      <c r="AE851" s="38">
        <f t="shared" si="190"/>
        <v>0</v>
      </c>
      <c r="AF851" s="38">
        <f t="shared" si="191"/>
        <v>0</v>
      </c>
      <c r="AG851" s="38">
        <f t="shared" si="192"/>
        <v>76.578387000000006</v>
      </c>
      <c r="AH851" s="38">
        <f t="shared" si="193"/>
        <v>76.578387000000006</v>
      </c>
      <c r="AI851" s="38">
        <v>31.153888889000001</v>
      </c>
      <c r="AJ851" s="24">
        <f t="shared" si="194"/>
        <v>2.4580683096368992</v>
      </c>
      <c r="AK851" s="2">
        <f t="shared" si="195"/>
        <v>8187</v>
      </c>
    </row>
    <row r="852" spans="1:37">
      <c r="A852" s="2">
        <v>73</v>
      </c>
      <c r="B852" s="2" t="s">
        <v>137</v>
      </c>
      <c r="C852" s="2" t="s">
        <v>21</v>
      </c>
      <c r="D852" s="2" t="s">
        <v>415</v>
      </c>
      <c r="E852" s="2" t="s">
        <v>767</v>
      </c>
      <c r="F852" s="2" t="s">
        <v>64</v>
      </c>
      <c r="H852" s="2" t="s">
        <v>881</v>
      </c>
      <c r="I852" s="2">
        <v>7808</v>
      </c>
      <c r="J852" s="2">
        <v>3584</v>
      </c>
      <c r="K852" s="95">
        <f t="shared" si="182"/>
        <v>0.45901639344262296</v>
      </c>
      <c r="L852" s="38">
        <f t="shared" si="183"/>
        <v>0</v>
      </c>
      <c r="M852" s="38">
        <f t="shared" si="184"/>
        <v>0</v>
      </c>
      <c r="N852" s="38">
        <f t="shared" si="185"/>
        <v>0</v>
      </c>
      <c r="O852" s="38">
        <f t="shared" si="186"/>
        <v>17.920000000000002</v>
      </c>
      <c r="P852" s="2">
        <v>585499</v>
      </c>
      <c r="Q852" s="2">
        <v>105.25902315800001</v>
      </c>
      <c r="R852" s="24">
        <v>0</v>
      </c>
      <c r="S852" s="24">
        <v>0</v>
      </c>
      <c r="T852" s="24">
        <v>0</v>
      </c>
      <c r="U852" s="24">
        <v>1</v>
      </c>
      <c r="V852" s="95">
        <f t="shared" si="187"/>
        <v>0.45901639344262296</v>
      </c>
      <c r="W852" s="95">
        <v>0.47228125000000004</v>
      </c>
      <c r="X852" s="95">
        <v>0.39259375000000002</v>
      </c>
      <c r="Y852" s="95">
        <f t="shared" si="188"/>
        <v>0.39259375000000002</v>
      </c>
      <c r="Z852" s="2" t="s">
        <v>532</v>
      </c>
      <c r="AA852" s="2" t="s">
        <v>532</v>
      </c>
      <c r="AB852" s="2" t="s">
        <v>532</v>
      </c>
      <c r="AC852" s="95">
        <v>0.39259375000000002</v>
      </c>
      <c r="AD852" s="38">
        <f t="shared" si="189"/>
        <v>0</v>
      </c>
      <c r="AE852" s="38">
        <f t="shared" si="190"/>
        <v>0</v>
      </c>
      <c r="AF852" s="38">
        <f t="shared" si="191"/>
        <v>0</v>
      </c>
      <c r="AG852" s="38">
        <f t="shared" si="192"/>
        <v>61.629052800000011</v>
      </c>
      <c r="AH852" s="38">
        <f t="shared" si="193"/>
        <v>61.629052800000011</v>
      </c>
      <c r="AI852" s="38">
        <v>31.153888889000001</v>
      </c>
      <c r="AJ852" s="24">
        <f t="shared" si="194"/>
        <v>1.978213796023403</v>
      </c>
      <c r="AK852" s="2">
        <f t="shared" si="195"/>
        <v>5973</v>
      </c>
    </row>
    <row r="853" spans="1:37">
      <c r="A853" s="2">
        <v>74</v>
      </c>
      <c r="B853" s="2" t="s">
        <v>138</v>
      </c>
      <c r="C853" s="2" t="s">
        <v>20</v>
      </c>
      <c r="D853" s="2" t="s">
        <v>416</v>
      </c>
      <c r="E853" s="2" t="s">
        <v>767</v>
      </c>
      <c r="F853" s="2" t="s">
        <v>64</v>
      </c>
      <c r="H853" s="2" t="s">
        <v>881</v>
      </c>
      <c r="I853" s="2">
        <v>45088</v>
      </c>
      <c r="J853" s="2">
        <v>9181</v>
      </c>
      <c r="K853" s="95">
        <f t="shared" si="182"/>
        <v>0.20362402413058908</v>
      </c>
      <c r="L853" s="38">
        <f t="shared" si="183"/>
        <v>0</v>
      </c>
      <c r="M853" s="38">
        <f t="shared" si="184"/>
        <v>0</v>
      </c>
      <c r="N853" s="38">
        <f t="shared" si="185"/>
        <v>11.37123854829</v>
      </c>
      <c r="O853" s="38">
        <f t="shared" si="186"/>
        <v>34.533761451709999</v>
      </c>
      <c r="P853" s="2">
        <v>1315944</v>
      </c>
      <c r="Q853" s="2">
        <v>82.247153441999998</v>
      </c>
      <c r="R853" s="24">
        <v>0</v>
      </c>
      <c r="S853" s="24">
        <v>0</v>
      </c>
      <c r="T853" s="24">
        <v>0.24771241799999999</v>
      </c>
      <c r="U853" s="24">
        <v>0.75228758200000001</v>
      </c>
      <c r="V853" s="95">
        <f t="shared" si="187"/>
        <v>0.20362402413058908</v>
      </c>
      <c r="W853" s="95">
        <v>0.33043750000000005</v>
      </c>
      <c r="X853" s="95">
        <v>0.26914987699999998</v>
      </c>
      <c r="Y853" s="95">
        <f t="shared" si="188"/>
        <v>0.26914987746862501</v>
      </c>
      <c r="Z853" s="2" t="s">
        <v>532</v>
      </c>
      <c r="AA853" s="2" t="s">
        <v>532</v>
      </c>
      <c r="AB853" s="2">
        <v>0.22500000000000001</v>
      </c>
      <c r="AC853" s="95">
        <v>0.28368749999999998</v>
      </c>
      <c r="AD853" s="38">
        <f t="shared" si="189"/>
        <v>0</v>
      </c>
      <c r="AE853" s="38">
        <f t="shared" si="190"/>
        <v>0</v>
      </c>
      <c r="AF853" s="38">
        <f t="shared" si="191"/>
        <v>22.41271117867959</v>
      </c>
      <c r="AG853" s="38">
        <f t="shared" si="192"/>
        <v>85.819936918048143</v>
      </c>
      <c r="AH853" s="38">
        <f t="shared" si="193"/>
        <v>108.23264809672773</v>
      </c>
      <c r="AI853" s="38">
        <v>7.2988888889999997</v>
      </c>
      <c r="AJ853" s="24">
        <f t="shared" si="194"/>
        <v>14.828647173933946</v>
      </c>
      <c r="AK853" s="2">
        <f t="shared" si="195"/>
        <v>15302</v>
      </c>
    </row>
    <row r="854" spans="1:37">
      <c r="A854" s="2">
        <v>104</v>
      </c>
      <c r="B854" s="2" t="s">
        <v>159</v>
      </c>
      <c r="C854" s="2" t="s">
        <v>19</v>
      </c>
      <c r="D854" s="2" t="s">
        <v>419</v>
      </c>
      <c r="E854" s="2" t="s">
        <v>767</v>
      </c>
      <c r="F854" s="2" t="s">
        <v>64</v>
      </c>
      <c r="H854" s="2" t="s">
        <v>881</v>
      </c>
      <c r="I854" s="2">
        <v>64065</v>
      </c>
      <c r="J854" s="2">
        <v>3654</v>
      </c>
      <c r="K854" s="95">
        <f t="shared" si="182"/>
        <v>5.7035822992273472E-2</v>
      </c>
      <c r="L854" s="38">
        <f t="shared" si="183"/>
        <v>0</v>
      </c>
      <c r="M854" s="38">
        <f t="shared" si="184"/>
        <v>0</v>
      </c>
      <c r="N854" s="38">
        <f t="shared" si="185"/>
        <v>5.58847058931</v>
      </c>
      <c r="O854" s="38">
        <f t="shared" si="186"/>
        <v>12.681529410690001</v>
      </c>
      <c r="P854" s="2">
        <v>1379116</v>
      </c>
      <c r="Q854" s="2">
        <v>31.028624332</v>
      </c>
      <c r="R854" s="24">
        <v>0</v>
      </c>
      <c r="S854" s="24">
        <v>0</v>
      </c>
      <c r="T854" s="24">
        <v>0.305882353</v>
      </c>
      <c r="U854" s="24">
        <v>0.694117647</v>
      </c>
      <c r="V854" s="95">
        <f t="shared" si="187"/>
        <v>5.7035822992273472E-2</v>
      </c>
      <c r="W854" s="95">
        <v>0.32459375000000001</v>
      </c>
      <c r="X854" s="95">
        <v>0.26737491800000002</v>
      </c>
      <c r="Y854" s="95">
        <f t="shared" si="188"/>
        <v>0.26737491821993831</v>
      </c>
      <c r="Z854" s="2" t="s">
        <v>532</v>
      </c>
      <c r="AA854" s="2" t="s">
        <v>532</v>
      </c>
      <c r="AB854" s="2">
        <v>0.22500000000000001</v>
      </c>
      <c r="AC854" s="95">
        <v>0.28604861100000001</v>
      </c>
      <c r="AD854" s="38">
        <f t="shared" si="189"/>
        <v>0</v>
      </c>
      <c r="AE854" s="38">
        <f t="shared" si="190"/>
        <v>0</v>
      </c>
      <c r="AF854" s="38">
        <f t="shared" si="191"/>
        <v>11.014875531530011</v>
      </c>
      <c r="AG854" s="38">
        <f t="shared" si="192"/>
        <v>31.777196729963663</v>
      </c>
      <c r="AH854" s="38">
        <f t="shared" si="193"/>
        <v>42.792072261493672</v>
      </c>
      <c r="AI854" s="38">
        <v>80.83</v>
      </c>
      <c r="AJ854" s="24">
        <f t="shared" si="194"/>
        <v>0.52940829223671504</v>
      </c>
      <c r="AK854" s="2">
        <f t="shared" si="195"/>
        <v>6090</v>
      </c>
    </row>
    <row r="855" spans="1:37">
      <c r="A855" s="2">
        <v>105</v>
      </c>
      <c r="B855" s="2" t="s">
        <v>160</v>
      </c>
      <c r="C855" s="2" t="s">
        <v>19</v>
      </c>
      <c r="D855" s="2" t="s">
        <v>419</v>
      </c>
      <c r="E855" s="2" t="s">
        <v>767</v>
      </c>
      <c r="F855" s="2" t="s">
        <v>64</v>
      </c>
      <c r="H855" s="2" t="s">
        <v>881</v>
      </c>
      <c r="I855" s="2">
        <v>9248</v>
      </c>
      <c r="J855" s="2">
        <v>1222</v>
      </c>
      <c r="K855" s="95">
        <f t="shared" si="182"/>
        <v>0.13213667820069205</v>
      </c>
      <c r="L855" s="38">
        <f t="shared" si="183"/>
        <v>0</v>
      </c>
      <c r="M855" s="38">
        <f t="shared" si="184"/>
        <v>0</v>
      </c>
      <c r="N855" s="38">
        <f t="shared" si="185"/>
        <v>1.5001847073199999</v>
      </c>
      <c r="O855" s="38">
        <f t="shared" si="186"/>
        <v>4.6098152926799996</v>
      </c>
      <c r="P855" s="2">
        <v>1620261</v>
      </c>
      <c r="Q855" s="2">
        <v>8.9766462560000004</v>
      </c>
      <c r="R855" s="24">
        <v>0</v>
      </c>
      <c r="S855" s="24">
        <v>0</v>
      </c>
      <c r="T855" s="24">
        <v>0.245529412</v>
      </c>
      <c r="U855" s="24">
        <v>0.754470588</v>
      </c>
      <c r="V855" s="95">
        <f t="shared" si="187"/>
        <v>0.13213667820069205</v>
      </c>
      <c r="W855" s="95">
        <v>0.34159375000000003</v>
      </c>
      <c r="X855" s="95">
        <v>0.271740127</v>
      </c>
      <c r="Y855" s="95">
        <f t="shared" si="188"/>
        <v>0.27174012666883507</v>
      </c>
      <c r="Z855" s="2" t="s">
        <v>532</v>
      </c>
      <c r="AA855" s="2" t="s">
        <v>532</v>
      </c>
      <c r="AB855" s="2">
        <v>0.22500000000000001</v>
      </c>
      <c r="AC855" s="95">
        <v>0.28695089299999998</v>
      </c>
      <c r="AD855" s="38">
        <f t="shared" si="189"/>
        <v>0</v>
      </c>
      <c r="AE855" s="38">
        <f t="shared" si="190"/>
        <v>0</v>
      </c>
      <c r="AF855" s="38">
        <f t="shared" si="191"/>
        <v>2.9568640581277195</v>
      </c>
      <c r="AG855" s="38">
        <f t="shared" si="192"/>
        <v>11.587645785644341</v>
      </c>
      <c r="AH855" s="38">
        <f t="shared" si="193"/>
        <v>14.54450984377206</v>
      </c>
      <c r="AI855" s="38">
        <v>80.83</v>
      </c>
      <c r="AJ855" s="24">
        <f t="shared" si="194"/>
        <v>0.17993950072710702</v>
      </c>
      <c r="AK855" s="2">
        <f t="shared" si="195"/>
        <v>2037</v>
      </c>
    </row>
    <row r="856" spans="1:37">
      <c r="A856" s="2">
        <v>106</v>
      </c>
      <c r="B856" s="2" t="s">
        <v>161</v>
      </c>
      <c r="C856" s="2" t="s">
        <v>19</v>
      </c>
      <c r="D856" s="2" t="s">
        <v>419</v>
      </c>
      <c r="E856" s="2" t="s">
        <v>767</v>
      </c>
      <c r="F856" s="2" t="s">
        <v>64</v>
      </c>
      <c r="H856" s="2" t="s">
        <v>881</v>
      </c>
      <c r="I856" s="2">
        <v>34799</v>
      </c>
      <c r="J856" s="2">
        <v>3894</v>
      </c>
      <c r="K856" s="95">
        <f t="shared" si="182"/>
        <v>0.11189976723469065</v>
      </c>
      <c r="L856" s="38">
        <f t="shared" si="183"/>
        <v>0</v>
      </c>
      <c r="M856" s="38">
        <f t="shared" si="184"/>
        <v>0</v>
      </c>
      <c r="N856" s="38">
        <f t="shared" si="185"/>
        <v>5.7068800288500006</v>
      </c>
      <c r="O856" s="38">
        <f t="shared" si="186"/>
        <v>13.763119971149999</v>
      </c>
      <c r="P856" s="2">
        <v>1160491</v>
      </c>
      <c r="Q856" s="2">
        <v>39.693608591999997</v>
      </c>
      <c r="R856" s="24">
        <v>0</v>
      </c>
      <c r="S856" s="24">
        <v>0</v>
      </c>
      <c r="T856" s="24">
        <v>0.29311145500000002</v>
      </c>
      <c r="U856" s="24">
        <v>0.70688854499999998</v>
      </c>
      <c r="V856" s="95">
        <f t="shared" si="187"/>
        <v>0.11189976723469065</v>
      </c>
      <c r="W856" s="95">
        <v>0.34425</v>
      </c>
      <c r="X856" s="95">
        <v>0.270079923</v>
      </c>
      <c r="Y856" s="95">
        <f t="shared" si="188"/>
        <v>0.27007992320296292</v>
      </c>
      <c r="Z856" s="2" t="s">
        <v>532</v>
      </c>
      <c r="AA856" s="2" t="s">
        <v>532</v>
      </c>
      <c r="AB856" s="2">
        <v>0.22500000000000001</v>
      </c>
      <c r="AC856" s="95">
        <v>0.288772321</v>
      </c>
      <c r="AD856" s="38">
        <f t="shared" si="189"/>
        <v>0</v>
      </c>
      <c r="AE856" s="38">
        <f t="shared" si="190"/>
        <v>0</v>
      </c>
      <c r="AF856" s="38">
        <f t="shared" si="191"/>
        <v>11.24826053686335</v>
      </c>
      <c r="AG856" s="38">
        <f t="shared" si="192"/>
        <v>34.815814940849044</v>
      </c>
      <c r="AH856" s="38">
        <f t="shared" si="193"/>
        <v>46.064075477712393</v>
      </c>
      <c r="AI856" s="38">
        <v>80.83</v>
      </c>
      <c r="AJ856" s="24">
        <f t="shared" si="194"/>
        <v>0.56988835182125941</v>
      </c>
      <c r="AK856" s="2">
        <f t="shared" si="195"/>
        <v>6490</v>
      </c>
    </row>
    <row r="857" spans="1:37">
      <c r="A857" s="2">
        <v>107</v>
      </c>
      <c r="B857" s="2" t="s">
        <v>162</v>
      </c>
      <c r="C857" s="2" t="s">
        <v>19</v>
      </c>
      <c r="D857" s="2" t="s">
        <v>419</v>
      </c>
      <c r="E857" s="2" t="s">
        <v>767</v>
      </c>
      <c r="F857" s="2" t="s">
        <v>64</v>
      </c>
      <c r="H857" s="2" t="s">
        <v>881</v>
      </c>
      <c r="I857" s="2">
        <v>226568</v>
      </c>
      <c r="J857" s="2">
        <v>2935</v>
      </c>
      <c r="K857" s="95">
        <f t="shared" si="182"/>
        <v>1.2954168285018185E-2</v>
      </c>
      <c r="L857" s="38">
        <f t="shared" si="183"/>
        <v>0</v>
      </c>
      <c r="M857" s="38">
        <f t="shared" si="184"/>
        <v>0.69490440917500007</v>
      </c>
      <c r="N857" s="38">
        <f t="shared" si="185"/>
        <v>7.0187195389249988</v>
      </c>
      <c r="O857" s="38">
        <f t="shared" si="186"/>
        <v>6.9613760518999985</v>
      </c>
      <c r="P857" s="2">
        <v>1298457</v>
      </c>
      <c r="Q857" s="2">
        <v>24.301754917</v>
      </c>
      <c r="R857" s="24">
        <v>0</v>
      </c>
      <c r="S857" s="24">
        <v>4.7352941000000003E-2</v>
      </c>
      <c r="T857" s="24">
        <v>0.47827731099999998</v>
      </c>
      <c r="U857" s="24">
        <v>0.47436974799999998</v>
      </c>
      <c r="V857" s="95">
        <f t="shared" si="187"/>
        <v>1.2340750318513647E-2</v>
      </c>
      <c r="W857" s="95">
        <v>0.33946875000000004</v>
      </c>
      <c r="X857" s="95">
        <v>0.25766234900000001</v>
      </c>
      <c r="Y857" s="95">
        <f t="shared" si="188"/>
        <v>0.25374804360787495</v>
      </c>
      <c r="Z857" s="2" t="s">
        <v>532</v>
      </c>
      <c r="AA857" s="2">
        <v>0.17499999999999999</v>
      </c>
      <c r="AB857" s="2">
        <v>0.22500000000000001</v>
      </c>
      <c r="AC857" s="95">
        <v>0.29059374999999998</v>
      </c>
      <c r="AD857" s="38">
        <f t="shared" si="189"/>
        <v>0</v>
      </c>
      <c r="AE857" s="38">
        <f t="shared" si="190"/>
        <v>1.0652884592652749</v>
      </c>
      <c r="AF857" s="38">
        <f t="shared" si="191"/>
        <v>13.833896211221171</v>
      </c>
      <c r="AG857" s="38">
        <f t="shared" si="192"/>
        <v>17.720887579436702</v>
      </c>
      <c r="AH857" s="38">
        <f t="shared" si="193"/>
        <v>31.554783790657872</v>
      </c>
      <c r="AI857" s="38">
        <v>80.83</v>
      </c>
      <c r="AJ857" s="24">
        <f t="shared" si="194"/>
        <v>0.39038455759814267</v>
      </c>
      <c r="AK857" s="2">
        <f t="shared" si="195"/>
        <v>4660</v>
      </c>
    </row>
    <row r="858" spans="1:37">
      <c r="A858" s="2">
        <v>108</v>
      </c>
      <c r="B858" s="2" t="s">
        <v>163</v>
      </c>
      <c r="C858" s="2" t="s">
        <v>19</v>
      </c>
      <c r="D858" s="2" t="s">
        <v>419</v>
      </c>
      <c r="E858" s="2" t="s">
        <v>767</v>
      </c>
      <c r="F858" s="2" t="s">
        <v>64</v>
      </c>
      <c r="H858" s="2" t="s">
        <v>881</v>
      </c>
      <c r="I858" s="2">
        <v>1019</v>
      </c>
      <c r="J858" s="2">
        <v>26</v>
      </c>
      <c r="K858" s="95">
        <f t="shared" si="182"/>
        <v>2.5515210991167811E-2</v>
      </c>
      <c r="L858" s="38">
        <f t="shared" si="183"/>
        <v>0</v>
      </c>
      <c r="M858" s="38">
        <f t="shared" si="184"/>
        <v>0</v>
      </c>
      <c r="N858" s="38">
        <f t="shared" si="185"/>
        <v>0</v>
      </c>
      <c r="O858" s="38">
        <f t="shared" si="186"/>
        <v>0.13</v>
      </c>
      <c r="P858" s="2">
        <v>28983</v>
      </c>
      <c r="Q858" s="2">
        <v>14.486468792</v>
      </c>
      <c r="R858" s="24">
        <v>0</v>
      </c>
      <c r="S858" s="24">
        <v>0</v>
      </c>
      <c r="T858" s="24">
        <v>0</v>
      </c>
      <c r="U858" s="24">
        <v>1</v>
      </c>
      <c r="V858" s="95">
        <f t="shared" si="187"/>
        <v>2.5515210991167811E-2</v>
      </c>
      <c r="W858" s="95">
        <v>0.44306249999999997</v>
      </c>
      <c r="X858" s="95">
        <v>0.3686875</v>
      </c>
      <c r="Y858" s="95">
        <f t="shared" si="188"/>
        <v>0.3686875</v>
      </c>
      <c r="Z858" s="2" t="s">
        <v>532</v>
      </c>
      <c r="AA858" s="2" t="s">
        <v>532</v>
      </c>
      <c r="AB858" s="2" t="s">
        <v>532</v>
      </c>
      <c r="AC858" s="95">
        <v>0.3686875</v>
      </c>
      <c r="AD858" s="38">
        <f t="shared" si="189"/>
        <v>0</v>
      </c>
      <c r="AE858" s="38">
        <f t="shared" si="190"/>
        <v>0</v>
      </c>
      <c r="AF858" s="38">
        <f t="shared" si="191"/>
        <v>0</v>
      </c>
      <c r="AG858" s="38">
        <f t="shared" si="192"/>
        <v>0.41986132500000001</v>
      </c>
      <c r="AH858" s="38">
        <f t="shared" si="193"/>
        <v>0.41986132500000001</v>
      </c>
      <c r="AI858" s="38">
        <v>80.83</v>
      </c>
      <c r="AJ858" s="24">
        <f t="shared" si="194"/>
        <v>5.1943749226772244E-3</v>
      </c>
      <c r="AK858" s="2">
        <f t="shared" si="195"/>
        <v>43</v>
      </c>
    </row>
    <row r="859" spans="1:37">
      <c r="A859" s="2">
        <v>109</v>
      </c>
      <c r="B859" s="2" t="s">
        <v>164</v>
      </c>
      <c r="C859" s="2" t="s">
        <v>18</v>
      </c>
      <c r="D859" s="2" t="s">
        <v>420</v>
      </c>
      <c r="E859" s="2" t="s">
        <v>767</v>
      </c>
      <c r="F859" s="2" t="s">
        <v>64</v>
      </c>
      <c r="H859" s="2" t="s">
        <v>881</v>
      </c>
      <c r="I859" s="2">
        <v>12055</v>
      </c>
      <c r="J859" s="2">
        <v>2820</v>
      </c>
      <c r="K859" s="95">
        <f t="shared" si="182"/>
        <v>0.23392783077561177</v>
      </c>
      <c r="L859" s="38">
        <f t="shared" si="183"/>
        <v>0</v>
      </c>
      <c r="M859" s="38">
        <f t="shared" si="184"/>
        <v>0</v>
      </c>
      <c r="N859" s="38">
        <f t="shared" si="185"/>
        <v>6.1376470638000002</v>
      </c>
      <c r="O859" s="38">
        <f t="shared" si="186"/>
        <v>7.9623529362000012</v>
      </c>
      <c r="P859" s="2">
        <v>12142802</v>
      </c>
      <c r="Q859" s="2">
        <v>2.5092291050000002</v>
      </c>
      <c r="R859" s="24">
        <v>0</v>
      </c>
      <c r="S859" s="24">
        <v>0</v>
      </c>
      <c r="T859" s="24">
        <v>0.43529411800000001</v>
      </c>
      <c r="U859" s="24">
        <v>0.56470588200000005</v>
      </c>
      <c r="V859" s="95">
        <f t="shared" si="187"/>
        <v>0.23392783077561177</v>
      </c>
      <c r="W859" s="95">
        <v>0.27890624999999997</v>
      </c>
      <c r="X859" s="95">
        <v>0.246681176</v>
      </c>
      <c r="Y859" s="95">
        <f t="shared" si="188"/>
        <v>0.24668117645703752</v>
      </c>
      <c r="Z859" s="2" t="s">
        <v>532</v>
      </c>
      <c r="AA859" s="2" t="s">
        <v>532</v>
      </c>
      <c r="AB859" s="2">
        <v>0.22500000000000001</v>
      </c>
      <c r="AC859" s="95">
        <v>0.26339374999999998</v>
      </c>
      <c r="AD859" s="38">
        <f t="shared" si="189"/>
        <v>0</v>
      </c>
      <c r="AE859" s="38">
        <f t="shared" si="190"/>
        <v>0</v>
      </c>
      <c r="AF859" s="38">
        <f t="shared" si="191"/>
        <v>12.097302362749803</v>
      </c>
      <c r="AG859" s="38">
        <f t="shared" si="192"/>
        <v>18.371769828517646</v>
      </c>
      <c r="AH859" s="38">
        <f t="shared" si="193"/>
        <v>30.46907219126745</v>
      </c>
      <c r="AI859" s="38">
        <v>442.37194444400001</v>
      </c>
      <c r="AJ859" s="24">
        <f t="shared" si="194"/>
        <v>6.8876592591247704E-2</v>
      </c>
      <c r="AK859" s="2">
        <f t="shared" si="195"/>
        <v>4700</v>
      </c>
    </row>
    <row r="860" spans="1:37">
      <c r="A860" s="2">
        <v>110</v>
      </c>
      <c r="B860" s="2" t="s">
        <v>165</v>
      </c>
      <c r="C860" s="2" t="s">
        <v>18</v>
      </c>
      <c r="D860" s="2" t="s">
        <v>420</v>
      </c>
      <c r="E860" s="2" t="s">
        <v>767</v>
      </c>
      <c r="F860" s="2" t="s">
        <v>64</v>
      </c>
      <c r="H860" s="2" t="s">
        <v>881</v>
      </c>
      <c r="I860" s="2">
        <v>25710</v>
      </c>
      <c r="J860" s="2">
        <v>12682</v>
      </c>
      <c r="K860" s="95">
        <f t="shared" si="182"/>
        <v>0.49327110073901204</v>
      </c>
      <c r="L860" s="38">
        <f t="shared" si="183"/>
        <v>0</v>
      </c>
      <c r="M860" s="38">
        <f t="shared" si="184"/>
        <v>0</v>
      </c>
      <c r="N860" s="38">
        <f t="shared" si="185"/>
        <v>36.774409086840002</v>
      </c>
      <c r="O860" s="38">
        <f t="shared" si="186"/>
        <v>26.635590913159998</v>
      </c>
      <c r="P860" s="2">
        <v>1339568</v>
      </c>
      <c r="Q860" s="2">
        <v>99.727944566000005</v>
      </c>
      <c r="R860" s="24">
        <v>0</v>
      </c>
      <c r="S860" s="24">
        <v>0</v>
      </c>
      <c r="T860" s="24">
        <v>0.57994652400000002</v>
      </c>
      <c r="U860" s="24">
        <v>0.42005347599999998</v>
      </c>
      <c r="V860" s="95">
        <f t="shared" si="187"/>
        <v>0.49327110073901204</v>
      </c>
      <c r="W860" s="95">
        <v>0.27359375000000002</v>
      </c>
      <c r="X860" s="95">
        <v>0.24050259900000001</v>
      </c>
      <c r="Y860" s="95">
        <f t="shared" si="188"/>
        <v>0.24050259859862499</v>
      </c>
      <c r="Z860" s="2" t="s">
        <v>532</v>
      </c>
      <c r="AA860" s="2" t="s">
        <v>532</v>
      </c>
      <c r="AB860" s="2">
        <v>0.22500000000000001</v>
      </c>
      <c r="AC860" s="95">
        <v>0.26190625000000001</v>
      </c>
      <c r="AD860" s="38">
        <f t="shared" si="189"/>
        <v>0</v>
      </c>
      <c r="AE860" s="38">
        <f t="shared" si="190"/>
        <v>0</v>
      </c>
      <c r="AF860" s="38">
        <f t="shared" si="191"/>
        <v>72.482360310161653</v>
      </c>
      <c r="AG860" s="38">
        <f t="shared" si="192"/>
        <v>61.11000293757435</v>
      </c>
      <c r="AH860" s="38">
        <f t="shared" si="193"/>
        <v>133.59236324773599</v>
      </c>
      <c r="AI860" s="38">
        <v>442.37194444400001</v>
      </c>
      <c r="AJ860" s="24">
        <f t="shared" si="194"/>
        <v>0.30199103927271653</v>
      </c>
      <c r="AK860" s="2">
        <f t="shared" si="195"/>
        <v>21137</v>
      </c>
    </row>
    <row r="861" spans="1:37">
      <c r="A861" s="2">
        <v>111</v>
      </c>
      <c r="B861" s="2" t="s">
        <v>166</v>
      </c>
      <c r="C861" s="2" t="s">
        <v>18</v>
      </c>
      <c r="D861" s="2" t="s">
        <v>420</v>
      </c>
      <c r="E861" s="2" t="s">
        <v>767</v>
      </c>
      <c r="F861" s="2" t="s">
        <v>64</v>
      </c>
      <c r="H861" s="2" t="s">
        <v>881</v>
      </c>
      <c r="I861" s="2">
        <v>19459</v>
      </c>
      <c r="J861" s="2">
        <v>10014</v>
      </c>
      <c r="K861" s="95">
        <f t="shared" si="182"/>
        <v>0.51462048409476335</v>
      </c>
      <c r="L861" s="38">
        <f t="shared" si="183"/>
        <v>0</v>
      </c>
      <c r="M861" s="38">
        <f t="shared" si="184"/>
        <v>0</v>
      </c>
      <c r="N861" s="38">
        <f t="shared" si="185"/>
        <v>10.214815498649999</v>
      </c>
      <c r="O861" s="38">
        <f t="shared" si="186"/>
        <v>39.855184501349996</v>
      </c>
      <c r="P861" s="2">
        <v>1935561</v>
      </c>
      <c r="Q861" s="2">
        <v>62.065466751000002</v>
      </c>
      <c r="R861" s="24">
        <v>0</v>
      </c>
      <c r="S861" s="24">
        <v>0</v>
      </c>
      <c r="T861" s="24">
        <v>0.20401069499999999</v>
      </c>
      <c r="U861" s="24">
        <v>0.79598930499999998</v>
      </c>
      <c r="V861" s="95">
        <f t="shared" si="187"/>
        <v>0.51462048409476335</v>
      </c>
      <c r="W861" s="95">
        <v>0.31609374999999995</v>
      </c>
      <c r="X861" s="95">
        <v>0.27388937899999999</v>
      </c>
      <c r="Y861" s="95">
        <f t="shared" si="188"/>
        <v>0.2738893789449181</v>
      </c>
      <c r="Z861" s="2" t="s">
        <v>532</v>
      </c>
      <c r="AA861" s="2" t="s">
        <v>532</v>
      </c>
      <c r="AB861" s="2">
        <v>0.22500000000000001</v>
      </c>
      <c r="AC861" s="95">
        <v>0.286419643</v>
      </c>
      <c r="AD861" s="38">
        <f t="shared" si="189"/>
        <v>0</v>
      </c>
      <c r="AE861" s="38">
        <f t="shared" si="190"/>
        <v>0</v>
      </c>
      <c r="AF861" s="38">
        <f t="shared" si="191"/>
        <v>20.13340134783915</v>
      </c>
      <c r="AG861" s="38">
        <f t="shared" si="192"/>
        <v>99.998095597203999</v>
      </c>
      <c r="AH861" s="38">
        <f t="shared" si="193"/>
        <v>120.13149694504315</v>
      </c>
      <c r="AI861" s="38">
        <v>442.37194444400001</v>
      </c>
      <c r="AJ861" s="24">
        <f t="shared" si="194"/>
        <v>0.27156219659461389</v>
      </c>
      <c r="AK861" s="2">
        <f t="shared" si="195"/>
        <v>16690</v>
      </c>
    </row>
    <row r="862" spans="1:37">
      <c r="A862" s="2">
        <v>112</v>
      </c>
      <c r="B862" s="2" t="s">
        <v>167</v>
      </c>
      <c r="C862" s="2" t="s">
        <v>18</v>
      </c>
      <c r="D862" s="2" t="s">
        <v>420</v>
      </c>
      <c r="E862" s="2" t="s">
        <v>767</v>
      </c>
      <c r="F862" s="2" t="s">
        <v>64</v>
      </c>
      <c r="H862" s="2" t="s">
        <v>881</v>
      </c>
      <c r="I862" s="2">
        <v>12325</v>
      </c>
      <c r="J862" s="2">
        <v>4713</v>
      </c>
      <c r="K862" s="95">
        <f t="shared" si="182"/>
        <v>0.38239350912778902</v>
      </c>
      <c r="L862" s="38">
        <f t="shared" si="183"/>
        <v>0</v>
      </c>
      <c r="M862" s="38">
        <f t="shared" si="184"/>
        <v>0</v>
      </c>
      <c r="N862" s="38">
        <f t="shared" si="185"/>
        <v>0</v>
      </c>
      <c r="O862" s="38">
        <f t="shared" si="186"/>
        <v>23.565000000000001</v>
      </c>
      <c r="P862" s="2">
        <v>1864114</v>
      </c>
      <c r="Q862" s="2">
        <v>33.427142639000003</v>
      </c>
      <c r="R862" s="24">
        <v>0</v>
      </c>
      <c r="S862" s="24">
        <v>0</v>
      </c>
      <c r="T862" s="24">
        <v>0</v>
      </c>
      <c r="U862" s="24">
        <v>1</v>
      </c>
      <c r="V862" s="95">
        <f t="shared" si="187"/>
        <v>0.38239350912778902</v>
      </c>
      <c r="W862" s="95">
        <v>0.36231249999999998</v>
      </c>
      <c r="X862" s="95">
        <v>0.30185624999999999</v>
      </c>
      <c r="Y862" s="95">
        <f t="shared" si="188"/>
        <v>0.30185624999999999</v>
      </c>
      <c r="Z862" s="2" t="s">
        <v>532</v>
      </c>
      <c r="AA862" s="2" t="s">
        <v>532</v>
      </c>
      <c r="AB862" s="2" t="s">
        <v>532</v>
      </c>
      <c r="AC862" s="95">
        <v>0.30185624999999999</v>
      </c>
      <c r="AD862" s="38">
        <f t="shared" si="189"/>
        <v>0</v>
      </c>
      <c r="AE862" s="38">
        <f t="shared" si="190"/>
        <v>0</v>
      </c>
      <c r="AF862" s="38">
        <f t="shared" si="191"/>
        <v>0</v>
      </c>
      <c r="AG862" s="38">
        <f t="shared" si="192"/>
        <v>62.312004573750002</v>
      </c>
      <c r="AH862" s="38">
        <f t="shared" si="193"/>
        <v>62.312004573750002</v>
      </c>
      <c r="AI862" s="38">
        <v>442.37194444400001</v>
      </c>
      <c r="AJ862" s="24">
        <f t="shared" si="194"/>
        <v>0.14085885272870893</v>
      </c>
      <c r="AK862" s="2">
        <f t="shared" si="195"/>
        <v>7855</v>
      </c>
    </row>
    <row r="863" spans="1:37">
      <c r="A863" s="2">
        <v>113</v>
      </c>
      <c r="B863" s="2" t="s">
        <v>168</v>
      </c>
      <c r="C863" s="2" t="s">
        <v>18</v>
      </c>
      <c r="D863" s="2" t="s">
        <v>420</v>
      </c>
      <c r="E863" s="2" t="s">
        <v>767</v>
      </c>
      <c r="F863" s="2" t="s">
        <v>64</v>
      </c>
      <c r="H863" s="2" t="s">
        <v>881</v>
      </c>
      <c r="I863" s="2">
        <v>39565</v>
      </c>
      <c r="J863" s="2">
        <v>21057</v>
      </c>
      <c r="K863" s="95">
        <f t="shared" si="182"/>
        <v>0.53221281435612289</v>
      </c>
      <c r="L863" s="38">
        <f t="shared" si="183"/>
        <v>0</v>
      </c>
      <c r="M863" s="38">
        <f t="shared" si="184"/>
        <v>0</v>
      </c>
      <c r="N863" s="38">
        <f t="shared" si="185"/>
        <v>33.797369709855005</v>
      </c>
      <c r="O863" s="38">
        <f t="shared" si="186"/>
        <v>71.487630290144992</v>
      </c>
      <c r="P863" s="2">
        <v>2587004</v>
      </c>
      <c r="Q863" s="2">
        <v>93.078320942000005</v>
      </c>
      <c r="R863" s="24">
        <v>0</v>
      </c>
      <c r="S863" s="24">
        <v>0</v>
      </c>
      <c r="T863" s="24">
        <v>0.321008403</v>
      </c>
      <c r="U863" s="24">
        <v>0.678991597</v>
      </c>
      <c r="V863" s="95">
        <f t="shared" si="187"/>
        <v>0.53221281435612289</v>
      </c>
      <c r="W863" s="95">
        <v>0.30121874999999998</v>
      </c>
      <c r="X863" s="95">
        <v>0.261080859</v>
      </c>
      <c r="Y863" s="95">
        <f t="shared" si="188"/>
        <v>0.26108085910491574</v>
      </c>
      <c r="Z863" s="2" t="s">
        <v>532</v>
      </c>
      <c r="AA863" s="2" t="s">
        <v>532</v>
      </c>
      <c r="AB863" s="2">
        <v>0.22500000000000001</v>
      </c>
      <c r="AC863" s="95">
        <v>0.278138889</v>
      </c>
      <c r="AD863" s="38">
        <f t="shared" si="189"/>
        <v>0</v>
      </c>
      <c r="AE863" s="38">
        <f t="shared" si="190"/>
        <v>0</v>
      </c>
      <c r="AF863" s="38">
        <f t="shared" si="191"/>
        <v>66.614615698124211</v>
      </c>
      <c r="AG863" s="38">
        <f t="shared" si="192"/>
        <v>174.17937297941862</v>
      </c>
      <c r="AH863" s="38">
        <f t="shared" si="193"/>
        <v>240.79398867754281</v>
      </c>
      <c r="AI863" s="38">
        <v>442.37194444400001</v>
      </c>
      <c r="AJ863" s="24">
        <f t="shared" si="194"/>
        <v>0.54432472877588867</v>
      </c>
      <c r="AK863" s="2">
        <f t="shared" si="195"/>
        <v>35095</v>
      </c>
    </row>
    <row r="864" spans="1:37">
      <c r="A864" s="2">
        <v>114</v>
      </c>
      <c r="B864" s="2" t="s">
        <v>169</v>
      </c>
      <c r="C864" s="2" t="s">
        <v>18</v>
      </c>
      <c r="D864" s="2" t="s">
        <v>420</v>
      </c>
      <c r="E864" s="2" t="s">
        <v>767</v>
      </c>
      <c r="F864" s="2" t="s">
        <v>64</v>
      </c>
      <c r="H864" s="2" t="s">
        <v>881</v>
      </c>
      <c r="I864" s="2">
        <v>17715</v>
      </c>
      <c r="J864" s="2">
        <v>8834</v>
      </c>
      <c r="K864" s="95">
        <f t="shared" si="182"/>
        <v>0.49867344058707308</v>
      </c>
      <c r="L864" s="38">
        <f t="shared" si="183"/>
        <v>0</v>
      </c>
      <c r="M864" s="38">
        <f t="shared" si="184"/>
        <v>0</v>
      </c>
      <c r="N864" s="38">
        <f t="shared" si="185"/>
        <v>0</v>
      </c>
      <c r="O864" s="38">
        <f t="shared" si="186"/>
        <v>44.17</v>
      </c>
      <c r="P864" s="2">
        <v>1479133</v>
      </c>
      <c r="Q864" s="2">
        <v>83.590871616000001</v>
      </c>
      <c r="R864" s="24">
        <v>0</v>
      </c>
      <c r="S864" s="24">
        <v>0</v>
      </c>
      <c r="T864" s="24">
        <v>0</v>
      </c>
      <c r="U864" s="24">
        <v>1</v>
      </c>
      <c r="V864" s="95">
        <f t="shared" si="187"/>
        <v>0.49867344058707308</v>
      </c>
      <c r="W864" s="95">
        <v>0.39365624999999999</v>
      </c>
      <c r="X864" s="95">
        <v>0.31954687500000001</v>
      </c>
      <c r="Y864" s="95">
        <f t="shared" si="188"/>
        <v>0.31954687500000001</v>
      </c>
      <c r="Z864" s="2" t="s">
        <v>532</v>
      </c>
      <c r="AA864" s="2" t="s">
        <v>532</v>
      </c>
      <c r="AB864" s="2" t="s">
        <v>532</v>
      </c>
      <c r="AC864" s="95">
        <v>0.31954687500000001</v>
      </c>
      <c r="AD864" s="38">
        <f t="shared" si="189"/>
        <v>0</v>
      </c>
      <c r="AE864" s="38">
        <f t="shared" si="190"/>
        <v>0</v>
      </c>
      <c r="AF864" s="38">
        <f t="shared" si="191"/>
        <v>0</v>
      </c>
      <c r="AG864" s="38">
        <f t="shared" si="192"/>
        <v>123.64201670625002</v>
      </c>
      <c r="AH864" s="38">
        <f t="shared" si="193"/>
        <v>123.64201670625002</v>
      </c>
      <c r="AI864" s="38">
        <v>442.37194444400001</v>
      </c>
      <c r="AJ864" s="24">
        <f t="shared" si="194"/>
        <v>0.27949787109951296</v>
      </c>
      <c r="AK864" s="2">
        <f t="shared" si="195"/>
        <v>14723</v>
      </c>
    </row>
    <row r="865" spans="1:37">
      <c r="A865" s="2">
        <v>115</v>
      </c>
      <c r="B865" s="2" t="s">
        <v>170</v>
      </c>
      <c r="C865" s="2" t="s">
        <v>18</v>
      </c>
      <c r="D865" s="2" t="s">
        <v>420</v>
      </c>
      <c r="E865" s="2" t="s">
        <v>767</v>
      </c>
      <c r="F865" s="2" t="s">
        <v>64</v>
      </c>
      <c r="H865" s="2" t="s">
        <v>881</v>
      </c>
      <c r="I865" s="2">
        <v>31764</v>
      </c>
      <c r="J865" s="2">
        <v>14882</v>
      </c>
      <c r="K865" s="95">
        <f t="shared" si="182"/>
        <v>0.4685178189144944</v>
      </c>
      <c r="L865" s="38">
        <f t="shared" si="183"/>
        <v>0</v>
      </c>
      <c r="M865" s="38">
        <f t="shared" si="184"/>
        <v>0</v>
      </c>
      <c r="N865" s="38">
        <f t="shared" si="185"/>
        <v>44.369554200300001</v>
      </c>
      <c r="O865" s="38">
        <f t="shared" si="186"/>
        <v>30.040445799699999</v>
      </c>
      <c r="P865" s="2">
        <v>1640685</v>
      </c>
      <c r="Q865" s="2">
        <v>95.821533646999995</v>
      </c>
      <c r="R865" s="24">
        <v>0</v>
      </c>
      <c r="S865" s="24">
        <v>0</v>
      </c>
      <c r="T865" s="24">
        <v>0.59628482999999999</v>
      </c>
      <c r="U865" s="24">
        <v>0.40371517000000001</v>
      </c>
      <c r="V865" s="95">
        <f t="shared" si="187"/>
        <v>0.4685178189144944</v>
      </c>
      <c r="W865" s="95">
        <v>0.28634374999999995</v>
      </c>
      <c r="X865" s="95">
        <v>0.24118645499999999</v>
      </c>
      <c r="Y865" s="95">
        <f t="shared" si="188"/>
        <v>0.2411864550971875</v>
      </c>
      <c r="Z865" s="2" t="s">
        <v>532</v>
      </c>
      <c r="AA865" s="2" t="s">
        <v>532</v>
      </c>
      <c r="AB865" s="2">
        <v>0.22500000000000001</v>
      </c>
      <c r="AC865" s="95">
        <v>0.26509375000000002</v>
      </c>
      <c r="AD865" s="38">
        <f t="shared" si="189"/>
        <v>0</v>
      </c>
      <c r="AE865" s="38">
        <f t="shared" si="190"/>
        <v>0</v>
      </c>
      <c r="AF865" s="38">
        <f t="shared" si="191"/>
        <v>87.452391328791322</v>
      </c>
      <c r="AG865" s="38">
        <f t="shared" si="192"/>
        <v>69.760561595536601</v>
      </c>
      <c r="AH865" s="38">
        <f t="shared" si="193"/>
        <v>157.21295292432791</v>
      </c>
      <c r="AI865" s="38">
        <v>442.37194444400001</v>
      </c>
      <c r="AJ865" s="24">
        <f t="shared" si="194"/>
        <v>0.35538635507711214</v>
      </c>
      <c r="AK865" s="2">
        <f t="shared" si="195"/>
        <v>24803</v>
      </c>
    </row>
    <row r="866" spans="1:37">
      <c r="A866" s="2">
        <v>116</v>
      </c>
      <c r="B866" s="2" t="s">
        <v>171</v>
      </c>
      <c r="C866" s="2" t="s">
        <v>18</v>
      </c>
      <c r="D866" s="2" t="s">
        <v>420</v>
      </c>
      <c r="E866" s="2" t="s">
        <v>767</v>
      </c>
      <c r="F866" s="2" t="s">
        <v>64</v>
      </c>
      <c r="H866" s="2" t="s">
        <v>881</v>
      </c>
      <c r="I866" s="2">
        <v>12434</v>
      </c>
      <c r="J866" s="2">
        <v>5419</v>
      </c>
      <c r="K866" s="95">
        <f t="shared" si="182"/>
        <v>0.4358211355959466</v>
      </c>
      <c r="L866" s="38">
        <f t="shared" si="183"/>
        <v>0</v>
      </c>
      <c r="M866" s="38">
        <f t="shared" si="184"/>
        <v>0</v>
      </c>
      <c r="N866" s="38">
        <f t="shared" si="185"/>
        <v>5.7746947605500001</v>
      </c>
      <c r="O866" s="38">
        <f t="shared" si="186"/>
        <v>21.320305239449997</v>
      </c>
      <c r="P866" s="2">
        <v>4094748</v>
      </c>
      <c r="Q866" s="2">
        <v>16.144703729</v>
      </c>
      <c r="R866" s="24">
        <v>0</v>
      </c>
      <c r="S866" s="24">
        <v>0</v>
      </c>
      <c r="T866" s="24">
        <v>0.21312769000000001</v>
      </c>
      <c r="U866" s="24">
        <v>0.78687231000000002</v>
      </c>
      <c r="V866" s="95">
        <f t="shared" si="187"/>
        <v>0.4358211355959466</v>
      </c>
      <c r="W866" s="95">
        <v>0.31290625</v>
      </c>
      <c r="X866" s="95">
        <v>0.278524881</v>
      </c>
      <c r="Y866" s="95">
        <f t="shared" si="188"/>
        <v>0.27852488085683152</v>
      </c>
      <c r="Z866" s="2" t="s">
        <v>532</v>
      </c>
      <c r="AA866" s="2" t="s">
        <v>532</v>
      </c>
      <c r="AB866" s="2">
        <v>0.22500000000000001</v>
      </c>
      <c r="AC866" s="95">
        <v>0.29302232099999997</v>
      </c>
      <c r="AD866" s="38">
        <f t="shared" si="189"/>
        <v>0</v>
      </c>
      <c r="AE866" s="38">
        <f t="shared" si="190"/>
        <v>0</v>
      </c>
      <c r="AF866" s="38">
        <f t="shared" si="191"/>
        <v>11.381923373044049</v>
      </c>
      <c r="AG866" s="38">
        <f t="shared" si="192"/>
        <v>54.726569853062777</v>
      </c>
      <c r="AH866" s="38">
        <f t="shared" si="193"/>
        <v>66.10849322610683</v>
      </c>
      <c r="AI866" s="38">
        <v>442.37194444400001</v>
      </c>
      <c r="AJ866" s="24">
        <f t="shared" si="194"/>
        <v>0.14944097169000176</v>
      </c>
      <c r="AK866" s="2">
        <f t="shared" si="195"/>
        <v>9032</v>
      </c>
    </row>
    <row r="867" spans="1:37">
      <c r="A867" s="2">
        <v>117</v>
      </c>
      <c r="B867" s="2" t="s">
        <v>172</v>
      </c>
      <c r="C867" s="2" t="s">
        <v>18</v>
      </c>
      <c r="D867" s="2" t="s">
        <v>420</v>
      </c>
      <c r="E867" s="2" t="s">
        <v>767</v>
      </c>
      <c r="F867" s="2" t="s">
        <v>64</v>
      </c>
      <c r="H867" s="2" t="s">
        <v>881</v>
      </c>
      <c r="I867" s="2">
        <v>23662</v>
      </c>
      <c r="J867" s="2">
        <v>8470</v>
      </c>
      <c r="K867" s="95">
        <f t="shared" si="182"/>
        <v>0.35795790719296761</v>
      </c>
      <c r="L867" s="38">
        <f t="shared" si="183"/>
        <v>0</v>
      </c>
      <c r="M867" s="38">
        <f t="shared" si="184"/>
        <v>19.660626932100001</v>
      </c>
      <c r="N867" s="38">
        <f t="shared" si="185"/>
        <v>22.689373067899997</v>
      </c>
      <c r="O867" s="38">
        <f t="shared" si="186"/>
        <v>0</v>
      </c>
      <c r="P867" s="2">
        <v>2333587</v>
      </c>
      <c r="Q867" s="2">
        <v>19.163954166</v>
      </c>
      <c r="R867" s="24">
        <v>0</v>
      </c>
      <c r="S867" s="24">
        <v>0.46424148599999998</v>
      </c>
      <c r="T867" s="24">
        <v>0.53575851399999996</v>
      </c>
      <c r="U867" s="24">
        <v>0</v>
      </c>
      <c r="V867" s="95">
        <f t="shared" si="187"/>
        <v>0.19177899643225421</v>
      </c>
      <c r="W867" s="95">
        <v>0.24384375</v>
      </c>
      <c r="X867" s="95">
        <v>0.22500000000000001</v>
      </c>
      <c r="Y867" s="95">
        <f t="shared" si="188"/>
        <v>0.20178792569999998</v>
      </c>
      <c r="Z867" s="2" t="s">
        <v>532</v>
      </c>
      <c r="AA867" s="2">
        <v>0.17499999999999999</v>
      </c>
      <c r="AB867" s="2">
        <v>0.22500000000000001</v>
      </c>
      <c r="AC867" s="95"/>
      <c r="AD867" s="38">
        <f t="shared" si="189"/>
        <v>0</v>
      </c>
      <c r="AE867" s="38">
        <f t="shared" si="190"/>
        <v>30.1397410869093</v>
      </c>
      <c r="AF867" s="38">
        <f t="shared" si="191"/>
        <v>44.720754316830892</v>
      </c>
      <c r="AG867" s="38">
        <f t="shared" si="192"/>
        <v>0</v>
      </c>
      <c r="AH867" s="38">
        <f t="shared" si="193"/>
        <v>44.720754316830892</v>
      </c>
      <c r="AI867" s="38">
        <v>442.37194444400001</v>
      </c>
      <c r="AJ867" s="24">
        <f t="shared" si="194"/>
        <v>0.10109310700758535</v>
      </c>
      <c r="AK867" s="2">
        <f t="shared" si="195"/>
        <v>7563</v>
      </c>
    </row>
    <row r="868" spans="1:37">
      <c r="A868" s="2">
        <v>118</v>
      </c>
      <c r="B868" s="2" t="s">
        <v>173</v>
      </c>
      <c r="C868" s="2" t="s">
        <v>18</v>
      </c>
      <c r="D868" s="2" t="s">
        <v>420</v>
      </c>
      <c r="E868" s="2" t="s">
        <v>767</v>
      </c>
      <c r="F868" s="2" t="s">
        <v>64</v>
      </c>
      <c r="H868" s="2" t="s">
        <v>881</v>
      </c>
      <c r="I868" s="2">
        <v>8313</v>
      </c>
      <c r="J868" s="2">
        <v>1648</v>
      </c>
      <c r="K868" s="95">
        <f t="shared" si="182"/>
        <v>0.19824371466377963</v>
      </c>
      <c r="L868" s="38">
        <f t="shared" si="183"/>
        <v>0</v>
      </c>
      <c r="M868" s="38">
        <f t="shared" si="184"/>
        <v>6.7697254864800005</v>
      </c>
      <c r="N868" s="38">
        <f t="shared" si="185"/>
        <v>1.4702745135200002</v>
      </c>
      <c r="O868" s="38">
        <f t="shared" si="186"/>
        <v>0</v>
      </c>
      <c r="P868" s="2">
        <v>1885149</v>
      </c>
      <c r="Q868" s="2">
        <v>1.5372318359999999</v>
      </c>
      <c r="R868" s="24">
        <v>0</v>
      </c>
      <c r="S868" s="24">
        <v>0.821568627</v>
      </c>
      <c r="T868" s="24">
        <v>0.178431373</v>
      </c>
      <c r="U868" s="24">
        <v>0</v>
      </c>
      <c r="V868" s="95">
        <f t="shared" si="187"/>
        <v>3.5372898196078431E-2</v>
      </c>
      <c r="W868" s="95">
        <v>0.22500000000000001</v>
      </c>
      <c r="X868" s="95">
        <v>0.22500000000000001</v>
      </c>
      <c r="Y868" s="95">
        <f t="shared" si="188"/>
        <v>0.18392156865000001</v>
      </c>
      <c r="Z868" s="2" t="s">
        <v>532</v>
      </c>
      <c r="AA868" s="2">
        <v>0.17499999999999999</v>
      </c>
      <c r="AB868" s="2">
        <v>0.22500000000000001</v>
      </c>
      <c r="AC868" s="95"/>
      <c r="AD868" s="38">
        <f t="shared" si="189"/>
        <v>0</v>
      </c>
      <c r="AE868" s="38">
        <f t="shared" si="190"/>
        <v>10.377989170773841</v>
      </c>
      <c r="AF868" s="38">
        <f t="shared" si="191"/>
        <v>2.8979110661479202</v>
      </c>
      <c r="AG868" s="38">
        <f t="shared" si="192"/>
        <v>0</v>
      </c>
      <c r="AH868" s="38">
        <f t="shared" si="193"/>
        <v>2.8979110661479202</v>
      </c>
      <c r="AI868" s="38">
        <v>442.37194444400001</v>
      </c>
      <c r="AJ868" s="24">
        <f t="shared" si="194"/>
        <v>6.5508473187425829E-3</v>
      </c>
      <c r="AK868" s="2">
        <f t="shared" si="195"/>
        <v>490</v>
      </c>
    </row>
    <row r="869" spans="1:37">
      <c r="A869" s="2">
        <v>119</v>
      </c>
      <c r="B869" s="2" t="s">
        <v>174</v>
      </c>
      <c r="C869" s="2" t="s">
        <v>18</v>
      </c>
      <c r="D869" s="2" t="s">
        <v>420</v>
      </c>
      <c r="E869" s="2" t="s">
        <v>767</v>
      </c>
      <c r="F869" s="2" t="s">
        <v>64</v>
      </c>
      <c r="H869" s="2" t="s">
        <v>881</v>
      </c>
      <c r="I869" s="2">
        <v>16322</v>
      </c>
      <c r="J869" s="2">
        <v>4452</v>
      </c>
      <c r="K869" s="95">
        <f t="shared" si="182"/>
        <v>0.27276069109177797</v>
      </c>
      <c r="L869" s="38">
        <f t="shared" si="183"/>
        <v>0</v>
      </c>
      <c r="M869" s="38">
        <f t="shared" si="184"/>
        <v>8.3057342743200007</v>
      </c>
      <c r="N869" s="38">
        <f t="shared" si="185"/>
        <v>11.26015101456</v>
      </c>
      <c r="O869" s="38">
        <f t="shared" si="186"/>
        <v>2.6941147111200001</v>
      </c>
      <c r="P869" s="2">
        <v>1179465</v>
      </c>
      <c r="Q869" s="2">
        <v>23.908580027999999</v>
      </c>
      <c r="R869" s="24">
        <v>0</v>
      </c>
      <c r="S869" s="24">
        <v>0.37312373199999999</v>
      </c>
      <c r="T869" s="24">
        <v>0.50584685600000001</v>
      </c>
      <c r="U869" s="24">
        <v>0.121029412</v>
      </c>
      <c r="V869" s="95">
        <f t="shared" si="187"/>
        <v>0.17098720408871462</v>
      </c>
      <c r="W869" s="95">
        <v>0.25446875000000002</v>
      </c>
      <c r="X869" s="95">
        <v>0.23068945699999999</v>
      </c>
      <c r="Y869" s="95">
        <f t="shared" si="188"/>
        <v>0.20991039888487498</v>
      </c>
      <c r="Z869" s="2" t="s">
        <v>532</v>
      </c>
      <c r="AA869" s="2">
        <v>0.17499999999999999</v>
      </c>
      <c r="AB869" s="2">
        <v>0.22500000000000001</v>
      </c>
      <c r="AC869" s="95">
        <v>0.25446875000000002</v>
      </c>
      <c r="AD869" s="38">
        <f t="shared" si="189"/>
        <v>0</v>
      </c>
      <c r="AE869" s="38">
        <f t="shared" si="190"/>
        <v>12.73269064253256</v>
      </c>
      <c r="AF869" s="38">
        <f t="shared" si="191"/>
        <v>22.193757649697758</v>
      </c>
      <c r="AG869" s="38">
        <f t="shared" si="192"/>
        <v>6.0055757053629826</v>
      </c>
      <c r="AH869" s="38">
        <f t="shared" si="193"/>
        <v>28.199333355060741</v>
      </c>
      <c r="AI869" s="38">
        <v>442.37194444400001</v>
      </c>
      <c r="AJ869" s="24">
        <f t="shared" si="194"/>
        <v>6.3745754470264565E-2</v>
      </c>
      <c r="AK869" s="2">
        <f t="shared" si="195"/>
        <v>4651</v>
      </c>
    </row>
    <row r="870" spans="1:37">
      <c r="A870" s="2">
        <v>120</v>
      </c>
      <c r="B870" s="2" t="s">
        <v>175</v>
      </c>
      <c r="C870" s="2" t="s">
        <v>18</v>
      </c>
      <c r="D870" s="2" t="s">
        <v>420</v>
      </c>
      <c r="E870" s="2" t="s">
        <v>767</v>
      </c>
      <c r="F870" s="2" t="s">
        <v>64</v>
      </c>
      <c r="H870" s="2" t="s">
        <v>881</v>
      </c>
      <c r="I870" s="2">
        <v>32310</v>
      </c>
      <c r="J870" s="2">
        <v>14543</v>
      </c>
      <c r="K870" s="95">
        <f t="shared" si="182"/>
        <v>0.45010832559579078</v>
      </c>
      <c r="L870" s="38">
        <f t="shared" si="183"/>
        <v>0</v>
      </c>
      <c r="M870" s="38">
        <f t="shared" si="184"/>
        <v>0</v>
      </c>
      <c r="N870" s="38">
        <f t="shared" si="185"/>
        <v>0</v>
      </c>
      <c r="O870" s="38">
        <f t="shared" si="186"/>
        <v>72.715000000000003</v>
      </c>
      <c r="P870" s="2">
        <v>3743982</v>
      </c>
      <c r="Q870" s="2">
        <v>52.061393563999999</v>
      </c>
      <c r="R870" s="24">
        <v>0</v>
      </c>
      <c r="S870" s="24">
        <v>0</v>
      </c>
      <c r="T870" s="24">
        <v>0</v>
      </c>
      <c r="U870" s="24">
        <v>1</v>
      </c>
      <c r="V870" s="95">
        <f t="shared" si="187"/>
        <v>0.45010832559579078</v>
      </c>
      <c r="W870" s="95">
        <v>0.35009374999999998</v>
      </c>
      <c r="X870" s="95">
        <v>0.30599999999999999</v>
      </c>
      <c r="Y870" s="95">
        <f t="shared" si="188"/>
        <v>0.30599999999999999</v>
      </c>
      <c r="Z870" s="2" t="s">
        <v>532</v>
      </c>
      <c r="AA870" s="2" t="s">
        <v>532</v>
      </c>
      <c r="AB870" s="2" t="s">
        <v>532</v>
      </c>
      <c r="AC870" s="95">
        <v>0.30599999999999999</v>
      </c>
      <c r="AD870" s="38">
        <f t="shared" si="189"/>
        <v>0</v>
      </c>
      <c r="AE870" s="38">
        <f t="shared" si="190"/>
        <v>0</v>
      </c>
      <c r="AF870" s="38">
        <f t="shared" si="191"/>
        <v>0</v>
      </c>
      <c r="AG870" s="38">
        <f t="shared" si="192"/>
        <v>194.91692040000004</v>
      </c>
      <c r="AH870" s="38">
        <f t="shared" si="193"/>
        <v>194.91692040000004</v>
      </c>
      <c r="AI870" s="38">
        <v>442.37194444400001</v>
      </c>
      <c r="AJ870" s="24">
        <f t="shared" si="194"/>
        <v>0.4406177264360277</v>
      </c>
      <c r="AK870" s="2">
        <f t="shared" si="195"/>
        <v>24238</v>
      </c>
    </row>
    <row r="871" spans="1:37">
      <c r="A871" s="2">
        <v>121</v>
      </c>
      <c r="B871" s="2" t="s">
        <v>176</v>
      </c>
      <c r="C871" s="2" t="s">
        <v>18</v>
      </c>
      <c r="D871" s="2" t="s">
        <v>420</v>
      </c>
      <c r="E871" s="2" t="s">
        <v>767</v>
      </c>
      <c r="F871" s="2" t="s">
        <v>64</v>
      </c>
      <c r="H871" s="2" t="s">
        <v>881</v>
      </c>
      <c r="I871" s="2">
        <v>27217</v>
      </c>
      <c r="J871" s="2">
        <v>10542</v>
      </c>
      <c r="K871" s="95">
        <f t="shared" si="182"/>
        <v>0.38733144725722896</v>
      </c>
      <c r="L871" s="38">
        <f t="shared" si="183"/>
        <v>0</v>
      </c>
      <c r="M871" s="38">
        <f t="shared" si="184"/>
        <v>0</v>
      </c>
      <c r="N871" s="38">
        <f t="shared" si="185"/>
        <v>0</v>
      </c>
      <c r="O871" s="38">
        <f t="shared" si="186"/>
        <v>52.71</v>
      </c>
      <c r="P871" s="2">
        <v>3310341</v>
      </c>
      <c r="Q871" s="2">
        <v>43.349011494999999</v>
      </c>
      <c r="R871" s="24">
        <v>0</v>
      </c>
      <c r="S871" s="24">
        <v>0</v>
      </c>
      <c r="T871" s="24">
        <v>0</v>
      </c>
      <c r="U871" s="24">
        <v>1</v>
      </c>
      <c r="V871" s="95">
        <f t="shared" si="187"/>
        <v>0.38733144725722896</v>
      </c>
      <c r="W871" s="95">
        <v>0.38409374999999996</v>
      </c>
      <c r="X871" s="95">
        <v>0.31078125000000001</v>
      </c>
      <c r="Y871" s="95">
        <f t="shared" si="188"/>
        <v>0.31078125000000001</v>
      </c>
      <c r="Z871" s="2" t="s">
        <v>532</v>
      </c>
      <c r="AA871" s="2" t="s">
        <v>532</v>
      </c>
      <c r="AB871" s="2" t="s">
        <v>532</v>
      </c>
      <c r="AC871" s="95">
        <v>0.31078125000000001</v>
      </c>
      <c r="AD871" s="38">
        <f t="shared" si="189"/>
        <v>0</v>
      </c>
      <c r="AE871" s="38">
        <f t="shared" si="190"/>
        <v>0</v>
      </c>
      <c r="AF871" s="38">
        <f t="shared" si="191"/>
        <v>0</v>
      </c>
      <c r="AG871" s="38">
        <f t="shared" si="192"/>
        <v>143.50001006250002</v>
      </c>
      <c r="AH871" s="38">
        <f t="shared" si="193"/>
        <v>143.50001006250002</v>
      </c>
      <c r="AI871" s="38">
        <v>442.37194444400001</v>
      </c>
      <c r="AJ871" s="24">
        <f t="shared" si="194"/>
        <v>0.32438768295502912</v>
      </c>
      <c r="AK871" s="2">
        <f t="shared" si="195"/>
        <v>17570</v>
      </c>
    </row>
    <row r="872" spans="1:37">
      <c r="A872" s="2">
        <v>122</v>
      </c>
      <c r="B872" s="2" t="s">
        <v>177</v>
      </c>
      <c r="C872" s="2" t="s">
        <v>18</v>
      </c>
      <c r="D872" s="2" t="s">
        <v>420</v>
      </c>
      <c r="E872" s="2" t="s">
        <v>767</v>
      </c>
      <c r="F872" s="2" t="s">
        <v>64</v>
      </c>
      <c r="H872" s="2" t="s">
        <v>881</v>
      </c>
      <c r="I872" s="2">
        <v>25943</v>
      </c>
      <c r="J872" s="2">
        <v>13371</v>
      </c>
      <c r="K872" s="95">
        <f t="shared" si="182"/>
        <v>0.51539914427783984</v>
      </c>
      <c r="L872" s="38">
        <f t="shared" si="183"/>
        <v>0</v>
      </c>
      <c r="M872" s="38">
        <f t="shared" si="184"/>
        <v>0</v>
      </c>
      <c r="N872" s="38">
        <f t="shared" si="185"/>
        <v>0</v>
      </c>
      <c r="O872" s="38">
        <f t="shared" si="186"/>
        <v>66.855000000000004</v>
      </c>
      <c r="P872" s="2">
        <v>1808710</v>
      </c>
      <c r="Q872" s="2">
        <v>92.406816071999998</v>
      </c>
      <c r="R872" s="24">
        <v>0</v>
      </c>
      <c r="S872" s="24">
        <v>0</v>
      </c>
      <c r="T872" s="24">
        <v>0</v>
      </c>
      <c r="U872" s="24">
        <v>1</v>
      </c>
      <c r="V872" s="95">
        <f t="shared" si="187"/>
        <v>0.51539914427783984</v>
      </c>
      <c r="W872" s="95">
        <v>0.32300000000000001</v>
      </c>
      <c r="X872" s="95">
        <v>0.28538750000000002</v>
      </c>
      <c r="Y872" s="95">
        <f t="shared" si="188"/>
        <v>0.28538750000000002</v>
      </c>
      <c r="Z872" s="2" t="s">
        <v>532</v>
      </c>
      <c r="AA872" s="2" t="s">
        <v>532</v>
      </c>
      <c r="AB872" s="2" t="s">
        <v>532</v>
      </c>
      <c r="AC872" s="95">
        <v>0.28538750000000002</v>
      </c>
      <c r="AD872" s="38">
        <f t="shared" si="189"/>
        <v>0</v>
      </c>
      <c r="AE872" s="38">
        <f t="shared" si="190"/>
        <v>0</v>
      </c>
      <c r="AF872" s="38">
        <f t="shared" si="191"/>
        <v>0</v>
      </c>
      <c r="AG872" s="38">
        <f t="shared" si="192"/>
        <v>167.13713229750005</v>
      </c>
      <c r="AH872" s="38">
        <f t="shared" si="193"/>
        <v>167.13713229750005</v>
      </c>
      <c r="AI872" s="38">
        <v>442.37194444400001</v>
      </c>
      <c r="AJ872" s="24">
        <f t="shared" si="194"/>
        <v>0.37782037128861817</v>
      </c>
      <c r="AK872" s="2">
        <f t="shared" si="195"/>
        <v>22285</v>
      </c>
    </row>
    <row r="873" spans="1:37">
      <c r="A873" s="2">
        <v>123</v>
      </c>
      <c r="B873" s="2" t="s">
        <v>178</v>
      </c>
      <c r="C873" s="2" t="s">
        <v>18</v>
      </c>
      <c r="D873" s="2" t="s">
        <v>420</v>
      </c>
      <c r="E873" s="2" t="s">
        <v>767</v>
      </c>
      <c r="F873" s="2" t="s">
        <v>64</v>
      </c>
      <c r="H873" s="2" t="s">
        <v>881</v>
      </c>
      <c r="I873" s="2">
        <v>41692</v>
      </c>
      <c r="J873" s="2">
        <v>14265</v>
      </c>
      <c r="K873" s="95">
        <f t="shared" si="182"/>
        <v>0.34215197160126642</v>
      </c>
      <c r="L873" s="38">
        <f t="shared" si="183"/>
        <v>0</v>
      </c>
      <c r="M873" s="38">
        <f t="shared" si="184"/>
        <v>33.075220574250004</v>
      </c>
      <c r="N873" s="38">
        <f t="shared" si="185"/>
        <v>26.104655570399999</v>
      </c>
      <c r="O873" s="38">
        <f t="shared" si="186"/>
        <v>12.14512385535</v>
      </c>
      <c r="P873" s="2">
        <v>3399091</v>
      </c>
      <c r="Q873" s="2">
        <v>23.850185255</v>
      </c>
      <c r="R873" s="24">
        <v>0</v>
      </c>
      <c r="S873" s="24">
        <v>0.46372549000000002</v>
      </c>
      <c r="T873" s="24">
        <v>0.365995872</v>
      </c>
      <c r="U873" s="24">
        <v>0.17027863800000001</v>
      </c>
      <c r="V873" s="95">
        <f t="shared" si="187"/>
        <v>0.18348738091600308</v>
      </c>
      <c r="W873" s="95">
        <v>0.27837499999999998</v>
      </c>
      <c r="X873" s="95">
        <v>0.24194770500000001</v>
      </c>
      <c r="Y873" s="95">
        <f t="shared" si="188"/>
        <v>0.21090234780324998</v>
      </c>
      <c r="Z873" s="2" t="s">
        <v>532</v>
      </c>
      <c r="AA873" s="2">
        <v>0.17499999999999999</v>
      </c>
      <c r="AB873" s="2">
        <v>0.22500000000000001</v>
      </c>
      <c r="AC873" s="95">
        <v>0.27837499999999998</v>
      </c>
      <c r="AD873" s="38">
        <f t="shared" si="189"/>
        <v>0</v>
      </c>
      <c r="AE873" s="38">
        <f t="shared" si="190"/>
        <v>50.704313140325254</v>
      </c>
      <c r="AF873" s="38">
        <f t="shared" si="191"/>
        <v>51.452276129258401</v>
      </c>
      <c r="AG873" s="38">
        <f t="shared" si="192"/>
        <v>29.616673954321573</v>
      </c>
      <c r="AH873" s="38">
        <f t="shared" si="193"/>
        <v>81.068950083579978</v>
      </c>
      <c r="AI873" s="38">
        <v>442.37194444400001</v>
      </c>
      <c r="AJ873" s="24">
        <f t="shared" si="194"/>
        <v>0.183259700579503</v>
      </c>
      <c r="AK873" s="2">
        <f t="shared" si="195"/>
        <v>12750</v>
      </c>
    </row>
    <row r="874" spans="1:37">
      <c r="A874" s="2">
        <v>124</v>
      </c>
      <c r="B874" s="2" t="s">
        <v>179</v>
      </c>
      <c r="C874" s="2" t="s">
        <v>18</v>
      </c>
      <c r="D874" s="2" t="s">
        <v>420</v>
      </c>
      <c r="E874" s="2" t="s">
        <v>767</v>
      </c>
      <c r="F874" s="2" t="s">
        <v>64</v>
      </c>
      <c r="H874" s="2" t="s">
        <v>881</v>
      </c>
      <c r="I874" s="2">
        <v>45575</v>
      </c>
      <c r="J874" s="2">
        <v>20814</v>
      </c>
      <c r="K874" s="95">
        <f t="shared" si="182"/>
        <v>0.45669775095995613</v>
      </c>
      <c r="L874" s="38">
        <f t="shared" si="183"/>
        <v>0</v>
      </c>
      <c r="M874" s="38">
        <f t="shared" si="184"/>
        <v>18.73440051507</v>
      </c>
      <c r="N874" s="38">
        <f t="shared" si="185"/>
        <v>41.324483903729998</v>
      </c>
      <c r="O874" s="38">
        <f t="shared" si="186"/>
        <v>44.011115581200002</v>
      </c>
      <c r="P874" s="2">
        <v>3027281</v>
      </c>
      <c r="Q874" s="2">
        <v>64.049205224999994</v>
      </c>
      <c r="R874" s="24">
        <v>0</v>
      </c>
      <c r="S874" s="24">
        <v>0.18001730099999999</v>
      </c>
      <c r="T874" s="24">
        <v>0.39708353899999999</v>
      </c>
      <c r="U874" s="24">
        <v>0.42289916</v>
      </c>
      <c r="V874" s="95">
        <f t="shared" si="187"/>
        <v>0.37448425445937467</v>
      </c>
      <c r="W874" s="95">
        <v>0.34371874999999996</v>
      </c>
      <c r="X874" s="95">
        <v>0.25937739900000001</v>
      </c>
      <c r="Y874" s="95">
        <f t="shared" si="188"/>
        <v>0.24418800708374999</v>
      </c>
      <c r="Z874" s="2" t="s">
        <v>532</v>
      </c>
      <c r="AA874" s="2">
        <v>0.17499999999999999</v>
      </c>
      <c r="AB874" s="2">
        <v>0.22500000000000001</v>
      </c>
      <c r="AC874" s="95">
        <v>0.29165625000000001</v>
      </c>
      <c r="AD874" s="38">
        <f t="shared" si="189"/>
        <v>0</v>
      </c>
      <c r="AE874" s="38">
        <f t="shared" si="190"/>
        <v>28.719835989602309</v>
      </c>
      <c r="AF874" s="38">
        <f t="shared" si="191"/>
        <v>81.45055777425182</v>
      </c>
      <c r="AG874" s="38">
        <f t="shared" si="192"/>
        <v>112.44438429566922</v>
      </c>
      <c r="AH874" s="38">
        <f t="shared" si="193"/>
        <v>193.89494206992106</v>
      </c>
      <c r="AI874" s="38">
        <v>442.37194444400001</v>
      </c>
      <c r="AJ874" s="24">
        <f t="shared" si="194"/>
        <v>0.43830750232956123</v>
      </c>
      <c r="AK874" s="2">
        <f t="shared" si="195"/>
        <v>28445</v>
      </c>
    </row>
    <row r="875" spans="1:37">
      <c r="A875" s="2">
        <v>125</v>
      </c>
      <c r="B875" s="2" t="s">
        <v>180</v>
      </c>
      <c r="C875" s="2" t="s">
        <v>18</v>
      </c>
      <c r="D875" s="2" t="s">
        <v>420</v>
      </c>
      <c r="E875" s="2" t="s">
        <v>767</v>
      </c>
      <c r="F875" s="2" t="s">
        <v>64</v>
      </c>
      <c r="H875" s="2" t="s">
        <v>881</v>
      </c>
      <c r="I875" s="2">
        <v>17073</v>
      </c>
      <c r="J875" s="2">
        <v>6946</v>
      </c>
      <c r="K875" s="95">
        <f t="shared" si="182"/>
        <v>0.40684121126925554</v>
      </c>
      <c r="L875" s="38">
        <f t="shared" si="183"/>
        <v>0</v>
      </c>
      <c r="M875" s="38">
        <f t="shared" si="184"/>
        <v>4.2263345424800001</v>
      </c>
      <c r="N875" s="38">
        <f t="shared" si="185"/>
        <v>16.56960489223</v>
      </c>
      <c r="O875" s="38">
        <f t="shared" si="186"/>
        <v>13.93406056529</v>
      </c>
      <c r="P875" s="2">
        <v>735295</v>
      </c>
      <c r="Q875" s="2">
        <v>87.672940600000004</v>
      </c>
      <c r="R875" s="24">
        <v>0</v>
      </c>
      <c r="S875" s="24">
        <v>0.121691176</v>
      </c>
      <c r="T875" s="24">
        <v>0.47709775100000001</v>
      </c>
      <c r="U875" s="24">
        <v>0.40121107299999997</v>
      </c>
      <c r="V875" s="95">
        <f t="shared" si="187"/>
        <v>0.35733222582463536</v>
      </c>
      <c r="W875" s="95">
        <v>0.27890624999999997</v>
      </c>
      <c r="X875" s="95">
        <v>0.24125207100000001</v>
      </c>
      <c r="Y875" s="95">
        <f t="shared" si="188"/>
        <v>0.2331897789065781</v>
      </c>
      <c r="Z875" s="2" t="s">
        <v>532</v>
      </c>
      <c r="AA875" s="2">
        <v>0.17499999999999999</v>
      </c>
      <c r="AB875" s="2">
        <v>0.22500000000000001</v>
      </c>
      <c r="AC875" s="95">
        <v>0.26057812499999999</v>
      </c>
      <c r="AD875" s="38">
        <f t="shared" si="189"/>
        <v>0</v>
      </c>
      <c r="AE875" s="38">
        <f t="shared" si="190"/>
        <v>6.4789708536218393</v>
      </c>
      <c r="AF875" s="38">
        <f t="shared" si="191"/>
        <v>32.658691242585327</v>
      </c>
      <c r="AG875" s="38">
        <f t="shared" si="192"/>
        <v>31.806783651479847</v>
      </c>
      <c r="AH875" s="38">
        <f t="shared" si="193"/>
        <v>64.465474894065181</v>
      </c>
      <c r="AI875" s="38">
        <v>442.37194444400001</v>
      </c>
      <c r="AJ875" s="24">
        <f t="shared" si="194"/>
        <v>0.1457268610808701</v>
      </c>
      <c r="AK875" s="2">
        <f t="shared" si="195"/>
        <v>10168</v>
      </c>
    </row>
    <row r="876" spans="1:37">
      <c r="A876" s="2">
        <v>126</v>
      </c>
      <c r="B876" s="2" t="s">
        <v>181</v>
      </c>
      <c r="C876" s="2" t="s">
        <v>18</v>
      </c>
      <c r="D876" s="2" t="s">
        <v>420</v>
      </c>
      <c r="E876" s="2" t="s">
        <v>767</v>
      </c>
      <c r="F876" s="2" t="s">
        <v>64</v>
      </c>
      <c r="H876" s="2" t="s">
        <v>881</v>
      </c>
      <c r="I876" s="2">
        <v>44942</v>
      </c>
      <c r="J876" s="2">
        <v>9950</v>
      </c>
      <c r="K876" s="95">
        <f t="shared" si="182"/>
        <v>0.22139646655689554</v>
      </c>
      <c r="L876" s="38">
        <f t="shared" si="183"/>
        <v>3.7502921109999998</v>
      </c>
      <c r="M876" s="38">
        <f t="shared" si="184"/>
        <v>9.6212731437500008</v>
      </c>
      <c r="N876" s="38">
        <f t="shared" si="185"/>
        <v>9.6212731437500008</v>
      </c>
      <c r="O876" s="38">
        <f t="shared" si="186"/>
        <v>26.757161551749999</v>
      </c>
      <c r="P876" s="2">
        <v>6574708</v>
      </c>
      <c r="Q876" s="2">
        <v>13.812359051</v>
      </c>
      <c r="R876" s="24">
        <v>7.5382755999999995E-2</v>
      </c>
      <c r="S876" s="24">
        <v>0.19339242500000001</v>
      </c>
      <c r="T876" s="24">
        <v>0.19339242500000001</v>
      </c>
      <c r="U876" s="24">
        <v>0.53783239299999996</v>
      </c>
      <c r="V876" s="95">
        <f t="shared" si="187"/>
        <v>0.16189059096390901</v>
      </c>
      <c r="W876" s="95">
        <v>0.37346875000000002</v>
      </c>
      <c r="X876" s="95">
        <v>0.28496807800000001</v>
      </c>
      <c r="Y876" s="95">
        <f t="shared" si="188"/>
        <v>0.24975768131678122</v>
      </c>
      <c r="Z876" s="2">
        <v>0.1</v>
      </c>
      <c r="AA876" s="2">
        <v>0.17499999999999999</v>
      </c>
      <c r="AB876" s="2">
        <v>0.22500000000000001</v>
      </c>
      <c r="AC876" s="95">
        <v>0.30653124999999998</v>
      </c>
      <c r="AD876" s="38">
        <f t="shared" si="189"/>
        <v>3.2852558892359998</v>
      </c>
      <c r="AE876" s="38">
        <f t="shared" si="190"/>
        <v>14.749411729368751</v>
      </c>
      <c r="AF876" s="38">
        <f t="shared" si="191"/>
        <v>18.963529366331251</v>
      </c>
      <c r="AG876" s="38">
        <f t="shared" si="192"/>
        <v>71.848698109730421</v>
      </c>
      <c r="AH876" s="38">
        <f t="shared" si="193"/>
        <v>90.812227476061679</v>
      </c>
      <c r="AI876" s="38">
        <v>442.37194444400001</v>
      </c>
      <c r="AJ876" s="24">
        <f t="shared" si="194"/>
        <v>0.20528478041300746</v>
      </c>
      <c r="AK876" s="2">
        <f t="shared" si="195"/>
        <v>12126</v>
      </c>
    </row>
    <row r="877" spans="1:37">
      <c r="A877" s="2">
        <v>127</v>
      </c>
      <c r="B877" s="2" t="s">
        <v>182</v>
      </c>
      <c r="C877" s="2" t="s">
        <v>18</v>
      </c>
      <c r="D877" s="2" t="s">
        <v>420</v>
      </c>
      <c r="E877" s="2" t="s">
        <v>767</v>
      </c>
      <c r="F877" s="2" t="s">
        <v>64</v>
      </c>
      <c r="H877" s="2" t="s">
        <v>881</v>
      </c>
      <c r="I877" s="2">
        <v>26120</v>
      </c>
      <c r="J877" s="2">
        <v>10033</v>
      </c>
      <c r="K877" s="95">
        <f t="shared" si="182"/>
        <v>0.38411179173047472</v>
      </c>
      <c r="L877" s="38">
        <f t="shared" si="183"/>
        <v>0</v>
      </c>
      <c r="M877" s="38">
        <f t="shared" si="184"/>
        <v>0</v>
      </c>
      <c r="N877" s="38">
        <f t="shared" si="185"/>
        <v>20.370607197489996</v>
      </c>
      <c r="O877" s="38">
        <f t="shared" si="186"/>
        <v>29.794392802510004</v>
      </c>
      <c r="P877" s="2">
        <v>1365944</v>
      </c>
      <c r="Q877" s="2">
        <v>84.817865655000006</v>
      </c>
      <c r="R877" s="24">
        <v>0</v>
      </c>
      <c r="S877" s="24">
        <v>0</v>
      </c>
      <c r="T877" s="24">
        <v>0.40607210599999999</v>
      </c>
      <c r="U877" s="24">
        <v>0.59392789400000001</v>
      </c>
      <c r="V877" s="95">
        <f t="shared" si="187"/>
        <v>0.38411179173047472</v>
      </c>
      <c r="W877" s="95">
        <v>0.34318749999999998</v>
      </c>
      <c r="X877" s="95">
        <v>0.26364243399999998</v>
      </c>
      <c r="Y877" s="95">
        <f t="shared" si="188"/>
        <v>0.26364243360337503</v>
      </c>
      <c r="Z877" s="2" t="s">
        <v>532</v>
      </c>
      <c r="AA877" s="2" t="s">
        <v>532</v>
      </c>
      <c r="AB877" s="2">
        <v>0.22500000000000001</v>
      </c>
      <c r="AC877" s="95">
        <v>0.2900625</v>
      </c>
      <c r="AD877" s="38">
        <f t="shared" si="189"/>
        <v>0</v>
      </c>
      <c r="AE877" s="38">
        <f t="shared" si="190"/>
        <v>0</v>
      </c>
      <c r="AF877" s="38">
        <f t="shared" si="191"/>
        <v>40.150466786252778</v>
      </c>
      <c r="AG877" s="38">
        <f t="shared" si="192"/>
        <v>75.705987905555801</v>
      </c>
      <c r="AH877" s="38">
        <f t="shared" si="193"/>
        <v>115.85645469180858</v>
      </c>
      <c r="AI877" s="38">
        <v>442.37194444400001</v>
      </c>
      <c r="AJ877" s="24">
        <f t="shared" si="194"/>
        <v>0.26189828750877053</v>
      </c>
      <c r="AK877" s="2">
        <f t="shared" si="195"/>
        <v>16722</v>
      </c>
    </row>
    <row r="878" spans="1:37">
      <c r="A878" s="2">
        <v>128</v>
      </c>
      <c r="B878" s="2" t="s">
        <v>183</v>
      </c>
      <c r="C878" s="2" t="s">
        <v>18</v>
      </c>
      <c r="D878" s="2" t="s">
        <v>420</v>
      </c>
      <c r="E878" s="2" t="s">
        <v>767</v>
      </c>
      <c r="F878" s="2" t="s">
        <v>64</v>
      </c>
      <c r="H878" s="2" t="s">
        <v>881</v>
      </c>
      <c r="I878" s="2">
        <v>27587</v>
      </c>
      <c r="J878" s="2">
        <v>9498</v>
      </c>
      <c r="K878" s="95">
        <f t="shared" si="182"/>
        <v>0.34429260158770436</v>
      </c>
      <c r="L878" s="38">
        <f t="shared" si="183"/>
        <v>0</v>
      </c>
      <c r="M878" s="38">
        <f t="shared" si="184"/>
        <v>0</v>
      </c>
      <c r="N878" s="38">
        <f t="shared" si="185"/>
        <v>5.5565045732400007</v>
      </c>
      <c r="O878" s="38">
        <f t="shared" si="186"/>
        <v>41.933495426759997</v>
      </c>
      <c r="P878" s="2">
        <v>2802885</v>
      </c>
      <c r="Q878" s="2">
        <v>48.257830505999998</v>
      </c>
      <c r="R878" s="24">
        <v>0</v>
      </c>
      <c r="S878" s="24">
        <v>0</v>
      </c>
      <c r="T878" s="24">
        <v>0.117003676</v>
      </c>
      <c r="U878" s="24">
        <v>0.88299632400000005</v>
      </c>
      <c r="V878" s="95">
        <f t="shared" si="187"/>
        <v>0.34429260158770436</v>
      </c>
      <c r="W878" s="95">
        <v>0.41703124999999996</v>
      </c>
      <c r="X878" s="95">
        <v>0.32513730200000002</v>
      </c>
      <c r="Y878" s="95">
        <f t="shared" si="188"/>
        <v>0.32513730186862499</v>
      </c>
      <c r="Z878" s="2" t="s">
        <v>532</v>
      </c>
      <c r="AA878" s="2" t="s">
        <v>532</v>
      </c>
      <c r="AB878" s="2">
        <v>0.22500000000000001</v>
      </c>
      <c r="AC878" s="95">
        <v>0.33840625000000002</v>
      </c>
      <c r="AD878" s="38">
        <f t="shared" si="189"/>
        <v>0</v>
      </c>
      <c r="AE878" s="38">
        <f t="shared" si="190"/>
        <v>0</v>
      </c>
      <c r="AF878" s="38">
        <f t="shared" si="191"/>
        <v>10.951870513856042</v>
      </c>
      <c r="AG878" s="38">
        <f t="shared" si="192"/>
        <v>124.30927876603512</v>
      </c>
      <c r="AH878" s="38">
        <f t="shared" si="193"/>
        <v>135.26114927989116</v>
      </c>
      <c r="AI878" s="38">
        <v>442.37194444400001</v>
      </c>
      <c r="AJ878" s="24">
        <f t="shared" si="194"/>
        <v>0.30576339882922637</v>
      </c>
      <c r="AK878" s="2">
        <f t="shared" si="195"/>
        <v>15830</v>
      </c>
    </row>
    <row r="879" spans="1:37">
      <c r="A879" s="2">
        <v>129</v>
      </c>
      <c r="B879" s="2" t="s">
        <v>184</v>
      </c>
      <c r="C879" s="2" t="s">
        <v>18</v>
      </c>
      <c r="D879" s="2" t="s">
        <v>420</v>
      </c>
      <c r="E879" s="2" t="s">
        <v>767</v>
      </c>
      <c r="F879" s="2" t="s">
        <v>64</v>
      </c>
      <c r="H879" s="2" t="s">
        <v>881</v>
      </c>
      <c r="I879" s="2">
        <v>31558</v>
      </c>
      <c r="J879" s="2">
        <v>6652</v>
      </c>
      <c r="K879" s="95">
        <f t="shared" si="182"/>
        <v>0.21078648837061917</v>
      </c>
      <c r="L879" s="38">
        <f t="shared" si="183"/>
        <v>6.8420889156600007</v>
      </c>
      <c r="M879" s="38">
        <f t="shared" si="184"/>
        <v>5.3358288608200013</v>
      </c>
      <c r="N879" s="38">
        <f t="shared" si="185"/>
        <v>5.2750420533199991</v>
      </c>
      <c r="O879" s="38">
        <f t="shared" si="186"/>
        <v>15.80704013694</v>
      </c>
      <c r="P879" s="2">
        <v>5024192</v>
      </c>
      <c r="Q879" s="2">
        <v>11.147176708</v>
      </c>
      <c r="R879" s="24">
        <v>0.20571524099999999</v>
      </c>
      <c r="S879" s="24">
        <v>0.16042780700000001</v>
      </c>
      <c r="T879" s="24">
        <v>0.15860018200000001</v>
      </c>
      <c r="U879" s="24">
        <v>0.47525676900000002</v>
      </c>
      <c r="V879" s="95">
        <f t="shared" si="187"/>
        <v>0.13360848083059765</v>
      </c>
      <c r="W879" s="95">
        <v>0.38143750000000004</v>
      </c>
      <c r="X879" s="95">
        <v>0.30325886400000002</v>
      </c>
      <c r="Y879" s="95">
        <f t="shared" si="188"/>
        <v>0.24086912956437501</v>
      </c>
      <c r="Z879" s="2">
        <v>0.1</v>
      </c>
      <c r="AA879" s="2">
        <v>0.17499999999999999</v>
      </c>
      <c r="AB879" s="2">
        <v>0.22500000000000001</v>
      </c>
      <c r="AC879" s="95">
        <v>0.32937499999999997</v>
      </c>
      <c r="AD879" s="38">
        <f t="shared" si="189"/>
        <v>5.9936698901181611</v>
      </c>
      <c r="AE879" s="38">
        <f t="shared" si="190"/>
        <v>8.1798256436370611</v>
      </c>
      <c r="AF879" s="38">
        <f t="shared" si="191"/>
        <v>10.397107887093718</v>
      </c>
      <c r="AG879" s="38">
        <f t="shared" si="192"/>
        <v>45.608448083116407</v>
      </c>
      <c r="AH879" s="38">
        <f t="shared" si="193"/>
        <v>56.005555970210125</v>
      </c>
      <c r="AI879" s="38">
        <v>442.37194444400001</v>
      </c>
      <c r="AJ879" s="24">
        <f t="shared" si="194"/>
        <v>0.12660286592225309</v>
      </c>
      <c r="AK879" s="2">
        <f t="shared" si="195"/>
        <v>7027</v>
      </c>
    </row>
    <row r="880" spans="1:37">
      <c r="A880" s="2">
        <v>130</v>
      </c>
      <c r="B880" s="2" t="s">
        <v>185</v>
      </c>
      <c r="C880" s="2" t="s">
        <v>18</v>
      </c>
      <c r="D880" s="2" t="s">
        <v>420</v>
      </c>
      <c r="E880" s="2" t="s">
        <v>767</v>
      </c>
      <c r="F880" s="2" t="s">
        <v>64</v>
      </c>
      <c r="H880" s="2" t="s">
        <v>881</v>
      </c>
      <c r="I880" s="2">
        <v>8546</v>
      </c>
      <c r="J880" s="2">
        <v>1866</v>
      </c>
      <c r="K880" s="95">
        <f t="shared" si="182"/>
        <v>0.21834776503627429</v>
      </c>
      <c r="L880" s="38">
        <f t="shared" si="183"/>
        <v>5.6043325788899994</v>
      </c>
      <c r="M880" s="38">
        <f t="shared" si="184"/>
        <v>1.7036293569000001</v>
      </c>
      <c r="N880" s="38">
        <f t="shared" si="185"/>
        <v>0.85651019687999996</v>
      </c>
      <c r="O880" s="38">
        <f t="shared" si="186"/>
        <v>1.16552786733</v>
      </c>
      <c r="P880" s="2">
        <v>330354</v>
      </c>
      <c r="Q880" s="2">
        <v>13.303290330999999</v>
      </c>
      <c r="R880" s="24">
        <v>0.60067873299999996</v>
      </c>
      <c r="S880" s="24">
        <v>0.18259692999999999</v>
      </c>
      <c r="T880" s="24">
        <v>9.1801735999999995E-2</v>
      </c>
      <c r="U880" s="24">
        <v>0.12492260099999999</v>
      </c>
      <c r="V880" s="95">
        <f t="shared" si="187"/>
        <v>4.7321274612918324E-2</v>
      </c>
      <c r="W880" s="95">
        <v>0.26509375000000002</v>
      </c>
      <c r="X880" s="95">
        <v>0.24811053599999999</v>
      </c>
      <c r="Y880" s="95">
        <f t="shared" si="188"/>
        <v>0.14579392740884373</v>
      </c>
      <c r="Z880" s="2">
        <v>0.1</v>
      </c>
      <c r="AA880" s="2">
        <v>0.17499999999999999</v>
      </c>
      <c r="AB880" s="2">
        <v>0.22500000000000001</v>
      </c>
      <c r="AC880" s="95">
        <v>0.26509375000000002</v>
      </c>
      <c r="AD880" s="38">
        <f t="shared" si="189"/>
        <v>4.9093953391076406</v>
      </c>
      <c r="AE880" s="38">
        <f t="shared" si="190"/>
        <v>2.6116638041276996</v>
      </c>
      <c r="AF880" s="38">
        <f t="shared" si="191"/>
        <v>1.68818159805048</v>
      </c>
      <c r="AG880" s="38">
        <f t="shared" si="192"/>
        <v>2.7066135809809064</v>
      </c>
      <c r="AH880" s="38">
        <f t="shared" si="193"/>
        <v>4.3947951790313864</v>
      </c>
      <c r="AI880" s="38">
        <v>442.37194444400001</v>
      </c>
      <c r="AJ880" s="24">
        <f t="shared" si="194"/>
        <v>9.9346155067655401E-3</v>
      </c>
      <c r="AK880" s="2">
        <f t="shared" si="195"/>
        <v>674</v>
      </c>
    </row>
    <row r="881" spans="1:37">
      <c r="A881" s="2">
        <v>63</v>
      </c>
      <c r="B881" s="96" t="s">
        <v>127</v>
      </c>
      <c r="C881" s="2" t="s">
        <v>17</v>
      </c>
      <c r="D881" s="2" t="s">
        <v>414</v>
      </c>
      <c r="E881" s="2" t="s">
        <v>767</v>
      </c>
      <c r="F881" s="2" t="s">
        <v>64</v>
      </c>
      <c r="H881" s="2" t="s">
        <v>881</v>
      </c>
      <c r="I881" s="2">
        <v>2568</v>
      </c>
      <c r="J881" s="2">
        <v>233</v>
      </c>
      <c r="K881" s="95">
        <f t="shared" si="182"/>
        <v>9.0732087227414326E-2</v>
      </c>
      <c r="L881" s="38">
        <f t="shared" si="183"/>
        <v>0.22427807488499996</v>
      </c>
      <c r="M881" s="38">
        <f t="shared" si="184"/>
        <v>0.61726310137999996</v>
      </c>
      <c r="N881" s="38">
        <f t="shared" si="185"/>
        <v>0.32345882373499996</v>
      </c>
      <c r="O881" s="38">
        <f t="shared" si="186"/>
        <v>0</v>
      </c>
      <c r="P881" s="2">
        <v>995597</v>
      </c>
      <c r="Q881" s="2">
        <v>0.64035683200000004</v>
      </c>
      <c r="R881" s="24">
        <v>0.19251336899999999</v>
      </c>
      <c r="S881" s="24">
        <v>0.52983957199999998</v>
      </c>
      <c r="T881" s="24">
        <v>0.27764705899999997</v>
      </c>
      <c r="U881" s="24">
        <v>0</v>
      </c>
      <c r="V881" s="95">
        <f t="shared" si="187"/>
        <v>2.5191497175623051E-2</v>
      </c>
      <c r="W881" s="95">
        <v>0.22525000000000001</v>
      </c>
      <c r="X881" s="95">
        <v>0.22500000000000001</v>
      </c>
      <c r="Y881" s="95">
        <f t="shared" si="188"/>
        <v>0.17444385027499998</v>
      </c>
      <c r="Z881" s="2">
        <v>0.1</v>
      </c>
      <c r="AA881" s="2">
        <v>0.17499999999999999</v>
      </c>
      <c r="AB881" s="2">
        <v>0.22500000000000001</v>
      </c>
      <c r="AC881" s="95"/>
      <c r="AD881" s="38">
        <f t="shared" si="189"/>
        <v>0.19646759359926</v>
      </c>
      <c r="AE881" s="38">
        <f t="shared" si="190"/>
        <v>0.94626433441553992</v>
      </c>
      <c r="AF881" s="38">
        <f t="shared" si="191"/>
        <v>0.63753734158168496</v>
      </c>
      <c r="AG881" s="38">
        <f t="shared" si="192"/>
        <v>0</v>
      </c>
      <c r="AH881" s="38">
        <f t="shared" si="193"/>
        <v>0.63753734158168496</v>
      </c>
      <c r="AI881" s="38">
        <v>517.37694444399995</v>
      </c>
      <c r="AJ881" s="24">
        <f t="shared" si="194"/>
        <v>1.2322492303301525E-3</v>
      </c>
      <c r="AK881" s="2">
        <f t="shared" si="195"/>
        <v>108</v>
      </c>
    </row>
    <row r="882" spans="1:37">
      <c r="A882" s="2">
        <v>35</v>
      </c>
      <c r="B882" s="2" t="s">
        <v>99</v>
      </c>
      <c r="C882" s="2" t="s">
        <v>17</v>
      </c>
      <c r="D882" s="2" t="s">
        <v>414</v>
      </c>
      <c r="E882" s="2" t="s">
        <v>767</v>
      </c>
      <c r="F882" s="2" t="s">
        <v>64</v>
      </c>
      <c r="H882" s="2" t="s">
        <v>881</v>
      </c>
      <c r="I882" s="2">
        <v>10568</v>
      </c>
      <c r="J882" s="2">
        <v>3133</v>
      </c>
      <c r="K882" s="95">
        <f t="shared" si="182"/>
        <v>0.29646101438304318</v>
      </c>
      <c r="L882" s="38">
        <f t="shared" si="183"/>
        <v>2.4695411792350002</v>
      </c>
      <c r="M882" s="38">
        <f t="shared" si="184"/>
        <v>10.868745581784999</v>
      </c>
      <c r="N882" s="38">
        <f t="shared" si="185"/>
        <v>2.32671323898</v>
      </c>
      <c r="O882" s="38">
        <f t="shared" si="186"/>
        <v>0</v>
      </c>
      <c r="P882" s="2">
        <v>4069533</v>
      </c>
      <c r="Q882" s="2">
        <v>1.1268987829999999</v>
      </c>
      <c r="R882" s="24">
        <v>0.15764705900000001</v>
      </c>
      <c r="S882" s="24">
        <v>0.69382352899999999</v>
      </c>
      <c r="T882" s="24">
        <v>0.148529412</v>
      </c>
      <c r="U882" s="24">
        <v>0</v>
      </c>
      <c r="V882" s="95">
        <f t="shared" si="187"/>
        <v>4.4033180147236943E-2</v>
      </c>
      <c r="W882" s="95">
        <v>0.22500000000000001</v>
      </c>
      <c r="X882" s="95">
        <v>0.22500000000000001</v>
      </c>
      <c r="Y882" s="95">
        <f t="shared" si="188"/>
        <v>0.17060294117499999</v>
      </c>
      <c r="Z882" s="2">
        <v>0.1</v>
      </c>
      <c r="AA882" s="2">
        <v>0.17499999999999999</v>
      </c>
      <c r="AB882" s="2">
        <v>0.22500000000000001</v>
      </c>
      <c r="AC882" s="95"/>
      <c r="AD882" s="38">
        <f t="shared" si="189"/>
        <v>2.1633180730098602</v>
      </c>
      <c r="AE882" s="38">
        <f t="shared" si="190"/>
        <v>16.661786976876403</v>
      </c>
      <c r="AF882" s="38">
        <f t="shared" si="191"/>
        <v>4.5859517940295813</v>
      </c>
      <c r="AG882" s="38">
        <f t="shared" si="192"/>
        <v>0</v>
      </c>
      <c r="AH882" s="38">
        <f t="shared" si="193"/>
        <v>4.5859517940295813</v>
      </c>
      <c r="AI882" s="38">
        <v>517.37694444399995</v>
      </c>
      <c r="AJ882" s="24">
        <f t="shared" si="194"/>
        <v>8.8638503189543607E-3</v>
      </c>
      <c r="AK882" s="2">
        <f t="shared" si="195"/>
        <v>776</v>
      </c>
    </row>
    <row r="883" spans="1:37">
      <c r="A883" s="2">
        <v>36</v>
      </c>
      <c r="B883" s="2" t="s">
        <v>100</v>
      </c>
      <c r="C883" s="2" t="s">
        <v>17</v>
      </c>
      <c r="D883" s="2" t="s">
        <v>414</v>
      </c>
      <c r="E883" s="2" t="s">
        <v>767</v>
      </c>
      <c r="F883" s="2" t="s">
        <v>64</v>
      </c>
      <c r="H883" s="2" t="s">
        <v>881</v>
      </c>
      <c r="I883" s="2">
        <v>6910</v>
      </c>
      <c r="J883" s="2">
        <v>1121</v>
      </c>
      <c r="K883" s="95">
        <f t="shared" si="182"/>
        <v>0.16222865412445731</v>
      </c>
      <c r="L883" s="38">
        <f t="shared" si="183"/>
        <v>2.1986176475099999</v>
      </c>
      <c r="M883" s="38">
        <f t="shared" si="184"/>
        <v>3.4063823524900005</v>
      </c>
      <c r="N883" s="38">
        <f t="shared" si="185"/>
        <v>0</v>
      </c>
      <c r="O883" s="38">
        <f t="shared" si="186"/>
        <v>0</v>
      </c>
      <c r="P883" s="2">
        <v>2761977</v>
      </c>
      <c r="Q883" s="2">
        <v>0</v>
      </c>
      <c r="R883" s="24">
        <v>0.39226006200000002</v>
      </c>
      <c r="S883" s="24">
        <v>0.60773993800000004</v>
      </c>
      <c r="T883" s="24">
        <v>0</v>
      </c>
      <c r="U883" s="24">
        <v>0</v>
      </c>
      <c r="V883" s="95">
        <f t="shared" si="187"/>
        <v>0</v>
      </c>
      <c r="W883" s="95">
        <v>0.19443750000000001</v>
      </c>
      <c r="X883" s="95"/>
      <c r="Y883" s="95">
        <f t="shared" si="188"/>
        <v>0.14558049535000001</v>
      </c>
      <c r="Z883" s="2">
        <v>0.1</v>
      </c>
      <c r="AA883" s="2">
        <v>0.17499999999999999</v>
      </c>
      <c r="AB883" s="2" t="s">
        <v>532</v>
      </c>
      <c r="AC883" s="95"/>
      <c r="AD883" s="38">
        <f t="shared" si="189"/>
        <v>1.9259890592187601</v>
      </c>
      <c r="AE883" s="38">
        <f t="shared" si="190"/>
        <v>5.2219841463671708</v>
      </c>
      <c r="AF883" s="38">
        <f t="shared" si="191"/>
        <v>0</v>
      </c>
      <c r="AG883" s="38">
        <f t="shared" si="192"/>
        <v>0</v>
      </c>
      <c r="AH883" s="38">
        <f t="shared" si="193"/>
        <v>0</v>
      </c>
      <c r="AI883" s="38">
        <v>517.37694444399995</v>
      </c>
      <c r="AJ883" s="24">
        <f t="shared" si="194"/>
        <v>0</v>
      </c>
      <c r="AK883" s="2">
        <f t="shared" si="195"/>
        <v>0</v>
      </c>
    </row>
    <row r="884" spans="1:37">
      <c r="A884" s="2">
        <v>37</v>
      </c>
      <c r="B884" s="2" t="s">
        <v>101</v>
      </c>
      <c r="C884" s="2" t="s">
        <v>17</v>
      </c>
      <c r="D884" s="2" t="s">
        <v>414</v>
      </c>
      <c r="E884" s="2" t="s">
        <v>767</v>
      </c>
      <c r="F884" s="2" t="s">
        <v>64</v>
      </c>
      <c r="H884" s="2" t="s">
        <v>881</v>
      </c>
      <c r="I884" s="2">
        <v>9493</v>
      </c>
      <c r="J884" s="2">
        <v>2122</v>
      </c>
      <c r="K884" s="95">
        <f t="shared" si="182"/>
        <v>0.22353312967449701</v>
      </c>
      <c r="L884" s="38">
        <f t="shared" si="183"/>
        <v>3.3657773135100002</v>
      </c>
      <c r="M884" s="38">
        <f t="shared" si="184"/>
        <v>5.6076475232299989</v>
      </c>
      <c r="N884" s="38">
        <f t="shared" si="185"/>
        <v>1.6365751632599999</v>
      </c>
      <c r="O884" s="38">
        <f t="shared" si="186"/>
        <v>0</v>
      </c>
      <c r="P884" s="2">
        <v>2224535</v>
      </c>
      <c r="Q884" s="2">
        <v>1.4500512000000001</v>
      </c>
      <c r="R884" s="24">
        <v>0.31722689100000001</v>
      </c>
      <c r="S884" s="24">
        <v>0.52852474299999996</v>
      </c>
      <c r="T884" s="24">
        <v>0.154248366</v>
      </c>
      <c r="U884" s="24">
        <v>0</v>
      </c>
      <c r="V884" s="95">
        <f t="shared" si="187"/>
        <v>3.4479619999157274E-2</v>
      </c>
      <c r="W884" s="95">
        <v>0.22500000000000001</v>
      </c>
      <c r="X884" s="95">
        <v>0.22500000000000001</v>
      </c>
      <c r="Y884" s="95">
        <f t="shared" si="188"/>
        <v>0.15892040147499997</v>
      </c>
      <c r="Z884" s="2">
        <v>0.1</v>
      </c>
      <c r="AA884" s="2">
        <v>0.17499999999999999</v>
      </c>
      <c r="AB884" s="2">
        <v>0.22500000000000001</v>
      </c>
      <c r="AC884" s="95"/>
      <c r="AD884" s="38">
        <f t="shared" si="189"/>
        <v>2.9484209266347605</v>
      </c>
      <c r="AE884" s="38">
        <f t="shared" si="190"/>
        <v>8.5965236531115874</v>
      </c>
      <c r="AF884" s="38">
        <f t="shared" si="191"/>
        <v>3.2256896467854599</v>
      </c>
      <c r="AG884" s="38">
        <f t="shared" si="192"/>
        <v>0</v>
      </c>
      <c r="AH884" s="38">
        <f t="shared" si="193"/>
        <v>3.2256896467854599</v>
      </c>
      <c r="AI884" s="38">
        <v>517.37694444399995</v>
      </c>
      <c r="AJ884" s="24">
        <f t="shared" si="194"/>
        <v>6.2346992486338043E-3</v>
      </c>
      <c r="AK884" s="2">
        <f t="shared" si="195"/>
        <v>546</v>
      </c>
    </row>
    <row r="885" spans="1:37">
      <c r="A885" s="2">
        <v>38</v>
      </c>
      <c r="B885" s="2" t="s">
        <v>102</v>
      </c>
      <c r="C885" s="2" t="s">
        <v>17</v>
      </c>
      <c r="D885" s="2" t="s">
        <v>414</v>
      </c>
      <c r="E885" s="2" t="s">
        <v>767</v>
      </c>
      <c r="F885" s="2" t="s">
        <v>64</v>
      </c>
      <c r="H885" s="2" t="s">
        <v>881</v>
      </c>
      <c r="I885" s="2">
        <v>9093</v>
      </c>
      <c r="J885" s="2">
        <v>2784</v>
      </c>
      <c r="K885" s="95">
        <f t="shared" si="182"/>
        <v>0.30616958099637082</v>
      </c>
      <c r="L885" s="38">
        <f t="shared" si="183"/>
        <v>1.4636470612799999</v>
      </c>
      <c r="M885" s="38">
        <f t="shared" si="184"/>
        <v>9.8046244396799995</v>
      </c>
      <c r="N885" s="38">
        <f t="shared" si="185"/>
        <v>2.6517285129599997</v>
      </c>
      <c r="O885" s="38">
        <f t="shared" si="186"/>
        <v>0</v>
      </c>
      <c r="P885" s="2">
        <v>1823573</v>
      </c>
      <c r="Q885" s="2">
        <v>2.866107848</v>
      </c>
      <c r="R885" s="24">
        <v>0.105147059</v>
      </c>
      <c r="S885" s="24">
        <v>0.70435520399999996</v>
      </c>
      <c r="T885" s="24">
        <v>0.190497738</v>
      </c>
      <c r="U885" s="24">
        <v>0</v>
      </c>
      <c r="V885" s="95">
        <f t="shared" si="187"/>
        <v>5.8324612624216426E-2</v>
      </c>
      <c r="W885" s="95">
        <v>0.22500000000000001</v>
      </c>
      <c r="X885" s="95">
        <v>0.22500000000000001</v>
      </c>
      <c r="Y885" s="95">
        <f t="shared" si="188"/>
        <v>0.17663885764999998</v>
      </c>
      <c r="Z885" s="2">
        <v>0.1</v>
      </c>
      <c r="AA885" s="2">
        <v>0.17499999999999999</v>
      </c>
      <c r="AB885" s="2">
        <v>0.22500000000000001</v>
      </c>
      <c r="AC885" s="95"/>
      <c r="AD885" s="38">
        <f t="shared" si="189"/>
        <v>1.2821548256812798</v>
      </c>
      <c r="AE885" s="38">
        <f t="shared" si="190"/>
        <v>15.03048926602944</v>
      </c>
      <c r="AF885" s="38">
        <f t="shared" si="191"/>
        <v>5.2265568990441587</v>
      </c>
      <c r="AG885" s="38">
        <f t="shared" si="192"/>
        <v>0</v>
      </c>
      <c r="AH885" s="38">
        <f t="shared" si="193"/>
        <v>5.2265568990441587</v>
      </c>
      <c r="AI885" s="38">
        <v>517.37694444399995</v>
      </c>
      <c r="AJ885" s="24">
        <f t="shared" si="194"/>
        <v>1.0102029004521814E-2</v>
      </c>
      <c r="AK885" s="2">
        <f t="shared" si="195"/>
        <v>884</v>
      </c>
    </row>
    <row r="886" spans="1:37">
      <c r="A886" s="2">
        <v>39</v>
      </c>
      <c r="B886" s="2" t="s">
        <v>103</v>
      </c>
      <c r="C886" s="2" t="s">
        <v>17</v>
      </c>
      <c r="D886" s="2" t="s">
        <v>414</v>
      </c>
      <c r="E886" s="2" t="s">
        <v>767</v>
      </c>
      <c r="F886" s="2" t="s">
        <v>64</v>
      </c>
      <c r="H886" s="2" t="s">
        <v>881</v>
      </c>
      <c r="I886" s="2">
        <v>17538</v>
      </c>
      <c r="J886" s="2">
        <v>3259</v>
      </c>
      <c r="K886" s="95">
        <f t="shared" si="182"/>
        <v>0.18582506557190101</v>
      </c>
      <c r="L886" s="38">
        <f t="shared" si="183"/>
        <v>0.85069484718999999</v>
      </c>
      <c r="M886" s="38">
        <f t="shared" si="184"/>
        <v>9.1779191157300009</v>
      </c>
      <c r="N886" s="38">
        <f t="shared" si="185"/>
        <v>6.2663860370800002</v>
      </c>
      <c r="O886" s="38">
        <f t="shared" si="186"/>
        <v>0</v>
      </c>
      <c r="P886" s="2">
        <v>4588944</v>
      </c>
      <c r="Q886" s="2">
        <v>2.6914790989999999</v>
      </c>
      <c r="R886" s="24">
        <v>5.2205882000000002E-2</v>
      </c>
      <c r="S886" s="24">
        <v>0.56323529400000005</v>
      </c>
      <c r="T886" s="24">
        <v>0.38455882400000002</v>
      </c>
      <c r="U886" s="24">
        <v>0</v>
      </c>
      <c r="V886" s="95">
        <f t="shared" si="187"/>
        <v>7.146066868605315E-2</v>
      </c>
      <c r="W886" s="95">
        <v>0.23906249999999998</v>
      </c>
      <c r="X886" s="95">
        <v>0.22500000000000001</v>
      </c>
      <c r="Y886" s="95">
        <f t="shared" si="188"/>
        <v>0.19031250005</v>
      </c>
      <c r="Z886" s="2">
        <v>0.1</v>
      </c>
      <c r="AA886" s="2">
        <v>0.17499999999999999</v>
      </c>
      <c r="AB886" s="2">
        <v>0.22500000000000001</v>
      </c>
      <c r="AC886" s="95"/>
      <c r="AD886" s="38">
        <f t="shared" si="189"/>
        <v>0.74520868613844005</v>
      </c>
      <c r="AE886" s="38">
        <f t="shared" si="190"/>
        <v>14.069750004414091</v>
      </c>
      <c r="AF886" s="38">
        <f t="shared" si="191"/>
        <v>12.351046879084681</v>
      </c>
      <c r="AG886" s="38">
        <f t="shared" si="192"/>
        <v>0</v>
      </c>
      <c r="AH886" s="38">
        <f t="shared" si="193"/>
        <v>12.351046879084681</v>
      </c>
      <c r="AI886" s="38">
        <v>517.37694444399995</v>
      </c>
      <c r="AJ886" s="24">
        <f t="shared" si="194"/>
        <v>2.3872433844839676E-2</v>
      </c>
      <c r="AK886" s="2">
        <f t="shared" si="195"/>
        <v>2089</v>
      </c>
    </row>
    <row r="887" spans="1:37">
      <c r="A887" s="2">
        <v>40</v>
      </c>
      <c r="B887" s="2" t="s">
        <v>104</v>
      </c>
      <c r="C887" s="2" t="s">
        <v>17</v>
      </c>
      <c r="D887" s="2" t="s">
        <v>414</v>
      </c>
      <c r="E887" s="2" t="s">
        <v>767</v>
      </c>
      <c r="F887" s="2" t="s">
        <v>64</v>
      </c>
      <c r="H887" s="2" t="s">
        <v>881</v>
      </c>
      <c r="I887" s="2">
        <v>10332</v>
      </c>
      <c r="J887" s="2">
        <v>2752</v>
      </c>
      <c r="K887" s="95">
        <f t="shared" si="182"/>
        <v>0.26635694928377857</v>
      </c>
      <c r="L887" s="38">
        <f t="shared" si="183"/>
        <v>0</v>
      </c>
      <c r="M887" s="38">
        <f t="shared" si="184"/>
        <v>7.3184313711999991</v>
      </c>
      <c r="N887" s="38">
        <f t="shared" si="185"/>
        <v>6.4415686287999998</v>
      </c>
      <c r="O887" s="38">
        <f t="shared" si="186"/>
        <v>0</v>
      </c>
      <c r="P887" s="2">
        <v>1212119</v>
      </c>
      <c r="Q887" s="2">
        <v>10.474492822</v>
      </c>
      <c r="R887" s="24">
        <v>0</v>
      </c>
      <c r="S887" s="24">
        <v>0.53186274499999997</v>
      </c>
      <c r="T887" s="24">
        <v>0.46813725499999997</v>
      </c>
      <c r="U887" s="24">
        <v>0</v>
      </c>
      <c r="V887" s="95">
        <f t="shared" si="187"/>
        <v>0.12469161108788231</v>
      </c>
      <c r="W887" s="95">
        <v>0.22843749999999999</v>
      </c>
      <c r="X887" s="95">
        <v>0.22500000000000001</v>
      </c>
      <c r="Y887" s="95">
        <f t="shared" si="188"/>
        <v>0.19840686274999997</v>
      </c>
      <c r="Z887" s="2" t="s">
        <v>532</v>
      </c>
      <c r="AA887" s="2">
        <v>0.17499999999999999</v>
      </c>
      <c r="AB887" s="2">
        <v>0.22500000000000001</v>
      </c>
      <c r="AC887" s="95"/>
      <c r="AD887" s="38">
        <f t="shared" si="189"/>
        <v>0</v>
      </c>
      <c r="AE887" s="38">
        <f t="shared" si="190"/>
        <v>11.219155292049598</v>
      </c>
      <c r="AF887" s="38">
        <f t="shared" si="191"/>
        <v>12.6963317673648</v>
      </c>
      <c r="AG887" s="38">
        <f t="shared" si="192"/>
        <v>0</v>
      </c>
      <c r="AH887" s="38">
        <f t="shared" si="193"/>
        <v>12.6963317673648</v>
      </c>
      <c r="AI887" s="38">
        <v>517.37694444399995</v>
      </c>
      <c r="AJ887" s="24">
        <f t="shared" si="194"/>
        <v>2.4539809714576546E-2</v>
      </c>
      <c r="AK887" s="2">
        <f t="shared" si="195"/>
        <v>2147</v>
      </c>
    </row>
    <row r="888" spans="1:37">
      <c r="A888" s="2">
        <v>41</v>
      </c>
      <c r="B888" s="2" t="s">
        <v>105</v>
      </c>
      <c r="C888" s="2" t="s">
        <v>17</v>
      </c>
      <c r="D888" s="2" t="s">
        <v>414</v>
      </c>
      <c r="E888" s="2" t="s">
        <v>767</v>
      </c>
      <c r="F888" s="2" t="s">
        <v>64</v>
      </c>
      <c r="H888" s="2" t="s">
        <v>881</v>
      </c>
      <c r="I888" s="2">
        <v>9663</v>
      </c>
      <c r="J888" s="2">
        <v>2005</v>
      </c>
      <c r="K888" s="95">
        <f t="shared" si="182"/>
        <v>0.20749249715409293</v>
      </c>
      <c r="L888" s="38">
        <f t="shared" si="183"/>
        <v>3.1409597473250002</v>
      </c>
      <c r="M888" s="38">
        <f t="shared" si="184"/>
        <v>5.3164054389249999</v>
      </c>
      <c r="N888" s="38">
        <f t="shared" si="185"/>
        <v>1.5676348037250001</v>
      </c>
      <c r="O888" s="38">
        <f t="shared" si="186"/>
        <v>0</v>
      </c>
      <c r="P888" s="2">
        <v>1092339</v>
      </c>
      <c r="Q888" s="2">
        <v>2.8286165730000001</v>
      </c>
      <c r="R888" s="24">
        <v>0.31331269299999998</v>
      </c>
      <c r="S888" s="24">
        <v>0.53031475699999997</v>
      </c>
      <c r="T888" s="24">
        <v>0.156372549</v>
      </c>
      <c r="U888" s="24">
        <v>0</v>
      </c>
      <c r="V888" s="95">
        <f t="shared" si="187"/>
        <v>3.244613067836076E-2</v>
      </c>
      <c r="W888" s="95">
        <v>0.22500000000000001</v>
      </c>
      <c r="X888" s="95">
        <v>0.22500000000000001</v>
      </c>
      <c r="Y888" s="95">
        <f t="shared" si="188"/>
        <v>0.15932017529999998</v>
      </c>
      <c r="Z888" s="2">
        <v>0.1</v>
      </c>
      <c r="AA888" s="2">
        <v>0.17499999999999999</v>
      </c>
      <c r="AB888" s="2">
        <v>0.22500000000000001</v>
      </c>
      <c r="AC888" s="95"/>
      <c r="AD888" s="38">
        <f t="shared" si="189"/>
        <v>2.7514807386567002</v>
      </c>
      <c r="AE888" s="38">
        <f t="shared" si="190"/>
        <v>8.1500495378720235</v>
      </c>
      <c r="AF888" s="38">
        <f t="shared" si="191"/>
        <v>3.0898081981419749</v>
      </c>
      <c r="AG888" s="38">
        <f t="shared" si="192"/>
        <v>0</v>
      </c>
      <c r="AH888" s="38">
        <f t="shared" si="193"/>
        <v>3.0898081981419749</v>
      </c>
      <c r="AI888" s="38">
        <v>517.37694444399995</v>
      </c>
      <c r="AJ888" s="24">
        <f t="shared" si="194"/>
        <v>5.9720639493560015E-3</v>
      </c>
      <c r="AK888" s="2">
        <f t="shared" si="195"/>
        <v>523</v>
      </c>
    </row>
    <row r="889" spans="1:37">
      <c r="A889" s="2">
        <v>42</v>
      </c>
      <c r="B889" s="2" t="s">
        <v>106</v>
      </c>
      <c r="C889" s="2" t="s">
        <v>17</v>
      </c>
      <c r="D889" s="2" t="s">
        <v>414</v>
      </c>
      <c r="E889" s="2" t="s">
        <v>767</v>
      </c>
      <c r="F889" s="2" t="s">
        <v>64</v>
      </c>
      <c r="H889" s="2" t="s">
        <v>881</v>
      </c>
      <c r="I889" s="2">
        <v>7224</v>
      </c>
      <c r="J889" s="2">
        <v>1086</v>
      </c>
      <c r="K889" s="95">
        <f t="shared" si="182"/>
        <v>0.15033222591362128</v>
      </c>
      <c r="L889" s="38">
        <f t="shared" si="183"/>
        <v>2.1081176464200002</v>
      </c>
      <c r="M889" s="38">
        <f t="shared" si="184"/>
        <v>2.7020238964200001</v>
      </c>
      <c r="N889" s="38">
        <f t="shared" si="185"/>
        <v>0.61985845715999999</v>
      </c>
      <c r="O889" s="38">
        <f t="shared" si="186"/>
        <v>0</v>
      </c>
      <c r="P889" s="2">
        <v>1059358</v>
      </c>
      <c r="Q889" s="2">
        <v>1.153284363</v>
      </c>
      <c r="R889" s="24">
        <v>0.38823529400000001</v>
      </c>
      <c r="S889" s="24">
        <v>0.49761029400000001</v>
      </c>
      <c r="T889" s="24">
        <v>0.114154412</v>
      </c>
      <c r="U889" s="24">
        <v>0</v>
      </c>
      <c r="V889" s="95">
        <f t="shared" si="187"/>
        <v>1.71610868538206E-2</v>
      </c>
      <c r="W889" s="95">
        <v>0.22500000000000001</v>
      </c>
      <c r="X889" s="95">
        <v>0.22500000000000001</v>
      </c>
      <c r="Y889" s="95">
        <f t="shared" si="188"/>
        <v>0.15159007354999998</v>
      </c>
      <c r="Z889" s="2">
        <v>0.1</v>
      </c>
      <c r="AA889" s="2">
        <v>0.17499999999999999</v>
      </c>
      <c r="AB889" s="2">
        <v>0.22500000000000001</v>
      </c>
      <c r="AC889" s="95"/>
      <c r="AD889" s="38">
        <f t="shared" si="189"/>
        <v>1.8467110582639201</v>
      </c>
      <c r="AE889" s="38">
        <f t="shared" si="190"/>
        <v>4.1422026332118591</v>
      </c>
      <c r="AF889" s="38">
        <f t="shared" si="191"/>
        <v>1.2217410190623601</v>
      </c>
      <c r="AG889" s="38">
        <f t="shared" si="192"/>
        <v>0</v>
      </c>
      <c r="AH889" s="38">
        <f t="shared" si="193"/>
        <v>1.2217410190623601</v>
      </c>
      <c r="AI889" s="38">
        <v>517.37694444399995</v>
      </c>
      <c r="AJ889" s="24">
        <f t="shared" si="194"/>
        <v>2.3614137278098199E-3</v>
      </c>
      <c r="AK889" s="2">
        <f t="shared" si="195"/>
        <v>207</v>
      </c>
    </row>
    <row r="890" spans="1:37">
      <c r="A890" s="2">
        <v>43</v>
      </c>
      <c r="B890" s="2" t="s">
        <v>107</v>
      </c>
      <c r="C890" s="2" t="s">
        <v>17</v>
      </c>
      <c r="D890" s="2" t="s">
        <v>414</v>
      </c>
      <c r="E890" s="2" t="s">
        <v>767</v>
      </c>
      <c r="F890" s="2" t="s">
        <v>64</v>
      </c>
      <c r="H890" s="2" t="s">
        <v>881</v>
      </c>
      <c r="I890" s="2">
        <v>7286</v>
      </c>
      <c r="J890" s="2">
        <v>1518</v>
      </c>
      <c r="K890" s="95">
        <f t="shared" si="182"/>
        <v>0.20834477079330221</v>
      </c>
      <c r="L890" s="38">
        <f t="shared" si="183"/>
        <v>0.96701470502999998</v>
      </c>
      <c r="M890" s="38">
        <f t="shared" si="184"/>
        <v>5.4398382356999999</v>
      </c>
      <c r="N890" s="38">
        <f t="shared" si="185"/>
        <v>1.18314705927</v>
      </c>
      <c r="O890" s="38">
        <f t="shared" si="186"/>
        <v>0</v>
      </c>
      <c r="P890" s="2">
        <v>1738686</v>
      </c>
      <c r="Q890" s="2">
        <v>1.3412328929999999</v>
      </c>
      <c r="R890" s="24">
        <v>0.12740641699999999</v>
      </c>
      <c r="S890" s="24">
        <v>0.71671123000000003</v>
      </c>
      <c r="T890" s="24">
        <v>0.155882353</v>
      </c>
      <c r="U890" s="24">
        <v>0</v>
      </c>
      <c r="V890" s="95">
        <f t="shared" si="187"/>
        <v>3.2477273106505625E-2</v>
      </c>
      <c r="W890" s="95">
        <v>0.22500000000000001</v>
      </c>
      <c r="X890" s="95">
        <v>0.22500000000000001</v>
      </c>
      <c r="Y890" s="95">
        <f t="shared" si="188"/>
        <v>0.173238636375</v>
      </c>
      <c r="Z890" s="2">
        <v>0.1</v>
      </c>
      <c r="AA890" s="2">
        <v>0.17499999999999999</v>
      </c>
      <c r="AB890" s="2">
        <v>0.22500000000000001</v>
      </c>
      <c r="AC890" s="95"/>
      <c r="AD890" s="38">
        <f t="shared" si="189"/>
        <v>0.84710488160628006</v>
      </c>
      <c r="AE890" s="38">
        <f t="shared" si="190"/>
        <v>8.339272015328099</v>
      </c>
      <c r="AF890" s="38">
        <f t="shared" si="191"/>
        <v>2.3319828538211702</v>
      </c>
      <c r="AG890" s="38">
        <f t="shared" si="192"/>
        <v>0</v>
      </c>
      <c r="AH890" s="38">
        <f t="shared" si="193"/>
        <v>2.3319828538211702</v>
      </c>
      <c r="AI890" s="38">
        <v>517.37694444399995</v>
      </c>
      <c r="AJ890" s="24">
        <f t="shared" si="194"/>
        <v>4.507318849175314E-3</v>
      </c>
      <c r="AK890" s="2">
        <f t="shared" si="195"/>
        <v>394</v>
      </c>
    </row>
    <row r="891" spans="1:37">
      <c r="A891" s="2">
        <v>44</v>
      </c>
      <c r="B891" s="2" t="s">
        <v>108</v>
      </c>
      <c r="C891" s="2" t="s">
        <v>17</v>
      </c>
      <c r="D891" s="2" t="s">
        <v>414</v>
      </c>
      <c r="E891" s="2" t="s">
        <v>767</v>
      </c>
      <c r="F891" s="2" t="s">
        <v>64</v>
      </c>
      <c r="H891" s="2" t="s">
        <v>881</v>
      </c>
      <c r="I891" s="2">
        <v>8544</v>
      </c>
      <c r="J891" s="2">
        <v>1945</v>
      </c>
      <c r="K891" s="95">
        <f t="shared" si="182"/>
        <v>0.22764513108614232</v>
      </c>
      <c r="L891" s="38">
        <f t="shared" si="183"/>
        <v>2.1989941170749998</v>
      </c>
      <c r="M891" s="38">
        <f t="shared" si="184"/>
        <v>6.1797607804999997</v>
      </c>
      <c r="N891" s="38">
        <f t="shared" si="185"/>
        <v>1.3462451024250002</v>
      </c>
      <c r="O891" s="38">
        <f t="shared" si="186"/>
        <v>0</v>
      </c>
      <c r="P891" s="2">
        <v>1306048</v>
      </c>
      <c r="Q891" s="2">
        <v>2.0316627629999999</v>
      </c>
      <c r="R891" s="24">
        <v>0.226117647</v>
      </c>
      <c r="S891" s="24">
        <v>0.63545098</v>
      </c>
      <c r="T891" s="24">
        <v>0.138431373</v>
      </c>
      <c r="U891" s="24">
        <v>0</v>
      </c>
      <c r="V891" s="95">
        <f t="shared" si="187"/>
        <v>3.1513228053019662E-2</v>
      </c>
      <c r="W891" s="95">
        <v>0.22500000000000001</v>
      </c>
      <c r="X891" s="95">
        <v>0.22500000000000001</v>
      </c>
      <c r="Y891" s="95">
        <f t="shared" si="188"/>
        <v>0.164962745125</v>
      </c>
      <c r="Z891" s="2">
        <v>0.1</v>
      </c>
      <c r="AA891" s="2">
        <v>0.17499999999999999</v>
      </c>
      <c r="AB891" s="2">
        <v>0.22500000000000001</v>
      </c>
      <c r="AC891" s="95"/>
      <c r="AD891" s="38">
        <f t="shared" si="189"/>
        <v>1.9263188465576999</v>
      </c>
      <c r="AE891" s="38">
        <f t="shared" si="190"/>
        <v>9.4735732765064977</v>
      </c>
      <c r="AF891" s="38">
        <f t="shared" si="191"/>
        <v>2.653449096879676</v>
      </c>
      <c r="AG891" s="38">
        <f t="shared" si="192"/>
        <v>0</v>
      </c>
      <c r="AH891" s="38">
        <f t="shared" si="193"/>
        <v>2.653449096879676</v>
      </c>
      <c r="AI891" s="38">
        <v>517.37694444399995</v>
      </c>
      <c r="AJ891" s="24">
        <f t="shared" si="194"/>
        <v>5.1286574041895308E-3</v>
      </c>
      <c r="AK891" s="2">
        <f t="shared" si="195"/>
        <v>449</v>
      </c>
    </row>
    <row r="892" spans="1:37">
      <c r="A892" s="2">
        <v>45</v>
      </c>
      <c r="B892" s="2" t="s">
        <v>109</v>
      </c>
      <c r="C892" s="2" t="s">
        <v>17</v>
      </c>
      <c r="D892" s="2" t="s">
        <v>414</v>
      </c>
      <c r="E892" s="2" t="s">
        <v>767</v>
      </c>
      <c r="F892" s="2" t="s">
        <v>64</v>
      </c>
      <c r="H892" s="2" t="s">
        <v>881</v>
      </c>
      <c r="I892" s="2">
        <v>10029</v>
      </c>
      <c r="J892" s="2">
        <v>3091</v>
      </c>
      <c r="K892" s="95">
        <f t="shared" si="182"/>
        <v>0.30820620201415894</v>
      </c>
      <c r="L892" s="38">
        <f t="shared" si="183"/>
        <v>1.2898106563099998</v>
      </c>
      <c r="M892" s="38">
        <f t="shared" si="184"/>
        <v>9.4994676942550011</v>
      </c>
      <c r="N892" s="38">
        <f t="shared" si="185"/>
        <v>4.6657216339799996</v>
      </c>
      <c r="O892" s="38">
        <f t="shared" si="186"/>
        <v>0</v>
      </c>
      <c r="P892" s="2">
        <v>1846020</v>
      </c>
      <c r="Q892" s="2">
        <v>4.9816022310000001</v>
      </c>
      <c r="R892" s="24">
        <v>8.3455881999999995E-2</v>
      </c>
      <c r="S892" s="24">
        <v>0.61465336100000001</v>
      </c>
      <c r="T892" s="24">
        <v>0.30189075599999998</v>
      </c>
      <c r="U892" s="24">
        <v>0</v>
      </c>
      <c r="V892" s="95">
        <f t="shared" si="187"/>
        <v>9.304460332994316E-2</v>
      </c>
      <c r="W892" s="95">
        <v>0.22578124999999999</v>
      </c>
      <c r="X892" s="95">
        <v>0.22500000000000001</v>
      </c>
      <c r="Y892" s="95">
        <f t="shared" si="188"/>
        <v>0.18383534647499999</v>
      </c>
      <c r="Z892" s="2">
        <v>0.1</v>
      </c>
      <c r="AA892" s="2">
        <v>0.17499999999999999</v>
      </c>
      <c r="AB892" s="2">
        <v>0.22500000000000001</v>
      </c>
      <c r="AC892" s="95"/>
      <c r="AD892" s="38">
        <f t="shared" si="189"/>
        <v>1.1298741349275598</v>
      </c>
      <c r="AE892" s="38">
        <f t="shared" si="190"/>
        <v>14.562683975292915</v>
      </c>
      <c r="AF892" s="38">
        <f t="shared" si="191"/>
        <v>9.1961373405745785</v>
      </c>
      <c r="AG892" s="38">
        <f t="shared" si="192"/>
        <v>0</v>
      </c>
      <c r="AH892" s="38">
        <f t="shared" si="193"/>
        <v>9.1961373405745785</v>
      </c>
      <c r="AI892" s="38">
        <v>517.37694444399995</v>
      </c>
      <c r="AJ892" s="24">
        <f t="shared" si="194"/>
        <v>1.7774540283114516E-2</v>
      </c>
      <c r="AK892" s="2">
        <f t="shared" si="195"/>
        <v>1555</v>
      </c>
    </row>
    <row r="893" spans="1:37">
      <c r="A893" s="2">
        <v>304</v>
      </c>
      <c r="B893" s="2" t="s">
        <v>355</v>
      </c>
      <c r="C893" s="2" t="s">
        <v>17</v>
      </c>
      <c r="D893" s="2" t="s">
        <v>414</v>
      </c>
      <c r="E893" s="2" t="s">
        <v>767</v>
      </c>
      <c r="F893" s="2" t="s">
        <v>64</v>
      </c>
      <c r="H893" s="2" t="s">
        <v>881</v>
      </c>
      <c r="I893" s="2">
        <v>882</v>
      </c>
      <c r="J893" s="2">
        <v>14</v>
      </c>
      <c r="K893" s="95">
        <f t="shared" si="182"/>
        <v>1.5873015873015872E-2</v>
      </c>
      <c r="L893" s="38">
        <f t="shared" si="183"/>
        <v>0</v>
      </c>
      <c r="M893" s="38">
        <f t="shared" si="184"/>
        <v>4.1148073049999991E-2</v>
      </c>
      <c r="N893" s="38">
        <f t="shared" si="185"/>
        <v>2.8851926949999999E-2</v>
      </c>
      <c r="O893" s="38">
        <f t="shared" si="186"/>
        <v>0</v>
      </c>
      <c r="P893" s="2">
        <v>3520031</v>
      </c>
      <c r="Q893" s="2">
        <v>1.6155297999999998E-2</v>
      </c>
      <c r="R893" s="24">
        <v>0</v>
      </c>
      <c r="S893" s="24">
        <v>0.58782961499999997</v>
      </c>
      <c r="T893" s="24">
        <v>0.41217038499999997</v>
      </c>
      <c r="U893" s="24">
        <v>0</v>
      </c>
      <c r="V893" s="95">
        <f t="shared" si="187"/>
        <v>6.5423870634920625E-3</v>
      </c>
      <c r="W893" s="95">
        <v>0.22500000000000001</v>
      </c>
      <c r="X893" s="95">
        <v>0.22500000000000001</v>
      </c>
      <c r="Y893" s="95">
        <f t="shared" si="188"/>
        <v>0.19560851925</v>
      </c>
      <c r="Z893" s="2" t="s">
        <v>532</v>
      </c>
      <c r="AA893" s="2">
        <v>0.17499999999999999</v>
      </c>
      <c r="AB893" s="2">
        <v>0.22500000000000001</v>
      </c>
      <c r="AC893" s="95"/>
      <c r="AD893" s="38">
        <f t="shared" si="189"/>
        <v>0</v>
      </c>
      <c r="AE893" s="38">
        <f t="shared" si="190"/>
        <v>6.3079995985649978E-2</v>
      </c>
      <c r="AF893" s="38">
        <f t="shared" si="191"/>
        <v>5.6867148018449998E-2</v>
      </c>
      <c r="AG893" s="38">
        <f t="shared" si="192"/>
        <v>0</v>
      </c>
      <c r="AH893" s="38">
        <f t="shared" si="193"/>
        <v>5.6867148018449998E-2</v>
      </c>
      <c r="AI893" s="38">
        <v>517.37694444399995</v>
      </c>
      <c r="AJ893" s="24">
        <f t="shared" si="194"/>
        <v>1.0991434510009405E-4</v>
      </c>
      <c r="AK893" s="2">
        <f t="shared" si="195"/>
        <v>10</v>
      </c>
    </row>
    <row r="894" spans="1:37">
      <c r="A894" s="2">
        <v>46</v>
      </c>
      <c r="B894" s="2" t="s">
        <v>110</v>
      </c>
      <c r="C894" s="2" t="s">
        <v>17</v>
      </c>
      <c r="D894" s="2" t="s">
        <v>414</v>
      </c>
      <c r="E894" s="2" t="s">
        <v>767</v>
      </c>
      <c r="F894" s="2" t="s">
        <v>64</v>
      </c>
      <c r="H894" s="2" t="s">
        <v>881</v>
      </c>
      <c r="I894" s="2">
        <v>29676</v>
      </c>
      <c r="J894" s="2">
        <v>8254</v>
      </c>
      <c r="K894" s="95">
        <f t="shared" si="182"/>
        <v>0.27813721525812102</v>
      </c>
      <c r="L894" s="38">
        <f t="shared" si="183"/>
        <v>0</v>
      </c>
      <c r="M894" s="38">
        <f t="shared" si="184"/>
        <v>10.508910631429998</v>
      </c>
      <c r="N894" s="38">
        <f t="shared" si="185"/>
        <v>22.108955243639997</v>
      </c>
      <c r="O894" s="38">
        <f t="shared" si="186"/>
        <v>8.6521341249300008</v>
      </c>
      <c r="P894" s="2">
        <v>2484826</v>
      </c>
      <c r="Q894" s="2">
        <v>25.623090108</v>
      </c>
      <c r="R894" s="24">
        <v>0</v>
      </c>
      <c r="S894" s="24">
        <v>0.254638009</v>
      </c>
      <c r="T894" s="24">
        <v>0.53571493199999998</v>
      </c>
      <c r="U894" s="24">
        <v>0.209647059</v>
      </c>
      <c r="V894" s="95">
        <f t="shared" si="187"/>
        <v>0.20731290853598866</v>
      </c>
      <c r="W894" s="95">
        <v>0.27890624999999997</v>
      </c>
      <c r="X894" s="95">
        <v>0.23627712000000001</v>
      </c>
      <c r="Y894" s="95">
        <f t="shared" si="188"/>
        <v>0.22067363632178125</v>
      </c>
      <c r="Z894" s="2" t="s">
        <v>532</v>
      </c>
      <c r="AA894" s="2">
        <v>0.17499999999999999</v>
      </c>
      <c r="AB894" s="2">
        <v>0.22500000000000001</v>
      </c>
      <c r="AC894" s="95">
        <v>0.26509375000000002</v>
      </c>
      <c r="AD894" s="38">
        <f t="shared" si="189"/>
        <v>0</v>
      </c>
      <c r="AE894" s="38">
        <f t="shared" si="190"/>
        <v>16.110159997982187</v>
      </c>
      <c r="AF894" s="38">
        <f t="shared" si="191"/>
        <v>43.576750785214436</v>
      </c>
      <c r="AG894" s="38">
        <f t="shared" si="192"/>
        <v>20.092169722762605</v>
      </c>
      <c r="AH894" s="38">
        <f t="shared" si="193"/>
        <v>63.668920507977042</v>
      </c>
      <c r="AI894" s="38">
        <v>517.37694444399995</v>
      </c>
      <c r="AJ894" s="24">
        <f t="shared" si="194"/>
        <v>0.12306099294084115</v>
      </c>
      <c r="AK894" s="2">
        <f t="shared" si="195"/>
        <v>10254</v>
      </c>
    </row>
    <row r="895" spans="1:37">
      <c r="A895" s="2">
        <v>305</v>
      </c>
      <c r="B895" s="2" t="s">
        <v>356</v>
      </c>
      <c r="C895" s="2" t="s">
        <v>17</v>
      </c>
      <c r="D895" s="2" t="s">
        <v>414</v>
      </c>
      <c r="E895" s="2" t="s">
        <v>767</v>
      </c>
      <c r="F895" s="2" t="s">
        <v>64</v>
      </c>
      <c r="H895" s="2" t="s">
        <v>881</v>
      </c>
      <c r="I895" s="2">
        <v>379</v>
      </c>
      <c r="J895" s="2">
        <v>30</v>
      </c>
      <c r="K895" s="95">
        <f t="shared" si="182"/>
        <v>7.9155672823219003E-2</v>
      </c>
      <c r="L895" s="38">
        <f t="shared" si="183"/>
        <v>0</v>
      </c>
      <c r="M895" s="38">
        <f t="shared" si="184"/>
        <v>0</v>
      </c>
      <c r="N895" s="38">
        <f t="shared" si="185"/>
        <v>1.46568627E-2</v>
      </c>
      <c r="O895" s="38">
        <f t="shared" si="186"/>
        <v>0.13534313730000003</v>
      </c>
      <c r="P895" s="2">
        <v>671489</v>
      </c>
      <c r="Q895" s="2">
        <v>0.57945056500000003</v>
      </c>
      <c r="R895" s="24">
        <v>0</v>
      </c>
      <c r="S895" s="24">
        <v>0</v>
      </c>
      <c r="T895" s="24">
        <v>9.7712417999999995E-2</v>
      </c>
      <c r="U895" s="24">
        <v>0.90228758200000003</v>
      </c>
      <c r="V895" s="95">
        <f t="shared" si="187"/>
        <v>7.9155672823219003E-2</v>
      </c>
      <c r="W895" s="95">
        <v>0.35912500000000003</v>
      </c>
      <c r="X895" s="95">
        <v>0.29611467299999999</v>
      </c>
      <c r="Y895" s="95">
        <f t="shared" si="188"/>
        <v>0.29611467279885972</v>
      </c>
      <c r="Z895" s="2" t="s">
        <v>532</v>
      </c>
      <c r="AA895" s="2" t="s">
        <v>532</v>
      </c>
      <c r="AB895" s="2">
        <v>0.22500000000000001</v>
      </c>
      <c r="AC895" s="95">
        <v>0.30381597199999999</v>
      </c>
      <c r="AD895" s="38">
        <f t="shared" si="189"/>
        <v>0</v>
      </c>
      <c r="AE895" s="38">
        <f t="shared" si="190"/>
        <v>0</v>
      </c>
      <c r="AF895" s="38">
        <f t="shared" si="191"/>
        <v>2.8888676381699997E-2</v>
      </c>
      <c r="AG895" s="38">
        <f t="shared" si="192"/>
        <v>0.36020600367600175</v>
      </c>
      <c r="AH895" s="38">
        <f t="shared" si="193"/>
        <v>0.38909468005770176</v>
      </c>
      <c r="AI895" s="38">
        <v>517.37694444399995</v>
      </c>
      <c r="AJ895" s="24">
        <f t="shared" si="194"/>
        <v>7.5205260736124031E-4</v>
      </c>
      <c r="AK895" s="2">
        <f t="shared" si="195"/>
        <v>50</v>
      </c>
    </row>
    <row r="896" spans="1:37">
      <c r="A896" s="2">
        <v>306</v>
      </c>
      <c r="B896" s="2" t="s">
        <v>357</v>
      </c>
      <c r="C896" s="2" t="s">
        <v>17</v>
      </c>
      <c r="D896" s="2" t="s">
        <v>414</v>
      </c>
      <c r="E896" s="2" t="s">
        <v>767</v>
      </c>
      <c r="F896" s="2" t="s">
        <v>64</v>
      </c>
      <c r="H896" s="2" t="s">
        <v>881</v>
      </c>
      <c r="I896" s="2">
        <v>755</v>
      </c>
      <c r="J896" s="2">
        <v>61</v>
      </c>
      <c r="K896" s="95">
        <f t="shared" si="182"/>
        <v>8.0794701986754966E-2</v>
      </c>
      <c r="L896" s="38">
        <f t="shared" si="183"/>
        <v>0</v>
      </c>
      <c r="M896" s="38">
        <f t="shared" si="184"/>
        <v>0</v>
      </c>
      <c r="N896" s="38">
        <f t="shared" si="185"/>
        <v>0.14506722686000001</v>
      </c>
      <c r="O896" s="38">
        <f t="shared" si="186"/>
        <v>0.15993277313999998</v>
      </c>
      <c r="P896" s="2">
        <v>1787408</v>
      </c>
      <c r="Q896" s="2">
        <v>0.36200779300000002</v>
      </c>
      <c r="R896" s="24">
        <v>0</v>
      </c>
      <c r="S896" s="24">
        <v>0</v>
      </c>
      <c r="T896" s="24">
        <v>0.47563025199999998</v>
      </c>
      <c r="U896" s="24">
        <v>0.52436974800000002</v>
      </c>
      <c r="V896" s="95">
        <f t="shared" si="187"/>
        <v>8.0794701986754966E-2</v>
      </c>
      <c r="W896" s="95">
        <v>0.26774999999999999</v>
      </c>
      <c r="X896" s="95">
        <v>0.24217966399999999</v>
      </c>
      <c r="Y896" s="95">
        <f t="shared" si="188"/>
        <v>0.24217966386885001</v>
      </c>
      <c r="Z896" s="2" t="s">
        <v>532</v>
      </c>
      <c r="AA896" s="2" t="s">
        <v>532</v>
      </c>
      <c r="AB896" s="2">
        <v>0.22500000000000001</v>
      </c>
      <c r="AC896" s="95">
        <v>0.25776250000000001</v>
      </c>
      <c r="AD896" s="38">
        <f t="shared" si="189"/>
        <v>0</v>
      </c>
      <c r="AE896" s="38">
        <f t="shared" si="190"/>
        <v>0</v>
      </c>
      <c r="AF896" s="38">
        <f t="shared" si="191"/>
        <v>0.28592750414106</v>
      </c>
      <c r="AG896" s="38">
        <f t="shared" si="192"/>
        <v>0.36112812178373338</v>
      </c>
      <c r="AH896" s="38">
        <f t="shared" si="193"/>
        <v>0.64705562592479338</v>
      </c>
      <c r="AI896" s="38">
        <v>517.37694444399995</v>
      </c>
      <c r="AJ896" s="24">
        <f t="shared" si="194"/>
        <v>1.2506464249584079E-3</v>
      </c>
      <c r="AK896" s="2">
        <f t="shared" si="195"/>
        <v>102</v>
      </c>
    </row>
    <row r="897" spans="1:37">
      <c r="A897" s="2">
        <v>47</v>
      </c>
      <c r="B897" s="2" t="s">
        <v>111</v>
      </c>
      <c r="C897" s="2" t="s">
        <v>17</v>
      </c>
      <c r="D897" s="2" t="s">
        <v>414</v>
      </c>
      <c r="E897" s="2" t="s">
        <v>767</v>
      </c>
      <c r="F897" s="2" t="s">
        <v>64</v>
      </c>
      <c r="H897" s="2" t="s">
        <v>881</v>
      </c>
      <c r="I897" s="2">
        <v>7447</v>
      </c>
      <c r="J897" s="2">
        <v>841</v>
      </c>
      <c r="K897" s="95">
        <f t="shared" si="182"/>
        <v>0.11293138176446892</v>
      </c>
      <c r="L897" s="38">
        <f t="shared" si="183"/>
        <v>2.0478219813199998</v>
      </c>
      <c r="M897" s="38">
        <f t="shared" si="184"/>
        <v>2.1571780186800003</v>
      </c>
      <c r="N897" s="38">
        <f t="shared" si="185"/>
        <v>0</v>
      </c>
      <c r="O897" s="38">
        <f t="shared" si="186"/>
        <v>0</v>
      </c>
      <c r="P897" s="2">
        <v>3922369</v>
      </c>
      <c r="Q897" s="2">
        <v>0</v>
      </c>
      <c r="R897" s="24">
        <v>0.48699690400000001</v>
      </c>
      <c r="S897" s="24">
        <v>0.51300309600000005</v>
      </c>
      <c r="T897" s="24">
        <v>0</v>
      </c>
      <c r="U897" s="24">
        <v>0</v>
      </c>
      <c r="V897" s="95">
        <f t="shared" si="187"/>
        <v>0</v>
      </c>
      <c r="W897" s="95">
        <v>0.17531249999999998</v>
      </c>
      <c r="X897" s="95"/>
      <c r="Y897" s="95">
        <f t="shared" si="188"/>
        <v>0.13847523219999999</v>
      </c>
      <c r="Z897" s="2">
        <v>0.1</v>
      </c>
      <c r="AA897" s="2">
        <v>0.17499999999999999</v>
      </c>
      <c r="AB897" s="2" t="s">
        <v>532</v>
      </c>
      <c r="AC897" s="95"/>
      <c r="AD897" s="38">
        <f t="shared" si="189"/>
        <v>1.79389205563632</v>
      </c>
      <c r="AE897" s="38">
        <f t="shared" si="190"/>
        <v>3.3069539026364398</v>
      </c>
      <c r="AF897" s="38">
        <f t="shared" si="191"/>
        <v>0</v>
      </c>
      <c r="AG897" s="38">
        <f t="shared" si="192"/>
        <v>0</v>
      </c>
      <c r="AH897" s="38">
        <f t="shared" si="193"/>
        <v>0</v>
      </c>
      <c r="AI897" s="38">
        <v>517.37694444399995</v>
      </c>
      <c r="AJ897" s="24">
        <f t="shared" si="194"/>
        <v>0</v>
      </c>
      <c r="AK897" s="2">
        <f t="shared" si="195"/>
        <v>0</v>
      </c>
    </row>
    <row r="898" spans="1:37">
      <c r="A898" s="2">
        <v>48</v>
      </c>
      <c r="B898" s="2" t="s">
        <v>112</v>
      </c>
      <c r="C898" s="2" t="s">
        <v>17</v>
      </c>
      <c r="D898" s="2" t="s">
        <v>414</v>
      </c>
      <c r="E898" s="2" t="s">
        <v>767</v>
      </c>
      <c r="F898" s="2" t="s">
        <v>64</v>
      </c>
      <c r="H898" s="2" t="s">
        <v>881</v>
      </c>
      <c r="I898" s="2">
        <v>5384</v>
      </c>
      <c r="J898" s="2">
        <v>1325</v>
      </c>
      <c r="K898" s="95">
        <f t="shared" si="182"/>
        <v>0.2460995542347697</v>
      </c>
      <c r="L898" s="38">
        <f t="shared" si="183"/>
        <v>3.280349265875</v>
      </c>
      <c r="M898" s="38">
        <f t="shared" si="184"/>
        <v>3.344650734125</v>
      </c>
      <c r="N898" s="38">
        <f t="shared" si="185"/>
        <v>0</v>
      </c>
      <c r="O898" s="38">
        <f t="shared" si="186"/>
        <v>0</v>
      </c>
      <c r="P898" s="2">
        <v>1040091</v>
      </c>
      <c r="Q898" s="2">
        <v>0</v>
      </c>
      <c r="R898" s="24">
        <v>0.495147059</v>
      </c>
      <c r="S898" s="24">
        <v>0.504852941</v>
      </c>
      <c r="T898" s="24">
        <v>0</v>
      </c>
      <c r="U898" s="24">
        <v>0</v>
      </c>
      <c r="V898" s="95">
        <f t="shared" si="187"/>
        <v>0</v>
      </c>
      <c r="W898" s="95">
        <v>0.18487500000000001</v>
      </c>
      <c r="X898" s="95"/>
      <c r="Y898" s="95">
        <f t="shared" si="188"/>
        <v>0.13786397057499999</v>
      </c>
      <c r="Z898" s="2">
        <v>0.1</v>
      </c>
      <c r="AA898" s="2">
        <v>0.17499999999999999</v>
      </c>
      <c r="AB898" s="2" t="s">
        <v>532</v>
      </c>
      <c r="AC898" s="95"/>
      <c r="AD898" s="38">
        <f t="shared" si="189"/>
        <v>2.8735859569065001</v>
      </c>
      <c r="AE898" s="38">
        <f t="shared" si="190"/>
        <v>5.1273495754136249</v>
      </c>
      <c r="AF898" s="38">
        <f t="shared" si="191"/>
        <v>0</v>
      </c>
      <c r="AG898" s="38">
        <f t="shared" si="192"/>
        <v>0</v>
      </c>
      <c r="AH898" s="38">
        <f t="shared" si="193"/>
        <v>0</v>
      </c>
      <c r="AI898" s="38">
        <v>517.37694444399995</v>
      </c>
      <c r="AJ898" s="24">
        <f t="shared" si="194"/>
        <v>0</v>
      </c>
      <c r="AK898" s="2">
        <f t="shared" si="195"/>
        <v>0</v>
      </c>
    </row>
    <row r="899" spans="1:37">
      <c r="A899" s="2">
        <v>49</v>
      </c>
      <c r="B899" s="2" t="s">
        <v>113</v>
      </c>
      <c r="C899" s="2" t="s">
        <v>17</v>
      </c>
      <c r="D899" s="2" t="s">
        <v>414</v>
      </c>
      <c r="E899" s="2" t="s">
        <v>767</v>
      </c>
      <c r="F899" s="2" t="s">
        <v>64</v>
      </c>
      <c r="H899" s="2" t="s">
        <v>881</v>
      </c>
      <c r="I899" s="2">
        <v>8293</v>
      </c>
      <c r="J899" s="2">
        <v>2094</v>
      </c>
      <c r="K899" s="95">
        <f t="shared" si="182"/>
        <v>0.252502110213433</v>
      </c>
      <c r="L899" s="38">
        <f t="shared" si="183"/>
        <v>3.8525640769500002</v>
      </c>
      <c r="M899" s="38">
        <f t="shared" si="184"/>
        <v>4.7842802156999999</v>
      </c>
      <c r="N899" s="38">
        <f t="shared" si="185"/>
        <v>1.8331557073499998</v>
      </c>
      <c r="O899" s="38">
        <f t="shared" si="186"/>
        <v>0</v>
      </c>
      <c r="P899" s="2">
        <v>1213712</v>
      </c>
      <c r="Q899" s="2">
        <v>2.9769417319999998</v>
      </c>
      <c r="R899" s="24">
        <v>0.367962185</v>
      </c>
      <c r="S899" s="24">
        <v>0.45695131</v>
      </c>
      <c r="T899" s="24">
        <v>0.175086505</v>
      </c>
      <c r="U899" s="24">
        <v>0</v>
      </c>
      <c r="V899" s="95">
        <f t="shared" si="187"/>
        <v>4.4209711982394789E-2</v>
      </c>
      <c r="W899" s="95">
        <v>0.22500000000000001</v>
      </c>
      <c r="X899" s="95">
        <v>0.22500000000000001</v>
      </c>
      <c r="Y899" s="95">
        <f t="shared" si="188"/>
        <v>0.15615716137500002</v>
      </c>
      <c r="Z899" s="2">
        <v>0.1</v>
      </c>
      <c r="AA899" s="2">
        <v>0.17499999999999999</v>
      </c>
      <c r="AB899" s="2">
        <v>0.22500000000000001</v>
      </c>
      <c r="AC899" s="95"/>
      <c r="AD899" s="38">
        <f t="shared" si="189"/>
        <v>3.3748461314082001</v>
      </c>
      <c r="AE899" s="38">
        <f t="shared" si="190"/>
        <v>7.3343015706680994</v>
      </c>
      <c r="AF899" s="38">
        <f t="shared" si="191"/>
        <v>3.6131498991868494</v>
      </c>
      <c r="AG899" s="38">
        <f t="shared" si="192"/>
        <v>0</v>
      </c>
      <c r="AH899" s="38">
        <f t="shared" si="193"/>
        <v>3.6131498991868494</v>
      </c>
      <c r="AI899" s="38">
        <v>517.37694444399995</v>
      </c>
      <c r="AJ899" s="24">
        <f t="shared" si="194"/>
        <v>6.9835927904938391E-3</v>
      </c>
      <c r="AK899" s="2">
        <f t="shared" si="195"/>
        <v>611</v>
      </c>
    </row>
    <row r="900" spans="1:37">
      <c r="A900" s="2">
        <v>50</v>
      </c>
      <c r="B900" s="2" t="s">
        <v>114</v>
      </c>
      <c r="C900" s="2" t="s">
        <v>17</v>
      </c>
      <c r="D900" s="2" t="s">
        <v>414</v>
      </c>
      <c r="E900" s="2" t="s">
        <v>767</v>
      </c>
      <c r="F900" s="2" t="s">
        <v>64</v>
      </c>
      <c r="H900" s="2" t="s">
        <v>881</v>
      </c>
      <c r="I900" s="2">
        <v>22882</v>
      </c>
      <c r="J900" s="2">
        <v>9374</v>
      </c>
      <c r="K900" s="95">
        <f t="shared" si="182"/>
        <v>0.40966698715147276</v>
      </c>
      <c r="L900" s="38">
        <f t="shared" si="183"/>
        <v>0</v>
      </c>
      <c r="M900" s="38">
        <f t="shared" si="184"/>
        <v>0</v>
      </c>
      <c r="N900" s="38">
        <f t="shared" si="185"/>
        <v>10.811609248030001</v>
      </c>
      <c r="O900" s="38">
        <f t="shared" si="186"/>
        <v>36.058390751969995</v>
      </c>
      <c r="P900" s="2">
        <v>1612362</v>
      </c>
      <c r="Q900" s="2">
        <v>70.874042896999995</v>
      </c>
      <c r="R900" s="24">
        <v>0</v>
      </c>
      <c r="S900" s="24">
        <v>0</v>
      </c>
      <c r="T900" s="24">
        <v>0.23067226900000001</v>
      </c>
      <c r="U900" s="24">
        <v>0.76932773099999996</v>
      </c>
      <c r="V900" s="95">
        <f t="shared" si="187"/>
        <v>0.40966698715147276</v>
      </c>
      <c r="W900" s="95">
        <v>0.34531249999999997</v>
      </c>
      <c r="X900" s="95">
        <v>0.278324028</v>
      </c>
      <c r="Y900" s="95">
        <f t="shared" si="188"/>
        <v>0.27832402835493747</v>
      </c>
      <c r="Z900" s="2" t="s">
        <v>532</v>
      </c>
      <c r="AA900" s="2" t="s">
        <v>532</v>
      </c>
      <c r="AB900" s="2">
        <v>0.22500000000000001</v>
      </c>
      <c r="AC900" s="95">
        <v>0.29431249999999998</v>
      </c>
      <c r="AD900" s="38">
        <f t="shared" si="189"/>
        <v>0</v>
      </c>
      <c r="AE900" s="38">
        <f t="shared" si="190"/>
        <v>0</v>
      </c>
      <c r="AF900" s="38">
        <f t="shared" si="191"/>
        <v>21.309681827867134</v>
      </c>
      <c r="AG900" s="38">
        <f t="shared" si="192"/>
        <v>92.964931722937123</v>
      </c>
      <c r="AH900" s="38">
        <f t="shared" si="193"/>
        <v>114.27461355080426</v>
      </c>
      <c r="AI900" s="38">
        <v>517.37694444399995</v>
      </c>
      <c r="AJ900" s="24">
        <f t="shared" si="194"/>
        <v>0.2208730303465874</v>
      </c>
      <c r="AK900" s="2">
        <f t="shared" si="195"/>
        <v>15623</v>
      </c>
    </row>
    <row r="901" spans="1:37">
      <c r="A901" s="2">
        <v>51</v>
      </c>
      <c r="B901" s="2" t="s">
        <v>115</v>
      </c>
      <c r="C901" s="2" t="s">
        <v>17</v>
      </c>
      <c r="D901" s="2" t="s">
        <v>414</v>
      </c>
      <c r="E901" s="2" t="s">
        <v>767</v>
      </c>
      <c r="F901" s="2" t="s">
        <v>64</v>
      </c>
      <c r="H901" s="2" t="s">
        <v>881</v>
      </c>
      <c r="I901" s="2">
        <v>8124</v>
      </c>
      <c r="J901" s="2">
        <v>2584</v>
      </c>
      <c r="K901" s="95">
        <f t="shared" si="182"/>
        <v>0.31806991629739045</v>
      </c>
      <c r="L901" s="38">
        <f t="shared" si="183"/>
        <v>0</v>
      </c>
      <c r="M901" s="38">
        <f t="shared" si="184"/>
        <v>4.5584799946800008</v>
      </c>
      <c r="N901" s="38">
        <f t="shared" si="185"/>
        <v>8.3615200053200009</v>
      </c>
      <c r="O901" s="38">
        <f t="shared" si="186"/>
        <v>0</v>
      </c>
      <c r="P901" s="2">
        <v>1598164</v>
      </c>
      <c r="Q901" s="2">
        <v>10.312180677000001</v>
      </c>
      <c r="R901" s="24">
        <v>0</v>
      </c>
      <c r="S901" s="24">
        <v>0.35282352900000002</v>
      </c>
      <c r="T901" s="24">
        <v>0.64717647099999998</v>
      </c>
      <c r="U901" s="24">
        <v>0</v>
      </c>
      <c r="V901" s="95">
        <f t="shared" si="187"/>
        <v>0.20584736596061054</v>
      </c>
      <c r="W901" s="95">
        <v>0.24278125</v>
      </c>
      <c r="X901" s="95">
        <v>0.22500000000000001</v>
      </c>
      <c r="Y901" s="95">
        <f t="shared" si="188"/>
        <v>0.20735882355000002</v>
      </c>
      <c r="Z901" s="2" t="s">
        <v>532</v>
      </c>
      <c r="AA901" s="2">
        <v>0.17499999999999999</v>
      </c>
      <c r="AB901" s="2">
        <v>0.22500000000000001</v>
      </c>
      <c r="AC901" s="95"/>
      <c r="AD901" s="38">
        <f t="shared" si="189"/>
        <v>0</v>
      </c>
      <c r="AE901" s="38">
        <f t="shared" si="190"/>
        <v>6.9881498318444413</v>
      </c>
      <c r="AF901" s="38">
        <f t="shared" si="191"/>
        <v>16.480555930485725</v>
      </c>
      <c r="AG901" s="38">
        <f t="shared" si="192"/>
        <v>0</v>
      </c>
      <c r="AH901" s="38">
        <f t="shared" si="193"/>
        <v>16.480555930485725</v>
      </c>
      <c r="AI901" s="38">
        <v>517.37694444399995</v>
      </c>
      <c r="AJ901" s="24">
        <f t="shared" si="194"/>
        <v>3.1854059419281974E-2</v>
      </c>
      <c r="AK901" s="2">
        <f t="shared" si="195"/>
        <v>2787</v>
      </c>
    </row>
    <row r="902" spans="1:37">
      <c r="A902" s="2">
        <v>52</v>
      </c>
      <c r="B902" s="2" t="s">
        <v>116</v>
      </c>
      <c r="C902" s="2" t="s">
        <v>17</v>
      </c>
      <c r="D902" s="2" t="s">
        <v>414</v>
      </c>
      <c r="E902" s="2" t="s">
        <v>767</v>
      </c>
      <c r="F902" s="2" t="s">
        <v>64</v>
      </c>
      <c r="H902" s="2" t="s">
        <v>881</v>
      </c>
      <c r="I902" s="2">
        <v>9080</v>
      </c>
      <c r="J902" s="2">
        <v>2818</v>
      </c>
      <c r="K902" s="95">
        <f t="shared" si="182"/>
        <v>0.31035242290748899</v>
      </c>
      <c r="L902" s="38">
        <f t="shared" si="183"/>
        <v>0</v>
      </c>
      <c r="M902" s="38">
        <f t="shared" si="184"/>
        <v>1.31177263132</v>
      </c>
      <c r="N902" s="38">
        <f t="shared" si="185"/>
        <v>8.1197515953499995</v>
      </c>
      <c r="O902" s="38">
        <f t="shared" si="186"/>
        <v>4.6584757733300002</v>
      </c>
      <c r="P902" s="2">
        <v>2132290</v>
      </c>
      <c r="Q902" s="2">
        <v>12.497646563</v>
      </c>
      <c r="R902" s="24">
        <v>0</v>
      </c>
      <c r="S902" s="24">
        <v>9.3099548000000004E-2</v>
      </c>
      <c r="T902" s="24">
        <v>0.57627761499999997</v>
      </c>
      <c r="U902" s="24">
        <v>0.330622837</v>
      </c>
      <c r="V902" s="95">
        <f t="shared" si="187"/>
        <v>0.28145875261409692</v>
      </c>
      <c r="W902" s="95">
        <v>0.27040624999999996</v>
      </c>
      <c r="X902" s="95">
        <v>0.238067324</v>
      </c>
      <c r="Y902" s="95">
        <f t="shared" si="188"/>
        <v>0.23219578491371873</v>
      </c>
      <c r="Z902" s="2" t="s">
        <v>532</v>
      </c>
      <c r="AA902" s="2">
        <v>0.17499999999999999</v>
      </c>
      <c r="AB902" s="2">
        <v>0.22500000000000001</v>
      </c>
      <c r="AC902" s="95">
        <v>0.26084374999999999</v>
      </c>
      <c r="AD902" s="38">
        <f t="shared" si="189"/>
        <v>0</v>
      </c>
      <c r="AE902" s="38">
        <f t="shared" si="190"/>
        <v>2.0109474438135599</v>
      </c>
      <c r="AF902" s="38">
        <f t="shared" si="191"/>
        <v>16.004030394434849</v>
      </c>
      <c r="AG902" s="38">
        <f t="shared" si="192"/>
        <v>10.644576380396032</v>
      </c>
      <c r="AH902" s="38">
        <f t="shared" si="193"/>
        <v>26.648606774830881</v>
      </c>
      <c r="AI902" s="38">
        <v>517.37694444399995</v>
      </c>
      <c r="AJ902" s="24">
        <f t="shared" si="194"/>
        <v>5.1507140124824956E-2</v>
      </c>
      <c r="AK902" s="2">
        <f t="shared" si="195"/>
        <v>4259</v>
      </c>
    </row>
    <row r="903" spans="1:37">
      <c r="A903" s="2">
        <v>53</v>
      </c>
      <c r="B903" s="2" t="s">
        <v>117</v>
      </c>
      <c r="C903" s="2" t="s">
        <v>17</v>
      </c>
      <c r="D903" s="2" t="s">
        <v>414</v>
      </c>
      <c r="E903" s="2" t="s">
        <v>767</v>
      </c>
      <c r="F903" s="2" t="s">
        <v>64</v>
      </c>
      <c r="H903" s="2" t="s">
        <v>881</v>
      </c>
      <c r="I903" s="2">
        <v>15471</v>
      </c>
      <c r="J903" s="2">
        <v>5628</v>
      </c>
      <c r="K903" s="95">
        <f t="shared" ref="K903:K966" si="196">J903/I903</f>
        <v>0.36377738995540043</v>
      </c>
      <c r="L903" s="38">
        <f t="shared" ref="L903:L966" si="197">R903*$J903*$D$2/1000</f>
        <v>0</v>
      </c>
      <c r="M903" s="38">
        <f t="shared" ref="M903:M966" si="198">S903*$J903*$D$2/1000</f>
        <v>3.6899264711400002</v>
      </c>
      <c r="N903" s="38">
        <f t="shared" ref="N903:N966" si="199">T903*$J903*$D$2/1000</f>
        <v>13.58720587518</v>
      </c>
      <c r="O903" s="38">
        <f t="shared" ref="O903:O966" si="200">U903*$J903*$D$2/1000</f>
        <v>10.86286765368</v>
      </c>
      <c r="P903" s="2">
        <v>1699969</v>
      </c>
      <c r="Q903" s="2">
        <v>32.555221607</v>
      </c>
      <c r="R903" s="24">
        <v>0</v>
      </c>
      <c r="S903" s="24">
        <v>0.13112745100000001</v>
      </c>
      <c r="T903" s="24">
        <v>0.48284313699999998</v>
      </c>
      <c r="U903" s="24">
        <v>0.38602941200000002</v>
      </c>
      <c r="V903" s="95">
        <f t="shared" ref="V903:V966" si="201">K903*(T903+U903)</f>
        <v>0.31607618807911575</v>
      </c>
      <c r="W903" s="95">
        <v>0.34318749999999992</v>
      </c>
      <c r="X903" s="95">
        <v>0.25839099999999998</v>
      </c>
      <c r="Y903" s="95">
        <f t="shared" ref="Y903:Y966" si="202">SUMPRODUCT(R903:U903,Z903:AC903)</f>
        <v>0.24745615044562502</v>
      </c>
      <c r="Z903" s="2" t="s">
        <v>532</v>
      </c>
      <c r="AA903" s="2">
        <v>0.17499999999999999</v>
      </c>
      <c r="AB903" s="2">
        <v>0.22500000000000001</v>
      </c>
      <c r="AC903" s="95">
        <v>0.30015625000000001</v>
      </c>
      <c r="AD903" s="38">
        <f t="shared" ref="AD903:AD966" si="203">IFERROR(L903*Z903*8760/1000,0)</f>
        <v>0</v>
      </c>
      <c r="AE903" s="38">
        <f t="shared" ref="AE903:AE966" si="204">IFERROR(M903*AA903*8760/1000,0)</f>
        <v>5.6566572802576198</v>
      </c>
      <c r="AF903" s="38">
        <f t="shared" ref="AF903:AF966" si="205">IFERROR(N903*AB903*8760/1000,0)</f>
        <v>26.780382779979782</v>
      </c>
      <c r="AG903" s="38">
        <f t="shared" ref="AG903:AG966" si="206">IFERROR(O903*AC903*8760/1000,0)</f>
        <v>28.562484743972018</v>
      </c>
      <c r="AH903" s="38">
        <f t="shared" ref="AH903:AH966" si="207">AF903+AG903</f>
        <v>55.342867523951796</v>
      </c>
      <c r="AI903" s="38">
        <v>517.37694444399995</v>
      </c>
      <c r="AJ903" s="24">
        <f t="shared" ref="AJ903:AJ966" si="208">AH903/AI903</f>
        <v>0.1069681749800933</v>
      </c>
      <c r="AK903" s="2">
        <f t="shared" ref="AK903:AK966" si="209">ROUND((O903+N903)/0.003,0)</f>
        <v>8150</v>
      </c>
    </row>
    <row r="904" spans="1:37">
      <c r="A904" s="2">
        <v>54</v>
      </c>
      <c r="B904" s="2" t="s">
        <v>118</v>
      </c>
      <c r="C904" s="2" t="s">
        <v>17</v>
      </c>
      <c r="D904" s="2" t="s">
        <v>414</v>
      </c>
      <c r="E904" s="2" t="s">
        <v>767</v>
      </c>
      <c r="F904" s="2" t="s">
        <v>64</v>
      </c>
      <c r="H904" s="2" t="s">
        <v>881</v>
      </c>
      <c r="I904" s="2">
        <v>14900</v>
      </c>
      <c r="J904" s="2">
        <v>5368</v>
      </c>
      <c r="K904" s="95">
        <f t="shared" si="196"/>
        <v>0.36026845637583893</v>
      </c>
      <c r="L904" s="38">
        <f t="shared" si="197"/>
        <v>0</v>
      </c>
      <c r="M904" s="38">
        <f t="shared" si="198"/>
        <v>0</v>
      </c>
      <c r="N904" s="38">
        <f t="shared" si="199"/>
        <v>7.6716470586799996</v>
      </c>
      <c r="O904" s="38">
        <f t="shared" si="200"/>
        <v>19.168352941320002</v>
      </c>
      <c r="P904" s="2">
        <v>2496176</v>
      </c>
      <c r="Q904" s="2">
        <v>25.610591197000002</v>
      </c>
      <c r="R904" s="24">
        <v>0</v>
      </c>
      <c r="S904" s="24">
        <v>0</v>
      </c>
      <c r="T904" s="24">
        <v>0.28582887699999998</v>
      </c>
      <c r="U904" s="24">
        <v>0.71417112299999996</v>
      </c>
      <c r="V904" s="95">
        <f t="shared" si="201"/>
        <v>0.36026845637583893</v>
      </c>
      <c r="W904" s="95">
        <v>0.37346874999999996</v>
      </c>
      <c r="X904" s="95">
        <v>0.27189936300000001</v>
      </c>
      <c r="Y904" s="95">
        <f t="shared" si="202"/>
        <v>0.27189936268831905</v>
      </c>
      <c r="Z904" s="2" t="s">
        <v>532</v>
      </c>
      <c r="AA904" s="2" t="s">
        <v>532</v>
      </c>
      <c r="AB904" s="2">
        <v>0.22500000000000001</v>
      </c>
      <c r="AC904" s="95">
        <v>0.29066964299999998</v>
      </c>
      <c r="AD904" s="38">
        <f t="shared" si="203"/>
        <v>0</v>
      </c>
      <c r="AE904" s="38">
        <f t="shared" si="204"/>
        <v>0</v>
      </c>
      <c r="AF904" s="38">
        <f t="shared" si="205"/>
        <v>15.120816352658279</v>
      </c>
      <c r="AG904" s="38">
        <f t="shared" si="206"/>
        <v>48.80772676363901</v>
      </c>
      <c r="AH904" s="38">
        <f t="shared" si="207"/>
        <v>63.928543116297291</v>
      </c>
      <c r="AI904" s="38">
        <v>517.37694444399995</v>
      </c>
      <c r="AJ904" s="24">
        <f t="shared" si="208"/>
        <v>0.1235627984640835</v>
      </c>
      <c r="AK904" s="2">
        <f t="shared" si="209"/>
        <v>8947</v>
      </c>
    </row>
    <row r="905" spans="1:37">
      <c r="A905" s="2">
        <v>55</v>
      </c>
      <c r="B905" s="2" t="s">
        <v>119</v>
      </c>
      <c r="C905" s="2" t="s">
        <v>17</v>
      </c>
      <c r="D905" s="2" t="s">
        <v>414</v>
      </c>
      <c r="E905" s="2" t="s">
        <v>767</v>
      </c>
      <c r="F905" s="2" t="s">
        <v>64</v>
      </c>
      <c r="H905" s="2" t="s">
        <v>881</v>
      </c>
      <c r="I905" s="2">
        <v>5298</v>
      </c>
      <c r="J905" s="2">
        <v>671</v>
      </c>
      <c r="K905" s="95">
        <f t="shared" si="196"/>
        <v>0.12665156662891658</v>
      </c>
      <c r="L905" s="38">
        <f t="shared" si="197"/>
        <v>0</v>
      </c>
      <c r="M905" s="38">
        <f t="shared" si="198"/>
        <v>0</v>
      </c>
      <c r="N905" s="38">
        <f t="shared" si="199"/>
        <v>1.8107132341100001</v>
      </c>
      <c r="O905" s="38">
        <f t="shared" si="200"/>
        <v>1.5442867658899999</v>
      </c>
      <c r="P905" s="2">
        <v>5173623</v>
      </c>
      <c r="Q905" s="2">
        <v>1.3760487969999999</v>
      </c>
      <c r="R905" s="24">
        <v>0</v>
      </c>
      <c r="S905" s="24">
        <v>0</v>
      </c>
      <c r="T905" s="24">
        <v>0.53970588200000003</v>
      </c>
      <c r="U905" s="24">
        <v>0.46029411799999997</v>
      </c>
      <c r="V905" s="95">
        <f t="shared" si="201"/>
        <v>0.12665156662891658</v>
      </c>
      <c r="W905" s="95">
        <v>0.27784374999999994</v>
      </c>
      <c r="X905" s="95">
        <v>0.242232261</v>
      </c>
      <c r="Y905" s="95">
        <f t="shared" si="202"/>
        <v>0.24223226104262499</v>
      </c>
      <c r="Z905" s="2" t="s">
        <v>532</v>
      </c>
      <c r="AA905" s="2" t="s">
        <v>532</v>
      </c>
      <c r="AB905" s="2">
        <v>0.22500000000000001</v>
      </c>
      <c r="AC905" s="95">
        <v>0.26243749999999999</v>
      </c>
      <c r="AD905" s="38">
        <f t="shared" si="203"/>
        <v>0</v>
      </c>
      <c r="AE905" s="38">
        <f t="shared" si="204"/>
        <v>0</v>
      </c>
      <c r="AF905" s="38">
        <f t="shared" si="205"/>
        <v>3.5689157844308101</v>
      </c>
      <c r="AG905" s="38">
        <f t="shared" si="206"/>
        <v>3.55024192115973</v>
      </c>
      <c r="AH905" s="38">
        <f t="shared" si="207"/>
        <v>7.1191577055905402</v>
      </c>
      <c r="AI905" s="38">
        <v>517.37694444399995</v>
      </c>
      <c r="AJ905" s="24">
        <f t="shared" si="208"/>
        <v>1.3760098477602544E-2</v>
      </c>
      <c r="AK905" s="2">
        <f t="shared" si="209"/>
        <v>1118</v>
      </c>
    </row>
    <row r="906" spans="1:37">
      <c r="A906" s="2">
        <v>56</v>
      </c>
      <c r="B906" s="2" t="s">
        <v>120</v>
      </c>
      <c r="C906" s="2" t="s">
        <v>17</v>
      </c>
      <c r="D906" s="2" t="s">
        <v>414</v>
      </c>
      <c r="E906" s="2" t="s">
        <v>767</v>
      </c>
      <c r="F906" s="2" t="s">
        <v>64</v>
      </c>
      <c r="H906" s="2" t="s">
        <v>881</v>
      </c>
      <c r="I906" s="2">
        <v>7386</v>
      </c>
      <c r="J906" s="2">
        <v>864</v>
      </c>
      <c r="K906" s="95">
        <f t="shared" si="196"/>
        <v>0.11697806661251016</v>
      </c>
      <c r="L906" s="38">
        <f t="shared" si="197"/>
        <v>0</v>
      </c>
      <c r="M906" s="38">
        <f t="shared" si="198"/>
        <v>1.0458529401600001</v>
      </c>
      <c r="N906" s="38">
        <f t="shared" si="199"/>
        <v>1.9603588248000001</v>
      </c>
      <c r="O906" s="38">
        <f t="shared" si="200"/>
        <v>1.3137882350400001</v>
      </c>
      <c r="P906" s="2">
        <v>4422371</v>
      </c>
      <c r="Q906" s="2">
        <v>1.544234441</v>
      </c>
      <c r="R906" s="24">
        <v>0</v>
      </c>
      <c r="S906" s="24">
        <v>0.242095588</v>
      </c>
      <c r="T906" s="24">
        <v>0.45378676499999998</v>
      </c>
      <c r="U906" s="24">
        <v>0.30411764699999999</v>
      </c>
      <c r="V906" s="95">
        <f t="shared" si="201"/>
        <v>8.8658192792851351E-2</v>
      </c>
      <c r="W906" s="95">
        <v>0.26403125000000005</v>
      </c>
      <c r="X906" s="95">
        <v>0.23810368700000001</v>
      </c>
      <c r="Y906" s="95">
        <f t="shared" si="202"/>
        <v>0.22282656250984373</v>
      </c>
      <c r="Z906" s="2" t="s">
        <v>532</v>
      </c>
      <c r="AA906" s="2">
        <v>0.17499999999999999</v>
      </c>
      <c r="AB906" s="2">
        <v>0.22500000000000001</v>
      </c>
      <c r="AC906" s="95">
        <v>0.25765624999999998</v>
      </c>
      <c r="AD906" s="38">
        <f t="shared" si="203"/>
        <v>0</v>
      </c>
      <c r="AE906" s="38">
        <f t="shared" si="204"/>
        <v>1.6032925572652801</v>
      </c>
      <c r="AF906" s="38">
        <f t="shared" si="205"/>
        <v>3.8638672436808004</v>
      </c>
      <c r="AG906" s="38">
        <f t="shared" si="206"/>
        <v>2.9653103694264389</v>
      </c>
      <c r="AH906" s="38">
        <f t="shared" si="207"/>
        <v>6.8291776131072393</v>
      </c>
      <c r="AI906" s="38">
        <v>517.37694444399995</v>
      </c>
      <c r="AJ906" s="24">
        <f t="shared" si="208"/>
        <v>1.3199617196793002E-2</v>
      </c>
      <c r="AK906" s="2">
        <f t="shared" si="209"/>
        <v>1091</v>
      </c>
    </row>
    <row r="907" spans="1:37">
      <c r="A907" s="2">
        <v>57</v>
      </c>
      <c r="B907" s="2" t="s">
        <v>121</v>
      </c>
      <c r="C907" s="2" t="s">
        <v>17</v>
      </c>
      <c r="D907" s="2" t="s">
        <v>414</v>
      </c>
      <c r="E907" s="2" t="s">
        <v>767</v>
      </c>
      <c r="F907" s="2" t="s">
        <v>64</v>
      </c>
      <c r="H907" s="2" t="s">
        <v>881</v>
      </c>
      <c r="I907" s="2">
        <v>6930</v>
      </c>
      <c r="J907" s="2">
        <v>2593</v>
      </c>
      <c r="K907" s="95">
        <f t="shared" si="196"/>
        <v>0.37417027417027415</v>
      </c>
      <c r="L907" s="38">
        <f t="shared" si="197"/>
        <v>0</v>
      </c>
      <c r="M907" s="38">
        <f t="shared" si="198"/>
        <v>0</v>
      </c>
      <c r="N907" s="38">
        <f t="shared" si="199"/>
        <v>10.619860293355</v>
      </c>
      <c r="O907" s="38">
        <f t="shared" si="200"/>
        <v>2.3451397066449999</v>
      </c>
      <c r="P907" s="2">
        <v>2614229</v>
      </c>
      <c r="Q907" s="2">
        <v>10.052468491999999</v>
      </c>
      <c r="R907" s="24">
        <v>0</v>
      </c>
      <c r="S907" s="24">
        <v>0</v>
      </c>
      <c r="T907" s="24">
        <v>0.819117647</v>
      </c>
      <c r="U907" s="24">
        <v>0.180882353</v>
      </c>
      <c r="V907" s="95">
        <f t="shared" si="201"/>
        <v>0.37417027417027415</v>
      </c>
      <c r="W907" s="95">
        <v>0.2603125</v>
      </c>
      <c r="X907" s="95">
        <v>0.23138740799999999</v>
      </c>
      <c r="Y907" s="95">
        <f t="shared" si="202"/>
        <v>0.23138740809031252</v>
      </c>
      <c r="Z907" s="2" t="s">
        <v>532</v>
      </c>
      <c r="AA907" s="2" t="s">
        <v>532</v>
      </c>
      <c r="AB907" s="2">
        <v>0.22500000000000001</v>
      </c>
      <c r="AC907" s="95">
        <v>0.2603125</v>
      </c>
      <c r="AD907" s="38">
        <f t="shared" si="203"/>
        <v>0</v>
      </c>
      <c r="AE907" s="38">
        <f t="shared" si="204"/>
        <v>0</v>
      </c>
      <c r="AF907" s="38">
        <f t="shared" si="205"/>
        <v>20.931744638202705</v>
      </c>
      <c r="AG907" s="38">
        <f t="shared" si="206"/>
        <v>5.3477100158015931</v>
      </c>
      <c r="AH907" s="38">
        <f t="shared" si="207"/>
        <v>26.279454654004297</v>
      </c>
      <c r="AI907" s="38">
        <v>517.37694444399995</v>
      </c>
      <c r="AJ907" s="24">
        <f t="shared" si="208"/>
        <v>5.0793633029484066E-2</v>
      </c>
      <c r="AK907" s="2">
        <f t="shared" si="209"/>
        <v>4322</v>
      </c>
    </row>
    <row r="908" spans="1:37">
      <c r="A908" s="2">
        <v>58</v>
      </c>
      <c r="B908" s="2" t="s">
        <v>122</v>
      </c>
      <c r="C908" s="2" t="s">
        <v>17</v>
      </c>
      <c r="D908" s="2" t="s">
        <v>414</v>
      </c>
      <c r="E908" s="2" t="s">
        <v>767</v>
      </c>
      <c r="F908" s="2" t="s">
        <v>64</v>
      </c>
      <c r="H908" s="2" t="s">
        <v>881</v>
      </c>
      <c r="I908" s="2">
        <v>6503</v>
      </c>
      <c r="J908" s="2">
        <v>1630</v>
      </c>
      <c r="K908" s="95">
        <f t="shared" si="196"/>
        <v>0.25065354451791483</v>
      </c>
      <c r="L908" s="38">
        <f t="shared" si="197"/>
        <v>0</v>
      </c>
      <c r="M908" s="38">
        <f t="shared" si="198"/>
        <v>2.1124080844000002</v>
      </c>
      <c r="N908" s="38">
        <f t="shared" si="199"/>
        <v>4.6141077485000004</v>
      </c>
      <c r="O908" s="38">
        <f t="shared" si="200"/>
        <v>1.4234841589500002</v>
      </c>
      <c r="P908" s="2">
        <v>2057996</v>
      </c>
      <c r="Q908" s="2">
        <v>5.9963336619999996</v>
      </c>
      <c r="R908" s="24">
        <v>0</v>
      </c>
      <c r="S908" s="24">
        <v>0.25919117600000002</v>
      </c>
      <c r="T908" s="24">
        <v>0.56614819000000005</v>
      </c>
      <c r="U908" s="24">
        <v>0.17466063300000001</v>
      </c>
      <c r="V908" s="95">
        <f t="shared" si="201"/>
        <v>0.18568635729509461</v>
      </c>
      <c r="W908" s="95">
        <v>0.2603125</v>
      </c>
      <c r="X908" s="95">
        <v>0.233325635</v>
      </c>
      <c r="Y908" s="95">
        <f t="shared" si="202"/>
        <v>0.21820814457781251</v>
      </c>
      <c r="Z908" s="2" t="s">
        <v>532</v>
      </c>
      <c r="AA908" s="2">
        <v>0.17499999999999999</v>
      </c>
      <c r="AB908" s="2">
        <v>0.22500000000000001</v>
      </c>
      <c r="AC908" s="95">
        <v>0.2603125</v>
      </c>
      <c r="AD908" s="38">
        <f t="shared" si="203"/>
        <v>0</v>
      </c>
      <c r="AE908" s="38">
        <f t="shared" si="204"/>
        <v>3.2383215933851996</v>
      </c>
      <c r="AF908" s="38">
        <f t="shared" si="205"/>
        <v>9.0944063722935002</v>
      </c>
      <c r="AG908" s="38">
        <f t="shared" si="206"/>
        <v>3.2460243083096461</v>
      </c>
      <c r="AH908" s="38">
        <f t="shared" si="207"/>
        <v>12.340430680603147</v>
      </c>
      <c r="AI908" s="38">
        <v>517.37694444399995</v>
      </c>
      <c r="AJ908" s="24">
        <f t="shared" si="208"/>
        <v>2.3851914572391341E-2</v>
      </c>
      <c r="AK908" s="2">
        <f t="shared" si="209"/>
        <v>2013</v>
      </c>
    </row>
    <row r="909" spans="1:37">
      <c r="A909" s="2">
        <v>59</v>
      </c>
      <c r="B909" s="2" t="s">
        <v>123</v>
      </c>
      <c r="C909" s="2" t="s">
        <v>17</v>
      </c>
      <c r="D909" s="2" t="s">
        <v>414</v>
      </c>
      <c r="E909" s="2" t="s">
        <v>767</v>
      </c>
      <c r="F909" s="2" t="s">
        <v>64</v>
      </c>
      <c r="H909" s="2" t="s">
        <v>881</v>
      </c>
      <c r="I909" s="2">
        <v>8013</v>
      </c>
      <c r="J909" s="2">
        <v>1045</v>
      </c>
      <c r="K909" s="95">
        <f t="shared" si="196"/>
        <v>0.13041307874703606</v>
      </c>
      <c r="L909" s="38">
        <f t="shared" si="197"/>
        <v>0.90456334869999988</v>
      </c>
      <c r="M909" s="38">
        <f t="shared" si="198"/>
        <v>1.13484162825</v>
      </c>
      <c r="N909" s="38">
        <f t="shared" si="199"/>
        <v>2.4274577692750001</v>
      </c>
      <c r="O909" s="38">
        <f t="shared" si="200"/>
        <v>0.75813725377500008</v>
      </c>
      <c r="P909" s="2">
        <v>3597297</v>
      </c>
      <c r="Q909" s="2">
        <v>1.796886255</v>
      </c>
      <c r="R909" s="24">
        <v>0.17312217199999999</v>
      </c>
      <c r="S909" s="24">
        <v>0.21719457</v>
      </c>
      <c r="T909" s="24">
        <v>0.46458521899999999</v>
      </c>
      <c r="U909" s="24">
        <v>0.14509803900000001</v>
      </c>
      <c r="V909" s="95">
        <f t="shared" si="201"/>
        <v>7.951067073630351E-2</v>
      </c>
      <c r="W909" s="95">
        <v>0.25287500000000002</v>
      </c>
      <c r="X909" s="95">
        <v>0.23163394900000001</v>
      </c>
      <c r="Y909" s="95">
        <f t="shared" si="202"/>
        <v>0.19654460783712499</v>
      </c>
      <c r="Z909" s="2">
        <v>0.1</v>
      </c>
      <c r="AA909" s="2">
        <v>0.17499999999999999</v>
      </c>
      <c r="AB909" s="2">
        <v>0.22500000000000001</v>
      </c>
      <c r="AC909" s="95">
        <v>0.25287500000000002</v>
      </c>
      <c r="AD909" s="38">
        <f t="shared" si="203"/>
        <v>0.79239749346119992</v>
      </c>
      <c r="AE909" s="38">
        <f t="shared" si="204"/>
        <v>1.7397122161072498</v>
      </c>
      <c r="AF909" s="38">
        <f t="shared" si="205"/>
        <v>4.7845192632410249</v>
      </c>
      <c r="AG909" s="38">
        <f t="shared" si="206"/>
        <v>1.6794142725035734</v>
      </c>
      <c r="AH909" s="38">
        <f t="shared" si="207"/>
        <v>6.4639335357445979</v>
      </c>
      <c r="AI909" s="38">
        <v>517.37694444399995</v>
      </c>
      <c r="AJ909" s="24">
        <f t="shared" si="208"/>
        <v>1.2493663672414076E-2</v>
      </c>
      <c r="AK909" s="2">
        <f t="shared" si="209"/>
        <v>1062</v>
      </c>
    </row>
    <row r="910" spans="1:37">
      <c r="A910" s="2">
        <v>60</v>
      </c>
      <c r="B910" s="2" t="s">
        <v>124</v>
      </c>
      <c r="C910" s="2" t="s">
        <v>17</v>
      </c>
      <c r="D910" s="2" t="s">
        <v>414</v>
      </c>
      <c r="E910" s="2" t="s">
        <v>767</v>
      </c>
      <c r="F910" s="2" t="s">
        <v>64</v>
      </c>
      <c r="H910" s="2" t="s">
        <v>881</v>
      </c>
      <c r="I910" s="2">
        <v>8092</v>
      </c>
      <c r="J910" s="2">
        <v>1727</v>
      </c>
      <c r="K910" s="95">
        <f t="shared" si="196"/>
        <v>0.2134206623826001</v>
      </c>
      <c r="L910" s="38">
        <f t="shared" si="197"/>
        <v>3.2777145321250001</v>
      </c>
      <c r="M910" s="38">
        <f t="shared" si="198"/>
        <v>4.1932536014049999</v>
      </c>
      <c r="N910" s="38">
        <f t="shared" si="199"/>
        <v>1.16403186647</v>
      </c>
      <c r="O910" s="38">
        <f t="shared" si="200"/>
        <v>0</v>
      </c>
      <c r="P910" s="2">
        <v>1488308</v>
      </c>
      <c r="Q910" s="2">
        <v>1.541553765</v>
      </c>
      <c r="R910" s="24">
        <v>0.37958477499999999</v>
      </c>
      <c r="S910" s="24">
        <v>0.48561130299999999</v>
      </c>
      <c r="T910" s="24">
        <v>0.13480392199999999</v>
      </c>
      <c r="U910" s="24">
        <v>0</v>
      </c>
      <c r="V910" s="95">
        <f t="shared" si="201"/>
        <v>2.8769942325012357E-2</v>
      </c>
      <c r="W910" s="95">
        <v>0.22500000000000001</v>
      </c>
      <c r="X910" s="95">
        <v>0.22500000000000001</v>
      </c>
      <c r="Y910" s="95">
        <f t="shared" si="202"/>
        <v>0.15327133797499998</v>
      </c>
      <c r="Z910" s="2">
        <v>0.1</v>
      </c>
      <c r="AA910" s="2">
        <v>0.17499999999999999</v>
      </c>
      <c r="AB910" s="2">
        <v>0.22500000000000001</v>
      </c>
      <c r="AC910" s="95"/>
      <c r="AD910" s="38">
        <f t="shared" si="203"/>
        <v>2.8712779301415003</v>
      </c>
      <c r="AE910" s="38">
        <f t="shared" si="204"/>
        <v>6.4282577709538637</v>
      </c>
      <c r="AF910" s="38">
        <f t="shared" si="205"/>
        <v>2.2943068088123701</v>
      </c>
      <c r="AG910" s="38">
        <f t="shared" si="206"/>
        <v>0</v>
      </c>
      <c r="AH910" s="38">
        <f t="shared" si="207"/>
        <v>2.2943068088123701</v>
      </c>
      <c r="AI910" s="38">
        <v>517.37694444399995</v>
      </c>
      <c r="AJ910" s="24">
        <f t="shared" si="208"/>
        <v>4.4344975814064368E-3</v>
      </c>
      <c r="AK910" s="2">
        <f t="shared" si="209"/>
        <v>388</v>
      </c>
    </row>
    <row r="911" spans="1:37">
      <c r="A911" s="2">
        <v>61</v>
      </c>
      <c r="B911" s="2" t="s">
        <v>125</v>
      </c>
      <c r="C911" s="2" t="s">
        <v>17</v>
      </c>
      <c r="D911" s="2" t="s">
        <v>414</v>
      </c>
      <c r="E911" s="2" t="s">
        <v>767</v>
      </c>
      <c r="F911" s="2" t="s">
        <v>64</v>
      </c>
      <c r="H911" s="2" t="s">
        <v>881</v>
      </c>
      <c r="I911" s="2">
        <v>4922</v>
      </c>
      <c r="J911" s="2">
        <v>892</v>
      </c>
      <c r="K911" s="95">
        <f t="shared" si="196"/>
        <v>0.18122714343762697</v>
      </c>
      <c r="L911" s="38">
        <f t="shared" si="197"/>
        <v>0.76172819449999996</v>
      </c>
      <c r="M911" s="38">
        <f t="shared" si="198"/>
        <v>2.3845637440800003</v>
      </c>
      <c r="N911" s="38">
        <f t="shared" si="199"/>
        <v>1.3137080614199999</v>
      </c>
      <c r="O911" s="38">
        <f t="shared" si="200"/>
        <v>0</v>
      </c>
      <c r="P911" s="2">
        <v>532715</v>
      </c>
      <c r="Q911" s="2">
        <v>4.8606076199999997</v>
      </c>
      <c r="R911" s="24">
        <v>0.17079107499999999</v>
      </c>
      <c r="S911" s="24">
        <v>0.53465554800000004</v>
      </c>
      <c r="T911" s="24">
        <v>0.29455337700000001</v>
      </c>
      <c r="U911" s="24">
        <v>0</v>
      </c>
      <c r="V911" s="95">
        <f t="shared" si="201"/>
        <v>5.3381067103616411E-2</v>
      </c>
      <c r="W911" s="95">
        <v>0.22950000000000001</v>
      </c>
      <c r="X911" s="95">
        <v>0.22500000000000001</v>
      </c>
      <c r="Y911" s="95">
        <f t="shared" si="202"/>
        <v>0.176918338225</v>
      </c>
      <c r="Z911" s="2">
        <v>0.1</v>
      </c>
      <c r="AA911" s="2">
        <v>0.17499999999999999</v>
      </c>
      <c r="AB911" s="2">
        <v>0.22500000000000001</v>
      </c>
      <c r="AC911" s="95"/>
      <c r="AD911" s="38">
        <f t="shared" si="203"/>
        <v>0.66727389838200002</v>
      </c>
      <c r="AE911" s="38">
        <f t="shared" si="204"/>
        <v>3.6555362196746399</v>
      </c>
      <c r="AF911" s="38">
        <f t="shared" si="205"/>
        <v>2.5893185890588195</v>
      </c>
      <c r="AG911" s="38">
        <f t="shared" si="206"/>
        <v>0</v>
      </c>
      <c r="AH911" s="38">
        <f t="shared" si="207"/>
        <v>2.5893185890588195</v>
      </c>
      <c r="AI911" s="38">
        <v>517.37694444399995</v>
      </c>
      <c r="AJ911" s="24">
        <f t="shared" si="208"/>
        <v>5.0047042429411607E-3</v>
      </c>
      <c r="AK911" s="2">
        <f t="shared" si="209"/>
        <v>438</v>
      </c>
    </row>
    <row r="912" spans="1:37">
      <c r="A912" s="2">
        <v>62</v>
      </c>
      <c r="B912" s="2" t="s">
        <v>126</v>
      </c>
      <c r="C912" s="2" t="s">
        <v>17</v>
      </c>
      <c r="D912" s="2" t="s">
        <v>414</v>
      </c>
      <c r="E912" s="2" t="s">
        <v>767</v>
      </c>
      <c r="F912" s="2" t="s">
        <v>64</v>
      </c>
      <c r="H912" s="2" t="s">
        <v>881</v>
      </c>
      <c r="I912" s="2">
        <v>6815</v>
      </c>
      <c r="J912" s="2">
        <v>1657</v>
      </c>
      <c r="K912" s="95">
        <f t="shared" si="196"/>
        <v>0.24314013206162877</v>
      </c>
      <c r="L912" s="38">
        <f t="shared" si="197"/>
        <v>1.2978420685599998</v>
      </c>
      <c r="M912" s="38">
        <f t="shared" si="198"/>
        <v>5.4231980340500003</v>
      </c>
      <c r="N912" s="38">
        <f t="shared" si="199"/>
        <v>1.5639598891049999</v>
      </c>
      <c r="O912" s="38">
        <f t="shared" si="200"/>
        <v>0</v>
      </c>
      <c r="P912" s="2">
        <v>2031780</v>
      </c>
      <c r="Q912" s="2">
        <v>1.517174571</v>
      </c>
      <c r="R912" s="24">
        <v>0.15664961599999999</v>
      </c>
      <c r="S912" s="24">
        <v>0.65458033000000004</v>
      </c>
      <c r="T912" s="24">
        <v>0.18877005299999999</v>
      </c>
      <c r="U912" s="24">
        <v>0</v>
      </c>
      <c r="V912" s="95">
        <f t="shared" si="201"/>
        <v>4.589757561570066E-2</v>
      </c>
      <c r="W912" s="95">
        <v>0.22500000000000001</v>
      </c>
      <c r="X912" s="95">
        <v>0.22500000000000001</v>
      </c>
      <c r="Y912" s="95">
        <f t="shared" si="202"/>
        <v>0.17268978127500001</v>
      </c>
      <c r="Z912" s="2">
        <v>0.1</v>
      </c>
      <c r="AA912" s="2">
        <v>0.17499999999999999</v>
      </c>
      <c r="AB912" s="2">
        <v>0.22500000000000001</v>
      </c>
      <c r="AC912" s="95"/>
      <c r="AD912" s="38">
        <f t="shared" si="203"/>
        <v>1.13690965205856</v>
      </c>
      <c r="AE912" s="38">
        <f t="shared" si="204"/>
        <v>8.3137625861986493</v>
      </c>
      <c r="AF912" s="38">
        <f t="shared" si="205"/>
        <v>3.0825649414259551</v>
      </c>
      <c r="AG912" s="38">
        <f t="shared" si="206"/>
        <v>0</v>
      </c>
      <c r="AH912" s="38">
        <f t="shared" si="207"/>
        <v>3.0825649414259551</v>
      </c>
      <c r="AI912" s="38">
        <v>517.37694444399995</v>
      </c>
      <c r="AJ912" s="24">
        <f t="shared" si="208"/>
        <v>5.958063988990926E-3</v>
      </c>
      <c r="AK912" s="2">
        <f t="shared" si="209"/>
        <v>521</v>
      </c>
    </row>
    <row r="913" spans="1:37">
      <c r="A913" s="2">
        <v>64</v>
      </c>
      <c r="B913" s="2" t="s">
        <v>128</v>
      </c>
      <c r="C913" s="2" t="s">
        <v>17</v>
      </c>
      <c r="D913" s="2" t="s">
        <v>414</v>
      </c>
      <c r="E913" s="2" t="s">
        <v>767</v>
      </c>
      <c r="F913" s="2" t="s">
        <v>64</v>
      </c>
      <c r="H913" s="2" t="s">
        <v>881</v>
      </c>
      <c r="I913" s="2">
        <v>7930</v>
      </c>
      <c r="J913" s="2">
        <v>2241</v>
      </c>
      <c r="K913" s="95">
        <f t="shared" si="196"/>
        <v>0.28259773013871375</v>
      </c>
      <c r="L913" s="38">
        <f t="shared" si="197"/>
        <v>0</v>
      </c>
      <c r="M913" s="38">
        <f t="shared" si="198"/>
        <v>2.9420614982249997</v>
      </c>
      <c r="N913" s="38">
        <f t="shared" si="199"/>
        <v>6.8058177012899996</v>
      </c>
      <c r="O913" s="38">
        <f t="shared" si="200"/>
        <v>1.457120800485</v>
      </c>
      <c r="P913" s="2">
        <v>1602754</v>
      </c>
      <c r="Q913" s="2">
        <v>10.396106988</v>
      </c>
      <c r="R913" s="24">
        <v>0</v>
      </c>
      <c r="S913" s="24">
        <v>0.26256684499999999</v>
      </c>
      <c r="T913" s="24">
        <v>0.607391138</v>
      </c>
      <c r="U913" s="24">
        <v>0.13004201700000001</v>
      </c>
      <c r="V913" s="95">
        <f t="shared" si="201"/>
        <v>0.20839693573203025</v>
      </c>
      <c r="W913" s="95">
        <v>0.25446875000000002</v>
      </c>
      <c r="X913" s="95">
        <v>0.23019664100000001</v>
      </c>
      <c r="Y913" s="95">
        <f t="shared" si="202"/>
        <v>0.21570383343846875</v>
      </c>
      <c r="Z913" s="2" t="s">
        <v>532</v>
      </c>
      <c r="AA913" s="2">
        <v>0.17499999999999999</v>
      </c>
      <c r="AB913" s="2">
        <v>0.22500000000000001</v>
      </c>
      <c r="AC913" s="95">
        <v>0.25446875000000002</v>
      </c>
      <c r="AD913" s="38">
        <f t="shared" si="203"/>
        <v>0</v>
      </c>
      <c r="AE913" s="38">
        <f t="shared" si="204"/>
        <v>4.5101802767789243</v>
      </c>
      <c r="AF913" s="38">
        <f t="shared" si="205"/>
        <v>13.41426668924259</v>
      </c>
      <c r="AG913" s="38">
        <f t="shared" si="206"/>
        <v>3.2481353681981364</v>
      </c>
      <c r="AH913" s="38">
        <f t="shared" si="207"/>
        <v>16.662402057440726</v>
      </c>
      <c r="AI913" s="38">
        <v>517.37694444399995</v>
      </c>
      <c r="AJ913" s="24">
        <f t="shared" si="208"/>
        <v>3.2205536478528252E-2</v>
      </c>
      <c r="AK913" s="2">
        <f t="shared" si="209"/>
        <v>2754</v>
      </c>
    </row>
    <row r="914" spans="1:37">
      <c r="A914" s="2">
        <v>65</v>
      </c>
      <c r="B914" s="2" t="s">
        <v>129</v>
      </c>
      <c r="C914" s="2" t="s">
        <v>17</v>
      </c>
      <c r="D914" s="2" t="s">
        <v>414</v>
      </c>
      <c r="E914" s="2" t="s">
        <v>767</v>
      </c>
      <c r="F914" s="2" t="s">
        <v>64</v>
      </c>
      <c r="H914" s="2" t="s">
        <v>881</v>
      </c>
      <c r="I914" s="2">
        <v>6527</v>
      </c>
      <c r="J914" s="2">
        <v>2397</v>
      </c>
      <c r="K914" s="95">
        <f t="shared" si="196"/>
        <v>0.36724375670292631</v>
      </c>
      <c r="L914" s="38">
        <f t="shared" si="197"/>
        <v>0</v>
      </c>
      <c r="M914" s="38">
        <f t="shared" si="198"/>
        <v>5.20378124436</v>
      </c>
      <c r="N914" s="38">
        <f t="shared" si="199"/>
        <v>6.7812187556400003</v>
      </c>
      <c r="O914" s="38">
        <f t="shared" si="200"/>
        <v>0</v>
      </c>
      <c r="P914" s="2">
        <v>1465612</v>
      </c>
      <c r="Q914" s="2">
        <v>9.1195911029999994</v>
      </c>
      <c r="R914" s="24">
        <v>0</v>
      </c>
      <c r="S914" s="24">
        <v>0.43419117600000001</v>
      </c>
      <c r="T914" s="24">
        <v>0.56580882399999999</v>
      </c>
      <c r="U914" s="24">
        <v>0</v>
      </c>
      <c r="V914" s="95">
        <f t="shared" si="201"/>
        <v>0.20778975810142483</v>
      </c>
      <c r="W914" s="95">
        <v>0.24756249999999999</v>
      </c>
      <c r="X914" s="95">
        <v>0.22500000000000001</v>
      </c>
      <c r="Y914" s="95">
        <f t="shared" si="202"/>
        <v>0.2032904412</v>
      </c>
      <c r="Z914" s="2" t="s">
        <v>532</v>
      </c>
      <c r="AA914" s="2">
        <v>0.17499999999999999</v>
      </c>
      <c r="AB914" s="2">
        <v>0.22500000000000001</v>
      </c>
      <c r="AC914" s="95"/>
      <c r="AD914" s="38">
        <f t="shared" si="203"/>
        <v>0</v>
      </c>
      <c r="AE914" s="38">
        <f t="shared" si="204"/>
        <v>7.9773966476038796</v>
      </c>
      <c r="AF914" s="38">
        <f t="shared" si="205"/>
        <v>13.36578216736644</v>
      </c>
      <c r="AG914" s="38">
        <f t="shared" si="206"/>
        <v>0</v>
      </c>
      <c r="AH914" s="38">
        <f t="shared" si="207"/>
        <v>13.36578216736644</v>
      </c>
      <c r="AI914" s="38">
        <v>517.37694444399995</v>
      </c>
      <c r="AJ914" s="24">
        <f t="shared" si="208"/>
        <v>2.5833741358015097E-2</v>
      </c>
      <c r="AK914" s="2">
        <f t="shared" si="209"/>
        <v>2260</v>
      </c>
    </row>
    <row r="915" spans="1:37">
      <c r="A915" s="2">
        <v>66</v>
      </c>
      <c r="B915" s="2" t="s">
        <v>130</v>
      </c>
      <c r="C915" s="2" t="s">
        <v>17</v>
      </c>
      <c r="D915" s="2" t="s">
        <v>414</v>
      </c>
      <c r="E915" s="2" t="s">
        <v>767</v>
      </c>
      <c r="F915" s="2" t="s">
        <v>64</v>
      </c>
      <c r="H915" s="2" t="s">
        <v>881</v>
      </c>
      <c r="I915" s="2">
        <v>3996</v>
      </c>
      <c r="J915" s="2">
        <v>1553</v>
      </c>
      <c r="K915" s="95">
        <f t="shared" si="196"/>
        <v>0.38863863863863862</v>
      </c>
      <c r="L915" s="38">
        <f t="shared" si="197"/>
        <v>0</v>
      </c>
      <c r="M915" s="38">
        <f t="shared" si="198"/>
        <v>0.83158045289000004</v>
      </c>
      <c r="N915" s="38">
        <f t="shared" si="199"/>
        <v>6.9334195471099989</v>
      </c>
      <c r="O915" s="38">
        <f t="shared" si="200"/>
        <v>0</v>
      </c>
      <c r="P915" s="2">
        <v>1016485</v>
      </c>
      <c r="Q915" s="2">
        <v>13.444143232</v>
      </c>
      <c r="R915" s="24">
        <v>0</v>
      </c>
      <c r="S915" s="24">
        <v>0.10709342600000001</v>
      </c>
      <c r="T915" s="24">
        <v>0.89290657399999995</v>
      </c>
      <c r="U915" s="24">
        <v>0</v>
      </c>
      <c r="V915" s="95">
        <f t="shared" si="201"/>
        <v>0.34701799535085082</v>
      </c>
      <c r="W915" s="95">
        <v>0.24437499999999998</v>
      </c>
      <c r="X915" s="95">
        <v>0.22500000000000001</v>
      </c>
      <c r="Y915" s="95">
        <f t="shared" si="202"/>
        <v>0.2196453287</v>
      </c>
      <c r="Z915" s="2" t="s">
        <v>532</v>
      </c>
      <c r="AA915" s="2">
        <v>0.17499999999999999</v>
      </c>
      <c r="AB915" s="2">
        <v>0.22500000000000001</v>
      </c>
      <c r="AC915" s="95"/>
      <c r="AD915" s="38">
        <f t="shared" si="203"/>
        <v>0</v>
      </c>
      <c r="AE915" s="38">
        <f t="shared" si="204"/>
        <v>1.27481283428037</v>
      </c>
      <c r="AF915" s="38">
        <f t="shared" si="205"/>
        <v>13.665769927353809</v>
      </c>
      <c r="AG915" s="38">
        <f t="shared" si="206"/>
        <v>0</v>
      </c>
      <c r="AH915" s="38">
        <f t="shared" si="207"/>
        <v>13.665769927353809</v>
      </c>
      <c r="AI915" s="38">
        <v>517.37694444399995</v>
      </c>
      <c r="AJ915" s="24">
        <f t="shared" si="208"/>
        <v>2.6413565726319237E-2</v>
      </c>
      <c r="AK915" s="2">
        <f t="shared" si="209"/>
        <v>2311</v>
      </c>
    </row>
    <row r="916" spans="1:37">
      <c r="A916" s="2">
        <v>307</v>
      </c>
      <c r="B916" s="2" t="s">
        <v>358</v>
      </c>
      <c r="C916" s="2" t="s">
        <v>17</v>
      </c>
      <c r="D916" s="2" t="s">
        <v>414</v>
      </c>
      <c r="E916" s="2" t="s">
        <v>767</v>
      </c>
      <c r="F916" s="2" t="s">
        <v>64</v>
      </c>
      <c r="H916" s="2" t="s">
        <v>881</v>
      </c>
      <c r="I916" s="2">
        <v>20503</v>
      </c>
      <c r="J916" s="2">
        <v>7833</v>
      </c>
      <c r="K916" s="95">
        <f t="shared" si="196"/>
        <v>0.38204165244110616</v>
      </c>
      <c r="L916" s="38">
        <f t="shared" si="197"/>
        <v>0</v>
      </c>
      <c r="M916" s="38">
        <f t="shared" si="198"/>
        <v>9.1461794209799994</v>
      </c>
      <c r="N916" s="38">
        <f t="shared" si="199"/>
        <v>30.018820579019998</v>
      </c>
      <c r="O916" s="38">
        <f t="shared" si="200"/>
        <v>0</v>
      </c>
      <c r="P916" s="2">
        <v>2245470</v>
      </c>
      <c r="Q916" s="2">
        <v>26.349537237</v>
      </c>
      <c r="R916" s="24">
        <v>0</v>
      </c>
      <c r="S916" s="24">
        <v>0.23352941199999999</v>
      </c>
      <c r="T916" s="24">
        <v>0.76647058800000001</v>
      </c>
      <c r="U916" s="24">
        <v>0</v>
      </c>
      <c r="V916" s="95">
        <f t="shared" si="201"/>
        <v>0.29282368998702629</v>
      </c>
      <c r="W916" s="95">
        <v>0.24171875000000004</v>
      </c>
      <c r="X916" s="95">
        <v>0.22500000000000001</v>
      </c>
      <c r="Y916" s="95">
        <f t="shared" si="202"/>
        <v>0.21332352939999999</v>
      </c>
      <c r="Z916" s="2" t="s">
        <v>532</v>
      </c>
      <c r="AA916" s="2">
        <v>0.17499999999999999</v>
      </c>
      <c r="AB916" s="2">
        <v>0.22500000000000001</v>
      </c>
      <c r="AC916" s="95"/>
      <c r="AD916" s="38">
        <f t="shared" si="203"/>
        <v>0</v>
      </c>
      <c r="AE916" s="38">
        <f t="shared" si="204"/>
        <v>14.021093052362339</v>
      </c>
      <c r="AF916" s="38">
        <f t="shared" si="205"/>
        <v>59.167095361248421</v>
      </c>
      <c r="AG916" s="38">
        <f t="shared" si="206"/>
        <v>0</v>
      </c>
      <c r="AH916" s="38">
        <f t="shared" si="207"/>
        <v>59.167095361248421</v>
      </c>
      <c r="AI916" s="38">
        <v>517.37694444399995</v>
      </c>
      <c r="AJ916" s="24">
        <f t="shared" si="208"/>
        <v>0.11435974485649422</v>
      </c>
      <c r="AK916" s="2">
        <f t="shared" si="209"/>
        <v>10006</v>
      </c>
    </row>
    <row r="917" spans="1:37">
      <c r="A917" s="2">
        <v>67</v>
      </c>
      <c r="B917" s="2" t="s">
        <v>131</v>
      </c>
      <c r="C917" s="2" t="s">
        <v>17</v>
      </c>
      <c r="D917" s="2" t="s">
        <v>414</v>
      </c>
      <c r="E917" s="2" t="s">
        <v>767</v>
      </c>
      <c r="F917" s="2" t="s">
        <v>64</v>
      </c>
      <c r="H917" s="2" t="s">
        <v>881</v>
      </c>
      <c r="I917" s="2">
        <v>15387</v>
      </c>
      <c r="J917" s="2">
        <v>5830</v>
      </c>
      <c r="K917" s="95">
        <f t="shared" si="196"/>
        <v>0.37889127185286281</v>
      </c>
      <c r="L917" s="38">
        <f t="shared" si="197"/>
        <v>0</v>
      </c>
      <c r="M917" s="38">
        <f t="shared" si="198"/>
        <v>0</v>
      </c>
      <c r="N917" s="38">
        <f t="shared" si="199"/>
        <v>1.31052520445</v>
      </c>
      <c r="O917" s="38">
        <f t="shared" si="200"/>
        <v>27.83947479555</v>
      </c>
      <c r="P917" s="2">
        <v>2858714</v>
      </c>
      <c r="Q917" s="2">
        <v>28.206569771000002</v>
      </c>
      <c r="R917" s="24">
        <v>0</v>
      </c>
      <c r="S917" s="24">
        <v>0</v>
      </c>
      <c r="T917" s="24">
        <v>4.4957983E-2</v>
      </c>
      <c r="U917" s="24">
        <v>0.95504201700000002</v>
      </c>
      <c r="V917" s="95">
        <f t="shared" si="201"/>
        <v>0.37889127185286281</v>
      </c>
      <c r="W917" s="95">
        <v>0.40109374999999997</v>
      </c>
      <c r="X917" s="95">
        <v>0.315775417</v>
      </c>
      <c r="Y917" s="95">
        <f t="shared" si="202"/>
        <v>0.31577541716248836</v>
      </c>
      <c r="Z917" s="2" t="s">
        <v>532</v>
      </c>
      <c r="AA917" s="2" t="s">
        <v>532</v>
      </c>
      <c r="AB917" s="2">
        <v>0.22500000000000001</v>
      </c>
      <c r="AC917" s="95">
        <v>0.32004861099999998</v>
      </c>
      <c r="AD917" s="38">
        <f t="shared" si="203"/>
        <v>0</v>
      </c>
      <c r="AE917" s="38">
        <f t="shared" si="204"/>
        <v>0</v>
      </c>
      <c r="AF917" s="38">
        <f t="shared" si="205"/>
        <v>2.5830451779709502</v>
      </c>
      <c r="AG917" s="38">
        <f t="shared" si="206"/>
        <v>78.051470696139106</v>
      </c>
      <c r="AH917" s="38">
        <f t="shared" si="207"/>
        <v>80.634515874110051</v>
      </c>
      <c r="AI917" s="38">
        <v>517.37694444399995</v>
      </c>
      <c r="AJ917" s="24">
        <f t="shared" si="208"/>
        <v>0.15585254955797087</v>
      </c>
      <c r="AK917" s="2">
        <f t="shared" si="209"/>
        <v>9717</v>
      </c>
    </row>
    <row r="918" spans="1:37">
      <c r="A918" s="2">
        <v>68</v>
      </c>
      <c r="B918" s="2" t="s">
        <v>132</v>
      </c>
      <c r="C918" s="2" t="s">
        <v>17</v>
      </c>
      <c r="D918" s="2" t="s">
        <v>414</v>
      </c>
      <c r="E918" s="2" t="s">
        <v>767</v>
      </c>
      <c r="F918" s="2" t="s">
        <v>64</v>
      </c>
      <c r="H918" s="2" t="s">
        <v>881</v>
      </c>
      <c r="I918" s="2">
        <v>16214</v>
      </c>
      <c r="J918" s="2">
        <v>5772</v>
      </c>
      <c r="K918" s="95">
        <f t="shared" si="196"/>
        <v>0.35598865178241024</v>
      </c>
      <c r="L918" s="38">
        <f t="shared" si="197"/>
        <v>2.5040294151600002</v>
      </c>
      <c r="M918" s="38">
        <f t="shared" si="198"/>
        <v>13.502357146980001</v>
      </c>
      <c r="N918" s="38">
        <f t="shared" si="199"/>
        <v>12.85361343786</v>
      </c>
      <c r="O918" s="38">
        <f t="shared" si="200"/>
        <v>0</v>
      </c>
      <c r="P918" s="2">
        <v>2170714</v>
      </c>
      <c r="Q918" s="2">
        <v>11.671031790000001</v>
      </c>
      <c r="R918" s="24">
        <v>8.6764705999999997E-2</v>
      </c>
      <c r="S918" s="24">
        <v>0.46785714299999998</v>
      </c>
      <c r="T918" s="24">
        <v>0.445378151</v>
      </c>
      <c r="U918" s="24">
        <v>0</v>
      </c>
      <c r="V918" s="95">
        <f t="shared" si="201"/>
        <v>0.15854956750783272</v>
      </c>
      <c r="W918" s="95">
        <v>0.23534374999999999</v>
      </c>
      <c r="X918" s="95">
        <v>0.22500000000000001</v>
      </c>
      <c r="Y918" s="95">
        <f t="shared" si="202"/>
        <v>0.19076155459999999</v>
      </c>
      <c r="Z918" s="2">
        <v>0.1</v>
      </c>
      <c r="AA918" s="2">
        <v>0.17499999999999999</v>
      </c>
      <c r="AB918" s="2">
        <v>0.22500000000000001</v>
      </c>
      <c r="AC918" s="95"/>
      <c r="AD918" s="38">
        <f t="shared" si="203"/>
        <v>2.1935297676801602</v>
      </c>
      <c r="AE918" s="38">
        <f t="shared" si="204"/>
        <v>20.699113506320341</v>
      </c>
      <c r="AF918" s="38">
        <f t="shared" si="205"/>
        <v>25.334472086022057</v>
      </c>
      <c r="AG918" s="38">
        <f t="shared" si="206"/>
        <v>0</v>
      </c>
      <c r="AH918" s="38">
        <f t="shared" si="207"/>
        <v>25.334472086022057</v>
      </c>
      <c r="AI918" s="38">
        <v>517.37694444399995</v>
      </c>
      <c r="AJ918" s="24">
        <f t="shared" si="208"/>
        <v>4.8967145440251096E-2</v>
      </c>
      <c r="AK918" s="2">
        <f t="shared" si="209"/>
        <v>4285</v>
      </c>
    </row>
    <row r="919" spans="1:37">
      <c r="A919" s="2">
        <v>84</v>
      </c>
      <c r="B919" s="2" t="s">
        <v>139</v>
      </c>
      <c r="C919" s="2" t="s">
        <v>16</v>
      </c>
      <c r="D919" s="2" t="s">
        <v>421</v>
      </c>
      <c r="E919" s="2" t="s">
        <v>767</v>
      </c>
      <c r="F919" s="2" t="s">
        <v>64</v>
      </c>
      <c r="H919" s="2" t="s">
        <v>881</v>
      </c>
      <c r="I919" s="2">
        <v>3682</v>
      </c>
      <c r="J919" s="2">
        <v>1681</v>
      </c>
      <c r="K919" s="95">
        <f t="shared" si="196"/>
        <v>0.45654535578489952</v>
      </c>
      <c r="L919" s="38">
        <f t="shared" si="197"/>
        <v>1.013544115175</v>
      </c>
      <c r="M919" s="38">
        <f t="shared" si="198"/>
        <v>2.1189075601999998</v>
      </c>
      <c r="N919" s="38">
        <f t="shared" si="199"/>
        <v>1.9212964032850002</v>
      </c>
      <c r="O919" s="38">
        <f t="shared" si="200"/>
        <v>3.3512519213399998</v>
      </c>
      <c r="P919" s="2">
        <v>3781274</v>
      </c>
      <c r="Q919" s="2">
        <v>3.4844341230000002</v>
      </c>
      <c r="R919" s="24">
        <v>0.120588235</v>
      </c>
      <c r="S919" s="24">
        <v>0.25210083999999999</v>
      </c>
      <c r="T919" s="24">
        <v>0.22858969700000001</v>
      </c>
      <c r="U919" s="24">
        <v>0.39872122799999998</v>
      </c>
      <c r="V919" s="95">
        <f t="shared" si="201"/>
        <v>0.28639588944187938</v>
      </c>
      <c r="W919" s="95">
        <v>0.37240624999999999</v>
      </c>
      <c r="X919" s="95">
        <v>0.285263188</v>
      </c>
      <c r="Y919" s="95">
        <f t="shared" si="202"/>
        <v>0.23512518505475</v>
      </c>
      <c r="Z919" s="2">
        <v>0.1</v>
      </c>
      <c r="AA919" s="2">
        <v>0.17499999999999999</v>
      </c>
      <c r="AB919" s="2">
        <v>0.22500000000000001</v>
      </c>
      <c r="AC919" s="95">
        <v>0.3198125</v>
      </c>
      <c r="AD919" s="38">
        <f t="shared" si="203"/>
        <v>0.88786464489329997</v>
      </c>
      <c r="AE919" s="38">
        <f t="shared" si="204"/>
        <v>3.2482852897865997</v>
      </c>
      <c r="AF919" s="38">
        <f t="shared" si="205"/>
        <v>3.7868752108747352</v>
      </c>
      <c r="AG919" s="38">
        <f t="shared" si="206"/>
        <v>9.3887249546194873</v>
      </c>
      <c r="AH919" s="38">
        <f t="shared" si="207"/>
        <v>13.175600165494222</v>
      </c>
      <c r="AI919" s="38">
        <v>53.363055555999999</v>
      </c>
      <c r="AJ919" s="24">
        <f t="shared" si="208"/>
        <v>0.24690490505491289</v>
      </c>
      <c r="AK919" s="2">
        <f t="shared" si="209"/>
        <v>1758</v>
      </c>
    </row>
    <row r="920" spans="1:37">
      <c r="A920" s="2">
        <v>85</v>
      </c>
      <c r="B920" s="2" t="s">
        <v>140</v>
      </c>
      <c r="C920" s="2" t="s">
        <v>16</v>
      </c>
      <c r="D920" s="2" t="s">
        <v>421</v>
      </c>
      <c r="E920" s="2" t="s">
        <v>767</v>
      </c>
      <c r="F920" s="2" t="s">
        <v>64</v>
      </c>
      <c r="H920" s="2" t="s">
        <v>881</v>
      </c>
      <c r="I920" s="2">
        <v>3666</v>
      </c>
      <c r="J920" s="2">
        <v>2449</v>
      </c>
      <c r="K920" s="95">
        <f t="shared" si="196"/>
        <v>0.66803055100927444</v>
      </c>
      <c r="L920" s="38">
        <f t="shared" si="197"/>
        <v>0</v>
      </c>
      <c r="M920" s="38">
        <f t="shared" si="198"/>
        <v>0</v>
      </c>
      <c r="N920" s="38">
        <f t="shared" si="199"/>
        <v>1.3315574105050001</v>
      </c>
      <c r="O920" s="38">
        <f t="shared" si="200"/>
        <v>10.913442589495</v>
      </c>
      <c r="P920" s="2">
        <v>196654</v>
      </c>
      <c r="Q920" s="2">
        <v>190.12673197500001</v>
      </c>
      <c r="R920" s="24">
        <v>0</v>
      </c>
      <c r="S920" s="24">
        <v>0</v>
      </c>
      <c r="T920" s="24">
        <v>0.10874294900000001</v>
      </c>
      <c r="U920" s="24">
        <v>0.89125705099999997</v>
      </c>
      <c r="V920" s="95">
        <f t="shared" si="201"/>
        <v>0.66803055100927444</v>
      </c>
      <c r="W920" s="95">
        <v>0.47918749999999999</v>
      </c>
      <c r="X920" s="95">
        <v>0.34856443500000001</v>
      </c>
      <c r="Y920" s="95">
        <f t="shared" si="202"/>
        <v>0.34856443458629688</v>
      </c>
      <c r="Z920" s="2" t="s">
        <v>532</v>
      </c>
      <c r="AA920" s="2" t="s">
        <v>532</v>
      </c>
      <c r="AB920" s="2">
        <v>0.22500000000000001</v>
      </c>
      <c r="AC920" s="95">
        <v>0.363640625</v>
      </c>
      <c r="AD920" s="38">
        <f t="shared" si="203"/>
        <v>0</v>
      </c>
      <c r="AE920" s="38">
        <f t="shared" si="204"/>
        <v>0</v>
      </c>
      <c r="AF920" s="38">
        <f t="shared" si="205"/>
        <v>2.6244996561053555</v>
      </c>
      <c r="AG920" s="38">
        <f t="shared" si="206"/>
        <v>34.764682697115283</v>
      </c>
      <c r="AH920" s="38">
        <f t="shared" si="207"/>
        <v>37.38918235322064</v>
      </c>
      <c r="AI920" s="38">
        <v>53.363055555999999</v>
      </c>
      <c r="AJ920" s="24">
        <f t="shared" si="208"/>
        <v>0.70065669897751381</v>
      </c>
      <c r="AK920" s="2">
        <f t="shared" si="209"/>
        <v>4082</v>
      </c>
    </row>
    <row r="921" spans="1:37">
      <c r="A921" s="2">
        <v>86</v>
      </c>
      <c r="B921" s="2" t="s">
        <v>141</v>
      </c>
      <c r="C921" s="2" t="s">
        <v>16</v>
      </c>
      <c r="D921" s="2" t="s">
        <v>421</v>
      </c>
      <c r="E921" s="2" t="s">
        <v>767</v>
      </c>
      <c r="F921" s="2" t="s">
        <v>64</v>
      </c>
      <c r="H921" s="2" t="s">
        <v>881</v>
      </c>
      <c r="I921" s="2">
        <v>4910</v>
      </c>
      <c r="J921" s="2">
        <v>3852</v>
      </c>
      <c r="K921" s="95">
        <f t="shared" si="196"/>
        <v>0.78452138492871692</v>
      </c>
      <c r="L921" s="38">
        <f t="shared" si="197"/>
        <v>0</v>
      </c>
      <c r="M921" s="38">
        <f t="shared" si="198"/>
        <v>0</v>
      </c>
      <c r="N921" s="38">
        <f t="shared" si="199"/>
        <v>1.4119803952200003</v>
      </c>
      <c r="O921" s="38">
        <f t="shared" si="200"/>
        <v>17.848019604779999</v>
      </c>
      <c r="P921" s="2">
        <v>334791</v>
      </c>
      <c r="Q921" s="2">
        <v>181.67647929500001</v>
      </c>
      <c r="R921" s="24">
        <v>0</v>
      </c>
      <c r="S921" s="24">
        <v>0</v>
      </c>
      <c r="T921" s="24">
        <v>7.3311547000000005E-2</v>
      </c>
      <c r="U921" s="24">
        <v>0.92668845300000002</v>
      </c>
      <c r="V921" s="95">
        <f t="shared" si="201"/>
        <v>0.78452138492871692</v>
      </c>
      <c r="W921" s="95">
        <v>0.51212500000000005</v>
      </c>
      <c r="X921" s="95">
        <v>0.36050566299999998</v>
      </c>
      <c r="Y921" s="95">
        <f t="shared" si="202"/>
        <v>0.36050566216171137</v>
      </c>
      <c r="Z921" s="2" t="s">
        <v>532</v>
      </c>
      <c r="AA921" s="2" t="s">
        <v>532</v>
      </c>
      <c r="AB921" s="2">
        <v>0.22500000000000001</v>
      </c>
      <c r="AC921" s="95">
        <v>0.37122569399999999</v>
      </c>
      <c r="AD921" s="38">
        <f t="shared" si="203"/>
        <v>0</v>
      </c>
      <c r="AE921" s="38">
        <f t="shared" si="204"/>
        <v>0</v>
      </c>
      <c r="AF921" s="38">
        <f t="shared" si="205"/>
        <v>2.7830133589786206</v>
      </c>
      <c r="AG921" s="38">
        <f t="shared" si="206"/>
        <v>58.040636747356132</v>
      </c>
      <c r="AH921" s="38">
        <f t="shared" si="207"/>
        <v>60.823650106334753</v>
      </c>
      <c r="AI921" s="38">
        <v>53.363055555999999</v>
      </c>
      <c r="AJ921" s="24">
        <f t="shared" si="208"/>
        <v>1.1398082338539535</v>
      </c>
      <c r="AK921" s="2">
        <f t="shared" si="209"/>
        <v>6420</v>
      </c>
    </row>
    <row r="922" spans="1:37">
      <c r="A922" s="2">
        <v>87</v>
      </c>
      <c r="B922" s="2" t="s">
        <v>142</v>
      </c>
      <c r="C922" s="2" t="s">
        <v>16</v>
      </c>
      <c r="D922" s="2" t="s">
        <v>421</v>
      </c>
      <c r="E922" s="2" t="s">
        <v>767</v>
      </c>
      <c r="F922" s="2" t="s">
        <v>64</v>
      </c>
      <c r="H922" s="2" t="s">
        <v>881</v>
      </c>
      <c r="I922" s="2">
        <v>8120</v>
      </c>
      <c r="J922" s="2">
        <v>6499</v>
      </c>
      <c r="K922" s="95">
        <f t="shared" si="196"/>
        <v>0.8003694581280788</v>
      </c>
      <c r="L922" s="38">
        <f t="shared" si="197"/>
        <v>2.2854539700949998</v>
      </c>
      <c r="M922" s="38">
        <f t="shared" si="198"/>
        <v>6.6485933645949995</v>
      </c>
      <c r="N922" s="38">
        <f t="shared" si="199"/>
        <v>6.6485933645949995</v>
      </c>
      <c r="O922" s="38">
        <f t="shared" si="200"/>
        <v>16.912359333209999</v>
      </c>
      <c r="P922" s="2">
        <v>631812</v>
      </c>
      <c r="Q922" s="2">
        <v>93.989101410000004</v>
      </c>
      <c r="R922" s="24">
        <v>7.0332481000000002E-2</v>
      </c>
      <c r="S922" s="24">
        <v>0.20460358100000001</v>
      </c>
      <c r="T922" s="24">
        <v>0.20460358100000001</v>
      </c>
      <c r="U922" s="24">
        <v>0.52046035800000001</v>
      </c>
      <c r="V922" s="95">
        <f t="shared" si="201"/>
        <v>0.58031903196564039</v>
      </c>
      <c r="W922" s="95">
        <v>0.40853125000000001</v>
      </c>
      <c r="X922" s="95">
        <v>0.28771891500000002</v>
      </c>
      <c r="Y922" s="95">
        <f t="shared" si="202"/>
        <v>0.25145348483024998</v>
      </c>
      <c r="Z922" s="2">
        <v>0.1</v>
      </c>
      <c r="AA922" s="2">
        <v>0.17499999999999999</v>
      </c>
      <c r="AB922" s="2">
        <v>0.22500000000000001</v>
      </c>
      <c r="AC922" s="95">
        <v>0.31237500000000001</v>
      </c>
      <c r="AD922" s="38">
        <f t="shared" si="203"/>
        <v>2.00205767780322</v>
      </c>
      <c r="AE922" s="38">
        <f t="shared" si="204"/>
        <v>10.192293627924133</v>
      </c>
      <c r="AF922" s="38">
        <f t="shared" si="205"/>
        <v>13.104377521616744</v>
      </c>
      <c r="AG922" s="38">
        <f t="shared" si="206"/>
        <v>46.279064641192512</v>
      </c>
      <c r="AH922" s="38">
        <f t="shared" si="207"/>
        <v>59.38344216280926</v>
      </c>
      <c r="AI922" s="38">
        <v>53.363055555999999</v>
      </c>
      <c r="AJ922" s="24">
        <f t="shared" si="208"/>
        <v>1.1128193755788849</v>
      </c>
      <c r="AK922" s="2">
        <f t="shared" si="209"/>
        <v>7854</v>
      </c>
    </row>
    <row r="923" spans="1:37">
      <c r="A923" s="2">
        <v>75</v>
      </c>
      <c r="B923" s="2" t="s">
        <v>422</v>
      </c>
      <c r="C923" s="2" t="s">
        <v>16</v>
      </c>
      <c r="D923" s="2" t="s">
        <v>421</v>
      </c>
      <c r="E923" s="2" t="s">
        <v>767</v>
      </c>
      <c r="F923" s="2" t="s">
        <v>64</v>
      </c>
      <c r="H923" s="2" t="s">
        <v>881</v>
      </c>
      <c r="I923" s="2">
        <v>13932</v>
      </c>
      <c r="J923" s="2">
        <v>6640</v>
      </c>
      <c r="K923" s="95">
        <f t="shared" si="196"/>
        <v>0.47660063163939131</v>
      </c>
      <c r="L923" s="38">
        <f t="shared" si="197"/>
        <v>8.8812324996000012</v>
      </c>
      <c r="M923" s="38">
        <f t="shared" si="198"/>
        <v>7.4397759152000003</v>
      </c>
      <c r="N923" s="38">
        <f t="shared" si="199"/>
        <v>10.3944297688</v>
      </c>
      <c r="O923" s="38">
        <f t="shared" si="200"/>
        <v>6.4845618164000003</v>
      </c>
      <c r="P923" s="2">
        <v>604504</v>
      </c>
      <c r="Q923" s="2">
        <v>62.046814859999998</v>
      </c>
      <c r="R923" s="24">
        <v>0.26750700300000002</v>
      </c>
      <c r="S923" s="24">
        <v>0.22408963600000001</v>
      </c>
      <c r="T923" s="24">
        <v>0.31308523399999999</v>
      </c>
      <c r="U923" s="24">
        <v>0.19531812700000001</v>
      </c>
      <c r="V923" s="95">
        <f t="shared" si="201"/>
        <v>0.24230536298018951</v>
      </c>
      <c r="W923" s="95">
        <v>0.29962500000000003</v>
      </c>
      <c r="X923" s="95">
        <v>0.25366939199999999</v>
      </c>
      <c r="Y923" s="95">
        <f t="shared" si="202"/>
        <v>0.19493275805237498</v>
      </c>
      <c r="Z923" s="2">
        <v>0.1</v>
      </c>
      <c r="AA923" s="2">
        <v>0.17499999999999999</v>
      </c>
      <c r="AB923" s="2">
        <v>0.22500000000000001</v>
      </c>
      <c r="AC923" s="95">
        <v>0.29962499999999997</v>
      </c>
      <c r="AD923" s="38">
        <f t="shared" si="203"/>
        <v>7.7799596696496014</v>
      </c>
      <c r="AE923" s="38">
        <f t="shared" si="204"/>
        <v>11.4051764780016</v>
      </c>
      <c r="AF923" s="38">
        <f t="shared" si="205"/>
        <v>20.487421074304798</v>
      </c>
      <c r="AG923" s="38">
        <f t="shared" si="206"/>
        <v>17.020126667932328</v>
      </c>
      <c r="AH923" s="38">
        <f t="shared" si="207"/>
        <v>37.507547742237122</v>
      </c>
      <c r="AI923" s="38">
        <v>53.363055555999999</v>
      </c>
      <c r="AJ923" s="24">
        <f t="shared" si="208"/>
        <v>0.70287481388460105</v>
      </c>
      <c r="AK923" s="2">
        <f t="shared" si="209"/>
        <v>5626</v>
      </c>
    </row>
    <row r="924" spans="1:37">
      <c r="A924" s="2">
        <v>76</v>
      </c>
      <c r="B924" s="2" t="s">
        <v>423</v>
      </c>
      <c r="C924" s="2" t="s">
        <v>16</v>
      </c>
      <c r="D924" s="2" t="s">
        <v>421</v>
      </c>
      <c r="E924" s="2" t="s">
        <v>767</v>
      </c>
      <c r="F924" s="2" t="s">
        <v>64</v>
      </c>
      <c r="H924" s="2" t="s">
        <v>881</v>
      </c>
      <c r="I924" s="2">
        <v>18652</v>
      </c>
      <c r="J924" s="2">
        <v>10469</v>
      </c>
      <c r="K924" s="95">
        <f t="shared" si="196"/>
        <v>0.56128029165773108</v>
      </c>
      <c r="L924" s="38">
        <f t="shared" si="197"/>
        <v>27.712058838925</v>
      </c>
      <c r="M924" s="38">
        <f t="shared" si="198"/>
        <v>17.807563702910002</v>
      </c>
      <c r="N924" s="38">
        <f t="shared" si="199"/>
        <v>6.8253774581650015</v>
      </c>
      <c r="O924" s="38">
        <f t="shared" si="200"/>
        <v>0</v>
      </c>
      <c r="P924" s="2">
        <v>1883339</v>
      </c>
      <c r="Q924" s="2">
        <v>7.1430682189999999</v>
      </c>
      <c r="R924" s="24">
        <v>0.52941176499999998</v>
      </c>
      <c r="S924" s="24">
        <v>0.34019607800000001</v>
      </c>
      <c r="T924" s="24">
        <v>0.13039215700000001</v>
      </c>
      <c r="U924" s="24">
        <v>0</v>
      </c>
      <c r="V924" s="95">
        <f t="shared" si="201"/>
        <v>7.3186547910840671E-2</v>
      </c>
      <c r="W924" s="95">
        <v>0.22500000000000001</v>
      </c>
      <c r="X924" s="95">
        <v>0.22500000000000001</v>
      </c>
      <c r="Y924" s="95">
        <f t="shared" si="202"/>
        <v>0.14181372547499999</v>
      </c>
      <c r="Z924" s="2">
        <v>0.1</v>
      </c>
      <c r="AA924" s="2">
        <v>0.17499999999999999</v>
      </c>
      <c r="AB924" s="2">
        <v>0.22500000000000001</v>
      </c>
      <c r="AC924" s="95"/>
      <c r="AD924" s="38">
        <f t="shared" si="203"/>
        <v>24.2757635428983</v>
      </c>
      <c r="AE924" s="38">
        <f t="shared" si="204"/>
        <v>27.29899515656103</v>
      </c>
      <c r="AF924" s="38">
        <f t="shared" si="205"/>
        <v>13.452818970043218</v>
      </c>
      <c r="AG924" s="38">
        <f t="shared" si="206"/>
        <v>0</v>
      </c>
      <c r="AH924" s="38">
        <f t="shared" si="207"/>
        <v>13.452818970043218</v>
      </c>
      <c r="AI924" s="38">
        <v>53.363055555999999</v>
      </c>
      <c r="AJ924" s="24">
        <f t="shared" si="208"/>
        <v>0.25209986253365169</v>
      </c>
      <c r="AK924" s="2">
        <f t="shared" si="209"/>
        <v>2275</v>
      </c>
    </row>
    <row r="925" spans="1:37">
      <c r="A925" s="2">
        <v>77</v>
      </c>
      <c r="B925" s="2" t="s">
        <v>424</v>
      </c>
      <c r="C925" s="2" t="s">
        <v>16</v>
      </c>
      <c r="D925" s="2" t="s">
        <v>421</v>
      </c>
      <c r="E925" s="2" t="s">
        <v>767</v>
      </c>
      <c r="F925" s="2" t="s">
        <v>64</v>
      </c>
      <c r="H925" s="2" t="s">
        <v>881</v>
      </c>
      <c r="I925" s="2">
        <v>9502</v>
      </c>
      <c r="J925" s="2">
        <v>5421</v>
      </c>
      <c r="K925" s="95">
        <f t="shared" si="196"/>
        <v>0.57051147126920654</v>
      </c>
      <c r="L925" s="38">
        <f t="shared" si="197"/>
        <v>13.97249137869</v>
      </c>
      <c r="M925" s="38">
        <f t="shared" si="198"/>
        <v>7.4529553544549989</v>
      </c>
      <c r="N925" s="38">
        <f t="shared" si="199"/>
        <v>2.2387098007949997</v>
      </c>
      <c r="O925" s="38">
        <f t="shared" si="200"/>
        <v>3.44084346606</v>
      </c>
      <c r="P925" s="2">
        <v>273843</v>
      </c>
      <c r="Q925" s="2">
        <v>45.584371113000003</v>
      </c>
      <c r="R925" s="24">
        <v>0.51549497799999999</v>
      </c>
      <c r="S925" s="24">
        <v>0.27496607099999998</v>
      </c>
      <c r="T925" s="24">
        <v>8.2593978999999998E-2</v>
      </c>
      <c r="U925" s="24">
        <v>0.12694497199999999</v>
      </c>
      <c r="V925" s="95">
        <f t="shared" si="201"/>
        <v>0.11954437522321616</v>
      </c>
      <c r="W925" s="95">
        <v>0.26774999999999999</v>
      </c>
      <c r="X925" s="95">
        <v>0.25089922999999997</v>
      </c>
      <c r="Y925" s="95">
        <f t="shared" si="202"/>
        <v>0.15224172175299999</v>
      </c>
      <c r="Z925" s="2">
        <v>0.1</v>
      </c>
      <c r="AA925" s="2">
        <v>0.17499999999999999</v>
      </c>
      <c r="AB925" s="2">
        <v>0.22500000000000001</v>
      </c>
      <c r="AC925" s="95">
        <v>0.26774999999999999</v>
      </c>
      <c r="AD925" s="38">
        <f t="shared" si="203"/>
        <v>12.239902447732442</v>
      </c>
      <c r="AE925" s="38">
        <f t="shared" si="204"/>
        <v>11.425380558379512</v>
      </c>
      <c r="AF925" s="38">
        <f t="shared" si="205"/>
        <v>4.4124970173669444</v>
      </c>
      <c r="AG925" s="38">
        <f t="shared" si="206"/>
        <v>8.0704639412090682</v>
      </c>
      <c r="AH925" s="38">
        <f t="shared" si="207"/>
        <v>12.482960958576012</v>
      </c>
      <c r="AI925" s="38">
        <v>53.363055555999999</v>
      </c>
      <c r="AJ925" s="24">
        <f t="shared" si="208"/>
        <v>0.23392515343271908</v>
      </c>
      <c r="AK925" s="2">
        <f t="shared" si="209"/>
        <v>1893</v>
      </c>
    </row>
    <row r="926" spans="1:37">
      <c r="A926" s="2">
        <v>78</v>
      </c>
      <c r="B926" s="2" t="s">
        <v>425</v>
      </c>
      <c r="C926" s="2" t="s">
        <v>16</v>
      </c>
      <c r="D926" s="2" t="s">
        <v>421</v>
      </c>
      <c r="E926" s="2" t="s">
        <v>767</v>
      </c>
      <c r="F926" s="2" t="s">
        <v>64</v>
      </c>
      <c r="H926" s="2" t="s">
        <v>881</v>
      </c>
      <c r="I926" s="2">
        <v>9070</v>
      </c>
      <c r="J926" s="2">
        <v>4339</v>
      </c>
      <c r="K926" s="95">
        <f t="shared" si="196"/>
        <v>0.47839029768467473</v>
      </c>
      <c r="L926" s="38">
        <f t="shared" si="197"/>
        <v>11.32606618668</v>
      </c>
      <c r="M926" s="38">
        <f t="shared" si="198"/>
        <v>3.2551615588150002</v>
      </c>
      <c r="N926" s="38">
        <f t="shared" si="199"/>
        <v>2.7963077528650002</v>
      </c>
      <c r="O926" s="38">
        <f t="shared" si="200"/>
        <v>4.3174645233350004</v>
      </c>
      <c r="P926" s="2">
        <v>729442</v>
      </c>
      <c r="Q926" s="2">
        <v>24.881543009000001</v>
      </c>
      <c r="R926" s="24">
        <v>0.52205882400000003</v>
      </c>
      <c r="S926" s="24">
        <v>0.150042017</v>
      </c>
      <c r="T926" s="24">
        <v>0.128891807</v>
      </c>
      <c r="U926" s="24">
        <v>0.199007353</v>
      </c>
      <c r="V926" s="95">
        <f t="shared" si="201"/>
        <v>0.15686377676295477</v>
      </c>
      <c r="W926" s="95">
        <v>0.33415625000000004</v>
      </c>
      <c r="X926" s="95">
        <v>0.29124871000000002</v>
      </c>
      <c r="Y926" s="95">
        <f t="shared" si="202"/>
        <v>0.17396344275090625</v>
      </c>
      <c r="Z926" s="2">
        <v>0.1</v>
      </c>
      <c r="AA926" s="2">
        <v>0.17499999999999999</v>
      </c>
      <c r="AB926" s="2">
        <v>0.22500000000000001</v>
      </c>
      <c r="AC926" s="95">
        <v>0.33415624999999999</v>
      </c>
      <c r="AD926" s="38">
        <f t="shared" si="203"/>
        <v>9.9216339795316824</v>
      </c>
      <c r="AE926" s="38">
        <f t="shared" si="204"/>
        <v>4.9901626696633947</v>
      </c>
      <c r="AF926" s="38">
        <f t="shared" si="205"/>
        <v>5.5115225808969157</v>
      </c>
      <c r="AG926" s="38">
        <f t="shared" si="206"/>
        <v>12.638119930520793</v>
      </c>
      <c r="AH926" s="38">
        <f t="shared" si="207"/>
        <v>18.14964251141771</v>
      </c>
      <c r="AI926" s="38">
        <v>53.363055555999999</v>
      </c>
      <c r="AJ926" s="24">
        <f t="shared" si="208"/>
        <v>0.34011625313267901</v>
      </c>
      <c r="AK926" s="2">
        <f t="shared" si="209"/>
        <v>2371</v>
      </c>
    </row>
    <row r="927" spans="1:37">
      <c r="A927" s="2">
        <v>79</v>
      </c>
      <c r="B927" s="2" t="s">
        <v>426</v>
      </c>
      <c r="C927" s="2" t="s">
        <v>16</v>
      </c>
      <c r="D927" s="2" t="s">
        <v>421</v>
      </c>
      <c r="E927" s="2" t="s">
        <v>767</v>
      </c>
      <c r="F927" s="2" t="s">
        <v>64</v>
      </c>
      <c r="H927" s="2" t="s">
        <v>881</v>
      </c>
      <c r="I927" s="2">
        <v>13932</v>
      </c>
      <c r="J927" s="2">
        <v>8467</v>
      </c>
      <c r="K927" s="95">
        <f t="shared" si="196"/>
        <v>0.60773758254378407</v>
      </c>
      <c r="L927" s="38">
        <f t="shared" si="197"/>
        <v>15.835541502305</v>
      </c>
      <c r="M927" s="38">
        <f t="shared" si="198"/>
        <v>17.497045254930004</v>
      </c>
      <c r="N927" s="38">
        <f t="shared" si="199"/>
        <v>3.1911584075450001</v>
      </c>
      <c r="O927" s="38">
        <f t="shared" si="200"/>
        <v>5.8112548352199989</v>
      </c>
      <c r="P927" s="2">
        <v>336834</v>
      </c>
      <c r="Q927" s="2">
        <v>60.825035419999999</v>
      </c>
      <c r="R927" s="24">
        <v>0.37405318300000001</v>
      </c>
      <c r="S927" s="24">
        <v>0.41329975800000002</v>
      </c>
      <c r="T927" s="24">
        <v>7.5378727000000006E-2</v>
      </c>
      <c r="U927" s="24">
        <v>0.13726833199999999</v>
      </c>
      <c r="V927" s="95">
        <f t="shared" si="201"/>
        <v>0.12923360957170543</v>
      </c>
      <c r="W927" s="95">
        <v>0.27890625000000002</v>
      </c>
      <c r="X927" s="95">
        <v>0.25979766500000001</v>
      </c>
      <c r="Y927" s="95">
        <f t="shared" si="202"/>
        <v>0.16497798524687499</v>
      </c>
      <c r="Z927" s="2">
        <v>0.1</v>
      </c>
      <c r="AA927" s="2">
        <v>0.17499999999999999</v>
      </c>
      <c r="AB927" s="2">
        <v>0.22500000000000001</v>
      </c>
      <c r="AC927" s="95">
        <v>0.27890625000000002</v>
      </c>
      <c r="AD927" s="38">
        <f t="shared" si="203"/>
        <v>13.871934356019182</v>
      </c>
      <c r="AE927" s="38">
        <f t="shared" si="204"/>
        <v>26.822970375807692</v>
      </c>
      <c r="AF927" s="38">
        <f t="shared" si="205"/>
        <v>6.2897732212711954</v>
      </c>
      <c r="AG927" s="38">
        <f t="shared" si="206"/>
        <v>14.198166774437663</v>
      </c>
      <c r="AH927" s="38">
        <f t="shared" si="207"/>
        <v>20.487939995708857</v>
      </c>
      <c r="AI927" s="38">
        <v>53.363055555999999</v>
      </c>
      <c r="AJ927" s="24">
        <f t="shared" si="208"/>
        <v>0.38393491118979312</v>
      </c>
      <c r="AK927" s="2">
        <f t="shared" si="209"/>
        <v>3001</v>
      </c>
    </row>
    <row r="928" spans="1:37">
      <c r="A928" s="2">
        <v>80</v>
      </c>
      <c r="B928" s="2" t="s">
        <v>427</v>
      </c>
      <c r="C928" s="2" t="s">
        <v>16</v>
      </c>
      <c r="D928" s="2" t="s">
        <v>421</v>
      </c>
      <c r="E928" s="2" t="s">
        <v>767</v>
      </c>
      <c r="F928" s="2" t="s">
        <v>64</v>
      </c>
      <c r="H928" s="2" t="s">
        <v>881</v>
      </c>
      <c r="I928" s="2">
        <v>2175</v>
      </c>
      <c r="J928" s="2">
        <v>1521</v>
      </c>
      <c r="K928" s="95">
        <f t="shared" si="196"/>
        <v>0.69931034482758625</v>
      </c>
      <c r="L928" s="38">
        <f t="shared" si="197"/>
        <v>0.41972231515499997</v>
      </c>
      <c r="M928" s="38">
        <f t="shared" si="198"/>
        <v>1.578892735485</v>
      </c>
      <c r="N928" s="38">
        <f t="shared" si="199"/>
        <v>1.578892735485</v>
      </c>
      <c r="O928" s="38">
        <f t="shared" si="200"/>
        <v>4.027492213875</v>
      </c>
      <c r="P928" s="2">
        <v>206141</v>
      </c>
      <c r="Q928" s="2">
        <v>67.468053945999998</v>
      </c>
      <c r="R928" s="24">
        <v>5.5190310999999999E-2</v>
      </c>
      <c r="S928" s="24">
        <v>0.207612457</v>
      </c>
      <c r="T928" s="24">
        <v>0.207612457</v>
      </c>
      <c r="U928" s="24">
        <v>0.52958477500000001</v>
      </c>
      <c r="V928" s="95">
        <f t="shared" si="201"/>
        <v>0.51552965051586208</v>
      </c>
      <c r="W928" s="95">
        <v>0.38568749999999996</v>
      </c>
      <c r="X928" s="95">
        <v>0.28318845300000001</v>
      </c>
      <c r="Y928" s="95">
        <f t="shared" si="202"/>
        <v>0.25061695504999998</v>
      </c>
      <c r="Z928" s="2">
        <v>0.1</v>
      </c>
      <c r="AA928" s="2">
        <v>0.17499999999999999</v>
      </c>
      <c r="AB928" s="2">
        <v>0.22500000000000001</v>
      </c>
      <c r="AC928" s="95">
        <v>0.30599999999999999</v>
      </c>
      <c r="AD928" s="38">
        <f t="shared" si="203"/>
        <v>0.36767674807578005</v>
      </c>
      <c r="AE928" s="38">
        <f t="shared" si="204"/>
        <v>2.4204425634985052</v>
      </c>
      <c r="AF928" s="38">
        <f t="shared" si="205"/>
        <v>3.1119975816409351</v>
      </c>
      <c r="AG928" s="38">
        <f t="shared" si="206"/>
        <v>10.79593452882477</v>
      </c>
      <c r="AH928" s="38">
        <f t="shared" si="207"/>
        <v>13.907932110465705</v>
      </c>
      <c r="AI928" s="38">
        <v>53.363055555999999</v>
      </c>
      <c r="AJ928" s="24">
        <f t="shared" si="208"/>
        <v>0.26062848098850916</v>
      </c>
      <c r="AK928" s="2">
        <f t="shared" si="209"/>
        <v>1869</v>
      </c>
    </row>
    <row r="929" spans="1:37">
      <c r="A929" s="2">
        <v>81</v>
      </c>
      <c r="B929" s="2" t="s">
        <v>428</v>
      </c>
      <c r="C929" s="2" t="s">
        <v>16</v>
      </c>
      <c r="D929" s="2" t="s">
        <v>421</v>
      </c>
      <c r="E929" s="2" t="s">
        <v>767</v>
      </c>
      <c r="F929" s="2" t="s">
        <v>64</v>
      </c>
      <c r="H929" s="2" t="s">
        <v>881</v>
      </c>
      <c r="I929" s="2">
        <v>11222</v>
      </c>
      <c r="J929" s="2">
        <v>6761</v>
      </c>
      <c r="K929" s="95">
        <f t="shared" si="196"/>
        <v>0.60247727677775798</v>
      </c>
      <c r="L929" s="38">
        <f t="shared" si="197"/>
        <v>9.7134606167299999</v>
      </c>
      <c r="M929" s="38">
        <f t="shared" si="198"/>
        <v>9.2711466327449994</v>
      </c>
      <c r="N929" s="38">
        <f t="shared" si="199"/>
        <v>8.0718210573600011</v>
      </c>
      <c r="O929" s="38">
        <f t="shared" si="200"/>
        <v>6.7485716931650002</v>
      </c>
      <c r="P929" s="2">
        <v>668258</v>
      </c>
      <c r="Q929" s="2">
        <v>53.415662130999998</v>
      </c>
      <c r="R929" s="24">
        <v>0.28733798599999999</v>
      </c>
      <c r="S929" s="24">
        <v>0.27425370900000001</v>
      </c>
      <c r="T929" s="24">
        <v>0.23877595200000001</v>
      </c>
      <c r="U929" s="24">
        <v>0.19963235300000001</v>
      </c>
      <c r="V929" s="95">
        <f t="shared" si="201"/>
        <v>0.26413104171315277</v>
      </c>
      <c r="W929" s="95">
        <v>0.33468750000000003</v>
      </c>
      <c r="X929" s="95">
        <v>0.27494698699999998</v>
      </c>
      <c r="Y929" s="95">
        <f t="shared" si="202"/>
        <v>0.19726724001968751</v>
      </c>
      <c r="Z929" s="2">
        <v>0.1</v>
      </c>
      <c r="AA929" s="2">
        <v>0.17499999999999999</v>
      </c>
      <c r="AB929" s="2">
        <v>0.22500000000000001</v>
      </c>
      <c r="AC929" s="95">
        <v>0.33468750000000003</v>
      </c>
      <c r="AD929" s="38">
        <f t="shared" si="203"/>
        <v>8.5089915002554815</v>
      </c>
      <c r="AE929" s="38">
        <f t="shared" si="204"/>
        <v>14.212667787998084</v>
      </c>
      <c r="AF929" s="38">
        <f t="shared" si="205"/>
        <v>15.909559304056563</v>
      </c>
      <c r="AG929" s="38">
        <f t="shared" si="206"/>
        <v>19.785884275751975</v>
      </c>
      <c r="AH929" s="38">
        <f t="shared" si="207"/>
        <v>35.69544357980854</v>
      </c>
      <c r="AI929" s="38">
        <v>53.363055555999999</v>
      </c>
      <c r="AJ929" s="24">
        <f t="shared" si="208"/>
        <v>0.66891678536565813</v>
      </c>
      <c r="AK929" s="2">
        <f t="shared" si="209"/>
        <v>4940</v>
      </c>
    </row>
    <row r="930" spans="1:37">
      <c r="A930" s="2">
        <v>82</v>
      </c>
      <c r="B930" s="2" t="s">
        <v>429</v>
      </c>
      <c r="C930" s="2" t="s">
        <v>16</v>
      </c>
      <c r="D930" s="2" t="s">
        <v>421</v>
      </c>
      <c r="E930" s="2" t="s">
        <v>767</v>
      </c>
      <c r="F930" s="2" t="s">
        <v>64</v>
      </c>
      <c r="H930" s="2" t="s">
        <v>881</v>
      </c>
      <c r="I930" s="2">
        <v>15354</v>
      </c>
      <c r="J930" s="2">
        <v>9218</v>
      </c>
      <c r="K930" s="95">
        <f t="shared" si="196"/>
        <v>0.60036472580435063</v>
      </c>
      <c r="L930" s="38">
        <f t="shared" si="197"/>
        <v>16.307982251109998</v>
      </c>
      <c r="M930" s="38">
        <f t="shared" si="198"/>
        <v>11.942476596819999</v>
      </c>
      <c r="N930" s="38">
        <f t="shared" si="199"/>
        <v>7.3434151217899997</v>
      </c>
      <c r="O930" s="38">
        <f t="shared" si="200"/>
        <v>10.496126030279999</v>
      </c>
      <c r="P930" s="2">
        <v>555830</v>
      </c>
      <c r="Q930" s="2">
        <v>76.395350772</v>
      </c>
      <c r="R930" s="24">
        <v>0.35382907899999999</v>
      </c>
      <c r="S930" s="24">
        <v>0.25911209800000001</v>
      </c>
      <c r="T930" s="24">
        <v>0.159327731</v>
      </c>
      <c r="U930" s="24">
        <v>0.227731092</v>
      </c>
      <c r="V930" s="95">
        <f t="shared" si="201"/>
        <v>0.23237646414054969</v>
      </c>
      <c r="W930" s="95">
        <v>0.34850000000000003</v>
      </c>
      <c r="X930" s="95">
        <v>0.27171970000000001</v>
      </c>
      <c r="Y930" s="95">
        <f t="shared" si="202"/>
        <v>0.18589903224912499</v>
      </c>
      <c r="Z930" s="2">
        <v>0.1</v>
      </c>
      <c r="AA930" s="2">
        <v>0.17499999999999999</v>
      </c>
      <c r="AB930" s="2">
        <v>0.22500000000000001</v>
      </c>
      <c r="AC930" s="95">
        <v>0.30440624999999999</v>
      </c>
      <c r="AD930" s="38">
        <f t="shared" si="203"/>
        <v>14.285792451972359</v>
      </c>
      <c r="AE930" s="38">
        <f t="shared" si="204"/>
        <v>18.30781662292506</v>
      </c>
      <c r="AF930" s="38">
        <f t="shared" si="205"/>
        <v>14.473871205048088</v>
      </c>
      <c r="AG930" s="38">
        <f t="shared" si="206"/>
        <v>27.988956552187105</v>
      </c>
      <c r="AH930" s="38">
        <f t="shared" si="207"/>
        <v>42.462827757235189</v>
      </c>
      <c r="AI930" s="38">
        <v>53.363055555999999</v>
      </c>
      <c r="AJ930" s="24">
        <f t="shared" si="208"/>
        <v>0.79573456420002142</v>
      </c>
      <c r="AK930" s="2">
        <f t="shared" si="209"/>
        <v>5947</v>
      </c>
    </row>
    <row r="931" spans="1:37">
      <c r="A931" s="2">
        <v>83</v>
      </c>
      <c r="B931" s="2" t="s">
        <v>430</v>
      </c>
      <c r="C931" s="2" t="s">
        <v>16</v>
      </c>
      <c r="D931" s="2" t="s">
        <v>421</v>
      </c>
      <c r="E931" s="2" t="s">
        <v>767</v>
      </c>
      <c r="F931" s="2" t="s">
        <v>64</v>
      </c>
      <c r="H931" s="2" t="s">
        <v>881</v>
      </c>
      <c r="I931" s="2">
        <v>15350</v>
      </c>
      <c r="J931" s="2">
        <v>11078</v>
      </c>
      <c r="K931" s="95">
        <f t="shared" si="196"/>
        <v>0.72169381107491859</v>
      </c>
      <c r="L931" s="38">
        <f t="shared" si="197"/>
        <v>14.588748532670001</v>
      </c>
      <c r="M931" s="38">
        <f t="shared" si="198"/>
        <v>13.032941196019999</v>
      </c>
      <c r="N931" s="38">
        <f t="shared" si="199"/>
        <v>13.769006166319999</v>
      </c>
      <c r="O931" s="38">
        <f t="shared" si="200"/>
        <v>13.999304160379999</v>
      </c>
      <c r="P931" s="2">
        <v>581026</v>
      </c>
      <c r="Q931" s="2">
        <v>112.639498023</v>
      </c>
      <c r="R931" s="24">
        <v>0.26338235300000001</v>
      </c>
      <c r="S931" s="24">
        <v>0.235294118</v>
      </c>
      <c r="T931" s="24">
        <v>0.248582888</v>
      </c>
      <c r="U931" s="24">
        <v>0.25274064200000002</v>
      </c>
      <c r="V931" s="95">
        <f t="shared" si="201"/>
        <v>0.36180208894723132</v>
      </c>
      <c r="W931" s="95">
        <v>0.35009374999999998</v>
      </c>
      <c r="X931" s="95">
        <v>0.26904982500000002</v>
      </c>
      <c r="Y931" s="95">
        <f t="shared" si="202"/>
        <v>0.20239571379475002</v>
      </c>
      <c r="Z931" s="2">
        <v>0.1</v>
      </c>
      <c r="AA931" s="2">
        <v>0.17499999999999999</v>
      </c>
      <c r="AB931" s="2">
        <v>0.22500000000000001</v>
      </c>
      <c r="AC931" s="95">
        <v>0.31237500000000001</v>
      </c>
      <c r="AD931" s="38">
        <f t="shared" si="203"/>
        <v>12.779743714618922</v>
      </c>
      <c r="AE931" s="38">
        <f t="shared" si="204"/>
        <v>19.979498853498658</v>
      </c>
      <c r="AF931" s="38">
        <f t="shared" si="205"/>
        <v>27.138711153816718</v>
      </c>
      <c r="AG931" s="38">
        <f t="shared" si="206"/>
        <v>38.307765900984641</v>
      </c>
      <c r="AH931" s="38">
        <f t="shared" si="207"/>
        <v>65.446477054801363</v>
      </c>
      <c r="AI931" s="38">
        <v>53.363055555999999</v>
      </c>
      <c r="AJ931" s="24">
        <f t="shared" si="208"/>
        <v>1.2264379611118938</v>
      </c>
      <c r="AK931" s="2">
        <f t="shared" si="209"/>
        <v>9256</v>
      </c>
    </row>
    <row r="932" spans="1:37">
      <c r="A932" s="2">
        <v>132</v>
      </c>
      <c r="B932" s="2" t="s">
        <v>187</v>
      </c>
      <c r="C932" s="2" t="s">
        <v>15</v>
      </c>
      <c r="D932" s="2" t="s">
        <v>432</v>
      </c>
      <c r="E932" s="2" t="s">
        <v>767</v>
      </c>
      <c r="F932" s="2" t="s">
        <v>64</v>
      </c>
      <c r="H932" s="2" t="s">
        <v>881</v>
      </c>
      <c r="I932" s="2">
        <v>6896</v>
      </c>
      <c r="J932" s="2">
        <v>2577</v>
      </c>
      <c r="K932" s="95">
        <f t="shared" si="196"/>
        <v>0.37369489559164731</v>
      </c>
      <c r="L932" s="38">
        <f t="shared" si="197"/>
        <v>0</v>
      </c>
      <c r="M932" s="38">
        <f t="shared" si="198"/>
        <v>9.2595147061350005</v>
      </c>
      <c r="N932" s="38">
        <f t="shared" si="199"/>
        <v>3.6254852938650002</v>
      </c>
      <c r="O932" s="38">
        <f t="shared" si="200"/>
        <v>0</v>
      </c>
      <c r="P932" s="2">
        <v>2993948</v>
      </c>
      <c r="Q932" s="2">
        <v>2.3867587260000001</v>
      </c>
      <c r="R932" s="24">
        <v>0</v>
      </c>
      <c r="S932" s="24">
        <v>0.71862745100000003</v>
      </c>
      <c r="T932" s="24">
        <v>0.28137254900000003</v>
      </c>
      <c r="U932" s="24">
        <v>0</v>
      </c>
      <c r="V932" s="95">
        <f t="shared" si="201"/>
        <v>0.10514748532091067</v>
      </c>
      <c r="W932" s="95">
        <v>0.22950000000000001</v>
      </c>
      <c r="X932" s="95">
        <v>0.22500000000000001</v>
      </c>
      <c r="Y932" s="95">
        <f t="shared" si="202"/>
        <v>0.18906862745</v>
      </c>
      <c r="Z932" s="2" t="s">
        <v>532</v>
      </c>
      <c r="AA932" s="2">
        <v>0.17499999999999999</v>
      </c>
      <c r="AB932" s="2">
        <v>0.22500000000000001</v>
      </c>
      <c r="AC932" s="95"/>
      <c r="AD932" s="38">
        <f t="shared" si="203"/>
        <v>0</v>
      </c>
      <c r="AE932" s="38">
        <f t="shared" si="204"/>
        <v>14.194836044504955</v>
      </c>
      <c r="AF932" s="38">
        <f t="shared" si="205"/>
        <v>7.1458315142079156</v>
      </c>
      <c r="AG932" s="38">
        <f t="shared" si="206"/>
        <v>0</v>
      </c>
      <c r="AH932" s="38">
        <f t="shared" si="207"/>
        <v>7.1458315142079156</v>
      </c>
      <c r="AI932" s="38">
        <v>37.118055556000002</v>
      </c>
      <c r="AJ932" s="24">
        <f t="shared" si="208"/>
        <v>0.19251632142817937</v>
      </c>
      <c r="AK932" s="2">
        <f t="shared" si="209"/>
        <v>1208</v>
      </c>
    </row>
    <row r="933" spans="1:37">
      <c r="A933" s="2">
        <v>133</v>
      </c>
      <c r="B933" s="2" t="s">
        <v>188</v>
      </c>
      <c r="C933" s="2" t="s">
        <v>15</v>
      </c>
      <c r="D933" s="2" t="s">
        <v>432</v>
      </c>
      <c r="E933" s="2" t="s">
        <v>767</v>
      </c>
      <c r="F933" s="2" t="s">
        <v>64</v>
      </c>
      <c r="H933" s="2" t="s">
        <v>881</v>
      </c>
      <c r="I933" s="2">
        <v>11118</v>
      </c>
      <c r="J933" s="2">
        <v>5176</v>
      </c>
      <c r="K933" s="95">
        <f t="shared" si="196"/>
        <v>0.46555135815794207</v>
      </c>
      <c r="L933" s="38">
        <f t="shared" si="197"/>
        <v>0</v>
      </c>
      <c r="M933" s="38">
        <f t="shared" si="198"/>
        <v>0</v>
      </c>
      <c r="N933" s="38">
        <f t="shared" si="199"/>
        <v>18.489668457640001</v>
      </c>
      <c r="O933" s="38">
        <f t="shared" si="200"/>
        <v>7.3903315423599993</v>
      </c>
      <c r="P933" s="2">
        <v>1060703</v>
      </c>
      <c r="Q933" s="2">
        <v>50.440079097000002</v>
      </c>
      <c r="R933" s="24">
        <v>0</v>
      </c>
      <c r="S933" s="24">
        <v>0</v>
      </c>
      <c r="T933" s="24">
        <v>0.714438503</v>
      </c>
      <c r="U933" s="24">
        <v>0.285561497</v>
      </c>
      <c r="V933" s="95">
        <f t="shared" si="201"/>
        <v>0.46555135815794207</v>
      </c>
      <c r="W933" s="95">
        <v>0.27199999999999996</v>
      </c>
      <c r="X933" s="95">
        <v>0.235994118</v>
      </c>
      <c r="Y933" s="95">
        <f t="shared" si="202"/>
        <v>0.23599411763450001</v>
      </c>
      <c r="Z933" s="2" t="s">
        <v>532</v>
      </c>
      <c r="AA933" s="2" t="s">
        <v>532</v>
      </c>
      <c r="AB933" s="2">
        <v>0.22500000000000001</v>
      </c>
      <c r="AC933" s="95">
        <v>0.26350000000000001</v>
      </c>
      <c r="AD933" s="38">
        <f t="shared" si="203"/>
        <v>0</v>
      </c>
      <c r="AE933" s="38">
        <f t="shared" si="204"/>
        <v>0</v>
      </c>
      <c r="AF933" s="38">
        <f t="shared" si="205"/>
        <v>36.443136530008445</v>
      </c>
      <c r="AG933" s="38">
        <f t="shared" si="206"/>
        <v>17.058806685967895</v>
      </c>
      <c r="AH933" s="38">
        <f t="shared" si="207"/>
        <v>53.50194321597634</v>
      </c>
      <c r="AI933" s="38">
        <v>37.118055556000002</v>
      </c>
      <c r="AJ933" s="24">
        <f t="shared" si="208"/>
        <v>1.4413994056142831</v>
      </c>
      <c r="AK933" s="2">
        <f t="shared" si="209"/>
        <v>8627</v>
      </c>
    </row>
    <row r="934" spans="1:37">
      <c r="A934" s="2">
        <v>134</v>
      </c>
      <c r="B934" s="2" t="s">
        <v>189</v>
      </c>
      <c r="C934" s="2" t="s">
        <v>15</v>
      </c>
      <c r="D934" s="2" t="s">
        <v>432</v>
      </c>
      <c r="E934" s="2" t="s">
        <v>767</v>
      </c>
      <c r="F934" s="2" t="s">
        <v>64</v>
      </c>
      <c r="H934" s="2" t="s">
        <v>881</v>
      </c>
      <c r="I934" s="2">
        <v>11327</v>
      </c>
      <c r="J934" s="2">
        <v>4738</v>
      </c>
      <c r="K934" s="95">
        <f t="shared" si="196"/>
        <v>0.41829257526264679</v>
      </c>
      <c r="L934" s="38">
        <f t="shared" si="197"/>
        <v>0</v>
      </c>
      <c r="M934" s="38">
        <f t="shared" si="198"/>
        <v>0.39756574583000004</v>
      </c>
      <c r="N934" s="38">
        <f t="shared" si="199"/>
        <v>9.8366781889699997</v>
      </c>
      <c r="O934" s="38">
        <f t="shared" si="200"/>
        <v>13.455756065200001</v>
      </c>
      <c r="P934" s="2">
        <v>983933</v>
      </c>
      <c r="Q934" s="2">
        <v>51.907674051999997</v>
      </c>
      <c r="R934" s="24">
        <v>0</v>
      </c>
      <c r="S934" s="24">
        <v>1.6782007000000002E-2</v>
      </c>
      <c r="T934" s="24">
        <v>0.41522491299999997</v>
      </c>
      <c r="U934" s="24">
        <v>0.56799308000000004</v>
      </c>
      <c r="V934" s="95">
        <f t="shared" si="201"/>
        <v>0.41127278633654102</v>
      </c>
      <c r="W934" s="95">
        <v>0.28581250000000002</v>
      </c>
      <c r="X934" s="95">
        <v>0.25030994899999998</v>
      </c>
      <c r="Y934" s="95">
        <f t="shared" si="202"/>
        <v>0.24904609646750003</v>
      </c>
      <c r="Z934" s="2" t="s">
        <v>532</v>
      </c>
      <c r="AA934" s="2">
        <v>0.17499999999999999</v>
      </c>
      <c r="AB934" s="2">
        <v>0.22500000000000001</v>
      </c>
      <c r="AC934" s="95">
        <v>0.26881250000000001</v>
      </c>
      <c r="AD934" s="38">
        <f t="shared" si="203"/>
        <v>0</v>
      </c>
      <c r="AE934" s="38">
        <f t="shared" si="204"/>
        <v>0.60946828835739009</v>
      </c>
      <c r="AF934" s="38">
        <f t="shared" si="205"/>
        <v>19.388092710459865</v>
      </c>
      <c r="AG934" s="38">
        <f t="shared" si="206"/>
        <v>31.685580742942797</v>
      </c>
      <c r="AH934" s="38">
        <f t="shared" si="207"/>
        <v>51.073673453402662</v>
      </c>
      <c r="AI934" s="38">
        <v>37.118055556000002</v>
      </c>
      <c r="AJ934" s="24">
        <f t="shared" si="208"/>
        <v>1.3759792286626604</v>
      </c>
      <c r="AK934" s="2">
        <f t="shared" si="209"/>
        <v>7764</v>
      </c>
    </row>
    <row r="935" spans="1:37">
      <c r="A935" s="2">
        <v>135</v>
      </c>
      <c r="B935" s="2" t="s">
        <v>190</v>
      </c>
      <c r="C935" s="2" t="s">
        <v>15</v>
      </c>
      <c r="D935" s="2" t="s">
        <v>432</v>
      </c>
      <c r="E935" s="2" t="s">
        <v>767</v>
      </c>
      <c r="F935" s="2" t="s">
        <v>64</v>
      </c>
      <c r="H935" s="2" t="s">
        <v>881</v>
      </c>
      <c r="I935" s="2">
        <v>14203</v>
      </c>
      <c r="J935" s="2">
        <v>6899</v>
      </c>
      <c r="K935" s="95">
        <f t="shared" si="196"/>
        <v>0.48574244877842709</v>
      </c>
      <c r="L935" s="38">
        <f t="shared" si="197"/>
        <v>0</v>
      </c>
      <c r="M935" s="38">
        <f t="shared" si="198"/>
        <v>3.827653748665</v>
      </c>
      <c r="N935" s="38">
        <f t="shared" si="199"/>
        <v>25.448709292660002</v>
      </c>
      <c r="O935" s="38">
        <f t="shared" si="200"/>
        <v>5.218636958674999</v>
      </c>
      <c r="P935" s="2">
        <v>900868</v>
      </c>
      <c r="Q935" s="2">
        <v>68.807861844000001</v>
      </c>
      <c r="R935" s="24">
        <v>0</v>
      </c>
      <c r="S935" s="24">
        <v>0.110962567</v>
      </c>
      <c r="T935" s="24">
        <v>0.737750668</v>
      </c>
      <c r="U935" s="24">
        <v>0.15128676499999999</v>
      </c>
      <c r="V935" s="95">
        <f t="shared" si="201"/>
        <v>0.43184321976110679</v>
      </c>
      <c r="W935" s="95">
        <v>0.25871875</v>
      </c>
      <c r="X935" s="95">
        <v>0.230737892</v>
      </c>
      <c r="Y935" s="95">
        <f t="shared" si="202"/>
        <v>0.22455307225734372</v>
      </c>
      <c r="Z935" s="2" t="s">
        <v>532</v>
      </c>
      <c r="AA935" s="2">
        <v>0.17499999999999999</v>
      </c>
      <c r="AB935" s="2">
        <v>0.22500000000000001</v>
      </c>
      <c r="AC935" s="95">
        <v>0.25871875</v>
      </c>
      <c r="AD935" s="38">
        <f t="shared" si="203"/>
        <v>0</v>
      </c>
      <c r="AE935" s="38">
        <f t="shared" si="204"/>
        <v>5.8677931967034445</v>
      </c>
      <c r="AF935" s="38">
        <f t="shared" si="205"/>
        <v>50.159406015832865</v>
      </c>
      <c r="AG935" s="38">
        <f t="shared" si="206"/>
        <v>11.82739486051325</v>
      </c>
      <c r="AH935" s="38">
        <f t="shared" si="207"/>
        <v>61.986800876346116</v>
      </c>
      <c r="AI935" s="38">
        <v>37.118055556000002</v>
      </c>
      <c r="AJ935" s="24">
        <f t="shared" si="208"/>
        <v>1.6699905193801612</v>
      </c>
      <c r="AK935" s="2">
        <f t="shared" si="209"/>
        <v>10222</v>
      </c>
    </row>
    <row r="936" spans="1:37">
      <c r="A936" s="2">
        <v>136</v>
      </c>
      <c r="B936" s="2" t="s">
        <v>191</v>
      </c>
      <c r="C936" s="2" t="s">
        <v>15</v>
      </c>
      <c r="D936" s="2" t="s">
        <v>432</v>
      </c>
      <c r="E936" s="2" t="s">
        <v>767</v>
      </c>
      <c r="F936" s="2" t="s">
        <v>64</v>
      </c>
      <c r="H936" s="2" t="s">
        <v>881</v>
      </c>
      <c r="I936" s="2">
        <v>13432</v>
      </c>
      <c r="J936" s="2">
        <v>5776</v>
      </c>
      <c r="K936" s="95">
        <f t="shared" si="196"/>
        <v>0.43001786777843953</v>
      </c>
      <c r="L936" s="38">
        <f t="shared" si="197"/>
        <v>13.321607848800003</v>
      </c>
      <c r="M936" s="38">
        <f t="shared" si="198"/>
        <v>15.558392151200001</v>
      </c>
      <c r="N936" s="38">
        <f t="shared" si="199"/>
        <v>0</v>
      </c>
      <c r="O936" s="38">
        <f t="shared" si="200"/>
        <v>0</v>
      </c>
      <c r="P936" s="2">
        <v>1153714</v>
      </c>
      <c r="Q936" s="2">
        <v>0</v>
      </c>
      <c r="R936" s="24">
        <v>0.46127451000000003</v>
      </c>
      <c r="S936" s="24">
        <v>0.53872549000000003</v>
      </c>
      <c r="T936" s="24">
        <v>0</v>
      </c>
      <c r="U936" s="24">
        <v>0</v>
      </c>
      <c r="V936" s="95">
        <f t="shared" si="201"/>
        <v>0</v>
      </c>
      <c r="W936" s="95">
        <v>0.18434374999999997</v>
      </c>
      <c r="X936" s="95"/>
      <c r="Y936" s="95">
        <f t="shared" si="202"/>
        <v>0.14040441175000001</v>
      </c>
      <c r="Z936" s="2">
        <v>0.1</v>
      </c>
      <c r="AA936" s="2">
        <v>0.17499999999999999</v>
      </c>
      <c r="AB936" s="2" t="s">
        <v>532</v>
      </c>
      <c r="AC936" s="95"/>
      <c r="AD936" s="38">
        <f t="shared" si="203"/>
        <v>11.669728475548803</v>
      </c>
      <c r="AE936" s="38">
        <f t="shared" si="204"/>
        <v>23.851015167789601</v>
      </c>
      <c r="AF936" s="38">
        <f t="shared" si="205"/>
        <v>0</v>
      </c>
      <c r="AG936" s="38">
        <f t="shared" si="206"/>
        <v>0</v>
      </c>
      <c r="AH936" s="38">
        <f t="shared" si="207"/>
        <v>0</v>
      </c>
      <c r="AI936" s="38">
        <v>37.118055556000002</v>
      </c>
      <c r="AJ936" s="24">
        <f t="shared" si="208"/>
        <v>0</v>
      </c>
      <c r="AK936" s="2">
        <f t="shared" si="209"/>
        <v>0</v>
      </c>
    </row>
    <row r="937" spans="1:37">
      <c r="A937" s="2">
        <v>137</v>
      </c>
      <c r="B937" s="2" t="s">
        <v>192</v>
      </c>
      <c r="C937" s="2" t="s">
        <v>15</v>
      </c>
      <c r="D937" s="2" t="s">
        <v>432</v>
      </c>
      <c r="E937" s="2" t="s">
        <v>767</v>
      </c>
      <c r="F937" s="2" t="s">
        <v>64</v>
      </c>
      <c r="H937" s="2" t="s">
        <v>881</v>
      </c>
      <c r="I937" s="2">
        <v>17693</v>
      </c>
      <c r="J937" s="2">
        <v>10627</v>
      </c>
      <c r="K937" s="95">
        <f t="shared" si="196"/>
        <v>0.6006330187079636</v>
      </c>
      <c r="L937" s="38">
        <f t="shared" si="197"/>
        <v>5.6260588266549991</v>
      </c>
      <c r="M937" s="38">
        <f t="shared" si="198"/>
        <v>47.508941173345001</v>
      </c>
      <c r="N937" s="38">
        <f t="shared" si="199"/>
        <v>0</v>
      </c>
      <c r="O937" s="38">
        <f t="shared" si="200"/>
        <v>0</v>
      </c>
      <c r="P937" s="2">
        <v>1474383</v>
      </c>
      <c r="Q937" s="2">
        <v>0</v>
      </c>
      <c r="R937" s="24">
        <v>0.105882353</v>
      </c>
      <c r="S937" s="24">
        <v>0.89411764699999996</v>
      </c>
      <c r="T937" s="24">
        <v>0</v>
      </c>
      <c r="U937" s="24">
        <v>0</v>
      </c>
      <c r="V937" s="95">
        <f t="shared" si="201"/>
        <v>0</v>
      </c>
      <c r="W937" s="95">
        <v>0.18965625</v>
      </c>
      <c r="X937" s="95"/>
      <c r="Y937" s="95">
        <f t="shared" si="202"/>
        <v>0.16705882352499998</v>
      </c>
      <c r="Z937" s="2">
        <v>0.1</v>
      </c>
      <c r="AA937" s="2">
        <v>0.17499999999999999</v>
      </c>
      <c r="AB937" s="2" t="s">
        <v>532</v>
      </c>
      <c r="AC937" s="95"/>
      <c r="AD937" s="38">
        <f t="shared" si="203"/>
        <v>4.9284275321497795</v>
      </c>
      <c r="AE937" s="38">
        <f t="shared" si="204"/>
        <v>72.831206818737869</v>
      </c>
      <c r="AF937" s="38">
        <f t="shared" si="205"/>
        <v>0</v>
      </c>
      <c r="AG937" s="38">
        <f t="shared" si="206"/>
        <v>0</v>
      </c>
      <c r="AH937" s="38">
        <f t="shared" si="207"/>
        <v>0</v>
      </c>
      <c r="AI937" s="38">
        <v>37.118055556000002</v>
      </c>
      <c r="AJ937" s="24">
        <f t="shared" si="208"/>
        <v>0</v>
      </c>
      <c r="AK937" s="2">
        <f t="shared" si="209"/>
        <v>0</v>
      </c>
    </row>
    <row r="938" spans="1:37">
      <c r="A938" s="2">
        <v>138</v>
      </c>
      <c r="B938" s="2" t="s">
        <v>193</v>
      </c>
      <c r="C938" s="2" t="s">
        <v>15</v>
      </c>
      <c r="D938" s="2" t="s">
        <v>432</v>
      </c>
      <c r="E938" s="2" t="s">
        <v>767</v>
      </c>
      <c r="F938" s="2" t="s">
        <v>64</v>
      </c>
      <c r="H938" s="2" t="s">
        <v>881</v>
      </c>
      <c r="I938" s="2">
        <v>18307</v>
      </c>
      <c r="J938" s="2">
        <v>11933</v>
      </c>
      <c r="K938" s="95">
        <f t="shared" si="196"/>
        <v>0.65182716993499756</v>
      </c>
      <c r="L938" s="38">
        <f t="shared" si="197"/>
        <v>0</v>
      </c>
      <c r="M938" s="38">
        <f t="shared" si="198"/>
        <v>44.735251151739995</v>
      </c>
      <c r="N938" s="38">
        <f t="shared" si="199"/>
        <v>14.929748848259999</v>
      </c>
      <c r="O938" s="38">
        <f t="shared" si="200"/>
        <v>0</v>
      </c>
      <c r="P938" s="2">
        <v>1262936</v>
      </c>
      <c r="Q938" s="2">
        <v>23.300099941999999</v>
      </c>
      <c r="R938" s="24">
        <v>0</v>
      </c>
      <c r="S938" s="24">
        <v>0.74977375599999996</v>
      </c>
      <c r="T938" s="24">
        <v>0.25022624399999999</v>
      </c>
      <c r="U938" s="24">
        <v>0</v>
      </c>
      <c r="V938" s="95">
        <f t="shared" si="201"/>
        <v>0.16310426446998416</v>
      </c>
      <c r="W938" s="95">
        <v>0.22500000000000001</v>
      </c>
      <c r="X938" s="95">
        <v>0.22500000000000001</v>
      </c>
      <c r="Y938" s="95">
        <f t="shared" si="202"/>
        <v>0.1875113122</v>
      </c>
      <c r="Z938" s="2" t="s">
        <v>532</v>
      </c>
      <c r="AA938" s="2">
        <v>0.17499999999999999</v>
      </c>
      <c r="AB938" s="2">
        <v>0.22500000000000001</v>
      </c>
      <c r="AC938" s="95"/>
      <c r="AD938" s="38">
        <f t="shared" si="203"/>
        <v>0</v>
      </c>
      <c r="AE938" s="38">
        <f t="shared" si="204"/>
        <v>68.579140015617412</v>
      </c>
      <c r="AF938" s="38">
        <f t="shared" si="205"/>
        <v>29.426534979920458</v>
      </c>
      <c r="AG938" s="38">
        <f t="shared" si="206"/>
        <v>0</v>
      </c>
      <c r="AH938" s="38">
        <f t="shared" si="207"/>
        <v>29.426534979920458</v>
      </c>
      <c r="AI938" s="38">
        <v>37.118055556000002</v>
      </c>
      <c r="AJ938" s="24">
        <f t="shared" si="208"/>
        <v>0.79278223331296682</v>
      </c>
      <c r="AK938" s="2">
        <f t="shared" si="209"/>
        <v>4977</v>
      </c>
    </row>
    <row r="939" spans="1:37">
      <c r="A939" s="2">
        <v>139</v>
      </c>
      <c r="B939" s="2" t="s">
        <v>194</v>
      </c>
      <c r="C939" s="2" t="s">
        <v>14</v>
      </c>
      <c r="D939" s="2" t="s">
        <v>434</v>
      </c>
      <c r="E939" s="2" t="s">
        <v>767</v>
      </c>
      <c r="F939" s="2" t="s">
        <v>64</v>
      </c>
      <c r="H939" s="2" t="s">
        <v>881</v>
      </c>
      <c r="I939" s="2">
        <v>32931</v>
      </c>
      <c r="J939" s="2">
        <v>15698</v>
      </c>
      <c r="K939" s="95">
        <f t="shared" si="196"/>
        <v>0.4766936928729768</v>
      </c>
      <c r="L939" s="38">
        <f t="shared" si="197"/>
        <v>0</v>
      </c>
      <c r="M939" s="38">
        <f t="shared" si="198"/>
        <v>0</v>
      </c>
      <c r="N939" s="38">
        <f t="shared" si="199"/>
        <v>0</v>
      </c>
      <c r="O939" s="38">
        <f t="shared" si="200"/>
        <v>78.489999999999995</v>
      </c>
      <c r="P939" s="2">
        <v>1250094</v>
      </c>
      <c r="Q939" s="2">
        <v>245.18191267700001</v>
      </c>
      <c r="R939" s="24">
        <v>0</v>
      </c>
      <c r="S939" s="24">
        <v>0</v>
      </c>
      <c r="T939" s="24">
        <v>0</v>
      </c>
      <c r="U939" s="24">
        <v>1</v>
      </c>
      <c r="V939" s="95">
        <f t="shared" si="201"/>
        <v>0.4766936928729768</v>
      </c>
      <c r="W939" s="95">
        <v>0.50256250000000002</v>
      </c>
      <c r="X939" s="95">
        <v>0.44577187499999998</v>
      </c>
      <c r="Y939" s="95">
        <f t="shared" si="202"/>
        <v>0.44577187499999998</v>
      </c>
      <c r="Z939" s="2" t="s">
        <v>532</v>
      </c>
      <c r="AA939" s="2" t="s">
        <v>532</v>
      </c>
      <c r="AB939" s="2" t="s">
        <v>532</v>
      </c>
      <c r="AC939" s="95">
        <v>0.44577187499999998</v>
      </c>
      <c r="AD939" s="38">
        <f t="shared" si="203"/>
        <v>0</v>
      </c>
      <c r="AE939" s="38">
        <f t="shared" si="204"/>
        <v>0</v>
      </c>
      <c r="AF939" s="38">
        <f t="shared" si="205"/>
        <v>0</v>
      </c>
      <c r="AG939" s="38">
        <f t="shared" si="206"/>
        <v>306.50043794625003</v>
      </c>
      <c r="AH939" s="38">
        <f t="shared" si="207"/>
        <v>306.50043794625003</v>
      </c>
      <c r="AI939" s="38">
        <v>25.573888888999999</v>
      </c>
      <c r="AJ939" s="24">
        <f t="shared" si="208"/>
        <v>11.984897536568399</v>
      </c>
      <c r="AK939" s="2">
        <f t="shared" si="209"/>
        <v>26163</v>
      </c>
    </row>
    <row r="940" spans="1:37">
      <c r="A940" s="2">
        <v>140</v>
      </c>
      <c r="B940" s="2" t="s">
        <v>195</v>
      </c>
      <c r="C940" s="2" t="s">
        <v>14</v>
      </c>
      <c r="D940" s="2" t="s">
        <v>434</v>
      </c>
      <c r="E940" s="2" t="s">
        <v>767</v>
      </c>
      <c r="F940" s="2" t="s">
        <v>64</v>
      </c>
      <c r="H940" s="2" t="s">
        <v>881</v>
      </c>
      <c r="I940" s="2">
        <v>36184</v>
      </c>
      <c r="J940" s="2">
        <v>17005</v>
      </c>
      <c r="K940" s="95">
        <f t="shared" si="196"/>
        <v>0.46995909794384261</v>
      </c>
      <c r="L940" s="38">
        <f t="shared" si="197"/>
        <v>0</v>
      </c>
      <c r="M940" s="38">
        <f t="shared" si="198"/>
        <v>0</v>
      </c>
      <c r="N940" s="38">
        <f t="shared" si="199"/>
        <v>0</v>
      </c>
      <c r="O940" s="38">
        <f t="shared" si="200"/>
        <v>85.025000000000006</v>
      </c>
      <c r="P940" s="2">
        <v>3474626</v>
      </c>
      <c r="Q940" s="2">
        <v>95.885671994000006</v>
      </c>
      <c r="R940" s="24">
        <v>0</v>
      </c>
      <c r="S940" s="24">
        <v>0</v>
      </c>
      <c r="T940" s="24">
        <v>0</v>
      </c>
      <c r="U940" s="24">
        <v>1</v>
      </c>
      <c r="V940" s="95">
        <f t="shared" si="201"/>
        <v>0.46995909794384261</v>
      </c>
      <c r="W940" s="95">
        <v>0.50840624999999995</v>
      </c>
      <c r="X940" s="95">
        <v>0.4473125</v>
      </c>
      <c r="Y940" s="95">
        <f t="shared" si="202"/>
        <v>0.4473125</v>
      </c>
      <c r="Z940" s="2" t="s">
        <v>532</v>
      </c>
      <c r="AA940" s="2" t="s">
        <v>532</v>
      </c>
      <c r="AB940" s="2" t="s">
        <v>532</v>
      </c>
      <c r="AC940" s="95">
        <v>0.4473125</v>
      </c>
      <c r="AD940" s="38">
        <f t="shared" si="203"/>
        <v>0</v>
      </c>
      <c r="AE940" s="38">
        <f t="shared" si="204"/>
        <v>0</v>
      </c>
      <c r="AF940" s="38">
        <f t="shared" si="205"/>
        <v>0</v>
      </c>
      <c r="AG940" s="38">
        <f t="shared" si="206"/>
        <v>333.16684893750005</v>
      </c>
      <c r="AH940" s="38">
        <f t="shared" si="207"/>
        <v>333.16684893750005</v>
      </c>
      <c r="AI940" s="38">
        <v>25.573888888999999</v>
      </c>
      <c r="AJ940" s="24">
        <f t="shared" si="208"/>
        <v>13.027617754326126</v>
      </c>
      <c r="AK940" s="2">
        <f t="shared" si="209"/>
        <v>28342</v>
      </c>
    </row>
    <row r="941" spans="1:37">
      <c r="A941" s="2">
        <v>141</v>
      </c>
      <c r="B941" s="2" t="s">
        <v>196</v>
      </c>
      <c r="C941" s="2" t="s">
        <v>13</v>
      </c>
      <c r="D941" s="2" t="s">
        <v>435</v>
      </c>
      <c r="E941" s="2" t="s">
        <v>767</v>
      </c>
      <c r="F941" s="2" t="s">
        <v>64</v>
      </c>
      <c r="H941" s="2" t="s">
        <v>881</v>
      </c>
      <c r="I941" s="2">
        <v>25378</v>
      </c>
      <c r="J941" s="2">
        <v>8432</v>
      </c>
      <c r="K941" s="95">
        <f t="shared" si="196"/>
        <v>0.33225628497123494</v>
      </c>
      <c r="L941" s="38">
        <f t="shared" si="197"/>
        <v>30.773882359359998</v>
      </c>
      <c r="M941" s="38">
        <f t="shared" si="198"/>
        <v>3.8782685928799996</v>
      </c>
      <c r="N941" s="38">
        <f t="shared" si="199"/>
        <v>1.8716981327200002</v>
      </c>
      <c r="O941" s="38">
        <f t="shared" si="200"/>
        <v>5.6361509571999999</v>
      </c>
      <c r="P941" s="2">
        <v>4404246</v>
      </c>
      <c r="Q941" s="2">
        <v>4.0654776510000001</v>
      </c>
      <c r="R941" s="24">
        <v>0.72993079599999999</v>
      </c>
      <c r="S941" s="24">
        <v>9.1989293E-2</v>
      </c>
      <c r="T941" s="24">
        <v>4.4395116999999998E-2</v>
      </c>
      <c r="U941" s="24">
        <v>0.133684795</v>
      </c>
      <c r="V941" s="95">
        <f t="shared" si="201"/>
        <v>5.9168169989124442E-2</v>
      </c>
      <c r="W941" s="95">
        <v>0.28793750000000001</v>
      </c>
      <c r="X941" s="95">
        <v>0.27224725399999999</v>
      </c>
      <c r="Y941" s="95">
        <f t="shared" si="202"/>
        <v>0.1375729728603125</v>
      </c>
      <c r="Z941" s="2">
        <v>0.1</v>
      </c>
      <c r="AA941" s="2">
        <v>0.17499999999999999</v>
      </c>
      <c r="AB941" s="2">
        <v>0.22500000000000001</v>
      </c>
      <c r="AC941" s="95">
        <v>0.28793750000000001</v>
      </c>
      <c r="AD941" s="38">
        <f t="shared" si="203"/>
        <v>26.957920946799362</v>
      </c>
      <c r="AE941" s="38">
        <f t="shared" si="204"/>
        <v>5.9453857528850387</v>
      </c>
      <c r="AF941" s="38">
        <f t="shared" si="205"/>
        <v>3.6891170195911207</v>
      </c>
      <c r="AG941" s="38">
        <f t="shared" si="206"/>
        <v>14.216246734251671</v>
      </c>
      <c r="AH941" s="38">
        <f t="shared" si="207"/>
        <v>17.905363753842792</v>
      </c>
      <c r="AI941" s="38">
        <v>286.02694444399998</v>
      </c>
      <c r="AJ941" s="24">
        <f t="shared" si="208"/>
        <v>6.2600269316055321E-2</v>
      </c>
      <c r="AK941" s="2">
        <f t="shared" si="209"/>
        <v>2503</v>
      </c>
    </row>
    <row r="942" spans="1:37">
      <c r="A942" s="2">
        <v>142</v>
      </c>
      <c r="B942" s="2" t="s">
        <v>197</v>
      </c>
      <c r="C942" s="2" t="s">
        <v>13</v>
      </c>
      <c r="D942" s="2" t="s">
        <v>435</v>
      </c>
      <c r="E942" s="2" t="s">
        <v>767</v>
      </c>
      <c r="F942" s="2" t="s">
        <v>64</v>
      </c>
      <c r="H942" s="2" t="s">
        <v>881</v>
      </c>
      <c r="I942" s="2">
        <v>3259</v>
      </c>
      <c r="J942" s="2">
        <v>649</v>
      </c>
      <c r="K942" s="95">
        <f t="shared" si="196"/>
        <v>0.19914084074869592</v>
      </c>
      <c r="L942" s="38">
        <f t="shared" si="197"/>
        <v>1.2478933838800002</v>
      </c>
      <c r="M942" s="38">
        <f t="shared" si="198"/>
        <v>0.55851442432500009</v>
      </c>
      <c r="N942" s="38">
        <f t="shared" si="199"/>
        <v>0.52294423026999992</v>
      </c>
      <c r="O942" s="38">
        <f t="shared" si="200"/>
        <v>0.91564796476999999</v>
      </c>
      <c r="P942" s="2">
        <v>127329</v>
      </c>
      <c r="Q942" s="2">
        <v>27.672589552000002</v>
      </c>
      <c r="R942" s="24">
        <v>0.38455882400000002</v>
      </c>
      <c r="S942" s="24">
        <v>0.17211538500000001</v>
      </c>
      <c r="T942" s="24">
        <v>0.16115384599999999</v>
      </c>
      <c r="U942" s="24">
        <v>0.28217194600000001</v>
      </c>
      <c r="V942" s="95">
        <f t="shared" si="201"/>
        <v>8.8284270944461493E-2</v>
      </c>
      <c r="W942" s="95">
        <v>0.34318750000000003</v>
      </c>
      <c r="X942" s="95">
        <v>0.279598813</v>
      </c>
      <c r="Y942" s="95">
        <f t="shared" si="202"/>
        <v>0.19252944021781249</v>
      </c>
      <c r="Z942" s="2">
        <v>0.1</v>
      </c>
      <c r="AA942" s="2">
        <v>0.17499999999999999</v>
      </c>
      <c r="AB942" s="2">
        <v>0.22500000000000001</v>
      </c>
      <c r="AC942" s="95">
        <v>0.31078125000000001</v>
      </c>
      <c r="AD942" s="38">
        <f t="shared" si="203"/>
        <v>1.0931546042788802</v>
      </c>
      <c r="AE942" s="38">
        <f t="shared" si="204"/>
        <v>0.85620261249022522</v>
      </c>
      <c r="AF942" s="38">
        <f t="shared" si="205"/>
        <v>1.0307230778621699</v>
      </c>
      <c r="AG942" s="38">
        <f t="shared" si="206"/>
        <v>2.4928000788883069</v>
      </c>
      <c r="AH942" s="38">
        <f t="shared" si="207"/>
        <v>3.5235231567504766</v>
      </c>
      <c r="AI942" s="38">
        <v>286.02694444399998</v>
      </c>
      <c r="AJ942" s="24">
        <f t="shared" si="208"/>
        <v>1.2318850462147046E-2</v>
      </c>
      <c r="AK942" s="2">
        <f t="shared" si="209"/>
        <v>480</v>
      </c>
    </row>
    <row r="943" spans="1:37">
      <c r="A943" s="2">
        <v>143</v>
      </c>
      <c r="B943" s="2" t="s">
        <v>198</v>
      </c>
      <c r="C943" s="2" t="s">
        <v>13</v>
      </c>
      <c r="D943" s="2" t="s">
        <v>435</v>
      </c>
      <c r="E943" s="2" t="s">
        <v>767</v>
      </c>
      <c r="F943" s="2" t="s">
        <v>64</v>
      </c>
      <c r="H943" s="2" t="s">
        <v>881</v>
      </c>
      <c r="I943" s="2">
        <v>5358</v>
      </c>
      <c r="J943" s="2">
        <v>442</v>
      </c>
      <c r="K943" s="95">
        <f t="shared" si="196"/>
        <v>8.2493467711832774E-2</v>
      </c>
      <c r="L943" s="38">
        <f t="shared" si="197"/>
        <v>1.41153999922</v>
      </c>
      <c r="M943" s="38">
        <f t="shared" si="198"/>
        <v>0.32248666748999999</v>
      </c>
      <c r="N943" s="38">
        <f t="shared" si="199"/>
        <v>0.17224606074000001</v>
      </c>
      <c r="O943" s="38">
        <f t="shared" si="200"/>
        <v>0.30372727254999998</v>
      </c>
      <c r="P943" s="2">
        <v>1571053</v>
      </c>
      <c r="Q943" s="2">
        <v>0.68393733300000004</v>
      </c>
      <c r="R943" s="24">
        <v>0.638705882</v>
      </c>
      <c r="S943" s="24">
        <v>0.145921569</v>
      </c>
      <c r="T943" s="24">
        <v>7.7939393999999995E-2</v>
      </c>
      <c r="U943" s="24">
        <v>0.137433155</v>
      </c>
      <c r="V943" s="95">
        <f t="shared" si="201"/>
        <v>1.7766828416946621E-2</v>
      </c>
      <c r="W943" s="95">
        <v>0.27625</v>
      </c>
      <c r="X943" s="95">
        <v>0.25770356100000003</v>
      </c>
      <c r="Y943" s="95">
        <f t="shared" si="202"/>
        <v>0.14490913549375001</v>
      </c>
      <c r="Z943" s="2">
        <v>0.1</v>
      </c>
      <c r="AA943" s="2">
        <v>0.17499999999999999</v>
      </c>
      <c r="AB943" s="2">
        <v>0.22500000000000001</v>
      </c>
      <c r="AC943" s="95">
        <v>0.27625</v>
      </c>
      <c r="AD943" s="38">
        <f t="shared" si="203"/>
        <v>1.23650903931672</v>
      </c>
      <c r="AE943" s="38">
        <f t="shared" si="204"/>
        <v>0.49437206126216993</v>
      </c>
      <c r="AF943" s="38">
        <f t="shared" si="205"/>
        <v>0.33949698571854003</v>
      </c>
      <c r="AG943" s="38">
        <f t="shared" si="206"/>
        <v>0.73500481320737243</v>
      </c>
      <c r="AH943" s="38">
        <f t="shared" si="207"/>
        <v>1.0745017989259125</v>
      </c>
      <c r="AI943" s="38">
        <v>286.02694444399998</v>
      </c>
      <c r="AJ943" s="24">
        <f t="shared" si="208"/>
        <v>3.7566453783387695E-3</v>
      </c>
      <c r="AK943" s="2">
        <f t="shared" si="209"/>
        <v>159</v>
      </c>
    </row>
    <row r="944" spans="1:37">
      <c r="A944" s="2">
        <v>144</v>
      </c>
      <c r="B944" s="2" t="s">
        <v>199</v>
      </c>
      <c r="C944" s="2" t="s">
        <v>13</v>
      </c>
      <c r="D944" s="2" t="s">
        <v>435</v>
      </c>
      <c r="E944" s="2" t="s">
        <v>767</v>
      </c>
      <c r="F944" s="2" t="s">
        <v>64</v>
      </c>
      <c r="H944" s="2" t="s">
        <v>881</v>
      </c>
      <c r="I944" s="2">
        <v>23844</v>
      </c>
      <c r="J944" s="2">
        <v>6051</v>
      </c>
      <c r="K944" s="95">
        <f t="shared" si="196"/>
        <v>0.25377453447408155</v>
      </c>
      <c r="L944" s="38">
        <f t="shared" si="197"/>
        <v>25.140888038685002</v>
      </c>
      <c r="M944" s="38">
        <f t="shared" si="198"/>
        <v>2.033949587205</v>
      </c>
      <c r="N944" s="38">
        <f t="shared" si="199"/>
        <v>3.0801624043650002</v>
      </c>
      <c r="O944" s="38">
        <f t="shared" si="200"/>
        <v>0</v>
      </c>
      <c r="P944" s="2">
        <v>10008349</v>
      </c>
      <c r="Q944" s="2">
        <v>0.606593563</v>
      </c>
      <c r="R944" s="24">
        <v>0.83096638700000003</v>
      </c>
      <c r="S944" s="24">
        <v>6.7226890999999997E-2</v>
      </c>
      <c r="T944" s="24">
        <v>0.101806723</v>
      </c>
      <c r="U944" s="24">
        <v>0</v>
      </c>
      <c r="V944" s="95">
        <f t="shared" si="201"/>
        <v>2.583595373565677E-2</v>
      </c>
      <c r="W944" s="95">
        <v>0.22500000000000001</v>
      </c>
      <c r="X944" s="95">
        <v>0.22500000000000001</v>
      </c>
      <c r="Y944" s="95">
        <f t="shared" si="202"/>
        <v>0.1177678573</v>
      </c>
      <c r="Z944" s="2">
        <v>0.1</v>
      </c>
      <c r="AA944" s="2">
        <v>0.17499999999999999</v>
      </c>
      <c r="AB944" s="2">
        <v>0.22500000000000001</v>
      </c>
      <c r="AC944" s="95"/>
      <c r="AD944" s="38">
        <f t="shared" si="203"/>
        <v>22.023417921888065</v>
      </c>
      <c r="AE944" s="38">
        <f t="shared" si="204"/>
        <v>3.1180447171852648</v>
      </c>
      <c r="AF944" s="38">
        <f t="shared" si="205"/>
        <v>6.0710000990034159</v>
      </c>
      <c r="AG944" s="38">
        <f t="shared" si="206"/>
        <v>0</v>
      </c>
      <c r="AH944" s="38">
        <f t="shared" si="207"/>
        <v>6.0710000990034159</v>
      </c>
      <c r="AI944" s="38">
        <v>286.02694444399998</v>
      </c>
      <c r="AJ944" s="24">
        <f t="shared" si="208"/>
        <v>2.1225273411932113E-2</v>
      </c>
      <c r="AK944" s="2">
        <f t="shared" si="209"/>
        <v>1027</v>
      </c>
    </row>
    <row r="945" spans="1:37">
      <c r="A945" s="2">
        <v>145</v>
      </c>
      <c r="B945" s="2" t="s">
        <v>200</v>
      </c>
      <c r="C945" s="2" t="s">
        <v>13</v>
      </c>
      <c r="D945" s="2" t="s">
        <v>435</v>
      </c>
      <c r="E945" s="2" t="s">
        <v>767</v>
      </c>
      <c r="F945" s="2" t="s">
        <v>64</v>
      </c>
      <c r="H945" s="2" t="s">
        <v>881</v>
      </c>
      <c r="I945" s="2">
        <v>10792</v>
      </c>
      <c r="J945" s="2">
        <v>2725</v>
      </c>
      <c r="K945" s="95">
        <f t="shared" si="196"/>
        <v>0.25250185322461083</v>
      </c>
      <c r="L945" s="38">
        <f t="shared" si="197"/>
        <v>5.3256902823749996</v>
      </c>
      <c r="M945" s="38">
        <f t="shared" si="198"/>
        <v>4.8256189106249998</v>
      </c>
      <c r="N945" s="38">
        <f t="shared" si="199"/>
        <v>1.6354087363750001</v>
      </c>
      <c r="O945" s="38">
        <f t="shared" si="200"/>
        <v>1.8382820842500001</v>
      </c>
      <c r="P945" s="2">
        <v>1326513</v>
      </c>
      <c r="Q945" s="2">
        <v>5.7125994139999996</v>
      </c>
      <c r="R945" s="24">
        <v>0.39087635100000001</v>
      </c>
      <c r="S945" s="24">
        <v>0.35417386499999998</v>
      </c>
      <c r="T945" s="24">
        <v>0.120029999</v>
      </c>
      <c r="U945" s="24">
        <v>0.13491978600000001</v>
      </c>
      <c r="V945" s="95">
        <f t="shared" si="201"/>
        <v>6.4375293191716088E-2</v>
      </c>
      <c r="W945" s="95">
        <v>0.27040625000000001</v>
      </c>
      <c r="X945" s="95">
        <v>0.249029052</v>
      </c>
      <c r="Y945" s="95">
        <f t="shared" si="202"/>
        <v>0.16455796463306249</v>
      </c>
      <c r="Z945" s="2">
        <v>0.1</v>
      </c>
      <c r="AA945" s="2">
        <v>0.17499999999999999</v>
      </c>
      <c r="AB945" s="2">
        <v>0.22500000000000001</v>
      </c>
      <c r="AC945" s="95">
        <v>0.27040625000000001</v>
      </c>
      <c r="AD945" s="38">
        <f t="shared" si="203"/>
        <v>4.6653046873605</v>
      </c>
      <c r="AE945" s="38">
        <f t="shared" si="204"/>
        <v>7.397673789988124</v>
      </c>
      <c r="AF945" s="38">
        <f t="shared" si="205"/>
        <v>3.2233906193951252</v>
      </c>
      <c r="AG945" s="38">
        <f t="shared" si="206"/>
        <v>4.3544467720354252</v>
      </c>
      <c r="AH945" s="38">
        <f t="shared" si="207"/>
        <v>7.5778373914305508</v>
      </c>
      <c r="AI945" s="38">
        <v>286.02694444399998</v>
      </c>
      <c r="AJ945" s="24">
        <f t="shared" si="208"/>
        <v>2.6493438952616521E-2</v>
      </c>
      <c r="AK945" s="2">
        <f t="shared" si="209"/>
        <v>1158</v>
      </c>
    </row>
    <row r="946" spans="1:37">
      <c r="A946" s="2">
        <v>146</v>
      </c>
      <c r="B946" s="2" t="s">
        <v>201</v>
      </c>
      <c r="C946" s="2" t="s">
        <v>13</v>
      </c>
      <c r="D946" s="2" t="s">
        <v>435</v>
      </c>
      <c r="E946" s="2" t="s">
        <v>767</v>
      </c>
      <c r="F946" s="2" t="s">
        <v>64</v>
      </c>
      <c r="H946" s="2" t="s">
        <v>881</v>
      </c>
      <c r="I946" s="2">
        <v>4429</v>
      </c>
      <c r="J946" s="2">
        <v>1984</v>
      </c>
      <c r="K946" s="95">
        <f t="shared" si="196"/>
        <v>0.44795664935651386</v>
      </c>
      <c r="L946" s="38">
        <f t="shared" si="197"/>
        <v>2.2326631023999997</v>
      </c>
      <c r="M946" s="38">
        <f t="shared" si="198"/>
        <v>3.2045805980799997</v>
      </c>
      <c r="N946" s="38">
        <f t="shared" si="199"/>
        <v>2.9753053222400005</v>
      </c>
      <c r="O946" s="38">
        <f t="shared" si="200"/>
        <v>1.50745097728</v>
      </c>
      <c r="P946" s="2">
        <v>312027</v>
      </c>
      <c r="Q946" s="2">
        <v>30.215651818000001</v>
      </c>
      <c r="R946" s="24">
        <v>0.22506684499999999</v>
      </c>
      <c r="S946" s="24">
        <v>0.32304239899999998</v>
      </c>
      <c r="T946" s="24">
        <v>0.29992997199999999</v>
      </c>
      <c r="U946" s="24">
        <v>0.15196078399999999</v>
      </c>
      <c r="V946" s="95">
        <f t="shared" si="201"/>
        <v>0.20242746893294195</v>
      </c>
      <c r="W946" s="95">
        <v>0.26987499999999998</v>
      </c>
      <c r="X946" s="95">
        <v>0.240090462</v>
      </c>
      <c r="Y946" s="95">
        <f t="shared" si="202"/>
        <v>0.187533764607</v>
      </c>
      <c r="Z946" s="2">
        <v>0.1</v>
      </c>
      <c r="AA946" s="2">
        <v>0.17499999999999999</v>
      </c>
      <c r="AB946" s="2">
        <v>0.22500000000000001</v>
      </c>
      <c r="AC946" s="95">
        <v>0.26987499999999998</v>
      </c>
      <c r="AD946" s="38">
        <f t="shared" si="203"/>
        <v>1.9558128777024</v>
      </c>
      <c r="AE946" s="38">
        <f t="shared" si="204"/>
        <v>4.9126220568566383</v>
      </c>
      <c r="AF946" s="38">
        <f t="shared" si="205"/>
        <v>5.8643267901350411</v>
      </c>
      <c r="AG946" s="38">
        <f t="shared" si="206"/>
        <v>3.5637723926425338</v>
      </c>
      <c r="AH946" s="38">
        <f t="shared" si="207"/>
        <v>9.4280991827775757</v>
      </c>
      <c r="AI946" s="38">
        <v>286.02694444399998</v>
      </c>
      <c r="AJ946" s="24">
        <f t="shared" si="208"/>
        <v>3.2962276337652738E-2</v>
      </c>
      <c r="AK946" s="2">
        <f t="shared" si="209"/>
        <v>1494</v>
      </c>
    </row>
    <row r="947" spans="1:37">
      <c r="A947" s="2">
        <v>147</v>
      </c>
      <c r="B947" s="2" t="s">
        <v>202</v>
      </c>
      <c r="C947" s="2" t="s">
        <v>13</v>
      </c>
      <c r="D947" s="2" t="s">
        <v>435</v>
      </c>
      <c r="E947" s="2" t="s">
        <v>767</v>
      </c>
      <c r="F947" s="2" t="s">
        <v>64</v>
      </c>
      <c r="H947" s="2" t="s">
        <v>881</v>
      </c>
      <c r="I947" s="2">
        <v>13590</v>
      </c>
      <c r="J947" s="2">
        <v>3910</v>
      </c>
      <c r="K947" s="95">
        <f t="shared" si="196"/>
        <v>0.28771155261221487</v>
      </c>
      <c r="L947" s="38">
        <f t="shared" si="197"/>
        <v>6.8690384603000005</v>
      </c>
      <c r="M947" s="38">
        <f t="shared" si="198"/>
        <v>5.8844615362500008</v>
      </c>
      <c r="N947" s="38">
        <f t="shared" si="199"/>
        <v>3.7437727232999998</v>
      </c>
      <c r="O947" s="38">
        <f t="shared" si="200"/>
        <v>3.0527272801500005</v>
      </c>
      <c r="P947" s="2">
        <v>5850850</v>
      </c>
      <c r="Q947" s="2">
        <v>2.5238082350000002</v>
      </c>
      <c r="R947" s="24">
        <v>0.35135746600000001</v>
      </c>
      <c r="S947" s="24">
        <v>0.30099547500000001</v>
      </c>
      <c r="T947" s="24">
        <v>0.191497326</v>
      </c>
      <c r="U947" s="24">
        <v>0.15614973300000001</v>
      </c>
      <c r="V947" s="95">
        <f t="shared" si="201"/>
        <v>0.10002207510596028</v>
      </c>
      <c r="W947" s="95">
        <v>0.27625</v>
      </c>
      <c r="X947" s="95">
        <v>0.24801953500000001</v>
      </c>
      <c r="Y947" s="95">
        <f t="shared" si="202"/>
        <v>0.17403321681625</v>
      </c>
      <c r="Z947" s="2">
        <v>0.1</v>
      </c>
      <c r="AA947" s="2">
        <v>0.17499999999999999</v>
      </c>
      <c r="AB947" s="2">
        <v>0.22500000000000001</v>
      </c>
      <c r="AC947" s="95">
        <v>0.27625</v>
      </c>
      <c r="AD947" s="38">
        <f t="shared" si="203"/>
        <v>6.0172776912228008</v>
      </c>
      <c r="AE947" s="38">
        <f t="shared" si="204"/>
        <v>9.0208795350712521</v>
      </c>
      <c r="AF947" s="38">
        <f t="shared" si="205"/>
        <v>7.3789760376242999</v>
      </c>
      <c r="AG947" s="38">
        <f t="shared" si="206"/>
        <v>7.3874473815989941</v>
      </c>
      <c r="AH947" s="38">
        <f t="shared" si="207"/>
        <v>14.766423419223294</v>
      </c>
      <c r="AI947" s="38">
        <v>286.02694444399998</v>
      </c>
      <c r="AJ947" s="24">
        <f t="shared" si="208"/>
        <v>5.162598736257993E-2</v>
      </c>
      <c r="AK947" s="2">
        <f t="shared" si="209"/>
        <v>2266</v>
      </c>
    </row>
    <row r="948" spans="1:37">
      <c r="A948" s="2">
        <v>148</v>
      </c>
      <c r="B948" s="2" t="s">
        <v>203</v>
      </c>
      <c r="C948" s="2" t="s">
        <v>13</v>
      </c>
      <c r="D948" s="2" t="s">
        <v>435</v>
      </c>
      <c r="E948" s="2" t="s">
        <v>767</v>
      </c>
      <c r="F948" s="2" t="s">
        <v>64</v>
      </c>
      <c r="H948" s="2" t="s">
        <v>881</v>
      </c>
      <c r="I948" s="2">
        <v>19185</v>
      </c>
      <c r="J948" s="2">
        <v>12421</v>
      </c>
      <c r="K948" s="95">
        <f t="shared" si="196"/>
        <v>0.64743289027886375</v>
      </c>
      <c r="L948" s="38">
        <f t="shared" si="197"/>
        <v>0</v>
      </c>
      <c r="M948" s="38">
        <f t="shared" si="198"/>
        <v>7.3521360330649994</v>
      </c>
      <c r="N948" s="38">
        <f t="shared" si="199"/>
        <v>43.356358232154996</v>
      </c>
      <c r="O948" s="38">
        <f t="shared" si="200"/>
        <v>11.396505734780002</v>
      </c>
      <c r="P948" s="2">
        <v>4077166</v>
      </c>
      <c r="Q948" s="2">
        <v>27.580666269000002</v>
      </c>
      <c r="R948" s="24">
        <v>0</v>
      </c>
      <c r="S948" s="24">
        <v>0.118382353</v>
      </c>
      <c r="T948" s="24">
        <v>0.69811381100000003</v>
      </c>
      <c r="U948" s="24">
        <v>0.183503836</v>
      </c>
      <c r="V948" s="95">
        <f t="shared" si="201"/>
        <v>0.57078826131806104</v>
      </c>
      <c r="W948" s="95">
        <v>0.27040625000000001</v>
      </c>
      <c r="X948" s="95">
        <v>0.23445105999999999</v>
      </c>
      <c r="Y948" s="95">
        <f t="shared" si="202"/>
        <v>0.22741310340337501</v>
      </c>
      <c r="Z948" s="2" t="s">
        <v>532</v>
      </c>
      <c r="AA948" s="2">
        <v>0.17499999999999999</v>
      </c>
      <c r="AB948" s="2">
        <v>0.22500000000000001</v>
      </c>
      <c r="AC948" s="95">
        <v>0.27040625000000001</v>
      </c>
      <c r="AD948" s="38">
        <f t="shared" si="203"/>
        <v>0</v>
      </c>
      <c r="AE948" s="38">
        <f t="shared" si="204"/>
        <v>11.270824538688643</v>
      </c>
      <c r="AF948" s="38">
        <f t="shared" si="205"/>
        <v>85.455382075577504</v>
      </c>
      <c r="AG948" s="38">
        <f t="shared" si="206"/>
        <v>26.99557267868531</v>
      </c>
      <c r="AH948" s="38">
        <f t="shared" si="207"/>
        <v>112.45095475426281</v>
      </c>
      <c r="AI948" s="38">
        <v>286.02694444399998</v>
      </c>
      <c r="AJ948" s="24">
        <f t="shared" si="208"/>
        <v>0.39314811747142625</v>
      </c>
      <c r="AK948" s="2">
        <f t="shared" si="209"/>
        <v>18251</v>
      </c>
    </row>
    <row r="949" spans="1:37">
      <c r="A949" s="2">
        <v>149</v>
      </c>
      <c r="B949" s="2" t="s">
        <v>204</v>
      </c>
      <c r="C949" s="2" t="s">
        <v>13</v>
      </c>
      <c r="D949" s="2" t="s">
        <v>435</v>
      </c>
      <c r="E949" s="2" t="s">
        <v>767</v>
      </c>
      <c r="F949" s="2" t="s">
        <v>64</v>
      </c>
      <c r="H949" s="2" t="s">
        <v>881</v>
      </c>
      <c r="I949" s="2">
        <v>9987</v>
      </c>
      <c r="J949" s="2">
        <v>4859</v>
      </c>
      <c r="K949" s="95">
        <f t="shared" si="196"/>
        <v>0.48653249223991191</v>
      </c>
      <c r="L949" s="38">
        <f t="shared" si="197"/>
        <v>0.98507036631</v>
      </c>
      <c r="M949" s="38">
        <f t="shared" si="198"/>
        <v>8.1663865599300003</v>
      </c>
      <c r="N949" s="38">
        <f t="shared" si="199"/>
        <v>9.7843518801400009</v>
      </c>
      <c r="O949" s="38">
        <f t="shared" si="200"/>
        <v>5.3591911693249994</v>
      </c>
      <c r="P949" s="2">
        <v>573694</v>
      </c>
      <c r="Q949" s="2">
        <v>56.091071645</v>
      </c>
      <c r="R949" s="24">
        <v>4.0546218000000002E-2</v>
      </c>
      <c r="S949" s="24">
        <v>0.33613445400000003</v>
      </c>
      <c r="T949" s="24">
        <v>0.40273109200000001</v>
      </c>
      <c r="U949" s="24">
        <v>0.22058823499999999</v>
      </c>
      <c r="V949" s="95">
        <f t="shared" si="201"/>
        <v>0.30326510562661463</v>
      </c>
      <c r="W949" s="95">
        <v>0.295375</v>
      </c>
      <c r="X949" s="95">
        <v>0.24257298999999999</v>
      </c>
      <c r="Y949" s="95">
        <f t="shared" si="202"/>
        <v>0.21407858436921876</v>
      </c>
      <c r="Z949" s="2">
        <v>0.1</v>
      </c>
      <c r="AA949" s="2">
        <v>0.17499999999999999</v>
      </c>
      <c r="AB949" s="2">
        <v>0.22500000000000001</v>
      </c>
      <c r="AC949" s="95">
        <v>0.27465624999999999</v>
      </c>
      <c r="AD949" s="38">
        <f t="shared" si="203"/>
        <v>0.86292164088756007</v>
      </c>
      <c r="AE949" s="38">
        <f t="shared" si="204"/>
        <v>12.519070596372689</v>
      </c>
      <c r="AF949" s="38">
        <f t="shared" si="205"/>
        <v>19.284957555755941</v>
      </c>
      <c r="AG949" s="38">
        <f t="shared" si="206"/>
        <v>12.894153662495293</v>
      </c>
      <c r="AH949" s="38">
        <f t="shared" si="207"/>
        <v>32.179111218251236</v>
      </c>
      <c r="AI949" s="38">
        <v>286.02694444399998</v>
      </c>
      <c r="AJ949" s="24">
        <f t="shared" si="208"/>
        <v>0.11250377575722223</v>
      </c>
      <c r="AK949" s="2">
        <f t="shared" si="209"/>
        <v>5048</v>
      </c>
    </row>
    <row r="950" spans="1:37">
      <c r="A950" s="2">
        <v>150</v>
      </c>
      <c r="B950" s="2" t="s">
        <v>205</v>
      </c>
      <c r="C950" s="2" t="s">
        <v>13</v>
      </c>
      <c r="D950" s="2" t="s">
        <v>435</v>
      </c>
      <c r="E950" s="2" t="s">
        <v>767</v>
      </c>
      <c r="F950" s="2" t="s">
        <v>64</v>
      </c>
      <c r="H950" s="2" t="s">
        <v>881</v>
      </c>
      <c r="I950" s="2">
        <v>15033</v>
      </c>
      <c r="J950" s="2">
        <v>5730</v>
      </c>
      <c r="K950" s="95">
        <f t="shared" si="196"/>
        <v>0.38116144482139291</v>
      </c>
      <c r="L950" s="38">
        <f t="shared" si="197"/>
        <v>8.2579411731000008</v>
      </c>
      <c r="M950" s="38">
        <f t="shared" si="198"/>
        <v>8.1375630124500002</v>
      </c>
      <c r="N950" s="38">
        <f t="shared" si="199"/>
        <v>6.985611003599999</v>
      </c>
      <c r="O950" s="38">
        <f t="shared" si="200"/>
        <v>5.2688848108499995</v>
      </c>
      <c r="P950" s="2">
        <v>1970521</v>
      </c>
      <c r="Q950" s="2">
        <v>13.594779172999999</v>
      </c>
      <c r="R950" s="24">
        <v>0.28823529399999998</v>
      </c>
      <c r="S950" s="24">
        <v>0.28403361300000002</v>
      </c>
      <c r="T950" s="24">
        <v>0.243825864</v>
      </c>
      <c r="U950" s="24">
        <v>0.183905229</v>
      </c>
      <c r="V950" s="95">
        <f t="shared" si="201"/>
        <v>0.16303460140291359</v>
      </c>
      <c r="W950" s="95">
        <v>0.28209375000000003</v>
      </c>
      <c r="X950" s="95">
        <v>0.24954775800000001</v>
      </c>
      <c r="Y950" s="95">
        <f t="shared" si="202"/>
        <v>0.18526874676821875</v>
      </c>
      <c r="Z950" s="2">
        <v>0.1</v>
      </c>
      <c r="AA950" s="2">
        <v>0.17499999999999999</v>
      </c>
      <c r="AB950" s="2">
        <v>0.22500000000000001</v>
      </c>
      <c r="AC950" s="95">
        <v>0.28209374999999998</v>
      </c>
      <c r="AD950" s="38">
        <f t="shared" si="203"/>
        <v>7.2339564676356005</v>
      </c>
      <c r="AE950" s="38">
        <f t="shared" si="204"/>
        <v>12.47488409808585</v>
      </c>
      <c r="AF950" s="38">
        <f t="shared" si="205"/>
        <v>13.768639288095597</v>
      </c>
      <c r="AG950" s="38">
        <f t="shared" si="206"/>
        <v>13.02015859758988</v>
      </c>
      <c r="AH950" s="38">
        <f t="shared" si="207"/>
        <v>26.788797885685476</v>
      </c>
      <c r="AI950" s="38">
        <v>286.02694444399998</v>
      </c>
      <c r="AJ950" s="24">
        <f t="shared" si="208"/>
        <v>9.3658301800061156E-2</v>
      </c>
      <c r="AK950" s="2">
        <f t="shared" si="209"/>
        <v>4085</v>
      </c>
    </row>
    <row r="951" spans="1:37">
      <c r="A951" s="2">
        <v>151</v>
      </c>
      <c r="B951" s="2" t="s">
        <v>206</v>
      </c>
      <c r="C951" s="2" t="s">
        <v>13</v>
      </c>
      <c r="D951" s="2" t="s">
        <v>435</v>
      </c>
      <c r="E951" s="2" t="s">
        <v>767</v>
      </c>
      <c r="F951" s="2" t="s">
        <v>64</v>
      </c>
      <c r="H951" s="2" t="s">
        <v>881</v>
      </c>
      <c r="I951" s="2">
        <v>25684</v>
      </c>
      <c r="J951" s="2">
        <v>16908</v>
      </c>
      <c r="K951" s="95">
        <f t="shared" si="196"/>
        <v>0.65830867466126775</v>
      </c>
      <c r="L951" s="38">
        <f t="shared" si="197"/>
        <v>8.0155959341399985</v>
      </c>
      <c r="M951" s="38">
        <f t="shared" si="198"/>
        <v>31.408049547120005</v>
      </c>
      <c r="N951" s="38">
        <f t="shared" si="199"/>
        <v>28.111658427599998</v>
      </c>
      <c r="O951" s="38">
        <f t="shared" si="200"/>
        <v>17.004696091139998</v>
      </c>
      <c r="P951" s="2">
        <v>5074261</v>
      </c>
      <c r="Q951" s="2">
        <v>19.013499187000001</v>
      </c>
      <c r="R951" s="24">
        <v>9.4814240999999994E-2</v>
      </c>
      <c r="S951" s="24">
        <v>0.37151702800000003</v>
      </c>
      <c r="T951" s="24">
        <v>0.33252493999999999</v>
      </c>
      <c r="U951" s="24">
        <v>0.20114379099999999</v>
      </c>
      <c r="V951" s="95">
        <f t="shared" si="201"/>
        <v>0.3513187550127706</v>
      </c>
      <c r="W951" s="95">
        <v>0.30121874999999998</v>
      </c>
      <c r="X951" s="95">
        <v>0.24411628099999999</v>
      </c>
      <c r="Y951" s="95">
        <f t="shared" si="202"/>
        <v>0.20477413012478127</v>
      </c>
      <c r="Z951" s="2">
        <v>0.1</v>
      </c>
      <c r="AA951" s="2">
        <v>0.17499999999999999</v>
      </c>
      <c r="AB951" s="2">
        <v>0.22500000000000001</v>
      </c>
      <c r="AC951" s="95">
        <v>0.27571875000000001</v>
      </c>
      <c r="AD951" s="38">
        <f t="shared" si="203"/>
        <v>7.0216620383066379</v>
      </c>
      <c r="AE951" s="38">
        <f t="shared" si="204"/>
        <v>48.148539955734968</v>
      </c>
      <c r="AF951" s="38">
        <f t="shared" si="205"/>
        <v>55.408078760799604</v>
      </c>
      <c r="AG951" s="38">
        <f t="shared" si="206"/>
        <v>41.0713787013201</v>
      </c>
      <c r="AH951" s="38">
        <f t="shared" si="207"/>
        <v>96.479457462119711</v>
      </c>
      <c r="AI951" s="38">
        <v>286.02694444399998</v>
      </c>
      <c r="AJ951" s="24">
        <f t="shared" si="208"/>
        <v>0.337308982024975</v>
      </c>
      <c r="AK951" s="2">
        <f t="shared" si="209"/>
        <v>15039</v>
      </c>
    </row>
    <row r="952" spans="1:37">
      <c r="A952" s="2">
        <v>152</v>
      </c>
      <c r="B952" s="2" t="s">
        <v>207</v>
      </c>
      <c r="C952" s="2" t="s">
        <v>13</v>
      </c>
      <c r="D952" s="2" t="s">
        <v>435</v>
      </c>
      <c r="E952" s="2" t="s">
        <v>767</v>
      </c>
      <c r="F952" s="2" t="s">
        <v>64</v>
      </c>
      <c r="H952" s="2" t="s">
        <v>881</v>
      </c>
      <c r="I952" s="2">
        <v>23851</v>
      </c>
      <c r="J952" s="2">
        <v>14447</v>
      </c>
      <c r="K952" s="95">
        <f t="shared" si="196"/>
        <v>0.60571883778457924</v>
      </c>
      <c r="L952" s="38">
        <f t="shared" si="197"/>
        <v>0</v>
      </c>
      <c r="M952" s="38">
        <f t="shared" si="198"/>
        <v>22.095411768955</v>
      </c>
      <c r="N952" s="38">
        <f t="shared" si="199"/>
        <v>26.257047600349999</v>
      </c>
      <c r="O952" s="38">
        <f t="shared" si="200"/>
        <v>23.882540630694997</v>
      </c>
      <c r="P952" s="2">
        <v>1658138</v>
      </c>
      <c r="Q952" s="2">
        <v>67.339943441000003</v>
      </c>
      <c r="R952" s="24">
        <v>0</v>
      </c>
      <c r="S952" s="24">
        <v>0.305882353</v>
      </c>
      <c r="T952" s="24">
        <v>0.36349481</v>
      </c>
      <c r="U952" s="24">
        <v>0.330622837</v>
      </c>
      <c r="V952" s="95">
        <f t="shared" si="201"/>
        <v>0.42044013442660683</v>
      </c>
      <c r="W952" s="95">
        <v>0.32884374999999999</v>
      </c>
      <c r="X952" s="95">
        <v>0.254219319</v>
      </c>
      <c r="Y952" s="95">
        <f t="shared" si="202"/>
        <v>0.22998752700721875</v>
      </c>
      <c r="Z952" s="2" t="s">
        <v>532</v>
      </c>
      <c r="AA952" s="2">
        <v>0.17499999999999999</v>
      </c>
      <c r="AB952" s="2">
        <v>0.22500000000000001</v>
      </c>
      <c r="AC952" s="95">
        <v>0.28634375000000001</v>
      </c>
      <c r="AD952" s="38">
        <f t="shared" si="203"/>
        <v>0</v>
      </c>
      <c r="AE952" s="38">
        <f t="shared" si="204"/>
        <v>33.872266241808013</v>
      </c>
      <c r="AF952" s="38">
        <f t="shared" si="205"/>
        <v>51.752640820289855</v>
      </c>
      <c r="AG952" s="38">
        <f t="shared" si="206"/>
        <v>59.906278294992205</v>
      </c>
      <c r="AH952" s="38">
        <f t="shared" si="207"/>
        <v>111.65891911528206</v>
      </c>
      <c r="AI952" s="38">
        <v>286.02694444399998</v>
      </c>
      <c r="AJ952" s="24">
        <f t="shared" si="208"/>
        <v>0.39037902297048555</v>
      </c>
      <c r="AK952" s="2">
        <f t="shared" si="209"/>
        <v>16713</v>
      </c>
    </row>
    <row r="953" spans="1:37">
      <c r="A953" s="2">
        <v>153</v>
      </c>
      <c r="B953" s="2" t="s">
        <v>208</v>
      </c>
      <c r="C953" s="2" t="s">
        <v>13</v>
      </c>
      <c r="D953" s="2" t="s">
        <v>435</v>
      </c>
      <c r="E953" s="2" t="s">
        <v>767</v>
      </c>
      <c r="F953" s="2" t="s">
        <v>64</v>
      </c>
      <c r="H953" s="2" t="s">
        <v>881</v>
      </c>
      <c r="I953" s="2">
        <v>7425</v>
      </c>
      <c r="J953" s="2">
        <v>1099</v>
      </c>
      <c r="K953" s="95">
        <f t="shared" si="196"/>
        <v>0.14801346801346801</v>
      </c>
      <c r="L953" s="38">
        <f t="shared" si="197"/>
        <v>2.963744410795</v>
      </c>
      <c r="M953" s="38">
        <f t="shared" si="198"/>
        <v>0.62063196723500003</v>
      </c>
      <c r="N953" s="38">
        <f t="shared" si="199"/>
        <v>0.71009458408000004</v>
      </c>
      <c r="O953" s="38">
        <f t="shared" si="200"/>
        <v>1.200529032395</v>
      </c>
      <c r="P953" s="2">
        <v>520891</v>
      </c>
      <c r="Q953" s="2">
        <v>8.596832139</v>
      </c>
      <c r="R953" s="24">
        <v>0.53935294099999997</v>
      </c>
      <c r="S953" s="24">
        <v>0.112944853</v>
      </c>
      <c r="T953" s="24">
        <v>0.129225584</v>
      </c>
      <c r="U953" s="24">
        <v>0.21847662100000001</v>
      </c>
      <c r="V953" s="95">
        <f t="shared" si="201"/>
        <v>5.1464609197979808E-2</v>
      </c>
      <c r="W953" s="95">
        <v>0.32778124999999997</v>
      </c>
      <c r="X953" s="95">
        <v>0.26755067500000002</v>
      </c>
      <c r="Y953" s="95">
        <f t="shared" si="202"/>
        <v>0.16672860317834376</v>
      </c>
      <c r="Z953" s="2">
        <v>0.1</v>
      </c>
      <c r="AA953" s="2">
        <v>0.17499999999999999</v>
      </c>
      <c r="AB953" s="2">
        <v>0.22500000000000001</v>
      </c>
      <c r="AC953" s="95">
        <v>0.29271875000000003</v>
      </c>
      <c r="AD953" s="38">
        <f t="shared" si="203"/>
        <v>2.5962401038564198</v>
      </c>
      <c r="AE953" s="38">
        <f t="shared" si="204"/>
        <v>0.95142880577125499</v>
      </c>
      <c r="AF953" s="38">
        <f t="shared" si="205"/>
        <v>1.3995964252216802</v>
      </c>
      <c r="AG953" s="38">
        <f t="shared" si="206"/>
        <v>3.0784160534640361</v>
      </c>
      <c r="AH953" s="38">
        <f t="shared" si="207"/>
        <v>4.4780124786857165</v>
      </c>
      <c r="AI953" s="38">
        <v>286.02694444399998</v>
      </c>
      <c r="AJ953" s="24">
        <f t="shared" si="208"/>
        <v>1.5655911324684475E-2</v>
      </c>
      <c r="AK953" s="2">
        <f t="shared" si="209"/>
        <v>637</v>
      </c>
    </row>
    <row r="954" spans="1:37">
      <c r="A954" s="2">
        <v>154</v>
      </c>
      <c r="B954" s="2" t="s">
        <v>209</v>
      </c>
      <c r="C954" s="2" t="s">
        <v>13</v>
      </c>
      <c r="D954" s="2" t="s">
        <v>435</v>
      </c>
      <c r="E954" s="2" t="s">
        <v>767</v>
      </c>
      <c r="F954" s="2" t="s">
        <v>64</v>
      </c>
      <c r="H954" s="2" t="s">
        <v>881</v>
      </c>
      <c r="I954" s="2">
        <v>6192</v>
      </c>
      <c r="J954" s="2">
        <v>649</v>
      </c>
      <c r="K954" s="95">
        <f t="shared" si="196"/>
        <v>0.10481266149870801</v>
      </c>
      <c r="L954" s="38">
        <f t="shared" si="197"/>
        <v>1.8636145524699999</v>
      </c>
      <c r="M954" s="38">
        <f t="shared" si="198"/>
        <v>0.51988847542500005</v>
      </c>
      <c r="N954" s="38">
        <f t="shared" si="199"/>
        <v>0.33821089730999998</v>
      </c>
      <c r="O954" s="38">
        <f t="shared" si="200"/>
        <v>0.523286074795</v>
      </c>
      <c r="P954" s="2">
        <v>538223</v>
      </c>
      <c r="Q954" s="2">
        <v>3.7225496690000002</v>
      </c>
      <c r="R954" s="24">
        <v>0.57430340599999996</v>
      </c>
      <c r="S954" s="24">
        <v>0.16021216499999999</v>
      </c>
      <c r="T954" s="24">
        <v>0.104225238</v>
      </c>
      <c r="U954" s="24">
        <v>0.161259191</v>
      </c>
      <c r="V954" s="95">
        <f t="shared" si="201"/>
        <v>2.7826129589954781E-2</v>
      </c>
      <c r="W954" s="95">
        <v>0.29165625000000001</v>
      </c>
      <c r="X954" s="95">
        <v>0.265487998</v>
      </c>
      <c r="Y954" s="95">
        <f t="shared" si="202"/>
        <v>0.15595039895009374</v>
      </c>
      <c r="Z954" s="2">
        <v>0.1</v>
      </c>
      <c r="AA954" s="2">
        <v>0.17499999999999999</v>
      </c>
      <c r="AB954" s="2">
        <v>0.22500000000000001</v>
      </c>
      <c r="AC954" s="95">
        <v>0.29165625000000001</v>
      </c>
      <c r="AD954" s="38">
        <f t="shared" si="203"/>
        <v>1.63252634796372</v>
      </c>
      <c r="AE954" s="38">
        <f t="shared" si="204"/>
        <v>0.796989032826525</v>
      </c>
      <c r="AF954" s="38">
        <f t="shared" si="205"/>
        <v>0.66661367859801002</v>
      </c>
      <c r="AG954" s="38">
        <f t="shared" si="206"/>
        <v>1.3369481712469</v>
      </c>
      <c r="AH954" s="38">
        <f t="shared" si="207"/>
        <v>2.0035618498449099</v>
      </c>
      <c r="AI954" s="38">
        <v>286.02694444399998</v>
      </c>
      <c r="AJ954" s="24">
        <f t="shared" si="208"/>
        <v>7.0048010817287841E-3</v>
      </c>
      <c r="AK954" s="2">
        <f t="shared" si="209"/>
        <v>287</v>
      </c>
    </row>
    <row r="955" spans="1:37">
      <c r="A955" s="2">
        <v>155</v>
      </c>
      <c r="B955" s="2" t="s">
        <v>210</v>
      </c>
      <c r="C955" s="2" t="s">
        <v>13</v>
      </c>
      <c r="D955" s="2" t="s">
        <v>435</v>
      </c>
      <c r="E955" s="2" t="s">
        <v>767</v>
      </c>
      <c r="F955" s="2" t="s">
        <v>64</v>
      </c>
      <c r="H955" s="2" t="s">
        <v>881</v>
      </c>
      <c r="I955" s="2">
        <v>17697</v>
      </c>
      <c r="J955" s="2">
        <v>5406</v>
      </c>
      <c r="K955" s="95">
        <f t="shared" si="196"/>
        <v>0.30547550432276654</v>
      </c>
      <c r="L955" s="38">
        <f t="shared" si="197"/>
        <v>21.833414627669999</v>
      </c>
      <c r="M955" s="38">
        <f t="shared" si="198"/>
        <v>5.1965853723299995</v>
      </c>
      <c r="N955" s="38">
        <f t="shared" si="199"/>
        <v>0</v>
      </c>
      <c r="O955" s="38">
        <f t="shared" si="200"/>
        <v>0</v>
      </c>
      <c r="P955" s="2">
        <v>4915123</v>
      </c>
      <c r="Q955" s="2">
        <v>0</v>
      </c>
      <c r="R955" s="24">
        <v>0.80774748900000004</v>
      </c>
      <c r="S955" s="24">
        <v>0.19225251099999999</v>
      </c>
      <c r="T955" s="24">
        <v>0</v>
      </c>
      <c r="U955" s="24">
        <v>0</v>
      </c>
      <c r="V955" s="95">
        <f t="shared" si="201"/>
        <v>0</v>
      </c>
      <c r="W955" s="95">
        <v>0.19018750000000001</v>
      </c>
      <c r="X955" s="95"/>
      <c r="Y955" s="95">
        <f t="shared" si="202"/>
        <v>0.11441893832500001</v>
      </c>
      <c r="Z955" s="2">
        <v>0.1</v>
      </c>
      <c r="AA955" s="2">
        <v>0.17499999999999999</v>
      </c>
      <c r="AB955" s="2" t="s">
        <v>532</v>
      </c>
      <c r="AC955" s="95"/>
      <c r="AD955" s="38">
        <f t="shared" si="203"/>
        <v>19.126071213838916</v>
      </c>
      <c r="AE955" s="38">
        <f t="shared" si="204"/>
        <v>7.966365375781888</v>
      </c>
      <c r="AF955" s="38">
        <f t="shared" si="205"/>
        <v>0</v>
      </c>
      <c r="AG955" s="38">
        <f t="shared" si="206"/>
        <v>0</v>
      </c>
      <c r="AH955" s="38">
        <f t="shared" si="207"/>
        <v>0</v>
      </c>
      <c r="AI955" s="38">
        <v>286.02694444399998</v>
      </c>
      <c r="AJ955" s="24">
        <f t="shared" si="208"/>
        <v>0</v>
      </c>
      <c r="AK955" s="2">
        <f t="shared" si="209"/>
        <v>0</v>
      </c>
    </row>
    <row r="956" spans="1:37">
      <c r="A956" s="2">
        <v>156</v>
      </c>
      <c r="B956" s="2" t="s">
        <v>211</v>
      </c>
      <c r="C956" s="2" t="s">
        <v>13</v>
      </c>
      <c r="D956" s="2" t="s">
        <v>435</v>
      </c>
      <c r="E956" s="2" t="s">
        <v>767</v>
      </c>
      <c r="F956" s="2" t="s">
        <v>64</v>
      </c>
      <c r="H956" s="2" t="s">
        <v>881</v>
      </c>
      <c r="I956" s="2">
        <v>7724</v>
      </c>
      <c r="J956" s="2">
        <v>2199</v>
      </c>
      <c r="K956" s="95">
        <f t="shared" si="196"/>
        <v>0.28469704816157432</v>
      </c>
      <c r="L956" s="38">
        <f t="shared" si="197"/>
        <v>8.8085585329800011</v>
      </c>
      <c r="M956" s="38">
        <f t="shared" si="198"/>
        <v>0.50234151711000008</v>
      </c>
      <c r="N956" s="38">
        <f t="shared" si="199"/>
        <v>0.50234151711000008</v>
      </c>
      <c r="O956" s="38">
        <f t="shared" si="200"/>
        <v>1.1817584218049999</v>
      </c>
      <c r="P956" s="2">
        <v>1221218</v>
      </c>
      <c r="Q956" s="2">
        <v>2.9994028510000001</v>
      </c>
      <c r="R956" s="24">
        <v>0.80114220400000002</v>
      </c>
      <c r="S956" s="24">
        <v>4.5688178000000003E-2</v>
      </c>
      <c r="T956" s="24">
        <v>4.5688178000000003E-2</v>
      </c>
      <c r="U956" s="24">
        <v>0.107481439</v>
      </c>
      <c r="V956" s="95">
        <f t="shared" si="201"/>
        <v>4.3606937827938896E-2</v>
      </c>
      <c r="W956" s="95">
        <v>0.25818750000000001</v>
      </c>
      <c r="X956" s="95">
        <v>0.248288171</v>
      </c>
      <c r="Y956" s="95">
        <f t="shared" si="202"/>
        <v>0.12613985563181251</v>
      </c>
      <c r="Z956" s="2">
        <v>0.1</v>
      </c>
      <c r="AA956" s="2">
        <v>0.17499999999999999</v>
      </c>
      <c r="AB956" s="2">
        <v>0.22500000000000001</v>
      </c>
      <c r="AC956" s="95">
        <v>0.25818750000000001</v>
      </c>
      <c r="AD956" s="38">
        <f t="shared" si="203"/>
        <v>7.7162972748904819</v>
      </c>
      <c r="AE956" s="38">
        <f t="shared" si="204"/>
        <v>0.77008954572962995</v>
      </c>
      <c r="AF956" s="38">
        <f t="shared" si="205"/>
        <v>0.99011513022381015</v>
      </c>
      <c r="AG956" s="38">
        <f t="shared" si="206"/>
        <v>2.6728096121608593</v>
      </c>
      <c r="AH956" s="38">
        <f t="shared" si="207"/>
        <v>3.6629247423846696</v>
      </c>
      <c r="AI956" s="38">
        <v>286.02694444399998</v>
      </c>
      <c r="AJ956" s="24">
        <f t="shared" si="208"/>
        <v>1.2806222677744328E-2</v>
      </c>
      <c r="AK956" s="2">
        <f t="shared" si="209"/>
        <v>561</v>
      </c>
    </row>
    <row r="957" spans="1:37">
      <c r="A957" s="2">
        <v>157</v>
      </c>
      <c r="B957" s="2" t="s">
        <v>212</v>
      </c>
      <c r="C957" s="2" t="s">
        <v>13</v>
      </c>
      <c r="D957" s="2" t="s">
        <v>435</v>
      </c>
      <c r="E957" s="2" t="s">
        <v>767</v>
      </c>
      <c r="F957" s="2" t="s">
        <v>64</v>
      </c>
      <c r="H957" s="2" t="s">
        <v>881</v>
      </c>
      <c r="I957" s="2">
        <v>22460</v>
      </c>
      <c r="J957" s="2">
        <v>8703</v>
      </c>
      <c r="K957" s="95">
        <f t="shared" si="196"/>
        <v>0.38748886910062336</v>
      </c>
      <c r="L957" s="38">
        <f t="shared" si="197"/>
        <v>35.538956455230007</v>
      </c>
      <c r="M957" s="38">
        <f t="shared" si="198"/>
        <v>7.9760435447700004</v>
      </c>
      <c r="N957" s="38">
        <f t="shared" si="199"/>
        <v>0</v>
      </c>
      <c r="O957" s="38">
        <f t="shared" si="200"/>
        <v>0</v>
      </c>
      <c r="P957" s="2">
        <v>4448146</v>
      </c>
      <c r="Q957" s="2">
        <v>0</v>
      </c>
      <c r="R957" s="24">
        <v>0.81670588200000005</v>
      </c>
      <c r="S957" s="24">
        <v>0.18329411800000001</v>
      </c>
      <c r="T957" s="24">
        <v>0</v>
      </c>
      <c r="U957" s="24">
        <v>0</v>
      </c>
      <c r="V957" s="95">
        <f t="shared" si="201"/>
        <v>0</v>
      </c>
      <c r="W957" s="95">
        <v>0.17499999999999999</v>
      </c>
      <c r="X957" s="95"/>
      <c r="Y957" s="95">
        <f t="shared" si="202"/>
        <v>0.11374705885</v>
      </c>
      <c r="Z957" s="2">
        <v>0.1</v>
      </c>
      <c r="AA957" s="2">
        <v>0.17499999999999999</v>
      </c>
      <c r="AB957" s="2" t="s">
        <v>532</v>
      </c>
      <c r="AC957" s="95"/>
      <c r="AD957" s="38">
        <f t="shared" si="203"/>
        <v>31.132125854781492</v>
      </c>
      <c r="AE957" s="38">
        <f t="shared" si="204"/>
        <v>12.227274754132409</v>
      </c>
      <c r="AF957" s="38">
        <f t="shared" si="205"/>
        <v>0</v>
      </c>
      <c r="AG957" s="38">
        <f t="shared" si="206"/>
        <v>0</v>
      </c>
      <c r="AH957" s="38">
        <f t="shared" si="207"/>
        <v>0</v>
      </c>
      <c r="AI957" s="38">
        <v>286.02694444399998</v>
      </c>
      <c r="AJ957" s="24">
        <f t="shared" si="208"/>
        <v>0</v>
      </c>
      <c r="AK957" s="2">
        <f t="shared" si="209"/>
        <v>0</v>
      </c>
    </row>
    <row r="958" spans="1:37">
      <c r="A958" s="2">
        <v>158</v>
      </c>
      <c r="B958" s="2" t="s">
        <v>213</v>
      </c>
      <c r="C958" s="2" t="s">
        <v>13</v>
      </c>
      <c r="D958" s="2" t="s">
        <v>435</v>
      </c>
      <c r="E958" s="2" t="s">
        <v>767</v>
      </c>
      <c r="F958" s="2" t="s">
        <v>64</v>
      </c>
      <c r="H958" s="2" t="s">
        <v>881</v>
      </c>
      <c r="I958" s="2">
        <v>22854</v>
      </c>
      <c r="J958" s="2">
        <v>6883</v>
      </c>
      <c r="K958" s="95">
        <f t="shared" si="196"/>
        <v>0.30117266124092062</v>
      </c>
      <c r="L958" s="38">
        <f t="shared" si="197"/>
        <v>15.489642030110002</v>
      </c>
      <c r="M958" s="38">
        <f t="shared" si="198"/>
        <v>13.844737493445001</v>
      </c>
      <c r="N958" s="38">
        <f t="shared" si="199"/>
        <v>5.0806204764449996</v>
      </c>
      <c r="O958" s="38">
        <f t="shared" si="200"/>
        <v>0</v>
      </c>
      <c r="P958" s="2">
        <v>3744398</v>
      </c>
      <c r="Q958" s="2">
        <v>2.6743692819999998</v>
      </c>
      <c r="R958" s="24">
        <v>0.45008403400000002</v>
      </c>
      <c r="S958" s="24">
        <v>0.40228788300000001</v>
      </c>
      <c r="T958" s="24">
        <v>0.14762808299999999</v>
      </c>
      <c r="U958" s="24">
        <v>0</v>
      </c>
      <c r="V958" s="95">
        <f t="shared" si="201"/>
        <v>4.4461542631005511E-2</v>
      </c>
      <c r="W958" s="95">
        <v>0.22500000000000001</v>
      </c>
      <c r="X958" s="95">
        <v>0.22500000000000001</v>
      </c>
      <c r="Y958" s="95">
        <f t="shared" si="202"/>
        <v>0.1486251016</v>
      </c>
      <c r="Z958" s="2">
        <v>0.1</v>
      </c>
      <c r="AA958" s="2">
        <v>0.17499999999999999</v>
      </c>
      <c r="AB958" s="2">
        <v>0.22500000000000001</v>
      </c>
      <c r="AC958" s="95"/>
      <c r="AD958" s="38">
        <f t="shared" si="203"/>
        <v>13.568926418376362</v>
      </c>
      <c r="AE958" s="38">
        <f t="shared" si="204"/>
        <v>21.223982577451185</v>
      </c>
      <c r="AF958" s="38">
        <f t="shared" si="205"/>
        <v>10.013902959073095</v>
      </c>
      <c r="AG958" s="38">
        <f t="shared" si="206"/>
        <v>0</v>
      </c>
      <c r="AH958" s="38">
        <f t="shared" si="207"/>
        <v>10.013902959073095</v>
      </c>
      <c r="AI958" s="38">
        <v>286.02694444399998</v>
      </c>
      <c r="AJ958" s="24">
        <f t="shared" si="208"/>
        <v>3.5010348338121951E-2</v>
      </c>
      <c r="AK958" s="2">
        <f t="shared" si="209"/>
        <v>1694</v>
      </c>
    </row>
    <row r="959" spans="1:37">
      <c r="A959" s="2">
        <v>159</v>
      </c>
      <c r="B959" s="2" t="s">
        <v>214</v>
      </c>
      <c r="C959" s="2" t="s">
        <v>13</v>
      </c>
      <c r="D959" s="2" t="s">
        <v>435</v>
      </c>
      <c r="E959" s="2" t="s">
        <v>767</v>
      </c>
      <c r="F959" s="2" t="s">
        <v>64</v>
      </c>
      <c r="H959" s="2" t="s">
        <v>881</v>
      </c>
      <c r="I959" s="2">
        <v>8504</v>
      </c>
      <c r="J959" s="2">
        <v>3191</v>
      </c>
      <c r="K959" s="95">
        <f t="shared" si="196"/>
        <v>0.3752351834430856</v>
      </c>
      <c r="L959" s="38">
        <f t="shared" si="197"/>
        <v>6.3350735369199995</v>
      </c>
      <c r="M959" s="38">
        <f t="shared" si="198"/>
        <v>5.8428669882499991</v>
      </c>
      <c r="N959" s="38">
        <f t="shared" si="199"/>
        <v>1.7322819756750001</v>
      </c>
      <c r="O959" s="38">
        <f t="shared" si="200"/>
        <v>2.0447774991549998</v>
      </c>
      <c r="P959" s="2">
        <v>891181</v>
      </c>
      <c r="Q959" s="2">
        <v>9.1808345409999994</v>
      </c>
      <c r="R959" s="24">
        <v>0.39705882399999998</v>
      </c>
      <c r="S959" s="24">
        <v>0.36620914999999998</v>
      </c>
      <c r="T959" s="24">
        <v>0.108572985</v>
      </c>
      <c r="U959" s="24">
        <v>0.128159041</v>
      </c>
      <c r="V959" s="95">
        <f t="shared" si="201"/>
        <v>8.8830185202963305E-2</v>
      </c>
      <c r="W959" s="95">
        <v>0.26615624999999998</v>
      </c>
      <c r="X959" s="95">
        <v>0.24728065900000001</v>
      </c>
      <c r="Y959" s="95">
        <f t="shared" si="202"/>
        <v>0.16233173503115625</v>
      </c>
      <c r="Z959" s="2">
        <v>0.1</v>
      </c>
      <c r="AA959" s="2">
        <v>0.17499999999999999</v>
      </c>
      <c r="AB959" s="2">
        <v>0.22500000000000001</v>
      </c>
      <c r="AC959" s="95">
        <v>0.26615624999999998</v>
      </c>
      <c r="AD959" s="38">
        <f t="shared" si="203"/>
        <v>5.5495244183419201</v>
      </c>
      <c r="AE959" s="38">
        <f t="shared" si="204"/>
        <v>8.9571150929872498</v>
      </c>
      <c r="AF959" s="38">
        <f t="shared" si="205"/>
        <v>3.4143277740554248</v>
      </c>
      <c r="AG959" s="38">
        <f t="shared" si="206"/>
        <v>4.7674575266329819</v>
      </c>
      <c r="AH959" s="38">
        <f t="shared" si="207"/>
        <v>8.1817853006884071</v>
      </c>
      <c r="AI959" s="38">
        <v>286.02694444399998</v>
      </c>
      <c r="AJ959" s="24">
        <f t="shared" si="208"/>
        <v>2.8604946001128524E-2</v>
      </c>
      <c r="AK959" s="2">
        <f t="shared" si="209"/>
        <v>1259</v>
      </c>
    </row>
    <row r="960" spans="1:37">
      <c r="A960" s="2">
        <v>160</v>
      </c>
      <c r="B960" s="2" t="s">
        <v>215</v>
      </c>
      <c r="C960" s="2" t="s">
        <v>13</v>
      </c>
      <c r="D960" s="2" t="s">
        <v>435</v>
      </c>
      <c r="E960" s="2" t="s">
        <v>767</v>
      </c>
      <c r="F960" s="2" t="s">
        <v>64</v>
      </c>
      <c r="H960" s="2" t="s">
        <v>881</v>
      </c>
      <c r="I960" s="2">
        <v>9378</v>
      </c>
      <c r="J960" s="2">
        <v>4247</v>
      </c>
      <c r="K960" s="95">
        <f t="shared" si="196"/>
        <v>0.45286841544039241</v>
      </c>
      <c r="L960" s="38">
        <f t="shared" si="197"/>
        <v>9.9256809852900005</v>
      </c>
      <c r="M960" s="38">
        <f t="shared" si="198"/>
        <v>7.5525976849349998</v>
      </c>
      <c r="N960" s="38">
        <f t="shared" si="199"/>
        <v>3.756721329775</v>
      </c>
      <c r="O960" s="38">
        <f t="shared" si="200"/>
        <v>0</v>
      </c>
      <c r="P960" s="2">
        <v>1543752</v>
      </c>
      <c r="Q960" s="2">
        <v>4.7964295620000001</v>
      </c>
      <c r="R960" s="24">
        <v>0.46742081400000002</v>
      </c>
      <c r="S960" s="24">
        <v>0.35566742099999998</v>
      </c>
      <c r="T960" s="24">
        <v>0.176911765</v>
      </c>
      <c r="U960" s="24">
        <v>0</v>
      </c>
      <c r="V960" s="95">
        <f t="shared" si="201"/>
        <v>8.0117750688313075E-2</v>
      </c>
      <c r="W960" s="95">
        <v>0.23268749999999999</v>
      </c>
      <c r="X960" s="95">
        <v>0.22500000000000001</v>
      </c>
      <c r="Y960" s="95">
        <f t="shared" si="202"/>
        <v>0.14878902720000001</v>
      </c>
      <c r="Z960" s="2">
        <v>0.1</v>
      </c>
      <c r="AA960" s="2">
        <v>0.17499999999999999</v>
      </c>
      <c r="AB960" s="2">
        <v>0.22500000000000001</v>
      </c>
      <c r="AC960" s="95"/>
      <c r="AD960" s="38">
        <f t="shared" si="203"/>
        <v>8.6948965431140408</v>
      </c>
      <c r="AE960" s="38">
        <f t="shared" si="204"/>
        <v>11.578132251005352</v>
      </c>
      <c r="AF960" s="38">
        <f t="shared" si="205"/>
        <v>7.4044977409865247</v>
      </c>
      <c r="AG960" s="38">
        <f t="shared" si="206"/>
        <v>0</v>
      </c>
      <c r="AH960" s="38">
        <f t="shared" si="207"/>
        <v>7.4044977409865247</v>
      </c>
      <c r="AI960" s="38">
        <v>286.02694444399998</v>
      </c>
      <c r="AJ960" s="24">
        <f t="shared" si="208"/>
        <v>2.5887413353241691E-2</v>
      </c>
      <c r="AK960" s="2">
        <f t="shared" si="209"/>
        <v>1252</v>
      </c>
    </row>
    <row r="961" spans="1:37">
      <c r="A961" s="2">
        <v>161</v>
      </c>
      <c r="B961" s="2" t="s">
        <v>216</v>
      </c>
      <c r="C961" s="2" t="s">
        <v>13</v>
      </c>
      <c r="D961" s="2" t="s">
        <v>435</v>
      </c>
      <c r="E961" s="2" t="s">
        <v>767</v>
      </c>
      <c r="F961" s="2" t="s">
        <v>64</v>
      </c>
      <c r="H961" s="2" t="s">
        <v>881</v>
      </c>
      <c r="I961" s="2">
        <v>17141</v>
      </c>
      <c r="J961" s="2">
        <v>5369</v>
      </c>
      <c r="K961" s="95">
        <f t="shared" si="196"/>
        <v>0.31322559943993933</v>
      </c>
      <c r="L961" s="38">
        <f t="shared" si="197"/>
        <v>12.506196205685001</v>
      </c>
      <c r="M961" s="38">
        <f t="shared" si="198"/>
        <v>10.064658703645</v>
      </c>
      <c r="N961" s="38">
        <f t="shared" si="199"/>
        <v>4.2741450906700003</v>
      </c>
      <c r="O961" s="38">
        <f t="shared" si="200"/>
        <v>0</v>
      </c>
      <c r="P961" s="2">
        <v>5888472</v>
      </c>
      <c r="Q961" s="2">
        <v>1.430649579</v>
      </c>
      <c r="R961" s="24">
        <v>0.46586687300000001</v>
      </c>
      <c r="S961" s="24">
        <v>0.37491744100000002</v>
      </c>
      <c r="T961" s="24">
        <v>0.159215686</v>
      </c>
      <c r="U961" s="24">
        <v>0</v>
      </c>
      <c r="V961" s="95">
        <f t="shared" si="201"/>
        <v>4.9870428687591152E-2</v>
      </c>
      <c r="W961" s="95">
        <v>0.22500000000000001</v>
      </c>
      <c r="X961" s="95">
        <v>0.22500000000000001</v>
      </c>
      <c r="Y961" s="95">
        <f t="shared" si="202"/>
        <v>0.14802076882500001</v>
      </c>
      <c r="Z961" s="2">
        <v>0.1</v>
      </c>
      <c r="AA961" s="2">
        <v>0.17499999999999999</v>
      </c>
      <c r="AB961" s="2">
        <v>0.22500000000000001</v>
      </c>
      <c r="AC961" s="95"/>
      <c r="AD961" s="38">
        <f t="shared" si="203"/>
        <v>10.95542787618006</v>
      </c>
      <c r="AE961" s="38">
        <f t="shared" si="204"/>
        <v>15.429121792687784</v>
      </c>
      <c r="AF961" s="38">
        <f t="shared" si="205"/>
        <v>8.4243399737105698</v>
      </c>
      <c r="AG961" s="38">
        <f t="shared" si="206"/>
        <v>0</v>
      </c>
      <c r="AH961" s="38">
        <f t="shared" si="207"/>
        <v>8.4243399737105698</v>
      </c>
      <c r="AI961" s="38">
        <v>286.02694444399998</v>
      </c>
      <c r="AJ961" s="24">
        <f t="shared" si="208"/>
        <v>2.9452959370965613E-2</v>
      </c>
      <c r="AK961" s="2">
        <f t="shared" si="209"/>
        <v>1425</v>
      </c>
    </row>
    <row r="962" spans="1:37">
      <c r="A962" s="2">
        <v>314</v>
      </c>
      <c r="B962" s="2" t="s">
        <v>363</v>
      </c>
      <c r="C962" s="2" t="s">
        <v>13</v>
      </c>
      <c r="D962" s="2" t="s">
        <v>435</v>
      </c>
      <c r="E962" s="2" t="s">
        <v>767</v>
      </c>
      <c r="F962" s="2" t="s">
        <v>64</v>
      </c>
      <c r="H962" s="2" t="s">
        <v>881</v>
      </c>
      <c r="I962" s="2">
        <v>65</v>
      </c>
      <c r="J962" s="2">
        <v>24</v>
      </c>
      <c r="K962" s="95">
        <f t="shared" si="196"/>
        <v>0.36923076923076925</v>
      </c>
      <c r="L962" s="38">
        <f t="shared" si="197"/>
        <v>6.0529411799999988E-2</v>
      </c>
      <c r="M962" s="38">
        <f t="shared" si="198"/>
        <v>4.5423529440000006E-2</v>
      </c>
      <c r="N962" s="38">
        <f t="shared" si="199"/>
        <v>1.4047058880000001E-2</v>
      </c>
      <c r="O962" s="38">
        <f t="shared" si="200"/>
        <v>0</v>
      </c>
      <c r="R962" s="24">
        <v>0.50441176499999996</v>
      </c>
      <c r="S962" s="24">
        <v>0.37852941200000001</v>
      </c>
      <c r="T962" s="24">
        <v>0.11705882400000001</v>
      </c>
      <c r="U962" s="24">
        <v>0</v>
      </c>
      <c r="V962" s="95">
        <f t="shared" si="201"/>
        <v>4.3221719630769234E-2</v>
      </c>
      <c r="W962" s="95">
        <v>0.22500000000000001</v>
      </c>
      <c r="X962" s="95">
        <v>0.22500000000000001</v>
      </c>
      <c r="Y962" s="95">
        <f t="shared" si="202"/>
        <v>0.14302205899999998</v>
      </c>
      <c r="Z962" s="2">
        <v>0.1</v>
      </c>
      <c r="AA962" s="2">
        <v>0.17499999999999999</v>
      </c>
      <c r="AB962" s="2">
        <v>0.22500000000000001</v>
      </c>
      <c r="AC962" s="95"/>
      <c r="AD962" s="38">
        <f t="shared" si="203"/>
        <v>5.3023764736799997E-2</v>
      </c>
      <c r="AE962" s="38">
        <f t="shared" si="204"/>
        <v>6.9634270631520015E-2</v>
      </c>
      <c r="AF962" s="38">
        <f t="shared" si="205"/>
        <v>2.7686753052480004E-2</v>
      </c>
      <c r="AG962" s="38">
        <f t="shared" si="206"/>
        <v>0</v>
      </c>
      <c r="AH962" s="38">
        <f t="shared" si="207"/>
        <v>2.7686753052480004E-2</v>
      </c>
      <c r="AI962" s="38">
        <v>286.02694444399998</v>
      </c>
      <c r="AJ962" s="24">
        <f t="shared" si="208"/>
        <v>9.6797709412655276E-5</v>
      </c>
      <c r="AK962" s="2">
        <f t="shared" si="209"/>
        <v>5</v>
      </c>
    </row>
    <row r="963" spans="1:37">
      <c r="A963" s="2">
        <v>164</v>
      </c>
      <c r="B963" s="2" t="s">
        <v>219</v>
      </c>
      <c r="C963" s="2" t="s">
        <v>12</v>
      </c>
      <c r="D963" s="2" t="s">
        <v>437</v>
      </c>
      <c r="E963" s="2" t="s">
        <v>767</v>
      </c>
      <c r="F963" s="2" t="s">
        <v>64</v>
      </c>
      <c r="H963" s="2" t="s">
        <v>881</v>
      </c>
      <c r="I963" s="2">
        <v>64470</v>
      </c>
      <c r="J963" s="2">
        <v>16992</v>
      </c>
      <c r="K963" s="95">
        <f t="shared" si="196"/>
        <v>0.26356444858073524</v>
      </c>
      <c r="L963" s="38">
        <f t="shared" si="197"/>
        <v>0</v>
      </c>
      <c r="M963" s="38">
        <f t="shared" si="198"/>
        <v>0</v>
      </c>
      <c r="N963" s="38">
        <f t="shared" si="199"/>
        <v>20.740235289119997</v>
      </c>
      <c r="O963" s="38">
        <f t="shared" si="200"/>
        <v>64.21976471088</v>
      </c>
      <c r="P963" s="2">
        <v>1968957</v>
      </c>
      <c r="Q963" s="2">
        <v>104.721834012</v>
      </c>
      <c r="R963" s="24">
        <v>0</v>
      </c>
      <c r="S963" s="24">
        <v>0</v>
      </c>
      <c r="T963" s="24">
        <v>0.24411764699999999</v>
      </c>
      <c r="U963" s="24">
        <v>0.75588235299999995</v>
      </c>
      <c r="V963" s="95">
        <f t="shared" si="201"/>
        <v>0.26356444858073524</v>
      </c>
      <c r="W963" s="95">
        <v>0.34053125000000001</v>
      </c>
      <c r="X963" s="95">
        <v>0.27704789899999999</v>
      </c>
      <c r="Y963" s="95">
        <f t="shared" si="202"/>
        <v>0.27704789927169748</v>
      </c>
      <c r="Z963" s="2" t="s">
        <v>532</v>
      </c>
      <c r="AA963" s="2" t="s">
        <v>532</v>
      </c>
      <c r="AB963" s="2">
        <v>0.22500000000000001</v>
      </c>
      <c r="AC963" s="95">
        <v>0.29385714299999999</v>
      </c>
      <c r="AD963" s="38">
        <f t="shared" si="203"/>
        <v>0</v>
      </c>
      <c r="AE963" s="38">
        <f t="shared" si="204"/>
        <v>0</v>
      </c>
      <c r="AF963" s="38">
        <f t="shared" si="205"/>
        <v>40.879003754855511</v>
      </c>
      <c r="AG963" s="38">
        <f t="shared" si="206"/>
        <v>165.31378445894563</v>
      </c>
      <c r="AH963" s="38">
        <f t="shared" si="207"/>
        <v>206.19278821380115</v>
      </c>
      <c r="AI963" s="38">
        <v>6.4819444439999998</v>
      </c>
      <c r="AJ963" s="24">
        <f t="shared" si="208"/>
        <v>31.810329445921607</v>
      </c>
      <c r="AK963" s="2">
        <f t="shared" si="209"/>
        <v>28320</v>
      </c>
    </row>
    <row r="964" spans="1:37">
      <c r="A964" s="2">
        <v>162</v>
      </c>
      <c r="B964" s="2" t="s">
        <v>217</v>
      </c>
      <c r="C964" s="2" t="s">
        <v>11</v>
      </c>
      <c r="D964" s="2" t="s">
        <v>436</v>
      </c>
      <c r="E964" s="2" t="s">
        <v>767</v>
      </c>
      <c r="F964" s="2" t="s">
        <v>64</v>
      </c>
      <c r="H964" s="2" t="s">
        <v>881</v>
      </c>
      <c r="I964" s="2">
        <v>64897</v>
      </c>
      <c r="J964" s="2">
        <v>28476</v>
      </c>
      <c r="K964" s="95">
        <f t="shared" si="196"/>
        <v>0.43878761730126198</v>
      </c>
      <c r="L964" s="38">
        <f t="shared" si="197"/>
        <v>0</v>
      </c>
      <c r="M964" s="38">
        <f t="shared" si="198"/>
        <v>0</v>
      </c>
      <c r="N964" s="38">
        <f t="shared" si="199"/>
        <v>18.935447518259998</v>
      </c>
      <c r="O964" s="38">
        <f t="shared" si="200"/>
        <v>123.44455248174002</v>
      </c>
      <c r="P964" s="2">
        <v>2888558</v>
      </c>
      <c r="Q964" s="2">
        <v>124.04546321799999</v>
      </c>
      <c r="R964" s="24">
        <v>0</v>
      </c>
      <c r="S964" s="24">
        <v>0</v>
      </c>
      <c r="T964" s="24">
        <v>0.13299232699999999</v>
      </c>
      <c r="U964" s="24">
        <v>0.86700767300000003</v>
      </c>
      <c r="V964" s="95">
        <f t="shared" si="201"/>
        <v>0.43878761730126198</v>
      </c>
      <c r="W964" s="95">
        <v>0.33946874999999999</v>
      </c>
      <c r="X964" s="95">
        <v>0.28728230900000001</v>
      </c>
      <c r="Y964" s="95">
        <f t="shared" si="202"/>
        <v>0.28728230857614462</v>
      </c>
      <c r="Z964" s="2" t="s">
        <v>532</v>
      </c>
      <c r="AA964" s="2" t="s">
        <v>532</v>
      </c>
      <c r="AB964" s="2">
        <v>0.22500000000000001</v>
      </c>
      <c r="AC964" s="95">
        <v>0.29683593699999999</v>
      </c>
      <c r="AD964" s="38">
        <f t="shared" si="203"/>
        <v>0</v>
      </c>
      <c r="AE964" s="38">
        <f t="shared" si="204"/>
        <v>0</v>
      </c>
      <c r="AF964" s="38">
        <f t="shared" si="205"/>
        <v>37.321767058490458</v>
      </c>
      <c r="AG964" s="38">
        <f t="shared" si="206"/>
        <v>320.99074757433567</v>
      </c>
      <c r="AH964" s="38">
        <f t="shared" si="207"/>
        <v>358.31251463282615</v>
      </c>
      <c r="AI964" s="38">
        <v>9.75</v>
      </c>
      <c r="AJ964" s="24">
        <f t="shared" si="208"/>
        <v>36.750001500802682</v>
      </c>
      <c r="AK964" s="2">
        <f t="shared" si="209"/>
        <v>47460</v>
      </c>
    </row>
    <row r="965" spans="1:37">
      <c r="A965" s="2">
        <v>163</v>
      </c>
      <c r="B965" s="2" t="s">
        <v>218</v>
      </c>
      <c r="C965" s="2" t="s">
        <v>534</v>
      </c>
      <c r="D965" s="2" t="s">
        <v>533</v>
      </c>
      <c r="E965" s="2" t="s">
        <v>767</v>
      </c>
      <c r="F965" s="2" t="s">
        <v>64</v>
      </c>
      <c r="H965" s="2" t="s">
        <v>881</v>
      </c>
      <c r="I965" s="2">
        <v>2606</v>
      </c>
      <c r="J965" s="2">
        <v>481</v>
      </c>
      <c r="K965" s="95">
        <f t="shared" si="196"/>
        <v>0.18457405986185726</v>
      </c>
      <c r="L965" s="38">
        <f t="shared" si="197"/>
        <v>0</v>
      </c>
      <c r="M965" s="38">
        <f t="shared" si="198"/>
        <v>1.5197983193277318</v>
      </c>
      <c r="N965" s="38">
        <f t="shared" si="199"/>
        <v>0.88520168067226812</v>
      </c>
      <c r="O965" s="38">
        <f t="shared" si="200"/>
        <v>0</v>
      </c>
      <c r="P965" s="2">
        <v>576249</v>
      </c>
      <c r="R965" s="24">
        <f>1-S965-T965-U965</f>
        <v>0</v>
      </c>
      <c r="S965" s="24">
        <v>0.63193277310924401</v>
      </c>
      <c r="T965" s="24">
        <v>0.36806722689075599</v>
      </c>
      <c r="U965" s="24">
        <v>0</v>
      </c>
      <c r="V965" s="95">
        <f t="shared" si="201"/>
        <v>6.7935662369322192E-2</v>
      </c>
      <c r="W965" s="95">
        <v>0.22578124999999999</v>
      </c>
      <c r="X965" s="95">
        <v>0.22500000000000001</v>
      </c>
      <c r="Y965" s="95">
        <f t="shared" si="202"/>
        <v>0.19340336134453778</v>
      </c>
      <c r="Z965" s="2">
        <v>0.1</v>
      </c>
      <c r="AA965" s="2">
        <v>0.17499999999999999</v>
      </c>
      <c r="AB965" s="2">
        <v>0.22500000000000001</v>
      </c>
      <c r="AC965" s="95"/>
      <c r="AD965" s="38">
        <f t="shared" si="203"/>
        <v>0</v>
      </c>
      <c r="AE965" s="38">
        <f t="shared" si="204"/>
        <v>2.3298508235294126</v>
      </c>
      <c r="AF965" s="38">
        <f t="shared" si="205"/>
        <v>1.7447325126050406</v>
      </c>
      <c r="AG965" s="38">
        <f t="shared" si="206"/>
        <v>0</v>
      </c>
      <c r="AH965" s="38">
        <f t="shared" si="207"/>
        <v>1.7447325126050406</v>
      </c>
      <c r="AI965" s="38">
        <v>6.37</v>
      </c>
      <c r="AJ965" s="24">
        <f t="shared" si="208"/>
        <v>0.27389835362716491</v>
      </c>
      <c r="AK965" s="2">
        <f t="shared" si="209"/>
        <v>295</v>
      </c>
    </row>
    <row r="966" spans="1:37">
      <c r="A966" s="2">
        <v>165</v>
      </c>
      <c r="B966" s="2" t="s">
        <v>220</v>
      </c>
      <c r="C966" s="2" t="s">
        <v>10</v>
      </c>
      <c r="D966" s="2" t="s">
        <v>438</v>
      </c>
      <c r="E966" s="2" t="s">
        <v>767</v>
      </c>
      <c r="F966" s="2" t="s">
        <v>64</v>
      </c>
      <c r="H966" s="2" t="s">
        <v>881</v>
      </c>
      <c r="I966" s="2">
        <v>285</v>
      </c>
      <c r="J966" s="2">
        <v>21</v>
      </c>
      <c r="K966" s="95">
        <f t="shared" si="196"/>
        <v>7.3684210526315783E-2</v>
      </c>
      <c r="L966" s="38">
        <f t="shared" si="197"/>
        <v>0</v>
      </c>
      <c r="M966" s="38">
        <f t="shared" si="198"/>
        <v>0</v>
      </c>
      <c r="N966" s="38">
        <f t="shared" si="199"/>
        <v>2.5780588259999997E-2</v>
      </c>
      <c r="O966" s="38">
        <f t="shared" si="200"/>
        <v>7.9219411739999995E-2</v>
      </c>
      <c r="P966" s="2">
        <v>434403</v>
      </c>
      <c r="Q966" s="2">
        <v>0.57537947099999998</v>
      </c>
      <c r="R966" s="24">
        <v>0</v>
      </c>
      <c r="S966" s="24">
        <v>0</v>
      </c>
      <c r="T966" s="24">
        <v>0.245529412</v>
      </c>
      <c r="U966" s="24">
        <v>0.754470588</v>
      </c>
      <c r="V966" s="95">
        <f t="shared" si="201"/>
        <v>7.3684210526315783E-2</v>
      </c>
      <c r="W966" s="95">
        <v>0.32778124999999997</v>
      </c>
      <c r="X966" s="95">
        <v>0.271740127</v>
      </c>
      <c r="Y966" s="95">
        <f t="shared" si="202"/>
        <v>0.27174012666883507</v>
      </c>
      <c r="Z966" s="2" t="s">
        <v>532</v>
      </c>
      <c r="AA966" s="2" t="s">
        <v>532</v>
      </c>
      <c r="AB966" s="2">
        <v>0.22500000000000001</v>
      </c>
      <c r="AC966" s="95">
        <v>0.28695089299999998</v>
      </c>
      <c r="AD966" s="38">
        <f t="shared" si="203"/>
        <v>0</v>
      </c>
      <c r="AE966" s="38">
        <f t="shared" si="204"/>
        <v>0</v>
      </c>
      <c r="AF966" s="38">
        <f t="shared" si="205"/>
        <v>5.0813539460460001E-2</v>
      </c>
      <c r="AG966" s="38">
        <f t="shared" si="206"/>
        <v>0.19913302904953448</v>
      </c>
      <c r="AH966" s="38">
        <f t="shared" si="207"/>
        <v>0.24994656850999447</v>
      </c>
      <c r="AI966" s="38">
        <v>2.113888889</v>
      </c>
      <c r="AJ966" s="24">
        <f t="shared" si="208"/>
        <v>0.11824016380928831</v>
      </c>
      <c r="AK966" s="2">
        <f t="shared" si="209"/>
        <v>35</v>
      </c>
    </row>
    <row r="967" spans="1:37">
      <c r="A967" s="2">
        <v>166</v>
      </c>
      <c r="B967" s="2" t="s">
        <v>221</v>
      </c>
      <c r="C967" s="2" t="s">
        <v>9</v>
      </c>
      <c r="D967" s="2" t="s">
        <v>439</v>
      </c>
      <c r="E967" s="2" t="s">
        <v>767</v>
      </c>
      <c r="F967" s="2" t="s">
        <v>64</v>
      </c>
      <c r="H967" s="2" t="s">
        <v>881</v>
      </c>
      <c r="I967" s="2">
        <v>2392</v>
      </c>
      <c r="J967" s="2">
        <v>1042</v>
      </c>
      <c r="K967" s="95">
        <f t="shared" ref="K967:K1030" si="210">J967/I967</f>
        <v>0.43561872909698995</v>
      </c>
      <c r="L967" s="38">
        <f t="shared" ref="L967:L1030" si="211">R967*$J967*$D$2/1000</f>
        <v>0</v>
      </c>
      <c r="M967" s="38">
        <f t="shared" ref="M967:M1030" si="212">S967*$J967*$D$2/1000</f>
        <v>0</v>
      </c>
      <c r="N967" s="38">
        <f t="shared" ref="N967:N1030" si="213">T967*$J967*$D$2/1000</f>
        <v>0</v>
      </c>
      <c r="O967" s="38">
        <f t="shared" ref="O967:O1030" si="214">U967*$J967*$D$2/1000</f>
        <v>5.21</v>
      </c>
      <c r="P967" s="2">
        <v>583721</v>
      </c>
      <c r="Q967" s="2">
        <v>26.874459308999999</v>
      </c>
      <c r="R967" s="24">
        <v>0</v>
      </c>
      <c r="S967" s="24">
        <v>0</v>
      </c>
      <c r="T967" s="24">
        <v>0</v>
      </c>
      <c r="U967" s="24">
        <v>1</v>
      </c>
      <c r="V967" s="95">
        <f t="shared" ref="V967:V1030" si="215">K967*(T967+U967)</f>
        <v>0.43561872909698995</v>
      </c>
      <c r="W967" s="95">
        <v>0.42499999999999999</v>
      </c>
      <c r="X967" s="95">
        <v>0.34371875000000002</v>
      </c>
      <c r="Y967" s="95">
        <f t="shared" ref="Y967:Y1030" si="216">SUMPRODUCT(R967:U967,Z967:AC967)</f>
        <v>0.34371875000000002</v>
      </c>
      <c r="Z967" s="2" t="s">
        <v>532</v>
      </c>
      <c r="AA967" s="2" t="s">
        <v>532</v>
      </c>
      <c r="AB967" s="2" t="s">
        <v>532</v>
      </c>
      <c r="AC967" s="95">
        <v>0.34371875000000002</v>
      </c>
      <c r="AD967" s="38">
        <f t="shared" ref="AD967:AD1030" si="217">IFERROR(L967*Z967*8760/1000,0)</f>
        <v>0</v>
      </c>
      <c r="AE967" s="38">
        <f t="shared" ref="AE967:AE1030" si="218">IFERROR(M967*AA967*8760/1000,0)</f>
        <v>0</v>
      </c>
      <c r="AF967" s="38">
        <f t="shared" ref="AF967:AF1030" si="219">IFERROR(N967*AB967*8760/1000,0)</f>
        <v>0</v>
      </c>
      <c r="AG967" s="38">
        <f t="shared" ref="AG967:AG1030" si="220">IFERROR(O967*AC967*8760/1000,0)</f>
        <v>15.687186262500001</v>
      </c>
      <c r="AH967" s="38">
        <f t="shared" ref="AH967:AH1030" si="221">AF967+AG967</f>
        <v>15.687186262500001</v>
      </c>
      <c r="AI967" s="38">
        <v>105.62805555600001</v>
      </c>
      <c r="AJ967" s="24">
        <f t="shared" ref="AJ967:AJ1030" si="222">AH967/AI967</f>
        <v>0.14851344351580198</v>
      </c>
      <c r="AK967" s="2">
        <f t="shared" ref="AK967:AK1030" si="223">ROUND((O967+N967)/0.003,0)</f>
        <v>1737</v>
      </c>
    </row>
    <row r="968" spans="1:37">
      <c r="A968" s="2">
        <v>167</v>
      </c>
      <c r="B968" s="2" t="s">
        <v>222</v>
      </c>
      <c r="C968" s="2" t="s">
        <v>9</v>
      </c>
      <c r="D968" s="2" t="s">
        <v>439</v>
      </c>
      <c r="E968" s="2" t="s">
        <v>767</v>
      </c>
      <c r="F968" s="2" t="s">
        <v>64</v>
      </c>
      <c r="H968" s="2" t="s">
        <v>881</v>
      </c>
      <c r="I968" s="2">
        <v>3472</v>
      </c>
      <c r="J968" s="2">
        <v>853</v>
      </c>
      <c r="K968" s="95">
        <f t="shared" si="210"/>
        <v>0.24567972350230416</v>
      </c>
      <c r="L968" s="38">
        <f t="shared" si="211"/>
        <v>0</v>
      </c>
      <c r="M968" s="38">
        <f t="shared" si="212"/>
        <v>0</v>
      </c>
      <c r="N968" s="38">
        <f t="shared" si="213"/>
        <v>0</v>
      </c>
      <c r="O968" s="38">
        <f t="shared" si="214"/>
        <v>4.2649999999999997</v>
      </c>
      <c r="P968" s="2">
        <v>646040</v>
      </c>
      <c r="Q968" s="2">
        <v>20.768702827999999</v>
      </c>
      <c r="R968" s="24">
        <v>0</v>
      </c>
      <c r="S968" s="24">
        <v>0</v>
      </c>
      <c r="T968" s="24">
        <v>0</v>
      </c>
      <c r="U968" s="24">
        <v>1</v>
      </c>
      <c r="V968" s="95">
        <f t="shared" si="215"/>
        <v>0.24567972350230416</v>
      </c>
      <c r="W968" s="95">
        <v>0.42659374999999994</v>
      </c>
      <c r="X968" s="95">
        <v>0.35912500000000003</v>
      </c>
      <c r="Y968" s="95">
        <f t="shared" si="216"/>
        <v>0.35912500000000003</v>
      </c>
      <c r="Z968" s="2" t="s">
        <v>532</v>
      </c>
      <c r="AA968" s="2" t="s">
        <v>532</v>
      </c>
      <c r="AB968" s="2" t="s">
        <v>532</v>
      </c>
      <c r="AC968" s="95">
        <v>0.35912500000000003</v>
      </c>
      <c r="AD968" s="38">
        <f t="shared" si="217"/>
        <v>0</v>
      </c>
      <c r="AE968" s="38">
        <f t="shared" si="218"/>
        <v>0</v>
      </c>
      <c r="AF968" s="38">
        <f t="shared" si="219"/>
        <v>0</v>
      </c>
      <c r="AG968" s="38">
        <f t="shared" si="220"/>
        <v>13.417412774999999</v>
      </c>
      <c r="AH968" s="38">
        <f t="shared" si="221"/>
        <v>13.417412774999999</v>
      </c>
      <c r="AI968" s="38">
        <v>105.62805555600001</v>
      </c>
      <c r="AJ968" s="24">
        <f t="shared" si="222"/>
        <v>0.12702508537503648</v>
      </c>
      <c r="AK968" s="2">
        <f t="shared" si="223"/>
        <v>1422</v>
      </c>
    </row>
    <row r="969" spans="1:37">
      <c r="A969" s="2">
        <v>168</v>
      </c>
      <c r="B969" s="2" t="s">
        <v>223</v>
      </c>
      <c r="C969" s="2" t="s">
        <v>9</v>
      </c>
      <c r="D969" s="2" t="s">
        <v>439</v>
      </c>
      <c r="E969" s="2" t="s">
        <v>767</v>
      </c>
      <c r="F969" s="2" t="s">
        <v>64</v>
      </c>
      <c r="H969" s="2" t="s">
        <v>881</v>
      </c>
      <c r="I969" s="2">
        <v>2699</v>
      </c>
      <c r="J969" s="2">
        <v>1156</v>
      </c>
      <c r="K969" s="95">
        <f t="shared" si="210"/>
        <v>0.42830678028899594</v>
      </c>
      <c r="L969" s="38">
        <f t="shared" si="211"/>
        <v>0</v>
      </c>
      <c r="M969" s="38">
        <f t="shared" si="212"/>
        <v>0</v>
      </c>
      <c r="N969" s="38">
        <f t="shared" si="213"/>
        <v>0</v>
      </c>
      <c r="O969" s="38">
        <f t="shared" si="214"/>
        <v>5.78</v>
      </c>
      <c r="P969" s="2">
        <v>488629</v>
      </c>
      <c r="Q969" s="2">
        <v>28.955921670999999</v>
      </c>
      <c r="R969" s="24">
        <v>0</v>
      </c>
      <c r="S969" s="24">
        <v>0</v>
      </c>
      <c r="T969" s="24">
        <v>0</v>
      </c>
      <c r="U969" s="24">
        <v>1</v>
      </c>
      <c r="V969" s="95">
        <f t="shared" si="215"/>
        <v>0.42830678028899594</v>
      </c>
      <c r="W969" s="95">
        <v>0.32087499999999997</v>
      </c>
      <c r="X969" s="95">
        <v>0.27943750000000001</v>
      </c>
      <c r="Y969" s="95">
        <f t="shared" si="216"/>
        <v>0.27943750000000001</v>
      </c>
      <c r="Z969" s="2" t="s">
        <v>532</v>
      </c>
      <c r="AA969" s="2" t="s">
        <v>532</v>
      </c>
      <c r="AB969" s="2" t="s">
        <v>532</v>
      </c>
      <c r="AC969" s="95">
        <v>0.27943750000000001</v>
      </c>
      <c r="AD969" s="38">
        <f t="shared" si="217"/>
        <v>0</v>
      </c>
      <c r="AE969" s="38">
        <f t="shared" si="218"/>
        <v>0</v>
      </c>
      <c r="AF969" s="38">
        <f t="shared" si="219"/>
        <v>0</v>
      </c>
      <c r="AG969" s="38">
        <f t="shared" si="220"/>
        <v>14.148703050000002</v>
      </c>
      <c r="AH969" s="38">
        <f t="shared" si="221"/>
        <v>14.148703050000002</v>
      </c>
      <c r="AI969" s="38">
        <v>105.62805555600001</v>
      </c>
      <c r="AJ969" s="24">
        <f t="shared" si="222"/>
        <v>0.13394834332152308</v>
      </c>
      <c r="AK969" s="2">
        <f t="shared" si="223"/>
        <v>1927</v>
      </c>
    </row>
    <row r="970" spans="1:37">
      <c r="A970" s="2">
        <v>169</v>
      </c>
      <c r="B970" s="2" t="s">
        <v>224</v>
      </c>
      <c r="C970" s="2" t="s">
        <v>9</v>
      </c>
      <c r="D970" s="2" t="s">
        <v>439</v>
      </c>
      <c r="E970" s="2" t="s">
        <v>767</v>
      </c>
      <c r="F970" s="2" t="s">
        <v>64</v>
      </c>
      <c r="H970" s="2" t="s">
        <v>881</v>
      </c>
      <c r="I970" s="2">
        <v>3430</v>
      </c>
      <c r="J970" s="2">
        <v>1225</v>
      </c>
      <c r="K970" s="95">
        <f t="shared" si="210"/>
        <v>0.35714285714285715</v>
      </c>
      <c r="L970" s="38">
        <f t="shared" si="211"/>
        <v>0</v>
      </c>
      <c r="M970" s="38">
        <f t="shared" si="212"/>
        <v>0</v>
      </c>
      <c r="N970" s="38">
        <f t="shared" si="213"/>
        <v>0.97166819925000003</v>
      </c>
      <c r="O970" s="38">
        <f t="shared" si="214"/>
        <v>5.1533318007500002</v>
      </c>
      <c r="P970" s="2">
        <v>1144280</v>
      </c>
      <c r="Q970" s="2">
        <v>13.075068114</v>
      </c>
      <c r="R970" s="24">
        <v>0</v>
      </c>
      <c r="S970" s="24">
        <v>0</v>
      </c>
      <c r="T970" s="24">
        <v>0.15863970599999999</v>
      </c>
      <c r="U970" s="24">
        <v>0.84136029400000001</v>
      </c>
      <c r="V970" s="95">
        <f t="shared" si="215"/>
        <v>0.35714285714285715</v>
      </c>
      <c r="W970" s="95">
        <v>0.35168749999999993</v>
      </c>
      <c r="X970" s="95">
        <v>0.27884705900000001</v>
      </c>
      <c r="Y970" s="95">
        <f t="shared" si="216"/>
        <v>0.27884705881599997</v>
      </c>
      <c r="Z970" s="2" t="s">
        <v>532</v>
      </c>
      <c r="AA970" s="2" t="s">
        <v>532</v>
      </c>
      <c r="AB970" s="2">
        <v>0.22500000000000001</v>
      </c>
      <c r="AC970" s="95">
        <v>0.28899999999999998</v>
      </c>
      <c r="AD970" s="38">
        <f t="shared" si="217"/>
        <v>0</v>
      </c>
      <c r="AE970" s="38">
        <f t="shared" si="218"/>
        <v>0</v>
      </c>
      <c r="AF970" s="38">
        <f t="shared" si="219"/>
        <v>1.91515802072175</v>
      </c>
      <c r="AG970" s="38">
        <f t="shared" si="220"/>
        <v>13.04638092005073</v>
      </c>
      <c r="AH970" s="38">
        <f t="shared" si="221"/>
        <v>14.961538940772479</v>
      </c>
      <c r="AI970" s="38">
        <v>105.62805555600001</v>
      </c>
      <c r="AJ970" s="24">
        <f t="shared" si="222"/>
        <v>0.14164360843356089</v>
      </c>
      <c r="AK970" s="2">
        <f t="shared" si="223"/>
        <v>2042</v>
      </c>
    </row>
    <row r="971" spans="1:37">
      <c r="A971" s="2">
        <v>170</v>
      </c>
      <c r="B971" s="2" t="s">
        <v>225</v>
      </c>
      <c r="C971" s="2" t="s">
        <v>9</v>
      </c>
      <c r="D971" s="2" t="s">
        <v>439</v>
      </c>
      <c r="E971" s="2" t="s">
        <v>767</v>
      </c>
      <c r="F971" s="2" t="s">
        <v>64</v>
      </c>
      <c r="H971" s="2" t="s">
        <v>881</v>
      </c>
      <c r="I971" s="2">
        <v>5127</v>
      </c>
      <c r="J971" s="2">
        <v>1210</v>
      </c>
      <c r="K971" s="95">
        <f t="shared" si="210"/>
        <v>0.23600546128340161</v>
      </c>
      <c r="L971" s="38">
        <f t="shared" si="211"/>
        <v>0</v>
      </c>
      <c r="M971" s="38">
        <f t="shared" si="212"/>
        <v>0</v>
      </c>
      <c r="N971" s="38">
        <f t="shared" si="213"/>
        <v>2.4022058851999999</v>
      </c>
      <c r="O971" s="38">
        <f t="shared" si="214"/>
        <v>3.6477941147999995</v>
      </c>
      <c r="P971" s="2">
        <v>2035351</v>
      </c>
      <c r="Q971" s="2">
        <v>6.6299736420000004</v>
      </c>
      <c r="R971" s="24">
        <v>0</v>
      </c>
      <c r="S971" s="24">
        <v>0</v>
      </c>
      <c r="T971" s="24">
        <v>0.39705882399999998</v>
      </c>
      <c r="U971" s="24">
        <v>0.60294117599999997</v>
      </c>
      <c r="V971" s="95">
        <f t="shared" si="215"/>
        <v>0.23600546128340161</v>
      </c>
      <c r="W971" s="95">
        <v>0.31396875000000002</v>
      </c>
      <c r="X971" s="95">
        <v>0.25461948499999998</v>
      </c>
      <c r="Y971" s="95">
        <f t="shared" si="216"/>
        <v>0.25461948527099998</v>
      </c>
      <c r="Z971" s="2" t="s">
        <v>532</v>
      </c>
      <c r="AA971" s="2" t="s">
        <v>532</v>
      </c>
      <c r="AB971" s="2">
        <v>0.22500000000000001</v>
      </c>
      <c r="AC971" s="95">
        <v>0.27412500000000001</v>
      </c>
      <c r="AD971" s="38">
        <f t="shared" si="217"/>
        <v>0</v>
      </c>
      <c r="AE971" s="38">
        <f t="shared" si="218"/>
        <v>0</v>
      </c>
      <c r="AF971" s="38">
        <f t="shared" si="219"/>
        <v>4.7347477997292007</v>
      </c>
      <c r="AG971" s="38">
        <f t="shared" si="220"/>
        <v>8.7595756806632572</v>
      </c>
      <c r="AH971" s="38">
        <f t="shared" si="221"/>
        <v>13.494323480392458</v>
      </c>
      <c r="AI971" s="38">
        <v>105.62805555600001</v>
      </c>
      <c r="AJ971" s="24">
        <f t="shared" si="222"/>
        <v>0.12775321300161846</v>
      </c>
      <c r="AK971" s="2">
        <f t="shared" si="223"/>
        <v>2017</v>
      </c>
    </row>
    <row r="972" spans="1:37">
      <c r="A972" s="2">
        <v>171</v>
      </c>
      <c r="B972" s="2" t="s">
        <v>226</v>
      </c>
      <c r="C972" s="2" t="s">
        <v>9</v>
      </c>
      <c r="D972" s="2" t="s">
        <v>439</v>
      </c>
      <c r="E972" s="2" t="s">
        <v>767</v>
      </c>
      <c r="F972" s="2" t="s">
        <v>64</v>
      </c>
      <c r="H972" s="2" t="s">
        <v>881</v>
      </c>
      <c r="I972" s="2">
        <v>1549</v>
      </c>
      <c r="J972" s="2">
        <v>573</v>
      </c>
      <c r="K972" s="95">
        <f t="shared" si="210"/>
        <v>0.36991607488702388</v>
      </c>
      <c r="L972" s="38">
        <f t="shared" si="211"/>
        <v>0</v>
      </c>
      <c r="M972" s="38">
        <f t="shared" si="212"/>
        <v>0</v>
      </c>
      <c r="N972" s="38">
        <f t="shared" si="213"/>
        <v>0</v>
      </c>
      <c r="O972" s="38">
        <f t="shared" si="214"/>
        <v>2.8650000000000002</v>
      </c>
      <c r="P972" s="2">
        <v>404068</v>
      </c>
      <c r="Q972" s="2">
        <v>22.008936197000001</v>
      </c>
      <c r="R972" s="24">
        <v>0</v>
      </c>
      <c r="S972" s="24">
        <v>0</v>
      </c>
      <c r="T972" s="24">
        <v>0</v>
      </c>
      <c r="U972" s="24">
        <v>1</v>
      </c>
      <c r="V972" s="95">
        <f t="shared" si="215"/>
        <v>0.36991607488702388</v>
      </c>
      <c r="W972" s="95">
        <v>0.40587500000000004</v>
      </c>
      <c r="X972" s="95">
        <v>0.35434375000000001</v>
      </c>
      <c r="Y972" s="95">
        <f t="shared" si="216"/>
        <v>0.35434375000000001</v>
      </c>
      <c r="Z972" s="2" t="s">
        <v>532</v>
      </c>
      <c r="AA972" s="2" t="s">
        <v>532</v>
      </c>
      <c r="AB972" s="2" t="s">
        <v>532</v>
      </c>
      <c r="AC972" s="95">
        <v>0.35434375000000001</v>
      </c>
      <c r="AD972" s="38">
        <f t="shared" si="217"/>
        <v>0</v>
      </c>
      <c r="AE972" s="38">
        <f t="shared" si="218"/>
        <v>0</v>
      </c>
      <c r="AF972" s="38">
        <f t="shared" si="219"/>
        <v>0</v>
      </c>
      <c r="AG972" s="38">
        <f t="shared" si="220"/>
        <v>8.8931068312500017</v>
      </c>
      <c r="AH972" s="38">
        <f t="shared" si="221"/>
        <v>8.8931068312500017</v>
      </c>
      <c r="AI972" s="38">
        <v>105.62805555600001</v>
      </c>
      <c r="AJ972" s="24">
        <f t="shared" si="222"/>
        <v>8.4192658706428725E-2</v>
      </c>
      <c r="AK972" s="2">
        <f t="shared" si="223"/>
        <v>955</v>
      </c>
    </row>
    <row r="973" spans="1:37">
      <c r="A973" s="2">
        <v>172</v>
      </c>
      <c r="B973" s="2" t="s">
        <v>227</v>
      </c>
      <c r="C973" s="2" t="s">
        <v>9</v>
      </c>
      <c r="D973" s="2" t="s">
        <v>439</v>
      </c>
      <c r="E973" s="2" t="s">
        <v>767</v>
      </c>
      <c r="F973" s="2" t="s">
        <v>64</v>
      </c>
      <c r="H973" s="2" t="s">
        <v>881</v>
      </c>
      <c r="I973" s="2">
        <v>1442</v>
      </c>
      <c r="J973" s="2">
        <v>329</v>
      </c>
      <c r="K973" s="95">
        <f t="shared" si="210"/>
        <v>0.22815533980582525</v>
      </c>
      <c r="L973" s="38">
        <f t="shared" si="211"/>
        <v>0</v>
      </c>
      <c r="M973" s="38">
        <f t="shared" si="212"/>
        <v>0</v>
      </c>
      <c r="N973" s="38">
        <f t="shared" si="213"/>
        <v>0</v>
      </c>
      <c r="O973" s="38">
        <f t="shared" si="214"/>
        <v>1.645</v>
      </c>
      <c r="P973" s="2">
        <v>1273613</v>
      </c>
      <c r="Q973" s="2">
        <v>3.6058721980000001</v>
      </c>
      <c r="R973" s="24">
        <v>0</v>
      </c>
      <c r="S973" s="24">
        <v>0</v>
      </c>
      <c r="T973" s="24">
        <v>0</v>
      </c>
      <c r="U973" s="24">
        <v>1</v>
      </c>
      <c r="V973" s="95">
        <f t="shared" si="215"/>
        <v>0.22815533980582525</v>
      </c>
      <c r="W973" s="95">
        <v>0.35646875</v>
      </c>
      <c r="X973" s="95">
        <v>0.31869687499999999</v>
      </c>
      <c r="Y973" s="95">
        <f t="shared" si="216"/>
        <v>0.31869687499999999</v>
      </c>
      <c r="Z973" s="2" t="s">
        <v>532</v>
      </c>
      <c r="AA973" s="2" t="s">
        <v>532</v>
      </c>
      <c r="AB973" s="2" t="s">
        <v>532</v>
      </c>
      <c r="AC973" s="95">
        <v>0.31869687499999999</v>
      </c>
      <c r="AD973" s="38">
        <f t="shared" si="217"/>
        <v>0</v>
      </c>
      <c r="AE973" s="38">
        <f t="shared" si="218"/>
        <v>0</v>
      </c>
      <c r="AF973" s="38">
        <f t="shared" si="219"/>
        <v>0</v>
      </c>
      <c r="AG973" s="38">
        <f t="shared" si="220"/>
        <v>4.5924857081250003</v>
      </c>
      <c r="AH973" s="38">
        <f t="shared" si="221"/>
        <v>4.5924857081250003</v>
      </c>
      <c r="AI973" s="38">
        <v>105.62805555600001</v>
      </c>
      <c r="AJ973" s="24">
        <f t="shared" si="222"/>
        <v>4.3477896889716365E-2</v>
      </c>
      <c r="AK973" s="2">
        <f t="shared" si="223"/>
        <v>548</v>
      </c>
    </row>
    <row r="974" spans="1:37">
      <c r="A974" s="2">
        <v>173</v>
      </c>
      <c r="B974" s="2" t="s">
        <v>228</v>
      </c>
      <c r="C974" s="2" t="s">
        <v>9</v>
      </c>
      <c r="D974" s="2" t="s">
        <v>439</v>
      </c>
      <c r="E974" s="2" t="s">
        <v>767</v>
      </c>
      <c r="F974" s="2" t="s">
        <v>64</v>
      </c>
      <c r="H974" s="2" t="s">
        <v>881</v>
      </c>
      <c r="I974" s="2">
        <v>2813</v>
      </c>
      <c r="J974" s="2">
        <v>659</v>
      </c>
      <c r="K974" s="95">
        <f t="shared" si="210"/>
        <v>0.23426946320654107</v>
      </c>
      <c r="L974" s="38">
        <f t="shared" si="211"/>
        <v>0</v>
      </c>
      <c r="M974" s="38">
        <f t="shared" si="212"/>
        <v>0</v>
      </c>
      <c r="N974" s="38">
        <f t="shared" si="213"/>
        <v>0</v>
      </c>
      <c r="O974" s="38">
        <f t="shared" si="214"/>
        <v>3.2949999999999999</v>
      </c>
      <c r="P974" s="2">
        <v>2784854</v>
      </c>
      <c r="Q974" s="2">
        <v>4.0470947830000004</v>
      </c>
      <c r="R974" s="24">
        <v>0</v>
      </c>
      <c r="S974" s="24">
        <v>0</v>
      </c>
      <c r="T974" s="24">
        <v>0</v>
      </c>
      <c r="U974" s="24">
        <v>1</v>
      </c>
      <c r="V974" s="95">
        <f t="shared" si="215"/>
        <v>0.23426946320654107</v>
      </c>
      <c r="W974" s="95">
        <v>0.45103124999999999</v>
      </c>
      <c r="X974" s="95">
        <v>0.39046874999999998</v>
      </c>
      <c r="Y974" s="95">
        <f t="shared" si="216"/>
        <v>0.39046874999999998</v>
      </c>
      <c r="Z974" s="2" t="s">
        <v>532</v>
      </c>
      <c r="AA974" s="2" t="s">
        <v>532</v>
      </c>
      <c r="AB974" s="2" t="s">
        <v>532</v>
      </c>
      <c r="AC974" s="95">
        <v>0.39046874999999998</v>
      </c>
      <c r="AD974" s="38">
        <f t="shared" si="217"/>
        <v>0</v>
      </c>
      <c r="AE974" s="38">
        <f t="shared" si="218"/>
        <v>0</v>
      </c>
      <c r="AF974" s="38">
        <f t="shared" si="219"/>
        <v>0</v>
      </c>
      <c r="AG974" s="38">
        <f t="shared" si="220"/>
        <v>11.270568093749999</v>
      </c>
      <c r="AH974" s="38">
        <f t="shared" si="221"/>
        <v>11.270568093749999</v>
      </c>
      <c r="AI974" s="38">
        <v>105.62805555600001</v>
      </c>
      <c r="AJ974" s="24">
        <f t="shared" si="222"/>
        <v>0.1067005165855275</v>
      </c>
      <c r="AK974" s="2">
        <f t="shared" si="223"/>
        <v>1098</v>
      </c>
    </row>
    <row r="975" spans="1:37">
      <c r="A975" s="2">
        <v>174</v>
      </c>
      <c r="B975" s="2" t="s">
        <v>229</v>
      </c>
      <c r="C975" s="2" t="s">
        <v>9</v>
      </c>
      <c r="D975" s="2" t="s">
        <v>439</v>
      </c>
      <c r="E975" s="2" t="s">
        <v>767</v>
      </c>
      <c r="F975" s="2" t="s">
        <v>64</v>
      </c>
      <c r="H975" s="2" t="s">
        <v>881</v>
      </c>
      <c r="I975" s="2">
        <v>3034</v>
      </c>
      <c r="J975" s="2">
        <v>666</v>
      </c>
      <c r="K975" s="95">
        <f t="shared" si="210"/>
        <v>0.21951219512195122</v>
      </c>
      <c r="L975" s="38">
        <f t="shared" si="211"/>
        <v>0</v>
      </c>
      <c r="M975" s="38">
        <f t="shared" si="212"/>
        <v>0</v>
      </c>
      <c r="N975" s="38">
        <f t="shared" si="213"/>
        <v>0</v>
      </c>
      <c r="O975" s="38">
        <f t="shared" si="214"/>
        <v>3.33</v>
      </c>
      <c r="P975" s="2">
        <v>3622303</v>
      </c>
      <c r="Q975" s="2">
        <v>2.6640438739999999</v>
      </c>
      <c r="R975" s="24">
        <v>0</v>
      </c>
      <c r="S975" s="24">
        <v>0</v>
      </c>
      <c r="T975" s="24">
        <v>0</v>
      </c>
      <c r="U975" s="24">
        <v>1</v>
      </c>
      <c r="V975" s="95">
        <f t="shared" si="215"/>
        <v>0.21951219512195122</v>
      </c>
      <c r="W975" s="95">
        <v>0.37665624999999997</v>
      </c>
      <c r="X975" s="95">
        <v>0.33080937500000002</v>
      </c>
      <c r="Y975" s="95">
        <f t="shared" si="216"/>
        <v>0.33080937500000002</v>
      </c>
      <c r="Z975" s="2" t="s">
        <v>532</v>
      </c>
      <c r="AA975" s="2" t="s">
        <v>532</v>
      </c>
      <c r="AB975" s="2" t="s">
        <v>532</v>
      </c>
      <c r="AC975" s="95">
        <v>0.33080937500000002</v>
      </c>
      <c r="AD975" s="38">
        <f t="shared" si="217"/>
        <v>0</v>
      </c>
      <c r="AE975" s="38">
        <f t="shared" si="218"/>
        <v>0</v>
      </c>
      <c r="AF975" s="38">
        <f t="shared" si="219"/>
        <v>0</v>
      </c>
      <c r="AG975" s="38">
        <f t="shared" si="220"/>
        <v>9.6499741162500001</v>
      </c>
      <c r="AH975" s="38">
        <f t="shared" si="221"/>
        <v>9.6499741162500001</v>
      </c>
      <c r="AI975" s="38">
        <v>105.62805555600001</v>
      </c>
      <c r="AJ975" s="24">
        <f t="shared" si="222"/>
        <v>9.1358058855243701E-2</v>
      </c>
      <c r="AK975" s="2">
        <f t="shared" si="223"/>
        <v>1110</v>
      </c>
    </row>
    <row r="976" spans="1:37">
      <c r="A976" s="2">
        <v>175</v>
      </c>
      <c r="B976" s="2" t="s">
        <v>230</v>
      </c>
      <c r="C976" s="2" t="s">
        <v>9</v>
      </c>
      <c r="D976" s="2" t="s">
        <v>439</v>
      </c>
      <c r="E976" s="2" t="s">
        <v>767</v>
      </c>
      <c r="F976" s="2" t="s">
        <v>64</v>
      </c>
      <c r="H976" s="2" t="s">
        <v>881</v>
      </c>
      <c r="I976" s="2">
        <v>1781</v>
      </c>
      <c r="J976" s="2">
        <v>641</v>
      </c>
      <c r="K976" s="95">
        <f t="shared" si="210"/>
        <v>0.35991016282987087</v>
      </c>
      <c r="L976" s="38">
        <f t="shared" si="211"/>
        <v>0</v>
      </c>
      <c r="M976" s="38">
        <f t="shared" si="212"/>
        <v>0</v>
      </c>
      <c r="N976" s="38">
        <f t="shared" si="213"/>
        <v>0</v>
      </c>
      <c r="O976" s="38">
        <f t="shared" si="214"/>
        <v>3.2050000000000001</v>
      </c>
      <c r="P976" s="2">
        <v>381252</v>
      </c>
      <c r="Q976" s="2">
        <v>24.361151811999999</v>
      </c>
      <c r="R976" s="24">
        <v>0</v>
      </c>
      <c r="S976" s="24">
        <v>0</v>
      </c>
      <c r="T976" s="24">
        <v>0</v>
      </c>
      <c r="U976" s="24">
        <v>1</v>
      </c>
      <c r="V976" s="95">
        <f t="shared" si="215"/>
        <v>0.35991016282987087</v>
      </c>
      <c r="W976" s="95">
        <v>0.37665624999999997</v>
      </c>
      <c r="X976" s="95">
        <v>0.33080937500000002</v>
      </c>
      <c r="Y976" s="95">
        <f t="shared" si="216"/>
        <v>0.33080937500000002</v>
      </c>
      <c r="Z976" s="2" t="s">
        <v>532</v>
      </c>
      <c r="AA976" s="2" t="s">
        <v>532</v>
      </c>
      <c r="AB976" s="2" t="s">
        <v>532</v>
      </c>
      <c r="AC976" s="95">
        <v>0.33080937500000002</v>
      </c>
      <c r="AD976" s="38">
        <f t="shared" si="217"/>
        <v>0</v>
      </c>
      <c r="AE976" s="38">
        <f t="shared" si="218"/>
        <v>0</v>
      </c>
      <c r="AF976" s="38">
        <f t="shared" si="219"/>
        <v>0</v>
      </c>
      <c r="AG976" s="38">
        <f t="shared" si="220"/>
        <v>9.2877378506250015</v>
      </c>
      <c r="AH976" s="38">
        <f t="shared" si="221"/>
        <v>9.2877378506250015</v>
      </c>
      <c r="AI976" s="38">
        <v>105.62805555600001</v>
      </c>
      <c r="AJ976" s="24">
        <f t="shared" si="222"/>
        <v>8.7928702291608443E-2</v>
      </c>
      <c r="AK976" s="2">
        <f t="shared" si="223"/>
        <v>1068</v>
      </c>
    </row>
    <row r="977" spans="1:37">
      <c r="A977" s="2">
        <v>176</v>
      </c>
      <c r="B977" s="2" t="s">
        <v>231</v>
      </c>
      <c r="C977" s="2" t="s">
        <v>9</v>
      </c>
      <c r="D977" s="2" t="s">
        <v>439</v>
      </c>
      <c r="E977" s="2" t="s">
        <v>767</v>
      </c>
      <c r="F977" s="2" t="s">
        <v>64</v>
      </c>
      <c r="H977" s="2" t="s">
        <v>881</v>
      </c>
      <c r="I977" s="2">
        <v>4995</v>
      </c>
      <c r="J977" s="2">
        <v>990</v>
      </c>
      <c r="K977" s="95">
        <f t="shared" si="210"/>
        <v>0.1981981981981982</v>
      </c>
      <c r="L977" s="38">
        <f t="shared" si="211"/>
        <v>0</v>
      </c>
      <c r="M977" s="38">
        <f t="shared" si="212"/>
        <v>0</v>
      </c>
      <c r="N977" s="38">
        <f t="shared" si="213"/>
        <v>0</v>
      </c>
      <c r="O977" s="38">
        <f t="shared" si="214"/>
        <v>4.95</v>
      </c>
      <c r="P977" s="2">
        <v>2498749</v>
      </c>
      <c r="Q977" s="2">
        <v>5.53050102</v>
      </c>
      <c r="R977" s="24">
        <v>0</v>
      </c>
      <c r="S977" s="24">
        <v>0</v>
      </c>
      <c r="T977" s="24">
        <v>0</v>
      </c>
      <c r="U977" s="24">
        <v>1</v>
      </c>
      <c r="V977" s="95">
        <f t="shared" si="215"/>
        <v>0.1981981981981982</v>
      </c>
      <c r="W977" s="95">
        <v>0.35646875</v>
      </c>
      <c r="X977" s="95">
        <v>0.31869687499999999</v>
      </c>
      <c r="Y977" s="95">
        <f t="shared" si="216"/>
        <v>0.31869687499999999</v>
      </c>
      <c r="Z977" s="2" t="s">
        <v>532</v>
      </c>
      <c r="AA977" s="2" t="s">
        <v>532</v>
      </c>
      <c r="AB977" s="2" t="s">
        <v>532</v>
      </c>
      <c r="AC977" s="95">
        <v>0.31869687499999999</v>
      </c>
      <c r="AD977" s="38">
        <f t="shared" si="217"/>
        <v>0</v>
      </c>
      <c r="AE977" s="38">
        <f t="shared" si="218"/>
        <v>0</v>
      </c>
      <c r="AF977" s="38">
        <f t="shared" si="219"/>
        <v>0</v>
      </c>
      <c r="AG977" s="38">
        <f t="shared" si="220"/>
        <v>13.819333893750001</v>
      </c>
      <c r="AH977" s="38">
        <f t="shared" si="221"/>
        <v>13.819333893750001</v>
      </c>
      <c r="AI977" s="38">
        <v>105.62805555600001</v>
      </c>
      <c r="AJ977" s="24">
        <f t="shared" si="222"/>
        <v>0.13083014565598541</v>
      </c>
      <c r="AK977" s="2">
        <f t="shared" si="223"/>
        <v>1650</v>
      </c>
    </row>
    <row r="978" spans="1:37">
      <c r="A978" s="2">
        <v>177</v>
      </c>
      <c r="B978" s="2" t="s">
        <v>232</v>
      </c>
      <c r="C978" s="2" t="s">
        <v>9</v>
      </c>
      <c r="D978" s="2" t="s">
        <v>439</v>
      </c>
      <c r="E978" s="2" t="s">
        <v>767</v>
      </c>
      <c r="F978" s="2" t="s">
        <v>64</v>
      </c>
      <c r="H978" s="2" t="s">
        <v>881</v>
      </c>
      <c r="I978" s="2">
        <v>2214</v>
      </c>
      <c r="J978" s="2">
        <v>432</v>
      </c>
      <c r="K978" s="95">
        <f t="shared" si="210"/>
        <v>0.1951219512195122</v>
      </c>
      <c r="L978" s="38">
        <f t="shared" si="211"/>
        <v>0</v>
      </c>
      <c r="M978" s="38">
        <f t="shared" si="212"/>
        <v>0</v>
      </c>
      <c r="N978" s="38">
        <f t="shared" si="213"/>
        <v>2.16</v>
      </c>
      <c r="O978" s="38">
        <f t="shared" si="214"/>
        <v>0</v>
      </c>
      <c r="P978" s="2">
        <v>1116260</v>
      </c>
      <c r="Q978" s="2">
        <v>3.8139501550000001</v>
      </c>
      <c r="R978" s="24">
        <v>0</v>
      </c>
      <c r="S978" s="24">
        <v>0</v>
      </c>
      <c r="T978" s="24">
        <v>1</v>
      </c>
      <c r="U978" s="24">
        <v>0</v>
      </c>
      <c r="V978" s="95">
        <f t="shared" si="215"/>
        <v>0.1951219512195122</v>
      </c>
      <c r="W978" s="95">
        <v>0.24862499999999998</v>
      </c>
      <c r="X978" s="95">
        <v>0.22500000000000001</v>
      </c>
      <c r="Y978" s="95">
        <f t="shared" si="216"/>
        <v>0.22500000000000001</v>
      </c>
      <c r="Z978" s="2" t="s">
        <v>532</v>
      </c>
      <c r="AA978" s="2" t="s">
        <v>532</v>
      </c>
      <c r="AB978" s="2">
        <v>0.22500000000000001</v>
      </c>
      <c r="AC978" s="95"/>
      <c r="AD978" s="38">
        <f t="shared" si="217"/>
        <v>0</v>
      </c>
      <c r="AE978" s="38">
        <f t="shared" si="218"/>
        <v>0</v>
      </c>
      <c r="AF978" s="38">
        <f t="shared" si="219"/>
        <v>4.2573600000000003</v>
      </c>
      <c r="AG978" s="38">
        <f t="shared" si="220"/>
        <v>0</v>
      </c>
      <c r="AH978" s="38">
        <f t="shared" si="221"/>
        <v>4.2573600000000003</v>
      </c>
      <c r="AI978" s="38">
        <v>105.62805555600001</v>
      </c>
      <c r="AJ978" s="24">
        <f t="shared" si="222"/>
        <v>4.0305200901316493E-2</v>
      </c>
      <c r="AK978" s="2">
        <f t="shared" si="223"/>
        <v>720</v>
      </c>
    </row>
    <row r="979" spans="1:37">
      <c r="A979" s="2">
        <v>178</v>
      </c>
      <c r="B979" s="2" t="s">
        <v>233</v>
      </c>
      <c r="C979" s="2" t="s">
        <v>8</v>
      </c>
      <c r="D979" s="2" t="s">
        <v>440</v>
      </c>
      <c r="E979" s="2" t="s">
        <v>767</v>
      </c>
      <c r="F979" s="2" t="s">
        <v>64</v>
      </c>
      <c r="H979" s="2" t="s">
        <v>881</v>
      </c>
      <c r="I979" s="2">
        <v>18215</v>
      </c>
      <c r="J979" s="2">
        <v>7260</v>
      </c>
      <c r="K979" s="95">
        <f t="shared" si="210"/>
        <v>0.39857260499588254</v>
      </c>
      <c r="L979" s="38">
        <f t="shared" si="211"/>
        <v>0</v>
      </c>
      <c r="M979" s="38">
        <f t="shared" si="212"/>
        <v>0</v>
      </c>
      <c r="N979" s="38">
        <f t="shared" si="213"/>
        <v>17.745417950700002</v>
      </c>
      <c r="O979" s="38">
        <f t="shared" si="214"/>
        <v>18.554582049300002</v>
      </c>
      <c r="P979" s="2">
        <v>2479350</v>
      </c>
      <c r="Q979" s="2">
        <v>31.659832387000002</v>
      </c>
      <c r="R979" s="24">
        <v>0</v>
      </c>
      <c r="S979" s="24">
        <v>0</v>
      </c>
      <c r="T979" s="24">
        <v>0.488854489</v>
      </c>
      <c r="U979" s="24">
        <v>0.51114551100000005</v>
      </c>
      <c r="V979" s="95">
        <f t="shared" si="215"/>
        <v>0.39857260499588254</v>
      </c>
      <c r="W979" s="95">
        <v>0.28581249999999997</v>
      </c>
      <c r="X979" s="95">
        <v>0.24685147099999999</v>
      </c>
      <c r="Y979" s="95">
        <f t="shared" si="216"/>
        <v>0.24685147059524998</v>
      </c>
      <c r="Z979" s="2" t="s">
        <v>532</v>
      </c>
      <c r="AA979" s="2" t="s">
        <v>532</v>
      </c>
      <c r="AB979" s="2">
        <v>0.22500000000000001</v>
      </c>
      <c r="AC979" s="95">
        <v>0.26774999999999999</v>
      </c>
      <c r="AD979" s="38">
        <f t="shared" si="217"/>
        <v>0</v>
      </c>
      <c r="AE979" s="38">
        <f t="shared" si="218"/>
        <v>0</v>
      </c>
      <c r="AF979" s="38">
        <f t="shared" si="219"/>
        <v>34.976218780829704</v>
      </c>
      <c r="AG979" s="38">
        <f t="shared" si="220"/>
        <v>43.519586650812663</v>
      </c>
      <c r="AH979" s="38">
        <f t="shared" si="221"/>
        <v>78.495805431642367</v>
      </c>
      <c r="AI979" s="38">
        <v>132.838888889</v>
      </c>
      <c r="AJ979" s="24">
        <f t="shared" si="222"/>
        <v>0.59090983136145736</v>
      </c>
      <c r="AK979" s="2">
        <f t="shared" si="223"/>
        <v>12100</v>
      </c>
    </row>
    <row r="980" spans="1:37">
      <c r="A980" s="2">
        <v>179</v>
      </c>
      <c r="B980" s="2" t="s">
        <v>234</v>
      </c>
      <c r="C980" s="2" t="s">
        <v>8</v>
      </c>
      <c r="D980" s="2" t="s">
        <v>440</v>
      </c>
      <c r="E980" s="2" t="s">
        <v>767</v>
      </c>
      <c r="F980" s="2" t="s">
        <v>64</v>
      </c>
      <c r="H980" s="2" t="s">
        <v>881</v>
      </c>
      <c r="I980" s="2">
        <v>35533</v>
      </c>
      <c r="J980" s="2">
        <v>11195</v>
      </c>
      <c r="K980" s="95">
        <f t="shared" si="210"/>
        <v>0.31505924070582275</v>
      </c>
      <c r="L980" s="38">
        <f t="shared" si="211"/>
        <v>0</v>
      </c>
      <c r="M980" s="38">
        <f t="shared" si="212"/>
        <v>0</v>
      </c>
      <c r="N980" s="38">
        <f t="shared" si="213"/>
        <v>17.19974846345</v>
      </c>
      <c r="O980" s="38">
        <f t="shared" si="214"/>
        <v>38.775251536550002</v>
      </c>
      <c r="P980" s="2">
        <v>5323267</v>
      </c>
      <c r="Q980" s="2">
        <v>23.822320486999999</v>
      </c>
      <c r="R980" s="24">
        <v>0</v>
      </c>
      <c r="S980" s="24">
        <v>0</v>
      </c>
      <c r="T980" s="24">
        <v>0.30727554200000001</v>
      </c>
      <c r="U980" s="24">
        <v>0.69272445800000004</v>
      </c>
      <c r="V980" s="95">
        <f t="shared" si="215"/>
        <v>0.31505924070582275</v>
      </c>
      <c r="W980" s="95">
        <v>0.29112500000000002</v>
      </c>
      <c r="X980" s="95">
        <v>0.25862118899999997</v>
      </c>
      <c r="Y980" s="95">
        <f t="shared" si="216"/>
        <v>0.25862118899163067</v>
      </c>
      <c r="Z980" s="2" t="s">
        <v>532</v>
      </c>
      <c r="AA980" s="2" t="s">
        <v>532</v>
      </c>
      <c r="AB980" s="2">
        <v>0.22500000000000001</v>
      </c>
      <c r="AC980" s="95">
        <v>0.27353472200000001</v>
      </c>
      <c r="AD980" s="38">
        <f t="shared" si="217"/>
        <v>0</v>
      </c>
      <c r="AE980" s="38">
        <f t="shared" si="218"/>
        <v>0</v>
      </c>
      <c r="AF980" s="38">
        <f t="shared" si="219"/>
        <v>33.900704221459947</v>
      </c>
      <c r="AG980" s="38">
        <f t="shared" si="220"/>
        <v>92.911868209885242</v>
      </c>
      <c r="AH980" s="38">
        <f t="shared" si="221"/>
        <v>126.81257243134519</v>
      </c>
      <c r="AI980" s="38">
        <v>132.838888889</v>
      </c>
      <c r="AJ980" s="24">
        <f t="shared" si="222"/>
        <v>0.9546343957853306</v>
      </c>
      <c r="AK980" s="2">
        <f t="shared" si="223"/>
        <v>18658</v>
      </c>
    </row>
    <row r="981" spans="1:37">
      <c r="A981" s="2">
        <v>180</v>
      </c>
      <c r="B981" s="2" t="s">
        <v>235</v>
      </c>
      <c r="C981" s="2" t="s">
        <v>8</v>
      </c>
      <c r="D981" s="2" t="s">
        <v>440</v>
      </c>
      <c r="E981" s="2" t="s">
        <v>767</v>
      </c>
      <c r="F981" s="2" t="s">
        <v>64</v>
      </c>
      <c r="H981" s="2" t="s">
        <v>881</v>
      </c>
      <c r="I981" s="2">
        <v>15179</v>
      </c>
      <c r="J981" s="2">
        <v>3453</v>
      </c>
      <c r="K981" s="95">
        <f t="shared" si="210"/>
        <v>0.22748534159035511</v>
      </c>
      <c r="L981" s="38">
        <f t="shared" si="211"/>
        <v>3.4180891513649998</v>
      </c>
      <c r="M981" s="38">
        <f t="shared" si="212"/>
        <v>5.077941175454999</v>
      </c>
      <c r="N981" s="38">
        <f t="shared" si="213"/>
        <v>6.4785509373449992</v>
      </c>
      <c r="O981" s="38">
        <f t="shared" si="214"/>
        <v>2.2904187358349999</v>
      </c>
      <c r="P981" s="2">
        <v>3330031</v>
      </c>
      <c r="Q981" s="2">
        <v>5.3805920629999999</v>
      </c>
      <c r="R981" s="24">
        <v>0.19797794099999999</v>
      </c>
      <c r="S981" s="24">
        <v>0.29411764699999998</v>
      </c>
      <c r="T981" s="24">
        <v>0.375241873</v>
      </c>
      <c r="U981" s="24">
        <v>0.132662539</v>
      </c>
      <c r="V981" s="95">
        <f t="shared" si="215"/>
        <v>0.11554080865906846</v>
      </c>
      <c r="W981" s="95">
        <v>0.25659375000000001</v>
      </c>
      <c r="X981" s="95">
        <v>0.23325215699999999</v>
      </c>
      <c r="Y981" s="95">
        <f t="shared" si="216"/>
        <v>0.18973818211653123</v>
      </c>
      <c r="Z981" s="2">
        <v>0.1</v>
      </c>
      <c r="AA981" s="2">
        <v>0.17499999999999999</v>
      </c>
      <c r="AB981" s="2">
        <v>0.22500000000000001</v>
      </c>
      <c r="AC981" s="95">
        <v>0.25659375000000001</v>
      </c>
      <c r="AD981" s="38">
        <f t="shared" si="217"/>
        <v>2.9942460965957403</v>
      </c>
      <c r="AE981" s="38">
        <f t="shared" si="218"/>
        <v>7.784483821972513</v>
      </c>
      <c r="AF981" s="38">
        <f t="shared" si="219"/>
        <v>12.769223897506993</v>
      </c>
      <c r="AG981" s="38">
        <f t="shared" si="220"/>
        <v>5.148314480683899</v>
      </c>
      <c r="AH981" s="38">
        <f t="shared" si="221"/>
        <v>17.917538378190891</v>
      </c>
      <c r="AI981" s="38">
        <v>132.838888889</v>
      </c>
      <c r="AJ981" s="24">
        <f t="shared" si="222"/>
        <v>0.13488172423034012</v>
      </c>
      <c r="AK981" s="2">
        <f t="shared" si="223"/>
        <v>2923</v>
      </c>
    </row>
    <row r="982" spans="1:37">
      <c r="A982" s="2">
        <v>181</v>
      </c>
      <c r="B982" s="2" t="s">
        <v>236</v>
      </c>
      <c r="C982" s="2" t="s">
        <v>8</v>
      </c>
      <c r="D982" s="2" t="s">
        <v>440</v>
      </c>
      <c r="E982" s="2" t="s">
        <v>767</v>
      </c>
      <c r="F982" s="2" t="s">
        <v>64</v>
      </c>
      <c r="H982" s="2" t="s">
        <v>881</v>
      </c>
      <c r="I982" s="2">
        <v>12329</v>
      </c>
      <c r="J982" s="2">
        <v>1874</v>
      </c>
      <c r="K982" s="95">
        <f t="shared" si="210"/>
        <v>0.15199935112336768</v>
      </c>
      <c r="L982" s="38">
        <f t="shared" si="211"/>
        <v>0</v>
      </c>
      <c r="M982" s="38">
        <f t="shared" si="212"/>
        <v>2.0482111346900003</v>
      </c>
      <c r="N982" s="38">
        <f t="shared" si="213"/>
        <v>5.5932382134299994</v>
      </c>
      <c r="O982" s="38">
        <f t="shared" si="214"/>
        <v>1.72855065188</v>
      </c>
      <c r="P982" s="2">
        <v>4520567</v>
      </c>
      <c r="Q982" s="2">
        <v>3.3302101400000002</v>
      </c>
      <c r="R982" s="24">
        <v>0</v>
      </c>
      <c r="S982" s="24">
        <v>0.218592437</v>
      </c>
      <c r="T982" s="24">
        <v>0.59693043899999998</v>
      </c>
      <c r="U982" s="24">
        <v>0.18447712399999999</v>
      </c>
      <c r="V982" s="95">
        <f t="shared" si="215"/>
        <v>0.11877344253889204</v>
      </c>
      <c r="W982" s="95">
        <v>0.26615624999999998</v>
      </c>
      <c r="X982" s="95">
        <v>0.23471629499999999</v>
      </c>
      <c r="Y982" s="95">
        <f t="shared" si="216"/>
        <v>0.22166276478462499</v>
      </c>
      <c r="Z982" s="2" t="s">
        <v>532</v>
      </c>
      <c r="AA982" s="2">
        <v>0.17499999999999999</v>
      </c>
      <c r="AB982" s="2">
        <v>0.22500000000000001</v>
      </c>
      <c r="AC982" s="95">
        <v>0.26615624999999998</v>
      </c>
      <c r="AD982" s="38">
        <f t="shared" si="217"/>
        <v>0</v>
      </c>
      <c r="AE982" s="38">
        <f t="shared" si="218"/>
        <v>3.1399076694797703</v>
      </c>
      <c r="AF982" s="38">
        <f t="shared" si="219"/>
        <v>11.024272518670529</v>
      </c>
      <c r="AG982" s="38">
        <f t="shared" si="220"/>
        <v>4.0301655406894614</v>
      </c>
      <c r="AH982" s="38">
        <f t="shared" si="221"/>
        <v>15.05443805935999</v>
      </c>
      <c r="AI982" s="38">
        <v>132.838888889</v>
      </c>
      <c r="AJ982" s="24">
        <f t="shared" si="222"/>
        <v>0.11332854546788221</v>
      </c>
      <c r="AK982" s="2">
        <f t="shared" si="223"/>
        <v>2441</v>
      </c>
    </row>
    <row r="983" spans="1:37">
      <c r="A983" s="2">
        <v>182</v>
      </c>
      <c r="B983" s="2" t="s">
        <v>237</v>
      </c>
      <c r="C983" s="2" t="s">
        <v>8</v>
      </c>
      <c r="D983" s="2" t="s">
        <v>440</v>
      </c>
      <c r="E983" s="2" t="s">
        <v>767</v>
      </c>
      <c r="F983" s="2" t="s">
        <v>64</v>
      </c>
      <c r="H983" s="2" t="s">
        <v>881</v>
      </c>
      <c r="I983" s="2">
        <v>25117</v>
      </c>
      <c r="J983" s="2">
        <v>9960</v>
      </c>
      <c r="K983" s="95">
        <f t="shared" si="210"/>
        <v>0.39654417326910063</v>
      </c>
      <c r="L983" s="38">
        <f t="shared" si="211"/>
        <v>0</v>
      </c>
      <c r="M983" s="38">
        <f t="shared" si="212"/>
        <v>0</v>
      </c>
      <c r="N983" s="38">
        <f t="shared" si="213"/>
        <v>6.263771640599999</v>
      </c>
      <c r="O983" s="38">
        <f t="shared" si="214"/>
        <v>43.536228359400006</v>
      </c>
      <c r="P983" s="2">
        <v>2118528</v>
      </c>
      <c r="Q983" s="2">
        <v>55.271192808999999</v>
      </c>
      <c r="R983" s="24">
        <v>0</v>
      </c>
      <c r="S983" s="24">
        <v>0</v>
      </c>
      <c r="T983" s="24">
        <v>0.12577854699999999</v>
      </c>
      <c r="U983" s="24">
        <v>0.87422145299999998</v>
      </c>
      <c r="V983" s="95">
        <f t="shared" si="215"/>
        <v>0.39654417326910063</v>
      </c>
      <c r="W983" s="95">
        <v>0.29590624999999998</v>
      </c>
      <c r="X983" s="95">
        <v>0.26841055899999999</v>
      </c>
      <c r="Y983" s="95">
        <f t="shared" si="216"/>
        <v>0.26841055902553124</v>
      </c>
      <c r="Z983" s="2" t="s">
        <v>532</v>
      </c>
      <c r="AA983" s="2" t="s">
        <v>532</v>
      </c>
      <c r="AB983" s="2">
        <v>0.22500000000000001</v>
      </c>
      <c r="AC983" s="95">
        <v>0.27465624999999999</v>
      </c>
      <c r="AD983" s="38">
        <f t="shared" si="217"/>
        <v>0</v>
      </c>
      <c r="AE983" s="38">
        <f t="shared" si="218"/>
        <v>0</v>
      </c>
      <c r="AF983" s="38">
        <f t="shared" si="219"/>
        <v>12.345893903622599</v>
      </c>
      <c r="AG983" s="38">
        <f t="shared" si="220"/>
        <v>104.74767565014736</v>
      </c>
      <c r="AH983" s="38">
        <f t="shared" si="221"/>
        <v>117.09356955376995</v>
      </c>
      <c r="AI983" s="38">
        <v>132.838888889</v>
      </c>
      <c r="AJ983" s="24">
        <f t="shared" si="222"/>
        <v>0.88147055830625909</v>
      </c>
      <c r="AK983" s="2">
        <f t="shared" si="223"/>
        <v>16600</v>
      </c>
    </row>
    <row r="984" spans="1:37">
      <c r="A984" s="2">
        <v>183</v>
      </c>
      <c r="B984" s="2" t="s">
        <v>238</v>
      </c>
      <c r="C984" s="2" t="s">
        <v>8</v>
      </c>
      <c r="D984" s="2" t="s">
        <v>440</v>
      </c>
      <c r="E984" s="2" t="s">
        <v>767</v>
      </c>
      <c r="F984" s="2" t="s">
        <v>64</v>
      </c>
      <c r="H984" s="2" t="s">
        <v>881</v>
      </c>
      <c r="I984" s="2">
        <v>17786</v>
      </c>
      <c r="J984" s="2">
        <v>4584</v>
      </c>
      <c r="K984" s="95">
        <f t="shared" si="210"/>
        <v>0.25773079950522881</v>
      </c>
      <c r="L984" s="38">
        <f t="shared" si="211"/>
        <v>0</v>
      </c>
      <c r="M984" s="38">
        <f t="shared" si="212"/>
        <v>7.2700995443999998</v>
      </c>
      <c r="N984" s="38">
        <f t="shared" si="213"/>
        <v>10.52660633256</v>
      </c>
      <c r="O984" s="38">
        <f t="shared" si="214"/>
        <v>5.12329412304</v>
      </c>
      <c r="P984" s="2">
        <v>2083496</v>
      </c>
      <c r="Q984" s="2">
        <v>15.519785335</v>
      </c>
      <c r="R984" s="24">
        <v>0</v>
      </c>
      <c r="S984" s="24">
        <v>0.31719457000000001</v>
      </c>
      <c r="T984" s="24">
        <v>0.45927601800000001</v>
      </c>
      <c r="U984" s="24">
        <v>0.22352941200000001</v>
      </c>
      <c r="V984" s="95">
        <f t="shared" si="215"/>
        <v>0.17597998938041157</v>
      </c>
      <c r="W984" s="95">
        <v>0.26350000000000001</v>
      </c>
      <c r="X984" s="95">
        <v>0.235864563</v>
      </c>
      <c r="Y984" s="95">
        <f t="shared" si="216"/>
        <v>0.21655865386075002</v>
      </c>
      <c r="Z984" s="2" t="s">
        <v>532</v>
      </c>
      <c r="AA984" s="2">
        <v>0.17499999999999999</v>
      </c>
      <c r="AB984" s="2">
        <v>0.22500000000000001</v>
      </c>
      <c r="AC984" s="95">
        <v>0.25818750000000001</v>
      </c>
      <c r="AD984" s="38">
        <f t="shared" si="217"/>
        <v>0</v>
      </c>
      <c r="AE984" s="38">
        <f t="shared" si="218"/>
        <v>11.145062601565199</v>
      </c>
      <c r="AF984" s="38">
        <f t="shared" si="219"/>
        <v>20.747941081475762</v>
      </c>
      <c r="AG984" s="38">
        <f t="shared" si="220"/>
        <v>11.587469592197337</v>
      </c>
      <c r="AH984" s="38">
        <f t="shared" si="221"/>
        <v>32.335410673673096</v>
      </c>
      <c r="AI984" s="38">
        <v>132.838888889</v>
      </c>
      <c r="AJ984" s="24">
        <f t="shared" si="222"/>
        <v>0.24341825608532847</v>
      </c>
      <c r="AK984" s="2">
        <f t="shared" si="223"/>
        <v>5217</v>
      </c>
    </row>
    <row r="985" spans="1:37">
      <c r="A985" s="2">
        <v>184</v>
      </c>
      <c r="B985" s="2" t="s">
        <v>239</v>
      </c>
      <c r="C985" s="2" t="s">
        <v>8</v>
      </c>
      <c r="D985" s="2" t="s">
        <v>440</v>
      </c>
      <c r="E985" s="2" t="s">
        <v>767</v>
      </c>
      <c r="F985" s="2" t="s">
        <v>64</v>
      </c>
      <c r="H985" s="2" t="s">
        <v>881</v>
      </c>
      <c r="I985" s="2">
        <v>11684</v>
      </c>
      <c r="J985" s="2">
        <v>3558</v>
      </c>
      <c r="K985" s="95">
        <f t="shared" si="210"/>
        <v>0.30451900034234852</v>
      </c>
      <c r="L985" s="38">
        <f t="shared" si="211"/>
        <v>0</v>
      </c>
      <c r="M985" s="38">
        <f t="shared" si="212"/>
        <v>1.43176202457</v>
      </c>
      <c r="N985" s="38">
        <f t="shared" si="213"/>
        <v>10.85263992168</v>
      </c>
      <c r="O985" s="38">
        <f t="shared" si="214"/>
        <v>5.5055980359599994</v>
      </c>
      <c r="P985" s="2">
        <v>1241895</v>
      </c>
      <c r="Q985" s="2">
        <v>27.250845087999998</v>
      </c>
      <c r="R985" s="24">
        <v>0</v>
      </c>
      <c r="S985" s="24">
        <v>8.0481283000000001E-2</v>
      </c>
      <c r="T985" s="24">
        <v>0.61004159199999997</v>
      </c>
      <c r="U985" s="24">
        <v>0.30947712399999999</v>
      </c>
      <c r="V985" s="95">
        <f t="shared" si="215"/>
        <v>0.28001092019239987</v>
      </c>
      <c r="W985" s="95">
        <v>0.26721874999999995</v>
      </c>
      <c r="X985" s="95">
        <v>0.236169726</v>
      </c>
      <c r="Y985" s="95">
        <f t="shared" si="216"/>
        <v>0.23124670767774996</v>
      </c>
      <c r="Z985" s="2" t="s">
        <v>532</v>
      </c>
      <c r="AA985" s="2">
        <v>0.17499999999999999</v>
      </c>
      <c r="AB985" s="2">
        <v>0.22500000000000001</v>
      </c>
      <c r="AC985" s="95">
        <v>0.25818750000000001</v>
      </c>
      <c r="AD985" s="38">
        <f t="shared" si="217"/>
        <v>0</v>
      </c>
      <c r="AE985" s="38">
        <f t="shared" si="218"/>
        <v>2.1948911836658098</v>
      </c>
      <c r="AF985" s="38">
        <f t="shared" si="219"/>
        <v>21.390553285631277</v>
      </c>
      <c r="AG985" s="38">
        <f t="shared" si="220"/>
        <v>12.45213495388654</v>
      </c>
      <c r="AH985" s="38">
        <f t="shared" si="221"/>
        <v>33.84268823951782</v>
      </c>
      <c r="AI985" s="38">
        <v>132.838888889</v>
      </c>
      <c r="AJ985" s="24">
        <f t="shared" si="222"/>
        <v>0.25476491502271392</v>
      </c>
      <c r="AK985" s="2">
        <f t="shared" si="223"/>
        <v>5453</v>
      </c>
    </row>
    <row r="986" spans="1:37">
      <c r="A986" s="2">
        <v>185</v>
      </c>
      <c r="B986" s="2" t="s">
        <v>240</v>
      </c>
      <c r="C986" s="2" t="s">
        <v>8</v>
      </c>
      <c r="D986" s="2" t="s">
        <v>440</v>
      </c>
      <c r="E986" s="2" t="s">
        <v>767</v>
      </c>
      <c r="F986" s="2" t="s">
        <v>64</v>
      </c>
      <c r="H986" s="2" t="s">
        <v>881</v>
      </c>
      <c r="I986" s="2">
        <v>20218</v>
      </c>
      <c r="J986" s="2">
        <v>7400</v>
      </c>
      <c r="K986" s="95">
        <f t="shared" si="210"/>
        <v>0.36601048570580669</v>
      </c>
      <c r="L986" s="38">
        <f t="shared" si="211"/>
        <v>0</v>
      </c>
      <c r="M986" s="38">
        <f t="shared" si="212"/>
        <v>0</v>
      </c>
      <c r="N986" s="38">
        <f t="shared" si="213"/>
        <v>0</v>
      </c>
      <c r="O986" s="38">
        <f t="shared" si="214"/>
        <v>37</v>
      </c>
      <c r="P986" s="2">
        <v>1158945</v>
      </c>
      <c r="Q986" s="2">
        <v>79.145211485000004</v>
      </c>
      <c r="R986" s="24">
        <v>0</v>
      </c>
      <c r="S986" s="24">
        <v>0</v>
      </c>
      <c r="T986" s="24">
        <v>0</v>
      </c>
      <c r="U986" s="24">
        <v>1</v>
      </c>
      <c r="V986" s="95">
        <f t="shared" si="215"/>
        <v>0.36601048570580669</v>
      </c>
      <c r="W986" s="95">
        <v>0.32246875000000003</v>
      </c>
      <c r="X986" s="95">
        <v>0.28299687499999998</v>
      </c>
      <c r="Y986" s="95">
        <f t="shared" si="216"/>
        <v>0.28299687499999998</v>
      </c>
      <c r="Z986" s="2" t="s">
        <v>532</v>
      </c>
      <c r="AA986" s="2" t="s">
        <v>532</v>
      </c>
      <c r="AB986" s="2" t="s">
        <v>532</v>
      </c>
      <c r="AC986" s="95">
        <v>0.28299687499999998</v>
      </c>
      <c r="AD986" s="38">
        <f t="shared" si="217"/>
        <v>0</v>
      </c>
      <c r="AE986" s="38">
        <f t="shared" si="218"/>
        <v>0</v>
      </c>
      <c r="AF986" s="38">
        <f t="shared" si="219"/>
        <v>0</v>
      </c>
      <c r="AG986" s="38">
        <f t="shared" si="220"/>
        <v>91.724947124999986</v>
      </c>
      <c r="AH986" s="38">
        <f t="shared" si="221"/>
        <v>91.724947124999986</v>
      </c>
      <c r="AI986" s="38">
        <v>132.838888889</v>
      </c>
      <c r="AJ986" s="24">
        <f t="shared" si="222"/>
        <v>0.69049769907097935</v>
      </c>
      <c r="AK986" s="2">
        <f t="shared" si="223"/>
        <v>12333</v>
      </c>
    </row>
    <row r="987" spans="1:37">
      <c r="A987" s="2">
        <v>186</v>
      </c>
      <c r="B987" s="2" t="s">
        <v>241</v>
      </c>
      <c r="C987" s="2" t="s">
        <v>8</v>
      </c>
      <c r="D987" s="2" t="s">
        <v>440</v>
      </c>
      <c r="E987" s="2" t="s">
        <v>767</v>
      </c>
      <c r="F987" s="2" t="s">
        <v>64</v>
      </c>
      <c r="H987" s="2" t="s">
        <v>881</v>
      </c>
      <c r="I987" s="2">
        <v>29836</v>
      </c>
      <c r="J987" s="2">
        <v>11204</v>
      </c>
      <c r="K987" s="95">
        <f t="shared" si="210"/>
        <v>0.37551950663627831</v>
      </c>
      <c r="L987" s="38">
        <f t="shared" si="211"/>
        <v>0</v>
      </c>
      <c r="M987" s="38">
        <f t="shared" si="212"/>
        <v>0</v>
      </c>
      <c r="N987" s="38">
        <f t="shared" si="213"/>
        <v>15.652647075299999</v>
      </c>
      <c r="O987" s="38">
        <f t="shared" si="214"/>
        <v>40.367352924700008</v>
      </c>
      <c r="P987" s="2">
        <v>3450966</v>
      </c>
      <c r="Q987" s="2">
        <v>37.091527843999998</v>
      </c>
      <c r="R987" s="24">
        <v>0</v>
      </c>
      <c r="S987" s="24">
        <v>0</v>
      </c>
      <c r="T987" s="24">
        <v>0.27941176499999998</v>
      </c>
      <c r="U987" s="24">
        <v>0.72058823500000002</v>
      </c>
      <c r="V987" s="95">
        <f t="shared" si="215"/>
        <v>0.37551950663627831</v>
      </c>
      <c r="W987" s="95">
        <v>0.30228124999999995</v>
      </c>
      <c r="X987" s="95">
        <v>0.260836397</v>
      </c>
      <c r="Y987" s="95">
        <f t="shared" si="216"/>
        <v>0.26083639714713758</v>
      </c>
      <c r="Z987" s="2" t="s">
        <v>532</v>
      </c>
      <c r="AA987" s="2" t="s">
        <v>532</v>
      </c>
      <c r="AB987" s="2">
        <v>0.22500000000000001</v>
      </c>
      <c r="AC987" s="95">
        <v>0.27473214299999998</v>
      </c>
      <c r="AD987" s="38">
        <f t="shared" si="217"/>
        <v>0</v>
      </c>
      <c r="AE987" s="38">
        <f t="shared" si="218"/>
        <v>0</v>
      </c>
      <c r="AF987" s="38">
        <f t="shared" si="219"/>
        <v>30.8513673854163</v>
      </c>
      <c r="AG987" s="38">
        <f t="shared" si="220"/>
        <v>97.150234135863727</v>
      </c>
      <c r="AH987" s="38">
        <f t="shared" si="221"/>
        <v>128.00160152128004</v>
      </c>
      <c r="AI987" s="38">
        <v>132.838888889</v>
      </c>
      <c r="AJ987" s="24">
        <f t="shared" si="222"/>
        <v>0.9635853069219662</v>
      </c>
      <c r="AK987" s="2">
        <f t="shared" si="223"/>
        <v>18673</v>
      </c>
    </row>
    <row r="988" spans="1:37">
      <c r="A988" s="2">
        <v>187</v>
      </c>
      <c r="B988" s="2" t="s">
        <v>242</v>
      </c>
      <c r="C988" s="2" t="s">
        <v>8</v>
      </c>
      <c r="D988" s="2" t="s">
        <v>440</v>
      </c>
      <c r="E988" s="2" t="s">
        <v>767</v>
      </c>
      <c r="F988" s="2" t="s">
        <v>64</v>
      </c>
      <c r="H988" s="2" t="s">
        <v>881</v>
      </c>
      <c r="I988" s="2">
        <v>22365</v>
      </c>
      <c r="J988" s="2">
        <v>7985</v>
      </c>
      <c r="K988" s="95">
        <f t="shared" si="210"/>
        <v>0.35703107534093448</v>
      </c>
      <c r="L988" s="38">
        <f t="shared" si="211"/>
        <v>0</v>
      </c>
      <c r="M988" s="38">
        <f t="shared" si="212"/>
        <v>0</v>
      </c>
      <c r="N988" s="38">
        <f t="shared" si="213"/>
        <v>9.7794232560249998</v>
      </c>
      <c r="O988" s="38">
        <f t="shared" si="214"/>
        <v>30.145576743974999</v>
      </c>
      <c r="P988" s="2">
        <v>1684025</v>
      </c>
      <c r="Q988" s="2">
        <v>56.990708707000003</v>
      </c>
      <c r="R988" s="24">
        <v>0</v>
      </c>
      <c r="S988" s="24">
        <v>0</v>
      </c>
      <c r="T988" s="24">
        <v>0.24494485299999999</v>
      </c>
      <c r="U988" s="24">
        <v>0.75505514699999998</v>
      </c>
      <c r="V988" s="95">
        <f t="shared" si="215"/>
        <v>0.35703107534093448</v>
      </c>
      <c r="W988" s="95">
        <v>0.34318749999999998</v>
      </c>
      <c r="X988" s="95">
        <v>0.274412292</v>
      </c>
      <c r="Y988" s="95">
        <f t="shared" si="216"/>
        <v>0.2744122917479887</v>
      </c>
      <c r="Z988" s="2" t="s">
        <v>532</v>
      </c>
      <c r="AA988" s="2" t="s">
        <v>532</v>
      </c>
      <c r="AB988" s="2">
        <v>0.22500000000000001</v>
      </c>
      <c r="AC988" s="95">
        <v>0.290441964</v>
      </c>
      <c r="AD988" s="38">
        <f t="shared" si="217"/>
        <v>0</v>
      </c>
      <c r="AE988" s="38">
        <f t="shared" si="218"/>
        <v>0</v>
      </c>
      <c r="AF988" s="38">
        <f t="shared" si="219"/>
        <v>19.275243237625272</v>
      </c>
      <c r="AG988" s="38">
        <f t="shared" si="220"/>
        <v>76.69853491519153</v>
      </c>
      <c r="AH988" s="38">
        <f t="shared" si="221"/>
        <v>95.973778152816806</v>
      </c>
      <c r="AI988" s="38">
        <v>132.838888889</v>
      </c>
      <c r="AJ988" s="24">
        <f t="shared" si="222"/>
        <v>0.72248254223966268</v>
      </c>
      <c r="AK988" s="2">
        <f t="shared" si="223"/>
        <v>13308</v>
      </c>
    </row>
    <row r="989" spans="1:37">
      <c r="A989" s="2">
        <v>188</v>
      </c>
      <c r="B989" s="2" t="s">
        <v>243</v>
      </c>
      <c r="C989" s="2" t="s">
        <v>8</v>
      </c>
      <c r="D989" s="2" t="s">
        <v>440</v>
      </c>
      <c r="E989" s="2" t="s">
        <v>767</v>
      </c>
      <c r="F989" s="2" t="s">
        <v>64</v>
      </c>
      <c r="H989" s="2" t="s">
        <v>881</v>
      </c>
      <c r="I989" s="2">
        <v>13956</v>
      </c>
      <c r="J989" s="2">
        <v>3296</v>
      </c>
      <c r="K989" s="95">
        <f t="shared" si="210"/>
        <v>0.23617082258526798</v>
      </c>
      <c r="L989" s="38">
        <f t="shared" si="211"/>
        <v>0</v>
      </c>
      <c r="M989" s="38">
        <f t="shared" si="212"/>
        <v>5.0409411774400006</v>
      </c>
      <c r="N989" s="38">
        <f t="shared" si="213"/>
        <v>8.7532180011200023</v>
      </c>
      <c r="O989" s="38">
        <f t="shared" si="214"/>
        <v>2.6858408379199998</v>
      </c>
      <c r="P989" s="2">
        <v>1005159</v>
      </c>
      <c r="Q989" s="2">
        <v>23.282102327</v>
      </c>
      <c r="R989" s="24">
        <v>0</v>
      </c>
      <c r="S989" s="24">
        <v>0.305882353</v>
      </c>
      <c r="T989" s="24">
        <v>0.53114186900000004</v>
      </c>
      <c r="U989" s="24">
        <v>0.16297577899999999</v>
      </c>
      <c r="V989" s="95">
        <f t="shared" si="215"/>
        <v>0.16393033589911149</v>
      </c>
      <c r="W989" s="95">
        <v>0.26137500000000002</v>
      </c>
      <c r="X989" s="95">
        <v>0.23354069</v>
      </c>
      <c r="Y989" s="95">
        <f t="shared" si="216"/>
        <v>0.21563412653612501</v>
      </c>
      <c r="Z989" s="2" t="s">
        <v>532</v>
      </c>
      <c r="AA989" s="2">
        <v>0.17499999999999999</v>
      </c>
      <c r="AB989" s="2">
        <v>0.22500000000000001</v>
      </c>
      <c r="AC989" s="95">
        <v>0.26137500000000002</v>
      </c>
      <c r="AD989" s="38">
        <f t="shared" si="217"/>
        <v>0</v>
      </c>
      <c r="AE989" s="38">
        <f t="shared" si="218"/>
        <v>7.7277628250155201</v>
      </c>
      <c r="AF989" s="38">
        <f t="shared" si="219"/>
        <v>17.252592680207524</v>
      </c>
      <c r="AG989" s="38">
        <f t="shared" si="220"/>
        <v>6.1496220453393393</v>
      </c>
      <c r="AH989" s="38">
        <f t="shared" si="221"/>
        <v>23.402214725546862</v>
      </c>
      <c r="AI989" s="38">
        <v>132.838888889</v>
      </c>
      <c r="AJ989" s="24">
        <f t="shared" si="222"/>
        <v>0.17616990718058265</v>
      </c>
      <c r="AK989" s="2">
        <f t="shared" si="223"/>
        <v>3813</v>
      </c>
    </row>
    <row r="990" spans="1:37">
      <c r="A990" s="2">
        <v>189</v>
      </c>
      <c r="B990" s="2" t="s">
        <v>244</v>
      </c>
      <c r="C990" s="2" t="s">
        <v>8</v>
      </c>
      <c r="D990" s="2" t="s">
        <v>440</v>
      </c>
      <c r="E990" s="2" t="s">
        <v>767</v>
      </c>
      <c r="F990" s="2" t="s">
        <v>64</v>
      </c>
      <c r="H990" s="2" t="s">
        <v>881</v>
      </c>
      <c r="I990" s="2">
        <v>19933</v>
      </c>
      <c r="J990" s="2">
        <v>7225</v>
      </c>
      <c r="K990" s="95">
        <f t="shared" si="210"/>
        <v>0.36246425525510462</v>
      </c>
      <c r="L990" s="38">
        <f t="shared" si="211"/>
        <v>0</v>
      </c>
      <c r="M990" s="38">
        <f t="shared" si="212"/>
        <v>0</v>
      </c>
      <c r="N990" s="38">
        <f t="shared" si="213"/>
        <v>17.779166675875</v>
      </c>
      <c r="O990" s="38">
        <f t="shared" si="214"/>
        <v>18.345833324125</v>
      </c>
      <c r="P990" s="2">
        <v>2864624</v>
      </c>
      <c r="Q990" s="2">
        <v>27.432908351999998</v>
      </c>
      <c r="R990" s="24">
        <v>0</v>
      </c>
      <c r="S990" s="24">
        <v>0</v>
      </c>
      <c r="T990" s="24">
        <v>0.492156863</v>
      </c>
      <c r="U990" s="24">
        <v>0.50784313699999994</v>
      </c>
      <c r="V990" s="95">
        <f t="shared" si="215"/>
        <v>0.36246425525510462</v>
      </c>
      <c r="W990" s="95">
        <v>0.29165625000000001</v>
      </c>
      <c r="X990" s="95">
        <v>0.248329044</v>
      </c>
      <c r="Y990" s="95">
        <f t="shared" si="216"/>
        <v>0.24832904410593748</v>
      </c>
      <c r="Z990" s="2" t="s">
        <v>532</v>
      </c>
      <c r="AA990" s="2" t="s">
        <v>532</v>
      </c>
      <c r="AB990" s="2">
        <v>0.22500000000000001</v>
      </c>
      <c r="AC990" s="95">
        <v>0.2709375</v>
      </c>
      <c r="AD990" s="38">
        <f t="shared" si="217"/>
        <v>0</v>
      </c>
      <c r="AE990" s="38">
        <f t="shared" si="218"/>
        <v>0</v>
      </c>
      <c r="AF990" s="38">
        <f t="shared" si="219"/>
        <v>35.042737518149622</v>
      </c>
      <c r="AG990" s="38">
        <f t="shared" si="220"/>
        <v>43.542230134394828</v>
      </c>
      <c r="AH990" s="38">
        <f t="shared" si="221"/>
        <v>78.584967652544449</v>
      </c>
      <c r="AI990" s="38">
        <v>132.838888889</v>
      </c>
      <c r="AJ990" s="24">
        <f t="shared" si="222"/>
        <v>0.59158103707273513</v>
      </c>
      <c r="AK990" s="2">
        <f t="shared" si="223"/>
        <v>12042</v>
      </c>
    </row>
    <row r="991" spans="1:37">
      <c r="A991" s="2">
        <v>190</v>
      </c>
      <c r="B991" s="2" t="s">
        <v>245</v>
      </c>
      <c r="C991" s="2" t="s">
        <v>8</v>
      </c>
      <c r="D991" s="2" t="s">
        <v>440</v>
      </c>
      <c r="E991" s="2" t="s">
        <v>767</v>
      </c>
      <c r="F991" s="2" t="s">
        <v>64</v>
      </c>
      <c r="H991" s="2" t="s">
        <v>881</v>
      </c>
      <c r="I991" s="2">
        <v>9441</v>
      </c>
      <c r="J991" s="2">
        <v>3424</v>
      </c>
      <c r="K991" s="95">
        <f t="shared" si="210"/>
        <v>0.36267344560957526</v>
      </c>
      <c r="L991" s="38">
        <f t="shared" si="211"/>
        <v>0</v>
      </c>
      <c r="M991" s="38">
        <f t="shared" si="212"/>
        <v>0</v>
      </c>
      <c r="N991" s="38">
        <f t="shared" si="213"/>
        <v>5.6675032742399996</v>
      </c>
      <c r="O991" s="38">
        <f t="shared" si="214"/>
        <v>11.45249672576</v>
      </c>
      <c r="P991" s="2">
        <v>952557</v>
      </c>
      <c r="Q991" s="2">
        <v>40.896430502000001</v>
      </c>
      <c r="R991" s="24">
        <v>0</v>
      </c>
      <c r="S991" s="24">
        <v>0</v>
      </c>
      <c r="T991" s="24">
        <v>0.33104575200000003</v>
      </c>
      <c r="U991" s="24">
        <v>0.66895424800000003</v>
      </c>
      <c r="V991" s="95">
        <f t="shared" si="215"/>
        <v>0.36267344560957526</v>
      </c>
      <c r="W991" s="95">
        <v>0.29749999999999999</v>
      </c>
      <c r="X991" s="95">
        <v>0.25975774800000001</v>
      </c>
      <c r="Y991" s="95">
        <f t="shared" si="216"/>
        <v>0.25975774757934861</v>
      </c>
      <c r="Z991" s="2" t="s">
        <v>532</v>
      </c>
      <c r="AA991" s="2" t="s">
        <v>532</v>
      </c>
      <c r="AB991" s="2">
        <v>0.22500000000000001</v>
      </c>
      <c r="AC991" s="95">
        <v>0.276958333</v>
      </c>
      <c r="AD991" s="38">
        <f t="shared" si="217"/>
        <v>0</v>
      </c>
      <c r="AE991" s="38">
        <f t="shared" si="218"/>
        <v>0</v>
      </c>
      <c r="AF991" s="38">
        <f t="shared" si="219"/>
        <v>11.170648953527039</v>
      </c>
      <c r="AG991" s="38">
        <f t="shared" si="220"/>
        <v>27.785532160244962</v>
      </c>
      <c r="AH991" s="38">
        <f t="shared" si="221"/>
        <v>38.956181113772004</v>
      </c>
      <c r="AI991" s="38">
        <v>132.838888889</v>
      </c>
      <c r="AJ991" s="24">
        <f t="shared" si="222"/>
        <v>0.29325885995872591</v>
      </c>
      <c r="AK991" s="2">
        <f t="shared" si="223"/>
        <v>5707</v>
      </c>
    </row>
    <row r="992" spans="1:37">
      <c r="A992" s="2">
        <v>191</v>
      </c>
      <c r="B992" s="2" t="s">
        <v>246</v>
      </c>
      <c r="C992" s="2" t="s">
        <v>8</v>
      </c>
      <c r="D992" s="2" t="s">
        <v>440</v>
      </c>
      <c r="E992" s="2" t="s">
        <v>767</v>
      </c>
      <c r="F992" s="2" t="s">
        <v>64</v>
      </c>
      <c r="H992" s="2" t="s">
        <v>881</v>
      </c>
      <c r="I992" s="2">
        <v>17982</v>
      </c>
      <c r="J992" s="2">
        <v>7160</v>
      </c>
      <c r="K992" s="95">
        <f t="shared" si="210"/>
        <v>0.39817595373150927</v>
      </c>
      <c r="L992" s="38">
        <f t="shared" si="211"/>
        <v>0</v>
      </c>
      <c r="M992" s="38">
        <f t="shared" si="212"/>
        <v>0</v>
      </c>
      <c r="N992" s="38">
        <f t="shared" si="213"/>
        <v>0</v>
      </c>
      <c r="O992" s="38">
        <f t="shared" si="214"/>
        <v>35.799999999999997</v>
      </c>
      <c r="P992" s="2">
        <v>2062006</v>
      </c>
      <c r="Q992" s="2">
        <v>43.476957354</v>
      </c>
      <c r="R992" s="24">
        <v>0</v>
      </c>
      <c r="S992" s="24">
        <v>0</v>
      </c>
      <c r="T992" s="24">
        <v>0</v>
      </c>
      <c r="U992" s="24">
        <v>1</v>
      </c>
      <c r="V992" s="95">
        <f t="shared" si="215"/>
        <v>0.39817595373150927</v>
      </c>
      <c r="W992" s="95">
        <v>0.32087499999999997</v>
      </c>
      <c r="X992" s="95">
        <v>0.28586562500000001</v>
      </c>
      <c r="Y992" s="95">
        <f t="shared" si="216"/>
        <v>0.28586562500000001</v>
      </c>
      <c r="Z992" s="2" t="s">
        <v>532</v>
      </c>
      <c r="AA992" s="2" t="s">
        <v>532</v>
      </c>
      <c r="AB992" s="2" t="s">
        <v>532</v>
      </c>
      <c r="AC992" s="95">
        <v>0.28586562500000001</v>
      </c>
      <c r="AD992" s="38">
        <f t="shared" si="217"/>
        <v>0</v>
      </c>
      <c r="AE992" s="38">
        <f t="shared" si="218"/>
        <v>0</v>
      </c>
      <c r="AF992" s="38">
        <f t="shared" si="219"/>
        <v>0</v>
      </c>
      <c r="AG992" s="38">
        <f t="shared" si="220"/>
        <v>89.649746925000002</v>
      </c>
      <c r="AH992" s="38">
        <f t="shared" si="221"/>
        <v>89.649746925000002</v>
      </c>
      <c r="AI992" s="38">
        <v>132.838888889</v>
      </c>
      <c r="AJ992" s="24">
        <f t="shared" si="222"/>
        <v>0.67487576623673218</v>
      </c>
      <c r="AK992" s="2">
        <f t="shared" si="223"/>
        <v>11933</v>
      </c>
    </row>
    <row r="993" spans="1:37">
      <c r="A993" s="2">
        <v>192</v>
      </c>
      <c r="B993" s="2" t="s">
        <v>247</v>
      </c>
      <c r="C993" s="2" t="s">
        <v>8</v>
      </c>
      <c r="D993" s="2" t="s">
        <v>440</v>
      </c>
      <c r="E993" s="2" t="s">
        <v>767</v>
      </c>
      <c r="F993" s="2" t="s">
        <v>64</v>
      </c>
      <c r="H993" s="2" t="s">
        <v>881</v>
      </c>
      <c r="I993" s="2">
        <v>24027</v>
      </c>
      <c r="J993" s="2">
        <v>9778</v>
      </c>
      <c r="K993" s="95">
        <f t="shared" si="210"/>
        <v>0.406958837973946</v>
      </c>
      <c r="L993" s="38">
        <f t="shared" si="211"/>
        <v>0</v>
      </c>
      <c r="M993" s="38">
        <f t="shared" si="212"/>
        <v>0</v>
      </c>
      <c r="N993" s="38">
        <f t="shared" si="213"/>
        <v>0</v>
      </c>
      <c r="O993" s="38">
        <f t="shared" si="214"/>
        <v>48.89</v>
      </c>
      <c r="P993" s="2">
        <v>1414734</v>
      </c>
      <c r="Q993" s="2">
        <v>89.900085219000005</v>
      </c>
      <c r="R993" s="24">
        <v>0</v>
      </c>
      <c r="S993" s="24">
        <v>0</v>
      </c>
      <c r="T993" s="24">
        <v>0</v>
      </c>
      <c r="U993" s="24">
        <v>1</v>
      </c>
      <c r="V993" s="95">
        <f t="shared" si="215"/>
        <v>0.406958837973946</v>
      </c>
      <c r="W993" s="95">
        <v>0.34265625</v>
      </c>
      <c r="X993" s="95">
        <v>0.29696875</v>
      </c>
      <c r="Y993" s="95">
        <f t="shared" si="216"/>
        <v>0.29696875</v>
      </c>
      <c r="Z993" s="2" t="s">
        <v>532</v>
      </c>
      <c r="AA993" s="2" t="s">
        <v>532</v>
      </c>
      <c r="AB993" s="2" t="s">
        <v>532</v>
      </c>
      <c r="AC993" s="95">
        <v>0.29696875</v>
      </c>
      <c r="AD993" s="38">
        <f t="shared" si="217"/>
        <v>0</v>
      </c>
      <c r="AE993" s="38">
        <f t="shared" si="218"/>
        <v>0</v>
      </c>
      <c r="AF993" s="38">
        <f t="shared" si="219"/>
        <v>0</v>
      </c>
      <c r="AG993" s="38">
        <f t="shared" si="220"/>
        <v>127.1847071625</v>
      </c>
      <c r="AH993" s="38">
        <f t="shared" si="221"/>
        <v>127.1847071625</v>
      </c>
      <c r="AI993" s="38">
        <v>132.838888889</v>
      </c>
      <c r="AJ993" s="24">
        <f t="shared" si="222"/>
        <v>0.9574357947902995</v>
      </c>
      <c r="AK993" s="2">
        <f t="shared" si="223"/>
        <v>16297</v>
      </c>
    </row>
    <row r="994" spans="1:37">
      <c r="A994" s="2">
        <v>193</v>
      </c>
      <c r="B994" s="2" t="s">
        <v>248</v>
      </c>
      <c r="C994" s="2" t="s">
        <v>8</v>
      </c>
      <c r="D994" s="2" t="s">
        <v>440</v>
      </c>
      <c r="E994" s="2" t="s">
        <v>767</v>
      </c>
      <c r="F994" s="2" t="s">
        <v>64</v>
      </c>
      <c r="H994" s="2" t="s">
        <v>881</v>
      </c>
      <c r="I994" s="2">
        <v>18154</v>
      </c>
      <c r="J994" s="2">
        <v>5952</v>
      </c>
      <c r="K994" s="95">
        <f t="shared" si="210"/>
        <v>0.32786162829128568</v>
      </c>
      <c r="L994" s="38">
        <f t="shared" si="211"/>
        <v>0</v>
      </c>
      <c r="M994" s="38">
        <f t="shared" si="212"/>
        <v>0</v>
      </c>
      <c r="N994" s="38">
        <f t="shared" si="213"/>
        <v>0</v>
      </c>
      <c r="O994" s="38">
        <f t="shared" si="214"/>
        <v>29.76</v>
      </c>
      <c r="P994" s="2">
        <v>2277059</v>
      </c>
      <c r="Q994" s="2">
        <v>35.143032165999998</v>
      </c>
      <c r="R994" s="24">
        <v>0</v>
      </c>
      <c r="S994" s="24">
        <v>0</v>
      </c>
      <c r="T994" s="24">
        <v>0</v>
      </c>
      <c r="U994" s="24">
        <v>1</v>
      </c>
      <c r="V994" s="95">
        <f t="shared" si="215"/>
        <v>0.32786162829128568</v>
      </c>
      <c r="W994" s="95">
        <v>0.35593750000000002</v>
      </c>
      <c r="X994" s="95">
        <v>0.30695624999999999</v>
      </c>
      <c r="Y994" s="95">
        <f t="shared" si="216"/>
        <v>0.30695624999999999</v>
      </c>
      <c r="Z994" s="2" t="s">
        <v>532</v>
      </c>
      <c r="AA994" s="2" t="s">
        <v>532</v>
      </c>
      <c r="AB994" s="2" t="s">
        <v>532</v>
      </c>
      <c r="AC994" s="95">
        <v>0.30695624999999999</v>
      </c>
      <c r="AD994" s="38">
        <f t="shared" si="217"/>
        <v>0</v>
      </c>
      <c r="AE994" s="38">
        <f t="shared" si="218"/>
        <v>0</v>
      </c>
      <c r="AF994" s="38">
        <f t="shared" si="219"/>
        <v>0</v>
      </c>
      <c r="AG994" s="38">
        <f t="shared" si="220"/>
        <v>80.022757680000012</v>
      </c>
      <c r="AH994" s="38">
        <f t="shared" si="221"/>
        <v>80.022757680000012</v>
      </c>
      <c r="AI994" s="38">
        <v>132.838888889</v>
      </c>
      <c r="AJ994" s="24">
        <f t="shared" si="222"/>
        <v>0.60240459965655779</v>
      </c>
      <c r="AK994" s="2">
        <f t="shared" si="223"/>
        <v>9920</v>
      </c>
    </row>
    <row r="995" spans="1:37">
      <c r="A995" s="2">
        <v>194</v>
      </c>
      <c r="B995" s="2" t="s">
        <v>249</v>
      </c>
      <c r="C995" s="2" t="s">
        <v>7</v>
      </c>
      <c r="D995" s="2" t="s">
        <v>441</v>
      </c>
      <c r="E995" s="2" t="s">
        <v>767</v>
      </c>
      <c r="F995" s="2" t="s">
        <v>64</v>
      </c>
      <c r="H995" s="2" t="s">
        <v>881</v>
      </c>
      <c r="I995" s="2">
        <v>21220</v>
      </c>
      <c r="J995" s="2">
        <v>4989</v>
      </c>
      <c r="K995" s="95">
        <f t="shared" si="210"/>
        <v>0.23510838831291234</v>
      </c>
      <c r="L995" s="38">
        <f t="shared" si="211"/>
        <v>4.1922273646800008</v>
      </c>
      <c r="M995" s="38">
        <f t="shared" si="212"/>
        <v>7.0432941132450004</v>
      </c>
      <c r="N995" s="38">
        <f t="shared" si="213"/>
        <v>8.7843793802249976</v>
      </c>
      <c r="O995" s="38">
        <f t="shared" si="214"/>
        <v>4.9250991418499996</v>
      </c>
      <c r="P995" s="2">
        <v>3603778</v>
      </c>
      <c r="Q995" s="2">
        <v>8.1815881620000006</v>
      </c>
      <c r="R995" s="24">
        <v>0.168058824</v>
      </c>
      <c r="S995" s="24">
        <v>0.28235294100000002</v>
      </c>
      <c r="T995" s="24">
        <v>0.35214990499999999</v>
      </c>
      <c r="U995" s="24">
        <v>0.19743833</v>
      </c>
      <c r="V995" s="95">
        <f t="shared" si="215"/>
        <v>0.12921280416658812</v>
      </c>
      <c r="W995" s="95">
        <v>0.28209374999999998</v>
      </c>
      <c r="X995" s="95">
        <v>0.245510801</v>
      </c>
      <c r="Y995" s="95">
        <f t="shared" si="216"/>
        <v>0.2011474946034375</v>
      </c>
      <c r="Z995" s="2">
        <v>0.1</v>
      </c>
      <c r="AA995" s="2">
        <v>0.17499999999999999</v>
      </c>
      <c r="AB995" s="2">
        <v>0.22500000000000001</v>
      </c>
      <c r="AC995" s="95">
        <v>0.28209374999999998</v>
      </c>
      <c r="AD995" s="38">
        <f t="shared" si="217"/>
        <v>3.6723911714596813</v>
      </c>
      <c r="AE995" s="38">
        <f t="shared" si="218"/>
        <v>10.797369875604586</v>
      </c>
      <c r="AF995" s="38">
        <f t="shared" si="219"/>
        <v>17.314011758423472</v>
      </c>
      <c r="AG995" s="38">
        <f t="shared" si="220"/>
        <v>12.170615649765134</v>
      </c>
      <c r="AH995" s="38">
        <f t="shared" si="221"/>
        <v>29.484627408188608</v>
      </c>
      <c r="AI995" s="38">
        <v>46.353055556000001</v>
      </c>
      <c r="AJ995" s="24">
        <f t="shared" si="222"/>
        <v>0.6360881079903713</v>
      </c>
      <c r="AK995" s="2">
        <f t="shared" si="223"/>
        <v>4570</v>
      </c>
    </row>
    <row r="996" spans="1:37">
      <c r="A996" s="2">
        <v>195</v>
      </c>
      <c r="B996" s="2" t="s">
        <v>250</v>
      </c>
      <c r="C996" s="2" t="s">
        <v>7</v>
      </c>
      <c r="D996" s="2" t="s">
        <v>441</v>
      </c>
      <c r="E996" s="2" t="s">
        <v>767</v>
      </c>
      <c r="F996" s="2" t="s">
        <v>64</v>
      </c>
      <c r="H996" s="2" t="s">
        <v>881</v>
      </c>
      <c r="I996" s="2">
        <v>4913</v>
      </c>
      <c r="J996" s="2">
        <v>790</v>
      </c>
      <c r="K996" s="95">
        <f t="shared" si="210"/>
        <v>0.16079788316710766</v>
      </c>
      <c r="L996" s="38">
        <f t="shared" si="211"/>
        <v>0</v>
      </c>
      <c r="M996" s="38">
        <f t="shared" si="212"/>
        <v>1.2473128339500001</v>
      </c>
      <c r="N996" s="38">
        <f t="shared" si="213"/>
        <v>1.9627324139000002</v>
      </c>
      <c r="O996" s="38">
        <f t="shared" si="214"/>
        <v>0.73995475214999995</v>
      </c>
      <c r="P996" s="2">
        <v>441929</v>
      </c>
      <c r="Q996" s="2">
        <v>12.774506384</v>
      </c>
      <c r="R996" s="24">
        <v>0</v>
      </c>
      <c r="S996" s="24">
        <v>0.31577540100000001</v>
      </c>
      <c r="T996" s="24">
        <v>0.49689428200000002</v>
      </c>
      <c r="U996" s="24">
        <v>0.187330317</v>
      </c>
      <c r="V996" s="95">
        <f t="shared" si="215"/>
        <v>0.11002186713006309</v>
      </c>
      <c r="W996" s="95">
        <v>0.27412500000000001</v>
      </c>
      <c r="X996" s="95">
        <v>0.23844968</v>
      </c>
      <c r="Y996" s="95">
        <f t="shared" si="216"/>
        <v>0.21841383177262502</v>
      </c>
      <c r="Z996" s="2" t="s">
        <v>532</v>
      </c>
      <c r="AA996" s="2">
        <v>0.17499999999999999</v>
      </c>
      <c r="AB996" s="2">
        <v>0.22500000000000001</v>
      </c>
      <c r="AC996" s="95">
        <v>0.27412500000000001</v>
      </c>
      <c r="AD996" s="38">
        <f t="shared" si="217"/>
        <v>0</v>
      </c>
      <c r="AE996" s="38">
        <f t="shared" si="218"/>
        <v>1.9121305744453503</v>
      </c>
      <c r="AF996" s="38">
        <f t="shared" si="219"/>
        <v>3.8685455877969006</v>
      </c>
      <c r="AG996" s="38">
        <f t="shared" si="220"/>
        <v>1.77687924475412</v>
      </c>
      <c r="AH996" s="38">
        <f t="shared" si="221"/>
        <v>5.6454248325510203</v>
      </c>
      <c r="AI996" s="38">
        <v>46.353055556000001</v>
      </c>
      <c r="AJ996" s="24">
        <f t="shared" si="222"/>
        <v>0.12179185956210969</v>
      </c>
      <c r="AK996" s="2">
        <f t="shared" si="223"/>
        <v>901</v>
      </c>
    </row>
    <row r="997" spans="1:37">
      <c r="A997" s="2">
        <v>196</v>
      </c>
      <c r="B997" s="2" t="s">
        <v>251</v>
      </c>
      <c r="C997" s="2" t="s">
        <v>7</v>
      </c>
      <c r="D997" s="2" t="s">
        <v>441</v>
      </c>
      <c r="E997" s="2" t="s">
        <v>767</v>
      </c>
      <c r="F997" s="2" t="s">
        <v>64</v>
      </c>
      <c r="H997" s="2" t="s">
        <v>881</v>
      </c>
      <c r="I997" s="2">
        <v>28111</v>
      </c>
      <c r="J997" s="2">
        <v>4681</v>
      </c>
      <c r="K997" s="95">
        <f t="shared" si="210"/>
        <v>0.16651844473693572</v>
      </c>
      <c r="L997" s="38">
        <f t="shared" si="211"/>
        <v>6.3490033860399997</v>
      </c>
      <c r="M997" s="38">
        <f t="shared" si="212"/>
        <v>11.686614254135</v>
      </c>
      <c r="N997" s="38">
        <f t="shared" si="213"/>
        <v>5.3693823598249999</v>
      </c>
      <c r="O997" s="38">
        <f t="shared" si="214"/>
        <v>0</v>
      </c>
      <c r="P997" s="2">
        <v>2256364</v>
      </c>
      <c r="Q997" s="2">
        <v>4.6903126520000002</v>
      </c>
      <c r="R997" s="24">
        <v>0.271266968</v>
      </c>
      <c r="S997" s="24">
        <v>0.49932126700000001</v>
      </c>
      <c r="T997" s="24">
        <v>0.22941176499999999</v>
      </c>
      <c r="U997" s="24">
        <v>0</v>
      </c>
      <c r="V997" s="95">
        <f t="shared" si="215"/>
        <v>3.8201290312155384E-2</v>
      </c>
      <c r="W997" s="95">
        <v>0.23109374999999999</v>
      </c>
      <c r="X997" s="95">
        <v>0.22500000000000001</v>
      </c>
      <c r="Y997" s="95">
        <f t="shared" si="216"/>
        <v>0.16612556565</v>
      </c>
      <c r="Z997" s="2">
        <v>0.1</v>
      </c>
      <c r="AA997" s="2">
        <v>0.17499999999999999</v>
      </c>
      <c r="AB997" s="2">
        <v>0.22500000000000001</v>
      </c>
      <c r="AC997" s="95"/>
      <c r="AD997" s="38">
        <f t="shared" si="217"/>
        <v>5.5617269661710393</v>
      </c>
      <c r="AE997" s="38">
        <f t="shared" si="218"/>
        <v>17.915579651588953</v>
      </c>
      <c r="AF997" s="38">
        <f t="shared" si="219"/>
        <v>10.583052631215075</v>
      </c>
      <c r="AG997" s="38">
        <f t="shared" si="220"/>
        <v>0</v>
      </c>
      <c r="AH997" s="38">
        <f t="shared" si="221"/>
        <v>10.583052631215075</v>
      </c>
      <c r="AI997" s="38">
        <v>46.353055556000001</v>
      </c>
      <c r="AJ997" s="24">
        <f t="shared" si="222"/>
        <v>0.2283140238388274</v>
      </c>
      <c r="AK997" s="2">
        <f t="shared" si="223"/>
        <v>1790</v>
      </c>
    </row>
    <row r="998" spans="1:37">
      <c r="A998" s="2">
        <v>197</v>
      </c>
      <c r="B998" s="2" t="s">
        <v>252</v>
      </c>
      <c r="C998" s="2" t="s">
        <v>7</v>
      </c>
      <c r="D998" s="2" t="s">
        <v>441</v>
      </c>
      <c r="E998" s="2" t="s">
        <v>767</v>
      </c>
      <c r="F998" s="2" t="s">
        <v>64</v>
      </c>
      <c r="H998" s="2" t="s">
        <v>881</v>
      </c>
      <c r="I998" s="2">
        <v>2767</v>
      </c>
      <c r="J998" s="2">
        <v>305</v>
      </c>
      <c r="K998" s="95">
        <f t="shared" si="210"/>
        <v>0.11022768341163715</v>
      </c>
      <c r="L998" s="38">
        <f t="shared" si="211"/>
        <v>0</v>
      </c>
      <c r="M998" s="38">
        <f t="shared" si="212"/>
        <v>0.19010746532500003</v>
      </c>
      <c r="N998" s="38">
        <f t="shared" si="213"/>
        <v>1.334892534675</v>
      </c>
      <c r="O998" s="38">
        <f t="shared" si="214"/>
        <v>0</v>
      </c>
      <c r="P998" s="2">
        <v>2812678</v>
      </c>
      <c r="Q998" s="2">
        <v>0.93543348500000001</v>
      </c>
      <c r="R998" s="24">
        <v>0</v>
      </c>
      <c r="S998" s="24">
        <v>0.12466063300000001</v>
      </c>
      <c r="T998" s="24">
        <v>0.87533936700000003</v>
      </c>
      <c r="U998" s="24">
        <v>0</v>
      </c>
      <c r="V998" s="95">
        <f t="shared" si="215"/>
        <v>9.6486630623418862E-2</v>
      </c>
      <c r="W998" s="95">
        <v>0.23321874999999997</v>
      </c>
      <c r="X998" s="95">
        <v>0.22500000000000001</v>
      </c>
      <c r="Y998" s="95">
        <f t="shared" si="216"/>
        <v>0.21876696835000001</v>
      </c>
      <c r="Z998" s="2" t="s">
        <v>532</v>
      </c>
      <c r="AA998" s="2">
        <v>0.17499999999999999</v>
      </c>
      <c r="AB998" s="2">
        <v>0.22500000000000001</v>
      </c>
      <c r="AC998" s="95"/>
      <c r="AD998" s="38">
        <f t="shared" si="217"/>
        <v>0</v>
      </c>
      <c r="AE998" s="38">
        <f t="shared" si="218"/>
        <v>0.29143474434322508</v>
      </c>
      <c r="AF998" s="38">
        <f t="shared" si="219"/>
        <v>2.631073185844425</v>
      </c>
      <c r="AG998" s="38">
        <f t="shared" si="220"/>
        <v>0</v>
      </c>
      <c r="AH998" s="38">
        <f t="shared" si="221"/>
        <v>2.631073185844425</v>
      </c>
      <c r="AI998" s="38">
        <v>46.353055556000001</v>
      </c>
      <c r="AJ998" s="24">
        <f t="shared" si="222"/>
        <v>5.6761591103002385E-2</v>
      </c>
      <c r="AK998" s="2">
        <f t="shared" si="223"/>
        <v>445</v>
      </c>
    </row>
    <row r="999" spans="1:37">
      <c r="A999" s="2">
        <v>198</v>
      </c>
      <c r="B999" s="2" t="s">
        <v>253</v>
      </c>
      <c r="C999" s="2" t="s">
        <v>7</v>
      </c>
      <c r="D999" s="2" t="s">
        <v>441</v>
      </c>
      <c r="E999" s="2" t="s">
        <v>767</v>
      </c>
      <c r="F999" s="2" t="s">
        <v>64</v>
      </c>
      <c r="H999" s="2" t="s">
        <v>881</v>
      </c>
      <c r="I999" s="2">
        <v>31456</v>
      </c>
      <c r="J999" s="2">
        <v>13331</v>
      </c>
      <c r="K999" s="95">
        <f t="shared" si="210"/>
        <v>0.42379832146490337</v>
      </c>
      <c r="L999" s="38">
        <f t="shared" si="211"/>
        <v>0</v>
      </c>
      <c r="M999" s="38">
        <f t="shared" si="212"/>
        <v>47.125271700654999</v>
      </c>
      <c r="N999" s="38">
        <f t="shared" si="213"/>
        <v>19.529728299344999</v>
      </c>
      <c r="O999" s="38">
        <f t="shared" si="214"/>
        <v>0</v>
      </c>
      <c r="P999" s="2">
        <v>724391</v>
      </c>
      <c r="Q999" s="2">
        <v>53.138559786000002</v>
      </c>
      <c r="R999" s="24">
        <v>0</v>
      </c>
      <c r="S999" s="24">
        <v>0.70700280100000001</v>
      </c>
      <c r="T999" s="24">
        <v>0.29299719899999999</v>
      </c>
      <c r="U999" s="24">
        <v>0</v>
      </c>
      <c r="V999" s="95">
        <f t="shared" si="215"/>
        <v>0.12417172113011826</v>
      </c>
      <c r="W999" s="95">
        <v>0.22631249999999997</v>
      </c>
      <c r="X999" s="95">
        <v>0.22500000000000001</v>
      </c>
      <c r="Y999" s="95">
        <f t="shared" si="216"/>
        <v>0.18964985995</v>
      </c>
      <c r="Z999" s="2" t="s">
        <v>532</v>
      </c>
      <c r="AA999" s="2">
        <v>0.17499999999999999</v>
      </c>
      <c r="AB999" s="2">
        <v>0.22500000000000001</v>
      </c>
      <c r="AC999" s="95"/>
      <c r="AD999" s="38">
        <f t="shared" si="217"/>
        <v>0</v>
      </c>
      <c r="AE999" s="38">
        <f t="shared" si="218"/>
        <v>72.243041517104089</v>
      </c>
      <c r="AF999" s="38">
        <f t="shared" si="219"/>
        <v>38.493094478008992</v>
      </c>
      <c r="AG999" s="38">
        <f t="shared" si="220"/>
        <v>0</v>
      </c>
      <c r="AH999" s="38">
        <f t="shared" si="221"/>
        <v>38.493094478008992</v>
      </c>
      <c r="AI999" s="38">
        <v>46.353055556000001</v>
      </c>
      <c r="AJ999" s="24">
        <f t="shared" si="222"/>
        <v>0.83043273018980934</v>
      </c>
      <c r="AK999" s="2">
        <f t="shared" si="223"/>
        <v>6510</v>
      </c>
    </row>
    <row r="1000" spans="1:37">
      <c r="A1000" s="2">
        <v>199</v>
      </c>
      <c r="B1000" s="2" t="s">
        <v>254</v>
      </c>
      <c r="C1000" s="2" t="s">
        <v>6</v>
      </c>
      <c r="D1000" s="2" t="s">
        <v>442</v>
      </c>
      <c r="E1000" s="2" t="s">
        <v>767</v>
      </c>
      <c r="F1000" s="2" t="s">
        <v>64</v>
      </c>
      <c r="H1000" s="2" t="s">
        <v>881</v>
      </c>
      <c r="I1000" s="2">
        <v>34125</v>
      </c>
      <c r="J1000" s="2">
        <v>16359</v>
      </c>
      <c r="K1000" s="95">
        <f t="shared" si="210"/>
        <v>0.47938461538461541</v>
      </c>
      <c r="L1000" s="38">
        <f t="shared" si="211"/>
        <v>46.502213066084991</v>
      </c>
      <c r="M1000" s="38">
        <f t="shared" si="212"/>
        <v>25.170193051395</v>
      </c>
      <c r="N1000" s="38">
        <f t="shared" si="213"/>
        <v>10.122593882519999</v>
      </c>
      <c r="O1000" s="38">
        <f t="shared" si="214"/>
        <v>0</v>
      </c>
      <c r="P1000" s="2">
        <v>2576777</v>
      </c>
      <c r="Q1000" s="2">
        <v>7.7428634919999997</v>
      </c>
      <c r="R1000" s="24">
        <v>0.56852146299999995</v>
      </c>
      <c r="S1000" s="24">
        <v>0.307722881</v>
      </c>
      <c r="T1000" s="24">
        <v>0.12375565600000001</v>
      </c>
      <c r="U1000" s="24">
        <v>0</v>
      </c>
      <c r="V1000" s="95">
        <f t="shared" si="215"/>
        <v>5.9326557553230776E-2</v>
      </c>
      <c r="W1000" s="95">
        <v>0.22500000000000001</v>
      </c>
      <c r="X1000" s="95">
        <v>0.22500000000000001</v>
      </c>
      <c r="Y1000" s="95">
        <f t="shared" si="216"/>
        <v>0.13854867307499999</v>
      </c>
      <c r="Z1000" s="2">
        <v>0.1</v>
      </c>
      <c r="AA1000" s="2">
        <v>0.17499999999999999</v>
      </c>
      <c r="AB1000" s="2">
        <v>0.22500000000000001</v>
      </c>
      <c r="AC1000" s="95"/>
      <c r="AD1000" s="38">
        <f t="shared" si="217"/>
        <v>40.735938645890457</v>
      </c>
      <c r="AE1000" s="38">
        <f t="shared" si="218"/>
        <v>38.585905947788532</v>
      </c>
      <c r="AF1000" s="38">
        <f t="shared" si="219"/>
        <v>19.951632542446919</v>
      </c>
      <c r="AG1000" s="38">
        <f t="shared" si="220"/>
        <v>0</v>
      </c>
      <c r="AH1000" s="38">
        <f t="shared" si="221"/>
        <v>19.951632542446919</v>
      </c>
      <c r="AI1000" s="38">
        <v>43.256944443999998</v>
      </c>
      <c r="AJ1000" s="24">
        <f t="shared" si="222"/>
        <v>0.46123536460778225</v>
      </c>
      <c r="AK1000" s="2">
        <f t="shared" si="223"/>
        <v>3374</v>
      </c>
    </row>
    <row r="1001" spans="1:37">
      <c r="A1001" s="2">
        <v>200</v>
      </c>
      <c r="B1001" s="2" t="s">
        <v>255</v>
      </c>
      <c r="C1001" s="2" t="s">
        <v>6</v>
      </c>
      <c r="D1001" s="2" t="s">
        <v>442</v>
      </c>
      <c r="E1001" s="2" t="s">
        <v>767</v>
      </c>
      <c r="F1001" s="2" t="s">
        <v>64</v>
      </c>
      <c r="H1001" s="2" t="s">
        <v>881</v>
      </c>
      <c r="I1001" s="2">
        <v>34131</v>
      </c>
      <c r="J1001" s="2">
        <v>15024</v>
      </c>
      <c r="K1001" s="95">
        <f t="shared" si="210"/>
        <v>0.44018634086314495</v>
      </c>
      <c r="L1001" s="38">
        <f t="shared" si="211"/>
        <v>48.480806703119995</v>
      </c>
      <c r="M1001" s="38">
        <f t="shared" si="212"/>
        <v>15.87235254576</v>
      </c>
      <c r="N1001" s="38">
        <f t="shared" si="213"/>
        <v>10.76684075112</v>
      </c>
      <c r="O1001" s="38">
        <f t="shared" si="214"/>
        <v>0</v>
      </c>
      <c r="P1001" s="2">
        <v>2341749</v>
      </c>
      <c r="Q1001" s="2">
        <v>9.0622193539999998</v>
      </c>
      <c r="R1001" s="24">
        <v>0.64537815099999996</v>
      </c>
      <c r="S1001" s="24">
        <v>0.21129329799999999</v>
      </c>
      <c r="T1001" s="24">
        <v>0.143328551</v>
      </c>
      <c r="U1001" s="24">
        <v>0</v>
      </c>
      <c r="V1001" s="95">
        <f t="shared" si="215"/>
        <v>6.309127040590666E-2</v>
      </c>
      <c r="W1001" s="95">
        <v>0.22500000000000001</v>
      </c>
      <c r="X1001" s="95">
        <v>0.22500000000000001</v>
      </c>
      <c r="Y1001" s="95">
        <f t="shared" si="216"/>
        <v>0.133763066225</v>
      </c>
      <c r="Z1001" s="2">
        <v>0.1</v>
      </c>
      <c r="AA1001" s="2">
        <v>0.17499999999999999</v>
      </c>
      <c r="AB1001" s="2">
        <v>0.22500000000000001</v>
      </c>
      <c r="AC1001" s="95"/>
      <c r="AD1001" s="38">
        <f t="shared" si="217"/>
        <v>42.469186671933123</v>
      </c>
      <c r="AE1001" s="38">
        <f t="shared" si="218"/>
        <v>24.332316452650076</v>
      </c>
      <c r="AF1001" s="38">
        <f t="shared" si="219"/>
        <v>21.221443120457518</v>
      </c>
      <c r="AG1001" s="38">
        <f t="shared" si="220"/>
        <v>0</v>
      </c>
      <c r="AH1001" s="38">
        <f t="shared" si="221"/>
        <v>21.221443120457518</v>
      </c>
      <c r="AI1001" s="38">
        <v>43.256944443999998</v>
      </c>
      <c r="AJ1001" s="24">
        <f t="shared" si="222"/>
        <v>0.49059043335644253</v>
      </c>
      <c r="AK1001" s="2">
        <f t="shared" si="223"/>
        <v>3589</v>
      </c>
    </row>
    <row r="1002" spans="1:37">
      <c r="A1002" s="2">
        <v>201</v>
      </c>
      <c r="B1002" s="2" t="s">
        <v>256</v>
      </c>
      <c r="C1002" s="2" t="s">
        <v>6</v>
      </c>
      <c r="D1002" s="2" t="s">
        <v>442</v>
      </c>
      <c r="E1002" s="2" t="s">
        <v>767</v>
      </c>
      <c r="F1002" s="2" t="s">
        <v>64</v>
      </c>
      <c r="H1002" s="2" t="s">
        <v>881</v>
      </c>
      <c r="I1002" s="2">
        <v>36750</v>
      </c>
      <c r="J1002" s="2">
        <v>16040</v>
      </c>
      <c r="K1002" s="95">
        <f t="shared" si="210"/>
        <v>0.43646258503401358</v>
      </c>
      <c r="L1002" s="38">
        <f t="shared" si="211"/>
        <v>0</v>
      </c>
      <c r="M1002" s="38">
        <f t="shared" si="212"/>
        <v>32.128563987199996</v>
      </c>
      <c r="N1002" s="38">
        <f t="shared" si="213"/>
        <v>33.877471753199998</v>
      </c>
      <c r="O1002" s="38">
        <f t="shared" si="214"/>
        <v>14.1939641794</v>
      </c>
      <c r="P1002" s="2">
        <v>3256282</v>
      </c>
      <c r="Q1002" s="2">
        <v>30.770187687</v>
      </c>
      <c r="R1002" s="24">
        <v>0</v>
      </c>
      <c r="S1002" s="24">
        <v>0.40060553599999998</v>
      </c>
      <c r="T1002" s="24">
        <v>0.42241236599999998</v>
      </c>
      <c r="U1002" s="24">
        <v>0.176982097</v>
      </c>
      <c r="V1002" s="95">
        <f t="shared" si="215"/>
        <v>0.2616132567760544</v>
      </c>
      <c r="W1002" s="95">
        <v>0.26881250000000001</v>
      </c>
      <c r="X1002" s="95">
        <v>0.237936436</v>
      </c>
      <c r="Y1002" s="95">
        <f t="shared" si="216"/>
        <v>0.21272375109981251</v>
      </c>
      <c r="Z1002" s="2" t="s">
        <v>532</v>
      </c>
      <c r="AA1002" s="2">
        <v>0.17499999999999999</v>
      </c>
      <c r="AB1002" s="2">
        <v>0.22500000000000001</v>
      </c>
      <c r="AC1002" s="95">
        <v>0.26881250000000001</v>
      </c>
      <c r="AD1002" s="38">
        <f t="shared" si="217"/>
        <v>0</v>
      </c>
      <c r="AE1002" s="38">
        <f t="shared" si="218"/>
        <v>49.253088592377594</v>
      </c>
      <c r="AF1002" s="38">
        <f t="shared" si="219"/>
        <v>66.772496825557198</v>
      </c>
      <c r="AG1002" s="38">
        <f t="shared" si="220"/>
        <v>33.423911364740675</v>
      </c>
      <c r="AH1002" s="38">
        <f t="shared" si="221"/>
        <v>100.19640819029787</v>
      </c>
      <c r="AI1002" s="38">
        <v>43.256944443999998</v>
      </c>
      <c r="AJ1002" s="24">
        <f t="shared" si="222"/>
        <v>2.3163080397417142</v>
      </c>
      <c r="AK1002" s="2">
        <f t="shared" si="223"/>
        <v>16024</v>
      </c>
    </row>
    <row r="1003" spans="1:37">
      <c r="A1003" s="2">
        <v>202</v>
      </c>
      <c r="B1003" s="2" t="s">
        <v>257</v>
      </c>
      <c r="C1003" s="2" t="s">
        <v>6</v>
      </c>
      <c r="D1003" s="2" t="s">
        <v>442</v>
      </c>
      <c r="E1003" s="2" t="s">
        <v>767</v>
      </c>
      <c r="F1003" s="2" t="s">
        <v>64</v>
      </c>
      <c r="H1003" s="2" t="s">
        <v>881</v>
      </c>
      <c r="I1003" s="2">
        <v>35518</v>
      </c>
      <c r="J1003" s="2">
        <v>17310</v>
      </c>
      <c r="K1003" s="95">
        <f t="shared" si="210"/>
        <v>0.48735852243932654</v>
      </c>
      <c r="L1003" s="38">
        <f t="shared" si="211"/>
        <v>0</v>
      </c>
      <c r="M1003" s="38">
        <f t="shared" si="212"/>
        <v>26.901776434949998</v>
      </c>
      <c r="N1003" s="38">
        <f t="shared" si="213"/>
        <v>42.160032347849999</v>
      </c>
      <c r="O1003" s="38">
        <f t="shared" si="214"/>
        <v>17.488191217199997</v>
      </c>
      <c r="P1003" s="2">
        <v>2469801</v>
      </c>
      <c r="Q1003" s="2">
        <v>49.792028553999998</v>
      </c>
      <c r="R1003" s="24">
        <v>0</v>
      </c>
      <c r="S1003" s="24">
        <v>0.31082352899999999</v>
      </c>
      <c r="T1003" s="24">
        <v>0.48711764699999999</v>
      </c>
      <c r="U1003" s="24">
        <v>0.202058824</v>
      </c>
      <c r="V1003" s="95">
        <f t="shared" si="215"/>
        <v>0.33587602660650939</v>
      </c>
      <c r="W1003" s="95">
        <v>0.27040624999999996</v>
      </c>
      <c r="X1003" s="95">
        <v>0.23535323</v>
      </c>
      <c r="Y1003" s="95">
        <f t="shared" si="216"/>
        <v>0.21659402577249998</v>
      </c>
      <c r="Z1003" s="2" t="s">
        <v>532</v>
      </c>
      <c r="AA1003" s="2">
        <v>0.17499999999999999</v>
      </c>
      <c r="AB1003" s="2">
        <v>0.22500000000000001</v>
      </c>
      <c r="AC1003" s="95">
        <v>0.2603125</v>
      </c>
      <c r="AD1003" s="38">
        <f t="shared" si="217"/>
        <v>0</v>
      </c>
      <c r="AE1003" s="38">
        <f t="shared" si="218"/>
        <v>41.240423274778337</v>
      </c>
      <c r="AF1003" s="38">
        <f t="shared" si="219"/>
        <v>83.097423757612361</v>
      </c>
      <c r="AG1003" s="38">
        <f t="shared" si="220"/>
        <v>39.878978239751802</v>
      </c>
      <c r="AH1003" s="38">
        <f t="shared" si="221"/>
        <v>122.97640199736416</v>
      </c>
      <c r="AI1003" s="38">
        <v>43.256944443999998</v>
      </c>
      <c r="AJ1003" s="24">
        <f t="shared" si="222"/>
        <v>2.8429285419493318</v>
      </c>
      <c r="AK1003" s="2">
        <f t="shared" si="223"/>
        <v>19883</v>
      </c>
    </row>
    <row r="1004" spans="1:37">
      <c r="A1004" s="2">
        <v>203</v>
      </c>
      <c r="B1004" s="2" t="s">
        <v>258</v>
      </c>
      <c r="C1004" s="2" t="s">
        <v>6</v>
      </c>
      <c r="D1004" s="2" t="s">
        <v>442</v>
      </c>
      <c r="E1004" s="2" t="s">
        <v>767</v>
      </c>
      <c r="F1004" s="2" t="s">
        <v>64</v>
      </c>
      <c r="H1004" s="2" t="s">
        <v>881</v>
      </c>
      <c r="I1004" s="2">
        <v>34411</v>
      </c>
      <c r="J1004" s="2">
        <v>20175</v>
      </c>
      <c r="K1004" s="95">
        <f t="shared" si="210"/>
        <v>0.58629508006160824</v>
      </c>
      <c r="L1004" s="38">
        <f t="shared" si="211"/>
        <v>10.103115349125</v>
      </c>
      <c r="M1004" s="38">
        <f t="shared" si="212"/>
        <v>58.432546445250004</v>
      </c>
      <c r="N1004" s="38">
        <f t="shared" si="213"/>
        <v>32.339338205624998</v>
      </c>
      <c r="O1004" s="38">
        <f t="shared" si="214"/>
        <v>0</v>
      </c>
      <c r="P1004" s="2">
        <v>3031386</v>
      </c>
      <c r="Q1004" s="2">
        <v>21.026961152999998</v>
      </c>
      <c r="R1004" s="24">
        <v>0.100154799</v>
      </c>
      <c r="S1004" s="24">
        <v>0.57925696599999998</v>
      </c>
      <c r="T1004" s="24">
        <v>0.320588235</v>
      </c>
      <c r="U1004" s="24">
        <v>0</v>
      </c>
      <c r="V1004" s="95">
        <f t="shared" si="215"/>
        <v>0.18795930490613469</v>
      </c>
      <c r="W1004" s="95">
        <v>0.23746875000000003</v>
      </c>
      <c r="X1004" s="95">
        <v>0.22500000000000001</v>
      </c>
      <c r="Y1004" s="95">
        <f t="shared" si="216"/>
        <v>0.18351780182499999</v>
      </c>
      <c r="Z1004" s="2">
        <v>0.1</v>
      </c>
      <c r="AA1004" s="2">
        <v>0.17499999999999999</v>
      </c>
      <c r="AB1004" s="2">
        <v>0.22500000000000001</v>
      </c>
      <c r="AC1004" s="95"/>
      <c r="AD1004" s="38">
        <f t="shared" si="217"/>
        <v>8.8503290458334991</v>
      </c>
      <c r="AE1004" s="38">
        <f t="shared" si="218"/>
        <v>89.577093700568255</v>
      </c>
      <c r="AF1004" s="38">
        <f t="shared" si="219"/>
        <v>63.740835603286875</v>
      </c>
      <c r="AG1004" s="38">
        <f t="shared" si="220"/>
        <v>0</v>
      </c>
      <c r="AH1004" s="38">
        <f t="shared" si="221"/>
        <v>63.740835603286875</v>
      </c>
      <c r="AI1004" s="38">
        <v>43.256944443999998</v>
      </c>
      <c r="AJ1004" s="24">
        <f t="shared" si="222"/>
        <v>1.4735399465351768</v>
      </c>
      <c r="AK1004" s="2">
        <f t="shared" si="223"/>
        <v>10780</v>
      </c>
    </row>
    <row r="1005" spans="1:37">
      <c r="A1005" s="2">
        <v>204</v>
      </c>
      <c r="B1005" s="2" t="s">
        <v>259</v>
      </c>
      <c r="C1005" s="2" t="s">
        <v>6</v>
      </c>
      <c r="D1005" s="2" t="s">
        <v>442</v>
      </c>
      <c r="E1005" s="2" t="s">
        <v>767</v>
      </c>
      <c r="F1005" s="2" t="s">
        <v>64</v>
      </c>
      <c r="H1005" s="2" t="s">
        <v>881</v>
      </c>
      <c r="I1005" s="2">
        <v>1795</v>
      </c>
      <c r="J1005" s="2">
        <v>660</v>
      </c>
      <c r="K1005" s="95">
        <f t="shared" si="210"/>
        <v>0.36768802228412256</v>
      </c>
      <c r="L1005" s="38">
        <f t="shared" si="211"/>
        <v>0.30330882450000002</v>
      </c>
      <c r="M1005" s="38">
        <f t="shared" si="212"/>
        <v>2.9966911755000001</v>
      </c>
      <c r="N1005" s="38">
        <f t="shared" si="213"/>
        <v>0</v>
      </c>
      <c r="O1005" s="38">
        <f t="shared" si="214"/>
        <v>0</v>
      </c>
      <c r="P1005" s="2">
        <v>2288538</v>
      </c>
      <c r="Q1005" s="2">
        <v>0</v>
      </c>
      <c r="R1005" s="24">
        <v>9.1911765000000006E-2</v>
      </c>
      <c r="S1005" s="24">
        <v>0.90808823500000002</v>
      </c>
      <c r="T1005" s="24">
        <v>0</v>
      </c>
      <c r="U1005" s="24">
        <v>0</v>
      </c>
      <c r="V1005" s="95">
        <f t="shared" si="215"/>
        <v>0</v>
      </c>
      <c r="W1005" s="95">
        <v>0.17796875000000001</v>
      </c>
      <c r="X1005" s="95"/>
      <c r="Y1005" s="95">
        <f t="shared" si="216"/>
        <v>0.16810661762500001</v>
      </c>
      <c r="Z1005" s="2">
        <v>0.1</v>
      </c>
      <c r="AA1005" s="2">
        <v>0.17499999999999999</v>
      </c>
      <c r="AB1005" s="2" t="s">
        <v>532</v>
      </c>
      <c r="AC1005" s="95"/>
      <c r="AD1005" s="38">
        <f t="shared" si="217"/>
        <v>0.26569853026200002</v>
      </c>
      <c r="AE1005" s="38">
        <f t="shared" si="218"/>
        <v>4.5939275720415003</v>
      </c>
      <c r="AF1005" s="38">
        <f t="shared" si="219"/>
        <v>0</v>
      </c>
      <c r="AG1005" s="38">
        <f t="shared" si="220"/>
        <v>0</v>
      </c>
      <c r="AH1005" s="38">
        <f t="shared" si="221"/>
        <v>0</v>
      </c>
      <c r="AI1005" s="38">
        <v>43.256944443999998</v>
      </c>
      <c r="AJ1005" s="24">
        <f t="shared" si="222"/>
        <v>0</v>
      </c>
      <c r="AK1005" s="2">
        <f t="shared" si="223"/>
        <v>0</v>
      </c>
    </row>
    <row r="1006" spans="1:37">
      <c r="A1006" s="2">
        <v>205</v>
      </c>
      <c r="B1006" s="2" t="s">
        <v>260</v>
      </c>
      <c r="C1006" s="2" t="s">
        <v>6</v>
      </c>
      <c r="D1006" s="2" t="s">
        <v>442</v>
      </c>
      <c r="E1006" s="2" t="s">
        <v>767</v>
      </c>
      <c r="F1006" s="2" t="s">
        <v>64</v>
      </c>
      <c r="H1006" s="2" t="s">
        <v>881</v>
      </c>
      <c r="I1006" s="2">
        <v>29203</v>
      </c>
      <c r="J1006" s="2">
        <v>14265</v>
      </c>
      <c r="K1006" s="95">
        <f t="shared" si="210"/>
        <v>0.48847721124541998</v>
      </c>
      <c r="L1006" s="38">
        <f t="shared" si="211"/>
        <v>18.822276852974998</v>
      </c>
      <c r="M1006" s="38">
        <f t="shared" si="212"/>
        <v>40.283072369774992</v>
      </c>
      <c r="N1006" s="38">
        <f t="shared" si="213"/>
        <v>12.219650705925</v>
      </c>
      <c r="O1006" s="38">
        <f t="shared" si="214"/>
        <v>0</v>
      </c>
      <c r="P1006" s="2">
        <v>1993741</v>
      </c>
      <c r="Q1006" s="2">
        <v>12.080271008</v>
      </c>
      <c r="R1006" s="24">
        <v>0.26389452299999999</v>
      </c>
      <c r="S1006" s="24">
        <v>0.56478194699999995</v>
      </c>
      <c r="T1006" s="24">
        <v>0.171323529</v>
      </c>
      <c r="U1006" s="24">
        <v>0</v>
      </c>
      <c r="V1006" s="95">
        <f t="shared" si="215"/>
        <v>8.3687639666643832E-2</v>
      </c>
      <c r="W1006" s="95">
        <v>0.22500000000000001</v>
      </c>
      <c r="X1006" s="95">
        <v>0.22500000000000001</v>
      </c>
      <c r="Y1006" s="95">
        <f t="shared" si="216"/>
        <v>0.16377408704999999</v>
      </c>
      <c r="Z1006" s="2">
        <v>0.1</v>
      </c>
      <c r="AA1006" s="2">
        <v>0.17499999999999999</v>
      </c>
      <c r="AB1006" s="2">
        <v>0.22500000000000001</v>
      </c>
      <c r="AC1006" s="95"/>
      <c r="AD1006" s="38">
        <f t="shared" si="217"/>
        <v>16.4883145232061</v>
      </c>
      <c r="AE1006" s="38">
        <f t="shared" si="218"/>
        <v>61.753949942865063</v>
      </c>
      <c r="AF1006" s="38">
        <f t="shared" si="219"/>
        <v>24.084931541378175</v>
      </c>
      <c r="AG1006" s="38">
        <f t="shared" si="220"/>
        <v>0</v>
      </c>
      <c r="AH1006" s="38">
        <f t="shared" si="221"/>
        <v>24.084931541378175</v>
      </c>
      <c r="AI1006" s="38">
        <v>43.256944443999998</v>
      </c>
      <c r="AJ1006" s="24">
        <f t="shared" si="222"/>
        <v>0.55678762915300883</v>
      </c>
      <c r="AK1006" s="2">
        <f t="shared" si="223"/>
        <v>4073</v>
      </c>
    </row>
    <row r="1007" spans="1:37">
      <c r="A1007" s="2">
        <v>206</v>
      </c>
      <c r="B1007" s="2" t="s">
        <v>261</v>
      </c>
      <c r="C1007" s="2" t="s">
        <v>6</v>
      </c>
      <c r="D1007" s="2" t="s">
        <v>442</v>
      </c>
      <c r="E1007" s="2" t="s">
        <v>767</v>
      </c>
      <c r="F1007" s="2" t="s">
        <v>64</v>
      </c>
      <c r="H1007" s="2" t="s">
        <v>881</v>
      </c>
      <c r="I1007" s="2">
        <v>31965</v>
      </c>
      <c r="J1007" s="2">
        <v>14653</v>
      </c>
      <c r="K1007" s="95">
        <f t="shared" si="210"/>
        <v>0.45840763334897544</v>
      </c>
      <c r="L1007" s="38">
        <f t="shared" si="211"/>
        <v>30.149471005324997</v>
      </c>
      <c r="M1007" s="38">
        <f t="shared" si="212"/>
        <v>33.682061669625</v>
      </c>
      <c r="N1007" s="38">
        <f t="shared" si="213"/>
        <v>9.4334673250500014</v>
      </c>
      <c r="O1007" s="38">
        <f t="shared" si="214"/>
        <v>0</v>
      </c>
      <c r="P1007" s="2">
        <v>1802040</v>
      </c>
      <c r="Q1007" s="2">
        <v>10.317953036</v>
      </c>
      <c r="R1007" s="24">
        <v>0.41151260499999998</v>
      </c>
      <c r="S1007" s="24">
        <v>0.45972922500000002</v>
      </c>
      <c r="T1007" s="24">
        <v>0.12875817000000001</v>
      </c>
      <c r="U1007" s="24">
        <v>0</v>
      </c>
      <c r="V1007" s="95">
        <f t="shared" si="215"/>
        <v>5.9023727984045052E-2</v>
      </c>
      <c r="W1007" s="95">
        <v>0.22500000000000001</v>
      </c>
      <c r="X1007" s="95">
        <v>0.22500000000000001</v>
      </c>
      <c r="Y1007" s="95">
        <f t="shared" si="216"/>
        <v>0.150574463125</v>
      </c>
      <c r="Z1007" s="2">
        <v>0.1</v>
      </c>
      <c r="AA1007" s="2">
        <v>0.17499999999999999</v>
      </c>
      <c r="AB1007" s="2">
        <v>0.22500000000000001</v>
      </c>
      <c r="AC1007" s="95"/>
      <c r="AD1007" s="38">
        <f t="shared" si="217"/>
        <v>26.410936600664698</v>
      </c>
      <c r="AE1007" s="38">
        <f t="shared" si="218"/>
        <v>51.634600539535121</v>
      </c>
      <c r="AF1007" s="38">
        <f t="shared" si="219"/>
        <v>18.59336409767355</v>
      </c>
      <c r="AG1007" s="38">
        <f t="shared" si="220"/>
        <v>0</v>
      </c>
      <c r="AH1007" s="38">
        <f t="shared" si="221"/>
        <v>18.59336409767355</v>
      </c>
      <c r="AI1007" s="38">
        <v>43.256944443999998</v>
      </c>
      <c r="AJ1007" s="24">
        <f t="shared" si="222"/>
        <v>0.42983535560964853</v>
      </c>
      <c r="AK1007" s="2">
        <f t="shared" si="223"/>
        <v>3144</v>
      </c>
    </row>
    <row r="1008" spans="1:37">
      <c r="A1008" s="2">
        <v>217</v>
      </c>
      <c r="B1008" s="2" t="s">
        <v>270</v>
      </c>
      <c r="C1008" s="2" t="s">
        <v>5</v>
      </c>
      <c r="D1008" s="2" t="s">
        <v>447</v>
      </c>
      <c r="E1008" s="2" t="s">
        <v>767</v>
      </c>
      <c r="F1008" s="2" t="s">
        <v>64</v>
      </c>
      <c r="H1008" s="2" t="s">
        <v>881</v>
      </c>
      <c r="I1008" s="2">
        <v>2056</v>
      </c>
      <c r="J1008" s="2">
        <v>489</v>
      </c>
      <c r="K1008" s="95">
        <f t="shared" si="210"/>
        <v>0.23784046692607003</v>
      </c>
      <c r="L1008" s="38">
        <f t="shared" si="211"/>
        <v>0</v>
      </c>
      <c r="M1008" s="38">
        <f t="shared" si="212"/>
        <v>0</v>
      </c>
      <c r="N1008" s="38">
        <f t="shared" si="213"/>
        <v>0.85187782905000009</v>
      </c>
      <c r="O1008" s="38">
        <f t="shared" si="214"/>
        <v>1.5931221709500003</v>
      </c>
      <c r="P1008" s="2">
        <v>633288</v>
      </c>
      <c r="Q1008" s="2">
        <v>8.7956214159999995</v>
      </c>
      <c r="R1008" s="24">
        <v>0</v>
      </c>
      <c r="S1008" s="24">
        <v>0</v>
      </c>
      <c r="T1008" s="24">
        <v>0.34841629000000002</v>
      </c>
      <c r="U1008" s="24">
        <v>0.65158371000000004</v>
      </c>
      <c r="V1008" s="95">
        <f t="shared" si="215"/>
        <v>0.23784046692607003</v>
      </c>
      <c r="W1008" s="95">
        <v>0.30174999999999996</v>
      </c>
      <c r="X1008" s="95">
        <v>0.26006674200000002</v>
      </c>
      <c r="Y1008" s="95">
        <f t="shared" si="216"/>
        <v>0.26006674184233669</v>
      </c>
      <c r="Z1008" s="2" t="s">
        <v>532</v>
      </c>
      <c r="AA1008" s="2" t="s">
        <v>532</v>
      </c>
      <c r="AB1008" s="2">
        <v>0.22500000000000001</v>
      </c>
      <c r="AC1008" s="95">
        <v>0.278817708</v>
      </c>
      <c r="AD1008" s="38">
        <f t="shared" si="217"/>
        <v>0</v>
      </c>
      <c r="AE1008" s="38">
        <f t="shared" si="218"/>
        <v>0</v>
      </c>
      <c r="AF1008" s="38">
        <f t="shared" si="219"/>
        <v>1.6790512010575502</v>
      </c>
      <c r="AG1008" s="38">
        <f t="shared" si="220"/>
        <v>3.8911102890699865</v>
      </c>
      <c r="AH1008" s="38">
        <f t="shared" si="221"/>
        <v>5.5701614901275365</v>
      </c>
      <c r="AI1008" s="38">
        <v>24.986944443999999</v>
      </c>
      <c r="AJ1008" s="24">
        <f t="shared" si="222"/>
        <v>0.22292287488817281</v>
      </c>
      <c r="AK1008" s="2">
        <f t="shared" si="223"/>
        <v>815</v>
      </c>
    </row>
    <row r="1009" spans="1:37">
      <c r="A1009" s="2">
        <v>218</v>
      </c>
      <c r="B1009" s="2" t="s">
        <v>271</v>
      </c>
      <c r="C1009" s="2" t="s">
        <v>5</v>
      </c>
      <c r="D1009" s="2" t="s">
        <v>447</v>
      </c>
      <c r="E1009" s="2" t="s">
        <v>767</v>
      </c>
      <c r="F1009" s="2" t="s">
        <v>64</v>
      </c>
      <c r="H1009" s="2" t="s">
        <v>881</v>
      </c>
      <c r="I1009" s="2">
        <v>15000</v>
      </c>
      <c r="J1009" s="2">
        <v>6576</v>
      </c>
      <c r="K1009" s="95">
        <f t="shared" si="210"/>
        <v>0.43840000000000001</v>
      </c>
      <c r="L1009" s="38">
        <f t="shared" si="211"/>
        <v>0</v>
      </c>
      <c r="M1009" s="38">
        <f t="shared" si="212"/>
        <v>3.8066951848800001</v>
      </c>
      <c r="N1009" s="38">
        <f t="shared" si="213"/>
        <v>14.384755800240001</v>
      </c>
      <c r="O1009" s="38">
        <f t="shared" si="214"/>
        <v>14.68854901488</v>
      </c>
      <c r="P1009" s="2">
        <v>1832159</v>
      </c>
      <c r="Q1009" s="2">
        <v>34.353411563999998</v>
      </c>
      <c r="R1009" s="24">
        <v>0</v>
      </c>
      <c r="S1009" s="24">
        <v>0.115775401</v>
      </c>
      <c r="T1009" s="24">
        <v>0.437492573</v>
      </c>
      <c r="U1009" s="24">
        <v>0.446732026</v>
      </c>
      <c r="V1009" s="95">
        <f t="shared" si="215"/>
        <v>0.38764406420159997</v>
      </c>
      <c r="W1009" s="95">
        <v>0.28740624999999997</v>
      </c>
      <c r="X1009" s="95">
        <v>0.247135153</v>
      </c>
      <c r="Y1009" s="95">
        <f t="shared" si="216"/>
        <v>0.23878367683912499</v>
      </c>
      <c r="Z1009" s="2" t="s">
        <v>532</v>
      </c>
      <c r="AA1009" s="2">
        <v>0.17499999999999999</v>
      </c>
      <c r="AB1009" s="2">
        <v>0.22500000000000001</v>
      </c>
      <c r="AC1009" s="95">
        <v>0.26881250000000001</v>
      </c>
      <c r="AD1009" s="38">
        <f t="shared" si="217"/>
        <v>0</v>
      </c>
      <c r="AE1009" s="38">
        <f t="shared" si="218"/>
        <v>5.8356637184210394</v>
      </c>
      <c r="AF1009" s="38">
        <f t="shared" si="219"/>
        <v>28.352353682273041</v>
      </c>
      <c r="AG1009" s="38">
        <f t="shared" si="220"/>
        <v>34.588558498866888</v>
      </c>
      <c r="AH1009" s="38">
        <f t="shared" si="221"/>
        <v>62.940912181139929</v>
      </c>
      <c r="AI1009" s="38">
        <v>24.986944443999999</v>
      </c>
      <c r="AJ1009" s="24">
        <f t="shared" si="222"/>
        <v>2.5189519399701408</v>
      </c>
      <c r="AK1009" s="2">
        <f t="shared" si="223"/>
        <v>9691</v>
      </c>
    </row>
    <row r="1010" spans="1:37">
      <c r="A1010" s="2">
        <v>219</v>
      </c>
      <c r="B1010" s="2" t="s">
        <v>272</v>
      </c>
      <c r="C1010" s="2" t="s">
        <v>5</v>
      </c>
      <c r="D1010" s="2" t="s">
        <v>447</v>
      </c>
      <c r="E1010" s="2" t="s">
        <v>767</v>
      </c>
      <c r="F1010" s="2" t="s">
        <v>64</v>
      </c>
      <c r="H1010" s="2" t="s">
        <v>881</v>
      </c>
      <c r="I1010" s="2">
        <v>16261</v>
      </c>
      <c r="J1010" s="2">
        <v>3466</v>
      </c>
      <c r="K1010" s="95">
        <f t="shared" si="210"/>
        <v>0.21314802287682183</v>
      </c>
      <c r="L1010" s="38">
        <f t="shared" si="211"/>
        <v>9.5081384841300007</v>
      </c>
      <c r="M1010" s="38">
        <f t="shared" si="212"/>
        <v>5.6692036774899996</v>
      </c>
      <c r="N1010" s="38">
        <f t="shared" si="213"/>
        <v>2.1526578383800001</v>
      </c>
      <c r="O1010" s="38">
        <f t="shared" si="214"/>
        <v>0</v>
      </c>
      <c r="P1010" s="2">
        <v>1343458</v>
      </c>
      <c r="Q1010" s="2">
        <v>3.15818478</v>
      </c>
      <c r="R1010" s="24">
        <v>0.54865196100000002</v>
      </c>
      <c r="S1010" s="24">
        <v>0.32713235299999999</v>
      </c>
      <c r="T1010" s="24">
        <v>0.12421568600000001</v>
      </c>
      <c r="U1010" s="24">
        <v>0</v>
      </c>
      <c r="V1010" s="95">
        <f t="shared" si="215"/>
        <v>2.647632788118812E-2</v>
      </c>
      <c r="W1010" s="95">
        <v>0.22500000000000001</v>
      </c>
      <c r="X1010" s="95">
        <v>0.22500000000000001</v>
      </c>
      <c r="Y1010" s="95">
        <f t="shared" si="216"/>
        <v>0.14006188722500001</v>
      </c>
      <c r="Z1010" s="2">
        <v>0.1</v>
      </c>
      <c r="AA1010" s="2">
        <v>0.17499999999999999</v>
      </c>
      <c r="AB1010" s="2">
        <v>0.22500000000000001</v>
      </c>
      <c r="AC1010" s="95"/>
      <c r="AD1010" s="38">
        <f t="shared" si="217"/>
        <v>8.32912931209788</v>
      </c>
      <c r="AE1010" s="38">
        <f t="shared" si="218"/>
        <v>8.6908892375921685</v>
      </c>
      <c r="AF1010" s="38">
        <f t="shared" si="219"/>
        <v>4.2428885994469798</v>
      </c>
      <c r="AG1010" s="38">
        <f t="shared" si="220"/>
        <v>0</v>
      </c>
      <c r="AH1010" s="38">
        <f t="shared" si="221"/>
        <v>4.2428885994469798</v>
      </c>
      <c r="AI1010" s="38">
        <v>24.986944443999999</v>
      </c>
      <c r="AJ1010" s="24">
        <f t="shared" si="222"/>
        <v>0.1698042195177572</v>
      </c>
      <c r="AK1010" s="2">
        <f t="shared" si="223"/>
        <v>718</v>
      </c>
    </row>
    <row r="1011" spans="1:37">
      <c r="A1011" s="2">
        <v>220</v>
      </c>
      <c r="B1011" s="2" t="s">
        <v>273</v>
      </c>
      <c r="C1011" s="2" t="s">
        <v>5</v>
      </c>
      <c r="D1011" s="2" t="s">
        <v>447</v>
      </c>
      <c r="E1011" s="2" t="s">
        <v>767</v>
      </c>
      <c r="F1011" s="2" t="s">
        <v>64</v>
      </c>
      <c r="H1011" s="2" t="s">
        <v>881</v>
      </c>
      <c r="I1011" s="2">
        <v>15742</v>
      </c>
      <c r="J1011" s="2">
        <v>4146</v>
      </c>
      <c r="K1011" s="95">
        <f t="shared" si="210"/>
        <v>0.26337187142675644</v>
      </c>
      <c r="L1011" s="38">
        <f t="shared" si="211"/>
        <v>11.474664710760001</v>
      </c>
      <c r="M1011" s="38">
        <f t="shared" si="212"/>
        <v>9.2553352892399996</v>
      </c>
      <c r="N1011" s="38">
        <f t="shared" si="213"/>
        <v>0</v>
      </c>
      <c r="O1011" s="38">
        <f t="shared" si="214"/>
        <v>0</v>
      </c>
      <c r="P1011" s="2">
        <v>1617347</v>
      </c>
      <c r="Q1011" s="2">
        <v>0</v>
      </c>
      <c r="R1011" s="24">
        <v>0.55352941200000005</v>
      </c>
      <c r="S1011" s="24">
        <v>0.446470588</v>
      </c>
      <c r="T1011" s="24">
        <v>0</v>
      </c>
      <c r="U1011" s="24">
        <v>0</v>
      </c>
      <c r="V1011" s="95">
        <f t="shared" si="215"/>
        <v>0</v>
      </c>
      <c r="W1011" s="95">
        <v>0.19284374999999998</v>
      </c>
      <c r="X1011" s="95"/>
      <c r="Y1011" s="95">
        <f t="shared" si="216"/>
        <v>0.13348529409999998</v>
      </c>
      <c r="Z1011" s="2">
        <v>0.1</v>
      </c>
      <c r="AA1011" s="2">
        <v>0.17499999999999999</v>
      </c>
      <c r="AB1011" s="2" t="s">
        <v>532</v>
      </c>
      <c r="AC1011" s="95"/>
      <c r="AD1011" s="38">
        <f t="shared" si="217"/>
        <v>10.05180628662576</v>
      </c>
      <c r="AE1011" s="38">
        <f t="shared" si="218"/>
        <v>14.18842899840492</v>
      </c>
      <c r="AF1011" s="38">
        <f t="shared" si="219"/>
        <v>0</v>
      </c>
      <c r="AG1011" s="38">
        <f t="shared" si="220"/>
        <v>0</v>
      </c>
      <c r="AH1011" s="38">
        <f t="shared" si="221"/>
        <v>0</v>
      </c>
      <c r="AI1011" s="38">
        <v>24.986944443999999</v>
      </c>
      <c r="AJ1011" s="24">
        <f t="shared" si="222"/>
        <v>0</v>
      </c>
      <c r="AK1011" s="2">
        <f t="shared" si="223"/>
        <v>0</v>
      </c>
    </row>
    <row r="1012" spans="1:37">
      <c r="A1012" s="2">
        <v>215</v>
      </c>
      <c r="B1012" s="2" t="s">
        <v>445</v>
      </c>
      <c r="C1012" s="2" t="s">
        <v>4</v>
      </c>
      <c r="D1012" s="2" t="s">
        <v>444</v>
      </c>
      <c r="E1012" s="2" t="s">
        <v>767</v>
      </c>
      <c r="F1012" s="2" t="s">
        <v>64</v>
      </c>
      <c r="H1012" s="2" t="s">
        <v>881</v>
      </c>
      <c r="I1012" s="2">
        <v>12201</v>
      </c>
      <c r="J1012" s="2">
        <v>2829</v>
      </c>
      <c r="K1012" s="95">
        <f t="shared" si="210"/>
        <v>0.23186624047209245</v>
      </c>
      <c r="L1012" s="38">
        <f t="shared" si="211"/>
        <v>7.1681867663700007</v>
      </c>
      <c r="M1012" s="38">
        <f t="shared" si="212"/>
        <v>4.7446002466349997</v>
      </c>
      <c r="N1012" s="38">
        <f t="shared" si="213"/>
        <v>2.232212986995</v>
      </c>
      <c r="O1012" s="38">
        <f t="shared" si="214"/>
        <v>0</v>
      </c>
      <c r="P1012" s="2">
        <v>1092193</v>
      </c>
      <c r="Q1012" s="2">
        <v>4.0283098199999996</v>
      </c>
      <c r="R1012" s="24">
        <v>0.50676470600000001</v>
      </c>
      <c r="S1012" s="24">
        <v>0.33542596299999999</v>
      </c>
      <c r="T1012" s="24">
        <v>0.157809331</v>
      </c>
      <c r="U1012" s="24">
        <v>0</v>
      </c>
      <c r="V1012" s="95">
        <f t="shared" si="215"/>
        <v>3.6590656290386034E-2</v>
      </c>
      <c r="W1012" s="95">
        <v>0.22500000000000001</v>
      </c>
      <c r="X1012" s="95">
        <v>0.22500000000000001</v>
      </c>
      <c r="Y1012" s="95">
        <f t="shared" si="216"/>
        <v>0.1448831136</v>
      </c>
      <c r="Z1012" s="2">
        <v>0.1</v>
      </c>
      <c r="AA1012" s="2">
        <v>0.17499999999999999</v>
      </c>
      <c r="AB1012" s="2">
        <v>0.22500000000000001</v>
      </c>
      <c r="AC1012" s="95"/>
      <c r="AD1012" s="38">
        <f t="shared" si="217"/>
        <v>6.2793316073401213</v>
      </c>
      <c r="AE1012" s="38">
        <f t="shared" si="218"/>
        <v>7.2734721780914535</v>
      </c>
      <c r="AF1012" s="38">
        <f t="shared" si="219"/>
        <v>4.3996917973671454</v>
      </c>
      <c r="AG1012" s="38">
        <f t="shared" si="220"/>
        <v>0</v>
      </c>
      <c r="AH1012" s="38">
        <f t="shared" si="221"/>
        <v>4.3996917973671454</v>
      </c>
      <c r="AI1012" s="38">
        <v>13.025</v>
      </c>
      <c r="AJ1012" s="24">
        <f t="shared" si="222"/>
        <v>0.3377882378017002</v>
      </c>
      <c r="AK1012" s="2">
        <f t="shared" si="223"/>
        <v>744</v>
      </c>
    </row>
    <row r="1013" spans="1:37">
      <c r="A1013" s="2">
        <v>216</v>
      </c>
      <c r="B1013" s="2" t="s">
        <v>446</v>
      </c>
      <c r="C1013" s="2" t="s">
        <v>4</v>
      </c>
      <c r="D1013" s="2" t="s">
        <v>444</v>
      </c>
      <c r="E1013" s="2" t="s">
        <v>767</v>
      </c>
      <c r="F1013" s="2" t="s">
        <v>64</v>
      </c>
      <c r="H1013" s="2" t="s">
        <v>881</v>
      </c>
      <c r="I1013" s="2">
        <v>8040</v>
      </c>
      <c r="J1013" s="2">
        <v>797</v>
      </c>
      <c r="K1013" s="95">
        <f t="shared" si="210"/>
        <v>9.9129353233830847E-2</v>
      </c>
      <c r="L1013" s="38">
        <f t="shared" si="211"/>
        <v>2.9841454839299995</v>
      </c>
      <c r="M1013" s="38">
        <f t="shared" si="212"/>
        <v>0.34263126835499996</v>
      </c>
      <c r="N1013" s="38">
        <f t="shared" si="213"/>
        <v>0.19949937333000003</v>
      </c>
      <c r="O1013" s="38">
        <f t="shared" si="214"/>
        <v>0.45872387438500001</v>
      </c>
      <c r="P1013" s="2">
        <v>971995</v>
      </c>
      <c r="Q1013" s="2">
        <v>1.500492897</v>
      </c>
      <c r="R1013" s="24">
        <v>0.74884453799999995</v>
      </c>
      <c r="S1013" s="24">
        <v>8.5980242999999998E-2</v>
      </c>
      <c r="T1013" s="24">
        <v>5.0062578000000003E-2</v>
      </c>
      <c r="U1013" s="24">
        <v>0.115112641</v>
      </c>
      <c r="V1013" s="95">
        <f t="shared" si="215"/>
        <v>1.637371262972637E-2</v>
      </c>
      <c r="W1013" s="95">
        <v>0.26509375000000002</v>
      </c>
      <c r="X1013" s="95">
        <v>0.25294182700000001</v>
      </c>
      <c r="Y1013" s="95">
        <f t="shared" si="216"/>
        <v>0.13171071805009374</v>
      </c>
      <c r="Z1013" s="2">
        <v>0.1</v>
      </c>
      <c r="AA1013" s="2">
        <v>0.17499999999999999</v>
      </c>
      <c r="AB1013" s="2">
        <v>0.22500000000000001</v>
      </c>
      <c r="AC1013" s="95">
        <v>0.26509375000000002</v>
      </c>
      <c r="AD1013" s="38">
        <f t="shared" si="217"/>
        <v>2.6141114439226798</v>
      </c>
      <c r="AE1013" s="38">
        <f t="shared" si="218"/>
        <v>0.52525373438821499</v>
      </c>
      <c r="AF1013" s="38">
        <f t="shared" si="219"/>
        <v>0.39321326483343011</v>
      </c>
      <c r="AG1013" s="38">
        <f t="shared" si="220"/>
        <v>1.0652583289791777</v>
      </c>
      <c r="AH1013" s="38">
        <f t="shared" si="221"/>
        <v>1.4584715938126078</v>
      </c>
      <c r="AI1013" s="38">
        <v>13.025</v>
      </c>
      <c r="AJ1013" s="24">
        <f t="shared" si="222"/>
        <v>0.11197478647313687</v>
      </c>
      <c r="AK1013" s="2">
        <f t="shared" si="223"/>
        <v>219</v>
      </c>
    </row>
    <row r="1014" spans="1:37">
      <c r="A1014" s="2">
        <v>312</v>
      </c>
      <c r="B1014" s="2" t="s">
        <v>362</v>
      </c>
      <c r="C1014" s="2" t="s">
        <v>3</v>
      </c>
      <c r="D1014" s="2" t="s">
        <v>418</v>
      </c>
      <c r="E1014" s="2" t="s">
        <v>767</v>
      </c>
      <c r="F1014" s="2" t="s">
        <v>64</v>
      </c>
      <c r="H1014" s="2" t="s">
        <v>881</v>
      </c>
      <c r="I1014" s="2">
        <v>467</v>
      </c>
      <c r="J1014" s="2">
        <v>178</v>
      </c>
      <c r="K1014" s="95">
        <f t="shared" si="210"/>
        <v>0.38115631691648821</v>
      </c>
      <c r="L1014" s="38">
        <f t="shared" si="211"/>
        <v>0.11991419538999999</v>
      </c>
      <c r="M1014" s="38">
        <f t="shared" si="212"/>
        <v>0.10384054441000001</v>
      </c>
      <c r="N1014" s="38">
        <f t="shared" si="213"/>
        <v>0.10384054441000001</v>
      </c>
      <c r="O1014" s="38">
        <f t="shared" si="214"/>
        <v>0.56240471578999995</v>
      </c>
      <c r="R1014" s="24">
        <v>0.13473505099999999</v>
      </c>
      <c r="S1014" s="24">
        <v>0.116674769</v>
      </c>
      <c r="T1014" s="24">
        <v>0.116674769</v>
      </c>
      <c r="U1014" s="24">
        <v>0.63191541100000004</v>
      </c>
      <c r="V1014" s="95">
        <f t="shared" si="215"/>
        <v>0.28532987588865094</v>
      </c>
      <c r="W1014" s="95">
        <v>0.46378125000000003</v>
      </c>
      <c r="X1014" s="95">
        <v>0.34011382099999998</v>
      </c>
      <c r="Y1014" s="95">
        <f t="shared" si="216"/>
        <v>0.28849745632951102</v>
      </c>
      <c r="Z1014" s="2">
        <v>0.1</v>
      </c>
      <c r="AA1014" s="2">
        <v>0.17499999999999999</v>
      </c>
      <c r="AB1014" s="2">
        <v>0.22500000000000001</v>
      </c>
      <c r="AC1014" s="95">
        <v>0.36136805599999999</v>
      </c>
      <c r="AD1014" s="38">
        <f t="shared" si="217"/>
        <v>0.10504483516164001</v>
      </c>
      <c r="AE1014" s="38">
        <f t="shared" si="218"/>
        <v>0.15918755458052999</v>
      </c>
      <c r="AF1014" s="38">
        <f t="shared" si="219"/>
        <v>0.20466971303211001</v>
      </c>
      <c r="AG1014" s="38">
        <f t="shared" si="220"/>
        <v>1.7803394657531193</v>
      </c>
      <c r="AH1014" s="38">
        <f t="shared" si="221"/>
        <v>1.9850091787852293</v>
      </c>
      <c r="AI1014" s="38">
        <v>232.51499999999999</v>
      </c>
      <c r="AJ1014" s="24">
        <f t="shared" si="222"/>
        <v>8.5371231051124853E-3</v>
      </c>
      <c r="AK1014" s="2">
        <f t="shared" si="223"/>
        <v>222</v>
      </c>
    </row>
    <row r="1015" spans="1:37">
      <c r="A1015" s="2">
        <v>88</v>
      </c>
      <c r="B1015" s="2" t="s">
        <v>143</v>
      </c>
      <c r="C1015" s="2" t="s">
        <v>3</v>
      </c>
      <c r="D1015" s="2" t="s">
        <v>418</v>
      </c>
      <c r="E1015" s="2" t="s">
        <v>767</v>
      </c>
      <c r="F1015" s="2" t="s">
        <v>64</v>
      </c>
      <c r="H1015" s="2" t="s">
        <v>881</v>
      </c>
      <c r="I1015" s="2">
        <v>29339</v>
      </c>
      <c r="J1015" s="2">
        <v>5273</v>
      </c>
      <c r="K1015" s="95">
        <f t="shared" si="210"/>
        <v>0.17972664371655475</v>
      </c>
      <c r="L1015" s="38">
        <f t="shared" si="211"/>
        <v>3.86517317241</v>
      </c>
      <c r="M1015" s="38">
        <f t="shared" si="212"/>
        <v>6.4174442214200003</v>
      </c>
      <c r="N1015" s="38">
        <f t="shared" si="213"/>
        <v>8.7354060352499996</v>
      </c>
      <c r="O1015" s="38">
        <f t="shared" si="214"/>
        <v>7.3469765709200008</v>
      </c>
      <c r="P1015" s="2">
        <v>2720102</v>
      </c>
      <c r="Q1015" s="2">
        <v>13.557324623</v>
      </c>
      <c r="R1015" s="24">
        <v>0.146602434</v>
      </c>
      <c r="S1015" s="24">
        <v>0.243407708</v>
      </c>
      <c r="T1015" s="24">
        <v>0.33132584999999998</v>
      </c>
      <c r="U1015" s="24">
        <v>0.27866400800000002</v>
      </c>
      <c r="V1015" s="95">
        <f t="shared" si="215"/>
        <v>0.10963142987947784</v>
      </c>
      <c r="W1015" s="95">
        <v>0.33628124999999998</v>
      </c>
      <c r="X1015" s="95">
        <v>0.26176084799999999</v>
      </c>
      <c r="Y1015" s="95">
        <f t="shared" si="216"/>
        <v>0.21692805474374999</v>
      </c>
      <c r="Z1015" s="2">
        <v>0.1</v>
      </c>
      <c r="AA1015" s="2">
        <v>0.17499999999999999</v>
      </c>
      <c r="AB1015" s="2">
        <v>0.22500000000000001</v>
      </c>
      <c r="AC1015" s="95">
        <v>0.30546875000000001</v>
      </c>
      <c r="AD1015" s="38">
        <f t="shared" si="217"/>
        <v>3.3858916990311605</v>
      </c>
      <c r="AE1015" s="38">
        <f t="shared" si="218"/>
        <v>9.8379419914368587</v>
      </c>
      <c r="AF1015" s="38">
        <f t="shared" si="219"/>
        <v>17.217485295477751</v>
      </c>
      <c r="AG1015" s="38">
        <f t="shared" si="220"/>
        <v>19.659820524728399</v>
      </c>
      <c r="AH1015" s="38">
        <f t="shared" si="221"/>
        <v>36.877305820206146</v>
      </c>
      <c r="AI1015" s="38">
        <v>232.51499999999999</v>
      </c>
      <c r="AJ1015" s="24">
        <f t="shared" si="222"/>
        <v>0.15860183566740274</v>
      </c>
      <c r="AK1015" s="2">
        <f t="shared" si="223"/>
        <v>5361</v>
      </c>
    </row>
    <row r="1016" spans="1:37">
      <c r="A1016" s="2">
        <v>89</v>
      </c>
      <c r="B1016" s="2" t="s">
        <v>144</v>
      </c>
      <c r="C1016" s="2" t="s">
        <v>3</v>
      </c>
      <c r="D1016" s="2" t="s">
        <v>418</v>
      </c>
      <c r="E1016" s="2" t="s">
        <v>767</v>
      </c>
      <c r="F1016" s="2" t="s">
        <v>64</v>
      </c>
      <c r="H1016" s="2" t="s">
        <v>881</v>
      </c>
      <c r="I1016" s="2">
        <v>10607</v>
      </c>
      <c r="J1016" s="2">
        <v>2400</v>
      </c>
      <c r="K1016" s="95">
        <f t="shared" si="210"/>
        <v>0.22626567361176581</v>
      </c>
      <c r="L1016" s="38">
        <f t="shared" si="211"/>
        <v>2.774573052</v>
      </c>
      <c r="M1016" s="38">
        <f t="shared" si="212"/>
        <v>1.8216318839999999</v>
      </c>
      <c r="N1016" s="38">
        <f t="shared" si="213"/>
        <v>2.7273244800000001</v>
      </c>
      <c r="O1016" s="38">
        <f t="shared" si="214"/>
        <v>4.6764705839999996</v>
      </c>
      <c r="P1016" s="2">
        <v>1040925</v>
      </c>
      <c r="Q1016" s="2">
        <v>17.792332825999999</v>
      </c>
      <c r="R1016" s="24">
        <v>0.231214421</v>
      </c>
      <c r="S1016" s="24">
        <v>0.15180265700000001</v>
      </c>
      <c r="T1016" s="24">
        <v>0.22727704000000001</v>
      </c>
      <c r="U1016" s="24">
        <v>0.389705882</v>
      </c>
      <c r="V1016" s="95">
        <f t="shared" si="215"/>
        <v>0.13960205645328558</v>
      </c>
      <c r="W1016" s="95">
        <v>0.36815624999999996</v>
      </c>
      <c r="X1016" s="95">
        <v>0.28555767500000001</v>
      </c>
      <c r="Y1016" s="95">
        <f t="shared" si="216"/>
        <v>0.22587111596175002</v>
      </c>
      <c r="Z1016" s="2">
        <v>0.1</v>
      </c>
      <c r="AA1016" s="2">
        <v>0.17499999999999999</v>
      </c>
      <c r="AB1016" s="2">
        <v>0.22500000000000001</v>
      </c>
      <c r="AC1016" s="95">
        <v>0.32087500000000002</v>
      </c>
      <c r="AD1016" s="38">
        <f t="shared" si="217"/>
        <v>2.4305259935519996</v>
      </c>
      <c r="AE1016" s="38">
        <f t="shared" si="218"/>
        <v>2.7925616781719995</v>
      </c>
      <c r="AF1016" s="38">
        <f t="shared" si="219"/>
        <v>5.3755565500800007</v>
      </c>
      <c r="AG1016" s="38">
        <f t="shared" si="220"/>
        <v>13.14492748809516</v>
      </c>
      <c r="AH1016" s="38">
        <f t="shared" si="221"/>
        <v>18.520484038175162</v>
      </c>
      <c r="AI1016" s="38">
        <v>232.51499999999999</v>
      </c>
      <c r="AJ1016" s="24">
        <f t="shared" si="222"/>
        <v>7.9652856969120972E-2</v>
      </c>
      <c r="AK1016" s="2">
        <f t="shared" si="223"/>
        <v>2468</v>
      </c>
    </row>
    <row r="1017" spans="1:37">
      <c r="A1017" s="2">
        <v>90</v>
      </c>
      <c r="B1017" s="2" t="s">
        <v>145</v>
      </c>
      <c r="C1017" s="2" t="s">
        <v>3</v>
      </c>
      <c r="D1017" s="2" t="s">
        <v>418</v>
      </c>
      <c r="E1017" s="2" t="s">
        <v>767</v>
      </c>
      <c r="F1017" s="2" t="s">
        <v>64</v>
      </c>
      <c r="H1017" s="2" t="s">
        <v>881</v>
      </c>
      <c r="I1017" s="2">
        <v>5287</v>
      </c>
      <c r="J1017" s="2">
        <v>893</v>
      </c>
      <c r="K1017" s="95">
        <f t="shared" si="210"/>
        <v>0.16890486097976168</v>
      </c>
      <c r="L1017" s="38">
        <f t="shared" si="211"/>
        <v>1.1779149630299999</v>
      </c>
      <c r="M1017" s="38">
        <f t="shared" si="212"/>
        <v>0.91355498916499989</v>
      </c>
      <c r="N1017" s="38">
        <f t="shared" si="213"/>
        <v>1.1465115107100001</v>
      </c>
      <c r="O1017" s="38">
        <f t="shared" si="214"/>
        <v>1.2270185415600001</v>
      </c>
      <c r="P1017" s="2">
        <v>582504</v>
      </c>
      <c r="Q1017" s="2">
        <v>9.3200321699999993</v>
      </c>
      <c r="R1017" s="24">
        <v>0.26381074199999999</v>
      </c>
      <c r="S1017" s="24">
        <v>0.20460358100000001</v>
      </c>
      <c r="T1017" s="24">
        <v>0.256777494</v>
      </c>
      <c r="U1017" s="24">
        <v>0.27480818400000001</v>
      </c>
      <c r="V1017" s="95">
        <f t="shared" si="215"/>
        <v>8.9787405041422352E-2</v>
      </c>
      <c r="W1017" s="95">
        <v>0.32140625</v>
      </c>
      <c r="X1017" s="95">
        <v>0.261106379</v>
      </c>
      <c r="Y1017" s="95">
        <f t="shared" si="216"/>
        <v>0.20098711252625001</v>
      </c>
      <c r="Z1017" s="2">
        <v>0.1</v>
      </c>
      <c r="AA1017" s="2">
        <v>0.17499999999999999</v>
      </c>
      <c r="AB1017" s="2">
        <v>0.22500000000000001</v>
      </c>
      <c r="AC1017" s="95">
        <v>0.29484375000000002</v>
      </c>
      <c r="AD1017" s="38">
        <f t="shared" si="217"/>
        <v>1.0318535076142801</v>
      </c>
      <c r="AE1017" s="38">
        <f t="shared" si="218"/>
        <v>1.4004797983899449</v>
      </c>
      <c r="AF1017" s="38">
        <f t="shared" si="219"/>
        <v>2.25977418760941</v>
      </c>
      <c r="AG1017" s="38">
        <f t="shared" si="220"/>
        <v>3.1691818334705921</v>
      </c>
      <c r="AH1017" s="38">
        <f t="shared" si="221"/>
        <v>5.4289560210800021</v>
      </c>
      <c r="AI1017" s="38">
        <v>232.51499999999999</v>
      </c>
      <c r="AJ1017" s="24">
        <f t="shared" si="222"/>
        <v>2.3348842100853719E-2</v>
      </c>
      <c r="AK1017" s="2">
        <f t="shared" si="223"/>
        <v>791</v>
      </c>
    </row>
    <row r="1018" spans="1:37">
      <c r="A1018" s="2">
        <v>91</v>
      </c>
      <c r="B1018" s="2" t="s">
        <v>146</v>
      </c>
      <c r="C1018" s="2" t="s">
        <v>3</v>
      </c>
      <c r="D1018" s="2" t="s">
        <v>418</v>
      </c>
      <c r="E1018" s="2" t="s">
        <v>767</v>
      </c>
      <c r="F1018" s="2" t="s">
        <v>64</v>
      </c>
      <c r="H1018" s="2" t="s">
        <v>881</v>
      </c>
      <c r="I1018" s="2">
        <v>7199</v>
      </c>
      <c r="J1018" s="2">
        <v>1287</v>
      </c>
      <c r="K1018" s="95">
        <f t="shared" si="210"/>
        <v>0.17877482983747742</v>
      </c>
      <c r="L1018" s="38">
        <f t="shared" si="211"/>
        <v>1.30951597491</v>
      </c>
      <c r="M1018" s="38">
        <f t="shared" si="212"/>
        <v>1.5663286009800002</v>
      </c>
      <c r="N1018" s="38">
        <f t="shared" si="213"/>
        <v>2.2913973353699997</v>
      </c>
      <c r="O1018" s="38">
        <f t="shared" si="214"/>
        <v>1.26775808874</v>
      </c>
      <c r="P1018" s="2">
        <v>2164066</v>
      </c>
      <c r="Q1018" s="2">
        <v>3.687292298</v>
      </c>
      <c r="R1018" s="24">
        <v>0.20349898599999999</v>
      </c>
      <c r="S1018" s="24">
        <v>0.243407708</v>
      </c>
      <c r="T1018" s="24">
        <v>0.356083502</v>
      </c>
      <c r="U1018" s="24">
        <v>0.19700980400000001</v>
      </c>
      <c r="V1018" s="95">
        <f t="shared" si="215"/>
        <v>9.8879161664397835E-2</v>
      </c>
      <c r="W1018" s="95">
        <v>0.31184375000000003</v>
      </c>
      <c r="X1018" s="95">
        <v>0.25593342499999999</v>
      </c>
      <c r="Y1018" s="95">
        <f t="shared" si="216"/>
        <v>0.204501311516125</v>
      </c>
      <c r="Z1018" s="2">
        <v>0.1</v>
      </c>
      <c r="AA1018" s="2">
        <v>0.17499999999999999</v>
      </c>
      <c r="AB1018" s="2">
        <v>0.22500000000000001</v>
      </c>
      <c r="AC1018" s="95">
        <v>0.31184374999999998</v>
      </c>
      <c r="AD1018" s="38">
        <f t="shared" si="217"/>
        <v>1.1471359940211603</v>
      </c>
      <c r="AE1018" s="38">
        <f t="shared" si="218"/>
        <v>2.4011817453023401</v>
      </c>
      <c r="AF1018" s="38">
        <f t="shared" si="219"/>
        <v>4.5163441480142694</v>
      </c>
      <c r="AG1018" s="38">
        <f t="shared" si="220"/>
        <v>3.4631997436131057</v>
      </c>
      <c r="AH1018" s="38">
        <f t="shared" si="221"/>
        <v>7.9795438916273751</v>
      </c>
      <c r="AI1018" s="38">
        <v>232.51499999999999</v>
      </c>
      <c r="AJ1018" s="24">
        <f t="shared" si="222"/>
        <v>3.4318404798087759E-2</v>
      </c>
      <c r="AK1018" s="2">
        <f t="shared" si="223"/>
        <v>1186</v>
      </c>
    </row>
    <row r="1019" spans="1:37">
      <c r="A1019" s="2">
        <v>92</v>
      </c>
      <c r="B1019" s="2" t="s">
        <v>147</v>
      </c>
      <c r="C1019" s="2" t="s">
        <v>3</v>
      </c>
      <c r="D1019" s="2" t="s">
        <v>418</v>
      </c>
      <c r="E1019" s="2" t="s">
        <v>767</v>
      </c>
      <c r="F1019" s="2" t="s">
        <v>64</v>
      </c>
      <c r="H1019" s="2" t="s">
        <v>881</v>
      </c>
      <c r="I1019" s="2">
        <v>10378</v>
      </c>
      <c r="J1019" s="2">
        <v>3681</v>
      </c>
      <c r="K1019" s="95">
        <f t="shared" si="210"/>
        <v>0.35469261900173443</v>
      </c>
      <c r="L1019" s="38">
        <f t="shared" si="211"/>
        <v>0</v>
      </c>
      <c r="M1019" s="38">
        <f t="shared" si="212"/>
        <v>3.6435237574050001</v>
      </c>
      <c r="N1019" s="38">
        <f t="shared" si="213"/>
        <v>7.8643776345750007</v>
      </c>
      <c r="O1019" s="38">
        <f t="shared" si="214"/>
        <v>6.8970986080200003</v>
      </c>
      <c r="P1019" s="2">
        <v>637486</v>
      </c>
      <c r="Q1019" s="2">
        <v>50.799400044999999</v>
      </c>
      <c r="R1019" s="24">
        <v>0</v>
      </c>
      <c r="S1019" s="24">
        <v>0.19796380099999999</v>
      </c>
      <c r="T1019" s="24">
        <v>0.42729571500000002</v>
      </c>
      <c r="U1019" s="24">
        <v>0.37474048399999998</v>
      </c>
      <c r="V1019" s="95">
        <f t="shared" si="215"/>
        <v>0.28447631995750627</v>
      </c>
      <c r="W1019" s="95">
        <v>0.30387500000000001</v>
      </c>
      <c r="X1019" s="95">
        <v>0.25043517999999998</v>
      </c>
      <c r="Y1019" s="95">
        <f t="shared" si="216"/>
        <v>0.23550174504775001</v>
      </c>
      <c r="Z1019" s="2" t="s">
        <v>532</v>
      </c>
      <c r="AA1019" s="2">
        <v>0.17499999999999999</v>
      </c>
      <c r="AB1019" s="2">
        <v>0.22500000000000001</v>
      </c>
      <c r="AC1019" s="95">
        <v>0.27943750000000001</v>
      </c>
      <c r="AD1019" s="38">
        <f t="shared" si="217"/>
        <v>0</v>
      </c>
      <c r="AE1019" s="38">
        <f t="shared" si="218"/>
        <v>5.5855219201018649</v>
      </c>
      <c r="AF1019" s="38">
        <f t="shared" si="219"/>
        <v>15.500688317747326</v>
      </c>
      <c r="AG1019" s="38">
        <f t="shared" si="220"/>
        <v>16.883218012360437</v>
      </c>
      <c r="AH1019" s="38">
        <f t="shared" si="221"/>
        <v>32.383906330107763</v>
      </c>
      <c r="AI1019" s="38">
        <v>232.51499999999999</v>
      </c>
      <c r="AJ1019" s="24">
        <f t="shared" si="222"/>
        <v>0.13927663303489135</v>
      </c>
      <c r="AK1019" s="2">
        <f t="shared" si="223"/>
        <v>4920</v>
      </c>
    </row>
    <row r="1020" spans="1:37">
      <c r="A1020" s="2">
        <v>93</v>
      </c>
      <c r="B1020" s="2" t="s">
        <v>148</v>
      </c>
      <c r="C1020" s="2" t="s">
        <v>3</v>
      </c>
      <c r="D1020" s="2" t="s">
        <v>418</v>
      </c>
      <c r="E1020" s="2" t="s">
        <v>767</v>
      </c>
      <c r="F1020" s="2" t="s">
        <v>64</v>
      </c>
      <c r="H1020" s="2" t="s">
        <v>881</v>
      </c>
      <c r="I1020" s="2">
        <v>5052</v>
      </c>
      <c r="J1020" s="2">
        <v>1435</v>
      </c>
      <c r="K1020" s="95">
        <f t="shared" si="210"/>
        <v>0.28404592240696752</v>
      </c>
      <c r="L1020" s="38">
        <f t="shared" si="211"/>
        <v>0</v>
      </c>
      <c r="M1020" s="38">
        <f t="shared" si="212"/>
        <v>1.9349213967999999</v>
      </c>
      <c r="N1020" s="38">
        <f t="shared" si="213"/>
        <v>3.4983825250500002</v>
      </c>
      <c r="O1020" s="38">
        <f t="shared" si="214"/>
        <v>1.7416960781500002</v>
      </c>
      <c r="P1020" s="2">
        <v>312810</v>
      </c>
      <c r="Q1020" s="2">
        <v>35.180329722000003</v>
      </c>
      <c r="R1020" s="24">
        <v>0</v>
      </c>
      <c r="S1020" s="24">
        <v>0.26967545599999998</v>
      </c>
      <c r="T1020" s="24">
        <v>0.48757944600000003</v>
      </c>
      <c r="U1020" s="24">
        <v>0.24274509799999999</v>
      </c>
      <c r="V1020" s="95">
        <f t="shared" si="215"/>
        <v>0.20744570875692794</v>
      </c>
      <c r="W1020" s="95">
        <v>0.28528124999999999</v>
      </c>
      <c r="X1020" s="95">
        <v>0.239738965</v>
      </c>
      <c r="Y1020" s="95">
        <f t="shared" si="216"/>
        <v>0.2222804551394375</v>
      </c>
      <c r="Z1020" s="2" t="s">
        <v>532</v>
      </c>
      <c r="AA1020" s="2">
        <v>0.17499999999999999</v>
      </c>
      <c r="AB1020" s="2">
        <v>0.22500000000000001</v>
      </c>
      <c r="AC1020" s="95">
        <v>0.26934374999999999</v>
      </c>
      <c r="AD1020" s="38">
        <f t="shared" si="217"/>
        <v>0</v>
      </c>
      <c r="AE1020" s="38">
        <f t="shared" si="218"/>
        <v>2.9662345012943998</v>
      </c>
      <c r="AF1020" s="38">
        <f t="shared" si="219"/>
        <v>6.8953119568735497</v>
      </c>
      <c r="AG1020" s="38">
        <f t="shared" si="220"/>
        <v>4.1094469887111158</v>
      </c>
      <c r="AH1020" s="38">
        <f t="shared" si="221"/>
        <v>11.004758945584665</v>
      </c>
      <c r="AI1020" s="38">
        <v>232.51499999999999</v>
      </c>
      <c r="AJ1020" s="24">
        <f t="shared" si="222"/>
        <v>4.7329243040598094E-2</v>
      </c>
      <c r="AK1020" s="2">
        <f t="shared" si="223"/>
        <v>1747</v>
      </c>
    </row>
    <row r="1021" spans="1:37">
      <c r="A1021" s="2">
        <v>94</v>
      </c>
      <c r="B1021" s="2" t="s">
        <v>149</v>
      </c>
      <c r="C1021" s="2" t="s">
        <v>3</v>
      </c>
      <c r="D1021" s="2" t="s">
        <v>418</v>
      </c>
      <c r="E1021" s="2" t="s">
        <v>767</v>
      </c>
      <c r="F1021" s="2" t="s">
        <v>64</v>
      </c>
      <c r="H1021" s="2" t="s">
        <v>881</v>
      </c>
      <c r="I1021" s="2">
        <v>47728</v>
      </c>
      <c r="J1021" s="2">
        <v>28570</v>
      </c>
      <c r="K1021" s="95">
        <f t="shared" si="210"/>
        <v>0.59860040227958433</v>
      </c>
      <c r="L1021" s="38">
        <f t="shared" si="211"/>
        <v>0</v>
      </c>
      <c r="M1021" s="38">
        <f t="shared" si="212"/>
        <v>18.652944020450004</v>
      </c>
      <c r="N1021" s="38">
        <f t="shared" si="213"/>
        <v>38.051054352149997</v>
      </c>
      <c r="O1021" s="38">
        <f t="shared" si="214"/>
        <v>86.146001627399997</v>
      </c>
      <c r="P1021" s="2">
        <v>1318571</v>
      </c>
      <c r="Q1021" s="2">
        <v>218.35920180900001</v>
      </c>
      <c r="R1021" s="24">
        <v>0</v>
      </c>
      <c r="S1021" s="24">
        <v>0.13057713700000001</v>
      </c>
      <c r="T1021" s="24">
        <v>0.26637069899999999</v>
      </c>
      <c r="U1021" s="24">
        <v>0.60305216399999995</v>
      </c>
      <c r="V1021" s="95">
        <f t="shared" si="215"/>
        <v>0.52043687554286788</v>
      </c>
      <c r="W1021" s="95">
        <v>0.32884374999999999</v>
      </c>
      <c r="X1021" s="95">
        <v>0.264642512</v>
      </c>
      <c r="Y1021" s="95">
        <f t="shared" si="216"/>
        <v>0.25293724960151154</v>
      </c>
      <c r="Z1021" s="2" t="s">
        <v>532</v>
      </c>
      <c r="AA1021" s="2">
        <v>0.17499999999999999</v>
      </c>
      <c r="AB1021" s="2">
        <v>0.22500000000000001</v>
      </c>
      <c r="AC1021" s="95">
        <v>0.28215277799999999</v>
      </c>
      <c r="AD1021" s="38">
        <f t="shared" si="217"/>
        <v>0</v>
      </c>
      <c r="AE1021" s="38">
        <f t="shared" si="218"/>
        <v>28.594963183349858</v>
      </c>
      <c r="AF1021" s="38">
        <f t="shared" si="219"/>
        <v>74.998628128087645</v>
      </c>
      <c r="AG1021" s="38">
        <f t="shared" si="220"/>
        <v>212.92348297340763</v>
      </c>
      <c r="AH1021" s="38">
        <f t="shared" si="221"/>
        <v>287.92211110149526</v>
      </c>
      <c r="AI1021" s="38">
        <v>232.51499999999999</v>
      </c>
      <c r="AJ1021" s="24">
        <f t="shared" si="222"/>
        <v>1.2382947814183829</v>
      </c>
      <c r="AK1021" s="2">
        <f t="shared" si="223"/>
        <v>41399</v>
      </c>
    </row>
    <row r="1022" spans="1:37">
      <c r="A1022" s="2">
        <v>95</v>
      </c>
      <c r="B1022" s="2" t="s">
        <v>150</v>
      </c>
      <c r="C1022" s="2" t="s">
        <v>3</v>
      </c>
      <c r="D1022" s="2" t="s">
        <v>418</v>
      </c>
      <c r="E1022" s="2" t="s">
        <v>767</v>
      </c>
      <c r="F1022" s="2" t="s">
        <v>64</v>
      </c>
      <c r="H1022" s="2" t="s">
        <v>881</v>
      </c>
      <c r="I1022" s="2">
        <v>8029</v>
      </c>
      <c r="J1022" s="2">
        <v>1637</v>
      </c>
      <c r="K1022" s="95">
        <f t="shared" si="210"/>
        <v>0.20388591356333291</v>
      </c>
      <c r="L1022" s="38">
        <f t="shared" si="211"/>
        <v>0.77436519495499989</v>
      </c>
      <c r="M1022" s="38">
        <f t="shared" si="212"/>
        <v>5.7810420417900001</v>
      </c>
      <c r="N1022" s="38">
        <f t="shared" si="213"/>
        <v>1.6295927632550002</v>
      </c>
      <c r="O1022" s="38">
        <f t="shared" si="214"/>
        <v>0</v>
      </c>
      <c r="P1022" s="2">
        <v>6424275</v>
      </c>
      <c r="Q1022" s="2">
        <v>0.49996728499999998</v>
      </c>
      <c r="R1022" s="24">
        <v>9.4607842999999997E-2</v>
      </c>
      <c r="S1022" s="24">
        <v>0.70629713400000005</v>
      </c>
      <c r="T1022" s="24">
        <v>0.19909502300000001</v>
      </c>
      <c r="U1022" s="24">
        <v>0</v>
      </c>
      <c r="V1022" s="95">
        <f t="shared" si="215"/>
        <v>4.0592670650267781E-2</v>
      </c>
      <c r="W1022" s="95">
        <v>0.22737499999999999</v>
      </c>
      <c r="X1022" s="95">
        <v>0.22500000000000001</v>
      </c>
      <c r="Y1022" s="95">
        <f t="shared" si="216"/>
        <v>0.17785916292500001</v>
      </c>
      <c r="Z1022" s="2">
        <v>0.1</v>
      </c>
      <c r="AA1022" s="2">
        <v>0.17499999999999999</v>
      </c>
      <c r="AB1022" s="2">
        <v>0.22500000000000001</v>
      </c>
      <c r="AC1022" s="95"/>
      <c r="AD1022" s="38">
        <f t="shared" si="217"/>
        <v>0.67834391078057998</v>
      </c>
      <c r="AE1022" s="38">
        <f t="shared" si="218"/>
        <v>8.8623374500640715</v>
      </c>
      <c r="AF1022" s="38">
        <f t="shared" si="219"/>
        <v>3.2119273363756058</v>
      </c>
      <c r="AG1022" s="38">
        <f t="shared" si="220"/>
        <v>0</v>
      </c>
      <c r="AH1022" s="38">
        <f t="shared" si="221"/>
        <v>3.2119273363756058</v>
      </c>
      <c r="AI1022" s="38">
        <v>232.51499999999999</v>
      </c>
      <c r="AJ1022" s="24">
        <f t="shared" si="222"/>
        <v>1.3813850015592998E-2</v>
      </c>
      <c r="AK1022" s="2">
        <f t="shared" si="223"/>
        <v>543</v>
      </c>
    </row>
    <row r="1023" spans="1:37">
      <c r="A1023" s="2">
        <v>96</v>
      </c>
      <c r="B1023" s="2" t="s">
        <v>151</v>
      </c>
      <c r="C1023" s="2" t="s">
        <v>3</v>
      </c>
      <c r="D1023" s="2" t="s">
        <v>418</v>
      </c>
      <c r="E1023" s="2" t="s">
        <v>767</v>
      </c>
      <c r="F1023" s="2" t="s">
        <v>64</v>
      </c>
      <c r="H1023" s="2" t="s">
        <v>881</v>
      </c>
      <c r="I1023" s="2">
        <v>94180</v>
      </c>
      <c r="J1023" s="2">
        <v>56994</v>
      </c>
      <c r="K1023" s="95">
        <f t="shared" si="210"/>
        <v>0.6051603312805266</v>
      </c>
      <c r="L1023" s="38">
        <f t="shared" si="211"/>
        <v>0</v>
      </c>
      <c r="M1023" s="38">
        <f t="shared" si="212"/>
        <v>49.019629490789995</v>
      </c>
      <c r="N1023" s="38">
        <f t="shared" si="213"/>
        <v>124.59654712827</v>
      </c>
      <c r="O1023" s="38">
        <f t="shared" si="214"/>
        <v>111.35382366591001</v>
      </c>
      <c r="P1023" s="2">
        <v>2454454</v>
      </c>
      <c r="Q1023" s="2">
        <v>211.53225212300001</v>
      </c>
      <c r="R1023" s="24">
        <v>0</v>
      </c>
      <c r="S1023" s="24">
        <v>0.17201680699999999</v>
      </c>
      <c r="T1023" s="24">
        <v>0.43722689100000001</v>
      </c>
      <c r="U1023" s="24">
        <v>0.39075630300000003</v>
      </c>
      <c r="V1023" s="95">
        <f t="shared" si="215"/>
        <v>0.50106258397574854</v>
      </c>
      <c r="W1023" s="95">
        <v>0.30174999999999996</v>
      </c>
      <c r="X1023" s="95">
        <v>0.25119253000000002</v>
      </c>
      <c r="Y1023" s="95">
        <f t="shared" si="216"/>
        <v>0.2380861346915</v>
      </c>
      <c r="Z1023" s="2" t="s">
        <v>532</v>
      </c>
      <c r="AA1023" s="2">
        <v>0.17499999999999999</v>
      </c>
      <c r="AB1023" s="2">
        <v>0.22500000000000001</v>
      </c>
      <c r="AC1023" s="95">
        <v>0.28050000000000003</v>
      </c>
      <c r="AD1023" s="38">
        <f t="shared" si="217"/>
        <v>0</v>
      </c>
      <c r="AE1023" s="38">
        <f t="shared" si="218"/>
        <v>75.147092009381055</v>
      </c>
      <c r="AF1023" s="38">
        <f t="shared" si="219"/>
        <v>245.57979438982017</v>
      </c>
      <c r="AG1023" s="38">
        <f t="shared" si="220"/>
        <v>273.61638843540078</v>
      </c>
      <c r="AH1023" s="38">
        <f t="shared" si="221"/>
        <v>519.19618282522094</v>
      </c>
      <c r="AI1023" s="38">
        <v>232.51499999999999</v>
      </c>
      <c r="AJ1023" s="24">
        <f t="shared" si="222"/>
        <v>2.2329577998203169</v>
      </c>
      <c r="AK1023" s="2">
        <f t="shared" si="223"/>
        <v>78650</v>
      </c>
    </row>
    <row r="1024" spans="1:37">
      <c r="A1024" s="2">
        <v>97</v>
      </c>
      <c r="B1024" s="2" t="s">
        <v>152</v>
      </c>
      <c r="C1024" s="2" t="s">
        <v>3</v>
      </c>
      <c r="D1024" s="2" t="s">
        <v>418</v>
      </c>
      <c r="E1024" s="2" t="s">
        <v>767</v>
      </c>
      <c r="F1024" s="2" t="s">
        <v>64</v>
      </c>
      <c r="H1024" s="2" t="s">
        <v>881</v>
      </c>
      <c r="I1024" s="2">
        <v>79394</v>
      </c>
      <c r="J1024" s="2">
        <v>53803</v>
      </c>
      <c r="K1024" s="95">
        <f t="shared" si="210"/>
        <v>0.67767085673980398</v>
      </c>
      <c r="L1024" s="38">
        <f t="shared" si="211"/>
        <v>27.795923224119999</v>
      </c>
      <c r="M1024" s="38">
        <f t="shared" si="212"/>
        <v>82.562148379564988</v>
      </c>
      <c r="N1024" s="38">
        <f t="shared" si="213"/>
        <v>110.10475605006999</v>
      </c>
      <c r="O1024" s="38">
        <f t="shared" si="214"/>
        <v>48.552172346244994</v>
      </c>
      <c r="P1024" s="2">
        <v>2048900</v>
      </c>
      <c r="Q1024" s="2">
        <v>161.71946325499999</v>
      </c>
      <c r="R1024" s="24">
        <v>0.103324808</v>
      </c>
      <c r="S1024" s="24">
        <v>0.30690537099999998</v>
      </c>
      <c r="T1024" s="24">
        <v>0.40928853799999998</v>
      </c>
      <c r="U1024" s="24">
        <v>0.18048128299999999</v>
      </c>
      <c r="V1024" s="95">
        <f t="shared" si="215"/>
        <v>0.39966981987635081</v>
      </c>
      <c r="W1024" s="95">
        <v>0.26881250000000001</v>
      </c>
      <c r="X1024" s="95">
        <v>0.238407496</v>
      </c>
      <c r="Y1024" s="95">
        <f t="shared" si="216"/>
        <v>0.20464646666143749</v>
      </c>
      <c r="Z1024" s="2">
        <v>0.1</v>
      </c>
      <c r="AA1024" s="2">
        <v>0.17499999999999999</v>
      </c>
      <c r="AB1024" s="2">
        <v>0.22500000000000001</v>
      </c>
      <c r="AC1024" s="95">
        <v>0.26881250000000001</v>
      </c>
      <c r="AD1024" s="38">
        <f t="shared" si="217"/>
        <v>24.349228744329121</v>
      </c>
      <c r="AE1024" s="38">
        <f t="shared" si="218"/>
        <v>126.5677734658731</v>
      </c>
      <c r="AF1024" s="38">
        <f t="shared" si="219"/>
        <v>217.01647417468797</v>
      </c>
      <c r="AG1024" s="38">
        <f t="shared" si="220"/>
        <v>114.33053406050686</v>
      </c>
      <c r="AH1024" s="38">
        <f t="shared" si="221"/>
        <v>331.34700823519483</v>
      </c>
      <c r="AI1024" s="38">
        <v>232.51499999999999</v>
      </c>
      <c r="AJ1024" s="24">
        <f t="shared" si="222"/>
        <v>1.4250564833890065</v>
      </c>
      <c r="AK1024" s="2">
        <f t="shared" si="223"/>
        <v>52886</v>
      </c>
    </row>
    <row r="1025" spans="1:37">
      <c r="A1025" s="2">
        <v>98</v>
      </c>
      <c r="B1025" s="2" t="s">
        <v>153</v>
      </c>
      <c r="C1025" s="2" t="s">
        <v>3</v>
      </c>
      <c r="D1025" s="2" t="s">
        <v>418</v>
      </c>
      <c r="E1025" s="2" t="s">
        <v>767</v>
      </c>
      <c r="F1025" s="2" t="s">
        <v>64</v>
      </c>
      <c r="H1025" s="2" t="s">
        <v>881</v>
      </c>
      <c r="I1025" s="2">
        <v>41629</v>
      </c>
      <c r="J1025" s="2">
        <v>27745</v>
      </c>
      <c r="K1025" s="95">
        <f t="shared" si="210"/>
        <v>0.66648250018016286</v>
      </c>
      <c r="L1025" s="38">
        <f t="shared" si="211"/>
        <v>47.761721392324993</v>
      </c>
      <c r="M1025" s="38">
        <f t="shared" si="212"/>
        <v>74.28175425565</v>
      </c>
      <c r="N1025" s="38">
        <f t="shared" si="213"/>
        <v>16.681524352025001</v>
      </c>
      <c r="O1025" s="38">
        <f t="shared" si="214"/>
        <v>0</v>
      </c>
      <c r="P1025" s="2">
        <v>1084969</v>
      </c>
      <c r="Q1025" s="2">
        <v>30.304353799000001</v>
      </c>
      <c r="R1025" s="24">
        <v>0.344290657</v>
      </c>
      <c r="S1025" s="24">
        <v>0.53546047399999996</v>
      </c>
      <c r="T1025" s="24">
        <v>0.12024886899999999</v>
      </c>
      <c r="U1025" s="24">
        <v>0</v>
      </c>
      <c r="V1025" s="95">
        <f t="shared" si="215"/>
        <v>8.0143766854956874E-2</v>
      </c>
      <c r="W1025" s="95">
        <v>0.22500000000000001</v>
      </c>
      <c r="X1025" s="95">
        <v>0.22500000000000001</v>
      </c>
      <c r="Y1025" s="95">
        <f t="shared" si="216"/>
        <v>0.15519064417499998</v>
      </c>
      <c r="Z1025" s="2">
        <v>0.1</v>
      </c>
      <c r="AA1025" s="2">
        <v>0.17499999999999999</v>
      </c>
      <c r="AB1025" s="2">
        <v>0.22500000000000001</v>
      </c>
      <c r="AC1025" s="95"/>
      <c r="AD1025" s="38">
        <f t="shared" si="217"/>
        <v>41.839267939676688</v>
      </c>
      <c r="AE1025" s="38">
        <f t="shared" si="218"/>
        <v>113.87392927391144</v>
      </c>
      <c r="AF1025" s="38">
        <f t="shared" si="219"/>
        <v>32.879284497841276</v>
      </c>
      <c r="AG1025" s="38">
        <f t="shared" si="220"/>
        <v>0</v>
      </c>
      <c r="AH1025" s="38">
        <f t="shared" si="221"/>
        <v>32.879284497841276</v>
      </c>
      <c r="AI1025" s="38">
        <v>232.51499999999999</v>
      </c>
      <c r="AJ1025" s="24">
        <f t="shared" si="222"/>
        <v>0.14140715436785273</v>
      </c>
      <c r="AK1025" s="2">
        <f t="shared" si="223"/>
        <v>5561</v>
      </c>
    </row>
    <row r="1026" spans="1:37">
      <c r="A1026" s="2">
        <v>99</v>
      </c>
      <c r="B1026" s="2" t="s">
        <v>154</v>
      </c>
      <c r="C1026" s="2" t="s">
        <v>3</v>
      </c>
      <c r="D1026" s="2" t="s">
        <v>418</v>
      </c>
      <c r="E1026" s="2" t="s">
        <v>767</v>
      </c>
      <c r="F1026" s="2" t="s">
        <v>64</v>
      </c>
      <c r="H1026" s="2" t="s">
        <v>881</v>
      </c>
      <c r="I1026" s="2">
        <v>31954</v>
      </c>
      <c r="J1026" s="2">
        <v>12303</v>
      </c>
      <c r="K1026" s="95">
        <f t="shared" si="210"/>
        <v>0.38502221944044562</v>
      </c>
      <c r="L1026" s="38">
        <f t="shared" si="211"/>
        <v>8.7463665144449987</v>
      </c>
      <c r="M1026" s="38">
        <f t="shared" si="212"/>
        <v>22.588142278589999</v>
      </c>
      <c r="N1026" s="38">
        <f t="shared" si="213"/>
        <v>16.436906916119998</v>
      </c>
      <c r="O1026" s="38">
        <f t="shared" si="214"/>
        <v>13.743584352360001</v>
      </c>
      <c r="P1026" s="2">
        <v>7408290</v>
      </c>
      <c r="Q1026" s="2">
        <v>9.1732993530000009</v>
      </c>
      <c r="R1026" s="24">
        <v>0.14218266299999999</v>
      </c>
      <c r="S1026" s="24">
        <v>0.367197306</v>
      </c>
      <c r="T1026" s="24">
        <v>0.26720160799999998</v>
      </c>
      <c r="U1026" s="24">
        <v>0.223418424</v>
      </c>
      <c r="V1026" s="95">
        <f t="shared" si="215"/>
        <v>0.18889961362258245</v>
      </c>
      <c r="W1026" s="95">
        <v>0.33415624999999993</v>
      </c>
      <c r="X1026" s="95">
        <v>0.25704734899999998</v>
      </c>
      <c r="Y1026" s="95">
        <f t="shared" si="216"/>
        <v>0.20459037363900001</v>
      </c>
      <c r="Z1026" s="2">
        <v>0.1</v>
      </c>
      <c r="AA1026" s="2">
        <v>0.17499999999999999</v>
      </c>
      <c r="AB1026" s="2">
        <v>0.22500000000000001</v>
      </c>
      <c r="AC1026" s="95">
        <v>0.295375</v>
      </c>
      <c r="AD1026" s="38">
        <f t="shared" si="217"/>
        <v>7.6618170666538186</v>
      </c>
      <c r="AE1026" s="38">
        <f t="shared" si="218"/>
        <v>34.627622113078466</v>
      </c>
      <c r="AF1026" s="38">
        <f t="shared" si="219"/>
        <v>32.397143531672519</v>
      </c>
      <c r="AG1026" s="38">
        <f t="shared" si="220"/>
        <v>35.561318357966222</v>
      </c>
      <c r="AH1026" s="38">
        <f t="shared" si="221"/>
        <v>67.958461889638741</v>
      </c>
      <c r="AI1026" s="38">
        <v>232.51499999999999</v>
      </c>
      <c r="AJ1026" s="24">
        <f t="shared" si="222"/>
        <v>0.29227560324984947</v>
      </c>
      <c r="AK1026" s="2">
        <f t="shared" si="223"/>
        <v>10060</v>
      </c>
    </row>
    <row r="1027" spans="1:37">
      <c r="A1027" s="2">
        <v>100</v>
      </c>
      <c r="B1027" s="2" t="s">
        <v>155</v>
      </c>
      <c r="C1027" s="2" t="s">
        <v>3</v>
      </c>
      <c r="D1027" s="2" t="s">
        <v>418</v>
      </c>
      <c r="E1027" s="2" t="s">
        <v>767</v>
      </c>
      <c r="F1027" s="2" t="s">
        <v>64</v>
      </c>
      <c r="H1027" s="2" t="s">
        <v>881</v>
      </c>
      <c r="I1027" s="2">
        <v>23258</v>
      </c>
      <c r="J1027" s="2">
        <v>11822</v>
      </c>
      <c r="K1027" s="95">
        <f t="shared" si="210"/>
        <v>0.50829821996732305</v>
      </c>
      <c r="L1027" s="38">
        <f t="shared" si="211"/>
        <v>7.6743655596300009</v>
      </c>
      <c r="M1027" s="38">
        <f t="shared" si="212"/>
        <v>19.86890757594</v>
      </c>
      <c r="N1027" s="38">
        <f t="shared" si="213"/>
        <v>20.168021022290002</v>
      </c>
      <c r="O1027" s="38">
        <f t="shared" si="214"/>
        <v>11.398705901249999</v>
      </c>
      <c r="P1027" s="2">
        <v>4932347</v>
      </c>
      <c r="Q1027" s="2">
        <v>14.038985882</v>
      </c>
      <c r="R1027" s="24">
        <v>0.12983193300000001</v>
      </c>
      <c r="S1027" s="24">
        <v>0.33613445400000003</v>
      </c>
      <c r="T1027" s="24">
        <v>0.34119473900000002</v>
      </c>
      <c r="U1027" s="24">
        <v>0.19283887499999999</v>
      </c>
      <c r="V1027" s="95">
        <f t="shared" si="215"/>
        <v>0.2714483353989165</v>
      </c>
      <c r="W1027" s="95">
        <v>0.295375</v>
      </c>
      <c r="X1027" s="95">
        <v>0.25041232499999999</v>
      </c>
      <c r="Y1027" s="95">
        <f t="shared" si="216"/>
        <v>0.205535321728125</v>
      </c>
      <c r="Z1027" s="2">
        <v>0.1</v>
      </c>
      <c r="AA1027" s="2">
        <v>0.17499999999999999</v>
      </c>
      <c r="AB1027" s="2">
        <v>0.22500000000000001</v>
      </c>
      <c r="AC1027" s="95">
        <v>0.295375</v>
      </c>
      <c r="AD1027" s="38">
        <f t="shared" si="217"/>
        <v>6.7227442302358806</v>
      </c>
      <c r="AE1027" s="38">
        <f t="shared" si="218"/>
        <v>30.459035313916019</v>
      </c>
      <c r="AF1027" s="38">
        <f t="shared" si="219"/>
        <v>39.751169434933594</v>
      </c>
      <c r="AG1027" s="38">
        <f t="shared" si="220"/>
        <v>29.493980538895855</v>
      </c>
      <c r="AH1027" s="38">
        <f t="shared" si="221"/>
        <v>69.245149973829456</v>
      </c>
      <c r="AI1027" s="38">
        <v>232.51499999999999</v>
      </c>
      <c r="AJ1027" s="24">
        <f t="shared" si="222"/>
        <v>0.29780938852903882</v>
      </c>
      <c r="AK1027" s="2">
        <f t="shared" si="223"/>
        <v>10522</v>
      </c>
    </row>
    <row r="1028" spans="1:37">
      <c r="A1028" s="2">
        <v>101</v>
      </c>
      <c r="B1028" s="2" t="s">
        <v>156</v>
      </c>
      <c r="C1028" s="2" t="s">
        <v>3</v>
      </c>
      <c r="D1028" s="2" t="s">
        <v>418</v>
      </c>
      <c r="E1028" s="2" t="s">
        <v>767</v>
      </c>
      <c r="F1028" s="2" t="s">
        <v>64</v>
      </c>
      <c r="H1028" s="2" t="s">
        <v>881</v>
      </c>
      <c r="I1028" s="2">
        <v>4862</v>
      </c>
      <c r="J1028" s="2">
        <v>1443</v>
      </c>
      <c r="K1028" s="95">
        <f t="shared" si="210"/>
        <v>0.2967914438502674</v>
      </c>
      <c r="L1028" s="38">
        <f t="shared" si="211"/>
        <v>0</v>
      </c>
      <c r="M1028" s="38">
        <f t="shared" si="212"/>
        <v>4.2033088269899999</v>
      </c>
      <c r="N1028" s="38">
        <f t="shared" si="213"/>
        <v>1.58659604688</v>
      </c>
      <c r="O1028" s="38">
        <f t="shared" si="214"/>
        <v>1.42509512613</v>
      </c>
      <c r="P1028" s="2">
        <v>1135527</v>
      </c>
      <c r="Q1028" s="2">
        <v>5.8669289600000001</v>
      </c>
      <c r="R1028" s="24">
        <v>0</v>
      </c>
      <c r="S1028" s="24">
        <v>0.58257918600000003</v>
      </c>
      <c r="T1028" s="24">
        <v>0.21990243200000001</v>
      </c>
      <c r="U1028" s="24">
        <v>0.19751838199999999</v>
      </c>
      <c r="V1028" s="95">
        <f t="shared" si="215"/>
        <v>0.1238869260802139</v>
      </c>
      <c r="W1028" s="95">
        <v>0.28315625</v>
      </c>
      <c r="X1028" s="95">
        <v>0.25251881999999998</v>
      </c>
      <c r="Y1028" s="95">
        <f t="shared" si="216"/>
        <v>0.20735796910318749</v>
      </c>
      <c r="Z1028" s="2" t="s">
        <v>532</v>
      </c>
      <c r="AA1028" s="2">
        <v>0.17499999999999999</v>
      </c>
      <c r="AB1028" s="2">
        <v>0.22500000000000001</v>
      </c>
      <c r="AC1028" s="95">
        <v>0.28315625</v>
      </c>
      <c r="AD1028" s="38">
        <f t="shared" si="217"/>
        <v>0</v>
      </c>
      <c r="AE1028" s="38">
        <f t="shared" si="218"/>
        <v>6.4436724317756697</v>
      </c>
      <c r="AF1028" s="38">
        <f t="shared" si="219"/>
        <v>3.12718080840048</v>
      </c>
      <c r="AG1028" s="38">
        <f t="shared" si="220"/>
        <v>3.5348754242402505</v>
      </c>
      <c r="AH1028" s="38">
        <f t="shared" si="221"/>
        <v>6.6620562326407304</v>
      </c>
      <c r="AI1028" s="38">
        <v>232.51499999999999</v>
      </c>
      <c r="AJ1028" s="24">
        <f t="shared" si="222"/>
        <v>2.8652156775436987E-2</v>
      </c>
      <c r="AK1028" s="2">
        <f t="shared" si="223"/>
        <v>1004</v>
      </c>
    </row>
    <row r="1029" spans="1:37">
      <c r="A1029" s="2">
        <v>102</v>
      </c>
      <c r="B1029" s="2" t="s">
        <v>157</v>
      </c>
      <c r="C1029" s="2" t="s">
        <v>3</v>
      </c>
      <c r="D1029" s="2" t="s">
        <v>418</v>
      </c>
      <c r="E1029" s="2" t="s">
        <v>767</v>
      </c>
      <c r="F1029" s="2" t="s">
        <v>64</v>
      </c>
      <c r="H1029" s="2" t="s">
        <v>881</v>
      </c>
      <c r="I1029" s="2">
        <v>87231</v>
      </c>
      <c r="J1029" s="2">
        <v>42770</v>
      </c>
      <c r="K1029" s="95">
        <f t="shared" si="210"/>
        <v>0.49030734486593069</v>
      </c>
      <c r="L1029" s="38">
        <f t="shared" si="211"/>
        <v>50.048088140050005</v>
      </c>
      <c r="M1029" s="38">
        <f t="shared" si="212"/>
        <v>96.942338292799988</v>
      </c>
      <c r="N1029" s="38">
        <f t="shared" si="213"/>
        <v>33.838617621899999</v>
      </c>
      <c r="O1029" s="38">
        <f t="shared" si="214"/>
        <v>33.020955945250002</v>
      </c>
      <c r="P1029" s="2">
        <v>8403774</v>
      </c>
      <c r="Q1029" s="2">
        <v>17.536565587999998</v>
      </c>
      <c r="R1029" s="24">
        <v>0.234033613</v>
      </c>
      <c r="S1029" s="24">
        <v>0.45331932800000002</v>
      </c>
      <c r="T1029" s="24">
        <v>0.158235294</v>
      </c>
      <c r="U1029" s="24">
        <v>0.15441176500000001</v>
      </c>
      <c r="V1029" s="95">
        <f t="shared" si="215"/>
        <v>0.15329314937843197</v>
      </c>
      <c r="W1029" s="95">
        <v>0.27890625000000002</v>
      </c>
      <c r="X1029" s="95">
        <v>0.25162350100000003</v>
      </c>
      <c r="Y1029" s="95">
        <f t="shared" si="216"/>
        <v>0.18140359118203128</v>
      </c>
      <c r="Z1029" s="2">
        <v>0.1</v>
      </c>
      <c r="AA1029" s="2">
        <v>0.17499999999999999</v>
      </c>
      <c r="AB1029" s="2">
        <v>0.22500000000000001</v>
      </c>
      <c r="AC1029" s="95">
        <v>0.27890625000000002</v>
      </c>
      <c r="AD1029" s="38">
        <f t="shared" si="217"/>
        <v>43.842125210683804</v>
      </c>
      <c r="AE1029" s="38">
        <f t="shared" si="218"/>
        <v>148.61260460286238</v>
      </c>
      <c r="AF1029" s="38">
        <f t="shared" si="219"/>
        <v>66.695915332764898</v>
      </c>
      <c r="AG1029" s="38">
        <f t="shared" si="220"/>
        <v>80.677418708358772</v>
      </c>
      <c r="AH1029" s="38">
        <f t="shared" si="221"/>
        <v>147.37333404112366</v>
      </c>
      <c r="AI1029" s="38">
        <v>232.51499999999999</v>
      </c>
      <c r="AJ1029" s="24">
        <f t="shared" si="222"/>
        <v>0.63382291052673445</v>
      </c>
      <c r="AK1029" s="2">
        <f t="shared" si="223"/>
        <v>22287</v>
      </c>
    </row>
    <row r="1030" spans="1:37">
      <c r="A1030" s="2">
        <v>103</v>
      </c>
      <c r="B1030" s="2" t="s">
        <v>158</v>
      </c>
      <c r="C1030" s="2" t="s">
        <v>3</v>
      </c>
      <c r="D1030" s="2" t="s">
        <v>418</v>
      </c>
      <c r="E1030" s="2" t="s">
        <v>767</v>
      </c>
      <c r="F1030" s="2" t="s">
        <v>64</v>
      </c>
      <c r="H1030" s="2" t="s">
        <v>881</v>
      </c>
      <c r="I1030" s="2">
        <v>11274</v>
      </c>
      <c r="J1030" s="2">
        <v>6705</v>
      </c>
      <c r="K1030" s="95">
        <f t="shared" si="210"/>
        <v>0.59473124002128797</v>
      </c>
      <c r="L1030" s="38">
        <f t="shared" si="211"/>
        <v>2.9049943536000002</v>
      </c>
      <c r="M1030" s="38">
        <f t="shared" si="212"/>
        <v>18.805580516474997</v>
      </c>
      <c r="N1030" s="38">
        <f t="shared" si="213"/>
        <v>7.9179089204249991</v>
      </c>
      <c r="O1030" s="38">
        <f t="shared" si="214"/>
        <v>3.8965162430250002</v>
      </c>
      <c r="P1030" s="2">
        <v>1466474</v>
      </c>
      <c r="Q1030" s="2">
        <v>16.577338843</v>
      </c>
      <c r="R1030" s="24">
        <v>8.6651584000000004E-2</v>
      </c>
      <c r="S1030" s="24">
        <v>0.56094199899999997</v>
      </c>
      <c r="T1030" s="24">
        <v>0.23617923699999999</v>
      </c>
      <c r="U1030" s="24">
        <v>0.116227181</v>
      </c>
      <c r="V1030" s="95">
        <f t="shared" si="215"/>
        <v>0.20958710596860033</v>
      </c>
      <c r="W1030" s="95">
        <v>0.255</v>
      </c>
      <c r="X1030" s="95">
        <v>0.234894302</v>
      </c>
      <c r="Y1030" s="95">
        <f t="shared" si="216"/>
        <v>0.18960826770499997</v>
      </c>
      <c r="Z1030" s="2">
        <v>0.1</v>
      </c>
      <c r="AA1030" s="2">
        <v>0.17499999999999999</v>
      </c>
      <c r="AB1030" s="2">
        <v>0.22500000000000001</v>
      </c>
      <c r="AC1030" s="95">
        <v>0.255</v>
      </c>
      <c r="AD1030" s="38">
        <f t="shared" si="217"/>
        <v>2.5447750537536002</v>
      </c>
      <c r="AE1030" s="38">
        <f t="shared" si="218"/>
        <v>28.828954931756169</v>
      </c>
      <c r="AF1030" s="38">
        <f t="shared" si="219"/>
        <v>15.606198482157673</v>
      </c>
      <c r="AG1030" s="38">
        <f t="shared" si="220"/>
        <v>8.704037983669247</v>
      </c>
      <c r="AH1030" s="38">
        <f t="shared" si="221"/>
        <v>24.310236465826918</v>
      </c>
      <c r="AI1030" s="38">
        <v>232.51499999999999</v>
      </c>
      <c r="AJ1030" s="24">
        <f t="shared" si="222"/>
        <v>0.10455341146088175</v>
      </c>
      <c r="AK1030" s="2">
        <f t="shared" si="223"/>
        <v>3938</v>
      </c>
    </row>
    <row r="1031" spans="1:37">
      <c r="A1031" s="2">
        <v>207</v>
      </c>
      <c r="B1031" s="2" t="s">
        <v>262</v>
      </c>
      <c r="C1031" s="2" t="s">
        <v>2</v>
      </c>
      <c r="D1031" s="2" t="s">
        <v>443</v>
      </c>
      <c r="E1031" s="2" t="s">
        <v>767</v>
      </c>
      <c r="F1031" s="2" t="s">
        <v>64</v>
      </c>
      <c r="H1031" s="2" t="s">
        <v>881</v>
      </c>
      <c r="I1031" s="2">
        <v>6558</v>
      </c>
      <c r="J1031" s="2">
        <v>232</v>
      </c>
      <c r="K1031" s="95">
        <f t="shared" ref="K1031:K1094" si="224">J1031/I1031</f>
        <v>3.537663921927417E-2</v>
      </c>
      <c r="L1031" s="38">
        <f t="shared" ref="L1031:L1094" si="225">R1031*$J1031*$D$2/1000</f>
        <v>0</v>
      </c>
      <c r="M1031" s="38">
        <f t="shared" ref="M1031:M1094" si="226">S1031*$J1031*$D$2/1000</f>
        <v>0</v>
      </c>
      <c r="N1031" s="38">
        <f t="shared" ref="N1031:N1094" si="227">T1031*$J1031*$D$2/1000</f>
        <v>0.26674612959999999</v>
      </c>
      <c r="O1031" s="38">
        <f t="shared" ref="O1031:O1094" si="228">U1031*$J1031*$D$2/1000</f>
        <v>0.89325387039999993</v>
      </c>
      <c r="P1031" s="2">
        <v>2231439</v>
      </c>
      <c r="Q1031" s="2">
        <v>1.32595054</v>
      </c>
      <c r="R1031" s="24">
        <v>0</v>
      </c>
      <c r="S1031" s="24">
        <v>0</v>
      </c>
      <c r="T1031" s="24">
        <v>0.22995356</v>
      </c>
      <c r="U1031" s="24">
        <v>0.77004644</v>
      </c>
      <c r="V1031" s="95">
        <f t="shared" ref="V1031:V1094" si="229">K1031*(T1031+U1031)</f>
        <v>3.537663921927417E-2</v>
      </c>
      <c r="W1031" s="95">
        <v>0.38834374999999999</v>
      </c>
      <c r="X1031" s="95">
        <v>0.29117242799999998</v>
      </c>
      <c r="Y1031" s="95">
        <f t="shared" ref="Y1031:Y1094" si="230">SUMPRODUCT(R1031:U1031,Z1031:AC1031)</f>
        <v>0.29117242845019187</v>
      </c>
      <c r="Z1031" s="2" t="s">
        <v>532</v>
      </c>
      <c r="AA1031" s="2" t="s">
        <v>532</v>
      </c>
      <c r="AB1031" s="2">
        <v>0.22500000000000001</v>
      </c>
      <c r="AC1031" s="95">
        <v>0.310933036</v>
      </c>
      <c r="AD1031" s="38">
        <f t="shared" ref="AD1031:AD1094" si="231">IFERROR(L1031*Z1031*8760/1000,0)</f>
        <v>0</v>
      </c>
      <c r="AE1031" s="38">
        <f t="shared" ref="AE1031:AE1094" si="232">IFERROR(M1031*AA1031*8760/1000,0)</f>
        <v>0</v>
      </c>
      <c r="AF1031" s="38">
        <f t="shared" ref="AF1031:AF1094" si="233">IFERROR(N1031*AB1031*8760/1000,0)</f>
        <v>0.52575662144160007</v>
      </c>
      <c r="AG1031" s="38">
        <f t="shared" ref="AG1031:AG1094" si="234">IFERROR(O1031*AC1031*8760/1000,0)</f>
        <v>2.4330211274978693</v>
      </c>
      <c r="AH1031" s="38">
        <f t="shared" ref="AH1031:AH1094" si="235">AF1031+AG1031</f>
        <v>2.9587777489394691</v>
      </c>
      <c r="AI1031" s="38">
        <v>127.496111111</v>
      </c>
      <c r="AJ1031" s="24">
        <f t="shared" ref="AJ1031:AJ1094" si="236">AH1031/AI1031</f>
        <v>2.3206807824620732E-2</v>
      </c>
      <c r="AK1031" s="2">
        <f t="shared" ref="AK1031:AK1094" si="237">ROUND((O1031+N1031)/0.003,0)</f>
        <v>387</v>
      </c>
    </row>
    <row r="1032" spans="1:37">
      <c r="A1032" s="2">
        <v>208</v>
      </c>
      <c r="B1032" s="2" t="s">
        <v>263</v>
      </c>
      <c r="C1032" s="2" t="s">
        <v>2</v>
      </c>
      <c r="D1032" s="2" t="s">
        <v>443</v>
      </c>
      <c r="E1032" s="2" t="s">
        <v>767</v>
      </c>
      <c r="F1032" s="2" t="s">
        <v>64</v>
      </c>
      <c r="H1032" s="2" t="s">
        <v>881</v>
      </c>
      <c r="I1032" s="2">
        <v>43034</v>
      </c>
      <c r="J1032" s="2">
        <v>4852</v>
      </c>
      <c r="K1032" s="95">
        <f t="shared" si="224"/>
        <v>0.11274805967374633</v>
      </c>
      <c r="L1032" s="38">
        <f t="shared" si="225"/>
        <v>0</v>
      </c>
      <c r="M1032" s="38">
        <f t="shared" si="226"/>
        <v>0</v>
      </c>
      <c r="N1032" s="38">
        <f t="shared" si="227"/>
        <v>8.0221092459400012</v>
      </c>
      <c r="O1032" s="38">
        <f t="shared" si="228"/>
        <v>16.23789075406</v>
      </c>
      <c r="P1032" s="2">
        <v>1638825</v>
      </c>
      <c r="Q1032" s="2">
        <v>35.777416735000003</v>
      </c>
      <c r="R1032" s="24">
        <v>0</v>
      </c>
      <c r="S1032" s="24">
        <v>0</v>
      </c>
      <c r="T1032" s="24">
        <v>0.33067226900000002</v>
      </c>
      <c r="U1032" s="24">
        <v>0.66932773099999998</v>
      </c>
      <c r="V1032" s="95">
        <f t="shared" si="229"/>
        <v>0.11274805967374633</v>
      </c>
      <c r="W1032" s="95">
        <v>0.36178125</v>
      </c>
      <c r="X1032" s="95">
        <v>0.275896796</v>
      </c>
      <c r="Y1032" s="95">
        <f t="shared" si="230"/>
        <v>0.2758967964345676</v>
      </c>
      <c r="Z1032" s="2" t="s">
        <v>532</v>
      </c>
      <c r="AA1032" s="2" t="s">
        <v>532</v>
      </c>
      <c r="AB1032" s="2">
        <v>0.22500000000000001</v>
      </c>
      <c r="AC1032" s="95">
        <v>0.30104166700000001</v>
      </c>
      <c r="AD1032" s="38">
        <f t="shared" si="231"/>
        <v>0</v>
      </c>
      <c r="AE1032" s="38">
        <f t="shared" si="232"/>
        <v>0</v>
      </c>
      <c r="AF1032" s="38">
        <f t="shared" si="233"/>
        <v>15.811577323747743</v>
      </c>
      <c r="AG1032" s="38">
        <f t="shared" si="234"/>
        <v>42.821347702215128</v>
      </c>
      <c r="AH1032" s="38">
        <f t="shared" si="235"/>
        <v>58.632925025962869</v>
      </c>
      <c r="AI1032" s="38">
        <v>127.496111111</v>
      </c>
      <c r="AJ1032" s="24">
        <f t="shared" si="236"/>
        <v>0.45988010547957947</v>
      </c>
      <c r="AK1032" s="2">
        <f t="shared" si="237"/>
        <v>8087</v>
      </c>
    </row>
    <row r="1033" spans="1:37">
      <c r="A1033" s="2">
        <v>209</v>
      </c>
      <c r="B1033" s="2" t="s">
        <v>264</v>
      </c>
      <c r="C1033" s="2" t="s">
        <v>2</v>
      </c>
      <c r="D1033" s="2" t="s">
        <v>443</v>
      </c>
      <c r="E1033" s="2" t="s">
        <v>767</v>
      </c>
      <c r="F1033" s="2" t="s">
        <v>64</v>
      </c>
      <c r="H1033" s="2" t="s">
        <v>881</v>
      </c>
      <c r="I1033" s="2">
        <v>35640</v>
      </c>
      <c r="J1033" s="2">
        <v>3575</v>
      </c>
      <c r="K1033" s="95">
        <f t="shared" si="224"/>
        <v>0.10030864197530864</v>
      </c>
      <c r="L1033" s="38">
        <f t="shared" si="225"/>
        <v>0</v>
      </c>
      <c r="M1033" s="38">
        <f t="shared" si="226"/>
        <v>1.6512238778749999</v>
      </c>
      <c r="N1033" s="38">
        <f t="shared" si="227"/>
        <v>3.3204334377500002</v>
      </c>
      <c r="O1033" s="38">
        <f t="shared" si="228"/>
        <v>12.903342684375</v>
      </c>
      <c r="P1033" s="2">
        <v>834276</v>
      </c>
      <c r="Q1033" s="2">
        <v>53.385679085</v>
      </c>
      <c r="R1033" s="24">
        <v>0</v>
      </c>
      <c r="S1033" s="24">
        <v>9.2376160999999998E-2</v>
      </c>
      <c r="T1033" s="24">
        <v>0.18575851400000001</v>
      </c>
      <c r="U1033" s="24">
        <v>0.721865325</v>
      </c>
      <c r="V1033" s="95">
        <f t="shared" si="229"/>
        <v>9.1042514714506168E-2</v>
      </c>
      <c r="W1033" s="95">
        <v>0.42393750000000002</v>
      </c>
      <c r="X1033" s="95">
        <v>0.31338519199999998</v>
      </c>
      <c r="Y1033" s="95">
        <f t="shared" si="230"/>
        <v>0.3006016985974358</v>
      </c>
      <c r="Z1033" s="2" t="s">
        <v>532</v>
      </c>
      <c r="AA1033" s="2">
        <v>0.17499999999999999</v>
      </c>
      <c r="AB1033" s="2">
        <v>0.22500000000000001</v>
      </c>
      <c r="AC1033" s="95">
        <v>0.33612946399999999</v>
      </c>
      <c r="AD1033" s="38">
        <f t="shared" si="231"/>
        <v>0</v>
      </c>
      <c r="AE1033" s="38">
        <f t="shared" si="232"/>
        <v>2.5313262047823746</v>
      </c>
      <c r="AF1033" s="38">
        <f t="shared" si="233"/>
        <v>6.5445743058052503</v>
      </c>
      <c r="AG1033" s="38">
        <f t="shared" si="234"/>
        <v>37.993816464291854</v>
      </c>
      <c r="AH1033" s="38">
        <f t="shared" si="235"/>
        <v>44.538390770097102</v>
      </c>
      <c r="AI1033" s="38">
        <v>127.496111111</v>
      </c>
      <c r="AJ1033" s="24">
        <f t="shared" si="236"/>
        <v>0.34933136690986066</v>
      </c>
      <c r="AK1033" s="2">
        <f t="shared" si="237"/>
        <v>5408</v>
      </c>
    </row>
    <row r="1034" spans="1:37">
      <c r="A1034" s="2">
        <v>210</v>
      </c>
      <c r="B1034" s="2" t="s">
        <v>265</v>
      </c>
      <c r="C1034" s="2" t="s">
        <v>2</v>
      </c>
      <c r="D1034" s="2" t="s">
        <v>443</v>
      </c>
      <c r="E1034" s="2" t="s">
        <v>767</v>
      </c>
      <c r="F1034" s="2" t="s">
        <v>64</v>
      </c>
      <c r="H1034" s="2" t="s">
        <v>881</v>
      </c>
      <c r="I1034" s="2">
        <v>14287</v>
      </c>
      <c r="J1034" s="2">
        <v>3413</v>
      </c>
      <c r="K1034" s="95">
        <f t="shared" si="224"/>
        <v>0.23888850003499684</v>
      </c>
      <c r="L1034" s="38">
        <f t="shared" si="225"/>
        <v>0</v>
      </c>
      <c r="M1034" s="38">
        <f t="shared" si="226"/>
        <v>0</v>
      </c>
      <c r="N1034" s="38">
        <f t="shared" si="227"/>
        <v>2.0441497282399999</v>
      </c>
      <c r="O1034" s="38">
        <f t="shared" si="228"/>
        <v>15.020850271760001</v>
      </c>
      <c r="P1034" s="2">
        <v>1459880</v>
      </c>
      <c r="Q1034" s="2">
        <v>32.566931615000001</v>
      </c>
      <c r="R1034" s="24">
        <v>0</v>
      </c>
      <c r="S1034" s="24">
        <v>0</v>
      </c>
      <c r="T1034" s="24">
        <v>0.11978609599999999</v>
      </c>
      <c r="U1034" s="24">
        <v>0.88021390399999999</v>
      </c>
      <c r="V1034" s="95">
        <f t="shared" si="229"/>
        <v>0.23888850003499684</v>
      </c>
      <c r="W1034" s="95">
        <v>0.393125</v>
      </c>
      <c r="X1034" s="95">
        <v>0.31804136</v>
      </c>
      <c r="Y1034" s="95">
        <f t="shared" si="230"/>
        <v>0.31804136032125002</v>
      </c>
      <c r="Z1034" s="2" t="s">
        <v>532</v>
      </c>
      <c r="AA1034" s="2" t="s">
        <v>532</v>
      </c>
      <c r="AB1034" s="2">
        <v>0.22500000000000001</v>
      </c>
      <c r="AC1034" s="95">
        <v>0.33070312499999999</v>
      </c>
      <c r="AD1034" s="38">
        <f t="shared" si="231"/>
        <v>0</v>
      </c>
      <c r="AE1034" s="38">
        <f t="shared" si="232"/>
        <v>0</v>
      </c>
      <c r="AF1034" s="38">
        <f t="shared" si="233"/>
        <v>4.0290191143610397</v>
      </c>
      <c r="AG1034" s="38">
        <f t="shared" si="234"/>
        <v>43.514793015246426</v>
      </c>
      <c r="AH1034" s="38">
        <f t="shared" si="235"/>
        <v>47.543812129607467</v>
      </c>
      <c r="AI1034" s="38">
        <v>127.496111111</v>
      </c>
      <c r="AJ1034" s="24">
        <f t="shared" si="236"/>
        <v>0.3729040181328756</v>
      </c>
      <c r="AK1034" s="2">
        <f t="shared" si="237"/>
        <v>5688</v>
      </c>
    </row>
    <row r="1035" spans="1:37">
      <c r="A1035" s="2">
        <v>211</v>
      </c>
      <c r="B1035" s="2" t="s">
        <v>266</v>
      </c>
      <c r="C1035" s="2" t="s">
        <v>2</v>
      </c>
      <c r="D1035" s="2" t="s">
        <v>443</v>
      </c>
      <c r="E1035" s="2" t="s">
        <v>767</v>
      </c>
      <c r="F1035" s="2" t="s">
        <v>64</v>
      </c>
      <c r="H1035" s="2" t="s">
        <v>881</v>
      </c>
      <c r="I1035" s="2">
        <v>34237</v>
      </c>
      <c r="J1035" s="2">
        <v>5058</v>
      </c>
      <c r="K1035" s="95">
        <f t="shared" si="224"/>
        <v>0.14773490667990771</v>
      </c>
      <c r="L1035" s="38">
        <f t="shared" si="225"/>
        <v>0</v>
      </c>
      <c r="M1035" s="38">
        <f t="shared" si="226"/>
        <v>0</v>
      </c>
      <c r="N1035" s="38">
        <f t="shared" si="227"/>
        <v>7.0012389631499996</v>
      </c>
      <c r="O1035" s="38">
        <f t="shared" si="228"/>
        <v>18.288761036849998</v>
      </c>
      <c r="P1035" s="2">
        <v>1963466</v>
      </c>
      <c r="Q1035" s="2">
        <v>32.157262230000001</v>
      </c>
      <c r="R1035" s="24">
        <v>0</v>
      </c>
      <c r="S1035" s="24">
        <v>0</v>
      </c>
      <c r="T1035" s="24">
        <v>0.27683823499999999</v>
      </c>
      <c r="U1035" s="24">
        <v>0.72316176499999996</v>
      </c>
      <c r="V1035" s="95">
        <f t="shared" si="229"/>
        <v>0.14773490667990771</v>
      </c>
      <c r="W1035" s="95">
        <v>0.37453124999999993</v>
      </c>
      <c r="X1035" s="95">
        <v>0.28500305599999998</v>
      </c>
      <c r="Y1035" s="95">
        <f t="shared" si="230"/>
        <v>0.28500305588396269</v>
      </c>
      <c r="Z1035" s="2" t="s">
        <v>532</v>
      </c>
      <c r="AA1035" s="2" t="s">
        <v>532</v>
      </c>
      <c r="AB1035" s="2">
        <v>0.22500000000000001</v>
      </c>
      <c r="AC1035" s="95">
        <v>0.307973214</v>
      </c>
      <c r="AD1035" s="38">
        <f t="shared" si="231"/>
        <v>0</v>
      </c>
      <c r="AE1035" s="38">
        <f t="shared" si="232"/>
        <v>0</v>
      </c>
      <c r="AF1035" s="38">
        <f t="shared" si="233"/>
        <v>13.79944199636865</v>
      </c>
      <c r="AG1035" s="38">
        <f t="shared" si="234"/>
        <v>49.340249005386795</v>
      </c>
      <c r="AH1035" s="38">
        <f t="shared" si="235"/>
        <v>63.139691001755445</v>
      </c>
      <c r="AI1035" s="38">
        <v>127.496111111</v>
      </c>
      <c r="AJ1035" s="24">
        <f t="shared" si="236"/>
        <v>0.49522836776397905</v>
      </c>
      <c r="AK1035" s="2">
        <f t="shared" si="237"/>
        <v>8430</v>
      </c>
    </row>
    <row r="1036" spans="1:37">
      <c r="A1036" s="2">
        <v>212</v>
      </c>
      <c r="B1036" s="2" t="s">
        <v>267</v>
      </c>
      <c r="C1036" s="2" t="s">
        <v>2</v>
      </c>
      <c r="D1036" s="2" t="s">
        <v>443</v>
      </c>
      <c r="E1036" s="2" t="s">
        <v>767</v>
      </c>
      <c r="F1036" s="2" t="s">
        <v>64</v>
      </c>
      <c r="H1036" s="2" t="s">
        <v>881</v>
      </c>
      <c r="I1036" s="2">
        <v>71887</v>
      </c>
      <c r="J1036" s="2">
        <v>3249</v>
      </c>
      <c r="K1036" s="95">
        <f t="shared" si="224"/>
        <v>4.5195932505181745E-2</v>
      </c>
      <c r="L1036" s="38">
        <f t="shared" si="225"/>
        <v>0</v>
      </c>
      <c r="M1036" s="38">
        <f t="shared" si="226"/>
        <v>4.4960426489700005</v>
      </c>
      <c r="N1036" s="38">
        <f t="shared" si="227"/>
        <v>5.7108341969100005</v>
      </c>
      <c r="O1036" s="38">
        <f t="shared" si="228"/>
        <v>6.0381231541199991</v>
      </c>
      <c r="P1036" s="2">
        <v>838747</v>
      </c>
      <c r="Q1036" s="2">
        <v>32.482865754999999</v>
      </c>
      <c r="R1036" s="24">
        <v>0</v>
      </c>
      <c r="S1036" s="24">
        <v>0.27676470600000003</v>
      </c>
      <c r="T1036" s="24">
        <v>0.35154411800000002</v>
      </c>
      <c r="U1036" s="24">
        <v>0.37169117600000001</v>
      </c>
      <c r="V1036" s="95">
        <f t="shared" si="229"/>
        <v>3.2687293532989277E-2</v>
      </c>
      <c r="W1036" s="95">
        <v>0.34425</v>
      </c>
      <c r="X1036" s="95">
        <v>0.26471703099999999</v>
      </c>
      <c r="Y1036" s="95">
        <f t="shared" si="230"/>
        <v>0.23988652339525002</v>
      </c>
      <c r="Z1036" s="2" t="s">
        <v>532</v>
      </c>
      <c r="AA1036" s="2">
        <v>0.17499999999999999</v>
      </c>
      <c r="AB1036" s="2">
        <v>0.22500000000000001</v>
      </c>
      <c r="AC1036" s="95">
        <v>0.30228125</v>
      </c>
      <c r="AD1036" s="38">
        <f t="shared" si="231"/>
        <v>0</v>
      </c>
      <c r="AE1036" s="38">
        <f t="shared" si="232"/>
        <v>6.8924333808710108</v>
      </c>
      <c r="AF1036" s="38">
        <f t="shared" si="233"/>
        <v>11.256054202109611</v>
      </c>
      <c r="AG1036" s="38">
        <f t="shared" si="234"/>
        <v>15.988851992608504</v>
      </c>
      <c r="AH1036" s="38">
        <f t="shared" si="235"/>
        <v>27.244906194718116</v>
      </c>
      <c r="AI1036" s="38">
        <v>127.496111111</v>
      </c>
      <c r="AJ1036" s="24">
        <f t="shared" si="236"/>
        <v>0.21369205662279611</v>
      </c>
      <c r="AK1036" s="2">
        <f t="shared" si="237"/>
        <v>3916</v>
      </c>
    </row>
    <row r="1037" spans="1:37">
      <c r="A1037" s="2">
        <v>213</v>
      </c>
      <c r="B1037" s="2" t="s">
        <v>268</v>
      </c>
      <c r="C1037" s="2" t="s">
        <v>2</v>
      </c>
      <c r="D1037" s="2" t="s">
        <v>443</v>
      </c>
      <c r="E1037" s="2" t="s">
        <v>767</v>
      </c>
      <c r="F1037" s="2" t="s">
        <v>64</v>
      </c>
      <c r="H1037" s="2" t="s">
        <v>881</v>
      </c>
      <c r="I1037" s="2">
        <v>76994</v>
      </c>
      <c r="J1037" s="2">
        <v>6772</v>
      </c>
      <c r="K1037" s="95">
        <f t="shared" si="224"/>
        <v>8.7954905577057957E-2</v>
      </c>
      <c r="L1037" s="38">
        <f t="shared" si="225"/>
        <v>0</v>
      </c>
      <c r="M1037" s="38">
        <f t="shared" si="226"/>
        <v>0</v>
      </c>
      <c r="N1037" s="38">
        <f t="shared" si="227"/>
        <v>4.5550300778599997</v>
      </c>
      <c r="O1037" s="38">
        <f t="shared" si="228"/>
        <v>29.30496992214</v>
      </c>
      <c r="P1037" s="2">
        <v>371273</v>
      </c>
      <c r="Q1037" s="2">
        <v>278.92173656199998</v>
      </c>
      <c r="R1037" s="24">
        <v>0</v>
      </c>
      <c r="S1037" s="24">
        <v>0</v>
      </c>
      <c r="T1037" s="24">
        <v>0.13452540099999999</v>
      </c>
      <c r="U1037" s="24">
        <v>0.86547459900000001</v>
      </c>
      <c r="V1037" s="95">
        <f t="shared" si="229"/>
        <v>8.7954905577057957E-2</v>
      </c>
      <c r="W1037" s="95">
        <v>0.46643750000000006</v>
      </c>
      <c r="X1037" s="95">
        <v>0.34912799</v>
      </c>
      <c r="Y1037" s="95">
        <f t="shared" si="230"/>
        <v>0.34912798975345316</v>
      </c>
      <c r="Z1037" s="2" t="s">
        <v>532</v>
      </c>
      <c r="AA1037" s="2" t="s">
        <v>532</v>
      </c>
      <c r="AB1037" s="2">
        <v>0.22500000000000001</v>
      </c>
      <c r="AC1037" s="95">
        <v>0.36842187500000001</v>
      </c>
      <c r="AD1037" s="38">
        <f t="shared" si="231"/>
        <v>0</v>
      </c>
      <c r="AE1037" s="38">
        <f t="shared" si="232"/>
        <v>0</v>
      </c>
      <c r="AF1037" s="38">
        <f t="shared" si="233"/>
        <v>8.977964283462061</v>
      </c>
      <c r="AG1037" s="38">
        <f t="shared" si="234"/>
        <v>94.578145618072782</v>
      </c>
      <c r="AH1037" s="38">
        <f t="shared" si="235"/>
        <v>103.55610990153484</v>
      </c>
      <c r="AI1037" s="38">
        <v>127.496111111</v>
      </c>
      <c r="AJ1037" s="24">
        <f t="shared" si="236"/>
        <v>0.81222955742844072</v>
      </c>
      <c r="AK1037" s="2">
        <f t="shared" si="237"/>
        <v>11287</v>
      </c>
    </row>
    <row r="1038" spans="1:37">
      <c r="A1038" s="2">
        <v>214</v>
      </c>
      <c r="B1038" s="2" t="s">
        <v>269</v>
      </c>
      <c r="C1038" s="2" t="s">
        <v>2</v>
      </c>
      <c r="D1038" s="2" t="s">
        <v>443</v>
      </c>
      <c r="E1038" s="2" t="s">
        <v>767</v>
      </c>
      <c r="F1038" s="2" t="s">
        <v>64</v>
      </c>
      <c r="H1038" s="2" t="s">
        <v>881</v>
      </c>
      <c r="I1038" s="2">
        <v>164656</v>
      </c>
      <c r="J1038" s="2">
        <v>12411</v>
      </c>
      <c r="K1038" s="95">
        <f t="shared" si="224"/>
        <v>7.5375327956466814E-2</v>
      </c>
      <c r="L1038" s="38">
        <f t="shared" si="225"/>
        <v>0</v>
      </c>
      <c r="M1038" s="38">
        <f t="shared" si="226"/>
        <v>0</v>
      </c>
      <c r="N1038" s="38">
        <f t="shared" si="227"/>
        <v>6.9697803016800011</v>
      </c>
      <c r="O1038" s="38">
        <f t="shared" si="228"/>
        <v>55.085219698319996</v>
      </c>
      <c r="P1038" s="2">
        <v>513111</v>
      </c>
      <c r="Q1038" s="2">
        <v>352.26551948100001</v>
      </c>
      <c r="R1038" s="24">
        <v>0</v>
      </c>
      <c r="S1038" s="24">
        <v>0</v>
      </c>
      <c r="T1038" s="24">
        <v>0.112316176</v>
      </c>
      <c r="U1038" s="24">
        <v>0.88768382400000001</v>
      </c>
      <c r="V1038" s="95">
        <f t="shared" si="229"/>
        <v>7.5375327956466814E-2</v>
      </c>
      <c r="W1038" s="95">
        <v>0.44093750000000004</v>
      </c>
      <c r="X1038" s="95">
        <v>0.332506833</v>
      </c>
      <c r="Y1038" s="95">
        <f t="shared" si="230"/>
        <v>0.33250683312224999</v>
      </c>
      <c r="Z1038" s="2" t="s">
        <v>532</v>
      </c>
      <c r="AA1038" s="2" t="s">
        <v>532</v>
      </c>
      <c r="AB1038" s="2">
        <v>0.22500000000000001</v>
      </c>
      <c r="AC1038" s="95">
        <v>0.346109375</v>
      </c>
      <c r="AD1038" s="38">
        <f t="shared" si="231"/>
        <v>0</v>
      </c>
      <c r="AE1038" s="38">
        <f t="shared" si="232"/>
        <v>0</v>
      </c>
      <c r="AF1038" s="38">
        <f t="shared" si="233"/>
        <v>13.737436974611283</v>
      </c>
      <c r="AG1038" s="38">
        <f t="shared" si="234"/>
        <v>167.01387602294344</v>
      </c>
      <c r="AH1038" s="38">
        <f t="shared" si="235"/>
        <v>180.75131299755472</v>
      </c>
      <c r="AI1038" s="38">
        <v>127.496111111</v>
      </c>
      <c r="AJ1038" s="24">
        <f t="shared" si="236"/>
        <v>1.4177005982573849</v>
      </c>
      <c r="AK1038" s="2">
        <f t="shared" si="237"/>
        <v>20685</v>
      </c>
    </row>
    <row r="1039" spans="1:37">
      <c r="A1039" s="2">
        <v>245</v>
      </c>
      <c r="B1039" s="2" t="s">
        <v>298</v>
      </c>
      <c r="C1039" s="2" t="s">
        <v>1</v>
      </c>
      <c r="D1039" s="2" t="s">
        <v>448</v>
      </c>
      <c r="E1039" s="2" t="s">
        <v>767</v>
      </c>
      <c r="F1039" s="2" t="s">
        <v>64</v>
      </c>
      <c r="H1039" s="2" t="s">
        <v>881</v>
      </c>
      <c r="I1039" s="2">
        <v>3013</v>
      </c>
      <c r="J1039" s="2">
        <v>808</v>
      </c>
      <c r="K1039" s="95">
        <f t="shared" si="224"/>
        <v>0.26817125788250912</v>
      </c>
      <c r="L1039" s="38">
        <f t="shared" si="225"/>
        <v>0</v>
      </c>
      <c r="M1039" s="38">
        <f t="shared" si="226"/>
        <v>0</v>
      </c>
      <c r="N1039" s="38">
        <f t="shared" si="227"/>
        <v>0</v>
      </c>
      <c r="O1039" s="38">
        <f t="shared" si="228"/>
        <v>4.04</v>
      </c>
      <c r="P1039" s="2">
        <v>1190295</v>
      </c>
      <c r="Q1039" s="2">
        <v>10.744010712</v>
      </c>
      <c r="R1039" s="24">
        <v>0</v>
      </c>
      <c r="S1039" s="24">
        <v>0</v>
      </c>
      <c r="T1039" s="24">
        <v>0</v>
      </c>
      <c r="U1039" s="24">
        <v>1</v>
      </c>
      <c r="V1039" s="95">
        <f t="shared" si="229"/>
        <v>0.26817125788250912</v>
      </c>
      <c r="W1039" s="95">
        <v>0.41012499999999996</v>
      </c>
      <c r="X1039" s="95">
        <v>0.36135624999999999</v>
      </c>
      <c r="Y1039" s="95">
        <f t="shared" si="230"/>
        <v>0.36135624999999999</v>
      </c>
      <c r="Z1039" s="2" t="s">
        <v>532</v>
      </c>
      <c r="AA1039" s="2" t="s">
        <v>532</v>
      </c>
      <c r="AB1039" s="2" t="s">
        <v>532</v>
      </c>
      <c r="AC1039" s="95">
        <v>0.36135624999999999</v>
      </c>
      <c r="AD1039" s="38">
        <f t="shared" si="231"/>
        <v>0</v>
      </c>
      <c r="AE1039" s="38">
        <f t="shared" si="232"/>
        <v>0</v>
      </c>
      <c r="AF1039" s="38">
        <f t="shared" si="233"/>
        <v>0</v>
      </c>
      <c r="AG1039" s="38">
        <f t="shared" si="234"/>
        <v>12.788542229999999</v>
      </c>
      <c r="AH1039" s="38">
        <f t="shared" si="235"/>
        <v>12.788542229999999</v>
      </c>
      <c r="AI1039" s="38">
        <v>303.90305555600003</v>
      </c>
      <c r="AJ1039" s="24">
        <f t="shared" si="236"/>
        <v>4.2080992593519558E-2</v>
      </c>
      <c r="AK1039" s="2">
        <f t="shared" si="237"/>
        <v>1347</v>
      </c>
    </row>
    <row r="1040" spans="1:37">
      <c r="A1040" s="2">
        <v>246</v>
      </c>
      <c r="B1040" s="2" t="s">
        <v>299</v>
      </c>
      <c r="C1040" s="2" t="s">
        <v>1</v>
      </c>
      <c r="D1040" s="2" t="s">
        <v>448</v>
      </c>
      <c r="E1040" s="2" t="s">
        <v>767</v>
      </c>
      <c r="F1040" s="2" t="s">
        <v>64</v>
      </c>
      <c r="H1040" s="2" t="s">
        <v>881</v>
      </c>
      <c r="I1040" s="2">
        <v>5592</v>
      </c>
      <c r="J1040" s="2">
        <v>2098</v>
      </c>
      <c r="K1040" s="95">
        <f t="shared" si="224"/>
        <v>0.37517882689556509</v>
      </c>
      <c r="L1040" s="38">
        <f t="shared" si="225"/>
        <v>0</v>
      </c>
      <c r="M1040" s="38">
        <f t="shared" si="226"/>
        <v>0</v>
      </c>
      <c r="N1040" s="38">
        <f t="shared" si="227"/>
        <v>0</v>
      </c>
      <c r="O1040" s="38">
        <f t="shared" si="228"/>
        <v>10.49</v>
      </c>
      <c r="P1040" s="2">
        <v>1441996</v>
      </c>
      <c r="Q1040" s="2">
        <v>24.307423407999998</v>
      </c>
      <c r="R1040" s="24">
        <v>0</v>
      </c>
      <c r="S1040" s="24">
        <v>0</v>
      </c>
      <c r="T1040" s="24">
        <v>0</v>
      </c>
      <c r="U1040" s="24">
        <v>1</v>
      </c>
      <c r="V1040" s="95">
        <f t="shared" si="229"/>
        <v>0.37517882689556509</v>
      </c>
      <c r="W1040" s="95">
        <v>0.42978125</v>
      </c>
      <c r="X1040" s="95">
        <v>0.38143749999999998</v>
      </c>
      <c r="Y1040" s="95">
        <f t="shared" si="230"/>
        <v>0.38143749999999998</v>
      </c>
      <c r="Z1040" s="2" t="s">
        <v>532</v>
      </c>
      <c r="AA1040" s="2" t="s">
        <v>532</v>
      </c>
      <c r="AB1040" s="2" t="s">
        <v>532</v>
      </c>
      <c r="AC1040" s="95">
        <v>0.38143749999999998</v>
      </c>
      <c r="AD1040" s="38">
        <f t="shared" si="231"/>
        <v>0</v>
      </c>
      <c r="AE1040" s="38">
        <f t="shared" si="232"/>
        <v>0</v>
      </c>
      <c r="AF1040" s="38">
        <f t="shared" si="233"/>
        <v>0</v>
      </c>
      <c r="AG1040" s="38">
        <f t="shared" si="234"/>
        <v>35.051207325</v>
      </c>
      <c r="AH1040" s="38">
        <f t="shared" si="235"/>
        <v>35.051207325</v>
      </c>
      <c r="AI1040" s="38">
        <v>303.90305555600003</v>
      </c>
      <c r="AJ1040" s="24">
        <f t="shared" si="236"/>
        <v>0.11533680456378674</v>
      </c>
      <c r="AK1040" s="2">
        <f t="shared" si="237"/>
        <v>3497</v>
      </c>
    </row>
    <row r="1041" spans="1:37">
      <c r="A1041" s="2">
        <v>247</v>
      </c>
      <c r="B1041" s="2" t="s">
        <v>300</v>
      </c>
      <c r="C1041" s="2" t="s">
        <v>1</v>
      </c>
      <c r="D1041" s="2" t="s">
        <v>448</v>
      </c>
      <c r="E1041" s="2" t="s">
        <v>767</v>
      </c>
      <c r="F1041" s="2" t="s">
        <v>64</v>
      </c>
      <c r="H1041" s="2" t="s">
        <v>881</v>
      </c>
      <c r="I1041" s="2">
        <v>6770</v>
      </c>
      <c r="J1041" s="2">
        <v>1866</v>
      </c>
      <c r="K1041" s="95">
        <f t="shared" si="224"/>
        <v>0.27562776957163959</v>
      </c>
      <c r="L1041" s="38">
        <f t="shared" si="225"/>
        <v>0</v>
      </c>
      <c r="M1041" s="38">
        <f t="shared" si="226"/>
        <v>0</v>
      </c>
      <c r="N1041" s="38">
        <f t="shared" si="227"/>
        <v>0</v>
      </c>
      <c r="O1041" s="38">
        <f t="shared" si="228"/>
        <v>9.33</v>
      </c>
      <c r="P1041" s="2">
        <v>497677</v>
      </c>
      <c r="Q1041" s="2">
        <v>60.198575331000001</v>
      </c>
      <c r="R1041" s="24">
        <v>0</v>
      </c>
      <c r="S1041" s="24">
        <v>0</v>
      </c>
      <c r="T1041" s="24">
        <v>0</v>
      </c>
      <c r="U1041" s="24">
        <v>1</v>
      </c>
      <c r="V1041" s="95">
        <f t="shared" si="229"/>
        <v>0.27562776957163959</v>
      </c>
      <c r="W1041" s="95">
        <v>0.43243750000000003</v>
      </c>
      <c r="X1041" s="95">
        <v>0.36656250000000001</v>
      </c>
      <c r="Y1041" s="95">
        <f t="shared" si="230"/>
        <v>0.36656250000000001</v>
      </c>
      <c r="Z1041" s="2" t="s">
        <v>532</v>
      </c>
      <c r="AA1041" s="2" t="s">
        <v>532</v>
      </c>
      <c r="AB1041" s="2" t="s">
        <v>532</v>
      </c>
      <c r="AC1041" s="95">
        <v>0.36656250000000001</v>
      </c>
      <c r="AD1041" s="38">
        <f t="shared" si="231"/>
        <v>0</v>
      </c>
      <c r="AE1041" s="38">
        <f t="shared" si="232"/>
        <v>0</v>
      </c>
      <c r="AF1041" s="38">
        <f t="shared" si="233"/>
        <v>0</v>
      </c>
      <c r="AG1041" s="38">
        <f t="shared" si="234"/>
        <v>29.959446374999999</v>
      </c>
      <c r="AH1041" s="38">
        <f t="shared" si="235"/>
        <v>29.959446374999999</v>
      </c>
      <c r="AI1041" s="38">
        <v>303.90305555600003</v>
      </c>
      <c r="AJ1041" s="24">
        <f t="shared" si="236"/>
        <v>9.8582247948077614E-2</v>
      </c>
      <c r="AK1041" s="2">
        <f t="shared" si="237"/>
        <v>3110</v>
      </c>
    </row>
    <row r="1042" spans="1:37">
      <c r="A1042" s="2">
        <v>248</v>
      </c>
      <c r="B1042" s="2" t="s">
        <v>301</v>
      </c>
      <c r="C1042" s="2" t="s">
        <v>1</v>
      </c>
      <c r="D1042" s="2" t="s">
        <v>448</v>
      </c>
      <c r="E1042" s="2" t="s">
        <v>767</v>
      </c>
      <c r="F1042" s="2" t="s">
        <v>64</v>
      </c>
      <c r="H1042" s="2" t="s">
        <v>881</v>
      </c>
      <c r="I1042" s="2">
        <v>1272</v>
      </c>
      <c r="J1042" s="2">
        <v>82</v>
      </c>
      <c r="K1042" s="95">
        <f t="shared" si="224"/>
        <v>6.4465408805031446E-2</v>
      </c>
      <c r="L1042" s="38">
        <f t="shared" si="225"/>
        <v>0</v>
      </c>
      <c r="M1042" s="38">
        <f t="shared" si="226"/>
        <v>0</v>
      </c>
      <c r="N1042" s="38">
        <f t="shared" si="227"/>
        <v>5.0546568739999999E-2</v>
      </c>
      <c r="O1042" s="38">
        <f t="shared" si="228"/>
        <v>0.35945343126000007</v>
      </c>
      <c r="P1042" s="2">
        <v>2765142</v>
      </c>
      <c r="Q1042" s="2">
        <v>0.38267306299999998</v>
      </c>
      <c r="R1042" s="24">
        <v>0</v>
      </c>
      <c r="S1042" s="24">
        <v>0</v>
      </c>
      <c r="T1042" s="24">
        <v>0.12328431400000001</v>
      </c>
      <c r="U1042" s="24">
        <v>0.87671568600000005</v>
      </c>
      <c r="V1042" s="95">
        <f t="shared" si="229"/>
        <v>6.4465408805031446E-2</v>
      </c>
      <c r="W1042" s="95">
        <v>0.36231249999999998</v>
      </c>
      <c r="X1042" s="95">
        <v>0.29461670499999998</v>
      </c>
      <c r="Y1042" s="95">
        <f t="shared" si="230"/>
        <v>0.29461670494143755</v>
      </c>
      <c r="Z1042" s="2" t="s">
        <v>532</v>
      </c>
      <c r="AA1042" s="2" t="s">
        <v>532</v>
      </c>
      <c r="AB1042" s="2">
        <v>0.22500000000000001</v>
      </c>
      <c r="AC1042" s="95">
        <v>0.30440624999999999</v>
      </c>
      <c r="AD1042" s="38">
        <f t="shared" si="231"/>
        <v>0</v>
      </c>
      <c r="AE1042" s="38">
        <f t="shared" si="232"/>
        <v>0</v>
      </c>
      <c r="AF1042" s="38">
        <f t="shared" si="233"/>
        <v>9.9627286986539998E-2</v>
      </c>
      <c r="AG1042" s="38">
        <f t="shared" si="234"/>
        <v>0.95851807048112703</v>
      </c>
      <c r="AH1042" s="38">
        <f t="shared" si="235"/>
        <v>1.0581453574676671</v>
      </c>
      <c r="AI1042" s="38">
        <v>303.90305555600003</v>
      </c>
      <c r="AJ1042" s="24">
        <f t="shared" si="236"/>
        <v>3.4818516567125578E-3</v>
      </c>
      <c r="AK1042" s="2">
        <f t="shared" si="237"/>
        <v>137</v>
      </c>
    </row>
    <row r="1043" spans="1:37">
      <c r="A1043" s="2">
        <v>249</v>
      </c>
      <c r="B1043" s="2" t="s">
        <v>302</v>
      </c>
      <c r="C1043" s="2" t="s">
        <v>1</v>
      </c>
      <c r="D1043" s="2" t="s">
        <v>448</v>
      </c>
      <c r="E1043" s="2" t="s">
        <v>767</v>
      </c>
      <c r="F1043" s="2" t="s">
        <v>64</v>
      </c>
      <c r="H1043" s="2" t="s">
        <v>881</v>
      </c>
      <c r="I1043" s="2">
        <v>3076</v>
      </c>
      <c r="J1043" s="2">
        <v>634</v>
      </c>
      <c r="K1043" s="95">
        <f t="shared" si="224"/>
        <v>0.20611183355006502</v>
      </c>
      <c r="L1043" s="38">
        <f t="shared" si="225"/>
        <v>0</v>
      </c>
      <c r="M1043" s="38">
        <f t="shared" si="226"/>
        <v>0</v>
      </c>
      <c r="N1043" s="38">
        <f t="shared" si="227"/>
        <v>0</v>
      </c>
      <c r="O1043" s="38">
        <f t="shared" si="228"/>
        <v>3.17</v>
      </c>
      <c r="P1043" s="2">
        <v>1479227</v>
      </c>
      <c r="Q1043" s="2">
        <v>6.5812079629999998</v>
      </c>
      <c r="R1043" s="24">
        <v>0</v>
      </c>
      <c r="S1043" s="24">
        <v>0</v>
      </c>
      <c r="T1043" s="24">
        <v>0</v>
      </c>
      <c r="U1043" s="24">
        <v>1</v>
      </c>
      <c r="V1043" s="95">
        <f t="shared" si="229"/>
        <v>0.20611183355006502</v>
      </c>
      <c r="W1043" s="95">
        <v>0.4090625</v>
      </c>
      <c r="X1043" s="95">
        <v>0.35057187499999998</v>
      </c>
      <c r="Y1043" s="95">
        <f t="shared" si="230"/>
        <v>0.35057187499999998</v>
      </c>
      <c r="Z1043" s="2" t="s">
        <v>532</v>
      </c>
      <c r="AA1043" s="2" t="s">
        <v>532</v>
      </c>
      <c r="AB1043" s="2" t="s">
        <v>532</v>
      </c>
      <c r="AC1043" s="95">
        <v>0.35057187499999998</v>
      </c>
      <c r="AD1043" s="38">
        <f t="shared" si="231"/>
        <v>0</v>
      </c>
      <c r="AE1043" s="38">
        <f t="shared" si="232"/>
        <v>0</v>
      </c>
      <c r="AF1043" s="38">
        <f t="shared" si="233"/>
        <v>0</v>
      </c>
      <c r="AG1043" s="38">
        <f t="shared" si="234"/>
        <v>9.735100511249998</v>
      </c>
      <c r="AH1043" s="38">
        <f t="shared" si="235"/>
        <v>9.735100511249998</v>
      </c>
      <c r="AI1043" s="38">
        <v>303.90305555600003</v>
      </c>
      <c r="AJ1043" s="24">
        <f t="shared" si="236"/>
        <v>3.2033572329305246E-2</v>
      </c>
      <c r="AK1043" s="2">
        <f t="shared" si="237"/>
        <v>1057</v>
      </c>
    </row>
    <row r="1044" spans="1:37">
      <c r="A1044" s="2">
        <v>250</v>
      </c>
      <c r="B1044" s="2" t="s">
        <v>303</v>
      </c>
      <c r="C1044" s="2" t="s">
        <v>1</v>
      </c>
      <c r="D1044" s="2" t="s">
        <v>448</v>
      </c>
      <c r="E1044" s="2" t="s">
        <v>767</v>
      </c>
      <c r="F1044" s="2" t="s">
        <v>64</v>
      </c>
      <c r="H1044" s="2" t="s">
        <v>881</v>
      </c>
      <c r="I1044" s="2">
        <v>2280</v>
      </c>
      <c r="J1044" s="2">
        <v>767</v>
      </c>
      <c r="K1044" s="95">
        <f t="shared" si="224"/>
        <v>0.33640350877192982</v>
      </c>
      <c r="L1044" s="38">
        <f t="shared" si="225"/>
        <v>0</v>
      </c>
      <c r="M1044" s="38">
        <f t="shared" si="226"/>
        <v>0</v>
      </c>
      <c r="N1044" s="38">
        <f t="shared" si="227"/>
        <v>0</v>
      </c>
      <c r="O1044" s="38">
        <f t="shared" si="228"/>
        <v>3.835</v>
      </c>
      <c r="P1044" s="2">
        <v>919043</v>
      </c>
      <c r="Q1044" s="2">
        <v>13.352680394</v>
      </c>
      <c r="R1044" s="24">
        <v>0</v>
      </c>
      <c r="S1044" s="24">
        <v>0</v>
      </c>
      <c r="T1044" s="24">
        <v>0</v>
      </c>
      <c r="U1044" s="24">
        <v>1</v>
      </c>
      <c r="V1044" s="95">
        <f t="shared" si="229"/>
        <v>0.33640350877192982</v>
      </c>
      <c r="W1044" s="95">
        <v>0.40268749999999998</v>
      </c>
      <c r="X1044" s="95">
        <v>0.36528749999999999</v>
      </c>
      <c r="Y1044" s="95">
        <f t="shared" si="230"/>
        <v>0.36528749999999999</v>
      </c>
      <c r="Z1044" s="2" t="s">
        <v>532</v>
      </c>
      <c r="AA1044" s="2" t="s">
        <v>532</v>
      </c>
      <c r="AB1044" s="2" t="s">
        <v>532</v>
      </c>
      <c r="AC1044" s="95">
        <v>0.36528749999999999</v>
      </c>
      <c r="AD1044" s="38">
        <f t="shared" si="231"/>
        <v>0</v>
      </c>
      <c r="AE1044" s="38">
        <f t="shared" si="232"/>
        <v>0</v>
      </c>
      <c r="AF1044" s="38">
        <f t="shared" si="233"/>
        <v>0</v>
      </c>
      <c r="AG1044" s="38">
        <f t="shared" si="234"/>
        <v>12.271687447499998</v>
      </c>
      <c r="AH1044" s="38">
        <f t="shared" si="235"/>
        <v>12.271687447499998</v>
      </c>
      <c r="AI1044" s="38">
        <v>303.90305555600003</v>
      </c>
      <c r="AJ1044" s="24">
        <f t="shared" si="236"/>
        <v>4.0380270033970427E-2</v>
      </c>
      <c r="AK1044" s="2">
        <f t="shared" si="237"/>
        <v>1278</v>
      </c>
    </row>
    <row r="1045" spans="1:37">
      <c r="A1045" s="2">
        <v>251</v>
      </c>
      <c r="B1045" s="2" t="s">
        <v>304</v>
      </c>
      <c r="C1045" s="2" t="s">
        <v>1</v>
      </c>
      <c r="D1045" s="2" t="s">
        <v>448</v>
      </c>
      <c r="E1045" s="2" t="s">
        <v>767</v>
      </c>
      <c r="F1045" s="2" t="s">
        <v>64</v>
      </c>
      <c r="H1045" s="2" t="s">
        <v>881</v>
      </c>
      <c r="I1045" s="2">
        <v>688</v>
      </c>
      <c r="J1045" s="2">
        <v>33</v>
      </c>
      <c r="K1045" s="95">
        <f t="shared" si="224"/>
        <v>4.7965116279069769E-2</v>
      </c>
      <c r="L1045" s="38">
        <f t="shared" si="225"/>
        <v>0</v>
      </c>
      <c r="M1045" s="38">
        <f t="shared" si="226"/>
        <v>0</v>
      </c>
      <c r="N1045" s="38">
        <f t="shared" si="227"/>
        <v>0</v>
      </c>
      <c r="O1045" s="38">
        <f t="shared" si="228"/>
        <v>0.16500000000000001</v>
      </c>
      <c r="P1045" s="2">
        <v>1526142</v>
      </c>
      <c r="Q1045" s="2">
        <v>0.31748368199999999</v>
      </c>
      <c r="R1045" s="24">
        <v>0</v>
      </c>
      <c r="S1045" s="24">
        <v>0</v>
      </c>
      <c r="T1045" s="24">
        <v>0</v>
      </c>
      <c r="U1045" s="24">
        <v>1</v>
      </c>
      <c r="V1045" s="95">
        <f t="shared" si="229"/>
        <v>4.7965116279069769E-2</v>
      </c>
      <c r="W1045" s="95">
        <v>0.40534374999999995</v>
      </c>
      <c r="X1045" s="95">
        <v>0.33521875000000001</v>
      </c>
      <c r="Y1045" s="95">
        <f t="shared" si="230"/>
        <v>0.33521875000000001</v>
      </c>
      <c r="Z1045" s="2" t="s">
        <v>532</v>
      </c>
      <c r="AA1045" s="2" t="s">
        <v>532</v>
      </c>
      <c r="AB1045" s="2" t="s">
        <v>532</v>
      </c>
      <c r="AC1045" s="95">
        <v>0.33521875000000001</v>
      </c>
      <c r="AD1045" s="38">
        <f t="shared" si="231"/>
        <v>0</v>
      </c>
      <c r="AE1045" s="38">
        <f t="shared" si="232"/>
        <v>0</v>
      </c>
      <c r="AF1045" s="38">
        <f t="shared" si="233"/>
        <v>0</v>
      </c>
      <c r="AG1045" s="38">
        <f t="shared" si="234"/>
        <v>0.48452518125000005</v>
      </c>
      <c r="AH1045" s="38">
        <f t="shared" si="235"/>
        <v>0.48452518125000005</v>
      </c>
      <c r="AI1045" s="38">
        <v>303.90305555600003</v>
      </c>
      <c r="AJ1045" s="24">
        <f t="shared" si="236"/>
        <v>1.5943412624251055E-3</v>
      </c>
      <c r="AK1045" s="2">
        <f t="shared" si="237"/>
        <v>55</v>
      </c>
    </row>
    <row r="1046" spans="1:37">
      <c r="A1046" s="2">
        <v>252</v>
      </c>
      <c r="B1046" s="2" t="s">
        <v>305</v>
      </c>
      <c r="C1046" s="2" t="s">
        <v>1</v>
      </c>
      <c r="D1046" s="2" t="s">
        <v>448</v>
      </c>
      <c r="E1046" s="2" t="s">
        <v>767</v>
      </c>
      <c r="F1046" s="2" t="s">
        <v>64</v>
      </c>
      <c r="H1046" s="2" t="s">
        <v>881</v>
      </c>
      <c r="I1046" s="2">
        <v>3467</v>
      </c>
      <c r="J1046" s="2">
        <v>2031</v>
      </c>
      <c r="K1046" s="95">
        <f t="shared" si="224"/>
        <v>0.58580905682145945</v>
      </c>
      <c r="L1046" s="38">
        <f t="shared" si="225"/>
        <v>0</v>
      </c>
      <c r="M1046" s="38">
        <f t="shared" si="226"/>
        <v>0</v>
      </c>
      <c r="N1046" s="38">
        <f t="shared" si="227"/>
        <v>0</v>
      </c>
      <c r="O1046" s="38">
        <f t="shared" si="228"/>
        <v>10.154999999999999</v>
      </c>
      <c r="P1046" s="2">
        <v>927490</v>
      </c>
      <c r="Q1046" s="2">
        <v>35.310752737000001</v>
      </c>
      <c r="R1046" s="24">
        <v>0</v>
      </c>
      <c r="S1046" s="24">
        <v>0</v>
      </c>
      <c r="T1046" s="24">
        <v>0</v>
      </c>
      <c r="U1046" s="24">
        <v>1</v>
      </c>
      <c r="V1046" s="95">
        <f t="shared" si="229"/>
        <v>0.58580905682145945</v>
      </c>
      <c r="W1046" s="95">
        <v>0.42234375000000007</v>
      </c>
      <c r="X1046" s="95">
        <v>0.36815625000000002</v>
      </c>
      <c r="Y1046" s="95">
        <f t="shared" si="230"/>
        <v>0.36815625000000002</v>
      </c>
      <c r="Z1046" s="2" t="s">
        <v>532</v>
      </c>
      <c r="AA1046" s="2" t="s">
        <v>532</v>
      </c>
      <c r="AB1046" s="2" t="s">
        <v>532</v>
      </c>
      <c r="AC1046" s="95">
        <v>0.36815625000000002</v>
      </c>
      <c r="AD1046" s="38">
        <f t="shared" si="231"/>
        <v>0</v>
      </c>
      <c r="AE1046" s="38">
        <f t="shared" si="232"/>
        <v>0</v>
      </c>
      <c r="AF1046" s="38">
        <f t="shared" si="233"/>
        <v>0</v>
      </c>
      <c r="AG1046" s="38">
        <f t="shared" si="234"/>
        <v>32.750370056249999</v>
      </c>
      <c r="AH1046" s="38">
        <f t="shared" si="235"/>
        <v>32.750370056249999</v>
      </c>
      <c r="AI1046" s="38">
        <v>303.90305555600003</v>
      </c>
      <c r="AJ1046" s="24">
        <f t="shared" si="236"/>
        <v>0.10776584656686714</v>
      </c>
      <c r="AK1046" s="2">
        <f t="shared" si="237"/>
        <v>3385</v>
      </c>
    </row>
    <row r="1047" spans="1:37">
      <c r="A1047" s="2">
        <v>253</v>
      </c>
      <c r="B1047" s="2" t="s">
        <v>306</v>
      </c>
      <c r="C1047" s="2" t="s">
        <v>1</v>
      </c>
      <c r="D1047" s="2" t="s">
        <v>448</v>
      </c>
      <c r="E1047" s="2" t="s">
        <v>767</v>
      </c>
      <c r="F1047" s="2" t="s">
        <v>64</v>
      </c>
      <c r="H1047" s="2" t="s">
        <v>881</v>
      </c>
      <c r="I1047" s="2">
        <v>8332</v>
      </c>
      <c r="J1047" s="2">
        <v>2755</v>
      </c>
      <c r="K1047" s="95">
        <f t="shared" si="224"/>
        <v>0.33065290446471435</v>
      </c>
      <c r="L1047" s="38">
        <f t="shared" si="225"/>
        <v>0</v>
      </c>
      <c r="M1047" s="38">
        <f t="shared" si="226"/>
        <v>0</v>
      </c>
      <c r="N1047" s="38">
        <f t="shared" si="227"/>
        <v>0</v>
      </c>
      <c r="O1047" s="38">
        <f t="shared" si="228"/>
        <v>13.775</v>
      </c>
      <c r="P1047" s="2">
        <v>811004</v>
      </c>
      <c r="Q1047" s="2">
        <v>52.643637470000002</v>
      </c>
      <c r="R1047" s="24">
        <v>0</v>
      </c>
      <c r="S1047" s="24">
        <v>0</v>
      </c>
      <c r="T1047" s="24">
        <v>0</v>
      </c>
      <c r="U1047" s="24">
        <v>1</v>
      </c>
      <c r="V1047" s="95">
        <f t="shared" si="229"/>
        <v>0.33065290446471435</v>
      </c>
      <c r="W1047" s="95">
        <v>0.40375</v>
      </c>
      <c r="X1047" s="95">
        <v>0.35381249999999997</v>
      </c>
      <c r="Y1047" s="95">
        <f t="shared" si="230"/>
        <v>0.35381249999999997</v>
      </c>
      <c r="Z1047" s="2" t="s">
        <v>532</v>
      </c>
      <c r="AA1047" s="2" t="s">
        <v>532</v>
      </c>
      <c r="AB1047" s="2" t="s">
        <v>532</v>
      </c>
      <c r="AC1047" s="95">
        <v>0.35381249999999997</v>
      </c>
      <c r="AD1047" s="38">
        <f t="shared" si="231"/>
        <v>0</v>
      </c>
      <c r="AE1047" s="38">
        <f t="shared" si="232"/>
        <v>0</v>
      </c>
      <c r="AF1047" s="38">
        <f t="shared" si="233"/>
        <v>0</v>
      </c>
      <c r="AG1047" s="38">
        <f t="shared" si="234"/>
        <v>42.694200562499994</v>
      </c>
      <c r="AH1047" s="38">
        <f t="shared" si="235"/>
        <v>42.694200562499994</v>
      </c>
      <c r="AI1047" s="38">
        <v>303.90305555600003</v>
      </c>
      <c r="AJ1047" s="24">
        <f t="shared" si="236"/>
        <v>0.14048624974957766</v>
      </c>
      <c r="AK1047" s="2">
        <f t="shared" si="237"/>
        <v>4592</v>
      </c>
    </row>
    <row r="1048" spans="1:37">
      <c r="A1048" s="2">
        <v>254</v>
      </c>
      <c r="B1048" s="2" t="s">
        <v>307</v>
      </c>
      <c r="C1048" s="2" t="s">
        <v>1</v>
      </c>
      <c r="D1048" s="2" t="s">
        <v>448</v>
      </c>
      <c r="E1048" s="2" t="s">
        <v>767</v>
      </c>
      <c r="F1048" s="2" t="s">
        <v>64</v>
      </c>
      <c r="H1048" s="2" t="s">
        <v>881</v>
      </c>
      <c r="I1048" s="2">
        <v>1548</v>
      </c>
      <c r="J1048" s="2">
        <v>296</v>
      </c>
      <c r="K1048" s="95">
        <f t="shared" si="224"/>
        <v>0.19121447028423771</v>
      </c>
      <c r="L1048" s="38">
        <f t="shared" si="225"/>
        <v>0</v>
      </c>
      <c r="M1048" s="38">
        <f t="shared" si="226"/>
        <v>0</v>
      </c>
      <c r="N1048" s="38">
        <f t="shared" si="227"/>
        <v>0</v>
      </c>
      <c r="O1048" s="38">
        <f t="shared" si="228"/>
        <v>1.48</v>
      </c>
      <c r="P1048" s="2">
        <v>1378722</v>
      </c>
      <c r="Q1048" s="2">
        <v>3.0568104699999998</v>
      </c>
      <c r="R1048" s="24">
        <v>0</v>
      </c>
      <c r="S1048" s="24">
        <v>0</v>
      </c>
      <c r="T1048" s="24">
        <v>0</v>
      </c>
      <c r="U1048" s="24">
        <v>1</v>
      </c>
      <c r="V1048" s="95">
        <f t="shared" si="229"/>
        <v>0.19121447028423771</v>
      </c>
      <c r="W1048" s="95">
        <v>0.35859374999999999</v>
      </c>
      <c r="X1048" s="95">
        <v>0.32507187500000001</v>
      </c>
      <c r="Y1048" s="95">
        <f t="shared" si="230"/>
        <v>0.32507187500000001</v>
      </c>
      <c r="Z1048" s="2" t="s">
        <v>532</v>
      </c>
      <c r="AA1048" s="2" t="s">
        <v>532</v>
      </c>
      <c r="AB1048" s="2" t="s">
        <v>532</v>
      </c>
      <c r="AC1048" s="95">
        <v>0.32507187500000001</v>
      </c>
      <c r="AD1048" s="38">
        <f t="shared" si="231"/>
        <v>0</v>
      </c>
      <c r="AE1048" s="38">
        <f t="shared" si="232"/>
        <v>0</v>
      </c>
      <c r="AF1048" s="38">
        <f t="shared" si="233"/>
        <v>0</v>
      </c>
      <c r="AG1048" s="38">
        <f t="shared" si="234"/>
        <v>4.2144918450000004</v>
      </c>
      <c r="AH1048" s="38">
        <f t="shared" si="235"/>
        <v>4.2144918450000004</v>
      </c>
      <c r="AI1048" s="38">
        <v>303.90305555600003</v>
      </c>
      <c r="AJ1048" s="24">
        <f t="shared" si="236"/>
        <v>1.38678824314203E-2</v>
      </c>
      <c r="AK1048" s="2">
        <f t="shared" si="237"/>
        <v>493</v>
      </c>
    </row>
    <row r="1049" spans="1:37">
      <c r="A1049" s="2">
        <v>255</v>
      </c>
      <c r="B1049" s="2" t="s">
        <v>308</v>
      </c>
      <c r="C1049" s="2" t="s">
        <v>1</v>
      </c>
      <c r="D1049" s="2" t="s">
        <v>448</v>
      </c>
      <c r="E1049" s="2" t="s">
        <v>767</v>
      </c>
      <c r="F1049" s="2" t="s">
        <v>64</v>
      </c>
      <c r="H1049" s="2" t="s">
        <v>881</v>
      </c>
      <c r="I1049" s="2">
        <v>2037</v>
      </c>
      <c r="J1049" s="2">
        <v>276</v>
      </c>
      <c r="K1049" s="95">
        <f t="shared" si="224"/>
        <v>0.13549337260677466</v>
      </c>
      <c r="L1049" s="38">
        <f t="shared" si="225"/>
        <v>0</v>
      </c>
      <c r="M1049" s="38">
        <f t="shared" si="226"/>
        <v>0</v>
      </c>
      <c r="N1049" s="38">
        <f t="shared" si="227"/>
        <v>0</v>
      </c>
      <c r="O1049" s="38">
        <f t="shared" si="228"/>
        <v>1.38</v>
      </c>
      <c r="P1049" s="2">
        <v>2289330</v>
      </c>
      <c r="Q1049" s="2">
        <v>1.7100889260000001</v>
      </c>
      <c r="R1049" s="24">
        <v>0</v>
      </c>
      <c r="S1049" s="24">
        <v>0</v>
      </c>
      <c r="T1049" s="24">
        <v>0</v>
      </c>
      <c r="U1049" s="24">
        <v>1</v>
      </c>
      <c r="V1049" s="95">
        <f t="shared" si="229"/>
        <v>0.13549337260677466</v>
      </c>
      <c r="W1049" s="95">
        <v>0.39046874999999998</v>
      </c>
      <c r="X1049" s="95">
        <v>0.32385000000000003</v>
      </c>
      <c r="Y1049" s="95">
        <f t="shared" si="230"/>
        <v>0.32385000000000003</v>
      </c>
      <c r="Z1049" s="2" t="s">
        <v>532</v>
      </c>
      <c r="AA1049" s="2" t="s">
        <v>532</v>
      </c>
      <c r="AB1049" s="2" t="s">
        <v>532</v>
      </c>
      <c r="AC1049" s="95">
        <v>0.32385000000000003</v>
      </c>
      <c r="AD1049" s="38">
        <f t="shared" si="231"/>
        <v>0</v>
      </c>
      <c r="AE1049" s="38">
        <f t="shared" si="232"/>
        <v>0</v>
      </c>
      <c r="AF1049" s="38">
        <f t="shared" si="233"/>
        <v>0</v>
      </c>
      <c r="AG1049" s="38">
        <f t="shared" si="234"/>
        <v>3.9149578799999998</v>
      </c>
      <c r="AH1049" s="38">
        <f t="shared" si="235"/>
        <v>3.9149578799999998</v>
      </c>
      <c r="AI1049" s="38">
        <v>303.90305555600003</v>
      </c>
      <c r="AJ1049" s="24">
        <f t="shared" si="236"/>
        <v>1.2882259024469048E-2</v>
      </c>
      <c r="AK1049" s="2">
        <f t="shared" si="237"/>
        <v>460</v>
      </c>
    </row>
    <row r="1050" spans="1:37">
      <c r="A1050" s="2">
        <v>256</v>
      </c>
      <c r="B1050" s="2" t="s">
        <v>309</v>
      </c>
      <c r="C1050" s="2" t="s">
        <v>1</v>
      </c>
      <c r="D1050" s="2" t="s">
        <v>448</v>
      </c>
      <c r="E1050" s="2" t="s">
        <v>767</v>
      </c>
      <c r="F1050" s="2" t="s">
        <v>64</v>
      </c>
      <c r="H1050" s="2" t="s">
        <v>881</v>
      </c>
      <c r="I1050" s="2">
        <v>4803</v>
      </c>
      <c r="J1050" s="2">
        <v>1280</v>
      </c>
      <c r="K1050" s="95">
        <f t="shared" si="224"/>
        <v>0.26650010410160319</v>
      </c>
      <c r="L1050" s="38">
        <f t="shared" si="225"/>
        <v>0</v>
      </c>
      <c r="M1050" s="38">
        <f t="shared" si="226"/>
        <v>0</v>
      </c>
      <c r="N1050" s="38">
        <f t="shared" si="227"/>
        <v>0</v>
      </c>
      <c r="O1050" s="38">
        <f t="shared" si="228"/>
        <v>6.4</v>
      </c>
      <c r="P1050" s="2">
        <v>2168542</v>
      </c>
      <c r="Q1050" s="2">
        <v>8.5429048640000005</v>
      </c>
      <c r="R1050" s="24">
        <v>0</v>
      </c>
      <c r="S1050" s="24">
        <v>0</v>
      </c>
      <c r="T1050" s="24">
        <v>0</v>
      </c>
      <c r="U1050" s="24">
        <v>1</v>
      </c>
      <c r="V1050" s="95">
        <f t="shared" si="229"/>
        <v>0.26650010410160319</v>
      </c>
      <c r="W1050" s="95">
        <v>0.38993749999999999</v>
      </c>
      <c r="X1050" s="95">
        <v>0.3304375</v>
      </c>
      <c r="Y1050" s="95">
        <f t="shared" si="230"/>
        <v>0.3304375</v>
      </c>
      <c r="Z1050" s="2" t="s">
        <v>532</v>
      </c>
      <c r="AA1050" s="2" t="s">
        <v>532</v>
      </c>
      <c r="AB1050" s="2" t="s">
        <v>532</v>
      </c>
      <c r="AC1050" s="95">
        <v>0.3304375</v>
      </c>
      <c r="AD1050" s="38">
        <f t="shared" si="231"/>
        <v>0</v>
      </c>
      <c r="AE1050" s="38">
        <f t="shared" si="232"/>
        <v>0</v>
      </c>
      <c r="AF1050" s="38">
        <f t="shared" si="233"/>
        <v>0</v>
      </c>
      <c r="AG1050" s="38">
        <f t="shared" si="234"/>
        <v>18.525648</v>
      </c>
      <c r="AH1050" s="38">
        <f t="shared" si="235"/>
        <v>18.525648</v>
      </c>
      <c r="AI1050" s="38">
        <v>303.90305555600003</v>
      </c>
      <c r="AJ1050" s="24">
        <f t="shared" si="236"/>
        <v>6.0959071194946542E-2</v>
      </c>
      <c r="AK1050" s="2">
        <f t="shared" si="237"/>
        <v>2133</v>
      </c>
    </row>
    <row r="1051" spans="1:37">
      <c r="A1051" s="2">
        <v>257</v>
      </c>
      <c r="B1051" s="2" t="s">
        <v>310</v>
      </c>
      <c r="C1051" s="2" t="s">
        <v>1</v>
      </c>
      <c r="D1051" s="2" t="s">
        <v>448</v>
      </c>
      <c r="E1051" s="2" t="s">
        <v>767</v>
      </c>
      <c r="F1051" s="2" t="s">
        <v>64</v>
      </c>
      <c r="H1051" s="2" t="s">
        <v>881</v>
      </c>
      <c r="I1051" s="2">
        <v>4912</v>
      </c>
      <c r="J1051" s="2">
        <v>2288</v>
      </c>
      <c r="K1051" s="95">
        <f t="shared" si="224"/>
        <v>0.46579804560260585</v>
      </c>
      <c r="L1051" s="38">
        <f t="shared" si="225"/>
        <v>0</v>
      </c>
      <c r="M1051" s="38">
        <f t="shared" si="226"/>
        <v>0</v>
      </c>
      <c r="N1051" s="38">
        <f t="shared" si="227"/>
        <v>0</v>
      </c>
      <c r="O1051" s="38">
        <f t="shared" si="228"/>
        <v>11.44</v>
      </c>
      <c r="P1051" s="2">
        <v>1785506</v>
      </c>
      <c r="Q1051" s="2">
        <v>19.172499391999999</v>
      </c>
      <c r="R1051" s="24">
        <v>0</v>
      </c>
      <c r="S1051" s="24">
        <v>0</v>
      </c>
      <c r="T1051" s="24">
        <v>0</v>
      </c>
      <c r="U1051" s="24">
        <v>1</v>
      </c>
      <c r="V1051" s="95">
        <f t="shared" si="229"/>
        <v>0.46579804560260585</v>
      </c>
      <c r="W1051" s="95">
        <v>0.37187500000000001</v>
      </c>
      <c r="X1051" s="95">
        <v>0.34159374999999997</v>
      </c>
      <c r="Y1051" s="95">
        <f t="shared" si="230"/>
        <v>0.34159374999999997</v>
      </c>
      <c r="Z1051" s="2" t="s">
        <v>532</v>
      </c>
      <c r="AA1051" s="2" t="s">
        <v>532</v>
      </c>
      <c r="AB1051" s="2" t="s">
        <v>532</v>
      </c>
      <c r="AC1051" s="95">
        <v>0.34159374999999997</v>
      </c>
      <c r="AD1051" s="38">
        <f t="shared" si="231"/>
        <v>0</v>
      </c>
      <c r="AE1051" s="38">
        <f t="shared" si="232"/>
        <v>0</v>
      </c>
      <c r="AF1051" s="38">
        <f t="shared" si="233"/>
        <v>0</v>
      </c>
      <c r="AG1051" s="38">
        <f t="shared" si="234"/>
        <v>34.232612699999997</v>
      </c>
      <c r="AH1051" s="38">
        <f t="shared" si="235"/>
        <v>34.232612699999997</v>
      </c>
      <c r="AI1051" s="38">
        <v>303.90305555600003</v>
      </c>
      <c r="AJ1051" s="24">
        <f t="shared" si="236"/>
        <v>0.11264320010659444</v>
      </c>
      <c r="AK1051" s="2">
        <f t="shared" si="237"/>
        <v>3813</v>
      </c>
    </row>
    <row r="1052" spans="1:37">
      <c r="A1052" s="2">
        <v>258</v>
      </c>
      <c r="B1052" s="2" t="s">
        <v>311</v>
      </c>
      <c r="C1052" s="2" t="s">
        <v>1</v>
      </c>
      <c r="D1052" s="2" t="s">
        <v>448</v>
      </c>
      <c r="E1052" s="2" t="s">
        <v>767</v>
      </c>
      <c r="F1052" s="2" t="s">
        <v>64</v>
      </c>
      <c r="H1052" s="2" t="s">
        <v>881</v>
      </c>
      <c r="I1052" s="2">
        <v>5906</v>
      </c>
      <c r="J1052" s="2">
        <v>3631</v>
      </c>
      <c r="K1052" s="95">
        <f t="shared" si="224"/>
        <v>0.61479850998984087</v>
      </c>
      <c r="L1052" s="38">
        <f t="shared" si="225"/>
        <v>0</v>
      </c>
      <c r="M1052" s="38">
        <f t="shared" si="226"/>
        <v>0</v>
      </c>
      <c r="N1052" s="38">
        <f t="shared" si="227"/>
        <v>0</v>
      </c>
      <c r="O1052" s="38">
        <f t="shared" si="228"/>
        <v>18.155000000000001</v>
      </c>
      <c r="P1052" s="2">
        <v>739568</v>
      </c>
      <c r="Q1052" s="2">
        <v>75.421768372000003</v>
      </c>
      <c r="R1052" s="24">
        <v>0</v>
      </c>
      <c r="S1052" s="24">
        <v>0</v>
      </c>
      <c r="T1052" s="24">
        <v>0</v>
      </c>
      <c r="U1052" s="24">
        <v>1</v>
      </c>
      <c r="V1052" s="95">
        <f t="shared" si="229"/>
        <v>0.61479850998984087</v>
      </c>
      <c r="W1052" s="95">
        <v>0.39206249999999998</v>
      </c>
      <c r="X1052" s="95">
        <v>0.35073124999999999</v>
      </c>
      <c r="Y1052" s="95">
        <f t="shared" si="230"/>
        <v>0.35073124999999999</v>
      </c>
      <c r="Z1052" s="2" t="s">
        <v>532</v>
      </c>
      <c r="AA1052" s="2" t="s">
        <v>532</v>
      </c>
      <c r="AB1052" s="2" t="s">
        <v>532</v>
      </c>
      <c r="AC1052" s="95">
        <v>0.35073124999999999</v>
      </c>
      <c r="AD1052" s="38">
        <f t="shared" si="231"/>
        <v>0</v>
      </c>
      <c r="AE1052" s="38">
        <f t="shared" si="232"/>
        <v>0</v>
      </c>
      <c r="AF1052" s="38">
        <f t="shared" si="233"/>
        <v>0</v>
      </c>
      <c r="AG1052" s="38">
        <f t="shared" si="234"/>
        <v>55.779526391250002</v>
      </c>
      <c r="AH1052" s="38">
        <f t="shared" si="235"/>
        <v>55.779526391250002</v>
      </c>
      <c r="AI1052" s="38">
        <v>303.90305555600003</v>
      </c>
      <c r="AJ1052" s="24">
        <f t="shared" si="236"/>
        <v>0.18354381560659083</v>
      </c>
      <c r="AK1052" s="2">
        <f t="shared" si="237"/>
        <v>6052</v>
      </c>
    </row>
    <row r="1053" spans="1:37">
      <c r="A1053" s="2">
        <v>259</v>
      </c>
      <c r="B1053" s="2" t="s">
        <v>312</v>
      </c>
      <c r="C1053" s="2" t="s">
        <v>1</v>
      </c>
      <c r="D1053" s="2" t="s">
        <v>448</v>
      </c>
      <c r="E1053" s="2" t="s">
        <v>767</v>
      </c>
      <c r="F1053" s="2" t="s">
        <v>64</v>
      </c>
      <c r="H1053" s="2" t="s">
        <v>881</v>
      </c>
      <c r="I1053" s="2">
        <v>5954</v>
      </c>
      <c r="J1053" s="2">
        <v>2237</v>
      </c>
      <c r="K1053" s="95">
        <f t="shared" si="224"/>
        <v>0.37571380584481023</v>
      </c>
      <c r="L1053" s="38">
        <f t="shared" si="225"/>
        <v>0</v>
      </c>
      <c r="M1053" s="38">
        <f t="shared" si="226"/>
        <v>0</v>
      </c>
      <c r="N1053" s="38">
        <f t="shared" si="227"/>
        <v>0</v>
      </c>
      <c r="O1053" s="38">
        <f t="shared" si="228"/>
        <v>11.185</v>
      </c>
      <c r="P1053" s="2">
        <v>1324254</v>
      </c>
      <c r="Q1053" s="2">
        <v>24.841900761000002</v>
      </c>
      <c r="R1053" s="24">
        <v>0</v>
      </c>
      <c r="S1053" s="24">
        <v>0</v>
      </c>
      <c r="T1053" s="24">
        <v>0</v>
      </c>
      <c r="U1053" s="24">
        <v>1</v>
      </c>
      <c r="V1053" s="95">
        <f t="shared" si="229"/>
        <v>0.37571380584481023</v>
      </c>
      <c r="W1053" s="95">
        <v>0.40321874999999996</v>
      </c>
      <c r="X1053" s="95">
        <v>0.33574999999999999</v>
      </c>
      <c r="Y1053" s="95">
        <f t="shared" si="230"/>
        <v>0.33574999999999999</v>
      </c>
      <c r="Z1053" s="2" t="s">
        <v>532</v>
      </c>
      <c r="AA1053" s="2" t="s">
        <v>532</v>
      </c>
      <c r="AB1053" s="2" t="s">
        <v>532</v>
      </c>
      <c r="AC1053" s="95">
        <v>0.33574999999999999</v>
      </c>
      <c r="AD1053" s="38">
        <f t="shared" si="231"/>
        <v>0</v>
      </c>
      <c r="AE1053" s="38">
        <f t="shared" si="232"/>
        <v>0</v>
      </c>
      <c r="AF1053" s="38">
        <f t="shared" si="233"/>
        <v>0</v>
      </c>
      <c r="AG1053" s="38">
        <f t="shared" si="234"/>
        <v>32.89698645</v>
      </c>
      <c r="AH1053" s="38">
        <f t="shared" si="235"/>
        <v>32.89698645</v>
      </c>
      <c r="AI1053" s="38">
        <v>303.90305555600003</v>
      </c>
      <c r="AJ1053" s="24">
        <f t="shared" si="236"/>
        <v>0.10824829118553594</v>
      </c>
      <c r="AK1053" s="2">
        <f t="shared" si="237"/>
        <v>3728</v>
      </c>
    </row>
    <row r="1054" spans="1:37">
      <c r="A1054" s="2">
        <v>260</v>
      </c>
      <c r="B1054" s="2" t="s">
        <v>313</v>
      </c>
      <c r="C1054" s="2" t="s">
        <v>1</v>
      </c>
      <c r="D1054" s="2" t="s">
        <v>448</v>
      </c>
      <c r="E1054" s="2" t="s">
        <v>767</v>
      </c>
      <c r="F1054" s="2" t="s">
        <v>64</v>
      </c>
      <c r="H1054" s="2" t="s">
        <v>881</v>
      </c>
      <c r="I1054" s="2">
        <v>6180</v>
      </c>
      <c r="J1054" s="2">
        <v>2264</v>
      </c>
      <c r="K1054" s="95">
        <f t="shared" si="224"/>
        <v>0.36634304207119739</v>
      </c>
      <c r="L1054" s="38">
        <f t="shared" si="225"/>
        <v>0</v>
      </c>
      <c r="M1054" s="38">
        <f t="shared" si="226"/>
        <v>0</v>
      </c>
      <c r="N1054" s="38">
        <f t="shared" si="227"/>
        <v>0</v>
      </c>
      <c r="O1054" s="38">
        <f t="shared" si="228"/>
        <v>11.32</v>
      </c>
      <c r="P1054" s="2">
        <v>1600427</v>
      </c>
      <c r="Q1054" s="2">
        <v>21.757804291999999</v>
      </c>
      <c r="R1054" s="24">
        <v>0</v>
      </c>
      <c r="S1054" s="24">
        <v>0</v>
      </c>
      <c r="T1054" s="24">
        <v>0</v>
      </c>
      <c r="U1054" s="24">
        <v>1</v>
      </c>
      <c r="V1054" s="95">
        <f t="shared" si="229"/>
        <v>0.36634304207119739</v>
      </c>
      <c r="W1054" s="95">
        <v>0.40693750000000001</v>
      </c>
      <c r="X1054" s="95">
        <v>0.35115625</v>
      </c>
      <c r="Y1054" s="95">
        <f t="shared" si="230"/>
        <v>0.35115625</v>
      </c>
      <c r="Z1054" s="2" t="s">
        <v>532</v>
      </c>
      <c r="AA1054" s="2" t="s">
        <v>532</v>
      </c>
      <c r="AB1054" s="2" t="s">
        <v>532</v>
      </c>
      <c r="AC1054" s="95">
        <v>0.35115625</v>
      </c>
      <c r="AD1054" s="38">
        <f t="shared" si="231"/>
        <v>0</v>
      </c>
      <c r="AE1054" s="38">
        <f t="shared" si="232"/>
        <v>0</v>
      </c>
      <c r="AF1054" s="38">
        <f t="shared" si="233"/>
        <v>0</v>
      </c>
      <c r="AG1054" s="38">
        <f t="shared" si="234"/>
        <v>34.821777449999999</v>
      </c>
      <c r="AH1054" s="38">
        <f t="shared" si="235"/>
        <v>34.821777449999999</v>
      </c>
      <c r="AI1054" s="38">
        <v>303.90305555600003</v>
      </c>
      <c r="AJ1054" s="24">
        <f t="shared" si="236"/>
        <v>0.1145818602787408</v>
      </c>
      <c r="AK1054" s="2">
        <f t="shared" si="237"/>
        <v>3773</v>
      </c>
    </row>
    <row r="1055" spans="1:37">
      <c r="A1055" s="2">
        <v>261</v>
      </c>
      <c r="B1055" s="2" t="s">
        <v>314</v>
      </c>
      <c r="C1055" s="2" t="s">
        <v>1</v>
      </c>
      <c r="D1055" s="2" t="s">
        <v>448</v>
      </c>
      <c r="E1055" s="2" t="s">
        <v>767</v>
      </c>
      <c r="F1055" s="2" t="s">
        <v>64</v>
      </c>
      <c r="H1055" s="2" t="s">
        <v>881</v>
      </c>
      <c r="I1055" s="2">
        <v>901</v>
      </c>
      <c r="J1055" s="2">
        <v>11</v>
      </c>
      <c r="K1055" s="95">
        <f t="shared" si="224"/>
        <v>1.2208657047724751E-2</v>
      </c>
      <c r="L1055" s="38">
        <f t="shared" si="225"/>
        <v>0</v>
      </c>
      <c r="M1055" s="38">
        <f t="shared" si="226"/>
        <v>0</v>
      </c>
      <c r="N1055" s="38">
        <f t="shared" si="227"/>
        <v>0</v>
      </c>
      <c r="O1055" s="38">
        <f t="shared" si="228"/>
        <v>5.5E-2</v>
      </c>
      <c r="P1055" s="2">
        <v>2847401</v>
      </c>
      <c r="Q1055" s="2">
        <v>4.9889608000000002E-2</v>
      </c>
      <c r="R1055" s="24">
        <v>0</v>
      </c>
      <c r="S1055" s="24">
        <v>0</v>
      </c>
      <c r="T1055" s="24">
        <v>0</v>
      </c>
      <c r="U1055" s="24">
        <v>1</v>
      </c>
      <c r="V1055" s="95">
        <f t="shared" si="229"/>
        <v>1.2208657047724751E-2</v>
      </c>
      <c r="W1055" s="95">
        <v>0.32778124999999997</v>
      </c>
      <c r="X1055" s="95">
        <v>0.29484375000000002</v>
      </c>
      <c r="Y1055" s="95">
        <f t="shared" si="230"/>
        <v>0.29484375000000002</v>
      </c>
      <c r="Z1055" s="2" t="s">
        <v>532</v>
      </c>
      <c r="AA1055" s="2" t="s">
        <v>532</v>
      </c>
      <c r="AB1055" s="2" t="s">
        <v>532</v>
      </c>
      <c r="AC1055" s="95">
        <v>0.29484375000000002</v>
      </c>
      <c r="AD1055" s="38">
        <f t="shared" si="231"/>
        <v>0</v>
      </c>
      <c r="AE1055" s="38">
        <f t="shared" si="232"/>
        <v>0</v>
      </c>
      <c r="AF1055" s="38">
        <f t="shared" si="233"/>
        <v>0</v>
      </c>
      <c r="AG1055" s="38">
        <f t="shared" si="234"/>
        <v>0.14205571875</v>
      </c>
      <c r="AH1055" s="38">
        <f t="shared" si="235"/>
        <v>0.14205571875</v>
      </c>
      <c r="AI1055" s="38">
        <v>303.90305555600003</v>
      </c>
      <c r="AJ1055" s="24">
        <f t="shared" si="236"/>
        <v>4.6743761259690096E-4</v>
      </c>
      <c r="AK1055" s="2">
        <f t="shared" si="237"/>
        <v>18</v>
      </c>
    </row>
    <row r="1056" spans="1:37">
      <c r="A1056" s="2">
        <v>262</v>
      </c>
      <c r="B1056" s="2" t="s">
        <v>315</v>
      </c>
      <c r="C1056" s="2" t="s">
        <v>1</v>
      </c>
      <c r="D1056" s="2" t="s">
        <v>448</v>
      </c>
      <c r="E1056" s="2" t="s">
        <v>767</v>
      </c>
      <c r="F1056" s="2" t="s">
        <v>64</v>
      </c>
      <c r="H1056" s="2" t="s">
        <v>881</v>
      </c>
      <c r="I1056" s="2">
        <v>12566</v>
      </c>
      <c r="J1056" s="2">
        <v>6706</v>
      </c>
      <c r="K1056" s="95">
        <f t="shared" si="224"/>
        <v>0.53366226325003974</v>
      </c>
      <c r="L1056" s="38">
        <f t="shared" si="225"/>
        <v>0</v>
      </c>
      <c r="M1056" s="38">
        <f t="shared" si="226"/>
        <v>0</v>
      </c>
      <c r="N1056" s="38">
        <f t="shared" si="227"/>
        <v>0</v>
      </c>
      <c r="O1056" s="38">
        <f t="shared" si="228"/>
        <v>33.53</v>
      </c>
      <c r="P1056" s="2">
        <v>2477141</v>
      </c>
      <c r="Q1056" s="2">
        <v>41.089726794000001</v>
      </c>
      <c r="R1056" s="24">
        <v>0</v>
      </c>
      <c r="S1056" s="24">
        <v>0</v>
      </c>
      <c r="T1056" s="24">
        <v>0</v>
      </c>
      <c r="U1056" s="24">
        <v>1</v>
      </c>
      <c r="V1056" s="95">
        <f t="shared" si="229"/>
        <v>0.53366226325003974</v>
      </c>
      <c r="W1056" s="95">
        <v>0.38621874999999994</v>
      </c>
      <c r="X1056" s="95">
        <v>0.34653437500000001</v>
      </c>
      <c r="Y1056" s="95">
        <f t="shared" si="230"/>
        <v>0.34653437500000001</v>
      </c>
      <c r="Z1056" s="2" t="s">
        <v>532</v>
      </c>
      <c r="AA1056" s="2" t="s">
        <v>532</v>
      </c>
      <c r="AB1056" s="2" t="s">
        <v>532</v>
      </c>
      <c r="AC1056" s="95">
        <v>0.34653437500000001</v>
      </c>
      <c r="AD1056" s="38">
        <f t="shared" si="231"/>
        <v>0</v>
      </c>
      <c r="AE1056" s="38">
        <f t="shared" si="232"/>
        <v>0</v>
      </c>
      <c r="AF1056" s="38">
        <f t="shared" si="233"/>
        <v>0</v>
      </c>
      <c r="AG1056" s="38">
        <f t="shared" si="234"/>
        <v>101.78504692125</v>
      </c>
      <c r="AH1056" s="38">
        <f t="shared" si="235"/>
        <v>101.78504692125</v>
      </c>
      <c r="AI1056" s="38">
        <v>303.90305555600003</v>
      </c>
      <c r="AJ1056" s="24">
        <f t="shared" si="236"/>
        <v>0.33492603993412018</v>
      </c>
      <c r="AK1056" s="2">
        <f t="shared" si="237"/>
        <v>11177</v>
      </c>
    </row>
    <row r="1057" spans="1:37">
      <c r="A1057" s="2">
        <v>263</v>
      </c>
      <c r="B1057" s="2" t="s">
        <v>316</v>
      </c>
      <c r="C1057" s="2" t="s">
        <v>1</v>
      </c>
      <c r="D1057" s="2" t="s">
        <v>448</v>
      </c>
      <c r="E1057" s="2" t="s">
        <v>767</v>
      </c>
      <c r="F1057" s="2" t="s">
        <v>64</v>
      </c>
      <c r="H1057" s="2" t="s">
        <v>881</v>
      </c>
      <c r="I1057" s="2">
        <v>2871</v>
      </c>
      <c r="J1057" s="2">
        <v>815</v>
      </c>
      <c r="K1057" s="95">
        <f t="shared" si="224"/>
        <v>0.28387321490769768</v>
      </c>
      <c r="L1057" s="38">
        <f t="shared" si="225"/>
        <v>0</v>
      </c>
      <c r="M1057" s="38">
        <f t="shared" si="226"/>
        <v>0</v>
      </c>
      <c r="N1057" s="38">
        <f t="shared" si="227"/>
        <v>0</v>
      </c>
      <c r="O1057" s="38">
        <f t="shared" si="228"/>
        <v>4.0750000000000002</v>
      </c>
      <c r="P1057" s="2">
        <v>1832858</v>
      </c>
      <c r="Q1057" s="2">
        <v>6.4232311500000003</v>
      </c>
      <c r="R1057" s="24">
        <v>0</v>
      </c>
      <c r="S1057" s="24">
        <v>0</v>
      </c>
      <c r="T1057" s="24">
        <v>0</v>
      </c>
      <c r="U1057" s="24">
        <v>1</v>
      </c>
      <c r="V1057" s="95">
        <f t="shared" si="229"/>
        <v>0.28387321490769768</v>
      </c>
      <c r="W1057" s="95">
        <v>0.35806250000000001</v>
      </c>
      <c r="X1057" s="95">
        <v>0.32979999999999998</v>
      </c>
      <c r="Y1057" s="95">
        <f t="shared" si="230"/>
        <v>0.32979999999999998</v>
      </c>
      <c r="Z1057" s="2" t="s">
        <v>532</v>
      </c>
      <c r="AA1057" s="2" t="s">
        <v>532</v>
      </c>
      <c r="AB1057" s="2" t="s">
        <v>532</v>
      </c>
      <c r="AC1057" s="95">
        <v>0.32979999999999998</v>
      </c>
      <c r="AD1057" s="38">
        <f t="shared" si="231"/>
        <v>0</v>
      </c>
      <c r="AE1057" s="38">
        <f t="shared" si="232"/>
        <v>0</v>
      </c>
      <c r="AF1057" s="38">
        <f t="shared" si="233"/>
        <v>0</v>
      </c>
      <c r="AG1057" s="38">
        <f t="shared" si="234"/>
        <v>11.772870599999999</v>
      </c>
      <c r="AH1057" s="38">
        <f t="shared" si="235"/>
        <v>11.772870599999999</v>
      </c>
      <c r="AI1057" s="38">
        <v>303.90305555600003</v>
      </c>
      <c r="AJ1057" s="24">
        <f t="shared" si="236"/>
        <v>3.8738901714762852E-2</v>
      </c>
      <c r="AK1057" s="2">
        <f t="shared" si="237"/>
        <v>1358</v>
      </c>
    </row>
    <row r="1058" spans="1:37">
      <c r="A1058" s="2">
        <v>264</v>
      </c>
      <c r="B1058" s="2" t="s">
        <v>317</v>
      </c>
      <c r="C1058" s="2" t="s">
        <v>1</v>
      </c>
      <c r="D1058" s="2" t="s">
        <v>448</v>
      </c>
      <c r="E1058" s="2" t="s">
        <v>767</v>
      </c>
      <c r="F1058" s="2" t="s">
        <v>64</v>
      </c>
      <c r="H1058" s="2" t="s">
        <v>881</v>
      </c>
      <c r="I1058" s="2">
        <v>3640</v>
      </c>
      <c r="J1058" s="2">
        <v>1004</v>
      </c>
      <c r="K1058" s="95">
        <f t="shared" si="224"/>
        <v>0.27582417582417584</v>
      </c>
      <c r="L1058" s="38">
        <f t="shared" si="225"/>
        <v>0</v>
      </c>
      <c r="M1058" s="38">
        <f t="shared" si="226"/>
        <v>0</v>
      </c>
      <c r="N1058" s="38">
        <f t="shared" si="227"/>
        <v>0</v>
      </c>
      <c r="O1058" s="38">
        <f t="shared" si="228"/>
        <v>5.0199999999999996</v>
      </c>
      <c r="P1058" s="2">
        <v>1795481</v>
      </c>
      <c r="Q1058" s="2">
        <v>8.7567110009999993</v>
      </c>
      <c r="R1058" s="24">
        <v>0</v>
      </c>
      <c r="S1058" s="24">
        <v>0</v>
      </c>
      <c r="T1058" s="24">
        <v>0</v>
      </c>
      <c r="U1058" s="24">
        <v>1</v>
      </c>
      <c r="V1058" s="95">
        <f t="shared" si="229"/>
        <v>0.27582417582417584</v>
      </c>
      <c r="W1058" s="95">
        <v>0.37399999999999994</v>
      </c>
      <c r="X1058" s="95">
        <v>0.35753125000000002</v>
      </c>
      <c r="Y1058" s="95">
        <f t="shared" si="230"/>
        <v>0.35753125000000002</v>
      </c>
      <c r="Z1058" s="2" t="s">
        <v>532</v>
      </c>
      <c r="AA1058" s="2" t="s">
        <v>532</v>
      </c>
      <c r="AB1058" s="2" t="s">
        <v>532</v>
      </c>
      <c r="AC1058" s="95">
        <v>0.35753125000000002</v>
      </c>
      <c r="AD1058" s="38">
        <f t="shared" si="231"/>
        <v>0</v>
      </c>
      <c r="AE1058" s="38">
        <f t="shared" si="232"/>
        <v>0</v>
      </c>
      <c r="AF1058" s="38">
        <f t="shared" si="233"/>
        <v>0</v>
      </c>
      <c r="AG1058" s="38">
        <f t="shared" si="234"/>
        <v>15.722508225</v>
      </c>
      <c r="AH1058" s="38">
        <f t="shared" si="235"/>
        <v>15.722508225</v>
      </c>
      <c r="AI1058" s="38">
        <v>303.90305555600003</v>
      </c>
      <c r="AJ1058" s="24">
        <f t="shared" si="236"/>
        <v>5.1735275238464405E-2</v>
      </c>
      <c r="AK1058" s="2">
        <f t="shared" si="237"/>
        <v>1673</v>
      </c>
    </row>
    <row r="1059" spans="1:37">
      <c r="A1059" s="2">
        <v>311</v>
      </c>
      <c r="B1059" s="2" t="s">
        <v>449</v>
      </c>
      <c r="C1059" s="2" t="s">
        <v>1</v>
      </c>
      <c r="D1059" s="2" t="s">
        <v>448</v>
      </c>
      <c r="E1059" s="2" t="s">
        <v>767</v>
      </c>
      <c r="F1059" s="2" t="s">
        <v>64</v>
      </c>
      <c r="H1059" s="2" t="s">
        <v>881</v>
      </c>
      <c r="I1059" s="2">
        <v>112</v>
      </c>
      <c r="J1059" s="2">
        <v>0</v>
      </c>
      <c r="K1059" s="95">
        <f t="shared" si="224"/>
        <v>0</v>
      </c>
      <c r="L1059" s="38">
        <f t="shared" si="225"/>
        <v>0</v>
      </c>
      <c r="M1059" s="38">
        <f t="shared" si="226"/>
        <v>0</v>
      </c>
      <c r="N1059" s="38">
        <f t="shared" si="227"/>
        <v>0</v>
      </c>
      <c r="O1059" s="38">
        <f t="shared" si="228"/>
        <v>0</v>
      </c>
      <c r="P1059" s="2">
        <v>1154723</v>
      </c>
      <c r="Q1059" s="2">
        <v>0</v>
      </c>
      <c r="R1059" s="24">
        <v>0</v>
      </c>
      <c r="S1059" s="24">
        <v>0</v>
      </c>
      <c r="T1059" s="24">
        <v>8.8235294000000006E-2</v>
      </c>
      <c r="U1059" s="24">
        <v>0.91176470600000004</v>
      </c>
      <c r="V1059" s="95">
        <f t="shared" si="229"/>
        <v>0</v>
      </c>
      <c r="W1059" s="95">
        <v>0.29590624999999998</v>
      </c>
      <c r="X1059" s="95">
        <v>0.26882169099999997</v>
      </c>
      <c r="Y1059" s="95">
        <f t="shared" si="230"/>
        <v>0.26882169118212501</v>
      </c>
      <c r="Z1059" s="2" t="s">
        <v>532</v>
      </c>
      <c r="AA1059" s="2" t="s">
        <v>532</v>
      </c>
      <c r="AB1059" s="2">
        <v>0.22500000000000001</v>
      </c>
      <c r="AC1059" s="95">
        <v>0.27306249999999999</v>
      </c>
      <c r="AD1059" s="38">
        <f t="shared" si="231"/>
        <v>0</v>
      </c>
      <c r="AE1059" s="38">
        <f t="shared" si="232"/>
        <v>0</v>
      </c>
      <c r="AF1059" s="38">
        <f t="shared" si="233"/>
        <v>0</v>
      </c>
      <c r="AG1059" s="38">
        <f t="shared" si="234"/>
        <v>0</v>
      </c>
      <c r="AH1059" s="38">
        <f t="shared" si="235"/>
        <v>0</v>
      </c>
      <c r="AI1059" s="38">
        <v>303.90305555600003</v>
      </c>
      <c r="AJ1059" s="24">
        <f t="shared" si="236"/>
        <v>0</v>
      </c>
      <c r="AK1059" s="2">
        <f t="shared" si="237"/>
        <v>0</v>
      </c>
    </row>
    <row r="1060" spans="1:37">
      <c r="A1060" s="2">
        <v>310</v>
      </c>
      <c r="B1060" s="2" t="s">
        <v>450</v>
      </c>
      <c r="C1060" s="2" t="s">
        <v>1</v>
      </c>
      <c r="D1060" s="2" t="s">
        <v>448</v>
      </c>
      <c r="E1060" s="2" t="s">
        <v>767</v>
      </c>
      <c r="F1060" s="2" t="s">
        <v>64</v>
      </c>
      <c r="H1060" s="2" t="s">
        <v>881</v>
      </c>
      <c r="I1060" s="2">
        <v>216</v>
      </c>
      <c r="J1060" s="2">
        <v>0</v>
      </c>
      <c r="K1060" s="95">
        <f t="shared" si="224"/>
        <v>0</v>
      </c>
      <c r="L1060" s="38">
        <f t="shared" si="225"/>
        <v>0</v>
      </c>
      <c r="M1060" s="38">
        <f t="shared" si="226"/>
        <v>0</v>
      </c>
      <c r="N1060" s="38">
        <f t="shared" si="227"/>
        <v>0</v>
      </c>
      <c r="O1060" s="38">
        <f t="shared" si="228"/>
        <v>0</v>
      </c>
      <c r="P1060" s="2">
        <v>2351077</v>
      </c>
      <c r="Q1060" s="2">
        <v>0</v>
      </c>
      <c r="R1060" s="24">
        <v>0</v>
      </c>
      <c r="S1060" s="24">
        <v>0</v>
      </c>
      <c r="T1060" s="24">
        <v>8.8235294000000006E-2</v>
      </c>
      <c r="U1060" s="24">
        <v>0.91176470600000004</v>
      </c>
      <c r="V1060" s="95">
        <f t="shared" si="229"/>
        <v>0</v>
      </c>
      <c r="W1060" s="95">
        <v>0.29590624999999998</v>
      </c>
      <c r="X1060" s="95">
        <v>0.26882169099999997</v>
      </c>
      <c r="Y1060" s="95">
        <f t="shared" si="230"/>
        <v>0.26882169118212501</v>
      </c>
      <c r="Z1060" s="2" t="s">
        <v>532</v>
      </c>
      <c r="AA1060" s="2" t="s">
        <v>532</v>
      </c>
      <c r="AB1060" s="2">
        <v>0.22500000000000001</v>
      </c>
      <c r="AC1060" s="95">
        <v>0.27306249999999999</v>
      </c>
      <c r="AD1060" s="38">
        <f t="shared" si="231"/>
        <v>0</v>
      </c>
      <c r="AE1060" s="38">
        <f t="shared" si="232"/>
        <v>0</v>
      </c>
      <c r="AF1060" s="38">
        <f t="shared" si="233"/>
        <v>0</v>
      </c>
      <c r="AG1060" s="38">
        <f t="shared" si="234"/>
        <v>0</v>
      </c>
      <c r="AH1060" s="38">
        <f t="shared" si="235"/>
        <v>0</v>
      </c>
      <c r="AI1060" s="38">
        <v>303.90305555600003</v>
      </c>
      <c r="AJ1060" s="24">
        <f t="shared" si="236"/>
        <v>0</v>
      </c>
      <c r="AK1060" s="2">
        <f t="shared" si="237"/>
        <v>0</v>
      </c>
    </row>
    <row r="1061" spans="1:37">
      <c r="A1061" s="2">
        <v>0</v>
      </c>
      <c r="B1061" s="2" t="s">
        <v>451</v>
      </c>
      <c r="C1061" s="2" t="s">
        <v>1</v>
      </c>
      <c r="D1061" s="2" t="s">
        <v>448</v>
      </c>
      <c r="E1061" s="2" t="s">
        <v>767</v>
      </c>
      <c r="F1061" s="2" t="s">
        <v>64</v>
      </c>
      <c r="H1061" s="2" t="s">
        <v>881</v>
      </c>
      <c r="I1061" s="2">
        <v>444</v>
      </c>
      <c r="J1061" s="2">
        <v>3</v>
      </c>
      <c r="K1061" s="95">
        <f t="shared" si="224"/>
        <v>6.7567567567567571E-3</v>
      </c>
      <c r="L1061" s="38">
        <f t="shared" si="225"/>
        <v>0</v>
      </c>
      <c r="M1061" s="38">
        <f t="shared" si="226"/>
        <v>0</v>
      </c>
      <c r="N1061" s="38">
        <f t="shared" si="227"/>
        <v>1.3235294099999998E-3</v>
      </c>
      <c r="O1061" s="38">
        <f t="shared" si="228"/>
        <v>1.3676470590000002E-2</v>
      </c>
      <c r="P1061" s="2">
        <v>1881234</v>
      </c>
      <c r="Q1061" s="2">
        <v>2.0862884000000002E-2</v>
      </c>
      <c r="R1061" s="24">
        <v>0</v>
      </c>
      <c r="S1061" s="24">
        <v>0</v>
      </c>
      <c r="T1061" s="24">
        <v>8.8235294000000006E-2</v>
      </c>
      <c r="U1061" s="24">
        <v>0.91176470600000004</v>
      </c>
      <c r="V1061" s="95">
        <f t="shared" si="229"/>
        <v>6.7567567567567571E-3</v>
      </c>
      <c r="W1061" s="95">
        <v>0.29590624999999998</v>
      </c>
      <c r="X1061" s="95">
        <v>0.26882169099999997</v>
      </c>
      <c r="Y1061" s="95">
        <f t="shared" si="230"/>
        <v>0.26882169118212501</v>
      </c>
      <c r="Z1061" s="2" t="s">
        <v>532</v>
      </c>
      <c r="AA1061" s="2" t="s">
        <v>532</v>
      </c>
      <c r="AB1061" s="2">
        <v>0.22500000000000001</v>
      </c>
      <c r="AC1061" s="95">
        <v>0.27306249999999999</v>
      </c>
      <c r="AD1061" s="38">
        <f t="shared" si="231"/>
        <v>0</v>
      </c>
      <c r="AE1061" s="38">
        <f t="shared" si="232"/>
        <v>0</v>
      </c>
      <c r="AF1061" s="38">
        <f t="shared" si="233"/>
        <v>2.6086764671099994E-3</v>
      </c>
      <c r="AG1061" s="38">
        <f t="shared" si="234"/>
        <v>3.2714493754221231E-2</v>
      </c>
      <c r="AH1061" s="38">
        <f t="shared" si="235"/>
        <v>3.5323170221331232E-2</v>
      </c>
      <c r="AI1061" s="38">
        <v>303.90305555600003</v>
      </c>
      <c r="AJ1061" s="24">
        <f t="shared" si="236"/>
        <v>1.1623170473461151E-4</v>
      </c>
      <c r="AK1061" s="2">
        <f t="shared" si="237"/>
        <v>5</v>
      </c>
    </row>
    <row r="1062" spans="1:37">
      <c r="A1062" s="2">
        <v>0</v>
      </c>
      <c r="B1062" s="2" t="s">
        <v>452</v>
      </c>
      <c r="C1062" s="2" t="s">
        <v>1</v>
      </c>
      <c r="D1062" s="2" t="s">
        <v>448</v>
      </c>
      <c r="E1062" s="2" t="s">
        <v>767</v>
      </c>
      <c r="F1062" s="2" t="s">
        <v>64</v>
      </c>
      <c r="H1062" s="2" t="s">
        <v>881</v>
      </c>
      <c r="I1062" s="2">
        <v>355</v>
      </c>
      <c r="J1062" s="2">
        <v>3</v>
      </c>
      <c r="K1062" s="95">
        <f t="shared" si="224"/>
        <v>8.4507042253521118E-3</v>
      </c>
      <c r="L1062" s="38">
        <f t="shared" si="225"/>
        <v>0</v>
      </c>
      <c r="M1062" s="38">
        <f t="shared" si="226"/>
        <v>0</v>
      </c>
      <c r="N1062" s="38">
        <f t="shared" si="227"/>
        <v>1.3235294099999998E-3</v>
      </c>
      <c r="O1062" s="38">
        <f t="shared" si="228"/>
        <v>1.3676470590000002E-2</v>
      </c>
      <c r="P1062" s="2">
        <v>1293591</v>
      </c>
      <c r="Q1062" s="2">
        <v>3.0340321999999999E-2</v>
      </c>
      <c r="R1062" s="24">
        <v>0</v>
      </c>
      <c r="S1062" s="24">
        <v>0</v>
      </c>
      <c r="T1062" s="24">
        <v>8.8235294000000006E-2</v>
      </c>
      <c r="U1062" s="24">
        <v>0.91176470600000004</v>
      </c>
      <c r="V1062" s="95">
        <f t="shared" si="229"/>
        <v>8.4507042253521118E-3</v>
      </c>
      <c r="W1062" s="95">
        <v>0.29590624999999998</v>
      </c>
      <c r="X1062" s="95">
        <v>0.26882169099999997</v>
      </c>
      <c r="Y1062" s="95">
        <f t="shared" si="230"/>
        <v>0.26882169118212501</v>
      </c>
      <c r="Z1062" s="2" t="s">
        <v>532</v>
      </c>
      <c r="AA1062" s="2" t="s">
        <v>532</v>
      </c>
      <c r="AB1062" s="2">
        <v>0.22500000000000001</v>
      </c>
      <c r="AC1062" s="95">
        <v>0.27306249999999999</v>
      </c>
      <c r="AD1062" s="38">
        <f t="shared" si="231"/>
        <v>0</v>
      </c>
      <c r="AE1062" s="38">
        <f t="shared" si="232"/>
        <v>0</v>
      </c>
      <c r="AF1062" s="38">
        <f t="shared" si="233"/>
        <v>2.6086764671099994E-3</v>
      </c>
      <c r="AG1062" s="38">
        <f t="shared" si="234"/>
        <v>3.2714493754221231E-2</v>
      </c>
      <c r="AH1062" s="38">
        <f t="shared" si="235"/>
        <v>3.5323170221331232E-2</v>
      </c>
      <c r="AI1062" s="38">
        <v>303.90305555600003</v>
      </c>
      <c r="AJ1062" s="24">
        <f t="shared" si="236"/>
        <v>1.1623170473461151E-4</v>
      </c>
      <c r="AK1062" s="2">
        <f t="shared" si="237"/>
        <v>5</v>
      </c>
    </row>
    <row r="1063" spans="1:37">
      <c r="A1063" s="2">
        <v>0</v>
      </c>
      <c r="B1063" s="2" t="s">
        <v>453</v>
      </c>
      <c r="C1063" s="2" t="s">
        <v>1</v>
      </c>
      <c r="D1063" s="2" t="s">
        <v>448</v>
      </c>
      <c r="E1063" s="2" t="s">
        <v>767</v>
      </c>
      <c r="F1063" s="2" t="s">
        <v>64</v>
      </c>
      <c r="H1063" s="2" t="s">
        <v>881</v>
      </c>
      <c r="I1063" s="2">
        <v>467</v>
      </c>
      <c r="J1063" s="2">
        <v>3</v>
      </c>
      <c r="K1063" s="95">
        <f t="shared" si="224"/>
        <v>6.4239828693790149E-3</v>
      </c>
      <c r="L1063" s="38">
        <f t="shared" si="225"/>
        <v>0</v>
      </c>
      <c r="M1063" s="38">
        <f t="shared" si="226"/>
        <v>0</v>
      </c>
      <c r="N1063" s="38">
        <f t="shared" si="227"/>
        <v>1.3235294099999998E-3</v>
      </c>
      <c r="O1063" s="38">
        <f t="shared" si="228"/>
        <v>1.3676470590000002E-2</v>
      </c>
      <c r="P1063" s="2">
        <v>2078783</v>
      </c>
      <c r="Q1063" s="2">
        <v>1.8880261999999998E-2</v>
      </c>
      <c r="R1063" s="24">
        <v>0</v>
      </c>
      <c r="S1063" s="24">
        <v>0</v>
      </c>
      <c r="T1063" s="24">
        <v>8.8235294000000006E-2</v>
      </c>
      <c r="U1063" s="24">
        <v>0.91176470600000004</v>
      </c>
      <c r="V1063" s="95">
        <f t="shared" si="229"/>
        <v>6.4239828693790149E-3</v>
      </c>
      <c r="W1063" s="95">
        <v>0.29590624999999998</v>
      </c>
      <c r="X1063" s="95">
        <v>0.26882169099999997</v>
      </c>
      <c r="Y1063" s="95">
        <f t="shared" si="230"/>
        <v>0.26882169118212501</v>
      </c>
      <c r="Z1063" s="2" t="s">
        <v>532</v>
      </c>
      <c r="AA1063" s="2" t="s">
        <v>532</v>
      </c>
      <c r="AB1063" s="2">
        <v>0.22500000000000001</v>
      </c>
      <c r="AC1063" s="95">
        <v>0.27306249999999999</v>
      </c>
      <c r="AD1063" s="38">
        <f t="shared" si="231"/>
        <v>0</v>
      </c>
      <c r="AE1063" s="38">
        <f t="shared" si="232"/>
        <v>0</v>
      </c>
      <c r="AF1063" s="38">
        <f t="shared" si="233"/>
        <v>2.6086764671099994E-3</v>
      </c>
      <c r="AG1063" s="38">
        <f t="shared" si="234"/>
        <v>3.2714493754221231E-2</v>
      </c>
      <c r="AH1063" s="38">
        <f t="shared" si="235"/>
        <v>3.5323170221331232E-2</v>
      </c>
      <c r="AI1063" s="38">
        <v>303.90305555600003</v>
      </c>
      <c r="AJ1063" s="24">
        <f t="shared" si="236"/>
        <v>1.1623170473461151E-4</v>
      </c>
      <c r="AK1063" s="2">
        <f t="shared" si="237"/>
        <v>5</v>
      </c>
    </row>
    <row r="1064" spans="1:37">
      <c r="A1064" s="2">
        <v>265</v>
      </c>
      <c r="B1064" s="2" t="s">
        <v>318</v>
      </c>
      <c r="C1064" s="2" t="s">
        <v>1</v>
      </c>
      <c r="D1064" s="2" t="s">
        <v>448</v>
      </c>
      <c r="E1064" s="2" t="s">
        <v>767</v>
      </c>
      <c r="F1064" s="2" t="s">
        <v>64</v>
      </c>
      <c r="H1064" s="2" t="s">
        <v>881</v>
      </c>
      <c r="I1064" s="2">
        <v>5732</v>
      </c>
      <c r="J1064" s="2">
        <v>1526</v>
      </c>
      <c r="K1064" s="95">
        <f t="shared" si="224"/>
        <v>0.26622470341939986</v>
      </c>
      <c r="L1064" s="38">
        <f t="shared" si="225"/>
        <v>0</v>
      </c>
      <c r="M1064" s="38">
        <f t="shared" si="226"/>
        <v>0</v>
      </c>
      <c r="N1064" s="38">
        <f t="shared" si="227"/>
        <v>0</v>
      </c>
      <c r="O1064" s="38">
        <f t="shared" si="228"/>
        <v>7.63</v>
      </c>
      <c r="P1064" s="2">
        <v>2371762</v>
      </c>
      <c r="Q1064" s="2">
        <v>9.2821411890000007</v>
      </c>
      <c r="R1064" s="24">
        <v>0</v>
      </c>
      <c r="S1064" s="24">
        <v>0</v>
      </c>
      <c r="T1064" s="24">
        <v>0</v>
      </c>
      <c r="U1064" s="24">
        <v>1</v>
      </c>
      <c r="V1064" s="95">
        <f t="shared" si="229"/>
        <v>0.26622470341939986</v>
      </c>
      <c r="W1064" s="95">
        <v>0.354875</v>
      </c>
      <c r="X1064" s="95">
        <v>0.32937499999999997</v>
      </c>
      <c r="Y1064" s="95">
        <f t="shared" si="230"/>
        <v>0.32937499999999997</v>
      </c>
      <c r="Z1064" s="2" t="s">
        <v>532</v>
      </c>
      <c r="AA1064" s="2" t="s">
        <v>532</v>
      </c>
      <c r="AB1064" s="2" t="s">
        <v>532</v>
      </c>
      <c r="AC1064" s="95">
        <v>0.32937499999999997</v>
      </c>
      <c r="AD1064" s="38">
        <f t="shared" si="231"/>
        <v>0</v>
      </c>
      <c r="AE1064" s="38">
        <f t="shared" si="232"/>
        <v>0</v>
      </c>
      <c r="AF1064" s="38">
        <f t="shared" si="233"/>
        <v>0</v>
      </c>
      <c r="AG1064" s="38">
        <f t="shared" si="234"/>
        <v>22.015029749999997</v>
      </c>
      <c r="AH1064" s="38">
        <f t="shared" si="235"/>
        <v>22.015029749999997</v>
      </c>
      <c r="AI1064" s="38">
        <v>303.90305555600003</v>
      </c>
      <c r="AJ1064" s="24">
        <f t="shared" si="236"/>
        <v>7.2440962167105619E-2</v>
      </c>
      <c r="AK1064" s="2">
        <f t="shared" si="237"/>
        <v>2543</v>
      </c>
    </row>
    <row r="1065" spans="1:37">
      <c r="A1065" s="2">
        <v>266</v>
      </c>
      <c r="B1065" s="2" t="s">
        <v>319</v>
      </c>
      <c r="C1065" s="2" t="s">
        <v>1</v>
      </c>
      <c r="D1065" s="2" t="s">
        <v>448</v>
      </c>
      <c r="E1065" s="2" t="s">
        <v>767</v>
      </c>
      <c r="F1065" s="2" t="s">
        <v>64</v>
      </c>
      <c r="H1065" s="2" t="s">
        <v>881</v>
      </c>
      <c r="I1065" s="2">
        <v>5426</v>
      </c>
      <c r="J1065" s="2">
        <v>488</v>
      </c>
      <c r="K1065" s="95">
        <f t="shared" si="224"/>
        <v>8.9937338739402878E-2</v>
      </c>
      <c r="L1065" s="38">
        <f t="shared" si="225"/>
        <v>0</v>
      </c>
      <c r="M1065" s="38">
        <f t="shared" si="226"/>
        <v>0</v>
      </c>
      <c r="N1065" s="38">
        <f t="shared" si="227"/>
        <v>0</v>
      </c>
      <c r="O1065" s="38">
        <f t="shared" si="228"/>
        <v>2.44</v>
      </c>
      <c r="P1065" s="2">
        <v>2848968</v>
      </c>
      <c r="Q1065" s="2">
        <v>2.37787244</v>
      </c>
      <c r="R1065" s="24">
        <v>0</v>
      </c>
      <c r="S1065" s="24">
        <v>0</v>
      </c>
      <c r="T1065" s="24">
        <v>0</v>
      </c>
      <c r="U1065" s="24">
        <v>1</v>
      </c>
      <c r="V1065" s="95">
        <f t="shared" si="229"/>
        <v>8.9937338739402878E-2</v>
      </c>
      <c r="W1065" s="95">
        <v>0.38409375000000001</v>
      </c>
      <c r="X1065" s="95">
        <v>0.31694375000000002</v>
      </c>
      <c r="Y1065" s="95">
        <f t="shared" si="230"/>
        <v>0.31694375000000002</v>
      </c>
      <c r="Z1065" s="2" t="s">
        <v>532</v>
      </c>
      <c r="AA1065" s="2" t="s">
        <v>532</v>
      </c>
      <c r="AB1065" s="2" t="s">
        <v>532</v>
      </c>
      <c r="AC1065" s="95">
        <v>0.31694375000000002</v>
      </c>
      <c r="AD1065" s="38">
        <f t="shared" si="231"/>
        <v>0</v>
      </c>
      <c r="AE1065" s="38">
        <f t="shared" si="232"/>
        <v>0</v>
      </c>
      <c r="AF1065" s="38">
        <f t="shared" si="233"/>
        <v>0</v>
      </c>
      <c r="AG1065" s="38">
        <f t="shared" si="234"/>
        <v>6.7744824900000005</v>
      </c>
      <c r="AH1065" s="38">
        <f t="shared" si="235"/>
        <v>6.7744824900000005</v>
      </c>
      <c r="AI1065" s="38">
        <v>303.90305555600003</v>
      </c>
      <c r="AJ1065" s="24">
        <f t="shared" si="236"/>
        <v>2.2291590578468766E-2</v>
      </c>
      <c r="AK1065" s="2">
        <f t="shared" si="237"/>
        <v>813</v>
      </c>
    </row>
    <row r="1066" spans="1:37">
      <c r="A1066" s="2">
        <v>267</v>
      </c>
      <c r="B1066" s="2" t="s">
        <v>320</v>
      </c>
      <c r="C1066" s="2" t="s">
        <v>1</v>
      </c>
      <c r="D1066" s="2" t="s">
        <v>448</v>
      </c>
      <c r="E1066" s="2" t="s">
        <v>767</v>
      </c>
      <c r="F1066" s="2" t="s">
        <v>64</v>
      </c>
      <c r="H1066" s="2" t="s">
        <v>881</v>
      </c>
      <c r="I1066" s="2">
        <v>4078</v>
      </c>
      <c r="J1066" s="2">
        <v>855</v>
      </c>
      <c r="K1066" s="95">
        <f t="shared" si="224"/>
        <v>0.20966159882295243</v>
      </c>
      <c r="L1066" s="38">
        <f t="shared" si="225"/>
        <v>0</v>
      </c>
      <c r="M1066" s="38">
        <f t="shared" si="226"/>
        <v>0</v>
      </c>
      <c r="N1066" s="38">
        <f t="shared" si="227"/>
        <v>0</v>
      </c>
      <c r="O1066" s="38">
        <f t="shared" si="228"/>
        <v>4.2750000000000004</v>
      </c>
      <c r="P1066" s="2">
        <v>1961234</v>
      </c>
      <c r="Q1066" s="2">
        <v>6.2385673859999997</v>
      </c>
      <c r="R1066" s="24">
        <v>0</v>
      </c>
      <c r="S1066" s="24">
        <v>0</v>
      </c>
      <c r="T1066" s="24">
        <v>0</v>
      </c>
      <c r="U1066" s="24">
        <v>1</v>
      </c>
      <c r="V1066" s="95">
        <f t="shared" si="229"/>
        <v>0.20966159882295243</v>
      </c>
      <c r="W1066" s="95">
        <v>0.37346875000000002</v>
      </c>
      <c r="X1066" s="95">
        <v>0.32671875</v>
      </c>
      <c r="Y1066" s="95">
        <f t="shared" si="230"/>
        <v>0.32671875</v>
      </c>
      <c r="Z1066" s="2" t="s">
        <v>532</v>
      </c>
      <c r="AA1066" s="2" t="s">
        <v>532</v>
      </c>
      <c r="AB1066" s="2" t="s">
        <v>532</v>
      </c>
      <c r="AC1066" s="95">
        <v>0.32671875</v>
      </c>
      <c r="AD1066" s="38">
        <f t="shared" si="231"/>
        <v>0</v>
      </c>
      <c r="AE1066" s="38">
        <f t="shared" si="232"/>
        <v>0</v>
      </c>
      <c r="AF1066" s="38">
        <f t="shared" si="233"/>
        <v>0</v>
      </c>
      <c r="AG1066" s="38">
        <f t="shared" si="234"/>
        <v>12.235290468750001</v>
      </c>
      <c r="AH1066" s="38">
        <f t="shared" si="235"/>
        <v>12.235290468750001</v>
      </c>
      <c r="AI1066" s="38">
        <v>303.90305555600003</v>
      </c>
      <c r="AJ1066" s="24">
        <f t="shared" si="236"/>
        <v>4.0260504937553718E-2</v>
      </c>
      <c r="AK1066" s="2">
        <f t="shared" si="237"/>
        <v>1425</v>
      </c>
    </row>
    <row r="1067" spans="1:37">
      <c r="A1067" s="2">
        <v>268</v>
      </c>
      <c r="B1067" s="2" t="s">
        <v>321</v>
      </c>
      <c r="C1067" s="2" t="s">
        <v>1</v>
      </c>
      <c r="D1067" s="2" t="s">
        <v>448</v>
      </c>
      <c r="E1067" s="2" t="s">
        <v>767</v>
      </c>
      <c r="F1067" s="2" t="s">
        <v>64</v>
      </c>
      <c r="H1067" s="2" t="s">
        <v>881</v>
      </c>
      <c r="I1067" s="2">
        <v>3685</v>
      </c>
      <c r="J1067" s="2">
        <v>582</v>
      </c>
      <c r="K1067" s="95">
        <f t="shared" si="224"/>
        <v>0.15793758480325645</v>
      </c>
      <c r="L1067" s="38">
        <f t="shared" si="225"/>
        <v>0</v>
      </c>
      <c r="M1067" s="38">
        <f t="shared" si="226"/>
        <v>0</v>
      </c>
      <c r="N1067" s="38">
        <f t="shared" si="227"/>
        <v>0</v>
      </c>
      <c r="O1067" s="38">
        <f t="shared" si="228"/>
        <v>2.91</v>
      </c>
      <c r="P1067" s="2">
        <v>1810607</v>
      </c>
      <c r="Q1067" s="2">
        <v>4.4622622679999999</v>
      </c>
      <c r="R1067" s="24">
        <v>0</v>
      </c>
      <c r="S1067" s="24">
        <v>0</v>
      </c>
      <c r="T1067" s="24">
        <v>0</v>
      </c>
      <c r="U1067" s="24">
        <v>1</v>
      </c>
      <c r="V1067" s="95">
        <f t="shared" si="229"/>
        <v>0.15793758480325645</v>
      </c>
      <c r="W1067" s="95">
        <v>0.38409375000000001</v>
      </c>
      <c r="X1067" s="95">
        <v>0.31694375000000002</v>
      </c>
      <c r="Y1067" s="95">
        <f t="shared" si="230"/>
        <v>0.31694375000000002</v>
      </c>
      <c r="Z1067" s="2" t="s">
        <v>532</v>
      </c>
      <c r="AA1067" s="2" t="s">
        <v>532</v>
      </c>
      <c r="AB1067" s="2" t="s">
        <v>532</v>
      </c>
      <c r="AC1067" s="95">
        <v>0.31694375000000002</v>
      </c>
      <c r="AD1067" s="38">
        <f t="shared" si="231"/>
        <v>0</v>
      </c>
      <c r="AE1067" s="38">
        <f t="shared" si="232"/>
        <v>0</v>
      </c>
      <c r="AF1067" s="38">
        <f t="shared" si="233"/>
        <v>0</v>
      </c>
      <c r="AG1067" s="38">
        <f t="shared" si="234"/>
        <v>8.0794032975000025</v>
      </c>
      <c r="AH1067" s="38">
        <f t="shared" si="235"/>
        <v>8.0794032975000025</v>
      </c>
      <c r="AI1067" s="38">
        <v>303.90305555600003</v>
      </c>
      <c r="AJ1067" s="24">
        <f t="shared" si="236"/>
        <v>2.6585462534157431E-2</v>
      </c>
      <c r="AK1067" s="2">
        <f t="shared" si="237"/>
        <v>970</v>
      </c>
    </row>
    <row r="1068" spans="1:37">
      <c r="A1068" s="2">
        <v>269</v>
      </c>
      <c r="B1068" s="2" t="s">
        <v>322</v>
      </c>
      <c r="C1068" s="2" t="s">
        <v>1</v>
      </c>
      <c r="D1068" s="2" t="s">
        <v>448</v>
      </c>
      <c r="E1068" s="2" t="s">
        <v>767</v>
      </c>
      <c r="F1068" s="2" t="s">
        <v>64</v>
      </c>
      <c r="H1068" s="2" t="s">
        <v>881</v>
      </c>
      <c r="I1068" s="2">
        <v>7458</v>
      </c>
      <c r="J1068" s="2">
        <v>1458</v>
      </c>
      <c r="K1068" s="95">
        <f t="shared" si="224"/>
        <v>0.19549477071600965</v>
      </c>
      <c r="L1068" s="38">
        <f t="shared" si="225"/>
        <v>0</v>
      </c>
      <c r="M1068" s="38">
        <f t="shared" si="226"/>
        <v>0</v>
      </c>
      <c r="N1068" s="38">
        <f t="shared" si="227"/>
        <v>0</v>
      </c>
      <c r="O1068" s="38">
        <f t="shared" si="228"/>
        <v>7.29</v>
      </c>
      <c r="P1068" s="2">
        <v>2450153</v>
      </c>
      <c r="Q1068" s="2">
        <v>8.8340133549999997</v>
      </c>
      <c r="R1068" s="24">
        <v>0</v>
      </c>
      <c r="S1068" s="24">
        <v>0</v>
      </c>
      <c r="T1068" s="24">
        <v>0</v>
      </c>
      <c r="U1068" s="24">
        <v>1</v>
      </c>
      <c r="V1068" s="95">
        <f t="shared" si="229"/>
        <v>0.19549477071600965</v>
      </c>
      <c r="W1068" s="95">
        <v>0.38834375000000004</v>
      </c>
      <c r="X1068" s="95">
        <v>0.3389375</v>
      </c>
      <c r="Y1068" s="95">
        <f t="shared" si="230"/>
        <v>0.3389375</v>
      </c>
      <c r="Z1068" s="2" t="s">
        <v>532</v>
      </c>
      <c r="AA1068" s="2" t="s">
        <v>532</v>
      </c>
      <c r="AB1068" s="2" t="s">
        <v>532</v>
      </c>
      <c r="AC1068" s="95">
        <v>0.3389375</v>
      </c>
      <c r="AD1068" s="38">
        <f t="shared" si="231"/>
        <v>0</v>
      </c>
      <c r="AE1068" s="38">
        <f t="shared" si="232"/>
        <v>0</v>
      </c>
      <c r="AF1068" s="38">
        <f t="shared" si="233"/>
        <v>0</v>
      </c>
      <c r="AG1068" s="38">
        <f t="shared" si="234"/>
        <v>21.644684325000004</v>
      </c>
      <c r="AH1068" s="38">
        <f t="shared" si="235"/>
        <v>21.644684325000004</v>
      </c>
      <c r="AI1068" s="38">
        <v>303.90305555600003</v>
      </c>
      <c r="AJ1068" s="24">
        <f t="shared" si="236"/>
        <v>7.1222332020980786E-2</v>
      </c>
      <c r="AK1068" s="2">
        <f t="shared" si="237"/>
        <v>2430</v>
      </c>
    </row>
    <row r="1069" spans="1:37">
      <c r="A1069" s="2">
        <v>270</v>
      </c>
      <c r="B1069" s="2" t="s">
        <v>323</v>
      </c>
      <c r="C1069" s="2" t="s">
        <v>1</v>
      </c>
      <c r="D1069" s="2" t="s">
        <v>448</v>
      </c>
      <c r="E1069" s="2" t="s">
        <v>767</v>
      </c>
      <c r="F1069" s="2" t="s">
        <v>64</v>
      </c>
      <c r="H1069" s="2" t="s">
        <v>881</v>
      </c>
      <c r="I1069" s="2">
        <v>6040</v>
      </c>
      <c r="J1069" s="2">
        <v>1757</v>
      </c>
      <c r="K1069" s="95">
        <f t="shared" si="224"/>
        <v>0.29089403973509936</v>
      </c>
      <c r="L1069" s="38">
        <f t="shared" si="225"/>
        <v>0</v>
      </c>
      <c r="M1069" s="38">
        <f t="shared" si="226"/>
        <v>0</v>
      </c>
      <c r="N1069" s="38">
        <f t="shared" si="227"/>
        <v>0</v>
      </c>
      <c r="O1069" s="38">
        <f t="shared" si="228"/>
        <v>8.7850000000000001</v>
      </c>
      <c r="P1069" s="2">
        <v>1316014</v>
      </c>
      <c r="Q1069" s="2">
        <v>21.684016459999999</v>
      </c>
      <c r="R1069" s="24">
        <v>0</v>
      </c>
      <c r="S1069" s="24">
        <v>0</v>
      </c>
      <c r="T1069" s="24">
        <v>0</v>
      </c>
      <c r="U1069" s="24">
        <v>1</v>
      </c>
      <c r="V1069" s="95">
        <f t="shared" si="229"/>
        <v>0.29089403973509936</v>
      </c>
      <c r="W1069" s="95">
        <v>0.42128125</v>
      </c>
      <c r="X1069" s="95">
        <v>0.37081249999999999</v>
      </c>
      <c r="Y1069" s="95">
        <f t="shared" si="230"/>
        <v>0.37081249999999999</v>
      </c>
      <c r="Z1069" s="2" t="s">
        <v>532</v>
      </c>
      <c r="AA1069" s="2" t="s">
        <v>532</v>
      </c>
      <c r="AB1069" s="2" t="s">
        <v>532</v>
      </c>
      <c r="AC1069" s="95">
        <v>0.37081249999999999</v>
      </c>
      <c r="AD1069" s="38">
        <f t="shared" si="231"/>
        <v>0</v>
      </c>
      <c r="AE1069" s="38">
        <f t="shared" si="232"/>
        <v>0</v>
      </c>
      <c r="AF1069" s="38">
        <f t="shared" si="233"/>
        <v>0</v>
      </c>
      <c r="AG1069" s="38">
        <f t="shared" si="234"/>
        <v>28.5364692375</v>
      </c>
      <c r="AH1069" s="38">
        <f t="shared" si="235"/>
        <v>28.5364692375</v>
      </c>
      <c r="AI1069" s="38">
        <v>303.90305555600003</v>
      </c>
      <c r="AJ1069" s="24">
        <f t="shared" si="236"/>
        <v>9.3899908920927588E-2</v>
      </c>
      <c r="AK1069" s="2">
        <f t="shared" si="237"/>
        <v>2928</v>
      </c>
    </row>
    <row r="1070" spans="1:37">
      <c r="A1070" s="2">
        <v>271</v>
      </c>
      <c r="B1070" s="2" t="s">
        <v>324</v>
      </c>
      <c r="C1070" s="2" t="s">
        <v>1</v>
      </c>
      <c r="D1070" s="2" t="s">
        <v>448</v>
      </c>
      <c r="E1070" s="2" t="s">
        <v>767</v>
      </c>
      <c r="F1070" s="2" t="s">
        <v>64</v>
      </c>
      <c r="H1070" s="2" t="s">
        <v>881</v>
      </c>
      <c r="I1070" s="2">
        <v>3522</v>
      </c>
      <c r="J1070" s="2">
        <v>1233</v>
      </c>
      <c r="K1070" s="95">
        <f t="shared" si="224"/>
        <v>0.35008517887563884</v>
      </c>
      <c r="L1070" s="38">
        <f t="shared" si="225"/>
        <v>0</v>
      </c>
      <c r="M1070" s="38">
        <f t="shared" si="226"/>
        <v>0</v>
      </c>
      <c r="N1070" s="38">
        <f t="shared" si="227"/>
        <v>0</v>
      </c>
      <c r="O1070" s="38">
        <f t="shared" si="228"/>
        <v>6.165</v>
      </c>
      <c r="P1070" s="2">
        <v>554342</v>
      </c>
      <c r="Q1070" s="2">
        <v>43.474803911999999</v>
      </c>
      <c r="R1070" s="24">
        <v>0</v>
      </c>
      <c r="S1070" s="24">
        <v>0</v>
      </c>
      <c r="T1070" s="24">
        <v>0</v>
      </c>
      <c r="U1070" s="24">
        <v>1</v>
      </c>
      <c r="V1070" s="95">
        <f t="shared" si="229"/>
        <v>0.35008517887563884</v>
      </c>
      <c r="W1070" s="95">
        <v>0.48503124999999991</v>
      </c>
      <c r="X1070" s="95">
        <v>0.44624999999999998</v>
      </c>
      <c r="Y1070" s="95">
        <f t="shared" si="230"/>
        <v>0.44624999999999998</v>
      </c>
      <c r="Z1070" s="2" t="s">
        <v>532</v>
      </c>
      <c r="AA1070" s="2" t="s">
        <v>532</v>
      </c>
      <c r="AB1070" s="2" t="s">
        <v>532</v>
      </c>
      <c r="AC1070" s="95">
        <v>0.44624999999999998</v>
      </c>
      <c r="AD1070" s="38">
        <f t="shared" si="231"/>
        <v>0</v>
      </c>
      <c r="AE1070" s="38">
        <f t="shared" si="232"/>
        <v>0</v>
      </c>
      <c r="AF1070" s="38">
        <f t="shared" si="233"/>
        <v>0</v>
      </c>
      <c r="AG1070" s="38">
        <f t="shared" si="234"/>
        <v>24.099909749999998</v>
      </c>
      <c r="AH1070" s="38">
        <f t="shared" si="235"/>
        <v>24.099909749999998</v>
      </c>
      <c r="AI1070" s="38">
        <v>303.90305555600003</v>
      </c>
      <c r="AJ1070" s="24">
        <f t="shared" si="236"/>
        <v>7.9301307799977433E-2</v>
      </c>
      <c r="AK1070" s="2">
        <f t="shared" si="237"/>
        <v>2055</v>
      </c>
    </row>
    <row r="1071" spans="1:37">
      <c r="A1071" s="2">
        <v>272</v>
      </c>
      <c r="B1071" s="2" t="s">
        <v>325</v>
      </c>
      <c r="C1071" s="2" t="s">
        <v>1</v>
      </c>
      <c r="D1071" s="2" t="s">
        <v>448</v>
      </c>
      <c r="E1071" s="2" t="s">
        <v>767</v>
      </c>
      <c r="F1071" s="2" t="s">
        <v>64</v>
      </c>
      <c r="H1071" s="2" t="s">
        <v>881</v>
      </c>
      <c r="I1071" s="2">
        <v>6696</v>
      </c>
      <c r="J1071" s="2">
        <v>2417</v>
      </c>
      <c r="K1071" s="95">
        <f t="shared" si="224"/>
        <v>0.36096176821983272</v>
      </c>
      <c r="L1071" s="38">
        <f t="shared" si="225"/>
        <v>0</v>
      </c>
      <c r="M1071" s="38">
        <f t="shared" si="226"/>
        <v>0</v>
      </c>
      <c r="N1071" s="38">
        <f t="shared" si="227"/>
        <v>0</v>
      </c>
      <c r="O1071" s="38">
        <f t="shared" si="228"/>
        <v>12.085000000000001</v>
      </c>
      <c r="P1071" s="2">
        <v>1171817</v>
      </c>
      <c r="Q1071" s="2">
        <v>37.627552680999997</v>
      </c>
      <c r="R1071" s="24">
        <v>0</v>
      </c>
      <c r="S1071" s="24">
        <v>0</v>
      </c>
      <c r="T1071" s="24">
        <v>0</v>
      </c>
      <c r="U1071" s="24">
        <v>1</v>
      </c>
      <c r="V1071" s="95">
        <f t="shared" si="229"/>
        <v>0.36096176821983272</v>
      </c>
      <c r="W1071" s="95">
        <v>0.46271875000000001</v>
      </c>
      <c r="X1071" s="95">
        <v>0.41649999999999998</v>
      </c>
      <c r="Y1071" s="95">
        <f t="shared" si="230"/>
        <v>0.41649999999999998</v>
      </c>
      <c r="Z1071" s="2" t="s">
        <v>532</v>
      </c>
      <c r="AA1071" s="2" t="s">
        <v>532</v>
      </c>
      <c r="AB1071" s="2" t="s">
        <v>532</v>
      </c>
      <c r="AC1071" s="95">
        <v>0.41649999999999998</v>
      </c>
      <c r="AD1071" s="38">
        <f t="shared" si="231"/>
        <v>0</v>
      </c>
      <c r="AE1071" s="38">
        <f t="shared" si="232"/>
        <v>0</v>
      </c>
      <c r="AF1071" s="38">
        <f t="shared" si="233"/>
        <v>0</v>
      </c>
      <c r="AG1071" s="38">
        <f t="shared" si="234"/>
        <v>44.092605900000002</v>
      </c>
      <c r="AH1071" s="38">
        <f t="shared" si="235"/>
        <v>44.092605900000002</v>
      </c>
      <c r="AI1071" s="38">
        <v>303.90305555600003</v>
      </c>
      <c r="AJ1071" s="24">
        <f t="shared" si="236"/>
        <v>0.14508773470319744</v>
      </c>
      <c r="AK1071" s="2">
        <f t="shared" si="237"/>
        <v>4028</v>
      </c>
    </row>
    <row r="1072" spans="1:37">
      <c r="A1072" s="2">
        <v>273</v>
      </c>
      <c r="B1072" s="2" t="s">
        <v>326</v>
      </c>
      <c r="C1072" s="2" t="s">
        <v>1</v>
      </c>
      <c r="D1072" s="2" t="s">
        <v>448</v>
      </c>
      <c r="E1072" s="2" t="s">
        <v>767</v>
      </c>
      <c r="F1072" s="2" t="s">
        <v>64</v>
      </c>
      <c r="H1072" s="2" t="s">
        <v>881</v>
      </c>
      <c r="I1072" s="2">
        <v>12974</v>
      </c>
      <c r="J1072" s="2">
        <v>4970</v>
      </c>
      <c r="K1072" s="95">
        <f t="shared" si="224"/>
        <v>0.38307383998766764</v>
      </c>
      <c r="L1072" s="38">
        <f t="shared" si="225"/>
        <v>0</v>
      </c>
      <c r="M1072" s="38">
        <f t="shared" si="226"/>
        <v>0</v>
      </c>
      <c r="N1072" s="38">
        <f t="shared" si="227"/>
        <v>0</v>
      </c>
      <c r="O1072" s="38">
        <f t="shared" si="228"/>
        <v>24.85</v>
      </c>
      <c r="P1072" s="2">
        <v>1954116</v>
      </c>
      <c r="Q1072" s="2">
        <v>44.91804827</v>
      </c>
      <c r="R1072" s="24">
        <v>0</v>
      </c>
      <c r="S1072" s="24">
        <v>0</v>
      </c>
      <c r="T1072" s="24">
        <v>0</v>
      </c>
      <c r="U1072" s="24">
        <v>1</v>
      </c>
      <c r="V1072" s="95">
        <f t="shared" si="229"/>
        <v>0.38307383998766764</v>
      </c>
      <c r="W1072" s="95">
        <v>0.48343750000000008</v>
      </c>
      <c r="X1072" s="95">
        <v>0.40321875000000001</v>
      </c>
      <c r="Y1072" s="95">
        <f t="shared" si="230"/>
        <v>0.40321875000000001</v>
      </c>
      <c r="Z1072" s="2" t="s">
        <v>532</v>
      </c>
      <c r="AA1072" s="2" t="s">
        <v>532</v>
      </c>
      <c r="AB1072" s="2" t="s">
        <v>532</v>
      </c>
      <c r="AC1072" s="95">
        <v>0.40321875000000001</v>
      </c>
      <c r="AD1072" s="38">
        <f t="shared" si="231"/>
        <v>0</v>
      </c>
      <c r="AE1072" s="38">
        <f t="shared" si="232"/>
        <v>0</v>
      </c>
      <c r="AF1072" s="38">
        <f t="shared" si="233"/>
        <v>0</v>
      </c>
      <c r="AG1072" s="38">
        <f t="shared" si="234"/>
        <v>87.775076812500018</v>
      </c>
      <c r="AH1072" s="38">
        <f t="shared" si="235"/>
        <v>87.775076812500018</v>
      </c>
      <c r="AI1072" s="38">
        <v>303.90305555600003</v>
      </c>
      <c r="AJ1072" s="24">
        <f t="shared" si="236"/>
        <v>0.28882591078892839</v>
      </c>
      <c r="AK1072" s="2">
        <f t="shared" si="237"/>
        <v>8283</v>
      </c>
    </row>
    <row r="1073" spans="1:37">
      <c r="A1073" s="2">
        <v>274</v>
      </c>
      <c r="B1073" s="2" t="s">
        <v>327</v>
      </c>
      <c r="C1073" s="2" t="s">
        <v>1</v>
      </c>
      <c r="D1073" s="2" t="s">
        <v>448</v>
      </c>
      <c r="E1073" s="2" t="s">
        <v>767</v>
      </c>
      <c r="F1073" s="2" t="s">
        <v>64</v>
      </c>
      <c r="H1073" s="2" t="s">
        <v>881</v>
      </c>
      <c r="I1073" s="2">
        <v>7645</v>
      </c>
      <c r="J1073" s="2">
        <v>3195</v>
      </c>
      <c r="K1073" s="95">
        <f t="shared" si="224"/>
        <v>0.41792020928711576</v>
      </c>
      <c r="L1073" s="38">
        <f t="shared" si="225"/>
        <v>0</v>
      </c>
      <c r="M1073" s="38">
        <f t="shared" si="226"/>
        <v>0</v>
      </c>
      <c r="N1073" s="38">
        <f t="shared" si="227"/>
        <v>0</v>
      </c>
      <c r="O1073" s="38">
        <f t="shared" si="228"/>
        <v>15.975</v>
      </c>
      <c r="P1073" s="2">
        <v>1151742</v>
      </c>
      <c r="Q1073" s="2">
        <v>45.894253741999997</v>
      </c>
      <c r="R1073" s="24">
        <v>0</v>
      </c>
      <c r="S1073" s="24">
        <v>0</v>
      </c>
      <c r="T1073" s="24">
        <v>0</v>
      </c>
      <c r="U1073" s="24">
        <v>1</v>
      </c>
      <c r="V1073" s="95">
        <f t="shared" si="229"/>
        <v>0.41792020928711576</v>
      </c>
      <c r="W1073" s="95">
        <v>0.46696874999999993</v>
      </c>
      <c r="X1073" s="95">
        <v>0.37771874999999999</v>
      </c>
      <c r="Y1073" s="95">
        <f t="shared" si="230"/>
        <v>0.37771874999999999</v>
      </c>
      <c r="Z1073" s="2" t="s">
        <v>532</v>
      </c>
      <c r="AA1073" s="2" t="s">
        <v>532</v>
      </c>
      <c r="AB1073" s="2" t="s">
        <v>532</v>
      </c>
      <c r="AC1073" s="95">
        <v>0.37771874999999999</v>
      </c>
      <c r="AD1073" s="38">
        <f t="shared" si="231"/>
        <v>0</v>
      </c>
      <c r="AE1073" s="38">
        <f t="shared" si="232"/>
        <v>0</v>
      </c>
      <c r="AF1073" s="38">
        <f t="shared" si="233"/>
        <v>0</v>
      </c>
      <c r="AG1073" s="38">
        <f t="shared" si="234"/>
        <v>52.858339593749996</v>
      </c>
      <c r="AH1073" s="38">
        <f t="shared" si="235"/>
        <v>52.858339593749996</v>
      </c>
      <c r="AI1073" s="38">
        <v>303.90305555600003</v>
      </c>
      <c r="AJ1073" s="24">
        <f t="shared" si="236"/>
        <v>0.17393158320519031</v>
      </c>
      <c r="AK1073" s="2">
        <f t="shared" si="237"/>
        <v>5325</v>
      </c>
    </row>
    <row r="1074" spans="1:37">
      <c r="A1074" s="2">
        <v>275</v>
      </c>
      <c r="B1074" s="2" t="s">
        <v>328</v>
      </c>
      <c r="C1074" s="2" t="s">
        <v>1</v>
      </c>
      <c r="D1074" s="2" t="s">
        <v>448</v>
      </c>
      <c r="E1074" s="2" t="s">
        <v>767</v>
      </c>
      <c r="F1074" s="2" t="s">
        <v>64</v>
      </c>
      <c r="H1074" s="2" t="s">
        <v>881</v>
      </c>
      <c r="I1074" s="2">
        <v>18055</v>
      </c>
      <c r="J1074" s="2">
        <v>9357</v>
      </c>
      <c r="K1074" s="95">
        <f t="shared" si="224"/>
        <v>0.51824979230130153</v>
      </c>
      <c r="L1074" s="38">
        <f t="shared" si="225"/>
        <v>0</v>
      </c>
      <c r="M1074" s="38">
        <f t="shared" si="226"/>
        <v>0</v>
      </c>
      <c r="N1074" s="38">
        <f t="shared" si="227"/>
        <v>5.6643402330599999</v>
      </c>
      <c r="O1074" s="38">
        <f t="shared" si="228"/>
        <v>41.120659766940001</v>
      </c>
      <c r="P1074" s="2">
        <v>2071557</v>
      </c>
      <c r="Q1074" s="2">
        <v>66.450915089000006</v>
      </c>
      <c r="R1074" s="24">
        <v>0</v>
      </c>
      <c r="S1074" s="24">
        <v>0</v>
      </c>
      <c r="T1074" s="24">
        <v>0.121071716</v>
      </c>
      <c r="U1074" s="24">
        <v>0.878928284</v>
      </c>
      <c r="V1074" s="95">
        <f t="shared" si="229"/>
        <v>0.51824979230130153</v>
      </c>
      <c r="W1074" s="95">
        <v>0.43137500000000006</v>
      </c>
      <c r="X1074" s="95">
        <v>0.33588229600000002</v>
      </c>
      <c r="Y1074" s="95">
        <f t="shared" si="230"/>
        <v>0.33588229632837502</v>
      </c>
      <c r="Z1074" s="2" t="s">
        <v>532</v>
      </c>
      <c r="AA1074" s="2" t="s">
        <v>532</v>
      </c>
      <c r="AB1074" s="2">
        <v>0.22500000000000001</v>
      </c>
      <c r="AC1074" s="95">
        <v>0.35115625</v>
      </c>
      <c r="AD1074" s="38">
        <f t="shared" si="231"/>
        <v>0</v>
      </c>
      <c r="AE1074" s="38">
        <f t="shared" si="232"/>
        <v>0</v>
      </c>
      <c r="AF1074" s="38">
        <f t="shared" si="233"/>
        <v>11.16441459936126</v>
      </c>
      <c r="AG1074" s="38">
        <f t="shared" si="234"/>
        <v>126.49244372805244</v>
      </c>
      <c r="AH1074" s="38">
        <f t="shared" si="235"/>
        <v>137.65685832741369</v>
      </c>
      <c r="AI1074" s="38">
        <v>303.90305555600003</v>
      </c>
      <c r="AJ1074" s="24">
        <f t="shared" si="236"/>
        <v>0.45296306111686246</v>
      </c>
      <c r="AK1074" s="2">
        <f t="shared" si="237"/>
        <v>15595</v>
      </c>
    </row>
    <row r="1075" spans="1:37">
      <c r="A1075" s="2">
        <v>276</v>
      </c>
      <c r="B1075" s="2" t="s">
        <v>329</v>
      </c>
      <c r="C1075" s="2" t="s">
        <v>1</v>
      </c>
      <c r="D1075" s="2" t="s">
        <v>448</v>
      </c>
      <c r="E1075" s="2" t="s">
        <v>767</v>
      </c>
      <c r="F1075" s="2" t="s">
        <v>64</v>
      </c>
      <c r="H1075" s="2" t="s">
        <v>881</v>
      </c>
      <c r="I1075" s="2">
        <v>13368</v>
      </c>
      <c r="J1075" s="2">
        <v>5459</v>
      </c>
      <c r="K1075" s="95">
        <f t="shared" si="224"/>
        <v>0.40836325553560743</v>
      </c>
      <c r="L1075" s="38">
        <f t="shared" si="225"/>
        <v>0</v>
      </c>
      <c r="M1075" s="38">
        <f t="shared" si="226"/>
        <v>0</v>
      </c>
      <c r="N1075" s="38">
        <f t="shared" si="227"/>
        <v>0</v>
      </c>
      <c r="O1075" s="38">
        <f t="shared" si="228"/>
        <v>27.295000000000002</v>
      </c>
      <c r="P1075" s="2">
        <v>2341746</v>
      </c>
      <c r="Q1075" s="2">
        <v>36.505762582999999</v>
      </c>
      <c r="R1075" s="24">
        <v>0</v>
      </c>
      <c r="S1075" s="24">
        <v>0</v>
      </c>
      <c r="T1075" s="24">
        <v>0</v>
      </c>
      <c r="U1075" s="24">
        <v>1</v>
      </c>
      <c r="V1075" s="95">
        <f t="shared" si="229"/>
        <v>0.40836325553560743</v>
      </c>
      <c r="W1075" s="95">
        <v>0.45953125000000011</v>
      </c>
      <c r="X1075" s="95">
        <v>0.35753125000000002</v>
      </c>
      <c r="Y1075" s="95">
        <f t="shared" si="230"/>
        <v>0.35753125000000002</v>
      </c>
      <c r="Z1075" s="2" t="s">
        <v>532</v>
      </c>
      <c r="AA1075" s="2" t="s">
        <v>532</v>
      </c>
      <c r="AB1075" s="2" t="s">
        <v>532</v>
      </c>
      <c r="AC1075" s="95">
        <v>0.35753125000000002</v>
      </c>
      <c r="AD1075" s="38">
        <f t="shared" si="231"/>
        <v>0</v>
      </c>
      <c r="AE1075" s="38">
        <f t="shared" si="232"/>
        <v>0</v>
      </c>
      <c r="AF1075" s="38">
        <f t="shared" si="233"/>
        <v>0</v>
      </c>
      <c r="AG1075" s="38">
        <f t="shared" si="234"/>
        <v>85.487223506250018</v>
      </c>
      <c r="AH1075" s="38">
        <f t="shared" si="235"/>
        <v>85.487223506250018</v>
      </c>
      <c r="AI1075" s="38">
        <v>303.90305555600003</v>
      </c>
      <c r="AJ1075" s="24">
        <f t="shared" si="236"/>
        <v>0.28129767681949924</v>
      </c>
      <c r="AK1075" s="2">
        <f t="shared" si="237"/>
        <v>9098</v>
      </c>
    </row>
    <row r="1076" spans="1:37">
      <c r="A1076" s="2">
        <v>277</v>
      </c>
      <c r="B1076" s="2" t="s">
        <v>330</v>
      </c>
      <c r="C1076" s="2" t="s">
        <v>1</v>
      </c>
      <c r="D1076" s="2" t="s">
        <v>448</v>
      </c>
      <c r="E1076" s="2" t="s">
        <v>767</v>
      </c>
      <c r="F1076" s="2" t="s">
        <v>64</v>
      </c>
      <c r="H1076" s="2" t="s">
        <v>881</v>
      </c>
      <c r="I1076" s="2">
        <v>6447</v>
      </c>
      <c r="J1076" s="2">
        <v>3538</v>
      </c>
      <c r="K1076" s="95">
        <f t="shared" si="224"/>
        <v>0.54878237940127195</v>
      </c>
      <c r="L1076" s="38">
        <f t="shared" si="225"/>
        <v>0</v>
      </c>
      <c r="M1076" s="38">
        <f t="shared" si="226"/>
        <v>0</v>
      </c>
      <c r="N1076" s="38">
        <f t="shared" si="227"/>
        <v>9.1571771990000009E-2</v>
      </c>
      <c r="O1076" s="38">
        <f t="shared" si="228"/>
        <v>17.59842822801</v>
      </c>
      <c r="P1076" s="2">
        <v>494758</v>
      </c>
      <c r="Q1076" s="2">
        <v>115.538855923</v>
      </c>
      <c r="R1076" s="24">
        <v>0</v>
      </c>
      <c r="S1076" s="24">
        <v>0</v>
      </c>
      <c r="T1076" s="24">
        <v>5.1764710000000002E-3</v>
      </c>
      <c r="U1076" s="24">
        <v>0.99482352900000004</v>
      </c>
      <c r="V1076" s="95">
        <f t="shared" si="229"/>
        <v>0.54878237940127195</v>
      </c>
      <c r="W1076" s="95">
        <v>0.44678125000000002</v>
      </c>
      <c r="X1076" s="95">
        <v>0.36888326100000002</v>
      </c>
      <c r="Y1076" s="95">
        <f t="shared" si="230"/>
        <v>0.36888326093621038</v>
      </c>
      <c r="Z1076" s="2" t="s">
        <v>532</v>
      </c>
      <c r="AA1076" s="2" t="s">
        <v>532</v>
      </c>
      <c r="AB1076" s="2">
        <v>0.22500000000000001</v>
      </c>
      <c r="AC1076" s="95">
        <v>0.36963194399999999</v>
      </c>
      <c r="AD1076" s="38">
        <f t="shared" si="231"/>
        <v>0</v>
      </c>
      <c r="AE1076" s="38">
        <f t="shared" si="232"/>
        <v>0</v>
      </c>
      <c r="AF1076" s="38">
        <f t="shared" si="233"/>
        <v>0.18048796259229002</v>
      </c>
      <c r="AG1076" s="38">
        <f t="shared" si="234"/>
        <v>56.983285238430987</v>
      </c>
      <c r="AH1076" s="38">
        <f t="shared" si="235"/>
        <v>57.163773201023275</v>
      </c>
      <c r="AI1076" s="38">
        <v>303.90305555600003</v>
      </c>
      <c r="AJ1076" s="24">
        <f t="shared" si="236"/>
        <v>0.18809871159880373</v>
      </c>
      <c r="AK1076" s="2">
        <f t="shared" si="237"/>
        <v>5897</v>
      </c>
    </row>
    <row r="1077" spans="1:37">
      <c r="A1077" s="2">
        <v>278</v>
      </c>
      <c r="B1077" s="2" t="s">
        <v>331</v>
      </c>
      <c r="C1077" s="2" t="s">
        <v>1</v>
      </c>
      <c r="D1077" s="2" t="s">
        <v>448</v>
      </c>
      <c r="E1077" s="2" t="s">
        <v>767</v>
      </c>
      <c r="F1077" s="2" t="s">
        <v>64</v>
      </c>
      <c r="H1077" s="2" t="s">
        <v>881</v>
      </c>
      <c r="I1077" s="2">
        <v>39646</v>
      </c>
      <c r="J1077" s="2">
        <v>12726</v>
      </c>
      <c r="K1077" s="95">
        <f t="shared" si="224"/>
        <v>0.32099076829945011</v>
      </c>
      <c r="L1077" s="38">
        <f t="shared" si="225"/>
        <v>0</v>
      </c>
      <c r="M1077" s="38">
        <f t="shared" si="226"/>
        <v>0</v>
      </c>
      <c r="N1077" s="38">
        <f t="shared" si="227"/>
        <v>10.127702483009999</v>
      </c>
      <c r="O1077" s="38">
        <f t="shared" si="228"/>
        <v>53.502297516990005</v>
      </c>
      <c r="P1077" s="2">
        <v>468546</v>
      </c>
      <c r="Q1077" s="2">
        <v>424.15019502500002</v>
      </c>
      <c r="R1077" s="24">
        <v>0</v>
      </c>
      <c r="S1077" s="24">
        <v>0</v>
      </c>
      <c r="T1077" s="24">
        <v>0.159165527</v>
      </c>
      <c r="U1077" s="24">
        <v>0.84083447300000003</v>
      </c>
      <c r="V1077" s="95">
        <f t="shared" si="229"/>
        <v>0.32099076829945011</v>
      </c>
      <c r="W1077" s="95">
        <v>0.5238124999999999</v>
      </c>
      <c r="X1077" s="95">
        <v>0.35653804300000003</v>
      </c>
      <c r="Y1077" s="95">
        <f t="shared" si="230"/>
        <v>0.35653804286993751</v>
      </c>
      <c r="Z1077" s="2" t="s">
        <v>532</v>
      </c>
      <c r="AA1077" s="2" t="s">
        <v>532</v>
      </c>
      <c r="AB1077" s="2">
        <v>0.22500000000000001</v>
      </c>
      <c r="AC1077" s="95">
        <v>0.38143749999999998</v>
      </c>
      <c r="AD1077" s="38">
        <f t="shared" si="231"/>
        <v>0</v>
      </c>
      <c r="AE1077" s="38">
        <f t="shared" si="232"/>
        <v>0</v>
      </c>
      <c r="AF1077" s="38">
        <f t="shared" si="233"/>
        <v>19.961701594012709</v>
      </c>
      <c r="AG1077" s="38">
        <f t="shared" si="234"/>
        <v>178.772175656039</v>
      </c>
      <c r="AH1077" s="38">
        <f t="shared" si="235"/>
        <v>198.73387725005171</v>
      </c>
      <c r="AI1077" s="38">
        <v>303.90305555600003</v>
      </c>
      <c r="AJ1077" s="24">
        <f t="shared" si="236"/>
        <v>0.65393839784355556</v>
      </c>
      <c r="AK1077" s="2">
        <f t="shared" si="237"/>
        <v>21210</v>
      </c>
    </row>
    <row r="1078" spans="1:37">
      <c r="A1078" s="2">
        <v>279</v>
      </c>
      <c r="B1078" s="2" t="s">
        <v>332</v>
      </c>
      <c r="C1078" s="2" t="s">
        <v>1</v>
      </c>
      <c r="D1078" s="2" t="s">
        <v>448</v>
      </c>
      <c r="E1078" s="2" t="s">
        <v>767</v>
      </c>
      <c r="F1078" s="2" t="s">
        <v>64</v>
      </c>
      <c r="H1078" s="2" t="s">
        <v>881</v>
      </c>
      <c r="I1078" s="2">
        <v>13993</v>
      </c>
      <c r="J1078" s="2">
        <v>5825</v>
      </c>
      <c r="K1078" s="95">
        <f t="shared" si="224"/>
        <v>0.41627956835560637</v>
      </c>
      <c r="L1078" s="38">
        <f t="shared" si="225"/>
        <v>0</v>
      </c>
      <c r="M1078" s="38">
        <f t="shared" si="226"/>
        <v>0</v>
      </c>
      <c r="N1078" s="38">
        <f t="shared" si="227"/>
        <v>0</v>
      </c>
      <c r="O1078" s="38">
        <f t="shared" si="228"/>
        <v>29.125</v>
      </c>
      <c r="P1078" s="2">
        <v>1858540</v>
      </c>
      <c r="Q1078" s="2">
        <v>61.143224789000001</v>
      </c>
      <c r="R1078" s="24">
        <v>0</v>
      </c>
      <c r="S1078" s="24">
        <v>0</v>
      </c>
      <c r="T1078" s="24">
        <v>0</v>
      </c>
      <c r="U1078" s="24">
        <v>1</v>
      </c>
      <c r="V1078" s="95">
        <f t="shared" si="229"/>
        <v>0.41627956835560637</v>
      </c>
      <c r="W1078" s="95">
        <v>0.48662499999999997</v>
      </c>
      <c r="X1078" s="95">
        <v>0.44540000000000002</v>
      </c>
      <c r="Y1078" s="95">
        <f t="shared" si="230"/>
        <v>0.44540000000000002</v>
      </c>
      <c r="Z1078" s="2" t="s">
        <v>532</v>
      </c>
      <c r="AA1078" s="2" t="s">
        <v>532</v>
      </c>
      <c r="AB1078" s="2" t="s">
        <v>532</v>
      </c>
      <c r="AC1078" s="95">
        <v>0.44540000000000002</v>
      </c>
      <c r="AD1078" s="38">
        <f t="shared" si="231"/>
        <v>0</v>
      </c>
      <c r="AE1078" s="38">
        <f t="shared" si="232"/>
        <v>0</v>
      </c>
      <c r="AF1078" s="38">
        <f t="shared" si="233"/>
        <v>0</v>
      </c>
      <c r="AG1078" s="38">
        <f t="shared" si="234"/>
        <v>113.637129</v>
      </c>
      <c r="AH1078" s="38">
        <f t="shared" si="235"/>
        <v>113.637129</v>
      </c>
      <c r="AI1078" s="38">
        <v>303.90305555600003</v>
      </c>
      <c r="AJ1078" s="24">
        <f t="shared" si="236"/>
        <v>0.37392558884311761</v>
      </c>
      <c r="AK1078" s="2">
        <f t="shared" si="237"/>
        <v>9708</v>
      </c>
    </row>
    <row r="1079" spans="1:37">
      <c r="A1079" s="2">
        <v>2</v>
      </c>
      <c r="B1079" s="2" t="s">
        <v>66</v>
      </c>
      <c r="C1079" s="2" t="s">
        <v>27</v>
      </c>
      <c r="D1079" s="2" t="s">
        <v>409</v>
      </c>
      <c r="E1079" s="2" t="s">
        <v>1100</v>
      </c>
      <c r="F1079" s="2" t="s">
        <v>64</v>
      </c>
      <c r="H1079" s="2" t="s">
        <v>877</v>
      </c>
      <c r="I1079" s="2">
        <v>3944</v>
      </c>
      <c r="J1079" s="2">
        <v>480</v>
      </c>
      <c r="K1079" s="95">
        <f t="shared" si="224"/>
        <v>0.12170385395537525</v>
      </c>
      <c r="L1079" s="38">
        <f t="shared" si="225"/>
        <v>0</v>
      </c>
      <c r="M1079" s="38">
        <f t="shared" si="226"/>
        <v>0.33376248720000001</v>
      </c>
      <c r="N1079" s="38">
        <f t="shared" si="227"/>
        <v>0.63928967759999999</v>
      </c>
      <c r="O1079" s="38">
        <f t="shared" si="228"/>
        <v>1.4269478351999998</v>
      </c>
      <c r="P1079" s="2">
        <v>290608</v>
      </c>
      <c r="Q1079" s="2">
        <v>16.583965020000001</v>
      </c>
      <c r="R1079" s="24">
        <v>0</v>
      </c>
      <c r="S1079" s="24">
        <v>0.13906770299999999</v>
      </c>
      <c r="T1079" s="24">
        <v>0.26637069899999999</v>
      </c>
      <c r="U1079" s="24">
        <v>0.59456159799999997</v>
      </c>
      <c r="V1079" s="95">
        <f t="shared" si="229"/>
        <v>0.10477877853955375</v>
      </c>
      <c r="W1079" s="95">
        <v>0.30387500000000001</v>
      </c>
      <c r="X1079" s="95">
        <v>0.266263472</v>
      </c>
      <c r="Y1079" s="95">
        <f t="shared" si="230"/>
        <v>0.25357167033049999</v>
      </c>
      <c r="Z1079" s="2" t="s">
        <v>532</v>
      </c>
      <c r="AA1079" s="2">
        <v>0.17499999999999999</v>
      </c>
      <c r="AB1079" s="2">
        <v>0.22500000000000001</v>
      </c>
      <c r="AC1079" s="95">
        <v>0.28475</v>
      </c>
      <c r="AD1079" s="38">
        <f t="shared" si="231"/>
        <v>0</v>
      </c>
      <c r="AE1079" s="38">
        <f t="shared" si="232"/>
        <v>0.5116578928776</v>
      </c>
      <c r="AF1079" s="38">
        <f t="shared" si="233"/>
        <v>1.2600399545495999</v>
      </c>
      <c r="AG1079" s="38">
        <f t="shared" si="234"/>
        <v>3.5593929496012313</v>
      </c>
      <c r="AH1079" s="38">
        <f t="shared" si="235"/>
        <v>4.8194329041508315</v>
      </c>
      <c r="AI1079" s="38">
        <v>61.851944443999997</v>
      </c>
      <c r="AJ1079" s="24">
        <f t="shared" si="236"/>
        <v>7.7918858452611581E-2</v>
      </c>
      <c r="AK1079" s="2">
        <f t="shared" si="237"/>
        <v>689</v>
      </c>
    </row>
    <row r="1080" spans="1:37">
      <c r="A1080" s="2">
        <v>3</v>
      </c>
      <c r="B1080" s="2" t="s">
        <v>67</v>
      </c>
      <c r="C1080" s="2" t="s">
        <v>27</v>
      </c>
      <c r="D1080" s="2" t="s">
        <v>409</v>
      </c>
      <c r="E1080" s="2" t="s">
        <v>1100</v>
      </c>
      <c r="F1080" s="2" t="s">
        <v>64</v>
      </c>
      <c r="H1080" s="2" t="s">
        <v>877</v>
      </c>
      <c r="I1080" s="2">
        <v>19185</v>
      </c>
      <c r="J1080" s="2">
        <v>2</v>
      </c>
      <c r="K1080" s="95">
        <f t="shared" si="224"/>
        <v>1.0424811050299713E-4</v>
      </c>
      <c r="L1080" s="38">
        <f t="shared" si="225"/>
        <v>0</v>
      </c>
      <c r="M1080" s="38">
        <f t="shared" si="226"/>
        <v>0</v>
      </c>
      <c r="N1080" s="38">
        <f t="shared" si="227"/>
        <v>1.5661764700000001E-3</v>
      </c>
      <c r="O1080" s="38">
        <f t="shared" si="228"/>
        <v>8.4338235300000005E-3</v>
      </c>
      <c r="P1080" s="2">
        <v>1652324</v>
      </c>
      <c r="Q1080" s="2">
        <v>1.4932805E-2</v>
      </c>
      <c r="R1080" s="24">
        <v>0</v>
      </c>
      <c r="S1080" s="24">
        <v>0</v>
      </c>
      <c r="T1080" s="24">
        <v>0.156617647</v>
      </c>
      <c r="U1080" s="24">
        <v>0.84338235299999997</v>
      </c>
      <c r="V1080" s="95">
        <f t="shared" si="229"/>
        <v>1.0424811050299713E-4</v>
      </c>
      <c r="W1080" s="95">
        <v>0.32884375000000005</v>
      </c>
      <c r="X1080" s="95">
        <v>0.28166475200000002</v>
      </c>
      <c r="Y1080" s="95">
        <f t="shared" si="230"/>
        <v>0.28166475184218748</v>
      </c>
      <c r="Z1080" s="2" t="s">
        <v>532</v>
      </c>
      <c r="AA1080" s="2" t="s">
        <v>532</v>
      </c>
      <c r="AB1080" s="2">
        <v>0.22500000000000001</v>
      </c>
      <c r="AC1080" s="95">
        <v>0.29218749999999999</v>
      </c>
      <c r="AD1080" s="38">
        <f t="shared" si="231"/>
        <v>0</v>
      </c>
      <c r="AE1080" s="38">
        <f t="shared" si="232"/>
        <v>0</v>
      </c>
      <c r="AF1080" s="38">
        <f t="shared" si="233"/>
        <v>3.0869338223700003E-3</v>
      </c>
      <c r="AG1080" s="38">
        <f t="shared" si="234"/>
        <v>2.1586898439005627E-2</v>
      </c>
      <c r="AH1080" s="38">
        <f t="shared" si="235"/>
        <v>2.4673832261375629E-2</v>
      </c>
      <c r="AI1080" s="38">
        <v>61.851944443999997</v>
      </c>
      <c r="AJ1080" s="24">
        <f t="shared" si="236"/>
        <v>3.9891764896275847E-4</v>
      </c>
      <c r="AK1080" s="2">
        <f t="shared" si="237"/>
        <v>3</v>
      </c>
    </row>
    <row r="1081" spans="1:37">
      <c r="A1081" s="2">
        <v>295</v>
      </c>
      <c r="B1081" s="2" t="s">
        <v>346</v>
      </c>
      <c r="C1081" s="2" t="s">
        <v>27</v>
      </c>
      <c r="D1081" s="2" t="s">
        <v>409</v>
      </c>
      <c r="E1081" s="2" t="s">
        <v>1100</v>
      </c>
      <c r="F1081" s="2" t="s">
        <v>64</v>
      </c>
      <c r="H1081" s="2" t="s">
        <v>877</v>
      </c>
      <c r="I1081" s="2">
        <v>413</v>
      </c>
      <c r="J1081" s="2">
        <v>0</v>
      </c>
      <c r="K1081" s="95">
        <f t="shared" si="224"/>
        <v>0</v>
      </c>
      <c r="L1081" s="38">
        <f t="shared" si="225"/>
        <v>0</v>
      </c>
      <c r="M1081" s="38">
        <f t="shared" si="226"/>
        <v>0</v>
      </c>
      <c r="N1081" s="38">
        <f t="shared" si="227"/>
        <v>0</v>
      </c>
      <c r="O1081" s="38">
        <f t="shared" si="228"/>
        <v>0</v>
      </c>
      <c r="P1081" s="2">
        <v>1837438</v>
      </c>
      <c r="Q1081" s="2">
        <v>0</v>
      </c>
      <c r="R1081" s="24">
        <v>0</v>
      </c>
      <c r="S1081" s="24">
        <v>0</v>
      </c>
      <c r="T1081" s="24">
        <v>0</v>
      </c>
      <c r="U1081" s="24">
        <v>1</v>
      </c>
      <c r="V1081" s="95">
        <f t="shared" si="229"/>
        <v>0</v>
      </c>
      <c r="W1081" s="95">
        <v>0.30387500000000001</v>
      </c>
      <c r="X1081" s="95">
        <v>0.29643750000000002</v>
      </c>
      <c r="Y1081" s="95">
        <f t="shared" si="230"/>
        <v>0.29643750000000002</v>
      </c>
      <c r="Z1081" s="2" t="s">
        <v>532</v>
      </c>
      <c r="AA1081" s="2" t="s">
        <v>532</v>
      </c>
      <c r="AB1081" s="2" t="s">
        <v>532</v>
      </c>
      <c r="AC1081" s="95">
        <v>0.29643750000000002</v>
      </c>
      <c r="AD1081" s="38">
        <f t="shared" si="231"/>
        <v>0</v>
      </c>
      <c r="AE1081" s="38">
        <f t="shared" si="232"/>
        <v>0</v>
      </c>
      <c r="AF1081" s="38">
        <f t="shared" si="233"/>
        <v>0</v>
      </c>
      <c r="AG1081" s="38">
        <f t="shared" si="234"/>
        <v>0</v>
      </c>
      <c r="AH1081" s="38">
        <f t="shared" si="235"/>
        <v>0</v>
      </c>
      <c r="AI1081" s="38">
        <v>61.851944443999997</v>
      </c>
      <c r="AJ1081" s="24">
        <f t="shared" si="236"/>
        <v>0</v>
      </c>
      <c r="AK1081" s="2">
        <f t="shared" si="237"/>
        <v>0</v>
      </c>
    </row>
    <row r="1082" spans="1:37">
      <c r="A1082" s="2">
        <v>4</v>
      </c>
      <c r="B1082" s="2" t="s">
        <v>68</v>
      </c>
      <c r="C1082" s="2" t="s">
        <v>27</v>
      </c>
      <c r="D1082" s="2" t="s">
        <v>409</v>
      </c>
      <c r="E1082" s="2" t="s">
        <v>1100</v>
      </c>
      <c r="F1082" s="2" t="s">
        <v>64</v>
      </c>
      <c r="H1082" s="2" t="s">
        <v>877</v>
      </c>
      <c r="I1082" s="2">
        <v>9525</v>
      </c>
      <c r="J1082" s="2">
        <v>1</v>
      </c>
      <c r="K1082" s="95">
        <f t="shared" si="224"/>
        <v>1.0498687664041995E-4</v>
      </c>
      <c r="L1082" s="38">
        <f t="shared" si="225"/>
        <v>2.5136798900000003E-3</v>
      </c>
      <c r="M1082" s="38">
        <f t="shared" si="226"/>
        <v>5.5176128499999995E-4</v>
      </c>
      <c r="N1082" s="38">
        <f t="shared" si="227"/>
        <v>5.5749999999999994E-4</v>
      </c>
      <c r="O1082" s="38">
        <f t="shared" si="228"/>
        <v>1.3770588249999998E-3</v>
      </c>
      <c r="P1082" s="2">
        <v>559846</v>
      </c>
      <c r="Q1082" s="2">
        <v>8.9911220000000007E-3</v>
      </c>
      <c r="R1082" s="24">
        <v>0.50273597800000003</v>
      </c>
      <c r="S1082" s="24">
        <v>0.110352257</v>
      </c>
      <c r="T1082" s="24">
        <v>0.1115</v>
      </c>
      <c r="U1082" s="24">
        <v>0.27541176499999998</v>
      </c>
      <c r="V1082" s="95">
        <f t="shared" si="229"/>
        <v>4.0620657742782149E-5</v>
      </c>
      <c r="W1082" s="95">
        <v>0.36231249999999998</v>
      </c>
      <c r="X1082" s="95">
        <v>0.297027347</v>
      </c>
      <c r="Y1082" s="95">
        <f t="shared" si="230"/>
        <v>0.1845086178709375</v>
      </c>
      <c r="Z1082" s="2">
        <v>0.1</v>
      </c>
      <c r="AA1082" s="2">
        <v>0.17499999999999999</v>
      </c>
      <c r="AB1082" s="2">
        <v>0.22500000000000001</v>
      </c>
      <c r="AC1082" s="95">
        <v>0.32618750000000002</v>
      </c>
      <c r="AD1082" s="38">
        <f t="shared" si="231"/>
        <v>2.2019835836400007E-3</v>
      </c>
      <c r="AE1082" s="38">
        <f t="shared" si="232"/>
        <v>8.4585004990499993E-4</v>
      </c>
      <c r="AF1082" s="38">
        <f t="shared" si="233"/>
        <v>1.0988324999999998E-3</v>
      </c>
      <c r="AG1082" s="38">
        <f t="shared" si="234"/>
        <v>3.9348113292020622E-3</v>
      </c>
      <c r="AH1082" s="38">
        <f t="shared" si="235"/>
        <v>5.033643829202062E-3</v>
      </c>
      <c r="AI1082" s="38">
        <v>61.851944443999997</v>
      </c>
      <c r="AJ1082" s="24">
        <f t="shared" si="236"/>
        <v>8.1382143673097658E-5</v>
      </c>
      <c r="AK1082" s="2">
        <f t="shared" si="237"/>
        <v>1</v>
      </c>
    </row>
    <row r="1083" spans="1:37">
      <c r="A1083" s="2">
        <v>5</v>
      </c>
      <c r="B1083" s="2" t="s">
        <v>69</v>
      </c>
      <c r="C1083" s="2" t="s">
        <v>27</v>
      </c>
      <c r="D1083" s="2" t="s">
        <v>409</v>
      </c>
      <c r="E1083" s="2" t="s">
        <v>1100</v>
      </c>
      <c r="F1083" s="2" t="s">
        <v>64</v>
      </c>
      <c r="H1083" s="2" t="s">
        <v>877</v>
      </c>
      <c r="I1083" s="2">
        <v>16436</v>
      </c>
      <c r="J1083" s="2">
        <v>1046</v>
      </c>
      <c r="K1083" s="95">
        <f t="shared" si="224"/>
        <v>6.3640788513020199E-2</v>
      </c>
      <c r="L1083" s="38">
        <f t="shared" si="225"/>
        <v>2.0470361994499999</v>
      </c>
      <c r="M1083" s="38">
        <f t="shared" si="226"/>
        <v>1.3296554829000002</v>
      </c>
      <c r="N1083" s="38">
        <f t="shared" si="227"/>
        <v>0.58461700442000009</v>
      </c>
      <c r="O1083" s="38">
        <f t="shared" si="228"/>
        <v>1.2686913132300002</v>
      </c>
      <c r="P1083" s="2">
        <v>1230756</v>
      </c>
      <c r="Q1083" s="2">
        <v>3.9152935649999998</v>
      </c>
      <c r="R1083" s="24">
        <v>0.39140271500000001</v>
      </c>
      <c r="S1083" s="24">
        <v>0.25423623000000001</v>
      </c>
      <c r="T1083" s="24">
        <v>0.111781454</v>
      </c>
      <c r="U1083" s="24">
        <v>0.24257960100000001</v>
      </c>
      <c r="V1083" s="95">
        <f t="shared" si="229"/>
        <v>2.2551816958505722E-2</v>
      </c>
      <c r="W1083" s="95">
        <v>0.38515624999999998</v>
      </c>
      <c r="X1083" s="95">
        <v>0.296814089</v>
      </c>
      <c r="Y1083" s="95">
        <f t="shared" si="230"/>
        <v>0.18881096539240627</v>
      </c>
      <c r="Z1083" s="2">
        <v>0.1</v>
      </c>
      <c r="AA1083" s="2">
        <v>0.17499999999999999</v>
      </c>
      <c r="AB1083" s="2">
        <v>0.22500000000000001</v>
      </c>
      <c r="AC1083" s="95">
        <v>0.32990625000000001</v>
      </c>
      <c r="AD1083" s="38">
        <f t="shared" si="231"/>
        <v>1.7932037107182</v>
      </c>
      <c r="AE1083" s="38">
        <f t="shared" si="232"/>
        <v>2.0383618552857006</v>
      </c>
      <c r="AF1083" s="38">
        <f t="shared" si="233"/>
        <v>1.1522801157118203</v>
      </c>
      <c r="AG1083" s="38">
        <f t="shared" si="234"/>
        <v>3.6664909355442941</v>
      </c>
      <c r="AH1083" s="38">
        <f t="shared" si="235"/>
        <v>4.8187710512561139</v>
      </c>
      <c r="AI1083" s="38">
        <v>61.851944443999997</v>
      </c>
      <c r="AJ1083" s="24">
        <f t="shared" si="236"/>
        <v>7.7908157852967272E-2</v>
      </c>
      <c r="AK1083" s="2">
        <f t="shared" si="237"/>
        <v>618</v>
      </c>
    </row>
    <row r="1084" spans="1:37">
      <c r="A1084" s="2">
        <v>6</v>
      </c>
      <c r="B1084" s="2" t="s">
        <v>70</v>
      </c>
      <c r="C1084" s="2" t="s">
        <v>27</v>
      </c>
      <c r="D1084" s="2" t="s">
        <v>409</v>
      </c>
      <c r="E1084" s="2" t="s">
        <v>1100</v>
      </c>
      <c r="F1084" s="2" t="s">
        <v>64</v>
      </c>
      <c r="H1084" s="2" t="s">
        <v>877</v>
      </c>
      <c r="I1084" s="2">
        <v>11967</v>
      </c>
      <c r="J1084" s="2">
        <v>1887</v>
      </c>
      <c r="K1084" s="95">
        <f t="shared" si="224"/>
        <v>0.15768362998245175</v>
      </c>
      <c r="L1084" s="38">
        <f t="shared" si="225"/>
        <v>0</v>
      </c>
      <c r="M1084" s="38">
        <f t="shared" si="226"/>
        <v>2.3228382388200002</v>
      </c>
      <c r="N1084" s="38">
        <f t="shared" si="227"/>
        <v>3.89316176673</v>
      </c>
      <c r="O1084" s="38">
        <f t="shared" si="228"/>
        <v>3.2190000038849993</v>
      </c>
      <c r="P1084" s="2">
        <v>1451918</v>
      </c>
      <c r="Q1084" s="2">
        <v>10.774028522</v>
      </c>
      <c r="R1084" s="24">
        <v>0</v>
      </c>
      <c r="S1084" s="24">
        <v>0.24619377200000001</v>
      </c>
      <c r="T1084" s="24">
        <v>0.41262975800000001</v>
      </c>
      <c r="U1084" s="24">
        <v>0.34117647099999998</v>
      </c>
      <c r="V1084" s="95">
        <f t="shared" si="229"/>
        <v>0.1188629024921033</v>
      </c>
      <c r="W1084" s="95">
        <v>0.31981249999999994</v>
      </c>
      <c r="X1084" s="95">
        <v>0.251081363</v>
      </c>
      <c r="Y1084" s="95">
        <f t="shared" si="230"/>
        <v>0.23235060576637501</v>
      </c>
      <c r="Z1084" s="2" t="s">
        <v>532</v>
      </c>
      <c r="AA1084" s="2">
        <v>0.17499999999999999</v>
      </c>
      <c r="AB1084" s="2">
        <v>0.22500000000000001</v>
      </c>
      <c r="AC1084" s="95">
        <v>0.28262500000000002</v>
      </c>
      <c r="AD1084" s="38">
        <f t="shared" si="231"/>
        <v>0</v>
      </c>
      <c r="AE1084" s="38">
        <f t="shared" si="232"/>
        <v>3.5609110201110603</v>
      </c>
      <c r="AF1084" s="38">
        <f t="shared" si="233"/>
        <v>7.6734218422248306</v>
      </c>
      <c r="AG1084" s="38">
        <f t="shared" si="234"/>
        <v>7.9695841146184625</v>
      </c>
      <c r="AH1084" s="38">
        <f t="shared" si="235"/>
        <v>15.643005956843293</v>
      </c>
      <c r="AI1084" s="38">
        <v>61.851944443999997</v>
      </c>
      <c r="AJ1084" s="24">
        <f t="shared" si="236"/>
        <v>0.25291049614464878</v>
      </c>
      <c r="AK1084" s="2">
        <f t="shared" si="237"/>
        <v>2371</v>
      </c>
    </row>
    <row r="1085" spans="1:37">
      <c r="A1085" s="2">
        <v>7</v>
      </c>
      <c r="B1085" s="2" t="s">
        <v>71</v>
      </c>
      <c r="C1085" s="2" t="s">
        <v>27</v>
      </c>
      <c r="D1085" s="2" t="s">
        <v>409</v>
      </c>
      <c r="E1085" s="2" t="s">
        <v>1100</v>
      </c>
      <c r="F1085" s="2" t="s">
        <v>64</v>
      </c>
      <c r="H1085" s="2" t="s">
        <v>877</v>
      </c>
      <c r="I1085" s="2">
        <v>7155</v>
      </c>
      <c r="J1085" s="2">
        <v>0</v>
      </c>
      <c r="K1085" s="95">
        <f t="shared" si="224"/>
        <v>0</v>
      </c>
      <c r="L1085" s="38">
        <f t="shared" si="225"/>
        <v>0</v>
      </c>
      <c r="M1085" s="38">
        <f t="shared" si="226"/>
        <v>0</v>
      </c>
      <c r="N1085" s="38">
        <f t="shared" si="227"/>
        <v>0</v>
      </c>
      <c r="O1085" s="38">
        <f t="shared" si="228"/>
        <v>0</v>
      </c>
      <c r="P1085" s="2">
        <v>545074</v>
      </c>
      <c r="Q1085" s="2">
        <v>0</v>
      </c>
      <c r="R1085" s="24">
        <v>0.34463667799999997</v>
      </c>
      <c r="S1085" s="24">
        <v>0.13840830400000001</v>
      </c>
      <c r="T1085" s="24">
        <v>0.15368552299999999</v>
      </c>
      <c r="U1085" s="24">
        <v>0.36326949400000003</v>
      </c>
      <c r="V1085" s="95">
        <f t="shared" si="229"/>
        <v>0</v>
      </c>
      <c r="W1085" s="95">
        <v>0.37878124999999996</v>
      </c>
      <c r="X1085" s="95">
        <v>0.29498553100000002</v>
      </c>
      <c r="Y1085" s="95">
        <f t="shared" si="230"/>
        <v>0.2111793709930625</v>
      </c>
      <c r="Z1085" s="2">
        <v>0.1</v>
      </c>
      <c r="AA1085" s="2">
        <v>0.17499999999999999</v>
      </c>
      <c r="AB1085" s="2">
        <v>0.22500000000000001</v>
      </c>
      <c r="AC1085" s="95">
        <v>0.32459375000000001</v>
      </c>
      <c r="AD1085" s="38">
        <f t="shared" si="231"/>
        <v>0</v>
      </c>
      <c r="AE1085" s="38">
        <f t="shared" si="232"/>
        <v>0</v>
      </c>
      <c r="AF1085" s="38">
        <f t="shared" si="233"/>
        <v>0</v>
      </c>
      <c r="AG1085" s="38">
        <f t="shared" si="234"/>
        <v>0</v>
      </c>
      <c r="AH1085" s="38">
        <f t="shared" si="235"/>
        <v>0</v>
      </c>
      <c r="AI1085" s="38">
        <v>61.851944443999997</v>
      </c>
      <c r="AJ1085" s="24">
        <f t="shared" si="236"/>
        <v>0</v>
      </c>
      <c r="AK1085" s="2">
        <f t="shared" si="237"/>
        <v>0</v>
      </c>
    </row>
    <row r="1086" spans="1:37">
      <c r="A1086" s="2">
        <v>8</v>
      </c>
      <c r="B1086" s="2" t="s">
        <v>72</v>
      </c>
      <c r="C1086" s="2" t="s">
        <v>27</v>
      </c>
      <c r="D1086" s="2" t="s">
        <v>409</v>
      </c>
      <c r="E1086" s="2" t="s">
        <v>1100</v>
      </c>
      <c r="F1086" s="2" t="s">
        <v>64</v>
      </c>
      <c r="H1086" s="2" t="s">
        <v>877</v>
      </c>
      <c r="I1086" s="2">
        <v>12645</v>
      </c>
      <c r="J1086" s="2">
        <v>1</v>
      </c>
      <c r="K1086" s="95">
        <f t="shared" si="224"/>
        <v>7.9082641360221428E-5</v>
      </c>
      <c r="L1086" s="38">
        <f t="shared" si="225"/>
        <v>1.8893716599999999E-3</v>
      </c>
      <c r="M1086" s="38">
        <f t="shared" si="226"/>
        <v>7.44381845E-4</v>
      </c>
      <c r="N1086" s="38">
        <f t="shared" si="227"/>
        <v>7.5420168000000002E-4</v>
      </c>
      <c r="O1086" s="38">
        <f t="shared" si="228"/>
        <v>1.6120448200000002E-3</v>
      </c>
      <c r="P1086" s="2">
        <v>738455</v>
      </c>
      <c r="Q1086" s="2">
        <v>7.7630920000000001E-3</v>
      </c>
      <c r="R1086" s="24">
        <v>0.37787433199999998</v>
      </c>
      <c r="S1086" s="24">
        <v>0.14887636900000001</v>
      </c>
      <c r="T1086" s="24">
        <v>0.15084033599999999</v>
      </c>
      <c r="U1086" s="24">
        <v>0.32240896400000002</v>
      </c>
      <c r="V1086" s="95">
        <f t="shared" si="229"/>
        <v>3.7425804665875837E-5</v>
      </c>
      <c r="W1086" s="95">
        <v>0.35168749999999993</v>
      </c>
      <c r="X1086" s="95">
        <v>0.276563369</v>
      </c>
      <c r="Y1086" s="95">
        <f t="shared" si="230"/>
        <v>0.19472421873775</v>
      </c>
      <c r="Z1086" s="2">
        <v>0.1</v>
      </c>
      <c r="AA1086" s="2">
        <v>0.17499999999999999</v>
      </c>
      <c r="AB1086" s="2">
        <v>0.22500000000000001</v>
      </c>
      <c r="AC1086" s="95">
        <v>0.3006875</v>
      </c>
      <c r="AD1086" s="38">
        <f t="shared" si="231"/>
        <v>1.6550895741599999E-3</v>
      </c>
      <c r="AE1086" s="38">
        <f t="shared" si="232"/>
        <v>1.141137368385E-3</v>
      </c>
      <c r="AF1086" s="38">
        <f t="shared" si="233"/>
        <v>1.4865315112800002E-3</v>
      </c>
      <c r="AG1086" s="38">
        <f t="shared" si="234"/>
        <v>4.2461623268884507E-3</v>
      </c>
      <c r="AH1086" s="38">
        <f t="shared" si="235"/>
        <v>5.732693838168451E-3</v>
      </c>
      <c r="AI1086" s="38">
        <v>61.851944443999997</v>
      </c>
      <c r="AJ1086" s="24">
        <f t="shared" si="236"/>
        <v>9.268413288702286E-5</v>
      </c>
      <c r="AK1086" s="2">
        <f t="shared" si="237"/>
        <v>1</v>
      </c>
    </row>
    <row r="1087" spans="1:37">
      <c r="A1087" s="2">
        <v>9</v>
      </c>
      <c r="B1087" s="2" t="s">
        <v>73</v>
      </c>
      <c r="C1087" s="2" t="s">
        <v>27</v>
      </c>
      <c r="D1087" s="2" t="s">
        <v>409</v>
      </c>
      <c r="E1087" s="2" t="s">
        <v>1100</v>
      </c>
      <c r="F1087" s="2" t="s">
        <v>64</v>
      </c>
      <c r="H1087" s="2" t="s">
        <v>877</v>
      </c>
      <c r="I1087" s="2">
        <v>2592</v>
      </c>
      <c r="J1087" s="2">
        <v>1</v>
      </c>
      <c r="K1087" s="95">
        <f t="shared" si="224"/>
        <v>3.8580246913580245E-4</v>
      </c>
      <c r="L1087" s="38">
        <f t="shared" si="225"/>
        <v>1.6969649549999999E-3</v>
      </c>
      <c r="M1087" s="38">
        <f t="shared" si="226"/>
        <v>7.5093867500000005E-4</v>
      </c>
      <c r="N1087" s="38">
        <f t="shared" si="227"/>
        <v>8.8297872500000001E-4</v>
      </c>
      <c r="O1087" s="38">
        <f t="shared" si="228"/>
        <v>1.6691176449999999E-3</v>
      </c>
      <c r="P1087" s="2">
        <v>383657</v>
      </c>
      <c r="Q1087" s="2">
        <v>1.6258855999999999E-2</v>
      </c>
      <c r="R1087" s="24">
        <v>0.33939299099999998</v>
      </c>
      <c r="S1087" s="24">
        <v>0.15018773499999999</v>
      </c>
      <c r="T1087" s="24">
        <v>0.176595745</v>
      </c>
      <c r="U1087" s="24">
        <v>0.33382352900000001</v>
      </c>
      <c r="V1087" s="95">
        <f t="shared" si="229"/>
        <v>1.9692101620370368E-4</v>
      </c>
      <c r="W1087" s="95">
        <v>0.36178124999999994</v>
      </c>
      <c r="X1087" s="95">
        <v>0.279017821</v>
      </c>
      <c r="Y1087" s="95">
        <f t="shared" si="230"/>
        <v>0.20263822647334376</v>
      </c>
      <c r="Z1087" s="2">
        <v>0.1</v>
      </c>
      <c r="AA1087" s="2">
        <v>0.17499999999999999</v>
      </c>
      <c r="AB1087" s="2">
        <v>0.22500000000000001</v>
      </c>
      <c r="AC1087" s="95">
        <v>0.30759375</v>
      </c>
      <c r="AD1087" s="38">
        <f t="shared" si="231"/>
        <v>1.48654130058E-3</v>
      </c>
      <c r="AE1087" s="38">
        <f t="shared" si="232"/>
        <v>1.1511889887750003E-3</v>
      </c>
      <c r="AF1087" s="38">
        <f t="shared" si="233"/>
        <v>1.740351066975E-3</v>
      </c>
      <c r="AG1087" s="38">
        <f t="shared" si="234"/>
        <v>4.4974729632024559E-3</v>
      </c>
      <c r="AH1087" s="38">
        <f t="shared" si="235"/>
        <v>6.2378240301774555E-3</v>
      </c>
      <c r="AI1087" s="38">
        <v>61.851944443999997</v>
      </c>
      <c r="AJ1087" s="24">
        <f t="shared" si="236"/>
        <v>1.0085089622081495E-4</v>
      </c>
      <c r="AK1087" s="2">
        <f t="shared" si="237"/>
        <v>1</v>
      </c>
    </row>
    <row r="1088" spans="1:37">
      <c r="A1088" s="2">
        <v>296</v>
      </c>
      <c r="B1088" s="2" t="s">
        <v>347</v>
      </c>
      <c r="C1088" s="2" t="s">
        <v>26</v>
      </c>
      <c r="D1088" s="2" t="s">
        <v>410</v>
      </c>
      <c r="E1088" s="2" t="s">
        <v>1100</v>
      </c>
      <c r="F1088" s="2" t="s">
        <v>64</v>
      </c>
      <c r="H1088" s="2" t="s">
        <v>877</v>
      </c>
      <c r="I1088" s="2">
        <v>160</v>
      </c>
      <c r="J1088" s="2">
        <v>0</v>
      </c>
      <c r="K1088" s="95">
        <f t="shared" si="224"/>
        <v>0</v>
      </c>
      <c r="L1088" s="38">
        <f t="shared" si="225"/>
        <v>0</v>
      </c>
      <c r="M1088" s="38">
        <f t="shared" si="226"/>
        <v>0</v>
      </c>
      <c r="N1088" s="38">
        <f t="shared" si="227"/>
        <v>0</v>
      </c>
      <c r="O1088" s="38">
        <f t="shared" si="228"/>
        <v>0</v>
      </c>
      <c r="P1088" s="2">
        <v>1201285</v>
      </c>
      <c r="Q1088" s="2">
        <v>0</v>
      </c>
      <c r="R1088" s="24">
        <v>0.12740641699999999</v>
      </c>
      <c r="S1088" s="24">
        <v>0.70854129499999996</v>
      </c>
      <c r="T1088" s="24">
        <v>0.16405228799999999</v>
      </c>
      <c r="U1088" s="24">
        <v>0</v>
      </c>
      <c r="V1088" s="95">
        <f t="shared" si="229"/>
        <v>0</v>
      </c>
      <c r="W1088" s="95">
        <v>7.4999999999999997E-2</v>
      </c>
      <c r="X1088" s="95">
        <v>0.22500000000000001</v>
      </c>
      <c r="Y1088" s="95">
        <f t="shared" si="230"/>
        <v>0.17364713312499999</v>
      </c>
      <c r="Z1088" s="2">
        <v>0.1</v>
      </c>
      <c r="AA1088" s="2">
        <v>0.17499999999999999</v>
      </c>
      <c r="AB1088" s="2">
        <v>0.22500000000000001</v>
      </c>
      <c r="AC1088" s="95"/>
      <c r="AD1088" s="38">
        <f t="shared" si="231"/>
        <v>0</v>
      </c>
      <c r="AE1088" s="38">
        <f t="shared" si="232"/>
        <v>0</v>
      </c>
      <c r="AF1088" s="38">
        <f t="shared" si="233"/>
        <v>0</v>
      </c>
      <c r="AG1088" s="38">
        <f t="shared" si="234"/>
        <v>0</v>
      </c>
      <c r="AH1088" s="38">
        <f t="shared" si="235"/>
        <v>0</v>
      </c>
      <c r="AI1088" s="38">
        <v>81.848055556000006</v>
      </c>
      <c r="AJ1088" s="24">
        <f t="shared" si="236"/>
        <v>0</v>
      </c>
      <c r="AK1088" s="2">
        <f t="shared" si="237"/>
        <v>0</v>
      </c>
    </row>
    <row r="1089" spans="1:37">
      <c r="A1089" s="2">
        <v>10</v>
      </c>
      <c r="B1089" s="2" t="s">
        <v>74</v>
      </c>
      <c r="C1089" s="2" t="s">
        <v>26</v>
      </c>
      <c r="D1089" s="2" t="s">
        <v>410</v>
      </c>
      <c r="E1089" s="2" t="s">
        <v>1100</v>
      </c>
      <c r="F1089" s="2" t="s">
        <v>64</v>
      </c>
      <c r="H1089" s="2" t="s">
        <v>877</v>
      </c>
      <c r="I1089" s="2">
        <v>2886</v>
      </c>
      <c r="J1089" s="2">
        <v>75</v>
      </c>
      <c r="K1089" s="95">
        <f t="shared" si="224"/>
        <v>2.5987525987525989E-2</v>
      </c>
      <c r="L1089" s="38">
        <f t="shared" si="225"/>
        <v>0</v>
      </c>
      <c r="M1089" s="38">
        <f t="shared" si="226"/>
        <v>0</v>
      </c>
      <c r="N1089" s="38">
        <f t="shared" si="227"/>
        <v>0.375</v>
      </c>
      <c r="O1089" s="38">
        <f t="shared" si="228"/>
        <v>0</v>
      </c>
      <c r="P1089" s="2">
        <v>1828927</v>
      </c>
      <c r="Q1089" s="2">
        <v>0.4041304</v>
      </c>
      <c r="R1089" s="24">
        <v>0</v>
      </c>
      <c r="S1089" s="24">
        <v>0</v>
      </c>
      <c r="T1089" s="24">
        <v>1</v>
      </c>
      <c r="U1089" s="24">
        <v>0</v>
      </c>
      <c r="V1089" s="95">
        <f t="shared" si="229"/>
        <v>2.5987525987525989E-2</v>
      </c>
      <c r="W1089" s="95">
        <v>0.24862499999999998</v>
      </c>
      <c r="X1089" s="95">
        <v>0.22500000000000001</v>
      </c>
      <c r="Y1089" s="95">
        <f t="shared" si="230"/>
        <v>0.22500000000000001</v>
      </c>
      <c r="Z1089" s="2" t="s">
        <v>532</v>
      </c>
      <c r="AA1089" s="2" t="s">
        <v>532</v>
      </c>
      <c r="AB1089" s="2">
        <v>0.22500000000000001</v>
      </c>
      <c r="AC1089" s="95"/>
      <c r="AD1089" s="38">
        <f t="shared" si="231"/>
        <v>0</v>
      </c>
      <c r="AE1089" s="38">
        <f t="shared" si="232"/>
        <v>0</v>
      </c>
      <c r="AF1089" s="38">
        <f t="shared" si="233"/>
        <v>0.73912500000000003</v>
      </c>
      <c r="AG1089" s="38">
        <f t="shared" si="234"/>
        <v>0</v>
      </c>
      <c r="AH1089" s="38">
        <f t="shared" si="235"/>
        <v>0.73912500000000003</v>
      </c>
      <c r="AI1089" s="38">
        <v>81.848055556000006</v>
      </c>
      <c r="AJ1089" s="24">
        <f t="shared" si="236"/>
        <v>9.0304527698192496E-3</v>
      </c>
      <c r="AK1089" s="2">
        <f t="shared" si="237"/>
        <v>125</v>
      </c>
    </row>
    <row r="1090" spans="1:37">
      <c r="A1090" s="2">
        <v>11</v>
      </c>
      <c r="B1090" s="2" t="s">
        <v>75</v>
      </c>
      <c r="C1090" s="2" t="s">
        <v>26</v>
      </c>
      <c r="D1090" s="2" t="s">
        <v>410</v>
      </c>
      <c r="E1090" s="2" t="s">
        <v>1100</v>
      </c>
      <c r="F1090" s="2" t="s">
        <v>64</v>
      </c>
      <c r="H1090" s="2" t="s">
        <v>877</v>
      </c>
      <c r="I1090" s="2">
        <v>2440</v>
      </c>
      <c r="J1090" s="2">
        <v>129</v>
      </c>
      <c r="K1090" s="95">
        <f t="shared" si="224"/>
        <v>5.2868852459016395E-2</v>
      </c>
      <c r="L1090" s="38">
        <f t="shared" si="225"/>
        <v>0</v>
      </c>
      <c r="M1090" s="38">
        <f t="shared" si="226"/>
        <v>0</v>
      </c>
      <c r="N1090" s="38">
        <f t="shared" si="227"/>
        <v>0.64500000000000002</v>
      </c>
      <c r="O1090" s="38">
        <f t="shared" si="228"/>
        <v>0</v>
      </c>
      <c r="P1090" s="2">
        <v>866970</v>
      </c>
      <c r="Q1090" s="2">
        <v>1.466365618</v>
      </c>
      <c r="R1090" s="24">
        <v>0</v>
      </c>
      <c r="S1090" s="24">
        <v>0</v>
      </c>
      <c r="T1090" s="24">
        <v>1</v>
      </c>
      <c r="U1090" s="24">
        <v>0</v>
      </c>
      <c r="V1090" s="95">
        <f t="shared" si="229"/>
        <v>5.2868852459016395E-2</v>
      </c>
      <c r="W1090" s="95">
        <v>0.24862499999999998</v>
      </c>
      <c r="X1090" s="95">
        <v>0.22500000000000001</v>
      </c>
      <c r="Y1090" s="95">
        <f t="shared" si="230"/>
        <v>0.22500000000000001</v>
      </c>
      <c r="Z1090" s="2" t="s">
        <v>532</v>
      </c>
      <c r="AA1090" s="2" t="s">
        <v>532</v>
      </c>
      <c r="AB1090" s="2">
        <v>0.22500000000000001</v>
      </c>
      <c r="AC1090" s="95"/>
      <c r="AD1090" s="38">
        <f t="shared" si="231"/>
        <v>0</v>
      </c>
      <c r="AE1090" s="38">
        <f t="shared" si="232"/>
        <v>0</v>
      </c>
      <c r="AF1090" s="38">
        <f t="shared" si="233"/>
        <v>1.2712950000000001</v>
      </c>
      <c r="AG1090" s="38">
        <f t="shared" si="234"/>
        <v>0</v>
      </c>
      <c r="AH1090" s="38">
        <f t="shared" si="235"/>
        <v>1.2712950000000001</v>
      </c>
      <c r="AI1090" s="38">
        <v>81.848055556000006</v>
      </c>
      <c r="AJ1090" s="24">
        <f t="shared" si="236"/>
        <v>1.5532378764089109E-2</v>
      </c>
      <c r="AK1090" s="2">
        <f t="shared" si="237"/>
        <v>215</v>
      </c>
    </row>
    <row r="1091" spans="1:37">
      <c r="A1091" s="2">
        <v>12</v>
      </c>
      <c r="B1091" s="2" t="s">
        <v>76</v>
      </c>
      <c r="C1091" s="2" t="s">
        <v>26</v>
      </c>
      <c r="D1091" s="2" t="s">
        <v>410</v>
      </c>
      <c r="E1091" s="2" t="s">
        <v>1100</v>
      </c>
      <c r="F1091" s="2" t="s">
        <v>64</v>
      </c>
      <c r="H1091" s="2" t="s">
        <v>877</v>
      </c>
      <c r="I1091" s="2">
        <v>2996</v>
      </c>
      <c r="J1091" s="2">
        <v>137</v>
      </c>
      <c r="K1091" s="95">
        <f t="shared" si="224"/>
        <v>4.5727636849132176E-2</v>
      </c>
      <c r="L1091" s="38">
        <f t="shared" si="225"/>
        <v>0</v>
      </c>
      <c r="M1091" s="38">
        <f t="shared" si="226"/>
        <v>0</v>
      </c>
      <c r="N1091" s="38">
        <f t="shared" si="227"/>
        <v>0</v>
      </c>
      <c r="O1091" s="38">
        <f t="shared" si="228"/>
        <v>0.68500000000000005</v>
      </c>
      <c r="P1091" s="2">
        <v>1489084</v>
      </c>
      <c r="Q1091" s="2">
        <v>1.333071026</v>
      </c>
      <c r="R1091" s="24">
        <v>0</v>
      </c>
      <c r="S1091" s="24">
        <v>0</v>
      </c>
      <c r="T1091" s="24">
        <v>0</v>
      </c>
      <c r="U1091" s="24">
        <v>1</v>
      </c>
      <c r="V1091" s="95">
        <f t="shared" si="229"/>
        <v>4.5727636849132176E-2</v>
      </c>
      <c r="W1091" s="95">
        <v>0.37665624999999997</v>
      </c>
      <c r="X1091" s="95">
        <v>0.33080937500000002</v>
      </c>
      <c r="Y1091" s="95">
        <f t="shared" si="230"/>
        <v>0.33080937500000002</v>
      </c>
      <c r="Z1091" s="2" t="s">
        <v>532</v>
      </c>
      <c r="AA1091" s="2" t="s">
        <v>532</v>
      </c>
      <c r="AB1091" s="2" t="s">
        <v>532</v>
      </c>
      <c r="AC1091" s="95">
        <v>0.33080937500000002</v>
      </c>
      <c r="AD1091" s="38">
        <f t="shared" si="231"/>
        <v>0</v>
      </c>
      <c r="AE1091" s="38">
        <f t="shared" si="232"/>
        <v>0</v>
      </c>
      <c r="AF1091" s="38">
        <f t="shared" si="233"/>
        <v>0</v>
      </c>
      <c r="AG1091" s="38">
        <f t="shared" si="234"/>
        <v>1.9850547356250001</v>
      </c>
      <c r="AH1091" s="38">
        <f t="shared" si="235"/>
        <v>1.9850547356250001</v>
      </c>
      <c r="AI1091" s="38">
        <v>81.848055556000006</v>
      </c>
      <c r="AJ1091" s="24">
        <f t="shared" si="236"/>
        <v>2.4252924790214916E-2</v>
      </c>
      <c r="AK1091" s="2">
        <f t="shared" si="237"/>
        <v>228</v>
      </c>
    </row>
    <row r="1092" spans="1:37">
      <c r="A1092" s="2">
        <v>13</v>
      </c>
      <c r="B1092" s="2" t="s">
        <v>77</v>
      </c>
      <c r="C1092" s="2" t="s">
        <v>26</v>
      </c>
      <c r="D1092" s="2" t="s">
        <v>410</v>
      </c>
      <c r="E1092" s="2" t="s">
        <v>1100</v>
      </c>
      <c r="F1092" s="2" t="s">
        <v>64</v>
      </c>
      <c r="H1092" s="2" t="s">
        <v>877</v>
      </c>
      <c r="I1092" s="2">
        <v>2114</v>
      </c>
      <c r="J1092" s="2">
        <v>44</v>
      </c>
      <c r="K1092" s="95">
        <f t="shared" si="224"/>
        <v>2.0813623462630087E-2</v>
      </c>
      <c r="L1092" s="38">
        <f t="shared" si="225"/>
        <v>2.8029411739999999E-2</v>
      </c>
      <c r="M1092" s="38">
        <f t="shared" si="226"/>
        <v>0.15587908489999999</v>
      </c>
      <c r="N1092" s="38">
        <f t="shared" si="227"/>
        <v>3.6091503359999999E-2</v>
      </c>
      <c r="O1092" s="38">
        <f t="shared" si="228"/>
        <v>0</v>
      </c>
      <c r="P1092" s="2">
        <v>1122600</v>
      </c>
      <c r="Q1092" s="2">
        <v>6.3367497999999994E-2</v>
      </c>
      <c r="R1092" s="24">
        <v>0.12740641699999999</v>
      </c>
      <c r="S1092" s="24">
        <v>0.70854129499999996</v>
      </c>
      <c r="T1092" s="24">
        <v>0.16405228799999999</v>
      </c>
      <c r="U1092" s="24">
        <v>0</v>
      </c>
      <c r="V1092" s="95">
        <f t="shared" si="229"/>
        <v>3.4145225506149479E-3</v>
      </c>
      <c r="W1092" s="95">
        <v>0.22500000000000001</v>
      </c>
      <c r="X1092" s="95">
        <v>0.22500000000000001</v>
      </c>
      <c r="Y1092" s="95">
        <f t="shared" si="230"/>
        <v>0.17364713312499999</v>
      </c>
      <c r="Z1092" s="2">
        <v>0.1</v>
      </c>
      <c r="AA1092" s="2">
        <v>0.17499999999999999</v>
      </c>
      <c r="AB1092" s="2">
        <v>0.22500000000000001</v>
      </c>
      <c r="AC1092" s="95"/>
      <c r="AD1092" s="38">
        <f t="shared" si="231"/>
        <v>2.455376468424E-2</v>
      </c>
      <c r="AE1092" s="38">
        <f t="shared" si="232"/>
        <v>0.23896263715169996</v>
      </c>
      <c r="AF1092" s="38">
        <f t="shared" si="233"/>
        <v>7.1136353122560003E-2</v>
      </c>
      <c r="AG1092" s="38">
        <f t="shared" si="234"/>
        <v>0</v>
      </c>
      <c r="AH1092" s="38">
        <f t="shared" si="235"/>
        <v>7.1136353122560003E-2</v>
      </c>
      <c r="AI1092" s="38">
        <v>81.848055556000006</v>
      </c>
      <c r="AJ1092" s="24">
        <f t="shared" si="236"/>
        <v>8.6912697729134064E-4</v>
      </c>
      <c r="AK1092" s="2">
        <f t="shared" si="237"/>
        <v>12</v>
      </c>
    </row>
    <row r="1093" spans="1:37">
      <c r="A1093" s="2">
        <v>14</v>
      </c>
      <c r="B1093" s="2" t="s">
        <v>78</v>
      </c>
      <c r="C1093" s="2" t="s">
        <v>26</v>
      </c>
      <c r="D1093" s="2" t="s">
        <v>410</v>
      </c>
      <c r="E1093" s="2" t="s">
        <v>1100</v>
      </c>
      <c r="F1093" s="2" t="s">
        <v>64</v>
      </c>
      <c r="H1093" s="2" t="s">
        <v>877</v>
      </c>
      <c r="I1093" s="2">
        <v>3171</v>
      </c>
      <c r="J1093" s="2">
        <v>385</v>
      </c>
      <c r="K1093" s="95">
        <f t="shared" si="224"/>
        <v>0.12141280353200883</v>
      </c>
      <c r="L1093" s="38">
        <f t="shared" si="225"/>
        <v>0</v>
      </c>
      <c r="M1093" s="38">
        <f t="shared" si="226"/>
        <v>0</v>
      </c>
      <c r="N1093" s="38">
        <f t="shared" si="227"/>
        <v>0.41027080324999998</v>
      </c>
      <c r="O1093" s="38">
        <f t="shared" si="228"/>
        <v>1.5147291967500001</v>
      </c>
      <c r="P1093" s="2">
        <v>1184418</v>
      </c>
      <c r="Q1093" s="2">
        <v>3.9654624219999999</v>
      </c>
      <c r="R1093" s="24">
        <v>0</v>
      </c>
      <c r="S1093" s="24">
        <v>0</v>
      </c>
      <c r="T1093" s="24">
        <v>0.21312769000000001</v>
      </c>
      <c r="U1093" s="24">
        <v>0.78687231000000002</v>
      </c>
      <c r="V1093" s="95">
        <f t="shared" si="229"/>
        <v>0.12141280353200883</v>
      </c>
      <c r="W1093" s="95">
        <v>0.31290625</v>
      </c>
      <c r="X1093" s="95">
        <v>0.278524881</v>
      </c>
      <c r="Y1093" s="95">
        <f t="shared" si="230"/>
        <v>0.27852488085683152</v>
      </c>
      <c r="Z1093" s="2" t="s">
        <v>532</v>
      </c>
      <c r="AA1093" s="2" t="s">
        <v>532</v>
      </c>
      <c r="AB1093" s="2">
        <v>0.22500000000000001</v>
      </c>
      <c r="AC1093" s="95">
        <v>0.29302232099999997</v>
      </c>
      <c r="AD1093" s="38">
        <f t="shared" si="231"/>
        <v>0</v>
      </c>
      <c r="AE1093" s="38">
        <f t="shared" si="232"/>
        <v>0</v>
      </c>
      <c r="AF1093" s="38">
        <f t="shared" si="233"/>
        <v>0.80864375320574999</v>
      </c>
      <c r="AG1093" s="38">
        <f t="shared" si="234"/>
        <v>3.8881213126829999</v>
      </c>
      <c r="AH1093" s="38">
        <f t="shared" si="235"/>
        <v>4.6967650658887496</v>
      </c>
      <c r="AI1093" s="38">
        <v>81.848055556000006</v>
      </c>
      <c r="AJ1093" s="24">
        <f t="shared" si="236"/>
        <v>5.73839541328535E-2</v>
      </c>
      <c r="AK1093" s="2">
        <f t="shared" si="237"/>
        <v>642</v>
      </c>
    </row>
    <row r="1094" spans="1:37">
      <c r="A1094" s="2">
        <v>15</v>
      </c>
      <c r="B1094" s="2" t="s">
        <v>79</v>
      </c>
      <c r="C1094" s="2" t="s">
        <v>26</v>
      </c>
      <c r="D1094" s="2" t="s">
        <v>410</v>
      </c>
      <c r="E1094" s="2" t="s">
        <v>1100</v>
      </c>
      <c r="F1094" s="2" t="s">
        <v>64</v>
      </c>
      <c r="H1094" s="2" t="s">
        <v>877</v>
      </c>
      <c r="I1094" s="2">
        <v>1083</v>
      </c>
      <c r="J1094" s="2">
        <v>241</v>
      </c>
      <c r="K1094" s="95">
        <f t="shared" si="224"/>
        <v>0.22253000923361035</v>
      </c>
      <c r="L1094" s="38">
        <f t="shared" si="225"/>
        <v>0.15352473248499998</v>
      </c>
      <c r="M1094" s="38">
        <f t="shared" si="226"/>
        <v>0.8537922604749999</v>
      </c>
      <c r="N1094" s="38">
        <f t="shared" si="227"/>
        <v>0.19768300703999997</v>
      </c>
      <c r="O1094" s="38">
        <f t="shared" si="228"/>
        <v>0</v>
      </c>
      <c r="P1094" s="2">
        <v>397745</v>
      </c>
      <c r="Q1094" s="2">
        <v>0.97960554099999997</v>
      </c>
      <c r="R1094" s="24">
        <v>0.12740641699999999</v>
      </c>
      <c r="S1094" s="24">
        <v>0.70854129499999996</v>
      </c>
      <c r="T1094" s="24">
        <v>0.16405228799999999</v>
      </c>
      <c r="U1094" s="24">
        <v>0</v>
      </c>
      <c r="V1094" s="95">
        <f t="shared" si="229"/>
        <v>3.65065571634349E-2</v>
      </c>
      <c r="W1094" s="95">
        <v>0.22500000000000001</v>
      </c>
      <c r="X1094" s="95">
        <v>0.22500000000000001</v>
      </c>
      <c r="Y1094" s="95">
        <f t="shared" si="230"/>
        <v>0.17364713312499999</v>
      </c>
      <c r="Z1094" s="2">
        <v>0.1</v>
      </c>
      <c r="AA1094" s="2">
        <v>0.17499999999999999</v>
      </c>
      <c r="AB1094" s="2">
        <v>0.22500000000000001</v>
      </c>
      <c r="AC1094" s="95"/>
      <c r="AD1094" s="38">
        <f t="shared" si="231"/>
        <v>0.13448766565685996</v>
      </c>
      <c r="AE1094" s="38">
        <f t="shared" si="232"/>
        <v>1.3088635353081748</v>
      </c>
      <c r="AF1094" s="38">
        <f t="shared" si="233"/>
        <v>0.38963320687583997</v>
      </c>
      <c r="AG1094" s="38">
        <f t="shared" si="234"/>
        <v>0</v>
      </c>
      <c r="AH1094" s="38">
        <f t="shared" si="235"/>
        <v>0.38963320687583997</v>
      </c>
      <c r="AI1094" s="38">
        <v>81.848055556000006</v>
      </c>
      <c r="AJ1094" s="24">
        <f t="shared" si="236"/>
        <v>4.7604454892548427E-3</v>
      </c>
      <c r="AK1094" s="2">
        <f t="shared" si="237"/>
        <v>66</v>
      </c>
    </row>
    <row r="1095" spans="1:37">
      <c r="A1095" s="2">
        <v>16</v>
      </c>
      <c r="B1095" s="2" t="s">
        <v>80</v>
      </c>
      <c r="C1095" s="2" t="s">
        <v>26</v>
      </c>
      <c r="D1095" s="2" t="s">
        <v>410</v>
      </c>
      <c r="E1095" s="2" t="s">
        <v>1100</v>
      </c>
      <c r="F1095" s="2" t="s">
        <v>64</v>
      </c>
      <c r="H1095" s="2" t="s">
        <v>877</v>
      </c>
      <c r="I1095" s="2">
        <v>3830</v>
      </c>
      <c r="J1095" s="2">
        <v>900</v>
      </c>
      <c r="K1095" s="95">
        <f t="shared" ref="K1095:K1158" si="238">J1095/I1095</f>
        <v>0.2349869451697128</v>
      </c>
      <c r="L1095" s="38">
        <f t="shared" ref="L1095:L1158" si="239">R1095*$J1095*$D$2/1000</f>
        <v>0</v>
      </c>
      <c r="M1095" s="38">
        <f t="shared" ref="M1095:M1158" si="240">S1095*$J1095*$D$2/1000</f>
        <v>2.1398481990000002</v>
      </c>
      <c r="N1095" s="38">
        <f t="shared" ref="N1095:N1158" si="241">T1095*$J1095*$D$2/1000</f>
        <v>2.3601518009999998</v>
      </c>
      <c r="O1095" s="38">
        <f t="shared" ref="O1095:O1158" si="242">U1095*$J1095*$D$2/1000</f>
        <v>0</v>
      </c>
      <c r="P1095" s="2">
        <v>1341267</v>
      </c>
      <c r="Q1095" s="2">
        <v>3.468257404</v>
      </c>
      <c r="R1095" s="24">
        <v>0</v>
      </c>
      <c r="S1095" s="24">
        <v>0.47552182199999998</v>
      </c>
      <c r="T1095" s="24">
        <v>0.52447817799999996</v>
      </c>
      <c r="U1095" s="24">
        <v>0</v>
      </c>
      <c r="V1095" s="95">
        <f t="shared" ref="V1095:V1158" si="243">K1095*(T1095+U1095)</f>
        <v>0.12324552485639687</v>
      </c>
      <c r="W1095" s="95">
        <v>0.22500000000000001</v>
      </c>
      <c r="X1095" s="95">
        <v>0.22500000000000001</v>
      </c>
      <c r="Y1095" s="95">
        <f t="shared" ref="Y1095:Y1158" si="244">SUMPRODUCT(R1095:U1095,Z1095:AC1095)</f>
        <v>0.2012239089</v>
      </c>
      <c r="Z1095" s="2" t="s">
        <v>532</v>
      </c>
      <c r="AA1095" s="2">
        <v>0.17499999999999999</v>
      </c>
      <c r="AB1095" s="2">
        <v>0.22500000000000001</v>
      </c>
      <c r="AC1095" s="95"/>
      <c r="AD1095" s="38">
        <f t="shared" ref="AD1095:AD1158" si="245">IFERROR(L1095*Z1095*8760/1000,0)</f>
        <v>0</v>
      </c>
      <c r="AE1095" s="38">
        <f t="shared" ref="AE1095:AE1158" si="246">IFERROR(M1095*AA1095*8760/1000,0)</f>
        <v>3.2803872890669998</v>
      </c>
      <c r="AF1095" s="38">
        <f t="shared" ref="AF1095:AF1158" si="247">IFERROR(N1095*AB1095*8760/1000,0)</f>
        <v>4.6518591997709997</v>
      </c>
      <c r="AG1095" s="38">
        <f t="shared" ref="AG1095:AG1158" si="248">IFERROR(O1095*AC1095*8760/1000,0)</f>
        <v>0</v>
      </c>
      <c r="AH1095" s="38">
        <f t="shared" ref="AH1095:AH1158" si="249">AF1095+AG1095</f>
        <v>4.6518591997709997</v>
      </c>
      <c r="AI1095" s="38">
        <v>81.848055556000006</v>
      </c>
      <c r="AJ1095" s="24">
        <f t="shared" ref="AJ1095:AJ1158" si="250">AH1095/AI1095</f>
        <v>5.6835304982758232E-2</v>
      </c>
      <c r="AK1095" s="2">
        <f t="shared" ref="AK1095:AK1158" si="251">ROUND((O1095+N1095)/0.003,0)</f>
        <v>787</v>
      </c>
    </row>
    <row r="1096" spans="1:37">
      <c r="A1096" s="2">
        <v>17</v>
      </c>
      <c r="B1096" s="2" t="s">
        <v>81</v>
      </c>
      <c r="C1096" s="2" t="s">
        <v>26</v>
      </c>
      <c r="D1096" s="2" t="s">
        <v>410</v>
      </c>
      <c r="E1096" s="2" t="s">
        <v>1100</v>
      </c>
      <c r="F1096" s="2" t="s">
        <v>64</v>
      </c>
      <c r="H1096" s="2" t="s">
        <v>877</v>
      </c>
      <c r="I1096" s="2">
        <v>3840</v>
      </c>
      <c r="J1096" s="2">
        <v>531</v>
      </c>
      <c r="K1096" s="95">
        <f t="shared" si="238"/>
        <v>0.13828124999999999</v>
      </c>
      <c r="L1096" s="38">
        <f t="shared" si="239"/>
        <v>0.33826403713499997</v>
      </c>
      <c r="M1096" s="38">
        <f t="shared" si="240"/>
        <v>1.881177138225</v>
      </c>
      <c r="N1096" s="38">
        <f t="shared" si="241"/>
        <v>0.43555882464000001</v>
      </c>
      <c r="O1096" s="38">
        <f t="shared" si="242"/>
        <v>0</v>
      </c>
      <c r="P1096" s="2">
        <v>1103490</v>
      </c>
      <c r="Q1096" s="2">
        <v>0.77797391999999999</v>
      </c>
      <c r="R1096" s="24">
        <v>0.12740641699999999</v>
      </c>
      <c r="S1096" s="24">
        <v>0.70854129499999996</v>
      </c>
      <c r="T1096" s="24">
        <v>0.16405228799999999</v>
      </c>
      <c r="U1096" s="24">
        <v>0</v>
      </c>
      <c r="V1096" s="95">
        <f t="shared" si="243"/>
        <v>2.2685355449999996E-2</v>
      </c>
      <c r="W1096" s="95">
        <v>0.22500000000000001</v>
      </c>
      <c r="X1096" s="95">
        <v>0.22500000000000001</v>
      </c>
      <c r="Y1096" s="95">
        <f t="shared" si="244"/>
        <v>0.17364713312499999</v>
      </c>
      <c r="Z1096" s="2">
        <v>0.1</v>
      </c>
      <c r="AA1096" s="2">
        <v>0.17499999999999999</v>
      </c>
      <c r="AB1096" s="2">
        <v>0.22500000000000001</v>
      </c>
      <c r="AC1096" s="95"/>
      <c r="AD1096" s="38">
        <f t="shared" si="245"/>
        <v>0.29631929653025996</v>
      </c>
      <c r="AE1096" s="38">
        <f t="shared" si="246"/>
        <v>2.8838445528989252</v>
      </c>
      <c r="AF1096" s="38">
        <f t="shared" si="247"/>
        <v>0.85848644336544</v>
      </c>
      <c r="AG1096" s="38">
        <f t="shared" si="248"/>
        <v>0</v>
      </c>
      <c r="AH1096" s="38">
        <f t="shared" si="249"/>
        <v>0.85848644336544</v>
      </c>
      <c r="AI1096" s="38">
        <v>81.848055556000006</v>
      </c>
      <c r="AJ1096" s="24">
        <f t="shared" si="250"/>
        <v>1.0488782385038678E-2</v>
      </c>
      <c r="AK1096" s="2">
        <f t="shared" si="251"/>
        <v>145</v>
      </c>
    </row>
    <row r="1097" spans="1:37">
      <c r="A1097" s="2">
        <v>18</v>
      </c>
      <c r="B1097" s="2" t="s">
        <v>82</v>
      </c>
      <c r="C1097" s="2" t="s">
        <v>26</v>
      </c>
      <c r="D1097" s="2" t="s">
        <v>410</v>
      </c>
      <c r="E1097" s="2" t="s">
        <v>1100</v>
      </c>
      <c r="F1097" s="2" t="s">
        <v>64</v>
      </c>
      <c r="H1097" s="2" t="s">
        <v>877</v>
      </c>
      <c r="I1097" s="2">
        <v>4453</v>
      </c>
      <c r="J1097" s="2">
        <v>644</v>
      </c>
      <c r="K1097" s="95">
        <f t="shared" si="238"/>
        <v>0.14462160341342914</v>
      </c>
      <c r="L1097" s="38">
        <f t="shared" si="239"/>
        <v>0</v>
      </c>
      <c r="M1097" s="38">
        <f t="shared" si="240"/>
        <v>2.5307516326399999</v>
      </c>
      <c r="N1097" s="38">
        <f t="shared" si="241"/>
        <v>0.68924836735999995</v>
      </c>
      <c r="O1097" s="38">
        <f t="shared" si="242"/>
        <v>0</v>
      </c>
      <c r="P1097" s="2">
        <v>283257</v>
      </c>
      <c r="Q1097" s="2">
        <v>4.7960280930000003</v>
      </c>
      <c r="R1097" s="24">
        <v>0</v>
      </c>
      <c r="S1097" s="24">
        <v>0.78594771200000002</v>
      </c>
      <c r="T1097" s="24">
        <v>0.21405228800000001</v>
      </c>
      <c r="U1097" s="24">
        <v>0</v>
      </c>
      <c r="V1097" s="95">
        <f t="shared" si="243"/>
        <v>3.0956585104873119E-2</v>
      </c>
      <c r="W1097" s="95">
        <v>0.22500000000000001</v>
      </c>
      <c r="X1097" s="95">
        <v>0.22500000000000001</v>
      </c>
      <c r="Y1097" s="95">
        <f t="shared" si="244"/>
        <v>0.18570261439999999</v>
      </c>
      <c r="Z1097" s="2" t="s">
        <v>532</v>
      </c>
      <c r="AA1097" s="2">
        <v>0.17499999999999999</v>
      </c>
      <c r="AB1097" s="2">
        <v>0.22500000000000001</v>
      </c>
      <c r="AC1097" s="95"/>
      <c r="AD1097" s="38">
        <f t="shared" si="245"/>
        <v>0</v>
      </c>
      <c r="AE1097" s="38">
        <f t="shared" si="246"/>
        <v>3.8796422528371193</v>
      </c>
      <c r="AF1097" s="38">
        <f t="shared" si="247"/>
        <v>1.3585085320665597</v>
      </c>
      <c r="AG1097" s="38">
        <f t="shared" si="248"/>
        <v>0</v>
      </c>
      <c r="AH1097" s="38">
        <f t="shared" si="249"/>
        <v>1.3585085320665597</v>
      </c>
      <c r="AI1097" s="38">
        <v>81.848055556000006</v>
      </c>
      <c r="AJ1097" s="24">
        <f t="shared" si="250"/>
        <v>1.6597932874985351E-2</v>
      </c>
      <c r="AK1097" s="2">
        <f t="shared" si="251"/>
        <v>230</v>
      </c>
    </row>
    <row r="1098" spans="1:37">
      <c r="A1098" s="2">
        <v>19</v>
      </c>
      <c r="B1098" s="2" t="s">
        <v>83</v>
      </c>
      <c r="C1098" s="2" t="s">
        <v>26</v>
      </c>
      <c r="D1098" s="2" t="s">
        <v>410</v>
      </c>
      <c r="E1098" s="2" t="s">
        <v>1100</v>
      </c>
      <c r="F1098" s="2" t="s">
        <v>64</v>
      </c>
      <c r="H1098" s="2" t="s">
        <v>877</v>
      </c>
      <c r="I1098" s="2">
        <v>3681</v>
      </c>
      <c r="J1098" s="2">
        <v>817</v>
      </c>
      <c r="K1098" s="95">
        <f t="shared" si="238"/>
        <v>0.2219505569138821</v>
      </c>
      <c r="L1098" s="38">
        <f t="shared" si="239"/>
        <v>0.52864706002500006</v>
      </c>
      <c r="M1098" s="38">
        <f t="shared" si="240"/>
        <v>2.775397060025</v>
      </c>
      <c r="N1098" s="38">
        <f t="shared" si="241"/>
        <v>0.78095588403499983</v>
      </c>
      <c r="O1098" s="38">
        <f t="shared" si="242"/>
        <v>0</v>
      </c>
      <c r="P1098" s="2">
        <v>492074</v>
      </c>
      <c r="Q1098" s="2">
        <v>3.1281149670000001</v>
      </c>
      <c r="R1098" s="24">
        <v>0.12941176500000001</v>
      </c>
      <c r="S1098" s="24">
        <v>0.679411765</v>
      </c>
      <c r="T1098" s="24">
        <v>0.19117647099999999</v>
      </c>
      <c r="U1098" s="24">
        <v>0</v>
      </c>
      <c r="V1098" s="95">
        <f t="shared" si="243"/>
        <v>4.2431724207280627E-2</v>
      </c>
      <c r="W1098" s="95">
        <v>0.22500000000000001</v>
      </c>
      <c r="X1098" s="95">
        <v>0.22500000000000001</v>
      </c>
      <c r="Y1098" s="95">
        <f t="shared" si="244"/>
        <v>0.17485294135000001</v>
      </c>
      <c r="Z1098" s="2">
        <v>0.1</v>
      </c>
      <c r="AA1098" s="2">
        <v>0.17499999999999999</v>
      </c>
      <c r="AB1098" s="2">
        <v>0.22500000000000001</v>
      </c>
      <c r="AC1098" s="95"/>
      <c r="AD1098" s="38">
        <f t="shared" si="245"/>
        <v>0.4630948245819001</v>
      </c>
      <c r="AE1098" s="38">
        <f t="shared" si="246"/>
        <v>4.2546836930183245</v>
      </c>
      <c r="AF1098" s="38">
        <f t="shared" si="247"/>
        <v>1.5392640474329846</v>
      </c>
      <c r="AG1098" s="38">
        <f t="shared" si="248"/>
        <v>0</v>
      </c>
      <c r="AH1098" s="38">
        <f t="shared" si="249"/>
        <v>1.5392640474329846</v>
      </c>
      <c r="AI1098" s="38">
        <v>81.848055556000006</v>
      </c>
      <c r="AJ1098" s="24">
        <f t="shared" si="250"/>
        <v>1.8806360602908009E-2</v>
      </c>
      <c r="AK1098" s="2">
        <f t="shared" si="251"/>
        <v>260</v>
      </c>
    </row>
    <row r="1099" spans="1:37">
      <c r="A1099" s="2">
        <v>20</v>
      </c>
      <c r="B1099" s="2" t="s">
        <v>84</v>
      </c>
      <c r="C1099" s="2" t="s">
        <v>25</v>
      </c>
      <c r="D1099" s="2" t="s">
        <v>411</v>
      </c>
      <c r="E1099" s="2" t="s">
        <v>1100</v>
      </c>
      <c r="F1099" s="2" t="s">
        <v>64</v>
      </c>
      <c r="H1099" s="2" t="s">
        <v>877</v>
      </c>
      <c r="I1099" s="2">
        <v>19080</v>
      </c>
      <c r="J1099" s="2">
        <v>9658</v>
      </c>
      <c r="K1099" s="95">
        <f t="shared" si="238"/>
        <v>0.5061844863731656</v>
      </c>
      <c r="L1099" s="38">
        <f t="shared" si="239"/>
        <v>7.2506014791099993</v>
      </c>
      <c r="M1099" s="38">
        <f t="shared" si="240"/>
        <v>33.505076390280003</v>
      </c>
      <c r="N1099" s="38">
        <f t="shared" si="241"/>
        <v>7.5343221306099997</v>
      </c>
      <c r="O1099" s="38">
        <f t="shared" si="242"/>
        <v>0</v>
      </c>
      <c r="P1099" s="2">
        <v>783909</v>
      </c>
      <c r="Q1099" s="2">
        <v>18.943715299000001</v>
      </c>
      <c r="R1099" s="24">
        <v>0.150147059</v>
      </c>
      <c r="S1099" s="24">
        <v>0.693830532</v>
      </c>
      <c r="T1099" s="24">
        <v>0.156022409</v>
      </c>
      <c r="U1099" s="24">
        <v>0</v>
      </c>
      <c r="V1099" s="95">
        <f t="shared" si="243"/>
        <v>7.8976122962368972E-2</v>
      </c>
      <c r="W1099" s="95">
        <v>0.22500000000000001</v>
      </c>
      <c r="X1099" s="95">
        <v>0.22500000000000001</v>
      </c>
      <c r="Y1099" s="95">
        <f t="shared" si="244"/>
        <v>0.17154009102500001</v>
      </c>
      <c r="Z1099" s="2">
        <v>0.1</v>
      </c>
      <c r="AA1099" s="2">
        <v>0.17499999999999999</v>
      </c>
      <c r="AB1099" s="2">
        <v>0.22500000000000001</v>
      </c>
      <c r="AC1099" s="95"/>
      <c r="AD1099" s="38">
        <f t="shared" si="245"/>
        <v>6.351526895700359</v>
      </c>
      <c r="AE1099" s="38">
        <f t="shared" si="246"/>
        <v>51.363282106299238</v>
      </c>
      <c r="AF1099" s="38">
        <f t="shared" si="247"/>
        <v>14.850148919432309</v>
      </c>
      <c r="AG1099" s="38">
        <f t="shared" si="248"/>
        <v>0</v>
      </c>
      <c r="AH1099" s="38">
        <f t="shared" si="249"/>
        <v>14.850148919432309</v>
      </c>
      <c r="AI1099" s="38">
        <v>28.898055555999999</v>
      </c>
      <c r="AJ1099" s="24">
        <f t="shared" si="250"/>
        <v>0.51388055817994394</v>
      </c>
      <c r="AK1099" s="2">
        <f t="shared" si="251"/>
        <v>2511</v>
      </c>
    </row>
    <row r="1100" spans="1:37">
      <c r="A1100" s="2">
        <v>21</v>
      </c>
      <c r="B1100" s="2" t="s">
        <v>85</v>
      </c>
      <c r="C1100" s="2" t="s">
        <v>25</v>
      </c>
      <c r="D1100" s="2" t="s">
        <v>411</v>
      </c>
      <c r="E1100" s="2" t="s">
        <v>1100</v>
      </c>
      <c r="F1100" s="2" t="s">
        <v>64</v>
      </c>
      <c r="H1100" s="2" t="s">
        <v>877</v>
      </c>
      <c r="I1100" s="2">
        <v>14834</v>
      </c>
      <c r="J1100" s="2">
        <v>6858</v>
      </c>
      <c r="K1100" s="95">
        <f t="shared" si="238"/>
        <v>0.46231630039099364</v>
      </c>
      <c r="L1100" s="38">
        <f t="shared" si="239"/>
        <v>5.0701524212700004</v>
      </c>
      <c r="M1100" s="38">
        <f t="shared" si="240"/>
        <v>21.837412306800001</v>
      </c>
      <c r="N1100" s="38">
        <f t="shared" si="241"/>
        <v>7.3824353062199997</v>
      </c>
      <c r="O1100" s="38">
        <f t="shared" si="242"/>
        <v>0</v>
      </c>
      <c r="P1100" s="2">
        <v>815441</v>
      </c>
      <c r="Q1100" s="2">
        <v>17.844062249</v>
      </c>
      <c r="R1100" s="24">
        <v>0.14786096300000001</v>
      </c>
      <c r="S1100" s="24">
        <v>0.63684492000000004</v>
      </c>
      <c r="T1100" s="24">
        <v>0.21529411800000001</v>
      </c>
      <c r="U1100" s="24">
        <v>0</v>
      </c>
      <c r="V1100" s="95">
        <f t="shared" si="243"/>
        <v>9.9533980129702035E-2</v>
      </c>
      <c r="W1100" s="95">
        <v>0.22500000000000001</v>
      </c>
      <c r="X1100" s="95">
        <v>0.22500000000000001</v>
      </c>
      <c r="Y1100" s="95">
        <f t="shared" si="244"/>
        <v>0.17467513385</v>
      </c>
      <c r="Z1100" s="2">
        <v>0.1</v>
      </c>
      <c r="AA1100" s="2">
        <v>0.17499999999999999</v>
      </c>
      <c r="AB1100" s="2">
        <v>0.22500000000000001</v>
      </c>
      <c r="AC1100" s="95"/>
      <c r="AD1100" s="38">
        <f t="shared" si="245"/>
        <v>4.4414535210325212</v>
      </c>
      <c r="AE1100" s="38">
        <f t="shared" si="246"/>
        <v>33.476753066324406</v>
      </c>
      <c r="AF1100" s="38">
        <f t="shared" si="247"/>
        <v>14.55077998855962</v>
      </c>
      <c r="AG1100" s="38">
        <f t="shared" si="248"/>
        <v>0</v>
      </c>
      <c r="AH1100" s="38">
        <f t="shared" si="249"/>
        <v>14.55077998855962</v>
      </c>
      <c r="AI1100" s="38">
        <v>28.898055555999999</v>
      </c>
      <c r="AJ1100" s="24">
        <f t="shared" si="250"/>
        <v>0.50352107463986429</v>
      </c>
      <c r="AK1100" s="2">
        <f t="shared" si="251"/>
        <v>2461</v>
      </c>
    </row>
    <row r="1101" spans="1:37">
      <c r="A1101" s="2">
        <v>22</v>
      </c>
      <c r="B1101" s="2" t="s">
        <v>86</v>
      </c>
      <c r="C1101" s="2" t="s">
        <v>25</v>
      </c>
      <c r="D1101" s="2" t="s">
        <v>411</v>
      </c>
      <c r="E1101" s="2" t="s">
        <v>1100</v>
      </c>
      <c r="F1101" s="2" t="s">
        <v>64</v>
      </c>
      <c r="H1101" s="2" t="s">
        <v>877</v>
      </c>
      <c r="I1101" s="2">
        <v>14570</v>
      </c>
      <c r="J1101" s="2">
        <v>6976</v>
      </c>
      <c r="K1101" s="95">
        <f t="shared" si="238"/>
        <v>0.47879203843514068</v>
      </c>
      <c r="L1101" s="38">
        <f t="shared" si="239"/>
        <v>0</v>
      </c>
      <c r="M1101" s="38">
        <f t="shared" si="240"/>
        <v>12.698759925759997</v>
      </c>
      <c r="N1101" s="38">
        <f t="shared" si="241"/>
        <v>15.88605288832</v>
      </c>
      <c r="O1101" s="38">
        <f t="shared" si="242"/>
        <v>6.2951871510399995</v>
      </c>
      <c r="P1101" s="2">
        <v>944458</v>
      </c>
      <c r="Q1101" s="2">
        <v>48.848441393000002</v>
      </c>
      <c r="R1101" s="24">
        <v>0</v>
      </c>
      <c r="S1101" s="24">
        <v>0.36406995199999997</v>
      </c>
      <c r="T1101" s="24">
        <v>0.45544876400000001</v>
      </c>
      <c r="U1101" s="24">
        <v>0.18048128299999999</v>
      </c>
      <c r="V1101" s="95">
        <f t="shared" si="243"/>
        <v>0.3044782435052848</v>
      </c>
      <c r="W1101" s="95">
        <v>0.26881250000000001</v>
      </c>
      <c r="X1101" s="95">
        <v>0.23743428599999999</v>
      </c>
      <c r="Y1101" s="95">
        <f t="shared" si="244"/>
        <v>0.21470383838643753</v>
      </c>
      <c r="Z1101" s="2" t="s">
        <v>532</v>
      </c>
      <c r="AA1101" s="2">
        <v>0.17499999999999999</v>
      </c>
      <c r="AB1101" s="2">
        <v>0.22500000000000001</v>
      </c>
      <c r="AC1101" s="95">
        <v>0.26881250000000001</v>
      </c>
      <c r="AD1101" s="38">
        <f t="shared" si="245"/>
        <v>0</v>
      </c>
      <c r="AE1101" s="38">
        <f t="shared" si="246"/>
        <v>19.467198966190072</v>
      </c>
      <c r="AF1101" s="38">
        <f t="shared" si="247"/>
        <v>31.311410242878722</v>
      </c>
      <c r="AG1101" s="38">
        <f t="shared" si="248"/>
        <v>14.823890965301114</v>
      </c>
      <c r="AH1101" s="38">
        <f t="shared" si="249"/>
        <v>46.13530120817984</v>
      </c>
      <c r="AI1101" s="38">
        <v>28.898055555999999</v>
      </c>
      <c r="AJ1101" s="24">
        <f t="shared" si="250"/>
        <v>1.5964846187930084</v>
      </c>
      <c r="AK1101" s="2">
        <f t="shared" si="251"/>
        <v>7394</v>
      </c>
    </row>
    <row r="1102" spans="1:37">
      <c r="A1102" s="2">
        <v>23</v>
      </c>
      <c r="B1102" s="2" t="s">
        <v>87</v>
      </c>
      <c r="C1102" s="2" t="s">
        <v>25</v>
      </c>
      <c r="D1102" s="2" t="s">
        <v>411</v>
      </c>
      <c r="E1102" s="2" t="s">
        <v>1100</v>
      </c>
      <c r="F1102" s="2" t="s">
        <v>64</v>
      </c>
      <c r="H1102" s="2" t="s">
        <v>877</v>
      </c>
      <c r="I1102" s="2">
        <v>19767</v>
      </c>
      <c r="J1102" s="2">
        <v>7842</v>
      </c>
      <c r="K1102" s="95">
        <f t="shared" si="238"/>
        <v>0.39672180907573229</v>
      </c>
      <c r="L1102" s="38">
        <f t="shared" si="239"/>
        <v>11.44009412226</v>
      </c>
      <c r="M1102" s="38">
        <f t="shared" si="240"/>
        <v>20.661034029330001</v>
      </c>
      <c r="N1102" s="38">
        <f t="shared" si="241"/>
        <v>7.1088718484099997</v>
      </c>
      <c r="O1102" s="38">
        <f t="shared" si="242"/>
        <v>0</v>
      </c>
      <c r="P1102" s="2">
        <v>1052575</v>
      </c>
      <c r="Q1102" s="2">
        <v>13.311722597999999</v>
      </c>
      <c r="R1102" s="24">
        <v>0.29176470599999998</v>
      </c>
      <c r="S1102" s="24">
        <v>0.52693277299999997</v>
      </c>
      <c r="T1102" s="24">
        <v>0.18130252099999999</v>
      </c>
      <c r="U1102" s="24">
        <v>0</v>
      </c>
      <c r="V1102" s="95">
        <f t="shared" si="243"/>
        <v>7.1926664121110942E-2</v>
      </c>
      <c r="W1102" s="95">
        <v>0.22500000000000001</v>
      </c>
      <c r="X1102" s="95">
        <v>0.22500000000000001</v>
      </c>
      <c r="Y1102" s="95">
        <f t="shared" si="244"/>
        <v>0.16218277309999998</v>
      </c>
      <c r="Z1102" s="2">
        <v>0.1</v>
      </c>
      <c r="AA1102" s="2">
        <v>0.17499999999999999</v>
      </c>
      <c r="AB1102" s="2">
        <v>0.22500000000000001</v>
      </c>
      <c r="AC1102" s="95"/>
      <c r="AD1102" s="38">
        <f t="shared" si="245"/>
        <v>10.021522451099761</v>
      </c>
      <c r="AE1102" s="38">
        <f t="shared" si="246"/>
        <v>31.673365166962888</v>
      </c>
      <c r="AF1102" s="38">
        <f t="shared" si="247"/>
        <v>14.01158641321611</v>
      </c>
      <c r="AG1102" s="38">
        <f t="shared" si="248"/>
        <v>0</v>
      </c>
      <c r="AH1102" s="38">
        <f t="shared" si="249"/>
        <v>14.01158641321611</v>
      </c>
      <c r="AI1102" s="38">
        <v>28.898055555999999</v>
      </c>
      <c r="AJ1102" s="24">
        <f t="shared" si="250"/>
        <v>0.48486260212434723</v>
      </c>
      <c r="AK1102" s="2">
        <f t="shared" si="251"/>
        <v>2370</v>
      </c>
    </row>
    <row r="1103" spans="1:37">
      <c r="A1103" s="2">
        <v>24</v>
      </c>
      <c r="B1103" s="2" t="s">
        <v>88</v>
      </c>
      <c r="C1103" s="2" t="s">
        <v>25</v>
      </c>
      <c r="D1103" s="2" t="s">
        <v>411</v>
      </c>
      <c r="E1103" s="2" t="s">
        <v>1100</v>
      </c>
      <c r="F1103" s="2" t="s">
        <v>64</v>
      </c>
      <c r="H1103" s="2" t="s">
        <v>877</v>
      </c>
      <c r="I1103" s="2">
        <v>20216</v>
      </c>
      <c r="J1103" s="2">
        <v>4638</v>
      </c>
      <c r="K1103" s="95">
        <f t="shared" si="238"/>
        <v>0.22942223981005144</v>
      </c>
      <c r="L1103" s="38">
        <f t="shared" si="239"/>
        <v>17.874074856720004</v>
      </c>
      <c r="M1103" s="38">
        <f t="shared" si="240"/>
        <v>2.1619197753899999</v>
      </c>
      <c r="N1103" s="38">
        <f t="shared" si="241"/>
        <v>3.1540053446999998</v>
      </c>
      <c r="O1103" s="38">
        <f t="shared" si="242"/>
        <v>0</v>
      </c>
      <c r="P1103" s="2">
        <v>2121185</v>
      </c>
      <c r="Q1103" s="2">
        <v>2.930694183</v>
      </c>
      <c r="R1103" s="24">
        <v>0.77076648800000003</v>
      </c>
      <c r="S1103" s="24">
        <v>9.3226380999999997E-2</v>
      </c>
      <c r="T1103" s="24">
        <v>0.13600713</v>
      </c>
      <c r="U1103" s="24">
        <v>0</v>
      </c>
      <c r="V1103" s="95">
        <f t="shared" si="243"/>
        <v>3.1203060394736842E-2</v>
      </c>
      <c r="W1103" s="95">
        <v>0.22525000000000001</v>
      </c>
      <c r="X1103" s="95">
        <v>0.22500000000000001</v>
      </c>
      <c r="Y1103" s="95">
        <f t="shared" si="244"/>
        <v>0.12399286972500001</v>
      </c>
      <c r="Z1103" s="2">
        <v>0.1</v>
      </c>
      <c r="AA1103" s="2">
        <v>0.17499999999999999</v>
      </c>
      <c r="AB1103" s="2">
        <v>0.22500000000000001</v>
      </c>
      <c r="AC1103" s="95"/>
      <c r="AD1103" s="38">
        <f t="shared" si="245"/>
        <v>15.657689574486723</v>
      </c>
      <c r="AE1103" s="38">
        <f t="shared" si="246"/>
        <v>3.3142230156728698</v>
      </c>
      <c r="AF1103" s="38">
        <f t="shared" si="247"/>
        <v>6.2165445344036998</v>
      </c>
      <c r="AG1103" s="38">
        <f t="shared" si="248"/>
        <v>0</v>
      </c>
      <c r="AH1103" s="38">
        <f t="shared" si="249"/>
        <v>6.2165445344036998</v>
      </c>
      <c r="AI1103" s="38">
        <v>28.898055555999999</v>
      </c>
      <c r="AJ1103" s="24">
        <f t="shared" si="250"/>
        <v>0.21511982085981496</v>
      </c>
      <c r="AK1103" s="2">
        <f t="shared" si="251"/>
        <v>1051</v>
      </c>
    </row>
    <row r="1104" spans="1:37">
      <c r="A1104" s="2">
        <v>25</v>
      </c>
      <c r="B1104" s="2" t="s">
        <v>89</v>
      </c>
      <c r="C1104" s="2" t="s">
        <v>25</v>
      </c>
      <c r="D1104" s="2" t="s">
        <v>411</v>
      </c>
      <c r="E1104" s="2" t="s">
        <v>1100</v>
      </c>
      <c r="F1104" s="2" t="s">
        <v>64</v>
      </c>
      <c r="H1104" s="2" t="s">
        <v>877</v>
      </c>
      <c r="I1104" s="2">
        <v>22420</v>
      </c>
      <c r="J1104" s="2">
        <v>7041</v>
      </c>
      <c r="K1104" s="95">
        <f t="shared" si="238"/>
        <v>0.31404995539696701</v>
      </c>
      <c r="L1104" s="38">
        <f t="shared" si="239"/>
        <v>18.401268920580002</v>
      </c>
      <c r="M1104" s="38">
        <f t="shared" si="240"/>
        <v>11.187355338480002</v>
      </c>
      <c r="N1104" s="38">
        <f t="shared" si="241"/>
        <v>5.6163757761450004</v>
      </c>
      <c r="O1104" s="38">
        <f t="shared" si="242"/>
        <v>0</v>
      </c>
      <c r="P1104" s="2">
        <v>1436216</v>
      </c>
      <c r="Q1104" s="2">
        <v>7.7076683619999997</v>
      </c>
      <c r="R1104" s="24">
        <v>0.52268907600000003</v>
      </c>
      <c r="S1104" s="24">
        <v>0.31777745600000001</v>
      </c>
      <c r="T1104" s="24">
        <v>0.15953346900000001</v>
      </c>
      <c r="U1104" s="24">
        <v>0</v>
      </c>
      <c r="V1104" s="95">
        <f t="shared" si="243"/>
        <v>5.0101478823773422E-2</v>
      </c>
      <c r="W1104" s="95">
        <v>0.22500000000000001</v>
      </c>
      <c r="X1104" s="95">
        <v>0.22500000000000001</v>
      </c>
      <c r="Y1104" s="95">
        <f t="shared" si="244"/>
        <v>0.14377499292500001</v>
      </c>
      <c r="Z1104" s="2">
        <v>0.1</v>
      </c>
      <c r="AA1104" s="2">
        <v>0.17499999999999999</v>
      </c>
      <c r="AB1104" s="2">
        <v>0.22500000000000001</v>
      </c>
      <c r="AC1104" s="95"/>
      <c r="AD1104" s="38">
        <f t="shared" si="245"/>
        <v>16.119511574428081</v>
      </c>
      <c r="AE1104" s="38">
        <f t="shared" si="246"/>
        <v>17.150215733889844</v>
      </c>
      <c r="AF1104" s="38">
        <f t="shared" si="247"/>
        <v>11.069876654781797</v>
      </c>
      <c r="AG1104" s="38">
        <f t="shared" si="248"/>
        <v>0</v>
      </c>
      <c r="AH1104" s="38">
        <f t="shared" si="249"/>
        <v>11.069876654781797</v>
      </c>
      <c r="AI1104" s="38">
        <v>28.898055555999999</v>
      </c>
      <c r="AJ1104" s="24">
        <f t="shared" si="250"/>
        <v>0.3830664881009061</v>
      </c>
      <c r="AK1104" s="2">
        <f t="shared" si="251"/>
        <v>1872</v>
      </c>
    </row>
    <row r="1105" spans="1:37">
      <c r="A1105" s="2">
        <v>131</v>
      </c>
      <c r="B1105" s="2" t="s">
        <v>186</v>
      </c>
      <c r="C1105" s="2" t="s">
        <v>24</v>
      </c>
      <c r="D1105" s="2" t="s">
        <v>431</v>
      </c>
      <c r="E1105" s="2" t="s">
        <v>1100</v>
      </c>
      <c r="F1105" s="2" t="s">
        <v>64</v>
      </c>
      <c r="H1105" s="2" t="s">
        <v>877</v>
      </c>
      <c r="I1105" s="2">
        <v>24029</v>
      </c>
      <c r="J1105" s="2">
        <v>4676</v>
      </c>
      <c r="K1105" s="95">
        <f t="shared" si="238"/>
        <v>0.19459819384909902</v>
      </c>
      <c r="L1105" s="38">
        <f t="shared" si="239"/>
        <v>3.1324779309599999</v>
      </c>
      <c r="M1105" s="38">
        <f t="shared" si="240"/>
        <v>5.8941176392000001</v>
      </c>
      <c r="N1105" s="38">
        <f t="shared" si="241"/>
        <v>7.4045499241000003</v>
      </c>
      <c r="O1105" s="38">
        <f t="shared" si="242"/>
        <v>6.9488544823600007</v>
      </c>
      <c r="P1105" s="2">
        <v>1394290</v>
      </c>
      <c r="Q1105" s="2">
        <v>23.780212742</v>
      </c>
      <c r="R1105" s="24">
        <v>0.133981092</v>
      </c>
      <c r="S1105" s="24">
        <v>0.25210083999999999</v>
      </c>
      <c r="T1105" s="24">
        <v>0.316704445</v>
      </c>
      <c r="U1105" s="24">
        <v>0.29721362200000001</v>
      </c>
      <c r="V1105" s="95">
        <f t="shared" si="243"/>
        <v>0.11946734700953016</v>
      </c>
      <c r="W1105" s="95">
        <v>0.3304375</v>
      </c>
      <c r="X1105" s="95">
        <v>0.26369981199999998</v>
      </c>
      <c r="Y1105" s="95">
        <f t="shared" si="244"/>
        <v>0.219405835183625</v>
      </c>
      <c r="Z1105" s="2">
        <v>0.1</v>
      </c>
      <c r="AA1105" s="2">
        <v>0.17499999999999999</v>
      </c>
      <c r="AB1105" s="2">
        <v>0.22500000000000001</v>
      </c>
      <c r="AC1105" s="95">
        <v>0.30493749999999997</v>
      </c>
      <c r="AD1105" s="38">
        <f t="shared" si="245"/>
        <v>2.7440506675209604</v>
      </c>
      <c r="AE1105" s="38">
        <f t="shared" si="246"/>
        <v>9.0356823408935991</v>
      </c>
      <c r="AF1105" s="38">
        <f t="shared" si="247"/>
        <v>14.594367900401101</v>
      </c>
      <c r="AG1105" s="38">
        <f t="shared" si="248"/>
        <v>18.562144908140354</v>
      </c>
      <c r="AH1105" s="38">
        <f t="shared" si="249"/>
        <v>33.156512808541457</v>
      </c>
      <c r="AI1105" s="38">
        <v>15.3</v>
      </c>
      <c r="AJ1105" s="24">
        <f t="shared" si="250"/>
        <v>2.1670923404275459</v>
      </c>
      <c r="AK1105" s="2">
        <f t="shared" si="251"/>
        <v>4784</v>
      </c>
    </row>
    <row r="1106" spans="1:37">
      <c r="A1106" s="2">
        <v>280</v>
      </c>
      <c r="B1106" s="2" t="s">
        <v>333</v>
      </c>
      <c r="C1106" s="2" t="s">
        <v>24</v>
      </c>
      <c r="D1106" s="2" t="s">
        <v>431</v>
      </c>
      <c r="E1106" s="2" t="s">
        <v>1100</v>
      </c>
      <c r="F1106" s="2" t="s">
        <v>64</v>
      </c>
      <c r="H1106" s="2" t="s">
        <v>877</v>
      </c>
      <c r="I1106" s="2">
        <v>31392</v>
      </c>
      <c r="J1106" s="2">
        <v>8091</v>
      </c>
      <c r="K1106" s="95">
        <f t="shared" si="238"/>
        <v>0.25774082568807338</v>
      </c>
      <c r="L1106" s="38">
        <f t="shared" si="239"/>
        <v>7.1813382151049989</v>
      </c>
      <c r="M1106" s="38">
        <f t="shared" si="240"/>
        <v>23.318558818334999</v>
      </c>
      <c r="N1106" s="38">
        <f t="shared" si="241"/>
        <v>9.955102926104999</v>
      </c>
      <c r="O1106" s="38">
        <f t="shared" si="242"/>
        <v>0</v>
      </c>
      <c r="P1106" s="2">
        <v>2796379</v>
      </c>
      <c r="Q1106" s="2">
        <v>7.01675556</v>
      </c>
      <c r="R1106" s="24">
        <v>0.17751423099999999</v>
      </c>
      <c r="S1106" s="24">
        <v>0.57640733700000002</v>
      </c>
      <c r="T1106" s="24">
        <v>0.24607843099999999</v>
      </c>
      <c r="U1106" s="24">
        <v>0</v>
      </c>
      <c r="V1106" s="95">
        <f t="shared" si="243"/>
        <v>6.3424457989965585E-2</v>
      </c>
      <c r="W1106" s="95">
        <v>0.22500000000000001</v>
      </c>
      <c r="X1106" s="95">
        <v>0.22500000000000001</v>
      </c>
      <c r="Y1106" s="95">
        <f t="shared" si="244"/>
        <v>0.17399035404999999</v>
      </c>
      <c r="Z1106" s="2">
        <v>0.1</v>
      </c>
      <c r="AA1106" s="2">
        <v>0.17499999999999999</v>
      </c>
      <c r="AB1106" s="2">
        <v>0.22500000000000001</v>
      </c>
      <c r="AC1106" s="95"/>
      <c r="AD1106" s="38">
        <f t="shared" si="245"/>
        <v>6.2908522764319796</v>
      </c>
      <c r="AE1106" s="38">
        <f t="shared" si="246"/>
        <v>35.747350668507558</v>
      </c>
      <c r="AF1106" s="38">
        <f t="shared" si="247"/>
        <v>19.621507867352957</v>
      </c>
      <c r="AG1106" s="38">
        <f t="shared" si="248"/>
        <v>0</v>
      </c>
      <c r="AH1106" s="38">
        <f t="shared" si="249"/>
        <v>19.621507867352957</v>
      </c>
      <c r="AI1106" s="38">
        <v>15.3</v>
      </c>
      <c r="AJ1106" s="24">
        <f t="shared" si="250"/>
        <v>1.2824514945982324</v>
      </c>
      <c r="AK1106" s="2">
        <f t="shared" si="251"/>
        <v>3318</v>
      </c>
    </row>
    <row r="1107" spans="1:37">
      <c r="A1107" s="2">
        <v>26</v>
      </c>
      <c r="B1107" s="2" t="s">
        <v>90</v>
      </c>
      <c r="C1107" s="2" t="s">
        <v>23</v>
      </c>
      <c r="D1107" s="2" t="s">
        <v>412</v>
      </c>
      <c r="E1107" s="2" t="s">
        <v>1100</v>
      </c>
      <c r="F1107" s="2" t="s">
        <v>64</v>
      </c>
      <c r="H1107" s="2" t="s">
        <v>877</v>
      </c>
      <c r="I1107" s="2">
        <v>9134</v>
      </c>
      <c r="J1107" s="2">
        <v>2434</v>
      </c>
      <c r="K1107" s="95">
        <f t="shared" si="238"/>
        <v>0.26647689949638714</v>
      </c>
      <c r="L1107" s="38">
        <f t="shared" si="239"/>
        <v>5.7295273827500006</v>
      </c>
      <c r="M1107" s="38">
        <f t="shared" si="240"/>
        <v>4.5028177186300002</v>
      </c>
      <c r="N1107" s="38">
        <f t="shared" si="241"/>
        <v>1.9376548986199997</v>
      </c>
      <c r="O1107" s="38">
        <f t="shared" si="242"/>
        <v>0</v>
      </c>
      <c r="P1107" s="2">
        <v>848319</v>
      </c>
      <c r="Q1107" s="2">
        <v>4.5019831119999996</v>
      </c>
      <c r="R1107" s="24">
        <v>0.470791075</v>
      </c>
      <c r="S1107" s="24">
        <v>0.36999323899999997</v>
      </c>
      <c r="T1107" s="24">
        <v>0.159215686</v>
      </c>
      <c r="U1107" s="24">
        <v>0</v>
      </c>
      <c r="V1107" s="95">
        <f t="shared" si="243"/>
        <v>4.2427302356470332E-2</v>
      </c>
      <c r="W1107" s="95">
        <v>0.22500000000000001</v>
      </c>
      <c r="X1107" s="95">
        <v>0.22500000000000001</v>
      </c>
      <c r="Y1107" s="95">
        <f t="shared" si="244"/>
        <v>0.14765145367499999</v>
      </c>
      <c r="Z1107" s="2">
        <v>0.1</v>
      </c>
      <c r="AA1107" s="2">
        <v>0.17499999999999999</v>
      </c>
      <c r="AB1107" s="2">
        <v>0.22500000000000001</v>
      </c>
      <c r="AC1107" s="95"/>
      <c r="AD1107" s="38">
        <f t="shared" si="245"/>
        <v>5.0190659872890002</v>
      </c>
      <c r="AE1107" s="38">
        <f t="shared" si="246"/>
        <v>6.9028195626597899</v>
      </c>
      <c r="AF1107" s="38">
        <f t="shared" si="247"/>
        <v>3.8191178051800194</v>
      </c>
      <c r="AG1107" s="38">
        <f t="shared" si="248"/>
        <v>0</v>
      </c>
      <c r="AH1107" s="38">
        <f t="shared" si="249"/>
        <v>3.8191178051800194</v>
      </c>
      <c r="AI1107" s="38">
        <v>4.3988888890000002</v>
      </c>
      <c r="AJ1107" s="24">
        <f t="shared" si="250"/>
        <v>0.86820056190330819</v>
      </c>
      <c r="AK1107" s="2">
        <f t="shared" si="251"/>
        <v>646</v>
      </c>
    </row>
    <row r="1108" spans="1:37">
      <c r="A1108" s="2">
        <v>27</v>
      </c>
      <c r="B1108" s="2" t="s">
        <v>91</v>
      </c>
      <c r="C1108" s="2" t="s">
        <v>22</v>
      </c>
      <c r="D1108" s="2" t="s">
        <v>413</v>
      </c>
      <c r="E1108" s="2" t="s">
        <v>1100</v>
      </c>
      <c r="F1108" s="2" t="s">
        <v>64</v>
      </c>
      <c r="H1108" s="2" t="s">
        <v>877</v>
      </c>
      <c r="I1108" s="2">
        <v>502</v>
      </c>
      <c r="J1108" s="2">
        <v>7</v>
      </c>
      <c r="K1108" s="95">
        <f t="shared" si="238"/>
        <v>1.3944223107569721E-2</v>
      </c>
      <c r="L1108" s="38">
        <f t="shared" si="239"/>
        <v>0</v>
      </c>
      <c r="M1108" s="38">
        <f t="shared" si="240"/>
        <v>0</v>
      </c>
      <c r="N1108" s="38">
        <f t="shared" si="241"/>
        <v>3.5000000000000003E-2</v>
      </c>
      <c r="O1108" s="38">
        <f t="shared" si="242"/>
        <v>0</v>
      </c>
      <c r="P1108" s="2">
        <v>1267449</v>
      </c>
      <c r="Q1108" s="2">
        <v>5.4428226000000003E-2</v>
      </c>
      <c r="R1108" s="24">
        <v>0</v>
      </c>
      <c r="S1108" s="24">
        <v>0</v>
      </c>
      <c r="T1108" s="24">
        <v>1</v>
      </c>
      <c r="U1108" s="24">
        <v>0</v>
      </c>
      <c r="V1108" s="95">
        <f t="shared" si="243"/>
        <v>1.3944223107569721E-2</v>
      </c>
      <c r="W1108" s="95">
        <v>0.24968750000000001</v>
      </c>
      <c r="X1108" s="95">
        <v>0.22500000000000001</v>
      </c>
      <c r="Y1108" s="95">
        <f t="shared" si="244"/>
        <v>0.22500000000000001</v>
      </c>
      <c r="Z1108" s="2" t="s">
        <v>532</v>
      </c>
      <c r="AA1108" s="2" t="s">
        <v>532</v>
      </c>
      <c r="AB1108" s="2">
        <v>0.22500000000000001</v>
      </c>
      <c r="AC1108" s="95"/>
      <c r="AD1108" s="38">
        <f t="shared" si="245"/>
        <v>0</v>
      </c>
      <c r="AE1108" s="38">
        <f t="shared" si="246"/>
        <v>0</v>
      </c>
      <c r="AF1108" s="38">
        <f t="shared" si="247"/>
        <v>6.8985000000000019E-2</v>
      </c>
      <c r="AG1108" s="38">
        <f t="shared" si="248"/>
        <v>0</v>
      </c>
      <c r="AH1108" s="38">
        <f t="shared" si="249"/>
        <v>6.8985000000000019E-2</v>
      </c>
      <c r="AI1108" s="38">
        <v>56.05</v>
      </c>
      <c r="AJ1108" s="24">
        <f t="shared" si="250"/>
        <v>1.2307760927743091E-3</v>
      </c>
      <c r="AK1108" s="2">
        <f t="shared" si="251"/>
        <v>12</v>
      </c>
    </row>
    <row r="1109" spans="1:37">
      <c r="A1109" s="2">
        <v>28</v>
      </c>
      <c r="B1109" s="2" t="s">
        <v>92</v>
      </c>
      <c r="C1109" s="2" t="s">
        <v>22</v>
      </c>
      <c r="D1109" s="2" t="s">
        <v>413</v>
      </c>
      <c r="E1109" s="2" t="s">
        <v>1100</v>
      </c>
      <c r="F1109" s="2" t="s">
        <v>64</v>
      </c>
      <c r="H1109" s="2" t="s">
        <v>877</v>
      </c>
      <c r="I1109" s="2">
        <v>11030</v>
      </c>
      <c r="J1109" s="2">
        <v>2501</v>
      </c>
      <c r="K1109" s="95">
        <f t="shared" si="238"/>
        <v>0.22674524025385312</v>
      </c>
      <c r="L1109" s="38">
        <f t="shared" si="239"/>
        <v>0</v>
      </c>
      <c r="M1109" s="38">
        <f t="shared" si="240"/>
        <v>0</v>
      </c>
      <c r="N1109" s="38">
        <f t="shared" si="241"/>
        <v>9.0807099441449992</v>
      </c>
      <c r="O1109" s="38">
        <f t="shared" si="242"/>
        <v>3.4242900558549998</v>
      </c>
      <c r="P1109" s="2">
        <v>1326876</v>
      </c>
      <c r="Q1109" s="2">
        <v>19.553939611000001</v>
      </c>
      <c r="R1109" s="24">
        <v>0</v>
      </c>
      <c r="S1109" s="24">
        <v>0</v>
      </c>
      <c r="T1109" s="24">
        <v>0.726166329</v>
      </c>
      <c r="U1109" s="24">
        <v>0.273833671</v>
      </c>
      <c r="V1109" s="95">
        <f t="shared" si="243"/>
        <v>0.22674524025385312</v>
      </c>
      <c r="W1109" s="95">
        <v>0.27518749999999997</v>
      </c>
      <c r="X1109" s="95">
        <v>0.236851864</v>
      </c>
      <c r="Y1109" s="95">
        <f t="shared" si="244"/>
        <v>0.23685186357296878</v>
      </c>
      <c r="Z1109" s="2" t="s">
        <v>532</v>
      </c>
      <c r="AA1109" s="2" t="s">
        <v>532</v>
      </c>
      <c r="AB1109" s="2">
        <v>0.22500000000000001</v>
      </c>
      <c r="AC1109" s="95">
        <v>0.26828125000000003</v>
      </c>
      <c r="AD1109" s="38">
        <f t="shared" si="245"/>
        <v>0</v>
      </c>
      <c r="AE1109" s="38">
        <f t="shared" si="246"/>
        <v>0</v>
      </c>
      <c r="AF1109" s="38">
        <f t="shared" si="247"/>
        <v>17.898079299909792</v>
      </c>
      <c r="AG1109" s="38">
        <f t="shared" si="248"/>
        <v>8.0475738729547786</v>
      </c>
      <c r="AH1109" s="38">
        <f t="shared" si="249"/>
        <v>25.945653172864571</v>
      </c>
      <c r="AI1109" s="38">
        <v>56.05</v>
      </c>
      <c r="AJ1109" s="24">
        <f t="shared" si="250"/>
        <v>0.46290192993513957</v>
      </c>
      <c r="AK1109" s="2">
        <f t="shared" si="251"/>
        <v>4168</v>
      </c>
    </row>
    <row r="1110" spans="1:37">
      <c r="A1110" s="2">
        <v>29</v>
      </c>
      <c r="B1110" s="2" t="s">
        <v>93</v>
      </c>
      <c r="C1110" s="2" t="s">
        <v>22</v>
      </c>
      <c r="D1110" s="2" t="s">
        <v>413</v>
      </c>
      <c r="E1110" s="2" t="s">
        <v>1100</v>
      </c>
      <c r="F1110" s="2" t="s">
        <v>64</v>
      </c>
      <c r="H1110" s="2" t="s">
        <v>877</v>
      </c>
      <c r="I1110" s="2">
        <v>17619</v>
      </c>
      <c r="J1110" s="2">
        <v>4305</v>
      </c>
      <c r="K1110" s="95">
        <f t="shared" si="238"/>
        <v>0.24433849821215733</v>
      </c>
      <c r="L1110" s="38">
        <f t="shared" si="239"/>
        <v>0</v>
      </c>
      <c r="M1110" s="38">
        <f t="shared" si="240"/>
        <v>7.1681415466499994</v>
      </c>
      <c r="N1110" s="38">
        <f t="shared" si="241"/>
        <v>9.3283290497249993</v>
      </c>
      <c r="O1110" s="38">
        <f t="shared" si="242"/>
        <v>5.0285294036249999</v>
      </c>
      <c r="P1110" s="2">
        <v>1214450</v>
      </c>
      <c r="Q1110" s="2">
        <v>24.774091910999999</v>
      </c>
      <c r="R1110" s="24">
        <v>0</v>
      </c>
      <c r="S1110" s="24">
        <v>0.33301470599999999</v>
      </c>
      <c r="T1110" s="24">
        <v>0.43337184899999998</v>
      </c>
      <c r="U1110" s="24">
        <v>0.233613445</v>
      </c>
      <c r="V1110" s="95">
        <f t="shared" si="243"/>
        <v>0.16297018506555422</v>
      </c>
      <c r="W1110" s="95">
        <v>0.27625</v>
      </c>
      <c r="X1110" s="95">
        <v>0.23922901899999999</v>
      </c>
      <c r="Y1110" s="95">
        <f t="shared" si="244"/>
        <v>0.21783981090312499</v>
      </c>
      <c r="Z1110" s="2" t="s">
        <v>532</v>
      </c>
      <c r="AA1110" s="2">
        <v>0.17499999999999999</v>
      </c>
      <c r="AB1110" s="2">
        <v>0.22500000000000001</v>
      </c>
      <c r="AC1110" s="95">
        <v>0.265625</v>
      </c>
      <c r="AD1110" s="38">
        <f t="shared" si="245"/>
        <v>0</v>
      </c>
      <c r="AE1110" s="38">
        <f t="shared" si="246"/>
        <v>10.988760991014448</v>
      </c>
      <c r="AF1110" s="38">
        <f t="shared" si="247"/>
        <v>18.386136557007973</v>
      </c>
      <c r="AG1110" s="38">
        <f t="shared" si="248"/>
        <v>11.700759356059921</v>
      </c>
      <c r="AH1110" s="38">
        <f t="shared" si="249"/>
        <v>30.086895913067892</v>
      </c>
      <c r="AI1110" s="38">
        <v>56.05</v>
      </c>
      <c r="AJ1110" s="24">
        <f t="shared" si="250"/>
        <v>0.53678672458640309</v>
      </c>
      <c r="AK1110" s="2">
        <f t="shared" si="251"/>
        <v>4786</v>
      </c>
    </row>
    <row r="1111" spans="1:37">
      <c r="A1111" s="2">
        <v>30</v>
      </c>
      <c r="B1111" s="2" t="s">
        <v>94</v>
      </c>
      <c r="C1111" s="2" t="s">
        <v>22</v>
      </c>
      <c r="D1111" s="2" t="s">
        <v>413</v>
      </c>
      <c r="E1111" s="2" t="s">
        <v>1100</v>
      </c>
      <c r="F1111" s="2" t="s">
        <v>64</v>
      </c>
      <c r="H1111" s="2" t="s">
        <v>877</v>
      </c>
      <c r="I1111" s="2">
        <v>8652</v>
      </c>
      <c r="J1111" s="2">
        <v>1784</v>
      </c>
      <c r="K1111" s="95">
        <f t="shared" si="238"/>
        <v>0.2061950993989829</v>
      </c>
      <c r="L1111" s="38">
        <f t="shared" si="239"/>
        <v>0</v>
      </c>
      <c r="M1111" s="38">
        <f t="shared" si="240"/>
        <v>4.4735408008400004</v>
      </c>
      <c r="N1111" s="38">
        <f t="shared" si="241"/>
        <v>4.4464591991600004</v>
      </c>
      <c r="O1111" s="38">
        <f t="shared" si="242"/>
        <v>0</v>
      </c>
      <c r="P1111" s="2">
        <v>1120654</v>
      </c>
      <c r="Q1111" s="2">
        <v>7.8204076269999998</v>
      </c>
      <c r="R1111" s="24">
        <v>0</v>
      </c>
      <c r="S1111" s="24">
        <v>0.50151802700000003</v>
      </c>
      <c r="T1111" s="24">
        <v>0.49848197300000002</v>
      </c>
      <c r="U1111" s="24">
        <v>0</v>
      </c>
      <c r="V1111" s="95">
        <f t="shared" si="243"/>
        <v>0.10278453997133612</v>
      </c>
      <c r="W1111" s="95">
        <v>0.24331249999999999</v>
      </c>
      <c r="X1111" s="95">
        <v>0.22500000000000001</v>
      </c>
      <c r="Y1111" s="95">
        <f t="shared" si="244"/>
        <v>0.19992409864999999</v>
      </c>
      <c r="Z1111" s="2" t="s">
        <v>532</v>
      </c>
      <c r="AA1111" s="2">
        <v>0.17499999999999999</v>
      </c>
      <c r="AB1111" s="2">
        <v>0.22500000000000001</v>
      </c>
      <c r="AC1111" s="95"/>
      <c r="AD1111" s="38">
        <f t="shared" si="245"/>
        <v>0</v>
      </c>
      <c r="AE1111" s="38">
        <f t="shared" si="246"/>
        <v>6.8579380476877203</v>
      </c>
      <c r="AF1111" s="38">
        <f t="shared" si="247"/>
        <v>8.7639710815443621</v>
      </c>
      <c r="AG1111" s="38">
        <f t="shared" si="248"/>
        <v>0</v>
      </c>
      <c r="AH1111" s="38">
        <f t="shared" si="249"/>
        <v>8.7639710815443621</v>
      </c>
      <c r="AI1111" s="38">
        <v>56.05</v>
      </c>
      <c r="AJ1111" s="24">
        <f t="shared" si="250"/>
        <v>0.15635987656635794</v>
      </c>
      <c r="AK1111" s="2">
        <f t="shared" si="251"/>
        <v>1482</v>
      </c>
    </row>
    <row r="1112" spans="1:37">
      <c r="A1112" s="2">
        <v>31</v>
      </c>
      <c r="B1112" s="2" t="s">
        <v>95</v>
      </c>
      <c r="C1112" s="2" t="s">
        <v>22</v>
      </c>
      <c r="D1112" s="2" t="s">
        <v>413</v>
      </c>
      <c r="E1112" s="2" t="s">
        <v>1100</v>
      </c>
      <c r="F1112" s="2" t="s">
        <v>64</v>
      </c>
      <c r="H1112" s="2" t="s">
        <v>877</v>
      </c>
      <c r="I1112" s="2">
        <v>12491</v>
      </c>
      <c r="J1112" s="2">
        <v>2723</v>
      </c>
      <c r="K1112" s="95">
        <f t="shared" si="238"/>
        <v>0.21799695780962292</v>
      </c>
      <c r="L1112" s="38">
        <f t="shared" si="239"/>
        <v>0</v>
      </c>
      <c r="M1112" s="38">
        <f t="shared" si="240"/>
        <v>2.6429117639049999</v>
      </c>
      <c r="N1112" s="38">
        <f t="shared" si="241"/>
        <v>4.8052941112400003</v>
      </c>
      <c r="O1112" s="38">
        <f t="shared" si="242"/>
        <v>6.1667941112400007</v>
      </c>
      <c r="P1112" s="2">
        <v>1507209</v>
      </c>
      <c r="Q1112" s="2">
        <v>16.013890355000001</v>
      </c>
      <c r="R1112" s="24">
        <v>0</v>
      </c>
      <c r="S1112" s="24">
        <v>0.194117647</v>
      </c>
      <c r="T1112" s="24">
        <v>0.35294117600000002</v>
      </c>
      <c r="U1112" s="24">
        <v>0.452941176</v>
      </c>
      <c r="V1112" s="95">
        <f t="shared" si="243"/>
        <v>0.17567990108846368</v>
      </c>
      <c r="W1112" s="95">
        <v>0.28900000000000003</v>
      </c>
      <c r="X1112" s="95">
        <v>0.25111747299999998</v>
      </c>
      <c r="Y1112" s="95">
        <f t="shared" si="244"/>
        <v>0.23634172769724998</v>
      </c>
      <c r="Z1112" s="2" t="s">
        <v>532</v>
      </c>
      <c r="AA1112" s="2">
        <v>0.17499999999999999</v>
      </c>
      <c r="AB1112" s="2">
        <v>0.22500000000000001</v>
      </c>
      <c r="AC1112" s="95">
        <v>0.27146874999999998</v>
      </c>
      <c r="AD1112" s="38">
        <f t="shared" si="245"/>
        <v>0</v>
      </c>
      <c r="AE1112" s="38">
        <f t="shared" si="246"/>
        <v>4.051583734066365</v>
      </c>
      <c r="AF1112" s="38">
        <f t="shared" si="247"/>
        <v>9.4712346932540417</v>
      </c>
      <c r="AG1112" s="38">
        <f t="shared" si="248"/>
        <v>14.66504494663859</v>
      </c>
      <c r="AH1112" s="38">
        <f t="shared" si="249"/>
        <v>24.136279639892631</v>
      </c>
      <c r="AI1112" s="38">
        <v>56.05</v>
      </c>
      <c r="AJ1112" s="24">
        <f t="shared" si="250"/>
        <v>0.43062051097043058</v>
      </c>
      <c r="AK1112" s="2">
        <f t="shared" si="251"/>
        <v>3657</v>
      </c>
    </row>
    <row r="1113" spans="1:37">
      <c r="A1113" s="2">
        <v>32</v>
      </c>
      <c r="B1113" s="2" t="s">
        <v>96</v>
      </c>
      <c r="C1113" s="2" t="s">
        <v>22</v>
      </c>
      <c r="D1113" s="2" t="s">
        <v>413</v>
      </c>
      <c r="E1113" s="2" t="s">
        <v>1100</v>
      </c>
      <c r="F1113" s="2" t="s">
        <v>64</v>
      </c>
      <c r="H1113" s="2" t="s">
        <v>877</v>
      </c>
      <c r="I1113" s="2">
        <v>13991</v>
      </c>
      <c r="J1113" s="2">
        <v>4392</v>
      </c>
      <c r="K1113" s="95">
        <f t="shared" si="238"/>
        <v>0.31391608891430206</v>
      </c>
      <c r="L1113" s="38">
        <f t="shared" si="239"/>
        <v>0</v>
      </c>
      <c r="M1113" s="38">
        <f t="shared" si="240"/>
        <v>0</v>
      </c>
      <c r="N1113" s="38">
        <f t="shared" si="241"/>
        <v>5.4447882249600008</v>
      </c>
      <c r="O1113" s="38">
        <f t="shared" si="242"/>
        <v>16.515211775040001</v>
      </c>
      <c r="P1113" s="2">
        <v>1684500</v>
      </c>
      <c r="Q1113" s="2">
        <v>31.054719692999999</v>
      </c>
      <c r="R1113" s="24">
        <v>0</v>
      </c>
      <c r="S1113" s="24">
        <v>0</v>
      </c>
      <c r="T1113" s="24">
        <v>0.24794117600000001</v>
      </c>
      <c r="U1113" s="24">
        <v>0.75205882400000001</v>
      </c>
      <c r="V1113" s="95">
        <f t="shared" si="243"/>
        <v>0.31391608891430206</v>
      </c>
      <c r="W1113" s="95">
        <v>0.32353124999999999</v>
      </c>
      <c r="X1113" s="95">
        <v>0.27193317099999997</v>
      </c>
      <c r="Y1113" s="95">
        <f t="shared" si="244"/>
        <v>0.27193317098524999</v>
      </c>
      <c r="Z1113" s="2" t="s">
        <v>532</v>
      </c>
      <c r="AA1113" s="2" t="s">
        <v>532</v>
      </c>
      <c r="AB1113" s="2">
        <v>0.22500000000000001</v>
      </c>
      <c r="AC1113" s="95">
        <v>0.28740624999999997</v>
      </c>
      <c r="AD1113" s="38">
        <f t="shared" si="245"/>
        <v>0</v>
      </c>
      <c r="AE1113" s="38">
        <f t="shared" si="246"/>
        <v>0</v>
      </c>
      <c r="AF1113" s="38">
        <f t="shared" si="247"/>
        <v>10.731677591396162</v>
      </c>
      <c r="AG1113" s="38">
        <f t="shared" si="248"/>
        <v>41.579997737767982</v>
      </c>
      <c r="AH1113" s="38">
        <f t="shared" si="249"/>
        <v>52.311675329164146</v>
      </c>
      <c r="AI1113" s="38">
        <v>56.05</v>
      </c>
      <c r="AJ1113" s="24">
        <f t="shared" si="250"/>
        <v>0.93330375252746023</v>
      </c>
      <c r="AK1113" s="2">
        <f t="shared" si="251"/>
        <v>7320</v>
      </c>
    </row>
    <row r="1114" spans="1:37">
      <c r="A1114" s="2">
        <v>33</v>
      </c>
      <c r="B1114" s="2" t="s">
        <v>97</v>
      </c>
      <c r="C1114" s="2" t="s">
        <v>22</v>
      </c>
      <c r="D1114" s="2" t="s">
        <v>413</v>
      </c>
      <c r="E1114" s="2" t="s">
        <v>1100</v>
      </c>
      <c r="F1114" s="2" t="s">
        <v>64</v>
      </c>
      <c r="H1114" s="2" t="s">
        <v>877</v>
      </c>
      <c r="I1114" s="2">
        <v>9255</v>
      </c>
      <c r="J1114" s="2">
        <v>1894</v>
      </c>
      <c r="K1114" s="95">
        <f t="shared" si="238"/>
        <v>0.20464613722312264</v>
      </c>
      <c r="L1114" s="38">
        <f t="shared" si="239"/>
        <v>0</v>
      </c>
      <c r="M1114" s="38">
        <f t="shared" si="240"/>
        <v>1.5964938607899999</v>
      </c>
      <c r="N1114" s="38">
        <f t="shared" si="241"/>
        <v>2.93833225279</v>
      </c>
      <c r="O1114" s="38">
        <f t="shared" si="242"/>
        <v>4.9351738864199994</v>
      </c>
      <c r="P1114" s="2">
        <v>1219394</v>
      </c>
      <c r="Q1114" s="2">
        <v>14.140492505999999</v>
      </c>
      <c r="R1114" s="24">
        <v>0</v>
      </c>
      <c r="S1114" s="24">
        <v>0.16858435699999999</v>
      </c>
      <c r="T1114" s="24">
        <v>0.31027795699999999</v>
      </c>
      <c r="U1114" s="24">
        <v>0.52113768599999999</v>
      </c>
      <c r="V1114" s="95">
        <f t="shared" si="243"/>
        <v>0.17014599976682873</v>
      </c>
      <c r="W1114" s="95">
        <v>0.28474999999999995</v>
      </c>
      <c r="X1114" s="95">
        <v>0.24999787300000001</v>
      </c>
      <c r="Y1114" s="95">
        <f t="shared" si="244"/>
        <v>0.23735440448978751</v>
      </c>
      <c r="Z1114" s="2" t="s">
        <v>532</v>
      </c>
      <c r="AA1114" s="2">
        <v>0.17499999999999999</v>
      </c>
      <c r="AB1114" s="2">
        <v>0.22500000000000001</v>
      </c>
      <c r="AC1114" s="95">
        <v>0.26488125000000001</v>
      </c>
      <c r="AD1114" s="38">
        <f t="shared" si="245"/>
        <v>0</v>
      </c>
      <c r="AE1114" s="38">
        <f t="shared" si="246"/>
        <v>2.4474250885910696</v>
      </c>
      <c r="AF1114" s="38">
        <f t="shared" si="247"/>
        <v>5.7914528702490902</v>
      </c>
      <c r="AG1114" s="38">
        <f t="shared" si="248"/>
        <v>11.451378845300038</v>
      </c>
      <c r="AH1114" s="38">
        <f t="shared" si="249"/>
        <v>17.24283171554913</v>
      </c>
      <c r="AI1114" s="38">
        <v>56.05</v>
      </c>
      <c r="AJ1114" s="24">
        <f t="shared" si="250"/>
        <v>0.30763303685190241</v>
      </c>
      <c r="AK1114" s="2">
        <f t="shared" si="251"/>
        <v>2625</v>
      </c>
    </row>
    <row r="1115" spans="1:37">
      <c r="A1115" s="2">
        <v>34</v>
      </c>
      <c r="B1115" s="2" t="s">
        <v>98</v>
      </c>
      <c r="C1115" s="2" t="s">
        <v>22</v>
      </c>
      <c r="D1115" s="2" t="s">
        <v>413</v>
      </c>
      <c r="E1115" s="2" t="s">
        <v>1100</v>
      </c>
      <c r="F1115" s="2" t="s">
        <v>64</v>
      </c>
      <c r="H1115" s="2" t="s">
        <v>877</v>
      </c>
      <c r="I1115" s="2">
        <v>5369</v>
      </c>
      <c r="J1115" s="2">
        <v>930</v>
      </c>
      <c r="K1115" s="95">
        <f t="shared" si="238"/>
        <v>0.17321661389457998</v>
      </c>
      <c r="L1115" s="38">
        <f t="shared" si="239"/>
        <v>0</v>
      </c>
      <c r="M1115" s="38">
        <f t="shared" si="240"/>
        <v>0.59430481454999995</v>
      </c>
      <c r="N1115" s="38">
        <f t="shared" si="241"/>
        <v>1.70511840915</v>
      </c>
      <c r="O1115" s="38">
        <f t="shared" si="242"/>
        <v>2.3505767763000001</v>
      </c>
      <c r="P1115" s="2">
        <v>1213311</v>
      </c>
      <c r="Q1115" s="2">
        <v>7.2634174829999996</v>
      </c>
      <c r="R1115" s="24">
        <v>0</v>
      </c>
      <c r="S1115" s="24">
        <v>0.127807487</v>
      </c>
      <c r="T1115" s="24">
        <v>0.36669213099999998</v>
      </c>
      <c r="U1115" s="24">
        <v>0.50550038200000003</v>
      </c>
      <c r="V1115" s="95">
        <f t="shared" si="243"/>
        <v>0.15107823376606444</v>
      </c>
      <c r="W1115" s="95">
        <v>0.28634375000000001</v>
      </c>
      <c r="X1115" s="95">
        <v>0.248052569</v>
      </c>
      <c r="Y1115" s="95">
        <f t="shared" si="244"/>
        <v>0.23871590334404999</v>
      </c>
      <c r="Z1115" s="2" t="s">
        <v>532</v>
      </c>
      <c r="AA1115" s="2">
        <v>0.17499999999999999</v>
      </c>
      <c r="AB1115" s="2">
        <v>0.22500000000000001</v>
      </c>
      <c r="AC1115" s="95">
        <v>0.26477499999999998</v>
      </c>
      <c r="AD1115" s="38">
        <f t="shared" si="245"/>
        <v>0</v>
      </c>
      <c r="AE1115" s="38">
        <f t="shared" si="246"/>
        <v>0.91106928070514992</v>
      </c>
      <c r="AF1115" s="38">
        <f t="shared" si="247"/>
        <v>3.3607883844346502</v>
      </c>
      <c r="AG1115" s="38">
        <f t="shared" si="248"/>
        <v>5.4519959416767332</v>
      </c>
      <c r="AH1115" s="38">
        <f t="shared" si="249"/>
        <v>8.8127843261113838</v>
      </c>
      <c r="AI1115" s="38">
        <v>56.05</v>
      </c>
      <c r="AJ1115" s="24">
        <f t="shared" si="250"/>
        <v>0.15723076406978384</v>
      </c>
      <c r="AK1115" s="2">
        <f t="shared" si="251"/>
        <v>1352</v>
      </c>
    </row>
    <row r="1116" spans="1:37">
      <c r="A1116" s="2">
        <v>69</v>
      </c>
      <c r="B1116" s="2" t="s">
        <v>133</v>
      </c>
      <c r="C1116" s="2" t="s">
        <v>21</v>
      </c>
      <c r="D1116" s="2" t="s">
        <v>415</v>
      </c>
      <c r="E1116" s="2" t="s">
        <v>1100</v>
      </c>
      <c r="F1116" s="2" t="s">
        <v>64</v>
      </c>
      <c r="H1116" s="2" t="s">
        <v>877</v>
      </c>
      <c r="I1116" s="2">
        <v>2497</v>
      </c>
      <c r="J1116" s="2">
        <v>200</v>
      </c>
      <c r="K1116" s="95">
        <f t="shared" si="238"/>
        <v>8.009611533840609E-2</v>
      </c>
      <c r="L1116" s="38">
        <f t="shared" si="239"/>
        <v>0</v>
      </c>
      <c r="M1116" s="38">
        <f t="shared" si="240"/>
        <v>0</v>
      </c>
      <c r="N1116" s="38">
        <f t="shared" si="241"/>
        <v>0</v>
      </c>
      <c r="O1116" s="38">
        <f t="shared" si="242"/>
        <v>1</v>
      </c>
      <c r="P1116" s="2">
        <v>1789174</v>
      </c>
      <c r="Q1116" s="2">
        <v>1.9065774209999999</v>
      </c>
      <c r="R1116" s="24">
        <v>0</v>
      </c>
      <c r="S1116" s="24">
        <v>0</v>
      </c>
      <c r="T1116" s="24">
        <v>0</v>
      </c>
      <c r="U1116" s="24">
        <v>1</v>
      </c>
      <c r="V1116" s="95">
        <f t="shared" si="243"/>
        <v>8.009611533840609E-2</v>
      </c>
      <c r="W1116" s="95">
        <v>0.43881250000000005</v>
      </c>
      <c r="X1116" s="95">
        <v>0.38940625000000001</v>
      </c>
      <c r="Y1116" s="95">
        <f t="shared" si="244"/>
        <v>0.38940625000000001</v>
      </c>
      <c r="Z1116" s="2" t="s">
        <v>532</v>
      </c>
      <c r="AA1116" s="2" t="s">
        <v>532</v>
      </c>
      <c r="AB1116" s="2" t="s">
        <v>532</v>
      </c>
      <c r="AC1116" s="95">
        <v>0.38940625000000001</v>
      </c>
      <c r="AD1116" s="38">
        <f t="shared" si="245"/>
        <v>0</v>
      </c>
      <c r="AE1116" s="38">
        <f t="shared" si="246"/>
        <v>0</v>
      </c>
      <c r="AF1116" s="38">
        <f t="shared" si="247"/>
        <v>0</v>
      </c>
      <c r="AG1116" s="38">
        <f t="shared" si="248"/>
        <v>3.4111987500000001</v>
      </c>
      <c r="AH1116" s="38">
        <f t="shared" si="249"/>
        <v>3.4111987500000001</v>
      </c>
      <c r="AI1116" s="38">
        <v>31.153888889000001</v>
      </c>
      <c r="AJ1116" s="24">
        <f t="shared" si="250"/>
        <v>0.10949511831906308</v>
      </c>
      <c r="AK1116" s="2">
        <f t="shared" si="251"/>
        <v>333</v>
      </c>
    </row>
    <row r="1117" spans="1:37">
      <c r="A1117" s="2">
        <v>70</v>
      </c>
      <c r="B1117" s="2" t="s">
        <v>134</v>
      </c>
      <c r="C1117" s="2" t="s">
        <v>21</v>
      </c>
      <c r="D1117" s="2" t="s">
        <v>415</v>
      </c>
      <c r="E1117" s="2" t="s">
        <v>1100</v>
      </c>
      <c r="F1117" s="2" t="s">
        <v>64</v>
      </c>
      <c r="H1117" s="2" t="s">
        <v>877</v>
      </c>
      <c r="I1117" s="2">
        <v>7090</v>
      </c>
      <c r="J1117" s="2">
        <v>1574</v>
      </c>
      <c r="K1117" s="95">
        <f t="shared" si="238"/>
        <v>0.2220028208744711</v>
      </c>
      <c r="L1117" s="38">
        <f t="shared" si="239"/>
        <v>0</v>
      </c>
      <c r="M1117" s="38">
        <f t="shared" si="240"/>
        <v>0</v>
      </c>
      <c r="N1117" s="38">
        <f t="shared" si="241"/>
        <v>0</v>
      </c>
      <c r="O1117" s="38">
        <f t="shared" si="242"/>
        <v>7.87</v>
      </c>
      <c r="P1117" s="2">
        <v>827499</v>
      </c>
      <c r="Q1117" s="2">
        <v>30.09672338</v>
      </c>
      <c r="R1117" s="24">
        <v>0</v>
      </c>
      <c r="S1117" s="24">
        <v>0</v>
      </c>
      <c r="T1117" s="24">
        <v>0</v>
      </c>
      <c r="U1117" s="24">
        <v>1</v>
      </c>
      <c r="V1117" s="95">
        <f t="shared" si="243"/>
        <v>0.2220028208744711</v>
      </c>
      <c r="W1117" s="95">
        <v>0.41650000000000004</v>
      </c>
      <c r="X1117" s="95">
        <v>0.36125000000000002</v>
      </c>
      <c r="Y1117" s="95">
        <f t="shared" si="244"/>
        <v>0.36125000000000002</v>
      </c>
      <c r="Z1117" s="2" t="s">
        <v>532</v>
      </c>
      <c r="AA1117" s="2" t="s">
        <v>532</v>
      </c>
      <c r="AB1117" s="2" t="s">
        <v>532</v>
      </c>
      <c r="AC1117" s="95">
        <v>0.36125000000000002</v>
      </c>
      <c r="AD1117" s="38">
        <f t="shared" si="245"/>
        <v>0</v>
      </c>
      <c r="AE1117" s="38">
        <f t="shared" si="246"/>
        <v>0</v>
      </c>
      <c r="AF1117" s="38">
        <f t="shared" si="247"/>
        <v>0</v>
      </c>
      <c r="AG1117" s="38">
        <f t="shared" si="248"/>
        <v>24.905008500000005</v>
      </c>
      <c r="AH1117" s="38">
        <f t="shared" si="249"/>
        <v>24.905008500000005</v>
      </c>
      <c r="AI1117" s="38">
        <v>31.153888889000001</v>
      </c>
      <c r="AJ1117" s="24">
        <f t="shared" si="250"/>
        <v>0.79941892932646397</v>
      </c>
      <c r="AK1117" s="2">
        <f t="shared" si="251"/>
        <v>2623</v>
      </c>
    </row>
    <row r="1118" spans="1:37">
      <c r="A1118" s="2">
        <v>71</v>
      </c>
      <c r="B1118" s="2" t="s">
        <v>135</v>
      </c>
      <c r="C1118" s="2" t="s">
        <v>21</v>
      </c>
      <c r="D1118" s="2" t="s">
        <v>415</v>
      </c>
      <c r="E1118" s="2" t="s">
        <v>1100</v>
      </c>
      <c r="F1118" s="2" t="s">
        <v>64</v>
      </c>
      <c r="H1118" s="2" t="s">
        <v>877</v>
      </c>
      <c r="I1118" s="2">
        <v>11883</v>
      </c>
      <c r="J1118" s="2">
        <v>3554</v>
      </c>
      <c r="K1118" s="95">
        <f t="shared" si="238"/>
        <v>0.29908272321804258</v>
      </c>
      <c r="L1118" s="38">
        <f t="shared" si="239"/>
        <v>0</v>
      </c>
      <c r="M1118" s="38">
        <f t="shared" si="240"/>
        <v>0</v>
      </c>
      <c r="N1118" s="38">
        <f t="shared" si="241"/>
        <v>0</v>
      </c>
      <c r="O1118" s="38">
        <f t="shared" si="242"/>
        <v>17.77</v>
      </c>
      <c r="P1118" s="2">
        <v>1211770</v>
      </c>
      <c r="Q1118" s="2">
        <v>44.768662534999997</v>
      </c>
      <c r="R1118" s="24">
        <v>0</v>
      </c>
      <c r="S1118" s="24">
        <v>0</v>
      </c>
      <c r="T1118" s="24">
        <v>0</v>
      </c>
      <c r="U1118" s="24">
        <v>1</v>
      </c>
      <c r="V1118" s="95">
        <f t="shared" si="243"/>
        <v>0.29908272321804258</v>
      </c>
      <c r="W1118" s="95">
        <v>0.41862499999999991</v>
      </c>
      <c r="X1118" s="95">
        <v>0.34849999999999998</v>
      </c>
      <c r="Y1118" s="95">
        <f t="shared" si="244"/>
        <v>0.34849999999999998</v>
      </c>
      <c r="Z1118" s="2" t="s">
        <v>532</v>
      </c>
      <c r="AA1118" s="2" t="s">
        <v>532</v>
      </c>
      <c r="AB1118" s="2" t="s">
        <v>532</v>
      </c>
      <c r="AC1118" s="95">
        <v>0.34849999999999998</v>
      </c>
      <c r="AD1118" s="38">
        <f t="shared" si="245"/>
        <v>0</v>
      </c>
      <c r="AE1118" s="38">
        <f t="shared" si="246"/>
        <v>0</v>
      </c>
      <c r="AF1118" s="38">
        <f t="shared" si="247"/>
        <v>0</v>
      </c>
      <c r="AG1118" s="38">
        <f t="shared" si="248"/>
        <v>54.249322199999995</v>
      </c>
      <c r="AH1118" s="38">
        <f t="shared" si="249"/>
        <v>54.249322199999995</v>
      </c>
      <c r="AI1118" s="38">
        <v>31.153888889000001</v>
      </c>
      <c r="AJ1118" s="24">
        <f t="shared" si="250"/>
        <v>1.741333879480923</v>
      </c>
      <c r="AK1118" s="2">
        <f t="shared" si="251"/>
        <v>5923</v>
      </c>
    </row>
    <row r="1119" spans="1:37">
      <c r="A1119" s="2">
        <v>72</v>
      </c>
      <c r="B1119" s="2" t="s">
        <v>136</v>
      </c>
      <c r="C1119" s="2" t="s">
        <v>21</v>
      </c>
      <c r="D1119" s="2" t="s">
        <v>415</v>
      </c>
      <c r="E1119" s="2" t="s">
        <v>1100</v>
      </c>
      <c r="F1119" s="2" t="s">
        <v>64</v>
      </c>
      <c r="H1119" s="2" t="s">
        <v>877</v>
      </c>
      <c r="I1119" s="2">
        <v>13020</v>
      </c>
      <c r="J1119" s="2">
        <v>3056</v>
      </c>
      <c r="K1119" s="95">
        <f t="shared" si="238"/>
        <v>0.23471582181259601</v>
      </c>
      <c r="L1119" s="38">
        <f t="shared" si="239"/>
        <v>0</v>
      </c>
      <c r="M1119" s="38">
        <f t="shared" si="240"/>
        <v>0</v>
      </c>
      <c r="N1119" s="38">
        <f t="shared" si="241"/>
        <v>0</v>
      </c>
      <c r="O1119" s="38">
        <f t="shared" si="242"/>
        <v>15.28</v>
      </c>
      <c r="P1119" s="2">
        <v>1293309</v>
      </c>
      <c r="Q1119" s="2">
        <v>36.838242833000002</v>
      </c>
      <c r="R1119" s="24">
        <v>0</v>
      </c>
      <c r="S1119" s="24">
        <v>0</v>
      </c>
      <c r="T1119" s="24">
        <v>0</v>
      </c>
      <c r="U1119" s="24">
        <v>1</v>
      </c>
      <c r="V1119" s="95">
        <f t="shared" si="243"/>
        <v>0.23471582181259601</v>
      </c>
      <c r="W1119" s="95">
        <v>0.45156249999999998</v>
      </c>
      <c r="X1119" s="95">
        <v>0.35593750000000002</v>
      </c>
      <c r="Y1119" s="95">
        <f t="shared" si="244"/>
        <v>0.35593750000000002</v>
      </c>
      <c r="Z1119" s="2" t="s">
        <v>532</v>
      </c>
      <c r="AA1119" s="2" t="s">
        <v>532</v>
      </c>
      <c r="AB1119" s="2" t="s">
        <v>532</v>
      </c>
      <c r="AC1119" s="95">
        <v>0.35593750000000002</v>
      </c>
      <c r="AD1119" s="38">
        <f t="shared" si="245"/>
        <v>0</v>
      </c>
      <c r="AE1119" s="38">
        <f t="shared" si="246"/>
        <v>0</v>
      </c>
      <c r="AF1119" s="38">
        <f t="shared" si="247"/>
        <v>0</v>
      </c>
      <c r="AG1119" s="38">
        <f t="shared" si="248"/>
        <v>47.643231</v>
      </c>
      <c r="AH1119" s="38">
        <f t="shared" si="249"/>
        <v>47.643231</v>
      </c>
      <c r="AI1119" s="38">
        <v>31.153888889000001</v>
      </c>
      <c r="AJ1119" s="24">
        <f t="shared" si="250"/>
        <v>1.5292867985037384</v>
      </c>
      <c r="AK1119" s="2">
        <f t="shared" si="251"/>
        <v>5093</v>
      </c>
    </row>
    <row r="1120" spans="1:37">
      <c r="A1120" s="2">
        <v>73</v>
      </c>
      <c r="B1120" s="2" t="s">
        <v>137</v>
      </c>
      <c r="C1120" s="2" t="s">
        <v>21</v>
      </c>
      <c r="D1120" s="2" t="s">
        <v>415</v>
      </c>
      <c r="E1120" s="2" t="s">
        <v>1100</v>
      </c>
      <c r="F1120" s="2" t="s">
        <v>64</v>
      </c>
      <c r="H1120" s="2" t="s">
        <v>877</v>
      </c>
      <c r="I1120" s="2">
        <v>7808</v>
      </c>
      <c r="J1120" s="2">
        <v>2550</v>
      </c>
      <c r="K1120" s="95">
        <f t="shared" si="238"/>
        <v>0.32658811475409838</v>
      </c>
      <c r="L1120" s="38">
        <f t="shared" si="239"/>
        <v>0</v>
      </c>
      <c r="M1120" s="38">
        <f t="shared" si="240"/>
        <v>0</v>
      </c>
      <c r="N1120" s="38">
        <f t="shared" si="241"/>
        <v>0</v>
      </c>
      <c r="O1120" s="38">
        <f t="shared" si="242"/>
        <v>12.75</v>
      </c>
      <c r="P1120" s="2">
        <v>585499</v>
      </c>
      <c r="Q1120" s="2">
        <v>74.891325070999997</v>
      </c>
      <c r="R1120" s="24">
        <v>0</v>
      </c>
      <c r="S1120" s="24">
        <v>0</v>
      </c>
      <c r="T1120" s="24">
        <v>0</v>
      </c>
      <c r="U1120" s="24">
        <v>1</v>
      </c>
      <c r="V1120" s="95">
        <f t="shared" si="243"/>
        <v>0.32658811475409838</v>
      </c>
      <c r="W1120" s="95">
        <v>0.47228125000000004</v>
      </c>
      <c r="X1120" s="95">
        <v>0.39259375000000002</v>
      </c>
      <c r="Y1120" s="95">
        <f t="shared" si="244"/>
        <v>0.39259375000000002</v>
      </c>
      <c r="Z1120" s="2" t="s">
        <v>532</v>
      </c>
      <c r="AA1120" s="2" t="s">
        <v>532</v>
      </c>
      <c r="AB1120" s="2" t="s">
        <v>532</v>
      </c>
      <c r="AC1120" s="95">
        <v>0.39259375000000002</v>
      </c>
      <c r="AD1120" s="38">
        <f t="shared" si="245"/>
        <v>0</v>
      </c>
      <c r="AE1120" s="38">
        <f t="shared" si="246"/>
        <v>0</v>
      </c>
      <c r="AF1120" s="38">
        <f t="shared" si="247"/>
        <v>0</v>
      </c>
      <c r="AG1120" s="38">
        <f t="shared" si="248"/>
        <v>43.848795937500007</v>
      </c>
      <c r="AH1120" s="38">
        <f t="shared" si="249"/>
        <v>43.848795937500007</v>
      </c>
      <c r="AI1120" s="38">
        <v>31.153888889000001</v>
      </c>
      <c r="AJ1120" s="24">
        <f t="shared" si="250"/>
        <v>1.4074902845590618</v>
      </c>
      <c r="AK1120" s="2">
        <f t="shared" si="251"/>
        <v>4250</v>
      </c>
    </row>
    <row r="1121" spans="1:37">
      <c r="A1121" s="2">
        <v>74</v>
      </c>
      <c r="B1121" s="2" t="s">
        <v>138</v>
      </c>
      <c r="C1121" s="2" t="s">
        <v>20</v>
      </c>
      <c r="D1121" s="2" t="s">
        <v>416</v>
      </c>
      <c r="E1121" s="2" t="s">
        <v>1100</v>
      </c>
      <c r="F1121" s="2" t="s">
        <v>64</v>
      </c>
      <c r="H1121" s="2" t="s">
        <v>877</v>
      </c>
      <c r="I1121" s="2">
        <v>45088</v>
      </c>
      <c r="J1121" s="2">
        <v>5456</v>
      </c>
      <c r="K1121" s="95">
        <f t="shared" si="238"/>
        <v>0.12100780695528744</v>
      </c>
      <c r="L1121" s="38">
        <f t="shared" si="239"/>
        <v>0</v>
      </c>
      <c r="M1121" s="38">
        <f t="shared" si="240"/>
        <v>0</v>
      </c>
      <c r="N1121" s="38">
        <f t="shared" si="241"/>
        <v>6.7575947630399984</v>
      </c>
      <c r="O1121" s="38">
        <f t="shared" si="242"/>
        <v>20.522405236960001</v>
      </c>
      <c r="P1121" s="2">
        <v>1315944</v>
      </c>
      <c r="Q1121" s="2">
        <v>48.87707975</v>
      </c>
      <c r="R1121" s="24">
        <v>0</v>
      </c>
      <c r="S1121" s="24">
        <v>0</v>
      </c>
      <c r="T1121" s="24">
        <v>0.24771241799999999</v>
      </c>
      <c r="U1121" s="24">
        <v>0.75228758200000001</v>
      </c>
      <c r="V1121" s="95">
        <f t="shared" si="243"/>
        <v>0.12100780695528744</v>
      </c>
      <c r="W1121" s="95">
        <v>0.33043750000000005</v>
      </c>
      <c r="X1121" s="95">
        <v>0.26914987699999998</v>
      </c>
      <c r="Y1121" s="95">
        <f t="shared" si="244"/>
        <v>0.26914987746862501</v>
      </c>
      <c r="Z1121" s="2" t="s">
        <v>532</v>
      </c>
      <c r="AA1121" s="2" t="s">
        <v>532</v>
      </c>
      <c r="AB1121" s="2">
        <v>0.22500000000000001</v>
      </c>
      <c r="AC1121" s="95">
        <v>0.28368749999999998</v>
      </c>
      <c r="AD1121" s="38">
        <f t="shared" si="245"/>
        <v>0</v>
      </c>
      <c r="AE1121" s="38">
        <f t="shared" si="246"/>
        <v>0</v>
      </c>
      <c r="AF1121" s="38">
        <f t="shared" si="247"/>
        <v>13.319219277951838</v>
      </c>
      <c r="AG1121" s="38">
        <f t="shared" si="248"/>
        <v>51.000280560382386</v>
      </c>
      <c r="AH1121" s="38">
        <f t="shared" si="249"/>
        <v>64.319499838334224</v>
      </c>
      <c r="AI1121" s="38">
        <v>7.2988888889999997</v>
      </c>
      <c r="AJ1121" s="24">
        <f t="shared" si="250"/>
        <v>8.8122316720382976</v>
      </c>
      <c r="AK1121" s="2">
        <f t="shared" si="251"/>
        <v>9093</v>
      </c>
    </row>
    <row r="1122" spans="1:37">
      <c r="A1122" s="2">
        <v>104</v>
      </c>
      <c r="B1122" s="2" t="s">
        <v>159</v>
      </c>
      <c r="C1122" s="2" t="s">
        <v>19</v>
      </c>
      <c r="D1122" s="2" t="s">
        <v>419</v>
      </c>
      <c r="E1122" s="2" t="s">
        <v>1100</v>
      </c>
      <c r="F1122" s="2" t="s">
        <v>64</v>
      </c>
      <c r="H1122" s="2" t="s">
        <v>877</v>
      </c>
      <c r="I1122" s="2">
        <v>64065</v>
      </c>
      <c r="J1122" s="2">
        <v>1566</v>
      </c>
      <c r="K1122" s="95">
        <f t="shared" si="238"/>
        <v>2.4443924139545773E-2</v>
      </c>
      <c r="L1122" s="38">
        <f t="shared" si="239"/>
        <v>0</v>
      </c>
      <c r="M1122" s="38">
        <f t="shared" si="240"/>
        <v>0</v>
      </c>
      <c r="N1122" s="38">
        <f t="shared" si="241"/>
        <v>2.3950588239899999</v>
      </c>
      <c r="O1122" s="38">
        <f t="shared" si="242"/>
        <v>5.4349411760099988</v>
      </c>
      <c r="P1122" s="2">
        <v>1379116</v>
      </c>
      <c r="Q1122" s="2">
        <v>13.297981857</v>
      </c>
      <c r="R1122" s="24">
        <v>0</v>
      </c>
      <c r="S1122" s="24">
        <v>0</v>
      </c>
      <c r="T1122" s="24">
        <v>0.305882353</v>
      </c>
      <c r="U1122" s="24">
        <v>0.694117647</v>
      </c>
      <c r="V1122" s="95">
        <f t="shared" si="243"/>
        <v>2.4443924139545773E-2</v>
      </c>
      <c r="W1122" s="95">
        <v>0.32459375000000001</v>
      </c>
      <c r="X1122" s="95">
        <v>0.26737491800000002</v>
      </c>
      <c r="Y1122" s="95">
        <f t="shared" si="244"/>
        <v>0.26737491821993831</v>
      </c>
      <c r="Z1122" s="2" t="s">
        <v>532</v>
      </c>
      <c r="AA1122" s="2" t="s">
        <v>532</v>
      </c>
      <c r="AB1122" s="2">
        <v>0.22500000000000001</v>
      </c>
      <c r="AC1122" s="95">
        <v>0.28604861100000001</v>
      </c>
      <c r="AD1122" s="38">
        <f t="shared" si="245"/>
        <v>0</v>
      </c>
      <c r="AE1122" s="38">
        <f t="shared" si="246"/>
        <v>0</v>
      </c>
      <c r="AF1122" s="38">
        <f t="shared" si="247"/>
        <v>4.7206609420842893</v>
      </c>
      <c r="AG1122" s="38">
        <f t="shared" si="248"/>
        <v>13.618798598555854</v>
      </c>
      <c r="AH1122" s="38">
        <f t="shared" si="249"/>
        <v>18.339459540640142</v>
      </c>
      <c r="AI1122" s="38">
        <v>80.83</v>
      </c>
      <c r="AJ1122" s="24">
        <f t="shared" si="250"/>
        <v>0.22688926810144924</v>
      </c>
      <c r="AK1122" s="2">
        <f t="shared" si="251"/>
        <v>2610</v>
      </c>
    </row>
    <row r="1123" spans="1:37">
      <c r="A1123" s="2">
        <v>105</v>
      </c>
      <c r="B1123" s="2" t="s">
        <v>160</v>
      </c>
      <c r="C1123" s="2" t="s">
        <v>19</v>
      </c>
      <c r="D1123" s="2" t="s">
        <v>419</v>
      </c>
      <c r="E1123" s="2" t="s">
        <v>1100</v>
      </c>
      <c r="F1123" s="2" t="s">
        <v>64</v>
      </c>
      <c r="H1123" s="2" t="s">
        <v>877</v>
      </c>
      <c r="I1123" s="2">
        <v>9248</v>
      </c>
      <c r="J1123" s="2">
        <v>652</v>
      </c>
      <c r="K1123" s="95">
        <f t="shared" si="238"/>
        <v>7.0501730103806226E-2</v>
      </c>
      <c r="L1123" s="38">
        <f t="shared" si="239"/>
        <v>0</v>
      </c>
      <c r="M1123" s="38">
        <f t="shared" si="240"/>
        <v>0</v>
      </c>
      <c r="N1123" s="38">
        <f t="shared" si="241"/>
        <v>0.80042588312000007</v>
      </c>
      <c r="O1123" s="38">
        <f t="shared" si="242"/>
        <v>2.4595741168799998</v>
      </c>
      <c r="P1123" s="2">
        <v>1620261</v>
      </c>
      <c r="Q1123" s="2">
        <v>4.7895035669999997</v>
      </c>
      <c r="R1123" s="24">
        <v>0</v>
      </c>
      <c r="S1123" s="24">
        <v>0</v>
      </c>
      <c r="T1123" s="24">
        <v>0.245529412</v>
      </c>
      <c r="U1123" s="24">
        <v>0.754470588</v>
      </c>
      <c r="V1123" s="95">
        <f t="shared" si="243"/>
        <v>7.0501730103806226E-2</v>
      </c>
      <c r="W1123" s="95">
        <v>0.34159375000000003</v>
      </c>
      <c r="X1123" s="95">
        <v>0.271740127</v>
      </c>
      <c r="Y1123" s="95">
        <f t="shared" si="244"/>
        <v>0.27174012666883507</v>
      </c>
      <c r="Z1123" s="2" t="s">
        <v>532</v>
      </c>
      <c r="AA1123" s="2" t="s">
        <v>532</v>
      </c>
      <c r="AB1123" s="2">
        <v>0.22500000000000001</v>
      </c>
      <c r="AC1123" s="95">
        <v>0.28695089299999998</v>
      </c>
      <c r="AD1123" s="38">
        <f t="shared" si="245"/>
        <v>0</v>
      </c>
      <c r="AE1123" s="38">
        <f t="shared" si="246"/>
        <v>0</v>
      </c>
      <c r="AF1123" s="38">
        <f t="shared" si="247"/>
        <v>1.5776394156295204</v>
      </c>
      <c r="AG1123" s="38">
        <f t="shared" si="248"/>
        <v>6.1826064257284044</v>
      </c>
      <c r="AH1123" s="38">
        <f t="shared" si="249"/>
        <v>7.7602458413579249</v>
      </c>
      <c r="AI1123" s="38">
        <v>80.83</v>
      </c>
      <c r="AJ1123" s="24">
        <f t="shared" si="250"/>
        <v>9.6007000387949099E-2</v>
      </c>
      <c r="AK1123" s="2">
        <f t="shared" si="251"/>
        <v>1087</v>
      </c>
    </row>
    <row r="1124" spans="1:37">
      <c r="A1124" s="2">
        <v>106</v>
      </c>
      <c r="B1124" s="2" t="s">
        <v>161</v>
      </c>
      <c r="C1124" s="2" t="s">
        <v>19</v>
      </c>
      <c r="D1124" s="2" t="s">
        <v>419</v>
      </c>
      <c r="E1124" s="2" t="s">
        <v>1100</v>
      </c>
      <c r="F1124" s="2" t="s">
        <v>64</v>
      </c>
      <c r="H1124" s="2" t="s">
        <v>877</v>
      </c>
      <c r="I1124" s="2">
        <v>34799</v>
      </c>
      <c r="J1124" s="2">
        <v>1941</v>
      </c>
      <c r="K1124" s="95">
        <f t="shared" si="238"/>
        <v>5.577746486968016E-2</v>
      </c>
      <c r="L1124" s="38">
        <f t="shared" si="239"/>
        <v>0</v>
      </c>
      <c r="M1124" s="38">
        <f t="shared" si="240"/>
        <v>0</v>
      </c>
      <c r="N1124" s="38">
        <f t="shared" si="241"/>
        <v>2.844646670775</v>
      </c>
      <c r="O1124" s="38">
        <f t="shared" si="242"/>
        <v>6.8603533292249992</v>
      </c>
      <c r="P1124" s="2">
        <v>1160491</v>
      </c>
      <c r="Q1124" s="2">
        <v>19.785643111999999</v>
      </c>
      <c r="R1124" s="24">
        <v>0</v>
      </c>
      <c r="S1124" s="24">
        <v>0</v>
      </c>
      <c r="T1124" s="24">
        <v>0.29311145500000002</v>
      </c>
      <c r="U1124" s="24">
        <v>0.70688854499999998</v>
      </c>
      <c r="V1124" s="95">
        <f t="shared" si="243"/>
        <v>5.577746486968016E-2</v>
      </c>
      <c r="W1124" s="95">
        <v>0.34425</v>
      </c>
      <c r="X1124" s="95">
        <v>0.270079923</v>
      </c>
      <c r="Y1124" s="95">
        <f t="shared" si="244"/>
        <v>0.27007992320296292</v>
      </c>
      <c r="Z1124" s="2" t="s">
        <v>532</v>
      </c>
      <c r="AA1124" s="2" t="s">
        <v>532</v>
      </c>
      <c r="AB1124" s="2">
        <v>0.22500000000000001</v>
      </c>
      <c r="AC1124" s="95">
        <v>0.288772321</v>
      </c>
      <c r="AD1124" s="38">
        <f t="shared" si="245"/>
        <v>0</v>
      </c>
      <c r="AE1124" s="38">
        <f t="shared" si="246"/>
        <v>0</v>
      </c>
      <c r="AF1124" s="38">
        <f t="shared" si="247"/>
        <v>5.6067985880975257</v>
      </c>
      <c r="AG1124" s="38">
        <f t="shared" si="248"/>
        <v>17.354262146940933</v>
      </c>
      <c r="AH1124" s="38">
        <f t="shared" si="249"/>
        <v>22.961060735038458</v>
      </c>
      <c r="AI1124" s="38">
        <v>80.83</v>
      </c>
      <c r="AJ1124" s="24">
        <f t="shared" si="250"/>
        <v>0.28406607367361697</v>
      </c>
      <c r="AK1124" s="2">
        <f t="shared" si="251"/>
        <v>3235</v>
      </c>
    </row>
    <row r="1125" spans="1:37">
      <c r="A1125" s="2">
        <v>107</v>
      </c>
      <c r="B1125" s="2" t="s">
        <v>162</v>
      </c>
      <c r="C1125" s="2" t="s">
        <v>19</v>
      </c>
      <c r="D1125" s="2" t="s">
        <v>419</v>
      </c>
      <c r="E1125" s="2" t="s">
        <v>1100</v>
      </c>
      <c r="F1125" s="2" t="s">
        <v>64</v>
      </c>
      <c r="H1125" s="2" t="s">
        <v>877</v>
      </c>
      <c r="I1125" s="2">
        <v>226568</v>
      </c>
      <c r="J1125" s="2">
        <v>2088</v>
      </c>
      <c r="K1125" s="95">
        <f t="shared" si="238"/>
        <v>9.2157762790861901E-3</v>
      </c>
      <c r="L1125" s="38">
        <f t="shared" si="239"/>
        <v>0</v>
      </c>
      <c r="M1125" s="38">
        <f t="shared" si="240"/>
        <v>0.49436470404000005</v>
      </c>
      <c r="N1125" s="38">
        <f t="shared" si="241"/>
        <v>4.9932151268399991</v>
      </c>
      <c r="O1125" s="38">
        <f t="shared" si="242"/>
        <v>4.9524201691199998</v>
      </c>
      <c r="P1125" s="2">
        <v>1298457</v>
      </c>
      <c r="Q1125" s="2">
        <v>17.288607928000001</v>
      </c>
      <c r="R1125" s="24">
        <v>0</v>
      </c>
      <c r="S1125" s="24">
        <v>4.7352941000000003E-2</v>
      </c>
      <c r="T1125" s="24">
        <v>0.47827731099999998</v>
      </c>
      <c r="U1125" s="24">
        <v>0.47436974799999998</v>
      </c>
      <c r="V1125" s="95">
        <f t="shared" si="243"/>
        <v>8.779382168673423E-3</v>
      </c>
      <c r="W1125" s="95">
        <v>0.33946875000000004</v>
      </c>
      <c r="X1125" s="95">
        <v>0.25766234900000001</v>
      </c>
      <c r="Y1125" s="95">
        <f t="shared" si="244"/>
        <v>0.25374804360787495</v>
      </c>
      <c r="Z1125" s="2" t="s">
        <v>532</v>
      </c>
      <c r="AA1125" s="2">
        <v>0.17499999999999999</v>
      </c>
      <c r="AB1125" s="2">
        <v>0.22500000000000001</v>
      </c>
      <c r="AC1125" s="95">
        <v>0.29059374999999998</v>
      </c>
      <c r="AD1125" s="38">
        <f t="shared" si="245"/>
        <v>0</v>
      </c>
      <c r="AE1125" s="38">
        <f t="shared" si="246"/>
        <v>0.75786109129332002</v>
      </c>
      <c r="AF1125" s="38">
        <f t="shared" si="247"/>
        <v>9.8416270150016381</v>
      </c>
      <c r="AG1125" s="38">
        <f t="shared" si="248"/>
        <v>12.606886973037083</v>
      </c>
      <c r="AH1125" s="38">
        <f t="shared" si="249"/>
        <v>22.448513988038719</v>
      </c>
      <c r="AI1125" s="38">
        <v>80.83</v>
      </c>
      <c r="AJ1125" s="24">
        <f t="shared" si="250"/>
        <v>0.27772502768821872</v>
      </c>
      <c r="AK1125" s="2">
        <f t="shared" si="251"/>
        <v>3315</v>
      </c>
    </row>
    <row r="1126" spans="1:37">
      <c r="A1126" s="2">
        <v>108</v>
      </c>
      <c r="B1126" s="2" t="s">
        <v>163</v>
      </c>
      <c r="C1126" s="2" t="s">
        <v>19</v>
      </c>
      <c r="D1126" s="2" t="s">
        <v>419</v>
      </c>
      <c r="E1126" s="2" t="s">
        <v>1100</v>
      </c>
      <c r="F1126" s="2" t="s">
        <v>64</v>
      </c>
      <c r="H1126" s="2" t="s">
        <v>877</v>
      </c>
      <c r="I1126" s="2">
        <v>1019</v>
      </c>
      <c r="J1126" s="2">
        <v>5</v>
      </c>
      <c r="K1126" s="95">
        <f t="shared" si="238"/>
        <v>4.9067713444553487E-3</v>
      </c>
      <c r="L1126" s="38">
        <f t="shared" si="239"/>
        <v>0</v>
      </c>
      <c r="M1126" s="38">
        <f t="shared" si="240"/>
        <v>0</v>
      </c>
      <c r="N1126" s="38">
        <f t="shared" si="241"/>
        <v>0</v>
      </c>
      <c r="O1126" s="38">
        <f t="shared" si="242"/>
        <v>2.5000000000000001E-2</v>
      </c>
      <c r="P1126" s="2">
        <v>28983</v>
      </c>
      <c r="Q1126" s="2">
        <v>2.785859383</v>
      </c>
      <c r="R1126" s="24">
        <v>0</v>
      </c>
      <c r="S1126" s="24">
        <v>0</v>
      </c>
      <c r="T1126" s="24">
        <v>0</v>
      </c>
      <c r="U1126" s="24">
        <v>1</v>
      </c>
      <c r="V1126" s="95">
        <f t="shared" si="243"/>
        <v>4.9067713444553487E-3</v>
      </c>
      <c r="W1126" s="95">
        <v>0.44306249999999997</v>
      </c>
      <c r="X1126" s="95">
        <v>0.3686875</v>
      </c>
      <c r="Y1126" s="95">
        <f t="shared" si="244"/>
        <v>0.3686875</v>
      </c>
      <c r="Z1126" s="2" t="s">
        <v>532</v>
      </c>
      <c r="AA1126" s="2" t="s">
        <v>532</v>
      </c>
      <c r="AB1126" s="2" t="s">
        <v>532</v>
      </c>
      <c r="AC1126" s="95">
        <v>0.3686875</v>
      </c>
      <c r="AD1126" s="38">
        <f t="shared" si="245"/>
        <v>0</v>
      </c>
      <c r="AE1126" s="38">
        <f t="shared" si="246"/>
        <v>0</v>
      </c>
      <c r="AF1126" s="38">
        <f t="shared" si="247"/>
        <v>0</v>
      </c>
      <c r="AG1126" s="38">
        <f t="shared" si="248"/>
        <v>8.074256249999999E-2</v>
      </c>
      <c r="AH1126" s="38">
        <f t="shared" si="249"/>
        <v>8.074256249999999E-2</v>
      </c>
      <c r="AI1126" s="38">
        <v>80.83</v>
      </c>
      <c r="AJ1126" s="24">
        <f t="shared" si="250"/>
        <v>9.9891825436100438E-4</v>
      </c>
      <c r="AK1126" s="2">
        <f t="shared" si="251"/>
        <v>8</v>
      </c>
    </row>
    <row r="1127" spans="1:37">
      <c r="A1127" s="2">
        <v>109</v>
      </c>
      <c r="B1127" s="2" t="s">
        <v>164</v>
      </c>
      <c r="C1127" s="2" t="s">
        <v>18</v>
      </c>
      <c r="D1127" s="2" t="s">
        <v>420</v>
      </c>
      <c r="E1127" s="2" t="s">
        <v>1100</v>
      </c>
      <c r="F1127" s="2" t="s">
        <v>64</v>
      </c>
      <c r="H1127" s="2" t="s">
        <v>877</v>
      </c>
      <c r="I1127" s="2">
        <v>12055</v>
      </c>
      <c r="J1127" s="2">
        <v>2136</v>
      </c>
      <c r="K1127" s="95">
        <f t="shared" si="238"/>
        <v>0.17718788884280381</v>
      </c>
      <c r="L1127" s="38">
        <f t="shared" si="239"/>
        <v>0</v>
      </c>
      <c r="M1127" s="38">
        <f t="shared" si="240"/>
        <v>0</v>
      </c>
      <c r="N1127" s="38">
        <f t="shared" si="241"/>
        <v>4.6489411802399996</v>
      </c>
      <c r="O1127" s="38">
        <f t="shared" si="242"/>
        <v>6.031058819760001</v>
      </c>
      <c r="P1127" s="2">
        <v>12142802</v>
      </c>
      <c r="Q1127" s="2">
        <v>1.9006075769999999</v>
      </c>
      <c r="R1127" s="24">
        <v>0</v>
      </c>
      <c r="S1127" s="24">
        <v>0</v>
      </c>
      <c r="T1127" s="24">
        <v>0.43529411800000001</v>
      </c>
      <c r="U1127" s="24">
        <v>0.56470588200000005</v>
      </c>
      <c r="V1127" s="95">
        <f t="shared" si="243"/>
        <v>0.17718788884280381</v>
      </c>
      <c r="W1127" s="95">
        <v>0.27890624999999997</v>
      </c>
      <c r="X1127" s="95">
        <v>0.246681176</v>
      </c>
      <c r="Y1127" s="95">
        <f t="shared" si="244"/>
        <v>0.24668117645703752</v>
      </c>
      <c r="Z1127" s="2" t="s">
        <v>532</v>
      </c>
      <c r="AA1127" s="2" t="s">
        <v>532</v>
      </c>
      <c r="AB1127" s="2">
        <v>0.22500000000000001</v>
      </c>
      <c r="AC1127" s="95">
        <v>0.26339374999999998</v>
      </c>
      <c r="AD1127" s="38">
        <f t="shared" si="245"/>
        <v>0</v>
      </c>
      <c r="AE1127" s="38">
        <f t="shared" si="246"/>
        <v>0</v>
      </c>
      <c r="AF1127" s="38">
        <f t="shared" si="247"/>
        <v>9.1630630662530397</v>
      </c>
      <c r="AG1127" s="38">
        <f t="shared" si="248"/>
        <v>13.915638423302727</v>
      </c>
      <c r="AH1127" s="38">
        <f t="shared" si="249"/>
        <v>23.078701489555769</v>
      </c>
      <c r="AI1127" s="38">
        <v>442.37194444400001</v>
      </c>
      <c r="AJ1127" s="24">
        <f t="shared" si="250"/>
        <v>5.2170355239328038E-2</v>
      </c>
      <c r="AK1127" s="2">
        <f t="shared" si="251"/>
        <v>3560</v>
      </c>
    </row>
    <row r="1128" spans="1:37">
      <c r="A1128" s="2">
        <v>110</v>
      </c>
      <c r="B1128" s="2" t="s">
        <v>165</v>
      </c>
      <c r="C1128" s="2" t="s">
        <v>18</v>
      </c>
      <c r="D1128" s="2" t="s">
        <v>420</v>
      </c>
      <c r="E1128" s="2" t="s">
        <v>1100</v>
      </c>
      <c r="F1128" s="2" t="s">
        <v>64</v>
      </c>
      <c r="H1128" s="2" t="s">
        <v>877</v>
      </c>
      <c r="I1128" s="2">
        <v>25710</v>
      </c>
      <c r="J1128" s="2">
        <v>11471</v>
      </c>
      <c r="K1128" s="95">
        <f t="shared" si="238"/>
        <v>0.44616880591209646</v>
      </c>
      <c r="L1128" s="38">
        <f t="shared" si="239"/>
        <v>0</v>
      </c>
      <c r="M1128" s="38">
        <f t="shared" si="240"/>
        <v>0</v>
      </c>
      <c r="N1128" s="38">
        <f t="shared" si="241"/>
        <v>33.26283288402</v>
      </c>
      <c r="O1128" s="38">
        <f t="shared" si="242"/>
        <v>24.092167115980004</v>
      </c>
      <c r="P1128" s="2">
        <v>1339568</v>
      </c>
      <c r="Q1128" s="2">
        <v>90.204956010000004</v>
      </c>
      <c r="R1128" s="24">
        <v>0</v>
      </c>
      <c r="S1128" s="24">
        <v>0</v>
      </c>
      <c r="T1128" s="24">
        <v>0.57994652400000002</v>
      </c>
      <c r="U1128" s="24">
        <v>0.42005347599999998</v>
      </c>
      <c r="V1128" s="95">
        <f t="shared" si="243"/>
        <v>0.44616880591209646</v>
      </c>
      <c r="W1128" s="95">
        <v>0.27359375000000002</v>
      </c>
      <c r="X1128" s="95">
        <v>0.24050259900000001</v>
      </c>
      <c r="Y1128" s="95">
        <f t="shared" si="244"/>
        <v>0.24050259859862499</v>
      </c>
      <c r="Z1128" s="2" t="s">
        <v>532</v>
      </c>
      <c r="AA1128" s="2" t="s">
        <v>532</v>
      </c>
      <c r="AB1128" s="2">
        <v>0.22500000000000001</v>
      </c>
      <c r="AC1128" s="95">
        <v>0.26190625000000001</v>
      </c>
      <c r="AD1128" s="38">
        <f t="shared" si="245"/>
        <v>0</v>
      </c>
      <c r="AE1128" s="38">
        <f t="shared" si="246"/>
        <v>0</v>
      </c>
      <c r="AF1128" s="38">
        <f t="shared" si="247"/>
        <v>65.561043614403417</v>
      </c>
      <c r="AG1128" s="38">
        <f t="shared" si="248"/>
        <v>55.274628898984034</v>
      </c>
      <c r="AH1128" s="38">
        <f t="shared" si="249"/>
        <v>120.83567251338745</v>
      </c>
      <c r="AI1128" s="38">
        <v>442.37194444400001</v>
      </c>
      <c r="AJ1128" s="24">
        <f t="shared" si="250"/>
        <v>0.27315401446911619</v>
      </c>
      <c r="AK1128" s="2">
        <f t="shared" si="251"/>
        <v>19118</v>
      </c>
    </row>
    <row r="1129" spans="1:37">
      <c r="A1129" s="2">
        <v>111</v>
      </c>
      <c r="B1129" s="2" t="s">
        <v>166</v>
      </c>
      <c r="C1129" s="2" t="s">
        <v>18</v>
      </c>
      <c r="D1129" s="2" t="s">
        <v>420</v>
      </c>
      <c r="E1129" s="2" t="s">
        <v>1100</v>
      </c>
      <c r="F1129" s="2" t="s">
        <v>64</v>
      </c>
      <c r="H1129" s="2" t="s">
        <v>877</v>
      </c>
      <c r="I1129" s="2">
        <v>19459</v>
      </c>
      <c r="J1129" s="2">
        <v>8694</v>
      </c>
      <c r="K1129" s="95">
        <f t="shared" si="238"/>
        <v>0.4467855491032427</v>
      </c>
      <c r="L1129" s="38">
        <f t="shared" si="239"/>
        <v>0</v>
      </c>
      <c r="M1129" s="38">
        <f t="shared" si="240"/>
        <v>0</v>
      </c>
      <c r="N1129" s="38">
        <f t="shared" si="241"/>
        <v>8.8683449116500004</v>
      </c>
      <c r="O1129" s="38">
        <f t="shared" si="242"/>
        <v>34.60165508835</v>
      </c>
      <c r="P1129" s="2">
        <v>1935561</v>
      </c>
      <c r="Q1129" s="2">
        <v>53.884278803000001</v>
      </c>
      <c r="R1129" s="24">
        <v>0</v>
      </c>
      <c r="S1129" s="24">
        <v>0</v>
      </c>
      <c r="T1129" s="24">
        <v>0.20401069499999999</v>
      </c>
      <c r="U1129" s="24">
        <v>0.79598930499999998</v>
      </c>
      <c r="V1129" s="95">
        <f t="shared" si="243"/>
        <v>0.4467855491032427</v>
      </c>
      <c r="W1129" s="95">
        <v>0.31609374999999995</v>
      </c>
      <c r="X1129" s="95">
        <v>0.27388937899999999</v>
      </c>
      <c r="Y1129" s="95">
        <f t="shared" si="244"/>
        <v>0.2738893789449181</v>
      </c>
      <c r="Z1129" s="2" t="s">
        <v>532</v>
      </c>
      <c r="AA1129" s="2" t="s">
        <v>532</v>
      </c>
      <c r="AB1129" s="2">
        <v>0.22500000000000001</v>
      </c>
      <c r="AC1129" s="95">
        <v>0.286419643</v>
      </c>
      <c r="AD1129" s="38">
        <f t="shared" si="245"/>
        <v>0</v>
      </c>
      <c r="AE1129" s="38">
        <f t="shared" si="246"/>
        <v>0</v>
      </c>
      <c r="AF1129" s="38">
        <f t="shared" si="247"/>
        <v>17.479507820862153</v>
      </c>
      <c r="AG1129" s="38">
        <f t="shared" si="248"/>
        <v>86.816800791101613</v>
      </c>
      <c r="AH1129" s="38">
        <f t="shared" si="249"/>
        <v>104.29630861196377</v>
      </c>
      <c r="AI1129" s="38">
        <v>442.37194444400001</v>
      </c>
      <c r="AJ1129" s="24">
        <f t="shared" si="250"/>
        <v>0.23576610117770855</v>
      </c>
      <c r="AK1129" s="2">
        <f t="shared" si="251"/>
        <v>14490</v>
      </c>
    </row>
    <row r="1130" spans="1:37">
      <c r="A1130" s="2">
        <v>112</v>
      </c>
      <c r="B1130" s="2" t="s">
        <v>167</v>
      </c>
      <c r="C1130" s="2" t="s">
        <v>18</v>
      </c>
      <c r="D1130" s="2" t="s">
        <v>420</v>
      </c>
      <c r="E1130" s="2" t="s">
        <v>1100</v>
      </c>
      <c r="F1130" s="2" t="s">
        <v>64</v>
      </c>
      <c r="H1130" s="2" t="s">
        <v>877</v>
      </c>
      <c r="I1130" s="2">
        <v>12325</v>
      </c>
      <c r="J1130" s="2">
        <v>3902</v>
      </c>
      <c r="K1130" s="95">
        <f t="shared" si="238"/>
        <v>0.31659229208924949</v>
      </c>
      <c r="L1130" s="38">
        <f t="shared" si="239"/>
        <v>0</v>
      </c>
      <c r="M1130" s="38">
        <f t="shared" si="240"/>
        <v>0</v>
      </c>
      <c r="N1130" s="38">
        <f t="shared" si="241"/>
        <v>0</v>
      </c>
      <c r="O1130" s="38">
        <f t="shared" si="242"/>
        <v>19.510000000000002</v>
      </c>
      <c r="P1130" s="2">
        <v>1864114</v>
      </c>
      <c r="Q1130" s="2">
        <v>27.675092420999999</v>
      </c>
      <c r="R1130" s="24">
        <v>0</v>
      </c>
      <c r="S1130" s="24">
        <v>0</v>
      </c>
      <c r="T1130" s="24">
        <v>0</v>
      </c>
      <c r="U1130" s="24">
        <v>1</v>
      </c>
      <c r="V1130" s="95">
        <f t="shared" si="243"/>
        <v>0.31659229208924949</v>
      </c>
      <c r="W1130" s="95">
        <v>0.36231249999999998</v>
      </c>
      <c r="X1130" s="95">
        <v>0.30185624999999999</v>
      </c>
      <c r="Y1130" s="95">
        <f t="shared" si="244"/>
        <v>0.30185624999999999</v>
      </c>
      <c r="Z1130" s="2" t="s">
        <v>532</v>
      </c>
      <c r="AA1130" s="2" t="s">
        <v>532</v>
      </c>
      <c r="AB1130" s="2" t="s">
        <v>532</v>
      </c>
      <c r="AC1130" s="95">
        <v>0.30185624999999999</v>
      </c>
      <c r="AD1130" s="38">
        <f t="shared" si="245"/>
        <v>0</v>
      </c>
      <c r="AE1130" s="38">
        <f t="shared" si="246"/>
        <v>0</v>
      </c>
      <c r="AF1130" s="38">
        <f t="shared" si="247"/>
        <v>0</v>
      </c>
      <c r="AG1130" s="38">
        <f t="shared" si="248"/>
        <v>51.589527232500004</v>
      </c>
      <c r="AH1130" s="38">
        <f t="shared" si="249"/>
        <v>51.589527232500004</v>
      </c>
      <c r="AI1130" s="38">
        <v>442.37194444400001</v>
      </c>
      <c r="AJ1130" s="24">
        <f t="shared" si="250"/>
        <v>0.11662025108156636</v>
      </c>
      <c r="AK1130" s="2">
        <f t="shared" si="251"/>
        <v>6503</v>
      </c>
    </row>
    <row r="1131" spans="1:37">
      <c r="A1131" s="2">
        <v>113</v>
      </c>
      <c r="B1131" s="2" t="s">
        <v>168</v>
      </c>
      <c r="C1131" s="2" t="s">
        <v>18</v>
      </c>
      <c r="D1131" s="2" t="s">
        <v>420</v>
      </c>
      <c r="E1131" s="2" t="s">
        <v>1100</v>
      </c>
      <c r="F1131" s="2" t="s">
        <v>64</v>
      </c>
      <c r="H1131" s="2" t="s">
        <v>877</v>
      </c>
      <c r="I1131" s="2">
        <v>39565</v>
      </c>
      <c r="J1131" s="2">
        <v>19051</v>
      </c>
      <c r="K1131" s="95">
        <f t="shared" si="238"/>
        <v>0.48151143687602677</v>
      </c>
      <c r="L1131" s="38">
        <f t="shared" si="239"/>
        <v>0</v>
      </c>
      <c r="M1131" s="38">
        <f t="shared" si="240"/>
        <v>0</v>
      </c>
      <c r="N1131" s="38">
        <f t="shared" si="241"/>
        <v>30.577655427764999</v>
      </c>
      <c r="O1131" s="38">
        <f t="shared" si="242"/>
        <v>64.677344572235</v>
      </c>
      <c r="P1131" s="2">
        <v>2587004</v>
      </c>
      <c r="Q1131" s="2">
        <v>84.211193059999999</v>
      </c>
      <c r="R1131" s="24">
        <v>0</v>
      </c>
      <c r="S1131" s="24">
        <v>0</v>
      </c>
      <c r="T1131" s="24">
        <v>0.321008403</v>
      </c>
      <c r="U1131" s="24">
        <v>0.678991597</v>
      </c>
      <c r="V1131" s="95">
        <f t="shared" si="243"/>
        <v>0.48151143687602677</v>
      </c>
      <c r="W1131" s="95">
        <v>0.30121874999999998</v>
      </c>
      <c r="X1131" s="95">
        <v>0.261080859</v>
      </c>
      <c r="Y1131" s="95">
        <f t="shared" si="244"/>
        <v>0.26108085910491574</v>
      </c>
      <c r="Z1131" s="2" t="s">
        <v>532</v>
      </c>
      <c r="AA1131" s="2" t="s">
        <v>532</v>
      </c>
      <c r="AB1131" s="2">
        <v>0.22500000000000001</v>
      </c>
      <c r="AC1131" s="95">
        <v>0.278138889</v>
      </c>
      <c r="AD1131" s="38">
        <f t="shared" si="245"/>
        <v>0</v>
      </c>
      <c r="AE1131" s="38">
        <f t="shared" si="246"/>
        <v>0</v>
      </c>
      <c r="AF1131" s="38">
        <f t="shared" si="247"/>
        <v>60.268558848124812</v>
      </c>
      <c r="AG1131" s="38">
        <f t="shared" si="248"/>
        <v>157.58613452205461</v>
      </c>
      <c r="AH1131" s="38">
        <f t="shared" si="249"/>
        <v>217.8546933701794</v>
      </c>
      <c r="AI1131" s="38">
        <v>442.37194444400001</v>
      </c>
      <c r="AJ1131" s="24">
        <f t="shared" si="250"/>
        <v>0.49246950695300634</v>
      </c>
      <c r="AK1131" s="2">
        <f t="shared" si="251"/>
        <v>31752</v>
      </c>
    </row>
    <row r="1132" spans="1:37">
      <c r="A1132" s="2">
        <v>114</v>
      </c>
      <c r="B1132" s="2" t="s">
        <v>169</v>
      </c>
      <c r="C1132" s="2" t="s">
        <v>18</v>
      </c>
      <c r="D1132" s="2" t="s">
        <v>420</v>
      </c>
      <c r="E1132" s="2" t="s">
        <v>1100</v>
      </c>
      <c r="F1132" s="2" t="s">
        <v>64</v>
      </c>
      <c r="H1132" s="2" t="s">
        <v>877</v>
      </c>
      <c r="I1132" s="2">
        <v>17715</v>
      </c>
      <c r="J1132" s="2">
        <v>7557</v>
      </c>
      <c r="K1132" s="95">
        <f t="shared" si="238"/>
        <v>0.42658763759525825</v>
      </c>
      <c r="L1132" s="38">
        <f t="shared" si="239"/>
        <v>0</v>
      </c>
      <c r="M1132" s="38">
        <f t="shared" si="240"/>
        <v>0</v>
      </c>
      <c r="N1132" s="38">
        <f t="shared" si="241"/>
        <v>0</v>
      </c>
      <c r="O1132" s="38">
        <f t="shared" si="242"/>
        <v>37.784999999999997</v>
      </c>
      <c r="P1132" s="2">
        <v>1479133</v>
      </c>
      <c r="Q1132" s="2">
        <v>71.507382476999993</v>
      </c>
      <c r="R1132" s="24">
        <v>0</v>
      </c>
      <c r="S1132" s="24">
        <v>0</v>
      </c>
      <c r="T1132" s="24">
        <v>0</v>
      </c>
      <c r="U1132" s="24">
        <v>1</v>
      </c>
      <c r="V1132" s="95">
        <f t="shared" si="243"/>
        <v>0.42658763759525825</v>
      </c>
      <c r="W1132" s="95">
        <v>0.39365624999999999</v>
      </c>
      <c r="X1132" s="95">
        <v>0.31954687500000001</v>
      </c>
      <c r="Y1132" s="95">
        <f t="shared" si="244"/>
        <v>0.31954687500000001</v>
      </c>
      <c r="Z1132" s="2" t="s">
        <v>532</v>
      </c>
      <c r="AA1132" s="2" t="s">
        <v>532</v>
      </c>
      <c r="AB1132" s="2" t="s">
        <v>532</v>
      </c>
      <c r="AC1132" s="95">
        <v>0.31954687500000001</v>
      </c>
      <c r="AD1132" s="38">
        <f t="shared" si="245"/>
        <v>0</v>
      </c>
      <c r="AE1132" s="38">
        <f t="shared" si="246"/>
        <v>0</v>
      </c>
      <c r="AF1132" s="38">
        <f t="shared" si="247"/>
        <v>0</v>
      </c>
      <c r="AG1132" s="38">
        <f t="shared" si="248"/>
        <v>105.76892916562498</v>
      </c>
      <c r="AH1132" s="38">
        <f t="shared" si="249"/>
        <v>105.76892916562498</v>
      </c>
      <c r="AI1132" s="38">
        <v>442.37194444400001</v>
      </c>
      <c r="AJ1132" s="24">
        <f t="shared" si="250"/>
        <v>0.23909502059078772</v>
      </c>
      <c r="AK1132" s="2">
        <f t="shared" si="251"/>
        <v>12595</v>
      </c>
    </row>
    <row r="1133" spans="1:37">
      <c r="A1133" s="2">
        <v>115</v>
      </c>
      <c r="B1133" s="2" t="s">
        <v>170</v>
      </c>
      <c r="C1133" s="2" t="s">
        <v>18</v>
      </c>
      <c r="D1133" s="2" t="s">
        <v>420</v>
      </c>
      <c r="E1133" s="2" t="s">
        <v>1100</v>
      </c>
      <c r="F1133" s="2" t="s">
        <v>64</v>
      </c>
      <c r="H1133" s="2" t="s">
        <v>877</v>
      </c>
      <c r="I1133" s="2">
        <v>31764</v>
      </c>
      <c r="J1133" s="2">
        <v>13088</v>
      </c>
      <c r="K1133" s="95">
        <f t="shared" si="238"/>
        <v>0.41203878604709732</v>
      </c>
      <c r="L1133" s="38">
        <f t="shared" si="239"/>
        <v>0</v>
      </c>
      <c r="M1133" s="38">
        <f t="shared" si="240"/>
        <v>0</v>
      </c>
      <c r="N1133" s="38">
        <f t="shared" si="241"/>
        <v>39.020879275200002</v>
      </c>
      <c r="O1133" s="38">
        <f t="shared" si="242"/>
        <v>26.419120724799999</v>
      </c>
      <c r="P1133" s="2">
        <v>1640685</v>
      </c>
      <c r="Q1133" s="2">
        <v>84.270409379</v>
      </c>
      <c r="R1133" s="24">
        <v>0</v>
      </c>
      <c r="S1133" s="24">
        <v>0</v>
      </c>
      <c r="T1133" s="24">
        <v>0.59628482999999999</v>
      </c>
      <c r="U1133" s="24">
        <v>0.40371517000000001</v>
      </c>
      <c r="V1133" s="95">
        <f t="shared" si="243"/>
        <v>0.41203878604709732</v>
      </c>
      <c r="W1133" s="95">
        <v>0.28634374999999995</v>
      </c>
      <c r="X1133" s="95">
        <v>0.24118645499999999</v>
      </c>
      <c r="Y1133" s="95">
        <f t="shared" si="244"/>
        <v>0.2411864550971875</v>
      </c>
      <c r="Z1133" s="2" t="s">
        <v>532</v>
      </c>
      <c r="AA1133" s="2" t="s">
        <v>532</v>
      </c>
      <c r="AB1133" s="2">
        <v>0.22500000000000001</v>
      </c>
      <c r="AC1133" s="95">
        <v>0.26509375000000002</v>
      </c>
      <c r="AD1133" s="38">
        <f t="shared" si="245"/>
        <v>0</v>
      </c>
      <c r="AE1133" s="38">
        <f t="shared" si="246"/>
        <v>0</v>
      </c>
      <c r="AF1133" s="38">
        <f t="shared" si="247"/>
        <v>76.910153051419201</v>
      </c>
      <c r="AG1133" s="38">
        <f t="shared" si="248"/>
        <v>61.351043553445962</v>
      </c>
      <c r="AH1133" s="38">
        <f t="shared" si="249"/>
        <v>138.26119660486518</v>
      </c>
      <c r="AI1133" s="38">
        <v>442.37194444400001</v>
      </c>
      <c r="AJ1133" s="24">
        <f t="shared" si="250"/>
        <v>0.31254512936764167</v>
      </c>
      <c r="AK1133" s="2">
        <f t="shared" si="251"/>
        <v>21813</v>
      </c>
    </row>
    <row r="1134" spans="1:37">
      <c r="A1134" s="2">
        <v>116</v>
      </c>
      <c r="B1134" s="2" t="s">
        <v>171</v>
      </c>
      <c r="C1134" s="2" t="s">
        <v>18</v>
      </c>
      <c r="D1134" s="2" t="s">
        <v>420</v>
      </c>
      <c r="E1134" s="2" t="s">
        <v>1100</v>
      </c>
      <c r="F1134" s="2" t="s">
        <v>64</v>
      </c>
      <c r="H1134" s="2" t="s">
        <v>877</v>
      </c>
      <c r="I1134" s="2">
        <v>12434</v>
      </c>
      <c r="J1134" s="2">
        <v>4410</v>
      </c>
      <c r="K1134" s="95">
        <f t="shared" si="238"/>
        <v>0.35467267170661093</v>
      </c>
      <c r="L1134" s="38">
        <f t="shared" si="239"/>
        <v>0</v>
      </c>
      <c r="M1134" s="38">
        <f t="shared" si="240"/>
        <v>0</v>
      </c>
      <c r="N1134" s="38">
        <f t="shared" si="241"/>
        <v>4.6994655645000005</v>
      </c>
      <c r="O1134" s="38">
        <f t="shared" si="242"/>
        <v>17.350534435500002</v>
      </c>
      <c r="P1134" s="2">
        <v>4094748</v>
      </c>
      <c r="Q1134" s="2">
        <v>13.138612926</v>
      </c>
      <c r="R1134" s="24">
        <v>0</v>
      </c>
      <c r="S1134" s="24">
        <v>0</v>
      </c>
      <c r="T1134" s="24">
        <v>0.21312769000000001</v>
      </c>
      <c r="U1134" s="24">
        <v>0.78687231000000002</v>
      </c>
      <c r="V1134" s="95">
        <f t="shared" si="243"/>
        <v>0.35467267170661093</v>
      </c>
      <c r="W1134" s="95">
        <v>0.31290625</v>
      </c>
      <c r="X1134" s="95">
        <v>0.278524881</v>
      </c>
      <c r="Y1134" s="95">
        <f t="shared" si="244"/>
        <v>0.27852488085683152</v>
      </c>
      <c r="Z1134" s="2" t="s">
        <v>532</v>
      </c>
      <c r="AA1134" s="2" t="s">
        <v>532</v>
      </c>
      <c r="AB1134" s="2">
        <v>0.22500000000000001</v>
      </c>
      <c r="AC1134" s="95">
        <v>0.29302232099999997</v>
      </c>
      <c r="AD1134" s="38">
        <f t="shared" si="245"/>
        <v>0</v>
      </c>
      <c r="AE1134" s="38">
        <f t="shared" si="246"/>
        <v>0</v>
      </c>
      <c r="AF1134" s="38">
        <f t="shared" si="247"/>
        <v>9.2626466276295005</v>
      </c>
      <c r="AG1134" s="38">
        <f t="shared" si="248"/>
        <v>44.536662308914366</v>
      </c>
      <c r="AH1134" s="38">
        <f t="shared" si="249"/>
        <v>53.799308936543866</v>
      </c>
      <c r="AI1134" s="38">
        <v>442.37194444400001</v>
      </c>
      <c r="AJ1134" s="24">
        <f t="shared" si="250"/>
        <v>0.12161555363589369</v>
      </c>
      <c r="AK1134" s="2">
        <f t="shared" si="251"/>
        <v>7350</v>
      </c>
    </row>
    <row r="1135" spans="1:37">
      <c r="A1135" s="2">
        <v>117</v>
      </c>
      <c r="B1135" s="2" t="s">
        <v>172</v>
      </c>
      <c r="C1135" s="2" t="s">
        <v>18</v>
      </c>
      <c r="D1135" s="2" t="s">
        <v>420</v>
      </c>
      <c r="E1135" s="2" t="s">
        <v>1100</v>
      </c>
      <c r="F1135" s="2" t="s">
        <v>64</v>
      </c>
      <c r="H1135" s="2" t="s">
        <v>877</v>
      </c>
      <c r="I1135" s="2">
        <v>23662</v>
      </c>
      <c r="J1135" s="2">
        <v>7344</v>
      </c>
      <c r="K1135" s="95">
        <f t="shared" si="238"/>
        <v>0.31037105908207252</v>
      </c>
      <c r="L1135" s="38">
        <f t="shared" si="239"/>
        <v>0</v>
      </c>
      <c r="M1135" s="38">
        <f t="shared" si="240"/>
        <v>17.046947365920001</v>
      </c>
      <c r="N1135" s="38">
        <f t="shared" si="241"/>
        <v>19.673052634079998</v>
      </c>
      <c r="O1135" s="38">
        <f t="shared" si="242"/>
        <v>0</v>
      </c>
      <c r="P1135" s="2">
        <v>2333587</v>
      </c>
      <c r="Q1135" s="2">
        <v>16.616302172000001</v>
      </c>
      <c r="R1135" s="24">
        <v>0</v>
      </c>
      <c r="S1135" s="24">
        <v>0.46424148599999998</v>
      </c>
      <c r="T1135" s="24">
        <v>0.53575851399999996</v>
      </c>
      <c r="U1135" s="24">
        <v>0</v>
      </c>
      <c r="V1135" s="95">
        <f t="shared" si="243"/>
        <v>0.16628393740241737</v>
      </c>
      <c r="W1135" s="95">
        <v>0.24384375</v>
      </c>
      <c r="X1135" s="95">
        <v>0.22500000000000001</v>
      </c>
      <c r="Y1135" s="95">
        <f t="shared" si="244"/>
        <v>0.20178792569999998</v>
      </c>
      <c r="Z1135" s="2" t="s">
        <v>532</v>
      </c>
      <c r="AA1135" s="2">
        <v>0.17499999999999999</v>
      </c>
      <c r="AB1135" s="2">
        <v>0.22500000000000001</v>
      </c>
      <c r="AC1135" s="95"/>
      <c r="AD1135" s="38">
        <f t="shared" si="245"/>
        <v>0</v>
      </c>
      <c r="AE1135" s="38">
        <f t="shared" si="246"/>
        <v>26.132970311955361</v>
      </c>
      <c r="AF1135" s="38">
        <f t="shared" si="247"/>
        <v>38.775586741771676</v>
      </c>
      <c r="AG1135" s="38">
        <f t="shared" si="248"/>
        <v>0</v>
      </c>
      <c r="AH1135" s="38">
        <f t="shared" si="249"/>
        <v>38.775586741771676</v>
      </c>
      <c r="AI1135" s="38">
        <v>442.37194444400001</v>
      </c>
      <c r="AJ1135" s="24">
        <f t="shared" si="250"/>
        <v>8.765381084577413E-2</v>
      </c>
      <c r="AK1135" s="2">
        <f t="shared" si="251"/>
        <v>6558</v>
      </c>
    </row>
    <row r="1136" spans="1:37">
      <c r="A1136" s="2">
        <v>118</v>
      </c>
      <c r="B1136" s="2" t="s">
        <v>173</v>
      </c>
      <c r="C1136" s="2" t="s">
        <v>18</v>
      </c>
      <c r="D1136" s="2" t="s">
        <v>420</v>
      </c>
      <c r="E1136" s="2" t="s">
        <v>1100</v>
      </c>
      <c r="F1136" s="2" t="s">
        <v>64</v>
      </c>
      <c r="H1136" s="2" t="s">
        <v>877</v>
      </c>
      <c r="I1136" s="2">
        <v>8313</v>
      </c>
      <c r="J1136" s="2">
        <v>1344</v>
      </c>
      <c r="K1136" s="95">
        <f t="shared" si="238"/>
        <v>0.16167448574521834</v>
      </c>
      <c r="L1136" s="38">
        <f t="shared" si="239"/>
        <v>0</v>
      </c>
      <c r="M1136" s="38">
        <f t="shared" si="240"/>
        <v>5.5209411734399998</v>
      </c>
      <c r="N1136" s="38">
        <f t="shared" si="241"/>
        <v>1.19905882656</v>
      </c>
      <c r="O1136" s="38">
        <f t="shared" si="242"/>
        <v>0</v>
      </c>
      <c r="P1136" s="2">
        <v>1885149</v>
      </c>
      <c r="Q1136" s="2">
        <v>1.253664798</v>
      </c>
      <c r="R1136" s="24">
        <v>0</v>
      </c>
      <c r="S1136" s="24">
        <v>0.821568627</v>
      </c>
      <c r="T1136" s="24">
        <v>0.178431373</v>
      </c>
      <c r="U1136" s="24">
        <v>0</v>
      </c>
      <c r="V1136" s="95">
        <f t="shared" si="243"/>
        <v>2.8847800470588238E-2</v>
      </c>
      <c r="W1136" s="95">
        <v>0.22500000000000001</v>
      </c>
      <c r="X1136" s="95">
        <v>0.22500000000000001</v>
      </c>
      <c r="Y1136" s="95">
        <f t="shared" si="244"/>
        <v>0.18392156865000001</v>
      </c>
      <c r="Z1136" s="2" t="s">
        <v>532</v>
      </c>
      <c r="AA1136" s="2">
        <v>0.17499999999999999</v>
      </c>
      <c r="AB1136" s="2">
        <v>0.22500000000000001</v>
      </c>
      <c r="AC1136" s="95"/>
      <c r="AD1136" s="38">
        <f t="shared" si="245"/>
        <v>0</v>
      </c>
      <c r="AE1136" s="38">
        <f t="shared" si="246"/>
        <v>8.4636028188835191</v>
      </c>
      <c r="AF1136" s="38">
        <f t="shared" si="247"/>
        <v>2.3633449471497596</v>
      </c>
      <c r="AG1136" s="38">
        <f t="shared" si="248"/>
        <v>0</v>
      </c>
      <c r="AH1136" s="38">
        <f t="shared" si="249"/>
        <v>2.3633449471497596</v>
      </c>
      <c r="AI1136" s="38">
        <v>442.37194444400001</v>
      </c>
      <c r="AJ1136" s="24">
        <f t="shared" si="250"/>
        <v>5.3424385900424937E-3</v>
      </c>
      <c r="AK1136" s="2">
        <f t="shared" si="251"/>
        <v>400</v>
      </c>
    </row>
    <row r="1137" spans="1:37">
      <c r="A1137" s="2">
        <v>119</v>
      </c>
      <c r="B1137" s="2" t="s">
        <v>174</v>
      </c>
      <c r="C1137" s="2" t="s">
        <v>18</v>
      </c>
      <c r="D1137" s="2" t="s">
        <v>420</v>
      </c>
      <c r="E1137" s="2" t="s">
        <v>1100</v>
      </c>
      <c r="F1137" s="2" t="s">
        <v>64</v>
      </c>
      <c r="H1137" s="2" t="s">
        <v>877</v>
      </c>
      <c r="I1137" s="2">
        <v>16322</v>
      </c>
      <c r="J1137" s="2">
        <v>3719</v>
      </c>
      <c r="K1137" s="95">
        <f t="shared" si="238"/>
        <v>0.22785197892415146</v>
      </c>
      <c r="L1137" s="38">
        <f t="shared" si="239"/>
        <v>0</v>
      </c>
      <c r="M1137" s="38">
        <f t="shared" si="240"/>
        <v>6.9382357965400008</v>
      </c>
      <c r="N1137" s="38">
        <f t="shared" si="241"/>
        <v>9.4062222873200003</v>
      </c>
      <c r="O1137" s="38">
        <f t="shared" si="242"/>
        <v>2.25054191614</v>
      </c>
      <c r="P1137" s="2">
        <v>1179465</v>
      </c>
      <c r="Q1137" s="2">
        <v>19.972149398999999</v>
      </c>
      <c r="R1137" s="24">
        <v>0</v>
      </c>
      <c r="S1137" s="24">
        <v>0.37312373199999999</v>
      </c>
      <c r="T1137" s="24">
        <v>0.50584685600000001</v>
      </c>
      <c r="U1137" s="24">
        <v>0.121029412</v>
      </c>
      <c r="V1137" s="95">
        <f t="shared" si="243"/>
        <v>0.14283499820438672</v>
      </c>
      <c r="W1137" s="95">
        <v>0.25446875000000002</v>
      </c>
      <c r="X1137" s="95">
        <v>0.23068945699999999</v>
      </c>
      <c r="Y1137" s="95">
        <f t="shared" si="244"/>
        <v>0.20991039888487498</v>
      </c>
      <c r="Z1137" s="2" t="s">
        <v>532</v>
      </c>
      <c r="AA1137" s="2">
        <v>0.17499999999999999</v>
      </c>
      <c r="AB1137" s="2">
        <v>0.22500000000000001</v>
      </c>
      <c r="AC1137" s="95">
        <v>0.25446875000000002</v>
      </c>
      <c r="AD1137" s="38">
        <f t="shared" si="245"/>
        <v>0</v>
      </c>
      <c r="AE1137" s="38">
        <f t="shared" si="246"/>
        <v>10.63631547609582</v>
      </c>
      <c r="AF1137" s="38">
        <f t="shared" si="247"/>
        <v>18.539664128307724</v>
      </c>
      <c r="AG1137" s="38">
        <f t="shared" si="248"/>
        <v>5.0167870728312964</v>
      </c>
      <c r="AH1137" s="38">
        <f t="shared" si="249"/>
        <v>23.556451201139019</v>
      </c>
      <c r="AI1137" s="38">
        <v>442.37194444400001</v>
      </c>
      <c r="AJ1137" s="24">
        <f t="shared" si="250"/>
        <v>5.325032813901931E-2</v>
      </c>
      <c r="AK1137" s="2">
        <f t="shared" si="251"/>
        <v>3886</v>
      </c>
    </row>
    <row r="1138" spans="1:37">
      <c r="A1138" s="2">
        <v>120</v>
      </c>
      <c r="B1138" s="2" t="s">
        <v>175</v>
      </c>
      <c r="C1138" s="2" t="s">
        <v>18</v>
      </c>
      <c r="D1138" s="2" t="s">
        <v>420</v>
      </c>
      <c r="E1138" s="2" t="s">
        <v>1100</v>
      </c>
      <c r="F1138" s="2" t="s">
        <v>64</v>
      </c>
      <c r="H1138" s="2" t="s">
        <v>877</v>
      </c>
      <c r="I1138" s="2">
        <v>32310</v>
      </c>
      <c r="J1138" s="2">
        <v>11589</v>
      </c>
      <c r="K1138" s="95">
        <f t="shared" si="238"/>
        <v>0.35868152274837511</v>
      </c>
      <c r="L1138" s="38">
        <f t="shared" si="239"/>
        <v>0</v>
      </c>
      <c r="M1138" s="38">
        <f t="shared" si="240"/>
        <v>0</v>
      </c>
      <c r="N1138" s="38">
        <f t="shared" si="241"/>
        <v>0</v>
      </c>
      <c r="O1138" s="38">
        <f t="shared" si="242"/>
        <v>57.945</v>
      </c>
      <c r="P1138" s="2">
        <v>3743982</v>
      </c>
      <c r="Q1138" s="2">
        <v>41.486590800999998</v>
      </c>
      <c r="R1138" s="24">
        <v>0</v>
      </c>
      <c r="S1138" s="24">
        <v>0</v>
      </c>
      <c r="T1138" s="24">
        <v>0</v>
      </c>
      <c r="U1138" s="24">
        <v>1</v>
      </c>
      <c r="V1138" s="95">
        <f t="shared" si="243"/>
        <v>0.35868152274837511</v>
      </c>
      <c r="W1138" s="95">
        <v>0.35009374999999998</v>
      </c>
      <c r="X1138" s="95">
        <v>0.30599999999999999</v>
      </c>
      <c r="Y1138" s="95">
        <f t="shared" si="244"/>
        <v>0.30599999999999999</v>
      </c>
      <c r="Z1138" s="2" t="s">
        <v>532</v>
      </c>
      <c r="AA1138" s="2" t="s">
        <v>532</v>
      </c>
      <c r="AB1138" s="2" t="s">
        <v>532</v>
      </c>
      <c r="AC1138" s="95">
        <v>0.30599999999999999</v>
      </c>
      <c r="AD1138" s="38">
        <f t="shared" si="245"/>
        <v>0</v>
      </c>
      <c r="AE1138" s="38">
        <f t="shared" si="246"/>
        <v>0</v>
      </c>
      <c r="AF1138" s="38">
        <f t="shared" si="247"/>
        <v>0</v>
      </c>
      <c r="AG1138" s="38">
        <f t="shared" si="248"/>
        <v>155.32504919999997</v>
      </c>
      <c r="AH1138" s="38">
        <f t="shared" si="249"/>
        <v>155.32504919999997</v>
      </c>
      <c r="AI1138" s="38">
        <v>442.37194444400001</v>
      </c>
      <c r="AJ1138" s="24">
        <f t="shared" si="250"/>
        <v>0.351118670952838</v>
      </c>
      <c r="AK1138" s="2">
        <f t="shared" si="251"/>
        <v>19315</v>
      </c>
    </row>
    <row r="1139" spans="1:37">
      <c r="A1139" s="2">
        <v>121</v>
      </c>
      <c r="B1139" s="2" t="s">
        <v>176</v>
      </c>
      <c r="C1139" s="2" t="s">
        <v>18</v>
      </c>
      <c r="D1139" s="2" t="s">
        <v>420</v>
      </c>
      <c r="E1139" s="2" t="s">
        <v>1100</v>
      </c>
      <c r="F1139" s="2" t="s">
        <v>64</v>
      </c>
      <c r="H1139" s="2" t="s">
        <v>877</v>
      </c>
      <c r="I1139" s="2">
        <v>27217</v>
      </c>
      <c r="J1139" s="2">
        <v>8038</v>
      </c>
      <c r="K1139" s="95">
        <f t="shared" si="238"/>
        <v>0.29533012455450636</v>
      </c>
      <c r="L1139" s="38">
        <f t="shared" si="239"/>
        <v>0</v>
      </c>
      <c r="M1139" s="38">
        <f t="shared" si="240"/>
        <v>0</v>
      </c>
      <c r="N1139" s="38">
        <f t="shared" si="241"/>
        <v>0</v>
      </c>
      <c r="O1139" s="38">
        <f t="shared" si="242"/>
        <v>40.19</v>
      </c>
      <c r="P1139" s="2">
        <v>3310341</v>
      </c>
      <c r="Q1139" s="2">
        <v>33.052490456999998</v>
      </c>
      <c r="R1139" s="24">
        <v>0</v>
      </c>
      <c r="S1139" s="24">
        <v>0</v>
      </c>
      <c r="T1139" s="24">
        <v>0</v>
      </c>
      <c r="U1139" s="24">
        <v>1</v>
      </c>
      <c r="V1139" s="95">
        <f t="shared" si="243"/>
        <v>0.29533012455450636</v>
      </c>
      <c r="W1139" s="95">
        <v>0.38409374999999996</v>
      </c>
      <c r="X1139" s="95">
        <v>0.31078125000000001</v>
      </c>
      <c r="Y1139" s="95">
        <f t="shared" si="244"/>
        <v>0.31078125000000001</v>
      </c>
      <c r="Z1139" s="2" t="s">
        <v>532</v>
      </c>
      <c r="AA1139" s="2" t="s">
        <v>532</v>
      </c>
      <c r="AB1139" s="2" t="s">
        <v>532</v>
      </c>
      <c r="AC1139" s="95">
        <v>0.31078125000000001</v>
      </c>
      <c r="AD1139" s="38">
        <f t="shared" si="245"/>
        <v>0</v>
      </c>
      <c r="AE1139" s="38">
        <f t="shared" si="246"/>
        <v>0</v>
      </c>
      <c r="AF1139" s="38">
        <f t="shared" si="247"/>
        <v>0</v>
      </c>
      <c r="AG1139" s="38">
        <f t="shared" si="248"/>
        <v>109.41501431250001</v>
      </c>
      <c r="AH1139" s="38">
        <f t="shared" si="249"/>
        <v>109.41501431250001</v>
      </c>
      <c r="AI1139" s="38">
        <v>442.37194444400001</v>
      </c>
      <c r="AJ1139" s="24">
        <f t="shared" si="250"/>
        <v>0.24733714623340197</v>
      </c>
      <c r="AK1139" s="2">
        <f t="shared" si="251"/>
        <v>13397</v>
      </c>
    </row>
    <row r="1140" spans="1:37">
      <c r="A1140" s="2">
        <v>122</v>
      </c>
      <c r="B1140" s="2" t="s">
        <v>177</v>
      </c>
      <c r="C1140" s="2" t="s">
        <v>18</v>
      </c>
      <c r="D1140" s="2" t="s">
        <v>420</v>
      </c>
      <c r="E1140" s="2" t="s">
        <v>1100</v>
      </c>
      <c r="F1140" s="2" t="s">
        <v>64</v>
      </c>
      <c r="H1140" s="2" t="s">
        <v>877</v>
      </c>
      <c r="I1140" s="2">
        <v>25943</v>
      </c>
      <c r="J1140" s="2">
        <v>11308</v>
      </c>
      <c r="K1140" s="95">
        <f t="shared" si="238"/>
        <v>0.43587865705585321</v>
      </c>
      <c r="L1140" s="38">
        <f t="shared" si="239"/>
        <v>0</v>
      </c>
      <c r="M1140" s="38">
        <f t="shared" si="240"/>
        <v>0</v>
      </c>
      <c r="N1140" s="38">
        <f t="shared" si="241"/>
        <v>0</v>
      </c>
      <c r="O1140" s="38">
        <f t="shared" si="242"/>
        <v>56.54</v>
      </c>
      <c r="P1140" s="2">
        <v>1808710</v>
      </c>
      <c r="Q1140" s="2">
        <v>78.149448519000003</v>
      </c>
      <c r="R1140" s="24">
        <v>0</v>
      </c>
      <c r="S1140" s="24">
        <v>0</v>
      </c>
      <c r="T1140" s="24">
        <v>0</v>
      </c>
      <c r="U1140" s="24">
        <v>1</v>
      </c>
      <c r="V1140" s="95">
        <f t="shared" si="243"/>
        <v>0.43587865705585321</v>
      </c>
      <c r="W1140" s="95">
        <v>0.32300000000000001</v>
      </c>
      <c r="X1140" s="95">
        <v>0.28538750000000002</v>
      </c>
      <c r="Y1140" s="95">
        <f t="shared" si="244"/>
        <v>0.28538750000000002</v>
      </c>
      <c r="Z1140" s="2" t="s">
        <v>532</v>
      </c>
      <c r="AA1140" s="2" t="s">
        <v>532</v>
      </c>
      <c r="AB1140" s="2" t="s">
        <v>532</v>
      </c>
      <c r="AC1140" s="95">
        <v>0.28538750000000002</v>
      </c>
      <c r="AD1140" s="38">
        <f t="shared" si="245"/>
        <v>0</v>
      </c>
      <c r="AE1140" s="38">
        <f t="shared" si="246"/>
        <v>0</v>
      </c>
      <c r="AF1140" s="38">
        <f t="shared" si="247"/>
        <v>0</v>
      </c>
      <c r="AG1140" s="38">
        <f t="shared" si="248"/>
        <v>141.34968903000001</v>
      </c>
      <c r="AH1140" s="38">
        <f t="shared" si="249"/>
        <v>141.34968903000001</v>
      </c>
      <c r="AI1140" s="38">
        <v>442.37194444400001</v>
      </c>
      <c r="AJ1140" s="24">
        <f t="shared" si="250"/>
        <v>0.31952679369768106</v>
      </c>
      <c r="AK1140" s="2">
        <f t="shared" si="251"/>
        <v>18847</v>
      </c>
    </row>
    <row r="1141" spans="1:37">
      <c r="A1141" s="2">
        <v>123</v>
      </c>
      <c r="B1141" s="2" t="s">
        <v>178</v>
      </c>
      <c r="C1141" s="2" t="s">
        <v>18</v>
      </c>
      <c r="D1141" s="2" t="s">
        <v>420</v>
      </c>
      <c r="E1141" s="2" t="s">
        <v>1100</v>
      </c>
      <c r="F1141" s="2" t="s">
        <v>64</v>
      </c>
      <c r="H1141" s="2" t="s">
        <v>877</v>
      </c>
      <c r="I1141" s="2">
        <v>41692</v>
      </c>
      <c r="J1141" s="2">
        <v>12618</v>
      </c>
      <c r="K1141" s="95">
        <f t="shared" si="238"/>
        <v>0.3026479900220666</v>
      </c>
      <c r="L1141" s="38">
        <f t="shared" si="239"/>
        <v>0</v>
      </c>
      <c r="M1141" s="38">
        <f t="shared" si="240"/>
        <v>29.2564411641</v>
      </c>
      <c r="N1141" s="38">
        <f t="shared" si="241"/>
        <v>23.090679564480002</v>
      </c>
      <c r="O1141" s="38">
        <f t="shared" si="242"/>
        <v>10.742879271420003</v>
      </c>
      <c r="P1141" s="2">
        <v>3399091</v>
      </c>
      <c r="Q1141" s="2">
        <v>21.09650456</v>
      </c>
      <c r="R1141" s="24">
        <v>0</v>
      </c>
      <c r="S1141" s="24">
        <v>0.46372549000000002</v>
      </c>
      <c r="T1141" s="24">
        <v>0.365995872</v>
      </c>
      <c r="U1141" s="24">
        <v>0.17027863800000001</v>
      </c>
      <c r="V1141" s="95">
        <f t="shared" si="243"/>
        <v>0.16230240255156866</v>
      </c>
      <c r="W1141" s="95">
        <v>0.27837499999999998</v>
      </c>
      <c r="X1141" s="95">
        <v>0.24194770500000001</v>
      </c>
      <c r="Y1141" s="95">
        <f t="shared" si="244"/>
        <v>0.21090234780324998</v>
      </c>
      <c r="Z1141" s="2" t="s">
        <v>532</v>
      </c>
      <c r="AA1141" s="2">
        <v>0.17499999999999999</v>
      </c>
      <c r="AB1141" s="2">
        <v>0.22500000000000001</v>
      </c>
      <c r="AC1141" s="95">
        <v>0.27837499999999998</v>
      </c>
      <c r="AD1141" s="38">
        <f t="shared" si="245"/>
        <v>0</v>
      </c>
      <c r="AE1141" s="38">
        <f t="shared" si="246"/>
        <v>44.850124304565298</v>
      </c>
      <c r="AF1141" s="38">
        <f t="shared" si="247"/>
        <v>45.511729421590083</v>
      </c>
      <c r="AG1141" s="38">
        <f t="shared" si="248"/>
        <v>26.19720939051032</v>
      </c>
      <c r="AH1141" s="38">
        <f t="shared" si="249"/>
        <v>71.708938812100399</v>
      </c>
      <c r="AI1141" s="38">
        <v>442.37194444400001</v>
      </c>
      <c r="AJ1141" s="24">
        <f t="shared" si="250"/>
        <v>0.1621010095977686</v>
      </c>
      <c r="AK1141" s="2">
        <f t="shared" si="251"/>
        <v>11278</v>
      </c>
    </row>
    <row r="1142" spans="1:37">
      <c r="A1142" s="2">
        <v>124</v>
      </c>
      <c r="B1142" s="2" t="s">
        <v>179</v>
      </c>
      <c r="C1142" s="2" t="s">
        <v>18</v>
      </c>
      <c r="D1142" s="2" t="s">
        <v>420</v>
      </c>
      <c r="E1142" s="2" t="s">
        <v>1100</v>
      </c>
      <c r="F1142" s="2" t="s">
        <v>64</v>
      </c>
      <c r="H1142" s="2" t="s">
        <v>877</v>
      </c>
      <c r="I1142" s="2">
        <v>45575</v>
      </c>
      <c r="J1142" s="2">
        <v>18777</v>
      </c>
      <c r="K1142" s="95">
        <f t="shared" si="238"/>
        <v>0.41200219418540868</v>
      </c>
      <c r="L1142" s="38">
        <f t="shared" si="239"/>
        <v>0</v>
      </c>
      <c r="M1142" s="38">
        <f t="shared" si="240"/>
        <v>16.900924304385001</v>
      </c>
      <c r="N1142" s="38">
        <f t="shared" si="241"/>
        <v>37.280188059014996</v>
      </c>
      <c r="O1142" s="38">
        <f t="shared" si="242"/>
        <v>39.703887636599994</v>
      </c>
      <c r="P1142" s="2">
        <v>3027281</v>
      </c>
      <c r="Q1142" s="2">
        <v>57.780913159999997</v>
      </c>
      <c r="R1142" s="24">
        <v>0</v>
      </c>
      <c r="S1142" s="24">
        <v>0.18001730099999999</v>
      </c>
      <c r="T1142" s="24">
        <v>0.39708353899999999</v>
      </c>
      <c r="U1142" s="24">
        <v>0.42289916</v>
      </c>
      <c r="V1142" s="95">
        <f t="shared" si="243"/>
        <v>0.3378346711820735</v>
      </c>
      <c r="W1142" s="95">
        <v>0.34371874999999996</v>
      </c>
      <c r="X1142" s="95">
        <v>0.25937739900000001</v>
      </c>
      <c r="Y1142" s="95">
        <f t="shared" si="244"/>
        <v>0.24418800708374999</v>
      </c>
      <c r="Z1142" s="2" t="s">
        <v>532</v>
      </c>
      <c r="AA1142" s="2">
        <v>0.17499999999999999</v>
      </c>
      <c r="AB1142" s="2">
        <v>0.22500000000000001</v>
      </c>
      <c r="AC1142" s="95">
        <v>0.29165625000000001</v>
      </c>
      <c r="AD1142" s="38">
        <f t="shared" si="245"/>
        <v>0</v>
      </c>
      <c r="AE1142" s="38">
        <f t="shared" si="246"/>
        <v>25.909116958622207</v>
      </c>
      <c r="AF1142" s="38">
        <f t="shared" si="247"/>
        <v>73.479250664318556</v>
      </c>
      <c r="AG1142" s="38">
        <f t="shared" si="248"/>
        <v>101.43980993176615</v>
      </c>
      <c r="AH1142" s="38">
        <f t="shared" si="249"/>
        <v>174.91906059608471</v>
      </c>
      <c r="AI1142" s="38">
        <v>442.37194444400001</v>
      </c>
      <c r="AJ1142" s="24">
        <f t="shared" si="250"/>
        <v>0.39541174071500768</v>
      </c>
      <c r="AK1142" s="2">
        <f t="shared" si="251"/>
        <v>25661</v>
      </c>
    </row>
    <row r="1143" spans="1:37">
      <c r="A1143" s="2">
        <v>125</v>
      </c>
      <c r="B1143" s="2" t="s">
        <v>180</v>
      </c>
      <c r="C1143" s="2" t="s">
        <v>18</v>
      </c>
      <c r="D1143" s="2" t="s">
        <v>420</v>
      </c>
      <c r="E1143" s="2" t="s">
        <v>1100</v>
      </c>
      <c r="F1143" s="2" t="s">
        <v>64</v>
      </c>
      <c r="H1143" s="2" t="s">
        <v>877</v>
      </c>
      <c r="I1143" s="2">
        <v>17073</v>
      </c>
      <c r="J1143" s="2">
        <v>6117</v>
      </c>
      <c r="K1143" s="95">
        <f t="shared" si="238"/>
        <v>0.35828501142154279</v>
      </c>
      <c r="L1143" s="38">
        <f t="shared" si="239"/>
        <v>0</v>
      </c>
      <c r="M1143" s="38">
        <f t="shared" si="240"/>
        <v>3.7219246179599996</v>
      </c>
      <c r="N1143" s="38">
        <f t="shared" si="241"/>
        <v>14.592034714335002</v>
      </c>
      <c r="O1143" s="38">
        <f t="shared" si="242"/>
        <v>12.271040667705</v>
      </c>
      <c r="P1143" s="2">
        <v>735295</v>
      </c>
      <c r="Q1143" s="2">
        <v>77.209239511999996</v>
      </c>
      <c r="R1143" s="24">
        <v>0</v>
      </c>
      <c r="S1143" s="24">
        <v>0.121691176</v>
      </c>
      <c r="T1143" s="24">
        <v>0.47709775100000001</v>
      </c>
      <c r="U1143" s="24">
        <v>0.40121107299999997</v>
      </c>
      <c r="V1143" s="95">
        <f t="shared" si="243"/>
        <v>0.3146848870384818</v>
      </c>
      <c r="W1143" s="95">
        <v>0.27890624999999997</v>
      </c>
      <c r="X1143" s="95">
        <v>0.24125207100000001</v>
      </c>
      <c r="Y1143" s="95">
        <f t="shared" si="244"/>
        <v>0.2331897789065781</v>
      </c>
      <c r="Z1143" s="2" t="s">
        <v>532</v>
      </c>
      <c r="AA1143" s="2">
        <v>0.17499999999999999</v>
      </c>
      <c r="AB1143" s="2">
        <v>0.22500000000000001</v>
      </c>
      <c r="AC1143" s="95">
        <v>0.26057812499999999</v>
      </c>
      <c r="AD1143" s="38">
        <f t="shared" si="245"/>
        <v>0</v>
      </c>
      <c r="AE1143" s="38">
        <f t="shared" si="246"/>
        <v>5.7057104393326794</v>
      </c>
      <c r="AF1143" s="38">
        <f t="shared" si="247"/>
        <v>28.760900421954286</v>
      </c>
      <c r="AG1143" s="38">
        <f t="shared" si="248"/>
        <v>28.010667376346415</v>
      </c>
      <c r="AH1143" s="38">
        <f t="shared" si="249"/>
        <v>56.771567798300701</v>
      </c>
      <c r="AI1143" s="38">
        <v>442.37194444400001</v>
      </c>
      <c r="AJ1143" s="24">
        <f t="shared" si="250"/>
        <v>0.1283344672087075</v>
      </c>
      <c r="AK1143" s="2">
        <f t="shared" si="251"/>
        <v>8954</v>
      </c>
    </row>
    <row r="1144" spans="1:37">
      <c r="A1144" s="2">
        <v>126</v>
      </c>
      <c r="B1144" s="2" t="s">
        <v>181</v>
      </c>
      <c r="C1144" s="2" t="s">
        <v>18</v>
      </c>
      <c r="D1144" s="2" t="s">
        <v>420</v>
      </c>
      <c r="E1144" s="2" t="s">
        <v>1100</v>
      </c>
      <c r="F1144" s="2" t="s">
        <v>64</v>
      </c>
      <c r="H1144" s="2" t="s">
        <v>877</v>
      </c>
      <c r="I1144" s="2">
        <v>44942</v>
      </c>
      <c r="J1144" s="2">
        <v>8012</v>
      </c>
      <c r="K1144" s="95">
        <f t="shared" si="238"/>
        <v>0.17827422010591429</v>
      </c>
      <c r="L1144" s="38">
        <f t="shared" si="239"/>
        <v>3.0198332053600003</v>
      </c>
      <c r="M1144" s="38">
        <f t="shared" si="240"/>
        <v>7.7473005454999999</v>
      </c>
      <c r="N1144" s="38">
        <f t="shared" si="241"/>
        <v>7.7473005454999999</v>
      </c>
      <c r="O1144" s="38">
        <f t="shared" si="242"/>
        <v>21.54556566358</v>
      </c>
      <c r="P1144" s="2">
        <v>6574708</v>
      </c>
      <c r="Q1144" s="2">
        <v>11.122072434</v>
      </c>
      <c r="R1144" s="24">
        <v>7.5382755999999995E-2</v>
      </c>
      <c r="S1144" s="24">
        <v>0.19339242500000001</v>
      </c>
      <c r="T1144" s="24">
        <v>0.19339242500000001</v>
      </c>
      <c r="U1144" s="24">
        <v>0.53783239299999996</v>
      </c>
      <c r="V1144" s="95">
        <f t="shared" si="243"/>
        <v>0.1303585341510391</v>
      </c>
      <c r="W1144" s="95">
        <v>0.37346875000000002</v>
      </c>
      <c r="X1144" s="95">
        <v>0.28496807800000001</v>
      </c>
      <c r="Y1144" s="95">
        <f t="shared" si="244"/>
        <v>0.24975768131678122</v>
      </c>
      <c r="Z1144" s="2">
        <v>0.1</v>
      </c>
      <c r="AA1144" s="2">
        <v>0.17499999999999999</v>
      </c>
      <c r="AB1144" s="2">
        <v>0.22500000000000001</v>
      </c>
      <c r="AC1144" s="95">
        <v>0.30653124999999998</v>
      </c>
      <c r="AD1144" s="38">
        <f t="shared" si="245"/>
        <v>2.645373887895361</v>
      </c>
      <c r="AE1144" s="38">
        <f t="shared" si="246"/>
        <v>11.876611736251499</v>
      </c>
      <c r="AF1144" s="38">
        <f t="shared" si="247"/>
        <v>15.269929375180499</v>
      </c>
      <c r="AG1144" s="38">
        <f t="shared" si="248"/>
        <v>57.854449171372885</v>
      </c>
      <c r="AH1144" s="38">
        <f t="shared" si="249"/>
        <v>73.124378546553388</v>
      </c>
      <c r="AI1144" s="38">
        <v>442.37194444400001</v>
      </c>
      <c r="AJ1144" s="24">
        <f t="shared" si="250"/>
        <v>0.16530066941397145</v>
      </c>
      <c r="AK1144" s="2">
        <f t="shared" si="251"/>
        <v>9764</v>
      </c>
    </row>
    <row r="1145" spans="1:37">
      <c r="A1145" s="2">
        <v>127</v>
      </c>
      <c r="B1145" s="2" t="s">
        <v>182</v>
      </c>
      <c r="C1145" s="2" t="s">
        <v>18</v>
      </c>
      <c r="D1145" s="2" t="s">
        <v>420</v>
      </c>
      <c r="E1145" s="2" t="s">
        <v>1100</v>
      </c>
      <c r="F1145" s="2" t="s">
        <v>64</v>
      </c>
      <c r="H1145" s="2" t="s">
        <v>877</v>
      </c>
      <c r="I1145" s="2">
        <v>26120</v>
      </c>
      <c r="J1145" s="2">
        <v>8808</v>
      </c>
      <c r="K1145" s="95">
        <f t="shared" si="238"/>
        <v>0.33721286370597242</v>
      </c>
      <c r="L1145" s="38">
        <f t="shared" si="239"/>
        <v>0</v>
      </c>
      <c r="M1145" s="38">
        <f t="shared" si="240"/>
        <v>0</v>
      </c>
      <c r="N1145" s="38">
        <f t="shared" si="241"/>
        <v>17.883415548240002</v>
      </c>
      <c r="O1145" s="38">
        <f t="shared" si="242"/>
        <v>26.156584451759997</v>
      </c>
      <c r="P1145" s="2">
        <v>1365944</v>
      </c>
      <c r="Q1145" s="2">
        <v>74.461851957999997</v>
      </c>
      <c r="R1145" s="24">
        <v>0</v>
      </c>
      <c r="S1145" s="24">
        <v>0</v>
      </c>
      <c r="T1145" s="24">
        <v>0.40607210599999999</v>
      </c>
      <c r="U1145" s="24">
        <v>0.59392789400000001</v>
      </c>
      <c r="V1145" s="95">
        <f t="shared" si="243"/>
        <v>0.33721286370597242</v>
      </c>
      <c r="W1145" s="95">
        <v>0.34318749999999998</v>
      </c>
      <c r="X1145" s="95">
        <v>0.26364243399999998</v>
      </c>
      <c r="Y1145" s="95">
        <f t="shared" si="244"/>
        <v>0.26364243360337503</v>
      </c>
      <c r="Z1145" s="2" t="s">
        <v>532</v>
      </c>
      <c r="AA1145" s="2" t="s">
        <v>532</v>
      </c>
      <c r="AB1145" s="2">
        <v>0.22500000000000001</v>
      </c>
      <c r="AC1145" s="95">
        <v>0.2900625</v>
      </c>
      <c r="AD1145" s="38">
        <f t="shared" si="245"/>
        <v>0</v>
      </c>
      <c r="AE1145" s="38">
        <f t="shared" si="246"/>
        <v>0</v>
      </c>
      <c r="AF1145" s="38">
        <f t="shared" si="247"/>
        <v>35.248212045581042</v>
      </c>
      <c r="AG1145" s="38">
        <f t="shared" si="248"/>
        <v>66.462507871238444</v>
      </c>
      <c r="AH1145" s="38">
        <f t="shared" si="249"/>
        <v>101.71071991681949</v>
      </c>
      <c r="AI1145" s="38">
        <v>442.37194444400001</v>
      </c>
      <c r="AJ1145" s="24">
        <f t="shared" si="250"/>
        <v>0.22992127144196658</v>
      </c>
      <c r="AK1145" s="2">
        <f t="shared" si="251"/>
        <v>14680</v>
      </c>
    </row>
    <row r="1146" spans="1:37">
      <c r="A1146" s="2">
        <v>128</v>
      </c>
      <c r="B1146" s="2" t="s">
        <v>183</v>
      </c>
      <c r="C1146" s="2" t="s">
        <v>18</v>
      </c>
      <c r="D1146" s="2" t="s">
        <v>420</v>
      </c>
      <c r="E1146" s="2" t="s">
        <v>1100</v>
      </c>
      <c r="F1146" s="2" t="s">
        <v>64</v>
      </c>
      <c r="H1146" s="2" t="s">
        <v>877</v>
      </c>
      <c r="I1146" s="2">
        <v>27587</v>
      </c>
      <c r="J1146" s="2">
        <v>8414</v>
      </c>
      <c r="K1146" s="95">
        <f t="shared" si="238"/>
        <v>0.30499873128647553</v>
      </c>
      <c r="L1146" s="38">
        <f t="shared" si="239"/>
        <v>0</v>
      </c>
      <c r="M1146" s="38">
        <f t="shared" si="240"/>
        <v>0</v>
      </c>
      <c r="N1146" s="38">
        <f t="shared" si="241"/>
        <v>4.9223446493200003</v>
      </c>
      <c r="O1146" s="38">
        <f t="shared" si="242"/>
        <v>37.147655350680004</v>
      </c>
      <c r="P1146" s="2">
        <v>2802885</v>
      </c>
      <c r="Q1146" s="2">
        <v>42.750198554999997</v>
      </c>
      <c r="R1146" s="24">
        <v>0</v>
      </c>
      <c r="S1146" s="24">
        <v>0</v>
      </c>
      <c r="T1146" s="24">
        <v>0.117003676</v>
      </c>
      <c r="U1146" s="24">
        <v>0.88299632400000005</v>
      </c>
      <c r="V1146" s="95">
        <f t="shared" si="243"/>
        <v>0.30499873128647553</v>
      </c>
      <c r="W1146" s="95">
        <v>0.41703124999999996</v>
      </c>
      <c r="X1146" s="95">
        <v>0.32513730200000002</v>
      </c>
      <c r="Y1146" s="95">
        <f t="shared" si="244"/>
        <v>0.32513730186862499</v>
      </c>
      <c r="Z1146" s="2" t="s">
        <v>532</v>
      </c>
      <c r="AA1146" s="2" t="s">
        <v>532</v>
      </c>
      <c r="AB1146" s="2">
        <v>0.22500000000000001</v>
      </c>
      <c r="AC1146" s="95">
        <v>0.33840625000000002</v>
      </c>
      <c r="AD1146" s="38">
        <f t="shared" si="245"/>
        <v>0</v>
      </c>
      <c r="AE1146" s="38">
        <f t="shared" si="246"/>
        <v>0</v>
      </c>
      <c r="AF1146" s="38">
        <f t="shared" si="247"/>
        <v>9.7019413038097184</v>
      </c>
      <c r="AG1146" s="38">
        <f t="shared" si="248"/>
        <v>110.12194899320065</v>
      </c>
      <c r="AH1146" s="38">
        <f t="shared" si="249"/>
        <v>119.82389029701037</v>
      </c>
      <c r="AI1146" s="38">
        <v>442.37194444400001</v>
      </c>
      <c r="AJ1146" s="24">
        <f t="shared" si="250"/>
        <v>0.27086683909761122</v>
      </c>
      <c r="AK1146" s="2">
        <f t="shared" si="251"/>
        <v>14023</v>
      </c>
    </row>
    <row r="1147" spans="1:37">
      <c r="A1147" s="2">
        <v>129</v>
      </c>
      <c r="B1147" s="2" t="s">
        <v>184</v>
      </c>
      <c r="C1147" s="2" t="s">
        <v>18</v>
      </c>
      <c r="D1147" s="2" t="s">
        <v>420</v>
      </c>
      <c r="E1147" s="2" t="s">
        <v>1100</v>
      </c>
      <c r="F1147" s="2" t="s">
        <v>64</v>
      </c>
      <c r="H1147" s="2" t="s">
        <v>877</v>
      </c>
      <c r="I1147" s="2">
        <v>31558</v>
      </c>
      <c r="J1147" s="2">
        <v>6019</v>
      </c>
      <c r="K1147" s="95">
        <f t="shared" si="238"/>
        <v>0.19072818302807529</v>
      </c>
      <c r="L1147" s="38">
        <f t="shared" si="239"/>
        <v>6.191000177894999</v>
      </c>
      <c r="M1147" s="38">
        <f t="shared" si="240"/>
        <v>4.8280748516649998</v>
      </c>
      <c r="N1147" s="38">
        <f t="shared" si="241"/>
        <v>4.7730724772900004</v>
      </c>
      <c r="O1147" s="38">
        <f t="shared" si="242"/>
        <v>14.302852463055002</v>
      </c>
      <c r="P1147" s="2">
        <v>5024192</v>
      </c>
      <c r="Q1147" s="2">
        <v>10.086418611999999</v>
      </c>
      <c r="R1147" s="24">
        <v>0.20571524099999999</v>
      </c>
      <c r="S1147" s="24">
        <v>0.16042780700000001</v>
      </c>
      <c r="T1147" s="24">
        <v>0.15860018200000001</v>
      </c>
      <c r="U1147" s="24">
        <v>0.47525676900000002</v>
      </c>
      <c r="V1147" s="95">
        <f t="shared" si="243"/>
        <v>0.12089438456394576</v>
      </c>
      <c r="W1147" s="95">
        <v>0.38143750000000004</v>
      </c>
      <c r="X1147" s="95">
        <v>0.30325886400000002</v>
      </c>
      <c r="Y1147" s="95">
        <f t="shared" si="244"/>
        <v>0.24086912956437501</v>
      </c>
      <c r="Z1147" s="2">
        <v>0.1</v>
      </c>
      <c r="AA1147" s="2">
        <v>0.17499999999999999</v>
      </c>
      <c r="AB1147" s="2">
        <v>0.22500000000000001</v>
      </c>
      <c r="AC1147" s="95">
        <v>0.32937499999999997</v>
      </c>
      <c r="AD1147" s="38">
        <f t="shared" si="245"/>
        <v>5.4233161558360194</v>
      </c>
      <c r="AE1147" s="38">
        <f t="shared" si="246"/>
        <v>7.4014387476024437</v>
      </c>
      <c r="AF1147" s="38">
        <f t="shared" si="247"/>
        <v>9.4077258527385919</v>
      </c>
      <c r="AG1147" s="38">
        <f t="shared" si="248"/>
        <v>41.268377782964173</v>
      </c>
      <c r="AH1147" s="38">
        <f t="shared" si="249"/>
        <v>50.676103635702766</v>
      </c>
      <c r="AI1147" s="38">
        <v>442.37194444400001</v>
      </c>
      <c r="AJ1147" s="24">
        <f t="shared" si="250"/>
        <v>0.1145554194206316</v>
      </c>
      <c r="AK1147" s="2">
        <f t="shared" si="251"/>
        <v>6359</v>
      </c>
    </row>
    <row r="1148" spans="1:37">
      <c r="A1148" s="2">
        <v>130</v>
      </c>
      <c r="B1148" s="2" t="s">
        <v>185</v>
      </c>
      <c r="C1148" s="2" t="s">
        <v>18</v>
      </c>
      <c r="D1148" s="2" t="s">
        <v>420</v>
      </c>
      <c r="E1148" s="2" t="s">
        <v>1100</v>
      </c>
      <c r="F1148" s="2" t="s">
        <v>64</v>
      </c>
      <c r="H1148" s="2" t="s">
        <v>877</v>
      </c>
      <c r="I1148" s="2">
        <v>8546</v>
      </c>
      <c r="J1148" s="2">
        <v>1766</v>
      </c>
      <c r="K1148" s="95">
        <f t="shared" si="238"/>
        <v>0.20664638427334425</v>
      </c>
      <c r="L1148" s="38">
        <f t="shared" si="239"/>
        <v>5.30399321239</v>
      </c>
      <c r="M1148" s="38">
        <f t="shared" si="240"/>
        <v>1.6123308918999999</v>
      </c>
      <c r="N1148" s="38">
        <f t="shared" si="241"/>
        <v>0.81060932888000004</v>
      </c>
      <c r="O1148" s="38">
        <f t="shared" si="242"/>
        <v>1.1030665668300002</v>
      </c>
      <c r="P1148" s="2">
        <v>330354</v>
      </c>
      <c r="Q1148" s="2">
        <v>12.590359445000001</v>
      </c>
      <c r="R1148" s="24">
        <v>0.60067873299999996</v>
      </c>
      <c r="S1148" s="24">
        <v>0.18259692999999999</v>
      </c>
      <c r="T1148" s="24">
        <v>9.1801735999999995E-2</v>
      </c>
      <c r="U1148" s="24">
        <v>0.12492260099999999</v>
      </c>
      <c r="V1148" s="95">
        <f t="shared" si="243"/>
        <v>4.4785300625087759E-2</v>
      </c>
      <c r="W1148" s="95">
        <v>0.26509375000000002</v>
      </c>
      <c r="X1148" s="95">
        <v>0.24811053599999999</v>
      </c>
      <c r="Y1148" s="95">
        <f t="shared" si="244"/>
        <v>0.14579392740884373</v>
      </c>
      <c r="Z1148" s="2">
        <v>0.1</v>
      </c>
      <c r="AA1148" s="2">
        <v>0.17499999999999999</v>
      </c>
      <c r="AB1148" s="2">
        <v>0.22500000000000001</v>
      </c>
      <c r="AC1148" s="95">
        <v>0.26509375000000002</v>
      </c>
      <c r="AD1148" s="38">
        <f t="shared" si="245"/>
        <v>4.6462980540536396</v>
      </c>
      <c r="AE1148" s="38">
        <f t="shared" si="246"/>
        <v>2.4717032572826998</v>
      </c>
      <c r="AF1148" s="38">
        <f t="shared" si="247"/>
        <v>1.5977109872224802</v>
      </c>
      <c r="AG1148" s="38">
        <f t="shared" si="248"/>
        <v>2.5615646216571712</v>
      </c>
      <c r="AH1148" s="38">
        <f t="shared" si="249"/>
        <v>4.1592756088796516</v>
      </c>
      <c r="AI1148" s="38">
        <v>442.37194444400001</v>
      </c>
      <c r="AJ1148" s="24">
        <f t="shared" si="250"/>
        <v>9.4022138183000783E-3</v>
      </c>
      <c r="AK1148" s="2">
        <f t="shared" si="251"/>
        <v>638</v>
      </c>
    </row>
    <row r="1149" spans="1:37">
      <c r="A1149" s="2">
        <v>63</v>
      </c>
      <c r="B1149" s="96" t="s">
        <v>127</v>
      </c>
      <c r="C1149" s="2" t="s">
        <v>17</v>
      </c>
      <c r="D1149" s="2" t="s">
        <v>414</v>
      </c>
      <c r="E1149" s="2" t="s">
        <v>1100</v>
      </c>
      <c r="F1149" s="2" t="s">
        <v>64</v>
      </c>
      <c r="H1149" s="2" t="s">
        <v>877</v>
      </c>
      <c r="I1149" s="2">
        <v>2568</v>
      </c>
      <c r="J1149" s="2">
        <v>73</v>
      </c>
      <c r="K1149" s="95">
        <f t="shared" si="238"/>
        <v>2.8426791277258567E-2</v>
      </c>
      <c r="L1149" s="38">
        <f t="shared" si="239"/>
        <v>7.0267379684999992E-2</v>
      </c>
      <c r="M1149" s="38">
        <f t="shared" si="240"/>
        <v>0.19339144378000001</v>
      </c>
      <c r="N1149" s="38">
        <f t="shared" si="241"/>
        <v>0.10134117653499999</v>
      </c>
      <c r="O1149" s="38">
        <f t="shared" si="242"/>
        <v>0</v>
      </c>
      <c r="P1149" s="2">
        <v>995597</v>
      </c>
      <c r="Q1149" s="2">
        <v>0.20062681900000001</v>
      </c>
      <c r="R1149" s="24">
        <v>0.19251336899999999</v>
      </c>
      <c r="S1149" s="24">
        <v>0.52983957199999998</v>
      </c>
      <c r="T1149" s="24">
        <v>0.27764705899999997</v>
      </c>
      <c r="U1149" s="24">
        <v>0</v>
      </c>
      <c r="V1149" s="95">
        <f t="shared" si="243"/>
        <v>7.8926149949376939E-3</v>
      </c>
      <c r="W1149" s="95">
        <v>0.22525000000000001</v>
      </c>
      <c r="X1149" s="95">
        <v>0.22500000000000001</v>
      </c>
      <c r="Y1149" s="95">
        <f t="shared" si="244"/>
        <v>0.17444385027499998</v>
      </c>
      <c r="Z1149" s="2">
        <v>0.1</v>
      </c>
      <c r="AA1149" s="2">
        <v>0.17499999999999999</v>
      </c>
      <c r="AB1149" s="2">
        <v>0.22500000000000001</v>
      </c>
      <c r="AC1149" s="95"/>
      <c r="AD1149" s="38">
        <f t="shared" si="245"/>
        <v>6.1554224604059994E-2</v>
      </c>
      <c r="AE1149" s="38">
        <f t="shared" si="246"/>
        <v>0.29646908331473998</v>
      </c>
      <c r="AF1149" s="38">
        <f t="shared" si="247"/>
        <v>0.19974345895048498</v>
      </c>
      <c r="AG1149" s="38">
        <f t="shared" si="248"/>
        <v>0</v>
      </c>
      <c r="AH1149" s="38">
        <f t="shared" si="249"/>
        <v>0.19974345895048498</v>
      </c>
      <c r="AI1149" s="38">
        <v>517.37694444399995</v>
      </c>
      <c r="AJ1149" s="24">
        <f t="shared" si="250"/>
        <v>3.8606950134807347E-4</v>
      </c>
      <c r="AK1149" s="2">
        <f t="shared" si="251"/>
        <v>34</v>
      </c>
    </row>
    <row r="1150" spans="1:37">
      <c r="A1150" s="2">
        <v>35</v>
      </c>
      <c r="B1150" s="2" t="s">
        <v>99</v>
      </c>
      <c r="C1150" s="2" t="s">
        <v>17</v>
      </c>
      <c r="D1150" s="2" t="s">
        <v>414</v>
      </c>
      <c r="E1150" s="2" t="s">
        <v>1100</v>
      </c>
      <c r="F1150" s="2" t="s">
        <v>64</v>
      </c>
      <c r="H1150" s="2" t="s">
        <v>877</v>
      </c>
      <c r="I1150" s="2">
        <v>10568</v>
      </c>
      <c r="J1150" s="2">
        <v>208</v>
      </c>
      <c r="K1150" s="95">
        <f t="shared" si="238"/>
        <v>1.968205904617714E-2</v>
      </c>
      <c r="L1150" s="38">
        <f t="shared" si="239"/>
        <v>0.16395294136000002</v>
      </c>
      <c r="M1150" s="38">
        <f t="shared" si="240"/>
        <v>0.72157647016000004</v>
      </c>
      <c r="N1150" s="38">
        <f t="shared" si="241"/>
        <v>0.15447058848</v>
      </c>
      <c r="O1150" s="38">
        <f t="shared" si="242"/>
        <v>0</v>
      </c>
      <c r="P1150" s="2">
        <v>4069533</v>
      </c>
      <c r="Q1150" s="2">
        <v>7.4814856999999998E-2</v>
      </c>
      <c r="R1150" s="24">
        <v>0.15764705900000001</v>
      </c>
      <c r="S1150" s="24">
        <v>0.69382352899999999</v>
      </c>
      <c r="T1150" s="24">
        <v>0.148529412</v>
      </c>
      <c r="U1150" s="24">
        <v>0</v>
      </c>
      <c r="V1150" s="95">
        <f t="shared" si="243"/>
        <v>2.9233646570779714E-3</v>
      </c>
      <c r="W1150" s="95">
        <v>0.22500000000000001</v>
      </c>
      <c r="X1150" s="95">
        <v>0.22500000000000001</v>
      </c>
      <c r="Y1150" s="95">
        <f t="shared" si="244"/>
        <v>0.17060294117499999</v>
      </c>
      <c r="Z1150" s="2">
        <v>0.1</v>
      </c>
      <c r="AA1150" s="2">
        <v>0.17499999999999999</v>
      </c>
      <c r="AB1150" s="2">
        <v>0.22500000000000001</v>
      </c>
      <c r="AC1150" s="95"/>
      <c r="AD1150" s="38">
        <f t="shared" si="245"/>
        <v>0.14362277663136003</v>
      </c>
      <c r="AE1150" s="38">
        <f t="shared" si="246"/>
        <v>1.1061767287552799</v>
      </c>
      <c r="AF1150" s="38">
        <f t="shared" si="247"/>
        <v>0.30446152989408004</v>
      </c>
      <c r="AG1150" s="38">
        <f t="shared" si="248"/>
        <v>0</v>
      </c>
      <c r="AH1150" s="38">
        <f t="shared" si="249"/>
        <v>0.30446152989408004</v>
      </c>
      <c r="AI1150" s="38">
        <v>517.37694444399995</v>
      </c>
      <c r="AJ1150" s="24">
        <f t="shared" si="250"/>
        <v>5.8847139046999892E-4</v>
      </c>
      <c r="AK1150" s="2">
        <f t="shared" si="251"/>
        <v>51</v>
      </c>
    </row>
    <row r="1151" spans="1:37">
      <c r="A1151" s="2">
        <v>36</v>
      </c>
      <c r="B1151" s="2" t="s">
        <v>100</v>
      </c>
      <c r="C1151" s="2" t="s">
        <v>17</v>
      </c>
      <c r="D1151" s="2" t="s">
        <v>414</v>
      </c>
      <c r="E1151" s="2" t="s">
        <v>1100</v>
      </c>
      <c r="F1151" s="2" t="s">
        <v>64</v>
      </c>
      <c r="H1151" s="2" t="s">
        <v>877</v>
      </c>
      <c r="I1151" s="2">
        <v>6910</v>
      </c>
      <c r="J1151" s="2">
        <v>88</v>
      </c>
      <c r="K1151" s="95">
        <f t="shared" si="238"/>
        <v>1.2735166425470333E-2</v>
      </c>
      <c r="L1151" s="38">
        <f t="shared" si="239"/>
        <v>0.17259442727999999</v>
      </c>
      <c r="M1151" s="38">
        <f t="shared" si="240"/>
        <v>0.26740557271999998</v>
      </c>
      <c r="N1151" s="38">
        <f t="shared" si="241"/>
        <v>0</v>
      </c>
      <c r="O1151" s="38">
        <f t="shared" si="242"/>
        <v>0</v>
      </c>
      <c r="P1151" s="2">
        <v>2761977</v>
      </c>
      <c r="Q1151" s="2">
        <v>0</v>
      </c>
      <c r="R1151" s="24">
        <v>0.39226006200000002</v>
      </c>
      <c r="S1151" s="24">
        <v>0.60773993800000004</v>
      </c>
      <c r="T1151" s="24">
        <v>0</v>
      </c>
      <c r="U1151" s="24">
        <v>0</v>
      </c>
      <c r="V1151" s="95">
        <f t="shared" si="243"/>
        <v>0</v>
      </c>
      <c r="W1151" s="95">
        <v>0.19443750000000001</v>
      </c>
      <c r="X1151" s="95"/>
      <c r="Y1151" s="95">
        <f t="shared" si="244"/>
        <v>0.14558049535000001</v>
      </c>
      <c r="Z1151" s="2">
        <v>0.1</v>
      </c>
      <c r="AA1151" s="2">
        <v>0.17499999999999999</v>
      </c>
      <c r="AB1151" s="2" t="s">
        <v>532</v>
      </c>
      <c r="AC1151" s="95"/>
      <c r="AD1151" s="38">
        <f t="shared" si="245"/>
        <v>0.15119271829728001</v>
      </c>
      <c r="AE1151" s="38">
        <f t="shared" si="246"/>
        <v>0.40993274297975996</v>
      </c>
      <c r="AF1151" s="38">
        <f t="shared" si="247"/>
        <v>0</v>
      </c>
      <c r="AG1151" s="38">
        <f t="shared" si="248"/>
        <v>0</v>
      </c>
      <c r="AH1151" s="38">
        <f t="shared" si="249"/>
        <v>0</v>
      </c>
      <c r="AI1151" s="38">
        <v>517.37694444399995</v>
      </c>
      <c r="AJ1151" s="24">
        <f t="shared" si="250"/>
        <v>0</v>
      </c>
      <c r="AK1151" s="2">
        <f t="shared" si="251"/>
        <v>0</v>
      </c>
    </row>
    <row r="1152" spans="1:37">
      <c r="A1152" s="2">
        <v>37</v>
      </c>
      <c r="B1152" s="2" t="s">
        <v>101</v>
      </c>
      <c r="C1152" s="2" t="s">
        <v>17</v>
      </c>
      <c r="D1152" s="2" t="s">
        <v>414</v>
      </c>
      <c r="E1152" s="2" t="s">
        <v>1100</v>
      </c>
      <c r="F1152" s="2" t="s">
        <v>64</v>
      </c>
      <c r="H1152" s="2" t="s">
        <v>877</v>
      </c>
      <c r="I1152" s="2">
        <v>9493</v>
      </c>
      <c r="J1152" s="2">
        <v>265</v>
      </c>
      <c r="K1152" s="95">
        <f t="shared" si="238"/>
        <v>2.791530601495839E-2</v>
      </c>
      <c r="L1152" s="38">
        <f t="shared" si="239"/>
        <v>0.420325630575</v>
      </c>
      <c r="M1152" s="38">
        <f t="shared" si="240"/>
        <v>0.700295284475</v>
      </c>
      <c r="N1152" s="38">
        <f t="shared" si="241"/>
        <v>0.20437908494999998</v>
      </c>
      <c r="O1152" s="38">
        <f t="shared" si="242"/>
        <v>0</v>
      </c>
      <c r="P1152" s="2">
        <v>2224535</v>
      </c>
      <c r="Q1152" s="2">
        <v>0.181085565</v>
      </c>
      <c r="R1152" s="24">
        <v>0.31722689100000001</v>
      </c>
      <c r="S1152" s="24">
        <v>0.52852474299999996</v>
      </c>
      <c r="T1152" s="24">
        <v>0.154248366</v>
      </c>
      <c r="U1152" s="24">
        <v>0</v>
      </c>
      <c r="V1152" s="95">
        <f t="shared" si="243"/>
        <v>4.3058903391973028E-3</v>
      </c>
      <c r="W1152" s="95">
        <v>0.22500000000000001</v>
      </c>
      <c r="X1152" s="95">
        <v>0.22500000000000001</v>
      </c>
      <c r="Y1152" s="95">
        <f t="shared" si="244"/>
        <v>0.15892040147499997</v>
      </c>
      <c r="Z1152" s="2">
        <v>0.1</v>
      </c>
      <c r="AA1152" s="2">
        <v>0.17499999999999999</v>
      </c>
      <c r="AB1152" s="2">
        <v>0.22500000000000001</v>
      </c>
      <c r="AC1152" s="95"/>
      <c r="AD1152" s="38">
        <f t="shared" si="245"/>
        <v>0.3682052523837</v>
      </c>
      <c r="AE1152" s="38">
        <f t="shared" si="246"/>
        <v>1.0735526711001748</v>
      </c>
      <c r="AF1152" s="38">
        <f t="shared" si="247"/>
        <v>0.40283117643645</v>
      </c>
      <c r="AG1152" s="38">
        <f t="shared" si="248"/>
        <v>0</v>
      </c>
      <c r="AH1152" s="38">
        <f t="shared" si="249"/>
        <v>0.40283117643645</v>
      </c>
      <c r="AI1152" s="38">
        <v>517.37694444399995</v>
      </c>
      <c r="AJ1152" s="24">
        <f t="shared" si="250"/>
        <v>7.7860287506501327E-4</v>
      </c>
      <c r="AK1152" s="2">
        <f t="shared" si="251"/>
        <v>68</v>
      </c>
    </row>
    <row r="1153" spans="1:37">
      <c r="A1153" s="2">
        <v>38</v>
      </c>
      <c r="B1153" s="2" t="s">
        <v>102</v>
      </c>
      <c r="C1153" s="2" t="s">
        <v>17</v>
      </c>
      <c r="D1153" s="2" t="s">
        <v>414</v>
      </c>
      <c r="E1153" s="2" t="s">
        <v>1100</v>
      </c>
      <c r="F1153" s="2" t="s">
        <v>64</v>
      </c>
      <c r="H1153" s="2" t="s">
        <v>877</v>
      </c>
      <c r="I1153" s="2">
        <v>9093</v>
      </c>
      <c r="J1153" s="2">
        <v>309</v>
      </c>
      <c r="K1153" s="95">
        <f t="shared" si="238"/>
        <v>3.398218409765754E-2</v>
      </c>
      <c r="L1153" s="38">
        <f t="shared" si="239"/>
        <v>0.162452206155</v>
      </c>
      <c r="M1153" s="38">
        <f t="shared" si="240"/>
        <v>1.0882287901800001</v>
      </c>
      <c r="N1153" s="38">
        <f t="shared" si="241"/>
        <v>0.29431900520999998</v>
      </c>
      <c r="O1153" s="38">
        <f t="shared" si="242"/>
        <v>0</v>
      </c>
      <c r="P1153" s="2">
        <v>1823573</v>
      </c>
      <c r="Q1153" s="2">
        <v>0.31811326299999998</v>
      </c>
      <c r="R1153" s="24">
        <v>0.105147059</v>
      </c>
      <c r="S1153" s="24">
        <v>0.70435520399999996</v>
      </c>
      <c r="T1153" s="24">
        <v>0.190497738</v>
      </c>
      <c r="U1153" s="24">
        <v>0</v>
      </c>
      <c r="V1153" s="95">
        <f t="shared" si="243"/>
        <v>6.4735292029033326E-3</v>
      </c>
      <c r="W1153" s="95">
        <v>0.22500000000000001</v>
      </c>
      <c r="X1153" s="95">
        <v>0.22500000000000001</v>
      </c>
      <c r="Y1153" s="95">
        <f t="shared" si="244"/>
        <v>0.17663885764999998</v>
      </c>
      <c r="Z1153" s="2">
        <v>0.1</v>
      </c>
      <c r="AA1153" s="2">
        <v>0.17499999999999999</v>
      </c>
      <c r="AB1153" s="2">
        <v>0.22500000000000001</v>
      </c>
      <c r="AC1153" s="95"/>
      <c r="AD1153" s="38">
        <f t="shared" si="245"/>
        <v>0.14230813259178002</v>
      </c>
      <c r="AE1153" s="38">
        <f t="shared" si="246"/>
        <v>1.66825473534594</v>
      </c>
      <c r="AF1153" s="38">
        <f t="shared" si="247"/>
        <v>0.58010275926891008</v>
      </c>
      <c r="AG1153" s="38">
        <f t="shared" si="248"/>
        <v>0</v>
      </c>
      <c r="AH1153" s="38">
        <f t="shared" si="249"/>
        <v>0.58010275926891008</v>
      </c>
      <c r="AI1153" s="38">
        <v>517.37694444399995</v>
      </c>
      <c r="AJ1153" s="24">
        <f t="shared" si="250"/>
        <v>1.1212381330449864E-3</v>
      </c>
      <c r="AK1153" s="2">
        <f t="shared" si="251"/>
        <v>98</v>
      </c>
    </row>
    <row r="1154" spans="1:37">
      <c r="A1154" s="2">
        <v>39</v>
      </c>
      <c r="B1154" s="2" t="s">
        <v>103</v>
      </c>
      <c r="C1154" s="2" t="s">
        <v>17</v>
      </c>
      <c r="D1154" s="2" t="s">
        <v>414</v>
      </c>
      <c r="E1154" s="2" t="s">
        <v>1100</v>
      </c>
      <c r="F1154" s="2" t="s">
        <v>64</v>
      </c>
      <c r="H1154" s="2" t="s">
        <v>877</v>
      </c>
      <c r="I1154" s="2">
        <v>17538</v>
      </c>
      <c r="J1154" s="2">
        <v>398</v>
      </c>
      <c r="K1154" s="95">
        <f t="shared" si="238"/>
        <v>2.2693579655604972E-2</v>
      </c>
      <c r="L1154" s="38">
        <f t="shared" si="239"/>
        <v>0.10388970518000001</v>
      </c>
      <c r="M1154" s="38">
        <f t="shared" si="240"/>
        <v>1.1208382350600001</v>
      </c>
      <c r="N1154" s="38">
        <f t="shared" si="241"/>
        <v>0.76527205976000001</v>
      </c>
      <c r="O1154" s="38">
        <f t="shared" si="242"/>
        <v>0</v>
      </c>
      <c r="P1154" s="2">
        <v>4588944</v>
      </c>
      <c r="Q1154" s="2">
        <v>0.32869244600000003</v>
      </c>
      <c r="R1154" s="24">
        <v>5.2205882000000002E-2</v>
      </c>
      <c r="S1154" s="24">
        <v>0.56323529400000005</v>
      </c>
      <c r="T1154" s="24">
        <v>0.38455882400000002</v>
      </c>
      <c r="U1154" s="24">
        <v>0</v>
      </c>
      <c r="V1154" s="95">
        <f t="shared" si="243"/>
        <v>8.7270163047097737E-3</v>
      </c>
      <c r="W1154" s="95">
        <v>0.23906249999999998</v>
      </c>
      <c r="X1154" s="95">
        <v>0.22500000000000001</v>
      </c>
      <c r="Y1154" s="95">
        <f t="shared" si="244"/>
        <v>0.19031250005</v>
      </c>
      <c r="Z1154" s="2">
        <v>0.1</v>
      </c>
      <c r="AA1154" s="2">
        <v>0.17499999999999999</v>
      </c>
      <c r="AB1154" s="2">
        <v>0.22500000000000001</v>
      </c>
      <c r="AC1154" s="95"/>
      <c r="AD1154" s="38">
        <f t="shared" si="245"/>
        <v>9.1007381737680013E-2</v>
      </c>
      <c r="AE1154" s="38">
        <f t="shared" si="246"/>
        <v>1.7182450143469801</v>
      </c>
      <c r="AF1154" s="38">
        <f t="shared" si="247"/>
        <v>1.5083512297869601</v>
      </c>
      <c r="AG1154" s="38">
        <f t="shared" si="248"/>
        <v>0</v>
      </c>
      <c r="AH1154" s="38">
        <f t="shared" si="249"/>
        <v>1.5083512297869601</v>
      </c>
      <c r="AI1154" s="38">
        <v>517.37694444399995</v>
      </c>
      <c r="AJ1154" s="24">
        <f t="shared" si="250"/>
        <v>2.9153816109991379E-3</v>
      </c>
      <c r="AK1154" s="2">
        <f t="shared" si="251"/>
        <v>255</v>
      </c>
    </row>
    <row r="1155" spans="1:37">
      <c r="A1155" s="2">
        <v>40</v>
      </c>
      <c r="B1155" s="2" t="s">
        <v>104</v>
      </c>
      <c r="C1155" s="2" t="s">
        <v>17</v>
      </c>
      <c r="D1155" s="2" t="s">
        <v>414</v>
      </c>
      <c r="E1155" s="2" t="s">
        <v>1100</v>
      </c>
      <c r="F1155" s="2" t="s">
        <v>64</v>
      </c>
      <c r="H1155" s="2" t="s">
        <v>877</v>
      </c>
      <c r="I1155" s="2">
        <v>10332</v>
      </c>
      <c r="J1155" s="2">
        <v>305</v>
      </c>
      <c r="K1155" s="95">
        <f t="shared" si="238"/>
        <v>2.9519938056523424E-2</v>
      </c>
      <c r="L1155" s="38">
        <f t="shared" si="239"/>
        <v>0</v>
      </c>
      <c r="M1155" s="38">
        <f t="shared" si="240"/>
        <v>0.8110906861249999</v>
      </c>
      <c r="N1155" s="38">
        <f t="shared" si="241"/>
        <v>0.71390931387500001</v>
      </c>
      <c r="O1155" s="38">
        <f t="shared" si="242"/>
        <v>0</v>
      </c>
      <c r="P1155" s="2">
        <v>1212119</v>
      </c>
      <c r="Q1155" s="2">
        <v>1.1608722060000001</v>
      </c>
      <c r="R1155" s="24">
        <v>0</v>
      </c>
      <c r="S1155" s="24">
        <v>0.53186274499999997</v>
      </c>
      <c r="T1155" s="24">
        <v>0.46813725499999997</v>
      </c>
      <c r="U1155" s="24">
        <v>0</v>
      </c>
      <c r="V1155" s="95">
        <f t="shared" si="243"/>
        <v>1.3819382769550909E-2</v>
      </c>
      <c r="W1155" s="95">
        <v>0.22843749999999999</v>
      </c>
      <c r="X1155" s="95">
        <v>0.22500000000000001</v>
      </c>
      <c r="Y1155" s="95">
        <f t="shared" si="244"/>
        <v>0.19840686274999997</v>
      </c>
      <c r="Z1155" s="2" t="s">
        <v>532</v>
      </c>
      <c r="AA1155" s="2">
        <v>0.17499999999999999</v>
      </c>
      <c r="AB1155" s="2">
        <v>0.22500000000000001</v>
      </c>
      <c r="AC1155" s="95"/>
      <c r="AD1155" s="38">
        <f t="shared" si="245"/>
        <v>0</v>
      </c>
      <c r="AE1155" s="38">
        <f t="shared" si="246"/>
        <v>1.2434020218296249</v>
      </c>
      <c r="AF1155" s="38">
        <f t="shared" si="247"/>
        <v>1.4071152576476251</v>
      </c>
      <c r="AG1155" s="38">
        <f t="shared" si="248"/>
        <v>0</v>
      </c>
      <c r="AH1155" s="38">
        <f t="shared" si="249"/>
        <v>1.4071152576476251</v>
      </c>
      <c r="AI1155" s="38">
        <v>517.37694444399995</v>
      </c>
      <c r="AJ1155" s="24">
        <f t="shared" si="250"/>
        <v>2.7197100156053223E-3</v>
      </c>
      <c r="AK1155" s="2">
        <f t="shared" si="251"/>
        <v>238</v>
      </c>
    </row>
    <row r="1156" spans="1:37">
      <c r="A1156" s="2">
        <v>41</v>
      </c>
      <c r="B1156" s="2" t="s">
        <v>105</v>
      </c>
      <c r="C1156" s="2" t="s">
        <v>17</v>
      </c>
      <c r="D1156" s="2" t="s">
        <v>414</v>
      </c>
      <c r="E1156" s="2" t="s">
        <v>1100</v>
      </c>
      <c r="F1156" s="2" t="s">
        <v>64</v>
      </c>
      <c r="H1156" s="2" t="s">
        <v>877</v>
      </c>
      <c r="I1156" s="2">
        <v>9663</v>
      </c>
      <c r="J1156" s="2">
        <v>519</v>
      </c>
      <c r="K1156" s="95">
        <f t="shared" si="238"/>
        <v>5.3710027941633036E-2</v>
      </c>
      <c r="L1156" s="38">
        <f t="shared" si="239"/>
        <v>0.8130464383349999</v>
      </c>
      <c r="M1156" s="38">
        <f t="shared" si="240"/>
        <v>1.376166794415</v>
      </c>
      <c r="N1156" s="38">
        <f t="shared" si="241"/>
        <v>0.40578676465500002</v>
      </c>
      <c r="O1156" s="38">
        <f t="shared" si="242"/>
        <v>0</v>
      </c>
      <c r="P1156" s="2">
        <v>1092339</v>
      </c>
      <c r="Q1156" s="2">
        <v>0.73219551199999999</v>
      </c>
      <c r="R1156" s="24">
        <v>0.31331269299999998</v>
      </c>
      <c r="S1156" s="24">
        <v>0.53031475699999997</v>
      </c>
      <c r="T1156" s="24">
        <v>0.156372549</v>
      </c>
      <c r="U1156" s="24">
        <v>0</v>
      </c>
      <c r="V1156" s="95">
        <f t="shared" si="243"/>
        <v>8.3987739760943807E-3</v>
      </c>
      <c r="W1156" s="95">
        <v>0.22500000000000001</v>
      </c>
      <c r="X1156" s="95">
        <v>0.22500000000000001</v>
      </c>
      <c r="Y1156" s="95">
        <f t="shared" si="244"/>
        <v>0.15932017529999998</v>
      </c>
      <c r="Z1156" s="2">
        <v>0.1</v>
      </c>
      <c r="AA1156" s="2">
        <v>0.17499999999999999</v>
      </c>
      <c r="AB1156" s="2">
        <v>0.22500000000000001</v>
      </c>
      <c r="AC1156" s="95"/>
      <c r="AD1156" s="38">
        <f t="shared" si="245"/>
        <v>0.71222867998146</v>
      </c>
      <c r="AE1156" s="38">
        <f t="shared" si="246"/>
        <v>2.1096636958381949</v>
      </c>
      <c r="AF1156" s="38">
        <f t="shared" si="247"/>
        <v>0.79980571313500504</v>
      </c>
      <c r="AG1156" s="38">
        <f t="shared" si="248"/>
        <v>0</v>
      </c>
      <c r="AH1156" s="38">
        <f t="shared" si="249"/>
        <v>0.79980571313500504</v>
      </c>
      <c r="AI1156" s="38">
        <v>517.37694444399995</v>
      </c>
      <c r="AJ1156" s="24">
        <f t="shared" si="250"/>
        <v>1.5458858801574889E-3</v>
      </c>
      <c r="AK1156" s="2">
        <f t="shared" si="251"/>
        <v>135</v>
      </c>
    </row>
    <row r="1157" spans="1:37">
      <c r="A1157" s="2">
        <v>42</v>
      </c>
      <c r="B1157" s="2" t="s">
        <v>106</v>
      </c>
      <c r="C1157" s="2" t="s">
        <v>17</v>
      </c>
      <c r="D1157" s="2" t="s">
        <v>414</v>
      </c>
      <c r="E1157" s="2" t="s">
        <v>1100</v>
      </c>
      <c r="F1157" s="2" t="s">
        <v>64</v>
      </c>
      <c r="H1157" s="2" t="s">
        <v>877</v>
      </c>
      <c r="I1157" s="2">
        <v>7224</v>
      </c>
      <c r="J1157" s="2">
        <v>197</v>
      </c>
      <c r="K1157" s="95">
        <f t="shared" si="238"/>
        <v>2.7270210409745293E-2</v>
      </c>
      <c r="L1157" s="38">
        <f t="shared" si="239"/>
        <v>0.38241176459000004</v>
      </c>
      <c r="M1157" s="38">
        <f t="shared" si="240"/>
        <v>0.49014613959000003</v>
      </c>
      <c r="N1157" s="38">
        <f t="shared" si="241"/>
        <v>0.11244209581999999</v>
      </c>
      <c r="O1157" s="38">
        <f t="shared" si="242"/>
        <v>0</v>
      </c>
      <c r="P1157" s="2">
        <v>1059358</v>
      </c>
      <c r="Q1157" s="2">
        <v>0.20920535900000001</v>
      </c>
      <c r="R1157" s="24">
        <v>0.38823529400000001</v>
      </c>
      <c r="S1157" s="24">
        <v>0.49761029400000001</v>
      </c>
      <c r="T1157" s="24">
        <v>0.114154412</v>
      </c>
      <c r="U1157" s="24">
        <v>0</v>
      </c>
      <c r="V1157" s="95">
        <f t="shared" si="243"/>
        <v>3.1130148344407529E-3</v>
      </c>
      <c r="W1157" s="95">
        <v>0.22500000000000001</v>
      </c>
      <c r="X1157" s="95">
        <v>0.22500000000000001</v>
      </c>
      <c r="Y1157" s="95">
        <f t="shared" si="244"/>
        <v>0.15159007354999998</v>
      </c>
      <c r="Z1157" s="2">
        <v>0.1</v>
      </c>
      <c r="AA1157" s="2">
        <v>0.17499999999999999</v>
      </c>
      <c r="AB1157" s="2">
        <v>0.22500000000000001</v>
      </c>
      <c r="AC1157" s="95"/>
      <c r="AD1157" s="38">
        <f t="shared" si="245"/>
        <v>0.33499270578084006</v>
      </c>
      <c r="AE1157" s="38">
        <f t="shared" si="246"/>
        <v>0.75139403199147003</v>
      </c>
      <c r="AF1157" s="38">
        <f t="shared" si="247"/>
        <v>0.22162337086122</v>
      </c>
      <c r="AG1157" s="38">
        <f t="shared" si="248"/>
        <v>0</v>
      </c>
      <c r="AH1157" s="38">
        <f t="shared" si="249"/>
        <v>0.22162337086122</v>
      </c>
      <c r="AI1157" s="38">
        <v>517.37694444399995</v>
      </c>
      <c r="AJ1157" s="24">
        <f t="shared" si="250"/>
        <v>4.2835958045905572E-4</v>
      </c>
      <c r="AK1157" s="2">
        <f t="shared" si="251"/>
        <v>37</v>
      </c>
    </row>
    <row r="1158" spans="1:37">
      <c r="A1158" s="2">
        <v>43</v>
      </c>
      <c r="B1158" s="2" t="s">
        <v>107</v>
      </c>
      <c r="C1158" s="2" t="s">
        <v>17</v>
      </c>
      <c r="D1158" s="2" t="s">
        <v>414</v>
      </c>
      <c r="E1158" s="2" t="s">
        <v>1100</v>
      </c>
      <c r="F1158" s="2" t="s">
        <v>64</v>
      </c>
      <c r="H1158" s="2" t="s">
        <v>877</v>
      </c>
      <c r="I1158" s="2">
        <v>7286</v>
      </c>
      <c r="J1158" s="2">
        <v>270</v>
      </c>
      <c r="K1158" s="95">
        <f t="shared" si="238"/>
        <v>3.7057370299203952E-2</v>
      </c>
      <c r="L1158" s="38">
        <f t="shared" si="239"/>
        <v>0.17199866294999999</v>
      </c>
      <c r="M1158" s="38">
        <f t="shared" si="240"/>
        <v>0.96756016049999993</v>
      </c>
      <c r="N1158" s="38">
        <f t="shared" si="241"/>
        <v>0.21044117655000003</v>
      </c>
      <c r="O1158" s="38">
        <f t="shared" si="242"/>
        <v>0</v>
      </c>
      <c r="P1158" s="2">
        <v>1738686</v>
      </c>
      <c r="Q1158" s="2">
        <v>0.23855920999999999</v>
      </c>
      <c r="R1158" s="24">
        <v>0.12740641699999999</v>
      </c>
      <c r="S1158" s="24">
        <v>0.71671123000000003</v>
      </c>
      <c r="T1158" s="24">
        <v>0.155882353</v>
      </c>
      <c r="U1158" s="24">
        <v>0</v>
      </c>
      <c r="V1158" s="95">
        <f t="shared" si="243"/>
        <v>5.7765900782322261E-3</v>
      </c>
      <c r="W1158" s="95">
        <v>0.22500000000000001</v>
      </c>
      <c r="X1158" s="95">
        <v>0.22500000000000001</v>
      </c>
      <c r="Y1158" s="95">
        <f t="shared" si="244"/>
        <v>0.173238636375</v>
      </c>
      <c r="Z1158" s="2">
        <v>0.1</v>
      </c>
      <c r="AA1158" s="2">
        <v>0.17499999999999999</v>
      </c>
      <c r="AB1158" s="2">
        <v>0.22500000000000001</v>
      </c>
      <c r="AC1158" s="95"/>
      <c r="AD1158" s="38">
        <f t="shared" si="245"/>
        <v>0.15067082874420001</v>
      </c>
      <c r="AE1158" s="38">
        <f t="shared" si="246"/>
        <v>1.4832697260464998</v>
      </c>
      <c r="AF1158" s="38">
        <f t="shared" si="247"/>
        <v>0.41477955898005009</v>
      </c>
      <c r="AG1158" s="38">
        <f t="shared" si="248"/>
        <v>0</v>
      </c>
      <c r="AH1158" s="38">
        <f t="shared" si="249"/>
        <v>0.41477955898005009</v>
      </c>
      <c r="AI1158" s="38">
        <v>517.37694444399995</v>
      </c>
      <c r="AJ1158" s="24">
        <f t="shared" si="250"/>
        <v>8.0169702850944327E-4</v>
      </c>
      <c r="AK1158" s="2">
        <f t="shared" si="251"/>
        <v>70</v>
      </c>
    </row>
    <row r="1159" spans="1:37">
      <c r="A1159" s="2">
        <v>44</v>
      </c>
      <c r="B1159" s="2" t="s">
        <v>108</v>
      </c>
      <c r="C1159" s="2" t="s">
        <v>17</v>
      </c>
      <c r="D1159" s="2" t="s">
        <v>414</v>
      </c>
      <c r="E1159" s="2" t="s">
        <v>1100</v>
      </c>
      <c r="F1159" s="2" t="s">
        <v>64</v>
      </c>
      <c r="H1159" s="2" t="s">
        <v>877</v>
      </c>
      <c r="I1159" s="2">
        <v>8544</v>
      </c>
      <c r="J1159" s="2">
        <v>574</v>
      </c>
      <c r="K1159" s="95">
        <f t="shared" ref="K1159:K1222" si="252">J1159/I1159</f>
        <v>6.7181647940074904E-2</v>
      </c>
      <c r="L1159" s="38">
        <f t="shared" ref="L1159:L1222" si="253">R1159*$J1159*$D$2/1000</f>
        <v>0.64895764689000002</v>
      </c>
      <c r="M1159" s="38">
        <f t="shared" ref="M1159:M1222" si="254">S1159*$J1159*$D$2/1000</f>
        <v>1.8237443125999999</v>
      </c>
      <c r="N1159" s="38">
        <f t="shared" ref="N1159:N1222" si="255">T1159*$J1159*$D$2/1000</f>
        <v>0.39729804051000001</v>
      </c>
      <c r="O1159" s="38">
        <f t="shared" ref="O1159:O1222" si="256">U1159*$J1159*$D$2/1000</f>
        <v>0</v>
      </c>
      <c r="P1159" s="2">
        <v>1306048</v>
      </c>
      <c r="Q1159" s="2">
        <v>0.59957554000000002</v>
      </c>
      <c r="R1159" s="24">
        <v>0.226117647</v>
      </c>
      <c r="S1159" s="24">
        <v>0.63545098</v>
      </c>
      <c r="T1159" s="24">
        <v>0.138431373</v>
      </c>
      <c r="U1159" s="24">
        <v>0</v>
      </c>
      <c r="V1159" s="95">
        <f t="shared" ref="V1159:V1222" si="257">K1159*(T1159+U1159)</f>
        <v>9.3000477647471897E-3</v>
      </c>
      <c r="W1159" s="95">
        <v>0.22500000000000001</v>
      </c>
      <c r="X1159" s="95">
        <v>0.22500000000000001</v>
      </c>
      <c r="Y1159" s="95">
        <f t="shared" ref="Y1159:Y1222" si="258">SUMPRODUCT(R1159:U1159,Z1159:AC1159)</f>
        <v>0.164962745125</v>
      </c>
      <c r="Z1159" s="2">
        <v>0.1</v>
      </c>
      <c r="AA1159" s="2">
        <v>0.17499999999999999</v>
      </c>
      <c r="AB1159" s="2">
        <v>0.22500000000000001</v>
      </c>
      <c r="AC1159" s="95"/>
      <c r="AD1159" s="38">
        <f t="shared" ref="AD1159:AD1222" si="259">IFERROR(L1159*Z1159*8760/1000,0)</f>
        <v>0.56848689867564006</v>
      </c>
      <c r="AE1159" s="38">
        <f t="shared" ref="AE1159:AE1222" si="260">IFERROR(M1159*AA1159*8760/1000,0)</f>
        <v>2.7958000312157996</v>
      </c>
      <c r="AF1159" s="38">
        <f t="shared" ref="AF1159:AF1222" si="261">IFERROR(N1159*AB1159*8760/1000,0)</f>
        <v>0.78307443784521003</v>
      </c>
      <c r="AG1159" s="38">
        <f t="shared" ref="AG1159:AG1222" si="262">IFERROR(O1159*AC1159*8760/1000,0)</f>
        <v>0</v>
      </c>
      <c r="AH1159" s="38">
        <f t="shared" ref="AH1159:AH1222" si="263">AF1159+AG1159</f>
        <v>0.78307443784521003</v>
      </c>
      <c r="AI1159" s="38">
        <v>517.37694444399995</v>
      </c>
      <c r="AJ1159" s="24">
        <f t="shared" ref="AJ1159:AJ1222" si="264">AH1159/AI1159</f>
        <v>1.5135472236528483E-3</v>
      </c>
      <c r="AK1159" s="2">
        <f t="shared" ref="AK1159:AK1222" si="265">ROUND((O1159+N1159)/0.003,0)</f>
        <v>132</v>
      </c>
    </row>
    <row r="1160" spans="1:37">
      <c r="A1160" s="2">
        <v>45</v>
      </c>
      <c r="B1160" s="2" t="s">
        <v>109</v>
      </c>
      <c r="C1160" s="2" t="s">
        <v>17</v>
      </c>
      <c r="D1160" s="2" t="s">
        <v>414</v>
      </c>
      <c r="E1160" s="2" t="s">
        <v>1100</v>
      </c>
      <c r="F1160" s="2" t="s">
        <v>64</v>
      </c>
      <c r="H1160" s="2" t="s">
        <v>877</v>
      </c>
      <c r="I1160" s="2">
        <v>10029</v>
      </c>
      <c r="J1160" s="2">
        <v>754</v>
      </c>
      <c r="K1160" s="95">
        <f t="shared" si="252"/>
        <v>7.518197228038688E-2</v>
      </c>
      <c r="L1160" s="38">
        <f t="shared" si="253"/>
        <v>0.31462867513999998</v>
      </c>
      <c r="M1160" s="38">
        <f t="shared" si="254"/>
        <v>2.3172431709699999</v>
      </c>
      <c r="N1160" s="38">
        <f t="shared" si="255"/>
        <v>1.1381281501199998</v>
      </c>
      <c r="O1160" s="38">
        <f t="shared" si="256"/>
        <v>0</v>
      </c>
      <c r="P1160" s="2">
        <v>1846020</v>
      </c>
      <c r="Q1160" s="2">
        <v>1.2151821679999999</v>
      </c>
      <c r="R1160" s="24">
        <v>8.3455881999999995E-2</v>
      </c>
      <c r="S1160" s="24">
        <v>0.61465336100000001</v>
      </c>
      <c r="T1160" s="24">
        <v>0.30189075599999998</v>
      </c>
      <c r="U1160" s="24">
        <v>0</v>
      </c>
      <c r="V1160" s="95">
        <f t="shared" si="257"/>
        <v>2.2696742449297039E-2</v>
      </c>
      <c r="W1160" s="95">
        <v>0.22578124999999999</v>
      </c>
      <c r="X1160" s="95">
        <v>0.22500000000000001</v>
      </c>
      <c r="Y1160" s="95">
        <f t="shared" si="258"/>
        <v>0.18383534647499999</v>
      </c>
      <c r="Z1160" s="2">
        <v>0.1</v>
      </c>
      <c r="AA1160" s="2">
        <v>0.17499999999999999</v>
      </c>
      <c r="AB1160" s="2">
        <v>0.22500000000000001</v>
      </c>
      <c r="AC1160" s="95"/>
      <c r="AD1160" s="38">
        <f t="shared" si="259"/>
        <v>0.27561471942263999</v>
      </c>
      <c r="AE1160" s="38">
        <f t="shared" si="260"/>
        <v>3.5523337810970097</v>
      </c>
      <c r="AF1160" s="38">
        <f t="shared" si="261"/>
        <v>2.2432505838865198</v>
      </c>
      <c r="AG1160" s="38">
        <f t="shared" si="262"/>
        <v>0</v>
      </c>
      <c r="AH1160" s="38">
        <f t="shared" si="263"/>
        <v>2.2432505838865198</v>
      </c>
      <c r="AI1160" s="38">
        <v>517.37694444399995</v>
      </c>
      <c r="AJ1160" s="24">
        <f t="shared" si="264"/>
        <v>4.3358147439237615E-3</v>
      </c>
      <c r="AK1160" s="2">
        <f t="shared" si="265"/>
        <v>379</v>
      </c>
    </row>
    <row r="1161" spans="1:37">
      <c r="A1161" s="2">
        <v>304</v>
      </c>
      <c r="B1161" s="2" t="s">
        <v>355</v>
      </c>
      <c r="C1161" s="2" t="s">
        <v>17</v>
      </c>
      <c r="D1161" s="2" t="s">
        <v>414</v>
      </c>
      <c r="E1161" s="2" t="s">
        <v>1100</v>
      </c>
      <c r="F1161" s="2" t="s">
        <v>64</v>
      </c>
      <c r="H1161" s="2" t="s">
        <v>877</v>
      </c>
      <c r="I1161" s="2">
        <v>882</v>
      </c>
      <c r="J1161" s="2">
        <v>0</v>
      </c>
      <c r="K1161" s="95">
        <f t="shared" si="252"/>
        <v>0</v>
      </c>
      <c r="L1161" s="38">
        <f t="shared" si="253"/>
        <v>0</v>
      </c>
      <c r="M1161" s="38">
        <f t="shared" si="254"/>
        <v>0</v>
      </c>
      <c r="N1161" s="38">
        <f t="shared" si="255"/>
        <v>0</v>
      </c>
      <c r="O1161" s="38">
        <f t="shared" si="256"/>
        <v>0</v>
      </c>
      <c r="P1161" s="2">
        <v>3520031</v>
      </c>
      <c r="Q1161" s="2">
        <v>0</v>
      </c>
      <c r="R1161" s="24">
        <v>0</v>
      </c>
      <c r="S1161" s="24">
        <v>0.58782961499999997</v>
      </c>
      <c r="T1161" s="24">
        <v>0.41217038499999997</v>
      </c>
      <c r="U1161" s="24">
        <v>0</v>
      </c>
      <c r="V1161" s="95">
        <f t="shared" si="257"/>
        <v>0</v>
      </c>
      <c r="W1161" s="95">
        <v>0.22500000000000001</v>
      </c>
      <c r="X1161" s="95">
        <v>0.22500000000000001</v>
      </c>
      <c r="Y1161" s="95">
        <f t="shared" si="258"/>
        <v>0.19560851925</v>
      </c>
      <c r="Z1161" s="2" t="s">
        <v>532</v>
      </c>
      <c r="AA1161" s="2">
        <v>0.17499999999999999</v>
      </c>
      <c r="AB1161" s="2">
        <v>0.22500000000000001</v>
      </c>
      <c r="AC1161" s="95"/>
      <c r="AD1161" s="38">
        <f t="shared" si="259"/>
        <v>0</v>
      </c>
      <c r="AE1161" s="38">
        <f t="shared" si="260"/>
        <v>0</v>
      </c>
      <c r="AF1161" s="38">
        <f t="shared" si="261"/>
        <v>0</v>
      </c>
      <c r="AG1161" s="38">
        <f t="shared" si="262"/>
        <v>0</v>
      </c>
      <c r="AH1161" s="38">
        <f t="shared" si="263"/>
        <v>0</v>
      </c>
      <c r="AI1161" s="38">
        <v>517.37694444399995</v>
      </c>
      <c r="AJ1161" s="24">
        <f t="shared" si="264"/>
        <v>0</v>
      </c>
      <c r="AK1161" s="2">
        <f t="shared" si="265"/>
        <v>0</v>
      </c>
    </row>
    <row r="1162" spans="1:37">
      <c r="A1162" s="2">
        <v>46</v>
      </c>
      <c r="B1162" s="2" t="s">
        <v>110</v>
      </c>
      <c r="C1162" s="2" t="s">
        <v>17</v>
      </c>
      <c r="D1162" s="2" t="s">
        <v>414</v>
      </c>
      <c r="E1162" s="2" t="s">
        <v>1100</v>
      </c>
      <c r="F1162" s="2" t="s">
        <v>64</v>
      </c>
      <c r="H1162" s="2" t="s">
        <v>877</v>
      </c>
      <c r="I1162" s="2">
        <v>29676</v>
      </c>
      <c r="J1162" s="2">
        <v>3068</v>
      </c>
      <c r="K1162" s="95">
        <f t="shared" si="252"/>
        <v>0.10338320528373096</v>
      </c>
      <c r="L1162" s="38">
        <f t="shared" si="253"/>
        <v>0</v>
      </c>
      <c r="M1162" s="38">
        <f t="shared" si="254"/>
        <v>3.9061470580600002</v>
      </c>
      <c r="N1162" s="38">
        <f t="shared" si="255"/>
        <v>8.2178670568800012</v>
      </c>
      <c r="O1162" s="38">
        <f t="shared" si="256"/>
        <v>3.2159858850599998</v>
      </c>
      <c r="P1162" s="2">
        <v>2484826</v>
      </c>
      <c r="Q1162" s="2">
        <v>9.5240659619999999</v>
      </c>
      <c r="R1162" s="24">
        <v>0</v>
      </c>
      <c r="S1162" s="24">
        <v>0.254638009</v>
      </c>
      <c r="T1162" s="24">
        <v>0.53571493199999998</v>
      </c>
      <c r="U1162" s="24">
        <v>0.209647059</v>
      </c>
      <c r="V1162" s="95">
        <f t="shared" si="257"/>
        <v>7.7057911726243433E-2</v>
      </c>
      <c r="W1162" s="95">
        <v>0.27890624999999997</v>
      </c>
      <c r="X1162" s="95">
        <v>0.23627712000000001</v>
      </c>
      <c r="Y1162" s="95">
        <f t="shared" si="258"/>
        <v>0.22067363632178125</v>
      </c>
      <c r="Z1162" s="2" t="s">
        <v>532</v>
      </c>
      <c r="AA1162" s="2">
        <v>0.17499999999999999</v>
      </c>
      <c r="AB1162" s="2">
        <v>0.22500000000000001</v>
      </c>
      <c r="AC1162" s="95">
        <v>0.26509375000000002</v>
      </c>
      <c r="AD1162" s="38">
        <f t="shared" si="259"/>
        <v>0</v>
      </c>
      <c r="AE1162" s="38">
        <f t="shared" si="260"/>
        <v>5.9881234400059791</v>
      </c>
      <c r="AF1162" s="38">
        <f t="shared" si="261"/>
        <v>16.197415969110484</v>
      </c>
      <c r="AG1162" s="38">
        <f t="shared" si="262"/>
        <v>7.4682307619863897</v>
      </c>
      <c r="AH1162" s="38">
        <f t="shared" si="263"/>
        <v>23.665646731096874</v>
      </c>
      <c r="AI1162" s="38">
        <v>517.37694444399995</v>
      </c>
      <c r="AJ1162" s="24">
        <f t="shared" si="264"/>
        <v>4.5741595146898559E-2</v>
      </c>
      <c r="AK1162" s="2">
        <f t="shared" si="265"/>
        <v>3811</v>
      </c>
    </row>
    <row r="1163" spans="1:37">
      <c r="A1163" s="2">
        <v>305</v>
      </c>
      <c r="B1163" s="2" t="s">
        <v>356</v>
      </c>
      <c r="C1163" s="2" t="s">
        <v>17</v>
      </c>
      <c r="D1163" s="2" t="s">
        <v>414</v>
      </c>
      <c r="E1163" s="2" t="s">
        <v>1100</v>
      </c>
      <c r="F1163" s="2" t="s">
        <v>64</v>
      </c>
      <c r="H1163" s="2" t="s">
        <v>877</v>
      </c>
      <c r="I1163" s="2">
        <v>379</v>
      </c>
      <c r="J1163" s="2">
        <v>16</v>
      </c>
      <c r="K1163" s="95">
        <f t="shared" si="252"/>
        <v>4.221635883905013E-2</v>
      </c>
      <c r="L1163" s="38">
        <f t="shared" si="253"/>
        <v>0</v>
      </c>
      <c r="M1163" s="38">
        <f t="shared" si="254"/>
        <v>0</v>
      </c>
      <c r="N1163" s="38">
        <f t="shared" si="255"/>
        <v>7.8169934399999995E-3</v>
      </c>
      <c r="O1163" s="38">
        <f t="shared" si="256"/>
        <v>7.2183006559999999E-2</v>
      </c>
      <c r="P1163" s="2">
        <v>671489</v>
      </c>
      <c r="Q1163" s="2">
        <v>0.30904030100000002</v>
      </c>
      <c r="R1163" s="24">
        <v>0</v>
      </c>
      <c r="S1163" s="24">
        <v>0</v>
      </c>
      <c r="T1163" s="24">
        <v>9.7712417999999995E-2</v>
      </c>
      <c r="U1163" s="24">
        <v>0.90228758200000003</v>
      </c>
      <c r="V1163" s="95">
        <f t="shared" si="257"/>
        <v>4.221635883905013E-2</v>
      </c>
      <c r="W1163" s="95">
        <v>0.35912500000000003</v>
      </c>
      <c r="X1163" s="95">
        <v>0.29611467299999999</v>
      </c>
      <c r="Y1163" s="95">
        <f t="shared" si="258"/>
        <v>0.29611467279885972</v>
      </c>
      <c r="Z1163" s="2" t="s">
        <v>532</v>
      </c>
      <c r="AA1163" s="2" t="s">
        <v>532</v>
      </c>
      <c r="AB1163" s="2">
        <v>0.22500000000000001</v>
      </c>
      <c r="AC1163" s="95">
        <v>0.30381597199999999</v>
      </c>
      <c r="AD1163" s="38">
        <f t="shared" si="259"/>
        <v>0</v>
      </c>
      <c r="AE1163" s="38">
        <f t="shared" si="260"/>
        <v>0</v>
      </c>
      <c r="AF1163" s="38">
        <f t="shared" si="261"/>
        <v>1.540729407024E-2</v>
      </c>
      <c r="AG1163" s="38">
        <f t="shared" si="262"/>
        <v>0.19210986862720089</v>
      </c>
      <c r="AH1163" s="38">
        <f t="shared" si="263"/>
        <v>0.20751716269744089</v>
      </c>
      <c r="AI1163" s="38">
        <v>517.37694444399995</v>
      </c>
      <c r="AJ1163" s="24">
        <f t="shared" si="264"/>
        <v>4.0109472392599478E-4</v>
      </c>
      <c r="AK1163" s="2">
        <f t="shared" si="265"/>
        <v>27</v>
      </c>
    </row>
    <row r="1164" spans="1:37">
      <c r="A1164" s="2">
        <v>306</v>
      </c>
      <c r="B1164" s="2" t="s">
        <v>357</v>
      </c>
      <c r="C1164" s="2" t="s">
        <v>17</v>
      </c>
      <c r="D1164" s="2" t="s">
        <v>414</v>
      </c>
      <c r="E1164" s="2" t="s">
        <v>1100</v>
      </c>
      <c r="F1164" s="2" t="s">
        <v>64</v>
      </c>
      <c r="H1164" s="2" t="s">
        <v>877</v>
      </c>
      <c r="I1164" s="2">
        <v>755</v>
      </c>
      <c r="J1164" s="2">
        <v>42</v>
      </c>
      <c r="K1164" s="95">
        <f t="shared" si="252"/>
        <v>5.562913907284768E-2</v>
      </c>
      <c r="L1164" s="38">
        <f t="shared" si="253"/>
        <v>0</v>
      </c>
      <c r="M1164" s="38">
        <f t="shared" si="254"/>
        <v>0</v>
      </c>
      <c r="N1164" s="38">
        <f t="shared" si="255"/>
        <v>9.9882352919999987E-2</v>
      </c>
      <c r="O1164" s="38">
        <f t="shared" si="256"/>
        <v>0.11011764708000001</v>
      </c>
      <c r="P1164" s="2">
        <v>1787408</v>
      </c>
      <c r="Q1164" s="2">
        <v>0.249251268</v>
      </c>
      <c r="R1164" s="24">
        <v>0</v>
      </c>
      <c r="S1164" s="24">
        <v>0</v>
      </c>
      <c r="T1164" s="24">
        <v>0.47563025199999998</v>
      </c>
      <c r="U1164" s="24">
        <v>0.52436974800000002</v>
      </c>
      <c r="V1164" s="95">
        <f t="shared" si="257"/>
        <v>5.562913907284768E-2</v>
      </c>
      <c r="W1164" s="95">
        <v>0.26774999999999999</v>
      </c>
      <c r="X1164" s="95">
        <v>0.24217966399999999</v>
      </c>
      <c r="Y1164" s="95">
        <f t="shared" si="258"/>
        <v>0.24217966386885001</v>
      </c>
      <c r="Z1164" s="2" t="s">
        <v>532</v>
      </c>
      <c r="AA1164" s="2" t="s">
        <v>532</v>
      </c>
      <c r="AB1164" s="2">
        <v>0.22500000000000001</v>
      </c>
      <c r="AC1164" s="95">
        <v>0.25776250000000001</v>
      </c>
      <c r="AD1164" s="38">
        <f t="shared" si="259"/>
        <v>0</v>
      </c>
      <c r="AE1164" s="38">
        <f t="shared" si="260"/>
        <v>0</v>
      </c>
      <c r="AF1164" s="38">
        <f t="shared" si="261"/>
        <v>0.19686811760531997</v>
      </c>
      <c r="AG1164" s="38">
        <f t="shared" si="262"/>
        <v>0.24864559204781647</v>
      </c>
      <c r="AH1164" s="38">
        <f t="shared" si="263"/>
        <v>0.44551370965313641</v>
      </c>
      <c r="AI1164" s="38">
        <v>517.37694444399995</v>
      </c>
      <c r="AJ1164" s="24">
        <f t="shared" si="264"/>
        <v>8.6110081718447759E-4</v>
      </c>
      <c r="AK1164" s="2">
        <f t="shared" si="265"/>
        <v>70</v>
      </c>
    </row>
    <row r="1165" spans="1:37">
      <c r="A1165" s="2">
        <v>47</v>
      </c>
      <c r="B1165" s="2" t="s">
        <v>111</v>
      </c>
      <c r="C1165" s="2" t="s">
        <v>17</v>
      </c>
      <c r="D1165" s="2" t="s">
        <v>414</v>
      </c>
      <c r="E1165" s="2" t="s">
        <v>1100</v>
      </c>
      <c r="F1165" s="2" t="s">
        <v>64</v>
      </c>
      <c r="H1165" s="2" t="s">
        <v>877</v>
      </c>
      <c r="I1165" s="2">
        <v>7447</v>
      </c>
      <c r="J1165" s="2">
        <v>105</v>
      </c>
      <c r="K1165" s="95">
        <f t="shared" si="252"/>
        <v>1.4099637437894455E-2</v>
      </c>
      <c r="L1165" s="38">
        <f t="shared" si="253"/>
        <v>0.2556733746</v>
      </c>
      <c r="M1165" s="38">
        <f t="shared" si="254"/>
        <v>0.26932662540000002</v>
      </c>
      <c r="N1165" s="38">
        <f t="shared" si="255"/>
        <v>0</v>
      </c>
      <c r="O1165" s="38">
        <f t="shared" si="256"/>
        <v>0</v>
      </c>
      <c r="P1165" s="2">
        <v>3922369</v>
      </c>
      <c r="Q1165" s="2">
        <v>0</v>
      </c>
      <c r="R1165" s="24">
        <v>0.48699690400000001</v>
      </c>
      <c r="S1165" s="24">
        <v>0.51300309600000005</v>
      </c>
      <c r="T1165" s="24">
        <v>0</v>
      </c>
      <c r="U1165" s="24">
        <v>0</v>
      </c>
      <c r="V1165" s="95">
        <f t="shared" si="257"/>
        <v>0</v>
      </c>
      <c r="W1165" s="95">
        <v>0.17531249999999998</v>
      </c>
      <c r="X1165" s="95"/>
      <c r="Y1165" s="95">
        <f t="shared" si="258"/>
        <v>0.13847523219999999</v>
      </c>
      <c r="Z1165" s="2">
        <v>0.1</v>
      </c>
      <c r="AA1165" s="2">
        <v>0.17499999999999999</v>
      </c>
      <c r="AB1165" s="2" t="s">
        <v>532</v>
      </c>
      <c r="AC1165" s="95"/>
      <c r="AD1165" s="38">
        <f t="shared" si="259"/>
        <v>0.22396987614960004</v>
      </c>
      <c r="AE1165" s="38">
        <f t="shared" si="260"/>
        <v>0.41287771673820006</v>
      </c>
      <c r="AF1165" s="38">
        <f t="shared" si="261"/>
        <v>0</v>
      </c>
      <c r="AG1165" s="38">
        <f t="shared" si="262"/>
        <v>0</v>
      </c>
      <c r="AH1165" s="38">
        <f t="shared" si="263"/>
        <v>0</v>
      </c>
      <c r="AI1165" s="38">
        <v>517.37694444399995</v>
      </c>
      <c r="AJ1165" s="24">
        <f t="shared" si="264"/>
        <v>0</v>
      </c>
      <c r="AK1165" s="2">
        <f t="shared" si="265"/>
        <v>0</v>
      </c>
    </row>
    <row r="1166" spans="1:37">
      <c r="A1166" s="2">
        <v>48</v>
      </c>
      <c r="B1166" s="2" t="s">
        <v>112</v>
      </c>
      <c r="C1166" s="2" t="s">
        <v>17</v>
      </c>
      <c r="D1166" s="2" t="s">
        <v>414</v>
      </c>
      <c r="E1166" s="2" t="s">
        <v>1100</v>
      </c>
      <c r="F1166" s="2" t="s">
        <v>64</v>
      </c>
      <c r="H1166" s="2" t="s">
        <v>877</v>
      </c>
      <c r="I1166" s="2">
        <v>5384</v>
      </c>
      <c r="J1166" s="2">
        <v>279</v>
      </c>
      <c r="K1166" s="95">
        <f t="shared" si="252"/>
        <v>5.1820208023774149E-2</v>
      </c>
      <c r="L1166" s="38">
        <f t="shared" si="253"/>
        <v>0.69073014730500004</v>
      </c>
      <c r="M1166" s="38">
        <f t="shared" si="254"/>
        <v>0.70426985269499998</v>
      </c>
      <c r="N1166" s="38">
        <f t="shared" si="255"/>
        <v>0</v>
      </c>
      <c r="O1166" s="38">
        <f t="shared" si="256"/>
        <v>0</v>
      </c>
      <c r="P1166" s="2">
        <v>1040091</v>
      </c>
      <c r="Q1166" s="2">
        <v>0</v>
      </c>
      <c r="R1166" s="24">
        <v>0.495147059</v>
      </c>
      <c r="S1166" s="24">
        <v>0.504852941</v>
      </c>
      <c r="T1166" s="24">
        <v>0</v>
      </c>
      <c r="U1166" s="24">
        <v>0</v>
      </c>
      <c r="V1166" s="95">
        <f t="shared" si="257"/>
        <v>0</v>
      </c>
      <c r="W1166" s="95">
        <v>0.18487500000000001</v>
      </c>
      <c r="X1166" s="95"/>
      <c r="Y1166" s="95">
        <f t="shared" si="258"/>
        <v>0.13786397057499999</v>
      </c>
      <c r="Z1166" s="2">
        <v>0.1</v>
      </c>
      <c r="AA1166" s="2">
        <v>0.17499999999999999</v>
      </c>
      <c r="AB1166" s="2" t="s">
        <v>532</v>
      </c>
      <c r="AC1166" s="95"/>
      <c r="AD1166" s="38">
        <f t="shared" si="259"/>
        <v>0.60507960903918012</v>
      </c>
      <c r="AE1166" s="38">
        <f t="shared" si="260"/>
        <v>1.079645684181435</v>
      </c>
      <c r="AF1166" s="38">
        <f t="shared" si="261"/>
        <v>0</v>
      </c>
      <c r="AG1166" s="38">
        <f t="shared" si="262"/>
        <v>0</v>
      </c>
      <c r="AH1166" s="38">
        <f t="shared" si="263"/>
        <v>0</v>
      </c>
      <c r="AI1166" s="38">
        <v>517.37694444399995</v>
      </c>
      <c r="AJ1166" s="24">
        <f t="shared" si="264"/>
        <v>0</v>
      </c>
      <c r="AK1166" s="2">
        <f t="shared" si="265"/>
        <v>0</v>
      </c>
    </row>
    <row r="1167" spans="1:37">
      <c r="A1167" s="2">
        <v>49</v>
      </c>
      <c r="B1167" s="2" t="s">
        <v>113</v>
      </c>
      <c r="C1167" s="2" t="s">
        <v>17</v>
      </c>
      <c r="D1167" s="2" t="s">
        <v>414</v>
      </c>
      <c r="E1167" s="2" t="s">
        <v>1100</v>
      </c>
      <c r="F1167" s="2" t="s">
        <v>64</v>
      </c>
      <c r="H1167" s="2" t="s">
        <v>877</v>
      </c>
      <c r="I1167" s="2">
        <v>8293</v>
      </c>
      <c r="J1167" s="2">
        <v>528</v>
      </c>
      <c r="K1167" s="95">
        <f t="shared" si="252"/>
        <v>6.3668153864705174E-2</v>
      </c>
      <c r="L1167" s="38">
        <f t="shared" si="253"/>
        <v>0.97142016840000001</v>
      </c>
      <c r="M1167" s="38">
        <f t="shared" si="254"/>
        <v>1.2063514583999999</v>
      </c>
      <c r="N1167" s="38">
        <f t="shared" si="255"/>
        <v>0.46222837320000004</v>
      </c>
      <c r="O1167" s="38">
        <f t="shared" si="256"/>
        <v>0</v>
      </c>
      <c r="P1167" s="2">
        <v>1213712</v>
      </c>
      <c r="Q1167" s="2">
        <v>0.75063287199999995</v>
      </c>
      <c r="R1167" s="24">
        <v>0.367962185</v>
      </c>
      <c r="S1167" s="24">
        <v>0.45695131</v>
      </c>
      <c r="T1167" s="24">
        <v>0.175086505</v>
      </c>
      <c r="U1167" s="24">
        <v>0</v>
      </c>
      <c r="V1167" s="95">
        <f t="shared" si="257"/>
        <v>1.1147434539973472E-2</v>
      </c>
      <c r="W1167" s="95">
        <v>0.22500000000000001</v>
      </c>
      <c r="X1167" s="95">
        <v>0.22500000000000001</v>
      </c>
      <c r="Y1167" s="95">
        <f t="shared" si="258"/>
        <v>0.15615716137500002</v>
      </c>
      <c r="Z1167" s="2">
        <v>0.1</v>
      </c>
      <c r="AA1167" s="2">
        <v>0.17499999999999999</v>
      </c>
      <c r="AB1167" s="2">
        <v>0.22500000000000001</v>
      </c>
      <c r="AC1167" s="95"/>
      <c r="AD1167" s="38">
        <f t="shared" si="259"/>
        <v>0.85096406751840015</v>
      </c>
      <c r="AE1167" s="38">
        <f t="shared" si="260"/>
        <v>1.8493367857271996</v>
      </c>
      <c r="AF1167" s="38">
        <f t="shared" si="261"/>
        <v>0.91105212357720011</v>
      </c>
      <c r="AG1167" s="38">
        <f t="shared" si="262"/>
        <v>0</v>
      </c>
      <c r="AH1167" s="38">
        <f t="shared" si="263"/>
        <v>0.91105212357720011</v>
      </c>
      <c r="AI1167" s="38">
        <v>517.37694444399995</v>
      </c>
      <c r="AJ1167" s="24">
        <f t="shared" si="264"/>
        <v>1.7609059185199369E-3</v>
      </c>
      <c r="AK1167" s="2">
        <f t="shared" si="265"/>
        <v>154</v>
      </c>
    </row>
    <row r="1168" spans="1:37">
      <c r="A1168" s="2">
        <v>50</v>
      </c>
      <c r="B1168" s="2" t="s">
        <v>114</v>
      </c>
      <c r="C1168" s="2" t="s">
        <v>17</v>
      </c>
      <c r="D1168" s="2" t="s">
        <v>414</v>
      </c>
      <c r="E1168" s="2" t="s">
        <v>1100</v>
      </c>
      <c r="F1168" s="2" t="s">
        <v>64</v>
      </c>
      <c r="H1168" s="2" t="s">
        <v>877</v>
      </c>
      <c r="I1168" s="2">
        <v>22882</v>
      </c>
      <c r="J1168" s="2">
        <v>3784</v>
      </c>
      <c r="K1168" s="95">
        <f t="shared" si="252"/>
        <v>0.16537015995105322</v>
      </c>
      <c r="L1168" s="38">
        <f t="shared" si="253"/>
        <v>0</v>
      </c>
      <c r="M1168" s="38">
        <f t="shared" si="254"/>
        <v>0</v>
      </c>
      <c r="N1168" s="38">
        <f t="shared" si="255"/>
        <v>4.3643193294800007</v>
      </c>
      <c r="O1168" s="38">
        <f t="shared" si="256"/>
        <v>14.555680670519997</v>
      </c>
      <c r="P1168" s="2">
        <v>1612362</v>
      </c>
      <c r="Q1168" s="2">
        <v>28.609705389999998</v>
      </c>
      <c r="R1168" s="24">
        <v>0</v>
      </c>
      <c r="S1168" s="24">
        <v>0</v>
      </c>
      <c r="T1168" s="24">
        <v>0.23067226900000001</v>
      </c>
      <c r="U1168" s="24">
        <v>0.76932773099999996</v>
      </c>
      <c r="V1168" s="95">
        <f t="shared" si="257"/>
        <v>0.16537015995105322</v>
      </c>
      <c r="W1168" s="95">
        <v>0.34531249999999997</v>
      </c>
      <c r="X1168" s="95">
        <v>0.278324028</v>
      </c>
      <c r="Y1168" s="95">
        <f t="shared" si="258"/>
        <v>0.27832402835493747</v>
      </c>
      <c r="Z1168" s="2" t="s">
        <v>532</v>
      </c>
      <c r="AA1168" s="2" t="s">
        <v>532</v>
      </c>
      <c r="AB1168" s="2">
        <v>0.22500000000000001</v>
      </c>
      <c r="AC1168" s="95">
        <v>0.29431249999999998</v>
      </c>
      <c r="AD1168" s="38">
        <f t="shared" si="259"/>
        <v>0</v>
      </c>
      <c r="AE1168" s="38">
        <f t="shared" si="260"/>
        <v>0</v>
      </c>
      <c r="AF1168" s="38">
        <f t="shared" si="261"/>
        <v>8.6020733984050821</v>
      </c>
      <c r="AG1168" s="38">
        <f t="shared" si="262"/>
        <v>37.527128401919569</v>
      </c>
      <c r="AH1168" s="38">
        <f t="shared" si="263"/>
        <v>46.129201800324651</v>
      </c>
      <c r="AI1168" s="38">
        <v>517.37694444399995</v>
      </c>
      <c r="AJ1168" s="24">
        <f t="shared" si="264"/>
        <v>8.9159755369264626E-2</v>
      </c>
      <c r="AK1168" s="2">
        <f t="shared" si="265"/>
        <v>6307</v>
      </c>
    </row>
    <row r="1169" spans="1:37">
      <c r="A1169" s="2">
        <v>51</v>
      </c>
      <c r="B1169" s="2" t="s">
        <v>115</v>
      </c>
      <c r="C1169" s="2" t="s">
        <v>17</v>
      </c>
      <c r="D1169" s="2" t="s">
        <v>414</v>
      </c>
      <c r="E1169" s="2" t="s">
        <v>1100</v>
      </c>
      <c r="F1169" s="2" t="s">
        <v>64</v>
      </c>
      <c r="H1169" s="2" t="s">
        <v>877</v>
      </c>
      <c r="I1169" s="2">
        <v>8124</v>
      </c>
      <c r="J1169" s="2">
        <v>753</v>
      </c>
      <c r="K1169" s="95">
        <f t="shared" si="252"/>
        <v>9.2688330871491878E-2</v>
      </c>
      <c r="L1169" s="38">
        <f t="shared" si="253"/>
        <v>0</v>
      </c>
      <c r="M1169" s="38">
        <f t="shared" si="254"/>
        <v>1.328380586685</v>
      </c>
      <c r="N1169" s="38">
        <f t="shared" si="255"/>
        <v>2.4366194133150003</v>
      </c>
      <c r="O1169" s="38">
        <f t="shared" si="256"/>
        <v>0</v>
      </c>
      <c r="P1169" s="2">
        <v>1598164</v>
      </c>
      <c r="Q1169" s="2">
        <v>3.005058843</v>
      </c>
      <c r="R1169" s="24">
        <v>0</v>
      </c>
      <c r="S1169" s="24">
        <v>0.35282352900000002</v>
      </c>
      <c r="T1169" s="24">
        <v>0.64717647099999998</v>
      </c>
      <c r="U1169" s="24">
        <v>0</v>
      </c>
      <c r="V1169" s="95">
        <f t="shared" si="257"/>
        <v>5.9985706876292469E-2</v>
      </c>
      <c r="W1169" s="95">
        <v>0.24278125</v>
      </c>
      <c r="X1169" s="95">
        <v>0.22500000000000001</v>
      </c>
      <c r="Y1169" s="95">
        <f t="shared" si="258"/>
        <v>0.20735882355000002</v>
      </c>
      <c r="Z1169" s="2" t="s">
        <v>532</v>
      </c>
      <c r="AA1169" s="2">
        <v>0.17499999999999999</v>
      </c>
      <c r="AB1169" s="2">
        <v>0.22500000000000001</v>
      </c>
      <c r="AC1169" s="95"/>
      <c r="AD1169" s="38">
        <f t="shared" si="259"/>
        <v>0</v>
      </c>
      <c r="AE1169" s="38">
        <f t="shared" si="260"/>
        <v>2.0364074393881051</v>
      </c>
      <c r="AF1169" s="38">
        <f t="shared" si="261"/>
        <v>4.8025768636438659</v>
      </c>
      <c r="AG1169" s="38">
        <f t="shared" si="262"/>
        <v>0</v>
      </c>
      <c r="AH1169" s="38">
        <f t="shared" si="263"/>
        <v>4.8025768636438659</v>
      </c>
      <c r="AI1169" s="38">
        <v>517.37694444399995</v>
      </c>
      <c r="AJ1169" s="24">
        <f t="shared" si="264"/>
        <v>9.2825490490399867E-3</v>
      </c>
      <c r="AK1169" s="2">
        <f t="shared" si="265"/>
        <v>812</v>
      </c>
    </row>
    <row r="1170" spans="1:37">
      <c r="A1170" s="2">
        <v>52</v>
      </c>
      <c r="B1170" s="2" t="s">
        <v>116</v>
      </c>
      <c r="C1170" s="2" t="s">
        <v>17</v>
      </c>
      <c r="D1170" s="2" t="s">
        <v>414</v>
      </c>
      <c r="E1170" s="2" t="s">
        <v>1100</v>
      </c>
      <c r="F1170" s="2" t="s">
        <v>64</v>
      </c>
      <c r="H1170" s="2" t="s">
        <v>877</v>
      </c>
      <c r="I1170" s="2">
        <v>9080</v>
      </c>
      <c r="J1170" s="2">
        <v>703</v>
      </c>
      <c r="K1170" s="95">
        <f t="shared" si="252"/>
        <v>7.7422907488986781E-2</v>
      </c>
      <c r="L1170" s="38">
        <f t="shared" si="253"/>
        <v>0</v>
      </c>
      <c r="M1170" s="38">
        <f t="shared" si="254"/>
        <v>0.32724491122000005</v>
      </c>
      <c r="N1170" s="38">
        <f t="shared" si="255"/>
        <v>2.0256158167249998</v>
      </c>
      <c r="O1170" s="38">
        <f t="shared" si="256"/>
        <v>1.1621392720549999</v>
      </c>
      <c r="P1170" s="2">
        <v>2132290</v>
      </c>
      <c r="Q1170" s="2">
        <v>3.1177592380000001</v>
      </c>
      <c r="R1170" s="24">
        <v>0</v>
      </c>
      <c r="S1170" s="24">
        <v>9.3099548000000004E-2</v>
      </c>
      <c r="T1170" s="24">
        <v>0.57627761499999997</v>
      </c>
      <c r="U1170" s="24">
        <v>0.330622837</v>
      </c>
      <c r="V1170" s="95">
        <f t="shared" si="257"/>
        <v>7.0214869796916296E-2</v>
      </c>
      <c r="W1170" s="95">
        <v>0.27040624999999996</v>
      </c>
      <c r="X1170" s="95">
        <v>0.238067324</v>
      </c>
      <c r="Y1170" s="95">
        <f t="shared" si="258"/>
        <v>0.23219578491371873</v>
      </c>
      <c r="Z1170" s="2" t="s">
        <v>532</v>
      </c>
      <c r="AA1170" s="2">
        <v>0.17499999999999999</v>
      </c>
      <c r="AB1170" s="2">
        <v>0.22500000000000001</v>
      </c>
      <c r="AC1170" s="95">
        <v>0.26084374999999999</v>
      </c>
      <c r="AD1170" s="38">
        <f t="shared" si="259"/>
        <v>0</v>
      </c>
      <c r="AE1170" s="38">
        <f t="shared" si="260"/>
        <v>0.50166644890026002</v>
      </c>
      <c r="AF1170" s="38">
        <f t="shared" si="261"/>
        <v>3.9924887747649747</v>
      </c>
      <c r="AG1170" s="38">
        <f t="shared" si="262"/>
        <v>2.655478067927044</v>
      </c>
      <c r="AH1170" s="38">
        <f t="shared" si="263"/>
        <v>6.6479668426920187</v>
      </c>
      <c r="AI1170" s="38">
        <v>517.37694444399995</v>
      </c>
      <c r="AJ1170" s="24">
        <f t="shared" si="264"/>
        <v>1.2849368171664989E-2</v>
      </c>
      <c r="AK1170" s="2">
        <f t="shared" si="265"/>
        <v>1063</v>
      </c>
    </row>
    <row r="1171" spans="1:37">
      <c r="A1171" s="2">
        <v>53</v>
      </c>
      <c r="B1171" s="2" t="s">
        <v>117</v>
      </c>
      <c r="C1171" s="2" t="s">
        <v>17</v>
      </c>
      <c r="D1171" s="2" t="s">
        <v>414</v>
      </c>
      <c r="E1171" s="2" t="s">
        <v>1100</v>
      </c>
      <c r="F1171" s="2" t="s">
        <v>64</v>
      </c>
      <c r="H1171" s="2" t="s">
        <v>877</v>
      </c>
      <c r="I1171" s="2">
        <v>15471</v>
      </c>
      <c r="J1171" s="2">
        <v>1670</v>
      </c>
      <c r="K1171" s="95">
        <f t="shared" si="252"/>
        <v>0.10794389502940986</v>
      </c>
      <c r="L1171" s="38">
        <f t="shared" si="253"/>
        <v>0</v>
      </c>
      <c r="M1171" s="38">
        <f t="shared" si="254"/>
        <v>1.09491421585</v>
      </c>
      <c r="N1171" s="38">
        <f t="shared" si="255"/>
        <v>4.0317401939499993</v>
      </c>
      <c r="O1171" s="38">
        <f t="shared" si="256"/>
        <v>3.2233455902000006</v>
      </c>
      <c r="P1171" s="2">
        <v>1699969</v>
      </c>
      <c r="Q1171" s="2">
        <v>9.6601315000000003</v>
      </c>
      <c r="R1171" s="24">
        <v>0</v>
      </c>
      <c r="S1171" s="24">
        <v>0.13112745100000001</v>
      </c>
      <c r="T1171" s="24">
        <v>0.48284313699999998</v>
      </c>
      <c r="U1171" s="24">
        <v>0.38602941200000002</v>
      </c>
      <c r="V1171" s="95">
        <f t="shared" si="257"/>
        <v>9.3789487223191775E-2</v>
      </c>
      <c r="W1171" s="95">
        <v>0.34318749999999992</v>
      </c>
      <c r="X1171" s="95">
        <v>0.25839099999999998</v>
      </c>
      <c r="Y1171" s="95">
        <f t="shared" si="258"/>
        <v>0.24745615044562502</v>
      </c>
      <c r="Z1171" s="2" t="s">
        <v>532</v>
      </c>
      <c r="AA1171" s="2">
        <v>0.17499999999999999</v>
      </c>
      <c r="AB1171" s="2">
        <v>0.22500000000000001</v>
      </c>
      <c r="AC1171" s="95">
        <v>0.30015625000000001</v>
      </c>
      <c r="AD1171" s="38">
        <f t="shared" si="259"/>
        <v>0</v>
      </c>
      <c r="AE1171" s="38">
        <f t="shared" si="260"/>
        <v>1.67850349289805</v>
      </c>
      <c r="AF1171" s="38">
        <f t="shared" si="261"/>
        <v>7.9465599222754486</v>
      </c>
      <c r="AG1171" s="38">
        <f t="shared" si="262"/>
        <v>8.4753641653221869</v>
      </c>
      <c r="AH1171" s="38">
        <f t="shared" si="263"/>
        <v>16.421924087597635</v>
      </c>
      <c r="AI1171" s="38">
        <v>517.37694444399995</v>
      </c>
      <c r="AJ1171" s="24">
        <f t="shared" si="264"/>
        <v>3.174073422472562E-2</v>
      </c>
      <c r="AK1171" s="2">
        <f t="shared" si="265"/>
        <v>2418</v>
      </c>
    </row>
    <row r="1172" spans="1:37">
      <c r="A1172" s="2">
        <v>54</v>
      </c>
      <c r="B1172" s="2" t="s">
        <v>118</v>
      </c>
      <c r="C1172" s="2" t="s">
        <v>17</v>
      </c>
      <c r="D1172" s="2" t="s">
        <v>414</v>
      </c>
      <c r="E1172" s="2" t="s">
        <v>1100</v>
      </c>
      <c r="F1172" s="2" t="s">
        <v>64</v>
      </c>
      <c r="H1172" s="2" t="s">
        <v>877</v>
      </c>
      <c r="I1172" s="2">
        <v>14900</v>
      </c>
      <c r="J1172" s="2">
        <v>1421</v>
      </c>
      <c r="K1172" s="95">
        <f t="shared" si="252"/>
        <v>9.5369127516778521E-2</v>
      </c>
      <c r="L1172" s="38">
        <f t="shared" si="253"/>
        <v>0</v>
      </c>
      <c r="M1172" s="38">
        <f t="shared" si="254"/>
        <v>0</v>
      </c>
      <c r="N1172" s="38">
        <f t="shared" si="255"/>
        <v>2.0308141710849998</v>
      </c>
      <c r="O1172" s="38">
        <f t="shared" si="256"/>
        <v>5.0741858289149997</v>
      </c>
      <c r="P1172" s="2">
        <v>2496176</v>
      </c>
      <c r="Q1172" s="2">
        <v>6.7795547860000003</v>
      </c>
      <c r="R1172" s="24">
        <v>0</v>
      </c>
      <c r="S1172" s="24">
        <v>0</v>
      </c>
      <c r="T1172" s="24">
        <v>0.28582887699999998</v>
      </c>
      <c r="U1172" s="24">
        <v>0.71417112299999996</v>
      </c>
      <c r="V1172" s="95">
        <f t="shared" si="257"/>
        <v>9.5369127516778521E-2</v>
      </c>
      <c r="W1172" s="95">
        <v>0.37346874999999996</v>
      </c>
      <c r="X1172" s="95">
        <v>0.27189936300000001</v>
      </c>
      <c r="Y1172" s="95">
        <f t="shared" si="258"/>
        <v>0.27189936268831905</v>
      </c>
      <c r="Z1172" s="2" t="s">
        <v>532</v>
      </c>
      <c r="AA1172" s="2" t="s">
        <v>532</v>
      </c>
      <c r="AB1172" s="2">
        <v>0.22500000000000001</v>
      </c>
      <c r="AC1172" s="95">
        <v>0.29066964299999998</v>
      </c>
      <c r="AD1172" s="38">
        <f t="shared" si="259"/>
        <v>0</v>
      </c>
      <c r="AE1172" s="38">
        <f t="shared" si="260"/>
        <v>0</v>
      </c>
      <c r="AF1172" s="38">
        <f t="shared" si="261"/>
        <v>4.0027347312085348</v>
      </c>
      <c r="AG1172" s="38">
        <f t="shared" si="262"/>
        <v>12.920227222639905</v>
      </c>
      <c r="AH1172" s="38">
        <f t="shared" si="263"/>
        <v>16.922961953848439</v>
      </c>
      <c r="AI1172" s="38">
        <v>517.37694444399995</v>
      </c>
      <c r="AJ1172" s="24">
        <f t="shared" si="264"/>
        <v>3.2709153617262031E-2</v>
      </c>
      <c r="AK1172" s="2">
        <f t="shared" si="265"/>
        <v>2368</v>
      </c>
    </row>
    <row r="1173" spans="1:37">
      <c r="A1173" s="2">
        <v>55</v>
      </c>
      <c r="B1173" s="2" t="s">
        <v>119</v>
      </c>
      <c r="C1173" s="2" t="s">
        <v>17</v>
      </c>
      <c r="D1173" s="2" t="s">
        <v>414</v>
      </c>
      <c r="E1173" s="2" t="s">
        <v>1100</v>
      </c>
      <c r="F1173" s="2" t="s">
        <v>64</v>
      </c>
      <c r="H1173" s="2" t="s">
        <v>877</v>
      </c>
      <c r="I1173" s="2">
        <v>5298</v>
      </c>
      <c r="J1173" s="2">
        <v>189</v>
      </c>
      <c r="K1173" s="95">
        <f t="shared" si="252"/>
        <v>3.5673839184597961E-2</v>
      </c>
      <c r="L1173" s="38">
        <f t="shared" si="253"/>
        <v>0</v>
      </c>
      <c r="M1173" s="38">
        <f t="shared" si="254"/>
        <v>0</v>
      </c>
      <c r="N1173" s="38">
        <f t="shared" si="255"/>
        <v>0.51002205849000004</v>
      </c>
      <c r="O1173" s="38">
        <f t="shared" si="256"/>
        <v>0.43497794151000002</v>
      </c>
      <c r="P1173" s="2">
        <v>5173623</v>
      </c>
      <c r="Q1173" s="2">
        <v>0.38759049600000001</v>
      </c>
      <c r="R1173" s="24">
        <v>0</v>
      </c>
      <c r="S1173" s="24">
        <v>0</v>
      </c>
      <c r="T1173" s="24">
        <v>0.53970588200000003</v>
      </c>
      <c r="U1173" s="24">
        <v>0.46029411799999997</v>
      </c>
      <c r="V1173" s="95">
        <f t="shared" si="257"/>
        <v>3.5673839184597961E-2</v>
      </c>
      <c r="W1173" s="95">
        <v>0.27784374999999994</v>
      </c>
      <c r="X1173" s="95">
        <v>0.242232261</v>
      </c>
      <c r="Y1173" s="95">
        <f t="shared" si="258"/>
        <v>0.24223226104262499</v>
      </c>
      <c r="Z1173" s="2" t="s">
        <v>532</v>
      </c>
      <c r="AA1173" s="2" t="s">
        <v>532</v>
      </c>
      <c r="AB1173" s="2">
        <v>0.22500000000000001</v>
      </c>
      <c r="AC1173" s="95">
        <v>0.26243749999999999</v>
      </c>
      <c r="AD1173" s="38">
        <f t="shared" si="259"/>
        <v>0</v>
      </c>
      <c r="AE1173" s="38">
        <f t="shared" si="260"/>
        <v>0</v>
      </c>
      <c r="AF1173" s="38">
        <f t="shared" si="261"/>
        <v>1.00525347728379</v>
      </c>
      <c r="AG1173" s="38">
        <f t="shared" si="262"/>
        <v>0.99999362607926823</v>
      </c>
      <c r="AH1173" s="38">
        <f t="shared" si="263"/>
        <v>2.0052471033630583</v>
      </c>
      <c r="AI1173" s="38">
        <v>517.37694444399995</v>
      </c>
      <c r="AJ1173" s="24">
        <f t="shared" si="264"/>
        <v>3.8757952492800016E-3</v>
      </c>
      <c r="AK1173" s="2">
        <f t="shared" si="265"/>
        <v>315</v>
      </c>
    </row>
    <row r="1174" spans="1:37">
      <c r="A1174" s="2">
        <v>56</v>
      </c>
      <c r="B1174" s="2" t="s">
        <v>120</v>
      </c>
      <c r="C1174" s="2" t="s">
        <v>17</v>
      </c>
      <c r="D1174" s="2" t="s">
        <v>414</v>
      </c>
      <c r="E1174" s="2" t="s">
        <v>1100</v>
      </c>
      <c r="F1174" s="2" t="s">
        <v>64</v>
      </c>
      <c r="H1174" s="2" t="s">
        <v>877</v>
      </c>
      <c r="I1174" s="2">
        <v>7386</v>
      </c>
      <c r="J1174" s="2">
        <v>325</v>
      </c>
      <c r="K1174" s="95">
        <f t="shared" si="252"/>
        <v>4.4002166260492824E-2</v>
      </c>
      <c r="L1174" s="38">
        <f t="shared" si="253"/>
        <v>0</v>
      </c>
      <c r="M1174" s="38">
        <f t="shared" si="254"/>
        <v>0.39340533049999998</v>
      </c>
      <c r="N1174" s="38">
        <f t="shared" si="255"/>
        <v>0.73740349312500009</v>
      </c>
      <c r="O1174" s="38">
        <f t="shared" si="256"/>
        <v>0.49419117637499999</v>
      </c>
      <c r="P1174" s="2">
        <v>4422371</v>
      </c>
      <c r="Q1174" s="2">
        <v>0.58087522400000002</v>
      </c>
      <c r="R1174" s="24">
        <v>0</v>
      </c>
      <c r="S1174" s="24">
        <v>0.242095588</v>
      </c>
      <c r="T1174" s="24">
        <v>0.45378676499999998</v>
      </c>
      <c r="U1174" s="24">
        <v>0.30411764699999999</v>
      </c>
      <c r="V1174" s="95">
        <f t="shared" si="257"/>
        <v>3.334943594638505E-2</v>
      </c>
      <c r="W1174" s="95">
        <v>0.26403125000000005</v>
      </c>
      <c r="X1174" s="95">
        <v>0.23810368700000001</v>
      </c>
      <c r="Y1174" s="95">
        <f t="shared" si="258"/>
        <v>0.22282656250984373</v>
      </c>
      <c r="Z1174" s="2" t="s">
        <v>532</v>
      </c>
      <c r="AA1174" s="2">
        <v>0.17499999999999999</v>
      </c>
      <c r="AB1174" s="2">
        <v>0.22500000000000001</v>
      </c>
      <c r="AC1174" s="95">
        <v>0.25765624999999998</v>
      </c>
      <c r="AD1174" s="38">
        <f t="shared" si="259"/>
        <v>0</v>
      </c>
      <c r="AE1174" s="38">
        <f t="shared" si="260"/>
        <v>0.60309037165650003</v>
      </c>
      <c r="AF1174" s="38">
        <f t="shared" si="261"/>
        <v>1.4534222849493754</v>
      </c>
      <c r="AG1174" s="38">
        <f t="shared" si="262"/>
        <v>1.1154234607217506</v>
      </c>
      <c r="AH1174" s="38">
        <f t="shared" si="263"/>
        <v>2.5688457456711262</v>
      </c>
      <c r="AI1174" s="38">
        <v>517.37694444399995</v>
      </c>
      <c r="AJ1174" s="24">
        <f t="shared" si="264"/>
        <v>4.9651337835158868E-3</v>
      </c>
      <c r="AK1174" s="2">
        <f t="shared" si="265"/>
        <v>411</v>
      </c>
    </row>
    <row r="1175" spans="1:37">
      <c r="A1175" s="2">
        <v>57</v>
      </c>
      <c r="B1175" s="2" t="s">
        <v>121</v>
      </c>
      <c r="C1175" s="2" t="s">
        <v>17</v>
      </c>
      <c r="D1175" s="2" t="s">
        <v>414</v>
      </c>
      <c r="E1175" s="2" t="s">
        <v>1100</v>
      </c>
      <c r="F1175" s="2" t="s">
        <v>64</v>
      </c>
      <c r="H1175" s="2" t="s">
        <v>877</v>
      </c>
      <c r="I1175" s="2">
        <v>6930</v>
      </c>
      <c r="J1175" s="2">
        <v>1384</v>
      </c>
      <c r="K1175" s="95">
        <f t="shared" si="252"/>
        <v>0.1997113997113997</v>
      </c>
      <c r="L1175" s="38">
        <f t="shared" si="253"/>
        <v>0</v>
      </c>
      <c r="M1175" s="38">
        <f t="shared" si="254"/>
        <v>0</v>
      </c>
      <c r="N1175" s="38">
        <f t="shared" si="255"/>
        <v>5.6682941172400003</v>
      </c>
      <c r="O1175" s="38">
        <f t="shared" si="256"/>
        <v>1.2517058827600001</v>
      </c>
      <c r="P1175" s="2">
        <v>2614229</v>
      </c>
      <c r="Q1175" s="2">
        <v>5.3654517520000002</v>
      </c>
      <c r="R1175" s="24">
        <v>0</v>
      </c>
      <c r="S1175" s="24">
        <v>0</v>
      </c>
      <c r="T1175" s="24">
        <v>0.819117647</v>
      </c>
      <c r="U1175" s="24">
        <v>0.180882353</v>
      </c>
      <c r="V1175" s="95">
        <f t="shared" si="257"/>
        <v>0.1997113997113997</v>
      </c>
      <c r="W1175" s="95">
        <v>0.2603125</v>
      </c>
      <c r="X1175" s="95">
        <v>0.23138740799999999</v>
      </c>
      <c r="Y1175" s="95">
        <f t="shared" si="258"/>
        <v>0.23138740809031252</v>
      </c>
      <c r="Z1175" s="2" t="s">
        <v>532</v>
      </c>
      <c r="AA1175" s="2" t="s">
        <v>532</v>
      </c>
      <c r="AB1175" s="2">
        <v>0.22500000000000001</v>
      </c>
      <c r="AC1175" s="95">
        <v>0.2603125</v>
      </c>
      <c r="AD1175" s="38">
        <f t="shared" si="259"/>
        <v>0</v>
      </c>
      <c r="AE1175" s="38">
        <f t="shared" si="260"/>
        <v>0</v>
      </c>
      <c r="AF1175" s="38">
        <f t="shared" si="261"/>
        <v>11.172207705080039</v>
      </c>
      <c r="AG1175" s="38">
        <f t="shared" si="262"/>
        <v>2.8543118634282321</v>
      </c>
      <c r="AH1175" s="38">
        <f t="shared" si="263"/>
        <v>14.02651956850827</v>
      </c>
      <c r="AI1175" s="38">
        <v>517.37694444399995</v>
      </c>
      <c r="AJ1175" s="24">
        <f t="shared" si="264"/>
        <v>2.7110832284151926E-2</v>
      </c>
      <c r="AK1175" s="2">
        <f t="shared" si="265"/>
        <v>2307</v>
      </c>
    </row>
    <row r="1176" spans="1:37">
      <c r="A1176" s="2">
        <v>58</v>
      </c>
      <c r="B1176" s="2" t="s">
        <v>122</v>
      </c>
      <c r="C1176" s="2" t="s">
        <v>17</v>
      </c>
      <c r="D1176" s="2" t="s">
        <v>414</v>
      </c>
      <c r="E1176" s="2" t="s">
        <v>1100</v>
      </c>
      <c r="F1176" s="2" t="s">
        <v>64</v>
      </c>
      <c r="H1176" s="2" t="s">
        <v>877</v>
      </c>
      <c r="I1176" s="2">
        <v>6503</v>
      </c>
      <c r="J1176" s="2">
        <v>910</v>
      </c>
      <c r="K1176" s="95">
        <f t="shared" si="252"/>
        <v>0.13993541442411195</v>
      </c>
      <c r="L1176" s="38">
        <f t="shared" si="253"/>
        <v>0</v>
      </c>
      <c r="M1176" s="38">
        <f t="shared" si="254"/>
        <v>1.1793198508</v>
      </c>
      <c r="N1176" s="38">
        <f t="shared" si="255"/>
        <v>2.5759742645000001</v>
      </c>
      <c r="O1176" s="38">
        <f t="shared" si="256"/>
        <v>0.79470588014999999</v>
      </c>
      <c r="P1176" s="2">
        <v>2057996</v>
      </c>
      <c r="Q1176" s="2">
        <v>3.3476463999999999</v>
      </c>
      <c r="R1176" s="24">
        <v>0</v>
      </c>
      <c r="S1176" s="24">
        <v>0.25919117600000002</v>
      </c>
      <c r="T1176" s="24">
        <v>0.56614819000000005</v>
      </c>
      <c r="U1176" s="24">
        <v>0.17466063300000001</v>
      </c>
      <c r="V1176" s="95">
        <f t="shared" si="257"/>
        <v>0.1036653896555436</v>
      </c>
      <c r="W1176" s="95">
        <v>0.2603125</v>
      </c>
      <c r="X1176" s="95">
        <v>0.233325635</v>
      </c>
      <c r="Y1176" s="95">
        <f t="shared" si="258"/>
        <v>0.21820814457781251</v>
      </c>
      <c r="Z1176" s="2" t="s">
        <v>532</v>
      </c>
      <c r="AA1176" s="2">
        <v>0.17499999999999999</v>
      </c>
      <c r="AB1176" s="2">
        <v>0.22500000000000001</v>
      </c>
      <c r="AC1176" s="95">
        <v>0.2603125</v>
      </c>
      <c r="AD1176" s="38">
        <f t="shared" si="259"/>
        <v>0</v>
      </c>
      <c r="AE1176" s="38">
        <f t="shared" si="260"/>
        <v>1.8078973312764</v>
      </c>
      <c r="AF1176" s="38">
        <f t="shared" si="261"/>
        <v>5.077245275329501</v>
      </c>
      <c r="AG1176" s="38">
        <f t="shared" si="262"/>
        <v>1.8121976199765506</v>
      </c>
      <c r="AH1176" s="38">
        <f t="shared" si="263"/>
        <v>6.8894428953060514</v>
      </c>
      <c r="AI1176" s="38">
        <v>517.37694444399995</v>
      </c>
      <c r="AJ1176" s="24">
        <f t="shared" si="264"/>
        <v>1.3316099546549767E-2</v>
      </c>
      <c r="AK1176" s="2">
        <f t="shared" si="265"/>
        <v>1124</v>
      </c>
    </row>
    <row r="1177" spans="1:37">
      <c r="A1177" s="2">
        <v>59</v>
      </c>
      <c r="B1177" s="2" t="s">
        <v>123</v>
      </c>
      <c r="C1177" s="2" t="s">
        <v>17</v>
      </c>
      <c r="D1177" s="2" t="s">
        <v>414</v>
      </c>
      <c r="E1177" s="2" t="s">
        <v>1100</v>
      </c>
      <c r="F1177" s="2" t="s">
        <v>64</v>
      </c>
      <c r="H1177" s="2" t="s">
        <v>877</v>
      </c>
      <c r="I1177" s="2">
        <v>8013</v>
      </c>
      <c r="J1177" s="2">
        <v>558</v>
      </c>
      <c r="K1177" s="95">
        <f t="shared" si="252"/>
        <v>6.9636840134780983E-2</v>
      </c>
      <c r="L1177" s="38">
        <f t="shared" si="253"/>
        <v>0.48301085987999998</v>
      </c>
      <c r="M1177" s="38">
        <f t="shared" si="254"/>
        <v>0.60597285030000003</v>
      </c>
      <c r="N1177" s="38">
        <f t="shared" si="255"/>
        <v>1.2961927610099999</v>
      </c>
      <c r="O1177" s="38">
        <f t="shared" si="256"/>
        <v>0.40482352881000006</v>
      </c>
      <c r="P1177" s="2">
        <v>3597297</v>
      </c>
      <c r="Q1177" s="2">
        <v>0.95948567500000004</v>
      </c>
      <c r="R1177" s="24">
        <v>0.17312217199999999</v>
      </c>
      <c r="S1177" s="24">
        <v>0.21719457</v>
      </c>
      <c r="T1177" s="24">
        <v>0.46458521899999999</v>
      </c>
      <c r="U1177" s="24">
        <v>0.14509803900000001</v>
      </c>
      <c r="V1177" s="95">
        <f t="shared" si="257"/>
        <v>4.2456415570198427E-2</v>
      </c>
      <c r="W1177" s="95">
        <v>0.25287500000000002</v>
      </c>
      <c r="X1177" s="95">
        <v>0.23163394900000001</v>
      </c>
      <c r="Y1177" s="95">
        <f t="shared" si="258"/>
        <v>0.19654460783712499</v>
      </c>
      <c r="Z1177" s="2">
        <v>0.1</v>
      </c>
      <c r="AA1177" s="2">
        <v>0.17499999999999999</v>
      </c>
      <c r="AB1177" s="2">
        <v>0.22500000000000001</v>
      </c>
      <c r="AC1177" s="95">
        <v>0.25287500000000002</v>
      </c>
      <c r="AD1177" s="38">
        <f t="shared" si="259"/>
        <v>0.42311751325488001</v>
      </c>
      <c r="AE1177" s="38">
        <f t="shared" si="260"/>
        <v>0.92895637950990007</v>
      </c>
      <c r="AF1177" s="38">
        <f t="shared" si="261"/>
        <v>2.5547959319507099</v>
      </c>
      <c r="AG1177" s="38">
        <f t="shared" si="262"/>
        <v>0.89675900866698011</v>
      </c>
      <c r="AH1177" s="38">
        <f t="shared" si="263"/>
        <v>3.4515549406176902</v>
      </c>
      <c r="AI1177" s="38">
        <v>517.37694444399995</v>
      </c>
      <c r="AJ1177" s="24">
        <f t="shared" si="264"/>
        <v>6.6712577312986179E-3</v>
      </c>
      <c r="AK1177" s="2">
        <f t="shared" si="265"/>
        <v>567</v>
      </c>
    </row>
    <row r="1178" spans="1:37">
      <c r="A1178" s="2">
        <v>60</v>
      </c>
      <c r="B1178" s="2" t="s">
        <v>124</v>
      </c>
      <c r="C1178" s="2" t="s">
        <v>17</v>
      </c>
      <c r="D1178" s="2" t="s">
        <v>414</v>
      </c>
      <c r="E1178" s="2" t="s">
        <v>1100</v>
      </c>
      <c r="F1178" s="2" t="s">
        <v>64</v>
      </c>
      <c r="H1178" s="2" t="s">
        <v>877</v>
      </c>
      <c r="I1178" s="2">
        <v>8092</v>
      </c>
      <c r="J1178" s="2">
        <v>289</v>
      </c>
      <c r="K1178" s="95">
        <f t="shared" si="252"/>
        <v>3.5714285714285712E-2</v>
      </c>
      <c r="L1178" s="38">
        <f t="shared" si="253"/>
        <v>0.54849999987499998</v>
      </c>
      <c r="M1178" s="38">
        <f t="shared" si="254"/>
        <v>0.701708332835</v>
      </c>
      <c r="N1178" s="38">
        <f t="shared" si="255"/>
        <v>0.19479166729</v>
      </c>
      <c r="O1178" s="38">
        <f t="shared" si="256"/>
        <v>0</v>
      </c>
      <c r="P1178" s="2">
        <v>1488308</v>
      </c>
      <c r="Q1178" s="2">
        <v>0.25796701700000002</v>
      </c>
      <c r="R1178" s="24">
        <v>0.37958477499999999</v>
      </c>
      <c r="S1178" s="24">
        <v>0.48561130299999999</v>
      </c>
      <c r="T1178" s="24">
        <v>0.13480392199999999</v>
      </c>
      <c r="U1178" s="24">
        <v>0</v>
      </c>
      <c r="V1178" s="95">
        <f t="shared" si="257"/>
        <v>4.8144257857142851E-3</v>
      </c>
      <c r="W1178" s="95">
        <v>0.22500000000000001</v>
      </c>
      <c r="X1178" s="95">
        <v>0.22500000000000001</v>
      </c>
      <c r="Y1178" s="95">
        <f t="shared" si="258"/>
        <v>0.15327133797499998</v>
      </c>
      <c r="Z1178" s="2">
        <v>0.1</v>
      </c>
      <c r="AA1178" s="2">
        <v>0.17499999999999999</v>
      </c>
      <c r="AB1178" s="2">
        <v>0.22500000000000001</v>
      </c>
      <c r="AC1178" s="95"/>
      <c r="AD1178" s="38">
        <f t="shared" si="259"/>
        <v>0.4804859998905</v>
      </c>
      <c r="AE1178" s="38">
        <f t="shared" si="260"/>
        <v>1.0757188742360548</v>
      </c>
      <c r="AF1178" s="38">
        <f t="shared" si="261"/>
        <v>0.38393437622859</v>
      </c>
      <c r="AG1178" s="38">
        <f t="shared" si="262"/>
        <v>0</v>
      </c>
      <c r="AH1178" s="38">
        <f t="shared" si="263"/>
        <v>0.38393437622859</v>
      </c>
      <c r="AI1178" s="38">
        <v>517.37694444399995</v>
      </c>
      <c r="AJ1178" s="24">
        <f t="shared" si="264"/>
        <v>7.4207863406280266E-4</v>
      </c>
      <c r="AK1178" s="2">
        <f t="shared" si="265"/>
        <v>65</v>
      </c>
    </row>
    <row r="1179" spans="1:37">
      <c r="A1179" s="2">
        <v>61</v>
      </c>
      <c r="B1179" s="2" t="s">
        <v>125</v>
      </c>
      <c r="C1179" s="2" t="s">
        <v>17</v>
      </c>
      <c r="D1179" s="2" t="s">
        <v>414</v>
      </c>
      <c r="E1179" s="2" t="s">
        <v>1100</v>
      </c>
      <c r="F1179" s="2" t="s">
        <v>64</v>
      </c>
      <c r="H1179" s="2" t="s">
        <v>877</v>
      </c>
      <c r="I1179" s="2">
        <v>4922</v>
      </c>
      <c r="J1179" s="2">
        <v>150</v>
      </c>
      <c r="K1179" s="95">
        <f t="shared" si="252"/>
        <v>3.0475416497358798E-2</v>
      </c>
      <c r="L1179" s="38">
        <f t="shared" si="253"/>
        <v>0.12809330624999998</v>
      </c>
      <c r="M1179" s="38">
        <f t="shared" si="254"/>
        <v>0.400991661</v>
      </c>
      <c r="N1179" s="38">
        <f t="shared" si="255"/>
        <v>0.22091503275000002</v>
      </c>
      <c r="O1179" s="38">
        <f t="shared" si="256"/>
        <v>0</v>
      </c>
      <c r="P1179" s="2">
        <v>532715</v>
      </c>
      <c r="Q1179" s="2">
        <v>0.81736675199999997</v>
      </c>
      <c r="R1179" s="24">
        <v>0.17079107499999999</v>
      </c>
      <c r="S1179" s="24">
        <v>0.53465554800000004</v>
      </c>
      <c r="T1179" s="24">
        <v>0.29455337700000001</v>
      </c>
      <c r="U1179" s="24">
        <v>0</v>
      </c>
      <c r="V1179" s="95">
        <f t="shared" si="257"/>
        <v>8.9766368447785454E-3</v>
      </c>
      <c r="W1179" s="95">
        <v>0.22950000000000001</v>
      </c>
      <c r="X1179" s="95">
        <v>0.22500000000000001</v>
      </c>
      <c r="Y1179" s="95">
        <f t="shared" si="258"/>
        <v>0.176918338225</v>
      </c>
      <c r="Z1179" s="2">
        <v>0.1</v>
      </c>
      <c r="AA1179" s="2">
        <v>0.17499999999999999</v>
      </c>
      <c r="AB1179" s="2">
        <v>0.22500000000000001</v>
      </c>
      <c r="AC1179" s="95"/>
      <c r="AD1179" s="38">
        <f t="shared" si="259"/>
        <v>0.11220973627499999</v>
      </c>
      <c r="AE1179" s="38">
        <f t="shared" si="260"/>
        <v>0.61472021631299989</v>
      </c>
      <c r="AF1179" s="38">
        <f t="shared" si="261"/>
        <v>0.43542352955024999</v>
      </c>
      <c r="AG1179" s="38">
        <f t="shared" si="262"/>
        <v>0</v>
      </c>
      <c r="AH1179" s="38">
        <f t="shared" si="263"/>
        <v>0.43542352955024999</v>
      </c>
      <c r="AI1179" s="38">
        <v>517.37694444399995</v>
      </c>
      <c r="AJ1179" s="24">
        <f t="shared" si="264"/>
        <v>8.4159824713136121E-4</v>
      </c>
      <c r="AK1179" s="2">
        <f t="shared" si="265"/>
        <v>74</v>
      </c>
    </row>
    <row r="1180" spans="1:37">
      <c r="A1180" s="2">
        <v>62</v>
      </c>
      <c r="B1180" s="2" t="s">
        <v>126</v>
      </c>
      <c r="C1180" s="2" t="s">
        <v>17</v>
      </c>
      <c r="D1180" s="2" t="s">
        <v>414</v>
      </c>
      <c r="E1180" s="2" t="s">
        <v>1100</v>
      </c>
      <c r="F1180" s="2" t="s">
        <v>64</v>
      </c>
      <c r="H1180" s="2" t="s">
        <v>877</v>
      </c>
      <c r="I1180" s="2">
        <v>6815</v>
      </c>
      <c r="J1180" s="2">
        <v>402</v>
      </c>
      <c r="K1180" s="95">
        <f t="shared" si="252"/>
        <v>5.8987527512839324E-2</v>
      </c>
      <c r="L1180" s="38">
        <f t="shared" si="253"/>
        <v>0.31486572816000002</v>
      </c>
      <c r="M1180" s="38">
        <f t="shared" si="254"/>
        <v>1.3157064633000002</v>
      </c>
      <c r="N1180" s="38">
        <f t="shared" si="255"/>
        <v>0.37942780653000002</v>
      </c>
      <c r="O1180" s="38">
        <f t="shared" si="256"/>
        <v>0</v>
      </c>
      <c r="P1180" s="2">
        <v>2031780</v>
      </c>
      <c r="Q1180" s="2">
        <v>0.36807735499999999</v>
      </c>
      <c r="R1180" s="24">
        <v>0.15664961599999999</v>
      </c>
      <c r="S1180" s="24">
        <v>0.65458033000000004</v>
      </c>
      <c r="T1180" s="24">
        <v>0.18877005299999999</v>
      </c>
      <c r="U1180" s="24">
        <v>0</v>
      </c>
      <c r="V1180" s="95">
        <f t="shared" si="257"/>
        <v>1.1135078694937637E-2</v>
      </c>
      <c r="W1180" s="95">
        <v>0.22500000000000001</v>
      </c>
      <c r="X1180" s="95">
        <v>0.22500000000000001</v>
      </c>
      <c r="Y1180" s="95">
        <f t="shared" si="258"/>
        <v>0.17268978127500001</v>
      </c>
      <c r="Z1180" s="2">
        <v>0.1</v>
      </c>
      <c r="AA1180" s="2">
        <v>0.17499999999999999</v>
      </c>
      <c r="AB1180" s="2">
        <v>0.22500000000000001</v>
      </c>
      <c r="AC1180" s="95"/>
      <c r="AD1180" s="38">
        <f t="shared" si="259"/>
        <v>0.27582237786816</v>
      </c>
      <c r="AE1180" s="38">
        <f t="shared" si="260"/>
        <v>2.0169780082389002</v>
      </c>
      <c r="AF1180" s="38">
        <f t="shared" si="261"/>
        <v>0.74785220667063002</v>
      </c>
      <c r="AG1180" s="38">
        <f t="shared" si="262"/>
        <v>0</v>
      </c>
      <c r="AH1180" s="38">
        <f t="shared" si="263"/>
        <v>0.74785220667063002</v>
      </c>
      <c r="AI1180" s="38">
        <v>517.37694444399995</v>
      </c>
      <c r="AJ1180" s="24">
        <f t="shared" si="264"/>
        <v>1.445468752911498E-3</v>
      </c>
      <c r="AK1180" s="2">
        <f t="shared" si="265"/>
        <v>126</v>
      </c>
    </row>
    <row r="1181" spans="1:37">
      <c r="A1181" s="2">
        <v>64</v>
      </c>
      <c r="B1181" s="2" t="s">
        <v>128</v>
      </c>
      <c r="C1181" s="2" t="s">
        <v>17</v>
      </c>
      <c r="D1181" s="2" t="s">
        <v>414</v>
      </c>
      <c r="E1181" s="2" t="s">
        <v>1100</v>
      </c>
      <c r="F1181" s="2" t="s">
        <v>64</v>
      </c>
      <c r="H1181" s="2" t="s">
        <v>877</v>
      </c>
      <c r="I1181" s="2">
        <v>7930</v>
      </c>
      <c r="J1181" s="2">
        <v>725</v>
      </c>
      <c r="K1181" s="95">
        <f t="shared" si="252"/>
        <v>9.1424968474148799E-2</v>
      </c>
      <c r="L1181" s="38">
        <f t="shared" si="253"/>
        <v>0</v>
      </c>
      <c r="M1181" s="38">
        <f t="shared" si="254"/>
        <v>0.95180481312499987</v>
      </c>
      <c r="N1181" s="38">
        <f t="shared" si="255"/>
        <v>2.2017928752500002</v>
      </c>
      <c r="O1181" s="38">
        <f t="shared" si="256"/>
        <v>0.47140231162500001</v>
      </c>
      <c r="P1181" s="2">
        <v>1602754</v>
      </c>
      <c r="Q1181" s="2">
        <v>3.3633099359999998</v>
      </c>
      <c r="R1181" s="24">
        <v>0</v>
      </c>
      <c r="S1181" s="24">
        <v>0.26256684499999999</v>
      </c>
      <c r="T1181" s="24">
        <v>0.607391138</v>
      </c>
      <c r="U1181" s="24">
        <v>0.13004201700000001</v>
      </c>
      <c r="V1181" s="95">
        <f t="shared" si="257"/>
        <v>6.7419802947667085E-2</v>
      </c>
      <c r="W1181" s="95">
        <v>0.25446875000000002</v>
      </c>
      <c r="X1181" s="95">
        <v>0.23019664100000001</v>
      </c>
      <c r="Y1181" s="95">
        <f t="shared" si="258"/>
        <v>0.21570383343846875</v>
      </c>
      <c r="Z1181" s="2" t="s">
        <v>532</v>
      </c>
      <c r="AA1181" s="2">
        <v>0.17499999999999999</v>
      </c>
      <c r="AB1181" s="2">
        <v>0.22500000000000001</v>
      </c>
      <c r="AC1181" s="95">
        <v>0.25446875000000002</v>
      </c>
      <c r="AD1181" s="38">
        <f t="shared" si="259"/>
        <v>0</v>
      </c>
      <c r="AE1181" s="38">
        <f t="shared" si="260"/>
        <v>1.4591167785206247</v>
      </c>
      <c r="AF1181" s="38">
        <f t="shared" si="261"/>
        <v>4.3397337571177506</v>
      </c>
      <c r="AG1181" s="38">
        <f t="shared" si="262"/>
        <v>1.0508246952002003</v>
      </c>
      <c r="AH1181" s="38">
        <f t="shared" si="263"/>
        <v>5.3905584523179506</v>
      </c>
      <c r="AI1181" s="38">
        <v>517.37694444399995</v>
      </c>
      <c r="AJ1181" s="24">
        <f t="shared" si="264"/>
        <v>1.0419015594347606E-2</v>
      </c>
      <c r="AK1181" s="2">
        <f t="shared" si="265"/>
        <v>891</v>
      </c>
    </row>
    <row r="1182" spans="1:37">
      <c r="A1182" s="2">
        <v>65</v>
      </c>
      <c r="B1182" s="2" t="s">
        <v>129</v>
      </c>
      <c r="C1182" s="2" t="s">
        <v>17</v>
      </c>
      <c r="D1182" s="2" t="s">
        <v>414</v>
      </c>
      <c r="E1182" s="2" t="s">
        <v>1100</v>
      </c>
      <c r="F1182" s="2" t="s">
        <v>64</v>
      </c>
      <c r="H1182" s="2" t="s">
        <v>877</v>
      </c>
      <c r="I1182" s="2">
        <v>6527</v>
      </c>
      <c r="J1182" s="2">
        <v>910</v>
      </c>
      <c r="K1182" s="95">
        <f t="shared" si="252"/>
        <v>0.13942086716715182</v>
      </c>
      <c r="L1182" s="38">
        <f t="shared" si="253"/>
        <v>0</v>
      </c>
      <c r="M1182" s="38">
        <f t="shared" si="254"/>
        <v>1.9755698508000001</v>
      </c>
      <c r="N1182" s="38">
        <f t="shared" si="255"/>
        <v>2.5744301491999999</v>
      </c>
      <c r="O1182" s="38">
        <f t="shared" si="256"/>
        <v>0</v>
      </c>
      <c r="P1182" s="2">
        <v>1465612</v>
      </c>
      <c r="Q1182" s="2">
        <v>3.4621726759999998</v>
      </c>
      <c r="R1182" s="24">
        <v>0</v>
      </c>
      <c r="S1182" s="24">
        <v>0.43419117600000001</v>
      </c>
      <c r="T1182" s="24">
        <v>0.56580882399999999</v>
      </c>
      <c r="U1182" s="24">
        <v>0</v>
      </c>
      <c r="V1182" s="95">
        <f t="shared" si="257"/>
        <v>7.8885556892906383E-2</v>
      </c>
      <c r="W1182" s="95">
        <v>0.24756249999999999</v>
      </c>
      <c r="X1182" s="95">
        <v>0.22500000000000001</v>
      </c>
      <c r="Y1182" s="95">
        <f t="shared" si="258"/>
        <v>0.2032904412</v>
      </c>
      <c r="Z1182" s="2" t="s">
        <v>532</v>
      </c>
      <c r="AA1182" s="2">
        <v>0.17499999999999999</v>
      </c>
      <c r="AB1182" s="2">
        <v>0.22500000000000001</v>
      </c>
      <c r="AC1182" s="95"/>
      <c r="AD1182" s="38">
        <f t="shared" si="259"/>
        <v>0</v>
      </c>
      <c r="AE1182" s="38">
        <f t="shared" si="260"/>
        <v>3.0285485812764006</v>
      </c>
      <c r="AF1182" s="38">
        <f t="shared" si="261"/>
        <v>5.0742018240732003</v>
      </c>
      <c r="AG1182" s="38">
        <f t="shared" si="262"/>
        <v>0</v>
      </c>
      <c r="AH1182" s="38">
        <f t="shared" si="263"/>
        <v>5.0742018240732003</v>
      </c>
      <c r="AI1182" s="38">
        <v>517.37694444399995</v>
      </c>
      <c r="AJ1182" s="24">
        <f t="shared" si="264"/>
        <v>9.8075530395468243E-3</v>
      </c>
      <c r="AK1182" s="2">
        <f t="shared" si="265"/>
        <v>858</v>
      </c>
    </row>
    <row r="1183" spans="1:37">
      <c r="A1183" s="2">
        <v>66</v>
      </c>
      <c r="B1183" s="2" t="s">
        <v>130</v>
      </c>
      <c r="C1183" s="2" t="s">
        <v>17</v>
      </c>
      <c r="D1183" s="2" t="s">
        <v>414</v>
      </c>
      <c r="E1183" s="2" t="s">
        <v>1100</v>
      </c>
      <c r="F1183" s="2" t="s">
        <v>64</v>
      </c>
      <c r="H1183" s="2" t="s">
        <v>877</v>
      </c>
      <c r="I1183" s="2">
        <v>3996</v>
      </c>
      <c r="J1183" s="2">
        <v>399</v>
      </c>
      <c r="K1183" s="95">
        <f t="shared" si="252"/>
        <v>9.9849849849849848E-2</v>
      </c>
      <c r="L1183" s="38">
        <f t="shared" si="253"/>
        <v>0</v>
      </c>
      <c r="M1183" s="38">
        <f t="shared" si="254"/>
        <v>0.21365138486999999</v>
      </c>
      <c r="N1183" s="38">
        <f t="shared" si="255"/>
        <v>1.7813486151300002</v>
      </c>
      <c r="O1183" s="38">
        <f t="shared" si="256"/>
        <v>0</v>
      </c>
      <c r="P1183" s="2">
        <v>1016485</v>
      </c>
      <c r="Q1183" s="2">
        <v>3.454097328</v>
      </c>
      <c r="R1183" s="24">
        <v>0</v>
      </c>
      <c r="S1183" s="24">
        <v>0.10709342600000001</v>
      </c>
      <c r="T1183" s="24">
        <v>0.89290657399999995</v>
      </c>
      <c r="U1183" s="24">
        <v>0</v>
      </c>
      <c r="V1183" s="95">
        <f t="shared" si="257"/>
        <v>8.9156587343843838E-2</v>
      </c>
      <c r="W1183" s="95">
        <v>0.24437499999999998</v>
      </c>
      <c r="X1183" s="95">
        <v>0.22500000000000001</v>
      </c>
      <c r="Y1183" s="95">
        <f t="shared" si="258"/>
        <v>0.2196453287</v>
      </c>
      <c r="Z1183" s="2" t="s">
        <v>532</v>
      </c>
      <c r="AA1183" s="2">
        <v>0.17499999999999999</v>
      </c>
      <c r="AB1183" s="2">
        <v>0.22500000000000001</v>
      </c>
      <c r="AC1183" s="95"/>
      <c r="AD1183" s="38">
        <f t="shared" si="259"/>
        <v>0</v>
      </c>
      <c r="AE1183" s="38">
        <f t="shared" si="260"/>
        <v>0.32752757300570995</v>
      </c>
      <c r="AF1183" s="38">
        <f t="shared" si="261"/>
        <v>3.5110381204212304</v>
      </c>
      <c r="AG1183" s="38">
        <f t="shared" si="262"/>
        <v>0</v>
      </c>
      <c r="AH1183" s="38">
        <f t="shared" si="263"/>
        <v>3.5110381204212304</v>
      </c>
      <c r="AI1183" s="38">
        <v>517.37694444399995</v>
      </c>
      <c r="AJ1183" s="24">
        <f t="shared" si="264"/>
        <v>6.786228412621621E-3</v>
      </c>
      <c r="AK1183" s="2">
        <f t="shared" si="265"/>
        <v>594</v>
      </c>
    </row>
    <row r="1184" spans="1:37">
      <c r="A1184" s="2">
        <v>307</v>
      </c>
      <c r="B1184" s="2" t="s">
        <v>358</v>
      </c>
      <c r="C1184" s="2" t="s">
        <v>17</v>
      </c>
      <c r="D1184" s="2" t="s">
        <v>414</v>
      </c>
      <c r="E1184" s="2" t="s">
        <v>1100</v>
      </c>
      <c r="F1184" s="2" t="s">
        <v>64</v>
      </c>
      <c r="H1184" s="2" t="s">
        <v>877</v>
      </c>
      <c r="I1184" s="2">
        <v>20503</v>
      </c>
      <c r="J1184" s="2">
        <v>3575</v>
      </c>
      <c r="K1184" s="95">
        <f t="shared" si="252"/>
        <v>0.17436472711310541</v>
      </c>
      <c r="L1184" s="38">
        <f t="shared" si="253"/>
        <v>0</v>
      </c>
      <c r="M1184" s="38">
        <f t="shared" si="254"/>
        <v>4.1743382394999999</v>
      </c>
      <c r="N1184" s="38">
        <f t="shared" si="255"/>
        <v>13.700661760499999</v>
      </c>
      <c r="O1184" s="38">
        <f t="shared" si="256"/>
        <v>0</v>
      </c>
      <c r="P1184" s="2">
        <v>2245470</v>
      </c>
      <c r="Q1184" s="2">
        <v>12.025992037</v>
      </c>
      <c r="R1184" s="24">
        <v>0</v>
      </c>
      <c r="S1184" s="24">
        <v>0.23352941199999999</v>
      </c>
      <c r="T1184" s="24">
        <v>0.76647058800000001</v>
      </c>
      <c r="U1184" s="24">
        <v>0</v>
      </c>
      <c r="V1184" s="95">
        <f t="shared" si="257"/>
        <v>0.13364543491684144</v>
      </c>
      <c r="W1184" s="95">
        <v>0.24171875000000004</v>
      </c>
      <c r="X1184" s="95">
        <v>0.22500000000000001</v>
      </c>
      <c r="Y1184" s="95">
        <f t="shared" si="258"/>
        <v>0.21332352939999999</v>
      </c>
      <c r="Z1184" s="2" t="s">
        <v>532</v>
      </c>
      <c r="AA1184" s="2">
        <v>0.17499999999999999</v>
      </c>
      <c r="AB1184" s="2">
        <v>0.22500000000000001</v>
      </c>
      <c r="AC1184" s="95"/>
      <c r="AD1184" s="38">
        <f t="shared" si="259"/>
        <v>0</v>
      </c>
      <c r="AE1184" s="38">
        <f t="shared" si="260"/>
        <v>6.3992605211534999</v>
      </c>
      <c r="AF1184" s="38">
        <f t="shared" si="261"/>
        <v>27.004004329945499</v>
      </c>
      <c r="AG1184" s="38">
        <f t="shared" si="262"/>
        <v>0</v>
      </c>
      <c r="AH1184" s="38">
        <f t="shared" si="263"/>
        <v>27.004004329945499</v>
      </c>
      <c r="AI1184" s="38">
        <v>517.37694444399995</v>
      </c>
      <c r="AJ1184" s="24">
        <f t="shared" si="264"/>
        <v>5.2194062027571403E-2</v>
      </c>
      <c r="AK1184" s="2">
        <f t="shared" si="265"/>
        <v>4567</v>
      </c>
    </row>
    <row r="1185" spans="1:37">
      <c r="A1185" s="2">
        <v>67</v>
      </c>
      <c r="B1185" s="2" t="s">
        <v>131</v>
      </c>
      <c r="C1185" s="2" t="s">
        <v>17</v>
      </c>
      <c r="D1185" s="2" t="s">
        <v>414</v>
      </c>
      <c r="E1185" s="2" t="s">
        <v>1100</v>
      </c>
      <c r="F1185" s="2" t="s">
        <v>64</v>
      </c>
      <c r="H1185" s="2" t="s">
        <v>877</v>
      </c>
      <c r="I1185" s="2">
        <v>15387</v>
      </c>
      <c r="J1185" s="2">
        <v>2288</v>
      </c>
      <c r="K1185" s="95">
        <f t="shared" si="252"/>
        <v>0.14869695197244426</v>
      </c>
      <c r="L1185" s="38">
        <f t="shared" si="253"/>
        <v>0</v>
      </c>
      <c r="M1185" s="38">
        <f t="shared" si="254"/>
        <v>0</v>
      </c>
      <c r="N1185" s="38">
        <f t="shared" si="255"/>
        <v>0.51431932552000004</v>
      </c>
      <c r="O1185" s="38">
        <f t="shared" si="256"/>
        <v>10.925680674479999</v>
      </c>
      <c r="P1185" s="2">
        <v>2858714</v>
      </c>
      <c r="Q1185" s="2">
        <v>11.069748136999999</v>
      </c>
      <c r="R1185" s="24">
        <v>0</v>
      </c>
      <c r="S1185" s="24">
        <v>0</v>
      </c>
      <c r="T1185" s="24">
        <v>4.4957983E-2</v>
      </c>
      <c r="U1185" s="24">
        <v>0.95504201700000002</v>
      </c>
      <c r="V1185" s="95">
        <f t="shared" si="257"/>
        <v>0.14869695197244426</v>
      </c>
      <c r="W1185" s="95">
        <v>0.40109374999999997</v>
      </c>
      <c r="X1185" s="95">
        <v>0.315775417</v>
      </c>
      <c r="Y1185" s="95">
        <f t="shared" si="258"/>
        <v>0.31577541716248836</v>
      </c>
      <c r="Z1185" s="2" t="s">
        <v>532</v>
      </c>
      <c r="AA1185" s="2" t="s">
        <v>532</v>
      </c>
      <c r="AB1185" s="2">
        <v>0.22500000000000001</v>
      </c>
      <c r="AC1185" s="95">
        <v>0.32004861099999998</v>
      </c>
      <c r="AD1185" s="38">
        <f t="shared" si="259"/>
        <v>0</v>
      </c>
      <c r="AE1185" s="38">
        <f t="shared" si="260"/>
        <v>0</v>
      </c>
      <c r="AF1185" s="38">
        <f t="shared" si="261"/>
        <v>1.0137233905999201</v>
      </c>
      <c r="AG1185" s="38">
        <f t="shared" si="262"/>
        <v>30.631520575088555</v>
      </c>
      <c r="AH1185" s="38">
        <f t="shared" si="263"/>
        <v>31.645243965688476</v>
      </c>
      <c r="AI1185" s="38">
        <v>517.37694444399995</v>
      </c>
      <c r="AJ1185" s="24">
        <f t="shared" si="264"/>
        <v>6.1164774166147066E-2</v>
      </c>
      <c r="AK1185" s="2">
        <f t="shared" si="265"/>
        <v>3813</v>
      </c>
    </row>
    <row r="1186" spans="1:37">
      <c r="A1186" s="2">
        <v>68</v>
      </c>
      <c r="B1186" s="2" t="s">
        <v>132</v>
      </c>
      <c r="C1186" s="2" t="s">
        <v>17</v>
      </c>
      <c r="D1186" s="2" t="s">
        <v>414</v>
      </c>
      <c r="E1186" s="2" t="s">
        <v>1100</v>
      </c>
      <c r="F1186" s="2" t="s">
        <v>64</v>
      </c>
      <c r="H1186" s="2" t="s">
        <v>877</v>
      </c>
      <c r="I1186" s="2">
        <v>16214</v>
      </c>
      <c r="J1186" s="2">
        <v>1909</v>
      </c>
      <c r="K1186" s="95">
        <f t="shared" si="252"/>
        <v>0.11773775749352411</v>
      </c>
      <c r="L1186" s="38">
        <f t="shared" si="253"/>
        <v>0.82816911876999999</v>
      </c>
      <c r="M1186" s="38">
        <f t="shared" si="254"/>
        <v>4.4656964299349999</v>
      </c>
      <c r="N1186" s="38">
        <f t="shared" si="255"/>
        <v>4.251134451295</v>
      </c>
      <c r="O1186" s="38">
        <f t="shared" si="256"/>
        <v>0</v>
      </c>
      <c r="P1186" s="2">
        <v>2170714</v>
      </c>
      <c r="Q1186" s="2">
        <v>3.860013806</v>
      </c>
      <c r="R1186" s="24">
        <v>8.6764705999999997E-2</v>
      </c>
      <c r="S1186" s="24">
        <v>0.46785714299999998</v>
      </c>
      <c r="T1186" s="24">
        <v>0.445378151</v>
      </c>
      <c r="U1186" s="24">
        <v>0</v>
      </c>
      <c r="V1186" s="95">
        <f t="shared" si="257"/>
        <v>5.2437824735352162E-2</v>
      </c>
      <c r="W1186" s="95">
        <v>0.23534374999999999</v>
      </c>
      <c r="X1186" s="95">
        <v>0.22500000000000001</v>
      </c>
      <c r="Y1186" s="95">
        <f t="shared" si="258"/>
        <v>0.19076155459999999</v>
      </c>
      <c r="Z1186" s="2">
        <v>0.1</v>
      </c>
      <c r="AA1186" s="2">
        <v>0.17499999999999999</v>
      </c>
      <c r="AB1186" s="2">
        <v>0.22500000000000001</v>
      </c>
      <c r="AC1186" s="95"/>
      <c r="AD1186" s="38">
        <f t="shared" si="259"/>
        <v>0.72547614804252014</v>
      </c>
      <c r="AE1186" s="38">
        <f t="shared" si="260"/>
        <v>6.845912627090355</v>
      </c>
      <c r="AF1186" s="38">
        <f t="shared" si="261"/>
        <v>8.3789860035024457</v>
      </c>
      <c r="AG1186" s="38">
        <f t="shared" si="262"/>
        <v>0</v>
      </c>
      <c r="AH1186" s="38">
        <f t="shared" si="263"/>
        <v>8.3789860035024457</v>
      </c>
      <c r="AI1186" s="38">
        <v>517.37694444399995</v>
      </c>
      <c r="AJ1186" s="24">
        <f t="shared" si="264"/>
        <v>1.6195128316950688E-2</v>
      </c>
      <c r="AK1186" s="2">
        <f t="shared" si="265"/>
        <v>1417</v>
      </c>
    </row>
    <row r="1187" spans="1:37">
      <c r="A1187" s="2">
        <v>84</v>
      </c>
      <c r="B1187" s="2" t="s">
        <v>139</v>
      </c>
      <c r="C1187" s="2" t="s">
        <v>16</v>
      </c>
      <c r="D1187" s="2" t="s">
        <v>421</v>
      </c>
      <c r="E1187" s="2" t="s">
        <v>1100</v>
      </c>
      <c r="F1187" s="2" t="s">
        <v>64</v>
      </c>
      <c r="H1187" s="2" t="s">
        <v>877</v>
      </c>
      <c r="I1187" s="2">
        <v>3682</v>
      </c>
      <c r="J1187" s="2">
        <v>1559</v>
      </c>
      <c r="K1187" s="95">
        <f t="shared" si="252"/>
        <v>0.42341118957088542</v>
      </c>
      <c r="L1187" s="38">
        <f t="shared" si="253"/>
        <v>0.93998529182500012</v>
      </c>
      <c r="M1187" s="38">
        <f t="shared" si="254"/>
        <v>1.9651260477999999</v>
      </c>
      <c r="N1187" s="38">
        <f t="shared" si="255"/>
        <v>1.781856688115</v>
      </c>
      <c r="O1187" s="38">
        <f t="shared" si="256"/>
        <v>3.1080319722600001</v>
      </c>
      <c r="P1187" s="2">
        <v>3781274</v>
      </c>
      <c r="Q1187" s="2">
        <v>3.2315483619999998</v>
      </c>
      <c r="R1187" s="24">
        <v>0.120588235</v>
      </c>
      <c r="S1187" s="24">
        <v>0.25210083999999999</v>
      </c>
      <c r="T1187" s="24">
        <v>0.22858969700000001</v>
      </c>
      <c r="U1187" s="24">
        <v>0.39872122799999998</v>
      </c>
      <c r="V1187" s="95">
        <f t="shared" si="257"/>
        <v>0.26561046498506247</v>
      </c>
      <c r="W1187" s="95">
        <v>0.37240624999999999</v>
      </c>
      <c r="X1187" s="95">
        <v>0.285263188</v>
      </c>
      <c r="Y1187" s="95">
        <f t="shared" si="258"/>
        <v>0.23512518505475</v>
      </c>
      <c r="Z1187" s="2">
        <v>0.1</v>
      </c>
      <c r="AA1187" s="2">
        <v>0.17499999999999999</v>
      </c>
      <c r="AB1187" s="2">
        <v>0.22500000000000001</v>
      </c>
      <c r="AC1187" s="95">
        <v>0.3198125</v>
      </c>
      <c r="AD1187" s="38">
        <f t="shared" si="259"/>
        <v>0.82342711563870008</v>
      </c>
      <c r="AE1187" s="38">
        <f t="shared" si="260"/>
        <v>3.0125382312773996</v>
      </c>
      <c r="AF1187" s="38">
        <f t="shared" si="261"/>
        <v>3.5120395322746649</v>
      </c>
      <c r="AG1187" s="38">
        <f t="shared" si="262"/>
        <v>8.7073302821247935</v>
      </c>
      <c r="AH1187" s="38">
        <f t="shared" si="263"/>
        <v>12.219369814399458</v>
      </c>
      <c r="AI1187" s="38">
        <v>53.363055555999999</v>
      </c>
      <c r="AJ1187" s="24">
        <f t="shared" si="264"/>
        <v>0.22898557226687041</v>
      </c>
      <c r="AK1187" s="2">
        <f t="shared" si="265"/>
        <v>1630</v>
      </c>
    </row>
    <row r="1188" spans="1:37">
      <c r="A1188" s="2">
        <v>85</v>
      </c>
      <c r="B1188" s="2" t="s">
        <v>140</v>
      </c>
      <c r="C1188" s="2" t="s">
        <v>16</v>
      </c>
      <c r="D1188" s="2" t="s">
        <v>421</v>
      </c>
      <c r="E1188" s="2" t="s">
        <v>1100</v>
      </c>
      <c r="F1188" s="2" t="s">
        <v>64</v>
      </c>
      <c r="H1188" s="2" t="s">
        <v>877</v>
      </c>
      <c r="I1188" s="2">
        <v>3666</v>
      </c>
      <c r="J1188" s="2">
        <v>2411</v>
      </c>
      <c r="K1188" s="95">
        <f t="shared" si="252"/>
        <v>0.65766503000545551</v>
      </c>
      <c r="L1188" s="38">
        <f t="shared" si="253"/>
        <v>0</v>
      </c>
      <c r="M1188" s="38">
        <f t="shared" si="254"/>
        <v>0</v>
      </c>
      <c r="N1188" s="38">
        <f t="shared" si="255"/>
        <v>1.3108962501949999</v>
      </c>
      <c r="O1188" s="38">
        <f t="shared" si="256"/>
        <v>10.744103749804999</v>
      </c>
      <c r="P1188" s="2">
        <v>196654</v>
      </c>
      <c r="Q1188" s="2">
        <v>187.17662343399999</v>
      </c>
      <c r="R1188" s="24">
        <v>0</v>
      </c>
      <c r="S1188" s="24">
        <v>0</v>
      </c>
      <c r="T1188" s="24">
        <v>0.10874294900000001</v>
      </c>
      <c r="U1188" s="24">
        <v>0.89125705099999997</v>
      </c>
      <c r="V1188" s="95">
        <f t="shared" si="257"/>
        <v>0.65766503000545551</v>
      </c>
      <c r="W1188" s="95">
        <v>0.47918749999999999</v>
      </c>
      <c r="X1188" s="95">
        <v>0.34856443500000001</v>
      </c>
      <c r="Y1188" s="95">
        <f t="shared" si="258"/>
        <v>0.34856443458629688</v>
      </c>
      <c r="Z1188" s="2" t="s">
        <v>532</v>
      </c>
      <c r="AA1188" s="2" t="s">
        <v>532</v>
      </c>
      <c r="AB1188" s="2">
        <v>0.22500000000000001</v>
      </c>
      <c r="AC1188" s="95">
        <v>0.363640625</v>
      </c>
      <c r="AD1188" s="38">
        <f t="shared" si="259"/>
        <v>0</v>
      </c>
      <c r="AE1188" s="38">
        <f t="shared" si="260"/>
        <v>0</v>
      </c>
      <c r="AF1188" s="38">
        <f t="shared" si="261"/>
        <v>2.5837765091343448</v>
      </c>
      <c r="AG1188" s="38">
        <f t="shared" si="262"/>
        <v>34.225255199160856</v>
      </c>
      <c r="AH1188" s="38">
        <f t="shared" si="263"/>
        <v>36.809031708295201</v>
      </c>
      <c r="AI1188" s="38">
        <v>53.363055555999999</v>
      </c>
      <c r="AJ1188" s="24">
        <f t="shared" si="264"/>
        <v>0.68978493312976141</v>
      </c>
      <c r="AK1188" s="2">
        <f t="shared" si="265"/>
        <v>4018</v>
      </c>
    </row>
    <row r="1189" spans="1:37">
      <c r="A1189" s="2">
        <v>86</v>
      </c>
      <c r="B1189" s="2" t="s">
        <v>141</v>
      </c>
      <c r="C1189" s="2" t="s">
        <v>16</v>
      </c>
      <c r="D1189" s="2" t="s">
        <v>421</v>
      </c>
      <c r="E1189" s="2" t="s">
        <v>1100</v>
      </c>
      <c r="F1189" s="2" t="s">
        <v>64</v>
      </c>
      <c r="H1189" s="2" t="s">
        <v>877</v>
      </c>
      <c r="I1189" s="2">
        <v>4910</v>
      </c>
      <c r="J1189" s="2">
        <v>3777</v>
      </c>
      <c r="K1189" s="95">
        <f t="shared" si="252"/>
        <v>0.76924643584521379</v>
      </c>
      <c r="L1189" s="38">
        <f t="shared" si="253"/>
        <v>0</v>
      </c>
      <c r="M1189" s="38">
        <f t="shared" si="254"/>
        <v>0</v>
      </c>
      <c r="N1189" s="38">
        <f t="shared" si="255"/>
        <v>1.3844885650950003</v>
      </c>
      <c r="O1189" s="38">
        <f t="shared" si="256"/>
        <v>17.500511434904997</v>
      </c>
      <c r="P1189" s="2">
        <v>334791</v>
      </c>
      <c r="Q1189" s="2">
        <v>178.13916466699999</v>
      </c>
      <c r="R1189" s="24">
        <v>0</v>
      </c>
      <c r="S1189" s="24">
        <v>0</v>
      </c>
      <c r="T1189" s="24">
        <v>7.3311547000000005E-2</v>
      </c>
      <c r="U1189" s="24">
        <v>0.92668845300000002</v>
      </c>
      <c r="V1189" s="95">
        <f t="shared" si="257"/>
        <v>0.76924643584521379</v>
      </c>
      <c r="W1189" s="95">
        <v>0.51212500000000005</v>
      </c>
      <c r="X1189" s="95">
        <v>0.36050566299999998</v>
      </c>
      <c r="Y1189" s="95">
        <f t="shared" si="258"/>
        <v>0.36050566216171137</v>
      </c>
      <c r="Z1189" s="2" t="s">
        <v>532</v>
      </c>
      <c r="AA1189" s="2" t="s">
        <v>532</v>
      </c>
      <c r="AB1189" s="2">
        <v>0.22500000000000001</v>
      </c>
      <c r="AC1189" s="95">
        <v>0.37122569399999999</v>
      </c>
      <c r="AD1189" s="38">
        <f t="shared" si="259"/>
        <v>0</v>
      </c>
      <c r="AE1189" s="38">
        <f t="shared" si="260"/>
        <v>0</v>
      </c>
      <c r="AF1189" s="38">
        <f t="shared" si="261"/>
        <v>2.728826961802246</v>
      </c>
      <c r="AG1189" s="38">
        <f t="shared" si="262"/>
        <v>56.910562044331279</v>
      </c>
      <c r="AH1189" s="38">
        <f t="shared" si="263"/>
        <v>59.639389006133527</v>
      </c>
      <c r="AI1189" s="38">
        <v>53.363055555999999</v>
      </c>
      <c r="AJ1189" s="24">
        <f t="shared" si="264"/>
        <v>1.1176157059362362</v>
      </c>
      <c r="AK1189" s="2">
        <f t="shared" si="265"/>
        <v>6295</v>
      </c>
    </row>
    <row r="1190" spans="1:37">
      <c r="A1190" s="2">
        <v>87</v>
      </c>
      <c r="B1190" s="2" t="s">
        <v>142</v>
      </c>
      <c r="C1190" s="2" t="s">
        <v>16</v>
      </c>
      <c r="D1190" s="2" t="s">
        <v>421</v>
      </c>
      <c r="E1190" s="2" t="s">
        <v>1100</v>
      </c>
      <c r="F1190" s="2" t="s">
        <v>64</v>
      </c>
      <c r="H1190" s="2" t="s">
        <v>877</v>
      </c>
      <c r="I1190" s="2">
        <v>8120</v>
      </c>
      <c r="J1190" s="2">
        <v>6408</v>
      </c>
      <c r="K1190" s="95">
        <f t="shared" si="252"/>
        <v>0.78916256157635467</v>
      </c>
      <c r="L1190" s="38">
        <f t="shared" si="253"/>
        <v>2.2534526912400001</v>
      </c>
      <c r="M1190" s="38">
        <f t="shared" si="254"/>
        <v>6.5554987352400005</v>
      </c>
      <c r="N1190" s="38">
        <f t="shared" si="255"/>
        <v>6.5554987352400005</v>
      </c>
      <c r="O1190" s="38">
        <f t="shared" si="256"/>
        <v>16.675549870319998</v>
      </c>
      <c r="P1190" s="2">
        <v>631812</v>
      </c>
      <c r="Q1190" s="2">
        <v>92.673051521000005</v>
      </c>
      <c r="R1190" s="24">
        <v>7.0332481000000002E-2</v>
      </c>
      <c r="S1190" s="24">
        <v>0.20460358100000001</v>
      </c>
      <c r="T1190" s="24">
        <v>0.20460358100000001</v>
      </c>
      <c r="U1190" s="24">
        <v>0.52046035800000001</v>
      </c>
      <c r="V1190" s="95">
        <f t="shared" si="257"/>
        <v>0.57219331540788176</v>
      </c>
      <c r="W1190" s="95">
        <v>0.40853125000000001</v>
      </c>
      <c r="X1190" s="95">
        <v>0.28771891500000002</v>
      </c>
      <c r="Y1190" s="95">
        <f t="shared" si="258"/>
        <v>0.25145348483024998</v>
      </c>
      <c r="Z1190" s="2">
        <v>0.1</v>
      </c>
      <c r="AA1190" s="2">
        <v>0.17499999999999999</v>
      </c>
      <c r="AB1190" s="2">
        <v>0.22500000000000001</v>
      </c>
      <c r="AC1190" s="95">
        <v>0.31237500000000001</v>
      </c>
      <c r="AD1190" s="38">
        <f t="shared" si="259"/>
        <v>1.9740245575262403</v>
      </c>
      <c r="AE1190" s="38">
        <f t="shared" si="260"/>
        <v>10.04957956112292</v>
      </c>
      <c r="AF1190" s="38">
        <f t="shared" si="261"/>
        <v>12.920888007158043</v>
      </c>
      <c r="AG1190" s="38">
        <f t="shared" si="262"/>
        <v>45.631058042892988</v>
      </c>
      <c r="AH1190" s="38">
        <f t="shared" si="263"/>
        <v>58.551946050051029</v>
      </c>
      <c r="AI1190" s="38">
        <v>53.363055555999999</v>
      </c>
      <c r="AJ1190" s="24">
        <f t="shared" si="264"/>
        <v>1.0972375071102465</v>
      </c>
      <c r="AK1190" s="2">
        <f t="shared" si="265"/>
        <v>7744</v>
      </c>
    </row>
    <row r="1191" spans="1:37">
      <c r="A1191" s="2">
        <v>75</v>
      </c>
      <c r="B1191" s="2" t="s">
        <v>422</v>
      </c>
      <c r="C1191" s="2" t="s">
        <v>16</v>
      </c>
      <c r="D1191" s="2" t="s">
        <v>421</v>
      </c>
      <c r="E1191" s="2" t="s">
        <v>1100</v>
      </c>
      <c r="F1191" s="2" t="s">
        <v>64</v>
      </c>
      <c r="H1191" s="2" t="s">
        <v>877</v>
      </c>
      <c r="I1191" s="2">
        <v>13932</v>
      </c>
      <c r="J1191" s="2">
        <v>6466</v>
      </c>
      <c r="K1191" s="95">
        <f t="shared" si="252"/>
        <v>0.46411139821992536</v>
      </c>
      <c r="L1191" s="38">
        <f t="shared" si="253"/>
        <v>8.6485014069900004</v>
      </c>
      <c r="M1191" s="38">
        <f t="shared" si="254"/>
        <v>7.2448179318799992</v>
      </c>
      <c r="N1191" s="38">
        <f t="shared" si="255"/>
        <v>10.122045615219999</v>
      </c>
      <c r="O1191" s="38">
        <f t="shared" si="256"/>
        <v>6.3146350459100002</v>
      </c>
      <c r="P1191" s="2">
        <v>604504</v>
      </c>
      <c r="Q1191" s="2">
        <v>60.420889289999998</v>
      </c>
      <c r="R1191" s="24">
        <v>0.26750700300000002</v>
      </c>
      <c r="S1191" s="24">
        <v>0.22408963600000001</v>
      </c>
      <c r="T1191" s="24">
        <v>0.31308523399999999</v>
      </c>
      <c r="U1191" s="24">
        <v>0.19531812700000001</v>
      </c>
      <c r="V1191" s="95">
        <f t="shared" si="257"/>
        <v>0.23595579473341949</v>
      </c>
      <c r="W1191" s="95">
        <v>0.29962500000000003</v>
      </c>
      <c r="X1191" s="95">
        <v>0.25366939199999999</v>
      </c>
      <c r="Y1191" s="95">
        <f t="shared" si="258"/>
        <v>0.19493275805237498</v>
      </c>
      <c r="Z1191" s="2">
        <v>0.1</v>
      </c>
      <c r="AA1191" s="2">
        <v>0.17499999999999999</v>
      </c>
      <c r="AB1191" s="2">
        <v>0.22500000000000001</v>
      </c>
      <c r="AC1191" s="95">
        <v>0.29962499999999997</v>
      </c>
      <c r="AD1191" s="38">
        <f t="shared" si="259"/>
        <v>7.5760872325232409</v>
      </c>
      <c r="AE1191" s="38">
        <f t="shared" si="260"/>
        <v>11.106305889572038</v>
      </c>
      <c r="AF1191" s="38">
        <f t="shared" si="261"/>
        <v>19.950551907598619</v>
      </c>
      <c r="AG1191" s="38">
        <f t="shared" si="262"/>
        <v>16.574117324525666</v>
      </c>
      <c r="AH1191" s="38">
        <f t="shared" si="263"/>
        <v>36.524669232124282</v>
      </c>
      <c r="AI1191" s="38">
        <v>53.363055555999999</v>
      </c>
      <c r="AJ1191" s="24">
        <f t="shared" si="264"/>
        <v>0.68445610641232379</v>
      </c>
      <c r="AK1191" s="2">
        <f t="shared" si="265"/>
        <v>5479</v>
      </c>
    </row>
    <row r="1192" spans="1:37">
      <c r="A1192" s="2">
        <v>76</v>
      </c>
      <c r="B1192" s="2" t="s">
        <v>423</v>
      </c>
      <c r="C1192" s="2" t="s">
        <v>16</v>
      </c>
      <c r="D1192" s="2" t="s">
        <v>421</v>
      </c>
      <c r="E1192" s="2" t="s">
        <v>1100</v>
      </c>
      <c r="F1192" s="2" t="s">
        <v>64</v>
      </c>
      <c r="H1192" s="2" t="s">
        <v>877</v>
      </c>
      <c r="I1192" s="2">
        <v>18652</v>
      </c>
      <c r="J1192" s="2">
        <v>10068</v>
      </c>
      <c r="K1192" s="95">
        <f t="shared" si="252"/>
        <v>0.53978125670169419</v>
      </c>
      <c r="L1192" s="38">
        <f t="shared" si="253"/>
        <v>26.6505882501</v>
      </c>
      <c r="M1192" s="38">
        <f t="shared" si="254"/>
        <v>17.125470566520001</v>
      </c>
      <c r="N1192" s="38">
        <f t="shared" si="255"/>
        <v>6.5639411833800008</v>
      </c>
      <c r="O1192" s="38">
        <f t="shared" si="256"/>
        <v>0</v>
      </c>
      <c r="P1192" s="2">
        <v>1883339</v>
      </c>
      <c r="Q1192" s="2">
        <v>6.8694632560000004</v>
      </c>
      <c r="R1192" s="24">
        <v>0.52941176499999998</v>
      </c>
      <c r="S1192" s="24">
        <v>0.34019607800000001</v>
      </c>
      <c r="T1192" s="24">
        <v>0.13039215700000001</v>
      </c>
      <c r="U1192" s="24">
        <v>0</v>
      </c>
      <c r="V1192" s="95">
        <f t="shared" si="257"/>
        <v>7.038324236950462E-2</v>
      </c>
      <c r="W1192" s="95">
        <v>0.22500000000000001</v>
      </c>
      <c r="X1192" s="95">
        <v>0.22500000000000001</v>
      </c>
      <c r="Y1192" s="95">
        <f t="shared" si="258"/>
        <v>0.14181372547499999</v>
      </c>
      <c r="Z1192" s="2">
        <v>0.1</v>
      </c>
      <c r="AA1192" s="2">
        <v>0.17499999999999999</v>
      </c>
      <c r="AB1192" s="2">
        <v>0.22500000000000001</v>
      </c>
      <c r="AC1192" s="95"/>
      <c r="AD1192" s="38">
        <f t="shared" si="259"/>
        <v>23.345915307087601</v>
      </c>
      <c r="AE1192" s="38">
        <f t="shared" si="260"/>
        <v>26.253346378475158</v>
      </c>
      <c r="AF1192" s="38">
        <f t="shared" si="261"/>
        <v>12.937528072441983</v>
      </c>
      <c r="AG1192" s="38">
        <f t="shared" si="262"/>
        <v>0</v>
      </c>
      <c r="AH1192" s="38">
        <f t="shared" si="263"/>
        <v>12.937528072441983</v>
      </c>
      <c r="AI1192" s="38">
        <v>53.363055555999999</v>
      </c>
      <c r="AJ1192" s="24">
        <f t="shared" si="264"/>
        <v>0.24244353959201503</v>
      </c>
      <c r="AK1192" s="2">
        <f t="shared" si="265"/>
        <v>2188</v>
      </c>
    </row>
    <row r="1193" spans="1:37">
      <c r="A1193" s="2">
        <v>77</v>
      </c>
      <c r="B1193" s="2" t="s">
        <v>424</v>
      </c>
      <c r="C1193" s="2" t="s">
        <v>16</v>
      </c>
      <c r="D1193" s="2" t="s">
        <v>421</v>
      </c>
      <c r="E1193" s="2" t="s">
        <v>1100</v>
      </c>
      <c r="F1193" s="2" t="s">
        <v>64</v>
      </c>
      <c r="H1193" s="2" t="s">
        <v>877</v>
      </c>
      <c r="I1193" s="2">
        <v>9502</v>
      </c>
      <c r="J1193" s="2">
        <v>5325</v>
      </c>
      <c r="K1193" s="95">
        <f t="shared" si="252"/>
        <v>0.56040833508735</v>
      </c>
      <c r="L1193" s="38">
        <f t="shared" si="253"/>
        <v>13.72505378925</v>
      </c>
      <c r="M1193" s="38">
        <f t="shared" si="254"/>
        <v>7.3209716403750003</v>
      </c>
      <c r="N1193" s="38">
        <f t="shared" si="255"/>
        <v>2.1990646908749998</v>
      </c>
      <c r="O1193" s="38">
        <f t="shared" si="256"/>
        <v>3.3799098795</v>
      </c>
      <c r="P1193" s="2">
        <v>273843</v>
      </c>
      <c r="Q1193" s="2">
        <v>44.777121596999997</v>
      </c>
      <c r="R1193" s="24">
        <v>0.51549497799999999</v>
      </c>
      <c r="S1193" s="24">
        <v>0.27496607099999998</v>
      </c>
      <c r="T1193" s="24">
        <v>8.2593978999999998E-2</v>
      </c>
      <c r="U1193" s="24">
        <v>0.12694497199999999</v>
      </c>
      <c r="V1193" s="95">
        <f t="shared" si="257"/>
        <v>0.1174273746658598</v>
      </c>
      <c r="W1193" s="95">
        <v>0.26774999999999999</v>
      </c>
      <c r="X1193" s="95">
        <v>0.25089922999999997</v>
      </c>
      <c r="Y1193" s="95">
        <f t="shared" si="258"/>
        <v>0.15224172175299999</v>
      </c>
      <c r="Z1193" s="2">
        <v>0.1</v>
      </c>
      <c r="AA1193" s="2">
        <v>0.17499999999999999</v>
      </c>
      <c r="AB1193" s="2">
        <v>0.22500000000000001</v>
      </c>
      <c r="AC1193" s="95">
        <v>0.26774999999999999</v>
      </c>
      <c r="AD1193" s="38">
        <f t="shared" si="259"/>
        <v>12.023147119383001</v>
      </c>
      <c r="AE1193" s="38">
        <f t="shared" si="260"/>
        <v>11.223049524694874</v>
      </c>
      <c r="AF1193" s="38">
        <f t="shared" si="261"/>
        <v>4.3343565057146254</v>
      </c>
      <c r="AG1193" s="38">
        <f t="shared" si="262"/>
        <v>7.9275448232684544</v>
      </c>
      <c r="AH1193" s="38">
        <f t="shared" si="263"/>
        <v>12.261901328983079</v>
      </c>
      <c r="AI1193" s="38">
        <v>53.363055555999999</v>
      </c>
      <c r="AJ1193" s="24">
        <f t="shared" si="264"/>
        <v>0.22978259399174122</v>
      </c>
      <c r="AK1193" s="2">
        <f t="shared" si="265"/>
        <v>1860</v>
      </c>
    </row>
    <row r="1194" spans="1:37">
      <c r="A1194" s="2">
        <v>78</v>
      </c>
      <c r="B1194" s="2" t="s">
        <v>425</v>
      </c>
      <c r="C1194" s="2" t="s">
        <v>16</v>
      </c>
      <c r="D1194" s="2" t="s">
        <v>421</v>
      </c>
      <c r="E1194" s="2" t="s">
        <v>1100</v>
      </c>
      <c r="F1194" s="2" t="s">
        <v>64</v>
      </c>
      <c r="H1194" s="2" t="s">
        <v>877</v>
      </c>
      <c r="I1194" s="2">
        <v>9070</v>
      </c>
      <c r="J1194" s="2">
        <v>4227</v>
      </c>
      <c r="K1194" s="95">
        <f t="shared" si="252"/>
        <v>0.46604189636163174</v>
      </c>
      <c r="L1194" s="38">
        <f t="shared" si="253"/>
        <v>11.03371324524</v>
      </c>
      <c r="M1194" s="38">
        <f t="shared" si="254"/>
        <v>3.1711380292950002</v>
      </c>
      <c r="N1194" s="38">
        <f t="shared" si="255"/>
        <v>2.7241283409449997</v>
      </c>
      <c r="O1194" s="38">
        <f t="shared" si="256"/>
        <v>4.2060204056549999</v>
      </c>
      <c r="P1194" s="2">
        <v>729442</v>
      </c>
      <c r="Q1194" s="2">
        <v>24.239290689000001</v>
      </c>
      <c r="R1194" s="24">
        <v>0.52205882400000003</v>
      </c>
      <c r="S1194" s="24">
        <v>0.150042017</v>
      </c>
      <c r="T1194" s="24">
        <v>0.128891807</v>
      </c>
      <c r="U1194" s="24">
        <v>0.199007353</v>
      </c>
      <c r="V1194" s="95">
        <f t="shared" si="257"/>
        <v>0.1528147463417861</v>
      </c>
      <c r="W1194" s="95">
        <v>0.33415625000000004</v>
      </c>
      <c r="X1194" s="95">
        <v>0.29124871000000002</v>
      </c>
      <c r="Y1194" s="95">
        <f t="shared" si="258"/>
        <v>0.17396344275090625</v>
      </c>
      <c r="Z1194" s="2">
        <v>0.1</v>
      </c>
      <c r="AA1194" s="2">
        <v>0.17499999999999999</v>
      </c>
      <c r="AB1194" s="2">
        <v>0.22500000000000001</v>
      </c>
      <c r="AC1194" s="95">
        <v>0.33415624999999999</v>
      </c>
      <c r="AD1194" s="38">
        <f t="shared" si="259"/>
        <v>9.6655328028302385</v>
      </c>
      <c r="AE1194" s="38">
        <f t="shared" si="260"/>
        <v>4.8613545989092355</v>
      </c>
      <c r="AF1194" s="38">
        <f t="shared" si="261"/>
        <v>5.3692569600025948</v>
      </c>
      <c r="AG1194" s="38">
        <f t="shared" si="262"/>
        <v>12.311899734111867</v>
      </c>
      <c r="AH1194" s="38">
        <f t="shared" si="263"/>
        <v>17.681156694114463</v>
      </c>
      <c r="AI1194" s="38">
        <v>53.363055555999999</v>
      </c>
      <c r="AJ1194" s="24">
        <f t="shared" si="264"/>
        <v>0.33133703664250613</v>
      </c>
      <c r="AK1194" s="2">
        <f t="shared" si="265"/>
        <v>2310</v>
      </c>
    </row>
    <row r="1195" spans="1:37">
      <c r="A1195" s="2">
        <v>79</v>
      </c>
      <c r="B1195" s="2" t="s">
        <v>426</v>
      </c>
      <c r="C1195" s="2" t="s">
        <v>16</v>
      </c>
      <c r="D1195" s="2" t="s">
        <v>421</v>
      </c>
      <c r="E1195" s="2" t="s">
        <v>1100</v>
      </c>
      <c r="F1195" s="2" t="s">
        <v>64</v>
      </c>
      <c r="H1195" s="2" t="s">
        <v>877</v>
      </c>
      <c r="I1195" s="2">
        <v>13932</v>
      </c>
      <c r="J1195" s="2">
        <v>8258</v>
      </c>
      <c r="K1195" s="95">
        <f t="shared" si="252"/>
        <v>0.59273614699971289</v>
      </c>
      <c r="L1195" s="38">
        <f t="shared" si="253"/>
        <v>15.44465592607</v>
      </c>
      <c r="M1195" s="38">
        <f t="shared" si="254"/>
        <v>17.065147007819998</v>
      </c>
      <c r="N1195" s="38">
        <f t="shared" si="255"/>
        <v>3.1123876378299999</v>
      </c>
      <c r="O1195" s="38">
        <f t="shared" si="256"/>
        <v>5.6678094282799991</v>
      </c>
      <c r="P1195" s="2">
        <v>336834</v>
      </c>
      <c r="Q1195" s="2">
        <v>59.323626136999998</v>
      </c>
      <c r="R1195" s="24">
        <v>0.37405318300000001</v>
      </c>
      <c r="S1195" s="24">
        <v>0.41329975800000002</v>
      </c>
      <c r="T1195" s="24">
        <v>7.5378727000000006E-2</v>
      </c>
      <c r="U1195" s="24">
        <v>0.13726833199999999</v>
      </c>
      <c r="V1195" s="95">
        <f t="shared" si="257"/>
        <v>0.12604359842248061</v>
      </c>
      <c r="W1195" s="95">
        <v>0.27890625000000002</v>
      </c>
      <c r="X1195" s="95">
        <v>0.25979766500000001</v>
      </c>
      <c r="Y1195" s="95">
        <f t="shared" si="258"/>
        <v>0.16497798524687499</v>
      </c>
      <c r="Z1195" s="2">
        <v>0.1</v>
      </c>
      <c r="AA1195" s="2">
        <v>0.17499999999999999</v>
      </c>
      <c r="AB1195" s="2">
        <v>0.22500000000000001</v>
      </c>
      <c r="AC1195" s="95">
        <v>0.27890625000000002</v>
      </c>
      <c r="AD1195" s="38">
        <f t="shared" si="259"/>
        <v>13.529518591237322</v>
      </c>
      <c r="AE1195" s="38">
        <f t="shared" si="260"/>
        <v>26.160870362988057</v>
      </c>
      <c r="AF1195" s="38">
        <f t="shared" si="261"/>
        <v>6.1345160341629299</v>
      </c>
      <c r="AG1195" s="38">
        <f t="shared" si="262"/>
        <v>13.847698266600474</v>
      </c>
      <c r="AH1195" s="38">
        <f t="shared" si="263"/>
        <v>19.982214300763403</v>
      </c>
      <c r="AI1195" s="38">
        <v>53.363055555999999</v>
      </c>
      <c r="AJ1195" s="24">
        <f t="shared" si="264"/>
        <v>0.37445783590472559</v>
      </c>
      <c r="AK1195" s="2">
        <f t="shared" si="265"/>
        <v>2927</v>
      </c>
    </row>
    <row r="1196" spans="1:37">
      <c r="A1196" s="2">
        <v>80</v>
      </c>
      <c r="B1196" s="2" t="s">
        <v>427</v>
      </c>
      <c r="C1196" s="2" t="s">
        <v>16</v>
      </c>
      <c r="D1196" s="2" t="s">
        <v>421</v>
      </c>
      <c r="E1196" s="2" t="s">
        <v>1100</v>
      </c>
      <c r="F1196" s="2" t="s">
        <v>64</v>
      </c>
      <c r="H1196" s="2" t="s">
        <v>877</v>
      </c>
      <c r="I1196" s="2">
        <v>2175</v>
      </c>
      <c r="J1196" s="2">
        <v>1494</v>
      </c>
      <c r="K1196" s="95">
        <f t="shared" si="252"/>
        <v>0.68689655172413788</v>
      </c>
      <c r="L1196" s="38">
        <f t="shared" si="253"/>
        <v>0.41227162316999999</v>
      </c>
      <c r="M1196" s="38">
        <f t="shared" si="254"/>
        <v>1.5508650537899997</v>
      </c>
      <c r="N1196" s="38">
        <f t="shared" si="255"/>
        <v>1.5508650537899997</v>
      </c>
      <c r="O1196" s="38">
        <f t="shared" si="256"/>
        <v>3.9559982692499998</v>
      </c>
      <c r="P1196" s="2">
        <v>206141</v>
      </c>
      <c r="Q1196" s="2">
        <v>66.270396183000003</v>
      </c>
      <c r="R1196" s="24">
        <v>5.5190310999999999E-2</v>
      </c>
      <c r="S1196" s="24">
        <v>0.207612457</v>
      </c>
      <c r="T1196" s="24">
        <v>0.207612457</v>
      </c>
      <c r="U1196" s="24">
        <v>0.52958477500000001</v>
      </c>
      <c r="V1196" s="95">
        <f t="shared" si="257"/>
        <v>0.50637823660137926</v>
      </c>
      <c r="W1196" s="95">
        <v>0.38568749999999996</v>
      </c>
      <c r="X1196" s="95">
        <v>0.28318845300000001</v>
      </c>
      <c r="Y1196" s="95">
        <f t="shared" si="258"/>
        <v>0.25061695504999998</v>
      </c>
      <c r="Z1196" s="2">
        <v>0.1</v>
      </c>
      <c r="AA1196" s="2">
        <v>0.17499999999999999</v>
      </c>
      <c r="AB1196" s="2">
        <v>0.22500000000000001</v>
      </c>
      <c r="AC1196" s="95">
        <v>0.30599999999999999</v>
      </c>
      <c r="AD1196" s="38">
        <f t="shared" si="259"/>
        <v>0.36114994189691996</v>
      </c>
      <c r="AE1196" s="38">
        <f t="shared" si="260"/>
        <v>2.3774761274600698</v>
      </c>
      <c r="AF1196" s="38">
        <f t="shared" si="261"/>
        <v>3.0567550210200891</v>
      </c>
      <c r="AG1196" s="38">
        <f t="shared" si="262"/>
        <v>10.604290720620778</v>
      </c>
      <c r="AH1196" s="38">
        <f t="shared" si="263"/>
        <v>13.661045741640867</v>
      </c>
      <c r="AI1196" s="38">
        <v>53.363055555999999</v>
      </c>
      <c r="AJ1196" s="24">
        <f t="shared" si="264"/>
        <v>0.25600193990587289</v>
      </c>
      <c r="AK1196" s="2">
        <f t="shared" si="265"/>
        <v>1836</v>
      </c>
    </row>
    <row r="1197" spans="1:37">
      <c r="A1197" s="2">
        <v>81</v>
      </c>
      <c r="B1197" s="2" t="s">
        <v>428</v>
      </c>
      <c r="C1197" s="2" t="s">
        <v>16</v>
      </c>
      <c r="D1197" s="2" t="s">
        <v>421</v>
      </c>
      <c r="E1197" s="2" t="s">
        <v>1100</v>
      </c>
      <c r="F1197" s="2" t="s">
        <v>64</v>
      </c>
      <c r="H1197" s="2" t="s">
        <v>877</v>
      </c>
      <c r="I1197" s="2">
        <v>11222</v>
      </c>
      <c r="J1197" s="2">
        <v>6647</v>
      </c>
      <c r="K1197" s="95">
        <f t="shared" si="252"/>
        <v>0.59231865977544107</v>
      </c>
      <c r="L1197" s="38">
        <f t="shared" si="253"/>
        <v>9.5496779647099999</v>
      </c>
      <c r="M1197" s="38">
        <f t="shared" si="254"/>
        <v>9.1148220186149995</v>
      </c>
      <c r="N1197" s="38">
        <f t="shared" si="255"/>
        <v>7.9357187647200007</v>
      </c>
      <c r="O1197" s="38">
        <f t="shared" si="256"/>
        <v>6.6347812519550011</v>
      </c>
      <c r="P1197" s="2">
        <v>668258</v>
      </c>
      <c r="Q1197" s="2">
        <v>52.514998695999999</v>
      </c>
      <c r="R1197" s="24">
        <v>0.28733798599999999</v>
      </c>
      <c r="S1197" s="24">
        <v>0.27425370900000001</v>
      </c>
      <c r="T1197" s="24">
        <v>0.23877595200000001</v>
      </c>
      <c r="U1197" s="24">
        <v>0.19963235300000001</v>
      </c>
      <c r="V1197" s="95">
        <f t="shared" si="257"/>
        <v>0.25967741965202285</v>
      </c>
      <c r="W1197" s="95">
        <v>0.33468750000000003</v>
      </c>
      <c r="X1197" s="95">
        <v>0.27494698699999998</v>
      </c>
      <c r="Y1197" s="95">
        <f t="shared" si="258"/>
        <v>0.19726724001968751</v>
      </c>
      <c r="Z1197" s="2">
        <v>0.1</v>
      </c>
      <c r="AA1197" s="2">
        <v>0.17499999999999999</v>
      </c>
      <c r="AB1197" s="2">
        <v>0.22500000000000001</v>
      </c>
      <c r="AC1197" s="95">
        <v>0.33468750000000003</v>
      </c>
      <c r="AD1197" s="38">
        <f t="shared" si="259"/>
        <v>8.3655178970859598</v>
      </c>
      <c r="AE1197" s="38">
        <f t="shared" si="260"/>
        <v>13.973022154536793</v>
      </c>
      <c r="AF1197" s="38">
        <f t="shared" si="261"/>
        <v>15.641301685263123</v>
      </c>
      <c r="AG1197" s="38">
        <f t="shared" si="262"/>
        <v>19.452266348309923</v>
      </c>
      <c r="AH1197" s="38">
        <f t="shared" si="263"/>
        <v>35.09356803357305</v>
      </c>
      <c r="AI1197" s="38">
        <v>53.363055555999999</v>
      </c>
      <c r="AJ1197" s="24">
        <f t="shared" si="264"/>
        <v>0.65763790450015236</v>
      </c>
      <c r="AK1197" s="2">
        <f t="shared" si="265"/>
        <v>4857</v>
      </c>
    </row>
    <row r="1198" spans="1:37">
      <c r="A1198" s="2">
        <v>82</v>
      </c>
      <c r="B1198" s="2" t="s">
        <v>429</v>
      </c>
      <c r="C1198" s="2" t="s">
        <v>16</v>
      </c>
      <c r="D1198" s="2" t="s">
        <v>421</v>
      </c>
      <c r="E1198" s="2" t="s">
        <v>1100</v>
      </c>
      <c r="F1198" s="2" t="s">
        <v>64</v>
      </c>
      <c r="H1198" s="2" t="s">
        <v>877</v>
      </c>
      <c r="I1198" s="2">
        <v>15354</v>
      </c>
      <c r="J1198" s="2">
        <v>9064</v>
      </c>
      <c r="K1198" s="95">
        <f t="shared" si="252"/>
        <v>0.59033476618470759</v>
      </c>
      <c r="L1198" s="38">
        <f t="shared" si="253"/>
        <v>16.035533860280001</v>
      </c>
      <c r="M1198" s="38">
        <f t="shared" si="254"/>
        <v>11.742960281360002</v>
      </c>
      <c r="N1198" s="38">
        <f t="shared" si="255"/>
        <v>7.2207327689199996</v>
      </c>
      <c r="O1198" s="38">
        <f t="shared" si="256"/>
        <v>10.320773089439999</v>
      </c>
      <c r="P1198" s="2">
        <v>555830</v>
      </c>
      <c r="Q1198" s="2">
        <v>75.119056129000001</v>
      </c>
      <c r="R1198" s="24">
        <v>0.35382907899999999</v>
      </c>
      <c r="S1198" s="24">
        <v>0.25911209800000001</v>
      </c>
      <c r="T1198" s="24">
        <v>0.159327731</v>
      </c>
      <c r="U1198" s="24">
        <v>0.227731092</v>
      </c>
      <c r="V1198" s="95">
        <f t="shared" si="257"/>
        <v>0.22849427977543313</v>
      </c>
      <c r="W1198" s="95">
        <v>0.34850000000000003</v>
      </c>
      <c r="X1198" s="95">
        <v>0.27171970000000001</v>
      </c>
      <c r="Y1198" s="95">
        <f t="shared" si="258"/>
        <v>0.18589903224912499</v>
      </c>
      <c r="Z1198" s="2">
        <v>0.1</v>
      </c>
      <c r="AA1198" s="2">
        <v>0.17499999999999999</v>
      </c>
      <c r="AB1198" s="2">
        <v>0.22500000000000001</v>
      </c>
      <c r="AC1198" s="95">
        <v>0.30440624999999999</v>
      </c>
      <c r="AD1198" s="38">
        <f t="shared" si="259"/>
        <v>14.047127661605282</v>
      </c>
      <c r="AE1198" s="38">
        <f t="shared" si="260"/>
        <v>18.001958111324882</v>
      </c>
      <c r="AF1198" s="38">
        <f t="shared" si="261"/>
        <v>14.23206428754132</v>
      </c>
      <c r="AG1198" s="38">
        <f t="shared" si="262"/>
        <v>27.521360619334342</v>
      </c>
      <c r="AH1198" s="38">
        <f t="shared" si="263"/>
        <v>41.753424906875665</v>
      </c>
      <c r="AI1198" s="38">
        <v>53.363055555999999</v>
      </c>
      <c r="AJ1198" s="24">
        <f t="shared" si="264"/>
        <v>0.78244066933271816</v>
      </c>
      <c r="AK1198" s="2">
        <f t="shared" si="265"/>
        <v>5847</v>
      </c>
    </row>
    <row r="1199" spans="1:37">
      <c r="A1199" s="2">
        <v>83</v>
      </c>
      <c r="B1199" s="2" t="s">
        <v>430</v>
      </c>
      <c r="C1199" s="2" t="s">
        <v>16</v>
      </c>
      <c r="D1199" s="2" t="s">
        <v>421</v>
      </c>
      <c r="E1199" s="2" t="s">
        <v>1100</v>
      </c>
      <c r="F1199" s="2" t="s">
        <v>64</v>
      </c>
      <c r="H1199" s="2" t="s">
        <v>877</v>
      </c>
      <c r="I1199" s="2">
        <v>15350</v>
      </c>
      <c r="J1199" s="2">
        <v>10949</v>
      </c>
      <c r="K1199" s="95">
        <f t="shared" si="252"/>
        <v>0.71328990228013034</v>
      </c>
      <c r="L1199" s="38">
        <f t="shared" si="253"/>
        <v>14.418866914985001</v>
      </c>
      <c r="M1199" s="38">
        <f t="shared" si="254"/>
        <v>12.881176489909999</v>
      </c>
      <c r="N1199" s="38">
        <f t="shared" si="255"/>
        <v>13.608670203559999</v>
      </c>
      <c r="O1199" s="38">
        <f t="shared" si="256"/>
        <v>13.83628644629</v>
      </c>
      <c r="P1199" s="2">
        <v>581026</v>
      </c>
      <c r="Q1199" s="2">
        <v>111.327844724</v>
      </c>
      <c r="R1199" s="24">
        <v>0.26338235300000001</v>
      </c>
      <c r="S1199" s="24">
        <v>0.235294118</v>
      </c>
      <c r="T1199" s="24">
        <v>0.248582888</v>
      </c>
      <c r="U1199" s="24">
        <v>0.25274064200000002</v>
      </c>
      <c r="V1199" s="95">
        <f t="shared" si="257"/>
        <v>0.35758901172443003</v>
      </c>
      <c r="W1199" s="95">
        <v>0.35009374999999998</v>
      </c>
      <c r="X1199" s="95">
        <v>0.26904982500000002</v>
      </c>
      <c r="Y1199" s="95">
        <f t="shared" si="258"/>
        <v>0.20239571379475002</v>
      </c>
      <c r="Z1199" s="2">
        <v>0.1</v>
      </c>
      <c r="AA1199" s="2">
        <v>0.17499999999999999</v>
      </c>
      <c r="AB1199" s="2">
        <v>0.22500000000000001</v>
      </c>
      <c r="AC1199" s="95">
        <v>0.31237500000000001</v>
      </c>
      <c r="AD1199" s="38">
        <f t="shared" si="259"/>
        <v>12.630927417526863</v>
      </c>
      <c r="AE1199" s="38">
        <f t="shared" si="260"/>
        <v>19.746843559032026</v>
      </c>
      <c r="AF1199" s="38">
        <f t="shared" si="261"/>
        <v>26.822688971216756</v>
      </c>
      <c r="AG1199" s="38">
        <f t="shared" si="262"/>
        <v>37.861683413060184</v>
      </c>
      <c r="AH1199" s="38">
        <f t="shared" si="263"/>
        <v>64.684372384276941</v>
      </c>
      <c r="AI1199" s="38">
        <v>53.363055555999999</v>
      </c>
      <c r="AJ1199" s="24">
        <f t="shared" si="264"/>
        <v>1.2121564575026289</v>
      </c>
      <c r="AK1199" s="2">
        <f t="shared" si="265"/>
        <v>9148</v>
      </c>
    </row>
    <row r="1200" spans="1:37">
      <c r="A1200" s="2">
        <v>132</v>
      </c>
      <c r="B1200" s="2" t="s">
        <v>187</v>
      </c>
      <c r="C1200" s="2" t="s">
        <v>15</v>
      </c>
      <c r="D1200" s="2" t="s">
        <v>432</v>
      </c>
      <c r="E1200" s="2" t="s">
        <v>1100</v>
      </c>
      <c r="F1200" s="2" t="s">
        <v>64</v>
      </c>
      <c r="H1200" s="2" t="s">
        <v>877</v>
      </c>
      <c r="I1200" s="2">
        <v>6896</v>
      </c>
      <c r="J1200" s="2">
        <v>1361</v>
      </c>
      <c r="K1200" s="95">
        <f t="shared" si="252"/>
        <v>0.19736078886310904</v>
      </c>
      <c r="L1200" s="38">
        <f t="shared" si="253"/>
        <v>0</v>
      </c>
      <c r="M1200" s="38">
        <f t="shared" si="254"/>
        <v>4.8902598040549998</v>
      </c>
      <c r="N1200" s="38">
        <f t="shared" si="255"/>
        <v>1.9147401959450003</v>
      </c>
      <c r="O1200" s="38">
        <f t="shared" si="256"/>
        <v>0</v>
      </c>
      <c r="P1200" s="2">
        <v>2993948</v>
      </c>
      <c r="Q1200" s="2">
        <v>1.260527212</v>
      </c>
      <c r="R1200" s="24">
        <v>0</v>
      </c>
      <c r="S1200" s="24">
        <v>0.71862745100000003</v>
      </c>
      <c r="T1200" s="24">
        <v>0.28137254900000003</v>
      </c>
      <c r="U1200" s="24">
        <v>0</v>
      </c>
      <c r="V1200" s="95">
        <f t="shared" si="257"/>
        <v>5.5531908235063807E-2</v>
      </c>
      <c r="W1200" s="95">
        <v>0.22950000000000001</v>
      </c>
      <c r="X1200" s="95">
        <v>0.22500000000000001</v>
      </c>
      <c r="Y1200" s="95">
        <f t="shared" si="258"/>
        <v>0.18906862745</v>
      </c>
      <c r="Z1200" s="2" t="s">
        <v>532</v>
      </c>
      <c r="AA1200" s="2">
        <v>0.17499999999999999</v>
      </c>
      <c r="AB1200" s="2">
        <v>0.22500000000000001</v>
      </c>
      <c r="AC1200" s="95"/>
      <c r="AD1200" s="38">
        <f t="shared" si="259"/>
        <v>0</v>
      </c>
      <c r="AE1200" s="38">
        <f t="shared" si="260"/>
        <v>7.4967682796163144</v>
      </c>
      <c r="AF1200" s="38">
        <f t="shared" si="261"/>
        <v>3.7739529262075959</v>
      </c>
      <c r="AG1200" s="38">
        <f t="shared" si="262"/>
        <v>0</v>
      </c>
      <c r="AH1200" s="38">
        <f t="shared" si="263"/>
        <v>3.7739529262075959</v>
      </c>
      <c r="AI1200" s="38">
        <v>37.118055556000002</v>
      </c>
      <c r="AJ1200" s="24">
        <f t="shared" si="264"/>
        <v>0.10167431643917429</v>
      </c>
      <c r="AK1200" s="2">
        <f t="shared" si="265"/>
        <v>638</v>
      </c>
    </row>
    <row r="1201" spans="1:37">
      <c r="A1201" s="2">
        <v>133</v>
      </c>
      <c r="B1201" s="2" t="s">
        <v>188</v>
      </c>
      <c r="C1201" s="2" t="s">
        <v>15</v>
      </c>
      <c r="D1201" s="2" t="s">
        <v>432</v>
      </c>
      <c r="E1201" s="2" t="s">
        <v>1100</v>
      </c>
      <c r="F1201" s="2" t="s">
        <v>64</v>
      </c>
      <c r="H1201" s="2" t="s">
        <v>877</v>
      </c>
      <c r="I1201" s="2">
        <v>11118</v>
      </c>
      <c r="J1201" s="2">
        <v>2636</v>
      </c>
      <c r="K1201" s="95">
        <f t="shared" si="252"/>
        <v>0.2370930023385501</v>
      </c>
      <c r="L1201" s="38">
        <f t="shared" si="253"/>
        <v>0</v>
      </c>
      <c r="M1201" s="38">
        <f t="shared" si="254"/>
        <v>0</v>
      </c>
      <c r="N1201" s="38">
        <f t="shared" si="255"/>
        <v>9.416299469540002</v>
      </c>
      <c r="O1201" s="38">
        <f t="shared" si="256"/>
        <v>3.7637005304600004</v>
      </c>
      <c r="P1201" s="2">
        <v>1060703</v>
      </c>
      <c r="Q1201" s="2">
        <v>25.687799169000002</v>
      </c>
      <c r="R1201" s="24">
        <v>0</v>
      </c>
      <c r="S1201" s="24">
        <v>0</v>
      </c>
      <c r="T1201" s="24">
        <v>0.714438503</v>
      </c>
      <c r="U1201" s="24">
        <v>0.285561497</v>
      </c>
      <c r="V1201" s="95">
        <f t="shared" si="257"/>
        <v>0.2370930023385501</v>
      </c>
      <c r="W1201" s="95">
        <v>0.27199999999999996</v>
      </c>
      <c r="X1201" s="95">
        <v>0.235994118</v>
      </c>
      <c r="Y1201" s="95">
        <f t="shared" si="258"/>
        <v>0.23599411763450001</v>
      </c>
      <c r="Z1201" s="2" t="s">
        <v>532</v>
      </c>
      <c r="AA1201" s="2" t="s">
        <v>532</v>
      </c>
      <c r="AB1201" s="2">
        <v>0.22500000000000001</v>
      </c>
      <c r="AC1201" s="95">
        <v>0.26350000000000001</v>
      </c>
      <c r="AD1201" s="38">
        <f t="shared" si="259"/>
        <v>0</v>
      </c>
      <c r="AE1201" s="38">
        <f t="shared" si="260"/>
        <v>0</v>
      </c>
      <c r="AF1201" s="38">
        <f t="shared" si="261"/>
        <v>18.559526254463343</v>
      </c>
      <c r="AG1201" s="38">
        <f t="shared" si="262"/>
        <v>8.6875993864396008</v>
      </c>
      <c r="AH1201" s="38">
        <f t="shared" si="263"/>
        <v>27.247125640902944</v>
      </c>
      <c r="AI1201" s="38">
        <v>37.118055556000002</v>
      </c>
      <c r="AJ1201" s="24">
        <f t="shared" si="264"/>
        <v>0.73406662156090619</v>
      </c>
      <c r="AK1201" s="2">
        <f t="shared" si="265"/>
        <v>4393</v>
      </c>
    </row>
    <row r="1202" spans="1:37">
      <c r="A1202" s="2">
        <v>134</v>
      </c>
      <c r="B1202" s="2" t="s">
        <v>189</v>
      </c>
      <c r="C1202" s="2" t="s">
        <v>15</v>
      </c>
      <c r="D1202" s="2" t="s">
        <v>432</v>
      </c>
      <c r="E1202" s="2" t="s">
        <v>1100</v>
      </c>
      <c r="F1202" s="2" t="s">
        <v>64</v>
      </c>
      <c r="H1202" s="2" t="s">
        <v>877</v>
      </c>
      <c r="I1202" s="2">
        <v>11327</v>
      </c>
      <c r="J1202" s="2">
        <v>2102</v>
      </c>
      <c r="K1202" s="95">
        <f t="shared" si="252"/>
        <v>0.18557429151584709</v>
      </c>
      <c r="L1202" s="38">
        <f t="shared" si="253"/>
        <v>0</v>
      </c>
      <c r="M1202" s="38">
        <f t="shared" si="254"/>
        <v>0.17637889357000003</v>
      </c>
      <c r="N1202" s="38">
        <f t="shared" si="255"/>
        <v>4.3640138356299998</v>
      </c>
      <c r="O1202" s="38">
        <f t="shared" si="256"/>
        <v>5.969607270800001</v>
      </c>
      <c r="P1202" s="2">
        <v>983933</v>
      </c>
      <c r="Q1202" s="2">
        <v>23.028689500999999</v>
      </c>
      <c r="R1202" s="24">
        <v>0</v>
      </c>
      <c r="S1202" s="24">
        <v>1.6782007000000002E-2</v>
      </c>
      <c r="T1202" s="24">
        <v>0.41522491299999997</v>
      </c>
      <c r="U1202" s="24">
        <v>0.56799308000000004</v>
      </c>
      <c r="V1202" s="95">
        <f t="shared" si="257"/>
        <v>0.18245998245660811</v>
      </c>
      <c r="W1202" s="95">
        <v>0.28581250000000002</v>
      </c>
      <c r="X1202" s="95">
        <v>0.25030994899999998</v>
      </c>
      <c r="Y1202" s="95">
        <f t="shared" si="258"/>
        <v>0.24904609646750003</v>
      </c>
      <c r="Z1202" s="2" t="s">
        <v>532</v>
      </c>
      <c r="AA1202" s="2">
        <v>0.17499999999999999</v>
      </c>
      <c r="AB1202" s="2">
        <v>0.22500000000000001</v>
      </c>
      <c r="AC1202" s="95">
        <v>0.26881250000000001</v>
      </c>
      <c r="AD1202" s="38">
        <f t="shared" si="259"/>
        <v>0</v>
      </c>
      <c r="AE1202" s="38">
        <f t="shared" si="260"/>
        <v>0.27038884384280998</v>
      </c>
      <c r="AF1202" s="38">
        <f t="shared" si="261"/>
        <v>8.60147127002673</v>
      </c>
      <c r="AG1202" s="38">
        <f t="shared" si="262"/>
        <v>14.057216277261665</v>
      </c>
      <c r="AH1202" s="38">
        <f t="shared" si="263"/>
        <v>22.658687547288395</v>
      </c>
      <c r="AI1202" s="38">
        <v>37.118055556000002</v>
      </c>
      <c r="AJ1202" s="24">
        <f t="shared" si="264"/>
        <v>0.61044920613104958</v>
      </c>
      <c r="AK1202" s="2">
        <f t="shared" si="265"/>
        <v>3445</v>
      </c>
    </row>
    <row r="1203" spans="1:37">
      <c r="A1203" s="2">
        <v>135</v>
      </c>
      <c r="B1203" s="2" t="s">
        <v>190</v>
      </c>
      <c r="C1203" s="2" t="s">
        <v>15</v>
      </c>
      <c r="D1203" s="2" t="s">
        <v>432</v>
      </c>
      <c r="E1203" s="2" t="s">
        <v>1100</v>
      </c>
      <c r="F1203" s="2" t="s">
        <v>64</v>
      </c>
      <c r="H1203" s="2" t="s">
        <v>877</v>
      </c>
      <c r="I1203" s="2">
        <v>14203</v>
      </c>
      <c r="J1203" s="2">
        <v>3923</v>
      </c>
      <c r="K1203" s="95">
        <f t="shared" si="252"/>
        <v>0.27620925156657045</v>
      </c>
      <c r="L1203" s="38">
        <f t="shared" si="253"/>
        <v>0</v>
      </c>
      <c r="M1203" s="38">
        <f t="shared" si="254"/>
        <v>2.1765307517050001</v>
      </c>
      <c r="N1203" s="38">
        <f t="shared" si="255"/>
        <v>14.470979352819999</v>
      </c>
      <c r="O1203" s="38">
        <f t="shared" si="256"/>
        <v>2.967489895475</v>
      </c>
      <c r="P1203" s="2">
        <v>900868</v>
      </c>
      <c r="Q1203" s="2">
        <v>39.126430208999999</v>
      </c>
      <c r="R1203" s="24">
        <v>0</v>
      </c>
      <c r="S1203" s="24">
        <v>0.110962567</v>
      </c>
      <c r="T1203" s="24">
        <v>0.737750668</v>
      </c>
      <c r="U1203" s="24">
        <v>0.15128676499999999</v>
      </c>
      <c r="V1203" s="95">
        <f t="shared" si="257"/>
        <v>0.24556036398359499</v>
      </c>
      <c r="W1203" s="95">
        <v>0.25871875</v>
      </c>
      <c r="X1203" s="95">
        <v>0.230737892</v>
      </c>
      <c r="Y1203" s="95">
        <f t="shared" si="258"/>
        <v>0.22455307225734372</v>
      </c>
      <c r="Z1203" s="2" t="s">
        <v>532</v>
      </c>
      <c r="AA1203" s="2">
        <v>0.17499999999999999</v>
      </c>
      <c r="AB1203" s="2">
        <v>0.22500000000000001</v>
      </c>
      <c r="AC1203" s="95">
        <v>0.25871875</v>
      </c>
      <c r="AD1203" s="38">
        <f t="shared" si="259"/>
        <v>0</v>
      </c>
      <c r="AE1203" s="38">
        <f t="shared" si="260"/>
        <v>3.3366216423637649</v>
      </c>
      <c r="AF1203" s="38">
        <f t="shared" si="261"/>
        <v>28.522300304408223</v>
      </c>
      <c r="AG1203" s="38">
        <f t="shared" si="262"/>
        <v>6.7254486212195221</v>
      </c>
      <c r="AH1203" s="38">
        <f t="shared" si="263"/>
        <v>35.247748925627747</v>
      </c>
      <c r="AI1203" s="38">
        <v>37.118055556000002</v>
      </c>
      <c r="AJ1203" s="24">
        <f t="shared" si="264"/>
        <v>0.94961194485119182</v>
      </c>
      <c r="AK1203" s="2">
        <f t="shared" si="265"/>
        <v>5813</v>
      </c>
    </row>
    <row r="1204" spans="1:37">
      <c r="A1204" s="2">
        <v>136</v>
      </c>
      <c r="B1204" s="2" t="s">
        <v>191</v>
      </c>
      <c r="C1204" s="2" t="s">
        <v>15</v>
      </c>
      <c r="D1204" s="2" t="s">
        <v>432</v>
      </c>
      <c r="E1204" s="2" t="s">
        <v>1100</v>
      </c>
      <c r="F1204" s="2" t="s">
        <v>64</v>
      </c>
      <c r="H1204" s="2" t="s">
        <v>877</v>
      </c>
      <c r="I1204" s="2">
        <v>13432</v>
      </c>
      <c r="J1204" s="2">
        <v>3383</v>
      </c>
      <c r="K1204" s="95">
        <f t="shared" si="252"/>
        <v>0.25186122692078616</v>
      </c>
      <c r="L1204" s="38">
        <f t="shared" si="253"/>
        <v>7.8024583366500009</v>
      </c>
      <c r="M1204" s="38">
        <f t="shared" si="254"/>
        <v>9.1125416633500009</v>
      </c>
      <c r="N1204" s="38">
        <f t="shared" si="255"/>
        <v>0</v>
      </c>
      <c r="O1204" s="38">
        <f t="shared" si="256"/>
        <v>0</v>
      </c>
      <c r="P1204" s="2">
        <v>1153714</v>
      </c>
      <c r="Q1204" s="2">
        <v>0</v>
      </c>
      <c r="R1204" s="24">
        <v>0.46127451000000003</v>
      </c>
      <c r="S1204" s="24">
        <v>0.53872549000000003</v>
      </c>
      <c r="T1204" s="24">
        <v>0</v>
      </c>
      <c r="U1204" s="24">
        <v>0</v>
      </c>
      <c r="V1204" s="95">
        <f t="shared" si="257"/>
        <v>0</v>
      </c>
      <c r="W1204" s="95">
        <v>0.18434374999999997</v>
      </c>
      <c r="X1204" s="95"/>
      <c r="Y1204" s="95">
        <f t="shared" si="258"/>
        <v>0.14040441175000001</v>
      </c>
      <c r="Z1204" s="2">
        <v>0.1</v>
      </c>
      <c r="AA1204" s="2">
        <v>0.17499999999999999</v>
      </c>
      <c r="AB1204" s="2" t="s">
        <v>532</v>
      </c>
      <c r="AC1204" s="95"/>
      <c r="AD1204" s="38">
        <f t="shared" si="259"/>
        <v>6.8349535029054014</v>
      </c>
      <c r="AE1204" s="38">
        <f t="shared" si="260"/>
        <v>13.969526369915551</v>
      </c>
      <c r="AF1204" s="38">
        <f t="shared" si="261"/>
        <v>0</v>
      </c>
      <c r="AG1204" s="38">
        <f t="shared" si="262"/>
        <v>0</v>
      </c>
      <c r="AH1204" s="38">
        <f t="shared" si="263"/>
        <v>0</v>
      </c>
      <c r="AI1204" s="38">
        <v>37.118055556000002</v>
      </c>
      <c r="AJ1204" s="24">
        <f t="shared" si="264"/>
        <v>0</v>
      </c>
      <c r="AK1204" s="2">
        <f t="shared" si="265"/>
        <v>0</v>
      </c>
    </row>
    <row r="1205" spans="1:37">
      <c r="A1205" s="2">
        <v>137</v>
      </c>
      <c r="B1205" s="2" t="s">
        <v>192</v>
      </c>
      <c r="C1205" s="2" t="s">
        <v>15</v>
      </c>
      <c r="D1205" s="2" t="s">
        <v>432</v>
      </c>
      <c r="E1205" s="2" t="s">
        <v>1100</v>
      </c>
      <c r="F1205" s="2" t="s">
        <v>64</v>
      </c>
      <c r="H1205" s="2" t="s">
        <v>877</v>
      </c>
      <c r="I1205" s="2">
        <v>17693</v>
      </c>
      <c r="J1205" s="2">
        <v>7342</v>
      </c>
      <c r="K1205" s="95">
        <f t="shared" si="252"/>
        <v>0.41496637088113941</v>
      </c>
      <c r="L1205" s="38">
        <f t="shared" si="253"/>
        <v>3.8869411786299999</v>
      </c>
      <c r="M1205" s="38">
        <f t="shared" si="254"/>
        <v>32.823058821370005</v>
      </c>
      <c r="N1205" s="38">
        <f t="shared" si="255"/>
        <v>0</v>
      </c>
      <c r="O1205" s="38">
        <f t="shared" si="256"/>
        <v>0</v>
      </c>
      <c r="P1205" s="2">
        <v>1474383</v>
      </c>
      <c r="Q1205" s="2">
        <v>0</v>
      </c>
      <c r="R1205" s="24">
        <v>0.105882353</v>
      </c>
      <c r="S1205" s="24">
        <v>0.89411764699999996</v>
      </c>
      <c r="T1205" s="24">
        <v>0</v>
      </c>
      <c r="U1205" s="24">
        <v>0</v>
      </c>
      <c r="V1205" s="95">
        <f t="shared" si="257"/>
        <v>0</v>
      </c>
      <c r="W1205" s="95">
        <v>0.18965625</v>
      </c>
      <c r="X1205" s="95"/>
      <c r="Y1205" s="95">
        <f t="shared" si="258"/>
        <v>0.16705882352499998</v>
      </c>
      <c r="Z1205" s="2">
        <v>0.1</v>
      </c>
      <c r="AA1205" s="2">
        <v>0.17499999999999999</v>
      </c>
      <c r="AB1205" s="2" t="s">
        <v>532</v>
      </c>
      <c r="AC1205" s="95"/>
      <c r="AD1205" s="38">
        <f t="shared" si="259"/>
        <v>3.4049604724798801</v>
      </c>
      <c r="AE1205" s="38">
        <f t="shared" si="260"/>
        <v>50.317749173160216</v>
      </c>
      <c r="AF1205" s="38">
        <f t="shared" si="261"/>
        <v>0</v>
      </c>
      <c r="AG1205" s="38">
        <f t="shared" si="262"/>
        <v>0</v>
      </c>
      <c r="AH1205" s="38">
        <f t="shared" si="263"/>
        <v>0</v>
      </c>
      <c r="AI1205" s="38">
        <v>37.118055556000002</v>
      </c>
      <c r="AJ1205" s="24">
        <f t="shared" si="264"/>
        <v>0</v>
      </c>
      <c r="AK1205" s="2">
        <f t="shared" si="265"/>
        <v>0</v>
      </c>
    </row>
    <row r="1206" spans="1:37">
      <c r="A1206" s="2">
        <v>138</v>
      </c>
      <c r="B1206" s="2" t="s">
        <v>193</v>
      </c>
      <c r="C1206" s="2" t="s">
        <v>15</v>
      </c>
      <c r="D1206" s="2" t="s">
        <v>432</v>
      </c>
      <c r="E1206" s="2" t="s">
        <v>1100</v>
      </c>
      <c r="F1206" s="2" t="s">
        <v>64</v>
      </c>
      <c r="H1206" s="2" t="s">
        <v>877</v>
      </c>
      <c r="I1206" s="2">
        <v>18307</v>
      </c>
      <c r="J1206" s="2">
        <v>8161</v>
      </c>
      <c r="K1206" s="95">
        <f t="shared" si="252"/>
        <v>0.44578576500792044</v>
      </c>
      <c r="L1206" s="38">
        <f t="shared" si="253"/>
        <v>0</v>
      </c>
      <c r="M1206" s="38">
        <f t="shared" si="254"/>
        <v>30.594518113579998</v>
      </c>
      <c r="N1206" s="38">
        <f t="shared" si="255"/>
        <v>10.210481886419998</v>
      </c>
      <c r="O1206" s="38">
        <f t="shared" si="256"/>
        <v>0</v>
      </c>
      <c r="P1206" s="2">
        <v>1262936</v>
      </c>
      <c r="Q1206" s="2">
        <v>15.93497994</v>
      </c>
      <c r="R1206" s="24">
        <v>0</v>
      </c>
      <c r="S1206" s="24">
        <v>0.74977375599999996</v>
      </c>
      <c r="T1206" s="24">
        <v>0.25022624399999999</v>
      </c>
      <c r="U1206" s="24">
        <v>0</v>
      </c>
      <c r="V1206" s="95">
        <f t="shared" si="257"/>
        <v>0.11154729760659855</v>
      </c>
      <c r="W1206" s="95">
        <v>0.22500000000000001</v>
      </c>
      <c r="X1206" s="95">
        <v>0.22500000000000001</v>
      </c>
      <c r="Y1206" s="95">
        <f t="shared" si="258"/>
        <v>0.1875113122</v>
      </c>
      <c r="Z1206" s="2" t="s">
        <v>532</v>
      </c>
      <c r="AA1206" s="2">
        <v>0.17499999999999999</v>
      </c>
      <c r="AB1206" s="2">
        <v>0.22500000000000001</v>
      </c>
      <c r="AC1206" s="95"/>
      <c r="AD1206" s="38">
        <f t="shared" si="259"/>
        <v>0</v>
      </c>
      <c r="AE1206" s="38">
        <f t="shared" si="260"/>
        <v>46.901396268118134</v>
      </c>
      <c r="AF1206" s="38">
        <f t="shared" si="261"/>
        <v>20.124859798133816</v>
      </c>
      <c r="AG1206" s="38">
        <f t="shared" si="262"/>
        <v>0</v>
      </c>
      <c r="AH1206" s="38">
        <f t="shared" si="263"/>
        <v>20.124859798133816</v>
      </c>
      <c r="AI1206" s="38">
        <v>37.118055556000002</v>
      </c>
      <c r="AJ1206" s="24">
        <f t="shared" si="264"/>
        <v>0.54218518445211772</v>
      </c>
      <c r="AK1206" s="2">
        <f t="shared" si="265"/>
        <v>3403</v>
      </c>
    </row>
    <row r="1207" spans="1:37">
      <c r="A1207" s="2">
        <v>139</v>
      </c>
      <c r="B1207" s="2" t="s">
        <v>194</v>
      </c>
      <c r="C1207" s="2" t="s">
        <v>14</v>
      </c>
      <c r="D1207" s="2" t="s">
        <v>434</v>
      </c>
      <c r="E1207" s="2" t="s">
        <v>1100</v>
      </c>
      <c r="F1207" s="2" t="s">
        <v>64</v>
      </c>
      <c r="H1207" s="2" t="s">
        <v>877</v>
      </c>
      <c r="I1207" s="2">
        <v>32931</v>
      </c>
      <c r="J1207" s="2">
        <v>14328</v>
      </c>
      <c r="K1207" s="95">
        <f t="shared" si="252"/>
        <v>0.43509155506969116</v>
      </c>
      <c r="L1207" s="38">
        <f t="shared" si="253"/>
        <v>0</v>
      </c>
      <c r="M1207" s="38">
        <f t="shared" si="254"/>
        <v>0</v>
      </c>
      <c r="N1207" s="38">
        <f t="shared" si="255"/>
        <v>0</v>
      </c>
      <c r="O1207" s="38">
        <f t="shared" si="256"/>
        <v>71.64</v>
      </c>
      <c r="P1207" s="2">
        <v>1250094</v>
      </c>
      <c r="Q1207" s="2">
        <v>223.78433207</v>
      </c>
      <c r="R1207" s="24">
        <v>0</v>
      </c>
      <c r="S1207" s="24">
        <v>0</v>
      </c>
      <c r="T1207" s="24">
        <v>0</v>
      </c>
      <c r="U1207" s="24">
        <v>1</v>
      </c>
      <c r="V1207" s="95">
        <f t="shared" si="257"/>
        <v>0.43509155506969116</v>
      </c>
      <c r="W1207" s="95">
        <v>0.50256250000000002</v>
      </c>
      <c r="X1207" s="95">
        <v>0.44577187499999998</v>
      </c>
      <c r="Y1207" s="95">
        <f t="shared" si="258"/>
        <v>0.44577187499999998</v>
      </c>
      <c r="Z1207" s="2" t="s">
        <v>532</v>
      </c>
      <c r="AA1207" s="2" t="s">
        <v>532</v>
      </c>
      <c r="AB1207" s="2" t="s">
        <v>532</v>
      </c>
      <c r="AC1207" s="95">
        <v>0.44577187499999998</v>
      </c>
      <c r="AD1207" s="38">
        <f t="shared" si="259"/>
        <v>0</v>
      </c>
      <c r="AE1207" s="38">
        <f t="shared" si="260"/>
        <v>0</v>
      </c>
      <c r="AF1207" s="38">
        <f t="shared" si="261"/>
        <v>0</v>
      </c>
      <c r="AG1207" s="38">
        <f t="shared" si="262"/>
        <v>279.751450815</v>
      </c>
      <c r="AH1207" s="38">
        <f t="shared" si="263"/>
        <v>279.751450815</v>
      </c>
      <c r="AI1207" s="38">
        <v>25.573888888999999</v>
      </c>
      <c r="AJ1207" s="24">
        <f t="shared" si="264"/>
        <v>10.938948394951714</v>
      </c>
      <c r="AK1207" s="2">
        <f t="shared" si="265"/>
        <v>23880</v>
      </c>
    </row>
    <row r="1208" spans="1:37">
      <c r="A1208" s="2">
        <v>140</v>
      </c>
      <c r="B1208" s="2" t="s">
        <v>195</v>
      </c>
      <c r="C1208" s="2" t="s">
        <v>14</v>
      </c>
      <c r="D1208" s="2" t="s">
        <v>434</v>
      </c>
      <c r="E1208" s="2" t="s">
        <v>1100</v>
      </c>
      <c r="F1208" s="2" t="s">
        <v>64</v>
      </c>
      <c r="H1208" s="2" t="s">
        <v>877</v>
      </c>
      <c r="I1208" s="2">
        <v>36184</v>
      </c>
      <c r="J1208" s="2">
        <v>14972</v>
      </c>
      <c r="K1208" s="95">
        <f t="shared" si="252"/>
        <v>0.41377404377625471</v>
      </c>
      <c r="L1208" s="38">
        <f t="shared" si="253"/>
        <v>0</v>
      </c>
      <c r="M1208" s="38">
        <f t="shared" si="254"/>
        <v>0</v>
      </c>
      <c r="N1208" s="38">
        <f t="shared" si="255"/>
        <v>0</v>
      </c>
      <c r="O1208" s="38">
        <f t="shared" si="256"/>
        <v>74.86</v>
      </c>
      <c r="P1208" s="2">
        <v>3474626</v>
      </c>
      <c r="Q1208" s="2">
        <v>84.422245286000006</v>
      </c>
      <c r="R1208" s="24">
        <v>0</v>
      </c>
      <c r="S1208" s="24">
        <v>0</v>
      </c>
      <c r="T1208" s="24">
        <v>0</v>
      </c>
      <c r="U1208" s="24">
        <v>1</v>
      </c>
      <c r="V1208" s="95">
        <f t="shared" si="257"/>
        <v>0.41377404377625471</v>
      </c>
      <c r="W1208" s="95">
        <v>0.50840624999999995</v>
      </c>
      <c r="X1208" s="95">
        <v>0.4473125</v>
      </c>
      <c r="Y1208" s="95">
        <f t="shared" si="258"/>
        <v>0.4473125</v>
      </c>
      <c r="Z1208" s="2" t="s">
        <v>532</v>
      </c>
      <c r="AA1208" s="2" t="s">
        <v>532</v>
      </c>
      <c r="AB1208" s="2" t="s">
        <v>532</v>
      </c>
      <c r="AC1208" s="95">
        <v>0.4473125</v>
      </c>
      <c r="AD1208" s="38">
        <f t="shared" si="259"/>
        <v>0</v>
      </c>
      <c r="AE1208" s="38">
        <f t="shared" si="260"/>
        <v>0</v>
      </c>
      <c r="AF1208" s="38">
        <f t="shared" si="261"/>
        <v>0</v>
      </c>
      <c r="AG1208" s="38">
        <f t="shared" si="262"/>
        <v>293.33572844999998</v>
      </c>
      <c r="AH1208" s="38">
        <f t="shared" si="263"/>
        <v>293.33572844999998</v>
      </c>
      <c r="AI1208" s="38">
        <v>25.573888888999999</v>
      </c>
      <c r="AJ1208" s="24">
        <f t="shared" si="264"/>
        <v>11.470126022803335</v>
      </c>
      <c r="AK1208" s="2">
        <f t="shared" si="265"/>
        <v>24953</v>
      </c>
    </row>
    <row r="1209" spans="1:37">
      <c r="A1209" s="2">
        <v>141</v>
      </c>
      <c r="B1209" s="2" t="s">
        <v>196</v>
      </c>
      <c r="C1209" s="2" t="s">
        <v>13</v>
      </c>
      <c r="D1209" s="2" t="s">
        <v>435</v>
      </c>
      <c r="E1209" s="2" t="s">
        <v>1100</v>
      </c>
      <c r="F1209" s="2" t="s">
        <v>64</v>
      </c>
      <c r="H1209" s="2" t="s">
        <v>877</v>
      </c>
      <c r="I1209" s="2">
        <v>25378</v>
      </c>
      <c r="J1209" s="2">
        <v>5548</v>
      </c>
      <c r="K1209" s="95">
        <f t="shared" si="252"/>
        <v>0.21861454803373001</v>
      </c>
      <c r="L1209" s="38">
        <f t="shared" si="253"/>
        <v>20.24828028104</v>
      </c>
      <c r="M1209" s="38">
        <f t="shared" si="254"/>
        <v>2.5517829878200002</v>
      </c>
      <c r="N1209" s="38">
        <f t="shared" si="255"/>
        <v>1.2315205455799998</v>
      </c>
      <c r="O1209" s="38">
        <f t="shared" si="256"/>
        <v>3.7084162133</v>
      </c>
      <c r="P1209" s="2">
        <v>4404246</v>
      </c>
      <c r="Q1209" s="2">
        <v>2.674960864</v>
      </c>
      <c r="R1209" s="24">
        <v>0.72993079599999999</v>
      </c>
      <c r="S1209" s="24">
        <v>9.1989293E-2</v>
      </c>
      <c r="T1209" s="24">
        <v>4.4395116999999998E-2</v>
      </c>
      <c r="U1209" s="24">
        <v>0.133684795</v>
      </c>
      <c r="V1209" s="95">
        <f t="shared" si="257"/>
        <v>3.8930859475766418E-2</v>
      </c>
      <c r="W1209" s="95">
        <v>0.28793750000000001</v>
      </c>
      <c r="X1209" s="95">
        <v>0.27224725399999999</v>
      </c>
      <c r="Y1209" s="95">
        <f t="shared" si="258"/>
        <v>0.1375729728603125</v>
      </c>
      <c r="Z1209" s="2">
        <v>0.1</v>
      </c>
      <c r="AA1209" s="2">
        <v>0.17499999999999999</v>
      </c>
      <c r="AB1209" s="2">
        <v>0.22500000000000001</v>
      </c>
      <c r="AC1209" s="95">
        <v>0.28793750000000001</v>
      </c>
      <c r="AD1209" s="38">
        <f t="shared" si="259"/>
        <v>17.737493526191038</v>
      </c>
      <c r="AE1209" s="38">
        <f t="shared" si="260"/>
        <v>3.9118833203280601</v>
      </c>
      <c r="AF1209" s="38">
        <f t="shared" si="261"/>
        <v>2.4273269953381797</v>
      </c>
      <c r="AG1209" s="38">
        <f t="shared" si="262"/>
        <v>9.353858738333523</v>
      </c>
      <c r="AH1209" s="38">
        <f t="shared" si="263"/>
        <v>11.781185733671702</v>
      </c>
      <c r="AI1209" s="38">
        <v>286.02694444399998</v>
      </c>
      <c r="AJ1209" s="24">
        <f t="shared" si="264"/>
        <v>4.1189076632527855E-2</v>
      </c>
      <c r="AK1209" s="2">
        <f t="shared" si="265"/>
        <v>1647</v>
      </c>
    </row>
    <row r="1210" spans="1:37">
      <c r="A1210" s="2">
        <v>142</v>
      </c>
      <c r="B1210" s="2" t="s">
        <v>197</v>
      </c>
      <c r="C1210" s="2" t="s">
        <v>13</v>
      </c>
      <c r="D1210" s="2" t="s">
        <v>435</v>
      </c>
      <c r="E1210" s="2" t="s">
        <v>1100</v>
      </c>
      <c r="F1210" s="2" t="s">
        <v>64</v>
      </c>
      <c r="H1210" s="2" t="s">
        <v>877</v>
      </c>
      <c r="I1210" s="2">
        <v>3259</v>
      </c>
      <c r="J1210" s="2">
        <v>578</v>
      </c>
      <c r="K1210" s="95">
        <f t="shared" si="252"/>
        <v>0.17735501687634245</v>
      </c>
      <c r="L1210" s="38">
        <f t="shared" si="253"/>
        <v>1.1113750013599999</v>
      </c>
      <c r="M1210" s="38">
        <f t="shared" si="254"/>
        <v>0.49741346265000003</v>
      </c>
      <c r="N1210" s="38">
        <f t="shared" si="255"/>
        <v>0.46573461494000001</v>
      </c>
      <c r="O1210" s="38">
        <f t="shared" si="256"/>
        <v>0.81547692394000004</v>
      </c>
      <c r="P1210" s="2">
        <v>127329</v>
      </c>
      <c r="Q1210" s="2">
        <v>24.645233838999999</v>
      </c>
      <c r="R1210" s="24">
        <v>0.38455882400000002</v>
      </c>
      <c r="S1210" s="24">
        <v>0.17211538500000001</v>
      </c>
      <c r="T1210" s="24">
        <v>0.16115384599999999</v>
      </c>
      <c r="U1210" s="24">
        <v>0.28217194600000001</v>
      </c>
      <c r="V1210" s="95">
        <f t="shared" si="257"/>
        <v>7.8626053321877887E-2</v>
      </c>
      <c r="W1210" s="95">
        <v>0.34318750000000003</v>
      </c>
      <c r="X1210" s="95">
        <v>0.279598813</v>
      </c>
      <c r="Y1210" s="95">
        <f t="shared" si="258"/>
        <v>0.19252944021781249</v>
      </c>
      <c r="Z1210" s="2">
        <v>0.1</v>
      </c>
      <c r="AA1210" s="2">
        <v>0.17499999999999999</v>
      </c>
      <c r="AB1210" s="2">
        <v>0.22500000000000001</v>
      </c>
      <c r="AC1210" s="95">
        <v>0.31078125000000001</v>
      </c>
      <c r="AD1210" s="38">
        <f t="shared" si="259"/>
        <v>0.97356450119135995</v>
      </c>
      <c r="AE1210" s="38">
        <f t="shared" si="260"/>
        <v>0.76253483824245005</v>
      </c>
      <c r="AF1210" s="38">
        <f t="shared" si="261"/>
        <v>0.91796292604674001</v>
      </c>
      <c r="AG1210" s="38">
        <f t="shared" si="262"/>
        <v>2.2200900548496785</v>
      </c>
      <c r="AH1210" s="38">
        <f t="shared" si="263"/>
        <v>3.1380529808964184</v>
      </c>
      <c r="AI1210" s="38">
        <v>286.02694444399998</v>
      </c>
      <c r="AJ1210" s="24">
        <f t="shared" si="264"/>
        <v>1.0971179610355921E-2</v>
      </c>
      <c r="AK1210" s="2">
        <f t="shared" si="265"/>
        <v>427</v>
      </c>
    </row>
    <row r="1211" spans="1:37">
      <c r="A1211" s="2">
        <v>143</v>
      </c>
      <c r="B1211" s="2" t="s">
        <v>198</v>
      </c>
      <c r="C1211" s="2" t="s">
        <v>13</v>
      </c>
      <c r="D1211" s="2" t="s">
        <v>435</v>
      </c>
      <c r="E1211" s="2" t="s">
        <v>1100</v>
      </c>
      <c r="F1211" s="2" t="s">
        <v>64</v>
      </c>
      <c r="H1211" s="2" t="s">
        <v>877</v>
      </c>
      <c r="I1211" s="2">
        <v>5358</v>
      </c>
      <c r="J1211" s="2">
        <v>289</v>
      </c>
      <c r="K1211" s="95">
        <f t="shared" si="252"/>
        <v>5.3938036580813739E-2</v>
      </c>
      <c r="L1211" s="38">
        <f t="shared" si="253"/>
        <v>0.92292999948999999</v>
      </c>
      <c r="M1211" s="38">
        <f t="shared" si="254"/>
        <v>0.21085666720500001</v>
      </c>
      <c r="N1211" s="38">
        <f t="shared" si="255"/>
        <v>0.11262242432999998</v>
      </c>
      <c r="O1211" s="38">
        <f t="shared" si="256"/>
        <v>0.19859090897499998</v>
      </c>
      <c r="P1211" s="2">
        <v>1571053</v>
      </c>
      <c r="Q1211" s="2">
        <v>0.447189795</v>
      </c>
      <c r="R1211" s="24">
        <v>0.638705882</v>
      </c>
      <c r="S1211" s="24">
        <v>0.145921569</v>
      </c>
      <c r="T1211" s="24">
        <v>7.7939393999999995E-2</v>
      </c>
      <c r="U1211" s="24">
        <v>0.137433155</v>
      </c>
      <c r="V1211" s="95">
        <f t="shared" si="257"/>
        <v>1.1616772426465099E-2</v>
      </c>
      <c r="W1211" s="95">
        <v>0.27625</v>
      </c>
      <c r="X1211" s="95">
        <v>0.25770356100000003</v>
      </c>
      <c r="Y1211" s="95">
        <f t="shared" si="258"/>
        <v>0.14490913549375001</v>
      </c>
      <c r="Z1211" s="2">
        <v>0.1</v>
      </c>
      <c r="AA1211" s="2">
        <v>0.17499999999999999</v>
      </c>
      <c r="AB1211" s="2">
        <v>0.22500000000000001</v>
      </c>
      <c r="AC1211" s="95">
        <v>0.27625</v>
      </c>
      <c r="AD1211" s="38">
        <f t="shared" si="259"/>
        <v>0.80848667955324005</v>
      </c>
      <c r="AE1211" s="38">
        <f t="shared" si="260"/>
        <v>0.32324327082526499</v>
      </c>
      <c r="AF1211" s="38">
        <f t="shared" si="261"/>
        <v>0.22197879835442996</v>
      </c>
      <c r="AG1211" s="38">
        <f t="shared" si="262"/>
        <v>0.48058007017405119</v>
      </c>
      <c r="AH1211" s="38">
        <f t="shared" si="263"/>
        <v>0.70255886852848115</v>
      </c>
      <c r="AI1211" s="38">
        <v>286.02694444399998</v>
      </c>
      <c r="AJ1211" s="24">
        <f t="shared" si="264"/>
        <v>2.4562681319907336E-3</v>
      </c>
      <c r="AK1211" s="2">
        <f t="shared" si="265"/>
        <v>104</v>
      </c>
    </row>
    <row r="1212" spans="1:37">
      <c r="A1212" s="2">
        <v>144</v>
      </c>
      <c r="B1212" s="2" t="s">
        <v>199</v>
      </c>
      <c r="C1212" s="2" t="s">
        <v>13</v>
      </c>
      <c r="D1212" s="2" t="s">
        <v>435</v>
      </c>
      <c r="E1212" s="2" t="s">
        <v>1100</v>
      </c>
      <c r="F1212" s="2" t="s">
        <v>64</v>
      </c>
      <c r="H1212" s="2" t="s">
        <v>877</v>
      </c>
      <c r="I1212" s="2">
        <v>23844</v>
      </c>
      <c r="J1212" s="2">
        <v>3299</v>
      </c>
      <c r="K1212" s="95">
        <f t="shared" si="252"/>
        <v>0.13835765811105519</v>
      </c>
      <c r="L1212" s="38">
        <f t="shared" si="253"/>
        <v>13.706790553565002</v>
      </c>
      <c r="M1212" s="38">
        <f t="shared" si="254"/>
        <v>1.1089075670449999</v>
      </c>
      <c r="N1212" s="38">
        <f t="shared" si="255"/>
        <v>1.6793018958850003</v>
      </c>
      <c r="O1212" s="38">
        <f t="shared" si="256"/>
        <v>0</v>
      </c>
      <c r="P1212" s="2">
        <v>10008349</v>
      </c>
      <c r="Q1212" s="2">
        <v>0.33071428899999999</v>
      </c>
      <c r="R1212" s="24">
        <v>0.83096638700000003</v>
      </c>
      <c r="S1212" s="24">
        <v>6.7226890999999997E-2</v>
      </c>
      <c r="T1212" s="24">
        <v>0.101806723</v>
      </c>
      <c r="U1212" s="24">
        <v>0</v>
      </c>
      <c r="V1212" s="95">
        <f t="shared" si="257"/>
        <v>1.4085739774240899E-2</v>
      </c>
      <c r="W1212" s="95">
        <v>0.22500000000000001</v>
      </c>
      <c r="X1212" s="95">
        <v>0.22500000000000001</v>
      </c>
      <c r="Y1212" s="95">
        <f t="shared" si="258"/>
        <v>0.1177678573</v>
      </c>
      <c r="Z1212" s="2">
        <v>0.1</v>
      </c>
      <c r="AA1212" s="2">
        <v>0.17499999999999999</v>
      </c>
      <c r="AB1212" s="2">
        <v>0.22500000000000001</v>
      </c>
      <c r="AC1212" s="95"/>
      <c r="AD1212" s="38">
        <f t="shared" si="259"/>
        <v>12.007148524922943</v>
      </c>
      <c r="AE1212" s="38">
        <f t="shared" si="260"/>
        <v>1.6999553002799848</v>
      </c>
      <c r="AF1212" s="38">
        <f t="shared" si="261"/>
        <v>3.309904036789336</v>
      </c>
      <c r="AG1212" s="38">
        <f t="shared" si="262"/>
        <v>0</v>
      </c>
      <c r="AH1212" s="38">
        <f t="shared" si="263"/>
        <v>3.309904036789336</v>
      </c>
      <c r="AI1212" s="38">
        <v>286.02694444399998</v>
      </c>
      <c r="AJ1212" s="24">
        <f t="shared" si="264"/>
        <v>1.1572000823990092E-2</v>
      </c>
      <c r="AK1212" s="2">
        <f t="shared" si="265"/>
        <v>560</v>
      </c>
    </row>
    <row r="1213" spans="1:37">
      <c r="A1213" s="2">
        <v>145</v>
      </c>
      <c r="B1213" s="2" t="s">
        <v>200</v>
      </c>
      <c r="C1213" s="2" t="s">
        <v>13</v>
      </c>
      <c r="D1213" s="2" t="s">
        <v>435</v>
      </c>
      <c r="E1213" s="2" t="s">
        <v>1100</v>
      </c>
      <c r="F1213" s="2" t="s">
        <v>64</v>
      </c>
      <c r="H1213" s="2" t="s">
        <v>877</v>
      </c>
      <c r="I1213" s="2">
        <v>10792</v>
      </c>
      <c r="J1213" s="2">
        <v>1648</v>
      </c>
      <c r="K1213" s="95">
        <f t="shared" si="252"/>
        <v>0.15270570793180133</v>
      </c>
      <c r="L1213" s="38">
        <f t="shared" si="253"/>
        <v>3.2208211322400002</v>
      </c>
      <c r="M1213" s="38">
        <f t="shared" si="254"/>
        <v>2.9183926475999997</v>
      </c>
      <c r="N1213" s="38">
        <f t="shared" si="255"/>
        <v>0.98904719176</v>
      </c>
      <c r="O1213" s="38">
        <f t="shared" si="256"/>
        <v>1.11173903664</v>
      </c>
      <c r="P1213" s="2">
        <v>1326513</v>
      </c>
      <c r="Q1213" s="2">
        <v>3.4548124160000002</v>
      </c>
      <c r="R1213" s="24">
        <v>0.39087635100000001</v>
      </c>
      <c r="S1213" s="24">
        <v>0.35417386499999998</v>
      </c>
      <c r="T1213" s="24">
        <v>0.120029999</v>
      </c>
      <c r="U1213" s="24">
        <v>0.13491978600000001</v>
      </c>
      <c r="V1213" s="95">
        <f t="shared" si="257"/>
        <v>3.8932287405485544E-2</v>
      </c>
      <c r="W1213" s="95">
        <v>0.27040625000000001</v>
      </c>
      <c r="X1213" s="95">
        <v>0.249029052</v>
      </c>
      <c r="Y1213" s="95">
        <f t="shared" si="258"/>
        <v>0.16455796463306249</v>
      </c>
      <c r="Z1213" s="2">
        <v>0.1</v>
      </c>
      <c r="AA1213" s="2">
        <v>0.17499999999999999</v>
      </c>
      <c r="AB1213" s="2">
        <v>0.22500000000000001</v>
      </c>
      <c r="AC1213" s="95">
        <v>0.27040625000000001</v>
      </c>
      <c r="AD1213" s="38">
        <f t="shared" si="259"/>
        <v>2.8214393118422403</v>
      </c>
      <c r="AE1213" s="38">
        <f t="shared" si="260"/>
        <v>4.4738959287707996</v>
      </c>
      <c r="AF1213" s="38">
        <f t="shared" si="261"/>
        <v>1.94941201495896</v>
      </c>
      <c r="AG1213" s="38">
        <f t="shared" si="262"/>
        <v>2.6334415707575705</v>
      </c>
      <c r="AH1213" s="38">
        <f t="shared" si="263"/>
        <v>4.5828535857165305</v>
      </c>
      <c r="AI1213" s="38">
        <v>286.02694444399998</v>
      </c>
      <c r="AJ1213" s="24">
        <f t="shared" si="264"/>
        <v>1.6022454089508999E-2</v>
      </c>
      <c r="AK1213" s="2">
        <f t="shared" si="265"/>
        <v>700</v>
      </c>
    </row>
    <row r="1214" spans="1:37">
      <c r="A1214" s="2">
        <v>146</v>
      </c>
      <c r="B1214" s="2" t="s">
        <v>201</v>
      </c>
      <c r="C1214" s="2" t="s">
        <v>13</v>
      </c>
      <c r="D1214" s="2" t="s">
        <v>435</v>
      </c>
      <c r="E1214" s="2" t="s">
        <v>1100</v>
      </c>
      <c r="F1214" s="2" t="s">
        <v>64</v>
      </c>
      <c r="H1214" s="2" t="s">
        <v>877</v>
      </c>
      <c r="I1214" s="2">
        <v>4429</v>
      </c>
      <c r="J1214" s="2">
        <v>1493</v>
      </c>
      <c r="K1214" s="95">
        <f t="shared" si="252"/>
        <v>0.33709641002483631</v>
      </c>
      <c r="L1214" s="38">
        <f t="shared" si="253"/>
        <v>1.680123997925</v>
      </c>
      <c r="M1214" s="38">
        <f t="shared" si="254"/>
        <v>2.4115115085349998</v>
      </c>
      <c r="N1214" s="38">
        <f t="shared" si="255"/>
        <v>2.2389772409799997</v>
      </c>
      <c r="O1214" s="38">
        <f t="shared" si="256"/>
        <v>1.1343872525599998</v>
      </c>
      <c r="P1214" s="2">
        <v>312027</v>
      </c>
      <c r="Q1214" s="2">
        <v>22.737887180000001</v>
      </c>
      <c r="R1214" s="24">
        <v>0.22506684499999999</v>
      </c>
      <c r="S1214" s="24">
        <v>0.32304239899999998</v>
      </c>
      <c r="T1214" s="24">
        <v>0.29992997199999999</v>
      </c>
      <c r="U1214" s="24">
        <v>0.15196078399999999</v>
      </c>
      <c r="V1214" s="95">
        <f t="shared" si="257"/>
        <v>0.15233075157100925</v>
      </c>
      <c r="W1214" s="95">
        <v>0.26987499999999998</v>
      </c>
      <c r="X1214" s="95">
        <v>0.240090462</v>
      </c>
      <c r="Y1214" s="95">
        <f t="shared" si="258"/>
        <v>0.187533764607</v>
      </c>
      <c r="Z1214" s="2">
        <v>0.1</v>
      </c>
      <c r="AA1214" s="2">
        <v>0.17499999999999999</v>
      </c>
      <c r="AB1214" s="2">
        <v>0.22500000000000001</v>
      </c>
      <c r="AC1214" s="95">
        <v>0.26987499999999998</v>
      </c>
      <c r="AD1214" s="38">
        <f t="shared" si="259"/>
        <v>1.4717886221823</v>
      </c>
      <c r="AE1214" s="38">
        <f t="shared" si="260"/>
        <v>3.6968471425841543</v>
      </c>
      <c r="AF1214" s="38">
        <f t="shared" si="261"/>
        <v>4.4130241419715794</v>
      </c>
      <c r="AG1214" s="38">
        <f t="shared" si="262"/>
        <v>2.6818105757133579</v>
      </c>
      <c r="AH1214" s="38">
        <f t="shared" si="263"/>
        <v>7.0948347176849378</v>
      </c>
      <c r="AI1214" s="38">
        <v>286.02694444399998</v>
      </c>
      <c r="AJ1214" s="24">
        <f t="shared" si="264"/>
        <v>2.4804777506106618E-2</v>
      </c>
      <c r="AK1214" s="2">
        <f t="shared" si="265"/>
        <v>1124</v>
      </c>
    </row>
    <row r="1215" spans="1:37">
      <c r="A1215" s="2">
        <v>147</v>
      </c>
      <c r="B1215" s="2" t="s">
        <v>202</v>
      </c>
      <c r="C1215" s="2" t="s">
        <v>13</v>
      </c>
      <c r="D1215" s="2" t="s">
        <v>435</v>
      </c>
      <c r="E1215" s="2" t="s">
        <v>1100</v>
      </c>
      <c r="F1215" s="2" t="s">
        <v>64</v>
      </c>
      <c r="H1215" s="2" t="s">
        <v>877</v>
      </c>
      <c r="I1215" s="2">
        <v>13590</v>
      </c>
      <c r="J1215" s="2">
        <v>2615</v>
      </c>
      <c r="K1215" s="95">
        <f t="shared" si="252"/>
        <v>0.19242089771891097</v>
      </c>
      <c r="L1215" s="38">
        <f t="shared" si="253"/>
        <v>4.5939988679499999</v>
      </c>
      <c r="M1215" s="38">
        <f t="shared" si="254"/>
        <v>3.9355158356250004</v>
      </c>
      <c r="N1215" s="38">
        <f t="shared" si="255"/>
        <v>2.5038275374499999</v>
      </c>
      <c r="O1215" s="38">
        <f t="shared" si="256"/>
        <v>2.041657758975</v>
      </c>
      <c r="P1215" s="2">
        <v>5850850</v>
      </c>
      <c r="Q1215" s="2">
        <v>1.6879177830000001</v>
      </c>
      <c r="R1215" s="24">
        <v>0.35135746600000001</v>
      </c>
      <c r="S1215" s="24">
        <v>0.30099547500000001</v>
      </c>
      <c r="T1215" s="24">
        <v>0.191497326</v>
      </c>
      <c r="U1215" s="24">
        <v>0.15614973300000001</v>
      </c>
      <c r="V1215" s="95">
        <f t="shared" si="257"/>
        <v>6.6894559182119215E-2</v>
      </c>
      <c r="W1215" s="95">
        <v>0.27625</v>
      </c>
      <c r="X1215" s="95">
        <v>0.24801953500000001</v>
      </c>
      <c r="Y1215" s="95">
        <f t="shared" si="258"/>
        <v>0.17403321681625</v>
      </c>
      <c r="Z1215" s="2">
        <v>0.1</v>
      </c>
      <c r="AA1215" s="2">
        <v>0.17499999999999999</v>
      </c>
      <c r="AB1215" s="2">
        <v>0.22500000000000001</v>
      </c>
      <c r="AC1215" s="95">
        <v>0.27625</v>
      </c>
      <c r="AD1215" s="38">
        <f t="shared" si="259"/>
        <v>4.0243430083242</v>
      </c>
      <c r="AE1215" s="38">
        <f t="shared" si="260"/>
        <v>6.0331457760131251</v>
      </c>
      <c r="AF1215" s="38">
        <f t="shared" si="261"/>
        <v>4.9350440763139503</v>
      </c>
      <c r="AG1215" s="38">
        <f t="shared" si="262"/>
        <v>4.9407096938315505</v>
      </c>
      <c r="AH1215" s="38">
        <f t="shared" si="263"/>
        <v>9.8757537701455007</v>
      </c>
      <c r="AI1215" s="38">
        <v>286.02694444399998</v>
      </c>
      <c r="AJ1215" s="24">
        <f t="shared" si="264"/>
        <v>3.4527354719474802E-2</v>
      </c>
      <c r="AK1215" s="2">
        <f t="shared" si="265"/>
        <v>1515</v>
      </c>
    </row>
    <row r="1216" spans="1:37">
      <c r="A1216" s="2">
        <v>148</v>
      </c>
      <c r="B1216" s="2" t="s">
        <v>203</v>
      </c>
      <c r="C1216" s="2" t="s">
        <v>13</v>
      </c>
      <c r="D1216" s="2" t="s">
        <v>435</v>
      </c>
      <c r="E1216" s="2" t="s">
        <v>1100</v>
      </c>
      <c r="F1216" s="2" t="s">
        <v>64</v>
      </c>
      <c r="H1216" s="2" t="s">
        <v>877</v>
      </c>
      <c r="I1216" s="2">
        <v>19185</v>
      </c>
      <c r="J1216" s="2">
        <v>9580</v>
      </c>
      <c r="K1216" s="95">
        <f t="shared" si="252"/>
        <v>0.49934844930935629</v>
      </c>
      <c r="L1216" s="38">
        <f t="shared" si="253"/>
        <v>0</v>
      </c>
      <c r="M1216" s="38">
        <f t="shared" si="254"/>
        <v>5.6705147087000007</v>
      </c>
      <c r="N1216" s="38">
        <f t="shared" si="255"/>
        <v>33.439651546900002</v>
      </c>
      <c r="O1216" s="38">
        <f t="shared" si="256"/>
        <v>8.789833744400001</v>
      </c>
      <c r="P1216" s="2">
        <v>4077166</v>
      </c>
      <c r="Q1216" s="2">
        <v>21.272263333000001</v>
      </c>
      <c r="R1216" s="24">
        <v>0</v>
      </c>
      <c r="S1216" s="24">
        <v>0.118382353</v>
      </c>
      <c r="T1216" s="24">
        <v>0.69811381100000003</v>
      </c>
      <c r="U1216" s="24">
        <v>0.183503836</v>
      </c>
      <c r="V1216" s="95">
        <f t="shared" si="257"/>
        <v>0.44023440491321347</v>
      </c>
      <c r="W1216" s="95">
        <v>0.27040625000000001</v>
      </c>
      <c r="X1216" s="95">
        <v>0.23445105999999999</v>
      </c>
      <c r="Y1216" s="95">
        <f t="shared" si="258"/>
        <v>0.22741310340337501</v>
      </c>
      <c r="Z1216" s="2" t="s">
        <v>532</v>
      </c>
      <c r="AA1216" s="2">
        <v>0.17499999999999999</v>
      </c>
      <c r="AB1216" s="2">
        <v>0.22500000000000001</v>
      </c>
      <c r="AC1216" s="95">
        <v>0.27040625000000001</v>
      </c>
      <c r="AD1216" s="38">
        <f t="shared" si="259"/>
        <v>0</v>
      </c>
      <c r="AE1216" s="38">
        <f t="shared" si="260"/>
        <v>8.6928990484371003</v>
      </c>
      <c r="AF1216" s="38">
        <f t="shared" si="261"/>
        <v>65.909553198939903</v>
      </c>
      <c r="AG1216" s="38">
        <f t="shared" si="262"/>
        <v>20.820995593092764</v>
      </c>
      <c r="AH1216" s="38">
        <f t="shared" si="263"/>
        <v>86.730548792032664</v>
      </c>
      <c r="AI1216" s="38">
        <v>286.02694444399998</v>
      </c>
      <c r="AJ1216" s="24">
        <f t="shared" si="264"/>
        <v>0.30322509986122398</v>
      </c>
      <c r="AK1216" s="2">
        <f t="shared" si="265"/>
        <v>14076</v>
      </c>
    </row>
    <row r="1217" spans="1:37">
      <c r="A1217" s="2">
        <v>149</v>
      </c>
      <c r="B1217" s="2" t="s">
        <v>204</v>
      </c>
      <c r="C1217" s="2" t="s">
        <v>13</v>
      </c>
      <c r="D1217" s="2" t="s">
        <v>435</v>
      </c>
      <c r="E1217" s="2" t="s">
        <v>1100</v>
      </c>
      <c r="F1217" s="2" t="s">
        <v>64</v>
      </c>
      <c r="H1217" s="2" t="s">
        <v>877</v>
      </c>
      <c r="I1217" s="2">
        <v>9987</v>
      </c>
      <c r="J1217" s="2">
        <v>4235</v>
      </c>
      <c r="K1217" s="95">
        <f t="shared" si="252"/>
        <v>0.42405126664664061</v>
      </c>
      <c r="L1217" s="38">
        <f t="shared" si="253"/>
        <v>0.85856616615000003</v>
      </c>
      <c r="M1217" s="38">
        <f t="shared" si="254"/>
        <v>7.1176470634499998</v>
      </c>
      <c r="N1217" s="38">
        <f t="shared" si="255"/>
        <v>8.5278308730999992</v>
      </c>
      <c r="O1217" s="38">
        <f t="shared" si="256"/>
        <v>4.6709558761250003</v>
      </c>
      <c r="P1217" s="2">
        <v>573694</v>
      </c>
      <c r="Q1217" s="2">
        <v>48.887772879000003</v>
      </c>
      <c r="R1217" s="24">
        <v>4.0546218000000002E-2</v>
      </c>
      <c r="S1217" s="24">
        <v>0.33613445400000003</v>
      </c>
      <c r="T1217" s="24">
        <v>0.40273109200000001</v>
      </c>
      <c r="U1217" s="24">
        <v>0.22058823499999999</v>
      </c>
      <c r="V1217" s="95">
        <f t="shared" si="257"/>
        <v>0.26431935013968161</v>
      </c>
      <c r="W1217" s="95">
        <v>0.295375</v>
      </c>
      <c r="X1217" s="95">
        <v>0.24257298999999999</v>
      </c>
      <c r="Y1217" s="95">
        <f t="shared" si="258"/>
        <v>0.21407858436921876</v>
      </c>
      <c r="Z1217" s="2">
        <v>0.1</v>
      </c>
      <c r="AA1217" s="2">
        <v>0.17499999999999999</v>
      </c>
      <c r="AB1217" s="2">
        <v>0.22500000000000001</v>
      </c>
      <c r="AC1217" s="95">
        <v>0.27465624999999999</v>
      </c>
      <c r="AD1217" s="38">
        <f t="shared" si="259"/>
        <v>0.75210396154740011</v>
      </c>
      <c r="AE1217" s="38">
        <f t="shared" si="260"/>
        <v>10.911352948268847</v>
      </c>
      <c r="AF1217" s="38">
        <f t="shared" si="261"/>
        <v>16.808354650880098</v>
      </c>
      <c r="AG1217" s="38">
        <f t="shared" si="262"/>
        <v>11.238267289703144</v>
      </c>
      <c r="AH1217" s="38">
        <f t="shared" si="263"/>
        <v>28.046621940583243</v>
      </c>
      <c r="AI1217" s="38">
        <v>286.02694444399998</v>
      </c>
      <c r="AJ1217" s="24">
        <f t="shared" si="264"/>
        <v>9.8055873704843824E-2</v>
      </c>
      <c r="AK1217" s="2">
        <f t="shared" si="265"/>
        <v>4400</v>
      </c>
    </row>
    <row r="1218" spans="1:37">
      <c r="A1218" s="2">
        <v>150</v>
      </c>
      <c r="B1218" s="2" t="s">
        <v>205</v>
      </c>
      <c r="C1218" s="2" t="s">
        <v>13</v>
      </c>
      <c r="D1218" s="2" t="s">
        <v>435</v>
      </c>
      <c r="E1218" s="2" t="s">
        <v>1100</v>
      </c>
      <c r="F1218" s="2" t="s">
        <v>64</v>
      </c>
      <c r="H1218" s="2" t="s">
        <v>877</v>
      </c>
      <c r="I1218" s="2">
        <v>15033</v>
      </c>
      <c r="J1218" s="2">
        <v>4621</v>
      </c>
      <c r="K1218" s="95">
        <f t="shared" si="252"/>
        <v>0.3073904077695736</v>
      </c>
      <c r="L1218" s="38">
        <f t="shared" si="253"/>
        <v>6.6596764678699989</v>
      </c>
      <c r="M1218" s="38">
        <f t="shared" si="254"/>
        <v>6.5625966283650001</v>
      </c>
      <c r="N1218" s="38">
        <f t="shared" si="255"/>
        <v>5.6335965877199996</v>
      </c>
      <c r="O1218" s="38">
        <f t="shared" si="256"/>
        <v>4.2491303160450009</v>
      </c>
      <c r="P1218" s="2">
        <v>1970521</v>
      </c>
      <c r="Q1218" s="2">
        <v>10.963608125</v>
      </c>
      <c r="R1218" s="24">
        <v>0.28823529399999998</v>
      </c>
      <c r="S1218" s="24">
        <v>0.28403361300000002</v>
      </c>
      <c r="T1218" s="24">
        <v>0.243825864</v>
      </c>
      <c r="U1218" s="24">
        <v>0.183905229</v>
      </c>
      <c r="V1218" s="95">
        <f t="shared" si="257"/>
        <v>0.13148043509299542</v>
      </c>
      <c r="W1218" s="95">
        <v>0.28209375000000003</v>
      </c>
      <c r="X1218" s="95">
        <v>0.24954775800000001</v>
      </c>
      <c r="Y1218" s="95">
        <f t="shared" si="258"/>
        <v>0.18526874676821875</v>
      </c>
      <c r="Z1218" s="2">
        <v>0.1</v>
      </c>
      <c r="AA1218" s="2">
        <v>0.17499999999999999</v>
      </c>
      <c r="AB1218" s="2">
        <v>0.22500000000000001</v>
      </c>
      <c r="AC1218" s="95">
        <v>0.28209374999999998</v>
      </c>
      <c r="AD1218" s="38">
        <f t="shared" si="259"/>
        <v>5.8338765858541191</v>
      </c>
      <c r="AE1218" s="38">
        <f t="shared" si="260"/>
        <v>10.060460631283544</v>
      </c>
      <c r="AF1218" s="38">
        <f t="shared" si="261"/>
        <v>11.10381887439612</v>
      </c>
      <c r="AG1218" s="38">
        <f t="shared" si="262"/>
        <v>10.500201200604339</v>
      </c>
      <c r="AH1218" s="38">
        <f t="shared" si="263"/>
        <v>21.604020075000459</v>
      </c>
      <c r="AI1218" s="38">
        <v>286.02694444399998</v>
      </c>
      <c r="AJ1218" s="24">
        <f t="shared" si="264"/>
        <v>7.5531415814674138E-2</v>
      </c>
      <c r="AK1218" s="2">
        <f t="shared" si="265"/>
        <v>3294</v>
      </c>
    </row>
    <row r="1219" spans="1:37">
      <c r="A1219" s="2">
        <v>151</v>
      </c>
      <c r="B1219" s="2" t="s">
        <v>206</v>
      </c>
      <c r="C1219" s="2" t="s">
        <v>13</v>
      </c>
      <c r="D1219" s="2" t="s">
        <v>435</v>
      </c>
      <c r="E1219" s="2" t="s">
        <v>1100</v>
      </c>
      <c r="F1219" s="2" t="s">
        <v>64</v>
      </c>
      <c r="H1219" s="2" t="s">
        <v>877</v>
      </c>
      <c r="I1219" s="2">
        <v>25684</v>
      </c>
      <c r="J1219" s="2">
        <v>14087</v>
      </c>
      <c r="K1219" s="95">
        <f t="shared" si="252"/>
        <v>0.54847375798162279</v>
      </c>
      <c r="L1219" s="38">
        <f t="shared" si="253"/>
        <v>6.6782410648349995</v>
      </c>
      <c r="M1219" s="38">
        <f t="shared" si="254"/>
        <v>26.167801867180003</v>
      </c>
      <c r="N1219" s="38">
        <f t="shared" si="255"/>
        <v>23.421394148899999</v>
      </c>
      <c r="O1219" s="38">
        <f t="shared" si="256"/>
        <v>14.167562919084999</v>
      </c>
      <c r="P1219" s="2">
        <v>5074261</v>
      </c>
      <c r="Q1219" s="2">
        <v>15.841209075</v>
      </c>
      <c r="R1219" s="24">
        <v>9.4814240999999994E-2</v>
      </c>
      <c r="S1219" s="24">
        <v>0.37151702800000003</v>
      </c>
      <c r="T1219" s="24">
        <v>0.33252493999999999</v>
      </c>
      <c r="U1219" s="24">
        <v>0.20114379099999999</v>
      </c>
      <c r="V1219" s="95">
        <f t="shared" si="257"/>
        <v>0.29270329440885379</v>
      </c>
      <c r="W1219" s="95">
        <v>0.30121874999999998</v>
      </c>
      <c r="X1219" s="95">
        <v>0.24411628099999999</v>
      </c>
      <c r="Y1219" s="95">
        <f t="shared" si="258"/>
        <v>0.20477413012478127</v>
      </c>
      <c r="Z1219" s="2">
        <v>0.1</v>
      </c>
      <c r="AA1219" s="2">
        <v>0.17499999999999999</v>
      </c>
      <c r="AB1219" s="2">
        <v>0.22500000000000001</v>
      </c>
      <c r="AC1219" s="95">
        <v>0.27571875000000001</v>
      </c>
      <c r="AD1219" s="38">
        <f t="shared" si="259"/>
        <v>5.8501391727954593</v>
      </c>
      <c r="AE1219" s="38">
        <f t="shared" si="260"/>
        <v>40.115240262386941</v>
      </c>
      <c r="AF1219" s="38">
        <f t="shared" si="261"/>
        <v>46.163567867481902</v>
      </c>
      <c r="AG1219" s="38">
        <f t="shared" si="262"/>
        <v>34.21886159010505</v>
      </c>
      <c r="AH1219" s="38">
        <f t="shared" si="263"/>
        <v>80.382429457586952</v>
      </c>
      <c r="AI1219" s="38">
        <v>286.02694444399998</v>
      </c>
      <c r="AJ1219" s="24">
        <f t="shared" si="264"/>
        <v>0.28103096935094762</v>
      </c>
      <c r="AK1219" s="2">
        <f t="shared" si="265"/>
        <v>12530</v>
      </c>
    </row>
    <row r="1220" spans="1:37">
      <c r="A1220" s="2">
        <v>152</v>
      </c>
      <c r="B1220" s="2" t="s">
        <v>207</v>
      </c>
      <c r="C1220" s="2" t="s">
        <v>13</v>
      </c>
      <c r="D1220" s="2" t="s">
        <v>435</v>
      </c>
      <c r="E1220" s="2" t="s">
        <v>1100</v>
      </c>
      <c r="F1220" s="2" t="s">
        <v>64</v>
      </c>
      <c r="H1220" s="2" t="s">
        <v>877</v>
      </c>
      <c r="I1220" s="2">
        <v>23851</v>
      </c>
      <c r="J1220" s="2">
        <v>12083</v>
      </c>
      <c r="K1220" s="95">
        <f t="shared" si="252"/>
        <v>0.50660349670873339</v>
      </c>
      <c r="L1220" s="38">
        <f t="shared" si="253"/>
        <v>0</v>
      </c>
      <c r="M1220" s="38">
        <f t="shared" si="254"/>
        <v>18.479882356495001</v>
      </c>
      <c r="N1220" s="38">
        <f t="shared" si="255"/>
        <v>21.960538946150002</v>
      </c>
      <c r="O1220" s="38">
        <f t="shared" si="256"/>
        <v>19.974578697355</v>
      </c>
      <c r="P1220" s="2">
        <v>1658138</v>
      </c>
      <c r="Q1220" s="2">
        <v>56.320934215000001</v>
      </c>
      <c r="R1220" s="24">
        <v>0</v>
      </c>
      <c r="S1220" s="24">
        <v>0.305882353</v>
      </c>
      <c r="T1220" s="24">
        <v>0.36349481</v>
      </c>
      <c r="U1220" s="24">
        <v>0.330622837</v>
      </c>
      <c r="V1220" s="95">
        <f t="shared" si="257"/>
        <v>0.35164242709743826</v>
      </c>
      <c r="W1220" s="95">
        <v>0.32884374999999999</v>
      </c>
      <c r="X1220" s="95">
        <v>0.254219319</v>
      </c>
      <c r="Y1220" s="95">
        <f t="shared" si="258"/>
        <v>0.22998752700721875</v>
      </c>
      <c r="Z1220" s="2" t="s">
        <v>532</v>
      </c>
      <c r="AA1220" s="2">
        <v>0.17499999999999999</v>
      </c>
      <c r="AB1220" s="2">
        <v>0.22500000000000001</v>
      </c>
      <c r="AC1220" s="95">
        <v>0.28634375000000001</v>
      </c>
      <c r="AD1220" s="38">
        <f t="shared" si="259"/>
        <v>0</v>
      </c>
      <c r="AE1220" s="38">
        <f t="shared" si="260"/>
        <v>28.329659652506834</v>
      </c>
      <c r="AF1220" s="38">
        <f t="shared" si="261"/>
        <v>43.284222262861661</v>
      </c>
      <c r="AG1220" s="38">
        <f t="shared" si="262"/>
        <v>50.103658935307735</v>
      </c>
      <c r="AH1220" s="38">
        <f t="shared" si="263"/>
        <v>93.387881198169396</v>
      </c>
      <c r="AI1220" s="38">
        <v>286.02694444399998</v>
      </c>
      <c r="AJ1220" s="24">
        <f t="shared" si="264"/>
        <v>0.3265002931094606</v>
      </c>
      <c r="AK1220" s="2">
        <f t="shared" si="265"/>
        <v>13978</v>
      </c>
    </row>
    <row r="1221" spans="1:37">
      <c r="A1221" s="2">
        <v>153</v>
      </c>
      <c r="B1221" s="2" t="s">
        <v>208</v>
      </c>
      <c r="C1221" s="2" t="s">
        <v>13</v>
      </c>
      <c r="D1221" s="2" t="s">
        <v>435</v>
      </c>
      <c r="E1221" s="2" t="s">
        <v>1100</v>
      </c>
      <c r="F1221" s="2" t="s">
        <v>64</v>
      </c>
      <c r="H1221" s="2" t="s">
        <v>877</v>
      </c>
      <c r="I1221" s="2">
        <v>7425</v>
      </c>
      <c r="J1221" s="2">
        <v>908</v>
      </c>
      <c r="K1221" s="95">
        <f t="shared" si="252"/>
        <v>0.1222895622895623</v>
      </c>
      <c r="L1221" s="38">
        <f t="shared" si="253"/>
        <v>2.4486623521400004</v>
      </c>
      <c r="M1221" s="38">
        <f t="shared" si="254"/>
        <v>0.51276963262000008</v>
      </c>
      <c r="N1221" s="38">
        <f t="shared" si="255"/>
        <v>0.58668415135999996</v>
      </c>
      <c r="O1221" s="38">
        <f t="shared" si="256"/>
        <v>0.99188385934000012</v>
      </c>
      <c r="P1221" s="2">
        <v>520891</v>
      </c>
      <c r="Q1221" s="2">
        <v>7.1027512120000003</v>
      </c>
      <c r="R1221" s="24">
        <v>0.53935294099999997</v>
      </c>
      <c r="S1221" s="24">
        <v>0.112944853</v>
      </c>
      <c r="T1221" s="24">
        <v>0.129225584</v>
      </c>
      <c r="U1221" s="24">
        <v>0.21847662100000001</v>
      </c>
      <c r="V1221" s="95">
        <f t="shared" si="257"/>
        <v>4.2520350456565666E-2</v>
      </c>
      <c r="W1221" s="95">
        <v>0.32778124999999997</v>
      </c>
      <c r="X1221" s="95">
        <v>0.26755067500000002</v>
      </c>
      <c r="Y1221" s="95">
        <f t="shared" si="258"/>
        <v>0.16672860317834376</v>
      </c>
      <c r="Z1221" s="2">
        <v>0.1</v>
      </c>
      <c r="AA1221" s="2">
        <v>0.17499999999999999</v>
      </c>
      <c r="AB1221" s="2">
        <v>0.22500000000000001</v>
      </c>
      <c r="AC1221" s="95">
        <v>0.29271875000000003</v>
      </c>
      <c r="AD1221" s="38">
        <f t="shared" si="259"/>
        <v>2.1450282204746403</v>
      </c>
      <c r="AE1221" s="38">
        <f t="shared" si="260"/>
        <v>0.78607584680646003</v>
      </c>
      <c r="AF1221" s="38">
        <f t="shared" si="261"/>
        <v>1.1563544623305599</v>
      </c>
      <c r="AG1221" s="38">
        <f t="shared" si="262"/>
        <v>2.5434047102323429</v>
      </c>
      <c r="AH1221" s="38">
        <f t="shared" si="263"/>
        <v>3.6997591725629029</v>
      </c>
      <c r="AI1221" s="38">
        <v>286.02694444399998</v>
      </c>
      <c r="AJ1221" s="24">
        <f t="shared" si="264"/>
        <v>1.2935002259156963E-2</v>
      </c>
      <c r="AK1221" s="2">
        <f t="shared" si="265"/>
        <v>526</v>
      </c>
    </row>
    <row r="1222" spans="1:37">
      <c r="A1222" s="2">
        <v>154</v>
      </c>
      <c r="B1222" s="2" t="s">
        <v>209</v>
      </c>
      <c r="C1222" s="2" t="s">
        <v>13</v>
      </c>
      <c r="D1222" s="2" t="s">
        <v>435</v>
      </c>
      <c r="E1222" s="2" t="s">
        <v>1100</v>
      </c>
      <c r="F1222" s="2" t="s">
        <v>64</v>
      </c>
      <c r="H1222" s="2" t="s">
        <v>877</v>
      </c>
      <c r="I1222" s="2">
        <v>6192</v>
      </c>
      <c r="J1222" s="2">
        <v>517</v>
      </c>
      <c r="K1222" s="95">
        <f t="shared" si="252"/>
        <v>8.349483204134367E-2</v>
      </c>
      <c r="L1222" s="38">
        <f t="shared" si="253"/>
        <v>1.4845743045099997</v>
      </c>
      <c r="M1222" s="38">
        <f t="shared" si="254"/>
        <v>0.41414844652499994</v>
      </c>
      <c r="N1222" s="38">
        <f t="shared" si="255"/>
        <v>0.26942224023</v>
      </c>
      <c r="O1222" s="38">
        <f t="shared" si="256"/>
        <v>0.41685500873499998</v>
      </c>
      <c r="P1222" s="2">
        <v>538223</v>
      </c>
      <c r="Q1222" s="2">
        <v>2.9654209229999999</v>
      </c>
      <c r="R1222" s="24">
        <v>0.57430340599999996</v>
      </c>
      <c r="S1222" s="24">
        <v>0.16021216499999999</v>
      </c>
      <c r="T1222" s="24">
        <v>0.104225238</v>
      </c>
      <c r="U1222" s="24">
        <v>0.161259191</v>
      </c>
      <c r="V1222" s="95">
        <f t="shared" si="257"/>
        <v>2.2166577808947031E-2</v>
      </c>
      <c r="W1222" s="95">
        <v>0.29165625000000001</v>
      </c>
      <c r="X1222" s="95">
        <v>0.265487998</v>
      </c>
      <c r="Y1222" s="95">
        <f t="shared" si="258"/>
        <v>0.15595039895009374</v>
      </c>
      <c r="Z1222" s="2">
        <v>0.1</v>
      </c>
      <c r="AA1222" s="2">
        <v>0.17499999999999999</v>
      </c>
      <c r="AB1222" s="2">
        <v>0.22500000000000001</v>
      </c>
      <c r="AC1222" s="95">
        <v>0.29165625000000001</v>
      </c>
      <c r="AD1222" s="38">
        <f t="shared" si="259"/>
        <v>1.30048709075076</v>
      </c>
      <c r="AE1222" s="38">
        <f t="shared" si="260"/>
        <v>0.63488956852282474</v>
      </c>
      <c r="AF1222" s="38">
        <f t="shared" si="261"/>
        <v>0.53103123549332998</v>
      </c>
      <c r="AG1222" s="38">
        <f t="shared" si="262"/>
        <v>1.0650265092983779</v>
      </c>
      <c r="AH1222" s="38">
        <f t="shared" si="263"/>
        <v>1.5960577447917079</v>
      </c>
      <c r="AI1222" s="38">
        <v>286.02694444399998</v>
      </c>
      <c r="AJ1222" s="24">
        <f t="shared" si="264"/>
        <v>5.5800957769703875E-3</v>
      </c>
      <c r="AK1222" s="2">
        <f t="shared" si="265"/>
        <v>229</v>
      </c>
    </row>
    <row r="1223" spans="1:37">
      <c r="A1223" s="2">
        <v>155</v>
      </c>
      <c r="B1223" s="2" t="s">
        <v>210</v>
      </c>
      <c r="C1223" s="2" t="s">
        <v>13</v>
      </c>
      <c r="D1223" s="2" t="s">
        <v>435</v>
      </c>
      <c r="E1223" s="2" t="s">
        <v>1100</v>
      </c>
      <c r="F1223" s="2" t="s">
        <v>64</v>
      </c>
      <c r="H1223" s="2" t="s">
        <v>877</v>
      </c>
      <c r="I1223" s="2">
        <v>17697</v>
      </c>
      <c r="J1223" s="2">
        <v>3218</v>
      </c>
      <c r="K1223" s="95">
        <f t="shared" ref="K1223:K1286" si="266">J1223/I1223</f>
        <v>0.18183872972820253</v>
      </c>
      <c r="L1223" s="38">
        <f t="shared" ref="L1223:L1286" si="267">R1223*$J1223*$D$2/1000</f>
        <v>12.996657098010001</v>
      </c>
      <c r="M1223" s="38">
        <f t="shared" ref="M1223:M1286" si="268">S1223*$J1223*$D$2/1000</f>
        <v>3.0933429019899994</v>
      </c>
      <c r="N1223" s="38">
        <f t="shared" ref="N1223:N1286" si="269">T1223*$J1223*$D$2/1000</f>
        <v>0</v>
      </c>
      <c r="O1223" s="38">
        <f t="shared" ref="O1223:O1286" si="270">U1223*$J1223*$D$2/1000</f>
        <v>0</v>
      </c>
      <c r="P1223" s="2">
        <v>4915123</v>
      </c>
      <c r="Q1223" s="2">
        <v>0</v>
      </c>
      <c r="R1223" s="24">
        <v>0.80774748900000004</v>
      </c>
      <c r="S1223" s="24">
        <v>0.19225251099999999</v>
      </c>
      <c r="T1223" s="24">
        <v>0</v>
      </c>
      <c r="U1223" s="24">
        <v>0</v>
      </c>
      <c r="V1223" s="95">
        <f t="shared" ref="V1223:V1286" si="271">K1223*(T1223+U1223)</f>
        <v>0</v>
      </c>
      <c r="W1223" s="95">
        <v>0.19018750000000001</v>
      </c>
      <c r="X1223" s="95"/>
      <c r="Y1223" s="95">
        <f t="shared" ref="Y1223:Y1286" si="272">SUMPRODUCT(R1223:U1223,Z1223:AC1223)</f>
        <v>0.11441893832500001</v>
      </c>
      <c r="Z1223" s="2">
        <v>0.1</v>
      </c>
      <c r="AA1223" s="2">
        <v>0.17499999999999999</v>
      </c>
      <c r="AB1223" s="2" t="s">
        <v>532</v>
      </c>
      <c r="AC1223" s="95"/>
      <c r="AD1223" s="38">
        <f t="shared" ref="AD1223:AD1286" si="273">IFERROR(L1223*Z1223*8760/1000,0)</f>
        <v>11.385071617856761</v>
      </c>
      <c r="AE1223" s="38">
        <f t="shared" ref="AE1223:AE1286" si="274">IFERROR(M1223*AA1223*8760/1000,0)</f>
        <v>4.7420946687506689</v>
      </c>
      <c r="AF1223" s="38">
        <f t="shared" ref="AF1223:AF1286" si="275">IFERROR(N1223*AB1223*8760/1000,0)</f>
        <v>0</v>
      </c>
      <c r="AG1223" s="38">
        <f t="shared" ref="AG1223:AG1286" si="276">IFERROR(O1223*AC1223*8760/1000,0)</f>
        <v>0</v>
      </c>
      <c r="AH1223" s="38">
        <f t="shared" ref="AH1223:AH1286" si="277">AF1223+AG1223</f>
        <v>0</v>
      </c>
      <c r="AI1223" s="38">
        <v>286.02694444399998</v>
      </c>
      <c r="AJ1223" s="24">
        <f t="shared" ref="AJ1223:AJ1286" si="278">AH1223/AI1223</f>
        <v>0</v>
      </c>
      <c r="AK1223" s="2">
        <f t="shared" ref="AK1223:AK1286" si="279">ROUND((O1223+N1223)/0.003,0)</f>
        <v>0</v>
      </c>
    </row>
    <row r="1224" spans="1:37">
      <c r="A1224" s="2">
        <v>156</v>
      </c>
      <c r="B1224" s="2" t="s">
        <v>211</v>
      </c>
      <c r="C1224" s="2" t="s">
        <v>13</v>
      </c>
      <c r="D1224" s="2" t="s">
        <v>435</v>
      </c>
      <c r="E1224" s="2" t="s">
        <v>1100</v>
      </c>
      <c r="F1224" s="2" t="s">
        <v>64</v>
      </c>
      <c r="H1224" s="2" t="s">
        <v>877</v>
      </c>
      <c r="I1224" s="2">
        <v>7724</v>
      </c>
      <c r="J1224" s="2">
        <v>1402</v>
      </c>
      <c r="K1224" s="95">
        <f t="shared" si="266"/>
        <v>0.18151216986017607</v>
      </c>
      <c r="L1224" s="38">
        <f t="shared" si="267"/>
        <v>5.6160068500400016</v>
      </c>
      <c r="M1224" s="38">
        <f t="shared" si="268"/>
        <v>0.32027412777999997</v>
      </c>
      <c r="N1224" s="38">
        <f t="shared" si="269"/>
        <v>0.32027412777999997</v>
      </c>
      <c r="O1224" s="38">
        <f t="shared" si="270"/>
        <v>0.75344488738999993</v>
      </c>
      <c r="P1224" s="2">
        <v>1221218</v>
      </c>
      <c r="Q1224" s="2">
        <v>1.9123068649999999</v>
      </c>
      <c r="R1224" s="24">
        <v>0.80114220400000002</v>
      </c>
      <c r="S1224" s="24">
        <v>4.5688178000000003E-2</v>
      </c>
      <c r="T1224" s="24">
        <v>4.5688178000000003E-2</v>
      </c>
      <c r="U1224" s="24">
        <v>0.107481439</v>
      </c>
      <c r="V1224" s="95">
        <f t="shared" si="271"/>
        <v>2.7802149538322114E-2</v>
      </c>
      <c r="W1224" s="95">
        <v>0.25818750000000001</v>
      </c>
      <c r="X1224" s="95">
        <v>0.248288171</v>
      </c>
      <c r="Y1224" s="95">
        <f t="shared" si="272"/>
        <v>0.12613985563181251</v>
      </c>
      <c r="Z1224" s="2">
        <v>0.1</v>
      </c>
      <c r="AA1224" s="2">
        <v>0.17499999999999999</v>
      </c>
      <c r="AB1224" s="2">
        <v>0.22500000000000001</v>
      </c>
      <c r="AC1224" s="95">
        <v>0.25818750000000001</v>
      </c>
      <c r="AD1224" s="38">
        <f t="shared" si="273"/>
        <v>4.9196220006350417</v>
      </c>
      <c r="AE1224" s="38">
        <f t="shared" si="274"/>
        <v>0.49098023788673995</v>
      </c>
      <c r="AF1224" s="38">
        <f t="shared" si="275"/>
        <v>0.63126030585437998</v>
      </c>
      <c r="AG1224" s="38">
        <f t="shared" si="276"/>
        <v>1.7040832543199291</v>
      </c>
      <c r="AH1224" s="38">
        <f t="shared" si="277"/>
        <v>2.3353435601743091</v>
      </c>
      <c r="AI1224" s="38">
        <v>286.02694444399998</v>
      </c>
      <c r="AJ1224" s="24">
        <f t="shared" si="278"/>
        <v>8.1647677099579551E-3</v>
      </c>
      <c r="AK1224" s="2">
        <f t="shared" si="279"/>
        <v>358</v>
      </c>
    </row>
    <row r="1225" spans="1:37">
      <c r="A1225" s="2">
        <v>157</v>
      </c>
      <c r="B1225" s="2" t="s">
        <v>212</v>
      </c>
      <c r="C1225" s="2" t="s">
        <v>13</v>
      </c>
      <c r="D1225" s="2" t="s">
        <v>435</v>
      </c>
      <c r="E1225" s="2" t="s">
        <v>1100</v>
      </c>
      <c r="F1225" s="2" t="s">
        <v>64</v>
      </c>
      <c r="H1225" s="2" t="s">
        <v>877</v>
      </c>
      <c r="I1225" s="2">
        <v>22460</v>
      </c>
      <c r="J1225" s="2">
        <v>5350</v>
      </c>
      <c r="K1225" s="95">
        <f t="shared" si="266"/>
        <v>0.2382012466607302</v>
      </c>
      <c r="L1225" s="38">
        <f t="shared" si="267"/>
        <v>21.846882343500003</v>
      </c>
      <c r="M1225" s="38">
        <f t="shared" si="268"/>
        <v>4.9031176565000001</v>
      </c>
      <c r="N1225" s="38">
        <f t="shared" si="269"/>
        <v>0</v>
      </c>
      <c r="O1225" s="38">
        <f t="shared" si="270"/>
        <v>0</v>
      </c>
      <c r="P1225" s="2">
        <v>4448146</v>
      </c>
      <c r="Q1225" s="2">
        <v>0</v>
      </c>
      <c r="R1225" s="24">
        <v>0.81670588200000005</v>
      </c>
      <c r="S1225" s="24">
        <v>0.18329411800000001</v>
      </c>
      <c r="T1225" s="24">
        <v>0</v>
      </c>
      <c r="U1225" s="24">
        <v>0</v>
      </c>
      <c r="V1225" s="95">
        <f t="shared" si="271"/>
        <v>0</v>
      </c>
      <c r="W1225" s="95">
        <v>0.17499999999999999</v>
      </c>
      <c r="X1225" s="95"/>
      <c r="Y1225" s="95">
        <f t="shared" si="272"/>
        <v>0.11374705885</v>
      </c>
      <c r="Z1225" s="2">
        <v>0.1</v>
      </c>
      <c r="AA1225" s="2">
        <v>0.17499999999999999</v>
      </c>
      <c r="AB1225" s="2" t="s">
        <v>532</v>
      </c>
      <c r="AC1225" s="95"/>
      <c r="AD1225" s="38">
        <f t="shared" si="273"/>
        <v>19.137868932906002</v>
      </c>
      <c r="AE1225" s="38">
        <f t="shared" si="274"/>
        <v>7.5164793674145001</v>
      </c>
      <c r="AF1225" s="38">
        <f t="shared" si="275"/>
        <v>0</v>
      </c>
      <c r="AG1225" s="38">
        <f t="shared" si="276"/>
        <v>0</v>
      </c>
      <c r="AH1225" s="38">
        <f t="shared" si="277"/>
        <v>0</v>
      </c>
      <c r="AI1225" s="38">
        <v>286.02694444399998</v>
      </c>
      <c r="AJ1225" s="24">
        <f t="shared" si="278"/>
        <v>0</v>
      </c>
      <c r="AK1225" s="2">
        <f t="shared" si="279"/>
        <v>0</v>
      </c>
    </row>
    <row r="1226" spans="1:37">
      <c r="A1226" s="2">
        <v>158</v>
      </c>
      <c r="B1226" s="2" t="s">
        <v>213</v>
      </c>
      <c r="C1226" s="2" t="s">
        <v>13</v>
      </c>
      <c r="D1226" s="2" t="s">
        <v>435</v>
      </c>
      <c r="E1226" s="2" t="s">
        <v>1100</v>
      </c>
      <c r="F1226" s="2" t="s">
        <v>64</v>
      </c>
      <c r="H1226" s="2" t="s">
        <v>877</v>
      </c>
      <c r="I1226" s="2">
        <v>22854</v>
      </c>
      <c r="J1226" s="2">
        <v>5185</v>
      </c>
      <c r="K1226" s="95">
        <f t="shared" si="266"/>
        <v>0.22687494530497943</v>
      </c>
      <c r="L1226" s="38">
        <f t="shared" si="267"/>
        <v>11.66842858145</v>
      </c>
      <c r="M1226" s="38">
        <f t="shared" si="268"/>
        <v>10.429313366775</v>
      </c>
      <c r="N1226" s="38">
        <f t="shared" si="269"/>
        <v>3.8272580517749999</v>
      </c>
      <c r="O1226" s="38">
        <f t="shared" si="270"/>
        <v>0</v>
      </c>
      <c r="P1226" s="2">
        <v>3744398</v>
      </c>
      <c r="Q1226" s="2">
        <v>2.0146164070000001</v>
      </c>
      <c r="R1226" s="24">
        <v>0.45008403400000002</v>
      </c>
      <c r="S1226" s="24">
        <v>0.40228788300000001</v>
      </c>
      <c r="T1226" s="24">
        <v>0.14762808299999999</v>
      </c>
      <c r="U1226" s="24">
        <v>0</v>
      </c>
      <c r="V1226" s="95">
        <f t="shared" si="271"/>
        <v>3.3493113256103962E-2</v>
      </c>
      <c r="W1226" s="95">
        <v>0.22500000000000001</v>
      </c>
      <c r="X1226" s="95">
        <v>0.22500000000000001</v>
      </c>
      <c r="Y1226" s="95">
        <f t="shared" si="272"/>
        <v>0.1486251016</v>
      </c>
      <c r="Z1226" s="2">
        <v>0.1</v>
      </c>
      <c r="AA1226" s="2">
        <v>0.17499999999999999</v>
      </c>
      <c r="AB1226" s="2">
        <v>0.22500000000000001</v>
      </c>
      <c r="AC1226" s="95"/>
      <c r="AD1226" s="38">
        <f t="shared" si="273"/>
        <v>10.221543437350201</v>
      </c>
      <c r="AE1226" s="38">
        <f t="shared" si="274"/>
        <v>15.988137391266076</v>
      </c>
      <c r="AF1226" s="38">
        <f t="shared" si="275"/>
        <v>7.5435256200485243</v>
      </c>
      <c r="AG1226" s="38">
        <f t="shared" si="276"/>
        <v>0</v>
      </c>
      <c r="AH1226" s="38">
        <f t="shared" si="277"/>
        <v>7.5435256200485243</v>
      </c>
      <c r="AI1226" s="38">
        <v>286.02694444399998</v>
      </c>
      <c r="AJ1226" s="24">
        <f t="shared" si="278"/>
        <v>2.6373479025593827E-2</v>
      </c>
      <c r="AK1226" s="2">
        <f t="shared" si="279"/>
        <v>1276</v>
      </c>
    </row>
    <row r="1227" spans="1:37">
      <c r="A1227" s="2">
        <v>159</v>
      </c>
      <c r="B1227" s="2" t="s">
        <v>214</v>
      </c>
      <c r="C1227" s="2" t="s">
        <v>13</v>
      </c>
      <c r="D1227" s="2" t="s">
        <v>435</v>
      </c>
      <c r="E1227" s="2" t="s">
        <v>1100</v>
      </c>
      <c r="F1227" s="2" t="s">
        <v>64</v>
      </c>
      <c r="H1227" s="2" t="s">
        <v>877</v>
      </c>
      <c r="I1227" s="2">
        <v>8504</v>
      </c>
      <c r="J1227" s="2">
        <v>2355</v>
      </c>
      <c r="K1227" s="95">
        <f t="shared" si="266"/>
        <v>0.27692850423330195</v>
      </c>
      <c r="L1227" s="38">
        <f t="shared" si="267"/>
        <v>4.6753676526000003</v>
      </c>
      <c r="M1227" s="38">
        <f t="shared" si="268"/>
        <v>4.31211274125</v>
      </c>
      <c r="N1227" s="38">
        <f t="shared" si="269"/>
        <v>1.2784468983750001</v>
      </c>
      <c r="O1227" s="38">
        <f t="shared" si="270"/>
        <v>1.5090727077750001</v>
      </c>
      <c r="P1227" s="2">
        <v>891181</v>
      </c>
      <c r="Q1227" s="2">
        <v>6.77557673</v>
      </c>
      <c r="R1227" s="24">
        <v>0.39705882399999998</v>
      </c>
      <c r="S1227" s="24">
        <v>0.36620914999999998</v>
      </c>
      <c r="T1227" s="24">
        <v>0.108572985</v>
      </c>
      <c r="U1227" s="24">
        <v>0.128159041</v>
      </c>
      <c r="V1227" s="95">
        <f t="shared" si="271"/>
        <v>6.555784586429915E-2</v>
      </c>
      <c r="W1227" s="95">
        <v>0.26615624999999998</v>
      </c>
      <c r="X1227" s="95">
        <v>0.24728065900000001</v>
      </c>
      <c r="Y1227" s="95">
        <f t="shared" si="272"/>
        <v>0.16233173503115625</v>
      </c>
      <c r="Z1227" s="2">
        <v>0.1</v>
      </c>
      <c r="AA1227" s="2">
        <v>0.17499999999999999</v>
      </c>
      <c r="AB1227" s="2">
        <v>0.22500000000000001</v>
      </c>
      <c r="AC1227" s="95">
        <v>0.26615624999999998</v>
      </c>
      <c r="AD1227" s="38">
        <f t="shared" si="273"/>
        <v>4.0956220636776006</v>
      </c>
      <c r="AE1227" s="38">
        <f t="shared" si="274"/>
        <v>6.6104688323362488</v>
      </c>
      <c r="AF1227" s="38">
        <f t="shared" si="275"/>
        <v>2.5198188366971253</v>
      </c>
      <c r="AG1227" s="38">
        <f t="shared" si="276"/>
        <v>3.5184464040177614</v>
      </c>
      <c r="AH1227" s="38">
        <f t="shared" si="277"/>
        <v>6.0382652407148871</v>
      </c>
      <c r="AI1227" s="38">
        <v>286.02694444399998</v>
      </c>
      <c r="AJ1227" s="24">
        <f t="shared" si="278"/>
        <v>2.1110826647652049E-2</v>
      </c>
      <c r="AK1227" s="2">
        <f t="shared" si="279"/>
        <v>929</v>
      </c>
    </row>
    <row r="1228" spans="1:37">
      <c r="A1228" s="2">
        <v>160</v>
      </c>
      <c r="B1228" s="2" t="s">
        <v>215</v>
      </c>
      <c r="C1228" s="2" t="s">
        <v>13</v>
      </c>
      <c r="D1228" s="2" t="s">
        <v>435</v>
      </c>
      <c r="E1228" s="2" t="s">
        <v>1100</v>
      </c>
      <c r="F1228" s="2" t="s">
        <v>64</v>
      </c>
      <c r="H1228" s="2" t="s">
        <v>877</v>
      </c>
      <c r="I1228" s="2">
        <v>9378</v>
      </c>
      <c r="J1228" s="2">
        <v>2889</v>
      </c>
      <c r="K1228" s="95">
        <f t="shared" si="266"/>
        <v>0.30806142034548945</v>
      </c>
      <c r="L1228" s="38">
        <f t="shared" si="267"/>
        <v>6.7518936582300002</v>
      </c>
      <c r="M1228" s="38">
        <f t="shared" si="268"/>
        <v>5.1376158963449994</v>
      </c>
      <c r="N1228" s="38">
        <f t="shared" si="269"/>
        <v>2.5554904454249998</v>
      </c>
      <c r="O1228" s="38">
        <f t="shared" si="270"/>
        <v>0</v>
      </c>
      <c r="P1228" s="2">
        <v>1543752</v>
      </c>
      <c r="Q1228" s="2">
        <v>3.2627466460000001</v>
      </c>
      <c r="R1228" s="24">
        <v>0.46742081400000002</v>
      </c>
      <c r="S1228" s="24">
        <v>0.35566742099999998</v>
      </c>
      <c r="T1228" s="24">
        <v>0.176911765</v>
      </c>
      <c r="U1228" s="24">
        <v>0</v>
      </c>
      <c r="V1228" s="95">
        <f t="shared" si="271"/>
        <v>5.449968960172745E-2</v>
      </c>
      <c r="W1228" s="95">
        <v>0.23268749999999999</v>
      </c>
      <c r="X1228" s="95">
        <v>0.22500000000000001</v>
      </c>
      <c r="Y1228" s="95">
        <f t="shared" si="272"/>
        <v>0.14878902720000001</v>
      </c>
      <c r="Z1228" s="2">
        <v>0.1</v>
      </c>
      <c r="AA1228" s="2">
        <v>0.17499999999999999</v>
      </c>
      <c r="AB1228" s="2">
        <v>0.22500000000000001</v>
      </c>
      <c r="AC1228" s="95"/>
      <c r="AD1228" s="38">
        <f t="shared" si="273"/>
        <v>5.9146588446094803</v>
      </c>
      <c r="AE1228" s="38">
        <f t="shared" si="274"/>
        <v>7.875965169096883</v>
      </c>
      <c r="AF1228" s="38">
        <f t="shared" si="275"/>
        <v>5.036871667932675</v>
      </c>
      <c r="AG1228" s="38">
        <f t="shared" si="276"/>
        <v>0</v>
      </c>
      <c r="AH1228" s="38">
        <f t="shared" si="277"/>
        <v>5.036871667932675</v>
      </c>
      <c r="AI1228" s="38">
        <v>286.02694444399998</v>
      </c>
      <c r="AJ1228" s="24">
        <f t="shared" si="278"/>
        <v>1.7609780357314635E-2</v>
      </c>
      <c r="AK1228" s="2">
        <f t="shared" si="279"/>
        <v>852</v>
      </c>
    </row>
    <row r="1229" spans="1:37">
      <c r="A1229" s="2">
        <v>161</v>
      </c>
      <c r="B1229" s="2" t="s">
        <v>216</v>
      </c>
      <c r="C1229" s="2" t="s">
        <v>13</v>
      </c>
      <c r="D1229" s="2" t="s">
        <v>435</v>
      </c>
      <c r="E1229" s="2" t="s">
        <v>1100</v>
      </c>
      <c r="F1229" s="2" t="s">
        <v>64</v>
      </c>
      <c r="H1229" s="2" t="s">
        <v>877</v>
      </c>
      <c r="I1229" s="2">
        <v>17141</v>
      </c>
      <c r="J1229" s="2">
        <v>3409</v>
      </c>
      <c r="K1229" s="95">
        <f t="shared" si="266"/>
        <v>0.1988798786535208</v>
      </c>
      <c r="L1229" s="38">
        <f t="shared" si="267"/>
        <v>7.9407008502850003</v>
      </c>
      <c r="M1229" s="38">
        <f t="shared" si="268"/>
        <v>6.3904677818450004</v>
      </c>
      <c r="N1229" s="38">
        <f t="shared" si="269"/>
        <v>2.7138313678700001</v>
      </c>
      <c r="O1229" s="38">
        <f t="shared" si="270"/>
        <v>0</v>
      </c>
      <c r="P1229" s="2">
        <v>5888472</v>
      </c>
      <c r="Q1229" s="2">
        <v>0.90837854600000001</v>
      </c>
      <c r="R1229" s="24">
        <v>0.46586687300000001</v>
      </c>
      <c r="S1229" s="24">
        <v>0.37491744100000002</v>
      </c>
      <c r="T1229" s="24">
        <v>0.159215686</v>
      </c>
      <c r="U1229" s="24">
        <v>0</v>
      </c>
      <c r="V1229" s="95">
        <f t="shared" si="271"/>
        <v>3.1664796311417068E-2</v>
      </c>
      <c r="W1229" s="95">
        <v>0.22500000000000001</v>
      </c>
      <c r="X1229" s="95">
        <v>0.22500000000000001</v>
      </c>
      <c r="Y1229" s="95">
        <f t="shared" si="272"/>
        <v>0.14802076882500001</v>
      </c>
      <c r="Z1229" s="2">
        <v>0.1</v>
      </c>
      <c r="AA1229" s="2">
        <v>0.17499999999999999</v>
      </c>
      <c r="AB1229" s="2">
        <v>0.22500000000000001</v>
      </c>
      <c r="AC1229" s="95"/>
      <c r="AD1229" s="38">
        <f t="shared" si="273"/>
        <v>6.9560539448496606</v>
      </c>
      <c r="AE1229" s="38">
        <f t="shared" si="274"/>
        <v>9.7965871095683852</v>
      </c>
      <c r="AF1229" s="38">
        <f t="shared" si="275"/>
        <v>5.3489616260717705</v>
      </c>
      <c r="AG1229" s="38">
        <f t="shared" si="276"/>
        <v>0</v>
      </c>
      <c r="AH1229" s="38">
        <f t="shared" si="277"/>
        <v>5.3489616260717705</v>
      </c>
      <c r="AI1229" s="38">
        <v>286.02694444399998</v>
      </c>
      <c r="AJ1229" s="24">
        <f t="shared" si="278"/>
        <v>1.870090119121285E-2</v>
      </c>
      <c r="AK1229" s="2">
        <f t="shared" si="279"/>
        <v>905</v>
      </c>
    </row>
    <row r="1230" spans="1:37">
      <c r="A1230" s="2">
        <v>314</v>
      </c>
      <c r="B1230" s="2" t="s">
        <v>363</v>
      </c>
      <c r="C1230" s="2" t="s">
        <v>13</v>
      </c>
      <c r="D1230" s="2" t="s">
        <v>435</v>
      </c>
      <c r="E1230" s="2" t="s">
        <v>1100</v>
      </c>
      <c r="F1230" s="2" t="s">
        <v>64</v>
      </c>
      <c r="H1230" s="2" t="s">
        <v>877</v>
      </c>
      <c r="I1230" s="2">
        <v>65</v>
      </c>
      <c r="J1230" s="2">
        <v>30</v>
      </c>
      <c r="K1230" s="95">
        <f t="shared" si="266"/>
        <v>0.46153846153846156</v>
      </c>
      <c r="L1230" s="38">
        <f t="shared" si="267"/>
        <v>7.5661764749999985E-2</v>
      </c>
      <c r="M1230" s="38">
        <f t="shared" si="268"/>
        <v>5.6779411800000006E-2</v>
      </c>
      <c r="N1230" s="38">
        <f t="shared" si="269"/>
        <v>1.7558823600000002E-2</v>
      </c>
      <c r="O1230" s="38">
        <f t="shared" si="270"/>
        <v>0</v>
      </c>
      <c r="R1230" s="24">
        <v>0.50441176499999996</v>
      </c>
      <c r="S1230" s="24">
        <v>0.37852941200000001</v>
      </c>
      <c r="T1230" s="24">
        <v>0.11705882400000001</v>
      </c>
      <c r="U1230" s="24">
        <v>0</v>
      </c>
      <c r="V1230" s="95">
        <f t="shared" si="271"/>
        <v>5.4027149538461543E-2</v>
      </c>
      <c r="W1230" s="95">
        <v>0.22500000000000001</v>
      </c>
      <c r="X1230" s="95">
        <v>0.22500000000000001</v>
      </c>
      <c r="Y1230" s="95">
        <f t="shared" si="272"/>
        <v>0.14302205899999998</v>
      </c>
      <c r="Z1230" s="2">
        <v>0.1</v>
      </c>
      <c r="AA1230" s="2">
        <v>0.17499999999999999</v>
      </c>
      <c r="AB1230" s="2">
        <v>0.22500000000000001</v>
      </c>
      <c r="AC1230" s="95"/>
      <c r="AD1230" s="38">
        <f t="shared" si="273"/>
        <v>6.6279705920999993E-2</v>
      </c>
      <c r="AE1230" s="38">
        <f t="shared" si="274"/>
        <v>8.7042838289400001E-2</v>
      </c>
      <c r="AF1230" s="38">
        <f t="shared" si="275"/>
        <v>3.4608441315600008E-2</v>
      </c>
      <c r="AG1230" s="38">
        <f t="shared" si="276"/>
        <v>0</v>
      </c>
      <c r="AH1230" s="38">
        <f t="shared" si="277"/>
        <v>3.4608441315600008E-2</v>
      </c>
      <c r="AI1230" s="38">
        <v>286.02694444399998</v>
      </c>
      <c r="AJ1230" s="24">
        <f t="shared" si="278"/>
        <v>1.2099713676581911E-4</v>
      </c>
      <c r="AK1230" s="2">
        <f t="shared" si="279"/>
        <v>6</v>
      </c>
    </row>
    <row r="1231" spans="1:37">
      <c r="A1231" s="2">
        <v>164</v>
      </c>
      <c r="B1231" s="2" t="s">
        <v>219</v>
      </c>
      <c r="C1231" s="2" t="s">
        <v>12</v>
      </c>
      <c r="D1231" s="2" t="s">
        <v>437</v>
      </c>
      <c r="E1231" s="2" t="s">
        <v>1100</v>
      </c>
      <c r="F1231" s="2" t="s">
        <v>64</v>
      </c>
      <c r="H1231" s="2" t="s">
        <v>877</v>
      </c>
      <c r="I1231" s="2">
        <v>64470</v>
      </c>
      <c r="J1231" s="2">
        <v>15891</v>
      </c>
      <c r="K1231" s="95">
        <f t="shared" si="266"/>
        <v>0.24648673801768264</v>
      </c>
      <c r="L1231" s="38">
        <f t="shared" si="267"/>
        <v>0</v>
      </c>
      <c r="M1231" s="38">
        <f t="shared" si="268"/>
        <v>0</v>
      </c>
      <c r="N1231" s="38">
        <f t="shared" si="269"/>
        <v>19.396367642384998</v>
      </c>
      <c r="O1231" s="38">
        <f t="shared" si="270"/>
        <v>60.058632357614997</v>
      </c>
      <c r="P1231" s="2">
        <v>1968957</v>
      </c>
      <c r="Q1231" s="2">
        <v>97.936362068999998</v>
      </c>
      <c r="R1231" s="24">
        <v>0</v>
      </c>
      <c r="S1231" s="24">
        <v>0</v>
      </c>
      <c r="T1231" s="24">
        <v>0.24411764699999999</v>
      </c>
      <c r="U1231" s="24">
        <v>0.75588235299999995</v>
      </c>
      <c r="V1231" s="95">
        <f t="shared" si="271"/>
        <v>0.24648673801768264</v>
      </c>
      <c r="W1231" s="95">
        <v>0.34053125000000001</v>
      </c>
      <c r="X1231" s="95">
        <v>0.27704789899999999</v>
      </c>
      <c r="Y1231" s="95">
        <f t="shared" si="272"/>
        <v>0.27704789927169748</v>
      </c>
      <c r="Z1231" s="2" t="s">
        <v>532</v>
      </c>
      <c r="AA1231" s="2" t="s">
        <v>532</v>
      </c>
      <c r="AB1231" s="2">
        <v>0.22500000000000001</v>
      </c>
      <c r="AC1231" s="95">
        <v>0.29385714299999999</v>
      </c>
      <c r="AD1231" s="38">
        <f t="shared" si="273"/>
        <v>0</v>
      </c>
      <c r="AE1231" s="38">
        <f t="shared" si="274"/>
        <v>0</v>
      </c>
      <c r="AF1231" s="38">
        <f t="shared" si="275"/>
        <v>38.23024062314083</v>
      </c>
      <c r="AG1231" s="38">
        <f t="shared" si="276"/>
        <v>154.6022451057618</v>
      </c>
      <c r="AH1231" s="38">
        <f t="shared" si="277"/>
        <v>192.83248572890261</v>
      </c>
      <c r="AI1231" s="38">
        <v>6.4819444439999998</v>
      </c>
      <c r="AJ1231" s="24">
        <f t="shared" si="278"/>
        <v>29.749172859294969</v>
      </c>
      <c r="AK1231" s="2">
        <f t="shared" si="279"/>
        <v>26485</v>
      </c>
    </row>
    <row r="1232" spans="1:37">
      <c r="A1232" s="2">
        <v>162</v>
      </c>
      <c r="B1232" s="2" t="s">
        <v>217</v>
      </c>
      <c r="C1232" s="2" t="s">
        <v>11</v>
      </c>
      <c r="D1232" s="2" t="s">
        <v>436</v>
      </c>
      <c r="E1232" s="2" t="s">
        <v>1100</v>
      </c>
      <c r="F1232" s="2" t="s">
        <v>64</v>
      </c>
      <c r="H1232" s="2" t="s">
        <v>877</v>
      </c>
      <c r="I1232" s="2">
        <v>64897</v>
      </c>
      <c r="J1232" s="2">
        <v>25662</v>
      </c>
      <c r="K1232" s="95">
        <f t="shared" si="266"/>
        <v>0.39542659907237621</v>
      </c>
      <c r="L1232" s="38">
        <f t="shared" si="267"/>
        <v>0</v>
      </c>
      <c r="M1232" s="38">
        <f t="shared" si="268"/>
        <v>0</v>
      </c>
      <c r="N1232" s="38">
        <f t="shared" si="269"/>
        <v>17.064245477370001</v>
      </c>
      <c r="O1232" s="38">
        <f t="shared" si="270"/>
        <v>111.24575452262999</v>
      </c>
      <c r="P1232" s="2">
        <v>2888558</v>
      </c>
      <c r="Q1232" s="2">
        <v>111.78728322400001</v>
      </c>
      <c r="R1232" s="24">
        <v>0</v>
      </c>
      <c r="S1232" s="24">
        <v>0</v>
      </c>
      <c r="T1232" s="24">
        <v>0.13299232699999999</v>
      </c>
      <c r="U1232" s="24">
        <v>0.86700767300000003</v>
      </c>
      <c r="V1232" s="95">
        <f t="shared" si="271"/>
        <v>0.39542659907237621</v>
      </c>
      <c r="W1232" s="95">
        <v>0.33946874999999999</v>
      </c>
      <c r="X1232" s="95">
        <v>0.28728230900000001</v>
      </c>
      <c r="Y1232" s="95">
        <f t="shared" si="272"/>
        <v>0.28728230857614462</v>
      </c>
      <c r="Z1232" s="2" t="s">
        <v>532</v>
      </c>
      <c r="AA1232" s="2" t="s">
        <v>532</v>
      </c>
      <c r="AB1232" s="2">
        <v>0.22500000000000001</v>
      </c>
      <c r="AC1232" s="95">
        <v>0.29683593699999999</v>
      </c>
      <c r="AD1232" s="38">
        <f t="shared" si="273"/>
        <v>0</v>
      </c>
      <c r="AE1232" s="38">
        <f t="shared" si="274"/>
        <v>0</v>
      </c>
      <c r="AF1232" s="38">
        <f t="shared" si="275"/>
        <v>33.63362783589627</v>
      </c>
      <c r="AG1232" s="38">
        <f t="shared" si="276"/>
        <v>289.27042296153246</v>
      </c>
      <c r="AH1232" s="38">
        <f t="shared" si="277"/>
        <v>322.90405079742874</v>
      </c>
      <c r="AI1232" s="38">
        <v>9.75</v>
      </c>
      <c r="AJ1232" s="24">
        <f t="shared" si="278"/>
        <v>33.118364184351663</v>
      </c>
      <c r="AK1232" s="2">
        <f t="shared" si="279"/>
        <v>42770</v>
      </c>
    </row>
    <row r="1233" spans="1:37">
      <c r="A1233" s="2">
        <v>163</v>
      </c>
      <c r="B1233" s="2" t="s">
        <v>218</v>
      </c>
      <c r="C1233" s="2" t="s">
        <v>534</v>
      </c>
      <c r="D1233" s="2" t="s">
        <v>533</v>
      </c>
      <c r="E1233" s="2" t="s">
        <v>1100</v>
      </c>
      <c r="F1233" s="2" t="s">
        <v>64</v>
      </c>
      <c r="H1233" s="2" t="s">
        <v>877</v>
      </c>
      <c r="I1233" s="2">
        <v>2606</v>
      </c>
      <c r="J1233" s="2">
        <v>377</v>
      </c>
      <c r="K1233" s="95">
        <f t="shared" si="266"/>
        <v>0.14466615502686109</v>
      </c>
      <c r="L1233" s="38">
        <f t="shared" si="267"/>
        <v>0</v>
      </c>
      <c r="M1233" s="38">
        <f t="shared" si="268"/>
        <v>1.1911932773109248</v>
      </c>
      <c r="N1233" s="38">
        <f t="shared" si="269"/>
        <v>0.69380672268907506</v>
      </c>
      <c r="O1233" s="38">
        <f t="shared" si="270"/>
        <v>0</v>
      </c>
      <c r="P1233" s="2">
        <v>576249</v>
      </c>
      <c r="R1233" s="24">
        <f>1-S1233-T1233-U1233</f>
        <v>0</v>
      </c>
      <c r="S1233" s="24">
        <v>0.63193277310924401</v>
      </c>
      <c r="T1233" s="24">
        <v>0.36806722689075599</v>
      </c>
      <c r="U1233" s="24">
        <v>0</v>
      </c>
      <c r="V1233" s="95">
        <f t="shared" si="271"/>
        <v>5.3246870505684961E-2</v>
      </c>
      <c r="W1233" s="95">
        <v>0.22578124999999999</v>
      </c>
      <c r="X1233" s="95">
        <v>0.22500000000000001</v>
      </c>
      <c r="Y1233" s="95">
        <f t="shared" si="272"/>
        <v>0.19340336134453778</v>
      </c>
      <c r="Z1233" s="2">
        <v>0.1</v>
      </c>
      <c r="AA1233" s="2">
        <v>0.17499999999999999</v>
      </c>
      <c r="AB1233" s="2">
        <v>0.22500000000000001</v>
      </c>
      <c r="AC1233" s="95"/>
      <c r="AD1233" s="38">
        <f t="shared" si="273"/>
        <v>0</v>
      </c>
      <c r="AE1233" s="38">
        <f t="shared" si="274"/>
        <v>1.8260992941176477</v>
      </c>
      <c r="AF1233" s="38">
        <f t="shared" si="275"/>
        <v>1.3674930504201668</v>
      </c>
      <c r="AG1233" s="38">
        <f t="shared" si="276"/>
        <v>0</v>
      </c>
      <c r="AH1233" s="38">
        <f t="shared" si="277"/>
        <v>1.3674930504201668</v>
      </c>
      <c r="AI1233" s="38">
        <v>6.37</v>
      </c>
      <c r="AJ1233" s="24">
        <f t="shared" si="278"/>
        <v>0.21467708797804816</v>
      </c>
      <c r="AK1233" s="2">
        <f t="shared" si="279"/>
        <v>231</v>
      </c>
    </row>
    <row r="1234" spans="1:37">
      <c r="A1234" s="2">
        <v>165</v>
      </c>
      <c r="B1234" s="2" t="s">
        <v>220</v>
      </c>
      <c r="C1234" s="2" t="s">
        <v>10</v>
      </c>
      <c r="D1234" s="2" t="s">
        <v>438</v>
      </c>
      <c r="E1234" s="2" t="s">
        <v>1100</v>
      </c>
      <c r="F1234" s="2" t="s">
        <v>64</v>
      </c>
      <c r="H1234" s="2" t="s">
        <v>877</v>
      </c>
      <c r="I1234" s="2">
        <v>285</v>
      </c>
      <c r="J1234" s="2">
        <v>10</v>
      </c>
      <c r="K1234" s="95">
        <f t="shared" si="266"/>
        <v>3.5087719298245612E-2</v>
      </c>
      <c r="L1234" s="38">
        <f t="shared" si="267"/>
        <v>0</v>
      </c>
      <c r="M1234" s="38">
        <f t="shared" si="268"/>
        <v>0</v>
      </c>
      <c r="N1234" s="38">
        <f t="shared" si="269"/>
        <v>1.22764706E-2</v>
      </c>
      <c r="O1234" s="38">
        <f t="shared" si="270"/>
        <v>3.7723529400000004E-2</v>
      </c>
      <c r="P1234" s="2">
        <v>434403</v>
      </c>
      <c r="Q1234" s="2">
        <v>0.273990224</v>
      </c>
      <c r="R1234" s="24">
        <v>0</v>
      </c>
      <c r="S1234" s="24">
        <v>0</v>
      </c>
      <c r="T1234" s="24">
        <v>0.245529412</v>
      </c>
      <c r="U1234" s="24">
        <v>0.754470588</v>
      </c>
      <c r="V1234" s="95">
        <f t="shared" si="271"/>
        <v>3.5087719298245612E-2</v>
      </c>
      <c r="W1234" s="95">
        <v>0.32778124999999997</v>
      </c>
      <c r="X1234" s="95">
        <v>0.271740127</v>
      </c>
      <c r="Y1234" s="95">
        <f t="shared" si="272"/>
        <v>0.27174012666883507</v>
      </c>
      <c r="Z1234" s="2" t="s">
        <v>532</v>
      </c>
      <c r="AA1234" s="2" t="s">
        <v>532</v>
      </c>
      <c r="AB1234" s="2">
        <v>0.22500000000000001</v>
      </c>
      <c r="AC1234" s="95">
        <v>0.28695089299999998</v>
      </c>
      <c r="AD1234" s="38">
        <f t="shared" si="273"/>
        <v>0</v>
      </c>
      <c r="AE1234" s="38">
        <f t="shared" si="274"/>
        <v>0</v>
      </c>
      <c r="AF1234" s="38">
        <f t="shared" si="275"/>
        <v>2.4196923552600003E-2</v>
      </c>
      <c r="AG1234" s="38">
        <f t="shared" si="276"/>
        <v>9.4825251928349771E-2</v>
      </c>
      <c r="AH1234" s="38">
        <f t="shared" si="277"/>
        <v>0.11902217548094977</v>
      </c>
      <c r="AI1234" s="38">
        <v>2.113888889</v>
      </c>
      <c r="AJ1234" s="24">
        <f t="shared" si="278"/>
        <v>5.6304839909184917E-2</v>
      </c>
      <c r="AK1234" s="2">
        <f t="shared" si="279"/>
        <v>17</v>
      </c>
    </row>
    <row r="1235" spans="1:37">
      <c r="A1235" s="2">
        <v>166</v>
      </c>
      <c r="B1235" s="2" t="s">
        <v>221</v>
      </c>
      <c r="C1235" s="2" t="s">
        <v>9</v>
      </c>
      <c r="D1235" s="2" t="s">
        <v>439</v>
      </c>
      <c r="E1235" s="2" t="s">
        <v>1100</v>
      </c>
      <c r="F1235" s="2" t="s">
        <v>64</v>
      </c>
      <c r="H1235" s="2" t="s">
        <v>877</v>
      </c>
      <c r="I1235" s="2">
        <v>2392</v>
      </c>
      <c r="J1235" s="2">
        <v>1042</v>
      </c>
      <c r="K1235" s="95">
        <f t="shared" si="266"/>
        <v>0.43561872909698995</v>
      </c>
      <c r="L1235" s="38">
        <f t="shared" si="267"/>
        <v>0</v>
      </c>
      <c r="M1235" s="38">
        <f t="shared" si="268"/>
        <v>0</v>
      </c>
      <c r="N1235" s="38">
        <f t="shared" si="269"/>
        <v>0</v>
      </c>
      <c r="O1235" s="38">
        <f t="shared" si="270"/>
        <v>5.21</v>
      </c>
      <c r="P1235" s="2">
        <v>583721</v>
      </c>
      <c r="Q1235" s="2">
        <v>26.874459308999999</v>
      </c>
      <c r="R1235" s="24">
        <v>0</v>
      </c>
      <c r="S1235" s="24">
        <v>0</v>
      </c>
      <c r="T1235" s="24">
        <v>0</v>
      </c>
      <c r="U1235" s="24">
        <v>1</v>
      </c>
      <c r="V1235" s="95">
        <f t="shared" si="271"/>
        <v>0.43561872909698995</v>
      </c>
      <c r="W1235" s="95">
        <v>0.42499999999999999</v>
      </c>
      <c r="X1235" s="95">
        <v>0.34371875000000002</v>
      </c>
      <c r="Y1235" s="95">
        <f t="shared" si="272"/>
        <v>0.34371875000000002</v>
      </c>
      <c r="Z1235" s="2" t="s">
        <v>532</v>
      </c>
      <c r="AA1235" s="2" t="s">
        <v>532</v>
      </c>
      <c r="AB1235" s="2" t="s">
        <v>532</v>
      </c>
      <c r="AC1235" s="95">
        <v>0.34371875000000002</v>
      </c>
      <c r="AD1235" s="38">
        <f t="shared" si="273"/>
        <v>0</v>
      </c>
      <c r="AE1235" s="38">
        <f t="shared" si="274"/>
        <v>0</v>
      </c>
      <c r="AF1235" s="38">
        <f t="shared" si="275"/>
        <v>0</v>
      </c>
      <c r="AG1235" s="38">
        <f t="shared" si="276"/>
        <v>15.687186262500001</v>
      </c>
      <c r="AH1235" s="38">
        <f t="shared" si="277"/>
        <v>15.687186262500001</v>
      </c>
      <c r="AI1235" s="38">
        <v>105.62805555600001</v>
      </c>
      <c r="AJ1235" s="24">
        <f t="shared" si="278"/>
        <v>0.14851344351580198</v>
      </c>
      <c r="AK1235" s="2">
        <f t="shared" si="279"/>
        <v>1737</v>
      </c>
    </row>
    <row r="1236" spans="1:37">
      <c r="A1236" s="2">
        <v>167</v>
      </c>
      <c r="B1236" s="2" t="s">
        <v>222</v>
      </c>
      <c r="C1236" s="2" t="s">
        <v>9</v>
      </c>
      <c r="D1236" s="2" t="s">
        <v>439</v>
      </c>
      <c r="E1236" s="2" t="s">
        <v>1100</v>
      </c>
      <c r="F1236" s="2" t="s">
        <v>64</v>
      </c>
      <c r="H1236" s="2" t="s">
        <v>877</v>
      </c>
      <c r="I1236" s="2">
        <v>3472</v>
      </c>
      <c r="J1236" s="2">
        <v>853</v>
      </c>
      <c r="K1236" s="95">
        <f t="shared" si="266"/>
        <v>0.24567972350230416</v>
      </c>
      <c r="L1236" s="38">
        <f t="shared" si="267"/>
        <v>0</v>
      </c>
      <c r="M1236" s="38">
        <f t="shared" si="268"/>
        <v>0</v>
      </c>
      <c r="N1236" s="38">
        <f t="shared" si="269"/>
        <v>0</v>
      </c>
      <c r="O1236" s="38">
        <f t="shared" si="270"/>
        <v>4.2649999999999997</v>
      </c>
      <c r="P1236" s="2">
        <v>646040</v>
      </c>
      <c r="Q1236" s="2">
        <v>20.768702827999999</v>
      </c>
      <c r="R1236" s="24">
        <v>0</v>
      </c>
      <c r="S1236" s="24">
        <v>0</v>
      </c>
      <c r="T1236" s="24">
        <v>0</v>
      </c>
      <c r="U1236" s="24">
        <v>1</v>
      </c>
      <c r="V1236" s="95">
        <f t="shared" si="271"/>
        <v>0.24567972350230416</v>
      </c>
      <c r="W1236" s="95">
        <v>0.42659374999999994</v>
      </c>
      <c r="X1236" s="95">
        <v>0.35912500000000003</v>
      </c>
      <c r="Y1236" s="95">
        <f t="shared" si="272"/>
        <v>0.35912500000000003</v>
      </c>
      <c r="Z1236" s="2" t="s">
        <v>532</v>
      </c>
      <c r="AA1236" s="2" t="s">
        <v>532</v>
      </c>
      <c r="AB1236" s="2" t="s">
        <v>532</v>
      </c>
      <c r="AC1236" s="95">
        <v>0.35912500000000003</v>
      </c>
      <c r="AD1236" s="38">
        <f t="shared" si="273"/>
        <v>0</v>
      </c>
      <c r="AE1236" s="38">
        <f t="shared" si="274"/>
        <v>0</v>
      </c>
      <c r="AF1236" s="38">
        <f t="shared" si="275"/>
        <v>0</v>
      </c>
      <c r="AG1236" s="38">
        <f t="shared" si="276"/>
        <v>13.417412774999999</v>
      </c>
      <c r="AH1236" s="38">
        <f t="shared" si="277"/>
        <v>13.417412774999999</v>
      </c>
      <c r="AI1236" s="38">
        <v>105.62805555600001</v>
      </c>
      <c r="AJ1236" s="24">
        <f t="shared" si="278"/>
        <v>0.12702508537503648</v>
      </c>
      <c r="AK1236" s="2">
        <f t="shared" si="279"/>
        <v>1422</v>
      </c>
    </row>
    <row r="1237" spans="1:37">
      <c r="A1237" s="2">
        <v>168</v>
      </c>
      <c r="B1237" s="2" t="s">
        <v>223</v>
      </c>
      <c r="C1237" s="2" t="s">
        <v>9</v>
      </c>
      <c r="D1237" s="2" t="s">
        <v>439</v>
      </c>
      <c r="E1237" s="2" t="s">
        <v>1100</v>
      </c>
      <c r="F1237" s="2" t="s">
        <v>64</v>
      </c>
      <c r="H1237" s="2" t="s">
        <v>877</v>
      </c>
      <c r="I1237" s="2">
        <v>2699</v>
      </c>
      <c r="J1237" s="2">
        <v>1156</v>
      </c>
      <c r="K1237" s="95">
        <f t="shared" si="266"/>
        <v>0.42830678028899594</v>
      </c>
      <c r="L1237" s="38">
        <f t="shared" si="267"/>
        <v>0</v>
      </c>
      <c r="M1237" s="38">
        <f t="shared" si="268"/>
        <v>0</v>
      </c>
      <c r="N1237" s="38">
        <f t="shared" si="269"/>
        <v>0</v>
      </c>
      <c r="O1237" s="38">
        <f t="shared" si="270"/>
        <v>5.78</v>
      </c>
      <c r="P1237" s="2">
        <v>488629</v>
      </c>
      <c r="Q1237" s="2">
        <v>28.955921670999999</v>
      </c>
      <c r="R1237" s="24">
        <v>0</v>
      </c>
      <c r="S1237" s="24">
        <v>0</v>
      </c>
      <c r="T1237" s="24">
        <v>0</v>
      </c>
      <c r="U1237" s="24">
        <v>1</v>
      </c>
      <c r="V1237" s="95">
        <f t="shared" si="271"/>
        <v>0.42830678028899594</v>
      </c>
      <c r="W1237" s="95">
        <v>0.32087499999999997</v>
      </c>
      <c r="X1237" s="95">
        <v>0.27943750000000001</v>
      </c>
      <c r="Y1237" s="95">
        <f t="shared" si="272"/>
        <v>0.27943750000000001</v>
      </c>
      <c r="Z1237" s="2" t="s">
        <v>532</v>
      </c>
      <c r="AA1237" s="2" t="s">
        <v>532</v>
      </c>
      <c r="AB1237" s="2" t="s">
        <v>532</v>
      </c>
      <c r="AC1237" s="95">
        <v>0.27943750000000001</v>
      </c>
      <c r="AD1237" s="38">
        <f t="shared" si="273"/>
        <v>0</v>
      </c>
      <c r="AE1237" s="38">
        <f t="shared" si="274"/>
        <v>0</v>
      </c>
      <c r="AF1237" s="38">
        <f t="shared" si="275"/>
        <v>0</v>
      </c>
      <c r="AG1237" s="38">
        <f t="shared" si="276"/>
        <v>14.148703050000002</v>
      </c>
      <c r="AH1237" s="38">
        <f t="shared" si="277"/>
        <v>14.148703050000002</v>
      </c>
      <c r="AI1237" s="38">
        <v>105.62805555600001</v>
      </c>
      <c r="AJ1237" s="24">
        <f t="shared" si="278"/>
        <v>0.13394834332152308</v>
      </c>
      <c r="AK1237" s="2">
        <f t="shared" si="279"/>
        <v>1927</v>
      </c>
    </row>
    <row r="1238" spans="1:37">
      <c r="A1238" s="2">
        <v>169</v>
      </c>
      <c r="B1238" s="2" t="s">
        <v>224</v>
      </c>
      <c r="C1238" s="2" t="s">
        <v>9</v>
      </c>
      <c r="D1238" s="2" t="s">
        <v>439</v>
      </c>
      <c r="E1238" s="2" t="s">
        <v>1100</v>
      </c>
      <c r="F1238" s="2" t="s">
        <v>64</v>
      </c>
      <c r="H1238" s="2" t="s">
        <v>877</v>
      </c>
      <c r="I1238" s="2">
        <v>3430</v>
      </c>
      <c r="J1238" s="2">
        <v>1225</v>
      </c>
      <c r="K1238" s="95">
        <f t="shared" si="266"/>
        <v>0.35714285714285715</v>
      </c>
      <c r="L1238" s="38">
        <f t="shared" si="267"/>
        <v>0</v>
      </c>
      <c r="M1238" s="38">
        <f t="shared" si="268"/>
        <v>0</v>
      </c>
      <c r="N1238" s="38">
        <f t="shared" si="269"/>
        <v>0.97166819925000003</v>
      </c>
      <c r="O1238" s="38">
        <f t="shared" si="270"/>
        <v>5.1533318007500002</v>
      </c>
      <c r="P1238" s="2">
        <v>1144280</v>
      </c>
      <c r="Q1238" s="2">
        <v>13.075068114</v>
      </c>
      <c r="R1238" s="24">
        <v>0</v>
      </c>
      <c r="S1238" s="24">
        <v>0</v>
      </c>
      <c r="T1238" s="24">
        <v>0.15863970599999999</v>
      </c>
      <c r="U1238" s="24">
        <v>0.84136029400000001</v>
      </c>
      <c r="V1238" s="95">
        <f t="shared" si="271"/>
        <v>0.35714285714285715</v>
      </c>
      <c r="W1238" s="95">
        <v>0.35168749999999993</v>
      </c>
      <c r="X1238" s="95">
        <v>0.27884705900000001</v>
      </c>
      <c r="Y1238" s="95">
        <f t="shared" si="272"/>
        <v>0.27884705881599997</v>
      </c>
      <c r="Z1238" s="2" t="s">
        <v>532</v>
      </c>
      <c r="AA1238" s="2" t="s">
        <v>532</v>
      </c>
      <c r="AB1238" s="2">
        <v>0.22500000000000001</v>
      </c>
      <c r="AC1238" s="95">
        <v>0.28899999999999998</v>
      </c>
      <c r="AD1238" s="38">
        <f t="shared" si="273"/>
        <v>0</v>
      </c>
      <c r="AE1238" s="38">
        <f t="shared" si="274"/>
        <v>0</v>
      </c>
      <c r="AF1238" s="38">
        <f t="shared" si="275"/>
        <v>1.91515802072175</v>
      </c>
      <c r="AG1238" s="38">
        <f t="shared" si="276"/>
        <v>13.04638092005073</v>
      </c>
      <c r="AH1238" s="38">
        <f t="shared" si="277"/>
        <v>14.961538940772479</v>
      </c>
      <c r="AI1238" s="38">
        <v>105.62805555600001</v>
      </c>
      <c r="AJ1238" s="24">
        <f t="shared" si="278"/>
        <v>0.14164360843356089</v>
      </c>
      <c r="AK1238" s="2">
        <f t="shared" si="279"/>
        <v>2042</v>
      </c>
    </row>
    <row r="1239" spans="1:37">
      <c r="A1239" s="2">
        <v>170</v>
      </c>
      <c r="B1239" s="2" t="s">
        <v>225</v>
      </c>
      <c r="C1239" s="2" t="s">
        <v>9</v>
      </c>
      <c r="D1239" s="2" t="s">
        <v>439</v>
      </c>
      <c r="E1239" s="2" t="s">
        <v>1100</v>
      </c>
      <c r="F1239" s="2" t="s">
        <v>64</v>
      </c>
      <c r="H1239" s="2" t="s">
        <v>877</v>
      </c>
      <c r="I1239" s="2">
        <v>5127</v>
      </c>
      <c r="J1239" s="2">
        <v>1210</v>
      </c>
      <c r="K1239" s="95">
        <f t="shared" si="266"/>
        <v>0.23600546128340161</v>
      </c>
      <c r="L1239" s="38">
        <f t="shared" si="267"/>
        <v>0</v>
      </c>
      <c r="M1239" s="38">
        <f t="shared" si="268"/>
        <v>0</v>
      </c>
      <c r="N1239" s="38">
        <f t="shared" si="269"/>
        <v>2.4022058851999999</v>
      </c>
      <c r="O1239" s="38">
        <f t="shared" si="270"/>
        <v>3.6477941147999995</v>
      </c>
      <c r="P1239" s="2">
        <v>2035351</v>
      </c>
      <c r="Q1239" s="2">
        <v>6.6299736420000004</v>
      </c>
      <c r="R1239" s="24">
        <v>0</v>
      </c>
      <c r="S1239" s="24">
        <v>0</v>
      </c>
      <c r="T1239" s="24">
        <v>0.39705882399999998</v>
      </c>
      <c r="U1239" s="24">
        <v>0.60294117599999997</v>
      </c>
      <c r="V1239" s="95">
        <f t="shared" si="271"/>
        <v>0.23600546128340161</v>
      </c>
      <c r="W1239" s="95">
        <v>0.31396875000000002</v>
      </c>
      <c r="X1239" s="95">
        <v>0.25461948499999998</v>
      </c>
      <c r="Y1239" s="95">
        <f t="shared" si="272"/>
        <v>0.25461948527099998</v>
      </c>
      <c r="Z1239" s="2" t="s">
        <v>532</v>
      </c>
      <c r="AA1239" s="2" t="s">
        <v>532</v>
      </c>
      <c r="AB1239" s="2">
        <v>0.22500000000000001</v>
      </c>
      <c r="AC1239" s="95">
        <v>0.27412500000000001</v>
      </c>
      <c r="AD1239" s="38">
        <f t="shared" si="273"/>
        <v>0</v>
      </c>
      <c r="AE1239" s="38">
        <f t="shared" si="274"/>
        <v>0</v>
      </c>
      <c r="AF1239" s="38">
        <f t="shared" si="275"/>
        <v>4.7347477997292007</v>
      </c>
      <c r="AG1239" s="38">
        <f t="shared" si="276"/>
        <v>8.7595756806632572</v>
      </c>
      <c r="AH1239" s="38">
        <f t="shared" si="277"/>
        <v>13.494323480392458</v>
      </c>
      <c r="AI1239" s="38">
        <v>105.62805555600001</v>
      </c>
      <c r="AJ1239" s="24">
        <f t="shared" si="278"/>
        <v>0.12775321300161846</v>
      </c>
      <c r="AK1239" s="2">
        <f t="shared" si="279"/>
        <v>2017</v>
      </c>
    </row>
    <row r="1240" spans="1:37">
      <c r="A1240" s="2">
        <v>171</v>
      </c>
      <c r="B1240" s="2" t="s">
        <v>226</v>
      </c>
      <c r="C1240" s="2" t="s">
        <v>9</v>
      </c>
      <c r="D1240" s="2" t="s">
        <v>439</v>
      </c>
      <c r="E1240" s="2" t="s">
        <v>1100</v>
      </c>
      <c r="F1240" s="2" t="s">
        <v>64</v>
      </c>
      <c r="H1240" s="2" t="s">
        <v>877</v>
      </c>
      <c r="I1240" s="2">
        <v>1549</v>
      </c>
      <c r="J1240" s="2">
        <v>573</v>
      </c>
      <c r="K1240" s="95">
        <f t="shared" si="266"/>
        <v>0.36991607488702388</v>
      </c>
      <c r="L1240" s="38">
        <f t="shared" si="267"/>
        <v>0</v>
      </c>
      <c r="M1240" s="38">
        <f t="shared" si="268"/>
        <v>0</v>
      </c>
      <c r="N1240" s="38">
        <f t="shared" si="269"/>
        <v>0</v>
      </c>
      <c r="O1240" s="38">
        <f t="shared" si="270"/>
        <v>2.8650000000000002</v>
      </c>
      <c r="P1240" s="2">
        <v>404068</v>
      </c>
      <c r="Q1240" s="2">
        <v>22.008936197000001</v>
      </c>
      <c r="R1240" s="24">
        <v>0</v>
      </c>
      <c r="S1240" s="24">
        <v>0</v>
      </c>
      <c r="T1240" s="24">
        <v>0</v>
      </c>
      <c r="U1240" s="24">
        <v>1</v>
      </c>
      <c r="V1240" s="95">
        <f t="shared" si="271"/>
        <v>0.36991607488702388</v>
      </c>
      <c r="W1240" s="95">
        <v>0.40587500000000004</v>
      </c>
      <c r="X1240" s="95">
        <v>0.35434375000000001</v>
      </c>
      <c r="Y1240" s="95">
        <f t="shared" si="272"/>
        <v>0.35434375000000001</v>
      </c>
      <c r="Z1240" s="2" t="s">
        <v>532</v>
      </c>
      <c r="AA1240" s="2" t="s">
        <v>532</v>
      </c>
      <c r="AB1240" s="2" t="s">
        <v>532</v>
      </c>
      <c r="AC1240" s="95">
        <v>0.35434375000000001</v>
      </c>
      <c r="AD1240" s="38">
        <f t="shared" si="273"/>
        <v>0</v>
      </c>
      <c r="AE1240" s="38">
        <f t="shared" si="274"/>
        <v>0</v>
      </c>
      <c r="AF1240" s="38">
        <f t="shared" si="275"/>
        <v>0</v>
      </c>
      <c r="AG1240" s="38">
        <f t="shared" si="276"/>
        <v>8.8931068312500017</v>
      </c>
      <c r="AH1240" s="38">
        <f t="shared" si="277"/>
        <v>8.8931068312500017</v>
      </c>
      <c r="AI1240" s="38">
        <v>105.62805555600001</v>
      </c>
      <c r="AJ1240" s="24">
        <f t="shared" si="278"/>
        <v>8.4192658706428725E-2</v>
      </c>
      <c r="AK1240" s="2">
        <f t="shared" si="279"/>
        <v>955</v>
      </c>
    </row>
    <row r="1241" spans="1:37">
      <c r="A1241" s="2">
        <v>172</v>
      </c>
      <c r="B1241" s="2" t="s">
        <v>227</v>
      </c>
      <c r="C1241" s="2" t="s">
        <v>9</v>
      </c>
      <c r="D1241" s="2" t="s">
        <v>439</v>
      </c>
      <c r="E1241" s="2" t="s">
        <v>1100</v>
      </c>
      <c r="F1241" s="2" t="s">
        <v>64</v>
      </c>
      <c r="H1241" s="2" t="s">
        <v>877</v>
      </c>
      <c r="I1241" s="2">
        <v>1442</v>
      </c>
      <c r="J1241" s="2">
        <v>329</v>
      </c>
      <c r="K1241" s="95">
        <f t="shared" si="266"/>
        <v>0.22815533980582525</v>
      </c>
      <c r="L1241" s="38">
        <f t="shared" si="267"/>
        <v>0</v>
      </c>
      <c r="M1241" s="38">
        <f t="shared" si="268"/>
        <v>0</v>
      </c>
      <c r="N1241" s="38">
        <f t="shared" si="269"/>
        <v>0</v>
      </c>
      <c r="O1241" s="38">
        <f t="shared" si="270"/>
        <v>1.645</v>
      </c>
      <c r="P1241" s="2">
        <v>1273613</v>
      </c>
      <c r="Q1241" s="2">
        <v>3.6058721980000001</v>
      </c>
      <c r="R1241" s="24">
        <v>0</v>
      </c>
      <c r="S1241" s="24">
        <v>0</v>
      </c>
      <c r="T1241" s="24">
        <v>0</v>
      </c>
      <c r="U1241" s="24">
        <v>1</v>
      </c>
      <c r="V1241" s="95">
        <f t="shared" si="271"/>
        <v>0.22815533980582525</v>
      </c>
      <c r="W1241" s="95">
        <v>0.35646875</v>
      </c>
      <c r="X1241" s="95">
        <v>0.31869687499999999</v>
      </c>
      <c r="Y1241" s="95">
        <f t="shared" si="272"/>
        <v>0.31869687499999999</v>
      </c>
      <c r="Z1241" s="2" t="s">
        <v>532</v>
      </c>
      <c r="AA1241" s="2" t="s">
        <v>532</v>
      </c>
      <c r="AB1241" s="2" t="s">
        <v>532</v>
      </c>
      <c r="AC1241" s="95">
        <v>0.31869687499999999</v>
      </c>
      <c r="AD1241" s="38">
        <f t="shared" si="273"/>
        <v>0</v>
      </c>
      <c r="AE1241" s="38">
        <f t="shared" si="274"/>
        <v>0</v>
      </c>
      <c r="AF1241" s="38">
        <f t="shared" si="275"/>
        <v>0</v>
      </c>
      <c r="AG1241" s="38">
        <f t="shared" si="276"/>
        <v>4.5924857081250003</v>
      </c>
      <c r="AH1241" s="38">
        <f t="shared" si="277"/>
        <v>4.5924857081250003</v>
      </c>
      <c r="AI1241" s="38">
        <v>105.62805555600001</v>
      </c>
      <c r="AJ1241" s="24">
        <f t="shared" si="278"/>
        <v>4.3477896889716365E-2</v>
      </c>
      <c r="AK1241" s="2">
        <f t="shared" si="279"/>
        <v>548</v>
      </c>
    </row>
    <row r="1242" spans="1:37">
      <c r="A1242" s="2">
        <v>173</v>
      </c>
      <c r="B1242" s="2" t="s">
        <v>228</v>
      </c>
      <c r="C1242" s="2" t="s">
        <v>9</v>
      </c>
      <c r="D1242" s="2" t="s">
        <v>439</v>
      </c>
      <c r="E1242" s="2" t="s">
        <v>1100</v>
      </c>
      <c r="F1242" s="2" t="s">
        <v>64</v>
      </c>
      <c r="H1242" s="2" t="s">
        <v>877</v>
      </c>
      <c r="I1242" s="2">
        <v>2813</v>
      </c>
      <c r="J1242" s="2">
        <v>658</v>
      </c>
      <c r="K1242" s="95">
        <f t="shared" si="266"/>
        <v>0.23391397084962673</v>
      </c>
      <c r="L1242" s="38">
        <f t="shared" si="267"/>
        <v>0</v>
      </c>
      <c r="M1242" s="38">
        <f t="shared" si="268"/>
        <v>0</v>
      </c>
      <c r="N1242" s="38">
        <f t="shared" si="269"/>
        <v>0</v>
      </c>
      <c r="O1242" s="38">
        <f t="shared" si="270"/>
        <v>3.29</v>
      </c>
      <c r="P1242" s="2">
        <v>2784854</v>
      </c>
      <c r="Q1242" s="2">
        <v>4.0409535160000001</v>
      </c>
      <c r="R1242" s="24">
        <v>0</v>
      </c>
      <c r="S1242" s="24">
        <v>0</v>
      </c>
      <c r="T1242" s="24">
        <v>0</v>
      </c>
      <c r="U1242" s="24">
        <v>1</v>
      </c>
      <c r="V1242" s="95">
        <f t="shared" si="271"/>
        <v>0.23391397084962673</v>
      </c>
      <c r="W1242" s="95">
        <v>0.45103124999999999</v>
      </c>
      <c r="X1242" s="95">
        <v>0.39046874999999998</v>
      </c>
      <c r="Y1242" s="95">
        <f t="shared" si="272"/>
        <v>0.39046874999999998</v>
      </c>
      <c r="Z1242" s="2" t="s">
        <v>532</v>
      </c>
      <c r="AA1242" s="2" t="s">
        <v>532</v>
      </c>
      <c r="AB1242" s="2" t="s">
        <v>532</v>
      </c>
      <c r="AC1242" s="95">
        <v>0.39046874999999998</v>
      </c>
      <c r="AD1242" s="38">
        <f t="shared" si="273"/>
        <v>0</v>
      </c>
      <c r="AE1242" s="38">
        <f t="shared" si="274"/>
        <v>0</v>
      </c>
      <c r="AF1242" s="38">
        <f t="shared" si="275"/>
        <v>0</v>
      </c>
      <c r="AG1242" s="38">
        <f t="shared" si="276"/>
        <v>11.253465562499999</v>
      </c>
      <c r="AH1242" s="38">
        <f t="shared" si="277"/>
        <v>11.253465562499999</v>
      </c>
      <c r="AI1242" s="38">
        <v>105.62805555600001</v>
      </c>
      <c r="AJ1242" s="24">
        <f t="shared" si="278"/>
        <v>0.10653860381377404</v>
      </c>
      <c r="AK1242" s="2">
        <f t="shared" si="279"/>
        <v>1097</v>
      </c>
    </row>
    <row r="1243" spans="1:37">
      <c r="A1243" s="2">
        <v>174</v>
      </c>
      <c r="B1243" s="2" t="s">
        <v>229</v>
      </c>
      <c r="C1243" s="2" t="s">
        <v>9</v>
      </c>
      <c r="D1243" s="2" t="s">
        <v>439</v>
      </c>
      <c r="E1243" s="2" t="s">
        <v>1100</v>
      </c>
      <c r="F1243" s="2" t="s">
        <v>64</v>
      </c>
      <c r="H1243" s="2" t="s">
        <v>877</v>
      </c>
      <c r="I1243" s="2">
        <v>3034</v>
      </c>
      <c r="J1243" s="2">
        <v>666</v>
      </c>
      <c r="K1243" s="95">
        <f t="shared" si="266"/>
        <v>0.21951219512195122</v>
      </c>
      <c r="L1243" s="38">
        <f t="shared" si="267"/>
        <v>0</v>
      </c>
      <c r="M1243" s="38">
        <f t="shared" si="268"/>
        <v>0</v>
      </c>
      <c r="N1243" s="38">
        <f t="shared" si="269"/>
        <v>0</v>
      </c>
      <c r="O1243" s="38">
        <f t="shared" si="270"/>
        <v>3.33</v>
      </c>
      <c r="P1243" s="2">
        <v>3622303</v>
      </c>
      <c r="Q1243" s="2">
        <v>2.6640438739999999</v>
      </c>
      <c r="R1243" s="24">
        <v>0</v>
      </c>
      <c r="S1243" s="24">
        <v>0</v>
      </c>
      <c r="T1243" s="24">
        <v>0</v>
      </c>
      <c r="U1243" s="24">
        <v>1</v>
      </c>
      <c r="V1243" s="95">
        <f t="shared" si="271"/>
        <v>0.21951219512195122</v>
      </c>
      <c r="W1243" s="95">
        <v>0.37665624999999997</v>
      </c>
      <c r="X1243" s="95">
        <v>0.33080937500000002</v>
      </c>
      <c r="Y1243" s="95">
        <f t="shared" si="272"/>
        <v>0.33080937500000002</v>
      </c>
      <c r="Z1243" s="2" t="s">
        <v>532</v>
      </c>
      <c r="AA1243" s="2" t="s">
        <v>532</v>
      </c>
      <c r="AB1243" s="2" t="s">
        <v>532</v>
      </c>
      <c r="AC1243" s="95">
        <v>0.33080937500000002</v>
      </c>
      <c r="AD1243" s="38">
        <f t="shared" si="273"/>
        <v>0</v>
      </c>
      <c r="AE1243" s="38">
        <f t="shared" si="274"/>
        <v>0</v>
      </c>
      <c r="AF1243" s="38">
        <f t="shared" si="275"/>
        <v>0</v>
      </c>
      <c r="AG1243" s="38">
        <f t="shared" si="276"/>
        <v>9.6499741162500001</v>
      </c>
      <c r="AH1243" s="38">
        <f t="shared" si="277"/>
        <v>9.6499741162500001</v>
      </c>
      <c r="AI1243" s="38">
        <v>105.62805555600001</v>
      </c>
      <c r="AJ1243" s="24">
        <f t="shared" si="278"/>
        <v>9.1358058855243701E-2</v>
      </c>
      <c r="AK1243" s="2">
        <f t="shared" si="279"/>
        <v>1110</v>
      </c>
    </row>
    <row r="1244" spans="1:37">
      <c r="A1244" s="2">
        <v>175</v>
      </c>
      <c r="B1244" s="2" t="s">
        <v>230</v>
      </c>
      <c r="C1244" s="2" t="s">
        <v>9</v>
      </c>
      <c r="D1244" s="2" t="s">
        <v>439</v>
      </c>
      <c r="E1244" s="2" t="s">
        <v>1100</v>
      </c>
      <c r="F1244" s="2" t="s">
        <v>64</v>
      </c>
      <c r="H1244" s="2" t="s">
        <v>877</v>
      </c>
      <c r="I1244" s="2">
        <v>1781</v>
      </c>
      <c r="J1244" s="2">
        <v>640</v>
      </c>
      <c r="K1244" s="95">
        <f t="shared" si="266"/>
        <v>0.35934868051656371</v>
      </c>
      <c r="L1244" s="38">
        <f t="shared" si="267"/>
        <v>0</v>
      </c>
      <c r="M1244" s="38">
        <f t="shared" si="268"/>
        <v>0</v>
      </c>
      <c r="N1244" s="38">
        <f t="shared" si="269"/>
        <v>0</v>
      </c>
      <c r="O1244" s="38">
        <f t="shared" si="270"/>
        <v>3.2</v>
      </c>
      <c r="P1244" s="2">
        <v>381252</v>
      </c>
      <c r="Q1244" s="2">
        <v>24.323146895000001</v>
      </c>
      <c r="R1244" s="24">
        <v>0</v>
      </c>
      <c r="S1244" s="24">
        <v>0</v>
      </c>
      <c r="T1244" s="24">
        <v>0</v>
      </c>
      <c r="U1244" s="24">
        <v>1</v>
      </c>
      <c r="V1244" s="95">
        <f t="shared" si="271"/>
        <v>0.35934868051656371</v>
      </c>
      <c r="W1244" s="95">
        <v>0.37665624999999997</v>
      </c>
      <c r="X1244" s="95">
        <v>0.33080937500000002</v>
      </c>
      <c r="Y1244" s="95">
        <f t="shared" si="272"/>
        <v>0.33080937500000002</v>
      </c>
      <c r="Z1244" s="2" t="s">
        <v>532</v>
      </c>
      <c r="AA1244" s="2" t="s">
        <v>532</v>
      </c>
      <c r="AB1244" s="2" t="s">
        <v>532</v>
      </c>
      <c r="AC1244" s="95">
        <v>0.33080937500000002</v>
      </c>
      <c r="AD1244" s="38">
        <f t="shared" si="273"/>
        <v>0</v>
      </c>
      <c r="AE1244" s="38">
        <f t="shared" si="274"/>
        <v>0</v>
      </c>
      <c r="AF1244" s="38">
        <f t="shared" si="275"/>
        <v>0</v>
      </c>
      <c r="AG1244" s="38">
        <f t="shared" si="276"/>
        <v>9.2732483999999999</v>
      </c>
      <c r="AH1244" s="38">
        <f t="shared" si="277"/>
        <v>9.2732483999999999</v>
      </c>
      <c r="AI1244" s="38">
        <v>105.62805555600001</v>
      </c>
      <c r="AJ1244" s="24">
        <f t="shared" si="278"/>
        <v>8.779152802906301E-2</v>
      </c>
      <c r="AK1244" s="2">
        <f t="shared" si="279"/>
        <v>1067</v>
      </c>
    </row>
    <row r="1245" spans="1:37">
      <c r="A1245" s="2">
        <v>176</v>
      </c>
      <c r="B1245" s="2" t="s">
        <v>231</v>
      </c>
      <c r="C1245" s="2" t="s">
        <v>9</v>
      </c>
      <c r="D1245" s="2" t="s">
        <v>439</v>
      </c>
      <c r="E1245" s="2" t="s">
        <v>1100</v>
      </c>
      <c r="F1245" s="2" t="s">
        <v>64</v>
      </c>
      <c r="H1245" s="2" t="s">
        <v>877</v>
      </c>
      <c r="I1245" s="2">
        <v>4995</v>
      </c>
      <c r="J1245" s="2">
        <v>990</v>
      </c>
      <c r="K1245" s="95">
        <f t="shared" si="266"/>
        <v>0.1981981981981982</v>
      </c>
      <c r="L1245" s="38">
        <f t="shared" si="267"/>
        <v>0</v>
      </c>
      <c r="M1245" s="38">
        <f t="shared" si="268"/>
        <v>0</v>
      </c>
      <c r="N1245" s="38">
        <f t="shared" si="269"/>
        <v>0</v>
      </c>
      <c r="O1245" s="38">
        <f t="shared" si="270"/>
        <v>4.95</v>
      </c>
      <c r="P1245" s="2">
        <v>2498749</v>
      </c>
      <c r="Q1245" s="2">
        <v>5.53050102</v>
      </c>
      <c r="R1245" s="24">
        <v>0</v>
      </c>
      <c r="S1245" s="24">
        <v>0</v>
      </c>
      <c r="T1245" s="24">
        <v>0</v>
      </c>
      <c r="U1245" s="24">
        <v>1</v>
      </c>
      <c r="V1245" s="95">
        <f t="shared" si="271"/>
        <v>0.1981981981981982</v>
      </c>
      <c r="W1245" s="95">
        <v>0.35646875</v>
      </c>
      <c r="X1245" s="95">
        <v>0.31869687499999999</v>
      </c>
      <c r="Y1245" s="95">
        <f t="shared" si="272"/>
        <v>0.31869687499999999</v>
      </c>
      <c r="Z1245" s="2" t="s">
        <v>532</v>
      </c>
      <c r="AA1245" s="2" t="s">
        <v>532</v>
      </c>
      <c r="AB1245" s="2" t="s">
        <v>532</v>
      </c>
      <c r="AC1245" s="95">
        <v>0.31869687499999999</v>
      </c>
      <c r="AD1245" s="38">
        <f t="shared" si="273"/>
        <v>0</v>
      </c>
      <c r="AE1245" s="38">
        <f t="shared" si="274"/>
        <v>0</v>
      </c>
      <c r="AF1245" s="38">
        <f t="shared" si="275"/>
        <v>0</v>
      </c>
      <c r="AG1245" s="38">
        <f t="shared" si="276"/>
        <v>13.819333893750001</v>
      </c>
      <c r="AH1245" s="38">
        <f t="shared" si="277"/>
        <v>13.819333893750001</v>
      </c>
      <c r="AI1245" s="38">
        <v>105.62805555600001</v>
      </c>
      <c r="AJ1245" s="24">
        <f t="shared" si="278"/>
        <v>0.13083014565598541</v>
      </c>
      <c r="AK1245" s="2">
        <f t="shared" si="279"/>
        <v>1650</v>
      </c>
    </row>
    <row r="1246" spans="1:37">
      <c r="A1246" s="2">
        <v>177</v>
      </c>
      <c r="B1246" s="2" t="s">
        <v>232</v>
      </c>
      <c r="C1246" s="2" t="s">
        <v>9</v>
      </c>
      <c r="D1246" s="2" t="s">
        <v>439</v>
      </c>
      <c r="E1246" s="2" t="s">
        <v>1100</v>
      </c>
      <c r="F1246" s="2" t="s">
        <v>64</v>
      </c>
      <c r="H1246" s="2" t="s">
        <v>877</v>
      </c>
      <c r="I1246" s="2">
        <v>2214</v>
      </c>
      <c r="J1246" s="2">
        <v>431</v>
      </c>
      <c r="K1246" s="95">
        <f t="shared" si="266"/>
        <v>0.19467028003613371</v>
      </c>
      <c r="L1246" s="38">
        <f t="shared" si="267"/>
        <v>0</v>
      </c>
      <c r="M1246" s="38">
        <f t="shared" si="268"/>
        <v>0</v>
      </c>
      <c r="N1246" s="38">
        <f t="shared" si="269"/>
        <v>2.1549999999999998</v>
      </c>
      <c r="O1246" s="38">
        <f t="shared" si="270"/>
        <v>0</v>
      </c>
      <c r="P1246" s="2">
        <v>1116260</v>
      </c>
      <c r="Q1246" s="2">
        <v>3.805121567</v>
      </c>
      <c r="R1246" s="24">
        <v>0</v>
      </c>
      <c r="S1246" s="24">
        <v>0</v>
      </c>
      <c r="T1246" s="24">
        <v>1</v>
      </c>
      <c r="U1246" s="24">
        <v>0</v>
      </c>
      <c r="V1246" s="95">
        <f t="shared" si="271"/>
        <v>0.19467028003613371</v>
      </c>
      <c r="W1246" s="95">
        <v>0.24862499999999998</v>
      </c>
      <c r="X1246" s="95">
        <v>0.22500000000000001</v>
      </c>
      <c r="Y1246" s="95">
        <f t="shared" si="272"/>
        <v>0.22500000000000001</v>
      </c>
      <c r="Z1246" s="2" t="s">
        <v>532</v>
      </c>
      <c r="AA1246" s="2" t="s">
        <v>532</v>
      </c>
      <c r="AB1246" s="2">
        <v>0.22500000000000001</v>
      </c>
      <c r="AC1246" s="95"/>
      <c r="AD1246" s="38">
        <f t="shared" si="273"/>
        <v>0</v>
      </c>
      <c r="AE1246" s="38">
        <f t="shared" si="274"/>
        <v>0</v>
      </c>
      <c r="AF1246" s="38">
        <f t="shared" si="275"/>
        <v>4.2475049999999994</v>
      </c>
      <c r="AG1246" s="38">
        <f t="shared" si="276"/>
        <v>0</v>
      </c>
      <c r="AH1246" s="38">
        <f t="shared" si="277"/>
        <v>4.2475049999999994</v>
      </c>
      <c r="AI1246" s="38">
        <v>105.62805555600001</v>
      </c>
      <c r="AJ1246" s="24">
        <f t="shared" si="278"/>
        <v>4.0211901825156035E-2</v>
      </c>
      <c r="AK1246" s="2">
        <f t="shared" si="279"/>
        <v>718</v>
      </c>
    </row>
    <row r="1247" spans="1:37">
      <c r="A1247" s="2">
        <v>178</v>
      </c>
      <c r="B1247" s="2" t="s">
        <v>233</v>
      </c>
      <c r="C1247" s="2" t="s">
        <v>8</v>
      </c>
      <c r="D1247" s="2" t="s">
        <v>440</v>
      </c>
      <c r="E1247" s="2" t="s">
        <v>1100</v>
      </c>
      <c r="F1247" s="2" t="s">
        <v>64</v>
      </c>
      <c r="H1247" s="2" t="s">
        <v>877</v>
      </c>
      <c r="I1247" s="2">
        <v>18215</v>
      </c>
      <c r="J1247" s="2">
        <v>1134</v>
      </c>
      <c r="K1247" s="95">
        <f t="shared" si="266"/>
        <v>6.2256382102662641E-2</v>
      </c>
      <c r="L1247" s="38">
        <f t="shared" si="267"/>
        <v>0</v>
      </c>
      <c r="M1247" s="38">
        <f t="shared" si="268"/>
        <v>0</v>
      </c>
      <c r="N1247" s="38">
        <f t="shared" si="269"/>
        <v>2.7718049526300002</v>
      </c>
      <c r="O1247" s="38">
        <f t="shared" si="270"/>
        <v>2.8981950473700002</v>
      </c>
      <c r="P1247" s="2">
        <v>2479350</v>
      </c>
      <c r="Q1247" s="2">
        <v>4.9452134890000004</v>
      </c>
      <c r="R1247" s="24">
        <v>0</v>
      </c>
      <c r="S1247" s="24">
        <v>0</v>
      </c>
      <c r="T1247" s="24">
        <v>0.488854489</v>
      </c>
      <c r="U1247" s="24">
        <v>0.51114551100000005</v>
      </c>
      <c r="V1247" s="95">
        <f t="shared" si="271"/>
        <v>6.2256382102662641E-2</v>
      </c>
      <c r="W1247" s="95">
        <v>0.28581249999999997</v>
      </c>
      <c r="X1247" s="95">
        <v>0.24685147099999999</v>
      </c>
      <c r="Y1247" s="95">
        <f t="shared" si="272"/>
        <v>0.24685147059524998</v>
      </c>
      <c r="Z1247" s="2" t="s">
        <v>532</v>
      </c>
      <c r="AA1247" s="2" t="s">
        <v>532</v>
      </c>
      <c r="AB1247" s="2">
        <v>0.22500000000000001</v>
      </c>
      <c r="AC1247" s="95">
        <v>0.26774999999999999</v>
      </c>
      <c r="AD1247" s="38">
        <f t="shared" si="273"/>
        <v>0</v>
      </c>
      <c r="AE1247" s="38">
        <f t="shared" si="274"/>
        <v>0</v>
      </c>
      <c r="AF1247" s="38">
        <f t="shared" si="275"/>
        <v>5.4632275616337305</v>
      </c>
      <c r="AG1247" s="38">
        <f t="shared" si="276"/>
        <v>6.7976875016558616</v>
      </c>
      <c r="AH1247" s="38">
        <f t="shared" si="277"/>
        <v>12.260915063289591</v>
      </c>
      <c r="AI1247" s="38">
        <v>132.838888889</v>
      </c>
      <c r="AJ1247" s="24">
        <f t="shared" si="278"/>
        <v>9.2299138948194567E-2</v>
      </c>
      <c r="AK1247" s="2">
        <f t="shared" si="279"/>
        <v>1890</v>
      </c>
    </row>
    <row r="1248" spans="1:37">
      <c r="A1248" s="2">
        <v>179</v>
      </c>
      <c r="B1248" s="2" t="s">
        <v>234</v>
      </c>
      <c r="C1248" s="2" t="s">
        <v>8</v>
      </c>
      <c r="D1248" s="2" t="s">
        <v>440</v>
      </c>
      <c r="E1248" s="2" t="s">
        <v>1100</v>
      </c>
      <c r="F1248" s="2" t="s">
        <v>64</v>
      </c>
      <c r="H1248" s="2" t="s">
        <v>877</v>
      </c>
      <c r="I1248" s="2">
        <v>35533</v>
      </c>
      <c r="J1248" s="2">
        <v>1858</v>
      </c>
      <c r="K1248" s="95">
        <f t="shared" si="266"/>
        <v>5.2289421101511274E-2</v>
      </c>
      <c r="L1248" s="38">
        <f t="shared" si="267"/>
        <v>0</v>
      </c>
      <c r="M1248" s="38">
        <f t="shared" si="268"/>
        <v>0</v>
      </c>
      <c r="N1248" s="38">
        <f t="shared" si="269"/>
        <v>2.8545897851800004</v>
      </c>
      <c r="O1248" s="38">
        <f t="shared" si="270"/>
        <v>6.4354102148200001</v>
      </c>
      <c r="P1248" s="2">
        <v>5323267</v>
      </c>
      <c r="Q1248" s="2">
        <v>3.953717862</v>
      </c>
      <c r="R1248" s="24">
        <v>0</v>
      </c>
      <c r="S1248" s="24">
        <v>0</v>
      </c>
      <c r="T1248" s="24">
        <v>0.30727554200000001</v>
      </c>
      <c r="U1248" s="24">
        <v>0.69272445800000004</v>
      </c>
      <c r="V1248" s="95">
        <f t="shared" si="271"/>
        <v>5.2289421101511274E-2</v>
      </c>
      <c r="W1248" s="95">
        <v>0.29112500000000002</v>
      </c>
      <c r="X1248" s="95">
        <v>0.25862118899999997</v>
      </c>
      <c r="Y1248" s="95">
        <f t="shared" si="272"/>
        <v>0.25862118899163067</v>
      </c>
      <c r="Z1248" s="2" t="s">
        <v>532</v>
      </c>
      <c r="AA1248" s="2" t="s">
        <v>532</v>
      </c>
      <c r="AB1248" s="2">
        <v>0.22500000000000001</v>
      </c>
      <c r="AC1248" s="95">
        <v>0.27353472200000001</v>
      </c>
      <c r="AD1248" s="38">
        <f t="shared" si="273"/>
        <v>0</v>
      </c>
      <c r="AE1248" s="38">
        <f t="shared" si="274"/>
        <v>0</v>
      </c>
      <c r="AF1248" s="38">
        <f t="shared" si="275"/>
        <v>5.6263964665897799</v>
      </c>
      <c r="AG1248" s="38">
        <f t="shared" si="276"/>
        <v>15.42029934202472</v>
      </c>
      <c r="AH1248" s="38">
        <f t="shared" si="277"/>
        <v>21.046695808614501</v>
      </c>
      <c r="AI1248" s="38">
        <v>132.838888889</v>
      </c>
      <c r="AJ1248" s="24">
        <f t="shared" si="278"/>
        <v>0.15843775858589942</v>
      </c>
      <c r="AK1248" s="2">
        <f t="shared" si="279"/>
        <v>3097</v>
      </c>
    </row>
    <row r="1249" spans="1:37">
      <c r="A1249" s="2">
        <v>180</v>
      </c>
      <c r="B1249" s="2" t="s">
        <v>235</v>
      </c>
      <c r="C1249" s="2" t="s">
        <v>8</v>
      </c>
      <c r="D1249" s="2" t="s">
        <v>440</v>
      </c>
      <c r="E1249" s="2" t="s">
        <v>1100</v>
      </c>
      <c r="F1249" s="2" t="s">
        <v>64</v>
      </c>
      <c r="H1249" s="2" t="s">
        <v>877</v>
      </c>
      <c r="I1249" s="2">
        <v>15179</v>
      </c>
      <c r="J1249" s="2">
        <v>484</v>
      </c>
      <c r="K1249" s="95">
        <f t="shared" si="266"/>
        <v>3.1886158508465642E-2</v>
      </c>
      <c r="L1249" s="38">
        <f t="shared" si="267"/>
        <v>0.47910661721999998</v>
      </c>
      <c r="M1249" s="38">
        <f t="shared" si="268"/>
        <v>0.71176470573999995</v>
      </c>
      <c r="N1249" s="38">
        <f t="shared" si="269"/>
        <v>0.90808533265999991</v>
      </c>
      <c r="O1249" s="38">
        <f t="shared" si="270"/>
        <v>0.32104334437999998</v>
      </c>
      <c r="P1249" s="2">
        <v>3330031</v>
      </c>
      <c r="Q1249" s="2">
        <v>0.75418666599999995</v>
      </c>
      <c r="R1249" s="24">
        <v>0.19797794099999999</v>
      </c>
      <c r="S1249" s="24">
        <v>0.29411764699999998</v>
      </c>
      <c r="T1249" s="24">
        <v>0.375241873</v>
      </c>
      <c r="U1249" s="24">
        <v>0.132662539</v>
      </c>
      <c r="V1249" s="95">
        <f t="shared" si="271"/>
        <v>1.6195120588181039E-2</v>
      </c>
      <c r="W1249" s="95">
        <v>0.25659375000000001</v>
      </c>
      <c r="X1249" s="95">
        <v>0.23325215699999999</v>
      </c>
      <c r="Y1249" s="95">
        <f t="shared" si="272"/>
        <v>0.18973818211653123</v>
      </c>
      <c r="Z1249" s="2">
        <v>0.1</v>
      </c>
      <c r="AA1249" s="2">
        <v>0.17499999999999999</v>
      </c>
      <c r="AB1249" s="2">
        <v>0.22500000000000001</v>
      </c>
      <c r="AC1249" s="95">
        <v>0.25659375000000001</v>
      </c>
      <c r="AD1249" s="38">
        <f t="shared" si="273"/>
        <v>0.41969739668472</v>
      </c>
      <c r="AE1249" s="38">
        <f t="shared" si="274"/>
        <v>1.0911352938994199</v>
      </c>
      <c r="AF1249" s="38">
        <f t="shared" si="275"/>
        <v>1.7898361906728599</v>
      </c>
      <c r="AG1249" s="38">
        <f t="shared" si="276"/>
        <v>0.72162878906776928</v>
      </c>
      <c r="AH1249" s="38">
        <f t="shared" si="277"/>
        <v>2.5114649797406292</v>
      </c>
      <c r="AI1249" s="38">
        <v>132.838888889</v>
      </c>
      <c r="AJ1249" s="24">
        <f t="shared" si="278"/>
        <v>1.8906097459451095E-2</v>
      </c>
      <c r="AK1249" s="2">
        <f t="shared" si="279"/>
        <v>410</v>
      </c>
    </row>
    <row r="1250" spans="1:37">
      <c r="A1250" s="2">
        <v>181</v>
      </c>
      <c r="B1250" s="2" t="s">
        <v>236</v>
      </c>
      <c r="C1250" s="2" t="s">
        <v>8</v>
      </c>
      <c r="D1250" s="2" t="s">
        <v>440</v>
      </c>
      <c r="E1250" s="2" t="s">
        <v>1100</v>
      </c>
      <c r="F1250" s="2" t="s">
        <v>64</v>
      </c>
      <c r="H1250" s="2" t="s">
        <v>877</v>
      </c>
      <c r="I1250" s="2">
        <v>12329</v>
      </c>
      <c r="J1250" s="2">
        <v>78</v>
      </c>
      <c r="K1250" s="95">
        <f t="shared" si="266"/>
        <v>6.3265471652202126E-3</v>
      </c>
      <c r="L1250" s="38">
        <f t="shared" si="267"/>
        <v>0</v>
      </c>
      <c r="M1250" s="38">
        <f t="shared" si="268"/>
        <v>8.5251050429999989E-2</v>
      </c>
      <c r="N1250" s="38">
        <f t="shared" si="269"/>
        <v>0.23280287121000001</v>
      </c>
      <c r="O1250" s="38">
        <f t="shared" si="270"/>
        <v>7.1946078359999999E-2</v>
      </c>
      <c r="P1250" s="2">
        <v>4520567</v>
      </c>
      <c r="Q1250" s="2">
        <v>0.13861066699999999</v>
      </c>
      <c r="R1250" s="24">
        <v>0</v>
      </c>
      <c r="S1250" s="24">
        <v>0.218592437</v>
      </c>
      <c r="T1250" s="24">
        <v>0.59693043899999998</v>
      </c>
      <c r="U1250" s="24">
        <v>0.18447712399999999</v>
      </c>
      <c r="V1250" s="95">
        <f t="shared" si="271"/>
        <v>4.9436118025792839E-3</v>
      </c>
      <c r="W1250" s="95">
        <v>0.26615624999999998</v>
      </c>
      <c r="X1250" s="95">
        <v>0.23471629499999999</v>
      </c>
      <c r="Y1250" s="95">
        <f t="shared" si="272"/>
        <v>0.22166276478462499</v>
      </c>
      <c r="Z1250" s="2" t="s">
        <v>532</v>
      </c>
      <c r="AA1250" s="2">
        <v>0.17499999999999999</v>
      </c>
      <c r="AB1250" s="2">
        <v>0.22500000000000001</v>
      </c>
      <c r="AC1250" s="95">
        <v>0.26615624999999998</v>
      </c>
      <c r="AD1250" s="38">
        <f t="shared" si="273"/>
        <v>0</v>
      </c>
      <c r="AE1250" s="38">
        <f t="shared" si="274"/>
        <v>0.13068986030918997</v>
      </c>
      <c r="AF1250" s="38">
        <f t="shared" si="275"/>
        <v>0.45885445915491002</v>
      </c>
      <c r="AG1250" s="38">
        <f t="shared" si="276"/>
        <v>0.16774435014609285</v>
      </c>
      <c r="AH1250" s="38">
        <f t="shared" si="277"/>
        <v>0.62659880930100287</v>
      </c>
      <c r="AI1250" s="38">
        <v>132.838888889</v>
      </c>
      <c r="AJ1250" s="24">
        <f t="shared" si="278"/>
        <v>4.7169832158456852E-3</v>
      </c>
      <c r="AK1250" s="2">
        <f t="shared" si="279"/>
        <v>102</v>
      </c>
    </row>
    <row r="1251" spans="1:37">
      <c r="A1251" s="2">
        <v>182</v>
      </c>
      <c r="B1251" s="2" t="s">
        <v>237</v>
      </c>
      <c r="C1251" s="2" t="s">
        <v>8</v>
      </c>
      <c r="D1251" s="2" t="s">
        <v>440</v>
      </c>
      <c r="E1251" s="2" t="s">
        <v>1100</v>
      </c>
      <c r="F1251" s="2" t="s">
        <v>64</v>
      </c>
      <c r="H1251" s="2" t="s">
        <v>877</v>
      </c>
      <c r="I1251" s="2">
        <v>25117</v>
      </c>
      <c r="J1251" s="2">
        <v>2432</v>
      </c>
      <c r="K1251" s="95">
        <f t="shared" si="266"/>
        <v>9.6826850340406889E-2</v>
      </c>
      <c r="L1251" s="38">
        <f t="shared" si="267"/>
        <v>0</v>
      </c>
      <c r="M1251" s="38">
        <f t="shared" si="268"/>
        <v>0</v>
      </c>
      <c r="N1251" s="38">
        <f t="shared" si="269"/>
        <v>1.5294671315200001</v>
      </c>
      <c r="O1251" s="38">
        <f t="shared" si="270"/>
        <v>10.630532868480001</v>
      </c>
      <c r="P1251" s="2">
        <v>2118528</v>
      </c>
      <c r="Q1251" s="2">
        <v>13.495937843</v>
      </c>
      <c r="R1251" s="24">
        <v>0</v>
      </c>
      <c r="S1251" s="24">
        <v>0</v>
      </c>
      <c r="T1251" s="24">
        <v>0.12577854699999999</v>
      </c>
      <c r="U1251" s="24">
        <v>0.87422145299999998</v>
      </c>
      <c r="V1251" s="95">
        <f t="shared" si="271"/>
        <v>9.6826850340406889E-2</v>
      </c>
      <c r="W1251" s="95">
        <v>0.29590624999999998</v>
      </c>
      <c r="X1251" s="95">
        <v>0.26841055899999999</v>
      </c>
      <c r="Y1251" s="95">
        <f t="shared" si="272"/>
        <v>0.26841055902553124</v>
      </c>
      <c r="Z1251" s="2" t="s">
        <v>532</v>
      </c>
      <c r="AA1251" s="2" t="s">
        <v>532</v>
      </c>
      <c r="AB1251" s="2">
        <v>0.22500000000000001</v>
      </c>
      <c r="AC1251" s="95">
        <v>0.27465624999999999</v>
      </c>
      <c r="AD1251" s="38">
        <f t="shared" si="273"/>
        <v>0</v>
      </c>
      <c r="AE1251" s="38">
        <f t="shared" si="274"/>
        <v>0</v>
      </c>
      <c r="AF1251" s="38">
        <f t="shared" si="275"/>
        <v>3.0145797162259207</v>
      </c>
      <c r="AG1251" s="38">
        <f t="shared" si="276"/>
        <v>25.576942488068113</v>
      </c>
      <c r="AH1251" s="38">
        <f t="shared" si="277"/>
        <v>28.591522204294034</v>
      </c>
      <c r="AI1251" s="38">
        <v>132.838888889</v>
      </c>
      <c r="AJ1251" s="24">
        <f t="shared" si="278"/>
        <v>0.21523457809245206</v>
      </c>
      <c r="AK1251" s="2">
        <f t="shared" si="279"/>
        <v>4053</v>
      </c>
    </row>
    <row r="1252" spans="1:37">
      <c r="A1252" s="2">
        <v>183</v>
      </c>
      <c r="B1252" s="2" t="s">
        <v>238</v>
      </c>
      <c r="C1252" s="2" t="s">
        <v>8</v>
      </c>
      <c r="D1252" s="2" t="s">
        <v>440</v>
      </c>
      <c r="E1252" s="2" t="s">
        <v>1100</v>
      </c>
      <c r="F1252" s="2" t="s">
        <v>64</v>
      </c>
      <c r="H1252" s="2" t="s">
        <v>877</v>
      </c>
      <c r="I1252" s="2">
        <v>17786</v>
      </c>
      <c r="J1252" s="2">
        <v>825</v>
      </c>
      <c r="K1252" s="95">
        <f t="shared" si="266"/>
        <v>4.6384797031372993E-2</v>
      </c>
      <c r="L1252" s="38">
        <f t="shared" si="267"/>
        <v>0</v>
      </c>
      <c r="M1252" s="38">
        <f t="shared" si="268"/>
        <v>1.3084276012500002</v>
      </c>
      <c r="N1252" s="38">
        <f t="shared" si="269"/>
        <v>1.8945135742499999</v>
      </c>
      <c r="O1252" s="38">
        <f t="shared" si="270"/>
        <v>0.92205882449999998</v>
      </c>
      <c r="P1252" s="2">
        <v>2083496</v>
      </c>
      <c r="Q1252" s="2">
        <v>2.7931550829999998</v>
      </c>
      <c r="R1252" s="24">
        <v>0</v>
      </c>
      <c r="S1252" s="24">
        <v>0.31719457000000001</v>
      </c>
      <c r="T1252" s="24">
        <v>0.45927601800000001</v>
      </c>
      <c r="U1252" s="24">
        <v>0.22352941200000001</v>
      </c>
      <c r="V1252" s="95">
        <f t="shared" si="271"/>
        <v>3.1671791282469365E-2</v>
      </c>
      <c r="W1252" s="95">
        <v>0.26350000000000001</v>
      </c>
      <c r="X1252" s="95">
        <v>0.235864563</v>
      </c>
      <c r="Y1252" s="95">
        <f t="shared" si="272"/>
        <v>0.21655865386075002</v>
      </c>
      <c r="Z1252" s="2" t="s">
        <v>532</v>
      </c>
      <c r="AA1252" s="2">
        <v>0.17499999999999999</v>
      </c>
      <c r="AB1252" s="2">
        <v>0.22500000000000001</v>
      </c>
      <c r="AC1252" s="95">
        <v>0.25818750000000001</v>
      </c>
      <c r="AD1252" s="38">
        <f t="shared" si="273"/>
        <v>0</v>
      </c>
      <c r="AE1252" s="38">
        <f t="shared" si="274"/>
        <v>2.0058195127162501</v>
      </c>
      <c r="AF1252" s="38">
        <f t="shared" si="275"/>
        <v>3.7340862548467499</v>
      </c>
      <c r="AG1252" s="38">
        <f t="shared" si="276"/>
        <v>2.0854411896952012</v>
      </c>
      <c r="AH1252" s="38">
        <f t="shared" si="277"/>
        <v>5.8195274445419507</v>
      </c>
      <c r="AI1252" s="38">
        <v>132.838888889</v>
      </c>
      <c r="AJ1252" s="24">
        <f t="shared" si="278"/>
        <v>4.3808913889702435E-2</v>
      </c>
      <c r="AK1252" s="2">
        <f t="shared" si="279"/>
        <v>939</v>
      </c>
    </row>
    <row r="1253" spans="1:37">
      <c r="A1253" s="2">
        <v>184</v>
      </c>
      <c r="B1253" s="2" t="s">
        <v>239</v>
      </c>
      <c r="C1253" s="2" t="s">
        <v>8</v>
      </c>
      <c r="D1253" s="2" t="s">
        <v>440</v>
      </c>
      <c r="E1253" s="2" t="s">
        <v>1100</v>
      </c>
      <c r="F1253" s="2" t="s">
        <v>64</v>
      </c>
      <c r="H1253" s="2" t="s">
        <v>877</v>
      </c>
      <c r="I1253" s="2">
        <v>11684</v>
      </c>
      <c r="J1253" s="2">
        <v>415</v>
      </c>
      <c r="K1253" s="95">
        <f t="shared" si="266"/>
        <v>3.5518657993837729E-2</v>
      </c>
      <c r="L1253" s="38">
        <f t="shared" si="267"/>
        <v>0</v>
      </c>
      <c r="M1253" s="38">
        <f t="shared" si="268"/>
        <v>0.16699866222499998</v>
      </c>
      <c r="N1253" s="38">
        <f t="shared" si="269"/>
        <v>1.2658363034</v>
      </c>
      <c r="O1253" s="38">
        <f t="shared" si="270"/>
        <v>0.64216503229999999</v>
      </c>
      <c r="P1253" s="2">
        <v>1241895</v>
      </c>
      <c r="Q1253" s="2">
        <v>3.1784993570000002</v>
      </c>
      <c r="R1253" s="24">
        <v>0</v>
      </c>
      <c r="S1253" s="24">
        <v>8.0481283000000001E-2</v>
      </c>
      <c r="T1253" s="24">
        <v>0.61004159199999997</v>
      </c>
      <c r="U1253" s="24">
        <v>0.30947712399999999</v>
      </c>
      <c r="V1253" s="95">
        <f t="shared" si="271"/>
        <v>3.2660070792536806E-2</v>
      </c>
      <c r="W1253" s="95">
        <v>0.26721874999999995</v>
      </c>
      <c r="X1253" s="95">
        <v>0.236169726</v>
      </c>
      <c r="Y1253" s="95">
        <f t="shared" si="272"/>
        <v>0.23124670767774996</v>
      </c>
      <c r="Z1253" s="2" t="s">
        <v>532</v>
      </c>
      <c r="AA1253" s="2">
        <v>0.17499999999999999</v>
      </c>
      <c r="AB1253" s="2">
        <v>0.22500000000000001</v>
      </c>
      <c r="AC1253" s="95">
        <v>0.25818750000000001</v>
      </c>
      <c r="AD1253" s="38">
        <f t="shared" si="273"/>
        <v>0</v>
      </c>
      <c r="AE1253" s="38">
        <f t="shared" si="274"/>
        <v>0.25600894919092498</v>
      </c>
      <c r="AF1253" s="38">
        <f t="shared" si="275"/>
        <v>2.4949633540014</v>
      </c>
      <c r="AG1253" s="38">
        <f t="shared" si="276"/>
        <v>1.4523991022661367</v>
      </c>
      <c r="AH1253" s="38">
        <f t="shared" si="277"/>
        <v>3.9473624562675367</v>
      </c>
      <c r="AI1253" s="38">
        <v>132.838888889</v>
      </c>
      <c r="AJ1253" s="24">
        <f t="shared" si="278"/>
        <v>2.9715413078815704E-2</v>
      </c>
      <c r="AK1253" s="2">
        <f t="shared" si="279"/>
        <v>636</v>
      </c>
    </row>
    <row r="1254" spans="1:37">
      <c r="A1254" s="2">
        <v>185</v>
      </c>
      <c r="B1254" s="2" t="s">
        <v>240</v>
      </c>
      <c r="C1254" s="2" t="s">
        <v>8</v>
      </c>
      <c r="D1254" s="2" t="s">
        <v>440</v>
      </c>
      <c r="E1254" s="2" t="s">
        <v>1100</v>
      </c>
      <c r="F1254" s="2" t="s">
        <v>64</v>
      </c>
      <c r="H1254" s="2" t="s">
        <v>877</v>
      </c>
      <c r="I1254" s="2">
        <v>20218</v>
      </c>
      <c r="J1254" s="2">
        <v>1507</v>
      </c>
      <c r="K1254" s="95">
        <f t="shared" si="266"/>
        <v>7.4537540805223068E-2</v>
      </c>
      <c r="L1254" s="38">
        <f t="shared" si="267"/>
        <v>0</v>
      </c>
      <c r="M1254" s="38">
        <f t="shared" si="268"/>
        <v>0</v>
      </c>
      <c r="N1254" s="38">
        <f t="shared" si="269"/>
        <v>0</v>
      </c>
      <c r="O1254" s="38">
        <f t="shared" si="270"/>
        <v>7.5350000000000001</v>
      </c>
      <c r="P1254" s="2">
        <v>1158945</v>
      </c>
      <c r="Q1254" s="2">
        <v>16.117815365999999</v>
      </c>
      <c r="R1254" s="24">
        <v>0</v>
      </c>
      <c r="S1254" s="24">
        <v>0</v>
      </c>
      <c r="T1254" s="24">
        <v>0</v>
      </c>
      <c r="U1254" s="24">
        <v>1</v>
      </c>
      <c r="V1254" s="95">
        <f t="shared" si="271"/>
        <v>7.4537540805223068E-2</v>
      </c>
      <c r="W1254" s="95">
        <v>0.32246875000000003</v>
      </c>
      <c r="X1254" s="95">
        <v>0.28299687499999998</v>
      </c>
      <c r="Y1254" s="95">
        <f t="shared" si="272"/>
        <v>0.28299687499999998</v>
      </c>
      <c r="Z1254" s="2" t="s">
        <v>532</v>
      </c>
      <c r="AA1254" s="2" t="s">
        <v>532</v>
      </c>
      <c r="AB1254" s="2" t="s">
        <v>532</v>
      </c>
      <c r="AC1254" s="95">
        <v>0.28299687499999998</v>
      </c>
      <c r="AD1254" s="38">
        <f t="shared" si="273"/>
        <v>0</v>
      </c>
      <c r="AE1254" s="38">
        <f t="shared" si="274"/>
        <v>0</v>
      </c>
      <c r="AF1254" s="38">
        <f t="shared" si="275"/>
        <v>0</v>
      </c>
      <c r="AG1254" s="38">
        <f t="shared" si="276"/>
        <v>18.679661529375</v>
      </c>
      <c r="AH1254" s="38">
        <f t="shared" si="277"/>
        <v>18.679661529375</v>
      </c>
      <c r="AI1254" s="38">
        <v>132.838888889</v>
      </c>
      <c r="AJ1254" s="24">
        <f t="shared" si="278"/>
        <v>0.14061892331080622</v>
      </c>
      <c r="AK1254" s="2">
        <f t="shared" si="279"/>
        <v>2512</v>
      </c>
    </row>
    <row r="1255" spans="1:37">
      <c r="A1255" s="2">
        <v>186</v>
      </c>
      <c r="B1255" s="2" t="s">
        <v>241</v>
      </c>
      <c r="C1255" s="2" t="s">
        <v>8</v>
      </c>
      <c r="D1255" s="2" t="s">
        <v>440</v>
      </c>
      <c r="E1255" s="2" t="s">
        <v>1100</v>
      </c>
      <c r="F1255" s="2" t="s">
        <v>64</v>
      </c>
      <c r="H1255" s="2" t="s">
        <v>877</v>
      </c>
      <c r="I1255" s="2">
        <v>29836</v>
      </c>
      <c r="J1255" s="2">
        <v>2079</v>
      </c>
      <c r="K1255" s="95">
        <f t="shared" si="266"/>
        <v>6.968092237565357E-2</v>
      </c>
      <c r="L1255" s="38">
        <f t="shared" si="267"/>
        <v>0</v>
      </c>
      <c r="M1255" s="38">
        <f t="shared" si="268"/>
        <v>0</v>
      </c>
      <c r="N1255" s="38">
        <f t="shared" si="269"/>
        <v>2.9044852971749995</v>
      </c>
      <c r="O1255" s="38">
        <f t="shared" si="270"/>
        <v>7.490514702825001</v>
      </c>
      <c r="P1255" s="2">
        <v>3450966</v>
      </c>
      <c r="Q1255" s="2">
        <v>6.882656764</v>
      </c>
      <c r="R1255" s="24">
        <v>0</v>
      </c>
      <c r="S1255" s="24">
        <v>0</v>
      </c>
      <c r="T1255" s="24">
        <v>0.27941176499999998</v>
      </c>
      <c r="U1255" s="24">
        <v>0.72058823500000002</v>
      </c>
      <c r="V1255" s="95">
        <f t="shared" si="271"/>
        <v>6.968092237565357E-2</v>
      </c>
      <c r="W1255" s="95">
        <v>0.30228124999999995</v>
      </c>
      <c r="X1255" s="95">
        <v>0.260836397</v>
      </c>
      <c r="Y1255" s="95">
        <f t="shared" si="272"/>
        <v>0.26083639714713758</v>
      </c>
      <c r="Z1255" s="2" t="s">
        <v>532</v>
      </c>
      <c r="AA1255" s="2" t="s">
        <v>532</v>
      </c>
      <c r="AB1255" s="2">
        <v>0.22500000000000001</v>
      </c>
      <c r="AC1255" s="95">
        <v>0.27473214299999998</v>
      </c>
      <c r="AD1255" s="38">
        <f t="shared" si="273"/>
        <v>0</v>
      </c>
      <c r="AE1255" s="38">
        <f t="shared" si="274"/>
        <v>0</v>
      </c>
      <c r="AF1255" s="38">
        <f t="shared" si="275"/>
        <v>5.724740520731924</v>
      </c>
      <c r="AG1255" s="38">
        <f t="shared" si="276"/>
        <v>18.027073970765858</v>
      </c>
      <c r="AH1255" s="38">
        <f t="shared" si="277"/>
        <v>23.751814491497782</v>
      </c>
      <c r="AI1255" s="38">
        <v>132.838888889</v>
      </c>
      <c r="AJ1255" s="24">
        <f t="shared" si="278"/>
        <v>0.17880166485993998</v>
      </c>
      <c r="AK1255" s="2">
        <f t="shared" si="279"/>
        <v>3465</v>
      </c>
    </row>
    <row r="1256" spans="1:37">
      <c r="A1256" s="2">
        <v>187</v>
      </c>
      <c r="B1256" s="2" t="s">
        <v>242</v>
      </c>
      <c r="C1256" s="2" t="s">
        <v>8</v>
      </c>
      <c r="D1256" s="2" t="s">
        <v>440</v>
      </c>
      <c r="E1256" s="2" t="s">
        <v>1100</v>
      </c>
      <c r="F1256" s="2" t="s">
        <v>64</v>
      </c>
      <c r="H1256" s="2" t="s">
        <v>877</v>
      </c>
      <c r="I1256" s="2">
        <v>22365</v>
      </c>
      <c r="J1256" s="2">
        <v>2067</v>
      </c>
      <c r="K1256" s="95">
        <f t="shared" si="266"/>
        <v>9.2421193829644532E-2</v>
      </c>
      <c r="L1256" s="38">
        <f t="shared" si="267"/>
        <v>0</v>
      </c>
      <c r="M1256" s="38">
        <f t="shared" si="268"/>
        <v>0</v>
      </c>
      <c r="N1256" s="38">
        <f t="shared" si="269"/>
        <v>2.5315050557549998</v>
      </c>
      <c r="O1256" s="38">
        <f t="shared" si="270"/>
        <v>7.8034949442450001</v>
      </c>
      <c r="P1256" s="2">
        <v>1684025</v>
      </c>
      <c r="Q1256" s="2">
        <v>14.752635553999999</v>
      </c>
      <c r="R1256" s="24">
        <v>0</v>
      </c>
      <c r="S1256" s="24">
        <v>0</v>
      </c>
      <c r="T1256" s="24">
        <v>0.24494485299999999</v>
      </c>
      <c r="U1256" s="24">
        <v>0.75505514699999998</v>
      </c>
      <c r="V1256" s="95">
        <f t="shared" si="271"/>
        <v>9.2421193829644532E-2</v>
      </c>
      <c r="W1256" s="95">
        <v>0.34318749999999998</v>
      </c>
      <c r="X1256" s="95">
        <v>0.274412292</v>
      </c>
      <c r="Y1256" s="95">
        <f t="shared" si="272"/>
        <v>0.2744122917479887</v>
      </c>
      <c r="Z1256" s="2" t="s">
        <v>532</v>
      </c>
      <c r="AA1256" s="2" t="s">
        <v>532</v>
      </c>
      <c r="AB1256" s="2">
        <v>0.22500000000000001</v>
      </c>
      <c r="AC1256" s="95">
        <v>0.290441964</v>
      </c>
      <c r="AD1256" s="38">
        <f t="shared" si="273"/>
        <v>0</v>
      </c>
      <c r="AE1256" s="38">
        <f t="shared" si="274"/>
        <v>0</v>
      </c>
      <c r="AF1256" s="38">
        <f t="shared" si="275"/>
        <v>4.989596464893105</v>
      </c>
      <c r="AG1256" s="38">
        <f t="shared" si="276"/>
        <v>19.854210603594353</v>
      </c>
      <c r="AH1256" s="38">
        <f t="shared" si="277"/>
        <v>24.843807068487457</v>
      </c>
      <c r="AI1256" s="38">
        <v>132.838888889</v>
      </c>
      <c r="AJ1256" s="24">
        <f t="shared" si="278"/>
        <v>0.18702209327606548</v>
      </c>
      <c r="AK1256" s="2">
        <f t="shared" si="279"/>
        <v>3445</v>
      </c>
    </row>
    <row r="1257" spans="1:37">
      <c r="A1257" s="2">
        <v>188</v>
      </c>
      <c r="B1257" s="2" t="s">
        <v>243</v>
      </c>
      <c r="C1257" s="2" t="s">
        <v>8</v>
      </c>
      <c r="D1257" s="2" t="s">
        <v>440</v>
      </c>
      <c r="E1257" s="2" t="s">
        <v>1100</v>
      </c>
      <c r="F1257" s="2" t="s">
        <v>64</v>
      </c>
      <c r="H1257" s="2" t="s">
        <v>877</v>
      </c>
      <c r="I1257" s="2">
        <v>13956</v>
      </c>
      <c r="J1257" s="2">
        <v>971</v>
      </c>
      <c r="K1257" s="95">
        <f t="shared" si="266"/>
        <v>6.9575809687589571E-2</v>
      </c>
      <c r="L1257" s="38">
        <f t="shared" si="267"/>
        <v>0</v>
      </c>
      <c r="M1257" s="38">
        <f t="shared" si="268"/>
        <v>1.4850588238149998</v>
      </c>
      <c r="N1257" s="38">
        <f t="shared" si="269"/>
        <v>2.5786937739950004</v>
      </c>
      <c r="O1257" s="38">
        <f t="shared" si="270"/>
        <v>0.79124740704500007</v>
      </c>
      <c r="P1257" s="2">
        <v>1005159</v>
      </c>
      <c r="Q1257" s="2">
        <v>6.8588960429999997</v>
      </c>
      <c r="R1257" s="24">
        <v>0</v>
      </c>
      <c r="S1257" s="24">
        <v>0.305882353</v>
      </c>
      <c r="T1257" s="24">
        <v>0.53114186900000004</v>
      </c>
      <c r="U1257" s="24">
        <v>0.16297577899999999</v>
      </c>
      <c r="V1257" s="95">
        <f t="shared" si="271"/>
        <v>4.8293797378045289E-2</v>
      </c>
      <c r="W1257" s="95">
        <v>0.26137500000000002</v>
      </c>
      <c r="X1257" s="95">
        <v>0.23354069</v>
      </c>
      <c r="Y1257" s="95">
        <f t="shared" si="272"/>
        <v>0.21563412653612501</v>
      </c>
      <c r="Z1257" s="2" t="s">
        <v>532</v>
      </c>
      <c r="AA1257" s="2">
        <v>0.17499999999999999</v>
      </c>
      <c r="AB1257" s="2">
        <v>0.22500000000000001</v>
      </c>
      <c r="AC1257" s="95">
        <v>0.26137500000000002</v>
      </c>
      <c r="AD1257" s="38">
        <f t="shared" si="273"/>
        <v>0</v>
      </c>
      <c r="AE1257" s="38">
        <f t="shared" si="274"/>
        <v>2.2765951769083945</v>
      </c>
      <c r="AF1257" s="38">
        <f t="shared" si="275"/>
        <v>5.082605428544146</v>
      </c>
      <c r="AG1257" s="38">
        <f t="shared" si="276"/>
        <v>1.8116756693035492</v>
      </c>
      <c r="AH1257" s="38">
        <f t="shared" si="277"/>
        <v>6.8942810978476956</v>
      </c>
      <c r="AI1257" s="38">
        <v>132.838888889</v>
      </c>
      <c r="AJ1257" s="24">
        <f t="shared" si="278"/>
        <v>5.1899569136027231E-2</v>
      </c>
      <c r="AK1257" s="2">
        <f t="shared" si="279"/>
        <v>1123</v>
      </c>
    </row>
    <row r="1258" spans="1:37">
      <c r="A1258" s="2">
        <v>189</v>
      </c>
      <c r="B1258" s="2" t="s">
        <v>244</v>
      </c>
      <c r="C1258" s="2" t="s">
        <v>8</v>
      </c>
      <c r="D1258" s="2" t="s">
        <v>440</v>
      </c>
      <c r="E1258" s="2" t="s">
        <v>1100</v>
      </c>
      <c r="F1258" s="2" t="s">
        <v>64</v>
      </c>
      <c r="H1258" s="2" t="s">
        <v>877</v>
      </c>
      <c r="I1258" s="2">
        <v>19933</v>
      </c>
      <c r="J1258" s="2">
        <v>1049</v>
      </c>
      <c r="K1258" s="95">
        <f t="shared" si="266"/>
        <v>5.2626298098630411E-2</v>
      </c>
      <c r="L1258" s="38">
        <f t="shared" si="267"/>
        <v>0</v>
      </c>
      <c r="M1258" s="38">
        <f t="shared" si="268"/>
        <v>0</v>
      </c>
      <c r="N1258" s="38">
        <f t="shared" si="269"/>
        <v>2.5813627464349995</v>
      </c>
      <c r="O1258" s="38">
        <f t="shared" si="270"/>
        <v>2.6636372535649997</v>
      </c>
      <c r="P1258" s="2">
        <v>2864624</v>
      </c>
      <c r="Q1258" s="2">
        <v>3.9829925070000001</v>
      </c>
      <c r="R1258" s="24">
        <v>0</v>
      </c>
      <c r="S1258" s="24">
        <v>0</v>
      </c>
      <c r="T1258" s="24">
        <v>0.492156863</v>
      </c>
      <c r="U1258" s="24">
        <v>0.50784313699999994</v>
      </c>
      <c r="V1258" s="95">
        <f t="shared" si="271"/>
        <v>5.2626298098630411E-2</v>
      </c>
      <c r="W1258" s="95">
        <v>0.29165625000000001</v>
      </c>
      <c r="X1258" s="95">
        <v>0.248329044</v>
      </c>
      <c r="Y1258" s="95">
        <f t="shared" si="272"/>
        <v>0.24832904410593748</v>
      </c>
      <c r="Z1258" s="2" t="s">
        <v>532</v>
      </c>
      <c r="AA1258" s="2" t="s">
        <v>532</v>
      </c>
      <c r="AB1258" s="2">
        <v>0.22500000000000001</v>
      </c>
      <c r="AC1258" s="95">
        <v>0.2709375</v>
      </c>
      <c r="AD1258" s="38">
        <f t="shared" si="273"/>
        <v>0</v>
      </c>
      <c r="AE1258" s="38">
        <f t="shared" si="274"/>
        <v>0</v>
      </c>
      <c r="AF1258" s="38">
        <f t="shared" si="275"/>
        <v>5.0878659732233844</v>
      </c>
      <c r="AG1258" s="38">
        <f t="shared" si="276"/>
        <v>6.3219099530768386</v>
      </c>
      <c r="AH1258" s="38">
        <f t="shared" si="277"/>
        <v>11.409775926300224</v>
      </c>
      <c r="AI1258" s="38">
        <v>132.838888889</v>
      </c>
      <c r="AJ1258" s="24">
        <f t="shared" si="278"/>
        <v>8.5891835001979111E-2</v>
      </c>
      <c r="AK1258" s="2">
        <f t="shared" si="279"/>
        <v>1748</v>
      </c>
    </row>
    <row r="1259" spans="1:37">
      <c r="A1259" s="2">
        <v>190</v>
      </c>
      <c r="B1259" s="2" t="s">
        <v>245</v>
      </c>
      <c r="C1259" s="2" t="s">
        <v>8</v>
      </c>
      <c r="D1259" s="2" t="s">
        <v>440</v>
      </c>
      <c r="E1259" s="2" t="s">
        <v>1100</v>
      </c>
      <c r="F1259" s="2" t="s">
        <v>64</v>
      </c>
      <c r="H1259" s="2" t="s">
        <v>877</v>
      </c>
      <c r="I1259" s="2">
        <v>9441</v>
      </c>
      <c r="J1259" s="2">
        <v>437</v>
      </c>
      <c r="K1259" s="95">
        <f t="shared" si="266"/>
        <v>4.6287469547717404E-2</v>
      </c>
      <c r="L1259" s="38">
        <f t="shared" si="267"/>
        <v>0</v>
      </c>
      <c r="M1259" s="38">
        <f t="shared" si="268"/>
        <v>0</v>
      </c>
      <c r="N1259" s="38">
        <f t="shared" si="269"/>
        <v>0.72333496812000009</v>
      </c>
      <c r="O1259" s="38">
        <f t="shared" si="270"/>
        <v>1.46166503188</v>
      </c>
      <c r="P1259" s="2">
        <v>952557</v>
      </c>
      <c r="Q1259" s="2">
        <v>5.2195502710000001</v>
      </c>
      <c r="R1259" s="24">
        <v>0</v>
      </c>
      <c r="S1259" s="24">
        <v>0</v>
      </c>
      <c r="T1259" s="24">
        <v>0.33104575200000003</v>
      </c>
      <c r="U1259" s="24">
        <v>0.66895424800000003</v>
      </c>
      <c r="V1259" s="95">
        <f t="shared" si="271"/>
        <v>4.6287469547717404E-2</v>
      </c>
      <c r="W1259" s="95">
        <v>0.29749999999999999</v>
      </c>
      <c r="X1259" s="95">
        <v>0.25975774800000001</v>
      </c>
      <c r="Y1259" s="95">
        <f t="shared" si="272"/>
        <v>0.25975774757934861</v>
      </c>
      <c r="Z1259" s="2" t="s">
        <v>532</v>
      </c>
      <c r="AA1259" s="2" t="s">
        <v>532</v>
      </c>
      <c r="AB1259" s="2">
        <v>0.22500000000000001</v>
      </c>
      <c r="AC1259" s="95">
        <v>0.276958333</v>
      </c>
      <c r="AD1259" s="38">
        <f t="shared" si="273"/>
        <v>0</v>
      </c>
      <c r="AE1259" s="38">
        <f t="shared" si="274"/>
        <v>0</v>
      </c>
      <c r="AF1259" s="38">
        <f t="shared" si="275"/>
        <v>1.4256932221645202</v>
      </c>
      <c r="AG1259" s="38">
        <f t="shared" si="276"/>
        <v>3.5462259211527596</v>
      </c>
      <c r="AH1259" s="38">
        <f t="shared" si="277"/>
        <v>4.9719191433172796</v>
      </c>
      <c r="AI1259" s="38">
        <v>132.838888889</v>
      </c>
      <c r="AJ1259" s="24">
        <f t="shared" si="278"/>
        <v>3.7428189778610753E-2</v>
      </c>
      <c r="AK1259" s="2">
        <f t="shared" si="279"/>
        <v>728</v>
      </c>
    </row>
    <row r="1260" spans="1:37">
      <c r="A1260" s="2">
        <v>191</v>
      </c>
      <c r="B1260" s="2" t="s">
        <v>246</v>
      </c>
      <c r="C1260" s="2" t="s">
        <v>8</v>
      </c>
      <c r="D1260" s="2" t="s">
        <v>440</v>
      </c>
      <c r="E1260" s="2" t="s">
        <v>1100</v>
      </c>
      <c r="F1260" s="2" t="s">
        <v>64</v>
      </c>
      <c r="H1260" s="2" t="s">
        <v>877</v>
      </c>
      <c r="I1260" s="2">
        <v>17982</v>
      </c>
      <c r="J1260" s="2">
        <v>1648</v>
      </c>
      <c r="K1260" s="95">
        <f t="shared" si="266"/>
        <v>9.1647202758313867E-2</v>
      </c>
      <c r="L1260" s="38">
        <f t="shared" si="267"/>
        <v>0</v>
      </c>
      <c r="M1260" s="38">
        <f t="shared" si="268"/>
        <v>0</v>
      </c>
      <c r="N1260" s="38">
        <f t="shared" si="269"/>
        <v>0</v>
      </c>
      <c r="O1260" s="38">
        <f t="shared" si="270"/>
        <v>8.24</v>
      </c>
      <c r="P1260" s="2">
        <v>2062006</v>
      </c>
      <c r="Q1260" s="2">
        <v>10.006986832000001</v>
      </c>
      <c r="R1260" s="24">
        <v>0</v>
      </c>
      <c r="S1260" s="24">
        <v>0</v>
      </c>
      <c r="T1260" s="24">
        <v>0</v>
      </c>
      <c r="U1260" s="24">
        <v>1</v>
      </c>
      <c r="V1260" s="95">
        <f t="shared" si="271"/>
        <v>9.1647202758313867E-2</v>
      </c>
      <c r="W1260" s="95">
        <v>0.32087499999999997</v>
      </c>
      <c r="X1260" s="95">
        <v>0.28586562500000001</v>
      </c>
      <c r="Y1260" s="95">
        <f t="shared" si="272"/>
        <v>0.28586562500000001</v>
      </c>
      <c r="Z1260" s="2" t="s">
        <v>532</v>
      </c>
      <c r="AA1260" s="2" t="s">
        <v>532</v>
      </c>
      <c r="AB1260" s="2" t="s">
        <v>532</v>
      </c>
      <c r="AC1260" s="95">
        <v>0.28586562500000001</v>
      </c>
      <c r="AD1260" s="38">
        <f t="shared" si="273"/>
        <v>0</v>
      </c>
      <c r="AE1260" s="38">
        <f t="shared" si="274"/>
        <v>0</v>
      </c>
      <c r="AF1260" s="38">
        <f t="shared" si="275"/>
        <v>0</v>
      </c>
      <c r="AG1260" s="38">
        <f t="shared" si="276"/>
        <v>20.634466889999999</v>
      </c>
      <c r="AH1260" s="38">
        <f t="shared" si="277"/>
        <v>20.634466889999999</v>
      </c>
      <c r="AI1260" s="38">
        <v>132.838888889</v>
      </c>
      <c r="AJ1260" s="24">
        <f t="shared" si="278"/>
        <v>0.1553345339047674</v>
      </c>
      <c r="AK1260" s="2">
        <f t="shared" si="279"/>
        <v>2747</v>
      </c>
    </row>
    <row r="1261" spans="1:37">
      <c r="A1261" s="2">
        <v>192</v>
      </c>
      <c r="B1261" s="2" t="s">
        <v>247</v>
      </c>
      <c r="C1261" s="2" t="s">
        <v>8</v>
      </c>
      <c r="D1261" s="2" t="s">
        <v>440</v>
      </c>
      <c r="E1261" s="2" t="s">
        <v>1100</v>
      </c>
      <c r="F1261" s="2" t="s">
        <v>64</v>
      </c>
      <c r="H1261" s="2" t="s">
        <v>877</v>
      </c>
      <c r="I1261" s="2">
        <v>24027</v>
      </c>
      <c r="J1261" s="2">
        <v>2680</v>
      </c>
      <c r="K1261" s="95">
        <f t="shared" si="266"/>
        <v>0.11154118283597619</v>
      </c>
      <c r="L1261" s="38">
        <f t="shared" si="267"/>
        <v>0</v>
      </c>
      <c r="M1261" s="38">
        <f t="shared" si="268"/>
        <v>0</v>
      </c>
      <c r="N1261" s="38">
        <f t="shared" si="269"/>
        <v>0</v>
      </c>
      <c r="O1261" s="38">
        <f t="shared" si="270"/>
        <v>13.4</v>
      </c>
      <c r="P1261" s="2">
        <v>1414734</v>
      </c>
      <c r="Q1261" s="2">
        <v>24.640236080000001</v>
      </c>
      <c r="R1261" s="24">
        <v>0</v>
      </c>
      <c r="S1261" s="24">
        <v>0</v>
      </c>
      <c r="T1261" s="24">
        <v>0</v>
      </c>
      <c r="U1261" s="24">
        <v>1</v>
      </c>
      <c r="V1261" s="95">
        <f t="shared" si="271"/>
        <v>0.11154118283597619</v>
      </c>
      <c r="W1261" s="95">
        <v>0.34265625</v>
      </c>
      <c r="X1261" s="95">
        <v>0.29696875</v>
      </c>
      <c r="Y1261" s="95">
        <f t="shared" si="272"/>
        <v>0.29696875</v>
      </c>
      <c r="Z1261" s="2" t="s">
        <v>532</v>
      </c>
      <c r="AA1261" s="2" t="s">
        <v>532</v>
      </c>
      <c r="AB1261" s="2" t="s">
        <v>532</v>
      </c>
      <c r="AC1261" s="95">
        <v>0.29696875</v>
      </c>
      <c r="AD1261" s="38">
        <f t="shared" si="273"/>
        <v>0</v>
      </c>
      <c r="AE1261" s="38">
        <f t="shared" si="274"/>
        <v>0</v>
      </c>
      <c r="AF1261" s="38">
        <f t="shared" si="275"/>
        <v>0</v>
      </c>
      <c r="AG1261" s="38">
        <f t="shared" si="276"/>
        <v>34.859379750000002</v>
      </c>
      <c r="AH1261" s="38">
        <f t="shared" si="277"/>
        <v>34.859379750000002</v>
      </c>
      <c r="AI1261" s="38">
        <v>132.838888889</v>
      </c>
      <c r="AJ1261" s="24">
        <f t="shared" si="278"/>
        <v>0.2624184833338109</v>
      </c>
      <c r="AK1261" s="2">
        <f t="shared" si="279"/>
        <v>4467</v>
      </c>
    </row>
    <row r="1262" spans="1:37">
      <c r="A1262" s="2">
        <v>193</v>
      </c>
      <c r="B1262" s="2" t="s">
        <v>248</v>
      </c>
      <c r="C1262" s="2" t="s">
        <v>8</v>
      </c>
      <c r="D1262" s="2" t="s">
        <v>440</v>
      </c>
      <c r="E1262" s="2" t="s">
        <v>1100</v>
      </c>
      <c r="F1262" s="2" t="s">
        <v>64</v>
      </c>
      <c r="H1262" s="2" t="s">
        <v>877</v>
      </c>
      <c r="I1262" s="2">
        <v>18154</v>
      </c>
      <c r="J1262" s="2">
        <v>1493</v>
      </c>
      <c r="K1262" s="95">
        <f t="shared" si="266"/>
        <v>8.2240828467555357E-2</v>
      </c>
      <c r="L1262" s="38">
        <f t="shared" si="267"/>
        <v>0</v>
      </c>
      <c r="M1262" s="38">
        <f t="shared" si="268"/>
        <v>0</v>
      </c>
      <c r="N1262" s="38">
        <f t="shared" si="269"/>
        <v>0</v>
      </c>
      <c r="O1262" s="38">
        <f t="shared" si="270"/>
        <v>7.4649999999999999</v>
      </c>
      <c r="P1262" s="2">
        <v>2277059</v>
      </c>
      <c r="Q1262" s="2">
        <v>8.8152800780000007</v>
      </c>
      <c r="R1262" s="24">
        <v>0</v>
      </c>
      <c r="S1262" s="24">
        <v>0</v>
      </c>
      <c r="T1262" s="24">
        <v>0</v>
      </c>
      <c r="U1262" s="24">
        <v>1</v>
      </c>
      <c r="V1262" s="95">
        <f t="shared" si="271"/>
        <v>8.2240828467555357E-2</v>
      </c>
      <c r="W1262" s="95">
        <v>0.35593750000000002</v>
      </c>
      <c r="X1262" s="95">
        <v>0.30695624999999999</v>
      </c>
      <c r="Y1262" s="95">
        <f t="shared" si="272"/>
        <v>0.30695624999999999</v>
      </c>
      <c r="Z1262" s="2" t="s">
        <v>532</v>
      </c>
      <c r="AA1262" s="2" t="s">
        <v>532</v>
      </c>
      <c r="AB1262" s="2" t="s">
        <v>532</v>
      </c>
      <c r="AC1262" s="95">
        <v>0.30695624999999999</v>
      </c>
      <c r="AD1262" s="38">
        <f t="shared" si="273"/>
        <v>0</v>
      </c>
      <c r="AE1262" s="38">
        <f t="shared" si="274"/>
        <v>0</v>
      </c>
      <c r="AF1262" s="38">
        <f t="shared" si="275"/>
        <v>0</v>
      </c>
      <c r="AG1262" s="38">
        <f t="shared" si="276"/>
        <v>20.07291283875</v>
      </c>
      <c r="AH1262" s="38">
        <f t="shared" si="277"/>
        <v>20.07291283875</v>
      </c>
      <c r="AI1262" s="38">
        <v>132.838888889</v>
      </c>
      <c r="AJ1262" s="24">
        <f t="shared" si="278"/>
        <v>0.15110720216519499</v>
      </c>
      <c r="AK1262" s="2">
        <f t="shared" si="279"/>
        <v>2488</v>
      </c>
    </row>
    <row r="1263" spans="1:37">
      <c r="A1263" s="2">
        <v>194</v>
      </c>
      <c r="B1263" s="2" t="s">
        <v>249</v>
      </c>
      <c r="C1263" s="2" t="s">
        <v>7</v>
      </c>
      <c r="D1263" s="2" t="s">
        <v>441</v>
      </c>
      <c r="E1263" s="2" t="s">
        <v>1100</v>
      </c>
      <c r="F1263" s="2" t="s">
        <v>64</v>
      </c>
      <c r="H1263" s="2" t="s">
        <v>877</v>
      </c>
      <c r="I1263" s="2">
        <v>21220</v>
      </c>
      <c r="J1263" s="2">
        <v>4592</v>
      </c>
      <c r="K1263" s="95">
        <f t="shared" si="266"/>
        <v>0.21639962299717247</v>
      </c>
      <c r="L1263" s="38">
        <f t="shared" si="267"/>
        <v>3.8586305990400001</v>
      </c>
      <c r="M1263" s="38">
        <f t="shared" si="268"/>
        <v>6.4828235253600006</v>
      </c>
      <c r="N1263" s="38">
        <f t="shared" si="269"/>
        <v>8.0853618187999992</v>
      </c>
      <c r="O1263" s="38">
        <f t="shared" si="270"/>
        <v>4.5331840567999997</v>
      </c>
      <c r="P1263" s="2">
        <v>3603778</v>
      </c>
      <c r="Q1263" s="2">
        <v>7.5305377509999998</v>
      </c>
      <c r="R1263" s="24">
        <v>0.168058824</v>
      </c>
      <c r="S1263" s="24">
        <v>0.28235294100000002</v>
      </c>
      <c r="T1263" s="24">
        <v>0.35214990499999999</v>
      </c>
      <c r="U1263" s="24">
        <v>0.19743833</v>
      </c>
      <c r="V1263" s="95">
        <f t="shared" si="271"/>
        <v>0.11893068685768142</v>
      </c>
      <c r="W1263" s="95">
        <v>0.28209374999999998</v>
      </c>
      <c r="X1263" s="95">
        <v>0.245510801</v>
      </c>
      <c r="Y1263" s="95">
        <f t="shared" si="272"/>
        <v>0.2011474946034375</v>
      </c>
      <c r="Z1263" s="2">
        <v>0.1</v>
      </c>
      <c r="AA1263" s="2">
        <v>0.17499999999999999</v>
      </c>
      <c r="AB1263" s="2">
        <v>0.22500000000000001</v>
      </c>
      <c r="AC1263" s="95">
        <v>0.28209374999999998</v>
      </c>
      <c r="AD1263" s="38">
        <f t="shared" si="273"/>
        <v>3.3801604047590406</v>
      </c>
      <c r="AE1263" s="38">
        <f t="shared" si="274"/>
        <v>9.9381684643768811</v>
      </c>
      <c r="AF1263" s="38">
        <f t="shared" si="275"/>
        <v>15.936248144854799</v>
      </c>
      <c r="AG1263" s="38">
        <f t="shared" si="276"/>
        <v>11.202138116600821</v>
      </c>
      <c r="AH1263" s="38">
        <f t="shared" si="277"/>
        <v>27.138386261455622</v>
      </c>
      <c r="AI1263" s="38">
        <v>46.353055556000001</v>
      </c>
      <c r="AJ1263" s="24">
        <f t="shared" si="278"/>
        <v>0.58547135536014938</v>
      </c>
      <c r="AK1263" s="2">
        <f t="shared" si="279"/>
        <v>4206</v>
      </c>
    </row>
    <row r="1264" spans="1:37">
      <c r="A1264" s="2">
        <v>195</v>
      </c>
      <c r="B1264" s="2" t="s">
        <v>250</v>
      </c>
      <c r="C1264" s="2" t="s">
        <v>7</v>
      </c>
      <c r="D1264" s="2" t="s">
        <v>441</v>
      </c>
      <c r="E1264" s="2" t="s">
        <v>1100</v>
      </c>
      <c r="F1264" s="2" t="s">
        <v>64</v>
      </c>
      <c r="H1264" s="2" t="s">
        <v>877</v>
      </c>
      <c r="I1264" s="2">
        <v>4913</v>
      </c>
      <c r="J1264" s="2">
        <v>669</v>
      </c>
      <c r="K1264" s="95">
        <f t="shared" si="266"/>
        <v>0.13616934663138611</v>
      </c>
      <c r="L1264" s="38">
        <f t="shared" si="267"/>
        <v>0</v>
      </c>
      <c r="M1264" s="38">
        <f t="shared" si="268"/>
        <v>1.056268716345</v>
      </c>
      <c r="N1264" s="38">
        <f t="shared" si="269"/>
        <v>1.6621113732899999</v>
      </c>
      <c r="O1264" s="38">
        <f t="shared" si="270"/>
        <v>0.62661991036499998</v>
      </c>
      <c r="P1264" s="2">
        <v>441929</v>
      </c>
      <c r="Q1264" s="2">
        <v>10.817904773</v>
      </c>
      <c r="R1264" s="24">
        <v>0</v>
      </c>
      <c r="S1264" s="24">
        <v>0.31577540100000001</v>
      </c>
      <c r="T1264" s="24">
        <v>0.49689428200000002</v>
      </c>
      <c r="U1264" s="24">
        <v>0.187330317</v>
      </c>
      <c r="V1264" s="95">
        <f t="shared" si="271"/>
        <v>9.3170416594952163E-2</v>
      </c>
      <c r="W1264" s="95">
        <v>0.27412500000000001</v>
      </c>
      <c r="X1264" s="95">
        <v>0.23844968</v>
      </c>
      <c r="Y1264" s="95">
        <f t="shared" si="272"/>
        <v>0.21841383177262502</v>
      </c>
      <c r="Z1264" s="2" t="s">
        <v>532</v>
      </c>
      <c r="AA1264" s="2">
        <v>0.17499999999999999</v>
      </c>
      <c r="AB1264" s="2">
        <v>0.22500000000000001</v>
      </c>
      <c r="AC1264" s="95">
        <v>0.27412500000000001</v>
      </c>
      <c r="AD1264" s="38">
        <f t="shared" si="273"/>
        <v>0</v>
      </c>
      <c r="AE1264" s="38">
        <f t="shared" si="274"/>
        <v>1.6192599421568847</v>
      </c>
      <c r="AF1264" s="38">
        <f t="shared" si="275"/>
        <v>3.2760215167545899</v>
      </c>
      <c r="AG1264" s="38">
        <f t="shared" si="276"/>
        <v>1.5047243224563371</v>
      </c>
      <c r="AH1264" s="38">
        <f t="shared" si="277"/>
        <v>4.780745839210927</v>
      </c>
      <c r="AI1264" s="38">
        <v>46.353055556000001</v>
      </c>
      <c r="AJ1264" s="24">
        <f t="shared" si="278"/>
        <v>0.10313766335069795</v>
      </c>
      <c r="AK1264" s="2">
        <f t="shared" si="279"/>
        <v>763</v>
      </c>
    </row>
    <row r="1265" spans="1:37">
      <c r="A1265" s="2">
        <v>196</v>
      </c>
      <c r="B1265" s="2" t="s">
        <v>251</v>
      </c>
      <c r="C1265" s="2" t="s">
        <v>7</v>
      </c>
      <c r="D1265" s="2" t="s">
        <v>441</v>
      </c>
      <c r="E1265" s="2" t="s">
        <v>1100</v>
      </c>
      <c r="F1265" s="2" t="s">
        <v>64</v>
      </c>
      <c r="H1265" s="2" t="s">
        <v>877</v>
      </c>
      <c r="I1265" s="2">
        <v>28111</v>
      </c>
      <c r="J1265" s="2">
        <v>4079</v>
      </c>
      <c r="K1265" s="95">
        <f t="shared" si="266"/>
        <v>0.14510334032940841</v>
      </c>
      <c r="L1265" s="38">
        <f t="shared" si="267"/>
        <v>5.5324898123599997</v>
      </c>
      <c r="M1265" s="38">
        <f t="shared" si="268"/>
        <v>10.183657240465001</v>
      </c>
      <c r="N1265" s="38">
        <f t="shared" si="269"/>
        <v>4.6788529471749998</v>
      </c>
      <c r="O1265" s="38">
        <f t="shared" si="270"/>
        <v>0</v>
      </c>
      <c r="P1265" s="2">
        <v>2256364</v>
      </c>
      <c r="Q1265" s="2">
        <v>4.0871149989999997</v>
      </c>
      <c r="R1265" s="24">
        <v>0.271266968</v>
      </c>
      <c r="S1265" s="24">
        <v>0.49932126700000001</v>
      </c>
      <c r="T1265" s="24">
        <v>0.22941176499999999</v>
      </c>
      <c r="U1265" s="24">
        <v>0</v>
      </c>
      <c r="V1265" s="95">
        <f t="shared" si="271"/>
        <v>3.3288413412365263E-2</v>
      </c>
      <c r="W1265" s="95">
        <v>0.23109374999999999</v>
      </c>
      <c r="X1265" s="95">
        <v>0.22500000000000001</v>
      </c>
      <c r="Y1265" s="95">
        <f t="shared" si="272"/>
        <v>0.16612556565</v>
      </c>
      <c r="Z1265" s="2">
        <v>0.1</v>
      </c>
      <c r="AA1265" s="2">
        <v>0.17499999999999999</v>
      </c>
      <c r="AB1265" s="2">
        <v>0.22500000000000001</v>
      </c>
      <c r="AC1265" s="95"/>
      <c r="AD1265" s="38">
        <f t="shared" si="273"/>
        <v>4.8464610756273592</v>
      </c>
      <c r="AE1265" s="38">
        <f t="shared" si="274"/>
        <v>15.611546549632845</v>
      </c>
      <c r="AF1265" s="38">
        <f t="shared" si="275"/>
        <v>9.2220191588819258</v>
      </c>
      <c r="AG1265" s="38">
        <f t="shared" si="276"/>
        <v>0</v>
      </c>
      <c r="AH1265" s="38">
        <f t="shared" si="277"/>
        <v>9.2220191588819258</v>
      </c>
      <c r="AI1265" s="38">
        <v>46.353055556000001</v>
      </c>
      <c r="AJ1265" s="24">
        <f t="shared" si="278"/>
        <v>0.19895169904690815</v>
      </c>
      <c r="AK1265" s="2">
        <f t="shared" si="279"/>
        <v>1560</v>
      </c>
    </row>
    <row r="1266" spans="1:37">
      <c r="A1266" s="2">
        <v>197</v>
      </c>
      <c r="B1266" s="2" t="s">
        <v>252</v>
      </c>
      <c r="C1266" s="2" t="s">
        <v>7</v>
      </c>
      <c r="D1266" s="2" t="s">
        <v>441</v>
      </c>
      <c r="E1266" s="2" t="s">
        <v>1100</v>
      </c>
      <c r="F1266" s="2" t="s">
        <v>64</v>
      </c>
      <c r="H1266" s="2" t="s">
        <v>877</v>
      </c>
      <c r="I1266" s="2">
        <v>2767</v>
      </c>
      <c r="J1266" s="2">
        <v>240</v>
      </c>
      <c r="K1266" s="95">
        <f t="shared" si="266"/>
        <v>8.6736537766534158E-2</v>
      </c>
      <c r="L1266" s="38">
        <f t="shared" si="267"/>
        <v>0</v>
      </c>
      <c r="M1266" s="38">
        <f t="shared" si="268"/>
        <v>0.14959275960000001</v>
      </c>
      <c r="N1266" s="38">
        <f t="shared" si="269"/>
        <v>1.0504072404</v>
      </c>
      <c r="O1266" s="38">
        <f t="shared" si="270"/>
        <v>0</v>
      </c>
      <c r="P1266" s="2">
        <v>2812678</v>
      </c>
      <c r="Q1266" s="2">
        <v>0.73607880800000003</v>
      </c>
      <c r="R1266" s="24">
        <v>0</v>
      </c>
      <c r="S1266" s="24">
        <v>0.12466063300000001</v>
      </c>
      <c r="T1266" s="24">
        <v>0.87533936700000003</v>
      </c>
      <c r="U1266" s="24">
        <v>0</v>
      </c>
      <c r="V1266" s="95">
        <f t="shared" si="271"/>
        <v>7.592390606432961E-2</v>
      </c>
      <c r="W1266" s="95">
        <v>0.23321874999999997</v>
      </c>
      <c r="X1266" s="95">
        <v>0.22500000000000001</v>
      </c>
      <c r="Y1266" s="95">
        <f t="shared" si="272"/>
        <v>0.21876696835000001</v>
      </c>
      <c r="Z1266" s="2" t="s">
        <v>532</v>
      </c>
      <c r="AA1266" s="2">
        <v>0.17499999999999999</v>
      </c>
      <c r="AB1266" s="2">
        <v>0.22500000000000001</v>
      </c>
      <c r="AC1266" s="95"/>
      <c r="AD1266" s="38">
        <f t="shared" si="273"/>
        <v>0</v>
      </c>
      <c r="AE1266" s="38">
        <f t="shared" si="274"/>
        <v>0.22932570046680001</v>
      </c>
      <c r="AF1266" s="38">
        <f t="shared" si="275"/>
        <v>2.0703526708283997</v>
      </c>
      <c r="AG1266" s="38">
        <f t="shared" si="276"/>
        <v>0</v>
      </c>
      <c r="AH1266" s="38">
        <f t="shared" si="277"/>
        <v>2.0703526708283997</v>
      </c>
      <c r="AI1266" s="38">
        <v>46.353055556000001</v>
      </c>
      <c r="AJ1266" s="24">
        <f t="shared" si="278"/>
        <v>4.4664858572854328E-2</v>
      </c>
      <c r="AK1266" s="2">
        <f t="shared" si="279"/>
        <v>350</v>
      </c>
    </row>
    <row r="1267" spans="1:37">
      <c r="A1267" s="2">
        <v>198</v>
      </c>
      <c r="B1267" s="2" t="s">
        <v>253</v>
      </c>
      <c r="C1267" s="2" t="s">
        <v>7</v>
      </c>
      <c r="D1267" s="2" t="s">
        <v>441</v>
      </c>
      <c r="E1267" s="2" t="s">
        <v>1100</v>
      </c>
      <c r="F1267" s="2" t="s">
        <v>64</v>
      </c>
      <c r="H1267" s="2" t="s">
        <v>877</v>
      </c>
      <c r="I1267" s="2">
        <v>31456</v>
      </c>
      <c r="J1267" s="2">
        <v>12664</v>
      </c>
      <c r="K1267" s="95">
        <f t="shared" si="266"/>
        <v>0.4025940996948118</v>
      </c>
      <c r="L1267" s="38">
        <f t="shared" si="267"/>
        <v>0</v>
      </c>
      <c r="M1267" s="38">
        <f t="shared" si="268"/>
        <v>44.767417359319992</v>
      </c>
      <c r="N1267" s="38">
        <f t="shared" si="269"/>
        <v>18.552582640680001</v>
      </c>
      <c r="O1267" s="38">
        <f t="shared" si="270"/>
        <v>0</v>
      </c>
      <c r="P1267" s="2">
        <v>724391</v>
      </c>
      <c r="Q1267" s="2">
        <v>50.479838057000002</v>
      </c>
      <c r="R1267" s="24">
        <v>0</v>
      </c>
      <c r="S1267" s="24">
        <v>0.70700280100000001</v>
      </c>
      <c r="T1267" s="24">
        <v>0.29299719899999999</v>
      </c>
      <c r="U1267" s="24">
        <v>0</v>
      </c>
      <c r="V1267" s="95">
        <f t="shared" si="271"/>
        <v>0.1179589435445066</v>
      </c>
      <c r="W1267" s="95">
        <v>0.22631249999999997</v>
      </c>
      <c r="X1267" s="95">
        <v>0.22500000000000001</v>
      </c>
      <c r="Y1267" s="95">
        <f t="shared" si="272"/>
        <v>0.18964985995</v>
      </c>
      <c r="Z1267" s="2" t="s">
        <v>532</v>
      </c>
      <c r="AA1267" s="2">
        <v>0.17499999999999999</v>
      </c>
      <c r="AB1267" s="2">
        <v>0.22500000000000001</v>
      </c>
      <c r="AC1267" s="95"/>
      <c r="AD1267" s="38">
        <f t="shared" si="273"/>
        <v>0</v>
      </c>
      <c r="AE1267" s="38">
        <f t="shared" si="274"/>
        <v>68.628450811837553</v>
      </c>
      <c r="AF1267" s="38">
        <f t="shared" si="275"/>
        <v>36.567140384780288</v>
      </c>
      <c r="AG1267" s="38">
        <f t="shared" si="276"/>
        <v>0</v>
      </c>
      <c r="AH1267" s="38">
        <f t="shared" si="277"/>
        <v>36.567140384780288</v>
      </c>
      <c r="AI1267" s="38">
        <v>46.353055556000001</v>
      </c>
      <c r="AJ1267" s="24">
        <f t="shared" si="278"/>
        <v>0.78888306167007338</v>
      </c>
      <c r="AK1267" s="2">
        <f t="shared" si="279"/>
        <v>6184</v>
      </c>
    </row>
    <row r="1268" spans="1:37">
      <c r="A1268" s="2">
        <v>199</v>
      </c>
      <c r="B1268" s="2" t="s">
        <v>254</v>
      </c>
      <c r="C1268" s="2" t="s">
        <v>6</v>
      </c>
      <c r="D1268" s="2" t="s">
        <v>442</v>
      </c>
      <c r="E1268" s="2" t="s">
        <v>1100</v>
      </c>
      <c r="F1268" s="2" t="s">
        <v>64</v>
      </c>
      <c r="H1268" s="2" t="s">
        <v>877</v>
      </c>
      <c r="I1268" s="2">
        <v>34125</v>
      </c>
      <c r="J1268" s="2">
        <v>14946</v>
      </c>
      <c r="K1268" s="95">
        <f t="shared" si="266"/>
        <v>0.43797802197802199</v>
      </c>
      <c r="L1268" s="38">
        <f t="shared" si="267"/>
        <v>42.485608929989993</v>
      </c>
      <c r="M1268" s="38">
        <f t="shared" si="268"/>
        <v>22.996130897130001</v>
      </c>
      <c r="N1268" s="38">
        <f t="shared" si="269"/>
        <v>9.2482601728800002</v>
      </c>
      <c r="O1268" s="38">
        <f t="shared" si="270"/>
        <v>0</v>
      </c>
      <c r="P1268" s="2">
        <v>2576777</v>
      </c>
      <c r="Q1268" s="2">
        <v>7.0740777399999999</v>
      </c>
      <c r="R1268" s="24">
        <v>0.56852146299999995</v>
      </c>
      <c r="S1268" s="24">
        <v>0.307722881</v>
      </c>
      <c r="T1268" s="24">
        <v>0.12375565600000001</v>
      </c>
      <c r="U1268" s="24">
        <v>0</v>
      </c>
      <c r="V1268" s="95">
        <f t="shared" si="271"/>
        <v>5.4202257423472532E-2</v>
      </c>
      <c r="W1268" s="95">
        <v>0.22500000000000001</v>
      </c>
      <c r="X1268" s="95">
        <v>0.22500000000000001</v>
      </c>
      <c r="Y1268" s="95">
        <f t="shared" si="272"/>
        <v>0.13854867307499999</v>
      </c>
      <c r="Z1268" s="2">
        <v>0.1</v>
      </c>
      <c r="AA1268" s="2">
        <v>0.17499999999999999</v>
      </c>
      <c r="AB1268" s="2">
        <v>0.22500000000000001</v>
      </c>
      <c r="AC1268" s="95"/>
      <c r="AD1268" s="38">
        <f t="shared" si="273"/>
        <v>37.217393422671236</v>
      </c>
      <c r="AE1268" s="38">
        <f t="shared" si="274"/>
        <v>35.25306866530029</v>
      </c>
      <c r="AF1268" s="38">
        <f t="shared" si="275"/>
        <v>18.228320800746481</v>
      </c>
      <c r="AG1268" s="38">
        <f t="shared" si="276"/>
        <v>0</v>
      </c>
      <c r="AH1268" s="38">
        <f t="shared" si="277"/>
        <v>18.228320800746481</v>
      </c>
      <c r="AI1268" s="38">
        <v>43.256944443999998</v>
      </c>
      <c r="AJ1268" s="24">
        <f t="shared" si="278"/>
        <v>0.42139640316815907</v>
      </c>
      <c r="AK1268" s="2">
        <f t="shared" si="279"/>
        <v>3083</v>
      </c>
    </row>
    <row r="1269" spans="1:37">
      <c r="A1269" s="2">
        <v>200</v>
      </c>
      <c r="B1269" s="2" t="s">
        <v>255</v>
      </c>
      <c r="C1269" s="2" t="s">
        <v>6</v>
      </c>
      <c r="D1269" s="2" t="s">
        <v>442</v>
      </c>
      <c r="E1269" s="2" t="s">
        <v>1100</v>
      </c>
      <c r="F1269" s="2" t="s">
        <v>64</v>
      </c>
      <c r="H1269" s="2" t="s">
        <v>877</v>
      </c>
      <c r="I1269" s="2">
        <v>34131</v>
      </c>
      <c r="J1269" s="2">
        <v>13952</v>
      </c>
      <c r="K1269" s="95">
        <f t="shared" si="266"/>
        <v>0.4087779438047523</v>
      </c>
      <c r="L1269" s="38">
        <f t="shared" si="267"/>
        <v>45.021579813759999</v>
      </c>
      <c r="M1269" s="38">
        <f t="shared" si="268"/>
        <v>14.73982046848</v>
      </c>
      <c r="N1269" s="38">
        <f t="shared" si="269"/>
        <v>9.9985997177599995</v>
      </c>
      <c r="O1269" s="38">
        <f t="shared" si="270"/>
        <v>0</v>
      </c>
      <c r="P1269" s="2">
        <v>2341749</v>
      </c>
      <c r="Q1269" s="2">
        <v>8.4156073239999998</v>
      </c>
      <c r="R1269" s="24">
        <v>0.64537815099999996</v>
      </c>
      <c r="S1269" s="24">
        <v>0.21129329799999999</v>
      </c>
      <c r="T1269" s="24">
        <v>0.143328551</v>
      </c>
      <c r="U1269" s="24">
        <v>0</v>
      </c>
      <c r="V1269" s="95">
        <f t="shared" si="271"/>
        <v>5.8589550366294575E-2</v>
      </c>
      <c r="W1269" s="95">
        <v>0.22500000000000001</v>
      </c>
      <c r="X1269" s="95">
        <v>0.22500000000000001</v>
      </c>
      <c r="Y1269" s="95">
        <f t="shared" si="272"/>
        <v>0.133763066225</v>
      </c>
      <c r="Z1269" s="2">
        <v>0.1</v>
      </c>
      <c r="AA1269" s="2">
        <v>0.17499999999999999</v>
      </c>
      <c r="AB1269" s="2">
        <v>0.22500000000000001</v>
      </c>
      <c r="AC1269" s="95"/>
      <c r="AD1269" s="38">
        <f t="shared" si="273"/>
        <v>39.438903916853761</v>
      </c>
      <c r="AE1269" s="38">
        <f t="shared" si="274"/>
        <v>22.596144778179841</v>
      </c>
      <c r="AF1269" s="38">
        <f t="shared" si="275"/>
        <v>19.70724004370496</v>
      </c>
      <c r="AG1269" s="38">
        <f t="shared" si="276"/>
        <v>0</v>
      </c>
      <c r="AH1269" s="38">
        <f t="shared" si="277"/>
        <v>19.70724004370496</v>
      </c>
      <c r="AI1269" s="38">
        <v>43.256944443999998</v>
      </c>
      <c r="AJ1269" s="24">
        <f t="shared" si="278"/>
        <v>0.45558557815422568</v>
      </c>
      <c r="AK1269" s="2">
        <f t="shared" si="279"/>
        <v>3333</v>
      </c>
    </row>
    <row r="1270" spans="1:37">
      <c r="A1270" s="2">
        <v>201</v>
      </c>
      <c r="B1270" s="2" t="s">
        <v>256</v>
      </c>
      <c r="C1270" s="2" t="s">
        <v>6</v>
      </c>
      <c r="D1270" s="2" t="s">
        <v>442</v>
      </c>
      <c r="E1270" s="2" t="s">
        <v>1100</v>
      </c>
      <c r="F1270" s="2" t="s">
        <v>64</v>
      </c>
      <c r="H1270" s="2" t="s">
        <v>877</v>
      </c>
      <c r="I1270" s="2">
        <v>36750</v>
      </c>
      <c r="J1270" s="2">
        <v>14367</v>
      </c>
      <c r="K1270" s="95">
        <f t="shared" si="266"/>
        <v>0.39093877551020406</v>
      </c>
      <c r="L1270" s="38">
        <f t="shared" si="267"/>
        <v>0</v>
      </c>
      <c r="M1270" s="38">
        <f t="shared" si="268"/>
        <v>28.777498678560001</v>
      </c>
      <c r="N1270" s="38">
        <f t="shared" si="269"/>
        <v>30.343992311609998</v>
      </c>
      <c r="O1270" s="38">
        <f t="shared" si="270"/>
        <v>12.713508937995</v>
      </c>
      <c r="P1270" s="2">
        <v>3256282</v>
      </c>
      <c r="Q1270" s="2">
        <v>27.560803398000001</v>
      </c>
      <c r="R1270" s="24">
        <v>0</v>
      </c>
      <c r="S1270" s="24">
        <v>0.40060553599999998</v>
      </c>
      <c r="T1270" s="24">
        <v>0.42241236599999998</v>
      </c>
      <c r="U1270" s="24">
        <v>0.176982097</v>
      </c>
      <c r="V1270" s="95">
        <f t="shared" si="271"/>
        <v>0.23432653741281631</v>
      </c>
      <c r="W1270" s="95">
        <v>0.26881250000000001</v>
      </c>
      <c r="X1270" s="95">
        <v>0.237936436</v>
      </c>
      <c r="Y1270" s="95">
        <f t="shared" si="272"/>
        <v>0.21272375109981251</v>
      </c>
      <c r="Z1270" s="2" t="s">
        <v>532</v>
      </c>
      <c r="AA1270" s="2">
        <v>0.17499999999999999</v>
      </c>
      <c r="AB1270" s="2">
        <v>0.22500000000000001</v>
      </c>
      <c r="AC1270" s="95">
        <v>0.26881250000000001</v>
      </c>
      <c r="AD1270" s="38">
        <f t="shared" si="273"/>
        <v>0</v>
      </c>
      <c r="AE1270" s="38">
        <f t="shared" si="274"/>
        <v>44.115905474232484</v>
      </c>
      <c r="AF1270" s="38">
        <f t="shared" si="275"/>
        <v>59.808008846183306</v>
      </c>
      <c r="AG1270" s="38">
        <f t="shared" si="276"/>
        <v>29.937739063418285</v>
      </c>
      <c r="AH1270" s="38">
        <f t="shared" si="277"/>
        <v>89.74574790960159</v>
      </c>
      <c r="AI1270" s="38">
        <v>43.256944443999998</v>
      </c>
      <c r="AJ1270" s="24">
        <f t="shared" si="278"/>
        <v>2.0747130677661603</v>
      </c>
      <c r="AK1270" s="2">
        <f t="shared" si="279"/>
        <v>14353</v>
      </c>
    </row>
    <row r="1271" spans="1:37">
      <c r="A1271" s="2">
        <v>202</v>
      </c>
      <c r="B1271" s="2" t="s">
        <v>257</v>
      </c>
      <c r="C1271" s="2" t="s">
        <v>6</v>
      </c>
      <c r="D1271" s="2" t="s">
        <v>442</v>
      </c>
      <c r="E1271" s="2" t="s">
        <v>1100</v>
      </c>
      <c r="F1271" s="2" t="s">
        <v>64</v>
      </c>
      <c r="H1271" s="2" t="s">
        <v>877</v>
      </c>
      <c r="I1271" s="2">
        <v>35518</v>
      </c>
      <c r="J1271" s="2">
        <v>16333</v>
      </c>
      <c r="K1271" s="95">
        <f t="shared" si="266"/>
        <v>0.4598513429810237</v>
      </c>
      <c r="L1271" s="38">
        <f t="shared" si="267"/>
        <v>0</v>
      </c>
      <c r="M1271" s="38">
        <f t="shared" si="268"/>
        <v>25.383403495785</v>
      </c>
      <c r="N1271" s="38">
        <f t="shared" si="269"/>
        <v>39.780462642254996</v>
      </c>
      <c r="O1271" s="38">
        <f t="shared" si="270"/>
        <v>16.50113386196</v>
      </c>
      <c r="P1271" s="2">
        <v>2469801</v>
      </c>
      <c r="Q1271" s="2">
        <v>46.981698577000003</v>
      </c>
      <c r="R1271" s="24">
        <v>0</v>
      </c>
      <c r="S1271" s="24">
        <v>0.31082352899999999</v>
      </c>
      <c r="T1271" s="24">
        <v>0.48711764699999999</v>
      </c>
      <c r="U1271" s="24">
        <v>0.202058824</v>
      </c>
      <c r="V1271" s="95">
        <f t="shared" si="271"/>
        <v>0.31691872574027252</v>
      </c>
      <c r="W1271" s="95">
        <v>0.27040624999999996</v>
      </c>
      <c r="X1271" s="95">
        <v>0.23535323</v>
      </c>
      <c r="Y1271" s="95">
        <f t="shared" si="272"/>
        <v>0.21659402577249998</v>
      </c>
      <c r="Z1271" s="2" t="s">
        <v>532</v>
      </c>
      <c r="AA1271" s="2">
        <v>0.17499999999999999</v>
      </c>
      <c r="AB1271" s="2">
        <v>0.22500000000000001</v>
      </c>
      <c r="AC1271" s="95">
        <v>0.2603125</v>
      </c>
      <c r="AD1271" s="38">
        <f t="shared" si="273"/>
        <v>0</v>
      </c>
      <c r="AE1271" s="38">
        <f t="shared" si="274"/>
        <v>38.912757559038411</v>
      </c>
      <c r="AF1271" s="38">
        <f t="shared" si="275"/>
        <v>78.407291867884609</v>
      </c>
      <c r="AG1271" s="38">
        <f t="shared" si="276"/>
        <v>37.628154337947215</v>
      </c>
      <c r="AH1271" s="38">
        <f t="shared" si="277"/>
        <v>116.03544620583182</v>
      </c>
      <c r="AI1271" s="38">
        <v>43.256944443999998</v>
      </c>
      <c r="AJ1271" s="24">
        <f t="shared" si="278"/>
        <v>2.6824697790675005</v>
      </c>
      <c r="AK1271" s="2">
        <f t="shared" si="279"/>
        <v>18761</v>
      </c>
    </row>
    <row r="1272" spans="1:37">
      <c r="A1272" s="2">
        <v>203</v>
      </c>
      <c r="B1272" s="2" t="s">
        <v>258</v>
      </c>
      <c r="C1272" s="2" t="s">
        <v>6</v>
      </c>
      <c r="D1272" s="2" t="s">
        <v>442</v>
      </c>
      <c r="E1272" s="2" t="s">
        <v>1100</v>
      </c>
      <c r="F1272" s="2" t="s">
        <v>64</v>
      </c>
      <c r="H1272" s="2" t="s">
        <v>877</v>
      </c>
      <c r="I1272" s="2">
        <v>34411</v>
      </c>
      <c r="J1272" s="2">
        <v>18869</v>
      </c>
      <c r="K1272" s="95">
        <f t="shared" si="266"/>
        <v>0.54834209990991256</v>
      </c>
      <c r="L1272" s="38">
        <f t="shared" si="267"/>
        <v>9.4491045116550012</v>
      </c>
      <c r="M1272" s="38">
        <f t="shared" si="268"/>
        <v>54.649998457269987</v>
      </c>
      <c r="N1272" s="38">
        <f t="shared" si="269"/>
        <v>30.245897031075</v>
      </c>
      <c r="O1272" s="38">
        <f t="shared" si="270"/>
        <v>0</v>
      </c>
      <c r="P1272" s="2">
        <v>3031386</v>
      </c>
      <c r="Q1272" s="2">
        <v>19.665810657000002</v>
      </c>
      <c r="R1272" s="24">
        <v>0.100154799</v>
      </c>
      <c r="S1272" s="24">
        <v>0.57925696599999998</v>
      </c>
      <c r="T1272" s="24">
        <v>0.320588235</v>
      </c>
      <c r="U1272" s="24">
        <v>0</v>
      </c>
      <c r="V1272" s="95">
        <f t="shared" si="271"/>
        <v>0.17579202598631252</v>
      </c>
      <c r="W1272" s="95">
        <v>0.23746875000000003</v>
      </c>
      <c r="X1272" s="95">
        <v>0.22500000000000001</v>
      </c>
      <c r="Y1272" s="95">
        <f t="shared" si="272"/>
        <v>0.18351780182499999</v>
      </c>
      <c r="Z1272" s="2">
        <v>0.1</v>
      </c>
      <c r="AA1272" s="2">
        <v>0.17499999999999999</v>
      </c>
      <c r="AB1272" s="2">
        <v>0.22500000000000001</v>
      </c>
      <c r="AC1272" s="95"/>
      <c r="AD1272" s="38">
        <f t="shared" si="273"/>
        <v>8.2774155522097832</v>
      </c>
      <c r="AE1272" s="38">
        <f t="shared" si="274"/>
        <v>83.778447634994876</v>
      </c>
      <c r="AF1272" s="38">
        <f t="shared" si="275"/>
        <v>59.614663048248822</v>
      </c>
      <c r="AG1272" s="38">
        <f t="shared" si="276"/>
        <v>0</v>
      </c>
      <c r="AH1272" s="38">
        <f t="shared" si="277"/>
        <v>59.614663048248822</v>
      </c>
      <c r="AI1272" s="38">
        <v>43.256944443999998</v>
      </c>
      <c r="AJ1272" s="24">
        <f t="shared" si="278"/>
        <v>1.3781524288065552</v>
      </c>
      <c r="AK1272" s="2">
        <f t="shared" si="279"/>
        <v>10082</v>
      </c>
    </row>
    <row r="1273" spans="1:37">
      <c r="A1273" s="2">
        <v>204</v>
      </c>
      <c r="B1273" s="2" t="s">
        <v>259</v>
      </c>
      <c r="C1273" s="2" t="s">
        <v>6</v>
      </c>
      <c r="D1273" s="2" t="s">
        <v>442</v>
      </c>
      <c r="E1273" s="2" t="s">
        <v>1100</v>
      </c>
      <c r="F1273" s="2" t="s">
        <v>64</v>
      </c>
      <c r="H1273" s="2" t="s">
        <v>877</v>
      </c>
      <c r="I1273" s="2">
        <v>1795</v>
      </c>
      <c r="J1273" s="2">
        <v>587</v>
      </c>
      <c r="K1273" s="95">
        <f t="shared" si="266"/>
        <v>0.32701949860724233</v>
      </c>
      <c r="L1273" s="38">
        <f t="shared" si="267"/>
        <v>0.26976103027500004</v>
      </c>
      <c r="M1273" s="38">
        <f t="shared" si="268"/>
        <v>2.6652389697249999</v>
      </c>
      <c r="N1273" s="38">
        <f t="shared" si="269"/>
        <v>0</v>
      </c>
      <c r="O1273" s="38">
        <f t="shared" si="270"/>
        <v>0</v>
      </c>
      <c r="P1273" s="2">
        <v>2288538</v>
      </c>
      <c r="Q1273" s="2">
        <v>0</v>
      </c>
      <c r="R1273" s="24">
        <v>9.1911765000000006E-2</v>
      </c>
      <c r="S1273" s="24">
        <v>0.90808823500000002</v>
      </c>
      <c r="T1273" s="24">
        <v>0</v>
      </c>
      <c r="U1273" s="24">
        <v>0</v>
      </c>
      <c r="V1273" s="95">
        <f t="shared" si="271"/>
        <v>0</v>
      </c>
      <c r="W1273" s="95">
        <v>0.17796875000000001</v>
      </c>
      <c r="X1273" s="95"/>
      <c r="Y1273" s="95">
        <f t="shared" si="272"/>
        <v>0.16810661762500001</v>
      </c>
      <c r="Z1273" s="2">
        <v>0.1</v>
      </c>
      <c r="AA1273" s="2">
        <v>0.17499999999999999</v>
      </c>
      <c r="AB1273" s="2" t="s">
        <v>532</v>
      </c>
      <c r="AC1273" s="95"/>
      <c r="AD1273" s="38">
        <f t="shared" si="273"/>
        <v>0.23631066252090002</v>
      </c>
      <c r="AE1273" s="38">
        <f t="shared" si="274"/>
        <v>4.0858113405884238</v>
      </c>
      <c r="AF1273" s="38">
        <f t="shared" si="275"/>
        <v>0</v>
      </c>
      <c r="AG1273" s="38">
        <f t="shared" si="276"/>
        <v>0</v>
      </c>
      <c r="AH1273" s="38">
        <f t="shared" si="277"/>
        <v>0</v>
      </c>
      <c r="AI1273" s="38">
        <v>43.256944443999998</v>
      </c>
      <c r="AJ1273" s="24">
        <f t="shared" si="278"/>
        <v>0</v>
      </c>
      <c r="AK1273" s="2">
        <f t="shared" si="279"/>
        <v>0</v>
      </c>
    </row>
    <row r="1274" spans="1:37">
      <c r="A1274" s="2">
        <v>205</v>
      </c>
      <c r="B1274" s="2" t="s">
        <v>260</v>
      </c>
      <c r="C1274" s="2" t="s">
        <v>6</v>
      </c>
      <c r="D1274" s="2" t="s">
        <v>442</v>
      </c>
      <c r="E1274" s="2" t="s">
        <v>1100</v>
      </c>
      <c r="F1274" s="2" t="s">
        <v>64</v>
      </c>
      <c r="H1274" s="2" t="s">
        <v>877</v>
      </c>
      <c r="I1274" s="2">
        <v>29203</v>
      </c>
      <c r="J1274" s="2">
        <v>13092</v>
      </c>
      <c r="K1274" s="95">
        <f t="shared" si="266"/>
        <v>0.44831010512618569</v>
      </c>
      <c r="L1274" s="38">
        <f t="shared" si="267"/>
        <v>17.274535475579999</v>
      </c>
      <c r="M1274" s="38">
        <f t="shared" si="268"/>
        <v>36.970626250620001</v>
      </c>
      <c r="N1274" s="38">
        <f t="shared" si="269"/>
        <v>11.21483820834</v>
      </c>
      <c r="O1274" s="38">
        <f t="shared" si="270"/>
        <v>0</v>
      </c>
      <c r="P1274" s="2">
        <v>1993741</v>
      </c>
      <c r="Q1274" s="2">
        <v>11.086919596</v>
      </c>
      <c r="R1274" s="24">
        <v>0.26389452299999999</v>
      </c>
      <c r="S1274" s="24">
        <v>0.56478194699999995</v>
      </c>
      <c r="T1274" s="24">
        <v>0.171323529</v>
      </c>
      <c r="U1274" s="24">
        <v>0</v>
      </c>
      <c r="V1274" s="95">
        <f t="shared" si="271"/>
        <v>7.6806069296579127E-2</v>
      </c>
      <c r="W1274" s="95">
        <v>0.22500000000000001</v>
      </c>
      <c r="X1274" s="95">
        <v>0.22500000000000001</v>
      </c>
      <c r="Y1274" s="95">
        <f t="shared" si="272"/>
        <v>0.16377408704999999</v>
      </c>
      <c r="Z1274" s="2">
        <v>0.1</v>
      </c>
      <c r="AA1274" s="2">
        <v>0.17499999999999999</v>
      </c>
      <c r="AB1274" s="2">
        <v>0.22500000000000001</v>
      </c>
      <c r="AC1274" s="95"/>
      <c r="AD1274" s="38">
        <f t="shared" si="273"/>
        <v>15.13249307660808</v>
      </c>
      <c r="AE1274" s="38">
        <f t="shared" si="274"/>
        <v>56.675970042200461</v>
      </c>
      <c r="AF1274" s="38">
        <f t="shared" si="275"/>
        <v>22.104446108638143</v>
      </c>
      <c r="AG1274" s="38">
        <f t="shared" si="276"/>
        <v>0</v>
      </c>
      <c r="AH1274" s="38">
        <f t="shared" si="277"/>
        <v>22.104446108638143</v>
      </c>
      <c r="AI1274" s="38">
        <v>43.256944443999998</v>
      </c>
      <c r="AJ1274" s="24">
        <f t="shared" si="278"/>
        <v>0.51100340980520098</v>
      </c>
      <c r="AK1274" s="2">
        <f t="shared" si="279"/>
        <v>3738</v>
      </c>
    </row>
    <row r="1275" spans="1:37">
      <c r="A1275" s="2">
        <v>206</v>
      </c>
      <c r="B1275" s="2" t="s">
        <v>261</v>
      </c>
      <c r="C1275" s="2" t="s">
        <v>6</v>
      </c>
      <c r="D1275" s="2" t="s">
        <v>442</v>
      </c>
      <c r="E1275" s="2" t="s">
        <v>1100</v>
      </c>
      <c r="F1275" s="2" t="s">
        <v>64</v>
      </c>
      <c r="H1275" s="2" t="s">
        <v>877</v>
      </c>
      <c r="I1275" s="2">
        <v>31965</v>
      </c>
      <c r="J1275" s="2">
        <v>13710</v>
      </c>
      <c r="K1275" s="95">
        <f t="shared" si="266"/>
        <v>0.42890661661191931</v>
      </c>
      <c r="L1275" s="38">
        <f t="shared" si="267"/>
        <v>28.20918907275</v>
      </c>
      <c r="M1275" s="38">
        <f t="shared" si="268"/>
        <v>31.51443837375</v>
      </c>
      <c r="N1275" s="38">
        <f t="shared" si="269"/>
        <v>8.8263725535000006</v>
      </c>
      <c r="O1275" s="38">
        <f t="shared" si="270"/>
        <v>0</v>
      </c>
      <c r="P1275" s="2">
        <v>1802040</v>
      </c>
      <c r="Q1275" s="2">
        <v>9.6539368129999996</v>
      </c>
      <c r="R1275" s="24">
        <v>0.41151260499999998</v>
      </c>
      <c r="S1275" s="24">
        <v>0.45972922500000002</v>
      </c>
      <c r="T1275" s="24">
        <v>0.12875817000000001</v>
      </c>
      <c r="U1275" s="24">
        <v>0</v>
      </c>
      <c r="V1275" s="95">
        <f t="shared" si="271"/>
        <v>5.522523105584233E-2</v>
      </c>
      <c r="W1275" s="95">
        <v>0.22500000000000001</v>
      </c>
      <c r="X1275" s="95">
        <v>0.22500000000000001</v>
      </c>
      <c r="Y1275" s="95">
        <f t="shared" si="272"/>
        <v>0.150574463125</v>
      </c>
      <c r="Z1275" s="2">
        <v>0.1</v>
      </c>
      <c r="AA1275" s="2">
        <v>0.17499999999999999</v>
      </c>
      <c r="AB1275" s="2">
        <v>0.22500000000000001</v>
      </c>
      <c r="AC1275" s="95"/>
      <c r="AD1275" s="38">
        <f t="shared" si="273"/>
        <v>24.711249627729</v>
      </c>
      <c r="AE1275" s="38">
        <f t="shared" si="274"/>
        <v>48.311634026958743</v>
      </c>
      <c r="AF1275" s="38">
        <f t="shared" si="275"/>
        <v>17.3967803029485</v>
      </c>
      <c r="AG1275" s="38">
        <f t="shared" si="276"/>
        <v>0</v>
      </c>
      <c r="AH1275" s="38">
        <f t="shared" si="277"/>
        <v>17.3967803029485</v>
      </c>
      <c r="AI1275" s="38">
        <v>43.256944443999998</v>
      </c>
      <c r="AJ1275" s="24">
        <f t="shared" si="278"/>
        <v>0.40217311986680415</v>
      </c>
      <c r="AK1275" s="2">
        <f t="shared" si="279"/>
        <v>2942</v>
      </c>
    </row>
    <row r="1276" spans="1:37">
      <c r="A1276" s="2">
        <v>217</v>
      </c>
      <c r="B1276" s="2" t="s">
        <v>270</v>
      </c>
      <c r="C1276" s="2" t="s">
        <v>5</v>
      </c>
      <c r="D1276" s="2" t="s">
        <v>447</v>
      </c>
      <c r="E1276" s="2" t="s">
        <v>1100</v>
      </c>
      <c r="F1276" s="2" t="s">
        <v>64</v>
      </c>
      <c r="H1276" s="2" t="s">
        <v>877</v>
      </c>
      <c r="I1276" s="2">
        <v>2056</v>
      </c>
      <c r="J1276" s="2">
        <v>397</v>
      </c>
      <c r="K1276" s="95">
        <f t="shared" si="266"/>
        <v>0.19309338521400779</v>
      </c>
      <c r="L1276" s="38">
        <f t="shared" si="267"/>
        <v>0</v>
      </c>
      <c r="M1276" s="38">
        <f t="shared" si="268"/>
        <v>0</v>
      </c>
      <c r="N1276" s="38">
        <f t="shared" si="269"/>
        <v>0.69160633564999996</v>
      </c>
      <c r="O1276" s="38">
        <f t="shared" si="270"/>
        <v>1.2933936643500001</v>
      </c>
      <c r="P1276" s="2">
        <v>633288</v>
      </c>
      <c r="Q1276" s="2">
        <v>7.1408214770000003</v>
      </c>
      <c r="R1276" s="24">
        <v>0</v>
      </c>
      <c r="S1276" s="24">
        <v>0</v>
      </c>
      <c r="T1276" s="24">
        <v>0.34841629000000002</v>
      </c>
      <c r="U1276" s="24">
        <v>0.65158371000000004</v>
      </c>
      <c r="V1276" s="95">
        <f t="shared" si="271"/>
        <v>0.19309338521400779</v>
      </c>
      <c r="W1276" s="95">
        <v>0.30174999999999996</v>
      </c>
      <c r="X1276" s="95">
        <v>0.26006674200000002</v>
      </c>
      <c r="Y1276" s="95">
        <f t="shared" si="272"/>
        <v>0.26006674184233669</v>
      </c>
      <c r="Z1276" s="2" t="s">
        <v>532</v>
      </c>
      <c r="AA1276" s="2" t="s">
        <v>532</v>
      </c>
      <c r="AB1276" s="2">
        <v>0.22500000000000001</v>
      </c>
      <c r="AC1276" s="95">
        <v>0.278817708</v>
      </c>
      <c r="AD1276" s="38">
        <f t="shared" si="273"/>
        <v>0</v>
      </c>
      <c r="AE1276" s="38">
        <f t="shared" si="274"/>
        <v>0</v>
      </c>
      <c r="AF1276" s="38">
        <f t="shared" si="275"/>
        <v>1.3631560875661499</v>
      </c>
      <c r="AG1276" s="38">
        <f t="shared" si="276"/>
        <v>3.1590404596335055</v>
      </c>
      <c r="AH1276" s="38">
        <f t="shared" si="277"/>
        <v>4.5221965471996555</v>
      </c>
      <c r="AI1276" s="38">
        <v>24.986944443999999</v>
      </c>
      <c r="AJ1276" s="24">
        <f t="shared" si="278"/>
        <v>0.18098237490921185</v>
      </c>
      <c r="AK1276" s="2">
        <f t="shared" si="279"/>
        <v>662</v>
      </c>
    </row>
    <row r="1277" spans="1:37">
      <c r="A1277" s="2">
        <v>218</v>
      </c>
      <c r="B1277" s="2" t="s">
        <v>271</v>
      </c>
      <c r="C1277" s="2" t="s">
        <v>5</v>
      </c>
      <c r="D1277" s="2" t="s">
        <v>447</v>
      </c>
      <c r="E1277" s="2" t="s">
        <v>1100</v>
      </c>
      <c r="F1277" s="2" t="s">
        <v>64</v>
      </c>
      <c r="H1277" s="2" t="s">
        <v>877</v>
      </c>
      <c r="I1277" s="2">
        <v>15000</v>
      </c>
      <c r="J1277" s="2">
        <v>5764</v>
      </c>
      <c r="K1277" s="95">
        <f t="shared" si="266"/>
        <v>0.38426666666666665</v>
      </c>
      <c r="L1277" s="38">
        <f t="shared" si="267"/>
        <v>0</v>
      </c>
      <c r="M1277" s="38">
        <f t="shared" si="268"/>
        <v>3.33664705682</v>
      </c>
      <c r="N1277" s="38">
        <f t="shared" si="269"/>
        <v>12.608535953860001</v>
      </c>
      <c r="O1277" s="38">
        <f t="shared" si="270"/>
        <v>12.874816989319999</v>
      </c>
      <c r="P1277" s="2">
        <v>1832159</v>
      </c>
      <c r="Q1277" s="2">
        <v>30.111475708</v>
      </c>
      <c r="R1277" s="24">
        <v>0</v>
      </c>
      <c r="S1277" s="24">
        <v>0.115775401</v>
      </c>
      <c r="T1277" s="24">
        <v>0.437492573</v>
      </c>
      <c r="U1277" s="24">
        <v>0.446732026</v>
      </c>
      <c r="V1277" s="95">
        <f t="shared" si="271"/>
        <v>0.33977803924239997</v>
      </c>
      <c r="W1277" s="95">
        <v>0.28740624999999997</v>
      </c>
      <c r="X1277" s="95">
        <v>0.247135153</v>
      </c>
      <c r="Y1277" s="95">
        <f t="shared" si="272"/>
        <v>0.23878367683912499</v>
      </c>
      <c r="Z1277" s="2" t="s">
        <v>532</v>
      </c>
      <c r="AA1277" s="2">
        <v>0.17499999999999999</v>
      </c>
      <c r="AB1277" s="2">
        <v>0.22500000000000001</v>
      </c>
      <c r="AC1277" s="95">
        <v>0.26881250000000001</v>
      </c>
      <c r="AD1277" s="38">
        <f t="shared" si="273"/>
        <v>0</v>
      </c>
      <c r="AE1277" s="38">
        <f t="shared" si="274"/>
        <v>5.11507993810506</v>
      </c>
      <c r="AF1277" s="38">
        <f t="shared" si="275"/>
        <v>24.851424365058065</v>
      </c>
      <c r="AG1277" s="38">
        <f t="shared" si="276"/>
        <v>30.317586859408259</v>
      </c>
      <c r="AH1277" s="38">
        <f t="shared" si="277"/>
        <v>55.169011224466324</v>
      </c>
      <c r="AI1277" s="38">
        <v>24.986944443999999</v>
      </c>
      <c r="AJ1277" s="24">
        <f t="shared" si="278"/>
        <v>2.2079134704969423</v>
      </c>
      <c r="AK1277" s="2">
        <f t="shared" si="279"/>
        <v>8494</v>
      </c>
    </row>
    <row r="1278" spans="1:37">
      <c r="A1278" s="2">
        <v>219</v>
      </c>
      <c r="B1278" s="2" t="s">
        <v>272</v>
      </c>
      <c r="C1278" s="2" t="s">
        <v>5</v>
      </c>
      <c r="D1278" s="2" t="s">
        <v>447</v>
      </c>
      <c r="E1278" s="2" t="s">
        <v>1100</v>
      </c>
      <c r="F1278" s="2" t="s">
        <v>64</v>
      </c>
      <c r="H1278" s="2" t="s">
        <v>877</v>
      </c>
      <c r="I1278" s="2">
        <v>16261</v>
      </c>
      <c r="J1278" s="2">
        <v>2937</v>
      </c>
      <c r="K1278" s="95">
        <f t="shared" si="266"/>
        <v>0.18061619826578931</v>
      </c>
      <c r="L1278" s="38">
        <f t="shared" si="267"/>
        <v>8.0569540472850001</v>
      </c>
      <c r="M1278" s="38">
        <f t="shared" si="268"/>
        <v>4.8039386038049994</v>
      </c>
      <c r="N1278" s="38">
        <f t="shared" si="269"/>
        <v>1.8241073489099999</v>
      </c>
      <c r="O1278" s="38">
        <f t="shared" si="270"/>
        <v>0</v>
      </c>
      <c r="P1278" s="2">
        <v>1343458</v>
      </c>
      <c r="Q1278" s="2">
        <v>2.6761652339999999</v>
      </c>
      <c r="R1278" s="24">
        <v>0.54865196100000002</v>
      </c>
      <c r="S1278" s="24">
        <v>0.32713235299999999</v>
      </c>
      <c r="T1278" s="24">
        <v>0.12421568600000001</v>
      </c>
      <c r="U1278" s="24">
        <v>0</v>
      </c>
      <c r="V1278" s="95">
        <f t="shared" si="271"/>
        <v>2.243536497029703E-2</v>
      </c>
      <c r="W1278" s="95">
        <v>0.22500000000000001</v>
      </c>
      <c r="X1278" s="95">
        <v>0.22500000000000001</v>
      </c>
      <c r="Y1278" s="95">
        <f t="shared" si="272"/>
        <v>0.14006188722500001</v>
      </c>
      <c r="Z1278" s="2">
        <v>0.1</v>
      </c>
      <c r="AA1278" s="2">
        <v>0.17499999999999999</v>
      </c>
      <c r="AB1278" s="2">
        <v>0.22500000000000001</v>
      </c>
      <c r="AC1278" s="95"/>
      <c r="AD1278" s="38">
        <f t="shared" si="273"/>
        <v>7.057891745421661</v>
      </c>
      <c r="AE1278" s="38">
        <f t="shared" si="274"/>
        <v>7.3644378796330638</v>
      </c>
      <c r="AF1278" s="38">
        <f t="shared" si="275"/>
        <v>3.5953155847016096</v>
      </c>
      <c r="AG1278" s="38">
        <f t="shared" si="276"/>
        <v>0</v>
      </c>
      <c r="AH1278" s="38">
        <f t="shared" si="277"/>
        <v>3.5953155847016096</v>
      </c>
      <c r="AI1278" s="38">
        <v>24.986944443999999</v>
      </c>
      <c r="AJ1278" s="24">
        <f t="shared" si="278"/>
        <v>0.14388776477889581</v>
      </c>
      <c r="AK1278" s="2">
        <f t="shared" si="279"/>
        <v>608</v>
      </c>
    </row>
    <row r="1279" spans="1:37">
      <c r="A1279" s="2">
        <v>220</v>
      </c>
      <c r="B1279" s="2" t="s">
        <v>273</v>
      </c>
      <c r="C1279" s="2" t="s">
        <v>5</v>
      </c>
      <c r="D1279" s="2" t="s">
        <v>447</v>
      </c>
      <c r="E1279" s="2" t="s">
        <v>1100</v>
      </c>
      <c r="F1279" s="2" t="s">
        <v>64</v>
      </c>
      <c r="H1279" s="2" t="s">
        <v>877</v>
      </c>
      <c r="I1279" s="2">
        <v>15742</v>
      </c>
      <c r="J1279" s="2">
        <v>3478</v>
      </c>
      <c r="K1279" s="95">
        <f t="shared" si="266"/>
        <v>0.2209376191081184</v>
      </c>
      <c r="L1279" s="38">
        <f t="shared" si="267"/>
        <v>9.6258764746800001</v>
      </c>
      <c r="M1279" s="38">
        <f t="shared" si="268"/>
        <v>7.7641235253200005</v>
      </c>
      <c r="N1279" s="38">
        <f t="shared" si="269"/>
        <v>0</v>
      </c>
      <c r="O1279" s="38">
        <f t="shared" si="270"/>
        <v>0</v>
      </c>
      <c r="P1279" s="2">
        <v>1617347</v>
      </c>
      <c r="Q1279" s="2">
        <v>0</v>
      </c>
      <c r="R1279" s="24">
        <v>0.55352941200000005</v>
      </c>
      <c r="S1279" s="24">
        <v>0.446470588</v>
      </c>
      <c r="T1279" s="24">
        <v>0</v>
      </c>
      <c r="U1279" s="24">
        <v>0</v>
      </c>
      <c r="V1279" s="95">
        <f t="shared" si="271"/>
        <v>0</v>
      </c>
      <c r="W1279" s="95">
        <v>0.19284374999999998</v>
      </c>
      <c r="X1279" s="95"/>
      <c r="Y1279" s="95">
        <f t="shared" si="272"/>
        <v>0.13348529409999998</v>
      </c>
      <c r="Z1279" s="2">
        <v>0.1</v>
      </c>
      <c r="AA1279" s="2">
        <v>0.17499999999999999</v>
      </c>
      <c r="AB1279" s="2" t="s">
        <v>532</v>
      </c>
      <c r="AC1279" s="95"/>
      <c r="AD1279" s="38">
        <f t="shared" si="273"/>
        <v>8.4322677918196813</v>
      </c>
      <c r="AE1279" s="38">
        <f t="shared" si="274"/>
        <v>11.90240136431556</v>
      </c>
      <c r="AF1279" s="38">
        <f t="shared" si="275"/>
        <v>0</v>
      </c>
      <c r="AG1279" s="38">
        <f t="shared" si="276"/>
        <v>0</v>
      </c>
      <c r="AH1279" s="38">
        <f t="shared" si="277"/>
        <v>0</v>
      </c>
      <c r="AI1279" s="38">
        <v>24.986944443999999</v>
      </c>
      <c r="AJ1279" s="24">
        <f t="shared" si="278"/>
        <v>0</v>
      </c>
      <c r="AK1279" s="2">
        <f t="shared" si="279"/>
        <v>0</v>
      </c>
    </row>
    <row r="1280" spans="1:37">
      <c r="A1280" s="2">
        <v>215</v>
      </c>
      <c r="B1280" s="2" t="s">
        <v>445</v>
      </c>
      <c r="C1280" s="2" t="s">
        <v>4</v>
      </c>
      <c r="D1280" s="2" t="s">
        <v>444</v>
      </c>
      <c r="E1280" s="2" t="s">
        <v>1100</v>
      </c>
      <c r="F1280" s="2" t="s">
        <v>64</v>
      </c>
      <c r="H1280" s="2" t="s">
        <v>877</v>
      </c>
      <c r="I1280" s="2">
        <v>12201</v>
      </c>
      <c r="J1280" s="2">
        <v>2406</v>
      </c>
      <c r="K1280" s="95">
        <f t="shared" si="266"/>
        <v>0.19719695106958446</v>
      </c>
      <c r="L1280" s="38">
        <f t="shared" si="267"/>
        <v>6.0963794131800002</v>
      </c>
      <c r="M1280" s="38">
        <f t="shared" si="268"/>
        <v>4.0351743348899998</v>
      </c>
      <c r="N1280" s="38">
        <f t="shared" si="269"/>
        <v>1.8984462519299998</v>
      </c>
      <c r="O1280" s="38">
        <f t="shared" si="270"/>
        <v>0</v>
      </c>
      <c r="P1280" s="2">
        <v>1092193</v>
      </c>
      <c r="Q1280" s="2">
        <v>3.4259856580000001</v>
      </c>
      <c r="R1280" s="24">
        <v>0.50676470600000001</v>
      </c>
      <c r="S1280" s="24">
        <v>0.33542596299999999</v>
      </c>
      <c r="T1280" s="24">
        <v>0.157809331</v>
      </c>
      <c r="U1280" s="24">
        <v>0</v>
      </c>
      <c r="V1280" s="95">
        <f t="shared" si="271"/>
        <v>3.1119518923530858E-2</v>
      </c>
      <c r="W1280" s="95">
        <v>0.22500000000000001</v>
      </c>
      <c r="X1280" s="95">
        <v>0.22500000000000001</v>
      </c>
      <c r="Y1280" s="95">
        <f t="shared" si="272"/>
        <v>0.1448831136</v>
      </c>
      <c r="Z1280" s="2">
        <v>0.1</v>
      </c>
      <c r="AA1280" s="2">
        <v>0.17499999999999999</v>
      </c>
      <c r="AB1280" s="2">
        <v>0.22500000000000001</v>
      </c>
      <c r="AC1280" s="95"/>
      <c r="AD1280" s="38">
        <f t="shared" si="273"/>
        <v>5.3404283659456802</v>
      </c>
      <c r="AE1280" s="38">
        <f t="shared" si="274"/>
        <v>6.1859222553863695</v>
      </c>
      <c r="AF1280" s="38">
        <f t="shared" si="275"/>
        <v>3.7418375625540299</v>
      </c>
      <c r="AG1280" s="38">
        <f t="shared" si="276"/>
        <v>0</v>
      </c>
      <c r="AH1280" s="38">
        <f t="shared" si="277"/>
        <v>3.7418375625540299</v>
      </c>
      <c r="AI1280" s="38">
        <v>13.025</v>
      </c>
      <c r="AJ1280" s="24">
        <f t="shared" si="278"/>
        <v>0.28728119482180653</v>
      </c>
      <c r="AK1280" s="2">
        <f t="shared" si="279"/>
        <v>633</v>
      </c>
    </row>
    <row r="1281" spans="1:37">
      <c r="A1281" s="2">
        <v>216</v>
      </c>
      <c r="B1281" s="2" t="s">
        <v>446</v>
      </c>
      <c r="C1281" s="2" t="s">
        <v>4</v>
      </c>
      <c r="D1281" s="2" t="s">
        <v>444</v>
      </c>
      <c r="E1281" s="2" t="s">
        <v>1100</v>
      </c>
      <c r="F1281" s="2" t="s">
        <v>64</v>
      </c>
      <c r="H1281" s="2" t="s">
        <v>877</v>
      </c>
      <c r="I1281" s="2">
        <v>8040</v>
      </c>
      <c r="J1281" s="2">
        <v>637</v>
      </c>
      <c r="K1281" s="95">
        <f t="shared" si="266"/>
        <v>7.9228855721393029E-2</v>
      </c>
      <c r="L1281" s="38">
        <f t="shared" si="267"/>
        <v>2.3850698535299997</v>
      </c>
      <c r="M1281" s="38">
        <f t="shared" si="268"/>
        <v>0.27384707395499996</v>
      </c>
      <c r="N1281" s="38">
        <f t="shared" si="269"/>
        <v>0.15944931093000003</v>
      </c>
      <c r="O1281" s="38">
        <f t="shared" si="270"/>
        <v>0.366633761585</v>
      </c>
      <c r="P1281" s="2">
        <v>971995</v>
      </c>
      <c r="Q1281" s="2">
        <v>1.199264712</v>
      </c>
      <c r="R1281" s="24">
        <v>0.74884453799999995</v>
      </c>
      <c r="S1281" s="24">
        <v>8.5980242999999998E-2</v>
      </c>
      <c r="T1281" s="24">
        <v>5.0062578000000003E-2</v>
      </c>
      <c r="U1281" s="24">
        <v>0.115112641</v>
      </c>
      <c r="V1281" s="95">
        <f t="shared" si="271"/>
        <v>1.3086643594900497E-2</v>
      </c>
      <c r="W1281" s="95">
        <v>0.26509375000000002</v>
      </c>
      <c r="X1281" s="95">
        <v>0.25294182700000001</v>
      </c>
      <c r="Y1281" s="95">
        <f t="shared" si="272"/>
        <v>0.13171071805009374</v>
      </c>
      <c r="Z1281" s="2">
        <v>0.1</v>
      </c>
      <c r="AA1281" s="2">
        <v>0.17499999999999999</v>
      </c>
      <c r="AB1281" s="2">
        <v>0.22500000000000001</v>
      </c>
      <c r="AC1281" s="95">
        <v>0.26509375000000002</v>
      </c>
      <c r="AD1281" s="38">
        <f t="shared" si="273"/>
        <v>2.0893211916922798</v>
      </c>
      <c r="AE1281" s="38">
        <f t="shared" si="274"/>
        <v>0.41980756437301486</v>
      </c>
      <c r="AF1281" s="38">
        <f t="shared" si="275"/>
        <v>0.31427459184303008</v>
      </c>
      <c r="AG1281" s="38">
        <f t="shared" si="276"/>
        <v>0.8514047121201207</v>
      </c>
      <c r="AH1281" s="38">
        <f t="shared" si="277"/>
        <v>1.1656793039631508</v>
      </c>
      <c r="AI1281" s="38">
        <v>13.025</v>
      </c>
      <c r="AJ1281" s="24">
        <f t="shared" si="278"/>
        <v>8.9495531974138259E-2</v>
      </c>
      <c r="AK1281" s="2">
        <f t="shared" si="279"/>
        <v>175</v>
      </c>
    </row>
    <row r="1282" spans="1:37">
      <c r="A1282" s="2">
        <v>312</v>
      </c>
      <c r="B1282" s="2" t="s">
        <v>362</v>
      </c>
      <c r="C1282" s="2" t="s">
        <v>3</v>
      </c>
      <c r="D1282" s="2" t="s">
        <v>418</v>
      </c>
      <c r="E1282" s="2" t="s">
        <v>1100</v>
      </c>
      <c r="F1282" s="2" t="s">
        <v>64</v>
      </c>
      <c r="H1282" s="2" t="s">
        <v>877</v>
      </c>
      <c r="I1282" s="2">
        <v>467</v>
      </c>
      <c r="J1282" s="2">
        <v>179</v>
      </c>
      <c r="K1282" s="95">
        <f t="shared" si="266"/>
        <v>0.38329764453961457</v>
      </c>
      <c r="L1282" s="38">
        <f t="shared" si="267"/>
        <v>0.12058787064499998</v>
      </c>
      <c r="M1282" s="38">
        <f t="shared" si="268"/>
        <v>0.10442391825499998</v>
      </c>
      <c r="N1282" s="38">
        <f t="shared" si="269"/>
        <v>0.10442391825499998</v>
      </c>
      <c r="O1282" s="38">
        <f t="shared" si="270"/>
        <v>0.56556429284500009</v>
      </c>
      <c r="R1282" s="24">
        <v>0.13473505099999999</v>
      </c>
      <c r="S1282" s="24">
        <v>0.116674769</v>
      </c>
      <c r="T1282" s="24">
        <v>0.116674769</v>
      </c>
      <c r="U1282" s="24">
        <v>0.63191541100000004</v>
      </c>
      <c r="V1282" s="95">
        <f t="shared" si="271"/>
        <v>0.2869328527194861</v>
      </c>
      <c r="W1282" s="95">
        <v>0.46378125000000003</v>
      </c>
      <c r="X1282" s="95">
        <v>0.34011382099999998</v>
      </c>
      <c r="Y1282" s="95">
        <f t="shared" si="272"/>
        <v>0.28849745632951102</v>
      </c>
      <c r="Z1282" s="2">
        <v>0.1</v>
      </c>
      <c r="AA1282" s="2">
        <v>0.17499999999999999</v>
      </c>
      <c r="AB1282" s="2">
        <v>0.22500000000000001</v>
      </c>
      <c r="AC1282" s="95">
        <v>0.36136805599999999</v>
      </c>
      <c r="AD1282" s="38">
        <f t="shared" si="273"/>
        <v>0.10563497468501998</v>
      </c>
      <c r="AE1282" s="38">
        <f t="shared" si="274"/>
        <v>0.16008186668491495</v>
      </c>
      <c r="AF1282" s="38">
        <f t="shared" si="275"/>
        <v>0.20581954288060497</v>
      </c>
      <c r="AG1282" s="38">
        <f t="shared" si="276"/>
        <v>1.7903413728640927</v>
      </c>
      <c r="AH1282" s="38">
        <f t="shared" si="277"/>
        <v>1.9961609157446976</v>
      </c>
      <c r="AI1282" s="38">
        <v>232.51499999999999</v>
      </c>
      <c r="AJ1282" s="24">
        <f t="shared" si="278"/>
        <v>8.5850844708715464E-3</v>
      </c>
      <c r="AK1282" s="2">
        <f t="shared" si="279"/>
        <v>223</v>
      </c>
    </row>
    <row r="1283" spans="1:37">
      <c r="A1283" s="2">
        <v>88</v>
      </c>
      <c r="B1283" s="2" t="s">
        <v>143</v>
      </c>
      <c r="C1283" s="2" t="s">
        <v>3</v>
      </c>
      <c r="D1283" s="2" t="s">
        <v>418</v>
      </c>
      <c r="E1283" s="2" t="s">
        <v>1100</v>
      </c>
      <c r="F1283" s="2" t="s">
        <v>64</v>
      </c>
      <c r="H1283" s="2" t="s">
        <v>877</v>
      </c>
      <c r="I1283" s="2">
        <v>29339</v>
      </c>
      <c r="J1283" s="2">
        <v>4773</v>
      </c>
      <c r="K1283" s="95">
        <f t="shared" si="266"/>
        <v>0.16268448140700092</v>
      </c>
      <c r="L1283" s="38">
        <f t="shared" si="267"/>
        <v>3.4986670874099999</v>
      </c>
      <c r="M1283" s="38">
        <f t="shared" si="268"/>
        <v>5.8089249514199999</v>
      </c>
      <c r="N1283" s="38">
        <f t="shared" si="269"/>
        <v>7.9070914102499987</v>
      </c>
      <c r="O1283" s="38">
        <f t="shared" si="270"/>
        <v>6.6503165509200004</v>
      </c>
      <c r="P1283" s="2">
        <v>2720102</v>
      </c>
      <c r="Q1283" s="2">
        <v>12.271782747</v>
      </c>
      <c r="R1283" s="24">
        <v>0.146602434</v>
      </c>
      <c r="S1283" s="24">
        <v>0.243407708</v>
      </c>
      <c r="T1283" s="24">
        <v>0.33132584999999998</v>
      </c>
      <c r="U1283" s="24">
        <v>0.27866400800000002</v>
      </c>
      <c r="V1283" s="95">
        <f t="shared" si="271"/>
        <v>9.9235883712260137E-2</v>
      </c>
      <c r="W1283" s="95">
        <v>0.33628124999999998</v>
      </c>
      <c r="X1283" s="95">
        <v>0.26176084799999999</v>
      </c>
      <c r="Y1283" s="95">
        <f t="shared" si="272"/>
        <v>0.21692805474374999</v>
      </c>
      <c r="Z1283" s="2">
        <v>0.1</v>
      </c>
      <c r="AA1283" s="2">
        <v>0.17499999999999999</v>
      </c>
      <c r="AB1283" s="2">
        <v>0.22500000000000001</v>
      </c>
      <c r="AC1283" s="95">
        <v>0.30546875000000001</v>
      </c>
      <c r="AD1283" s="38">
        <f t="shared" si="273"/>
        <v>3.0648323685711603</v>
      </c>
      <c r="AE1283" s="38">
        <f t="shared" si="274"/>
        <v>8.9050819505268599</v>
      </c>
      <c r="AF1283" s="38">
        <f t="shared" si="275"/>
        <v>15.584877169602748</v>
      </c>
      <c r="AG1283" s="38">
        <f t="shared" si="276"/>
        <v>17.795623623085273</v>
      </c>
      <c r="AH1283" s="38">
        <f t="shared" si="277"/>
        <v>33.380500792688025</v>
      </c>
      <c r="AI1283" s="38">
        <v>232.51499999999999</v>
      </c>
      <c r="AJ1283" s="24">
        <f t="shared" si="278"/>
        <v>0.1435627843050471</v>
      </c>
      <c r="AK1283" s="2">
        <f t="shared" si="279"/>
        <v>4852</v>
      </c>
    </row>
    <row r="1284" spans="1:37">
      <c r="A1284" s="2">
        <v>89</v>
      </c>
      <c r="B1284" s="2" t="s">
        <v>144</v>
      </c>
      <c r="C1284" s="2" t="s">
        <v>3</v>
      </c>
      <c r="D1284" s="2" t="s">
        <v>418</v>
      </c>
      <c r="E1284" s="2" t="s">
        <v>1100</v>
      </c>
      <c r="F1284" s="2" t="s">
        <v>64</v>
      </c>
      <c r="H1284" s="2" t="s">
        <v>877</v>
      </c>
      <c r="I1284" s="2">
        <v>10607</v>
      </c>
      <c r="J1284" s="2">
        <v>2279</v>
      </c>
      <c r="K1284" s="95">
        <f t="shared" si="266"/>
        <v>0.21485811256717263</v>
      </c>
      <c r="L1284" s="38">
        <f t="shared" si="267"/>
        <v>2.6346883272949997</v>
      </c>
      <c r="M1284" s="38">
        <f t="shared" si="268"/>
        <v>1.7297912765150001</v>
      </c>
      <c r="N1284" s="38">
        <f t="shared" si="269"/>
        <v>2.5898218708000003</v>
      </c>
      <c r="O1284" s="38">
        <f t="shared" si="270"/>
        <v>4.4406985253900002</v>
      </c>
      <c r="P1284" s="2">
        <v>1040925</v>
      </c>
      <c r="Q1284" s="2">
        <v>16.895302711999999</v>
      </c>
      <c r="R1284" s="24">
        <v>0.231214421</v>
      </c>
      <c r="S1284" s="24">
        <v>0.15180265700000001</v>
      </c>
      <c r="T1284" s="24">
        <v>0.22727704000000001</v>
      </c>
      <c r="U1284" s="24">
        <v>0.389705882</v>
      </c>
      <c r="V1284" s="95">
        <f t="shared" si="271"/>
        <v>0.1325637861070991</v>
      </c>
      <c r="W1284" s="95">
        <v>0.36815624999999996</v>
      </c>
      <c r="X1284" s="95">
        <v>0.28555767500000001</v>
      </c>
      <c r="Y1284" s="95">
        <f t="shared" si="272"/>
        <v>0.22587111596175002</v>
      </c>
      <c r="Z1284" s="2">
        <v>0.1</v>
      </c>
      <c r="AA1284" s="2">
        <v>0.17499999999999999</v>
      </c>
      <c r="AB1284" s="2">
        <v>0.22500000000000001</v>
      </c>
      <c r="AC1284" s="95">
        <v>0.32087500000000002</v>
      </c>
      <c r="AD1284" s="38">
        <f t="shared" si="273"/>
        <v>2.30798697471042</v>
      </c>
      <c r="AE1284" s="38">
        <f t="shared" si="274"/>
        <v>2.6517700268974949</v>
      </c>
      <c r="AF1284" s="38">
        <f t="shared" si="275"/>
        <v>5.1045389073468002</v>
      </c>
      <c r="AG1284" s="38">
        <f t="shared" si="276"/>
        <v>12.482204060570362</v>
      </c>
      <c r="AH1284" s="38">
        <f t="shared" si="277"/>
        <v>17.586742967917161</v>
      </c>
      <c r="AI1284" s="38">
        <v>232.51499999999999</v>
      </c>
      <c r="AJ1284" s="24">
        <f t="shared" si="278"/>
        <v>7.5637025430261115E-2</v>
      </c>
      <c r="AK1284" s="2">
        <f t="shared" si="279"/>
        <v>2344</v>
      </c>
    </row>
    <row r="1285" spans="1:37">
      <c r="A1285" s="2">
        <v>90</v>
      </c>
      <c r="B1285" s="2" t="s">
        <v>145</v>
      </c>
      <c r="C1285" s="2" t="s">
        <v>3</v>
      </c>
      <c r="D1285" s="2" t="s">
        <v>418</v>
      </c>
      <c r="E1285" s="2" t="s">
        <v>1100</v>
      </c>
      <c r="F1285" s="2" t="s">
        <v>64</v>
      </c>
      <c r="H1285" s="2" t="s">
        <v>877</v>
      </c>
      <c r="I1285" s="2">
        <v>5287</v>
      </c>
      <c r="J1285" s="2">
        <v>825</v>
      </c>
      <c r="K1285" s="95">
        <f t="shared" si="266"/>
        <v>0.15604312464535652</v>
      </c>
      <c r="L1285" s="38">
        <f t="shared" si="267"/>
        <v>1.08821931075</v>
      </c>
      <c r="M1285" s="38">
        <f t="shared" si="268"/>
        <v>0.843989771625</v>
      </c>
      <c r="N1285" s="38">
        <f t="shared" si="269"/>
        <v>1.0592071627499999</v>
      </c>
      <c r="O1285" s="38">
        <f t="shared" si="270"/>
        <v>1.1335837590000002</v>
      </c>
      <c r="P1285" s="2">
        <v>582504</v>
      </c>
      <c r="Q1285" s="2">
        <v>8.6103320720000003</v>
      </c>
      <c r="R1285" s="24">
        <v>0.26381074199999999</v>
      </c>
      <c r="S1285" s="24">
        <v>0.20460358100000001</v>
      </c>
      <c r="T1285" s="24">
        <v>0.256777494</v>
      </c>
      <c r="U1285" s="24">
        <v>0.27480818400000001</v>
      </c>
      <c r="V1285" s="95">
        <f t="shared" si="271"/>
        <v>8.2950290211840361E-2</v>
      </c>
      <c r="W1285" s="95">
        <v>0.32140625</v>
      </c>
      <c r="X1285" s="95">
        <v>0.261106379</v>
      </c>
      <c r="Y1285" s="95">
        <f t="shared" si="272"/>
        <v>0.20098711252625001</v>
      </c>
      <c r="Z1285" s="2">
        <v>0.1</v>
      </c>
      <c r="AA1285" s="2">
        <v>0.17499999999999999</v>
      </c>
      <c r="AB1285" s="2">
        <v>0.22500000000000001</v>
      </c>
      <c r="AC1285" s="95">
        <v>0.29484375000000002</v>
      </c>
      <c r="AD1285" s="38">
        <f t="shared" si="273"/>
        <v>0.95328011621700004</v>
      </c>
      <c r="AE1285" s="38">
        <f t="shared" si="274"/>
        <v>1.2938363199011251</v>
      </c>
      <c r="AF1285" s="38">
        <f t="shared" si="275"/>
        <v>2.0876973177802496</v>
      </c>
      <c r="AG1285" s="38">
        <f t="shared" si="276"/>
        <v>2.9278555572376694</v>
      </c>
      <c r="AH1285" s="38">
        <f t="shared" si="277"/>
        <v>5.015552875017919</v>
      </c>
      <c r="AI1285" s="38">
        <v>232.51499999999999</v>
      </c>
      <c r="AJ1285" s="24">
        <f t="shared" si="278"/>
        <v>2.1570878760587144E-2</v>
      </c>
      <c r="AK1285" s="2">
        <f t="shared" si="279"/>
        <v>731</v>
      </c>
    </row>
    <row r="1286" spans="1:37">
      <c r="A1286" s="2">
        <v>91</v>
      </c>
      <c r="B1286" s="2" t="s">
        <v>146</v>
      </c>
      <c r="C1286" s="2" t="s">
        <v>3</v>
      </c>
      <c r="D1286" s="2" t="s">
        <v>418</v>
      </c>
      <c r="E1286" s="2" t="s">
        <v>1100</v>
      </c>
      <c r="F1286" s="2" t="s">
        <v>64</v>
      </c>
      <c r="H1286" s="2" t="s">
        <v>877</v>
      </c>
      <c r="I1286" s="2">
        <v>7199</v>
      </c>
      <c r="J1286" s="2">
        <v>1140</v>
      </c>
      <c r="K1286" s="95">
        <f t="shared" si="266"/>
        <v>0.15835532712876788</v>
      </c>
      <c r="L1286" s="38">
        <f t="shared" si="267"/>
        <v>1.1599442202000001</v>
      </c>
      <c r="M1286" s="38">
        <f t="shared" si="268"/>
        <v>1.3874239356</v>
      </c>
      <c r="N1286" s="38">
        <f t="shared" si="269"/>
        <v>2.0296759614000002</v>
      </c>
      <c r="O1286" s="38">
        <f t="shared" si="270"/>
        <v>1.1229558827999999</v>
      </c>
      <c r="P1286" s="2">
        <v>2164066</v>
      </c>
      <c r="Q1286" s="2">
        <v>3.266133038</v>
      </c>
      <c r="R1286" s="24">
        <v>0.20349898599999999</v>
      </c>
      <c r="S1286" s="24">
        <v>0.243407708</v>
      </c>
      <c r="T1286" s="24">
        <v>0.356083502</v>
      </c>
      <c r="U1286" s="24">
        <v>0.19700980400000001</v>
      </c>
      <c r="V1286" s="95">
        <f t="shared" si="271"/>
        <v>8.7585271404361717E-2</v>
      </c>
      <c r="W1286" s="95">
        <v>0.31184375000000003</v>
      </c>
      <c r="X1286" s="95">
        <v>0.25593342499999999</v>
      </c>
      <c r="Y1286" s="95">
        <f t="shared" si="272"/>
        <v>0.204501311516125</v>
      </c>
      <c r="Z1286" s="2">
        <v>0.1</v>
      </c>
      <c r="AA1286" s="2">
        <v>0.17499999999999999</v>
      </c>
      <c r="AB1286" s="2">
        <v>0.22500000000000001</v>
      </c>
      <c r="AC1286" s="95">
        <v>0.31184374999999998</v>
      </c>
      <c r="AD1286" s="38">
        <f t="shared" si="273"/>
        <v>1.0161111368952001</v>
      </c>
      <c r="AE1286" s="38">
        <f t="shared" si="274"/>
        <v>2.1269208932747996</v>
      </c>
      <c r="AF1286" s="38">
        <f t="shared" si="275"/>
        <v>4.0004913199194005</v>
      </c>
      <c r="AG1286" s="38">
        <f t="shared" si="276"/>
        <v>3.0676361365337534</v>
      </c>
      <c r="AH1286" s="38">
        <f t="shared" si="277"/>
        <v>7.068127456453154</v>
      </c>
      <c r="AI1286" s="38">
        <v>232.51499999999999</v>
      </c>
      <c r="AJ1286" s="24">
        <f t="shared" si="278"/>
        <v>3.0398587000637182E-2</v>
      </c>
      <c r="AK1286" s="2">
        <f t="shared" si="279"/>
        <v>1051</v>
      </c>
    </row>
    <row r="1287" spans="1:37">
      <c r="A1287" s="2">
        <v>92</v>
      </c>
      <c r="B1287" s="2" t="s">
        <v>147</v>
      </c>
      <c r="C1287" s="2" t="s">
        <v>3</v>
      </c>
      <c r="D1287" s="2" t="s">
        <v>418</v>
      </c>
      <c r="E1287" s="2" t="s">
        <v>1100</v>
      </c>
      <c r="F1287" s="2" t="s">
        <v>64</v>
      </c>
      <c r="H1287" s="2" t="s">
        <v>877</v>
      </c>
      <c r="I1287" s="2">
        <v>10378</v>
      </c>
      <c r="J1287" s="2">
        <v>3409</v>
      </c>
      <c r="K1287" s="95">
        <f t="shared" ref="K1287:K1350" si="280">J1287/I1287</f>
        <v>0.32848333012141068</v>
      </c>
      <c r="L1287" s="38">
        <f t="shared" ref="L1287:L1350" si="281">R1287*$J1287*$D$2/1000</f>
        <v>0</v>
      </c>
      <c r="M1287" s="38">
        <f t="shared" ref="M1287:M1350" si="282">S1287*$J1287*$D$2/1000</f>
        <v>3.3742929880449997</v>
      </c>
      <c r="N1287" s="38">
        <f t="shared" ref="N1287:N1350" si="283">T1287*$J1287*$D$2/1000</f>
        <v>7.2832554621750001</v>
      </c>
      <c r="O1287" s="38">
        <f t="shared" ref="O1287:O1350" si="284">U1287*$J1287*$D$2/1000</f>
        <v>6.3874515497799997</v>
      </c>
      <c r="P1287" s="2">
        <v>637486</v>
      </c>
      <c r="Q1287" s="2">
        <v>47.045681813000002</v>
      </c>
      <c r="R1287" s="24">
        <v>0</v>
      </c>
      <c r="S1287" s="24">
        <v>0.19796380099999999</v>
      </c>
      <c r="T1287" s="24">
        <v>0.42729571500000002</v>
      </c>
      <c r="U1287" s="24">
        <v>0.37474048399999998</v>
      </c>
      <c r="V1287" s="95">
        <f t="shared" ref="V1287:V1350" si="285">K1287*(T1287+U1287)</f>
        <v>0.26345552152543844</v>
      </c>
      <c r="W1287" s="95">
        <v>0.30387500000000001</v>
      </c>
      <c r="X1287" s="95">
        <v>0.25043517999999998</v>
      </c>
      <c r="Y1287" s="95">
        <f t="shared" ref="Y1287:Y1350" si="286">SUMPRODUCT(R1287:U1287,Z1287:AC1287)</f>
        <v>0.23550174504775001</v>
      </c>
      <c r="Z1287" s="2" t="s">
        <v>532</v>
      </c>
      <c r="AA1287" s="2">
        <v>0.17499999999999999</v>
      </c>
      <c r="AB1287" s="2">
        <v>0.22500000000000001</v>
      </c>
      <c r="AC1287" s="95">
        <v>0.27943750000000001</v>
      </c>
      <c r="AD1287" s="38">
        <f t="shared" ref="AD1287:AD1350" si="287">IFERROR(L1287*Z1287*8760/1000,0)</f>
        <v>0</v>
      </c>
      <c r="AE1287" s="38">
        <f t="shared" ref="AE1287:AE1350" si="288">IFERROR(M1287*AA1287*8760/1000,0)</f>
        <v>5.1727911506729845</v>
      </c>
      <c r="AF1287" s="38">
        <f t="shared" ref="AF1287:AF1350" si="289">IFERROR(N1287*AB1287*8760/1000,0)</f>
        <v>14.355296515946925</v>
      </c>
      <c r="AG1287" s="38">
        <f t="shared" ref="AG1287:AG1350" si="290">IFERROR(O1287*AC1287*8760/1000,0)</f>
        <v>15.635666993788842</v>
      </c>
      <c r="AH1287" s="38">
        <f t="shared" ref="AH1287:AH1350" si="291">AF1287+AG1287</f>
        <v>29.990963509735767</v>
      </c>
      <c r="AI1287" s="38">
        <v>232.51499999999999</v>
      </c>
      <c r="AJ1287" s="24">
        <f t="shared" ref="AJ1287:AJ1350" si="292">AH1287/AI1287</f>
        <v>0.12898506982231583</v>
      </c>
      <c r="AK1287" s="2">
        <f t="shared" ref="AK1287:AK1350" si="293">ROUND((O1287+N1287)/0.003,0)</f>
        <v>4557</v>
      </c>
    </row>
    <row r="1288" spans="1:37">
      <c r="A1288" s="2">
        <v>93</v>
      </c>
      <c r="B1288" s="2" t="s">
        <v>148</v>
      </c>
      <c r="C1288" s="2" t="s">
        <v>3</v>
      </c>
      <c r="D1288" s="2" t="s">
        <v>418</v>
      </c>
      <c r="E1288" s="2" t="s">
        <v>1100</v>
      </c>
      <c r="F1288" s="2" t="s">
        <v>64</v>
      </c>
      <c r="H1288" s="2" t="s">
        <v>877</v>
      </c>
      <c r="I1288" s="2">
        <v>5052</v>
      </c>
      <c r="J1288" s="2">
        <v>1336</v>
      </c>
      <c r="K1288" s="95">
        <f t="shared" si="280"/>
        <v>0.26444972288202689</v>
      </c>
      <c r="L1288" s="38">
        <f t="shared" si="281"/>
        <v>0</v>
      </c>
      <c r="M1288" s="38">
        <f t="shared" si="282"/>
        <v>1.80143204608</v>
      </c>
      <c r="N1288" s="38">
        <f t="shared" si="283"/>
        <v>3.2570306992799996</v>
      </c>
      <c r="O1288" s="38">
        <f t="shared" si="284"/>
        <v>1.62153725464</v>
      </c>
      <c r="P1288" s="2">
        <v>312810</v>
      </c>
      <c r="Q1288" s="2">
        <v>32.753254708999997</v>
      </c>
      <c r="R1288" s="24">
        <v>0</v>
      </c>
      <c r="S1288" s="24">
        <v>0.26967545599999998</v>
      </c>
      <c r="T1288" s="24">
        <v>0.48757944600000003</v>
      </c>
      <c r="U1288" s="24">
        <v>0.24274509799999999</v>
      </c>
      <c r="V1288" s="95">
        <f t="shared" si="285"/>
        <v>0.19313412327474266</v>
      </c>
      <c r="W1288" s="95">
        <v>0.28528124999999999</v>
      </c>
      <c r="X1288" s="95">
        <v>0.239738965</v>
      </c>
      <c r="Y1288" s="95">
        <f t="shared" si="286"/>
        <v>0.2222804551394375</v>
      </c>
      <c r="Z1288" s="2" t="s">
        <v>532</v>
      </c>
      <c r="AA1288" s="2">
        <v>0.17499999999999999</v>
      </c>
      <c r="AB1288" s="2">
        <v>0.22500000000000001</v>
      </c>
      <c r="AC1288" s="95">
        <v>0.26934374999999999</v>
      </c>
      <c r="AD1288" s="38">
        <f t="shared" si="287"/>
        <v>0</v>
      </c>
      <c r="AE1288" s="38">
        <f t="shared" si="288"/>
        <v>2.7615953266406397</v>
      </c>
      <c r="AF1288" s="38">
        <f t="shared" si="289"/>
        <v>6.4196075082808797</v>
      </c>
      <c r="AG1288" s="38">
        <f t="shared" si="290"/>
        <v>3.8259381023819166</v>
      </c>
      <c r="AH1288" s="38">
        <f t="shared" si="291"/>
        <v>10.245545610662797</v>
      </c>
      <c r="AI1288" s="38">
        <v>232.51499999999999</v>
      </c>
      <c r="AJ1288" s="24">
        <f t="shared" si="292"/>
        <v>4.4064020001560317E-2</v>
      </c>
      <c r="AK1288" s="2">
        <f t="shared" si="293"/>
        <v>1626</v>
      </c>
    </row>
    <row r="1289" spans="1:37">
      <c r="A1289" s="2">
        <v>94</v>
      </c>
      <c r="B1289" s="2" t="s">
        <v>149</v>
      </c>
      <c r="C1289" s="2" t="s">
        <v>3</v>
      </c>
      <c r="D1289" s="2" t="s">
        <v>418</v>
      </c>
      <c r="E1289" s="2" t="s">
        <v>1100</v>
      </c>
      <c r="F1289" s="2" t="s">
        <v>64</v>
      </c>
      <c r="H1289" s="2" t="s">
        <v>877</v>
      </c>
      <c r="I1289" s="2">
        <v>47728</v>
      </c>
      <c r="J1289" s="2">
        <v>27879</v>
      </c>
      <c r="K1289" s="95">
        <f t="shared" si="280"/>
        <v>0.58412252765672146</v>
      </c>
      <c r="L1289" s="38">
        <f t="shared" si="281"/>
        <v>0</v>
      </c>
      <c r="M1289" s="38">
        <f t="shared" si="282"/>
        <v>18.201800012115005</v>
      </c>
      <c r="N1289" s="38">
        <f t="shared" si="283"/>
        <v>37.130743587104995</v>
      </c>
      <c r="O1289" s="38">
        <f t="shared" si="284"/>
        <v>84.062456400779993</v>
      </c>
      <c r="P1289" s="2">
        <v>1318571</v>
      </c>
      <c r="Q1289" s="2">
        <v>213.07792044999999</v>
      </c>
      <c r="R1289" s="24">
        <v>0</v>
      </c>
      <c r="S1289" s="24">
        <v>0.13057713700000001</v>
      </c>
      <c r="T1289" s="24">
        <v>0.26637069899999999</v>
      </c>
      <c r="U1289" s="24">
        <v>0.60305216399999995</v>
      </c>
      <c r="V1289" s="95">
        <f t="shared" si="285"/>
        <v>0.5078494803381034</v>
      </c>
      <c r="W1289" s="95">
        <v>0.32884374999999999</v>
      </c>
      <c r="X1289" s="95">
        <v>0.264642512</v>
      </c>
      <c r="Y1289" s="95">
        <f t="shared" si="286"/>
        <v>0.25293724960151154</v>
      </c>
      <c r="Z1289" s="2" t="s">
        <v>532</v>
      </c>
      <c r="AA1289" s="2">
        <v>0.17499999999999999</v>
      </c>
      <c r="AB1289" s="2">
        <v>0.22500000000000001</v>
      </c>
      <c r="AC1289" s="95">
        <v>0.28215277799999999</v>
      </c>
      <c r="AD1289" s="38">
        <f t="shared" si="287"/>
        <v>0</v>
      </c>
      <c r="AE1289" s="38">
        <f t="shared" si="288"/>
        <v>27.9033594185723</v>
      </c>
      <c r="AF1289" s="38">
        <f t="shared" si="289"/>
        <v>73.184695610183951</v>
      </c>
      <c r="AG1289" s="38">
        <f t="shared" si="290"/>
        <v>207.77367104709944</v>
      </c>
      <c r="AH1289" s="38">
        <f t="shared" si="291"/>
        <v>280.95836665728336</v>
      </c>
      <c r="AI1289" s="38">
        <v>232.51499999999999</v>
      </c>
      <c r="AJ1289" s="24">
        <f t="shared" si="292"/>
        <v>1.2083451246469405</v>
      </c>
      <c r="AK1289" s="2">
        <f t="shared" si="293"/>
        <v>40398</v>
      </c>
    </row>
    <row r="1290" spans="1:37">
      <c r="A1290" s="2">
        <v>95</v>
      </c>
      <c r="B1290" s="2" t="s">
        <v>150</v>
      </c>
      <c r="C1290" s="2" t="s">
        <v>3</v>
      </c>
      <c r="D1290" s="2" t="s">
        <v>418</v>
      </c>
      <c r="E1290" s="2" t="s">
        <v>1100</v>
      </c>
      <c r="F1290" s="2" t="s">
        <v>64</v>
      </c>
      <c r="H1290" s="2" t="s">
        <v>877</v>
      </c>
      <c r="I1290" s="2">
        <v>8029</v>
      </c>
      <c r="J1290" s="2">
        <v>1395</v>
      </c>
      <c r="K1290" s="95">
        <f t="shared" si="280"/>
        <v>0.17374517374517376</v>
      </c>
      <c r="L1290" s="38">
        <f t="shared" si="281"/>
        <v>0.6598897049250001</v>
      </c>
      <c r="M1290" s="38">
        <f t="shared" si="282"/>
        <v>4.9264225096500001</v>
      </c>
      <c r="N1290" s="38">
        <f t="shared" si="283"/>
        <v>1.3886877854249999</v>
      </c>
      <c r="O1290" s="38">
        <f t="shared" si="284"/>
        <v>0</v>
      </c>
      <c r="P1290" s="2">
        <v>6424275</v>
      </c>
      <c r="Q1290" s="2">
        <v>0.42605642199999999</v>
      </c>
      <c r="R1290" s="24">
        <v>9.4607842999999997E-2</v>
      </c>
      <c r="S1290" s="24">
        <v>0.70629713400000005</v>
      </c>
      <c r="T1290" s="24">
        <v>0.19909502300000001</v>
      </c>
      <c r="U1290" s="24">
        <v>0</v>
      </c>
      <c r="V1290" s="95">
        <f t="shared" si="285"/>
        <v>3.459179936293437E-2</v>
      </c>
      <c r="W1290" s="95">
        <v>0.22737499999999999</v>
      </c>
      <c r="X1290" s="95">
        <v>0.22500000000000001</v>
      </c>
      <c r="Y1290" s="95">
        <f t="shared" si="286"/>
        <v>0.17785916292500001</v>
      </c>
      <c r="Z1290" s="2">
        <v>0.1</v>
      </c>
      <c r="AA1290" s="2">
        <v>0.17499999999999999</v>
      </c>
      <c r="AB1290" s="2">
        <v>0.22500000000000001</v>
      </c>
      <c r="AC1290" s="95"/>
      <c r="AD1290" s="38">
        <f t="shared" si="287"/>
        <v>0.57806338151430015</v>
      </c>
      <c r="AE1290" s="38">
        <f t="shared" si="288"/>
        <v>7.5522057072934494</v>
      </c>
      <c r="AF1290" s="38">
        <f t="shared" si="289"/>
        <v>2.7371036250726748</v>
      </c>
      <c r="AG1290" s="38">
        <f t="shared" si="290"/>
        <v>0</v>
      </c>
      <c r="AH1290" s="38">
        <f t="shared" si="291"/>
        <v>2.7371036250726748</v>
      </c>
      <c r="AI1290" s="38">
        <v>232.51499999999999</v>
      </c>
      <c r="AJ1290" s="24">
        <f t="shared" si="292"/>
        <v>1.1771729243587188E-2</v>
      </c>
      <c r="AK1290" s="2">
        <f t="shared" si="293"/>
        <v>463</v>
      </c>
    </row>
    <row r="1291" spans="1:37">
      <c r="A1291" s="2">
        <v>96</v>
      </c>
      <c r="B1291" s="2" t="s">
        <v>151</v>
      </c>
      <c r="C1291" s="2" t="s">
        <v>3</v>
      </c>
      <c r="D1291" s="2" t="s">
        <v>418</v>
      </c>
      <c r="E1291" s="2" t="s">
        <v>1100</v>
      </c>
      <c r="F1291" s="2" t="s">
        <v>64</v>
      </c>
      <c r="H1291" s="2" t="s">
        <v>877</v>
      </c>
      <c r="I1291" s="2">
        <v>94180</v>
      </c>
      <c r="J1291" s="2">
        <v>55120</v>
      </c>
      <c r="K1291" s="95">
        <f t="shared" si="280"/>
        <v>0.58526226375026547</v>
      </c>
      <c r="L1291" s="38">
        <f t="shared" si="281"/>
        <v>0</v>
      </c>
      <c r="M1291" s="38">
        <f t="shared" si="282"/>
        <v>47.4078320092</v>
      </c>
      <c r="N1291" s="38">
        <f t="shared" si="283"/>
        <v>120.49973115959999</v>
      </c>
      <c r="O1291" s="38">
        <f t="shared" si="284"/>
        <v>107.6924371068</v>
      </c>
      <c r="P1291" s="2">
        <v>2454454</v>
      </c>
      <c r="Q1291" s="2">
        <v>204.576933309</v>
      </c>
      <c r="R1291" s="24">
        <v>0</v>
      </c>
      <c r="S1291" s="24">
        <v>0.17201680699999999</v>
      </c>
      <c r="T1291" s="24">
        <v>0.43722689100000001</v>
      </c>
      <c r="U1291" s="24">
        <v>0.39075630300000003</v>
      </c>
      <c r="V1291" s="95">
        <f t="shared" si="285"/>
        <v>0.48458731846761521</v>
      </c>
      <c r="W1291" s="95">
        <v>0.30174999999999996</v>
      </c>
      <c r="X1291" s="95">
        <v>0.25119253000000002</v>
      </c>
      <c r="Y1291" s="95">
        <f t="shared" si="286"/>
        <v>0.2380861346915</v>
      </c>
      <c r="Z1291" s="2" t="s">
        <v>532</v>
      </c>
      <c r="AA1291" s="2">
        <v>0.17499999999999999</v>
      </c>
      <c r="AB1291" s="2">
        <v>0.22500000000000001</v>
      </c>
      <c r="AC1291" s="95">
        <v>0.28050000000000003</v>
      </c>
      <c r="AD1291" s="38">
        <f t="shared" si="287"/>
        <v>0</v>
      </c>
      <c r="AE1291" s="38">
        <f t="shared" si="288"/>
        <v>72.67620647010358</v>
      </c>
      <c r="AF1291" s="38">
        <f t="shared" si="289"/>
        <v>237.50497011557158</v>
      </c>
      <c r="AG1291" s="38">
        <f t="shared" si="290"/>
        <v>264.61970261008685</v>
      </c>
      <c r="AH1291" s="38">
        <f t="shared" si="291"/>
        <v>502.12467272565846</v>
      </c>
      <c r="AI1291" s="38">
        <v>232.51499999999999</v>
      </c>
      <c r="AJ1291" s="24">
        <f t="shared" si="292"/>
        <v>2.1595366867757284</v>
      </c>
      <c r="AK1291" s="2">
        <f t="shared" si="293"/>
        <v>76064</v>
      </c>
    </row>
    <row r="1292" spans="1:37">
      <c r="A1292" s="2">
        <v>97</v>
      </c>
      <c r="B1292" s="2" t="s">
        <v>152</v>
      </c>
      <c r="C1292" s="2" t="s">
        <v>3</v>
      </c>
      <c r="D1292" s="2" t="s">
        <v>418</v>
      </c>
      <c r="E1292" s="2" t="s">
        <v>1100</v>
      </c>
      <c r="F1292" s="2" t="s">
        <v>64</v>
      </c>
      <c r="H1292" s="2" t="s">
        <v>877</v>
      </c>
      <c r="I1292" s="2">
        <v>79394</v>
      </c>
      <c r="J1292" s="2">
        <v>52537</v>
      </c>
      <c r="K1292" s="95">
        <f t="shared" si="280"/>
        <v>0.66172506738544479</v>
      </c>
      <c r="L1292" s="38">
        <f t="shared" si="281"/>
        <v>27.141877189480002</v>
      </c>
      <c r="M1292" s="38">
        <f t="shared" si="282"/>
        <v>80.619437381135</v>
      </c>
      <c r="N1292" s="38">
        <f t="shared" si="283"/>
        <v>107.51395960452999</v>
      </c>
      <c r="O1292" s="38">
        <f t="shared" si="284"/>
        <v>47.409725824854995</v>
      </c>
      <c r="P1292" s="2">
        <v>2048900</v>
      </c>
      <c r="Q1292" s="2">
        <v>157.914157966</v>
      </c>
      <c r="R1292" s="24">
        <v>0.103324808</v>
      </c>
      <c r="S1292" s="24">
        <v>0.30690537099999998</v>
      </c>
      <c r="T1292" s="24">
        <v>0.40928853799999998</v>
      </c>
      <c r="U1292" s="24">
        <v>0.18048128299999999</v>
      </c>
      <c r="V1292" s="95">
        <f t="shared" si="285"/>
        <v>0.39026547454312671</v>
      </c>
      <c r="W1292" s="95">
        <v>0.26881250000000001</v>
      </c>
      <c r="X1292" s="95">
        <v>0.238407496</v>
      </c>
      <c r="Y1292" s="95">
        <f t="shared" si="286"/>
        <v>0.20464646666143749</v>
      </c>
      <c r="Z1292" s="2">
        <v>0.1</v>
      </c>
      <c r="AA1292" s="2">
        <v>0.17499999999999999</v>
      </c>
      <c r="AB1292" s="2">
        <v>0.22500000000000001</v>
      </c>
      <c r="AC1292" s="95">
        <v>0.26881250000000001</v>
      </c>
      <c r="AD1292" s="38">
        <f t="shared" si="287"/>
        <v>23.776284417984488</v>
      </c>
      <c r="AE1292" s="38">
        <f t="shared" si="288"/>
        <v>123.58959750527995</v>
      </c>
      <c r="AF1292" s="38">
        <f t="shared" si="289"/>
        <v>211.91001438052862</v>
      </c>
      <c r="AG1292" s="38">
        <f t="shared" si="290"/>
        <v>111.64030384805399</v>
      </c>
      <c r="AH1292" s="38">
        <f t="shared" si="291"/>
        <v>323.55031822858263</v>
      </c>
      <c r="AI1292" s="38">
        <v>232.51499999999999</v>
      </c>
      <c r="AJ1292" s="24">
        <f t="shared" si="292"/>
        <v>1.3915244961769462</v>
      </c>
      <c r="AK1292" s="2">
        <f t="shared" si="293"/>
        <v>51641</v>
      </c>
    </row>
    <row r="1293" spans="1:37">
      <c r="A1293" s="2">
        <v>98</v>
      </c>
      <c r="B1293" s="2" t="s">
        <v>153</v>
      </c>
      <c r="C1293" s="2" t="s">
        <v>3</v>
      </c>
      <c r="D1293" s="2" t="s">
        <v>418</v>
      </c>
      <c r="E1293" s="2" t="s">
        <v>1100</v>
      </c>
      <c r="F1293" s="2" t="s">
        <v>64</v>
      </c>
      <c r="H1293" s="2" t="s">
        <v>877</v>
      </c>
      <c r="I1293" s="2">
        <v>41629</v>
      </c>
      <c r="J1293" s="2">
        <v>27196</v>
      </c>
      <c r="K1293" s="95">
        <f t="shared" si="280"/>
        <v>0.65329457829878212</v>
      </c>
      <c r="L1293" s="38">
        <f t="shared" si="281"/>
        <v>46.816643538859999</v>
      </c>
      <c r="M1293" s="38">
        <f t="shared" si="282"/>
        <v>72.811915254520002</v>
      </c>
      <c r="N1293" s="38">
        <f t="shared" si="283"/>
        <v>16.351441206619999</v>
      </c>
      <c r="O1293" s="38">
        <f t="shared" si="284"/>
        <v>0</v>
      </c>
      <c r="P1293" s="2">
        <v>1084969</v>
      </c>
      <c r="Q1293" s="2">
        <v>29.704710972000001</v>
      </c>
      <c r="R1293" s="24">
        <v>0.344290657</v>
      </c>
      <c r="S1293" s="24">
        <v>0.53546047399999996</v>
      </c>
      <c r="T1293" s="24">
        <v>0.12024886899999999</v>
      </c>
      <c r="U1293" s="24">
        <v>0</v>
      </c>
      <c r="V1293" s="95">
        <f t="shared" si="285"/>
        <v>7.855793416426049E-2</v>
      </c>
      <c r="W1293" s="95">
        <v>0.22500000000000001</v>
      </c>
      <c r="X1293" s="95">
        <v>0.22500000000000001</v>
      </c>
      <c r="Y1293" s="95">
        <f t="shared" si="286"/>
        <v>0.15519064417499998</v>
      </c>
      <c r="Z1293" s="2">
        <v>0.1</v>
      </c>
      <c r="AA1293" s="2">
        <v>0.17499999999999999</v>
      </c>
      <c r="AB1293" s="2">
        <v>0.22500000000000001</v>
      </c>
      <c r="AC1293" s="95"/>
      <c r="AD1293" s="38">
        <f t="shared" si="287"/>
        <v>41.011379740041363</v>
      </c>
      <c r="AE1293" s="38">
        <f t="shared" si="288"/>
        <v>111.62066608517915</v>
      </c>
      <c r="AF1293" s="38">
        <f t="shared" si="289"/>
        <v>32.228690618248017</v>
      </c>
      <c r="AG1293" s="38">
        <f t="shared" si="290"/>
        <v>0</v>
      </c>
      <c r="AH1293" s="38">
        <f t="shared" si="291"/>
        <v>32.228690618248017</v>
      </c>
      <c r="AI1293" s="38">
        <v>232.51499999999999</v>
      </c>
      <c r="AJ1293" s="24">
        <f t="shared" si="292"/>
        <v>0.13860908164311128</v>
      </c>
      <c r="AK1293" s="2">
        <f t="shared" si="293"/>
        <v>5450</v>
      </c>
    </row>
    <row r="1294" spans="1:37">
      <c r="A1294" s="2">
        <v>99</v>
      </c>
      <c r="B1294" s="2" t="s">
        <v>154</v>
      </c>
      <c r="C1294" s="2" t="s">
        <v>3</v>
      </c>
      <c r="D1294" s="2" t="s">
        <v>418</v>
      </c>
      <c r="E1294" s="2" t="s">
        <v>1100</v>
      </c>
      <c r="F1294" s="2" t="s">
        <v>64</v>
      </c>
      <c r="H1294" s="2" t="s">
        <v>877</v>
      </c>
      <c r="I1294" s="2">
        <v>31954</v>
      </c>
      <c r="J1294" s="2">
        <v>11507</v>
      </c>
      <c r="K1294" s="95">
        <f t="shared" si="280"/>
        <v>0.36011141015209364</v>
      </c>
      <c r="L1294" s="38">
        <f t="shared" si="281"/>
        <v>8.1804795157049988</v>
      </c>
      <c r="M1294" s="38">
        <f t="shared" si="282"/>
        <v>21.126697000710003</v>
      </c>
      <c r="N1294" s="38">
        <f t="shared" si="283"/>
        <v>15.373444516279999</v>
      </c>
      <c r="O1294" s="38">
        <f t="shared" si="284"/>
        <v>12.85437902484</v>
      </c>
      <c r="P1294" s="2">
        <v>7408290</v>
      </c>
      <c r="Q1294" s="2">
        <v>8.5797899419999997</v>
      </c>
      <c r="R1294" s="24">
        <v>0.14218266299999999</v>
      </c>
      <c r="S1294" s="24">
        <v>0.367197306</v>
      </c>
      <c r="T1294" s="24">
        <v>0.26720160799999998</v>
      </c>
      <c r="U1294" s="24">
        <v>0.223418424</v>
      </c>
      <c r="V1294" s="95">
        <f t="shared" si="285"/>
        <v>0.17667787157238529</v>
      </c>
      <c r="W1294" s="95">
        <v>0.33415624999999993</v>
      </c>
      <c r="X1294" s="95">
        <v>0.25704734899999998</v>
      </c>
      <c r="Y1294" s="95">
        <f t="shared" si="286"/>
        <v>0.20459037363900001</v>
      </c>
      <c r="Z1294" s="2">
        <v>0.1</v>
      </c>
      <c r="AA1294" s="2">
        <v>0.17499999999999999</v>
      </c>
      <c r="AB1294" s="2">
        <v>0.22500000000000001</v>
      </c>
      <c r="AC1294" s="95">
        <v>0.295375</v>
      </c>
      <c r="AD1294" s="38">
        <f t="shared" si="287"/>
        <v>7.1661000557575791</v>
      </c>
      <c r="AE1294" s="38">
        <f t="shared" si="288"/>
        <v>32.387226502088431</v>
      </c>
      <c r="AF1294" s="38">
        <f t="shared" si="289"/>
        <v>30.301059141587878</v>
      </c>
      <c r="AG1294" s="38">
        <f t="shared" si="290"/>
        <v>33.260512911088135</v>
      </c>
      <c r="AH1294" s="38">
        <f t="shared" si="291"/>
        <v>63.561572052676013</v>
      </c>
      <c r="AI1294" s="38">
        <v>232.51499999999999</v>
      </c>
      <c r="AJ1294" s="24">
        <f t="shared" si="292"/>
        <v>0.27336546912102883</v>
      </c>
      <c r="AK1294" s="2">
        <f t="shared" si="293"/>
        <v>9409</v>
      </c>
    </row>
    <row r="1295" spans="1:37">
      <c r="A1295" s="2">
        <v>100</v>
      </c>
      <c r="B1295" s="2" t="s">
        <v>155</v>
      </c>
      <c r="C1295" s="2" t="s">
        <v>3</v>
      </c>
      <c r="D1295" s="2" t="s">
        <v>418</v>
      </c>
      <c r="E1295" s="2" t="s">
        <v>1100</v>
      </c>
      <c r="F1295" s="2" t="s">
        <v>64</v>
      </c>
      <c r="H1295" s="2" t="s">
        <v>877</v>
      </c>
      <c r="I1295" s="2">
        <v>23258</v>
      </c>
      <c r="J1295" s="2">
        <v>11064</v>
      </c>
      <c r="K1295" s="95">
        <f t="shared" si="280"/>
        <v>0.47570728351534958</v>
      </c>
      <c r="L1295" s="38">
        <f t="shared" si="281"/>
        <v>7.1823025335600006</v>
      </c>
      <c r="M1295" s="38">
        <f t="shared" si="282"/>
        <v>18.594957995280001</v>
      </c>
      <c r="N1295" s="38">
        <f t="shared" si="283"/>
        <v>18.874892961480004</v>
      </c>
      <c r="O1295" s="38">
        <f t="shared" si="284"/>
        <v>10.667846565</v>
      </c>
      <c r="P1295" s="2">
        <v>4932347</v>
      </c>
      <c r="Q1295" s="2">
        <v>13.138837743</v>
      </c>
      <c r="R1295" s="24">
        <v>0.12983193300000001</v>
      </c>
      <c r="S1295" s="24">
        <v>0.33613445400000003</v>
      </c>
      <c r="T1295" s="24">
        <v>0.34119473900000002</v>
      </c>
      <c r="U1295" s="24">
        <v>0.19283887499999999</v>
      </c>
      <c r="V1295" s="95">
        <f t="shared" si="285"/>
        <v>0.2540436798218248</v>
      </c>
      <c r="W1295" s="95">
        <v>0.295375</v>
      </c>
      <c r="X1295" s="95">
        <v>0.25041232499999999</v>
      </c>
      <c r="Y1295" s="95">
        <f t="shared" si="286"/>
        <v>0.205535321728125</v>
      </c>
      <c r="Z1295" s="2">
        <v>0.1</v>
      </c>
      <c r="AA1295" s="2">
        <v>0.17499999999999999</v>
      </c>
      <c r="AB1295" s="2">
        <v>0.22500000000000001</v>
      </c>
      <c r="AC1295" s="95">
        <v>0.295375</v>
      </c>
      <c r="AD1295" s="38">
        <f t="shared" si="287"/>
        <v>6.2916970193985611</v>
      </c>
      <c r="AE1295" s="38">
        <f t="shared" si="288"/>
        <v>28.506070606764244</v>
      </c>
      <c r="AF1295" s="38">
        <f t="shared" si="289"/>
        <v>37.20241402707709</v>
      </c>
      <c r="AG1295" s="38">
        <f t="shared" si="290"/>
        <v>27.602892969239022</v>
      </c>
      <c r="AH1295" s="38">
        <f t="shared" si="291"/>
        <v>64.805306996316119</v>
      </c>
      <c r="AI1295" s="38">
        <v>232.51499999999999</v>
      </c>
      <c r="AJ1295" s="24">
        <f t="shared" si="292"/>
        <v>0.27871452162792132</v>
      </c>
      <c r="AK1295" s="2">
        <f t="shared" si="293"/>
        <v>9848</v>
      </c>
    </row>
    <row r="1296" spans="1:37">
      <c r="A1296" s="2">
        <v>101</v>
      </c>
      <c r="B1296" s="2" t="s">
        <v>156</v>
      </c>
      <c r="C1296" s="2" t="s">
        <v>3</v>
      </c>
      <c r="D1296" s="2" t="s">
        <v>418</v>
      </c>
      <c r="E1296" s="2" t="s">
        <v>1100</v>
      </c>
      <c r="F1296" s="2" t="s">
        <v>64</v>
      </c>
      <c r="H1296" s="2" t="s">
        <v>877</v>
      </c>
      <c r="I1296" s="2">
        <v>4862</v>
      </c>
      <c r="J1296" s="2">
        <v>1266</v>
      </c>
      <c r="K1296" s="95">
        <f t="shared" si="280"/>
        <v>0.26038667215137801</v>
      </c>
      <c r="L1296" s="38">
        <f t="shared" si="281"/>
        <v>0</v>
      </c>
      <c r="M1296" s="38">
        <f t="shared" si="282"/>
        <v>3.6877262473800001</v>
      </c>
      <c r="N1296" s="38">
        <f t="shared" si="283"/>
        <v>1.3919823945600001</v>
      </c>
      <c r="O1296" s="38">
        <f t="shared" si="284"/>
        <v>1.2502913580599999</v>
      </c>
      <c r="P1296" s="2">
        <v>1135527</v>
      </c>
      <c r="Q1296" s="2">
        <v>5.1472848669999998</v>
      </c>
      <c r="R1296" s="24">
        <v>0</v>
      </c>
      <c r="S1296" s="24">
        <v>0.58257918600000003</v>
      </c>
      <c r="T1296" s="24">
        <v>0.21990243200000001</v>
      </c>
      <c r="U1296" s="24">
        <v>0.19751838199999999</v>
      </c>
      <c r="V1296" s="95">
        <f t="shared" si="285"/>
        <v>0.10869081664417933</v>
      </c>
      <c r="W1296" s="95">
        <v>0.28315625</v>
      </c>
      <c r="X1296" s="95">
        <v>0.25251881999999998</v>
      </c>
      <c r="Y1296" s="95">
        <f t="shared" si="286"/>
        <v>0.20735796910318749</v>
      </c>
      <c r="Z1296" s="2" t="s">
        <v>532</v>
      </c>
      <c r="AA1296" s="2">
        <v>0.17499999999999999</v>
      </c>
      <c r="AB1296" s="2">
        <v>0.22500000000000001</v>
      </c>
      <c r="AC1296" s="95">
        <v>0.28315625</v>
      </c>
      <c r="AD1296" s="38">
        <f t="shared" si="287"/>
        <v>0</v>
      </c>
      <c r="AE1296" s="38">
        <f t="shared" si="288"/>
        <v>5.65328433723354</v>
      </c>
      <c r="AF1296" s="38">
        <f t="shared" si="289"/>
        <v>2.7435972996777602</v>
      </c>
      <c r="AG1296" s="38">
        <f t="shared" si="290"/>
        <v>3.1012836362357294</v>
      </c>
      <c r="AH1296" s="38">
        <f t="shared" si="291"/>
        <v>5.8448809359134897</v>
      </c>
      <c r="AI1296" s="38">
        <v>232.51499999999999</v>
      </c>
      <c r="AJ1296" s="24">
        <f t="shared" si="292"/>
        <v>2.5137651058699396E-2</v>
      </c>
      <c r="AK1296" s="2">
        <f t="shared" si="293"/>
        <v>881</v>
      </c>
    </row>
    <row r="1297" spans="1:37">
      <c r="A1297" s="2">
        <v>102</v>
      </c>
      <c r="B1297" s="2" t="s">
        <v>157</v>
      </c>
      <c r="C1297" s="2" t="s">
        <v>3</v>
      </c>
      <c r="D1297" s="2" t="s">
        <v>418</v>
      </c>
      <c r="E1297" s="2" t="s">
        <v>1100</v>
      </c>
      <c r="F1297" s="2" t="s">
        <v>64</v>
      </c>
      <c r="H1297" s="2" t="s">
        <v>877</v>
      </c>
      <c r="I1297" s="2">
        <v>87231</v>
      </c>
      <c r="J1297" s="2">
        <v>41286</v>
      </c>
      <c r="K1297" s="95">
        <f t="shared" si="280"/>
        <v>0.47329504419300478</v>
      </c>
      <c r="L1297" s="38">
        <f t="shared" si="281"/>
        <v>48.311558731590004</v>
      </c>
      <c r="M1297" s="38">
        <f t="shared" si="282"/>
        <v>93.578708879040008</v>
      </c>
      <c r="N1297" s="38">
        <f t="shared" si="283"/>
        <v>32.664511740419996</v>
      </c>
      <c r="O1297" s="38">
        <f t="shared" si="284"/>
        <v>31.875220648950002</v>
      </c>
      <c r="P1297" s="2">
        <v>8403774</v>
      </c>
      <c r="Q1297" s="2">
        <v>16.928095553999999</v>
      </c>
      <c r="R1297" s="24">
        <v>0.234033613</v>
      </c>
      <c r="S1297" s="24">
        <v>0.45331932800000002</v>
      </c>
      <c r="T1297" s="24">
        <v>0.158235294</v>
      </c>
      <c r="U1297" s="24">
        <v>0.15441176500000001</v>
      </c>
      <c r="V1297" s="95">
        <f t="shared" si="285"/>
        <v>0.14797430360621797</v>
      </c>
      <c r="W1297" s="95">
        <v>0.27890625000000002</v>
      </c>
      <c r="X1297" s="95">
        <v>0.25162350100000003</v>
      </c>
      <c r="Y1297" s="95">
        <f t="shared" si="286"/>
        <v>0.18140359118203128</v>
      </c>
      <c r="Z1297" s="2">
        <v>0.1</v>
      </c>
      <c r="AA1297" s="2">
        <v>0.17499999999999999</v>
      </c>
      <c r="AB1297" s="2">
        <v>0.22500000000000001</v>
      </c>
      <c r="AC1297" s="95">
        <v>0.27890625000000002</v>
      </c>
      <c r="AD1297" s="38">
        <f t="shared" si="287"/>
        <v>42.320925448872849</v>
      </c>
      <c r="AE1297" s="38">
        <f t="shared" si="288"/>
        <v>143.45616071156832</v>
      </c>
      <c r="AF1297" s="38">
        <f t="shared" si="289"/>
        <v>64.381752640367807</v>
      </c>
      <c r="AG1297" s="38">
        <f t="shared" si="290"/>
        <v>77.878136749901813</v>
      </c>
      <c r="AH1297" s="38">
        <f t="shared" si="291"/>
        <v>142.25988939026962</v>
      </c>
      <c r="AI1297" s="38">
        <v>232.51499999999999</v>
      </c>
      <c r="AJ1297" s="24">
        <f t="shared" si="292"/>
        <v>0.61183101903218984</v>
      </c>
      <c r="AK1297" s="2">
        <f t="shared" si="293"/>
        <v>21513</v>
      </c>
    </row>
    <row r="1298" spans="1:37">
      <c r="A1298" s="2">
        <v>103</v>
      </c>
      <c r="B1298" s="2" t="s">
        <v>158</v>
      </c>
      <c r="C1298" s="2" t="s">
        <v>3</v>
      </c>
      <c r="D1298" s="2" t="s">
        <v>418</v>
      </c>
      <c r="E1298" s="2" t="s">
        <v>1100</v>
      </c>
      <c r="F1298" s="2" t="s">
        <v>64</v>
      </c>
      <c r="H1298" s="2" t="s">
        <v>877</v>
      </c>
      <c r="I1298" s="2">
        <v>11274</v>
      </c>
      <c r="J1298" s="2">
        <v>6384</v>
      </c>
      <c r="K1298" s="95">
        <f t="shared" si="280"/>
        <v>0.56625864821713678</v>
      </c>
      <c r="L1298" s="38">
        <f t="shared" si="281"/>
        <v>2.7659185612800004</v>
      </c>
      <c r="M1298" s="38">
        <f t="shared" si="282"/>
        <v>17.905268608079997</v>
      </c>
      <c r="N1298" s="38">
        <f t="shared" si="283"/>
        <v>7.5388412450399995</v>
      </c>
      <c r="O1298" s="38">
        <f t="shared" si="284"/>
        <v>3.7099716175199999</v>
      </c>
      <c r="P1298" s="2">
        <v>1466474</v>
      </c>
      <c r="Q1298" s="2">
        <v>15.783703382000001</v>
      </c>
      <c r="R1298" s="24">
        <v>8.6651584000000004E-2</v>
      </c>
      <c r="S1298" s="24">
        <v>0.56094199899999997</v>
      </c>
      <c r="T1298" s="24">
        <v>0.23617923699999999</v>
      </c>
      <c r="U1298" s="24">
        <v>0.116227181</v>
      </c>
      <c r="V1298" s="95">
        <f t="shared" si="285"/>
        <v>0.19955318187972326</v>
      </c>
      <c r="W1298" s="95">
        <v>0.255</v>
      </c>
      <c r="X1298" s="95">
        <v>0.234894302</v>
      </c>
      <c r="Y1298" s="95">
        <f t="shared" si="286"/>
        <v>0.18960826770499997</v>
      </c>
      <c r="Z1298" s="2">
        <v>0.1</v>
      </c>
      <c r="AA1298" s="2">
        <v>0.17499999999999999</v>
      </c>
      <c r="AB1298" s="2">
        <v>0.22500000000000001</v>
      </c>
      <c r="AC1298" s="95">
        <v>0.255</v>
      </c>
      <c r="AD1298" s="38">
        <f t="shared" si="287"/>
        <v>2.4229446596812805</v>
      </c>
      <c r="AE1298" s="38">
        <f t="shared" si="288"/>
        <v>27.44877677618663</v>
      </c>
      <c r="AF1298" s="38">
        <f t="shared" si="289"/>
        <v>14.859056093973839</v>
      </c>
      <c r="AG1298" s="38">
        <f t="shared" si="290"/>
        <v>8.2873345992161767</v>
      </c>
      <c r="AH1298" s="38">
        <f t="shared" si="291"/>
        <v>23.146390693190014</v>
      </c>
      <c r="AI1298" s="38">
        <v>232.51499999999999</v>
      </c>
      <c r="AJ1298" s="24">
        <f t="shared" si="292"/>
        <v>9.9547946124723202E-2</v>
      </c>
      <c r="AK1298" s="2">
        <f t="shared" si="293"/>
        <v>3750</v>
      </c>
    </row>
    <row r="1299" spans="1:37">
      <c r="A1299" s="2">
        <v>207</v>
      </c>
      <c r="B1299" s="2" t="s">
        <v>262</v>
      </c>
      <c r="C1299" s="2" t="s">
        <v>2</v>
      </c>
      <c r="D1299" s="2" t="s">
        <v>443</v>
      </c>
      <c r="E1299" s="2" t="s">
        <v>1100</v>
      </c>
      <c r="F1299" s="2" t="s">
        <v>64</v>
      </c>
      <c r="H1299" s="2" t="s">
        <v>877</v>
      </c>
      <c r="I1299" s="2">
        <v>6558</v>
      </c>
      <c r="J1299" s="2">
        <v>13</v>
      </c>
      <c r="K1299" s="95">
        <f t="shared" si="280"/>
        <v>1.982311680390363E-3</v>
      </c>
      <c r="L1299" s="38">
        <f t="shared" si="281"/>
        <v>0</v>
      </c>
      <c r="M1299" s="38">
        <f t="shared" si="282"/>
        <v>0</v>
      </c>
      <c r="N1299" s="38">
        <f t="shared" si="283"/>
        <v>1.4946981400000002E-2</v>
      </c>
      <c r="O1299" s="38">
        <f t="shared" si="284"/>
        <v>5.0053018599999999E-2</v>
      </c>
      <c r="P1299" s="2">
        <v>2231439</v>
      </c>
      <c r="Q1299" s="2">
        <v>7.4298953000000001E-2</v>
      </c>
      <c r="R1299" s="24">
        <v>0</v>
      </c>
      <c r="S1299" s="24">
        <v>0</v>
      </c>
      <c r="T1299" s="24">
        <v>0.22995356</v>
      </c>
      <c r="U1299" s="24">
        <v>0.77004644</v>
      </c>
      <c r="V1299" s="95">
        <f t="shared" si="285"/>
        <v>1.982311680390363E-3</v>
      </c>
      <c r="W1299" s="95">
        <v>0.38834374999999999</v>
      </c>
      <c r="X1299" s="95">
        <v>0.29117242799999998</v>
      </c>
      <c r="Y1299" s="95">
        <f t="shared" si="286"/>
        <v>0.29117242845019187</v>
      </c>
      <c r="Z1299" s="2" t="s">
        <v>532</v>
      </c>
      <c r="AA1299" s="2" t="s">
        <v>532</v>
      </c>
      <c r="AB1299" s="2">
        <v>0.22500000000000001</v>
      </c>
      <c r="AC1299" s="95">
        <v>0.310933036</v>
      </c>
      <c r="AD1299" s="38">
        <f t="shared" si="287"/>
        <v>0</v>
      </c>
      <c r="AE1299" s="38">
        <f t="shared" si="288"/>
        <v>0</v>
      </c>
      <c r="AF1299" s="38">
        <f t="shared" si="289"/>
        <v>2.9460500339400002E-2</v>
      </c>
      <c r="AG1299" s="38">
        <f t="shared" si="290"/>
        <v>0.13633308042013922</v>
      </c>
      <c r="AH1299" s="38">
        <f t="shared" si="291"/>
        <v>0.16579358075953923</v>
      </c>
      <c r="AI1299" s="38">
        <v>127.496111111</v>
      </c>
      <c r="AJ1299" s="24">
        <f t="shared" si="292"/>
        <v>1.3003814729313343E-3</v>
      </c>
      <c r="AK1299" s="2">
        <f t="shared" si="293"/>
        <v>22</v>
      </c>
    </row>
    <row r="1300" spans="1:37">
      <c r="A1300" s="2">
        <v>208</v>
      </c>
      <c r="B1300" s="2" t="s">
        <v>263</v>
      </c>
      <c r="C1300" s="2" t="s">
        <v>2</v>
      </c>
      <c r="D1300" s="2" t="s">
        <v>443</v>
      </c>
      <c r="E1300" s="2" t="s">
        <v>1100</v>
      </c>
      <c r="F1300" s="2" t="s">
        <v>64</v>
      </c>
      <c r="H1300" s="2" t="s">
        <v>877</v>
      </c>
      <c r="I1300" s="2">
        <v>43034</v>
      </c>
      <c r="J1300" s="2">
        <v>2166</v>
      </c>
      <c r="K1300" s="95">
        <f t="shared" si="280"/>
        <v>5.0332295394339359E-2</v>
      </c>
      <c r="L1300" s="38">
        <f t="shared" si="281"/>
        <v>0</v>
      </c>
      <c r="M1300" s="38">
        <f t="shared" si="282"/>
        <v>0</v>
      </c>
      <c r="N1300" s="38">
        <f t="shared" si="283"/>
        <v>3.58118067327</v>
      </c>
      <c r="O1300" s="38">
        <f t="shared" si="284"/>
        <v>7.2488193267299996</v>
      </c>
      <c r="P1300" s="2">
        <v>1638825</v>
      </c>
      <c r="Q1300" s="2">
        <v>15.971534346</v>
      </c>
      <c r="R1300" s="24">
        <v>0</v>
      </c>
      <c r="S1300" s="24">
        <v>0</v>
      </c>
      <c r="T1300" s="24">
        <v>0.33067226900000002</v>
      </c>
      <c r="U1300" s="24">
        <v>0.66932773099999998</v>
      </c>
      <c r="V1300" s="95">
        <f t="shared" si="285"/>
        <v>5.0332295394339359E-2</v>
      </c>
      <c r="W1300" s="95">
        <v>0.36178125</v>
      </c>
      <c r="X1300" s="95">
        <v>0.275896796</v>
      </c>
      <c r="Y1300" s="95">
        <f t="shared" si="286"/>
        <v>0.2758967964345676</v>
      </c>
      <c r="Z1300" s="2" t="s">
        <v>532</v>
      </c>
      <c r="AA1300" s="2" t="s">
        <v>532</v>
      </c>
      <c r="AB1300" s="2">
        <v>0.22500000000000001</v>
      </c>
      <c r="AC1300" s="95">
        <v>0.30104166700000001</v>
      </c>
      <c r="AD1300" s="38">
        <f t="shared" si="287"/>
        <v>0</v>
      </c>
      <c r="AE1300" s="38">
        <f t="shared" si="288"/>
        <v>0</v>
      </c>
      <c r="AF1300" s="38">
        <f t="shared" si="289"/>
        <v>7.0585071070151697</v>
      </c>
      <c r="AG1300" s="38">
        <f t="shared" si="290"/>
        <v>19.116042688169404</v>
      </c>
      <c r="AH1300" s="38">
        <f t="shared" si="291"/>
        <v>26.174549795184575</v>
      </c>
      <c r="AI1300" s="38">
        <v>127.496111111</v>
      </c>
      <c r="AJ1300" s="24">
        <f t="shared" si="292"/>
        <v>0.20529684840658885</v>
      </c>
      <c r="AK1300" s="2">
        <f t="shared" si="293"/>
        <v>3610</v>
      </c>
    </row>
    <row r="1301" spans="1:37">
      <c r="A1301" s="2">
        <v>209</v>
      </c>
      <c r="B1301" s="2" t="s">
        <v>264</v>
      </c>
      <c r="C1301" s="2" t="s">
        <v>2</v>
      </c>
      <c r="D1301" s="2" t="s">
        <v>443</v>
      </c>
      <c r="E1301" s="2" t="s">
        <v>1100</v>
      </c>
      <c r="F1301" s="2" t="s">
        <v>64</v>
      </c>
      <c r="H1301" s="2" t="s">
        <v>877</v>
      </c>
      <c r="I1301" s="2">
        <v>35640</v>
      </c>
      <c r="J1301" s="2">
        <v>2254</v>
      </c>
      <c r="K1301" s="95">
        <f t="shared" si="280"/>
        <v>6.3243546576879917E-2</v>
      </c>
      <c r="L1301" s="38">
        <f t="shared" si="281"/>
        <v>0</v>
      </c>
      <c r="M1301" s="38">
        <f t="shared" si="282"/>
        <v>1.04107933447</v>
      </c>
      <c r="N1301" s="38">
        <f t="shared" si="283"/>
        <v>2.09349845278</v>
      </c>
      <c r="O1301" s="38">
        <f t="shared" si="284"/>
        <v>8.1354222127499991</v>
      </c>
      <c r="P1301" s="2">
        <v>834276</v>
      </c>
      <c r="Q1301" s="2">
        <v>33.659110673000001</v>
      </c>
      <c r="R1301" s="24">
        <v>0</v>
      </c>
      <c r="S1301" s="24">
        <v>9.2376160999999998E-2</v>
      </c>
      <c r="T1301" s="24">
        <v>0.18575851400000001</v>
      </c>
      <c r="U1301" s="24">
        <v>0.721865325</v>
      </c>
      <c r="V1301" s="95">
        <f t="shared" si="285"/>
        <v>5.7401350536083057E-2</v>
      </c>
      <c r="W1301" s="95">
        <v>0.42393750000000002</v>
      </c>
      <c r="X1301" s="95">
        <v>0.31338519199999998</v>
      </c>
      <c r="Y1301" s="95">
        <f t="shared" si="286"/>
        <v>0.3006016985974358</v>
      </c>
      <c r="Z1301" s="2" t="s">
        <v>532</v>
      </c>
      <c r="AA1301" s="2">
        <v>0.17499999999999999</v>
      </c>
      <c r="AB1301" s="2">
        <v>0.22500000000000001</v>
      </c>
      <c r="AC1301" s="95">
        <v>0.33612946399999999</v>
      </c>
      <c r="AD1301" s="38">
        <f t="shared" si="287"/>
        <v>0</v>
      </c>
      <c r="AE1301" s="38">
        <f t="shared" si="288"/>
        <v>1.59597461974251</v>
      </c>
      <c r="AF1301" s="38">
        <f t="shared" si="289"/>
        <v>4.1262854504293802</v>
      </c>
      <c r="AG1301" s="38">
        <f t="shared" si="290"/>
        <v>23.954702744199675</v>
      </c>
      <c r="AH1301" s="38">
        <f t="shared" si="291"/>
        <v>28.080988194629057</v>
      </c>
      <c r="AI1301" s="38">
        <v>127.496111111</v>
      </c>
      <c r="AJ1301" s="24">
        <f t="shared" si="292"/>
        <v>0.22024976252162964</v>
      </c>
      <c r="AK1301" s="2">
        <f t="shared" si="293"/>
        <v>3410</v>
      </c>
    </row>
    <row r="1302" spans="1:37">
      <c r="A1302" s="2">
        <v>210</v>
      </c>
      <c r="B1302" s="2" t="s">
        <v>265</v>
      </c>
      <c r="C1302" s="2" t="s">
        <v>2</v>
      </c>
      <c r="D1302" s="2" t="s">
        <v>443</v>
      </c>
      <c r="E1302" s="2" t="s">
        <v>1100</v>
      </c>
      <c r="F1302" s="2" t="s">
        <v>64</v>
      </c>
      <c r="H1302" s="2" t="s">
        <v>877</v>
      </c>
      <c r="I1302" s="2">
        <v>14287</v>
      </c>
      <c r="J1302" s="2">
        <v>1205</v>
      </c>
      <c r="K1302" s="95">
        <f t="shared" si="280"/>
        <v>8.4342409183173511E-2</v>
      </c>
      <c r="L1302" s="38">
        <f t="shared" si="281"/>
        <v>0</v>
      </c>
      <c r="M1302" s="38">
        <f t="shared" si="282"/>
        <v>0</v>
      </c>
      <c r="N1302" s="38">
        <f t="shared" si="283"/>
        <v>0.72171122840000002</v>
      </c>
      <c r="O1302" s="38">
        <f t="shared" si="284"/>
        <v>5.3032887716000001</v>
      </c>
      <c r="P1302" s="2">
        <v>1459880</v>
      </c>
      <c r="Q1302" s="2">
        <v>11.498140227</v>
      </c>
      <c r="R1302" s="24">
        <v>0</v>
      </c>
      <c r="S1302" s="24">
        <v>0</v>
      </c>
      <c r="T1302" s="24">
        <v>0.11978609599999999</v>
      </c>
      <c r="U1302" s="24">
        <v>0.88021390399999999</v>
      </c>
      <c r="V1302" s="95">
        <f t="shared" si="285"/>
        <v>8.4342409183173511E-2</v>
      </c>
      <c r="W1302" s="95">
        <v>0.393125</v>
      </c>
      <c r="X1302" s="95">
        <v>0.31804136</v>
      </c>
      <c r="Y1302" s="95">
        <f t="shared" si="286"/>
        <v>0.31804136032125002</v>
      </c>
      <c r="Z1302" s="2" t="s">
        <v>532</v>
      </c>
      <c r="AA1302" s="2" t="s">
        <v>532</v>
      </c>
      <c r="AB1302" s="2">
        <v>0.22500000000000001</v>
      </c>
      <c r="AC1302" s="95">
        <v>0.33070312499999999</v>
      </c>
      <c r="AD1302" s="38">
        <f t="shared" si="287"/>
        <v>0</v>
      </c>
      <c r="AE1302" s="38">
        <f t="shared" si="288"/>
        <v>0</v>
      </c>
      <c r="AF1302" s="38">
        <f t="shared" si="289"/>
        <v>1.4224928311764002</v>
      </c>
      <c r="AG1302" s="38">
        <f t="shared" si="290"/>
        <v>15.363412125218852</v>
      </c>
      <c r="AH1302" s="38">
        <f t="shared" si="291"/>
        <v>16.785904956395253</v>
      </c>
      <c r="AI1302" s="38">
        <v>127.496111111</v>
      </c>
      <c r="AJ1302" s="24">
        <f t="shared" si="292"/>
        <v>0.13165817223853357</v>
      </c>
      <c r="AK1302" s="2">
        <f t="shared" si="293"/>
        <v>2008</v>
      </c>
    </row>
    <row r="1303" spans="1:37">
      <c r="A1303" s="2">
        <v>211</v>
      </c>
      <c r="B1303" s="2" t="s">
        <v>266</v>
      </c>
      <c r="C1303" s="2" t="s">
        <v>2</v>
      </c>
      <c r="D1303" s="2" t="s">
        <v>443</v>
      </c>
      <c r="E1303" s="2" t="s">
        <v>1100</v>
      </c>
      <c r="F1303" s="2" t="s">
        <v>64</v>
      </c>
      <c r="H1303" s="2" t="s">
        <v>877</v>
      </c>
      <c r="I1303" s="2">
        <v>34237</v>
      </c>
      <c r="J1303" s="2">
        <v>2779</v>
      </c>
      <c r="K1303" s="95">
        <f t="shared" si="280"/>
        <v>8.1169494990799423E-2</v>
      </c>
      <c r="L1303" s="38">
        <f t="shared" si="281"/>
        <v>0</v>
      </c>
      <c r="M1303" s="38">
        <f t="shared" si="282"/>
        <v>0</v>
      </c>
      <c r="N1303" s="38">
        <f t="shared" si="283"/>
        <v>3.8466672753249997</v>
      </c>
      <c r="O1303" s="38">
        <f t="shared" si="284"/>
        <v>10.048332724674999</v>
      </c>
      <c r="P1303" s="2">
        <v>1963466</v>
      </c>
      <c r="Q1303" s="2">
        <v>17.668056887999999</v>
      </c>
      <c r="R1303" s="24">
        <v>0</v>
      </c>
      <c r="S1303" s="24">
        <v>0</v>
      </c>
      <c r="T1303" s="24">
        <v>0.27683823499999999</v>
      </c>
      <c r="U1303" s="24">
        <v>0.72316176499999996</v>
      </c>
      <c r="V1303" s="95">
        <f t="shared" si="285"/>
        <v>8.1169494990799423E-2</v>
      </c>
      <c r="W1303" s="95">
        <v>0.37453124999999993</v>
      </c>
      <c r="X1303" s="95">
        <v>0.28500305599999998</v>
      </c>
      <c r="Y1303" s="95">
        <f t="shared" si="286"/>
        <v>0.28500305588396269</v>
      </c>
      <c r="Z1303" s="2" t="s">
        <v>532</v>
      </c>
      <c r="AA1303" s="2" t="s">
        <v>532</v>
      </c>
      <c r="AB1303" s="2">
        <v>0.22500000000000001</v>
      </c>
      <c r="AC1303" s="95">
        <v>0.307973214</v>
      </c>
      <c r="AD1303" s="38">
        <f t="shared" si="287"/>
        <v>0</v>
      </c>
      <c r="AE1303" s="38">
        <f t="shared" si="288"/>
        <v>0</v>
      </c>
      <c r="AF1303" s="38">
        <f t="shared" si="289"/>
        <v>7.5817811996655742</v>
      </c>
      <c r="AG1303" s="38">
        <f t="shared" si="290"/>
        <v>27.10884776314154</v>
      </c>
      <c r="AH1303" s="38">
        <f t="shared" si="291"/>
        <v>34.690628962807111</v>
      </c>
      <c r="AI1303" s="38">
        <v>127.496111111</v>
      </c>
      <c r="AJ1303" s="24">
        <f t="shared" si="292"/>
        <v>0.27209166350654362</v>
      </c>
      <c r="AK1303" s="2">
        <f t="shared" si="293"/>
        <v>4632</v>
      </c>
    </row>
    <row r="1304" spans="1:37">
      <c r="A1304" s="2">
        <v>212</v>
      </c>
      <c r="B1304" s="2" t="s">
        <v>267</v>
      </c>
      <c r="C1304" s="2" t="s">
        <v>2</v>
      </c>
      <c r="D1304" s="2" t="s">
        <v>443</v>
      </c>
      <c r="E1304" s="2" t="s">
        <v>1100</v>
      </c>
      <c r="F1304" s="2" t="s">
        <v>64</v>
      </c>
      <c r="H1304" s="2" t="s">
        <v>877</v>
      </c>
      <c r="I1304" s="2">
        <v>71887</v>
      </c>
      <c r="J1304" s="2">
        <v>2048</v>
      </c>
      <c r="K1304" s="95">
        <f t="shared" si="280"/>
        <v>2.8489156592986214E-2</v>
      </c>
      <c r="L1304" s="38">
        <f t="shared" si="281"/>
        <v>0</v>
      </c>
      <c r="M1304" s="38">
        <f t="shared" si="282"/>
        <v>2.8340705894400005</v>
      </c>
      <c r="N1304" s="38">
        <f t="shared" si="283"/>
        <v>3.5998117683200004</v>
      </c>
      <c r="O1304" s="38">
        <f t="shared" si="284"/>
        <v>3.8061176422400003</v>
      </c>
      <c r="P1304" s="2">
        <v>838747</v>
      </c>
      <c r="Q1304" s="2">
        <v>20.475502944999999</v>
      </c>
      <c r="R1304" s="24">
        <v>0</v>
      </c>
      <c r="S1304" s="24">
        <v>0.27676470600000003</v>
      </c>
      <c r="T1304" s="24">
        <v>0.35154411800000002</v>
      </c>
      <c r="U1304" s="24">
        <v>0.37169117600000001</v>
      </c>
      <c r="V1304" s="95">
        <f t="shared" si="285"/>
        <v>2.060436354434042E-2</v>
      </c>
      <c r="W1304" s="95">
        <v>0.34425</v>
      </c>
      <c r="X1304" s="95">
        <v>0.26471703099999999</v>
      </c>
      <c r="Y1304" s="95">
        <f t="shared" si="286"/>
        <v>0.23988652339525002</v>
      </c>
      <c r="Z1304" s="2" t="s">
        <v>532</v>
      </c>
      <c r="AA1304" s="2">
        <v>0.17499999999999999</v>
      </c>
      <c r="AB1304" s="2">
        <v>0.22500000000000001</v>
      </c>
      <c r="AC1304" s="95">
        <v>0.30228125</v>
      </c>
      <c r="AD1304" s="38">
        <f t="shared" si="287"/>
        <v>0</v>
      </c>
      <c r="AE1304" s="38">
        <f t="shared" si="288"/>
        <v>4.34463021361152</v>
      </c>
      <c r="AF1304" s="38">
        <f t="shared" si="289"/>
        <v>7.0952289953587204</v>
      </c>
      <c r="AG1304" s="38">
        <f t="shared" si="290"/>
        <v>10.078537667239834</v>
      </c>
      <c r="AH1304" s="38">
        <f t="shared" si="291"/>
        <v>17.173766662598553</v>
      </c>
      <c r="AI1304" s="38">
        <v>127.496111111</v>
      </c>
      <c r="AJ1304" s="24">
        <f t="shared" si="292"/>
        <v>0.13470031762495732</v>
      </c>
      <c r="AK1304" s="2">
        <f t="shared" si="293"/>
        <v>2469</v>
      </c>
    </row>
    <row r="1305" spans="1:37">
      <c r="A1305" s="2">
        <v>213</v>
      </c>
      <c r="B1305" s="2" t="s">
        <v>268</v>
      </c>
      <c r="C1305" s="2" t="s">
        <v>2</v>
      </c>
      <c r="D1305" s="2" t="s">
        <v>443</v>
      </c>
      <c r="E1305" s="2" t="s">
        <v>1100</v>
      </c>
      <c r="F1305" s="2" t="s">
        <v>64</v>
      </c>
      <c r="H1305" s="2" t="s">
        <v>877</v>
      </c>
      <c r="I1305" s="2">
        <v>76994</v>
      </c>
      <c r="J1305" s="2">
        <v>5873</v>
      </c>
      <c r="K1305" s="95">
        <f t="shared" si="280"/>
        <v>7.6278671065277817E-2</v>
      </c>
      <c r="L1305" s="38">
        <f t="shared" si="281"/>
        <v>0</v>
      </c>
      <c r="M1305" s="38">
        <f t="shared" si="282"/>
        <v>0</v>
      </c>
      <c r="N1305" s="38">
        <f t="shared" si="283"/>
        <v>3.9503384003649993</v>
      </c>
      <c r="O1305" s="38">
        <f t="shared" si="284"/>
        <v>25.414661599635</v>
      </c>
      <c r="P1305" s="2">
        <v>371273</v>
      </c>
      <c r="Q1305" s="2">
        <v>241.894175846</v>
      </c>
      <c r="R1305" s="24">
        <v>0</v>
      </c>
      <c r="S1305" s="24">
        <v>0</v>
      </c>
      <c r="T1305" s="24">
        <v>0.13452540099999999</v>
      </c>
      <c r="U1305" s="24">
        <v>0.86547459900000001</v>
      </c>
      <c r="V1305" s="95">
        <f t="shared" si="285"/>
        <v>7.6278671065277817E-2</v>
      </c>
      <c r="W1305" s="95">
        <v>0.46643750000000006</v>
      </c>
      <c r="X1305" s="95">
        <v>0.34912799</v>
      </c>
      <c r="Y1305" s="95">
        <f t="shared" si="286"/>
        <v>0.34912798975345316</v>
      </c>
      <c r="Z1305" s="2" t="s">
        <v>532</v>
      </c>
      <c r="AA1305" s="2" t="s">
        <v>532</v>
      </c>
      <c r="AB1305" s="2">
        <v>0.22500000000000001</v>
      </c>
      <c r="AC1305" s="95">
        <v>0.36842187500000001</v>
      </c>
      <c r="AD1305" s="38">
        <f t="shared" si="287"/>
        <v>0</v>
      </c>
      <c r="AE1305" s="38">
        <f t="shared" si="288"/>
        <v>0</v>
      </c>
      <c r="AF1305" s="38">
        <f t="shared" si="289"/>
        <v>7.7861169871194145</v>
      </c>
      <c r="AG1305" s="38">
        <f t="shared" si="290"/>
        <v>82.022659364285502</v>
      </c>
      <c r="AH1305" s="38">
        <f t="shared" si="291"/>
        <v>89.808776351404916</v>
      </c>
      <c r="AI1305" s="38">
        <v>127.496111111</v>
      </c>
      <c r="AJ1305" s="24">
        <f t="shared" si="292"/>
        <v>0.70440404471016427</v>
      </c>
      <c r="AK1305" s="2">
        <f t="shared" si="293"/>
        <v>9788</v>
      </c>
    </row>
    <row r="1306" spans="1:37">
      <c r="A1306" s="2">
        <v>214</v>
      </c>
      <c r="B1306" s="2" t="s">
        <v>269</v>
      </c>
      <c r="C1306" s="2" t="s">
        <v>2</v>
      </c>
      <c r="D1306" s="2" t="s">
        <v>443</v>
      </c>
      <c r="E1306" s="2" t="s">
        <v>1100</v>
      </c>
      <c r="F1306" s="2" t="s">
        <v>64</v>
      </c>
      <c r="H1306" s="2" t="s">
        <v>877</v>
      </c>
      <c r="I1306" s="2">
        <v>164656</v>
      </c>
      <c r="J1306" s="2">
        <v>11210</v>
      </c>
      <c r="K1306" s="95">
        <f t="shared" si="280"/>
        <v>6.8081333203770286E-2</v>
      </c>
      <c r="L1306" s="38">
        <f t="shared" si="281"/>
        <v>0</v>
      </c>
      <c r="M1306" s="38">
        <f t="shared" si="282"/>
        <v>0</v>
      </c>
      <c r="N1306" s="38">
        <f t="shared" si="283"/>
        <v>6.2953216647999994</v>
      </c>
      <c r="O1306" s="38">
        <f t="shared" si="284"/>
        <v>49.754678335199998</v>
      </c>
      <c r="P1306" s="2">
        <v>513111</v>
      </c>
      <c r="Q1306" s="2">
        <v>318.17713910100002</v>
      </c>
      <c r="R1306" s="24">
        <v>0</v>
      </c>
      <c r="S1306" s="24">
        <v>0</v>
      </c>
      <c r="T1306" s="24">
        <v>0.112316176</v>
      </c>
      <c r="U1306" s="24">
        <v>0.88768382400000001</v>
      </c>
      <c r="V1306" s="95">
        <f t="shared" si="285"/>
        <v>6.8081333203770286E-2</v>
      </c>
      <c r="W1306" s="95">
        <v>0.44093750000000004</v>
      </c>
      <c r="X1306" s="95">
        <v>0.332506833</v>
      </c>
      <c r="Y1306" s="95">
        <f t="shared" si="286"/>
        <v>0.33250683312224999</v>
      </c>
      <c r="Z1306" s="2" t="s">
        <v>532</v>
      </c>
      <c r="AA1306" s="2" t="s">
        <v>532</v>
      </c>
      <c r="AB1306" s="2">
        <v>0.22500000000000001</v>
      </c>
      <c r="AC1306" s="95">
        <v>0.346109375</v>
      </c>
      <c r="AD1306" s="38">
        <f t="shared" si="287"/>
        <v>0</v>
      </c>
      <c r="AE1306" s="38">
        <f t="shared" si="288"/>
        <v>0</v>
      </c>
      <c r="AF1306" s="38">
        <f t="shared" si="289"/>
        <v>12.408079001320798</v>
      </c>
      <c r="AG1306" s="38">
        <f t="shared" si="290"/>
        <v>150.85211104803767</v>
      </c>
      <c r="AH1306" s="38">
        <f t="shared" si="291"/>
        <v>163.26019004935847</v>
      </c>
      <c r="AI1306" s="38">
        <v>127.496111111</v>
      </c>
      <c r="AJ1306" s="24">
        <f t="shared" si="292"/>
        <v>1.2805111358041481</v>
      </c>
      <c r="AK1306" s="2">
        <f t="shared" si="293"/>
        <v>18683</v>
      </c>
    </row>
    <row r="1307" spans="1:37">
      <c r="A1307" s="2">
        <v>245</v>
      </c>
      <c r="B1307" s="2" t="s">
        <v>298</v>
      </c>
      <c r="C1307" s="2" t="s">
        <v>1</v>
      </c>
      <c r="D1307" s="2" t="s">
        <v>448</v>
      </c>
      <c r="E1307" s="2" t="s">
        <v>1100</v>
      </c>
      <c r="F1307" s="2" t="s">
        <v>64</v>
      </c>
      <c r="H1307" s="2" t="s">
        <v>877</v>
      </c>
      <c r="I1307" s="2">
        <v>3013</v>
      </c>
      <c r="J1307" s="2">
        <v>317</v>
      </c>
      <c r="K1307" s="95">
        <f t="shared" si="280"/>
        <v>0.105210753401925</v>
      </c>
      <c r="L1307" s="38">
        <f t="shared" si="281"/>
        <v>0</v>
      </c>
      <c r="M1307" s="38">
        <f t="shared" si="282"/>
        <v>0</v>
      </c>
      <c r="N1307" s="38">
        <f t="shared" si="283"/>
        <v>0</v>
      </c>
      <c r="O1307" s="38">
        <f t="shared" si="284"/>
        <v>1.585</v>
      </c>
      <c r="P1307" s="2">
        <v>1190295</v>
      </c>
      <c r="Q1307" s="2">
        <v>4.2151626179999999</v>
      </c>
      <c r="R1307" s="24">
        <v>0</v>
      </c>
      <c r="S1307" s="24">
        <v>0</v>
      </c>
      <c r="T1307" s="24">
        <v>0</v>
      </c>
      <c r="U1307" s="24">
        <v>1</v>
      </c>
      <c r="V1307" s="95">
        <f t="shared" si="285"/>
        <v>0.105210753401925</v>
      </c>
      <c r="W1307" s="95">
        <v>0.41012499999999996</v>
      </c>
      <c r="X1307" s="95">
        <v>0.36135624999999999</v>
      </c>
      <c r="Y1307" s="95">
        <f t="shared" si="286"/>
        <v>0.36135624999999999</v>
      </c>
      <c r="Z1307" s="2" t="s">
        <v>532</v>
      </c>
      <c r="AA1307" s="2" t="s">
        <v>532</v>
      </c>
      <c r="AB1307" s="2" t="s">
        <v>532</v>
      </c>
      <c r="AC1307" s="95">
        <v>0.36135624999999999</v>
      </c>
      <c r="AD1307" s="38">
        <f t="shared" si="287"/>
        <v>0</v>
      </c>
      <c r="AE1307" s="38">
        <f t="shared" si="288"/>
        <v>0</v>
      </c>
      <c r="AF1307" s="38">
        <f t="shared" si="289"/>
        <v>0</v>
      </c>
      <c r="AG1307" s="38">
        <f t="shared" si="290"/>
        <v>5.0172869887500005</v>
      </c>
      <c r="AH1307" s="38">
        <f t="shared" si="291"/>
        <v>5.0172869887500005</v>
      </c>
      <c r="AI1307" s="38">
        <v>303.90305555600003</v>
      </c>
      <c r="AJ1307" s="24">
        <f t="shared" si="292"/>
        <v>1.6509498331863492E-2</v>
      </c>
      <c r="AK1307" s="2">
        <f t="shared" si="293"/>
        <v>528</v>
      </c>
    </row>
    <row r="1308" spans="1:37">
      <c r="A1308" s="2">
        <v>246</v>
      </c>
      <c r="B1308" s="2" t="s">
        <v>299</v>
      </c>
      <c r="C1308" s="2" t="s">
        <v>1</v>
      </c>
      <c r="D1308" s="2" t="s">
        <v>448</v>
      </c>
      <c r="E1308" s="2" t="s">
        <v>1100</v>
      </c>
      <c r="F1308" s="2" t="s">
        <v>64</v>
      </c>
      <c r="H1308" s="2" t="s">
        <v>877</v>
      </c>
      <c r="I1308" s="2">
        <v>5592</v>
      </c>
      <c r="J1308" s="2">
        <v>1304</v>
      </c>
      <c r="K1308" s="95">
        <f t="shared" si="280"/>
        <v>0.23319027181688126</v>
      </c>
      <c r="L1308" s="38">
        <f t="shared" si="281"/>
        <v>0</v>
      </c>
      <c r="M1308" s="38">
        <f t="shared" si="282"/>
        <v>0</v>
      </c>
      <c r="N1308" s="38">
        <f t="shared" si="283"/>
        <v>0</v>
      </c>
      <c r="O1308" s="38">
        <f t="shared" si="284"/>
        <v>6.52</v>
      </c>
      <c r="P1308" s="2">
        <v>1441996</v>
      </c>
      <c r="Q1308" s="2">
        <v>15.108141145999999</v>
      </c>
      <c r="R1308" s="24">
        <v>0</v>
      </c>
      <c r="S1308" s="24">
        <v>0</v>
      </c>
      <c r="T1308" s="24">
        <v>0</v>
      </c>
      <c r="U1308" s="24">
        <v>1</v>
      </c>
      <c r="V1308" s="95">
        <f t="shared" si="285"/>
        <v>0.23319027181688126</v>
      </c>
      <c r="W1308" s="95">
        <v>0.42978125</v>
      </c>
      <c r="X1308" s="95">
        <v>0.38143749999999998</v>
      </c>
      <c r="Y1308" s="95">
        <f t="shared" si="286"/>
        <v>0.38143749999999998</v>
      </c>
      <c r="Z1308" s="2" t="s">
        <v>532</v>
      </c>
      <c r="AA1308" s="2" t="s">
        <v>532</v>
      </c>
      <c r="AB1308" s="2" t="s">
        <v>532</v>
      </c>
      <c r="AC1308" s="95">
        <v>0.38143749999999998</v>
      </c>
      <c r="AD1308" s="38">
        <f t="shared" si="287"/>
        <v>0</v>
      </c>
      <c r="AE1308" s="38">
        <f t="shared" si="288"/>
        <v>0</v>
      </c>
      <c r="AF1308" s="38">
        <f t="shared" si="289"/>
        <v>0</v>
      </c>
      <c r="AG1308" s="38">
        <f t="shared" si="290"/>
        <v>21.785879099999999</v>
      </c>
      <c r="AH1308" s="38">
        <f t="shared" si="291"/>
        <v>21.785879099999999</v>
      </c>
      <c r="AI1308" s="38">
        <v>303.90305555600003</v>
      </c>
      <c r="AJ1308" s="24">
        <f t="shared" si="292"/>
        <v>7.1686936678349814E-2</v>
      </c>
      <c r="AK1308" s="2">
        <f t="shared" si="293"/>
        <v>2173</v>
      </c>
    </row>
    <row r="1309" spans="1:37">
      <c r="A1309" s="2">
        <v>247</v>
      </c>
      <c r="B1309" s="2" t="s">
        <v>300</v>
      </c>
      <c r="C1309" s="2" t="s">
        <v>1</v>
      </c>
      <c r="D1309" s="2" t="s">
        <v>448</v>
      </c>
      <c r="E1309" s="2" t="s">
        <v>1100</v>
      </c>
      <c r="F1309" s="2" t="s">
        <v>64</v>
      </c>
      <c r="H1309" s="2" t="s">
        <v>877</v>
      </c>
      <c r="I1309" s="2">
        <v>6770</v>
      </c>
      <c r="J1309" s="2">
        <v>1037</v>
      </c>
      <c r="K1309" s="95">
        <f t="shared" si="280"/>
        <v>0.15317577548005909</v>
      </c>
      <c r="L1309" s="38">
        <f t="shared" si="281"/>
        <v>0</v>
      </c>
      <c r="M1309" s="38">
        <f t="shared" si="282"/>
        <v>0</v>
      </c>
      <c r="N1309" s="38">
        <f t="shared" si="283"/>
        <v>0</v>
      </c>
      <c r="O1309" s="38">
        <f t="shared" si="284"/>
        <v>5.1849999999999996</v>
      </c>
      <c r="P1309" s="2">
        <v>497677</v>
      </c>
      <c r="Q1309" s="2">
        <v>33.454406548000001</v>
      </c>
      <c r="R1309" s="24">
        <v>0</v>
      </c>
      <c r="S1309" s="24">
        <v>0</v>
      </c>
      <c r="T1309" s="24">
        <v>0</v>
      </c>
      <c r="U1309" s="24">
        <v>1</v>
      </c>
      <c r="V1309" s="95">
        <f t="shared" si="285"/>
        <v>0.15317577548005909</v>
      </c>
      <c r="W1309" s="95">
        <v>0.43243750000000003</v>
      </c>
      <c r="X1309" s="95">
        <v>0.36656250000000001</v>
      </c>
      <c r="Y1309" s="95">
        <f t="shared" si="286"/>
        <v>0.36656250000000001</v>
      </c>
      <c r="Z1309" s="2" t="s">
        <v>532</v>
      </c>
      <c r="AA1309" s="2" t="s">
        <v>532</v>
      </c>
      <c r="AB1309" s="2" t="s">
        <v>532</v>
      </c>
      <c r="AC1309" s="95">
        <v>0.36656250000000001</v>
      </c>
      <c r="AD1309" s="38">
        <f t="shared" si="287"/>
        <v>0</v>
      </c>
      <c r="AE1309" s="38">
        <f t="shared" si="288"/>
        <v>0</v>
      </c>
      <c r="AF1309" s="38">
        <f t="shared" si="289"/>
        <v>0</v>
      </c>
      <c r="AG1309" s="38">
        <f t="shared" si="290"/>
        <v>16.649488687499996</v>
      </c>
      <c r="AH1309" s="38">
        <f t="shared" si="291"/>
        <v>16.649488687499996</v>
      </c>
      <c r="AI1309" s="38">
        <v>303.90305555600003</v>
      </c>
      <c r="AJ1309" s="24">
        <f t="shared" si="292"/>
        <v>5.4785525788937008E-2</v>
      </c>
      <c r="AK1309" s="2">
        <f t="shared" si="293"/>
        <v>1728</v>
      </c>
    </row>
    <row r="1310" spans="1:37">
      <c r="A1310" s="2">
        <v>248</v>
      </c>
      <c r="B1310" s="2" t="s">
        <v>301</v>
      </c>
      <c r="C1310" s="2" t="s">
        <v>1</v>
      </c>
      <c r="D1310" s="2" t="s">
        <v>448</v>
      </c>
      <c r="E1310" s="2" t="s">
        <v>1100</v>
      </c>
      <c r="F1310" s="2" t="s">
        <v>64</v>
      </c>
      <c r="H1310" s="2" t="s">
        <v>877</v>
      </c>
      <c r="I1310" s="2">
        <v>1272</v>
      </c>
      <c r="J1310" s="2">
        <v>15</v>
      </c>
      <c r="K1310" s="95">
        <f t="shared" si="280"/>
        <v>1.179245283018868E-2</v>
      </c>
      <c r="L1310" s="38">
        <f t="shared" si="281"/>
        <v>0</v>
      </c>
      <c r="M1310" s="38">
        <f t="shared" si="282"/>
        <v>0</v>
      </c>
      <c r="N1310" s="38">
        <f t="shared" si="283"/>
        <v>9.2463235500000011E-3</v>
      </c>
      <c r="O1310" s="38">
        <f t="shared" si="284"/>
        <v>6.5753676450000006E-2</v>
      </c>
      <c r="P1310" s="2">
        <v>2765142</v>
      </c>
      <c r="Q1310" s="2">
        <v>7.0001170000000001E-2</v>
      </c>
      <c r="R1310" s="24">
        <v>0</v>
      </c>
      <c r="S1310" s="24">
        <v>0</v>
      </c>
      <c r="T1310" s="24">
        <v>0.12328431400000001</v>
      </c>
      <c r="U1310" s="24">
        <v>0.87671568600000005</v>
      </c>
      <c r="V1310" s="95">
        <f t="shared" si="285"/>
        <v>1.179245283018868E-2</v>
      </c>
      <c r="W1310" s="95">
        <v>0.36231249999999998</v>
      </c>
      <c r="X1310" s="95">
        <v>0.29461670499999998</v>
      </c>
      <c r="Y1310" s="95">
        <f t="shared" si="286"/>
        <v>0.29461670494143755</v>
      </c>
      <c r="Z1310" s="2" t="s">
        <v>532</v>
      </c>
      <c r="AA1310" s="2" t="s">
        <v>532</v>
      </c>
      <c r="AB1310" s="2">
        <v>0.22500000000000001</v>
      </c>
      <c r="AC1310" s="95">
        <v>0.30440624999999999</v>
      </c>
      <c r="AD1310" s="38">
        <f t="shared" si="287"/>
        <v>0</v>
      </c>
      <c r="AE1310" s="38">
        <f t="shared" si="288"/>
        <v>0</v>
      </c>
      <c r="AF1310" s="38">
        <f t="shared" si="289"/>
        <v>1.8224503717050002E-2</v>
      </c>
      <c r="AG1310" s="38">
        <f t="shared" si="290"/>
        <v>0.17533867142947443</v>
      </c>
      <c r="AH1310" s="38">
        <f t="shared" si="291"/>
        <v>0.19356317514652444</v>
      </c>
      <c r="AI1310" s="38">
        <v>303.90305555600003</v>
      </c>
      <c r="AJ1310" s="24">
        <f t="shared" si="292"/>
        <v>6.3692408354497994E-4</v>
      </c>
      <c r="AK1310" s="2">
        <f t="shared" si="293"/>
        <v>25</v>
      </c>
    </row>
    <row r="1311" spans="1:37">
      <c r="A1311" s="2">
        <v>249</v>
      </c>
      <c r="B1311" s="2" t="s">
        <v>302</v>
      </c>
      <c r="C1311" s="2" t="s">
        <v>1</v>
      </c>
      <c r="D1311" s="2" t="s">
        <v>448</v>
      </c>
      <c r="E1311" s="2" t="s">
        <v>1100</v>
      </c>
      <c r="F1311" s="2" t="s">
        <v>64</v>
      </c>
      <c r="H1311" s="2" t="s">
        <v>877</v>
      </c>
      <c r="I1311" s="2">
        <v>3076</v>
      </c>
      <c r="J1311" s="2">
        <v>154</v>
      </c>
      <c r="K1311" s="95">
        <f t="shared" si="280"/>
        <v>5.0065019505851759E-2</v>
      </c>
      <c r="L1311" s="38">
        <f t="shared" si="281"/>
        <v>0</v>
      </c>
      <c r="M1311" s="38">
        <f t="shared" si="282"/>
        <v>0</v>
      </c>
      <c r="N1311" s="38">
        <f t="shared" si="283"/>
        <v>0</v>
      </c>
      <c r="O1311" s="38">
        <f t="shared" si="284"/>
        <v>0.77</v>
      </c>
      <c r="P1311" s="2">
        <v>1479227</v>
      </c>
      <c r="Q1311" s="2">
        <v>1.598589947</v>
      </c>
      <c r="R1311" s="24">
        <v>0</v>
      </c>
      <c r="S1311" s="24">
        <v>0</v>
      </c>
      <c r="T1311" s="24">
        <v>0</v>
      </c>
      <c r="U1311" s="24">
        <v>1</v>
      </c>
      <c r="V1311" s="95">
        <f t="shared" si="285"/>
        <v>5.0065019505851759E-2</v>
      </c>
      <c r="W1311" s="95">
        <v>0.4090625</v>
      </c>
      <c r="X1311" s="95">
        <v>0.35057187499999998</v>
      </c>
      <c r="Y1311" s="95">
        <f t="shared" si="286"/>
        <v>0.35057187499999998</v>
      </c>
      <c r="Z1311" s="2" t="s">
        <v>532</v>
      </c>
      <c r="AA1311" s="2" t="s">
        <v>532</v>
      </c>
      <c r="AB1311" s="2" t="s">
        <v>532</v>
      </c>
      <c r="AC1311" s="95">
        <v>0.35057187499999998</v>
      </c>
      <c r="AD1311" s="38">
        <f t="shared" si="287"/>
        <v>0</v>
      </c>
      <c r="AE1311" s="38">
        <f t="shared" si="288"/>
        <v>0</v>
      </c>
      <c r="AF1311" s="38">
        <f t="shared" si="289"/>
        <v>0</v>
      </c>
      <c r="AG1311" s="38">
        <f t="shared" si="290"/>
        <v>2.3646774112499997</v>
      </c>
      <c r="AH1311" s="38">
        <f t="shared" si="291"/>
        <v>2.3646774112499997</v>
      </c>
      <c r="AI1311" s="38">
        <v>303.90305555600003</v>
      </c>
      <c r="AJ1311" s="24">
        <f t="shared" si="292"/>
        <v>7.7810254553832949E-3</v>
      </c>
      <c r="AK1311" s="2">
        <f t="shared" si="293"/>
        <v>257</v>
      </c>
    </row>
    <row r="1312" spans="1:37">
      <c r="A1312" s="2">
        <v>250</v>
      </c>
      <c r="B1312" s="2" t="s">
        <v>303</v>
      </c>
      <c r="C1312" s="2" t="s">
        <v>1</v>
      </c>
      <c r="D1312" s="2" t="s">
        <v>448</v>
      </c>
      <c r="E1312" s="2" t="s">
        <v>1100</v>
      </c>
      <c r="F1312" s="2" t="s">
        <v>64</v>
      </c>
      <c r="H1312" s="2" t="s">
        <v>877</v>
      </c>
      <c r="I1312" s="2">
        <v>2280</v>
      </c>
      <c r="J1312" s="2">
        <v>181</v>
      </c>
      <c r="K1312" s="95">
        <f t="shared" si="280"/>
        <v>7.9385964912280699E-2</v>
      </c>
      <c r="L1312" s="38">
        <f t="shared" si="281"/>
        <v>0</v>
      </c>
      <c r="M1312" s="38">
        <f t="shared" si="282"/>
        <v>0</v>
      </c>
      <c r="N1312" s="38">
        <f t="shared" si="283"/>
        <v>0</v>
      </c>
      <c r="O1312" s="38">
        <f t="shared" si="284"/>
        <v>0.90500000000000003</v>
      </c>
      <c r="P1312" s="2">
        <v>919043</v>
      </c>
      <c r="Q1312" s="2">
        <v>3.1510236649999999</v>
      </c>
      <c r="R1312" s="24">
        <v>0</v>
      </c>
      <c r="S1312" s="24">
        <v>0</v>
      </c>
      <c r="T1312" s="24">
        <v>0</v>
      </c>
      <c r="U1312" s="24">
        <v>1</v>
      </c>
      <c r="V1312" s="95">
        <f t="shared" si="285"/>
        <v>7.9385964912280699E-2</v>
      </c>
      <c r="W1312" s="95">
        <v>0.40268749999999998</v>
      </c>
      <c r="X1312" s="95">
        <v>0.36528749999999999</v>
      </c>
      <c r="Y1312" s="95">
        <f t="shared" si="286"/>
        <v>0.36528749999999999</v>
      </c>
      <c r="Z1312" s="2" t="s">
        <v>532</v>
      </c>
      <c r="AA1312" s="2" t="s">
        <v>532</v>
      </c>
      <c r="AB1312" s="2" t="s">
        <v>532</v>
      </c>
      <c r="AC1312" s="95">
        <v>0.36528749999999999</v>
      </c>
      <c r="AD1312" s="38">
        <f t="shared" si="287"/>
        <v>0</v>
      </c>
      <c r="AE1312" s="38">
        <f t="shared" si="288"/>
        <v>0</v>
      </c>
      <c r="AF1312" s="38">
        <f t="shared" si="289"/>
        <v>0</v>
      </c>
      <c r="AG1312" s="38">
        <f t="shared" si="290"/>
        <v>2.8959262424999999</v>
      </c>
      <c r="AH1312" s="38">
        <f t="shared" si="291"/>
        <v>2.8959262424999999</v>
      </c>
      <c r="AI1312" s="38">
        <v>303.90305555600003</v>
      </c>
      <c r="AJ1312" s="24">
        <f t="shared" si="292"/>
        <v>9.5291119636879383E-3</v>
      </c>
      <c r="AK1312" s="2">
        <f t="shared" si="293"/>
        <v>302</v>
      </c>
    </row>
    <row r="1313" spans="1:37">
      <c r="A1313" s="2">
        <v>251</v>
      </c>
      <c r="B1313" s="2" t="s">
        <v>304</v>
      </c>
      <c r="C1313" s="2" t="s">
        <v>1</v>
      </c>
      <c r="D1313" s="2" t="s">
        <v>448</v>
      </c>
      <c r="E1313" s="2" t="s">
        <v>1100</v>
      </c>
      <c r="F1313" s="2" t="s">
        <v>64</v>
      </c>
      <c r="H1313" s="2" t="s">
        <v>877</v>
      </c>
      <c r="I1313" s="2">
        <v>688</v>
      </c>
      <c r="J1313" s="2">
        <v>2</v>
      </c>
      <c r="K1313" s="95">
        <f t="shared" si="280"/>
        <v>2.9069767441860465E-3</v>
      </c>
      <c r="L1313" s="38">
        <f t="shared" si="281"/>
        <v>0</v>
      </c>
      <c r="M1313" s="38">
        <f t="shared" si="282"/>
        <v>0</v>
      </c>
      <c r="N1313" s="38">
        <f t="shared" si="283"/>
        <v>0</v>
      </c>
      <c r="O1313" s="38">
        <f t="shared" si="284"/>
        <v>0.01</v>
      </c>
      <c r="P1313" s="2">
        <v>1526142</v>
      </c>
      <c r="Q1313" s="2">
        <v>1.9241435000000001E-2</v>
      </c>
      <c r="R1313" s="24">
        <v>0</v>
      </c>
      <c r="S1313" s="24">
        <v>0</v>
      </c>
      <c r="T1313" s="24">
        <v>0</v>
      </c>
      <c r="U1313" s="24">
        <v>1</v>
      </c>
      <c r="V1313" s="95">
        <f t="shared" si="285"/>
        <v>2.9069767441860465E-3</v>
      </c>
      <c r="W1313" s="95">
        <v>0.40534374999999995</v>
      </c>
      <c r="X1313" s="95">
        <v>0.33521875000000001</v>
      </c>
      <c r="Y1313" s="95">
        <f t="shared" si="286"/>
        <v>0.33521875000000001</v>
      </c>
      <c r="Z1313" s="2" t="s">
        <v>532</v>
      </c>
      <c r="AA1313" s="2" t="s">
        <v>532</v>
      </c>
      <c r="AB1313" s="2" t="s">
        <v>532</v>
      </c>
      <c r="AC1313" s="95">
        <v>0.33521875000000001</v>
      </c>
      <c r="AD1313" s="38">
        <f t="shared" si="287"/>
        <v>0</v>
      </c>
      <c r="AE1313" s="38">
        <f t="shared" si="288"/>
        <v>0</v>
      </c>
      <c r="AF1313" s="38">
        <f t="shared" si="289"/>
        <v>0</v>
      </c>
      <c r="AG1313" s="38">
        <f t="shared" si="290"/>
        <v>2.93651625E-2</v>
      </c>
      <c r="AH1313" s="38">
        <f t="shared" si="291"/>
        <v>2.93651625E-2</v>
      </c>
      <c r="AI1313" s="38">
        <v>303.90305555600003</v>
      </c>
      <c r="AJ1313" s="24">
        <f t="shared" si="292"/>
        <v>9.6626743177279109E-5</v>
      </c>
      <c r="AK1313" s="2">
        <f t="shared" si="293"/>
        <v>3</v>
      </c>
    </row>
    <row r="1314" spans="1:37">
      <c r="A1314" s="2">
        <v>252</v>
      </c>
      <c r="B1314" s="2" t="s">
        <v>305</v>
      </c>
      <c r="C1314" s="2" t="s">
        <v>1</v>
      </c>
      <c r="D1314" s="2" t="s">
        <v>448</v>
      </c>
      <c r="E1314" s="2" t="s">
        <v>1100</v>
      </c>
      <c r="F1314" s="2" t="s">
        <v>64</v>
      </c>
      <c r="H1314" s="2" t="s">
        <v>877</v>
      </c>
      <c r="I1314" s="2">
        <v>3467</v>
      </c>
      <c r="J1314" s="2">
        <v>1051</v>
      </c>
      <c r="K1314" s="95">
        <f t="shared" si="280"/>
        <v>0.30314392846841648</v>
      </c>
      <c r="L1314" s="38">
        <f t="shared" si="281"/>
        <v>0</v>
      </c>
      <c r="M1314" s="38">
        <f t="shared" si="282"/>
        <v>0</v>
      </c>
      <c r="N1314" s="38">
        <f t="shared" si="283"/>
        <v>0</v>
      </c>
      <c r="O1314" s="38">
        <f t="shared" si="284"/>
        <v>5.2549999999999999</v>
      </c>
      <c r="P1314" s="2">
        <v>927490</v>
      </c>
      <c r="Q1314" s="2">
        <v>18.272575641</v>
      </c>
      <c r="R1314" s="24">
        <v>0</v>
      </c>
      <c r="S1314" s="24">
        <v>0</v>
      </c>
      <c r="T1314" s="24">
        <v>0</v>
      </c>
      <c r="U1314" s="24">
        <v>1</v>
      </c>
      <c r="V1314" s="95">
        <f t="shared" si="285"/>
        <v>0.30314392846841648</v>
      </c>
      <c r="W1314" s="95">
        <v>0.42234375000000007</v>
      </c>
      <c r="X1314" s="95">
        <v>0.36815625000000002</v>
      </c>
      <c r="Y1314" s="95">
        <f t="shared" si="286"/>
        <v>0.36815625000000002</v>
      </c>
      <c r="Z1314" s="2" t="s">
        <v>532</v>
      </c>
      <c r="AA1314" s="2" t="s">
        <v>532</v>
      </c>
      <c r="AB1314" s="2" t="s">
        <v>532</v>
      </c>
      <c r="AC1314" s="95">
        <v>0.36815625000000002</v>
      </c>
      <c r="AD1314" s="38">
        <f t="shared" si="287"/>
        <v>0</v>
      </c>
      <c r="AE1314" s="38">
        <f t="shared" si="288"/>
        <v>0</v>
      </c>
      <c r="AF1314" s="38">
        <f t="shared" si="289"/>
        <v>0</v>
      </c>
      <c r="AG1314" s="38">
        <f t="shared" si="290"/>
        <v>16.947631181249999</v>
      </c>
      <c r="AH1314" s="38">
        <f t="shared" si="291"/>
        <v>16.947631181249999</v>
      </c>
      <c r="AI1314" s="38">
        <v>303.90305555600003</v>
      </c>
      <c r="AJ1314" s="24">
        <f t="shared" si="292"/>
        <v>5.576657052770919E-2</v>
      </c>
      <c r="AK1314" s="2">
        <f t="shared" si="293"/>
        <v>1752</v>
      </c>
    </row>
    <row r="1315" spans="1:37">
      <c r="A1315" s="2">
        <v>253</v>
      </c>
      <c r="B1315" s="2" t="s">
        <v>306</v>
      </c>
      <c r="C1315" s="2" t="s">
        <v>1</v>
      </c>
      <c r="D1315" s="2" t="s">
        <v>448</v>
      </c>
      <c r="E1315" s="2" t="s">
        <v>1100</v>
      </c>
      <c r="F1315" s="2" t="s">
        <v>64</v>
      </c>
      <c r="H1315" s="2" t="s">
        <v>877</v>
      </c>
      <c r="I1315" s="2">
        <v>8332</v>
      </c>
      <c r="J1315" s="2">
        <v>1319</v>
      </c>
      <c r="K1315" s="95">
        <f t="shared" si="280"/>
        <v>0.15830532885261642</v>
      </c>
      <c r="L1315" s="38">
        <f t="shared" si="281"/>
        <v>0</v>
      </c>
      <c r="M1315" s="38">
        <f t="shared" si="282"/>
        <v>0</v>
      </c>
      <c r="N1315" s="38">
        <f t="shared" si="283"/>
        <v>0</v>
      </c>
      <c r="O1315" s="38">
        <f t="shared" si="284"/>
        <v>6.5949999999999998</v>
      </c>
      <c r="P1315" s="2">
        <v>811004</v>
      </c>
      <c r="Q1315" s="2">
        <v>25.203977430999998</v>
      </c>
      <c r="R1315" s="24">
        <v>0</v>
      </c>
      <c r="S1315" s="24">
        <v>0</v>
      </c>
      <c r="T1315" s="24">
        <v>0</v>
      </c>
      <c r="U1315" s="24">
        <v>1</v>
      </c>
      <c r="V1315" s="95">
        <f t="shared" si="285"/>
        <v>0.15830532885261642</v>
      </c>
      <c r="W1315" s="95">
        <v>0.40375</v>
      </c>
      <c r="X1315" s="95">
        <v>0.35381249999999997</v>
      </c>
      <c r="Y1315" s="95">
        <f t="shared" si="286"/>
        <v>0.35381249999999997</v>
      </c>
      <c r="Z1315" s="2" t="s">
        <v>532</v>
      </c>
      <c r="AA1315" s="2" t="s">
        <v>532</v>
      </c>
      <c r="AB1315" s="2" t="s">
        <v>532</v>
      </c>
      <c r="AC1315" s="95">
        <v>0.35381249999999997</v>
      </c>
      <c r="AD1315" s="38">
        <f t="shared" si="287"/>
        <v>0</v>
      </c>
      <c r="AE1315" s="38">
        <f t="shared" si="288"/>
        <v>0</v>
      </c>
      <c r="AF1315" s="38">
        <f t="shared" si="289"/>
        <v>0</v>
      </c>
      <c r="AG1315" s="38">
        <f t="shared" si="290"/>
        <v>20.440526512499996</v>
      </c>
      <c r="AH1315" s="38">
        <f t="shared" si="291"/>
        <v>20.440526512499996</v>
      </c>
      <c r="AI1315" s="38">
        <v>303.90305555600003</v>
      </c>
      <c r="AJ1315" s="24">
        <f t="shared" si="292"/>
        <v>6.7260023019852247E-2</v>
      </c>
      <c r="AK1315" s="2">
        <f t="shared" si="293"/>
        <v>2198</v>
      </c>
    </row>
    <row r="1316" spans="1:37">
      <c r="A1316" s="2">
        <v>254</v>
      </c>
      <c r="B1316" s="2" t="s">
        <v>307</v>
      </c>
      <c r="C1316" s="2" t="s">
        <v>1</v>
      </c>
      <c r="D1316" s="2" t="s">
        <v>448</v>
      </c>
      <c r="E1316" s="2" t="s">
        <v>1100</v>
      </c>
      <c r="F1316" s="2" t="s">
        <v>64</v>
      </c>
      <c r="H1316" s="2" t="s">
        <v>877</v>
      </c>
      <c r="I1316" s="2">
        <v>1548</v>
      </c>
      <c r="J1316" s="2">
        <v>77</v>
      </c>
      <c r="K1316" s="95">
        <f t="shared" si="280"/>
        <v>4.9741602067183463E-2</v>
      </c>
      <c r="L1316" s="38">
        <f t="shared" si="281"/>
        <v>0</v>
      </c>
      <c r="M1316" s="38">
        <f t="shared" si="282"/>
        <v>0</v>
      </c>
      <c r="N1316" s="38">
        <f t="shared" si="283"/>
        <v>0</v>
      </c>
      <c r="O1316" s="38">
        <f t="shared" si="284"/>
        <v>0.38500000000000001</v>
      </c>
      <c r="P1316" s="2">
        <v>1378722</v>
      </c>
      <c r="Q1316" s="2">
        <v>0.79518380499999997</v>
      </c>
      <c r="R1316" s="24">
        <v>0</v>
      </c>
      <c r="S1316" s="24">
        <v>0</v>
      </c>
      <c r="T1316" s="24">
        <v>0</v>
      </c>
      <c r="U1316" s="24">
        <v>1</v>
      </c>
      <c r="V1316" s="95">
        <f t="shared" si="285"/>
        <v>4.9741602067183463E-2</v>
      </c>
      <c r="W1316" s="95">
        <v>0.35859374999999999</v>
      </c>
      <c r="X1316" s="95">
        <v>0.32507187500000001</v>
      </c>
      <c r="Y1316" s="95">
        <f t="shared" si="286"/>
        <v>0.32507187500000001</v>
      </c>
      <c r="Z1316" s="2" t="s">
        <v>532</v>
      </c>
      <c r="AA1316" s="2" t="s">
        <v>532</v>
      </c>
      <c r="AB1316" s="2" t="s">
        <v>532</v>
      </c>
      <c r="AC1316" s="95">
        <v>0.32507187500000001</v>
      </c>
      <c r="AD1316" s="38">
        <f t="shared" si="287"/>
        <v>0</v>
      </c>
      <c r="AE1316" s="38">
        <f t="shared" si="288"/>
        <v>0</v>
      </c>
      <c r="AF1316" s="38">
        <f t="shared" si="289"/>
        <v>0</v>
      </c>
      <c r="AG1316" s="38">
        <f t="shared" si="290"/>
        <v>1.0963374056249999</v>
      </c>
      <c r="AH1316" s="38">
        <f t="shared" si="291"/>
        <v>1.0963374056249999</v>
      </c>
      <c r="AI1316" s="38">
        <v>303.90305555600003</v>
      </c>
      <c r="AJ1316" s="24">
        <f t="shared" si="292"/>
        <v>3.6075234703356858E-3</v>
      </c>
      <c r="AK1316" s="2">
        <f t="shared" si="293"/>
        <v>128</v>
      </c>
    </row>
    <row r="1317" spans="1:37">
      <c r="A1317" s="2">
        <v>255</v>
      </c>
      <c r="B1317" s="2" t="s">
        <v>308</v>
      </c>
      <c r="C1317" s="2" t="s">
        <v>1</v>
      </c>
      <c r="D1317" s="2" t="s">
        <v>448</v>
      </c>
      <c r="E1317" s="2" t="s">
        <v>1100</v>
      </c>
      <c r="F1317" s="2" t="s">
        <v>64</v>
      </c>
      <c r="H1317" s="2" t="s">
        <v>877</v>
      </c>
      <c r="I1317" s="2">
        <v>2037</v>
      </c>
      <c r="J1317" s="2">
        <v>48</v>
      </c>
      <c r="K1317" s="95">
        <f t="shared" si="280"/>
        <v>2.3564064801178203E-2</v>
      </c>
      <c r="L1317" s="38">
        <f t="shared" si="281"/>
        <v>0</v>
      </c>
      <c r="M1317" s="38">
        <f t="shared" si="282"/>
        <v>0</v>
      </c>
      <c r="N1317" s="38">
        <f t="shared" si="283"/>
        <v>0</v>
      </c>
      <c r="O1317" s="38">
        <f t="shared" si="284"/>
        <v>0.24</v>
      </c>
      <c r="P1317" s="2">
        <v>2289330</v>
      </c>
      <c r="Q1317" s="2">
        <v>0.29740676999999999</v>
      </c>
      <c r="R1317" s="24">
        <v>0</v>
      </c>
      <c r="S1317" s="24">
        <v>0</v>
      </c>
      <c r="T1317" s="24">
        <v>0</v>
      </c>
      <c r="U1317" s="24">
        <v>1</v>
      </c>
      <c r="V1317" s="95">
        <f t="shared" si="285"/>
        <v>2.3564064801178203E-2</v>
      </c>
      <c r="W1317" s="95">
        <v>0.39046874999999998</v>
      </c>
      <c r="X1317" s="95">
        <v>0.32385000000000003</v>
      </c>
      <c r="Y1317" s="95">
        <f t="shared" si="286"/>
        <v>0.32385000000000003</v>
      </c>
      <c r="Z1317" s="2" t="s">
        <v>532</v>
      </c>
      <c r="AA1317" s="2" t="s">
        <v>532</v>
      </c>
      <c r="AB1317" s="2" t="s">
        <v>532</v>
      </c>
      <c r="AC1317" s="95">
        <v>0.32385000000000003</v>
      </c>
      <c r="AD1317" s="38">
        <f t="shared" si="287"/>
        <v>0</v>
      </c>
      <c r="AE1317" s="38">
        <f t="shared" si="288"/>
        <v>0</v>
      </c>
      <c r="AF1317" s="38">
        <f t="shared" si="289"/>
        <v>0</v>
      </c>
      <c r="AG1317" s="38">
        <f t="shared" si="290"/>
        <v>0.68086224000000006</v>
      </c>
      <c r="AH1317" s="38">
        <f t="shared" si="291"/>
        <v>0.68086224000000006</v>
      </c>
      <c r="AI1317" s="38">
        <v>303.90305555600003</v>
      </c>
      <c r="AJ1317" s="24">
        <f t="shared" si="292"/>
        <v>2.2403928738207045E-3</v>
      </c>
      <c r="AK1317" s="2">
        <f t="shared" si="293"/>
        <v>80</v>
      </c>
    </row>
    <row r="1318" spans="1:37">
      <c r="A1318" s="2">
        <v>256</v>
      </c>
      <c r="B1318" s="2" t="s">
        <v>309</v>
      </c>
      <c r="C1318" s="2" t="s">
        <v>1</v>
      </c>
      <c r="D1318" s="2" t="s">
        <v>448</v>
      </c>
      <c r="E1318" s="2" t="s">
        <v>1100</v>
      </c>
      <c r="F1318" s="2" t="s">
        <v>64</v>
      </c>
      <c r="H1318" s="2" t="s">
        <v>877</v>
      </c>
      <c r="I1318" s="2">
        <v>4803</v>
      </c>
      <c r="J1318" s="2">
        <v>379</v>
      </c>
      <c r="K1318" s="95">
        <f t="shared" si="280"/>
        <v>7.8909015198834059E-2</v>
      </c>
      <c r="L1318" s="38">
        <f t="shared" si="281"/>
        <v>0</v>
      </c>
      <c r="M1318" s="38">
        <f t="shared" si="282"/>
        <v>0</v>
      </c>
      <c r="N1318" s="38">
        <f t="shared" si="283"/>
        <v>0</v>
      </c>
      <c r="O1318" s="38">
        <f t="shared" si="284"/>
        <v>1.895</v>
      </c>
      <c r="P1318" s="2">
        <v>2168542</v>
      </c>
      <c r="Q1318" s="2">
        <v>2.5295007370000002</v>
      </c>
      <c r="R1318" s="24">
        <v>0</v>
      </c>
      <c r="S1318" s="24">
        <v>0</v>
      </c>
      <c r="T1318" s="24">
        <v>0</v>
      </c>
      <c r="U1318" s="24">
        <v>1</v>
      </c>
      <c r="V1318" s="95">
        <f t="shared" si="285"/>
        <v>7.8909015198834059E-2</v>
      </c>
      <c r="W1318" s="95">
        <v>0.38993749999999999</v>
      </c>
      <c r="X1318" s="95">
        <v>0.3304375</v>
      </c>
      <c r="Y1318" s="95">
        <f t="shared" si="286"/>
        <v>0.3304375</v>
      </c>
      <c r="Z1318" s="2" t="s">
        <v>532</v>
      </c>
      <c r="AA1318" s="2" t="s">
        <v>532</v>
      </c>
      <c r="AB1318" s="2" t="s">
        <v>532</v>
      </c>
      <c r="AC1318" s="95">
        <v>0.3304375</v>
      </c>
      <c r="AD1318" s="38">
        <f t="shared" si="287"/>
        <v>0</v>
      </c>
      <c r="AE1318" s="38">
        <f t="shared" si="288"/>
        <v>0</v>
      </c>
      <c r="AF1318" s="38">
        <f t="shared" si="289"/>
        <v>0</v>
      </c>
      <c r="AG1318" s="38">
        <f t="shared" si="290"/>
        <v>5.4853285874999997</v>
      </c>
      <c r="AH1318" s="38">
        <f t="shared" si="291"/>
        <v>5.4853285874999997</v>
      </c>
      <c r="AI1318" s="38">
        <v>303.90305555600003</v>
      </c>
      <c r="AJ1318" s="24">
        <f t="shared" si="292"/>
        <v>1.8049599986628702E-2</v>
      </c>
      <c r="AK1318" s="2">
        <f t="shared" si="293"/>
        <v>632</v>
      </c>
    </row>
    <row r="1319" spans="1:37">
      <c r="A1319" s="2">
        <v>257</v>
      </c>
      <c r="B1319" s="2" t="s">
        <v>310</v>
      </c>
      <c r="C1319" s="2" t="s">
        <v>1</v>
      </c>
      <c r="D1319" s="2" t="s">
        <v>448</v>
      </c>
      <c r="E1319" s="2" t="s">
        <v>1100</v>
      </c>
      <c r="F1319" s="2" t="s">
        <v>64</v>
      </c>
      <c r="H1319" s="2" t="s">
        <v>877</v>
      </c>
      <c r="I1319" s="2">
        <v>4912</v>
      </c>
      <c r="J1319" s="2">
        <v>860</v>
      </c>
      <c r="K1319" s="95">
        <f t="shared" si="280"/>
        <v>0.17508143322475569</v>
      </c>
      <c r="L1319" s="38">
        <f t="shared" si="281"/>
        <v>0</v>
      </c>
      <c r="M1319" s="38">
        <f t="shared" si="282"/>
        <v>0</v>
      </c>
      <c r="N1319" s="38">
        <f t="shared" si="283"/>
        <v>0</v>
      </c>
      <c r="O1319" s="38">
        <f t="shared" si="284"/>
        <v>4.3</v>
      </c>
      <c r="P1319" s="2">
        <v>1785506</v>
      </c>
      <c r="Q1319" s="2">
        <v>7.2064464499999996</v>
      </c>
      <c r="R1319" s="24">
        <v>0</v>
      </c>
      <c r="S1319" s="24">
        <v>0</v>
      </c>
      <c r="T1319" s="24">
        <v>0</v>
      </c>
      <c r="U1319" s="24">
        <v>1</v>
      </c>
      <c r="V1319" s="95">
        <f t="shared" si="285"/>
        <v>0.17508143322475569</v>
      </c>
      <c r="W1319" s="95">
        <v>0.37187500000000001</v>
      </c>
      <c r="X1319" s="95">
        <v>0.34159374999999997</v>
      </c>
      <c r="Y1319" s="95">
        <f t="shared" si="286"/>
        <v>0.34159374999999997</v>
      </c>
      <c r="Z1319" s="2" t="s">
        <v>532</v>
      </c>
      <c r="AA1319" s="2" t="s">
        <v>532</v>
      </c>
      <c r="AB1319" s="2" t="s">
        <v>532</v>
      </c>
      <c r="AC1319" s="95">
        <v>0.34159374999999997</v>
      </c>
      <c r="AD1319" s="38">
        <f t="shared" si="287"/>
        <v>0</v>
      </c>
      <c r="AE1319" s="38">
        <f t="shared" si="288"/>
        <v>0</v>
      </c>
      <c r="AF1319" s="38">
        <f t="shared" si="289"/>
        <v>0</v>
      </c>
      <c r="AG1319" s="38">
        <f t="shared" si="290"/>
        <v>12.867153374999997</v>
      </c>
      <c r="AH1319" s="38">
        <f t="shared" si="291"/>
        <v>12.867153374999997</v>
      </c>
      <c r="AI1319" s="38">
        <v>303.90305555600003</v>
      </c>
      <c r="AJ1319" s="24">
        <f t="shared" si="292"/>
        <v>4.2339664375730418E-2</v>
      </c>
      <c r="AK1319" s="2">
        <f t="shared" si="293"/>
        <v>1433</v>
      </c>
    </row>
    <row r="1320" spans="1:37">
      <c r="A1320" s="2">
        <v>258</v>
      </c>
      <c r="B1320" s="2" t="s">
        <v>311</v>
      </c>
      <c r="C1320" s="2" t="s">
        <v>1</v>
      </c>
      <c r="D1320" s="2" t="s">
        <v>448</v>
      </c>
      <c r="E1320" s="2" t="s">
        <v>1100</v>
      </c>
      <c r="F1320" s="2" t="s">
        <v>64</v>
      </c>
      <c r="H1320" s="2" t="s">
        <v>877</v>
      </c>
      <c r="I1320" s="2">
        <v>5906</v>
      </c>
      <c r="J1320" s="2">
        <v>2010</v>
      </c>
      <c r="K1320" s="95">
        <f t="shared" si="280"/>
        <v>0.34033186589908565</v>
      </c>
      <c r="L1320" s="38">
        <f t="shared" si="281"/>
        <v>0</v>
      </c>
      <c r="M1320" s="38">
        <f t="shared" si="282"/>
        <v>0</v>
      </c>
      <c r="N1320" s="38">
        <f t="shared" si="283"/>
        <v>0</v>
      </c>
      <c r="O1320" s="38">
        <f t="shared" si="284"/>
        <v>10.050000000000001</v>
      </c>
      <c r="P1320" s="2">
        <v>739568</v>
      </c>
      <c r="Q1320" s="2">
        <v>41.750965141000002</v>
      </c>
      <c r="R1320" s="24">
        <v>0</v>
      </c>
      <c r="S1320" s="24">
        <v>0</v>
      </c>
      <c r="T1320" s="24">
        <v>0</v>
      </c>
      <c r="U1320" s="24">
        <v>1</v>
      </c>
      <c r="V1320" s="95">
        <f t="shared" si="285"/>
        <v>0.34033186589908565</v>
      </c>
      <c r="W1320" s="95">
        <v>0.39206249999999998</v>
      </c>
      <c r="X1320" s="95">
        <v>0.35073124999999999</v>
      </c>
      <c r="Y1320" s="95">
        <f t="shared" si="286"/>
        <v>0.35073124999999999</v>
      </c>
      <c r="Z1320" s="2" t="s">
        <v>532</v>
      </c>
      <c r="AA1320" s="2" t="s">
        <v>532</v>
      </c>
      <c r="AB1320" s="2" t="s">
        <v>532</v>
      </c>
      <c r="AC1320" s="95">
        <v>0.35073124999999999</v>
      </c>
      <c r="AD1320" s="38">
        <f t="shared" si="287"/>
        <v>0</v>
      </c>
      <c r="AE1320" s="38">
        <f t="shared" si="288"/>
        <v>0</v>
      </c>
      <c r="AF1320" s="38">
        <f t="shared" si="289"/>
        <v>0</v>
      </c>
      <c r="AG1320" s="38">
        <f t="shared" si="290"/>
        <v>30.877677787500005</v>
      </c>
      <c r="AH1320" s="38">
        <f t="shared" si="291"/>
        <v>30.877677787500005</v>
      </c>
      <c r="AI1320" s="38">
        <v>303.90305555600003</v>
      </c>
      <c r="AJ1320" s="24">
        <f t="shared" si="292"/>
        <v>0.10160370954812659</v>
      </c>
      <c r="AK1320" s="2">
        <f t="shared" si="293"/>
        <v>3350</v>
      </c>
    </row>
    <row r="1321" spans="1:37">
      <c r="A1321" s="2">
        <v>259</v>
      </c>
      <c r="B1321" s="2" t="s">
        <v>312</v>
      </c>
      <c r="C1321" s="2" t="s">
        <v>1</v>
      </c>
      <c r="D1321" s="2" t="s">
        <v>448</v>
      </c>
      <c r="E1321" s="2" t="s">
        <v>1100</v>
      </c>
      <c r="F1321" s="2" t="s">
        <v>64</v>
      </c>
      <c r="H1321" s="2" t="s">
        <v>877</v>
      </c>
      <c r="I1321" s="2">
        <v>5954</v>
      </c>
      <c r="J1321" s="2">
        <v>747</v>
      </c>
      <c r="K1321" s="95">
        <f t="shared" si="280"/>
        <v>0.12546187437017131</v>
      </c>
      <c r="L1321" s="38">
        <f t="shared" si="281"/>
        <v>0</v>
      </c>
      <c r="M1321" s="38">
        <f t="shared" si="282"/>
        <v>0</v>
      </c>
      <c r="N1321" s="38">
        <f t="shared" si="283"/>
        <v>0</v>
      </c>
      <c r="O1321" s="38">
        <f t="shared" si="284"/>
        <v>3.7349999999999999</v>
      </c>
      <c r="P1321" s="2">
        <v>1324254</v>
      </c>
      <c r="Q1321" s="2">
        <v>8.2954402629999997</v>
      </c>
      <c r="R1321" s="24">
        <v>0</v>
      </c>
      <c r="S1321" s="24">
        <v>0</v>
      </c>
      <c r="T1321" s="24">
        <v>0</v>
      </c>
      <c r="U1321" s="24">
        <v>1</v>
      </c>
      <c r="V1321" s="95">
        <f t="shared" si="285"/>
        <v>0.12546187437017131</v>
      </c>
      <c r="W1321" s="95">
        <v>0.40321874999999996</v>
      </c>
      <c r="X1321" s="95">
        <v>0.33574999999999999</v>
      </c>
      <c r="Y1321" s="95">
        <f t="shared" si="286"/>
        <v>0.33574999999999999</v>
      </c>
      <c r="Z1321" s="2" t="s">
        <v>532</v>
      </c>
      <c r="AA1321" s="2" t="s">
        <v>532</v>
      </c>
      <c r="AB1321" s="2" t="s">
        <v>532</v>
      </c>
      <c r="AC1321" s="95">
        <v>0.33574999999999999</v>
      </c>
      <c r="AD1321" s="38">
        <f t="shared" si="287"/>
        <v>0</v>
      </c>
      <c r="AE1321" s="38">
        <f t="shared" si="288"/>
        <v>0</v>
      </c>
      <c r="AF1321" s="38">
        <f t="shared" si="289"/>
        <v>0</v>
      </c>
      <c r="AG1321" s="38">
        <f t="shared" si="290"/>
        <v>10.985269949999999</v>
      </c>
      <c r="AH1321" s="38">
        <f t="shared" si="291"/>
        <v>10.985269949999999</v>
      </c>
      <c r="AI1321" s="38">
        <v>303.90305555600003</v>
      </c>
      <c r="AJ1321" s="24">
        <f t="shared" si="292"/>
        <v>3.6147283645773513E-2</v>
      </c>
      <c r="AK1321" s="2">
        <f t="shared" si="293"/>
        <v>1245</v>
      </c>
    </row>
    <row r="1322" spans="1:37">
      <c r="A1322" s="2">
        <v>260</v>
      </c>
      <c r="B1322" s="2" t="s">
        <v>313</v>
      </c>
      <c r="C1322" s="2" t="s">
        <v>1</v>
      </c>
      <c r="D1322" s="2" t="s">
        <v>448</v>
      </c>
      <c r="E1322" s="2" t="s">
        <v>1100</v>
      </c>
      <c r="F1322" s="2" t="s">
        <v>64</v>
      </c>
      <c r="H1322" s="2" t="s">
        <v>877</v>
      </c>
      <c r="I1322" s="2">
        <v>6180</v>
      </c>
      <c r="J1322" s="2">
        <v>824</v>
      </c>
      <c r="K1322" s="95">
        <f t="shared" si="280"/>
        <v>0.13333333333333333</v>
      </c>
      <c r="L1322" s="38">
        <f t="shared" si="281"/>
        <v>0</v>
      </c>
      <c r="M1322" s="38">
        <f t="shared" si="282"/>
        <v>0</v>
      </c>
      <c r="N1322" s="38">
        <f t="shared" si="283"/>
        <v>0</v>
      </c>
      <c r="O1322" s="38">
        <f t="shared" si="284"/>
        <v>4.12</v>
      </c>
      <c r="P1322" s="2">
        <v>1600427</v>
      </c>
      <c r="Q1322" s="2">
        <v>7.9189181700000004</v>
      </c>
      <c r="R1322" s="24">
        <v>0</v>
      </c>
      <c r="S1322" s="24">
        <v>0</v>
      </c>
      <c r="T1322" s="24">
        <v>0</v>
      </c>
      <c r="U1322" s="24">
        <v>1</v>
      </c>
      <c r="V1322" s="95">
        <f t="shared" si="285"/>
        <v>0.13333333333333333</v>
      </c>
      <c r="W1322" s="95">
        <v>0.40693750000000001</v>
      </c>
      <c r="X1322" s="95">
        <v>0.35115625</v>
      </c>
      <c r="Y1322" s="95">
        <f t="shared" si="286"/>
        <v>0.35115625</v>
      </c>
      <c r="Z1322" s="2" t="s">
        <v>532</v>
      </c>
      <c r="AA1322" s="2" t="s">
        <v>532</v>
      </c>
      <c r="AB1322" s="2" t="s">
        <v>532</v>
      </c>
      <c r="AC1322" s="95">
        <v>0.35115625</v>
      </c>
      <c r="AD1322" s="38">
        <f t="shared" si="287"/>
        <v>0</v>
      </c>
      <c r="AE1322" s="38">
        <f t="shared" si="288"/>
        <v>0</v>
      </c>
      <c r="AF1322" s="38">
        <f t="shared" si="289"/>
        <v>0</v>
      </c>
      <c r="AG1322" s="38">
        <f t="shared" si="290"/>
        <v>12.67365045</v>
      </c>
      <c r="AH1322" s="38">
        <f t="shared" si="291"/>
        <v>12.67365045</v>
      </c>
      <c r="AI1322" s="38">
        <v>303.90305555600003</v>
      </c>
      <c r="AJ1322" s="24">
        <f t="shared" si="292"/>
        <v>4.1702938546679516E-2</v>
      </c>
      <c r="AK1322" s="2">
        <f t="shared" si="293"/>
        <v>1373</v>
      </c>
    </row>
    <row r="1323" spans="1:37">
      <c r="A1323" s="2">
        <v>261</v>
      </c>
      <c r="B1323" s="2" t="s">
        <v>314</v>
      </c>
      <c r="C1323" s="2" t="s">
        <v>1</v>
      </c>
      <c r="D1323" s="2" t="s">
        <v>448</v>
      </c>
      <c r="E1323" s="2" t="s">
        <v>1100</v>
      </c>
      <c r="F1323" s="2" t="s">
        <v>64</v>
      </c>
      <c r="H1323" s="2" t="s">
        <v>877</v>
      </c>
      <c r="I1323" s="2">
        <v>901</v>
      </c>
      <c r="J1323" s="2">
        <v>0</v>
      </c>
      <c r="K1323" s="95">
        <f t="shared" si="280"/>
        <v>0</v>
      </c>
      <c r="L1323" s="38">
        <f t="shared" si="281"/>
        <v>0</v>
      </c>
      <c r="M1323" s="38">
        <f t="shared" si="282"/>
        <v>0</v>
      </c>
      <c r="N1323" s="38">
        <f t="shared" si="283"/>
        <v>0</v>
      </c>
      <c r="O1323" s="38">
        <f t="shared" si="284"/>
        <v>0</v>
      </c>
      <c r="P1323" s="2">
        <v>2847401</v>
      </c>
      <c r="Q1323" s="2">
        <v>0</v>
      </c>
      <c r="R1323" s="24">
        <v>0</v>
      </c>
      <c r="S1323" s="24">
        <v>0</v>
      </c>
      <c r="T1323" s="24">
        <v>0</v>
      </c>
      <c r="U1323" s="24">
        <v>1</v>
      </c>
      <c r="V1323" s="95">
        <f t="shared" si="285"/>
        <v>0</v>
      </c>
      <c r="W1323" s="95">
        <v>0.32778124999999997</v>
      </c>
      <c r="X1323" s="95">
        <v>0.29484375000000002</v>
      </c>
      <c r="Y1323" s="95">
        <f t="shared" si="286"/>
        <v>0.29484375000000002</v>
      </c>
      <c r="Z1323" s="2" t="s">
        <v>532</v>
      </c>
      <c r="AA1323" s="2" t="s">
        <v>532</v>
      </c>
      <c r="AB1323" s="2" t="s">
        <v>532</v>
      </c>
      <c r="AC1323" s="95">
        <v>0.29484375000000002</v>
      </c>
      <c r="AD1323" s="38">
        <f t="shared" si="287"/>
        <v>0</v>
      </c>
      <c r="AE1323" s="38">
        <f t="shared" si="288"/>
        <v>0</v>
      </c>
      <c r="AF1323" s="38">
        <f t="shared" si="289"/>
        <v>0</v>
      </c>
      <c r="AG1323" s="38">
        <f t="shared" si="290"/>
        <v>0</v>
      </c>
      <c r="AH1323" s="38">
        <f t="shared" si="291"/>
        <v>0</v>
      </c>
      <c r="AI1323" s="38">
        <v>303.90305555600003</v>
      </c>
      <c r="AJ1323" s="24">
        <f t="shared" si="292"/>
        <v>0</v>
      </c>
      <c r="AK1323" s="2">
        <f t="shared" si="293"/>
        <v>0</v>
      </c>
    </row>
    <row r="1324" spans="1:37">
      <c r="A1324" s="2">
        <v>262</v>
      </c>
      <c r="B1324" s="2" t="s">
        <v>315</v>
      </c>
      <c r="C1324" s="2" t="s">
        <v>1</v>
      </c>
      <c r="D1324" s="2" t="s">
        <v>448</v>
      </c>
      <c r="E1324" s="2" t="s">
        <v>1100</v>
      </c>
      <c r="F1324" s="2" t="s">
        <v>64</v>
      </c>
      <c r="H1324" s="2" t="s">
        <v>877</v>
      </c>
      <c r="I1324" s="2">
        <v>12566</v>
      </c>
      <c r="J1324" s="2">
        <v>3417</v>
      </c>
      <c r="K1324" s="95">
        <f t="shared" si="280"/>
        <v>0.2719242400127328</v>
      </c>
      <c r="L1324" s="38">
        <f t="shared" si="281"/>
        <v>0</v>
      </c>
      <c r="M1324" s="38">
        <f t="shared" si="282"/>
        <v>0</v>
      </c>
      <c r="N1324" s="38">
        <f t="shared" si="283"/>
        <v>0</v>
      </c>
      <c r="O1324" s="38">
        <f t="shared" si="284"/>
        <v>17.085000000000001</v>
      </c>
      <c r="P1324" s="2">
        <v>2477141</v>
      </c>
      <c r="Q1324" s="2">
        <v>20.937011103</v>
      </c>
      <c r="R1324" s="24">
        <v>0</v>
      </c>
      <c r="S1324" s="24">
        <v>0</v>
      </c>
      <c r="T1324" s="24">
        <v>0</v>
      </c>
      <c r="U1324" s="24">
        <v>1</v>
      </c>
      <c r="V1324" s="95">
        <f t="shared" si="285"/>
        <v>0.2719242400127328</v>
      </c>
      <c r="W1324" s="95">
        <v>0.38621874999999994</v>
      </c>
      <c r="X1324" s="95">
        <v>0.34653437500000001</v>
      </c>
      <c r="Y1324" s="95">
        <f t="shared" si="286"/>
        <v>0.34653437500000001</v>
      </c>
      <c r="Z1324" s="2" t="s">
        <v>532</v>
      </c>
      <c r="AA1324" s="2" t="s">
        <v>532</v>
      </c>
      <c r="AB1324" s="2" t="s">
        <v>532</v>
      </c>
      <c r="AC1324" s="95">
        <v>0.34653437500000001</v>
      </c>
      <c r="AD1324" s="38">
        <f t="shared" si="287"/>
        <v>0</v>
      </c>
      <c r="AE1324" s="38">
        <f t="shared" si="288"/>
        <v>0</v>
      </c>
      <c r="AF1324" s="38">
        <f t="shared" si="289"/>
        <v>0</v>
      </c>
      <c r="AG1324" s="38">
        <f t="shared" si="290"/>
        <v>51.863928620625003</v>
      </c>
      <c r="AH1324" s="38">
        <f t="shared" si="291"/>
        <v>51.863928620625003</v>
      </c>
      <c r="AI1324" s="38">
        <v>303.90305555600003</v>
      </c>
      <c r="AJ1324" s="24">
        <f t="shared" si="292"/>
        <v>0.17065945100729027</v>
      </c>
      <c r="AK1324" s="2">
        <f t="shared" si="293"/>
        <v>5695</v>
      </c>
    </row>
    <row r="1325" spans="1:37">
      <c r="A1325" s="2">
        <v>263</v>
      </c>
      <c r="B1325" s="2" t="s">
        <v>316</v>
      </c>
      <c r="C1325" s="2" t="s">
        <v>1</v>
      </c>
      <c r="D1325" s="2" t="s">
        <v>448</v>
      </c>
      <c r="E1325" s="2" t="s">
        <v>1100</v>
      </c>
      <c r="F1325" s="2" t="s">
        <v>64</v>
      </c>
      <c r="H1325" s="2" t="s">
        <v>877</v>
      </c>
      <c r="I1325" s="2">
        <v>2871</v>
      </c>
      <c r="J1325" s="2">
        <v>228</v>
      </c>
      <c r="K1325" s="95">
        <f t="shared" si="280"/>
        <v>7.9414838035527693E-2</v>
      </c>
      <c r="L1325" s="38">
        <f t="shared" si="281"/>
        <v>0</v>
      </c>
      <c r="M1325" s="38">
        <f t="shared" si="282"/>
        <v>0</v>
      </c>
      <c r="N1325" s="38">
        <f t="shared" si="283"/>
        <v>0</v>
      </c>
      <c r="O1325" s="38">
        <f t="shared" si="284"/>
        <v>1.1399999999999999</v>
      </c>
      <c r="P1325" s="2">
        <v>1832858</v>
      </c>
      <c r="Q1325" s="2">
        <v>1.796928469</v>
      </c>
      <c r="R1325" s="24">
        <v>0</v>
      </c>
      <c r="S1325" s="24">
        <v>0</v>
      </c>
      <c r="T1325" s="24">
        <v>0</v>
      </c>
      <c r="U1325" s="24">
        <v>1</v>
      </c>
      <c r="V1325" s="95">
        <f t="shared" si="285"/>
        <v>7.9414838035527693E-2</v>
      </c>
      <c r="W1325" s="95">
        <v>0.35806250000000001</v>
      </c>
      <c r="X1325" s="95">
        <v>0.32979999999999998</v>
      </c>
      <c r="Y1325" s="95">
        <f t="shared" si="286"/>
        <v>0.32979999999999998</v>
      </c>
      <c r="Z1325" s="2" t="s">
        <v>532</v>
      </c>
      <c r="AA1325" s="2" t="s">
        <v>532</v>
      </c>
      <c r="AB1325" s="2" t="s">
        <v>532</v>
      </c>
      <c r="AC1325" s="95">
        <v>0.32979999999999998</v>
      </c>
      <c r="AD1325" s="38">
        <f t="shared" si="287"/>
        <v>0</v>
      </c>
      <c r="AE1325" s="38">
        <f t="shared" si="288"/>
        <v>0</v>
      </c>
      <c r="AF1325" s="38">
        <f t="shared" si="289"/>
        <v>0</v>
      </c>
      <c r="AG1325" s="38">
        <f t="shared" si="290"/>
        <v>3.2935147199999997</v>
      </c>
      <c r="AH1325" s="38">
        <f t="shared" si="291"/>
        <v>3.2935147199999997</v>
      </c>
      <c r="AI1325" s="38">
        <v>303.90305555600003</v>
      </c>
      <c r="AJ1325" s="24">
        <f t="shared" si="292"/>
        <v>1.083738600118519E-2</v>
      </c>
      <c r="AK1325" s="2">
        <f t="shared" si="293"/>
        <v>380</v>
      </c>
    </row>
    <row r="1326" spans="1:37">
      <c r="A1326" s="2">
        <v>264</v>
      </c>
      <c r="B1326" s="2" t="s">
        <v>317</v>
      </c>
      <c r="C1326" s="2" t="s">
        <v>1</v>
      </c>
      <c r="D1326" s="2" t="s">
        <v>448</v>
      </c>
      <c r="E1326" s="2" t="s">
        <v>1100</v>
      </c>
      <c r="F1326" s="2" t="s">
        <v>64</v>
      </c>
      <c r="H1326" s="2" t="s">
        <v>877</v>
      </c>
      <c r="I1326" s="2">
        <v>3640</v>
      </c>
      <c r="J1326" s="2">
        <v>197</v>
      </c>
      <c r="K1326" s="95">
        <f t="shared" si="280"/>
        <v>5.4120879120879123E-2</v>
      </c>
      <c r="L1326" s="38">
        <f t="shared" si="281"/>
        <v>0</v>
      </c>
      <c r="M1326" s="38">
        <f t="shared" si="282"/>
        <v>0</v>
      </c>
      <c r="N1326" s="38">
        <f t="shared" si="283"/>
        <v>0</v>
      </c>
      <c r="O1326" s="38">
        <f t="shared" si="284"/>
        <v>0.98499999999999999</v>
      </c>
      <c r="P1326" s="2">
        <v>1795481</v>
      </c>
      <c r="Q1326" s="2">
        <v>1.7181992699999999</v>
      </c>
      <c r="R1326" s="24">
        <v>0</v>
      </c>
      <c r="S1326" s="24">
        <v>0</v>
      </c>
      <c r="T1326" s="24">
        <v>0</v>
      </c>
      <c r="U1326" s="24">
        <v>1</v>
      </c>
      <c r="V1326" s="95">
        <f t="shared" si="285"/>
        <v>5.4120879120879123E-2</v>
      </c>
      <c r="W1326" s="95">
        <v>0.37399999999999994</v>
      </c>
      <c r="X1326" s="95">
        <v>0.35753125000000002</v>
      </c>
      <c r="Y1326" s="95">
        <f t="shared" si="286"/>
        <v>0.35753125000000002</v>
      </c>
      <c r="Z1326" s="2" t="s">
        <v>532</v>
      </c>
      <c r="AA1326" s="2" t="s">
        <v>532</v>
      </c>
      <c r="AB1326" s="2" t="s">
        <v>532</v>
      </c>
      <c r="AC1326" s="95">
        <v>0.35753125000000002</v>
      </c>
      <c r="AD1326" s="38">
        <f t="shared" si="287"/>
        <v>0</v>
      </c>
      <c r="AE1326" s="38">
        <f t="shared" si="288"/>
        <v>0</v>
      </c>
      <c r="AF1326" s="38">
        <f t="shared" si="289"/>
        <v>0</v>
      </c>
      <c r="AG1326" s="38">
        <f t="shared" si="290"/>
        <v>3.0849941437500004</v>
      </c>
      <c r="AH1326" s="38">
        <f t="shared" si="291"/>
        <v>3.0849941437500004</v>
      </c>
      <c r="AI1326" s="38">
        <v>303.90305555600003</v>
      </c>
      <c r="AJ1326" s="24">
        <f t="shared" si="292"/>
        <v>1.0151244244997498E-2</v>
      </c>
      <c r="AK1326" s="2">
        <f t="shared" si="293"/>
        <v>328</v>
      </c>
    </row>
    <row r="1327" spans="1:37">
      <c r="A1327" s="2">
        <v>311</v>
      </c>
      <c r="B1327" s="2" t="s">
        <v>449</v>
      </c>
      <c r="C1327" s="2" t="s">
        <v>1</v>
      </c>
      <c r="D1327" s="2" t="s">
        <v>448</v>
      </c>
      <c r="E1327" s="2" t="s">
        <v>1100</v>
      </c>
      <c r="F1327" s="2" t="s">
        <v>64</v>
      </c>
      <c r="H1327" s="2" t="s">
        <v>877</v>
      </c>
      <c r="I1327" s="2">
        <v>112</v>
      </c>
      <c r="J1327" s="2">
        <v>0</v>
      </c>
      <c r="K1327" s="95">
        <f t="shared" si="280"/>
        <v>0</v>
      </c>
      <c r="L1327" s="38">
        <f t="shared" si="281"/>
        <v>0</v>
      </c>
      <c r="M1327" s="38">
        <f t="shared" si="282"/>
        <v>0</v>
      </c>
      <c r="N1327" s="38">
        <f t="shared" si="283"/>
        <v>0</v>
      </c>
      <c r="O1327" s="38">
        <f t="shared" si="284"/>
        <v>0</v>
      </c>
      <c r="P1327" s="2">
        <v>1154723</v>
      </c>
      <c r="Q1327" s="2">
        <v>0</v>
      </c>
      <c r="R1327" s="24">
        <v>0</v>
      </c>
      <c r="S1327" s="24">
        <v>0</v>
      </c>
      <c r="T1327" s="24">
        <v>8.8235294000000006E-2</v>
      </c>
      <c r="U1327" s="24">
        <v>0.91176470600000004</v>
      </c>
      <c r="V1327" s="95">
        <f t="shared" si="285"/>
        <v>0</v>
      </c>
      <c r="W1327" s="95">
        <v>0.29590624999999998</v>
      </c>
      <c r="X1327" s="95">
        <v>0.26882169099999997</v>
      </c>
      <c r="Y1327" s="95">
        <f t="shared" si="286"/>
        <v>0.26882169118212501</v>
      </c>
      <c r="Z1327" s="2" t="s">
        <v>532</v>
      </c>
      <c r="AA1327" s="2" t="s">
        <v>532</v>
      </c>
      <c r="AB1327" s="2">
        <v>0.22500000000000001</v>
      </c>
      <c r="AC1327" s="95">
        <v>0.27306249999999999</v>
      </c>
      <c r="AD1327" s="38">
        <f t="shared" si="287"/>
        <v>0</v>
      </c>
      <c r="AE1327" s="38">
        <f t="shared" si="288"/>
        <v>0</v>
      </c>
      <c r="AF1327" s="38">
        <f t="shared" si="289"/>
        <v>0</v>
      </c>
      <c r="AG1327" s="38">
        <f t="shared" si="290"/>
        <v>0</v>
      </c>
      <c r="AH1327" s="38">
        <f t="shared" si="291"/>
        <v>0</v>
      </c>
      <c r="AI1327" s="38">
        <v>303.90305555600003</v>
      </c>
      <c r="AJ1327" s="24">
        <f t="shared" si="292"/>
        <v>0</v>
      </c>
      <c r="AK1327" s="2">
        <f t="shared" si="293"/>
        <v>0</v>
      </c>
    </row>
    <row r="1328" spans="1:37">
      <c r="A1328" s="2">
        <v>310</v>
      </c>
      <c r="B1328" s="2" t="s">
        <v>450</v>
      </c>
      <c r="C1328" s="2" t="s">
        <v>1</v>
      </c>
      <c r="D1328" s="2" t="s">
        <v>448</v>
      </c>
      <c r="E1328" s="2" t="s">
        <v>1100</v>
      </c>
      <c r="F1328" s="2" t="s">
        <v>64</v>
      </c>
      <c r="H1328" s="2" t="s">
        <v>877</v>
      </c>
      <c r="I1328" s="2">
        <v>216</v>
      </c>
      <c r="J1328" s="2">
        <v>0</v>
      </c>
      <c r="K1328" s="95">
        <f t="shared" si="280"/>
        <v>0</v>
      </c>
      <c r="L1328" s="38">
        <f t="shared" si="281"/>
        <v>0</v>
      </c>
      <c r="M1328" s="38">
        <f t="shared" si="282"/>
        <v>0</v>
      </c>
      <c r="N1328" s="38">
        <f t="shared" si="283"/>
        <v>0</v>
      </c>
      <c r="O1328" s="38">
        <f t="shared" si="284"/>
        <v>0</v>
      </c>
      <c r="P1328" s="2">
        <v>2351077</v>
      </c>
      <c r="Q1328" s="2">
        <v>0</v>
      </c>
      <c r="R1328" s="24">
        <v>0</v>
      </c>
      <c r="S1328" s="24">
        <v>0</v>
      </c>
      <c r="T1328" s="24">
        <v>8.8235294000000006E-2</v>
      </c>
      <c r="U1328" s="24">
        <v>0.91176470600000004</v>
      </c>
      <c r="V1328" s="95">
        <f t="shared" si="285"/>
        <v>0</v>
      </c>
      <c r="W1328" s="95">
        <v>0.29590624999999998</v>
      </c>
      <c r="X1328" s="95">
        <v>0.26882169099999997</v>
      </c>
      <c r="Y1328" s="95">
        <f t="shared" si="286"/>
        <v>0.26882169118212501</v>
      </c>
      <c r="Z1328" s="2" t="s">
        <v>532</v>
      </c>
      <c r="AA1328" s="2" t="s">
        <v>532</v>
      </c>
      <c r="AB1328" s="2">
        <v>0.22500000000000001</v>
      </c>
      <c r="AC1328" s="95">
        <v>0.27306249999999999</v>
      </c>
      <c r="AD1328" s="38">
        <f t="shared" si="287"/>
        <v>0</v>
      </c>
      <c r="AE1328" s="38">
        <f t="shared" si="288"/>
        <v>0</v>
      </c>
      <c r="AF1328" s="38">
        <f t="shared" si="289"/>
        <v>0</v>
      </c>
      <c r="AG1328" s="38">
        <f t="shared" si="290"/>
        <v>0</v>
      </c>
      <c r="AH1328" s="38">
        <f t="shared" si="291"/>
        <v>0</v>
      </c>
      <c r="AI1328" s="38">
        <v>303.90305555600003</v>
      </c>
      <c r="AJ1328" s="24">
        <f t="shared" si="292"/>
        <v>0</v>
      </c>
      <c r="AK1328" s="2">
        <f t="shared" si="293"/>
        <v>0</v>
      </c>
    </row>
    <row r="1329" spans="1:37">
      <c r="A1329" s="2">
        <v>0</v>
      </c>
      <c r="B1329" s="2" t="s">
        <v>451</v>
      </c>
      <c r="C1329" s="2" t="s">
        <v>1</v>
      </c>
      <c r="D1329" s="2" t="s">
        <v>448</v>
      </c>
      <c r="E1329" s="2" t="s">
        <v>1100</v>
      </c>
      <c r="F1329" s="2" t="s">
        <v>64</v>
      </c>
      <c r="H1329" s="2" t="s">
        <v>877</v>
      </c>
      <c r="I1329" s="2">
        <v>444</v>
      </c>
      <c r="J1329" s="2">
        <v>0</v>
      </c>
      <c r="K1329" s="95">
        <f t="shared" si="280"/>
        <v>0</v>
      </c>
      <c r="L1329" s="38">
        <f t="shared" si="281"/>
        <v>0</v>
      </c>
      <c r="M1329" s="38">
        <f t="shared" si="282"/>
        <v>0</v>
      </c>
      <c r="N1329" s="38">
        <f t="shared" si="283"/>
        <v>0</v>
      </c>
      <c r="O1329" s="38">
        <f t="shared" si="284"/>
        <v>0</v>
      </c>
      <c r="P1329" s="2">
        <v>1881234</v>
      </c>
      <c r="Q1329" s="2">
        <v>0</v>
      </c>
      <c r="R1329" s="24">
        <v>0</v>
      </c>
      <c r="S1329" s="24">
        <v>0</v>
      </c>
      <c r="T1329" s="24">
        <v>8.8235294000000006E-2</v>
      </c>
      <c r="U1329" s="24">
        <v>0.91176470600000004</v>
      </c>
      <c r="V1329" s="95">
        <f t="shared" si="285"/>
        <v>0</v>
      </c>
      <c r="W1329" s="95">
        <v>0.29590624999999998</v>
      </c>
      <c r="X1329" s="95">
        <v>0.26882169099999997</v>
      </c>
      <c r="Y1329" s="95">
        <f t="shared" si="286"/>
        <v>0.26882169118212501</v>
      </c>
      <c r="Z1329" s="2" t="s">
        <v>532</v>
      </c>
      <c r="AA1329" s="2" t="s">
        <v>532</v>
      </c>
      <c r="AB1329" s="2">
        <v>0.22500000000000001</v>
      </c>
      <c r="AC1329" s="95">
        <v>0.27306249999999999</v>
      </c>
      <c r="AD1329" s="38">
        <f t="shared" si="287"/>
        <v>0</v>
      </c>
      <c r="AE1329" s="38">
        <f t="shared" si="288"/>
        <v>0</v>
      </c>
      <c r="AF1329" s="38">
        <f t="shared" si="289"/>
        <v>0</v>
      </c>
      <c r="AG1329" s="38">
        <f t="shared" si="290"/>
        <v>0</v>
      </c>
      <c r="AH1329" s="38">
        <f t="shared" si="291"/>
        <v>0</v>
      </c>
      <c r="AI1329" s="38">
        <v>303.90305555600003</v>
      </c>
      <c r="AJ1329" s="24">
        <f t="shared" si="292"/>
        <v>0</v>
      </c>
      <c r="AK1329" s="2">
        <f t="shared" si="293"/>
        <v>0</v>
      </c>
    </row>
    <row r="1330" spans="1:37">
      <c r="A1330" s="2">
        <v>0</v>
      </c>
      <c r="B1330" s="2" t="s">
        <v>452</v>
      </c>
      <c r="C1330" s="2" t="s">
        <v>1</v>
      </c>
      <c r="D1330" s="2" t="s">
        <v>448</v>
      </c>
      <c r="E1330" s="2" t="s">
        <v>1100</v>
      </c>
      <c r="F1330" s="2" t="s">
        <v>64</v>
      </c>
      <c r="H1330" s="2" t="s">
        <v>877</v>
      </c>
      <c r="I1330" s="2">
        <v>355</v>
      </c>
      <c r="J1330" s="2">
        <v>0</v>
      </c>
      <c r="K1330" s="95">
        <f t="shared" si="280"/>
        <v>0</v>
      </c>
      <c r="L1330" s="38">
        <f t="shared" si="281"/>
        <v>0</v>
      </c>
      <c r="M1330" s="38">
        <f t="shared" si="282"/>
        <v>0</v>
      </c>
      <c r="N1330" s="38">
        <f t="shared" si="283"/>
        <v>0</v>
      </c>
      <c r="O1330" s="38">
        <f t="shared" si="284"/>
        <v>0</v>
      </c>
      <c r="P1330" s="2">
        <v>1293591</v>
      </c>
      <c r="Q1330" s="2">
        <v>0</v>
      </c>
      <c r="R1330" s="24">
        <v>0</v>
      </c>
      <c r="S1330" s="24">
        <v>0</v>
      </c>
      <c r="T1330" s="24">
        <v>8.8235294000000006E-2</v>
      </c>
      <c r="U1330" s="24">
        <v>0.91176470600000004</v>
      </c>
      <c r="V1330" s="95">
        <f t="shared" si="285"/>
        <v>0</v>
      </c>
      <c r="W1330" s="95">
        <v>0.29590624999999998</v>
      </c>
      <c r="X1330" s="95">
        <v>0.26882169099999997</v>
      </c>
      <c r="Y1330" s="95">
        <f t="shared" si="286"/>
        <v>0.26882169118212501</v>
      </c>
      <c r="Z1330" s="2" t="s">
        <v>532</v>
      </c>
      <c r="AA1330" s="2" t="s">
        <v>532</v>
      </c>
      <c r="AB1330" s="2">
        <v>0.22500000000000001</v>
      </c>
      <c r="AC1330" s="95">
        <v>0.27306249999999999</v>
      </c>
      <c r="AD1330" s="38">
        <f t="shared" si="287"/>
        <v>0</v>
      </c>
      <c r="AE1330" s="38">
        <f t="shared" si="288"/>
        <v>0</v>
      </c>
      <c r="AF1330" s="38">
        <f t="shared" si="289"/>
        <v>0</v>
      </c>
      <c r="AG1330" s="38">
        <f t="shared" si="290"/>
        <v>0</v>
      </c>
      <c r="AH1330" s="38">
        <f t="shared" si="291"/>
        <v>0</v>
      </c>
      <c r="AI1330" s="38">
        <v>303.90305555600003</v>
      </c>
      <c r="AJ1330" s="24">
        <f t="shared" si="292"/>
        <v>0</v>
      </c>
      <c r="AK1330" s="2">
        <f t="shared" si="293"/>
        <v>0</v>
      </c>
    </row>
    <row r="1331" spans="1:37">
      <c r="A1331" s="2">
        <v>0</v>
      </c>
      <c r="B1331" s="2" t="s">
        <v>453</v>
      </c>
      <c r="C1331" s="2" t="s">
        <v>1</v>
      </c>
      <c r="D1331" s="2" t="s">
        <v>448</v>
      </c>
      <c r="E1331" s="2" t="s">
        <v>1100</v>
      </c>
      <c r="F1331" s="2" t="s">
        <v>64</v>
      </c>
      <c r="H1331" s="2" t="s">
        <v>877</v>
      </c>
      <c r="I1331" s="2">
        <v>467</v>
      </c>
      <c r="J1331" s="2">
        <v>0</v>
      </c>
      <c r="K1331" s="95">
        <f t="shared" si="280"/>
        <v>0</v>
      </c>
      <c r="L1331" s="38">
        <f t="shared" si="281"/>
        <v>0</v>
      </c>
      <c r="M1331" s="38">
        <f t="shared" si="282"/>
        <v>0</v>
      </c>
      <c r="N1331" s="38">
        <f t="shared" si="283"/>
        <v>0</v>
      </c>
      <c r="O1331" s="38">
        <f t="shared" si="284"/>
        <v>0</v>
      </c>
      <c r="P1331" s="2">
        <v>2078783</v>
      </c>
      <c r="Q1331" s="2">
        <v>0</v>
      </c>
      <c r="R1331" s="24">
        <v>0</v>
      </c>
      <c r="S1331" s="24">
        <v>0</v>
      </c>
      <c r="T1331" s="24">
        <v>8.8235294000000006E-2</v>
      </c>
      <c r="U1331" s="24">
        <v>0.91176470600000004</v>
      </c>
      <c r="V1331" s="95">
        <f t="shared" si="285"/>
        <v>0</v>
      </c>
      <c r="W1331" s="95">
        <v>0.29590624999999998</v>
      </c>
      <c r="X1331" s="95">
        <v>0.26882169099999997</v>
      </c>
      <c r="Y1331" s="95">
        <f t="shared" si="286"/>
        <v>0.26882169118212501</v>
      </c>
      <c r="Z1331" s="2" t="s">
        <v>532</v>
      </c>
      <c r="AA1331" s="2" t="s">
        <v>532</v>
      </c>
      <c r="AB1331" s="2">
        <v>0.22500000000000001</v>
      </c>
      <c r="AC1331" s="95">
        <v>0.27306249999999999</v>
      </c>
      <c r="AD1331" s="38">
        <f t="shared" si="287"/>
        <v>0</v>
      </c>
      <c r="AE1331" s="38">
        <f t="shared" si="288"/>
        <v>0</v>
      </c>
      <c r="AF1331" s="38">
        <f t="shared" si="289"/>
        <v>0</v>
      </c>
      <c r="AG1331" s="38">
        <f t="shared" si="290"/>
        <v>0</v>
      </c>
      <c r="AH1331" s="38">
        <f t="shared" si="291"/>
        <v>0</v>
      </c>
      <c r="AI1331" s="38">
        <v>303.90305555600003</v>
      </c>
      <c r="AJ1331" s="24">
        <f t="shared" si="292"/>
        <v>0</v>
      </c>
      <c r="AK1331" s="2">
        <f t="shared" si="293"/>
        <v>0</v>
      </c>
    </row>
    <row r="1332" spans="1:37">
      <c r="A1332" s="2">
        <v>265</v>
      </c>
      <c r="B1332" s="2" t="s">
        <v>318</v>
      </c>
      <c r="C1332" s="2" t="s">
        <v>1</v>
      </c>
      <c r="D1332" s="2" t="s">
        <v>448</v>
      </c>
      <c r="E1332" s="2" t="s">
        <v>1100</v>
      </c>
      <c r="F1332" s="2" t="s">
        <v>64</v>
      </c>
      <c r="H1332" s="2" t="s">
        <v>877</v>
      </c>
      <c r="I1332" s="2">
        <v>5732</v>
      </c>
      <c r="J1332" s="2">
        <v>506</v>
      </c>
      <c r="K1332" s="95">
        <f t="shared" si="280"/>
        <v>8.8276343335659452E-2</v>
      </c>
      <c r="L1332" s="38">
        <f t="shared" si="281"/>
        <v>0</v>
      </c>
      <c r="M1332" s="38">
        <f t="shared" si="282"/>
        <v>0</v>
      </c>
      <c r="N1332" s="38">
        <f t="shared" si="283"/>
        <v>0</v>
      </c>
      <c r="O1332" s="38">
        <f t="shared" si="284"/>
        <v>2.5299999999999998</v>
      </c>
      <c r="P1332" s="2">
        <v>2371762</v>
      </c>
      <c r="Q1332" s="2">
        <v>3.0778266329999999</v>
      </c>
      <c r="R1332" s="24">
        <v>0</v>
      </c>
      <c r="S1332" s="24">
        <v>0</v>
      </c>
      <c r="T1332" s="24">
        <v>0</v>
      </c>
      <c r="U1332" s="24">
        <v>1</v>
      </c>
      <c r="V1332" s="95">
        <f t="shared" si="285"/>
        <v>8.8276343335659452E-2</v>
      </c>
      <c r="W1332" s="95">
        <v>0.354875</v>
      </c>
      <c r="X1332" s="95">
        <v>0.32937499999999997</v>
      </c>
      <c r="Y1332" s="95">
        <f t="shared" si="286"/>
        <v>0.32937499999999997</v>
      </c>
      <c r="Z1332" s="2" t="s">
        <v>532</v>
      </c>
      <c r="AA1332" s="2" t="s">
        <v>532</v>
      </c>
      <c r="AB1332" s="2" t="s">
        <v>532</v>
      </c>
      <c r="AC1332" s="95">
        <v>0.32937499999999997</v>
      </c>
      <c r="AD1332" s="38">
        <f t="shared" si="287"/>
        <v>0</v>
      </c>
      <c r="AE1332" s="38">
        <f t="shared" si="288"/>
        <v>0</v>
      </c>
      <c r="AF1332" s="38">
        <f t="shared" si="289"/>
        <v>0</v>
      </c>
      <c r="AG1332" s="38">
        <f t="shared" si="290"/>
        <v>7.2998722499999991</v>
      </c>
      <c r="AH1332" s="38">
        <f t="shared" si="291"/>
        <v>7.2998722499999991</v>
      </c>
      <c r="AI1332" s="38">
        <v>303.90305555600003</v>
      </c>
      <c r="AJ1332" s="24">
        <f t="shared" si="292"/>
        <v>2.4020397677952457E-2</v>
      </c>
      <c r="AK1332" s="2">
        <f t="shared" si="293"/>
        <v>843</v>
      </c>
    </row>
    <row r="1333" spans="1:37">
      <c r="A1333" s="2">
        <v>266</v>
      </c>
      <c r="B1333" s="2" t="s">
        <v>319</v>
      </c>
      <c r="C1333" s="2" t="s">
        <v>1</v>
      </c>
      <c r="D1333" s="2" t="s">
        <v>448</v>
      </c>
      <c r="E1333" s="2" t="s">
        <v>1100</v>
      </c>
      <c r="F1333" s="2" t="s">
        <v>64</v>
      </c>
      <c r="H1333" s="2" t="s">
        <v>877</v>
      </c>
      <c r="I1333" s="2">
        <v>5426</v>
      </c>
      <c r="J1333" s="2">
        <v>112</v>
      </c>
      <c r="K1333" s="95">
        <f t="shared" si="280"/>
        <v>2.0641356431994103E-2</v>
      </c>
      <c r="L1333" s="38">
        <f t="shared" si="281"/>
        <v>0</v>
      </c>
      <c r="M1333" s="38">
        <f t="shared" si="282"/>
        <v>0</v>
      </c>
      <c r="N1333" s="38">
        <f t="shared" si="283"/>
        <v>0</v>
      </c>
      <c r="O1333" s="38">
        <f t="shared" si="284"/>
        <v>0.56000000000000005</v>
      </c>
      <c r="P1333" s="2">
        <v>2848968</v>
      </c>
      <c r="Q1333" s="2">
        <v>0.54574121600000003</v>
      </c>
      <c r="R1333" s="24">
        <v>0</v>
      </c>
      <c r="S1333" s="24">
        <v>0</v>
      </c>
      <c r="T1333" s="24">
        <v>0</v>
      </c>
      <c r="U1333" s="24">
        <v>1</v>
      </c>
      <c r="V1333" s="95">
        <f t="shared" si="285"/>
        <v>2.0641356431994103E-2</v>
      </c>
      <c r="W1333" s="95">
        <v>0.38409375000000001</v>
      </c>
      <c r="X1333" s="95">
        <v>0.31694375000000002</v>
      </c>
      <c r="Y1333" s="95">
        <f t="shared" si="286"/>
        <v>0.31694375000000002</v>
      </c>
      <c r="Z1333" s="2" t="s">
        <v>532</v>
      </c>
      <c r="AA1333" s="2" t="s">
        <v>532</v>
      </c>
      <c r="AB1333" s="2" t="s">
        <v>532</v>
      </c>
      <c r="AC1333" s="95">
        <v>0.31694375000000002</v>
      </c>
      <c r="AD1333" s="38">
        <f t="shared" si="287"/>
        <v>0</v>
      </c>
      <c r="AE1333" s="38">
        <f t="shared" si="288"/>
        <v>0</v>
      </c>
      <c r="AF1333" s="38">
        <f t="shared" si="289"/>
        <v>0</v>
      </c>
      <c r="AG1333" s="38">
        <f t="shared" si="290"/>
        <v>1.5547992600000002</v>
      </c>
      <c r="AH1333" s="38">
        <f t="shared" si="291"/>
        <v>1.5547992600000002</v>
      </c>
      <c r="AI1333" s="38">
        <v>303.90305555600003</v>
      </c>
      <c r="AJ1333" s="24">
        <f t="shared" si="292"/>
        <v>5.116102755714144E-3</v>
      </c>
      <c r="AK1333" s="2">
        <f t="shared" si="293"/>
        <v>187</v>
      </c>
    </row>
    <row r="1334" spans="1:37">
      <c r="A1334" s="2">
        <v>267</v>
      </c>
      <c r="B1334" s="2" t="s">
        <v>320</v>
      </c>
      <c r="C1334" s="2" t="s">
        <v>1</v>
      </c>
      <c r="D1334" s="2" t="s">
        <v>448</v>
      </c>
      <c r="E1334" s="2" t="s">
        <v>1100</v>
      </c>
      <c r="F1334" s="2" t="s">
        <v>64</v>
      </c>
      <c r="H1334" s="2" t="s">
        <v>877</v>
      </c>
      <c r="I1334" s="2">
        <v>4078</v>
      </c>
      <c r="J1334" s="2">
        <v>338</v>
      </c>
      <c r="K1334" s="95">
        <f t="shared" si="280"/>
        <v>8.288376655223148E-2</v>
      </c>
      <c r="L1334" s="38">
        <f t="shared" si="281"/>
        <v>0</v>
      </c>
      <c r="M1334" s="38">
        <f t="shared" si="282"/>
        <v>0</v>
      </c>
      <c r="N1334" s="38">
        <f t="shared" si="283"/>
        <v>0</v>
      </c>
      <c r="O1334" s="38">
        <f t="shared" si="284"/>
        <v>1.69</v>
      </c>
      <c r="P1334" s="2">
        <v>1961234</v>
      </c>
      <c r="Q1334" s="2">
        <v>2.4662406739999998</v>
      </c>
      <c r="R1334" s="24">
        <v>0</v>
      </c>
      <c r="S1334" s="24">
        <v>0</v>
      </c>
      <c r="T1334" s="24">
        <v>0</v>
      </c>
      <c r="U1334" s="24">
        <v>1</v>
      </c>
      <c r="V1334" s="95">
        <f t="shared" si="285"/>
        <v>8.288376655223148E-2</v>
      </c>
      <c r="W1334" s="95">
        <v>0.37346875000000002</v>
      </c>
      <c r="X1334" s="95">
        <v>0.32671875</v>
      </c>
      <c r="Y1334" s="95">
        <f t="shared" si="286"/>
        <v>0.32671875</v>
      </c>
      <c r="Z1334" s="2" t="s">
        <v>532</v>
      </c>
      <c r="AA1334" s="2" t="s">
        <v>532</v>
      </c>
      <c r="AB1334" s="2" t="s">
        <v>532</v>
      </c>
      <c r="AC1334" s="95">
        <v>0.32671875</v>
      </c>
      <c r="AD1334" s="38">
        <f t="shared" si="287"/>
        <v>0</v>
      </c>
      <c r="AE1334" s="38">
        <f t="shared" si="288"/>
        <v>0</v>
      </c>
      <c r="AF1334" s="38">
        <f t="shared" si="289"/>
        <v>0</v>
      </c>
      <c r="AG1334" s="38">
        <f t="shared" si="290"/>
        <v>4.836875062499999</v>
      </c>
      <c r="AH1334" s="38">
        <f t="shared" si="291"/>
        <v>4.836875062499999</v>
      </c>
      <c r="AI1334" s="38">
        <v>303.90305555600003</v>
      </c>
      <c r="AJ1334" s="24">
        <f t="shared" si="292"/>
        <v>1.5915848735547546E-2</v>
      </c>
      <c r="AK1334" s="2">
        <f t="shared" si="293"/>
        <v>563</v>
      </c>
    </row>
    <row r="1335" spans="1:37">
      <c r="A1335" s="2">
        <v>268</v>
      </c>
      <c r="B1335" s="2" t="s">
        <v>321</v>
      </c>
      <c r="C1335" s="2" t="s">
        <v>1</v>
      </c>
      <c r="D1335" s="2" t="s">
        <v>448</v>
      </c>
      <c r="E1335" s="2" t="s">
        <v>1100</v>
      </c>
      <c r="F1335" s="2" t="s">
        <v>64</v>
      </c>
      <c r="H1335" s="2" t="s">
        <v>877</v>
      </c>
      <c r="I1335" s="2">
        <v>3685</v>
      </c>
      <c r="J1335" s="2">
        <v>199</v>
      </c>
      <c r="K1335" s="95">
        <f t="shared" si="280"/>
        <v>5.4002713704206243E-2</v>
      </c>
      <c r="L1335" s="38">
        <f t="shared" si="281"/>
        <v>0</v>
      </c>
      <c r="M1335" s="38">
        <f t="shared" si="282"/>
        <v>0</v>
      </c>
      <c r="N1335" s="38">
        <f t="shared" si="283"/>
        <v>0</v>
      </c>
      <c r="O1335" s="38">
        <f t="shared" si="284"/>
        <v>0.995</v>
      </c>
      <c r="P1335" s="2">
        <v>1810607</v>
      </c>
      <c r="Q1335" s="2">
        <v>1.525756342</v>
      </c>
      <c r="R1335" s="24">
        <v>0</v>
      </c>
      <c r="S1335" s="24">
        <v>0</v>
      </c>
      <c r="T1335" s="24">
        <v>0</v>
      </c>
      <c r="U1335" s="24">
        <v>1</v>
      </c>
      <c r="V1335" s="95">
        <f t="shared" si="285"/>
        <v>5.4002713704206243E-2</v>
      </c>
      <c r="W1335" s="95">
        <v>0.38409375000000001</v>
      </c>
      <c r="X1335" s="95">
        <v>0.31694375000000002</v>
      </c>
      <c r="Y1335" s="95">
        <f t="shared" si="286"/>
        <v>0.31694375000000002</v>
      </c>
      <c r="Z1335" s="2" t="s">
        <v>532</v>
      </c>
      <c r="AA1335" s="2" t="s">
        <v>532</v>
      </c>
      <c r="AB1335" s="2" t="s">
        <v>532</v>
      </c>
      <c r="AC1335" s="95">
        <v>0.31694375000000002</v>
      </c>
      <c r="AD1335" s="38">
        <f t="shared" si="287"/>
        <v>0</v>
      </c>
      <c r="AE1335" s="38">
        <f t="shared" si="288"/>
        <v>0</v>
      </c>
      <c r="AF1335" s="38">
        <f t="shared" si="289"/>
        <v>0</v>
      </c>
      <c r="AG1335" s="38">
        <f t="shared" si="290"/>
        <v>2.7625451137500003</v>
      </c>
      <c r="AH1335" s="38">
        <f t="shared" si="291"/>
        <v>2.7625451137500003</v>
      </c>
      <c r="AI1335" s="38">
        <v>303.90305555600003</v>
      </c>
      <c r="AJ1335" s="24">
        <f t="shared" si="292"/>
        <v>9.0902182891706654E-3</v>
      </c>
      <c r="AK1335" s="2">
        <f t="shared" si="293"/>
        <v>332</v>
      </c>
    </row>
    <row r="1336" spans="1:37">
      <c r="A1336" s="2">
        <v>269</v>
      </c>
      <c r="B1336" s="2" t="s">
        <v>322</v>
      </c>
      <c r="C1336" s="2" t="s">
        <v>1</v>
      </c>
      <c r="D1336" s="2" t="s">
        <v>448</v>
      </c>
      <c r="E1336" s="2" t="s">
        <v>1100</v>
      </c>
      <c r="F1336" s="2" t="s">
        <v>64</v>
      </c>
      <c r="H1336" s="2" t="s">
        <v>877</v>
      </c>
      <c r="I1336" s="2">
        <v>7458</v>
      </c>
      <c r="J1336" s="2">
        <v>443</v>
      </c>
      <c r="K1336" s="95">
        <f t="shared" si="280"/>
        <v>5.939930276213462E-2</v>
      </c>
      <c r="L1336" s="38">
        <f t="shared" si="281"/>
        <v>0</v>
      </c>
      <c r="M1336" s="38">
        <f t="shared" si="282"/>
        <v>0</v>
      </c>
      <c r="N1336" s="38">
        <f t="shared" si="283"/>
        <v>0</v>
      </c>
      <c r="O1336" s="38">
        <f t="shared" si="284"/>
        <v>2.2149999999999999</v>
      </c>
      <c r="P1336" s="2">
        <v>2450153</v>
      </c>
      <c r="Q1336" s="2">
        <v>2.684134373</v>
      </c>
      <c r="R1336" s="24">
        <v>0</v>
      </c>
      <c r="S1336" s="24">
        <v>0</v>
      </c>
      <c r="T1336" s="24">
        <v>0</v>
      </c>
      <c r="U1336" s="24">
        <v>1</v>
      </c>
      <c r="V1336" s="95">
        <f t="shared" si="285"/>
        <v>5.939930276213462E-2</v>
      </c>
      <c r="W1336" s="95">
        <v>0.38834375000000004</v>
      </c>
      <c r="X1336" s="95">
        <v>0.3389375</v>
      </c>
      <c r="Y1336" s="95">
        <f t="shared" si="286"/>
        <v>0.3389375</v>
      </c>
      <c r="Z1336" s="2" t="s">
        <v>532</v>
      </c>
      <c r="AA1336" s="2" t="s">
        <v>532</v>
      </c>
      <c r="AB1336" s="2" t="s">
        <v>532</v>
      </c>
      <c r="AC1336" s="95">
        <v>0.3389375</v>
      </c>
      <c r="AD1336" s="38">
        <f t="shared" si="287"/>
        <v>0</v>
      </c>
      <c r="AE1336" s="38">
        <f t="shared" si="288"/>
        <v>0</v>
      </c>
      <c r="AF1336" s="38">
        <f t="shared" si="289"/>
        <v>0</v>
      </c>
      <c r="AG1336" s="38">
        <f t="shared" si="290"/>
        <v>6.5765398874999992</v>
      </c>
      <c r="AH1336" s="38">
        <f t="shared" si="291"/>
        <v>6.5765398874999992</v>
      </c>
      <c r="AI1336" s="38">
        <v>303.90305555600003</v>
      </c>
      <c r="AJ1336" s="24">
        <f t="shared" si="292"/>
        <v>2.1640255888404993E-2</v>
      </c>
      <c r="AK1336" s="2">
        <f t="shared" si="293"/>
        <v>738</v>
      </c>
    </row>
    <row r="1337" spans="1:37">
      <c r="A1337" s="2">
        <v>270</v>
      </c>
      <c r="B1337" s="2" t="s">
        <v>323</v>
      </c>
      <c r="C1337" s="2" t="s">
        <v>1</v>
      </c>
      <c r="D1337" s="2" t="s">
        <v>448</v>
      </c>
      <c r="E1337" s="2" t="s">
        <v>1100</v>
      </c>
      <c r="F1337" s="2" t="s">
        <v>64</v>
      </c>
      <c r="H1337" s="2" t="s">
        <v>877</v>
      </c>
      <c r="I1337" s="2">
        <v>6040</v>
      </c>
      <c r="J1337" s="2">
        <v>654</v>
      </c>
      <c r="K1337" s="95">
        <f t="shared" si="280"/>
        <v>0.10827814569536424</v>
      </c>
      <c r="L1337" s="38">
        <f t="shared" si="281"/>
        <v>0</v>
      </c>
      <c r="M1337" s="38">
        <f t="shared" si="282"/>
        <v>0</v>
      </c>
      <c r="N1337" s="38">
        <f t="shared" si="283"/>
        <v>0</v>
      </c>
      <c r="O1337" s="38">
        <f t="shared" si="284"/>
        <v>3.27</v>
      </c>
      <c r="P1337" s="2">
        <v>1316014</v>
      </c>
      <c r="Q1337" s="2">
        <v>8.0713413569999997</v>
      </c>
      <c r="R1337" s="24">
        <v>0</v>
      </c>
      <c r="S1337" s="24">
        <v>0</v>
      </c>
      <c r="T1337" s="24">
        <v>0</v>
      </c>
      <c r="U1337" s="24">
        <v>1</v>
      </c>
      <c r="V1337" s="95">
        <f t="shared" si="285"/>
        <v>0.10827814569536424</v>
      </c>
      <c r="W1337" s="95">
        <v>0.42128125</v>
      </c>
      <c r="X1337" s="95">
        <v>0.37081249999999999</v>
      </c>
      <c r="Y1337" s="95">
        <f t="shared" si="286"/>
        <v>0.37081249999999999</v>
      </c>
      <c r="Z1337" s="2" t="s">
        <v>532</v>
      </c>
      <c r="AA1337" s="2" t="s">
        <v>532</v>
      </c>
      <c r="AB1337" s="2" t="s">
        <v>532</v>
      </c>
      <c r="AC1337" s="95">
        <v>0.37081249999999999</v>
      </c>
      <c r="AD1337" s="38">
        <f t="shared" si="287"/>
        <v>0</v>
      </c>
      <c r="AE1337" s="38">
        <f t="shared" si="288"/>
        <v>0</v>
      </c>
      <c r="AF1337" s="38">
        <f t="shared" si="289"/>
        <v>0</v>
      </c>
      <c r="AG1337" s="38">
        <f t="shared" si="290"/>
        <v>10.621998224999999</v>
      </c>
      <c r="AH1337" s="38">
        <f t="shared" si="291"/>
        <v>10.621998224999999</v>
      </c>
      <c r="AI1337" s="38">
        <v>303.90305555600003</v>
      </c>
      <c r="AJ1337" s="24">
        <f t="shared" si="292"/>
        <v>3.4951929672331607E-2</v>
      </c>
      <c r="AK1337" s="2">
        <f t="shared" si="293"/>
        <v>1090</v>
      </c>
    </row>
    <row r="1338" spans="1:37">
      <c r="A1338" s="2">
        <v>271</v>
      </c>
      <c r="B1338" s="2" t="s">
        <v>324</v>
      </c>
      <c r="C1338" s="2" t="s">
        <v>1</v>
      </c>
      <c r="D1338" s="2" t="s">
        <v>448</v>
      </c>
      <c r="E1338" s="2" t="s">
        <v>1100</v>
      </c>
      <c r="F1338" s="2" t="s">
        <v>64</v>
      </c>
      <c r="H1338" s="2" t="s">
        <v>877</v>
      </c>
      <c r="I1338" s="2">
        <v>3522</v>
      </c>
      <c r="J1338" s="2">
        <v>436</v>
      </c>
      <c r="K1338" s="95">
        <f t="shared" si="280"/>
        <v>0.12379329926178308</v>
      </c>
      <c r="L1338" s="38">
        <f t="shared" si="281"/>
        <v>0</v>
      </c>
      <c r="M1338" s="38">
        <f t="shared" si="282"/>
        <v>0</v>
      </c>
      <c r="N1338" s="38">
        <f t="shared" si="283"/>
        <v>0</v>
      </c>
      <c r="O1338" s="38">
        <f t="shared" si="284"/>
        <v>2.1800000000000002</v>
      </c>
      <c r="P1338" s="2">
        <v>554342</v>
      </c>
      <c r="Q1338" s="2">
        <v>15.373085568</v>
      </c>
      <c r="R1338" s="24">
        <v>0</v>
      </c>
      <c r="S1338" s="24">
        <v>0</v>
      </c>
      <c r="T1338" s="24">
        <v>0</v>
      </c>
      <c r="U1338" s="24">
        <v>1</v>
      </c>
      <c r="V1338" s="95">
        <f t="shared" si="285"/>
        <v>0.12379329926178308</v>
      </c>
      <c r="W1338" s="95">
        <v>0.48503124999999991</v>
      </c>
      <c r="X1338" s="95">
        <v>0.44624999999999998</v>
      </c>
      <c r="Y1338" s="95">
        <f t="shared" si="286"/>
        <v>0.44624999999999998</v>
      </c>
      <c r="Z1338" s="2" t="s">
        <v>532</v>
      </c>
      <c r="AA1338" s="2" t="s">
        <v>532</v>
      </c>
      <c r="AB1338" s="2" t="s">
        <v>532</v>
      </c>
      <c r="AC1338" s="95">
        <v>0.44624999999999998</v>
      </c>
      <c r="AD1338" s="38">
        <f t="shared" si="287"/>
        <v>0</v>
      </c>
      <c r="AE1338" s="38">
        <f t="shared" si="288"/>
        <v>0</v>
      </c>
      <c r="AF1338" s="38">
        <f t="shared" si="289"/>
        <v>0</v>
      </c>
      <c r="AG1338" s="38">
        <f t="shared" si="290"/>
        <v>8.5219470000000008</v>
      </c>
      <c r="AH1338" s="38">
        <f t="shared" si="291"/>
        <v>8.5219470000000008</v>
      </c>
      <c r="AI1338" s="38">
        <v>303.90305555600003</v>
      </c>
      <c r="AJ1338" s="24">
        <f t="shared" si="292"/>
        <v>2.8041662774363475E-2</v>
      </c>
      <c r="AK1338" s="2">
        <f t="shared" si="293"/>
        <v>727</v>
      </c>
    </row>
    <row r="1339" spans="1:37">
      <c r="A1339" s="2">
        <v>272</v>
      </c>
      <c r="B1339" s="2" t="s">
        <v>325</v>
      </c>
      <c r="C1339" s="2" t="s">
        <v>1</v>
      </c>
      <c r="D1339" s="2" t="s">
        <v>448</v>
      </c>
      <c r="E1339" s="2" t="s">
        <v>1100</v>
      </c>
      <c r="F1339" s="2" t="s">
        <v>64</v>
      </c>
      <c r="H1339" s="2" t="s">
        <v>877</v>
      </c>
      <c r="I1339" s="2">
        <v>6696</v>
      </c>
      <c r="J1339" s="2">
        <v>1227</v>
      </c>
      <c r="K1339" s="95">
        <f t="shared" si="280"/>
        <v>0.1832437275985663</v>
      </c>
      <c r="L1339" s="38">
        <f t="shared" si="281"/>
        <v>0</v>
      </c>
      <c r="M1339" s="38">
        <f t="shared" si="282"/>
        <v>0</v>
      </c>
      <c r="N1339" s="38">
        <f t="shared" si="283"/>
        <v>0</v>
      </c>
      <c r="O1339" s="38">
        <f t="shared" si="284"/>
        <v>6.1349999999999998</v>
      </c>
      <c r="P1339" s="2">
        <v>1171817</v>
      </c>
      <c r="Q1339" s="2">
        <v>19.101782019000002</v>
      </c>
      <c r="R1339" s="24">
        <v>0</v>
      </c>
      <c r="S1339" s="24">
        <v>0</v>
      </c>
      <c r="T1339" s="24">
        <v>0</v>
      </c>
      <c r="U1339" s="24">
        <v>1</v>
      </c>
      <c r="V1339" s="95">
        <f t="shared" si="285"/>
        <v>0.1832437275985663</v>
      </c>
      <c r="W1339" s="95">
        <v>0.46271875000000001</v>
      </c>
      <c r="X1339" s="95">
        <v>0.41649999999999998</v>
      </c>
      <c r="Y1339" s="95">
        <f t="shared" si="286"/>
        <v>0.41649999999999998</v>
      </c>
      <c r="Z1339" s="2" t="s">
        <v>532</v>
      </c>
      <c r="AA1339" s="2" t="s">
        <v>532</v>
      </c>
      <c r="AB1339" s="2" t="s">
        <v>532</v>
      </c>
      <c r="AC1339" s="95">
        <v>0.41649999999999998</v>
      </c>
      <c r="AD1339" s="38">
        <f t="shared" si="287"/>
        <v>0</v>
      </c>
      <c r="AE1339" s="38">
        <f t="shared" si="288"/>
        <v>0</v>
      </c>
      <c r="AF1339" s="38">
        <f t="shared" si="289"/>
        <v>0</v>
      </c>
      <c r="AG1339" s="38">
        <f t="shared" si="290"/>
        <v>22.3837929</v>
      </c>
      <c r="AH1339" s="38">
        <f t="shared" si="291"/>
        <v>22.3837929</v>
      </c>
      <c r="AI1339" s="38">
        <v>303.90305555600003</v>
      </c>
      <c r="AJ1339" s="24">
        <f t="shared" si="292"/>
        <v>7.3654385800919833E-2</v>
      </c>
      <c r="AK1339" s="2">
        <f t="shared" si="293"/>
        <v>2045</v>
      </c>
    </row>
    <row r="1340" spans="1:37">
      <c r="A1340" s="2">
        <v>273</v>
      </c>
      <c r="B1340" s="2" t="s">
        <v>326</v>
      </c>
      <c r="C1340" s="2" t="s">
        <v>1</v>
      </c>
      <c r="D1340" s="2" t="s">
        <v>448</v>
      </c>
      <c r="E1340" s="2" t="s">
        <v>1100</v>
      </c>
      <c r="F1340" s="2" t="s">
        <v>64</v>
      </c>
      <c r="H1340" s="2" t="s">
        <v>877</v>
      </c>
      <c r="I1340" s="2">
        <v>12974</v>
      </c>
      <c r="J1340" s="2">
        <v>4339</v>
      </c>
      <c r="K1340" s="95">
        <f t="shared" si="280"/>
        <v>0.33443810698319715</v>
      </c>
      <c r="L1340" s="38">
        <f t="shared" si="281"/>
        <v>0</v>
      </c>
      <c r="M1340" s="38">
        <f t="shared" si="282"/>
        <v>0</v>
      </c>
      <c r="N1340" s="38">
        <f t="shared" si="283"/>
        <v>0</v>
      </c>
      <c r="O1340" s="38">
        <f t="shared" si="284"/>
        <v>21.695</v>
      </c>
      <c r="P1340" s="2">
        <v>1954116</v>
      </c>
      <c r="Q1340" s="2">
        <v>39.215173327999999</v>
      </c>
      <c r="R1340" s="24">
        <v>0</v>
      </c>
      <c r="S1340" s="24">
        <v>0</v>
      </c>
      <c r="T1340" s="24">
        <v>0</v>
      </c>
      <c r="U1340" s="24">
        <v>1</v>
      </c>
      <c r="V1340" s="95">
        <f t="shared" si="285"/>
        <v>0.33443810698319715</v>
      </c>
      <c r="W1340" s="95">
        <v>0.48343750000000008</v>
      </c>
      <c r="X1340" s="95">
        <v>0.40321875000000001</v>
      </c>
      <c r="Y1340" s="95">
        <f t="shared" si="286"/>
        <v>0.40321875000000001</v>
      </c>
      <c r="Z1340" s="2" t="s">
        <v>532</v>
      </c>
      <c r="AA1340" s="2" t="s">
        <v>532</v>
      </c>
      <c r="AB1340" s="2" t="s">
        <v>532</v>
      </c>
      <c r="AC1340" s="95">
        <v>0.40321875000000001</v>
      </c>
      <c r="AD1340" s="38">
        <f t="shared" si="287"/>
        <v>0</v>
      </c>
      <c r="AE1340" s="38">
        <f t="shared" si="288"/>
        <v>0</v>
      </c>
      <c r="AF1340" s="38">
        <f t="shared" si="289"/>
        <v>0</v>
      </c>
      <c r="AG1340" s="38">
        <f t="shared" si="290"/>
        <v>76.630997643750007</v>
      </c>
      <c r="AH1340" s="38">
        <f t="shared" si="291"/>
        <v>76.630997643750007</v>
      </c>
      <c r="AI1340" s="38">
        <v>303.90305555600003</v>
      </c>
      <c r="AJ1340" s="24">
        <f t="shared" si="292"/>
        <v>0.25215606175315097</v>
      </c>
      <c r="AK1340" s="2">
        <f t="shared" si="293"/>
        <v>7232</v>
      </c>
    </row>
    <row r="1341" spans="1:37">
      <c r="A1341" s="2">
        <v>274</v>
      </c>
      <c r="B1341" s="2" t="s">
        <v>327</v>
      </c>
      <c r="C1341" s="2" t="s">
        <v>1</v>
      </c>
      <c r="D1341" s="2" t="s">
        <v>448</v>
      </c>
      <c r="E1341" s="2" t="s">
        <v>1100</v>
      </c>
      <c r="F1341" s="2" t="s">
        <v>64</v>
      </c>
      <c r="H1341" s="2" t="s">
        <v>877</v>
      </c>
      <c r="I1341" s="2">
        <v>7645</v>
      </c>
      <c r="J1341" s="2">
        <v>2853</v>
      </c>
      <c r="K1341" s="95">
        <f t="shared" si="280"/>
        <v>0.37318508829300195</v>
      </c>
      <c r="L1341" s="38">
        <f t="shared" si="281"/>
        <v>0</v>
      </c>
      <c r="M1341" s="38">
        <f t="shared" si="282"/>
        <v>0</v>
      </c>
      <c r="N1341" s="38">
        <f t="shared" si="283"/>
        <v>0</v>
      </c>
      <c r="O1341" s="38">
        <f t="shared" si="284"/>
        <v>14.265000000000001</v>
      </c>
      <c r="P1341" s="2">
        <v>1151742</v>
      </c>
      <c r="Q1341" s="2">
        <v>40.981629398000003</v>
      </c>
      <c r="R1341" s="24">
        <v>0</v>
      </c>
      <c r="S1341" s="24">
        <v>0</v>
      </c>
      <c r="T1341" s="24">
        <v>0</v>
      </c>
      <c r="U1341" s="24">
        <v>1</v>
      </c>
      <c r="V1341" s="95">
        <f t="shared" si="285"/>
        <v>0.37318508829300195</v>
      </c>
      <c r="W1341" s="95">
        <v>0.46696874999999993</v>
      </c>
      <c r="X1341" s="95">
        <v>0.37771874999999999</v>
      </c>
      <c r="Y1341" s="95">
        <f t="shared" si="286"/>
        <v>0.37771874999999999</v>
      </c>
      <c r="Z1341" s="2" t="s">
        <v>532</v>
      </c>
      <c r="AA1341" s="2" t="s">
        <v>532</v>
      </c>
      <c r="AB1341" s="2" t="s">
        <v>532</v>
      </c>
      <c r="AC1341" s="95">
        <v>0.37771874999999999</v>
      </c>
      <c r="AD1341" s="38">
        <f t="shared" si="287"/>
        <v>0</v>
      </c>
      <c r="AE1341" s="38">
        <f t="shared" si="288"/>
        <v>0</v>
      </c>
      <c r="AF1341" s="38">
        <f t="shared" si="289"/>
        <v>0</v>
      </c>
      <c r="AG1341" s="38">
        <f t="shared" si="290"/>
        <v>47.20026380625</v>
      </c>
      <c r="AH1341" s="38">
        <f t="shared" si="291"/>
        <v>47.20026380625</v>
      </c>
      <c r="AI1341" s="38">
        <v>303.90305555600003</v>
      </c>
      <c r="AJ1341" s="24">
        <f t="shared" si="292"/>
        <v>0.15531355458040941</v>
      </c>
      <c r="AK1341" s="2">
        <f t="shared" si="293"/>
        <v>4755</v>
      </c>
    </row>
    <row r="1342" spans="1:37">
      <c r="A1342" s="2">
        <v>275</v>
      </c>
      <c r="B1342" s="2" t="s">
        <v>328</v>
      </c>
      <c r="C1342" s="2" t="s">
        <v>1</v>
      </c>
      <c r="D1342" s="2" t="s">
        <v>448</v>
      </c>
      <c r="E1342" s="2" t="s">
        <v>1100</v>
      </c>
      <c r="F1342" s="2" t="s">
        <v>64</v>
      </c>
      <c r="H1342" s="2" t="s">
        <v>877</v>
      </c>
      <c r="I1342" s="2">
        <v>18055</v>
      </c>
      <c r="J1342" s="2">
        <v>3821</v>
      </c>
      <c r="K1342" s="95">
        <f t="shared" si="280"/>
        <v>0.21163112711160342</v>
      </c>
      <c r="L1342" s="38">
        <f t="shared" si="281"/>
        <v>0</v>
      </c>
      <c r="M1342" s="38">
        <f t="shared" si="282"/>
        <v>0</v>
      </c>
      <c r="N1342" s="38">
        <f t="shared" si="283"/>
        <v>2.3130751341799995</v>
      </c>
      <c r="O1342" s="38">
        <f t="shared" si="284"/>
        <v>16.791924865819997</v>
      </c>
      <c r="P1342" s="2">
        <v>2071557</v>
      </c>
      <c r="Q1342" s="2">
        <v>27.135721551</v>
      </c>
      <c r="R1342" s="24">
        <v>0</v>
      </c>
      <c r="S1342" s="24">
        <v>0</v>
      </c>
      <c r="T1342" s="24">
        <v>0.121071716</v>
      </c>
      <c r="U1342" s="24">
        <v>0.878928284</v>
      </c>
      <c r="V1342" s="95">
        <f t="shared" si="285"/>
        <v>0.21163112711160342</v>
      </c>
      <c r="W1342" s="95">
        <v>0.43137500000000006</v>
      </c>
      <c r="X1342" s="95">
        <v>0.33588229600000002</v>
      </c>
      <c r="Y1342" s="95">
        <f t="shared" si="286"/>
        <v>0.33588229632837502</v>
      </c>
      <c r="Z1342" s="2" t="s">
        <v>532</v>
      </c>
      <c r="AA1342" s="2" t="s">
        <v>532</v>
      </c>
      <c r="AB1342" s="2">
        <v>0.22500000000000001</v>
      </c>
      <c r="AC1342" s="95">
        <v>0.35115625</v>
      </c>
      <c r="AD1342" s="38">
        <f t="shared" si="287"/>
        <v>0</v>
      </c>
      <c r="AE1342" s="38">
        <f t="shared" si="288"/>
        <v>0</v>
      </c>
      <c r="AF1342" s="38">
        <f t="shared" si="289"/>
        <v>4.5590710894687794</v>
      </c>
      <c r="AG1342" s="38">
        <f t="shared" si="290"/>
        <v>51.654122847588781</v>
      </c>
      <c r="AH1342" s="38">
        <f t="shared" si="291"/>
        <v>56.213193937057561</v>
      </c>
      <c r="AI1342" s="38">
        <v>303.90305555600003</v>
      </c>
      <c r="AJ1342" s="24">
        <f t="shared" si="292"/>
        <v>0.18497080864887583</v>
      </c>
      <c r="AK1342" s="2">
        <f t="shared" si="293"/>
        <v>6368</v>
      </c>
    </row>
    <row r="1343" spans="1:37">
      <c r="A1343" s="2">
        <v>276</v>
      </c>
      <c r="B1343" s="2" t="s">
        <v>329</v>
      </c>
      <c r="C1343" s="2" t="s">
        <v>1</v>
      </c>
      <c r="D1343" s="2" t="s">
        <v>448</v>
      </c>
      <c r="E1343" s="2" t="s">
        <v>1100</v>
      </c>
      <c r="F1343" s="2" t="s">
        <v>64</v>
      </c>
      <c r="H1343" s="2" t="s">
        <v>877</v>
      </c>
      <c r="I1343" s="2">
        <v>13368</v>
      </c>
      <c r="J1343" s="2">
        <v>1691</v>
      </c>
      <c r="K1343" s="95">
        <f t="shared" si="280"/>
        <v>0.12649611011370437</v>
      </c>
      <c r="L1343" s="38">
        <f t="shared" si="281"/>
        <v>0</v>
      </c>
      <c r="M1343" s="38">
        <f t="shared" si="282"/>
        <v>0</v>
      </c>
      <c r="N1343" s="38">
        <f t="shared" si="283"/>
        <v>0</v>
      </c>
      <c r="O1343" s="38">
        <f t="shared" si="284"/>
        <v>8.4550000000000001</v>
      </c>
      <c r="P1343" s="2">
        <v>2341746</v>
      </c>
      <c r="Q1343" s="2">
        <v>11.308159832999999</v>
      </c>
      <c r="R1343" s="24">
        <v>0</v>
      </c>
      <c r="S1343" s="24">
        <v>0</v>
      </c>
      <c r="T1343" s="24">
        <v>0</v>
      </c>
      <c r="U1343" s="24">
        <v>1</v>
      </c>
      <c r="V1343" s="95">
        <f t="shared" si="285"/>
        <v>0.12649611011370437</v>
      </c>
      <c r="W1343" s="95">
        <v>0.45953125000000011</v>
      </c>
      <c r="X1343" s="95">
        <v>0.35753125000000002</v>
      </c>
      <c r="Y1343" s="95">
        <f t="shared" si="286"/>
        <v>0.35753125000000002</v>
      </c>
      <c r="Z1343" s="2" t="s">
        <v>532</v>
      </c>
      <c r="AA1343" s="2" t="s">
        <v>532</v>
      </c>
      <c r="AB1343" s="2" t="s">
        <v>532</v>
      </c>
      <c r="AC1343" s="95">
        <v>0.35753125000000002</v>
      </c>
      <c r="AD1343" s="38">
        <f t="shared" si="287"/>
        <v>0</v>
      </c>
      <c r="AE1343" s="38">
        <f t="shared" si="288"/>
        <v>0</v>
      </c>
      <c r="AF1343" s="38">
        <f t="shared" si="289"/>
        <v>0</v>
      </c>
      <c r="AG1343" s="38">
        <f t="shared" si="290"/>
        <v>26.480838056250004</v>
      </c>
      <c r="AH1343" s="38">
        <f t="shared" si="291"/>
        <v>26.480838056250004</v>
      </c>
      <c r="AI1343" s="38">
        <v>303.90305555600003</v>
      </c>
      <c r="AJ1343" s="24">
        <f t="shared" si="292"/>
        <v>8.7135807199445539E-2</v>
      </c>
      <c r="AK1343" s="2">
        <f t="shared" si="293"/>
        <v>2818</v>
      </c>
    </row>
    <row r="1344" spans="1:37">
      <c r="A1344" s="2">
        <v>277</v>
      </c>
      <c r="B1344" s="2" t="s">
        <v>330</v>
      </c>
      <c r="C1344" s="2" t="s">
        <v>1</v>
      </c>
      <c r="D1344" s="2" t="s">
        <v>448</v>
      </c>
      <c r="E1344" s="2" t="s">
        <v>1100</v>
      </c>
      <c r="F1344" s="2" t="s">
        <v>64</v>
      </c>
      <c r="H1344" s="2" t="s">
        <v>877</v>
      </c>
      <c r="I1344" s="2">
        <v>6447</v>
      </c>
      <c r="J1344" s="2">
        <v>842</v>
      </c>
      <c r="K1344" s="95">
        <f t="shared" si="280"/>
        <v>0.13060338141771366</v>
      </c>
      <c r="L1344" s="38">
        <f t="shared" si="281"/>
        <v>0</v>
      </c>
      <c r="M1344" s="38">
        <f t="shared" si="282"/>
        <v>0</v>
      </c>
      <c r="N1344" s="38">
        <f t="shared" si="283"/>
        <v>2.1792942910000002E-2</v>
      </c>
      <c r="O1344" s="38">
        <f t="shared" si="284"/>
        <v>4.1882070570900005</v>
      </c>
      <c r="P1344" s="2">
        <v>494758</v>
      </c>
      <c r="Q1344" s="2">
        <v>27.496810822</v>
      </c>
      <c r="R1344" s="24">
        <v>0</v>
      </c>
      <c r="S1344" s="24">
        <v>0</v>
      </c>
      <c r="T1344" s="24">
        <v>5.1764710000000002E-3</v>
      </c>
      <c r="U1344" s="24">
        <v>0.99482352900000004</v>
      </c>
      <c r="V1344" s="95">
        <f t="shared" si="285"/>
        <v>0.13060338141771366</v>
      </c>
      <c r="W1344" s="95">
        <v>0.44678125000000002</v>
      </c>
      <c r="X1344" s="95">
        <v>0.36888326100000002</v>
      </c>
      <c r="Y1344" s="95">
        <f t="shared" si="286"/>
        <v>0.36888326093621038</v>
      </c>
      <c r="Z1344" s="2" t="s">
        <v>532</v>
      </c>
      <c r="AA1344" s="2" t="s">
        <v>532</v>
      </c>
      <c r="AB1344" s="2">
        <v>0.22500000000000001</v>
      </c>
      <c r="AC1344" s="95">
        <v>0.36963194399999999</v>
      </c>
      <c r="AD1344" s="38">
        <f t="shared" si="287"/>
        <v>0</v>
      </c>
      <c r="AE1344" s="38">
        <f t="shared" si="288"/>
        <v>0</v>
      </c>
      <c r="AF1344" s="38">
        <f t="shared" si="289"/>
        <v>4.2953890475610004E-2</v>
      </c>
      <c r="AG1344" s="38">
        <f t="shared" si="290"/>
        <v>13.561313219547456</v>
      </c>
      <c r="AH1344" s="38">
        <f t="shared" si="291"/>
        <v>13.604267110023066</v>
      </c>
      <c r="AI1344" s="38">
        <v>303.90305555600003</v>
      </c>
      <c r="AJ1344" s="24">
        <f t="shared" si="292"/>
        <v>4.4765154088805194E-2</v>
      </c>
      <c r="AK1344" s="2">
        <f t="shared" si="293"/>
        <v>1403</v>
      </c>
    </row>
    <row r="1345" spans="1:37">
      <c r="A1345" s="2">
        <v>278</v>
      </c>
      <c r="B1345" s="2" t="s">
        <v>331</v>
      </c>
      <c r="C1345" s="2" t="s">
        <v>1</v>
      </c>
      <c r="D1345" s="2" t="s">
        <v>448</v>
      </c>
      <c r="E1345" s="2" t="s">
        <v>1100</v>
      </c>
      <c r="F1345" s="2" t="s">
        <v>64</v>
      </c>
      <c r="H1345" s="2" t="s">
        <v>877</v>
      </c>
      <c r="I1345" s="2">
        <v>39646</v>
      </c>
      <c r="J1345" s="2">
        <v>9379</v>
      </c>
      <c r="K1345" s="95">
        <f t="shared" si="280"/>
        <v>0.23656863239671089</v>
      </c>
      <c r="L1345" s="38">
        <f t="shared" si="281"/>
        <v>0</v>
      </c>
      <c r="M1345" s="38">
        <f t="shared" si="282"/>
        <v>0</v>
      </c>
      <c r="N1345" s="38">
        <f t="shared" si="283"/>
        <v>7.4640673886649989</v>
      </c>
      <c r="O1345" s="38">
        <f t="shared" si="284"/>
        <v>39.430932611335002</v>
      </c>
      <c r="P1345" s="2">
        <v>468546</v>
      </c>
      <c r="Q1345" s="2">
        <v>312.59662730999997</v>
      </c>
      <c r="R1345" s="24">
        <v>0</v>
      </c>
      <c r="S1345" s="24">
        <v>0</v>
      </c>
      <c r="T1345" s="24">
        <v>0.159165527</v>
      </c>
      <c r="U1345" s="24">
        <v>0.84083447300000003</v>
      </c>
      <c r="V1345" s="95">
        <f t="shared" si="285"/>
        <v>0.23656863239671089</v>
      </c>
      <c r="W1345" s="95">
        <v>0.5238124999999999</v>
      </c>
      <c r="X1345" s="95">
        <v>0.35653804300000003</v>
      </c>
      <c r="Y1345" s="95">
        <f t="shared" si="286"/>
        <v>0.35653804286993751</v>
      </c>
      <c r="Z1345" s="2" t="s">
        <v>532</v>
      </c>
      <c r="AA1345" s="2" t="s">
        <v>532</v>
      </c>
      <c r="AB1345" s="2">
        <v>0.22500000000000001</v>
      </c>
      <c r="AC1345" s="95">
        <v>0.38143749999999998</v>
      </c>
      <c r="AD1345" s="38">
        <f t="shared" si="287"/>
        <v>0</v>
      </c>
      <c r="AE1345" s="38">
        <f t="shared" si="288"/>
        <v>0</v>
      </c>
      <c r="AF1345" s="38">
        <f t="shared" si="289"/>
        <v>14.711676823058713</v>
      </c>
      <c r="AG1345" s="38">
        <f t="shared" si="290"/>
        <v>131.7542224955202</v>
      </c>
      <c r="AH1345" s="38">
        <f t="shared" si="291"/>
        <v>146.46589931857892</v>
      </c>
      <c r="AI1345" s="38">
        <v>303.90305555600003</v>
      </c>
      <c r="AJ1345" s="24">
        <f t="shared" si="292"/>
        <v>0.48194941327791202</v>
      </c>
      <c r="AK1345" s="2">
        <f t="shared" si="293"/>
        <v>15632</v>
      </c>
    </row>
    <row r="1346" spans="1:37">
      <c r="A1346" s="2">
        <v>279</v>
      </c>
      <c r="B1346" s="2" t="s">
        <v>332</v>
      </c>
      <c r="C1346" s="2" t="s">
        <v>1</v>
      </c>
      <c r="D1346" s="2" t="s">
        <v>448</v>
      </c>
      <c r="E1346" s="2" t="s">
        <v>1100</v>
      </c>
      <c r="F1346" s="2" t="s">
        <v>64</v>
      </c>
      <c r="H1346" s="2" t="s">
        <v>877</v>
      </c>
      <c r="I1346" s="2">
        <v>13993</v>
      </c>
      <c r="J1346" s="2">
        <v>4994</v>
      </c>
      <c r="K1346" s="95">
        <f t="shared" si="280"/>
        <v>0.3568927320803259</v>
      </c>
      <c r="L1346" s="38">
        <f t="shared" si="281"/>
        <v>0</v>
      </c>
      <c r="M1346" s="38">
        <f t="shared" si="282"/>
        <v>0</v>
      </c>
      <c r="N1346" s="38">
        <f t="shared" si="283"/>
        <v>0</v>
      </c>
      <c r="O1346" s="38">
        <f t="shared" si="284"/>
        <v>24.97</v>
      </c>
      <c r="P1346" s="2">
        <v>1858540</v>
      </c>
      <c r="Q1346" s="2">
        <v>52.420474609000003</v>
      </c>
      <c r="R1346" s="24">
        <v>0</v>
      </c>
      <c r="S1346" s="24">
        <v>0</v>
      </c>
      <c r="T1346" s="24">
        <v>0</v>
      </c>
      <c r="U1346" s="24">
        <v>1</v>
      </c>
      <c r="V1346" s="95">
        <f t="shared" si="285"/>
        <v>0.3568927320803259</v>
      </c>
      <c r="W1346" s="95">
        <v>0.48662499999999997</v>
      </c>
      <c r="X1346" s="95">
        <v>0.44540000000000002</v>
      </c>
      <c r="Y1346" s="95">
        <f t="shared" si="286"/>
        <v>0.44540000000000002</v>
      </c>
      <c r="Z1346" s="2" t="s">
        <v>532</v>
      </c>
      <c r="AA1346" s="2" t="s">
        <v>532</v>
      </c>
      <c r="AB1346" s="2" t="s">
        <v>532</v>
      </c>
      <c r="AC1346" s="95">
        <v>0.44540000000000002</v>
      </c>
      <c r="AD1346" s="38">
        <f t="shared" si="287"/>
        <v>0</v>
      </c>
      <c r="AE1346" s="38">
        <f t="shared" si="288"/>
        <v>0</v>
      </c>
      <c r="AF1346" s="38">
        <f t="shared" si="289"/>
        <v>0</v>
      </c>
      <c r="AG1346" s="38">
        <f t="shared" si="290"/>
        <v>97.425548880000008</v>
      </c>
      <c r="AH1346" s="38">
        <f t="shared" si="291"/>
        <v>97.425548880000008</v>
      </c>
      <c r="AI1346" s="38">
        <v>303.90305555600003</v>
      </c>
      <c r="AJ1346" s="24">
        <f t="shared" si="292"/>
        <v>0.32058101127597072</v>
      </c>
      <c r="AK1346" s="2">
        <f t="shared" si="293"/>
        <v>8323</v>
      </c>
    </row>
    <row r="1347" spans="1:37">
      <c r="A1347" s="2">
        <v>2</v>
      </c>
      <c r="B1347" s="2" t="s">
        <v>66</v>
      </c>
      <c r="C1347" s="2" t="s">
        <v>27</v>
      </c>
      <c r="D1347" s="2" t="s">
        <v>409</v>
      </c>
      <c r="E1347" s="2" t="s">
        <v>1100</v>
      </c>
      <c r="F1347" s="2" t="s">
        <v>64</v>
      </c>
      <c r="H1347" s="2" t="s">
        <v>878</v>
      </c>
      <c r="I1347" s="2">
        <v>3944</v>
      </c>
      <c r="J1347" s="2">
        <v>480</v>
      </c>
      <c r="K1347" s="95">
        <f t="shared" si="280"/>
        <v>0.12170385395537525</v>
      </c>
      <c r="L1347" s="38">
        <f t="shared" si="281"/>
        <v>0</v>
      </c>
      <c r="M1347" s="38">
        <f t="shared" si="282"/>
        <v>0.33376248720000001</v>
      </c>
      <c r="N1347" s="38">
        <f t="shared" si="283"/>
        <v>0.63928967759999999</v>
      </c>
      <c r="O1347" s="38">
        <f t="shared" si="284"/>
        <v>1.4269478351999998</v>
      </c>
      <c r="P1347" s="2">
        <v>290608</v>
      </c>
      <c r="Q1347" s="2">
        <v>16.583965020000001</v>
      </c>
      <c r="R1347" s="24">
        <v>0</v>
      </c>
      <c r="S1347" s="24">
        <v>0.13906770299999999</v>
      </c>
      <c r="T1347" s="24">
        <v>0.26637069899999999</v>
      </c>
      <c r="U1347" s="24">
        <v>0.59456159799999997</v>
      </c>
      <c r="V1347" s="95">
        <f t="shared" si="285"/>
        <v>0.10477877853955375</v>
      </c>
      <c r="W1347" s="95">
        <v>0.30387500000000001</v>
      </c>
      <c r="X1347" s="95">
        <v>0.266263472</v>
      </c>
      <c r="Y1347" s="95">
        <f t="shared" si="286"/>
        <v>0.25357167033049999</v>
      </c>
      <c r="Z1347" s="2" t="s">
        <v>532</v>
      </c>
      <c r="AA1347" s="2">
        <v>0.17499999999999999</v>
      </c>
      <c r="AB1347" s="2">
        <v>0.22500000000000001</v>
      </c>
      <c r="AC1347" s="95">
        <v>0.28475</v>
      </c>
      <c r="AD1347" s="38">
        <f t="shared" si="287"/>
        <v>0</v>
      </c>
      <c r="AE1347" s="38">
        <f t="shared" si="288"/>
        <v>0.5116578928776</v>
      </c>
      <c r="AF1347" s="38">
        <f t="shared" si="289"/>
        <v>1.2600399545495999</v>
      </c>
      <c r="AG1347" s="38">
        <f t="shared" si="290"/>
        <v>3.5593929496012313</v>
      </c>
      <c r="AH1347" s="38">
        <f t="shared" si="291"/>
        <v>4.8194329041508315</v>
      </c>
      <c r="AI1347" s="38">
        <v>61.851944443999997</v>
      </c>
      <c r="AJ1347" s="24">
        <f t="shared" si="292"/>
        <v>7.7918858452611581E-2</v>
      </c>
      <c r="AK1347" s="2">
        <f t="shared" si="293"/>
        <v>689</v>
      </c>
    </row>
    <row r="1348" spans="1:37">
      <c r="A1348" s="2">
        <v>3</v>
      </c>
      <c r="B1348" s="2" t="s">
        <v>67</v>
      </c>
      <c r="C1348" s="2" t="s">
        <v>27</v>
      </c>
      <c r="D1348" s="2" t="s">
        <v>409</v>
      </c>
      <c r="E1348" s="2" t="s">
        <v>1100</v>
      </c>
      <c r="F1348" s="2" t="s">
        <v>64</v>
      </c>
      <c r="H1348" s="2" t="s">
        <v>878</v>
      </c>
      <c r="I1348" s="2">
        <v>19185</v>
      </c>
      <c r="J1348" s="2">
        <v>3</v>
      </c>
      <c r="K1348" s="95">
        <f t="shared" si="280"/>
        <v>1.5637216575449569E-4</v>
      </c>
      <c r="L1348" s="38">
        <f t="shared" si="281"/>
        <v>0</v>
      </c>
      <c r="M1348" s="38">
        <f t="shared" si="282"/>
        <v>0</v>
      </c>
      <c r="N1348" s="38">
        <f t="shared" si="283"/>
        <v>2.349264705E-3</v>
      </c>
      <c r="O1348" s="38">
        <f t="shared" si="284"/>
        <v>1.2650735295E-2</v>
      </c>
      <c r="P1348" s="2">
        <v>1652324</v>
      </c>
      <c r="Q1348" s="2">
        <v>1.4932805E-2</v>
      </c>
      <c r="R1348" s="24">
        <v>0</v>
      </c>
      <c r="S1348" s="24">
        <v>0</v>
      </c>
      <c r="T1348" s="24">
        <v>0.156617647</v>
      </c>
      <c r="U1348" s="24">
        <v>0.84338235299999997</v>
      </c>
      <c r="V1348" s="95">
        <f t="shared" si="285"/>
        <v>1.5637216575449569E-4</v>
      </c>
      <c r="W1348" s="95">
        <v>0.32884375000000005</v>
      </c>
      <c r="X1348" s="95">
        <v>0.28166475200000002</v>
      </c>
      <c r="Y1348" s="95">
        <f t="shared" si="286"/>
        <v>0.28166475184218748</v>
      </c>
      <c r="Z1348" s="2" t="s">
        <v>532</v>
      </c>
      <c r="AA1348" s="2" t="s">
        <v>532</v>
      </c>
      <c r="AB1348" s="2">
        <v>0.22500000000000001</v>
      </c>
      <c r="AC1348" s="95">
        <v>0.29218749999999999</v>
      </c>
      <c r="AD1348" s="38">
        <f t="shared" si="287"/>
        <v>0</v>
      </c>
      <c r="AE1348" s="38">
        <f t="shared" si="288"/>
        <v>0</v>
      </c>
      <c r="AF1348" s="38">
        <f t="shared" si="289"/>
        <v>4.6304007335549995E-3</v>
      </c>
      <c r="AG1348" s="38">
        <f t="shared" si="290"/>
        <v>3.2380347658508432E-2</v>
      </c>
      <c r="AH1348" s="38">
        <f t="shared" si="291"/>
        <v>3.7010748392063433E-2</v>
      </c>
      <c r="AI1348" s="38">
        <v>61.851944443999997</v>
      </c>
      <c r="AJ1348" s="24">
        <f t="shared" si="292"/>
        <v>5.9837647344413748E-4</v>
      </c>
      <c r="AK1348" s="2">
        <f t="shared" si="293"/>
        <v>5</v>
      </c>
    </row>
    <row r="1349" spans="1:37">
      <c r="A1349" s="2">
        <v>295</v>
      </c>
      <c r="B1349" s="2" t="s">
        <v>346</v>
      </c>
      <c r="C1349" s="2" t="s">
        <v>27</v>
      </c>
      <c r="D1349" s="2" t="s">
        <v>409</v>
      </c>
      <c r="E1349" s="2" t="s">
        <v>1100</v>
      </c>
      <c r="F1349" s="2" t="s">
        <v>64</v>
      </c>
      <c r="H1349" s="2" t="s">
        <v>878</v>
      </c>
      <c r="I1349" s="2">
        <v>413</v>
      </c>
      <c r="J1349" s="2">
        <v>0</v>
      </c>
      <c r="K1349" s="95">
        <f t="shared" si="280"/>
        <v>0</v>
      </c>
      <c r="L1349" s="38">
        <f t="shared" si="281"/>
        <v>0</v>
      </c>
      <c r="M1349" s="38">
        <f t="shared" si="282"/>
        <v>0</v>
      </c>
      <c r="N1349" s="38">
        <f t="shared" si="283"/>
        <v>0</v>
      </c>
      <c r="O1349" s="38">
        <f t="shared" si="284"/>
        <v>0</v>
      </c>
      <c r="P1349" s="2">
        <v>1837438</v>
      </c>
      <c r="Q1349" s="2">
        <v>0</v>
      </c>
      <c r="R1349" s="24">
        <v>0</v>
      </c>
      <c r="S1349" s="24">
        <v>0</v>
      </c>
      <c r="T1349" s="24">
        <v>0</v>
      </c>
      <c r="U1349" s="24">
        <v>1</v>
      </c>
      <c r="V1349" s="95">
        <f t="shared" si="285"/>
        <v>0</v>
      </c>
      <c r="W1349" s="95">
        <v>0.30387500000000001</v>
      </c>
      <c r="X1349" s="95">
        <v>0.29643750000000002</v>
      </c>
      <c r="Y1349" s="95">
        <f t="shared" si="286"/>
        <v>0.29643750000000002</v>
      </c>
      <c r="Z1349" s="2" t="s">
        <v>532</v>
      </c>
      <c r="AA1349" s="2" t="s">
        <v>532</v>
      </c>
      <c r="AB1349" s="2" t="s">
        <v>532</v>
      </c>
      <c r="AC1349" s="95">
        <v>0.29643750000000002</v>
      </c>
      <c r="AD1349" s="38">
        <f t="shared" si="287"/>
        <v>0</v>
      </c>
      <c r="AE1349" s="38">
        <f t="shared" si="288"/>
        <v>0</v>
      </c>
      <c r="AF1349" s="38">
        <f t="shared" si="289"/>
        <v>0</v>
      </c>
      <c r="AG1349" s="38">
        <f t="shared" si="290"/>
        <v>0</v>
      </c>
      <c r="AH1349" s="38">
        <f t="shared" si="291"/>
        <v>0</v>
      </c>
      <c r="AI1349" s="38">
        <v>61.851944443999997</v>
      </c>
      <c r="AJ1349" s="24">
        <f t="shared" si="292"/>
        <v>0</v>
      </c>
      <c r="AK1349" s="2">
        <f t="shared" si="293"/>
        <v>0</v>
      </c>
    </row>
    <row r="1350" spans="1:37">
      <c r="A1350" s="2">
        <v>4</v>
      </c>
      <c r="B1350" s="2" t="s">
        <v>68</v>
      </c>
      <c r="C1350" s="2" t="s">
        <v>27</v>
      </c>
      <c r="D1350" s="2" t="s">
        <v>409</v>
      </c>
      <c r="E1350" s="2" t="s">
        <v>1100</v>
      </c>
      <c r="F1350" s="2" t="s">
        <v>64</v>
      </c>
      <c r="H1350" s="2" t="s">
        <v>878</v>
      </c>
      <c r="I1350" s="2">
        <v>9525</v>
      </c>
      <c r="J1350" s="2">
        <v>1</v>
      </c>
      <c r="K1350" s="95">
        <f t="shared" si="280"/>
        <v>1.0498687664041995E-4</v>
      </c>
      <c r="L1350" s="38">
        <f t="shared" si="281"/>
        <v>2.5136798900000003E-3</v>
      </c>
      <c r="M1350" s="38">
        <f t="shared" si="282"/>
        <v>5.5176128499999995E-4</v>
      </c>
      <c r="N1350" s="38">
        <f t="shared" si="283"/>
        <v>5.5749999999999994E-4</v>
      </c>
      <c r="O1350" s="38">
        <f t="shared" si="284"/>
        <v>1.3770588249999998E-3</v>
      </c>
      <c r="P1350" s="2">
        <v>559846</v>
      </c>
      <c r="Q1350" s="2">
        <v>8.9911220000000007E-3</v>
      </c>
      <c r="R1350" s="24">
        <v>0.50273597800000003</v>
      </c>
      <c r="S1350" s="24">
        <v>0.110352257</v>
      </c>
      <c r="T1350" s="24">
        <v>0.1115</v>
      </c>
      <c r="U1350" s="24">
        <v>0.27541176499999998</v>
      </c>
      <c r="V1350" s="95">
        <f t="shared" si="285"/>
        <v>4.0620657742782149E-5</v>
      </c>
      <c r="W1350" s="95">
        <v>0.36231249999999998</v>
      </c>
      <c r="X1350" s="95">
        <v>0.297027347</v>
      </c>
      <c r="Y1350" s="95">
        <f t="shared" si="286"/>
        <v>0.1845086178709375</v>
      </c>
      <c r="Z1350" s="2">
        <v>0.1</v>
      </c>
      <c r="AA1350" s="2">
        <v>0.17499999999999999</v>
      </c>
      <c r="AB1350" s="2">
        <v>0.22500000000000001</v>
      </c>
      <c r="AC1350" s="95">
        <v>0.32618750000000002</v>
      </c>
      <c r="AD1350" s="38">
        <f t="shared" si="287"/>
        <v>2.2019835836400007E-3</v>
      </c>
      <c r="AE1350" s="38">
        <f t="shared" si="288"/>
        <v>8.4585004990499993E-4</v>
      </c>
      <c r="AF1350" s="38">
        <f t="shared" si="289"/>
        <v>1.0988324999999998E-3</v>
      </c>
      <c r="AG1350" s="38">
        <f t="shared" si="290"/>
        <v>3.9348113292020622E-3</v>
      </c>
      <c r="AH1350" s="38">
        <f t="shared" si="291"/>
        <v>5.033643829202062E-3</v>
      </c>
      <c r="AI1350" s="38">
        <v>61.851944443999997</v>
      </c>
      <c r="AJ1350" s="24">
        <f t="shared" si="292"/>
        <v>8.1382143673097658E-5</v>
      </c>
      <c r="AK1350" s="2">
        <f t="shared" si="293"/>
        <v>1</v>
      </c>
    </row>
    <row r="1351" spans="1:37">
      <c r="A1351" s="2">
        <v>5</v>
      </c>
      <c r="B1351" s="2" t="s">
        <v>69</v>
      </c>
      <c r="C1351" s="2" t="s">
        <v>27</v>
      </c>
      <c r="D1351" s="2" t="s">
        <v>409</v>
      </c>
      <c r="E1351" s="2" t="s">
        <v>1100</v>
      </c>
      <c r="F1351" s="2" t="s">
        <v>64</v>
      </c>
      <c r="H1351" s="2" t="s">
        <v>878</v>
      </c>
      <c r="I1351" s="2">
        <v>16436</v>
      </c>
      <c r="J1351" s="2">
        <v>1046</v>
      </c>
      <c r="K1351" s="95">
        <f t="shared" ref="K1351:K1414" si="294">J1351/I1351</f>
        <v>6.3640788513020199E-2</v>
      </c>
      <c r="L1351" s="38">
        <f t="shared" ref="L1351:L1414" si="295">R1351*$J1351*$D$2/1000</f>
        <v>2.0470361994499999</v>
      </c>
      <c r="M1351" s="38">
        <f t="shared" ref="M1351:M1414" si="296">S1351*$J1351*$D$2/1000</f>
        <v>1.3296554829000002</v>
      </c>
      <c r="N1351" s="38">
        <f t="shared" ref="N1351:N1414" si="297">T1351*$J1351*$D$2/1000</f>
        <v>0.58461700442000009</v>
      </c>
      <c r="O1351" s="38">
        <f t="shared" ref="O1351:O1414" si="298">U1351*$J1351*$D$2/1000</f>
        <v>1.2686913132300002</v>
      </c>
      <c r="P1351" s="2">
        <v>1230756</v>
      </c>
      <c r="Q1351" s="2">
        <v>3.9152935649999998</v>
      </c>
      <c r="R1351" s="24">
        <v>0.39140271500000001</v>
      </c>
      <c r="S1351" s="24">
        <v>0.25423623000000001</v>
      </c>
      <c r="T1351" s="24">
        <v>0.111781454</v>
      </c>
      <c r="U1351" s="24">
        <v>0.24257960100000001</v>
      </c>
      <c r="V1351" s="95">
        <f t="shared" ref="V1351:V1414" si="299">K1351*(T1351+U1351)</f>
        <v>2.2551816958505722E-2</v>
      </c>
      <c r="W1351" s="95">
        <v>0.38515624999999998</v>
      </c>
      <c r="X1351" s="95">
        <v>0.296814089</v>
      </c>
      <c r="Y1351" s="95">
        <f t="shared" ref="Y1351:Y1414" si="300">SUMPRODUCT(R1351:U1351,Z1351:AC1351)</f>
        <v>0.18881096539240627</v>
      </c>
      <c r="Z1351" s="2">
        <v>0.1</v>
      </c>
      <c r="AA1351" s="2">
        <v>0.17499999999999999</v>
      </c>
      <c r="AB1351" s="2">
        <v>0.22500000000000001</v>
      </c>
      <c r="AC1351" s="95">
        <v>0.32990625000000001</v>
      </c>
      <c r="AD1351" s="38">
        <f t="shared" ref="AD1351:AD1414" si="301">IFERROR(L1351*Z1351*8760/1000,0)</f>
        <v>1.7932037107182</v>
      </c>
      <c r="AE1351" s="38">
        <f t="shared" ref="AE1351:AE1414" si="302">IFERROR(M1351*AA1351*8760/1000,0)</f>
        <v>2.0383618552857006</v>
      </c>
      <c r="AF1351" s="38">
        <f t="shared" ref="AF1351:AF1414" si="303">IFERROR(N1351*AB1351*8760/1000,0)</f>
        <v>1.1522801157118203</v>
      </c>
      <c r="AG1351" s="38">
        <f t="shared" ref="AG1351:AG1414" si="304">IFERROR(O1351*AC1351*8760/1000,0)</f>
        <v>3.6664909355442941</v>
      </c>
      <c r="AH1351" s="38">
        <f t="shared" ref="AH1351:AH1414" si="305">AF1351+AG1351</f>
        <v>4.8187710512561139</v>
      </c>
      <c r="AI1351" s="38">
        <v>61.851944443999997</v>
      </c>
      <c r="AJ1351" s="24">
        <f t="shared" ref="AJ1351:AJ1414" si="306">AH1351/AI1351</f>
        <v>7.7908157852967272E-2</v>
      </c>
      <c r="AK1351" s="2">
        <f t="shared" ref="AK1351:AK1414" si="307">ROUND((O1351+N1351)/0.003,0)</f>
        <v>618</v>
      </c>
    </row>
    <row r="1352" spans="1:37">
      <c r="A1352" s="2">
        <v>6</v>
      </c>
      <c r="B1352" s="2" t="s">
        <v>70</v>
      </c>
      <c r="C1352" s="2" t="s">
        <v>27</v>
      </c>
      <c r="D1352" s="2" t="s">
        <v>409</v>
      </c>
      <c r="E1352" s="2" t="s">
        <v>1100</v>
      </c>
      <c r="F1352" s="2" t="s">
        <v>64</v>
      </c>
      <c r="H1352" s="2" t="s">
        <v>878</v>
      </c>
      <c r="I1352" s="2">
        <v>11967</v>
      </c>
      <c r="J1352" s="2">
        <v>1887</v>
      </c>
      <c r="K1352" s="95">
        <f t="shared" si="294"/>
        <v>0.15768362998245175</v>
      </c>
      <c r="L1352" s="38">
        <f t="shared" si="295"/>
        <v>0</v>
      </c>
      <c r="M1352" s="38">
        <f t="shared" si="296"/>
        <v>2.3228382388200002</v>
      </c>
      <c r="N1352" s="38">
        <f t="shared" si="297"/>
        <v>3.89316176673</v>
      </c>
      <c r="O1352" s="38">
        <f t="shared" si="298"/>
        <v>3.2190000038849993</v>
      </c>
      <c r="P1352" s="2">
        <v>1451918</v>
      </c>
      <c r="Q1352" s="2">
        <v>10.774028522</v>
      </c>
      <c r="R1352" s="24">
        <v>0</v>
      </c>
      <c r="S1352" s="24">
        <v>0.24619377200000001</v>
      </c>
      <c r="T1352" s="24">
        <v>0.41262975800000001</v>
      </c>
      <c r="U1352" s="24">
        <v>0.34117647099999998</v>
      </c>
      <c r="V1352" s="95">
        <f t="shared" si="299"/>
        <v>0.1188629024921033</v>
      </c>
      <c r="W1352" s="95">
        <v>0.31981249999999994</v>
      </c>
      <c r="X1352" s="95">
        <v>0.251081363</v>
      </c>
      <c r="Y1352" s="95">
        <f t="shared" si="300"/>
        <v>0.23235060576637501</v>
      </c>
      <c r="Z1352" s="2" t="s">
        <v>532</v>
      </c>
      <c r="AA1352" s="2">
        <v>0.17499999999999999</v>
      </c>
      <c r="AB1352" s="2">
        <v>0.22500000000000001</v>
      </c>
      <c r="AC1352" s="95">
        <v>0.28262500000000002</v>
      </c>
      <c r="AD1352" s="38">
        <f t="shared" si="301"/>
        <v>0</v>
      </c>
      <c r="AE1352" s="38">
        <f t="shared" si="302"/>
        <v>3.5609110201110603</v>
      </c>
      <c r="AF1352" s="38">
        <f t="shared" si="303"/>
        <v>7.6734218422248306</v>
      </c>
      <c r="AG1352" s="38">
        <f t="shared" si="304"/>
        <v>7.9695841146184625</v>
      </c>
      <c r="AH1352" s="38">
        <f t="shared" si="305"/>
        <v>15.643005956843293</v>
      </c>
      <c r="AI1352" s="38">
        <v>61.851944443999997</v>
      </c>
      <c r="AJ1352" s="24">
        <f t="shared" si="306"/>
        <v>0.25291049614464878</v>
      </c>
      <c r="AK1352" s="2">
        <f t="shared" si="307"/>
        <v>2371</v>
      </c>
    </row>
    <row r="1353" spans="1:37">
      <c r="A1353" s="2">
        <v>7</v>
      </c>
      <c r="B1353" s="2" t="s">
        <v>71</v>
      </c>
      <c r="C1353" s="2" t="s">
        <v>27</v>
      </c>
      <c r="D1353" s="2" t="s">
        <v>409</v>
      </c>
      <c r="E1353" s="2" t="s">
        <v>1100</v>
      </c>
      <c r="F1353" s="2" t="s">
        <v>64</v>
      </c>
      <c r="H1353" s="2" t="s">
        <v>878</v>
      </c>
      <c r="I1353" s="2">
        <v>7155</v>
      </c>
      <c r="J1353" s="2">
        <v>0</v>
      </c>
      <c r="K1353" s="95">
        <f t="shared" si="294"/>
        <v>0</v>
      </c>
      <c r="L1353" s="38">
        <f t="shared" si="295"/>
        <v>0</v>
      </c>
      <c r="M1353" s="38">
        <f t="shared" si="296"/>
        <v>0</v>
      </c>
      <c r="N1353" s="38">
        <f t="shared" si="297"/>
        <v>0</v>
      </c>
      <c r="O1353" s="38">
        <f t="shared" si="298"/>
        <v>0</v>
      </c>
      <c r="P1353" s="2">
        <v>545074</v>
      </c>
      <c r="Q1353" s="2">
        <v>0</v>
      </c>
      <c r="R1353" s="24">
        <v>0.34463667799999997</v>
      </c>
      <c r="S1353" s="24">
        <v>0.13840830400000001</v>
      </c>
      <c r="T1353" s="24">
        <v>0.15368552299999999</v>
      </c>
      <c r="U1353" s="24">
        <v>0.36326949400000003</v>
      </c>
      <c r="V1353" s="95">
        <f t="shared" si="299"/>
        <v>0</v>
      </c>
      <c r="W1353" s="95">
        <v>0.37878124999999996</v>
      </c>
      <c r="X1353" s="95">
        <v>0.29498553100000002</v>
      </c>
      <c r="Y1353" s="95">
        <f t="shared" si="300"/>
        <v>0.2111793709930625</v>
      </c>
      <c r="Z1353" s="2">
        <v>0.1</v>
      </c>
      <c r="AA1353" s="2">
        <v>0.17499999999999999</v>
      </c>
      <c r="AB1353" s="2">
        <v>0.22500000000000001</v>
      </c>
      <c r="AC1353" s="95">
        <v>0.32459375000000001</v>
      </c>
      <c r="AD1353" s="38">
        <f t="shared" si="301"/>
        <v>0</v>
      </c>
      <c r="AE1353" s="38">
        <f t="shared" si="302"/>
        <v>0</v>
      </c>
      <c r="AF1353" s="38">
        <f t="shared" si="303"/>
        <v>0</v>
      </c>
      <c r="AG1353" s="38">
        <f t="shared" si="304"/>
        <v>0</v>
      </c>
      <c r="AH1353" s="38">
        <f t="shared" si="305"/>
        <v>0</v>
      </c>
      <c r="AI1353" s="38">
        <v>61.851944443999997</v>
      </c>
      <c r="AJ1353" s="24">
        <f t="shared" si="306"/>
        <v>0</v>
      </c>
      <c r="AK1353" s="2">
        <f t="shared" si="307"/>
        <v>0</v>
      </c>
    </row>
    <row r="1354" spans="1:37">
      <c r="A1354" s="2">
        <v>8</v>
      </c>
      <c r="B1354" s="2" t="s">
        <v>72</v>
      </c>
      <c r="C1354" s="2" t="s">
        <v>27</v>
      </c>
      <c r="D1354" s="2" t="s">
        <v>409</v>
      </c>
      <c r="E1354" s="2" t="s">
        <v>1100</v>
      </c>
      <c r="F1354" s="2" t="s">
        <v>64</v>
      </c>
      <c r="H1354" s="2" t="s">
        <v>878</v>
      </c>
      <c r="I1354" s="2">
        <v>12645</v>
      </c>
      <c r="J1354" s="2">
        <v>1</v>
      </c>
      <c r="K1354" s="95">
        <f t="shared" si="294"/>
        <v>7.9082641360221428E-5</v>
      </c>
      <c r="L1354" s="38">
        <f t="shared" si="295"/>
        <v>1.8893716599999999E-3</v>
      </c>
      <c r="M1354" s="38">
        <f t="shared" si="296"/>
        <v>7.44381845E-4</v>
      </c>
      <c r="N1354" s="38">
        <f t="shared" si="297"/>
        <v>7.5420168000000002E-4</v>
      </c>
      <c r="O1354" s="38">
        <f t="shared" si="298"/>
        <v>1.6120448200000002E-3</v>
      </c>
      <c r="P1354" s="2">
        <v>738455</v>
      </c>
      <c r="Q1354" s="2">
        <v>7.7630920000000001E-3</v>
      </c>
      <c r="R1354" s="24">
        <v>0.37787433199999998</v>
      </c>
      <c r="S1354" s="24">
        <v>0.14887636900000001</v>
      </c>
      <c r="T1354" s="24">
        <v>0.15084033599999999</v>
      </c>
      <c r="U1354" s="24">
        <v>0.32240896400000002</v>
      </c>
      <c r="V1354" s="95">
        <f t="shared" si="299"/>
        <v>3.7425804665875837E-5</v>
      </c>
      <c r="W1354" s="95">
        <v>0.35168749999999993</v>
      </c>
      <c r="X1354" s="95">
        <v>0.276563369</v>
      </c>
      <c r="Y1354" s="95">
        <f t="shared" si="300"/>
        <v>0.19472421873775</v>
      </c>
      <c r="Z1354" s="2">
        <v>0.1</v>
      </c>
      <c r="AA1354" s="2">
        <v>0.17499999999999999</v>
      </c>
      <c r="AB1354" s="2">
        <v>0.22500000000000001</v>
      </c>
      <c r="AC1354" s="95">
        <v>0.3006875</v>
      </c>
      <c r="AD1354" s="38">
        <f t="shared" si="301"/>
        <v>1.6550895741599999E-3</v>
      </c>
      <c r="AE1354" s="38">
        <f t="shared" si="302"/>
        <v>1.141137368385E-3</v>
      </c>
      <c r="AF1354" s="38">
        <f t="shared" si="303"/>
        <v>1.4865315112800002E-3</v>
      </c>
      <c r="AG1354" s="38">
        <f t="shared" si="304"/>
        <v>4.2461623268884507E-3</v>
      </c>
      <c r="AH1354" s="38">
        <f t="shared" si="305"/>
        <v>5.732693838168451E-3</v>
      </c>
      <c r="AI1354" s="38">
        <v>61.851944443999997</v>
      </c>
      <c r="AJ1354" s="24">
        <f t="shared" si="306"/>
        <v>9.268413288702286E-5</v>
      </c>
      <c r="AK1354" s="2">
        <f t="shared" si="307"/>
        <v>1</v>
      </c>
    </row>
    <row r="1355" spans="1:37">
      <c r="A1355" s="2">
        <v>9</v>
      </c>
      <c r="B1355" s="2" t="s">
        <v>73</v>
      </c>
      <c r="C1355" s="2" t="s">
        <v>27</v>
      </c>
      <c r="D1355" s="2" t="s">
        <v>409</v>
      </c>
      <c r="E1355" s="2" t="s">
        <v>1100</v>
      </c>
      <c r="F1355" s="2" t="s">
        <v>64</v>
      </c>
      <c r="H1355" s="2" t="s">
        <v>878</v>
      </c>
      <c r="I1355" s="2">
        <v>2592</v>
      </c>
      <c r="J1355" s="2">
        <v>1</v>
      </c>
      <c r="K1355" s="95">
        <f t="shared" si="294"/>
        <v>3.8580246913580245E-4</v>
      </c>
      <c r="L1355" s="38">
        <f t="shared" si="295"/>
        <v>1.6969649549999999E-3</v>
      </c>
      <c r="M1355" s="38">
        <f t="shared" si="296"/>
        <v>7.5093867500000005E-4</v>
      </c>
      <c r="N1355" s="38">
        <f t="shared" si="297"/>
        <v>8.8297872500000001E-4</v>
      </c>
      <c r="O1355" s="38">
        <f t="shared" si="298"/>
        <v>1.6691176449999999E-3</v>
      </c>
      <c r="P1355" s="2">
        <v>383657</v>
      </c>
      <c r="Q1355" s="2">
        <v>1.6258855999999999E-2</v>
      </c>
      <c r="R1355" s="24">
        <v>0.33939299099999998</v>
      </c>
      <c r="S1355" s="24">
        <v>0.15018773499999999</v>
      </c>
      <c r="T1355" s="24">
        <v>0.176595745</v>
      </c>
      <c r="U1355" s="24">
        <v>0.33382352900000001</v>
      </c>
      <c r="V1355" s="95">
        <f t="shared" si="299"/>
        <v>1.9692101620370368E-4</v>
      </c>
      <c r="W1355" s="95">
        <v>0.36178124999999994</v>
      </c>
      <c r="X1355" s="95">
        <v>0.279017821</v>
      </c>
      <c r="Y1355" s="95">
        <f t="shared" si="300"/>
        <v>0.20263822647334376</v>
      </c>
      <c r="Z1355" s="2">
        <v>0.1</v>
      </c>
      <c r="AA1355" s="2">
        <v>0.17499999999999999</v>
      </c>
      <c r="AB1355" s="2">
        <v>0.22500000000000001</v>
      </c>
      <c r="AC1355" s="95">
        <v>0.30759375</v>
      </c>
      <c r="AD1355" s="38">
        <f t="shared" si="301"/>
        <v>1.48654130058E-3</v>
      </c>
      <c r="AE1355" s="38">
        <f t="shared" si="302"/>
        <v>1.1511889887750003E-3</v>
      </c>
      <c r="AF1355" s="38">
        <f t="shared" si="303"/>
        <v>1.740351066975E-3</v>
      </c>
      <c r="AG1355" s="38">
        <f t="shared" si="304"/>
        <v>4.4974729632024559E-3</v>
      </c>
      <c r="AH1355" s="38">
        <f t="shared" si="305"/>
        <v>6.2378240301774555E-3</v>
      </c>
      <c r="AI1355" s="38">
        <v>61.851944443999997</v>
      </c>
      <c r="AJ1355" s="24">
        <f t="shared" si="306"/>
        <v>1.0085089622081495E-4</v>
      </c>
      <c r="AK1355" s="2">
        <f t="shared" si="307"/>
        <v>1</v>
      </c>
    </row>
    <row r="1356" spans="1:37">
      <c r="A1356" s="2">
        <v>296</v>
      </c>
      <c r="B1356" s="2" t="s">
        <v>347</v>
      </c>
      <c r="C1356" s="2" t="s">
        <v>26</v>
      </c>
      <c r="D1356" s="2" t="s">
        <v>410</v>
      </c>
      <c r="E1356" s="2" t="s">
        <v>1100</v>
      </c>
      <c r="F1356" s="2" t="s">
        <v>64</v>
      </c>
      <c r="H1356" s="2" t="s">
        <v>878</v>
      </c>
      <c r="I1356" s="2">
        <v>160</v>
      </c>
      <c r="J1356" s="2">
        <v>0</v>
      </c>
      <c r="K1356" s="95">
        <f t="shared" si="294"/>
        <v>0</v>
      </c>
      <c r="L1356" s="38">
        <f t="shared" si="295"/>
        <v>0</v>
      </c>
      <c r="M1356" s="38">
        <f t="shared" si="296"/>
        <v>0</v>
      </c>
      <c r="N1356" s="38">
        <f t="shared" si="297"/>
        <v>0</v>
      </c>
      <c r="O1356" s="38">
        <f t="shared" si="298"/>
        <v>0</v>
      </c>
      <c r="P1356" s="2">
        <v>1201285</v>
      </c>
      <c r="Q1356" s="2">
        <v>0</v>
      </c>
      <c r="R1356" s="24">
        <v>0.12740641699999999</v>
      </c>
      <c r="S1356" s="24">
        <v>0.70854129499999996</v>
      </c>
      <c r="T1356" s="24">
        <v>0.16405228799999999</v>
      </c>
      <c r="U1356" s="24">
        <v>0</v>
      </c>
      <c r="V1356" s="95">
        <f t="shared" si="299"/>
        <v>0</v>
      </c>
      <c r="W1356" s="95">
        <v>7.4999999999999997E-2</v>
      </c>
      <c r="X1356" s="95">
        <v>0.22500000000000001</v>
      </c>
      <c r="Y1356" s="95">
        <f t="shared" si="300"/>
        <v>0.17364713312499999</v>
      </c>
      <c r="Z1356" s="2">
        <v>0.1</v>
      </c>
      <c r="AA1356" s="2">
        <v>0.17499999999999999</v>
      </c>
      <c r="AB1356" s="2">
        <v>0.22500000000000001</v>
      </c>
      <c r="AC1356" s="95"/>
      <c r="AD1356" s="38">
        <f t="shared" si="301"/>
        <v>0</v>
      </c>
      <c r="AE1356" s="38">
        <f t="shared" si="302"/>
        <v>0</v>
      </c>
      <c r="AF1356" s="38">
        <f t="shared" si="303"/>
        <v>0</v>
      </c>
      <c r="AG1356" s="38">
        <f t="shared" si="304"/>
        <v>0</v>
      </c>
      <c r="AH1356" s="38">
        <f t="shared" si="305"/>
        <v>0</v>
      </c>
      <c r="AI1356" s="38">
        <v>81.848055556000006</v>
      </c>
      <c r="AJ1356" s="24">
        <f t="shared" si="306"/>
        <v>0</v>
      </c>
      <c r="AK1356" s="2">
        <f t="shared" si="307"/>
        <v>0</v>
      </c>
    </row>
    <row r="1357" spans="1:37">
      <c r="A1357" s="2">
        <v>10</v>
      </c>
      <c r="B1357" s="2" t="s">
        <v>74</v>
      </c>
      <c r="C1357" s="2" t="s">
        <v>26</v>
      </c>
      <c r="D1357" s="2" t="s">
        <v>410</v>
      </c>
      <c r="E1357" s="2" t="s">
        <v>1100</v>
      </c>
      <c r="F1357" s="2" t="s">
        <v>64</v>
      </c>
      <c r="H1357" s="2" t="s">
        <v>878</v>
      </c>
      <c r="I1357" s="2">
        <v>2886</v>
      </c>
      <c r="J1357" s="2">
        <v>75</v>
      </c>
      <c r="K1357" s="95">
        <f t="shared" si="294"/>
        <v>2.5987525987525989E-2</v>
      </c>
      <c r="L1357" s="38">
        <f t="shared" si="295"/>
        <v>0</v>
      </c>
      <c r="M1357" s="38">
        <f t="shared" si="296"/>
        <v>0</v>
      </c>
      <c r="N1357" s="38">
        <f t="shared" si="297"/>
        <v>0.375</v>
      </c>
      <c r="O1357" s="38">
        <f t="shared" si="298"/>
        <v>0</v>
      </c>
      <c r="P1357" s="2">
        <v>1828927</v>
      </c>
      <c r="Q1357" s="2">
        <v>0.4041304</v>
      </c>
      <c r="R1357" s="24">
        <v>0</v>
      </c>
      <c r="S1357" s="24">
        <v>0</v>
      </c>
      <c r="T1357" s="24">
        <v>1</v>
      </c>
      <c r="U1357" s="24">
        <v>0</v>
      </c>
      <c r="V1357" s="95">
        <f t="shared" si="299"/>
        <v>2.5987525987525989E-2</v>
      </c>
      <c r="W1357" s="95">
        <v>0.24862499999999998</v>
      </c>
      <c r="X1357" s="95">
        <v>0.22500000000000001</v>
      </c>
      <c r="Y1357" s="95">
        <f t="shared" si="300"/>
        <v>0.22500000000000001</v>
      </c>
      <c r="Z1357" s="2" t="s">
        <v>532</v>
      </c>
      <c r="AA1357" s="2" t="s">
        <v>532</v>
      </c>
      <c r="AB1357" s="2">
        <v>0.22500000000000001</v>
      </c>
      <c r="AC1357" s="95"/>
      <c r="AD1357" s="38">
        <f t="shared" si="301"/>
        <v>0</v>
      </c>
      <c r="AE1357" s="38">
        <f t="shared" si="302"/>
        <v>0</v>
      </c>
      <c r="AF1357" s="38">
        <f t="shared" si="303"/>
        <v>0.73912500000000003</v>
      </c>
      <c r="AG1357" s="38">
        <f t="shared" si="304"/>
        <v>0</v>
      </c>
      <c r="AH1357" s="38">
        <f t="shared" si="305"/>
        <v>0.73912500000000003</v>
      </c>
      <c r="AI1357" s="38">
        <v>81.848055556000006</v>
      </c>
      <c r="AJ1357" s="24">
        <f t="shared" si="306"/>
        <v>9.0304527698192496E-3</v>
      </c>
      <c r="AK1357" s="2">
        <f t="shared" si="307"/>
        <v>125</v>
      </c>
    </row>
    <row r="1358" spans="1:37">
      <c r="A1358" s="2">
        <v>11</v>
      </c>
      <c r="B1358" s="2" t="s">
        <v>75</v>
      </c>
      <c r="C1358" s="2" t="s">
        <v>26</v>
      </c>
      <c r="D1358" s="2" t="s">
        <v>410</v>
      </c>
      <c r="E1358" s="2" t="s">
        <v>1100</v>
      </c>
      <c r="F1358" s="2" t="s">
        <v>64</v>
      </c>
      <c r="H1358" s="2" t="s">
        <v>878</v>
      </c>
      <c r="I1358" s="2">
        <v>2440</v>
      </c>
      <c r="J1358" s="2">
        <v>129</v>
      </c>
      <c r="K1358" s="95">
        <f t="shared" si="294"/>
        <v>5.2868852459016395E-2</v>
      </c>
      <c r="L1358" s="38">
        <f t="shared" si="295"/>
        <v>0</v>
      </c>
      <c r="M1358" s="38">
        <f t="shared" si="296"/>
        <v>0</v>
      </c>
      <c r="N1358" s="38">
        <f t="shared" si="297"/>
        <v>0.64500000000000002</v>
      </c>
      <c r="O1358" s="38">
        <f t="shared" si="298"/>
        <v>0</v>
      </c>
      <c r="P1358" s="2">
        <v>866970</v>
      </c>
      <c r="Q1358" s="2">
        <v>1.466365618</v>
      </c>
      <c r="R1358" s="24">
        <v>0</v>
      </c>
      <c r="S1358" s="24">
        <v>0</v>
      </c>
      <c r="T1358" s="24">
        <v>1</v>
      </c>
      <c r="U1358" s="24">
        <v>0</v>
      </c>
      <c r="V1358" s="95">
        <f t="shared" si="299"/>
        <v>5.2868852459016395E-2</v>
      </c>
      <c r="W1358" s="95">
        <v>0.24862499999999998</v>
      </c>
      <c r="X1358" s="95">
        <v>0.22500000000000001</v>
      </c>
      <c r="Y1358" s="95">
        <f t="shared" si="300"/>
        <v>0.22500000000000001</v>
      </c>
      <c r="Z1358" s="2" t="s">
        <v>532</v>
      </c>
      <c r="AA1358" s="2" t="s">
        <v>532</v>
      </c>
      <c r="AB1358" s="2">
        <v>0.22500000000000001</v>
      </c>
      <c r="AC1358" s="95"/>
      <c r="AD1358" s="38">
        <f t="shared" si="301"/>
        <v>0</v>
      </c>
      <c r="AE1358" s="38">
        <f t="shared" si="302"/>
        <v>0</v>
      </c>
      <c r="AF1358" s="38">
        <f t="shared" si="303"/>
        <v>1.2712950000000001</v>
      </c>
      <c r="AG1358" s="38">
        <f t="shared" si="304"/>
        <v>0</v>
      </c>
      <c r="AH1358" s="38">
        <f t="shared" si="305"/>
        <v>1.2712950000000001</v>
      </c>
      <c r="AI1358" s="38">
        <v>81.848055556000006</v>
      </c>
      <c r="AJ1358" s="24">
        <f t="shared" si="306"/>
        <v>1.5532378764089109E-2</v>
      </c>
      <c r="AK1358" s="2">
        <f t="shared" si="307"/>
        <v>215</v>
      </c>
    </row>
    <row r="1359" spans="1:37">
      <c r="A1359" s="2">
        <v>12</v>
      </c>
      <c r="B1359" s="2" t="s">
        <v>76</v>
      </c>
      <c r="C1359" s="2" t="s">
        <v>26</v>
      </c>
      <c r="D1359" s="2" t="s">
        <v>410</v>
      </c>
      <c r="E1359" s="2" t="s">
        <v>1100</v>
      </c>
      <c r="F1359" s="2" t="s">
        <v>64</v>
      </c>
      <c r="H1359" s="2" t="s">
        <v>878</v>
      </c>
      <c r="I1359" s="2">
        <v>2996</v>
      </c>
      <c r="J1359" s="2">
        <v>137</v>
      </c>
      <c r="K1359" s="95">
        <f t="shared" si="294"/>
        <v>4.5727636849132176E-2</v>
      </c>
      <c r="L1359" s="38">
        <f t="shared" si="295"/>
        <v>0</v>
      </c>
      <c r="M1359" s="38">
        <f t="shared" si="296"/>
        <v>0</v>
      </c>
      <c r="N1359" s="38">
        <f t="shared" si="297"/>
        <v>0</v>
      </c>
      <c r="O1359" s="38">
        <f t="shared" si="298"/>
        <v>0.68500000000000005</v>
      </c>
      <c r="P1359" s="2">
        <v>1489084</v>
      </c>
      <c r="Q1359" s="2">
        <v>1.333071026</v>
      </c>
      <c r="R1359" s="24">
        <v>0</v>
      </c>
      <c r="S1359" s="24">
        <v>0</v>
      </c>
      <c r="T1359" s="24">
        <v>0</v>
      </c>
      <c r="U1359" s="24">
        <v>1</v>
      </c>
      <c r="V1359" s="95">
        <f t="shared" si="299"/>
        <v>4.5727636849132176E-2</v>
      </c>
      <c r="W1359" s="95">
        <v>0.37665624999999997</v>
      </c>
      <c r="X1359" s="95">
        <v>0.33080937500000002</v>
      </c>
      <c r="Y1359" s="95">
        <f t="shared" si="300"/>
        <v>0.33080937500000002</v>
      </c>
      <c r="Z1359" s="2" t="s">
        <v>532</v>
      </c>
      <c r="AA1359" s="2" t="s">
        <v>532</v>
      </c>
      <c r="AB1359" s="2" t="s">
        <v>532</v>
      </c>
      <c r="AC1359" s="95">
        <v>0.33080937500000002</v>
      </c>
      <c r="AD1359" s="38">
        <f t="shared" si="301"/>
        <v>0</v>
      </c>
      <c r="AE1359" s="38">
        <f t="shared" si="302"/>
        <v>0</v>
      </c>
      <c r="AF1359" s="38">
        <f t="shared" si="303"/>
        <v>0</v>
      </c>
      <c r="AG1359" s="38">
        <f t="shared" si="304"/>
        <v>1.9850547356250001</v>
      </c>
      <c r="AH1359" s="38">
        <f t="shared" si="305"/>
        <v>1.9850547356250001</v>
      </c>
      <c r="AI1359" s="38">
        <v>81.848055556000006</v>
      </c>
      <c r="AJ1359" s="24">
        <f t="shared" si="306"/>
        <v>2.4252924790214916E-2</v>
      </c>
      <c r="AK1359" s="2">
        <f t="shared" si="307"/>
        <v>228</v>
      </c>
    </row>
    <row r="1360" spans="1:37">
      <c r="A1360" s="2">
        <v>13</v>
      </c>
      <c r="B1360" s="2" t="s">
        <v>77</v>
      </c>
      <c r="C1360" s="2" t="s">
        <v>26</v>
      </c>
      <c r="D1360" s="2" t="s">
        <v>410</v>
      </c>
      <c r="E1360" s="2" t="s">
        <v>1100</v>
      </c>
      <c r="F1360" s="2" t="s">
        <v>64</v>
      </c>
      <c r="H1360" s="2" t="s">
        <v>878</v>
      </c>
      <c r="I1360" s="2">
        <v>2114</v>
      </c>
      <c r="J1360" s="2">
        <v>44</v>
      </c>
      <c r="K1360" s="95">
        <f t="shared" si="294"/>
        <v>2.0813623462630087E-2</v>
      </c>
      <c r="L1360" s="38">
        <f t="shared" si="295"/>
        <v>2.8029411739999999E-2</v>
      </c>
      <c r="M1360" s="38">
        <f t="shared" si="296"/>
        <v>0.15587908489999999</v>
      </c>
      <c r="N1360" s="38">
        <f t="shared" si="297"/>
        <v>3.6091503359999999E-2</v>
      </c>
      <c r="O1360" s="38">
        <f t="shared" si="298"/>
        <v>0</v>
      </c>
      <c r="P1360" s="2">
        <v>1122600</v>
      </c>
      <c r="Q1360" s="2">
        <v>6.3367497999999994E-2</v>
      </c>
      <c r="R1360" s="24">
        <v>0.12740641699999999</v>
      </c>
      <c r="S1360" s="24">
        <v>0.70854129499999996</v>
      </c>
      <c r="T1360" s="24">
        <v>0.16405228799999999</v>
      </c>
      <c r="U1360" s="24">
        <v>0</v>
      </c>
      <c r="V1360" s="95">
        <f t="shared" si="299"/>
        <v>3.4145225506149479E-3</v>
      </c>
      <c r="W1360" s="95">
        <v>0.22500000000000001</v>
      </c>
      <c r="X1360" s="95">
        <v>0.22500000000000001</v>
      </c>
      <c r="Y1360" s="95">
        <f t="shared" si="300"/>
        <v>0.17364713312499999</v>
      </c>
      <c r="Z1360" s="2">
        <v>0.1</v>
      </c>
      <c r="AA1360" s="2">
        <v>0.17499999999999999</v>
      </c>
      <c r="AB1360" s="2">
        <v>0.22500000000000001</v>
      </c>
      <c r="AC1360" s="95"/>
      <c r="AD1360" s="38">
        <f t="shared" si="301"/>
        <v>2.455376468424E-2</v>
      </c>
      <c r="AE1360" s="38">
        <f t="shared" si="302"/>
        <v>0.23896263715169996</v>
      </c>
      <c r="AF1360" s="38">
        <f t="shared" si="303"/>
        <v>7.1136353122560003E-2</v>
      </c>
      <c r="AG1360" s="38">
        <f t="shared" si="304"/>
        <v>0</v>
      </c>
      <c r="AH1360" s="38">
        <f t="shared" si="305"/>
        <v>7.1136353122560003E-2</v>
      </c>
      <c r="AI1360" s="38">
        <v>81.848055556000006</v>
      </c>
      <c r="AJ1360" s="24">
        <f t="shared" si="306"/>
        <v>8.6912697729134064E-4</v>
      </c>
      <c r="AK1360" s="2">
        <f t="shared" si="307"/>
        <v>12</v>
      </c>
    </row>
    <row r="1361" spans="1:37">
      <c r="A1361" s="2">
        <v>14</v>
      </c>
      <c r="B1361" s="2" t="s">
        <v>78</v>
      </c>
      <c r="C1361" s="2" t="s">
        <v>26</v>
      </c>
      <c r="D1361" s="2" t="s">
        <v>410</v>
      </c>
      <c r="E1361" s="2" t="s">
        <v>1100</v>
      </c>
      <c r="F1361" s="2" t="s">
        <v>64</v>
      </c>
      <c r="H1361" s="2" t="s">
        <v>878</v>
      </c>
      <c r="I1361" s="2">
        <v>3171</v>
      </c>
      <c r="J1361" s="2">
        <v>385</v>
      </c>
      <c r="K1361" s="95">
        <f t="shared" si="294"/>
        <v>0.12141280353200883</v>
      </c>
      <c r="L1361" s="38">
        <f t="shared" si="295"/>
        <v>0</v>
      </c>
      <c r="M1361" s="38">
        <f t="shared" si="296"/>
        <v>0</v>
      </c>
      <c r="N1361" s="38">
        <f t="shared" si="297"/>
        <v>0.41027080324999998</v>
      </c>
      <c r="O1361" s="38">
        <f t="shared" si="298"/>
        <v>1.5147291967500001</v>
      </c>
      <c r="P1361" s="2">
        <v>1184418</v>
      </c>
      <c r="Q1361" s="2">
        <v>3.9654624219999999</v>
      </c>
      <c r="R1361" s="24">
        <v>0</v>
      </c>
      <c r="S1361" s="24">
        <v>0</v>
      </c>
      <c r="T1361" s="24">
        <v>0.21312769000000001</v>
      </c>
      <c r="U1361" s="24">
        <v>0.78687231000000002</v>
      </c>
      <c r="V1361" s="95">
        <f t="shared" si="299"/>
        <v>0.12141280353200883</v>
      </c>
      <c r="W1361" s="95">
        <v>0.31290625</v>
      </c>
      <c r="X1361" s="95">
        <v>0.278524881</v>
      </c>
      <c r="Y1361" s="95">
        <f t="shared" si="300"/>
        <v>0.27852488085683152</v>
      </c>
      <c r="Z1361" s="2" t="s">
        <v>532</v>
      </c>
      <c r="AA1361" s="2" t="s">
        <v>532</v>
      </c>
      <c r="AB1361" s="2">
        <v>0.22500000000000001</v>
      </c>
      <c r="AC1361" s="95">
        <v>0.29302232099999997</v>
      </c>
      <c r="AD1361" s="38">
        <f t="shared" si="301"/>
        <v>0</v>
      </c>
      <c r="AE1361" s="38">
        <f t="shared" si="302"/>
        <v>0</v>
      </c>
      <c r="AF1361" s="38">
        <f t="shared" si="303"/>
        <v>0.80864375320574999</v>
      </c>
      <c r="AG1361" s="38">
        <f t="shared" si="304"/>
        <v>3.8881213126829999</v>
      </c>
      <c r="AH1361" s="38">
        <f t="shared" si="305"/>
        <v>4.6967650658887496</v>
      </c>
      <c r="AI1361" s="38">
        <v>81.848055556000006</v>
      </c>
      <c r="AJ1361" s="24">
        <f t="shared" si="306"/>
        <v>5.73839541328535E-2</v>
      </c>
      <c r="AK1361" s="2">
        <f t="shared" si="307"/>
        <v>642</v>
      </c>
    </row>
    <row r="1362" spans="1:37">
      <c r="A1362" s="2">
        <v>15</v>
      </c>
      <c r="B1362" s="2" t="s">
        <v>79</v>
      </c>
      <c r="C1362" s="2" t="s">
        <v>26</v>
      </c>
      <c r="D1362" s="2" t="s">
        <v>410</v>
      </c>
      <c r="E1362" s="2" t="s">
        <v>1100</v>
      </c>
      <c r="F1362" s="2" t="s">
        <v>64</v>
      </c>
      <c r="H1362" s="2" t="s">
        <v>878</v>
      </c>
      <c r="I1362" s="2">
        <v>1083</v>
      </c>
      <c r="J1362" s="2">
        <v>241</v>
      </c>
      <c r="K1362" s="95">
        <f t="shared" si="294"/>
        <v>0.22253000923361035</v>
      </c>
      <c r="L1362" s="38">
        <f t="shared" si="295"/>
        <v>0.15352473248499998</v>
      </c>
      <c r="M1362" s="38">
        <f t="shared" si="296"/>
        <v>0.8537922604749999</v>
      </c>
      <c r="N1362" s="38">
        <f t="shared" si="297"/>
        <v>0.19768300703999997</v>
      </c>
      <c r="O1362" s="38">
        <f t="shared" si="298"/>
        <v>0</v>
      </c>
      <c r="P1362" s="2">
        <v>397745</v>
      </c>
      <c r="Q1362" s="2">
        <v>0.97960554099999997</v>
      </c>
      <c r="R1362" s="24">
        <v>0.12740641699999999</v>
      </c>
      <c r="S1362" s="24">
        <v>0.70854129499999996</v>
      </c>
      <c r="T1362" s="24">
        <v>0.16405228799999999</v>
      </c>
      <c r="U1362" s="24">
        <v>0</v>
      </c>
      <c r="V1362" s="95">
        <f t="shared" si="299"/>
        <v>3.65065571634349E-2</v>
      </c>
      <c r="W1362" s="95">
        <v>0.22500000000000001</v>
      </c>
      <c r="X1362" s="95">
        <v>0.22500000000000001</v>
      </c>
      <c r="Y1362" s="95">
        <f t="shared" si="300"/>
        <v>0.17364713312499999</v>
      </c>
      <c r="Z1362" s="2">
        <v>0.1</v>
      </c>
      <c r="AA1362" s="2">
        <v>0.17499999999999999</v>
      </c>
      <c r="AB1362" s="2">
        <v>0.22500000000000001</v>
      </c>
      <c r="AC1362" s="95"/>
      <c r="AD1362" s="38">
        <f t="shared" si="301"/>
        <v>0.13448766565685996</v>
      </c>
      <c r="AE1362" s="38">
        <f t="shared" si="302"/>
        <v>1.3088635353081748</v>
      </c>
      <c r="AF1362" s="38">
        <f t="shared" si="303"/>
        <v>0.38963320687583997</v>
      </c>
      <c r="AG1362" s="38">
        <f t="shared" si="304"/>
        <v>0</v>
      </c>
      <c r="AH1362" s="38">
        <f t="shared" si="305"/>
        <v>0.38963320687583997</v>
      </c>
      <c r="AI1362" s="38">
        <v>81.848055556000006</v>
      </c>
      <c r="AJ1362" s="24">
        <f t="shared" si="306"/>
        <v>4.7604454892548427E-3</v>
      </c>
      <c r="AK1362" s="2">
        <f t="shared" si="307"/>
        <v>66</v>
      </c>
    </row>
    <row r="1363" spans="1:37">
      <c r="A1363" s="2">
        <v>16</v>
      </c>
      <c r="B1363" s="2" t="s">
        <v>80</v>
      </c>
      <c r="C1363" s="2" t="s">
        <v>26</v>
      </c>
      <c r="D1363" s="2" t="s">
        <v>410</v>
      </c>
      <c r="E1363" s="2" t="s">
        <v>1100</v>
      </c>
      <c r="F1363" s="2" t="s">
        <v>64</v>
      </c>
      <c r="H1363" s="2" t="s">
        <v>878</v>
      </c>
      <c r="I1363" s="2">
        <v>3830</v>
      </c>
      <c r="J1363" s="2">
        <v>900</v>
      </c>
      <c r="K1363" s="95">
        <f t="shared" si="294"/>
        <v>0.2349869451697128</v>
      </c>
      <c r="L1363" s="38">
        <f t="shared" si="295"/>
        <v>0</v>
      </c>
      <c r="M1363" s="38">
        <f t="shared" si="296"/>
        <v>2.1398481990000002</v>
      </c>
      <c r="N1363" s="38">
        <f t="shared" si="297"/>
        <v>2.3601518009999998</v>
      </c>
      <c r="O1363" s="38">
        <f t="shared" si="298"/>
        <v>0</v>
      </c>
      <c r="P1363" s="2">
        <v>1341267</v>
      </c>
      <c r="Q1363" s="2">
        <v>3.468257404</v>
      </c>
      <c r="R1363" s="24">
        <v>0</v>
      </c>
      <c r="S1363" s="24">
        <v>0.47552182199999998</v>
      </c>
      <c r="T1363" s="24">
        <v>0.52447817799999996</v>
      </c>
      <c r="U1363" s="24">
        <v>0</v>
      </c>
      <c r="V1363" s="95">
        <f t="shared" si="299"/>
        <v>0.12324552485639687</v>
      </c>
      <c r="W1363" s="95">
        <v>0.22500000000000001</v>
      </c>
      <c r="X1363" s="95">
        <v>0.22500000000000001</v>
      </c>
      <c r="Y1363" s="95">
        <f t="shared" si="300"/>
        <v>0.2012239089</v>
      </c>
      <c r="Z1363" s="2" t="s">
        <v>532</v>
      </c>
      <c r="AA1363" s="2">
        <v>0.17499999999999999</v>
      </c>
      <c r="AB1363" s="2">
        <v>0.22500000000000001</v>
      </c>
      <c r="AC1363" s="95"/>
      <c r="AD1363" s="38">
        <f t="shared" si="301"/>
        <v>0</v>
      </c>
      <c r="AE1363" s="38">
        <f t="shared" si="302"/>
        <v>3.2803872890669998</v>
      </c>
      <c r="AF1363" s="38">
        <f t="shared" si="303"/>
        <v>4.6518591997709997</v>
      </c>
      <c r="AG1363" s="38">
        <f t="shared" si="304"/>
        <v>0</v>
      </c>
      <c r="AH1363" s="38">
        <f t="shared" si="305"/>
        <v>4.6518591997709997</v>
      </c>
      <c r="AI1363" s="38">
        <v>81.848055556000006</v>
      </c>
      <c r="AJ1363" s="24">
        <f t="shared" si="306"/>
        <v>5.6835304982758232E-2</v>
      </c>
      <c r="AK1363" s="2">
        <f t="shared" si="307"/>
        <v>787</v>
      </c>
    </row>
    <row r="1364" spans="1:37">
      <c r="A1364" s="2">
        <v>17</v>
      </c>
      <c r="B1364" s="2" t="s">
        <v>81</v>
      </c>
      <c r="C1364" s="2" t="s">
        <v>26</v>
      </c>
      <c r="D1364" s="2" t="s">
        <v>410</v>
      </c>
      <c r="E1364" s="2" t="s">
        <v>1100</v>
      </c>
      <c r="F1364" s="2" t="s">
        <v>64</v>
      </c>
      <c r="H1364" s="2" t="s">
        <v>878</v>
      </c>
      <c r="I1364" s="2">
        <v>3840</v>
      </c>
      <c r="J1364" s="2">
        <v>531</v>
      </c>
      <c r="K1364" s="95">
        <f t="shared" si="294"/>
        <v>0.13828124999999999</v>
      </c>
      <c r="L1364" s="38">
        <f t="shared" si="295"/>
        <v>0.33826403713499997</v>
      </c>
      <c r="M1364" s="38">
        <f t="shared" si="296"/>
        <v>1.881177138225</v>
      </c>
      <c r="N1364" s="38">
        <f t="shared" si="297"/>
        <v>0.43555882464000001</v>
      </c>
      <c r="O1364" s="38">
        <f t="shared" si="298"/>
        <v>0</v>
      </c>
      <c r="P1364" s="2">
        <v>1103490</v>
      </c>
      <c r="Q1364" s="2">
        <v>0.77797391999999999</v>
      </c>
      <c r="R1364" s="24">
        <v>0.12740641699999999</v>
      </c>
      <c r="S1364" s="24">
        <v>0.70854129499999996</v>
      </c>
      <c r="T1364" s="24">
        <v>0.16405228799999999</v>
      </c>
      <c r="U1364" s="24">
        <v>0</v>
      </c>
      <c r="V1364" s="95">
        <f t="shared" si="299"/>
        <v>2.2685355449999996E-2</v>
      </c>
      <c r="W1364" s="95">
        <v>0.22500000000000001</v>
      </c>
      <c r="X1364" s="95">
        <v>0.22500000000000001</v>
      </c>
      <c r="Y1364" s="95">
        <f t="shared" si="300"/>
        <v>0.17364713312499999</v>
      </c>
      <c r="Z1364" s="2">
        <v>0.1</v>
      </c>
      <c r="AA1364" s="2">
        <v>0.17499999999999999</v>
      </c>
      <c r="AB1364" s="2">
        <v>0.22500000000000001</v>
      </c>
      <c r="AC1364" s="95"/>
      <c r="AD1364" s="38">
        <f t="shared" si="301"/>
        <v>0.29631929653025996</v>
      </c>
      <c r="AE1364" s="38">
        <f t="shared" si="302"/>
        <v>2.8838445528989252</v>
      </c>
      <c r="AF1364" s="38">
        <f t="shared" si="303"/>
        <v>0.85848644336544</v>
      </c>
      <c r="AG1364" s="38">
        <f t="shared" si="304"/>
        <v>0</v>
      </c>
      <c r="AH1364" s="38">
        <f t="shared" si="305"/>
        <v>0.85848644336544</v>
      </c>
      <c r="AI1364" s="38">
        <v>81.848055556000006</v>
      </c>
      <c r="AJ1364" s="24">
        <f t="shared" si="306"/>
        <v>1.0488782385038678E-2</v>
      </c>
      <c r="AK1364" s="2">
        <f t="shared" si="307"/>
        <v>145</v>
      </c>
    </row>
    <row r="1365" spans="1:37">
      <c r="A1365" s="2">
        <v>18</v>
      </c>
      <c r="B1365" s="2" t="s">
        <v>82</v>
      </c>
      <c r="C1365" s="2" t="s">
        <v>26</v>
      </c>
      <c r="D1365" s="2" t="s">
        <v>410</v>
      </c>
      <c r="E1365" s="2" t="s">
        <v>1100</v>
      </c>
      <c r="F1365" s="2" t="s">
        <v>64</v>
      </c>
      <c r="H1365" s="2" t="s">
        <v>878</v>
      </c>
      <c r="I1365" s="2">
        <v>4453</v>
      </c>
      <c r="J1365" s="2">
        <v>644</v>
      </c>
      <c r="K1365" s="95">
        <f t="shared" si="294"/>
        <v>0.14462160341342914</v>
      </c>
      <c r="L1365" s="38">
        <f t="shared" si="295"/>
        <v>0</v>
      </c>
      <c r="M1365" s="38">
        <f t="shared" si="296"/>
        <v>2.5307516326399999</v>
      </c>
      <c r="N1365" s="38">
        <f t="shared" si="297"/>
        <v>0.68924836735999995</v>
      </c>
      <c r="O1365" s="38">
        <f t="shared" si="298"/>
        <v>0</v>
      </c>
      <c r="P1365" s="2">
        <v>283257</v>
      </c>
      <c r="Q1365" s="2">
        <v>4.7960280930000003</v>
      </c>
      <c r="R1365" s="24">
        <v>0</v>
      </c>
      <c r="S1365" s="24">
        <v>0.78594771200000002</v>
      </c>
      <c r="T1365" s="24">
        <v>0.21405228800000001</v>
      </c>
      <c r="U1365" s="24">
        <v>0</v>
      </c>
      <c r="V1365" s="95">
        <f t="shared" si="299"/>
        <v>3.0956585104873119E-2</v>
      </c>
      <c r="W1365" s="95">
        <v>0.22500000000000001</v>
      </c>
      <c r="X1365" s="95">
        <v>0.22500000000000001</v>
      </c>
      <c r="Y1365" s="95">
        <f t="shared" si="300"/>
        <v>0.18570261439999999</v>
      </c>
      <c r="Z1365" s="2" t="s">
        <v>532</v>
      </c>
      <c r="AA1365" s="2">
        <v>0.17499999999999999</v>
      </c>
      <c r="AB1365" s="2">
        <v>0.22500000000000001</v>
      </c>
      <c r="AC1365" s="95"/>
      <c r="AD1365" s="38">
        <f t="shared" si="301"/>
        <v>0</v>
      </c>
      <c r="AE1365" s="38">
        <f t="shared" si="302"/>
        <v>3.8796422528371193</v>
      </c>
      <c r="AF1365" s="38">
        <f t="shared" si="303"/>
        <v>1.3585085320665597</v>
      </c>
      <c r="AG1365" s="38">
        <f t="shared" si="304"/>
        <v>0</v>
      </c>
      <c r="AH1365" s="38">
        <f t="shared" si="305"/>
        <v>1.3585085320665597</v>
      </c>
      <c r="AI1365" s="38">
        <v>81.848055556000006</v>
      </c>
      <c r="AJ1365" s="24">
        <f t="shared" si="306"/>
        <v>1.6597932874985351E-2</v>
      </c>
      <c r="AK1365" s="2">
        <f t="shared" si="307"/>
        <v>230</v>
      </c>
    </row>
    <row r="1366" spans="1:37">
      <c r="A1366" s="2">
        <v>19</v>
      </c>
      <c r="B1366" s="2" t="s">
        <v>83</v>
      </c>
      <c r="C1366" s="2" t="s">
        <v>26</v>
      </c>
      <c r="D1366" s="2" t="s">
        <v>410</v>
      </c>
      <c r="E1366" s="2" t="s">
        <v>1100</v>
      </c>
      <c r="F1366" s="2" t="s">
        <v>64</v>
      </c>
      <c r="H1366" s="2" t="s">
        <v>878</v>
      </c>
      <c r="I1366" s="2">
        <v>3681</v>
      </c>
      <c r="J1366" s="2">
        <v>817</v>
      </c>
      <c r="K1366" s="95">
        <f t="shared" si="294"/>
        <v>0.2219505569138821</v>
      </c>
      <c r="L1366" s="38">
        <f t="shared" si="295"/>
        <v>0.52864706002500006</v>
      </c>
      <c r="M1366" s="38">
        <f t="shared" si="296"/>
        <v>2.775397060025</v>
      </c>
      <c r="N1366" s="38">
        <f t="shared" si="297"/>
        <v>0.78095588403499983</v>
      </c>
      <c r="O1366" s="38">
        <f t="shared" si="298"/>
        <v>0</v>
      </c>
      <c r="P1366" s="2">
        <v>492074</v>
      </c>
      <c r="Q1366" s="2">
        <v>3.1281149670000001</v>
      </c>
      <c r="R1366" s="24">
        <v>0.12941176500000001</v>
      </c>
      <c r="S1366" s="24">
        <v>0.679411765</v>
      </c>
      <c r="T1366" s="24">
        <v>0.19117647099999999</v>
      </c>
      <c r="U1366" s="24">
        <v>0</v>
      </c>
      <c r="V1366" s="95">
        <f t="shared" si="299"/>
        <v>4.2431724207280627E-2</v>
      </c>
      <c r="W1366" s="95">
        <v>0.22500000000000001</v>
      </c>
      <c r="X1366" s="95">
        <v>0.22500000000000001</v>
      </c>
      <c r="Y1366" s="95">
        <f t="shared" si="300"/>
        <v>0.17485294135000001</v>
      </c>
      <c r="Z1366" s="2">
        <v>0.1</v>
      </c>
      <c r="AA1366" s="2">
        <v>0.17499999999999999</v>
      </c>
      <c r="AB1366" s="2">
        <v>0.22500000000000001</v>
      </c>
      <c r="AC1366" s="95"/>
      <c r="AD1366" s="38">
        <f t="shared" si="301"/>
        <v>0.4630948245819001</v>
      </c>
      <c r="AE1366" s="38">
        <f t="shared" si="302"/>
        <v>4.2546836930183245</v>
      </c>
      <c r="AF1366" s="38">
        <f t="shared" si="303"/>
        <v>1.5392640474329846</v>
      </c>
      <c r="AG1366" s="38">
        <f t="shared" si="304"/>
        <v>0</v>
      </c>
      <c r="AH1366" s="38">
        <f t="shared" si="305"/>
        <v>1.5392640474329846</v>
      </c>
      <c r="AI1366" s="38">
        <v>81.848055556000006</v>
      </c>
      <c r="AJ1366" s="24">
        <f t="shared" si="306"/>
        <v>1.8806360602908009E-2</v>
      </c>
      <c r="AK1366" s="2">
        <f t="shared" si="307"/>
        <v>260</v>
      </c>
    </row>
    <row r="1367" spans="1:37">
      <c r="A1367" s="2">
        <v>20</v>
      </c>
      <c r="B1367" s="2" t="s">
        <v>84</v>
      </c>
      <c r="C1367" s="2" t="s">
        <v>25</v>
      </c>
      <c r="D1367" s="2" t="s">
        <v>411</v>
      </c>
      <c r="E1367" s="2" t="s">
        <v>1100</v>
      </c>
      <c r="F1367" s="2" t="s">
        <v>64</v>
      </c>
      <c r="H1367" s="2" t="s">
        <v>878</v>
      </c>
      <c r="I1367" s="2">
        <v>19080</v>
      </c>
      <c r="J1367" s="2">
        <v>11518</v>
      </c>
      <c r="K1367" s="95">
        <f t="shared" si="294"/>
        <v>0.60366876310272533</v>
      </c>
      <c r="L1367" s="38">
        <f t="shared" si="295"/>
        <v>8.6469691278099994</v>
      </c>
      <c r="M1367" s="38">
        <f t="shared" si="296"/>
        <v>39.957700337879999</v>
      </c>
      <c r="N1367" s="38">
        <f t="shared" si="297"/>
        <v>8.9853305343100001</v>
      </c>
      <c r="O1367" s="38">
        <f t="shared" si="298"/>
        <v>0</v>
      </c>
      <c r="P1367" s="2">
        <v>783909</v>
      </c>
      <c r="Q1367" s="2">
        <v>18.943715299000001</v>
      </c>
      <c r="R1367" s="24">
        <v>0.150147059</v>
      </c>
      <c r="S1367" s="24">
        <v>0.693830532</v>
      </c>
      <c r="T1367" s="24">
        <v>0.156022409</v>
      </c>
      <c r="U1367" s="24">
        <v>0</v>
      </c>
      <c r="V1367" s="95">
        <f t="shared" si="299"/>
        <v>9.4185854657337517E-2</v>
      </c>
      <c r="W1367" s="95">
        <v>0.22500000000000001</v>
      </c>
      <c r="X1367" s="95">
        <v>0.22500000000000001</v>
      </c>
      <c r="Y1367" s="95">
        <f t="shared" si="300"/>
        <v>0.17154009102500001</v>
      </c>
      <c r="Z1367" s="2">
        <v>0.1</v>
      </c>
      <c r="AA1367" s="2">
        <v>0.17499999999999999</v>
      </c>
      <c r="AB1367" s="2">
        <v>0.22500000000000001</v>
      </c>
      <c r="AC1367" s="95"/>
      <c r="AD1367" s="38">
        <f t="shared" si="301"/>
        <v>7.5747449559615605</v>
      </c>
      <c r="AE1367" s="38">
        <f t="shared" si="302"/>
        <v>61.255154617970028</v>
      </c>
      <c r="AF1367" s="38">
        <f t="shared" si="303"/>
        <v>17.710086483125007</v>
      </c>
      <c r="AG1367" s="38">
        <f t="shared" si="304"/>
        <v>0</v>
      </c>
      <c r="AH1367" s="38">
        <f t="shared" si="305"/>
        <v>17.710086483125007</v>
      </c>
      <c r="AI1367" s="38">
        <v>28.898055555999999</v>
      </c>
      <c r="AJ1367" s="24">
        <f t="shared" si="306"/>
        <v>0.61284699411022914</v>
      </c>
      <c r="AK1367" s="2">
        <f t="shared" si="307"/>
        <v>2995</v>
      </c>
    </row>
    <row r="1368" spans="1:37">
      <c r="A1368" s="2">
        <v>21</v>
      </c>
      <c r="B1368" s="2" t="s">
        <v>85</v>
      </c>
      <c r="C1368" s="2" t="s">
        <v>25</v>
      </c>
      <c r="D1368" s="2" t="s">
        <v>411</v>
      </c>
      <c r="E1368" s="2" t="s">
        <v>1100</v>
      </c>
      <c r="F1368" s="2" t="s">
        <v>64</v>
      </c>
      <c r="H1368" s="2" t="s">
        <v>878</v>
      </c>
      <c r="I1368" s="2">
        <v>14834</v>
      </c>
      <c r="J1368" s="2">
        <v>8564</v>
      </c>
      <c r="K1368" s="95">
        <f t="shared" si="294"/>
        <v>0.57732236753404342</v>
      </c>
      <c r="L1368" s="38">
        <f t="shared" si="295"/>
        <v>6.3314064356599999</v>
      </c>
      <c r="M1368" s="38">
        <f t="shared" si="296"/>
        <v>27.269699474399999</v>
      </c>
      <c r="N1368" s="38">
        <f t="shared" si="297"/>
        <v>9.2188941327600009</v>
      </c>
      <c r="O1368" s="38">
        <f t="shared" si="298"/>
        <v>0</v>
      </c>
      <c r="P1368" s="2">
        <v>815441</v>
      </c>
      <c r="Q1368" s="2">
        <v>17.844062249</v>
      </c>
      <c r="R1368" s="24">
        <v>0.14786096300000001</v>
      </c>
      <c r="S1368" s="24">
        <v>0.63684492000000004</v>
      </c>
      <c r="T1368" s="24">
        <v>0.21529411800000001</v>
      </c>
      <c r="U1368" s="24">
        <v>0</v>
      </c>
      <c r="V1368" s="95">
        <f t="shared" si="299"/>
        <v>0.12429410991991371</v>
      </c>
      <c r="W1368" s="95">
        <v>0.22500000000000001</v>
      </c>
      <c r="X1368" s="95">
        <v>0.22500000000000001</v>
      </c>
      <c r="Y1368" s="95">
        <f t="shared" si="300"/>
        <v>0.17467513385</v>
      </c>
      <c r="Z1368" s="2">
        <v>0.1</v>
      </c>
      <c r="AA1368" s="2">
        <v>0.17499999999999999</v>
      </c>
      <c r="AB1368" s="2">
        <v>0.22500000000000001</v>
      </c>
      <c r="AC1368" s="95"/>
      <c r="AD1368" s="38">
        <f t="shared" si="301"/>
        <v>5.5463120376381605</v>
      </c>
      <c r="AE1368" s="38">
        <f t="shared" si="302"/>
        <v>41.804449294255193</v>
      </c>
      <c r="AF1368" s="38">
        <f t="shared" si="303"/>
        <v>18.170440335669962</v>
      </c>
      <c r="AG1368" s="38">
        <f t="shared" si="304"/>
        <v>0</v>
      </c>
      <c r="AH1368" s="38">
        <f t="shared" si="305"/>
        <v>18.170440335669962</v>
      </c>
      <c r="AI1368" s="38">
        <v>28.898055555999999</v>
      </c>
      <c r="AJ1368" s="24">
        <f t="shared" si="306"/>
        <v>0.62877726497751507</v>
      </c>
      <c r="AK1368" s="2">
        <f t="shared" si="307"/>
        <v>3073</v>
      </c>
    </row>
    <row r="1369" spans="1:37">
      <c r="A1369" s="2">
        <v>22</v>
      </c>
      <c r="B1369" s="2" t="s">
        <v>86</v>
      </c>
      <c r="C1369" s="2" t="s">
        <v>25</v>
      </c>
      <c r="D1369" s="2" t="s">
        <v>411</v>
      </c>
      <c r="E1369" s="2" t="s">
        <v>1100</v>
      </c>
      <c r="F1369" s="2" t="s">
        <v>64</v>
      </c>
      <c r="H1369" s="2" t="s">
        <v>878</v>
      </c>
      <c r="I1369" s="2">
        <v>14570</v>
      </c>
      <c r="J1369" s="2">
        <v>8857</v>
      </c>
      <c r="K1369" s="95">
        <f t="shared" si="294"/>
        <v>0.60789293067947836</v>
      </c>
      <c r="L1369" s="38">
        <f t="shared" si="295"/>
        <v>0</v>
      </c>
      <c r="M1369" s="38">
        <f t="shared" si="296"/>
        <v>16.122837824319998</v>
      </c>
      <c r="N1369" s="38">
        <f t="shared" si="297"/>
        <v>20.169548513740004</v>
      </c>
      <c r="O1369" s="38">
        <f t="shared" si="298"/>
        <v>7.9926136176549987</v>
      </c>
      <c r="P1369" s="2">
        <v>944458</v>
      </c>
      <c r="Q1369" s="2">
        <v>48.848441393000002</v>
      </c>
      <c r="R1369" s="24">
        <v>0</v>
      </c>
      <c r="S1369" s="24">
        <v>0.36406995199999997</v>
      </c>
      <c r="T1369" s="24">
        <v>0.45544876400000001</v>
      </c>
      <c r="U1369" s="24">
        <v>0.18048128299999999</v>
      </c>
      <c r="V1369" s="95">
        <f t="shared" si="299"/>
        <v>0.38657737997796843</v>
      </c>
      <c r="W1369" s="95">
        <v>0.26881250000000001</v>
      </c>
      <c r="X1369" s="95">
        <v>0.23743428599999999</v>
      </c>
      <c r="Y1369" s="95">
        <f t="shared" si="300"/>
        <v>0.21470383838643753</v>
      </c>
      <c r="Z1369" s="2" t="s">
        <v>532</v>
      </c>
      <c r="AA1369" s="2">
        <v>0.17499999999999999</v>
      </c>
      <c r="AB1369" s="2">
        <v>0.22500000000000001</v>
      </c>
      <c r="AC1369" s="95">
        <v>0.26881250000000001</v>
      </c>
      <c r="AD1369" s="38">
        <f t="shared" si="301"/>
        <v>0</v>
      </c>
      <c r="AE1369" s="38">
        <f t="shared" si="302"/>
        <v>24.716310384682558</v>
      </c>
      <c r="AF1369" s="38">
        <f t="shared" si="303"/>
        <v>39.754180120581552</v>
      </c>
      <c r="AG1369" s="38">
        <f t="shared" si="304"/>
        <v>18.820986565319949</v>
      </c>
      <c r="AH1369" s="38">
        <f t="shared" si="305"/>
        <v>58.5751666859015</v>
      </c>
      <c r="AI1369" s="38">
        <v>28.898055555999999</v>
      </c>
      <c r="AJ1369" s="24">
        <f t="shared" si="306"/>
        <v>2.0269587541068916</v>
      </c>
      <c r="AK1369" s="2">
        <f t="shared" si="307"/>
        <v>9387</v>
      </c>
    </row>
    <row r="1370" spans="1:37">
      <c r="A1370" s="2">
        <v>23</v>
      </c>
      <c r="B1370" s="2" t="s">
        <v>87</v>
      </c>
      <c r="C1370" s="2" t="s">
        <v>25</v>
      </c>
      <c r="D1370" s="2" t="s">
        <v>411</v>
      </c>
      <c r="E1370" s="2" t="s">
        <v>1100</v>
      </c>
      <c r="F1370" s="2" t="s">
        <v>64</v>
      </c>
      <c r="H1370" s="2" t="s">
        <v>878</v>
      </c>
      <c r="I1370" s="2">
        <v>19767</v>
      </c>
      <c r="J1370" s="2">
        <v>9862</v>
      </c>
      <c r="K1370" s="95">
        <f t="shared" si="294"/>
        <v>0.49891232862852231</v>
      </c>
      <c r="L1370" s="38">
        <f t="shared" si="295"/>
        <v>14.386917652859999</v>
      </c>
      <c r="M1370" s="38">
        <f t="shared" si="296"/>
        <v>25.983055036629999</v>
      </c>
      <c r="N1370" s="38">
        <f t="shared" si="297"/>
        <v>8.9400273105099988</v>
      </c>
      <c r="O1370" s="38">
        <f t="shared" si="298"/>
        <v>0</v>
      </c>
      <c r="P1370" s="2">
        <v>1052575</v>
      </c>
      <c r="Q1370" s="2">
        <v>13.311722597999999</v>
      </c>
      <c r="R1370" s="24">
        <v>0.29176470599999998</v>
      </c>
      <c r="S1370" s="24">
        <v>0.52693277299999997</v>
      </c>
      <c r="T1370" s="24">
        <v>0.18130252099999999</v>
      </c>
      <c r="U1370" s="24">
        <v>0</v>
      </c>
      <c r="V1370" s="95">
        <f t="shared" si="299"/>
        <v>9.0454062938331567E-2</v>
      </c>
      <c r="W1370" s="95">
        <v>0.22500000000000001</v>
      </c>
      <c r="X1370" s="95">
        <v>0.22500000000000001</v>
      </c>
      <c r="Y1370" s="95">
        <f t="shared" si="300"/>
        <v>0.16218277309999998</v>
      </c>
      <c r="Z1370" s="2">
        <v>0.1</v>
      </c>
      <c r="AA1370" s="2">
        <v>0.17499999999999999</v>
      </c>
      <c r="AB1370" s="2">
        <v>0.22500000000000001</v>
      </c>
      <c r="AC1370" s="95"/>
      <c r="AD1370" s="38">
        <f t="shared" si="301"/>
        <v>12.602939863905359</v>
      </c>
      <c r="AE1370" s="38">
        <f t="shared" si="302"/>
        <v>39.832023371153788</v>
      </c>
      <c r="AF1370" s="38">
        <f t="shared" si="303"/>
        <v>17.620793829015209</v>
      </c>
      <c r="AG1370" s="38">
        <f t="shared" si="304"/>
        <v>0</v>
      </c>
      <c r="AH1370" s="38">
        <f t="shared" si="305"/>
        <v>17.620793829015209</v>
      </c>
      <c r="AI1370" s="38">
        <v>28.898055555999999</v>
      </c>
      <c r="AJ1370" s="24">
        <f t="shared" si="306"/>
        <v>0.60975707500003984</v>
      </c>
      <c r="AK1370" s="2">
        <f t="shared" si="307"/>
        <v>2980</v>
      </c>
    </row>
    <row r="1371" spans="1:37">
      <c r="A1371" s="2">
        <v>24</v>
      </c>
      <c r="B1371" s="2" t="s">
        <v>88</v>
      </c>
      <c r="C1371" s="2" t="s">
        <v>25</v>
      </c>
      <c r="D1371" s="2" t="s">
        <v>411</v>
      </c>
      <c r="E1371" s="2" t="s">
        <v>1100</v>
      </c>
      <c r="F1371" s="2" t="s">
        <v>64</v>
      </c>
      <c r="H1371" s="2" t="s">
        <v>878</v>
      </c>
      <c r="I1371" s="2">
        <v>20216</v>
      </c>
      <c r="J1371" s="2">
        <v>6342</v>
      </c>
      <c r="K1371" s="95">
        <f t="shared" si="294"/>
        <v>0.31371191135734072</v>
      </c>
      <c r="L1371" s="38">
        <f t="shared" si="295"/>
        <v>24.44100533448</v>
      </c>
      <c r="M1371" s="38">
        <f t="shared" si="296"/>
        <v>2.9562085415100001</v>
      </c>
      <c r="N1371" s="38">
        <f t="shared" si="297"/>
        <v>4.3127860923000005</v>
      </c>
      <c r="O1371" s="38">
        <f t="shared" si="298"/>
        <v>0</v>
      </c>
      <c r="P1371" s="2">
        <v>2121185</v>
      </c>
      <c r="Q1371" s="2">
        <v>2.930694183</v>
      </c>
      <c r="R1371" s="24">
        <v>0.77076648800000003</v>
      </c>
      <c r="S1371" s="24">
        <v>9.3226380999999997E-2</v>
      </c>
      <c r="T1371" s="24">
        <v>0.13600713</v>
      </c>
      <c r="U1371" s="24">
        <v>0</v>
      </c>
      <c r="V1371" s="95">
        <f t="shared" si="299"/>
        <v>4.266705671052632E-2</v>
      </c>
      <c r="W1371" s="95">
        <v>0.22525000000000001</v>
      </c>
      <c r="X1371" s="95">
        <v>0.22500000000000001</v>
      </c>
      <c r="Y1371" s="95">
        <f t="shared" si="300"/>
        <v>0.12399286972500001</v>
      </c>
      <c r="Z1371" s="2">
        <v>0.1</v>
      </c>
      <c r="AA1371" s="2">
        <v>0.17499999999999999</v>
      </c>
      <c r="AB1371" s="2">
        <v>0.22500000000000001</v>
      </c>
      <c r="AC1371" s="95"/>
      <c r="AD1371" s="38">
        <f t="shared" si="301"/>
        <v>21.410320673004481</v>
      </c>
      <c r="AE1371" s="38">
        <f t="shared" si="302"/>
        <v>4.5318676941348306</v>
      </c>
      <c r="AF1371" s="38">
        <f t="shared" si="303"/>
        <v>8.5005013879233005</v>
      </c>
      <c r="AG1371" s="38">
        <f t="shared" si="304"/>
        <v>0</v>
      </c>
      <c r="AH1371" s="38">
        <f t="shared" si="305"/>
        <v>8.5005013879233005</v>
      </c>
      <c r="AI1371" s="38">
        <v>28.898055555999999</v>
      </c>
      <c r="AJ1371" s="24">
        <f t="shared" si="306"/>
        <v>0.29415478738528383</v>
      </c>
      <c r="AK1371" s="2">
        <f t="shared" si="307"/>
        <v>1438</v>
      </c>
    </row>
    <row r="1372" spans="1:37">
      <c r="A1372" s="2">
        <v>25</v>
      </c>
      <c r="B1372" s="2" t="s">
        <v>89</v>
      </c>
      <c r="C1372" s="2" t="s">
        <v>25</v>
      </c>
      <c r="D1372" s="2" t="s">
        <v>411</v>
      </c>
      <c r="E1372" s="2" t="s">
        <v>1100</v>
      </c>
      <c r="F1372" s="2" t="s">
        <v>64</v>
      </c>
      <c r="H1372" s="2" t="s">
        <v>878</v>
      </c>
      <c r="I1372" s="2">
        <v>22420</v>
      </c>
      <c r="J1372" s="2">
        <v>9147</v>
      </c>
      <c r="K1372" s="95">
        <f t="shared" si="294"/>
        <v>0.40798394290811774</v>
      </c>
      <c r="L1372" s="38">
        <f t="shared" si="295"/>
        <v>23.905184890859999</v>
      </c>
      <c r="M1372" s="38">
        <f t="shared" si="296"/>
        <v>14.533551950160001</v>
      </c>
      <c r="N1372" s="38">
        <f t="shared" si="297"/>
        <v>7.2962632047150011</v>
      </c>
      <c r="O1372" s="38">
        <f t="shared" si="298"/>
        <v>0</v>
      </c>
      <c r="P1372" s="2">
        <v>1436216</v>
      </c>
      <c r="Q1372" s="2">
        <v>7.7076683619999997</v>
      </c>
      <c r="R1372" s="24">
        <v>0.52268907600000003</v>
      </c>
      <c r="S1372" s="24">
        <v>0.31777745600000001</v>
      </c>
      <c r="T1372" s="24">
        <v>0.15953346900000001</v>
      </c>
      <c r="U1372" s="24">
        <v>0</v>
      </c>
      <c r="V1372" s="95">
        <f t="shared" si="299"/>
        <v>6.508709370842998E-2</v>
      </c>
      <c r="W1372" s="95">
        <v>0.22500000000000001</v>
      </c>
      <c r="X1372" s="95">
        <v>0.22500000000000001</v>
      </c>
      <c r="Y1372" s="95">
        <f t="shared" si="300"/>
        <v>0.14377499292500001</v>
      </c>
      <c r="Z1372" s="2">
        <v>0.1</v>
      </c>
      <c r="AA1372" s="2">
        <v>0.17499999999999999</v>
      </c>
      <c r="AB1372" s="2">
        <v>0.22500000000000001</v>
      </c>
      <c r="AC1372" s="95"/>
      <c r="AD1372" s="38">
        <f t="shared" si="301"/>
        <v>20.940941964393357</v>
      </c>
      <c r="AE1372" s="38">
        <f t="shared" si="302"/>
        <v>22.279935139595281</v>
      </c>
      <c r="AF1372" s="38">
        <f t="shared" si="303"/>
        <v>14.380934776493268</v>
      </c>
      <c r="AG1372" s="38">
        <f t="shared" si="304"/>
        <v>0</v>
      </c>
      <c r="AH1372" s="38">
        <f t="shared" si="305"/>
        <v>14.380934776493268</v>
      </c>
      <c r="AI1372" s="38">
        <v>28.898055555999999</v>
      </c>
      <c r="AJ1372" s="24">
        <f t="shared" si="306"/>
        <v>0.49764368224101524</v>
      </c>
      <c r="AK1372" s="2">
        <f t="shared" si="307"/>
        <v>2432</v>
      </c>
    </row>
    <row r="1373" spans="1:37">
      <c r="A1373" s="2">
        <v>131</v>
      </c>
      <c r="B1373" s="2" t="s">
        <v>186</v>
      </c>
      <c r="C1373" s="2" t="s">
        <v>24</v>
      </c>
      <c r="D1373" s="2" t="s">
        <v>431</v>
      </c>
      <c r="E1373" s="2" t="s">
        <v>1100</v>
      </c>
      <c r="F1373" s="2" t="s">
        <v>64</v>
      </c>
      <c r="H1373" s="2" t="s">
        <v>878</v>
      </c>
      <c r="I1373" s="2">
        <v>24029</v>
      </c>
      <c r="J1373" s="2">
        <v>4676</v>
      </c>
      <c r="K1373" s="95">
        <f t="shared" si="294"/>
        <v>0.19459819384909902</v>
      </c>
      <c r="L1373" s="38">
        <f t="shared" si="295"/>
        <v>3.1324779309599999</v>
      </c>
      <c r="M1373" s="38">
        <f t="shared" si="296"/>
        <v>5.8941176392000001</v>
      </c>
      <c r="N1373" s="38">
        <f t="shared" si="297"/>
        <v>7.4045499241000003</v>
      </c>
      <c r="O1373" s="38">
        <f t="shared" si="298"/>
        <v>6.9488544823600007</v>
      </c>
      <c r="P1373" s="2">
        <v>1394290</v>
      </c>
      <c r="Q1373" s="2">
        <v>23.780212742</v>
      </c>
      <c r="R1373" s="24">
        <v>0.133981092</v>
      </c>
      <c r="S1373" s="24">
        <v>0.25210083999999999</v>
      </c>
      <c r="T1373" s="24">
        <v>0.316704445</v>
      </c>
      <c r="U1373" s="24">
        <v>0.29721362200000001</v>
      </c>
      <c r="V1373" s="95">
        <f t="shared" si="299"/>
        <v>0.11946734700953016</v>
      </c>
      <c r="W1373" s="95">
        <v>0.3304375</v>
      </c>
      <c r="X1373" s="95">
        <v>0.26369981199999998</v>
      </c>
      <c r="Y1373" s="95">
        <f t="shared" si="300"/>
        <v>0.219405835183625</v>
      </c>
      <c r="Z1373" s="2">
        <v>0.1</v>
      </c>
      <c r="AA1373" s="2">
        <v>0.17499999999999999</v>
      </c>
      <c r="AB1373" s="2">
        <v>0.22500000000000001</v>
      </c>
      <c r="AC1373" s="95">
        <v>0.30493749999999997</v>
      </c>
      <c r="AD1373" s="38">
        <f t="shared" si="301"/>
        <v>2.7440506675209604</v>
      </c>
      <c r="AE1373" s="38">
        <f t="shared" si="302"/>
        <v>9.0356823408935991</v>
      </c>
      <c r="AF1373" s="38">
        <f t="shared" si="303"/>
        <v>14.594367900401101</v>
      </c>
      <c r="AG1373" s="38">
        <f t="shared" si="304"/>
        <v>18.562144908140354</v>
      </c>
      <c r="AH1373" s="38">
        <f t="shared" si="305"/>
        <v>33.156512808541457</v>
      </c>
      <c r="AI1373" s="38">
        <v>15.3</v>
      </c>
      <c r="AJ1373" s="24">
        <f t="shared" si="306"/>
        <v>2.1670923404275459</v>
      </c>
      <c r="AK1373" s="2">
        <f t="shared" si="307"/>
        <v>4784</v>
      </c>
    </row>
    <row r="1374" spans="1:37">
      <c r="A1374" s="2">
        <v>280</v>
      </c>
      <c r="B1374" s="2" t="s">
        <v>333</v>
      </c>
      <c r="C1374" s="2" t="s">
        <v>24</v>
      </c>
      <c r="D1374" s="2" t="s">
        <v>431</v>
      </c>
      <c r="E1374" s="2" t="s">
        <v>1100</v>
      </c>
      <c r="F1374" s="2" t="s">
        <v>64</v>
      </c>
      <c r="H1374" s="2" t="s">
        <v>878</v>
      </c>
      <c r="I1374" s="2">
        <v>31392</v>
      </c>
      <c r="J1374" s="2">
        <v>8091</v>
      </c>
      <c r="K1374" s="95">
        <f t="shared" si="294"/>
        <v>0.25774082568807338</v>
      </c>
      <c r="L1374" s="38">
        <f t="shared" si="295"/>
        <v>7.1813382151049989</v>
      </c>
      <c r="M1374" s="38">
        <f t="shared" si="296"/>
        <v>23.318558818334999</v>
      </c>
      <c r="N1374" s="38">
        <f t="shared" si="297"/>
        <v>9.955102926104999</v>
      </c>
      <c r="O1374" s="38">
        <f t="shared" si="298"/>
        <v>0</v>
      </c>
      <c r="P1374" s="2">
        <v>2796379</v>
      </c>
      <c r="Q1374" s="2">
        <v>7.01675556</v>
      </c>
      <c r="R1374" s="24">
        <v>0.17751423099999999</v>
      </c>
      <c r="S1374" s="24">
        <v>0.57640733700000002</v>
      </c>
      <c r="T1374" s="24">
        <v>0.24607843099999999</v>
      </c>
      <c r="U1374" s="24">
        <v>0</v>
      </c>
      <c r="V1374" s="95">
        <f t="shared" si="299"/>
        <v>6.3424457989965585E-2</v>
      </c>
      <c r="W1374" s="95">
        <v>0.22500000000000001</v>
      </c>
      <c r="X1374" s="95">
        <v>0.22500000000000001</v>
      </c>
      <c r="Y1374" s="95">
        <f t="shared" si="300"/>
        <v>0.17399035404999999</v>
      </c>
      <c r="Z1374" s="2">
        <v>0.1</v>
      </c>
      <c r="AA1374" s="2">
        <v>0.17499999999999999</v>
      </c>
      <c r="AB1374" s="2">
        <v>0.22500000000000001</v>
      </c>
      <c r="AC1374" s="95"/>
      <c r="AD1374" s="38">
        <f t="shared" si="301"/>
        <v>6.2908522764319796</v>
      </c>
      <c r="AE1374" s="38">
        <f t="shared" si="302"/>
        <v>35.747350668507558</v>
      </c>
      <c r="AF1374" s="38">
        <f t="shared" si="303"/>
        <v>19.621507867352957</v>
      </c>
      <c r="AG1374" s="38">
        <f t="shared" si="304"/>
        <v>0</v>
      </c>
      <c r="AH1374" s="38">
        <f t="shared" si="305"/>
        <v>19.621507867352957</v>
      </c>
      <c r="AI1374" s="38">
        <v>15.3</v>
      </c>
      <c r="AJ1374" s="24">
        <f t="shared" si="306"/>
        <v>1.2824514945982324</v>
      </c>
      <c r="AK1374" s="2">
        <f t="shared" si="307"/>
        <v>3318</v>
      </c>
    </row>
    <row r="1375" spans="1:37">
      <c r="A1375" s="2">
        <v>26</v>
      </c>
      <c r="B1375" s="2" t="s">
        <v>90</v>
      </c>
      <c r="C1375" s="2" t="s">
        <v>23</v>
      </c>
      <c r="D1375" s="2" t="s">
        <v>412</v>
      </c>
      <c r="E1375" s="2" t="s">
        <v>1100</v>
      </c>
      <c r="F1375" s="2" t="s">
        <v>64</v>
      </c>
      <c r="H1375" s="2" t="s">
        <v>878</v>
      </c>
      <c r="I1375" s="2">
        <v>9134</v>
      </c>
      <c r="J1375" s="2">
        <v>2434</v>
      </c>
      <c r="K1375" s="95">
        <f t="shared" si="294"/>
        <v>0.26647689949638714</v>
      </c>
      <c r="L1375" s="38">
        <f t="shared" si="295"/>
        <v>5.7295273827500006</v>
      </c>
      <c r="M1375" s="38">
        <f t="shared" si="296"/>
        <v>4.5028177186300002</v>
      </c>
      <c r="N1375" s="38">
        <f t="shared" si="297"/>
        <v>1.9376548986199997</v>
      </c>
      <c r="O1375" s="38">
        <f t="shared" si="298"/>
        <v>0</v>
      </c>
      <c r="P1375" s="2">
        <v>848319</v>
      </c>
      <c r="Q1375" s="2">
        <v>4.5019831119999996</v>
      </c>
      <c r="R1375" s="24">
        <v>0.470791075</v>
      </c>
      <c r="S1375" s="24">
        <v>0.36999323899999997</v>
      </c>
      <c r="T1375" s="24">
        <v>0.159215686</v>
      </c>
      <c r="U1375" s="24">
        <v>0</v>
      </c>
      <c r="V1375" s="95">
        <f t="shared" si="299"/>
        <v>4.2427302356470332E-2</v>
      </c>
      <c r="W1375" s="95">
        <v>0.22500000000000001</v>
      </c>
      <c r="X1375" s="95">
        <v>0.22500000000000001</v>
      </c>
      <c r="Y1375" s="95">
        <f t="shared" si="300"/>
        <v>0.14765145367499999</v>
      </c>
      <c r="Z1375" s="2">
        <v>0.1</v>
      </c>
      <c r="AA1375" s="2">
        <v>0.17499999999999999</v>
      </c>
      <c r="AB1375" s="2">
        <v>0.22500000000000001</v>
      </c>
      <c r="AC1375" s="95"/>
      <c r="AD1375" s="38">
        <f t="shared" si="301"/>
        <v>5.0190659872890002</v>
      </c>
      <c r="AE1375" s="38">
        <f t="shared" si="302"/>
        <v>6.9028195626597899</v>
      </c>
      <c r="AF1375" s="38">
        <f t="shared" si="303"/>
        <v>3.8191178051800194</v>
      </c>
      <c r="AG1375" s="38">
        <f t="shared" si="304"/>
        <v>0</v>
      </c>
      <c r="AH1375" s="38">
        <f t="shared" si="305"/>
        <v>3.8191178051800194</v>
      </c>
      <c r="AI1375" s="38">
        <v>4.3988888890000002</v>
      </c>
      <c r="AJ1375" s="24">
        <f t="shared" si="306"/>
        <v>0.86820056190330819</v>
      </c>
      <c r="AK1375" s="2">
        <f t="shared" si="307"/>
        <v>646</v>
      </c>
    </row>
    <row r="1376" spans="1:37">
      <c r="A1376" s="2">
        <v>27</v>
      </c>
      <c r="B1376" s="2" t="s">
        <v>91</v>
      </c>
      <c r="C1376" s="2" t="s">
        <v>22</v>
      </c>
      <c r="D1376" s="2" t="s">
        <v>413</v>
      </c>
      <c r="E1376" s="2" t="s">
        <v>1100</v>
      </c>
      <c r="F1376" s="2" t="s">
        <v>64</v>
      </c>
      <c r="H1376" s="2" t="s">
        <v>878</v>
      </c>
      <c r="I1376" s="2">
        <v>502</v>
      </c>
      <c r="J1376" s="2">
        <v>50</v>
      </c>
      <c r="K1376" s="95">
        <f t="shared" si="294"/>
        <v>9.9601593625498003E-2</v>
      </c>
      <c r="L1376" s="38">
        <f t="shared" si="295"/>
        <v>0</v>
      </c>
      <c r="M1376" s="38">
        <f t="shared" si="296"/>
        <v>0</v>
      </c>
      <c r="N1376" s="38">
        <f t="shared" si="297"/>
        <v>0.25</v>
      </c>
      <c r="O1376" s="38">
        <f t="shared" si="298"/>
        <v>0</v>
      </c>
      <c r="P1376" s="2">
        <v>1267449</v>
      </c>
      <c r="Q1376" s="2">
        <v>5.4428226000000003E-2</v>
      </c>
      <c r="R1376" s="24">
        <v>0</v>
      </c>
      <c r="S1376" s="24">
        <v>0</v>
      </c>
      <c r="T1376" s="24">
        <v>1</v>
      </c>
      <c r="U1376" s="24">
        <v>0</v>
      </c>
      <c r="V1376" s="95">
        <f t="shared" si="299"/>
        <v>9.9601593625498003E-2</v>
      </c>
      <c r="W1376" s="95">
        <v>0.24968750000000001</v>
      </c>
      <c r="X1376" s="95">
        <v>0.22500000000000001</v>
      </c>
      <c r="Y1376" s="95">
        <f t="shared" si="300"/>
        <v>0.22500000000000001</v>
      </c>
      <c r="Z1376" s="2" t="s">
        <v>532</v>
      </c>
      <c r="AA1376" s="2" t="s">
        <v>532</v>
      </c>
      <c r="AB1376" s="2">
        <v>0.22500000000000001</v>
      </c>
      <c r="AC1376" s="95"/>
      <c r="AD1376" s="38">
        <f t="shared" si="301"/>
        <v>0</v>
      </c>
      <c r="AE1376" s="38">
        <f t="shared" si="302"/>
        <v>0</v>
      </c>
      <c r="AF1376" s="38">
        <f t="shared" si="303"/>
        <v>0.49275000000000002</v>
      </c>
      <c r="AG1376" s="38">
        <f t="shared" si="304"/>
        <v>0</v>
      </c>
      <c r="AH1376" s="38">
        <f t="shared" si="305"/>
        <v>0.49275000000000002</v>
      </c>
      <c r="AI1376" s="38">
        <v>56.05</v>
      </c>
      <c r="AJ1376" s="24">
        <f t="shared" si="306"/>
        <v>8.7912578055307777E-3</v>
      </c>
      <c r="AK1376" s="2">
        <f t="shared" si="307"/>
        <v>83</v>
      </c>
    </row>
    <row r="1377" spans="1:37">
      <c r="A1377" s="2">
        <v>28</v>
      </c>
      <c r="B1377" s="2" t="s">
        <v>92</v>
      </c>
      <c r="C1377" s="2" t="s">
        <v>22</v>
      </c>
      <c r="D1377" s="2" t="s">
        <v>413</v>
      </c>
      <c r="E1377" s="2" t="s">
        <v>1100</v>
      </c>
      <c r="F1377" s="2" t="s">
        <v>64</v>
      </c>
      <c r="H1377" s="2" t="s">
        <v>878</v>
      </c>
      <c r="I1377" s="2">
        <v>11030</v>
      </c>
      <c r="J1377" s="2">
        <v>5714</v>
      </c>
      <c r="K1377" s="95">
        <f t="shared" si="294"/>
        <v>0.5180417044424297</v>
      </c>
      <c r="L1377" s="38">
        <f t="shared" si="295"/>
        <v>0</v>
      </c>
      <c r="M1377" s="38">
        <f t="shared" si="296"/>
        <v>0</v>
      </c>
      <c r="N1377" s="38">
        <f t="shared" si="297"/>
        <v>20.746572019529999</v>
      </c>
      <c r="O1377" s="38">
        <f t="shared" si="298"/>
        <v>7.82342798047</v>
      </c>
      <c r="P1377" s="2">
        <v>1326876</v>
      </c>
      <c r="Q1377" s="2">
        <v>19.553939611000001</v>
      </c>
      <c r="R1377" s="24">
        <v>0</v>
      </c>
      <c r="S1377" s="24">
        <v>0</v>
      </c>
      <c r="T1377" s="24">
        <v>0.726166329</v>
      </c>
      <c r="U1377" s="24">
        <v>0.273833671</v>
      </c>
      <c r="V1377" s="95">
        <f t="shared" si="299"/>
        <v>0.5180417044424297</v>
      </c>
      <c r="W1377" s="95">
        <v>0.27518749999999997</v>
      </c>
      <c r="X1377" s="95">
        <v>0.236851864</v>
      </c>
      <c r="Y1377" s="95">
        <f t="shared" si="300"/>
        <v>0.23685186357296878</v>
      </c>
      <c r="Z1377" s="2" t="s">
        <v>532</v>
      </c>
      <c r="AA1377" s="2" t="s">
        <v>532</v>
      </c>
      <c r="AB1377" s="2">
        <v>0.22500000000000001</v>
      </c>
      <c r="AC1377" s="95">
        <v>0.26828125000000003</v>
      </c>
      <c r="AD1377" s="38">
        <f t="shared" si="301"/>
        <v>0</v>
      </c>
      <c r="AE1377" s="38">
        <f t="shared" si="302"/>
        <v>0</v>
      </c>
      <c r="AF1377" s="38">
        <f t="shared" si="303"/>
        <v>40.891493450493634</v>
      </c>
      <c r="AG1377" s="38">
        <f t="shared" si="304"/>
        <v>18.386180371876694</v>
      </c>
      <c r="AH1377" s="38">
        <f t="shared" si="305"/>
        <v>59.277673822370332</v>
      </c>
      <c r="AI1377" s="38">
        <v>56.05</v>
      </c>
      <c r="AJ1377" s="24">
        <f t="shared" si="306"/>
        <v>1.05758561681303</v>
      </c>
      <c r="AK1377" s="2">
        <f t="shared" si="307"/>
        <v>9523</v>
      </c>
    </row>
    <row r="1378" spans="1:37">
      <c r="A1378" s="2">
        <v>29</v>
      </c>
      <c r="B1378" s="2" t="s">
        <v>93</v>
      </c>
      <c r="C1378" s="2" t="s">
        <v>22</v>
      </c>
      <c r="D1378" s="2" t="s">
        <v>413</v>
      </c>
      <c r="E1378" s="2" t="s">
        <v>1100</v>
      </c>
      <c r="F1378" s="2" t="s">
        <v>64</v>
      </c>
      <c r="H1378" s="2" t="s">
        <v>878</v>
      </c>
      <c r="I1378" s="2">
        <v>17619</v>
      </c>
      <c r="J1378" s="2">
        <v>7667</v>
      </c>
      <c r="K1378" s="95">
        <f t="shared" si="294"/>
        <v>0.43515523014927066</v>
      </c>
      <c r="L1378" s="38">
        <f t="shared" si="295"/>
        <v>0</v>
      </c>
      <c r="M1378" s="38">
        <f t="shared" si="296"/>
        <v>12.76611875451</v>
      </c>
      <c r="N1378" s="38">
        <f t="shared" si="297"/>
        <v>16.613309831414998</v>
      </c>
      <c r="O1378" s="38">
        <f t="shared" si="298"/>
        <v>8.9555714140750009</v>
      </c>
      <c r="P1378" s="2">
        <v>1214450</v>
      </c>
      <c r="Q1378" s="2">
        <v>24.774091910999999</v>
      </c>
      <c r="R1378" s="24">
        <v>0</v>
      </c>
      <c r="S1378" s="24">
        <v>0.33301470599999999</v>
      </c>
      <c r="T1378" s="24">
        <v>0.43337184899999998</v>
      </c>
      <c r="U1378" s="24">
        <v>0.233613445</v>
      </c>
      <c r="V1378" s="95">
        <f t="shared" si="299"/>
        <v>0.29024213911674895</v>
      </c>
      <c r="W1378" s="95">
        <v>0.27625</v>
      </c>
      <c r="X1378" s="95">
        <v>0.23922901899999999</v>
      </c>
      <c r="Y1378" s="95">
        <f t="shared" si="300"/>
        <v>0.21783981090312499</v>
      </c>
      <c r="Z1378" s="2" t="s">
        <v>532</v>
      </c>
      <c r="AA1378" s="2">
        <v>0.17499999999999999</v>
      </c>
      <c r="AB1378" s="2">
        <v>0.22500000000000001</v>
      </c>
      <c r="AC1378" s="95">
        <v>0.265625</v>
      </c>
      <c r="AD1378" s="38">
        <f t="shared" si="301"/>
        <v>0</v>
      </c>
      <c r="AE1378" s="38">
        <f t="shared" si="302"/>
        <v>19.570460050663826</v>
      </c>
      <c r="AF1378" s="38">
        <f t="shared" si="303"/>
        <v>32.744833677718958</v>
      </c>
      <c r="AG1378" s="38">
        <f t="shared" si="304"/>
        <v>20.838495234125766</v>
      </c>
      <c r="AH1378" s="38">
        <f t="shared" si="305"/>
        <v>53.583328911844724</v>
      </c>
      <c r="AI1378" s="38">
        <v>56.05</v>
      </c>
      <c r="AJ1378" s="24">
        <f t="shared" si="306"/>
        <v>0.95599159521578458</v>
      </c>
      <c r="AK1378" s="2">
        <f t="shared" si="307"/>
        <v>8523</v>
      </c>
    </row>
    <row r="1379" spans="1:37">
      <c r="A1379" s="2">
        <v>30</v>
      </c>
      <c r="B1379" s="2" t="s">
        <v>94</v>
      </c>
      <c r="C1379" s="2" t="s">
        <v>22</v>
      </c>
      <c r="D1379" s="2" t="s">
        <v>413</v>
      </c>
      <c r="E1379" s="2" t="s">
        <v>1100</v>
      </c>
      <c r="F1379" s="2" t="s">
        <v>64</v>
      </c>
      <c r="H1379" s="2" t="s">
        <v>878</v>
      </c>
      <c r="I1379" s="2">
        <v>8652</v>
      </c>
      <c r="J1379" s="2">
        <v>3100</v>
      </c>
      <c r="K1379" s="95">
        <f t="shared" si="294"/>
        <v>0.35829865926953308</v>
      </c>
      <c r="L1379" s="38">
        <f t="shared" si="295"/>
        <v>0</v>
      </c>
      <c r="M1379" s="38">
        <f t="shared" si="296"/>
        <v>7.7735294185000008</v>
      </c>
      <c r="N1379" s="38">
        <f t="shared" si="297"/>
        <v>7.7264705815000001</v>
      </c>
      <c r="O1379" s="38">
        <f t="shared" si="298"/>
        <v>0</v>
      </c>
      <c r="P1379" s="2">
        <v>1120654</v>
      </c>
      <c r="Q1379" s="2">
        <v>7.8204076269999998</v>
      </c>
      <c r="R1379" s="24">
        <v>0</v>
      </c>
      <c r="S1379" s="24">
        <v>0.50151802700000003</v>
      </c>
      <c r="T1379" s="24">
        <v>0.49848197300000002</v>
      </c>
      <c r="U1379" s="24">
        <v>0</v>
      </c>
      <c r="V1379" s="95">
        <f t="shared" si="299"/>
        <v>0.1786054225959316</v>
      </c>
      <c r="W1379" s="95">
        <v>0.24331249999999999</v>
      </c>
      <c r="X1379" s="95">
        <v>0.22500000000000001</v>
      </c>
      <c r="Y1379" s="95">
        <f t="shared" si="300"/>
        <v>0.19992409864999999</v>
      </c>
      <c r="Z1379" s="2" t="s">
        <v>532</v>
      </c>
      <c r="AA1379" s="2">
        <v>0.17499999999999999</v>
      </c>
      <c r="AB1379" s="2">
        <v>0.22500000000000001</v>
      </c>
      <c r="AC1379" s="95"/>
      <c r="AD1379" s="38">
        <f t="shared" si="301"/>
        <v>0</v>
      </c>
      <c r="AE1379" s="38">
        <f t="shared" si="302"/>
        <v>11.9168205985605</v>
      </c>
      <c r="AF1379" s="38">
        <f t="shared" si="303"/>
        <v>15.228873516136503</v>
      </c>
      <c r="AG1379" s="38">
        <f t="shared" si="304"/>
        <v>0</v>
      </c>
      <c r="AH1379" s="38">
        <f t="shared" si="305"/>
        <v>15.228873516136503</v>
      </c>
      <c r="AI1379" s="38">
        <v>56.05</v>
      </c>
      <c r="AJ1379" s="24">
        <f t="shared" si="306"/>
        <v>0.27170157923526322</v>
      </c>
      <c r="AK1379" s="2">
        <f t="shared" si="307"/>
        <v>2575</v>
      </c>
    </row>
    <row r="1380" spans="1:37">
      <c r="A1380" s="2">
        <v>31</v>
      </c>
      <c r="B1380" s="2" t="s">
        <v>95</v>
      </c>
      <c r="C1380" s="2" t="s">
        <v>22</v>
      </c>
      <c r="D1380" s="2" t="s">
        <v>413</v>
      </c>
      <c r="E1380" s="2" t="s">
        <v>1100</v>
      </c>
      <c r="F1380" s="2" t="s">
        <v>64</v>
      </c>
      <c r="H1380" s="2" t="s">
        <v>878</v>
      </c>
      <c r="I1380" s="2">
        <v>12491</v>
      </c>
      <c r="J1380" s="2">
        <v>5618</v>
      </c>
      <c r="K1380" s="95">
        <f t="shared" si="294"/>
        <v>0.44976382995756947</v>
      </c>
      <c r="L1380" s="38">
        <f t="shared" si="295"/>
        <v>0</v>
      </c>
      <c r="M1380" s="38">
        <f t="shared" si="296"/>
        <v>5.4527647042299998</v>
      </c>
      <c r="N1380" s="38">
        <f t="shared" si="297"/>
        <v>9.9141176338400001</v>
      </c>
      <c r="O1380" s="38">
        <f t="shared" si="298"/>
        <v>12.723117633839999</v>
      </c>
      <c r="P1380" s="2">
        <v>1507209</v>
      </c>
      <c r="Q1380" s="2">
        <v>16.013890355000001</v>
      </c>
      <c r="R1380" s="24">
        <v>0</v>
      </c>
      <c r="S1380" s="24">
        <v>0.194117647</v>
      </c>
      <c r="T1380" s="24">
        <v>0.35294117600000002</v>
      </c>
      <c r="U1380" s="24">
        <v>0.452941176</v>
      </c>
      <c r="V1380" s="95">
        <f t="shared" si="299"/>
        <v>0.36245673313073418</v>
      </c>
      <c r="W1380" s="95">
        <v>0.28900000000000003</v>
      </c>
      <c r="X1380" s="95">
        <v>0.25111747299999998</v>
      </c>
      <c r="Y1380" s="95">
        <f t="shared" si="300"/>
        <v>0.23634172769724998</v>
      </c>
      <c r="Z1380" s="2" t="s">
        <v>532</v>
      </c>
      <c r="AA1380" s="2">
        <v>0.17499999999999999</v>
      </c>
      <c r="AB1380" s="2">
        <v>0.22500000000000001</v>
      </c>
      <c r="AC1380" s="95">
        <v>0.27146874999999998</v>
      </c>
      <c r="AD1380" s="38">
        <f t="shared" si="301"/>
        <v>0</v>
      </c>
      <c r="AE1380" s="38">
        <f t="shared" si="302"/>
        <v>8.3590882915845892</v>
      </c>
      <c r="AF1380" s="38">
        <f t="shared" si="303"/>
        <v>19.540725856298643</v>
      </c>
      <c r="AG1380" s="38">
        <f t="shared" si="304"/>
        <v>30.256416639814756</v>
      </c>
      <c r="AH1380" s="38">
        <f t="shared" si="305"/>
        <v>49.797142496113395</v>
      </c>
      <c r="AI1380" s="38">
        <v>56.05</v>
      </c>
      <c r="AJ1380" s="24">
        <f t="shared" si="306"/>
        <v>0.88844143614832105</v>
      </c>
      <c r="AK1380" s="2">
        <f t="shared" si="307"/>
        <v>7546</v>
      </c>
    </row>
    <row r="1381" spans="1:37">
      <c r="A1381" s="2">
        <v>32</v>
      </c>
      <c r="B1381" s="2" t="s">
        <v>96</v>
      </c>
      <c r="C1381" s="2" t="s">
        <v>22</v>
      </c>
      <c r="D1381" s="2" t="s">
        <v>413</v>
      </c>
      <c r="E1381" s="2" t="s">
        <v>1100</v>
      </c>
      <c r="F1381" s="2" t="s">
        <v>64</v>
      </c>
      <c r="H1381" s="2" t="s">
        <v>878</v>
      </c>
      <c r="I1381" s="2">
        <v>13991</v>
      </c>
      <c r="J1381" s="2">
        <v>7588</v>
      </c>
      <c r="K1381" s="95">
        <f t="shared" si="294"/>
        <v>0.54234865270531052</v>
      </c>
      <c r="L1381" s="38">
        <f t="shared" si="295"/>
        <v>0</v>
      </c>
      <c r="M1381" s="38">
        <f t="shared" si="296"/>
        <v>0</v>
      </c>
      <c r="N1381" s="38">
        <f t="shared" si="297"/>
        <v>9.4068882174400006</v>
      </c>
      <c r="O1381" s="38">
        <f t="shared" si="298"/>
        <v>28.533111782560002</v>
      </c>
      <c r="P1381" s="2">
        <v>1684500</v>
      </c>
      <c r="Q1381" s="2">
        <v>31.054719692999999</v>
      </c>
      <c r="R1381" s="24">
        <v>0</v>
      </c>
      <c r="S1381" s="24">
        <v>0</v>
      </c>
      <c r="T1381" s="24">
        <v>0.24794117600000001</v>
      </c>
      <c r="U1381" s="24">
        <v>0.75205882400000001</v>
      </c>
      <c r="V1381" s="95">
        <f t="shared" si="299"/>
        <v>0.54234865270531052</v>
      </c>
      <c r="W1381" s="95">
        <v>0.32353124999999999</v>
      </c>
      <c r="X1381" s="95">
        <v>0.27193317099999997</v>
      </c>
      <c r="Y1381" s="95">
        <f t="shared" si="300"/>
        <v>0.27193317098524999</v>
      </c>
      <c r="Z1381" s="2" t="s">
        <v>532</v>
      </c>
      <c r="AA1381" s="2" t="s">
        <v>532</v>
      </c>
      <c r="AB1381" s="2">
        <v>0.22500000000000001</v>
      </c>
      <c r="AC1381" s="95">
        <v>0.28740624999999997</v>
      </c>
      <c r="AD1381" s="38">
        <f t="shared" si="301"/>
        <v>0</v>
      </c>
      <c r="AE1381" s="38">
        <f t="shared" si="302"/>
        <v>0</v>
      </c>
      <c r="AF1381" s="38">
        <f t="shared" si="303"/>
        <v>18.540976676574239</v>
      </c>
      <c r="AG1381" s="38">
        <f t="shared" si="304"/>
        <v>71.837209206325937</v>
      </c>
      <c r="AH1381" s="38">
        <f t="shared" si="305"/>
        <v>90.378185882900169</v>
      </c>
      <c r="AI1381" s="38">
        <v>56.05</v>
      </c>
      <c r="AJ1381" s="24">
        <f t="shared" si="306"/>
        <v>1.6124564831917962</v>
      </c>
      <c r="AK1381" s="2">
        <f t="shared" si="307"/>
        <v>12647</v>
      </c>
    </row>
    <row r="1382" spans="1:37">
      <c r="A1382" s="2">
        <v>33</v>
      </c>
      <c r="B1382" s="2" t="s">
        <v>97</v>
      </c>
      <c r="C1382" s="2" t="s">
        <v>22</v>
      </c>
      <c r="D1382" s="2" t="s">
        <v>413</v>
      </c>
      <c r="E1382" s="2" t="s">
        <v>1100</v>
      </c>
      <c r="F1382" s="2" t="s">
        <v>64</v>
      </c>
      <c r="H1382" s="2" t="s">
        <v>878</v>
      </c>
      <c r="I1382" s="2">
        <v>9255</v>
      </c>
      <c r="J1382" s="2">
        <v>3870</v>
      </c>
      <c r="K1382" s="95">
        <f t="shared" si="294"/>
        <v>0.41815235008103729</v>
      </c>
      <c r="L1382" s="38">
        <f t="shared" si="295"/>
        <v>0</v>
      </c>
      <c r="M1382" s="38">
        <f t="shared" si="296"/>
        <v>3.2621073079499996</v>
      </c>
      <c r="N1382" s="38">
        <f t="shared" si="297"/>
        <v>6.0038784679499999</v>
      </c>
      <c r="O1382" s="38">
        <f t="shared" si="298"/>
        <v>10.084014224099999</v>
      </c>
      <c r="P1382" s="2">
        <v>1219394</v>
      </c>
      <c r="Q1382" s="2">
        <v>14.140492505999999</v>
      </c>
      <c r="R1382" s="24">
        <v>0</v>
      </c>
      <c r="S1382" s="24">
        <v>0.16858435699999999</v>
      </c>
      <c r="T1382" s="24">
        <v>0.31027795699999999</v>
      </c>
      <c r="U1382" s="24">
        <v>0.52113768599999999</v>
      </c>
      <c r="V1382" s="95">
        <f t="shared" si="299"/>
        <v>0.34765840501458667</v>
      </c>
      <c r="W1382" s="95">
        <v>0.28474999999999995</v>
      </c>
      <c r="X1382" s="95">
        <v>0.24999787300000001</v>
      </c>
      <c r="Y1382" s="95">
        <f t="shared" si="300"/>
        <v>0.23735440448978751</v>
      </c>
      <c r="Z1382" s="2" t="s">
        <v>532</v>
      </c>
      <c r="AA1382" s="2">
        <v>0.17499999999999999</v>
      </c>
      <c r="AB1382" s="2">
        <v>0.22500000000000001</v>
      </c>
      <c r="AC1382" s="95">
        <v>0.26488125000000001</v>
      </c>
      <c r="AD1382" s="38">
        <f t="shared" si="301"/>
        <v>0</v>
      </c>
      <c r="AE1382" s="38">
        <f t="shared" si="302"/>
        <v>5.0008105030873482</v>
      </c>
      <c r="AF1382" s="38">
        <f t="shared" si="303"/>
        <v>11.833644460329449</v>
      </c>
      <c r="AG1382" s="38">
        <f t="shared" si="304"/>
        <v>23.398540724029118</v>
      </c>
      <c r="AH1382" s="38">
        <f t="shared" si="305"/>
        <v>35.23218518435857</v>
      </c>
      <c r="AI1382" s="38">
        <v>56.05</v>
      </c>
      <c r="AJ1382" s="24">
        <f t="shared" si="306"/>
        <v>0.6285849274640245</v>
      </c>
      <c r="AK1382" s="2">
        <f t="shared" si="307"/>
        <v>5363</v>
      </c>
    </row>
    <row r="1383" spans="1:37">
      <c r="A1383" s="2">
        <v>34</v>
      </c>
      <c r="B1383" s="2" t="s">
        <v>98</v>
      </c>
      <c r="C1383" s="2" t="s">
        <v>22</v>
      </c>
      <c r="D1383" s="2" t="s">
        <v>413</v>
      </c>
      <c r="E1383" s="2" t="s">
        <v>1100</v>
      </c>
      <c r="F1383" s="2" t="s">
        <v>64</v>
      </c>
      <c r="H1383" s="2" t="s">
        <v>878</v>
      </c>
      <c r="I1383" s="2">
        <v>5369</v>
      </c>
      <c r="J1383" s="2">
        <v>2153</v>
      </c>
      <c r="K1383" s="95">
        <f t="shared" si="294"/>
        <v>0.40100577388712982</v>
      </c>
      <c r="L1383" s="38">
        <f t="shared" si="295"/>
        <v>0</v>
      </c>
      <c r="M1383" s="38">
        <f t="shared" si="296"/>
        <v>1.375847597555</v>
      </c>
      <c r="N1383" s="38">
        <f t="shared" si="297"/>
        <v>3.9474407902149999</v>
      </c>
      <c r="O1383" s="38">
        <f t="shared" si="298"/>
        <v>5.4417116122300007</v>
      </c>
      <c r="P1383" s="2">
        <v>1213311</v>
      </c>
      <c r="Q1383" s="2">
        <v>7.2634174829999996</v>
      </c>
      <c r="R1383" s="24">
        <v>0</v>
      </c>
      <c r="S1383" s="24">
        <v>0.127807487</v>
      </c>
      <c r="T1383" s="24">
        <v>0.36669213099999998</v>
      </c>
      <c r="U1383" s="24">
        <v>0.50550038200000003</v>
      </c>
      <c r="V1383" s="95">
        <f t="shared" si="299"/>
        <v>0.34975423365412556</v>
      </c>
      <c r="W1383" s="95">
        <v>0.28634375000000001</v>
      </c>
      <c r="X1383" s="95">
        <v>0.248052569</v>
      </c>
      <c r="Y1383" s="95">
        <f t="shared" si="300"/>
        <v>0.23871590334404999</v>
      </c>
      <c r="Z1383" s="2" t="s">
        <v>532</v>
      </c>
      <c r="AA1383" s="2">
        <v>0.17499999999999999</v>
      </c>
      <c r="AB1383" s="2">
        <v>0.22500000000000001</v>
      </c>
      <c r="AC1383" s="95">
        <v>0.26477499999999998</v>
      </c>
      <c r="AD1383" s="38">
        <f t="shared" si="301"/>
        <v>0</v>
      </c>
      <c r="AE1383" s="38">
        <f t="shared" si="302"/>
        <v>2.109174367051815</v>
      </c>
      <c r="AF1383" s="38">
        <f t="shared" si="303"/>
        <v>7.7804057975137662</v>
      </c>
      <c r="AG1383" s="38">
        <f t="shared" si="304"/>
        <v>12.621663723043017</v>
      </c>
      <c r="AH1383" s="38">
        <f t="shared" si="305"/>
        <v>20.402069520556783</v>
      </c>
      <c r="AI1383" s="38">
        <v>56.05</v>
      </c>
      <c r="AJ1383" s="24">
        <f t="shared" si="306"/>
        <v>0.36399767208843503</v>
      </c>
      <c r="AK1383" s="2">
        <f t="shared" si="307"/>
        <v>3130</v>
      </c>
    </row>
    <row r="1384" spans="1:37">
      <c r="A1384" s="2">
        <v>69</v>
      </c>
      <c r="B1384" s="2" t="s">
        <v>133</v>
      </c>
      <c r="C1384" s="2" t="s">
        <v>21</v>
      </c>
      <c r="D1384" s="2" t="s">
        <v>415</v>
      </c>
      <c r="E1384" s="2" t="s">
        <v>1100</v>
      </c>
      <c r="F1384" s="2" t="s">
        <v>64</v>
      </c>
      <c r="H1384" s="2" t="s">
        <v>878</v>
      </c>
      <c r="I1384" s="2">
        <v>2497</v>
      </c>
      <c r="J1384" s="2">
        <v>200</v>
      </c>
      <c r="K1384" s="95">
        <f t="shared" si="294"/>
        <v>8.009611533840609E-2</v>
      </c>
      <c r="L1384" s="38">
        <f t="shared" si="295"/>
        <v>0</v>
      </c>
      <c r="M1384" s="38">
        <f t="shared" si="296"/>
        <v>0</v>
      </c>
      <c r="N1384" s="38">
        <f t="shared" si="297"/>
        <v>0</v>
      </c>
      <c r="O1384" s="38">
        <f t="shared" si="298"/>
        <v>1</v>
      </c>
      <c r="P1384" s="2">
        <v>1789174</v>
      </c>
      <c r="Q1384" s="2">
        <v>1.9065774209999999</v>
      </c>
      <c r="R1384" s="24">
        <v>0</v>
      </c>
      <c r="S1384" s="24">
        <v>0</v>
      </c>
      <c r="T1384" s="24">
        <v>0</v>
      </c>
      <c r="U1384" s="24">
        <v>1</v>
      </c>
      <c r="V1384" s="95">
        <f t="shared" si="299"/>
        <v>8.009611533840609E-2</v>
      </c>
      <c r="W1384" s="95">
        <v>0.43881250000000005</v>
      </c>
      <c r="X1384" s="95">
        <v>0.38940625000000001</v>
      </c>
      <c r="Y1384" s="95">
        <f t="shared" si="300"/>
        <v>0.38940625000000001</v>
      </c>
      <c r="Z1384" s="2" t="s">
        <v>532</v>
      </c>
      <c r="AA1384" s="2" t="s">
        <v>532</v>
      </c>
      <c r="AB1384" s="2" t="s">
        <v>532</v>
      </c>
      <c r="AC1384" s="95">
        <v>0.38940625000000001</v>
      </c>
      <c r="AD1384" s="38">
        <f t="shared" si="301"/>
        <v>0</v>
      </c>
      <c r="AE1384" s="38">
        <f t="shared" si="302"/>
        <v>0</v>
      </c>
      <c r="AF1384" s="38">
        <f t="shared" si="303"/>
        <v>0</v>
      </c>
      <c r="AG1384" s="38">
        <f t="shared" si="304"/>
        <v>3.4111987500000001</v>
      </c>
      <c r="AH1384" s="38">
        <f t="shared" si="305"/>
        <v>3.4111987500000001</v>
      </c>
      <c r="AI1384" s="38">
        <v>31.153888889000001</v>
      </c>
      <c r="AJ1384" s="24">
        <f t="shared" si="306"/>
        <v>0.10949511831906308</v>
      </c>
      <c r="AK1384" s="2">
        <f t="shared" si="307"/>
        <v>333</v>
      </c>
    </row>
    <row r="1385" spans="1:37">
      <c r="A1385" s="2">
        <v>70</v>
      </c>
      <c r="B1385" s="2" t="s">
        <v>134</v>
      </c>
      <c r="C1385" s="2" t="s">
        <v>21</v>
      </c>
      <c r="D1385" s="2" t="s">
        <v>415</v>
      </c>
      <c r="E1385" s="2" t="s">
        <v>1100</v>
      </c>
      <c r="F1385" s="2" t="s">
        <v>64</v>
      </c>
      <c r="H1385" s="2" t="s">
        <v>878</v>
      </c>
      <c r="I1385" s="2">
        <v>7090</v>
      </c>
      <c r="J1385" s="2">
        <v>1574</v>
      </c>
      <c r="K1385" s="95">
        <f t="shared" si="294"/>
        <v>0.2220028208744711</v>
      </c>
      <c r="L1385" s="38">
        <f t="shared" si="295"/>
        <v>0</v>
      </c>
      <c r="M1385" s="38">
        <f t="shared" si="296"/>
        <v>0</v>
      </c>
      <c r="N1385" s="38">
        <f t="shared" si="297"/>
        <v>0</v>
      </c>
      <c r="O1385" s="38">
        <f t="shared" si="298"/>
        <v>7.87</v>
      </c>
      <c r="P1385" s="2">
        <v>827499</v>
      </c>
      <c r="Q1385" s="2">
        <v>30.09672338</v>
      </c>
      <c r="R1385" s="24">
        <v>0</v>
      </c>
      <c r="S1385" s="24">
        <v>0</v>
      </c>
      <c r="T1385" s="24">
        <v>0</v>
      </c>
      <c r="U1385" s="24">
        <v>1</v>
      </c>
      <c r="V1385" s="95">
        <f t="shared" si="299"/>
        <v>0.2220028208744711</v>
      </c>
      <c r="W1385" s="95">
        <v>0.41650000000000004</v>
      </c>
      <c r="X1385" s="95">
        <v>0.36125000000000002</v>
      </c>
      <c r="Y1385" s="95">
        <f t="shared" si="300"/>
        <v>0.36125000000000002</v>
      </c>
      <c r="Z1385" s="2" t="s">
        <v>532</v>
      </c>
      <c r="AA1385" s="2" t="s">
        <v>532</v>
      </c>
      <c r="AB1385" s="2" t="s">
        <v>532</v>
      </c>
      <c r="AC1385" s="95">
        <v>0.36125000000000002</v>
      </c>
      <c r="AD1385" s="38">
        <f t="shared" si="301"/>
        <v>0</v>
      </c>
      <c r="AE1385" s="38">
        <f t="shared" si="302"/>
        <v>0</v>
      </c>
      <c r="AF1385" s="38">
        <f t="shared" si="303"/>
        <v>0</v>
      </c>
      <c r="AG1385" s="38">
        <f t="shared" si="304"/>
        <v>24.905008500000005</v>
      </c>
      <c r="AH1385" s="38">
        <f t="shared" si="305"/>
        <v>24.905008500000005</v>
      </c>
      <c r="AI1385" s="38">
        <v>31.153888889000001</v>
      </c>
      <c r="AJ1385" s="24">
        <f t="shared" si="306"/>
        <v>0.79941892932646397</v>
      </c>
      <c r="AK1385" s="2">
        <f t="shared" si="307"/>
        <v>2623</v>
      </c>
    </row>
    <row r="1386" spans="1:37">
      <c r="A1386" s="2">
        <v>71</v>
      </c>
      <c r="B1386" s="2" t="s">
        <v>135</v>
      </c>
      <c r="C1386" s="2" t="s">
        <v>21</v>
      </c>
      <c r="D1386" s="2" t="s">
        <v>415</v>
      </c>
      <c r="E1386" s="2" t="s">
        <v>1100</v>
      </c>
      <c r="F1386" s="2" t="s">
        <v>64</v>
      </c>
      <c r="H1386" s="2" t="s">
        <v>878</v>
      </c>
      <c r="I1386" s="2">
        <v>11883</v>
      </c>
      <c r="J1386" s="2">
        <v>3554</v>
      </c>
      <c r="K1386" s="95">
        <f t="shared" si="294"/>
        <v>0.29908272321804258</v>
      </c>
      <c r="L1386" s="38">
        <f t="shared" si="295"/>
        <v>0</v>
      </c>
      <c r="M1386" s="38">
        <f t="shared" si="296"/>
        <v>0</v>
      </c>
      <c r="N1386" s="38">
        <f t="shared" si="297"/>
        <v>0</v>
      </c>
      <c r="O1386" s="38">
        <f t="shared" si="298"/>
        <v>17.77</v>
      </c>
      <c r="P1386" s="2">
        <v>1211770</v>
      </c>
      <c r="Q1386" s="2">
        <v>44.768662534999997</v>
      </c>
      <c r="R1386" s="24">
        <v>0</v>
      </c>
      <c r="S1386" s="24">
        <v>0</v>
      </c>
      <c r="T1386" s="24">
        <v>0</v>
      </c>
      <c r="U1386" s="24">
        <v>1</v>
      </c>
      <c r="V1386" s="95">
        <f t="shared" si="299"/>
        <v>0.29908272321804258</v>
      </c>
      <c r="W1386" s="95">
        <v>0.41862499999999991</v>
      </c>
      <c r="X1386" s="95">
        <v>0.34849999999999998</v>
      </c>
      <c r="Y1386" s="95">
        <f t="shared" si="300"/>
        <v>0.34849999999999998</v>
      </c>
      <c r="Z1386" s="2" t="s">
        <v>532</v>
      </c>
      <c r="AA1386" s="2" t="s">
        <v>532</v>
      </c>
      <c r="AB1386" s="2" t="s">
        <v>532</v>
      </c>
      <c r="AC1386" s="95">
        <v>0.34849999999999998</v>
      </c>
      <c r="AD1386" s="38">
        <f t="shared" si="301"/>
        <v>0</v>
      </c>
      <c r="AE1386" s="38">
        <f t="shared" si="302"/>
        <v>0</v>
      </c>
      <c r="AF1386" s="38">
        <f t="shared" si="303"/>
        <v>0</v>
      </c>
      <c r="AG1386" s="38">
        <f t="shared" si="304"/>
        <v>54.249322199999995</v>
      </c>
      <c r="AH1386" s="38">
        <f t="shared" si="305"/>
        <v>54.249322199999995</v>
      </c>
      <c r="AI1386" s="38">
        <v>31.153888889000001</v>
      </c>
      <c r="AJ1386" s="24">
        <f t="shared" si="306"/>
        <v>1.741333879480923</v>
      </c>
      <c r="AK1386" s="2">
        <f t="shared" si="307"/>
        <v>5923</v>
      </c>
    </row>
    <row r="1387" spans="1:37">
      <c r="A1387" s="2">
        <v>72</v>
      </c>
      <c r="B1387" s="2" t="s">
        <v>136</v>
      </c>
      <c r="C1387" s="2" t="s">
        <v>21</v>
      </c>
      <c r="D1387" s="2" t="s">
        <v>415</v>
      </c>
      <c r="E1387" s="2" t="s">
        <v>1100</v>
      </c>
      <c r="F1387" s="2" t="s">
        <v>64</v>
      </c>
      <c r="H1387" s="2" t="s">
        <v>878</v>
      </c>
      <c r="I1387" s="2">
        <v>13020</v>
      </c>
      <c r="J1387" s="2">
        <v>3056</v>
      </c>
      <c r="K1387" s="95">
        <f t="shared" si="294"/>
        <v>0.23471582181259601</v>
      </c>
      <c r="L1387" s="38">
        <f t="shared" si="295"/>
        <v>0</v>
      </c>
      <c r="M1387" s="38">
        <f t="shared" si="296"/>
        <v>0</v>
      </c>
      <c r="N1387" s="38">
        <f t="shared" si="297"/>
        <v>0</v>
      </c>
      <c r="O1387" s="38">
        <f t="shared" si="298"/>
        <v>15.28</v>
      </c>
      <c r="P1387" s="2">
        <v>1293309</v>
      </c>
      <c r="Q1387" s="2">
        <v>36.838242833000002</v>
      </c>
      <c r="R1387" s="24">
        <v>0</v>
      </c>
      <c r="S1387" s="24">
        <v>0</v>
      </c>
      <c r="T1387" s="24">
        <v>0</v>
      </c>
      <c r="U1387" s="24">
        <v>1</v>
      </c>
      <c r="V1387" s="95">
        <f t="shared" si="299"/>
        <v>0.23471582181259601</v>
      </c>
      <c r="W1387" s="95">
        <v>0.45156249999999998</v>
      </c>
      <c r="X1387" s="95">
        <v>0.35593750000000002</v>
      </c>
      <c r="Y1387" s="95">
        <f t="shared" si="300"/>
        <v>0.35593750000000002</v>
      </c>
      <c r="Z1387" s="2" t="s">
        <v>532</v>
      </c>
      <c r="AA1387" s="2" t="s">
        <v>532</v>
      </c>
      <c r="AB1387" s="2" t="s">
        <v>532</v>
      </c>
      <c r="AC1387" s="95">
        <v>0.35593750000000002</v>
      </c>
      <c r="AD1387" s="38">
        <f t="shared" si="301"/>
        <v>0</v>
      </c>
      <c r="AE1387" s="38">
        <f t="shared" si="302"/>
        <v>0</v>
      </c>
      <c r="AF1387" s="38">
        <f t="shared" si="303"/>
        <v>0</v>
      </c>
      <c r="AG1387" s="38">
        <f t="shared" si="304"/>
        <v>47.643231</v>
      </c>
      <c r="AH1387" s="38">
        <f t="shared" si="305"/>
        <v>47.643231</v>
      </c>
      <c r="AI1387" s="38">
        <v>31.153888889000001</v>
      </c>
      <c r="AJ1387" s="24">
        <f t="shared" si="306"/>
        <v>1.5292867985037384</v>
      </c>
      <c r="AK1387" s="2">
        <f t="shared" si="307"/>
        <v>5093</v>
      </c>
    </row>
    <row r="1388" spans="1:37">
      <c r="A1388" s="2">
        <v>73</v>
      </c>
      <c r="B1388" s="2" t="s">
        <v>137</v>
      </c>
      <c r="C1388" s="2" t="s">
        <v>21</v>
      </c>
      <c r="D1388" s="2" t="s">
        <v>415</v>
      </c>
      <c r="E1388" s="2" t="s">
        <v>1100</v>
      </c>
      <c r="F1388" s="2" t="s">
        <v>64</v>
      </c>
      <c r="H1388" s="2" t="s">
        <v>878</v>
      </c>
      <c r="I1388" s="2">
        <v>7808</v>
      </c>
      <c r="J1388" s="2">
        <v>2550</v>
      </c>
      <c r="K1388" s="95">
        <f t="shared" si="294"/>
        <v>0.32658811475409838</v>
      </c>
      <c r="L1388" s="38">
        <f t="shared" si="295"/>
        <v>0</v>
      </c>
      <c r="M1388" s="38">
        <f t="shared" si="296"/>
        <v>0</v>
      </c>
      <c r="N1388" s="38">
        <f t="shared" si="297"/>
        <v>0</v>
      </c>
      <c r="O1388" s="38">
        <f t="shared" si="298"/>
        <v>12.75</v>
      </c>
      <c r="P1388" s="2">
        <v>585499</v>
      </c>
      <c r="Q1388" s="2">
        <v>74.891325070999997</v>
      </c>
      <c r="R1388" s="24">
        <v>0</v>
      </c>
      <c r="S1388" s="24">
        <v>0</v>
      </c>
      <c r="T1388" s="24">
        <v>0</v>
      </c>
      <c r="U1388" s="24">
        <v>1</v>
      </c>
      <c r="V1388" s="95">
        <f t="shared" si="299"/>
        <v>0.32658811475409838</v>
      </c>
      <c r="W1388" s="95">
        <v>0.47228125000000004</v>
      </c>
      <c r="X1388" s="95">
        <v>0.39259375000000002</v>
      </c>
      <c r="Y1388" s="95">
        <f t="shared" si="300"/>
        <v>0.39259375000000002</v>
      </c>
      <c r="Z1388" s="2" t="s">
        <v>532</v>
      </c>
      <c r="AA1388" s="2" t="s">
        <v>532</v>
      </c>
      <c r="AB1388" s="2" t="s">
        <v>532</v>
      </c>
      <c r="AC1388" s="95">
        <v>0.39259375000000002</v>
      </c>
      <c r="AD1388" s="38">
        <f t="shared" si="301"/>
        <v>0</v>
      </c>
      <c r="AE1388" s="38">
        <f t="shared" si="302"/>
        <v>0</v>
      </c>
      <c r="AF1388" s="38">
        <f t="shared" si="303"/>
        <v>0</v>
      </c>
      <c r="AG1388" s="38">
        <f t="shared" si="304"/>
        <v>43.848795937500007</v>
      </c>
      <c r="AH1388" s="38">
        <f t="shared" si="305"/>
        <v>43.848795937500007</v>
      </c>
      <c r="AI1388" s="38">
        <v>31.153888889000001</v>
      </c>
      <c r="AJ1388" s="24">
        <f t="shared" si="306"/>
        <v>1.4074902845590618</v>
      </c>
      <c r="AK1388" s="2">
        <f t="shared" si="307"/>
        <v>4250</v>
      </c>
    </row>
    <row r="1389" spans="1:37">
      <c r="A1389" s="2">
        <v>74</v>
      </c>
      <c r="B1389" s="2" t="s">
        <v>138</v>
      </c>
      <c r="C1389" s="2" t="s">
        <v>20</v>
      </c>
      <c r="D1389" s="2" t="s">
        <v>416</v>
      </c>
      <c r="E1389" s="2" t="s">
        <v>1100</v>
      </c>
      <c r="F1389" s="2" t="s">
        <v>64</v>
      </c>
      <c r="H1389" s="2" t="s">
        <v>878</v>
      </c>
      <c r="I1389" s="2">
        <v>45088</v>
      </c>
      <c r="J1389" s="2">
        <v>5456</v>
      </c>
      <c r="K1389" s="95">
        <f t="shared" si="294"/>
        <v>0.12100780695528744</v>
      </c>
      <c r="L1389" s="38">
        <f t="shared" si="295"/>
        <v>0</v>
      </c>
      <c r="M1389" s="38">
        <f t="shared" si="296"/>
        <v>0</v>
      </c>
      <c r="N1389" s="38">
        <f t="shared" si="297"/>
        <v>6.7575947630399984</v>
      </c>
      <c r="O1389" s="38">
        <f t="shared" si="298"/>
        <v>20.522405236960001</v>
      </c>
      <c r="P1389" s="2">
        <v>1315944</v>
      </c>
      <c r="Q1389" s="2">
        <v>48.87707975</v>
      </c>
      <c r="R1389" s="24">
        <v>0</v>
      </c>
      <c r="S1389" s="24">
        <v>0</v>
      </c>
      <c r="T1389" s="24">
        <v>0.24771241799999999</v>
      </c>
      <c r="U1389" s="24">
        <v>0.75228758200000001</v>
      </c>
      <c r="V1389" s="95">
        <f t="shared" si="299"/>
        <v>0.12100780695528744</v>
      </c>
      <c r="W1389" s="95">
        <v>0.33043750000000005</v>
      </c>
      <c r="X1389" s="95">
        <v>0.26914987699999998</v>
      </c>
      <c r="Y1389" s="95">
        <f t="shared" si="300"/>
        <v>0.26914987746862501</v>
      </c>
      <c r="Z1389" s="2" t="s">
        <v>532</v>
      </c>
      <c r="AA1389" s="2" t="s">
        <v>532</v>
      </c>
      <c r="AB1389" s="2">
        <v>0.22500000000000001</v>
      </c>
      <c r="AC1389" s="95">
        <v>0.28368749999999998</v>
      </c>
      <c r="AD1389" s="38">
        <f t="shared" si="301"/>
        <v>0</v>
      </c>
      <c r="AE1389" s="38">
        <f t="shared" si="302"/>
        <v>0</v>
      </c>
      <c r="AF1389" s="38">
        <f t="shared" si="303"/>
        <v>13.319219277951838</v>
      </c>
      <c r="AG1389" s="38">
        <f t="shared" si="304"/>
        <v>51.000280560382386</v>
      </c>
      <c r="AH1389" s="38">
        <f t="shared" si="305"/>
        <v>64.319499838334224</v>
      </c>
      <c r="AI1389" s="38">
        <v>7.2988888889999997</v>
      </c>
      <c r="AJ1389" s="24">
        <f t="shared" si="306"/>
        <v>8.8122316720382976</v>
      </c>
      <c r="AK1389" s="2">
        <f t="shared" si="307"/>
        <v>9093</v>
      </c>
    </row>
    <row r="1390" spans="1:37">
      <c r="A1390" s="2">
        <v>104</v>
      </c>
      <c r="B1390" s="2" t="s">
        <v>159</v>
      </c>
      <c r="C1390" s="2" t="s">
        <v>19</v>
      </c>
      <c r="D1390" s="2" t="s">
        <v>419</v>
      </c>
      <c r="E1390" s="2" t="s">
        <v>1100</v>
      </c>
      <c r="F1390" s="2" t="s">
        <v>64</v>
      </c>
      <c r="H1390" s="2" t="s">
        <v>878</v>
      </c>
      <c r="I1390" s="2">
        <v>64065</v>
      </c>
      <c r="J1390" s="2">
        <v>1566</v>
      </c>
      <c r="K1390" s="95">
        <f t="shared" si="294"/>
        <v>2.4443924139545773E-2</v>
      </c>
      <c r="L1390" s="38">
        <f t="shared" si="295"/>
        <v>0</v>
      </c>
      <c r="M1390" s="38">
        <f t="shared" si="296"/>
        <v>0</v>
      </c>
      <c r="N1390" s="38">
        <f t="shared" si="297"/>
        <v>2.3950588239899999</v>
      </c>
      <c r="O1390" s="38">
        <f t="shared" si="298"/>
        <v>5.4349411760099988</v>
      </c>
      <c r="P1390" s="2">
        <v>1379116</v>
      </c>
      <c r="Q1390" s="2">
        <v>13.297981857</v>
      </c>
      <c r="R1390" s="24">
        <v>0</v>
      </c>
      <c r="S1390" s="24">
        <v>0</v>
      </c>
      <c r="T1390" s="24">
        <v>0.305882353</v>
      </c>
      <c r="U1390" s="24">
        <v>0.694117647</v>
      </c>
      <c r="V1390" s="95">
        <f t="shared" si="299"/>
        <v>2.4443924139545773E-2</v>
      </c>
      <c r="W1390" s="95">
        <v>0.32459375000000001</v>
      </c>
      <c r="X1390" s="95">
        <v>0.26737491800000002</v>
      </c>
      <c r="Y1390" s="95">
        <f t="shared" si="300"/>
        <v>0.26737491821993831</v>
      </c>
      <c r="Z1390" s="2" t="s">
        <v>532</v>
      </c>
      <c r="AA1390" s="2" t="s">
        <v>532</v>
      </c>
      <c r="AB1390" s="2">
        <v>0.22500000000000001</v>
      </c>
      <c r="AC1390" s="95">
        <v>0.28604861100000001</v>
      </c>
      <c r="AD1390" s="38">
        <f t="shared" si="301"/>
        <v>0</v>
      </c>
      <c r="AE1390" s="38">
        <f t="shared" si="302"/>
        <v>0</v>
      </c>
      <c r="AF1390" s="38">
        <f t="shared" si="303"/>
        <v>4.7206609420842893</v>
      </c>
      <c r="AG1390" s="38">
        <f t="shared" si="304"/>
        <v>13.618798598555854</v>
      </c>
      <c r="AH1390" s="38">
        <f t="shared" si="305"/>
        <v>18.339459540640142</v>
      </c>
      <c r="AI1390" s="38">
        <v>80.83</v>
      </c>
      <c r="AJ1390" s="24">
        <f t="shared" si="306"/>
        <v>0.22688926810144924</v>
      </c>
      <c r="AK1390" s="2">
        <f t="shared" si="307"/>
        <v>2610</v>
      </c>
    </row>
    <row r="1391" spans="1:37">
      <c r="A1391" s="2">
        <v>105</v>
      </c>
      <c r="B1391" s="2" t="s">
        <v>160</v>
      </c>
      <c r="C1391" s="2" t="s">
        <v>19</v>
      </c>
      <c r="D1391" s="2" t="s">
        <v>419</v>
      </c>
      <c r="E1391" s="2" t="s">
        <v>1100</v>
      </c>
      <c r="F1391" s="2" t="s">
        <v>64</v>
      </c>
      <c r="H1391" s="2" t="s">
        <v>878</v>
      </c>
      <c r="I1391" s="2">
        <v>9248</v>
      </c>
      <c r="J1391" s="2">
        <v>652</v>
      </c>
      <c r="K1391" s="95">
        <f t="shared" si="294"/>
        <v>7.0501730103806226E-2</v>
      </c>
      <c r="L1391" s="38">
        <f t="shared" si="295"/>
        <v>0</v>
      </c>
      <c r="M1391" s="38">
        <f t="shared" si="296"/>
        <v>0</v>
      </c>
      <c r="N1391" s="38">
        <f t="shared" si="297"/>
        <v>0.80042588312000007</v>
      </c>
      <c r="O1391" s="38">
        <f t="shared" si="298"/>
        <v>2.4595741168799998</v>
      </c>
      <c r="P1391" s="2">
        <v>1620261</v>
      </c>
      <c r="Q1391" s="2">
        <v>4.7895035669999997</v>
      </c>
      <c r="R1391" s="24">
        <v>0</v>
      </c>
      <c r="S1391" s="24">
        <v>0</v>
      </c>
      <c r="T1391" s="24">
        <v>0.245529412</v>
      </c>
      <c r="U1391" s="24">
        <v>0.754470588</v>
      </c>
      <c r="V1391" s="95">
        <f t="shared" si="299"/>
        <v>7.0501730103806226E-2</v>
      </c>
      <c r="W1391" s="95">
        <v>0.34159375000000003</v>
      </c>
      <c r="X1391" s="95">
        <v>0.271740127</v>
      </c>
      <c r="Y1391" s="95">
        <f t="shared" si="300"/>
        <v>0.27174012666883507</v>
      </c>
      <c r="Z1391" s="2" t="s">
        <v>532</v>
      </c>
      <c r="AA1391" s="2" t="s">
        <v>532</v>
      </c>
      <c r="AB1391" s="2">
        <v>0.22500000000000001</v>
      </c>
      <c r="AC1391" s="95">
        <v>0.28695089299999998</v>
      </c>
      <c r="AD1391" s="38">
        <f t="shared" si="301"/>
        <v>0</v>
      </c>
      <c r="AE1391" s="38">
        <f t="shared" si="302"/>
        <v>0</v>
      </c>
      <c r="AF1391" s="38">
        <f t="shared" si="303"/>
        <v>1.5776394156295204</v>
      </c>
      <c r="AG1391" s="38">
        <f t="shared" si="304"/>
        <v>6.1826064257284044</v>
      </c>
      <c r="AH1391" s="38">
        <f t="shared" si="305"/>
        <v>7.7602458413579249</v>
      </c>
      <c r="AI1391" s="38">
        <v>80.83</v>
      </c>
      <c r="AJ1391" s="24">
        <f t="shared" si="306"/>
        <v>9.6007000387949099E-2</v>
      </c>
      <c r="AK1391" s="2">
        <f t="shared" si="307"/>
        <v>1087</v>
      </c>
    </row>
    <row r="1392" spans="1:37">
      <c r="A1392" s="2">
        <v>106</v>
      </c>
      <c r="B1392" s="2" t="s">
        <v>161</v>
      </c>
      <c r="C1392" s="2" t="s">
        <v>19</v>
      </c>
      <c r="D1392" s="2" t="s">
        <v>419</v>
      </c>
      <c r="E1392" s="2" t="s">
        <v>1100</v>
      </c>
      <c r="F1392" s="2" t="s">
        <v>64</v>
      </c>
      <c r="H1392" s="2" t="s">
        <v>878</v>
      </c>
      <c r="I1392" s="2">
        <v>34799</v>
      </c>
      <c r="J1392" s="2">
        <v>1941</v>
      </c>
      <c r="K1392" s="95">
        <f t="shared" si="294"/>
        <v>5.577746486968016E-2</v>
      </c>
      <c r="L1392" s="38">
        <f t="shared" si="295"/>
        <v>0</v>
      </c>
      <c r="M1392" s="38">
        <f t="shared" si="296"/>
        <v>0</v>
      </c>
      <c r="N1392" s="38">
        <f t="shared" si="297"/>
        <v>2.844646670775</v>
      </c>
      <c r="O1392" s="38">
        <f t="shared" si="298"/>
        <v>6.8603533292249992</v>
      </c>
      <c r="P1392" s="2">
        <v>1160491</v>
      </c>
      <c r="Q1392" s="2">
        <v>19.785643111999999</v>
      </c>
      <c r="R1392" s="24">
        <v>0</v>
      </c>
      <c r="S1392" s="24">
        <v>0</v>
      </c>
      <c r="T1392" s="24">
        <v>0.29311145500000002</v>
      </c>
      <c r="U1392" s="24">
        <v>0.70688854499999998</v>
      </c>
      <c r="V1392" s="95">
        <f t="shared" si="299"/>
        <v>5.577746486968016E-2</v>
      </c>
      <c r="W1392" s="95">
        <v>0.34425</v>
      </c>
      <c r="X1392" s="95">
        <v>0.270079923</v>
      </c>
      <c r="Y1392" s="95">
        <f t="shared" si="300"/>
        <v>0.27007992320296292</v>
      </c>
      <c r="Z1392" s="2" t="s">
        <v>532</v>
      </c>
      <c r="AA1392" s="2" t="s">
        <v>532</v>
      </c>
      <c r="AB1392" s="2">
        <v>0.22500000000000001</v>
      </c>
      <c r="AC1392" s="95">
        <v>0.288772321</v>
      </c>
      <c r="AD1392" s="38">
        <f t="shared" si="301"/>
        <v>0</v>
      </c>
      <c r="AE1392" s="38">
        <f t="shared" si="302"/>
        <v>0</v>
      </c>
      <c r="AF1392" s="38">
        <f t="shared" si="303"/>
        <v>5.6067985880975257</v>
      </c>
      <c r="AG1392" s="38">
        <f t="shared" si="304"/>
        <v>17.354262146940933</v>
      </c>
      <c r="AH1392" s="38">
        <f t="shared" si="305"/>
        <v>22.961060735038458</v>
      </c>
      <c r="AI1392" s="38">
        <v>80.83</v>
      </c>
      <c r="AJ1392" s="24">
        <f t="shared" si="306"/>
        <v>0.28406607367361697</v>
      </c>
      <c r="AK1392" s="2">
        <f t="shared" si="307"/>
        <v>3235</v>
      </c>
    </row>
    <row r="1393" spans="1:37">
      <c r="A1393" s="2">
        <v>107</v>
      </c>
      <c r="B1393" s="2" t="s">
        <v>162</v>
      </c>
      <c r="C1393" s="2" t="s">
        <v>19</v>
      </c>
      <c r="D1393" s="2" t="s">
        <v>419</v>
      </c>
      <c r="E1393" s="2" t="s">
        <v>1100</v>
      </c>
      <c r="F1393" s="2" t="s">
        <v>64</v>
      </c>
      <c r="H1393" s="2" t="s">
        <v>878</v>
      </c>
      <c r="I1393" s="2">
        <v>226568</v>
      </c>
      <c r="J1393" s="2">
        <v>2088</v>
      </c>
      <c r="K1393" s="95">
        <f t="shared" si="294"/>
        <v>9.2157762790861901E-3</v>
      </c>
      <c r="L1393" s="38">
        <f t="shared" si="295"/>
        <v>0</v>
      </c>
      <c r="M1393" s="38">
        <f t="shared" si="296"/>
        <v>0.49436470404000005</v>
      </c>
      <c r="N1393" s="38">
        <f t="shared" si="297"/>
        <v>4.9932151268399991</v>
      </c>
      <c r="O1393" s="38">
        <f t="shared" si="298"/>
        <v>4.9524201691199998</v>
      </c>
      <c r="P1393" s="2">
        <v>1298457</v>
      </c>
      <c r="Q1393" s="2">
        <v>17.288607928000001</v>
      </c>
      <c r="R1393" s="24">
        <v>0</v>
      </c>
      <c r="S1393" s="24">
        <v>4.7352941000000003E-2</v>
      </c>
      <c r="T1393" s="24">
        <v>0.47827731099999998</v>
      </c>
      <c r="U1393" s="24">
        <v>0.47436974799999998</v>
      </c>
      <c r="V1393" s="95">
        <f t="shared" si="299"/>
        <v>8.779382168673423E-3</v>
      </c>
      <c r="W1393" s="95">
        <v>0.33946875000000004</v>
      </c>
      <c r="X1393" s="95">
        <v>0.25766234900000001</v>
      </c>
      <c r="Y1393" s="95">
        <f t="shared" si="300"/>
        <v>0.25374804360787495</v>
      </c>
      <c r="Z1393" s="2" t="s">
        <v>532</v>
      </c>
      <c r="AA1393" s="2">
        <v>0.17499999999999999</v>
      </c>
      <c r="AB1393" s="2">
        <v>0.22500000000000001</v>
      </c>
      <c r="AC1393" s="95">
        <v>0.29059374999999998</v>
      </c>
      <c r="AD1393" s="38">
        <f t="shared" si="301"/>
        <v>0</v>
      </c>
      <c r="AE1393" s="38">
        <f t="shared" si="302"/>
        <v>0.75786109129332002</v>
      </c>
      <c r="AF1393" s="38">
        <f t="shared" si="303"/>
        <v>9.8416270150016381</v>
      </c>
      <c r="AG1393" s="38">
        <f t="shared" si="304"/>
        <v>12.606886973037083</v>
      </c>
      <c r="AH1393" s="38">
        <f t="shared" si="305"/>
        <v>22.448513988038719</v>
      </c>
      <c r="AI1393" s="38">
        <v>80.83</v>
      </c>
      <c r="AJ1393" s="24">
        <f t="shared" si="306"/>
        <v>0.27772502768821872</v>
      </c>
      <c r="AK1393" s="2">
        <f t="shared" si="307"/>
        <v>3315</v>
      </c>
    </row>
    <row r="1394" spans="1:37">
      <c r="A1394" s="2">
        <v>108</v>
      </c>
      <c r="B1394" s="2" t="s">
        <v>163</v>
      </c>
      <c r="C1394" s="2" t="s">
        <v>19</v>
      </c>
      <c r="D1394" s="2" t="s">
        <v>419</v>
      </c>
      <c r="E1394" s="2" t="s">
        <v>1100</v>
      </c>
      <c r="F1394" s="2" t="s">
        <v>64</v>
      </c>
      <c r="H1394" s="2" t="s">
        <v>878</v>
      </c>
      <c r="I1394" s="2">
        <v>1019</v>
      </c>
      <c r="J1394" s="2">
        <v>5</v>
      </c>
      <c r="K1394" s="95">
        <f t="shared" si="294"/>
        <v>4.9067713444553487E-3</v>
      </c>
      <c r="L1394" s="38">
        <f t="shared" si="295"/>
        <v>0</v>
      </c>
      <c r="M1394" s="38">
        <f t="shared" si="296"/>
        <v>0</v>
      </c>
      <c r="N1394" s="38">
        <f t="shared" si="297"/>
        <v>0</v>
      </c>
      <c r="O1394" s="38">
        <f t="shared" si="298"/>
        <v>2.5000000000000001E-2</v>
      </c>
      <c r="P1394" s="2">
        <v>28983</v>
      </c>
      <c r="Q1394" s="2">
        <v>2.785859383</v>
      </c>
      <c r="R1394" s="24">
        <v>0</v>
      </c>
      <c r="S1394" s="24">
        <v>0</v>
      </c>
      <c r="T1394" s="24">
        <v>0</v>
      </c>
      <c r="U1394" s="24">
        <v>1</v>
      </c>
      <c r="V1394" s="95">
        <f t="shared" si="299"/>
        <v>4.9067713444553487E-3</v>
      </c>
      <c r="W1394" s="95">
        <v>0.44306249999999997</v>
      </c>
      <c r="X1394" s="95">
        <v>0.3686875</v>
      </c>
      <c r="Y1394" s="95">
        <f t="shared" si="300"/>
        <v>0.3686875</v>
      </c>
      <c r="Z1394" s="2" t="s">
        <v>532</v>
      </c>
      <c r="AA1394" s="2" t="s">
        <v>532</v>
      </c>
      <c r="AB1394" s="2" t="s">
        <v>532</v>
      </c>
      <c r="AC1394" s="95">
        <v>0.3686875</v>
      </c>
      <c r="AD1394" s="38">
        <f t="shared" si="301"/>
        <v>0</v>
      </c>
      <c r="AE1394" s="38">
        <f t="shared" si="302"/>
        <v>0</v>
      </c>
      <c r="AF1394" s="38">
        <f t="shared" si="303"/>
        <v>0</v>
      </c>
      <c r="AG1394" s="38">
        <f t="shared" si="304"/>
        <v>8.074256249999999E-2</v>
      </c>
      <c r="AH1394" s="38">
        <f t="shared" si="305"/>
        <v>8.074256249999999E-2</v>
      </c>
      <c r="AI1394" s="38">
        <v>80.83</v>
      </c>
      <c r="AJ1394" s="24">
        <f t="shared" si="306"/>
        <v>9.9891825436100438E-4</v>
      </c>
      <c r="AK1394" s="2">
        <f t="shared" si="307"/>
        <v>8</v>
      </c>
    </row>
    <row r="1395" spans="1:37">
      <c r="A1395" s="2">
        <v>109</v>
      </c>
      <c r="B1395" s="2" t="s">
        <v>164</v>
      </c>
      <c r="C1395" s="2" t="s">
        <v>18</v>
      </c>
      <c r="D1395" s="2" t="s">
        <v>420</v>
      </c>
      <c r="E1395" s="2" t="s">
        <v>1100</v>
      </c>
      <c r="F1395" s="2" t="s">
        <v>64</v>
      </c>
      <c r="H1395" s="2" t="s">
        <v>878</v>
      </c>
      <c r="I1395" s="2">
        <v>12055</v>
      </c>
      <c r="J1395" s="2">
        <v>2136</v>
      </c>
      <c r="K1395" s="95">
        <f t="shared" si="294"/>
        <v>0.17718788884280381</v>
      </c>
      <c r="L1395" s="38">
        <f t="shared" si="295"/>
        <v>0</v>
      </c>
      <c r="M1395" s="38">
        <f t="shared" si="296"/>
        <v>0</v>
      </c>
      <c r="N1395" s="38">
        <f t="shared" si="297"/>
        <v>4.6489411802399996</v>
      </c>
      <c r="O1395" s="38">
        <f t="shared" si="298"/>
        <v>6.031058819760001</v>
      </c>
      <c r="P1395" s="2">
        <v>12142802</v>
      </c>
      <c r="Q1395" s="2">
        <v>1.9006075769999999</v>
      </c>
      <c r="R1395" s="24">
        <v>0</v>
      </c>
      <c r="S1395" s="24">
        <v>0</v>
      </c>
      <c r="T1395" s="24">
        <v>0.43529411800000001</v>
      </c>
      <c r="U1395" s="24">
        <v>0.56470588200000005</v>
      </c>
      <c r="V1395" s="95">
        <f t="shared" si="299"/>
        <v>0.17718788884280381</v>
      </c>
      <c r="W1395" s="95">
        <v>0.27890624999999997</v>
      </c>
      <c r="X1395" s="95">
        <v>0.246681176</v>
      </c>
      <c r="Y1395" s="95">
        <f t="shared" si="300"/>
        <v>0.24668117645703752</v>
      </c>
      <c r="Z1395" s="2" t="s">
        <v>532</v>
      </c>
      <c r="AA1395" s="2" t="s">
        <v>532</v>
      </c>
      <c r="AB1395" s="2">
        <v>0.22500000000000001</v>
      </c>
      <c r="AC1395" s="95">
        <v>0.26339374999999998</v>
      </c>
      <c r="AD1395" s="38">
        <f t="shared" si="301"/>
        <v>0</v>
      </c>
      <c r="AE1395" s="38">
        <f t="shared" si="302"/>
        <v>0</v>
      </c>
      <c r="AF1395" s="38">
        <f t="shared" si="303"/>
        <v>9.1630630662530397</v>
      </c>
      <c r="AG1395" s="38">
        <f t="shared" si="304"/>
        <v>13.915638423302727</v>
      </c>
      <c r="AH1395" s="38">
        <f t="shared" si="305"/>
        <v>23.078701489555769</v>
      </c>
      <c r="AI1395" s="38">
        <v>442.37194444400001</v>
      </c>
      <c r="AJ1395" s="24">
        <f t="shared" si="306"/>
        <v>5.2170355239328038E-2</v>
      </c>
      <c r="AK1395" s="2">
        <f t="shared" si="307"/>
        <v>3560</v>
      </c>
    </row>
    <row r="1396" spans="1:37">
      <c r="A1396" s="2">
        <v>110</v>
      </c>
      <c r="B1396" s="2" t="s">
        <v>165</v>
      </c>
      <c r="C1396" s="2" t="s">
        <v>18</v>
      </c>
      <c r="D1396" s="2" t="s">
        <v>420</v>
      </c>
      <c r="E1396" s="2" t="s">
        <v>1100</v>
      </c>
      <c r="F1396" s="2" t="s">
        <v>64</v>
      </c>
      <c r="H1396" s="2" t="s">
        <v>878</v>
      </c>
      <c r="I1396" s="2">
        <v>25710</v>
      </c>
      <c r="J1396" s="2">
        <v>11471</v>
      </c>
      <c r="K1396" s="95">
        <f t="shared" si="294"/>
        <v>0.44616880591209646</v>
      </c>
      <c r="L1396" s="38">
        <f t="shared" si="295"/>
        <v>0</v>
      </c>
      <c r="M1396" s="38">
        <f t="shared" si="296"/>
        <v>0</v>
      </c>
      <c r="N1396" s="38">
        <f t="shared" si="297"/>
        <v>33.26283288402</v>
      </c>
      <c r="O1396" s="38">
        <f t="shared" si="298"/>
        <v>24.092167115980004</v>
      </c>
      <c r="P1396" s="2">
        <v>1339568</v>
      </c>
      <c r="Q1396" s="2">
        <v>90.204956010000004</v>
      </c>
      <c r="R1396" s="24">
        <v>0</v>
      </c>
      <c r="S1396" s="24">
        <v>0</v>
      </c>
      <c r="T1396" s="24">
        <v>0.57994652400000002</v>
      </c>
      <c r="U1396" s="24">
        <v>0.42005347599999998</v>
      </c>
      <c r="V1396" s="95">
        <f t="shared" si="299"/>
        <v>0.44616880591209646</v>
      </c>
      <c r="W1396" s="95">
        <v>0.27359375000000002</v>
      </c>
      <c r="X1396" s="95">
        <v>0.24050259900000001</v>
      </c>
      <c r="Y1396" s="95">
        <f t="shared" si="300"/>
        <v>0.24050259859862499</v>
      </c>
      <c r="Z1396" s="2" t="s">
        <v>532</v>
      </c>
      <c r="AA1396" s="2" t="s">
        <v>532</v>
      </c>
      <c r="AB1396" s="2">
        <v>0.22500000000000001</v>
      </c>
      <c r="AC1396" s="95">
        <v>0.26190625000000001</v>
      </c>
      <c r="AD1396" s="38">
        <f t="shared" si="301"/>
        <v>0</v>
      </c>
      <c r="AE1396" s="38">
        <f t="shared" si="302"/>
        <v>0</v>
      </c>
      <c r="AF1396" s="38">
        <f t="shared" si="303"/>
        <v>65.561043614403417</v>
      </c>
      <c r="AG1396" s="38">
        <f t="shared" si="304"/>
        <v>55.274628898984034</v>
      </c>
      <c r="AH1396" s="38">
        <f t="shared" si="305"/>
        <v>120.83567251338745</v>
      </c>
      <c r="AI1396" s="38">
        <v>442.37194444400001</v>
      </c>
      <c r="AJ1396" s="24">
        <f t="shared" si="306"/>
        <v>0.27315401446911619</v>
      </c>
      <c r="AK1396" s="2">
        <f t="shared" si="307"/>
        <v>19118</v>
      </c>
    </row>
    <row r="1397" spans="1:37">
      <c r="A1397" s="2">
        <v>111</v>
      </c>
      <c r="B1397" s="2" t="s">
        <v>166</v>
      </c>
      <c r="C1397" s="2" t="s">
        <v>18</v>
      </c>
      <c r="D1397" s="2" t="s">
        <v>420</v>
      </c>
      <c r="E1397" s="2" t="s">
        <v>1100</v>
      </c>
      <c r="F1397" s="2" t="s">
        <v>64</v>
      </c>
      <c r="H1397" s="2" t="s">
        <v>878</v>
      </c>
      <c r="I1397" s="2">
        <v>19459</v>
      </c>
      <c r="J1397" s="2">
        <v>8694</v>
      </c>
      <c r="K1397" s="95">
        <f t="shared" si="294"/>
        <v>0.4467855491032427</v>
      </c>
      <c r="L1397" s="38">
        <f t="shared" si="295"/>
        <v>0</v>
      </c>
      <c r="M1397" s="38">
        <f t="shared" si="296"/>
        <v>0</v>
      </c>
      <c r="N1397" s="38">
        <f t="shared" si="297"/>
        <v>8.8683449116500004</v>
      </c>
      <c r="O1397" s="38">
        <f t="shared" si="298"/>
        <v>34.60165508835</v>
      </c>
      <c r="P1397" s="2">
        <v>1935561</v>
      </c>
      <c r="Q1397" s="2">
        <v>53.884278803000001</v>
      </c>
      <c r="R1397" s="24">
        <v>0</v>
      </c>
      <c r="S1397" s="24">
        <v>0</v>
      </c>
      <c r="T1397" s="24">
        <v>0.20401069499999999</v>
      </c>
      <c r="U1397" s="24">
        <v>0.79598930499999998</v>
      </c>
      <c r="V1397" s="95">
        <f t="shared" si="299"/>
        <v>0.4467855491032427</v>
      </c>
      <c r="W1397" s="95">
        <v>0.31609374999999995</v>
      </c>
      <c r="X1397" s="95">
        <v>0.27388937899999999</v>
      </c>
      <c r="Y1397" s="95">
        <f t="shared" si="300"/>
        <v>0.2738893789449181</v>
      </c>
      <c r="Z1397" s="2" t="s">
        <v>532</v>
      </c>
      <c r="AA1397" s="2" t="s">
        <v>532</v>
      </c>
      <c r="AB1397" s="2">
        <v>0.22500000000000001</v>
      </c>
      <c r="AC1397" s="95">
        <v>0.286419643</v>
      </c>
      <c r="AD1397" s="38">
        <f t="shared" si="301"/>
        <v>0</v>
      </c>
      <c r="AE1397" s="38">
        <f t="shared" si="302"/>
        <v>0</v>
      </c>
      <c r="AF1397" s="38">
        <f t="shared" si="303"/>
        <v>17.479507820862153</v>
      </c>
      <c r="AG1397" s="38">
        <f t="shared" si="304"/>
        <v>86.816800791101613</v>
      </c>
      <c r="AH1397" s="38">
        <f t="shared" si="305"/>
        <v>104.29630861196377</v>
      </c>
      <c r="AI1397" s="38">
        <v>442.37194444400001</v>
      </c>
      <c r="AJ1397" s="24">
        <f t="shared" si="306"/>
        <v>0.23576610117770855</v>
      </c>
      <c r="AK1397" s="2">
        <f t="shared" si="307"/>
        <v>14490</v>
      </c>
    </row>
    <row r="1398" spans="1:37">
      <c r="A1398" s="2">
        <v>112</v>
      </c>
      <c r="B1398" s="2" t="s">
        <v>167</v>
      </c>
      <c r="C1398" s="2" t="s">
        <v>18</v>
      </c>
      <c r="D1398" s="2" t="s">
        <v>420</v>
      </c>
      <c r="E1398" s="2" t="s">
        <v>1100</v>
      </c>
      <c r="F1398" s="2" t="s">
        <v>64</v>
      </c>
      <c r="H1398" s="2" t="s">
        <v>878</v>
      </c>
      <c r="I1398" s="2">
        <v>12325</v>
      </c>
      <c r="J1398" s="2">
        <v>3902</v>
      </c>
      <c r="K1398" s="95">
        <f t="shared" si="294"/>
        <v>0.31659229208924949</v>
      </c>
      <c r="L1398" s="38">
        <f t="shared" si="295"/>
        <v>0</v>
      </c>
      <c r="M1398" s="38">
        <f t="shared" si="296"/>
        <v>0</v>
      </c>
      <c r="N1398" s="38">
        <f t="shared" si="297"/>
        <v>0</v>
      </c>
      <c r="O1398" s="38">
        <f t="shared" si="298"/>
        <v>19.510000000000002</v>
      </c>
      <c r="P1398" s="2">
        <v>1864114</v>
      </c>
      <c r="Q1398" s="2">
        <v>27.675092420999999</v>
      </c>
      <c r="R1398" s="24">
        <v>0</v>
      </c>
      <c r="S1398" s="24">
        <v>0</v>
      </c>
      <c r="T1398" s="24">
        <v>0</v>
      </c>
      <c r="U1398" s="24">
        <v>1</v>
      </c>
      <c r="V1398" s="95">
        <f t="shared" si="299"/>
        <v>0.31659229208924949</v>
      </c>
      <c r="W1398" s="95">
        <v>0.36231249999999998</v>
      </c>
      <c r="X1398" s="95">
        <v>0.30185624999999999</v>
      </c>
      <c r="Y1398" s="95">
        <f t="shared" si="300"/>
        <v>0.30185624999999999</v>
      </c>
      <c r="Z1398" s="2" t="s">
        <v>532</v>
      </c>
      <c r="AA1398" s="2" t="s">
        <v>532</v>
      </c>
      <c r="AB1398" s="2" t="s">
        <v>532</v>
      </c>
      <c r="AC1398" s="95">
        <v>0.30185624999999999</v>
      </c>
      <c r="AD1398" s="38">
        <f t="shared" si="301"/>
        <v>0</v>
      </c>
      <c r="AE1398" s="38">
        <f t="shared" si="302"/>
        <v>0</v>
      </c>
      <c r="AF1398" s="38">
        <f t="shared" si="303"/>
        <v>0</v>
      </c>
      <c r="AG1398" s="38">
        <f t="shared" si="304"/>
        <v>51.589527232500004</v>
      </c>
      <c r="AH1398" s="38">
        <f t="shared" si="305"/>
        <v>51.589527232500004</v>
      </c>
      <c r="AI1398" s="38">
        <v>442.37194444400001</v>
      </c>
      <c r="AJ1398" s="24">
        <f t="shared" si="306"/>
        <v>0.11662025108156636</v>
      </c>
      <c r="AK1398" s="2">
        <f t="shared" si="307"/>
        <v>6503</v>
      </c>
    </row>
    <row r="1399" spans="1:37">
      <c r="A1399" s="2">
        <v>113</v>
      </c>
      <c r="B1399" s="2" t="s">
        <v>168</v>
      </c>
      <c r="C1399" s="2" t="s">
        <v>18</v>
      </c>
      <c r="D1399" s="2" t="s">
        <v>420</v>
      </c>
      <c r="E1399" s="2" t="s">
        <v>1100</v>
      </c>
      <c r="F1399" s="2" t="s">
        <v>64</v>
      </c>
      <c r="H1399" s="2" t="s">
        <v>878</v>
      </c>
      <c r="I1399" s="2">
        <v>39565</v>
      </c>
      <c r="J1399" s="2">
        <v>19051</v>
      </c>
      <c r="K1399" s="95">
        <f t="shared" si="294"/>
        <v>0.48151143687602677</v>
      </c>
      <c r="L1399" s="38">
        <f t="shared" si="295"/>
        <v>0</v>
      </c>
      <c r="M1399" s="38">
        <f t="shared" si="296"/>
        <v>0</v>
      </c>
      <c r="N1399" s="38">
        <f t="shared" si="297"/>
        <v>30.577655427764999</v>
      </c>
      <c r="O1399" s="38">
        <f t="shared" si="298"/>
        <v>64.677344572235</v>
      </c>
      <c r="P1399" s="2">
        <v>2587004</v>
      </c>
      <c r="Q1399" s="2">
        <v>84.211193059999999</v>
      </c>
      <c r="R1399" s="24">
        <v>0</v>
      </c>
      <c r="S1399" s="24">
        <v>0</v>
      </c>
      <c r="T1399" s="24">
        <v>0.321008403</v>
      </c>
      <c r="U1399" s="24">
        <v>0.678991597</v>
      </c>
      <c r="V1399" s="95">
        <f t="shared" si="299"/>
        <v>0.48151143687602677</v>
      </c>
      <c r="W1399" s="95">
        <v>0.30121874999999998</v>
      </c>
      <c r="X1399" s="95">
        <v>0.261080859</v>
      </c>
      <c r="Y1399" s="95">
        <f t="shared" si="300"/>
        <v>0.26108085910491574</v>
      </c>
      <c r="Z1399" s="2" t="s">
        <v>532</v>
      </c>
      <c r="AA1399" s="2" t="s">
        <v>532</v>
      </c>
      <c r="AB1399" s="2">
        <v>0.22500000000000001</v>
      </c>
      <c r="AC1399" s="95">
        <v>0.278138889</v>
      </c>
      <c r="AD1399" s="38">
        <f t="shared" si="301"/>
        <v>0</v>
      </c>
      <c r="AE1399" s="38">
        <f t="shared" si="302"/>
        <v>0</v>
      </c>
      <c r="AF1399" s="38">
        <f t="shared" si="303"/>
        <v>60.268558848124812</v>
      </c>
      <c r="AG1399" s="38">
        <f t="shared" si="304"/>
        <v>157.58613452205461</v>
      </c>
      <c r="AH1399" s="38">
        <f t="shared" si="305"/>
        <v>217.8546933701794</v>
      </c>
      <c r="AI1399" s="38">
        <v>442.37194444400001</v>
      </c>
      <c r="AJ1399" s="24">
        <f t="shared" si="306"/>
        <v>0.49246950695300634</v>
      </c>
      <c r="AK1399" s="2">
        <f t="shared" si="307"/>
        <v>31752</v>
      </c>
    </row>
    <row r="1400" spans="1:37">
      <c r="A1400" s="2">
        <v>114</v>
      </c>
      <c r="B1400" s="2" t="s">
        <v>169</v>
      </c>
      <c r="C1400" s="2" t="s">
        <v>18</v>
      </c>
      <c r="D1400" s="2" t="s">
        <v>420</v>
      </c>
      <c r="E1400" s="2" t="s">
        <v>1100</v>
      </c>
      <c r="F1400" s="2" t="s">
        <v>64</v>
      </c>
      <c r="H1400" s="2" t="s">
        <v>878</v>
      </c>
      <c r="I1400" s="2">
        <v>17715</v>
      </c>
      <c r="J1400" s="2">
        <v>7557</v>
      </c>
      <c r="K1400" s="95">
        <f t="shared" si="294"/>
        <v>0.42658763759525825</v>
      </c>
      <c r="L1400" s="38">
        <f t="shared" si="295"/>
        <v>0</v>
      </c>
      <c r="M1400" s="38">
        <f t="shared" si="296"/>
        <v>0</v>
      </c>
      <c r="N1400" s="38">
        <f t="shared" si="297"/>
        <v>0</v>
      </c>
      <c r="O1400" s="38">
        <f t="shared" si="298"/>
        <v>37.784999999999997</v>
      </c>
      <c r="P1400" s="2">
        <v>1479133</v>
      </c>
      <c r="Q1400" s="2">
        <v>71.507382476999993</v>
      </c>
      <c r="R1400" s="24">
        <v>0</v>
      </c>
      <c r="S1400" s="24">
        <v>0</v>
      </c>
      <c r="T1400" s="24">
        <v>0</v>
      </c>
      <c r="U1400" s="24">
        <v>1</v>
      </c>
      <c r="V1400" s="95">
        <f t="shared" si="299"/>
        <v>0.42658763759525825</v>
      </c>
      <c r="W1400" s="95">
        <v>0.39365624999999999</v>
      </c>
      <c r="X1400" s="95">
        <v>0.31954687500000001</v>
      </c>
      <c r="Y1400" s="95">
        <f t="shared" si="300"/>
        <v>0.31954687500000001</v>
      </c>
      <c r="Z1400" s="2" t="s">
        <v>532</v>
      </c>
      <c r="AA1400" s="2" t="s">
        <v>532</v>
      </c>
      <c r="AB1400" s="2" t="s">
        <v>532</v>
      </c>
      <c r="AC1400" s="95">
        <v>0.31954687500000001</v>
      </c>
      <c r="AD1400" s="38">
        <f t="shared" si="301"/>
        <v>0</v>
      </c>
      <c r="AE1400" s="38">
        <f t="shared" si="302"/>
        <v>0</v>
      </c>
      <c r="AF1400" s="38">
        <f t="shared" si="303"/>
        <v>0</v>
      </c>
      <c r="AG1400" s="38">
        <f t="shared" si="304"/>
        <v>105.76892916562498</v>
      </c>
      <c r="AH1400" s="38">
        <f t="shared" si="305"/>
        <v>105.76892916562498</v>
      </c>
      <c r="AI1400" s="38">
        <v>442.37194444400001</v>
      </c>
      <c r="AJ1400" s="24">
        <f t="shared" si="306"/>
        <v>0.23909502059078772</v>
      </c>
      <c r="AK1400" s="2">
        <f t="shared" si="307"/>
        <v>12595</v>
      </c>
    </row>
    <row r="1401" spans="1:37">
      <c r="A1401" s="2">
        <v>115</v>
      </c>
      <c r="B1401" s="2" t="s">
        <v>170</v>
      </c>
      <c r="C1401" s="2" t="s">
        <v>18</v>
      </c>
      <c r="D1401" s="2" t="s">
        <v>420</v>
      </c>
      <c r="E1401" s="2" t="s">
        <v>1100</v>
      </c>
      <c r="F1401" s="2" t="s">
        <v>64</v>
      </c>
      <c r="H1401" s="2" t="s">
        <v>878</v>
      </c>
      <c r="I1401" s="2">
        <v>31764</v>
      </c>
      <c r="J1401" s="2">
        <v>13088</v>
      </c>
      <c r="K1401" s="95">
        <f t="shared" si="294"/>
        <v>0.41203878604709732</v>
      </c>
      <c r="L1401" s="38">
        <f t="shared" si="295"/>
        <v>0</v>
      </c>
      <c r="M1401" s="38">
        <f t="shared" si="296"/>
        <v>0</v>
      </c>
      <c r="N1401" s="38">
        <f t="shared" si="297"/>
        <v>39.020879275200002</v>
      </c>
      <c r="O1401" s="38">
        <f t="shared" si="298"/>
        <v>26.419120724799999</v>
      </c>
      <c r="P1401" s="2">
        <v>1640685</v>
      </c>
      <c r="Q1401" s="2">
        <v>84.270409379</v>
      </c>
      <c r="R1401" s="24">
        <v>0</v>
      </c>
      <c r="S1401" s="24">
        <v>0</v>
      </c>
      <c r="T1401" s="24">
        <v>0.59628482999999999</v>
      </c>
      <c r="U1401" s="24">
        <v>0.40371517000000001</v>
      </c>
      <c r="V1401" s="95">
        <f t="shared" si="299"/>
        <v>0.41203878604709732</v>
      </c>
      <c r="W1401" s="95">
        <v>0.28634374999999995</v>
      </c>
      <c r="X1401" s="95">
        <v>0.24118645499999999</v>
      </c>
      <c r="Y1401" s="95">
        <f t="shared" si="300"/>
        <v>0.2411864550971875</v>
      </c>
      <c r="Z1401" s="2" t="s">
        <v>532</v>
      </c>
      <c r="AA1401" s="2" t="s">
        <v>532</v>
      </c>
      <c r="AB1401" s="2">
        <v>0.22500000000000001</v>
      </c>
      <c r="AC1401" s="95">
        <v>0.26509375000000002</v>
      </c>
      <c r="AD1401" s="38">
        <f t="shared" si="301"/>
        <v>0</v>
      </c>
      <c r="AE1401" s="38">
        <f t="shared" si="302"/>
        <v>0</v>
      </c>
      <c r="AF1401" s="38">
        <f t="shared" si="303"/>
        <v>76.910153051419201</v>
      </c>
      <c r="AG1401" s="38">
        <f t="shared" si="304"/>
        <v>61.351043553445962</v>
      </c>
      <c r="AH1401" s="38">
        <f t="shared" si="305"/>
        <v>138.26119660486518</v>
      </c>
      <c r="AI1401" s="38">
        <v>442.37194444400001</v>
      </c>
      <c r="AJ1401" s="24">
        <f t="shared" si="306"/>
        <v>0.31254512936764167</v>
      </c>
      <c r="AK1401" s="2">
        <f t="shared" si="307"/>
        <v>21813</v>
      </c>
    </row>
    <row r="1402" spans="1:37">
      <c r="A1402" s="2">
        <v>116</v>
      </c>
      <c r="B1402" s="2" t="s">
        <v>171</v>
      </c>
      <c r="C1402" s="2" t="s">
        <v>18</v>
      </c>
      <c r="D1402" s="2" t="s">
        <v>420</v>
      </c>
      <c r="E1402" s="2" t="s">
        <v>1100</v>
      </c>
      <c r="F1402" s="2" t="s">
        <v>64</v>
      </c>
      <c r="H1402" s="2" t="s">
        <v>878</v>
      </c>
      <c r="I1402" s="2">
        <v>12434</v>
      </c>
      <c r="J1402" s="2">
        <v>4410</v>
      </c>
      <c r="K1402" s="95">
        <f t="shared" si="294"/>
        <v>0.35467267170661093</v>
      </c>
      <c r="L1402" s="38">
        <f t="shared" si="295"/>
        <v>0</v>
      </c>
      <c r="M1402" s="38">
        <f t="shared" si="296"/>
        <v>0</v>
      </c>
      <c r="N1402" s="38">
        <f t="shared" si="297"/>
        <v>4.6994655645000005</v>
      </c>
      <c r="O1402" s="38">
        <f t="shared" si="298"/>
        <v>17.350534435500002</v>
      </c>
      <c r="P1402" s="2">
        <v>4094748</v>
      </c>
      <c r="Q1402" s="2">
        <v>13.138612926</v>
      </c>
      <c r="R1402" s="24">
        <v>0</v>
      </c>
      <c r="S1402" s="24">
        <v>0</v>
      </c>
      <c r="T1402" s="24">
        <v>0.21312769000000001</v>
      </c>
      <c r="U1402" s="24">
        <v>0.78687231000000002</v>
      </c>
      <c r="V1402" s="95">
        <f t="shared" si="299"/>
        <v>0.35467267170661093</v>
      </c>
      <c r="W1402" s="95">
        <v>0.31290625</v>
      </c>
      <c r="X1402" s="95">
        <v>0.278524881</v>
      </c>
      <c r="Y1402" s="95">
        <f t="shared" si="300"/>
        <v>0.27852488085683152</v>
      </c>
      <c r="Z1402" s="2" t="s">
        <v>532</v>
      </c>
      <c r="AA1402" s="2" t="s">
        <v>532</v>
      </c>
      <c r="AB1402" s="2">
        <v>0.22500000000000001</v>
      </c>
      <c r="AC1402" s="95">
        <v>0.29302232099999997</v>
      </c>
      <c r="AD1402" s="38">
        <f t="shared" si="301"/>
        <v>0</v>
      </c>
      <c r="AE1402" s="38">
        <f t="shared" si="302"/>
        <v>0</v>
      </c>
      <c r="AF1402" s="38">
        <f t="shared" si="303"/>
        <v>9.2626466276295005</v>
      </c>
      <c r="AG1402" s="38">
        <f t="shared" si="304"/>
        <v>44.536662308914366</v>
      </c>
      <c r="AH1402" s="38">
        <f t="shared" si="305"/>
        <v>53.799308936543866</v>
      </c>
      <c r="AI1402" s="38">
        <v>442.37194444400001</v>
      </c>
      <c r="AJ1402" s="24">
        <f t="shared" si="306"/>
        <v>0.12161555363589369</v>
      </c>
      <c r="AK1402" s="2">
        <f t="shared" si="307"/>
        <v>7350</v>
      </c>
    </row>
    <row r="1403" spans="1:37">
      <c r="A1403" s="2">
        <v>117</v>
      </c>
      <c r="B1403" s="2" t="s">
        <v>172</v>
      </c>
      <c r="C1403" s="2" t="s">
        <v>18</v>
      </c>
      <c r="D1403" s="2" t="s">
        <v>420</v>
      </c>
      <c r="E1403" s="2" t="s">
        <v>1100</v>
      </c>
      <c r="F1403" s="2" t="s">
        <v>64</v>
      </c>
      <c r="H1403" s="2" t="s">
        <v>878</v>
      </c>
      <c r="I1403" s="2">
        <v>23662</v>
      </c>
      <c r="J1403" s="2">
        <v>7344</v>
      </c>
      <c r="K1403" s="95">
        <f t="shared" si="294"/>
        <v>0.31037105908207252</v>
      </c>
      <c r="L1403" s="38">
        <f t="shared" si="295"/>
        <v>0</v>
      </c>
      <c r="M1403" s="38">
        <f t="shared" si="296"/>
        <v>17.046947365920001</v>
      </c>
      <c r="N1403" s="38">
        <f t="shared" si="297"/>
        <v>19.673052634079998</v>
      </c>
      <c r="O1403" s="38">
        <f t="shared" si="298"/>
        <v>0</v>
      </c>
      <c r="P1403" s="2">
        <v>2333587</v>
      </c>
      <c r="Q1403" s="2">
        <v>16.616302172000001</v>
      </c>
      <c r="R1403" s="24">
        <v>0</v>
      </c>
      <c r="S1403" s="24">
        <v>0.46424148599999998</v>
      </c>
      <c r="T1403" s="24">
        <v>0.53575851399999996</v>
      </c>
      <c r="U1403" s="24">
        <v>0</v>
      </c>
      <c r="V1403" s="95">
        <f t="shared" si="299"/>
        <v>0.16628393740241737</v>
      </c>
      <c r="W1403" s="95">
        <v>0.24384375</v>
      </c>
      <c r="X1403" s="95">
        <v>0.22500000000000001</v>
      </c>
      <c r="Y1403" s="95">
        <f t="shared" si="300"/>
        <v>0.20178792569999998</v>
      </c>
      <c r="Z1403" s="2" t="s">
        <v>532</v>
      </c>
      <c r="AA1403" s="2">
        <v>0.17499999999999999</v>
      </c>
      <c r="AB1403" s="2">
        <v>0.22500000000000001</v>
      </c>
      <c r="AC1403" s="95"/>
      <c r="AD1403" s="38">
        <f t="shared" si="301"/>
        <v>0</v>
      </c>
      <c r="AE1403" s="38">
        <f t="shared" si="302"/>
        <v>26.132970311955361</v>
      </c>
      <c r="AF1403" s="38">
        <f t="shared" si="303"/>
        <v>38.775586741771676</v>
      </c>
      <c r="AG1403" s="38">
        <f t="shared" si="304"/>
        <v>0</v>
      </c>
      <c r="AH1403" s="38">
        <f t="shared" si="305"/>
        <v>38.775586741771676</v>
      </c>
      <c r="AI1403" s="38">
        <v>442.37194444400001</v>
      </c>
      <c r="AJ1403" s="24">
        <f t="shared" si="306"/>
        <v>8.765381084577413E-2</v>
      </c>
      <c r="AK1403" s="2">
        <f t="shared" si="307"/>
        <v>6558</v>
      </c>
    </row>
    <row r="1404" spans="1:37">
      <c r="A1404" s="2">
        <v>118</v>
      </c>
      <c r="B1404" s="2" t="s">
        <v>173</v>
      </c>
      <c r="C1404" s="2" t="s">
        <v>18</v>
      </c>
      <c r="D1404" s="2" t="s">
        <v>420</v>
      </c>
      <c r="E1404" s="2" t="s">
        <v>1100</v>
      </c>
      <c r="F1404" s="2" t="s">
        <v>64</v>
      </c>
      <c r="H1404" s="2" t="s">
        <v>878</v>
      </c>
      <c r="I1404" s="2">
        <v>8313</v>
      </c>
      <c r="J1404" s="2">
        <v>1344</v>
      </c>
      <c r="K1404" s="95">
        <f t="shared" si="294"/>
        <v>0.16167448574521834</v>
      </c>
      <c r="L1404" s="38">
        <f t="shared" si="295"/>
        <v>0</v>
      </c>
      <c r="M1404" s="38">
        <f t="shared" si="296"/>
        <v>5.5209411734399998</v>
      </c>
      <c r="N1404" s="38">
        <f t="shared" si="297"/>
        <v>1.19905882656</v>
      </c>
      <c r="O1404" s="38">
        <f t="shared" si="298"/>
        <v>0</v>
      </c>
      <c r="P1404" s="2">
        <v>1885149</v>
      </c>
      <c r="Q1404" s="2">
        <v>1.253664798</v>
      </c>
      <c r="R1404" s="24">
        <v>0</v>
      </c>
      <c r="S1404" s="24">
        <v>0.821568627</v>
      </c>
      <c r="T1404" s="24">
        <v>0.178431373</v>
      </c>
      <c r="U1404" s="24">
        <v>0</v>
      </c>
      <c r="V1404" s="95">
        <f t="shared" si="299"/>
        <v>2.8847800470588238E-2</v>
      </c>
      <c r="W1404" s="95">
        <v>0.22500000000000001</v>
      </c>
      <c r="X1404" s="95">
        <v>0.22500000000000001</v>
      </c>
      <c r="Y1404" s="95">
        <f t="shared" si="300"/>
        <v>0.18392156865000001</v>
      </c>
      <c r="Z1404" s="2" t="s">
        <v>532</v>
      </c>
      <c r="AA1404" s="2">
        <v>0.17499999999999999</v>
      </c>
      <c r="AB1404" s="2">
        <v>0.22500000000000001</v>
      </c>
      <c r="AC1404" s="95"/>
      <c r="AD1404" s="38">
        <f t="shared" si="301"/>
        <v>0</v>
      </c>
      <c r="AE1404" s="38">
        <f t="shared" si="302"/>
        <v>8.4636028188835191</v>
      </c>
      <c r="AF1404" s="38">
        <f t="shared" si="303"/>
        <v>2.3633449471497596</v>
      </c>
      <c r="AG1404" s="38">
        <f t="shared" si="304"/>
        <v>0</v>
      </c>
      <c r="AH1404" s="38">
        <f t="shared" si="305"/>
        <v>2.3633449471497596</v>
      </c>
      <c r="AI1404" s="38">
        <v>442.37194444400001</v>
      </c>
      <c r="AJ1404" s="24">
        <f t="shared" si="306"/>
        <v>5.3424385900424937E-3</v>
      </c>
      <c r="AK1404" s="2">
        <f t="shared" si="307"/>
        <v>400</v>
      </c>
    </row>
    <row r="1405" spans="1:37">
      <c r="A1405" s="2">
        <v>119</v>
      </c>
      <c r="B1405" s="2" t="s">
        <v>174</v>
      </c>
      <c r="C1405" s="2" t="s">
        <v>18</v>
      </c>
      <c r="D1405" s="2" t="s">
        <v>420</v>
      </c>
      <c r="E1405" s="2" t="s">
        <v>1100</v>
      </c>
      <c r="F1405" s="2" t="s">
        <v>64</v>
      </c>
      <c r="H1405" s="2" t="s">
        <v>878</v>
      </c>
      <c r="I1405" s="2">
        <v>16322</v>
      </c>
      <c r="J1405" s="2">
        <v>3719</v>
      </c>
      <c r="K1405" s="95">
        <f t="shared" si="294"/>
        <v>0.22785197892415146</v>
      </c>
      <c r="L1405" s="38">
        <f t="shared" si="295"/>
        <v>0</v>
      </c>
      <c r="M1405" s="38">
        <f t="shared" si="296"/>
        <v>6.9382357965400008</v>
      </c>
      <c r="N1405" s="38">
        <f t="shared" si="297"/>
        <v>9.4062222873200003</v>
      </c>
      <c r="O1405" s="38">
        <f t="shared" si="298"/>
        <v>2.25054191614</v>
      </c>
      <c r="P1405" s="2">
        <v>1179465</v>
      </c>
      <c r="Q1405" s="2">
        <v>19.972149398999999</v>
      </c>
      <c r="R1405" s="24">
        <v>0</v>
      </c>
      <c r="S1405" s="24">
        <v>0.37312373199999999</v>
      </c>
      <c r="T1405" s="24">
        <v>0.50584685600000001</v>
      </c>
      <c r="U1405" s="24">
        <v>0.121029412</v>
      </c>
      <c r="V1405" s="95">
        <f t="shared" si="299"/>
        <v>0.14283499820438672</v>
      </c>
      <c r="W1405" s="95">
        <v>0.25446875000000002</v>
      </c>
      <c r="X1405" s="95">
        <v>0.23068945699999999</v>
      </c>
      <c r="Y1405" s="95">
        <f t="shared" si="300"/>
        <v>0.20991039888487498</v>
      </c>
      <c r="Z1405" s="2" t="s">
        <v>532</v>
      </c>
      <c r="AA1405" s="2">
        <v>0.17499999999999999</v>
      </c>
      <c r="AB1405" s="2">
        <v>0.22500000000000001</v>
      </c>
      <c r="AC1405" s="95">
        <v>0.25446875000000002</v>
      </c>
      <c r="AD1405" s="38">
        <f t="shared" si="301"/>
        <v>0</v>
      </c>
      <c r="AE1405" s="38">
        <f t="shared" si="302"/>
        <v>10.63631547609582</v>
      </c>
      <c r="AF1405" s="38">
        <f t="shared" si="303"/>
        <v>18.539664128307724</v>
      </c>
      <c r="AG1405" s="38">
        <f t="shared" si="304"/>
        <v>5.0167870728312964</v>
      </c>
      <c r="AH1405" s="38">
        <f t="shared" si="305"/>
        <v>23.556451201139019</v>
      </c>
      <c r="AI1405" s="38">
        <v>442.37194444400001</v>
      </c>
      <c r="AJ1405" s="24">
        <f t="shared" si="306"/>
        <v>5.325032813901931E-2</v>
      </c>
      <c r="AK1405" s="2">
        <f t="shared" si="307"/>
        <v>3886</v>
      </c>
    </row>
    <row r="1406" spans="1:37">
      <c r="A1406" s="2">
        <v>120</v>
      </c>
      <c r="B1406" s="2" t="s">
        <v>175</v>
      </c>
      <c r="C1406" s="2" t="s">
        <v>18</v>
      </c>
      <c r="D1406" s="2" t="s">
        <v>420</v>
      </c>
      <c r="E1406" s="2" t="s">
        <v>1100</v>
      </c>
      <c r="F1406" s="2" t="s">
        <v>64</v>
      </c>
      <c r="H1406" s="2" t="s">
        <v>878</v>
      </c>
      <c r="I1406" s="2">
        <v>32310</v>
      </c>
      <c r="J1406" s="2">
        <v>11589</v>
      </c>
      <c r="K1406" s="95">
        <f t="shared" si="294"/>
        <v>0.35868152274837511</v>
      </c>
      <c r="L1406" s="38">
        <f t="shared" si="295"/>
        <v>0</v>
      </c>
      <c r="M1406" s="38">
        <f t="shared" si="296"/>
        <v>0</v>
      </c>
      <c r="N1406" s="38">
        <f t="shared" si="297"/>
        <v>0</v>
      </c>
      <c r="O1406" s="38">
        <f t="shared" si="298"/>
        <v>57.945</v>
      </c>
      <c r="P1406" s="2">
        <v>3743982</v>
      </c>
      <c r="Q1406" s="2">
        <v>41.486590800999998</v>
      </c>
      <c r="R1406" s="24">
        <v>0</v>
      </c>
      <c r="S1406" s="24">
        <v>0</v>
      </c>
      <c r="T1406" s="24">
        <v>0</v>
      </c>
      <c r="U1406" s="24">
        <v>1</v>
      </c>
      <c r="V1406" s="95">
        <f t="shared" si="299"/>
        <v>0.35868152274837511</v>
      </c>
      <c r="W1406" s="95">
        <v>0.35009374999999998</v>
      </c>
      <c r="X1406" s="95">
        <v>0.30599999999999999</v>
      </c>
      <c r="Y1406" s="95">
        <f t="shared" si="300"/>
        <v>0.30599999999999999</v>
      </c>
      <c r="Z1406" s="2" t="s">
        <v>532</v>
      </c>
      <c r="AA1406" s="2" t="s">
        <v>532</v>
      </c>
      <c r="AB1406" s="2" t="s">
        <v>532</v>
      </c>
      <c r="AC1406" s="95">
        <v>0.30599999999999999</v>
      </c>
      <c r="AD1406" s="38">
        <f t="shared" si="301"/>
        <v>0</v>
      </c>
      <c r="AE1406" s="38">
        <f t="shared" si="302"/>
        <v>0</v>
      </c>
      <c r="AF1406" s="38">
        <f t="shared" si="303"/>
        <v>0</v>
      </c>
      <c r="AG1406" s="38">
        <f t="shared" si="304"/>
        <v>155.32504919999997</v>
      </c>
      <c r="AH1406" s="38">
        <f t="shared" si="305"/>
        <v>155.32504919999997</v>
      </c>
      <c r="AI1406" s="38">
        <v>442.37194444400001</v>
      </c>
      <c r="AJ1406" s="24">
        <f t="shared" si="306"/>
        <v>0.351118670952838</v>
      </c>
      <c r="AK1406" s="2">
        <f t="shared" si="307"/>
        <v>19315</v>
      </c>
    </row>
    <row r="1407" spans="1:37">
      <c r="A1407" s="2">
        <v>121</v>
      </c>
      <c r="B1407" s="2" t="s">
        <v>176</v>
      </c>
      <c r="C1407" s="2" t="s">
        <v>18</v>
      </c>
      <c r="D1407" s="2" t="s">
        <v>420</v>
      </c>
      <c r="E1407" s="2" t="s">
        <v>1100</v>
      </c>
      <c r="F1407" s="2" t="s">
        <v>64</v>
      </c>
      <c r="H1407" s="2" t="s">
        <v>878</v>
      </c>
      <c r="I1407" s="2">
        <v>27217</v>
      </c>
      <c r="J1407" s="2">
        <v>8038</v>
      </c>
      <c r="K1407" s="95">
        <f t="shared" si="294"/>
        <v>0.29533012455450636</v>
      </c>
      <c r="L1407" s="38">
        <f t="shared" si="295"/>
        <v>0</v>
      </c>
      <c r="M1407" s="38">
        <f t="shared" si="296"/>
        <v>0</v>
      </c>
      <c r="N1407" s="38">
        <f t="shared" si="297"/>
        <v>0</v>
      </c>
      <c r="O1407" s="38">
        <f t="shared" si="298"/>
        <v>40.19</v>
      </c>
      <c r="P1407" s="2">
        <v>3310341</v>
      </c>
      <c r="Q1407" s="2">
        <v>33.052490456999998</v>
      </c>
      <c r="R1407" s="24">
        <v>0</v>
      </c>
      <c r="S1407" s="24">
        <v>0</v>
      </c>
      <c r="T1407" s="24">
        <v>0</v>
      </c>
      <c r="U1407" s="24">
        <v>1</v>
      </c>
      <c r="V1407" s="95">
        <f t="shared" si="299"/>
        <v>0.29533012455450636</v>
      </c>
      <c r="W1407" s="95">
        <v>0.38409374999999996</v>
      </c>
      <c r="X1407" s="95">
        <v>0.31078125000000001</v>
      </c>
      <c r="Y1407" s="95">
        <f t="shared" si="300"/>
        <v>0.31078125000000001</v>
      </c>
      <c r="Z1407" s="2" t="s">
        <v>532</v>
      </c>
      <c r="AA1407" s="2" t="s">
        <v>532</v>
      </c>
      <c r="AB1407" s="2" t="s">
        <v>532</v>
      </c>
      <c r="AC1407" s="95">
        <v>0.31078125000000001</v>
      </c>
      <c r="AD1407" s="38">
        <f t="shared" si="301"/>
        <v>0</v>
      </c>
      <c r="AE1407" s="38">
        <f t="shared" si="302"/>
        <v>0</v>
      </c>
      <c r="AF1407" s="38">
        <f t="shared" si="303"/>
        <v>0</v>
      </c>
      <c r="AG1407" s="38">
        <f t="shared" si="304"/>
        <v>109.41501431250001</v>
      </c>
      <c r="AH1407" s="38">
        <f t="shared" si="305"/>
        <v>109.41501431250001</v>
      </c>
      <c r="AI1407" s="38">
        <v>442.37194444400001</v>
      </c>
      <c r="AJ1407" s="24">
        <f t="shared" si="306"/>
        <v>0.24733714623340197</v>
      </c>
      <c r="AK1407" s="2">
        <f t="shared" si="307"/>
        <v>13397</v>
      </c>
    </row>
    <row r="1408" spans="1:37">
      <c r="A1408" s="2">
        <v>122</v>
      </c>
      <c r="B1408" s="2" t="s">
        <v>177</v>
      </c>
      <c r="C1408" s="2" t="s">
        <v>18</v>
      </c>
      <c r="D1408" s="2" t="s">
        <v>420</v>
      </c>
      <c r="E1408" s="2" t="s">
        <v>1100</v>
      </c>
      <c r="F1408" s="2" t="s">
        <v>64</v>
      </c>
      <c r="H1408" s="2" t="s">
        <v>878</v>
      </c>
      <c r="I1408" s="2">
        <v>25943</v>
      </c>
      <c r="J1408" s="2">
        <v>11308</v>
      </c>
      <c r="K1408" s="95">
        <f t="shared" si="294"/>
        <v>0.43587865705585321</v>
      </c>
      <c r="L1408" s="38">
        <f t="shared" si="295"/>
        <v>0</v>
      </c>
      <c r="M1408" s="38">
        <f t="shared" si="296"/>
        <v>0</v>
      </c>
      <c r="N1408" s="38">
        <f t="shared" si="297"/>
        <v>0</v>
      </c>
      <c r="O1408" s="38">
        <f t="shared" si="298"/>
        <v>56.54</v>
      </c>
      <c r="P1408" s="2">
        <v>1808710</v>
      </c>
      <c r="Q1408" s="2">
        <v>78.149448519000003</v>
      </c>
      <c r="R1408" s="24">
        <v>0</v>
      </c>
      <c r="S1408" s="24">
        <v>0</v>
      </c>
      <c r="T1408" s="24">
        <v>0</v>
      </c>
      <c r="U1408" s="24">
        <v>1</v>
      </c>
      <c r="V1408" s="95">
        <f t="shared" si="299"/>
        <v>0.43587865705585321</v>
      </c>
      <c r="W1408" s="95">
        <v>0.32300000000000001</v>
      </c>
      <c r="X1408" s="95">
        <v>0.28538750000000002</v>
      </c>
      <c r="Y1408" s="95">
        <f t="shared" si="300"/>
        <v>0.28538750000000002</v>
      </c>
      <c r="Z1408" s="2" t="s">
        <v>532</v>
      </c>
      <c r="AA1408" s="2" t="s">
        <v>532</v>
      </c>
      <c r="AB1408" s="2" t="s">
        <v>532</v>
      </c>
      <c r="AC1408" s="95">
        <v>0.28538750000000002</v>
      </c>
      <c r="AD1408" s="38">
        <f t="shared" si="301"/>
        <v>0</v>
      </c>
      <c r="AE1408" s="38">
        <f t="shared" si="302"/>
        <v>0</v>
      </c>
      <c r="AF1408" s="38">
        <f t="shared" si="303"/>
        <v>0</v>
      </c>
      <c r="AG1408" s="38">
        <f t="shared" si="304"/>
        <v>141.34968903000001</v>
      </c>
      <c r="AH1408" s="38">
        <f t="shared" si="305"/>
        <v>141.34968903000001</v>
      </c>
      <c r="AI1408" s="38">
        <v>442.37194444400001</v>
      </c>
      <c r="AJ1408" s="24">
        <f t="shared" si="306"/>
        <v>0.31952679369768106</v>
      </c>
      <c r="AK1408" s="2">
        <f t="shared" si="307"/>
        <v>18847</v>
      </c>
    </row>
    <row r="1409" spans="1:37">
      <c r="A1409" s="2">
        <v>123</v>
      </c>
      <c r="B1409" s="2" t="s">
        <v>178</v>
      </c>
      <c r="C1409" s="2" t="s">
        <v>18</v>
      </c>
      <c r="D1409" s="2" t="s">
        <v>420</v>
      </c>
      <c r="E1409" s="2" t="s">
        <v>1100</v>
      </c>
      <c r="F1409" s="2" t="s">
        <v>64</v>
      </c>
      <c r="H1409" s="2" t="s">
        <v>878</v>
      </c>
      <c r="I1409" s="2">
        <v>41692</v>
      </c>
      <c r="J1409" s="2">
        <v>12618</v>
      </c>
      <c r="K1409" s="95">
        <f t="shared" si="294"/>
        <v>0.3026479900220666</v>
      </c>
      <c r="L1409" s="38">
        <f t="shared" si="295"/>
        <v>0</v>
      </c>
      <c r="M1409" s="38">
        <f t="shared" si="296"/>
        <v>29.2564411641</v>
      </c>
      <c r="N1409" s="38">
        <f t="shared" si="297"/>
        <v>23.090679564480002</v>
      </c>
      <c r="O1409" s="38">
        <f t="shared" si="298"/>
        <v>10.742879271420003</v>
      </c>
      <c r="P1409" s="2">
        <v>3399091</v>
      </c>
      <c r="Q1409" s="2">
        <v>21.09650456</v>
      </c>
      <c r="R1409" s="24">
        <v>0</v>
      </c>
      <c r="S1409" s="24">
        <v>0.46372549000000002</v>
      </c>
      <c r="T1409" s="24">
        <v>0.365995872</v>
      </c>
      <c r="U1409" s="24">
        <v>0.17027863800000001</v>
      </c>
      <c r="V1409" s="95">
        <f t="shared" si="299"/>
        <v>0.16230240255156866</v>
      </c>
      <c r="W1409" s="95">
        <v>0.27837499999999998</v>
      </c>
      <c r="X1409" s="95">
        <v>0.24194770500000001</v>
      </c>
      <c r="Y1409" s="95">
        <f t="shared" si="300"/>
        <v>0.21090234780324998</v>
      </c>
      <c r="Z1409" s="2" t="s">
        <v>532</v>
      </c>
      <c r="AA1409" s="2">
        <v>0.17499999999999999</v>
      </c>
      <c r="AB1409" s="2">
        <v>0.22500000000000001</v>
      </c>
      <c r="AC1409" s="95">
        <v>0.27837499999999998</v>
      </c>
      <c r="AD1409" s="38">
        <f t="shared" si="301"/>
        <v>0</v>
      </c>
      <c r="AE1409" s="38">
        <f t="shared" si="302"/>
        <v>44.850124304565298</v>
      </c>
      <c r="AF1409" s="38">
        <f t="shared" si="303"/>
        <v>45.511729421590083</v>
      </c>
      <c r="AG1409" s="38">
        <f t="shared" si="304"/>
        <v>26.19720939051032</v>
      </c>
      <c r="AH1409" s="38">
        <f t="shared" si="305"/>
        <v>71.708938812100399</v>
      </c>
      <c r="AI1409" s="38">
        <v>442.37194444400001</v>
      </c>
      <c r="AJ1409" s="24">
        <f t="shared" si="306"/>
        <v>0.1621010095977686</v>
      </c>
      <c r="AK1409" s="2">
        <f t="shared" si="307"/>
        <v>11278</v>
      </c>
    </row>
    <row r="1410" spans="1:37">
      <c r="A1410" s="2">
        <v>124</v>
      </c>
      <c r="B1410" s="2" t="s">
        <v>179</v>
      </c>
      <c r="C1410" s="2" t="s">
        <v>18</v>
      </c>
      <c r="D1410" s="2" t="s">
        <v>420</v>
      </c>
      <c r="E1410" s="2" t="s">
        <v>1100</v>
      </c>
      <c r="F1410" s="2" t="s">
        <v>64</v>
      </c>
      <c r="H1410" s="2" t="s">
        <v>878</v>
      </c>
      <c r="I1410" s="2">
        <v>45575</v>
      </c>
      <c r="J1410" s="2">
        <v>18777</v>
      </c>
      <c r="K1410" s="95">
        <f t="shared" si="294"/>
        <v>0.41200219418540868</v>
      </c>
      <c r="L1410" s="38">
        <f t="shared" si="295"/>
        <v>0</v>
      </c>
      <c r="M1410" s="38">
        <f t="shared" si="296"/>
        <v>16.900924304385001</v>
      </c>
      <c r="N1410" s="38">
        <f t="shared" si="297"/>
        <v>37.280188059014996</v>
      </c>
      <c r="O1410" s="38">
        <f t="shared" si="298"/>
        <v>39.703887636599994</v>
      </c>
      <c r="P1410" s="2">
        <v>3027281</v>
      </c>
      <c r="Q1410" s="2">
        <v>57.780913159999997</v>
      </c>
      <c r="R1410" s="24">
        <v>0</v>
      </c>
      <c r="S1410" s="24">
        <v>0.18001730099999999</v>
      </c>
      <c r="T1410" s="24">
        <v>0.39708353899999999</v>
      </c>
      <c r="U1410" s="24">
        <v>0.42289916</v>
      </c>
      <c r="V1410" s="95">
        <f t="shared" si="299"/>
        <v>0.3378346711820735</v>
      </c>
      <c r="W1410" s="95">
        <v>0.34371874999999996</v>
      </c>
      <c r="X1410" s="95">
        <v>0.25937739900000001</v>
      </c>
      <c r="Y1410" s="95">
        <f t="shared" si="300"/>
        <v>0.24418800708374999</v>
      </c>
      <c r="Z1410" s="2" t="s">
        <v>532</v>
      </c>
      <c r="AA1410" s="2">
        <v>0.17499999999999999</v>
      </c>
      <c r="AB1410" s="2">
        <v>0.22500000000000001</v>
      </c>
      <c r="AC1410" s="95">
        <v>0.29165625000000001</v>
      </c>
      <c r="AD1410" s="38">
        <f t="shared" si="301"/>
        <v>0</v>
      </c>
      <c r="AE1410" s="38">
        <f t="shared" si="302"/>
        <v>25.909116958622207</v>
      </c>
      <c r="AF1410" s="38">
        <f t="shared" si="303"/>
        <v>73.479250664318556</v>
      </c>
      <c r="AG1410" s="38">
        <f t="shared" si="304"/>
        <v>101.43980993176615</v>
      </c>
      <c r="AH1410" s="38">
        <f t="shared" si="305"/>
        <v>174.91906059608471</v>
      </c>
      <c r="AI1410" s="38">
        <v>442.37194444400001</v>
      </c>
      <c r="AJ1410" s="24">
        <f t="shared" si="306"/>
        <v>0.39541174071500768</v>
      </c>
      <c r="AK1410" s="2">
        <f t="shared" si="307"/>
        <v>25661</v>
      </c>
    </row>
    <row r="1411" spans="1:37">
      <c r="A1411" s="2">
        <v>125</v>
      </c>
      <c r="B1411" s="2" t="s">
        <v>180</v>
      </c>
      <c r="C1411" s="2" t="s">
        <v>18</v>
      </c>
      <c r="D1411" s="2" t="s">
        <v>420</v>
      </c>
      <c r="E1411" s="2" t="s">
        <v>1100</v>
      </c>
      <c r="F1411" s="2" t="s">
        <v>64</v>
      </c>
      <c r="H1411" s="2" t="s">
        <v>878</v>
      </c>
      <c r="I1411" s="2">
        <v>17073</v>
      </c>
      <c r="J1411" s="2">
        <v>6117</v>
      </c>
      <c r="K1411" s="95">
        <f t="shared" si="294"/>
        <v>0.35828501142154279</v>
      </c>
      <c r="L1411" s="38">
        <f t="shared" si="295"/>
        <v>0</v>
      </c>
      <c r="M1411" s="38">
        <f t="shared" si="296"/>
        <v>3.7219246179599996</v>
      </c>
      <c r="N1411" s="38">
        <f t="shared" si="297"/>
        <v>14.592034714335002</v>
      </c>
      <c r="O1411" s="38">
        <f t="shared" si="298"/>
        <v>12.271040667705</v>
      </c>
      <c r="P1411" s="2">
        <v>735295</v>
      </c>
      <c r="Q1411" s="2">
        <v>77.209239511999996</v>
      </c>
      <c r="R1411" s="24">
        <v>0</v>
      </c>
      <c r="S1411" s="24">
        <v>0.121691176</v>
      </c>
      <c r="T1411" s="24">
        <v>0.47709775100000001</v>
      </c>
      <c r="U1411" s="24">
        <v>0.40121107299999997</v>
      </c>
      <c r="V1411" s="95">
        <f t="shared" si="299"/>
        <v>0.3146848870384818</v>
      </c>
      <c r="W1411" s="95">
        <v>0.27890624999999997</v>
      </c>
      <c r="X1411" s="95">
        <v>0.24125207100000001</v>
      </c>
      <c r="Y1411" s="95">
        <f t="shared" si="300"/>
        <v>0.2331897789065781</v>
      </c>
      <c r="Z1411" s="2" t="s">
        <v>532</v>
      </c>
      <c r="AA1411" s="2">
        <v>0.17499999999999999</v>
      </c>
      <c r="AB1411" s="2">
        <v>0.22500000000000001</v>
      </c>
      <c r="AC1411" s="95">
        <v>0.26057812499999999</v>
      </c>
      <c r="AD1411" s="38">
        <f t="shared" si="301"/>
        <v>0</v>
      </c>
      <c r="AE1411" s="38">
        <f t="shared" si="302"/>
        <v>5.7057104393326794</v>
      </c>
      <c r="AF1411" s="38">
        <f t="shared" si="303"/>
        <v>28.760900421954286</v>
      </c>
      <c r="AG1411" s="38">
        <f t="shared" si="304"/>
        <v>28.010667376346415</v>
      </c>
      <c r="AH1411" s="38">
        <f t="shared" si="305"/>
        <v>56.771567798300701</v>
      </c>
      <c r="AI1411" s="38">
        <v>442.37194444400001</v>
      </c>
      <c r="AJ1411" s="24">
        <f t="shared" si="306"/>
        <v>0.1283344672087075</v>
      </c>
      <c r="AK1411" s="2">
        <f t="shared" si="307"/>
        <v>8954</v>
      </c>
    </row>
    <row r="1412" spans="1:37">
      <c r="A1412" s="2">
        <v>126</v>
      </c>
      <c r="B1412" s="2" t="s">
        <v>181</v>
      </c>
      <c r="C1412" s="2" t="s">
        <v>18</v>
      </c>
      <c r="D1412" s="2" t="s">
        <v>420</v>
      </c>
      <c r="E1412" s="2" t="s">
        <v>1100</v>
      </c>
      <c r="F1412" s="2" t="s">
        <v>64</v>
      </c>
      <c r="H1412" s="2" t="s">
        <v>878</v>
      </c>
      <c r="I1412" s="2">
        <v>44942</v>
      </c>
      <c r="J1412" s="2">
        <v>8013</v>
      </c>
      <c r="K1412" s="95">
        <f t="shared" si="294"/>
        <v>0.1782964710070758</v>
      </c>
      <c r="L1412" s="38">
        <f t="shared" si="295"/>
        <v>3.0202101191399997</v>
      </c>
      <c r="M1412" s="38">
        <f t="shared" si="296"/>
        <v>7.7482675076250009</v>
      </c>
      <c r="N1412" s="38">
        <f t="shared" si="297"/>
        <v>7.7482675076250009</v>
      </c>
      <c r="O1412" s="38">
        <f t="shared" si="298"/>
        <v>21.548254825545001</v>
      </c>
      <c r="P1412" s="2">
        <v>6574708</v>
      </c>
      <c r="Q1412" s="2">
        <v>11.122072434</v>
      </c>
      <c r="R1412" s="24">
        <v>7.5382755999999995E-2</v>
      </c>
      <c r="S1412" s="24">
        <v>0.19339242500000001</v>
      </c>
      <c r="T1412" s="24">
        <v>0.19339242500000001</v>
      </c>
      <c r="U1412" s="24">
        <v>0.53783239299999996</v>
      </c>
      <c r="V1412" s="95">
        <f t="shared" si="299"/>
        <v>0.13037480456219128</v>
      </c>
      <c r="W1412" s="95">
        <v>0.37346875000000002</v>
      </c>
      <c r="X1412" s="95">
        <v>0.28496807800000001</v>
      </c>
      <c r="Y1412" s="95">
        <f t="shared" si="300"/>
        <v>0.24975768131678122</v>
      </c>
      <c r="Z1412" s="2">
        <v>0.1</v>
      </c>
      <c r="AA1412" s="2">
        <v>0.17499999999999999</v>
      </c>
      <c r="AB1412" s="2">
        <v>0.22500000000000001</v>
      </c>
      <c r="AC1412" s="95">
        <v>0.30653124999999998</v>
      </c>
      <c r="AD1412" s="38">
        <f t="shared" si="301"/>
        <v>2.6457040643666399</v>
      </c>
      <c r="AE1412" s="38">
        <f t="shared" si="302"/>
        <v>11.878094089189126</v>
      </c>
      <c r="AF1412" s="38">
        <f t="shared" si="303"/>
        <v>15.271835257528878</v>
      </c>
      <c r="AG1412" s="38">
        <f t="shared" si="304"/>
        <v>57.861670146057286</v>
      </c>
      <c r="AH1412" s="38">
        <f t="shared" si="305"/>
        <v>73.133505403586156</v>
      </c>
      <c r="AI1412" s="38">
        <v>442.37194444400001</v>
      </c>
      <c r="AJ1412" s="24">
        <f t="shared" si="306"/>
        <v>0.16532130105019385</v>
      </c>
      <c r="AK1412" s="2">
        <f t="shared" si="307"/>
        <v>9766</v>
      </c>
    </row>
    <row r="1413" spans="1:37">
      <c r="A1413" s="2">
        <v>127</v>
      </c>
      <c r="B1413" s="2" t="s">
        <v>182</v>
      </c>
      <c r="C1413" s="2" t="s">
        <v>18</v>
      </c>
      <c r="D1413" s="2" t="s">
        <v>420</v>
      </c>
      <c r="E1413" s="2" t="s">
        <v>1100</v>
      </c>
      <c r="F1413" s="2" t="s">
        <v>64</v>
      </c>
      <c r="H1413" s="2" t="s">
        <v>878</v>
      </c>
      <c r="I1413" s="2">
        <v>26120</v>
      </c>
      <c r="J1413" s="2">
        <v>8808</v>
      </c>
      <c r="K1413" s="95">
        <f t="shared" si="294"/>
        <v>0.33721286370597242</v>
      </c>
      <c r="L1413" s="38">
        <f t="shared" si="295"/>
        <v>0</v>
      </c>
      <c r="M1413" s="38">
        <f t="shared" si="296"/>
        <v>0</v>
      </c>
      <c r="N1413" s="38">
        <f t="shared" si="297"/>
        <v>17.883415548240002</v>
      </c>
      <c r="O1413" s="38">
        <f t="shared" si="298"/>
        <v>26.156584451759997</v>
      </c>
      <c r="P1413" s="2">
        <v>1365944</v>
      </c>
      <c r="Q1413" s="2">
        <v>74.461851957999997</v>
      </c>
      <c r="R1413" s="24">
        <v>0</v>
      </c>
      <c r="S1413" s="24">
        <v>0</v>
      </c>
      <c r="T1413" s="24">
        <v>0.40607210599999999</v>
      </c>
      <c r="U1413" s="24">
        <v>0.59392789400000001</v>
      </c>
      <c r="V1413" s="95">
        <f t="shared" si="299"/>
        <v>0.33721286370597242</v>
      </c>
      <c r="W1413" s="95">
        <v>0.34318749999999998</v>
      </c>
      <c r="X1413" s="95">
        <v>0.26364243399999998</v>
      </c>
      <c r="Y1413" s="95">
        <f t="shared" si="300"/>
        <v>0.26364243360337503</v>
      </c>
      <c r="Z1413" s="2" t="s">
        <v>532</v>
      </c>
      <c r="AA1413" s="2" t="s">
        <v>532</v>
      </c>
      <c r="AB1413" s="2">
        <v>0.22500000000000001</v>
      </c>
      <c r="AC1413" s="95">
        <v>0.2900625</v>
      </c>
      <c r="AD1413" s="38">
        <f t="shared" si="301"/>
        <v>0</v>
      </c>
      <c r="AE1413" s="38">
        <f t="shared" si="302"/>
        <v>0</v>
      </c>
      <c r="AF1413" s="38">
        <f t="shared" si="303"/>
        <v>35.248212045581042</v>
      </c>
      <c r="AG1413" s="38">
        <f t="shared" si="304"/>
        <v>66.462507871238444</v>
      </c>
      <c r="AH1413" s="38">
        <f t="shared" si="305"/>
        <v>101.71071991681949</v>
      </c>
      <c r="AI1413" s="38">
        <v>442.37194444400001</v>
      </c>
      <c r="AJ1413" s="24">
        <f t="shared" si="306"/>
        <v>0.22992127144196658</v>
      </c>
      <c r="AK1413" s="2">
        <f t="shared" si="307"/>
        <v>14680</v>
      </c>
    </row>
    <row r="1414" spans="1:37">
      <c r="A1414" s="2">
        <v>128</v>
      </c>
      <c r="B1414" s="2" t="s">
        <v>183</v>
      </c>
      <c r="C1414" s="2" t="s">
        <v>18</v>
      </c>
      <c r="D1414" s="2" t="s">
        <v>420</v>
      </c>
      <c r="E1414" s="2" t="s">
        <v>1100</v>
      </c>
      <c r="F1414" s="2" t="s">
        <v>64</v>
      </c>
      <c r="H1414" s="2" t="s">
        <v>878</v>
      </c>
      <c r="I1414" s="2">
        <v>27587</v>
      </c>
      <c r="J1414" s="2">
        <v>8414</v>
      </c>
      <c r="K1414" s="95">
        <f t="shared" si="294"/>
        <v>0.30499873128647553</v>
      </c>
      <c r="L1414" s="38">
        <f t="shared" si="295"/>
        <v>0</v>
      </c>
      <c r="M1414" s="38">
        <f t="shared" si="296"/>
        <v>0</v>
      </c>
      <c r="N1414" s="38">
        <f t="shared" si="297"/>
        <v>4.9223446493200003</v>
      </c>
      <c r="O1414" s="38">
        <f t="shared" si="298"/>
        <v>37.147655350680004</v>
      </c>
      <c r="P1414" s="2">
        <v>2802885</v>
      </c>
      <c r="Q1414" s="2">
        <v>42.750198554999997</v>
      </c>
      <c r="R1414" s="24">
        <v>0</v>
      </c>
      <c r="S1414" s="24">
        <v>0</v>
      </c>
      <c r="T1414" s="24">
        <v>0.117003676</v>
      </c>
      <c r="U1414" s="24">
        <v>0.88299632400000005</v>
      </c>
      <c r="V1414" s="95">
        <f t="shared" si="299"/>
        <v>0.30499873128647553</v>
      </c>
      <c r="W1414" s="95">
        <v>0.41703124999999996</v>
      </c>
      <c r="X1414" s="95">
        <v>0.32513730200000002</v>
      </c>
      <c r="Y1414" s="95">
        <f t="shared" si="300"/>
        <v>0.32513730186862499</v>
      </c>
      <c r="Z1414" s="2" t="s">
        <v>532</v>
      </c>
      <c r="AA1414" s="2" t="s">
        <v>532</v>
      </c>
      <c r="AB1414" s="2">
        <v>0.22500000000000001</v>
      </c>
      <c r="AC1414" s="95">
        <v>0.33840625000000002</v>
      </c>
      <c r="AD1414" s="38">
        <f t="shared" si="301"/>
        <v>0</v>
      </c>
      <c r="AE1414" s="38">
        <f t="shared" si="302"/>
        <v>0</v>
      </c>
      <c r="AF1414" s="38">
        <f t="shared" si="303"/>
        <v>9.7019413038097184</v>
      </c>
      <c r="AG1414" s="38">
        <f t="shared" si="304"/>
        <v>110.12194899320065</v>
      </c>
      <c r="AH1414" s="38">
        <f t="shared" si="305"/>
        <v>119.82389029701037</v>
      </c>
      <c r="AI1414" s="38">
        <v>442.37194444400001</v>
      </c>
      <c r="AJ1414" s="24">
        <f t="shared" si="306"/>
        <v>0.27086683909761122</v>
      </c>
      <c r="AK1414" s="2">
        <f t="shared" si="307"/>
        <v>14023</v>
      </c>
    </row>
    <row r="1415" spans="1:37">
      <c r="A1415" s="2">
        <v>129</v>
      </c>
      <c r="B1415" s="2" t="s">
        <v>184</v>
      </c>
      <c r="C1415" s="2" t="s">
        <v>18</v>
      </c>
      <c r="D1415" s="2" t="s">
        <v>420</v>
      </c>
      <c r="E1415" s="2" t="s">
        <v>1100</v>
      </c>
      <c r="F1415" s="2" t="s">
        <v>64</v>
      </c>
      <c r="H1415" s="2" t="s">
        <v>878</v>
      </c>
      <c r="I1415" s="2">
        <v>31558</v>
      </c>
      <c r="J1415" s="2">
        <v>6019</v>
      </c>
      <c r="K1415" s="95">
        <f t="shared" ref="K1415:K1478" si="308">J1415/I1415</f>
        <v>0.19072818302807529</v>
      </c>
      <c r="L1415" s="38">
        <f t="shared" ref="L1415:L1478" si="309">R1415*$J1415*$D$2/1000</f>
        <v>6.191000177894999</v>
      </c>
      <c r="M1415" s="38">
        <f t="shared" ref="M1415:M1478" si="310">S1415*$J1415*$D$2/1000</f>
        <v>4.8280748516649998</v>
      </c>
      <c r="N1415" s="38">
        <f t="shared" ref="N1415:N1478" si="311">T1415*$J1415*$D$2/1000</f>
        <v>4.7730724772900004</v>
      </c>
      <c r="O1415" s="38">
        <f t="shared" ref="O1415:O1478" si="312">U1415*$J1415*$D$2/1000</f>
        <v>14.302852463055002</v>
      </c>
      <c r="P1415" s="2">
        <v>5024192</v>
      </c>
      <c r="Q1415" s="2">
        <v>10.086418611999999</v>
      </c>
      <c r="R1415" s="24">
        <v>0.20571524099999999</v>
      </c>
      <c r="S1415" s="24">
        <v>0.16042780700000001</v>
      </c>
      <c r="T1415" s="24">
        <v>0.15860018200000001</v>
      </c>
      <c r="U1415" s="24">
        <v>0.47525676900000002</v>
      </c>
      <c r="V1415" s="95">
        <f t="shared" ref="V1415:V1478" si="313">K1415*(T1415+U1415)</f>
        <v>0.12089438456394576</v>
      </c>
      <c r="W1415" s="95">
        <v>0.38143750000000004</v>
      </c>
      <c r="X1415" s="95">
        <v>0.30325886400000002</v>
      </c>
      <c r="Y1415" s="95">
        <f t="shared" ref="Y1415:Y1478" si="314">SUMPRODUCT(R1415:U1415,Z1415:AC1415)</f>
        <v>0.24086912956437501</v>
      </c>
      <c r="Z1415" s="2">
        <v>0.1</v>
      </c>
      <c r="AA1415" s="2">
        <v>0.17499999999999999</v>
      </c>
      <c r="AB1415" s="2">
        <v>0.22500000000000001</v>
      </c>
      <c r="AC1415" s="95">
        <v>0.32937499999999997</v>
      </c>
      <c r="AD1415" s="38">
        <f t="shared" ref="AD1415:AD1478" si="315">IFERROR(L1415*Z1415*8760/1000,0)</f>
        <v>5.4233161558360194</v>
      </c>
      <c r="AE1415" s="38">
        <f t="shared" ref="AE1415:AE1478" si="316">IFERROR(M1415*AA1415*8760/1000,0)</f>
        <v>7.4014387476024437</v>
      </c>
      <c r="AF1415" s="38">
        <f t="shared" ref="AF1415:AF1478" si="317">IFERROR(N1415*AB1415*8760/1000,0)</f>
        <v>9.4077258527385919</v>
      </c>
      <c r="AG1415" s="38">
        <f t="shared" ref="AG1415:AG1478" si="318">IFERROR(O1415*AC1415*8760/1000,0)</f>
        <v>41.268377782964173</v>
      </c>
      <c r="AH1415" s="38">
        <f t="shared" ref="AH1415:AH1478" si="319">AF1415+AG1415</f>
        <v>50.676103635702766</v>
      </c>
      <c r="AI1415" s="38">
        <v>442.37194444400001</v>
      </c>
      <c r="AJ1415" s="24">
        <f t="shared" ref="AJ1415:AJ1478" si="320">AH1415/AI1415</f>
        <v>0.1145554194206316</v>
      </c>
      <c r="AK1415" s="2">
        <f t="shared" ref="AK1415:AK1478" si="321">ROUND((O1415+N1415)/0.003,0)</f>
        <v>6359</v>
      </c>
    </row>
    <row r="1416" spans="1:37">
      <c r="A1416" s="2">
        <v>130</v>
      </c>
      <c r="B1416" s="2" t="s">
        <v>185</v>
      </c>
      <c r="C1416" s="2" t="s">
        <v>18</v>
      </c>
      <c r="D1416" s="2" t="s">
        <v>420</v>
      </c>
      <c r="E1416" s="2" t="s">
        <v>1100</v>
      </c>
      <c r="F1416" s="2" t="s">
        <v>64</v>
      </c>
      <c r="H1416" s="2" t="s">
        <v>878</v>
      </c>
      <c r="I1416" s="2">
        <v>8546</v>
      </c>
      <c r="J1416" s="2">
        <v>1766</v>
      </c>
      <c r="K1416" s="95">
        <f t="shared" si="308"/>
        <v>0.20664638427334425</v>
      </c>
      <c r="L1416" s="38">
        <f t="shared" si="309"/>
        <v>5.30399321239</v>
      </c>
      <c r="M1416" s="38">
        <f t="shared" si="310"/>
        <v>1.6123308918999999</v>
      </c>
      <c r="N1416" s="38">
        <f t="shared" si="311"/>
        <v>0.81060932888000004</v>
      </c>
      <c r="O1416" s="38">
        <f t="shared" si="312"/>
        <v>1.1030665668300002</v>
      </c>
      <c r="P1416" s="2">
        <v>330354</v>
      </c>
      <c r="Q1416" s="2">
        <v>12.590359445000001</v>
      </c>
      <c r="R1416" s="24">
        <v>0.60067873299999996</v>
      </c>
      <c r="S1416" s="24">
        <v>0.18259692999999999</v>
      </c>
      <c r="T1416" s="24">
        <v>9.1801735999999995E-2</v>
      </c>
      <c r="U1416" s="24">
        <v>0.12492260099999999</v>
      </c>
      <c r="V1416" s="95">
        <f t="shared" si="313"/>
        <v>4.4785300625087759E-2</v>
      </c>
      <c r="W1416" s="95">
        <v>0.26509375000000002</v>
      </c>
      <c r="X1416" s="95">
        <v>0.24811053599999999</v>
      </c>
      <c r="Y1416" s="95">
        <f t="shared" si="314"/>
        <v>0.14579392740884373</v>
      </c>
      <c r="Z1416" s="2">
        <v>0.1</v>
      </c>
      <c r="AA1416" s="2">
        <v>0.17499999999999999</v>
      </c>
      <c r="AB1416" s="2">
        <v>0.22500000000000001</v>
      </c>
      <c r="AC1416" s="95">
        <v>0.26509375000000002</v>
      </c>
      <c r="AD1416" s="38">
        <f t="shared" si="315"/>
        <v>4.6462980540536396</v>
      </c>
      <c r="AE1416" s="38">
        <f t="shared" si="316"/>
        <v>2.4717032572826998</v>
      </c>
      <c r="AF1416" s="38">
        <f t="shared" si="317"/>
        <v>1.5977109872224802</v>
      </c>
      <c r="AG1416" s="38">
        <f t="shared" si="318"/>
        <v>2.5615646216571712</v>
      </c>
      <c r="AH1416" s="38">
        <f t="shared" si="319"/>
        <v>4.1592756088796516</v>
      </c>
      <c r="AI1416" s="38">
        <v>442.37194444400001</v>
      </c>
      <c r="AJ1416" s="24">
        <f t="shared" si="320"/>
        <v>9.4022138183000783E-3</v>
      </c>
      <c r="AK1416" s="2">
        <f t="shared" si="321"/>
        <v>638</v>
      </c>
    </row>
    <row r="1417" spans="1:37">
      <c r="A1417" s="2">
        <v>63</v>
      </c>
      <c r="B1417" s="96" t="s">
        <v>127</v>
      </c>
      <c r="C1417" s="2" t="s">
        <v>17</v>
      </c>
      <c r="D1417" s="2" t="s">
        <v>414</v>
      </c>
      <c r="E1417" s="2" t="s">
        <v>1100</v>
      </c>
      <c r="F1417" s="2" t="s">
        <v>64</v>
      </c>
      <c r="H1417" s="2" t="s">
        <v>878</v>
      </c>
      <c r="I1417" s="2">
        <v>2568</v>
      </c>
      <c r="J1417" s="2">
        <v>233</v>
      </c>
      <c r="K1417" s="95">
        <f t="shared" si="308"/>
        <v>9.0732087227414326E-2</v>
      </c>
      <c r="L1417" s="38">
        <f t="shared" si="309"/>
        <v>0.22427807488499996</v>
      </c>
      <c r="M1417" s="38">
        <f t="shared" si="310"/>
        <v>0.61726310137999996</v>
      </c>
      <c r="N1417" s="38">
        <f t="shared" si="311"/>
        <v>0.32345882373499996</v>
      </c>
      <c r="O1417" s="38">
        <f t="shared" si="312"/>
        <v>0</v>
      </c>
      <c r="P1417" s="2">
        <v>995597</v>
      </c>
      <c r="Q1417" s="2">
        <v>0.20062681900000001</v>
      </c>
      <c r="R1417" s="24">
        <v>0.19251336899999999</v>
      </c>
      <c r="S1417" s="24">
        <v>0.52983957199999998</v>
      </c>
      <c r="T1417" s="24">
        <v>0.27764705899999997</v>
      </c>
      <c r="U1417" s="24">
        <v>0</v>
      </c>
      <c r="V1417" s="95">
        <f t="shared" si="313"/>
        <v>2.5191497175623051E-2</v>
      </c>
      <c r="W1417" s="95">
        <v>0.22525000000000001</v>
      </c>
      <c r="X1417" s="95">
        <v>0.22500000000000001</v>
      </c>
      <c r="Y1417" s="95">
        <f t="shared" si="314"/>
        <v>0.17444385027499998</v>
      </c>
      <c r="Z1417" s="2">
        <v>0.1</v>
      </c>
      <c r="AA1417" s="2">
        <v>0.17499999999999999</v>
      </c>
      <c r="AB1417" s="2">
        <v>0.22500000000000001</v>
      </c>
      <c r="AC1417" s="95"/>
      <c r="AD1417" s="38">
        <f t="shared" si="315"/>
        <v>0.19646759359926</v>
      </c>
      <c r="AE1417" s="38">
        <f t="shared" si="316"/>
        <v>0.94626433441553992</v>
      </c>
      <c r="AF1417" s="38">
        <f t="shared" si="317"/>
        <v>0.63753734158168496</v>
      </c>
      <c r="AG1417" s="38">
        <f t="shared" si="318"/>
        <v>0</v>
      </c>
      <c r="AH1417" s="38">
        <f t="shared" si="319"/>
        <v>0.63753734158168496</v>
      </c>
      <c r="AI1417" s="38">
        <v>517.37694444399995</v>
      </c>
      <c r="AJ1417" s="24">
        <f t="shared" si="320"/>
        <v>1.2322492303301525E-3</v>
      </c>
      <c r="AK1417" s="2">
        <f t="shared" si="321"/>
        <v>108</v>
      </c>
    </row>
    <row r="1418" spans="1:37">
      <c r="A1418" s="2">
        <v>35</v>
      </c>
      <c r="B1418" s="2" t="s">
        <v>99</v>
      </c>
      <c r="C1418" s="2" t="s">
        <v>17</v>
      </c>
      <c r="D1418" s="2" t="s">
        <v>414</v>
      </c>
      <c r="E1418" s="2" t="s">
        <v>1100</v>
      </c>
      <c r="F1418" s="2" t="s">
        <v>64</v>
      </c>
      <c r="H1418" s="2" t="s">
        <v>878</v>
      </c>
      <c r="I1418" s="2">
        <v>10568</v>
      </c>
      <c r="J1418" s="2">
        <v>2229</v>
      </c>
      <c r="K1418" s="95">
        <f t="shared" si="308"/>
        <v>0.21091975775927327</v>
      </c>
      <c r="L1418" s="38">
        <f t="shared" si="309"/>
        <v>1.7569764725550001</v>
      </c>
      <c r="M1418" s="38">
        <f t="shared" si="310"/>
        <v>7.7326632307050005</v>
      </c>
      <c r="N1418" s="38">
        <f t="shared" si="311"/>
        <v>1.6553602967400001</v>
      </c>
      <c r="O1418" s="38">
        <f t="shared" si="312"/>
        <v>0</v>
      </c>
      <c r="P1418" s="2">
        <v>4069533</v>
      </c>
      <c r="Q1418" s="2">
        <v>7.4814856999999998E-2</v>
      </c>
      <c r="R1418" s="24">
        <v>0.15764705900000001</v>
      </c>
      <c r="S1418" s="24">
        <v>0.69382352899999999</v>
      </c>
      <c r="T1418" s="24">
        <v>0.148529412</v>
      </c>
      <c r="U1418" s="24">
        <v>0</v>
      </c>
      <c r="V1418" s="95">
        <f t="shared" si="313"/>
        <v>3.1327787599167295E-2</v>
      </c>
      <c r="W1418" s="95">
        <v>0.22500000000000001</v>
      </c>
      <c r="X1418" s="95">
        <v>0.22500000000000001</v>
      </c>
      <c r="Y1418" s="95">
        <f t="shared" si="314"/>
        <v>0.17060294117499999</v>
      </c>
      <c r="Z1418" s="2">
        <v>0.1</v>
      </c>
      <c r="AA1418" s="2">
        <v>0.17499999999999999</v>
      </c>
      <c r="AB1418" s="2">
        <v>0.22500000000000001</v>
      </c>
      <c r="AC1418" s="95"/>
      <c r="AD1418" s="38">
        <f t="shared" si="315"/>
        <v>1.5391113899581801</v>
      </c>
      <c r="AE1418" s="38">
        <f t="shared" si="316"/>
        <v>11.854172732670763</v>
      </c>
      <c r="AF1418" s="38">
        <f t="shared" si="317"/>
        <v>3.26271514487454</v>
      </c>
      <c r="AG1418" s="38">
        <f t="shared" si="318"/>
        <v>0</v>
      </c>
      <c r="AH1418" s="38">
        <f t="shared" si="319"/>
        <v>3.26271514487454</v>
      </c>
      <c r="AI1418" s="38">
        <v>517.37694444399995</v>
      </c>
      <c r="AJ1418" s="24">
        <f t="shared" si="320"/>
        <v>6.3062631219116703E-3</v>
      </c>
      <c r="AK1418" s="2">
        <f t="shared" si="321"/>
        <v>552</v>
      </c>
    </row>
    <row r="1419" spans="1:37">
      <c r="A1419" s="2">
        <v>36</v>
      </c>
      <c r="B1419" s="2" t="s">
        <v>100</v>
      </c>
      <c r="C1419" s="2" t="s">
        <v>17</v>
      </c>
      <c r="D1419" s="2" t="s">
        <v>414</v>
      </c>
      <c r="E1419" s="2" t="s">
        <v>1100</v>
      </c>
      <c r="F1419" s="2" t="s">
        <v>64</v>
      </c>
      <c r="H1419" s="2" t="s">
        <v>878</v>
      </c>
      <c r="I1419" s="2">
        <v>6910</v>
      </c>
      <c r="J1419" s="2">
        <v>765</v>
      </c>
      <c r="K1419" s="95">
        <f t="shared" si="308"/>
        <v>0.11070911722141824</v>
      </c>
      <c r="L1419" s="38">
        <f t="shared" si="309"/>
        <v>1.5003947371500002</v>
      </c>
      <c r="M1419" s="38">
        <f t="shared" si="310"/>
        <v>2.32460526285</v>
      </c>
      <c r="N1419" s="38">
        <f t="shared" si="311"/>
        <v>0</v>
      </c>
      <c r="O1419" s="38">
        <f t="shared" si="312"/>
        <v>0</v>
      </c>
      <c r="P1419" s="2">
        <v>2761977</v>
      </c>
      <c r="Q1419" s="2">
        <v>0</v>
      </c>
      <c r="R1419" s="24">
        <v>0.39226006200000002</v>
      </c>
      <c r="S1419" s="24">
        <v>0.60773993800000004</v>
      </c>
      <c r="T1419" s="24">
        <v>0</v>
      </c>
      <c r="U1419" s="24">
        <v>0</v>
      </c>
      <c r="V1419" s="95">
        <f t="shared" si="313"/>
        <v>0</v>
      </c>
      <c r="W1419" s="95">
        <v>0.19443750000000001</v>
      </c>
      <c r="X1419" s="95"/>
      <c r="Y1419" s="95">
        <f t="shared" si="314"/>
        <v>0.14558049535000001</v>
      </c>
      <c r="Z1419" s="2">
        <v>0.1</v>
      </c>
      <c r="AA1419" s="2">
        <v>0.17499999999999999</v>
      </c>
      <c r="AB1419" s="2" t="s">
        <v>532</v>
      </c>
      <c r="AC1419" s="95"/>
      <c r="AD1419" s="38">
        <f t="shared" si="315"/>
        <v>1.3143457897434003</v>
      </c>
      <c r="AE1419" s="38">
        <f t="shared" si="316"/>
        <v>3.5636198679490496</v>
      </c>
      <c r="AF1419" s="38">
        <f t="shared" si="317"/>
        <v>0</v>
      </c>
      <c r="AG1419" s="38">
        <f t="shared" si="318"/>
        <v>0</v>
      </c>
      <c r="AH1419" s="38">
        <f t="shared" si="319"/>
        <v>0</v>
      </c>
      <c r="AI1419" s="38">
        <v>517.37694444399995</v>
      </c>
      <c r="AJ1419" s="24">
        <f t="shared" si="320"/>
        <v>0</v>
      </c>
      <c r="AK1419" s="2">
        <f t="shared" si="321"/>
        <v>0</v>
      </c>
    </row>
    <row r="1420" spans="1:37">
      <c r="A1420" s="2">
        <v>37</v>
      </c>
      <c r="B1420" s="2" t="s">
        <v>101</v>
      </c>
      <c r="C1420" s="2" t="s">
        <v>17</v>
      </c>
      <c r="D1420" s="2" t="s">
        <v>414</v>
      </c>
      <c r="E1420" s="2" t="s">
        <v>1100</v>
      </c>
      <c r="F1420" s="2" t="s">
        <v>64</v>
      </c>
      <c r="H1420" s="2" t="s">
        <v>878</v>
      </c>
      <c r="I1420" s="2">
        <v>9493</v>
      </c>
      <c r="J1420" s="2">
        <v>1541</v>
      </c>
      <c r="K1420" s="95">
        <f t="shared" si="308"/>
        <v>0.16233013799641841</v>
      </c>
      <c r="L1420" s="38">
        <f t="shared" si="309"/>
        <v>2.4442331951549998</v>
      </c>
      <c r="M1420" s="38">
        <f t="shared" si="310"/>
        <v>4.0722831448149996</v>
      </c>
      <c r="N1420" s="38">
        <f t="shared" si="311"/>
        <v>1.1884836600299999</v>
      </c>
      <c r="O1420" s="38">
        <f t="shared" si="312"/>
        <v>0</v>
      </c>
      <c r="P1420" s="2">
        <v>2224535</v>
      </c>
      <c r="Q1420" s="2">
        <v>0.181085565</v>
      </c>
      <c r="R1420" s="24">
        <v>0.31722689100000001</v>
      </c>
      <c r="S1420" s="24">
        <v>0.52852474299999996</v>
      </c>
      <c r="T1420" s="24">
        <v>0.154248366</v>
      </c>
      <c r="U1420" s="24">
        <v>0</v>
      </c>
      <c r="V1420" s="95">
        <f t="shared" si="313"/>
        <v>2.5039158538502051E-2</v>
      </c>
      <c r="W1420" s="95">
        <v>0.22500000000000001</v>
      </c>
      <c r="X1420" s="95">
        <v>0.22500000000000001</v>
      </c>
      <c r="Y1420" s="95">
        <f t="shared" si="314"/>
        <v>0.15892040147499997</v>
      </c>
      <c r="Z1420" s="2">
        <v>0.1</v>
      </c>
      <c r="AA1420" s="2">
        <v>0.17499999999999999</v>
      </c>
      <c r="AB1420" s="2">
        <v>0.22500000000000001</v>
      </c>
      <c r="AC1420" s="95"/>
      <c r="AD1420" s="38">
        <f t="shared" si="315"/>
        <v>2.1411482789557801</v>
      </c>
      <c r="AE1420" s="38">
        <f t="shared" si="316"/>
        <v>6.2428100610013946</v>
      </c>
      <c r="AF1420" s="38">
        <f t="shared" si="317"/>
        <v>2.3425012939191303</v>
      </c>
      <c r="AG1420" s="38">
        <f t="shared" si="318"/>
        <v>0</v>
      </c>
      <c r="AH1420" s="38">
        <f t="shared" si="319"/>
        <v>2.3425012939191303</v>
      </c>
      <c r="AI1420" s="38">
        <v>517.37694444399995</v>
      </c>
      <c r="AJ1420" s="24">
        <f t="shared" si="320"/>
        <v>4.5276491716044736E-3</v>
      </c>
      <c r="AK1420" s="2">
        <f t="shared" si="321"/>
        <v>396</v>
      </c>
    </row>
    <row r="1421" spans="1:37">
      <c r="A1421" s="2">
        <v>38</v>
      </c>
      <c r="B1421" s="2" t="s">
        <v>102</v>
      </c>
      <c r="C1421" s="2" t="s">
        <v>17</v>
      </c>
      <c r="D1421" s="2" t="s">
        <v>414</v>
      </c>
      <c r="E1421" s="2" t="s">
        <v>1100</v>
      </c>
      <c r="F1421" s="2" t="s">
        <v>64</v>
      </c>
      <c r="H1421" s="2" t="s">
        <v>878</v>
      </c>
      <c r="I1421" s="2">
        <v>9093</v>
      </c>
      <c r="J1421" s="2">
        <v>2011</v>
      </c>
      <c r="K1421" s="95">
        <f t="shared" si="308"/>
        <v>0.22115913339931817</v>
      </c>
      <c r="L1421" s="38">
        <f t="shared" si="309"/>
        <v>1.0572536782449999</v>
      </c>
      <c r="M1421" s="38">
        <f t="shared" si="310"/>
        <v>7.0822915762200003</v>
      </c>
      <c r="N1421" s="38">
        <f t="shared" si="311"/>
        <v>1.9154547555900001</v>
      </c>
      <c r="O1421" s="38">
        <f t="shared" si="312"/>
        <v>0</v>
      </c>
      <c r="P1421" s="2">
        <v>1823573</v>
      </c>
      <c r="Q1421" s="2">
        <v>0.31811326299999998</v>
      </c>
      <c r="R1421" s="24">
        <v>0.105147059</v>
      </c>
      <c r="S1421" s="24">
        <v>0.70435520399999996</v>
      </c>
      <c r="T1421" s="24">
        <v>0.190497738</v>
      </c>
      <c r="U1421" s="24">
        <v>0</v>
      </c>
      <c r="V1421" s="95">
        <f t="shared" si="313"/>
        <v>4.2130314650610359E-2</v>
      </c>
      <c r="W1421" s="95">
        <v>0.22500000000000001</v>
      </c>
      <c r="X1421" s="95">
        <v>0.22500000000000001</v>
      </c>
      <c r="Y1421" s="95">
        <f t="shared" si="314"/>
        <v>0.17663885764999998</v>
      </c>
      <c r="Z1421" s="2">
        <v>0.1</v>
      </c>
      <c r="AA1421" s="2">
        <v>0.17499999999999999</v>
      </c>
      <c r="AB1421" s="2">
        <v>0.22500000000000001</v>
      </c>
      <c r="AC1421" s="95"/>
      <c r="AD1421" s="38">
        <f t="shared" si="315"/>
        <v>0.92615422214261989</v>
      </c>
      <c r="AE1421" s="38">
        <f t="shared" si="316"/>
        <v>10.857152986345259</v>
      </c>
      <c r="AF1421" s="38">
        <f t="shared" si="317"/>
        <v>3.7753613232678904</v>
      </c>
      <c r="AG1421" s="38">
        <f t="shared" si="318"/>
        <v>0</v>
      </c>
      <c r="AH1421" s="38">
        <f t="shared" si="319"/>
        <v>3.7753613232678904</v>
      </c>
      <c r="AI1421" s="38">
        <v>517.37694444399995</v>
      </c>
      <c r="AJ1421" s="24">
        <f t="shared" si="320"/>
        <v>7.2971193707231955E-3</v>
      </c>
      <c r="AK1421" s="2">
        <f t="shared" si="321"/>
        <v>638</v>
      </c>
    </row>
    <row r="1422" spans="1:37">
      <c r="A1422" s="2">
        <v>39</v>
      </c>
      <c r="B1422" s="2" t="s">
        <v>103</v>
      </c>
      <c r="C1422" s="2" t="s">
        <v>17</v>
      </c>
      <c r="D1422" s="2" t="s">
        <v>414</v>
      </c>
      <c r="E1422" s="2" t="s">
        <v>1100</v>
      </c>
      <c r="F1422" s="2" t="s">
        <v>64</v>
      </c>
      <c r="H1422" s="2" t="s">
        <v>878</v>
      </c>
      <c r="I1422" s="2">
        <v>17538</v>
      </c>
      <c r="J1422" s="2">
        <v>398</v>
      </c>
      <c r="K1422" s="95">
        <f t="shared" si="308"/>
        <v>2.2693579655604972E-2</v>
      </c>
      <c r="L1422" s="38">
        <f t="shared" si="309"/>
        <v>0.10388970518000001</v>
      </c>
      <c r="M1422" s="38">
        <f t="shared" si="310"/>
        <v>1.1208382350600001</v>
      </c>
      <c r="N1422" s="38">
        <f t="shared" si="311"/>
        <v>0.76527205976000001</v>
      </c>
      <c r="O1422" s="38">
        <f t="shared" si="312"/>
        <v>0</v>
      </c>
      <c r="P1422" s="2">
        <v>4588944</v>
      </c>
      <c r="Q1422" s="2">
        <v>0.32869244600000003</v>
      </c>
      <c r="R1422" s="24">
        <v>5.2205882000000002E-2</v>
      </c>
      <c r="S1422" s="24">
        <v>0.56323529400000005</v>
      </c>
      <c r="T1422" s="24">
        <v>0.38455882400000002</v>
      </c>
      <c r="U1422" s="24">
        <v>0</v>
      </c>
      <c r="V1422" s="95">
        <f t="shared" si="313"/>
        <v>8.7270163047097737E-3</v>
      </c>
      <c r="W1422" s="95">
        <v>0.23906249999999998</v>
      </c>
      <c r="X1422" s="95">
        <v>0.22500000000000001</v>
      </c>
      <c r="Y1422" s="95">
        <f t="shared" si="314"/>
        <v>0.19031250005</v>
      </c>
      <c r="Z1422" s="2">
        <v>0.1</v>
      </c>
      <c r="AA1422" s="2">
        <v>0.17499999999999999</v>
      </c>
      <c r="AB1422" s="2">
        <v>0.22500000000000001</v>
      </c>
      <c r="AC1422" s="95"/>
      <c r="AD1422" s="38">
        <f t="shared" si="315"/>
        <v>9.1007381737680013E-2</v>
      </c>
      <c r="AE1422" s="38">
        <f t="shared" si="316"/>
        <v>1.7182450143469801</v>
      </c>
      <c r="AF1422" s="38">
        <f t="shared" si="317"/>
        <v>1.5083512297869601</v>
      </c>
      <c r="AG1422" s="38">
        <f t="shared" si="318"/>
        <v>0</v>
      </c>
      <c r="AH1422" s="38">
        <f t="shared" si="319"/>
        <v>1.5083512297869601</v>
      </c>
      <c r="AI1422" s="38">
        <v>517.37694444399995</v>
      </c>
      <c r="AJ1422" s="24">
        <f t="shared" si="320"/>
        <v>2.9153816109991379E-3</v>
      </c>
      <c r="AK1422" s="2">
        <f t="shared" si="321"/>
        <v>255</v>
      </c>
    </row>
    <row r="1423" spans="1:37">
      <c r="A1423" s="2">
        <v>40</v>
      </c>
      <c r="B1423" s="2" t="s">
        <v>104</v>
      </c>
      <c r="C1423" s="2" t="s">
        <v>17</v>
      </c>
      <c r="D1423" s="2" t="s">
        <v>414</v>
      </c>
      <c r="E1423" s="2" t="s">
        <v>1100</v>
      </c>
      <c r="F1423" s="2" t="s">
        <v>64</v>
      </c>
      <c r="H1423" s="2" t="s">
        <v>878</v>
      </c>
      <c r="I1423" s="2">
        <v>10332</v>
      </c>
      <c r="J1423" s="2">
        <v>305</v>
      </c>
      <c r="K1423" s="95">
        <f t="shared" si="308"/>
        <v>2.9519938056523424E-2</v>
      </c>
      <c r="L1423" s="38">
        <f t="shared" si="309"/>
        <v>0</v>
      </c>
      <c r="M1423" s="38">
        <f t="shared" si="310"/>
        <v>0.8110906861249999</v>
      </c>
      <c r="N1423" s="38">
        <f t="shared" si="311"/>
        <v>0.71390931387500001</v>
      </c>
      <c r="O1423" s="38">
        <f t="shared" si="312"/>
        <v>0</v>
      </c>
      <c r="P1423" s="2">
        <v>1212119</v>
      </c>
      <c r="Q1423" s="2">
        <v>1.1608722060000001</v>
      </c>
      <c r="R1423" s="24">
        <v>0</v>
      </c>
      <c r="S1423" s="24">
        <v>0.53186274499999997</v>
      </c>
      <c r="T1423" s="24">
        <v>0.46813725499999997</v>
      </c>
      <c r="U1423" s="24">
        <v>0</v>
      </c>
      <c r="V1423" s="95">
        <f t="shared" si="313"/>
        <v>1.3819382769550909E-2</v>
      </c>
      <c r="W1423" s="95">
        <v>0.22843749999999999</v>
      </c>
      <c r="X1423" s="95">
        <v>0.22500000000000001</v>
      </c>
      <c r="Y1423" s="95">
        <f t="shared" si="314"/>
        <v>0.19840686274999997</v>
      </c>
      <c r="Z1423" s="2" t="s">
        <v>532</v>
      </c>
      <c r="AA1423" s="2">
        <v>0.17499999999999999</v>
      </c>
      <c r="AB1423" s="2">
        <v>0.22500000000000001</v>
      </c>
      <c r="AC1423" s="95"/>
      <c r="AD1423" s="38">
        <f t="shared" si="315"/>
        <v>0</v>
      </c>
      <c r="AE1423" s="38">
        <f t="shared" si="316"/>
        <v>1.2434020218296249</v>
      </c>
      <c r="AF1423" s="38">
        <f t="shared" si="317"/>
        <v>1.4071152576476251</v>
      </c>
      <c r="AG1423" s="38">
        <f t="shared" si="318"/>
        <v>0</v>
      </c>
      <c r="AH1423" s="38">
        <f t="shared" si="319"/>
        <v>1.4071152576476251</v>
      </c>
      <c r="AI1423" s="38">
        <v>517.37694444399995</v>
      </c>
      <c r="AJ1423" s="24">
        <f t="shared" si="320"/>
        <v>2.7197100156053223E-3</v>
      </c>
      <c r="AK1423" s="2">
        <f t="shared" si="321"/>
        <v>238</v>
      </c>
    </row>
    <row r="1424" spans="1:37">
      <c r="A1424" s="2">
        <v>41</v>
      </c>
      <c r="B1424" s="2" t="s">
        <v>105</v>
      </c>
      <c r="C1424" s="2" t="s">
        <v>17</v>
      </c>
      <c r="D1424" s="2" t="s">
        <v>414</v>
      </c>
      <c r="E1424" s="2" t="s">
        <v>1100</v>
      </c>
      <c r="F1424" s="2" t="s">
        <v>64</v>
      </c>
      <c r="H1424" s="2" t="s">
        <v>878</v>
      </c>
      <c r="I1424" s="2">
        <v>9663</v>
      </c>
      <c r="J1424" s="2">
        <v>519</v>
      </c>
      <c r="K1424" s="95">
        <f t="shared" si="308"/>
        <v>5.3710027941633036E-2</v>
      </c>
      <c r="L1424" s="38">
        <f t="shared" si="309"/>
        <v>0.8130464383349999</v>
      </c>
      <c r="M1424" s="38">
        <f t="shared" si="310"/>
        <v>1.376166794415</v>
      </c>
      <c r="N1424" s="38">
        <f t="shared" si="311"/>
        <v>0.40578676465500002</v>
      </c>
      <c r="O1424" s="38">
        <f t="shared" si="312"/>
        <v>0</v>
      </c>
      <c r="P1424" s="2">
        <v>1092339</v>
      </c>
      <c r="Q1424" s="2">
        <v>0.73219551199999999</v>
      </c>
      <c r="R1424" s="24">
        <v>0.31331269299999998</v>
      </c>
      <c r="S1424" s="24">
        <v>0.53031475699999997</v>
      </c>
      <c r="T1424" s="24">
        <v>0.156372549</v>
      </c>
      <c r="U1424" s="24">
        <v>0</v>
      </c>
      <c r="V1424" s="95">
        <f t="shared" si="313"/>
        <v>8.3987739760943807E-3</v>
      </c>
      <c r="W1424" s="95">
        <v>0.22500000000000001</v>
      </c>
      <c r="X1424" s="95">
        <v>0.22500000000000001</v>
      </c>
      <c r="Y1424" s="95">
        <f t="shared" si="314"/>
        <v>0.15932017529999998</v>
      </c>
      <c r="Z1424" s="2">
        <v>0.1</v>
      </c>
      <c r="AA1424" s="2">
        <v>0.17499999999999999</v>
      </c>
      <c r="AB1424" s="2">
        <v>0.22500000000000001</v>
      </c>
      <c r="AC1424" s="95"/>
      <c r="AD1424" s="38">
        <f t="shared" si="315"/>
        <v>0.71222867998146</v>
      </c>
      <c r="AE1424" s="38">
        <f t="shared" si="316"/>
        <v>2.1096636958381949</v>
      </c>
      <c r="AF1424" s="38">
        <f t="shared" si="317"/>
        <v>0.79980571313500504</v>
      </c>
      <c r="AG1424" s="38">
        <f t="shared" si="318"/>
        <v>0</v>
      </c>
      <c r="AH1424" s="38">
        <f t="shared" si="319"/>
        <v>0.79980571313500504</v>
      </c>
      <c r="AI1424" s="38">
        <v>517.37694444399995</v>
      </c>
      <c r="AJ1424" s="24">
        <f t="shared" si="320"/>
        <v>1.5458858801574889E-3</v>
      </c>
      <c r="AK1424" s="2">
        <f t="shared" si="321"/>
        <v>135</v>
      </c>
    </row>
    <row r="1425" spans="1:37">
      <c r="A1425" s="2">
        <v>42</v>
      </c>
      <c r="B1425" s="2" t="s">
        <v>106</v>
      </c>
      <c r="C1425" s="2" t="s">
        <v>17</v>
      </c>
      <c r="D1425" s="2" t="s">
        <v>414</v>
      </c>
      <c r="E1425" s="2" t="s">
        <v>1100</v>
      </c>
      <c r="F1425" s="2" t="s">
        <v>64</v>
      </c>
      <c r="H1425" s="2" t="s">
        <v>878</v>
      </c>
      <c r="I1425" s="2">
        <v>7224</v>
      </c>
      <c r="J1425" s="2">
        <v>197</v>
      </c>
      <c r="K1425" s="95">
        <f t="shared" si="308"/>
        <v>2.7270210409745293E-2</v>
      </c>
      <c r="L1425" s="38">
        <f t="shared" si="309"/>
        <v>0.38241176459000004</v>
      </c>
      <c r="M1425" s="38">
        <f t="shared" si="310"/>
        <v>0.49014613959000003</v>
      </c>
      <c r="N1425" s="38">
        <f t="shared" si="311"/>
        <v>0.11244209581999999</v>
      </c>
      <c r="O1425" s="38">
        <f t="shared" si="312"/>
        <v>0</v>
      </c>
      <c r="P1425" s="2">
        <v>1059358</v>
      </c>
      <c r="Q1425" s="2">
        <v>0.20920535900000001</v>
      </c>
      <c r="R1425" s="24">
        <v>0.38823529400000001</v>
      </c>
      <c r="S1425" s="24">
        <v>0.49761029400000001</v>
      </c>
      <c r="T1425" s="24">
        <v>0.114154412</v>
      </c>
      <c r="U1425" s="24">
        <v>0</v>
      </c>
      <c r="V1425" s="95">
        <f t="shared" si="313"/>
        <v>3.1130148344407529E-3</v>
      </c>
      <c r="W1425" s="95">
        <v>0.22500000000000001</v>
      </c>
      <c r="X1425" s="95">
        <v>0.22500000000000001</v>
      </c>
      <c r="Y1425" s="95">
        <f t="shared" si="314"/>
        <v>0.15159007354999998</v>
      </c>
      <c r="Z1425" s="2">
        <v>0.1</v>
      </c>
      <c r="AA1425" s="2">
        <v>0.17499999999999999</v>
      </c>
      <c r="AB1425" s="2">
        <v>0.22500000000000001</v>
      </c>
      <c r="AC1425" s="95"/>
      <c r="AD1425" s="38">
        <f t="shared" si="315"/>
        <v>0.33499270578084006</v>
      </c>
      <c r="AE1425" s="38">
        <f t="shared" si="316"/>
        <v>0.75139403199147003</v>
      </c>
      <c r="AF1425" s="38">
        <f t="shared" si="317"/>
        <v>0.22162337086122</v>
      </c>
      <c r="AG1425" s="38">
        <f t="shared" si="318"/>
        <v>0</v>
      </c>
      <c r="AH1425" s="38">
        <f t="shared" si="319"/>
        <v>0.22162337086122</v>
      </c>
      <c r="AI1425" s="38">
        <v>517.37694444399995</v>
      </c>
      <c r="AJ1425" s="24">
        <f t="shared" si="320"/>
        <v>4.2835958045905572E-4</v>
      </c>
      <c r="AK1425" s="2">
        <f t="shared" si="321"/>
        <v>37</v>
      </c>
    </row>
    <row r="1426" spans="1:37">
      <c r="A1426" s="2">
        <v>43</v>
      </c>
      <c r="B1426" s="2" t="s">
        <v>107</v>
      </c>
      <c r="C1426" s="2" t="s">
        <v>17</v>
      </c>
      <c r="D1426" s="2" t="s">
        <v>414</v>
      </c>
      <c r="E1426" s="2" t="s">
        <v>1100</v>
      </c>
      <c r="F1426" s="2" t="s">
        <v>64</v>
      </c>
      <c r="H1426" s="2" t="s">
        <v>878</v>
      </c>
      <c r="I1426" s="2">
        <v>7286</v>
      </c>
      <c r="J1426" s="2">
        <v>270</v>
      </c>
      <c r="K1426" s="95">
        <f t="shared" si="308"/>
        <v>3.7057370299203952E-2</v>
      </c>
      <c r="L1426" s="38">
        <f t="shared" si="309"/>
        <v>0.17199866294999999</v>
      </c>
      <c r="M1426" s="38">
        <f t="shared" si="310"/>
        <v>0.96756016049999993</v>
      </c>
      <c r="N1426" s="38">
        <f t="shared" si="311"/>
        <v>0.21044117655000003</v>
      </c>
      <c r="O1426" s="38">
        <f t="shared" si="312"/>
        <v>0</v>
      </c>
      <c r="P1426" s="2">
        <v>1738686</v>
      </c>
      <c r="Q1426" s="2">
        <v>0.23855920999999999</v>
      </c>
      <c r="R1426" s="24">
        <v>0.12740641699999999</v>
      </c>
      <c r="S1426" s="24">
        <v>0.71671123000000003</v>
      </c>
      <c r="T1426" s="24">
        <v>0.155882353</v>
      </c>
      <c r="U1426" s="24">
        <v>0</v>
      </c>
      <c r="V1426" s="95">
        <f t="shared" si="313"/>
        <v>5.7765900782322261E-3</v>
      </c>
      <c r="W1426" s="95">
        <v>0.22500000000000001</v>
      </c>
      <c r="X1426" s="95">
        <v>0.22500000000000001</v>
      </c>
      <c r="Y1426" s="95">
        <f t="shared" si="314"/>
        <v>0.173238636375</v>
      </c>
      <c r="Z1426" s="2">
        <v>0.1</v>
      </c>
      <c r="AA1426" s="2">
        <v>0.17499999999999999</v>
      </c>
      <c r="AB1426" s="2">
        <v>0.22500000000000001</v>
      </c>
      <c r="AC1426" s="95"/>
      <c r="AD1426" s="38">
        <f t="shared" si="315"/>
        <v>0.15067082874420001</v>
      </c>
      <c r="AE1426" s="38">
        <f t="shared" si="316"/>
        <v>1.4832697260464998</v>
      </c>
      <c r="AF1426" s="38">
        <f t="shared" si="317"/>
        <v>0.41477955898005009</v>
      </c>
      <c r="AG1426" s="38">
        <f t="shared" si="318"/>
        <v>0</v>
      </c>
      <c r="AH1426" s="38">
        <f t="shared" si="319"/>
        <v>0.41477955898005009</v>
      </c>
      <c r="AI1426" s="38">
        <v>517.37694444399995</v>
      </c>
      <c r="AJ1426" s="24">
        <f t="shared" si="320"/>
        <v>8.0169702850944327E-4</v>
      </c>
      <c r="AK1426" s="2">
        <f t="shared" si="321"/>
        <v>70</v>
      </c>
    </row>
    <row r="1427" spans="1:37">
      <c r="A1427" s="2">
        <v>44</v>
      </c>
      <c r="B1427" s="2" t="s">
        <v>108</v>
      </c>
      <c r="C1427" s="2" t="s">
        <v>17</v>
      </c>
      <c r="D1427" s="2" t="s">
        <v>414</v>
      </c>
      <c r="E1427" s="2" t="s">
        <v>1100</v>
      </c>
      <c r="F1427" s="2" t="s">
        <v>64</v>
      </c>
      <c r="H1427" s="2" t="s">
        <v>878</v>
      </c>
      <c r="I1427" s="2">
        <v>8544</v>
      </c>
      <c r="J1427" s="2">
        <v>575</v>
      </c>
      <c r="K1427" s="95">
        <f t="shared" si="308"/>
        <v>6.7298689138576784E-2</v>
      </c>
      <c r="L1427" s="38">
        <f t="shared" si="309"/>
        <v>0.65008823512500002</v>
      </c>
      <c r="M1427" s="38">
        <f t="shared" si="310"/>
        <v>1.8269215675000001</v>
      </c>
      <c r="N1427" s="38">
        <f t="shared" si="311"/>
        <v>0.39799019737499997</v>
      </c>
      <c r="O1427" s="38">
        <f t="shared" si="312"/>
        <v>0</v>
      </c>
      <c r="P1427" s="2">
        <v>1306048</v>
      </c>
      <c r="Q1427" s="2">
        <v>0.59957554000000002</v>
      </c>
      <c r="R1427" s="24">
        <v>0.226117647</v>
      </c>
      <c r="S1427" s="24">
        <v>0.63545098</v>
      </c>
      <c r="T1427" s="24">
        <v>0.138431373</v>
      </c>
      <c r="U1427" s="24">
        <v>0</v>
      </c>
      <c r="V1427" s="95">
        <f t="shared" si="313"/>
        <v>9.3162499385533708E-3</v>
      </c>
      <c r="W1427" s="95">
        <v>0.22500000000000001</v>
      </c>
      <c r="X1427" s="95">
        <v>0.22500000000000001</v>
      </c>
      <c r="Y1427" s="95">
        <f t="shared" si="314"/>
        <v>0.164962745125</v>
      </c>
      <c r="Z1427" s="2">
        <v>0.1</v>
      </c>
      <c r="AA1427" s="2">
        <v>0.17499999999999999</v>
      </c>
      <c r="AB1427" s="2">
        <v>0.22500000000000001</v>
      </c>
      <c r="AC1427" s="95"/>
      <c r="AD1427" s="38">
        <f t="shared" si="315"/>
        <v>0.56947729396950009</v>
      </c>
      <c r="AE1427" s="38">
        <f t="shared" si="316"/>
        <v>2.8006707629775001</v>
      </c>
      <c r="AF1427" s="38">
        <f t="shared" si="317"/>
        <v>0.78443867902612496</v>
      </c>
      <c r="AG1427" s="38">
        <f t="shared" si="318"/>
        <v>0</v>
      </c>
      <c r="AH1427" s="38">
        <f t="shared" si="319"/>
        <v>0.78443867902612496</v>
      </c>
      <c r="AI1427" s="38">
        <v>517.37694444399995</v>
      </c>
      <c r="AJ1427" s="24">
        <f t="shared" si="320"/>
        <v>1.5161840655059018E-3</v>
      </c>
      <c r="AK1427" s="2">
        <f t="shared" si="321"/>
        <v>133</v>
      </c>
    </row>
    <row r="1428" spans="1:37">
      <c r="A1428" s="2">
        <v>45</v>
      </c>
      <c r="B1428" s="2" t="s">
        <v>109</v>
      </c>
      <c r="C1428" s="2" t="s">
        <v>17</v>
      </c>
      <c r="D1428" s="2" t="s">
        <v>414</v>
      </c>
      <c r="E1428" s="2" t="s">
        <v>1100</v>
      </c>
      <c r="F1428" s="2" t="s">
        <v>64</v>
      </c>
      <c r="H1428" s="2" t="s">
        <v>878</v>
      </c>
      <c r="I1428" s="2">
        <v>10029</v>
      </c>
      <c r="J1428" s="2">
        <v>755</v>
      </c>
      <c r="K1428" s="95">
        <f t="shared" si="308"/>
        <v>7.5281683118955028E-2</v>
      </c>
      <c r="L1428" s="38">
        <f t="shared" si="309"/>
        <v>0.31504595454999995</v>
      </c>
      <c r="M1428" s="38">
        <f t="shared" si="310"/>
        <v>2.3203164377749999</v>
      </c>
      <c r="N1428" s="38">
        <f t="shared" si="311"/>
        <v>1.1396376039</v>
      </c>
      <c r="O1428" s="38">
        <f t="shared" si="312"/>
        <v>0</v>
      </c>
      <c r="P1428" s="2">
        <v>1846020</v>
      </c>
      <c r="Q1428" s="2">
        <v>1.2151821679999999</v>
      </c>
      <c r="R1428" s="24">
        <v>8.3455881999999995E-2</v>
      </c>
      <c r="S1428" s="24">
        <v>0.61465336100000001</v>
      </c>
      <c r="T1428" s="24">
        <v>0.30189075599999998</v>
      </c>
      <c r="U1428" s="24">
        <v>0</v>
      </c>
      <c r="V1428" s="95">
        <f t="shared" si="313"/>
        <v>2.272684422973377E-2</v>
      </c>
      <c r="W1428" s="95">
        <v>0.22578124999999999</v>
      </c>
      <c r="X1428" s="95">
        <v>0.22500000000000001</v>
      </c>
      <c r="Y1428" s="95">
        <f t="shared" si="314"/>
        <v>0.18383534647499999</v>
      </c>
      <c r="Z1428" s="2">
        <v>0.1</v>
      </c>
      <c r="AA1428" s="2">
        <v>0.17499999999999999</v>
      </c>
      <c r="AB1428" s="2">
        <v>0.22500000000000001</v>
      </c>
      <c r="AC1428" s="95"/>
      <c r="AD1428" s="38">
        <f t="shared" si="315"/>
        <v>0.27598025618579997</v>
      </c>
      <c r="AE1428" s="38">
        <f t="shared" si="316"/>
        <v>3.5570450991090747</v>
      </c>
      <c r="AF1428" s="38">
        <f t="shared" si="317"/>
        <v>2.2462257172869005</v>
      </c>
      <c r="AG1428" s="38">
        <f t="shared" si="318"/>
        <v>0</v>
      </c>
      <c r="AH1428" s="38">
        <f t="shared" si="319"/>
        <v>2.2462257172869005</v>
      </c>
      <c r="AI1428" s="38">
        <v>517.37694444399995</v>
      </c>
      <c r="AJ1428" s="24">
        <f t="shared" si="320"/>
        <v>4.3415651613560226E-3</v>
      </c>
      <c r="AK1428" s="2">
        <f t="shared" si="321"/>
        <v>380</v>
      </c>
    </row>
    <row r="1429" spans="1:37">
      <c r="A1429" s="2">
        <v>304</v>
      </c>
      <c r="B1429" s="2" t="s">
        <v>355</v>
      </c>
      <c r="C1429" s="2" t="s">
        <v>17</v>
      </c>
      <c r="D1429" s="2" t="s">
        <v>414</v>
      </c>
      <c r="E1429" s="2" t="s">
        <v>1100</v>
      </c>
      <c r="F1429" s="2" t="s">
        <v>64</v>
      </c>
      <c r="H1429" s="2" t="s">
        <v>878</v>
      </c>
      <c r="I1429" s="2">
        <v>882</v>
      </c>
      <c r="J1429" s="2">
        <v>0</v>
      </c>
      <c r="K1429" s="95">
        <f t="shared" si="308"/>
        <v>0</v>
      </c>
      <c r="L1429" s="38">
        <f t="shared" si="309"/>
        <v>0</v>
      </c>
      <c r="M1429" s="38">
        <f t="shared" si="310"/>
        <v>0</v>
      </c>
      <c r="N1429" s="38">
        <f t="shared" si="311"/>
        <v>0</v>
      </c>
      <c r="O1429" s="38">
        <f t="shared" si="312"/>
        <v>0</v>
      </c>
      <c r="P1429" s="2">
        <v>3520031</v>
      </c>
      <c r="Q1429" s="2">
        <v>0</v>
      </c>
      <c r="R1429" s="24">
        <v>0</v>
      </c>
      <c r="S1429" s="24">
        <v>0.58782961499999997</v>
      </c>
      <c r="T1429" s="24">
        <v>0.41217038499999997</v>
      </c>
      <c r="U1429" s="24">
        <v>0</v>
      </c>
      <c r="V1429" s="95">
        <f t="shared" si="313"/>
        <v>0</v>
      </c>
      <c r="W1429" s="95">
        <v>0.22500000000000001</v>
      </c>
      <c r="X1429" s="95">
        <v>0.22500000000000001</v>
      </c>
      <c r="Y1429" s="95">
        <f t="shared" si="314"/>
        <v>0.19560851925</v>
      </c>
      <c r="Z1429" s="2" t="s">
        <v>532</v>
      </c>
      <c r="AA1429" s="2">
        <v>0.17499999999999999</v>
      </c>
      <c r="AB1429" s="2">
        <v>0.22500000000000001</v>
      </c>
      <c r="AC1429" s="95"/>
      <c r="AD1429" s="38">
        <f t="shared" si="315"/>
        <v>0</v>
      </c>
      <c r="AE1429" s="38">
        <f t="shared" si="316"/>
        <v>0</v>
      </c>
      <c r="AF1429" s="38">
        <f t="shared" si="317"/>
        <v>0</v>
      </c>
      <c r="AG1429" s="38">
        <f t="shared" si="318"/>
        <v>0</v>
      </c>
      <c r="AH1429" s="38">
        <f t="shared" si="319"/>
        <v>0</v>
      </c>
      <c r="AI1429" s="38">
        <v>517.37694444399995</v>
      </c>
      <c r="AJ1429" s="24">
        <f t="shared" si="320"/>
        <v>0</v>
      </c>
      <c r="AK1429" s="2">
        <f t="shared" si="321"/>
        <v>0</v>
      </c>
    </row>
    <row r="1430" spans="1:37">
      <c r="A1430" s="2">
        <v>46</v>
      </c>
      <c r="B1430" s="2" t="s">
        <v>110</v>
      </c>
      <c r="C1430" s="2" t="s">
        <v>17</v>
      </c>
      <c r="D1430" s="2" t="s">
        <v>414</v>
      </c>
      <c r="E1430" s="2" t="s">
        <v>1100</v>
      </c>
      <c r="F1430" s="2" t="s">
        <v>64</v>
      </c>
      <c r="H1430" s="2" t="s">
        <v>878</v>
      </c>
      <c r="I1430" s="2">
        <v>29676</v>
      </c>
      <c r="J1430" s="2">
        <v>3070</v>
      </c>
      <c r="K1430" s="95">
        <f t="shared" si="308"/>
        <v>0.10345059981129533</v>
      </c>
      <c r="L1430" s="38">
        <f t="shared" si="309"/>
        <v>0</v>
      </c>
      <c r="M1430" s="38">
        <f t="shared" si="310"/>
        <v>3.9086934381499994</v>
      </c>
      <c r="N1430" s="38">
        <f t="shared" si="311"/>
        <v>8.2232242062000012</v>
      </c>
      <c r="O1430" s="38">
        <f t="shared" si="312"/>
        <v>3.21808235565</v>
      </c>
      <c r="P1430" s="2">
        <v>2484826</v>
      </c>
      <c r="Q1430" s="2">
        <v>9.5240659619999999</v>
      </c>
      <c r="R1430" s="24">
        <v>0</v>
      </c>
      <c r="S1430" s="24">
        <v>0.254638009</v>
      </c>
      <c r="T1430" s="24">
        <v>0.53571493199999998</v>
      </c>
      <c r="U1430" s="24">
        <v>0.209647059</v>
      </c>
      <c r="V1430" s="95">
        <f t="shared" si="313"/>
        <v>7.7108145045491308E-2</v>
      </c>
      <c r="W1430" s="95">
        <v>0.27890624999999997</v>
      </c>
      <c r="X1430" s="95">
        <v>0.23627712000000001</v>
      </c>
      <c r="Y1430" s="95">
        <f t="shared" si="314"/>
        <v>0.22067363632178125</v>
      </c>
      <c r="Z1430" s="2" t="s">
        <v>532</v>
      </c>
      <c r="AA1430" s="2">
        <v>0.17499999999999999</v>
      </c>
      <c r="AB1430" s="2">
        <v>0.22500000000000001</v>
      </c>
      <c r="AC1430" s="95">
        <v>0.26509375000000002</v>
      </c>
      <c r="AD1430" s="38">
        <f t="shared" si="315"/>
        <v>0</v>
      </c>
      <c r="AE1430" s="38">
        <f t="shared" si="316"/>
        <v>5.9920270406839489</v>
      </c>
      <c r="AF1430" s="38">
        <f t="shared" si="317"/>
        <v>16.207974910420202</v>
      </c>
      <c r="AG1430" s="38">
        <f t="shared" si="318"/>
        <v>7.4730992305404875</v>
      </c>
      <c r="AH1430" s="38">
        <f t="shared" si="319"/>
        <v>23.681074140960689</v>
      </c>
      <c r="AI1430" s="38">
        <v>517.37694444399995</v>
      </c>
      <c r="AJ1430" s="24">
        <f t="shared" si="320"/>
        <v>4.5771413657424563E-2</v>
      </c>
      <c r="AK1430" s="2">
        <f t="shared" si="321"/>
        <v>3814</v>
      </c>
    </row>
    <row r="1431" spans="1:37">
      <c r="A1431" s="2">
        <v>305</v>
      </c>
      <c r="B1431" s="2" t="s">
        <v>356</v>
      </c>
      <c r="C1431" s="2" t="s">
        <v>17</v>
      </c>
      <c r="D1431" s="2" t="s">
        <v>414</v>
      </c>
      <c r="E1431" s="2" t="s">
        <v>1100</v>
      </c>
      <c r="F1431" s="2" t="s">
        <v>64</v>
      </c>
      <c r="H1431" s="2" t="s">
        <v>878</v>
      </c>
      <c r="I1431" s="2">
        <v>379</v>
      </c>
      <c r="J1431" s="2">
        <v>16</v>
      </c>
      <c r="K1431" s="95">
        <f t="shared" si="308"/>
        <v>4.221635883905013E-2</v>
      </c>
      <c r="L1431" s="38">
        <f t="shared" si="309"/>
        <v>0</v>
      </c>
      <c r="M1431" s="38">
        <f t="shared" si="310"/>
        <v>0</v>
      </c>
      <c r="N1431" s="38">
        <f t="shared" si="311"/>
        <v>7.8169934399999995E-3</v>
      </c>
      <c r="O1431" s="38">
        <f t="shared" si="312"/>
        <v>7.2183006559999999E-2</v>
      </c>
      <c r="P1431" s="2">
        <v>671489</v>
      </c>
      <c r="Q1431" s="2">
        <v>0.30904030100000002</v>
      </c>
      <c r="R1431" s="24">
        <v>0</v>
      </c>
      <c r="S1431" s="24">
        <v>0</v>
      </c>
      <c r="T1431" s="24">
        <v>9.7712417999999995E-2</v>
      </c>
      <c r="U1431" s="24">
        <v>0.90228758200000003</v>
      </c>
      <c r="V1431" s="95">
        <f t="shared" si="313"/>
        <v>4.221635883905013E-2</v>
      </c>
      <c r="W1431" s="95">
        <v>0.35912500000000003</v>
      </c>
      <c r="X1431" s="95">
        <v>0.29611467299999999</v>
      </c>
      <c r="Y1431" s="95">
        <f t="shared" si="314"/>
        <v>0.29611467279885972</v>
      </c>
      <c r="Z1431" s="2" t="s">
        <v>532</v>
      </c>
      <c r="AA1431" s="2" t="s">
        <v>532</v>
      </c>
      <c r="AB1431" s="2">
        <v>0.22500000000000001</v>
      </c>
      <c r="AC1431" s="95">
        <v>0.30381597199999999</v>
      </c>
      <c r="AD1431" s="38">
        <f t="shared" si="315"/>
        <v>0</v>
      </c>
      <c r="AE1431" s="38">
        <f t="shared" si="316"/>
        <v>0</v>
      </c>
      <c r="AF1431" s="38">
        <f t="shared" si="317"/>
        <v>1.540729407024E-2</v>
      </c>
      <c r="AG1431" s="38">
        <f t="shared" si="318"/>
        <v>0.19210986862720089</v>
      </c>
      <c r="AH1431" s="38">
        <f t="shared" si="319"/>
        <v>0.20751716269744089</v>
      </c>
      <c r="AI1431" s="38">
        <v>517.37694444399995</v>
      </c>
      <c r="AJ1431" s="24">
        <f t="shared" si="320"/>
        <v>4.0109472392599478E-4</v>
      </c>
      <c r="AK1431" s="2">
        <f t="shared" si="321"/>
        <v>27</v>
      </c>
    </row>
    <row r="1432" spans="1:37">
      <c r="A1432" s="2">
        <v>306</v>
      </c>
      <c r="B1432" s="2" t="s">
        <v>357</v>
      </c>
      <c r="C1432" s="2" t="s">
        <v>17</v>
      </c>
      <c r="D1432" s="2" t="s">
        <v>414</v>
      </c>
      <c r="E1432" s="2" t="s">
        <v>1100</v>
      </c>
      <c r="F1432" s="2" t="s">
        <v>64</v>
      </c>
      <c r="H1432" s="2" t="s">
        <v>878</v>
      </c>
      <c r="I1432" s="2">
        <v>755</v>
      </c>
      <c r="J1432" s="2">
        <v>0</v>
      </c>
      <c r="K1432" s="95">
        <f t="shared" si="308"/>
        <v>0</v>
      </c>
      <c r="L1432" s="38">
        <f t="shared" si="309"/>
        <v>0</v>
      </c>
      <c r="M1432" s="38">
        <f t="shared" si="310"/>
        <v>0</v>
      </c>
      <c r="N1432" s="38">
        <f t="shared" si="311"/>
        <v>0</v>
      </c>
      <c r="O1432" s="38">
        <f t="shared" si="312"/>
        <v>0</v>
      </c>
      <c r="P1432" s="2">
        <v>1787408</v>
      </c>
      <c r="Q1432" s="2">
        <v>0.249251268</v>
      </c>
      <c r="R1432" s="24">
        <v>0</v>
      </c>
      <c r="S1432" s="24">
        <v>0</v>
      </c>
      <c r="T1432" s="24">
        <v>0.47563025199999998</v>
      </c>
      <c r="U1432" s="24">
        <v>0.52436974800000002</v>
      </c>
      <c r="V1432" s="95">
        <f t="shared" si="313"/>
        <v>0</v>
      </c>
      <c r="W1432" s="95">
        <v>0.26774999999999999</v>
      </c>
      <c r="X1432" s="95">
        <v>0.24217966399999999</v>
      </c>
      <c r="Y1432" s="95">
        <f t="shared" si="314"/>
        <v>0.24217966386885001</v>
      </c>
      <c r="Z1432" s="2" t="s">
        <v>532</v>
      </c>
      <c r="AA1432" s="2" t="s">
        <v>532</v>
      </c>
      <c r="AB1432" s="2">
        <v>0.22500000000000001</v>
      </c>
      <c r="AC1432" s="95">
        <v>0.25776250000000001</v>
      </c>
      <c r="AD1432" s="38">
        <f t="shared" si="315"/>
        <v>0</v>
      </c>
      <c r="AE1432" s="38">
        <f t="shared" si="316"/>
        <v>0</v>
      </c>
      <c r="AF1432" s="38">
        <f t="shared" si="317"/>
        <v>0</v>
      </c>
      <c r="AG1432" s="38">
        <f t="shared" si="318"/>
        <v>0</v>
      </c>
      <c r="AH1432" s="38">
        <f t="shared" si="319"/>
        <v>0</v>
      </c>
      <c r="AI1432" s="38">
        <v>517.37694444399995</v>
      </c>
      <c r="AJ1432" s="24">
        <f t="shared" si="320"/>
        <v>0</v>
      </c>
      <c r="AK1432" s="2">
        <f t="shared" si="321"/>
        <v>0</v>
      </c>
    </row>
    <row r="1433" spans="1:37">
      <c r="A1433" s="2">
        <v>47</v>
      </c>
      <c r="B1433" s="2" t="s">
        <v>111</v>
      </c>
      <c r="C1433" s="2" t="s">
        <v>17</v>
      </c>
      <c r="D1433" s="2" t="s">
        <v>414</v>
      </c>
      <c r="E1433" s="2" t="s">
        <v>1100</v>
      </c>
      <c r="F1433" s="2" t="s">
        <v>64</v>
      </c>
      <c r="H1433" s="2" t="s">
        <v>878</v>
      </c>
      <c r="I1433" s="2">
        <v>7447</v>
      </c>
      <c r="J1433" s="2">
        <v>105</v>
      </c>
      <c r="K1433" s="95">
        <f t="shared" si="308"/>
        <v>1.4099637437894455E-2</v>
      </c>
      <c r="L1433" s="38">
        <f t="shared" si="309"/>
        <v>0.2556733746</v>
      </c>
      <c r="M1433" s="38">
        <f t="shared" si="310"/>
        <v>0.26932662540000002</v>
      </c>
      <c r="N1433" s="38">
        <f t="shared" si="311"/>
        <v>0</v>
      </c>
      <c r="O1433" s="38">
        <f t="shared" si="312"/>
        <v>0</v>
      </c>
      <c r="P1433" s="2">
        <v>3922369</v>
      </c>
      <c r="Q1433" s="2">
        <v>0</v>
      </c>
      <c r="R1433" s="24">
        <v>0.48699690400000001</v>
      </c>
      <c r="S1433" s="24">
        <v>0.51300309600000005</v>
      </c>
      <c r="T1433" s="24">
        <v>0</v>
      </c>
      <c r="U1433" s="24">
        <v>0</v>
      </c>
      <c r="V1433" s="95">
        <f t="shared" si="313"/>
        <v>0</v>
      </c>
      <c r="W1433" s="95">
        <v>0.17531249999999998</v>
      </c>
      <c r="X1433" s="95"/>
      <c r="Y1433" s="95">
        <f t="shared" si="314"/>
        <v>0.13847523219999999</v>
      </c>
      <c r="Z1433" s="2">
        <v>0.1</v>
      </c>
      <c r="AA1433" s="2">
        <v>0.17499999999999999</v>
      </c>
      <c r="AB1433" s="2" t="s">
        <v>532</v>
      </c>
      <c r="AC1433" s="95"/>
      <c r="AD1433" s="38">
        <f t="shared" si="315"/>
        <v>0.22396987614960004</v>
      </c>
      <c r="AE1433" s="38">
        <f t="shared" si="316"/>
        <v>0.41287771673820006</v>
      </c>
      <c r="AF1433" s="38">
        <f t="shared" si="317"/>
        <v>0</v>
      </c>
      <c r="AG1433" s="38">
        <f t="shared" si="318"/>
        <v>0</v>
      </c>
      <c r="AH1433" s="38">
        <f t="shared" si="319"/>
        <v>0</v>
      </c>
      <c r="AI1433" s="38">
        <v>517.37694444399995</v>
      </c>
      <c r="AJ1433" s="24">
        <f t="shared" si="320"/>
        <v>0</v>
      </c>
      <c r="AK1433" s="2">
        <f t="shared" si="321"/>
        <v>0</v>
      </c>
    </row>
    <row r="1434" spans="1:37">
      <c r="A1434" s="2">
        <v>48</v>
      </c>
      <c r="B1434" s="2" t="s">
        <v>112</v>
      </c>
      <c r="C1434" s="2" t="s">
        <v>17</v>
      </c>
      <c r="D1434" s="2" t="s">
        <v>414</v>
      </c>
      <c r="E1434" s="2" t="s">
        <v>1100</v>
      </c>
      <c r="F1434" s="2" t="s">
        <v>64</v>
      </c>
      <c r="H1434" s="2" t="s">
        <v>878</v>
      </c>
      <c r="I1434" s="2">
        <v>5384</v>
      </c>
      <c r="J1434" s="2">
        <v>280</v>
      </c>
      <c r="K1434" s="95">
        <f t="shared" si="308"/>
        <v>5.2005943536404163E-2</v>
      </c>
      <c r="L1434" s="38">
        <f t="shared" si="309"/>
        <v>0.69320588260000005</v>
      </c>
      <c r="M1434" s="38">
        <f t="shared" si="310"/>
        <v>0.70679411739999998</v>
      </c>
      <c r="N1434" s="38">
        <f t="shared" si="311"/>
        <v>0</v>
      </c>
      <c r="O1434" s="38">
        <f t="shared" si="312"/>
        <v>0</v>
      </c>
      <c r="P1434" s="2">
        <v>1040091</v>
      </c>
      <c r="Q1434" s="2">
        <v>0</v>
      </c>
      <c r="R1434" s="24">
        <v>0.495147059</v>
      </c>
      <c r="S1434" s="24">
        <v>0.504852941</v>
      </c>
      <c r="T1434" s="24">
        <v>0</v>
      </c>
      <c r="U1434" s="24">
        <v>0</v>
      </c>
      <c r="V1434" s="95">
        <f t="shared" si="313"/>
        <v>0</v>
      </c>
      <c r="W1434" s="95">
        <v>0.18487500000000001</v>
      </c>
      <c r="X1434" s="95"/>
      <c r="Y1434" s="95">
        <f t="shared" si="314"/>
        <v>0.13786397057499999</v>
      </c>
      <c r="Z1434" s="2">
        <v>0.1</v>
      </c>
      <c r="AA1434" s="2">
        <v>0.17499999999999999</v>
      </c>
      <c r="AB1434" s="2" t="s">
        <v>532</v>
      </c>
      <c r="AC1434" s="95"/>
      <c r="AD1434" s="38">
        <f t="shared" si="315"/>
        <v>0.60724835315760006</v>
      </c>
      <c r="AE1434" s="38">
        <f t="shared" si="316"/>
        <v>1.0835153819742001</v>
      </c>
      <c r="AF1434" s="38">
        <f t="shared" si="317"/>
        <v>0</v>
      </c>
      <c r="AG1434" s="38">
        <f t="shared" si="318"/>
        <v>0</v>
      </c>
      <c r="AH1434" s="38">
        <f t="shared" si="319"/>
        <v>0</v>
      </c>
      <c r="AI1434" s="38">
        <v>517.37694444399995</v>
      </c>
      <c r="AJ1434" s="24">
        <f t="shared" si="320"/>
        <v>0</v>
      </c>
      <c r="AK1434" s="2">
        <f t="shared" si="321"/>
        <v>0</v>
      </c>
    </row>
    <row r="1435" spans="1:37">
      <c r="A1435" s="2">
        <v>49</v>
      </c>
      <c r="B1435" s="2" t="s">
        <v>113</v>
      </c>
      <c r="C1435" s="2" t="s">
        <v>17</v>
      </c>
      <c r="D1435" s="2" t="s">
        <v>414</v>
      </c>
      <c r="E1435" s="2" t="s">
        <v>1100</v>
      </c>
      <c r="F1435" s="2" t="s">
        <v>64</v>
      </c>
      <c r="H1435" s="2" t="s">
        <v>878</v>
      </c>
      <c r="I1435" s="2">
        <v>8293</v>
      </c>
      <c r="J1435" s="2">
        <v>529</v>
      </c>
      <c r="K1435" s="95">
        <f t="shared" si="308"/>
        <v>6.3788737489448938E-2</v>
      </c>
      <c r="L1435" s="38">
        <f t="shared" si="309"/>
        <v>0.97325997932499997</v>
      </c>
      <c r="M1435" s="38">
        <f t="shared" si="310"/>
        <v>1.2086362149500001</v>
      </c>
      <c r="N1435" s="38">
        <f t="shared" si="311"/>
        <v>0.46310380572500004</v>
      </c>
      <c r="O1435" s="38">
        <f t="shared" si="312"/>
        <v>0</v>
      </c>
      <c r="P1435" s="2">
        <v>1213712</v>
      </c>
      <c r="Q1435" s="2">
        <v>0.75063287199999995</v>
      </c>
      <c r="R1435" s="24">
        <v>0.367962185</v>
      </c>
      <c r="S1435" s="24">
        <v>0.45695131</v>
      </c>
      <c r="T1435" s="24">
        <v>0.175086505</v>
      </c>
      <c r="U1435" s="24">
        <v>0</v>
      </c>
      <c r="V1435" s="95">
        <f t="shared" si="313"/>
        <v>1.116854710539009E-2</v>
      </c>
      <c r="W1435" s="95">
        <v>0.22500000000000001</v>
      </c>
      <c r="X1435" s="95">
        <v>0.22500000000000001</v>
      </c>
      <c r="Y1435" s="95">
        <f t="shared" si="314"/>
        <v>0.15615716137500002</v>
      </c>
      <c r="Z1435" s="2">
        <v>0.1</v>
      </c>
      <c r="AA1435" s="2">
        <v>0.17499999999999999</v>
      </c>
      <c r="AB1435" s="2">
        <v>0.22500000000000001</v>
      </c>
      <c r="AC1435" s="95"/>
      <c r="AD1435" s="38">
        <f t="shared" si="315"/>
        <v>0.8525757418887</v>
      </c>
      <c r="AE1435" s="38">
        <f t="shared" si="316"/>
        <v>1.8528393175183497</v>
      </c>
      <c r="AF1435" s="38">
        <f t="shared" si="317"/>
        <v>0.9127776010839751</v>
      </c>
      <c r="AG1435" s="38">
        <f t="shared" si="318"/>
        <v>0</v>
      </c>
      <c r="AH1435" s="38">
        <f t="shared" si="319"/>
        <v>0.9127776010839751</v>
      </c>
      <c r="AI1435" s="38">
        <v>517.37694444399995</v>
      </c>
      <c r="AJ1435" s="24">
        <f t="shared" si="320"/>
        <v>1.7642409676080428E-3</v>
      </c>
      <c r="AK1435" s="2">
        <f t="shared" si="321"/>
        <v>154</v>
      </c>
    </row>
    <row r="1436" spans="1:37">
      <c r="A1436" s="2">
        <v>50</v>
      </c>
      <c r="B1436" s="2" t="s">
        <v>114</v>
      </c>
      <c r="C1436" s="2" t="s">
        <v>17</v>
      </c>
      <c r="D1436" s="2" t="s">
        <v>414</v>
      </c>
      <c r="E1436" s="2" t="s">
        <v>1100</v>
      </c>
      <c r="F1436" s="2" t="s">
        <v>64</v>
      </c>
      <c r="H1436" s="2" t="s">
        <v>878</v>
      </c>
      <c r="I1436" s="2">
        <v>22882</v>
      </c>
      <c r="J1436" s="2">
        <v>5550</v>
      </c>
      <c r="K1436" s="95">
        <f t="shared" si="308"/>
        <v>0.2425487282580194</v>
      </c>
      <c r="L1436" s="38">
        <f t="shared" si="309"/>
        <v>0</v>
      </c>
      <c r="M1436" s="38">
        <f t="shared" si="310"/>
        <v>0</v>
      </c>
      <c r="N1436" s="38">
        <f t="shared" si="311"/>
        <v>6.4011554647500004</v>
      </c>
      <c r="O1436" s="38">
        <f t="shared" si="312"/>
        <v>21.348844535249999</v>
      </c>
      <c r="P1436" s="2">
        <v>1612362</v>
      </c>
      <c r="Q1436" s="2">
        <v>28.609705389999998</v>
      </c>
      <c r="R1436" s="24">
        <v>0</v>
      </c>
      <c r="S1436" s="24">
        <v>0</v>
      </c>
      <c r="T1436" s="24">
        <v>0.23067226900000001</v>
      </c>
      <c r="U1436" s="24">
        <v>0.76932773099999996</v>
      </c>
      <c r="V1436" s="95">
        <f t="shared" si="313"/>
        <v>0.2425487282580194</v>
      </c>
      <c r="W1436" s="95">
        <v>0.34531249999999997</v>
      </c>
      <c r="X1436" s="95">
        <v>0.278324028</v>
      </c>
      <c r="Y1436" s="95">
        <f t="shared" si="314"/>
        <v>0.27832402835493747</v>
      </c>
      <c r="Z1436" s="2" t="s">
        <v>532</v>
      </c>
      <c r="AA1436" s="2" t="s">
        <v>532</v>
      </c>
      <c r="AB1436" s="2">
        <v>0.22500000000000001</v>
      </c>
      <c r="AC1436" s="95">
        <v>0.29431249999999998</v>
      </c>
      <c r="AD1436" s="38">
        <f t="shared" si="315"/>
        <v>0</v>
      </c>
      <c r="AE1436" s="38">
        <f t="shared" si="316"/>
        <v>0</v>
      </c>
      <c r="AF1436" s="38">
        <f t="shared" si="317"/>
        <v>12.616677421022251</v>
      </c>
      <c r="AG1436" s="38">
        <f t="shared" si="318"/>
        <v>55.041110631779496</v>
      </c>
      <c r="AH1436" s="38">
        <f t="shared" si="319"/>
        <v>67.657788052801749</v>
      </c>
      <c r="AI1436" s="38">
        <v>517.37694444399995</v>
      </c>
      <c r="AJ1436" s="24">
        <f t="shared" si="320"/>
        <v>0.1307707828486836</v>
      </c>
      <c r="AK1436" s="2">
        <f t="shared" si="321"/>
        <v>9250</v>
      </c>
    </row>
    <row r="1437" spans="1:37">
      <c r="A1437" s="2">
        <v>51</v>
      </c>
      <c r="B1437" s="2" t="s">
        <v>115</v>
      </c>
      <c r="C1437" s="2" t="s">
        <v>17</v>
      </c>
      <c r="D1437" s="2" t="s">
        <v>414</v>
      </c>
      <c r="E1437" s="2" t="s">
        <v>1100</v>
      </c>
      <c r="F1437" s="2" t="s">
        <v>64</v>
      </c>
      <c r="H1437" s="2" t="s">
        <v>878</v>
      </c>
      <c r="I1437" s="2">
        <v>8124</v>
      </c>
      <c r="J1437" s="2">
        <v>753</v>
      </c>
      <c r="K1437" s="95">
        <f t="shared" si="308"/>
        <v>9.2688330871491878E-2</v>
      </c>
      <c r="L1437" s="38">
        <f t="shared" si="309"/>
        <v>0</v>
      </c>
      <c r="M1437" s="38">
        <f t="shared" si="310"/>
        <v>1.328380586685</v>
      </c>
      <c r="N1437" s="38">
        <f t="shared" si="311"/>
        <v>2.4366194133150003</v>
      </c>
      <c r="O1437" s="38">
        <f t="shared" si="312"/>
        <v>0</v>
      </c>
      <c r="P1437" s="2">
        <v>1598164</v>
      </c>
      <c r="Q1437" s="2">
        <v>3.005058843</v>
      </c>
      <c r="R1437" s="24">
        <v>0</v>
      </c>
      <c r="S1437" s="24">
        <v>0.35282352900000002</v>
      </c>
      <c r="T1437" s="24">
        <v>0.64717647099999998</v>
      </c>
      <c r="U1437" s="24">
        <v>0</v>
      </c>
      <c r="V1437" s="95">
        <f t="shared" si="313"/>
        <v>5.9985706876292469E-2</v>
      </c>
      <c r="W1437" s="95">
        <v>0.24278125</v>
      </c>
      <c r="X1437" s="95">
        <v>0.22500000000000001</v>
      </c>
      <c r="Y1437" s="95">
        <f t="shared" si="314"/>
        <v>0.20735882355000002</v>
      </c>
      <c r="Z1437" s="2" t="s">
        <v>532</v>
      </c>
      <c r="AA1437" s="2">
        <v>0.17499999999999999</v>
      </c>
      <c r="AB1437" s="2">
        <v>0.22500000000000001</v>
      </c>
      <c r="AC1437" s="95"/>
      <c r="AD1437" s="38">
        <f t="shared" si="315"/>
        <v>0</v>
      </c>
      <c r="AE1437" s="38">
        <f t="shared" si="316"/>
        <v>2.0364074393881051</v>
      </c>
      <c r="AF1437" s="38">
        <f t="shared" si="317"/>
        <v>4.8025768636438659</v>
      </c>
      <c r="AG1437" s="38">
        <f t="shared" si="318"/>
        <v>0</v>
      </c>
      <c r="AH1437" s="38">
        <f t="shared" si="319"/>
        <v>4.8025768636438659</v>
      </c>
      <c r="AI1437" s="38">
        <v>517.37694444399995</v>
      </c>
      <c r="AJ1437" s="24">
        <f t="shared" si="320"/>
        <v>9.2825490490399867E-3</v>
      </c>
      <c r="AK1437" s="2">
        <f t="shared" si="321"/>
        <v>812</v>
      </c>
    </row>
    <row r="1438" spans="1:37">
      <c r="A1438" s="2">
        <v>52</v>
      </c>
      <c r="B1438" s="2" t="s">
        <v>116</v>
      </c>
      <c r="C1438" s="2" t="s">
        <v>17</v>
      </c>
      <c r="D1438" s="2" t="s">
        <v>414</v>
      </c>
      <c r="E1438" s="2" t="s">
        <v>1100</v>
      </c>
      <c r="F1438" s="2" t="s">
        <v>64</v>
      </c>
      <c r="H1438" s="2" t="s">
        <v>878</v>
      </c>
      <c r="I1438" s="2">
        <v>9080</v>
      </c>
      <c r="J1438" s="2">
        <v>703</v>
      </c>
      <c r="K1438" s="95">
        <f t="shared" si="308"/>
        <v>7.7422907488986781E-2</v>
      </c>
      <c r="L1438" s="38">
        <f t="shared" si="309"/>
        <v>0</v>
      </c>
      <c r="M1438" s="38">
        <f t="shared" si="310"/>
        <v>0.32724491122000005</v>
      </c>
      <c r="N1438" s="38">
        <f t="shared" si="311"/>
        <v>2.0256158167249998</v>
      </c>
      <c r="O1438" s="38">
        <f t="shared" si="312"/>
        <v>1.1621392720549999</v>
      </c>
      <c r="P1438" s="2">
        <v>2132290</v>
      </c>
      <c r="Q1438" s="2">
        <v>3.1177592380000001</v>
      </c>
      <c r="R1438" s="24">
        <v>0</v>
      </c>
      <c r="S1438" s="24">
        <v>9.3099548000000004E-2</v>
      </c>
      <c r="T1438" s="24">
        <v>0.57627761499999997</v>
      </c>
      <c r="U1438" s="24">
        <v>0.330622837</v>
      </c>
      <c r="V1438" s="95">
        <f t="shared" si="313"/>
        <v>7.0214869796916296E-2</v>
      </c>
      <c r="W1438" s="95">
        <v>0.27040624999999996</v>
      </c>
      <c r="X1438" s="95">
        <v>0.238067324</v>
      </c>
      <c r="Y1438" s="95">
        <f t="shared" si="314"/>
        <v>0.23219578491371873</v>
      </c>
      <c r="Z1438" s="2" t="s">
        <v>532</v>
      </c>
      <c r="AA1438" s="2">
        <v>0.17499999999999999</v>
      </c>
      <c r="AB1438" s="2">
        <v>0.22500000000000001</v>
      </c>
      <c r="AC1438" s="95">
        <v>0.26084374999999999</v>
      </c>
      <c r="AD1438" s="38">
        <f t="shared" si="315"/>
        <v>0</v>
      </c>
      <c r="AE1438" s="38">
        <f t="shared" si="316"/>
        <v>0.50166644890026002</v>
      </c>
      <c r="AF1438" s="38">
        <f t="shared" si="317"/>
        <v>3.9924887747649747</v>
      </c>
      <c r="AG1438" s="38">
        <f t="shared" si="318"/>
        <v>2.655478067927044</v>
      </c>
      <c r="AH1438" s="38">
        <f t="shared" si="319"/>
        <v>6.6479668426920187</v>
      </c>
      <c r="AI1438" s="38">
        <v>517.37694444399995</v>
      </c>
      <c r="AJ1438" s="24">
        <f t="shared" si="320"/>
        <v>1.2849368171664989E-2</v>
      </c>
      <c r="AK1438" s="2">
        <f t="shared" si="321"/>
        <v>1063</v>
      </c>
    </row>
    <row r="1439" spans="1:37">
      <c r="A1439" s="2">
        <v>53</v>
      </c>
      <c r="B1439" s="2" t="s">
        <v>117</v>
      </c>
      <c r="C1439" s="2" t="s">
        <v>17</v>
      </c>
      <c r="D1439" s="2" t="s">
        <v>414</v>
      </c>
      <c r="E1439" s="2" t="s">
        <v>1100</v>
      </c>
      <c r="F1439" s="2" t="s">
        <v>64</v>
      </c>
      <c r="H1439" s="2" t="s">
        <v>878</v>
      </c>
      <c r="I1439" s="2">
        <v>15471</v>
      </c>
      <c r="J1439" s="2">
        <v>1670</v>
      </c>
      <c r="K1439" s="95">
        <f t="shared" si="308"/>
        <v>0.10794389502940986</v>
      </c>
      <c r="L1439" s="38">
        <f t="shared" si="309"/>
        <v>0</v>
      </c>
      <c r="M1439" s="38">
        <f t="shared" si="310"/>
        <v>1.09491421585</v>
      </c>
      <c r="N1439" s="38">
        <f t="shared" si="311"/>
        <v>4.0317401939499993</v>
      </c>
      <c r="O1439" s="38">
        <f t="shared" si="312"/>
        <v>3.2233455902000006</v>
      </c>
      <c r="P1439" s="2">
        <v>1699969</v>
      </c>
      <c r="Q1439" s="2">
        <v>9.6601315000000003</v>
      </c>
      <c r="R1439" s="24">
        <v>0</v>
      </c>
      <c r="S1439" s="24">
        <v>0.13112745100000001</v>
      </c>
      <c r="T1439" s="24">
        <v>0.48284313699999998</v>
      </c>
      <c r="U1439" s="24">
        <v>0.38602941200000002</v>
      </c>
      <c r="V1439" s="95">
        <f t="shared" si="313"/>
        <v>9.3789487223191775E-2</v>
      </c>
      <c r="W1439" s="95">
        <v>0.34318749999999992</v>
      </c>
      <c r="X1439" s="95">
        <v>0.25839099999999998</v>
      </c>
      <c r="Y1439" s="95">
        <f t="shared" si="314"/>
        <v>0.24745615044562502</v>
      </c>
      <c r="Z1439" s="2" t="s">
        <v>532</v>
      </c>
      <c r="AA1439" s="2">
        <v>0.17499999999999999</v>
      </c>
      <c r="AB1439" s="2">
        <v>0.22500000000000001</v>
      </c>
      <c r="AC1439" s="95">
        <v>0.30015625000000001</v>
      </c>
      <c r="AD1439" s="38">
        <f t="shared" si="315"/>
        <v>0</v>
      </c>
      <c r="AE1439" s="38">
        <f t="shared" si="316"/>
        <v>1.67850349289805</v>
      </c>
      <c r="AF1439" s="38">
        <f t="shared" si="317"/>
        <v>7.9465599222754486</v>
      </c>
      <c r="AG1439" s="38">
        <f t="shared" si="318"/>
        <v>8.4753641653221869</v>
      </c>
      <c r="AH1439" s="38">
        <f t="shared" si="319"/>
        <v>16.421924087597635</v>
      </c>
      <c r="AI1439" s="38">
        <v>517.37694444399995</v>
      </c>
      <c r="AJ1439" s="24">
        <f t="shared" si="320"/>
        <v>3.174073422472562E-2</v>
      </c>
      <c r="AK1439" s="2">
        <f t="shared" si="321"/>
        <v>2418</v>
      </c>
    </row>
    <row r="1440" spans="1:37">
      <c r="A1440" s="2">
        <v>54</v>
      </c>
      <c r="B1440" s="2" t="s">
        <v>118</v>
      </c>
      <c r="C1440" s="2" t="s">
        <v>17</v>
      </c>
      <c r="D1440" s="2" t="s">
        <v>414</v>
      </c>
      <c r="E1440" s="2" t="s">
        <v>1100</v>
      </c>
      <c r="F1440" s="2" t="s">
        <v>64</v>
      </c>
      <c r="H1440" s="2" t="s">
        <v>878</v>
      </c>
      <c r="I1440" s="2">
        <v>14900</v>
      </c>
      <c r="J1440" s="2">
        <v>1421</v>
      </c>
      <c r="K1440" s="95">
        <f t="shared" si="308"/>
        <v>9.5369127516778521E-2</v>
      </c>
      <c r="L1440" s="38">
        <f t="shared" si="309"/>
        <v>0</v>
      </c>
      <c r="M1440" s="38">
        <f t="shared" si="310"/>
        <v>0</v>
      </c>
      <c r="N1440" s="38">
        <f t="shared" si="311"/>
        <v>2.0308141710849998</v>
      </c>
      <c r="O1440" s="38">
        <f t="shared" si="312"/>
        <v>5.0741858289149997</v>
      </c>
      <c r="P1440" s="2">
        <v>2496176</v>
      </c>
      <c r="Q1440" s="2">
        <v>6.7795547860000003</v>
      </c>
      <c r="R1440" s="24">
        <v>0</v>
      </c>
      <c r="S1440" s="24">
        <v>0</v>
      </c>
      <c r="T1440" s="24">
        <v>0.28582887699999998</v>
      </c>
      <c r="U1440" s="24">
        <v>0.71417112299999996</v>
      </c>
      <c r="V1440" s="95">
        <f t="shared" si="313"/>
        <v>9.5369127516778521E-2</v>
      </c>
      <c r="W1440" s="95">
        <v>0.37346874999999996</v>
      </c>
      <c r="X1440" s="95">
        <v>0.27189936300000001</v>
      </c>
      <c r="Y1440" s="95">
        <f t="shared" si="314"/>
        <v>0.27189936268831905</v>
      </c>
      <c r="Z1440" s="2" t="s">
        <v>532</v>
      </c>
      <c r="AA1440" s="2" t="s">
        <v>532</v>
      </c>
      <c r="AB1440" s="2">
        <v>0.22500000000000001</v>
      </c>
      <c r="AC1440" s="95">
        <v>0.29066964299999998</v>
      </c>
      <c r="AD1440" s="38">
        <f t="shared" si="315"/>
        <v>0</v>
      </c>
      <c r="AE1440" s="38">
        <f t="shared" si="316"/>
        <v>0</v>
      </c>
      <c r="AF1440" s="38">
        <f t="shared" si="317"/>
        <v>4.0027347312085348</v>
      </c>
      <c r="AG1440" s="38">
        <f t="shared" si="318"/>
        <v>12.920227222639905</v>
      </c>
      <c r="AH1440" s="38">
        <f t="shared" si="319"/>
        <v>16.922961953848439</v>
      </c>
      <c r="AI1440" s="38">
        <v>517.37694444399995</v>
      </c>
      <c r="AJ1440" s="24">
        <f t="shared" si="320"/>
        <v>3.2709153617262031E-2</v>
      </c>
      <c r="AK1440" s="2">
        <f t="shared" si="321"/>
        <v>2368</v>
      </c>
    </row>
    <row r="1441" spans="1:37">
      <c r="A1441" s="2">
        <v>55</v>
      </c>
      <c r="B1441" s="2" t="s">
        <v>119</v>
      </c>
      <c r="C1441" s="2" t="s">
        <v>17</v>
      </c>
      <c r="D1441" s="2" t="s">
        <v>414</v>
      </c>
      <c r="E1441" s="2" t="s">
        <v>1100</v>
      </c>
      <c r="F1441" s="2" t="s">
        <v>64</v>
      </c>
      <c r="H1441" s="2" t="s">
        <v>878</v>
      </c>
      <c r="I1441" s="2">
        <v>5298</v>
      </c>
      <c r="J1441" s="2">
        <v>1357</v>
      </c>
      <c r="K1441" s="95">
        <f t="shared" si="308"/>
        <v>0.25613439033597585</v>
      </c>
      <c r="L1441" s="38">
        <f t="shared" si="309"/>
        <v>0</v>
      </c>
      <c r="M1441" s="38">
        <f t="shared" si="310"/>
        <v>0</v>
      </c>
      <c r="N1441" s="38">
        <f t="shared" si="311"/>
        <v>3.6619044093699999</v>
      </c>
      <c r="O1441" s="38">
        <f t="shared" si="312"/>
        <v>3.1230955906300002</v>
      </c>
      <c r="P1441" s="2">
        <v>5173623</v>
      </c>
      <c r="Q1441" s="2">
        <v>0.38759049600000001</v>
      </c>
      <c r="R1441" s="24">
        <v>0</v>
      </c>
      <c r="S1441" s="24">
        <v>0</v>
      </c>
      <c r="T1441" s="24">
        <v>0.53970588200000003</v>
      </c>
      <c r="U1441" s="24">
        <v>0.46029411799999997</v>
      </c>
      <c r="V1441" s="95">
        <f t="shared" si="313"/>
        <v>0.25613439033597585</v>
      </c>
      <c r="W1441" s="95">
        <v>0.27784374999999994</v>
      </c>
      <c r="X1441" s="95">
        <v>0.242232261</v>
      </c>
      <c r="Y1441" s="95">
        <f t="shared" si="314"/>
        <v>0.24223226104262499</v>
      </c>
      <c r="Z1441" s="2" t="s">
        <v>532</v>
      </c>
      <c r="AA1441" s="2" t="s">
        <v>532</v>
      </c>
      <c r="AB1441" s="2">
        <v>0.22500000000000001</v>
      </c>
      <c r="AC1441" s="95">
        <v>0.26243749999999999</v>
      </c>
      <c r="AD1441" s="38">
        <f t="shared" si="315"/>
        <v>0</v>
      </c>
      <c r="AE1441" s="38">
        <f t="shared" si="316"/>
        <v>0</v>
      </c>
      <c r="AF1441" s="38">
        <f t="shared" si="317"/>
        <v>7.2176135908682699</v>
      </c>
      <c r="AG1441" s="38">
        <f t="shared" si="318"/>
        <v>7.1798484158178155</v>
      </c>
      <c r="AH1441" s="38">
        <f t="shared" si="319"/>
        <v>14.397462006686085</v>
      </c>
      <c r="AI1441" s="38">
        <v>517.37694444399995</v>
      </c>
      <c r="AJ1441" s="24">
        <f t="shared" si="320"/>
        <v>2.7827799752766995E-2</v>
      </c>
      <c r="AK1441" s="2">
        <f t="shared" si="321"/>
        <v>2262</v>
      </c>
    </row>
    <row r="1442" spans="1:37">
      <c r="A1442" s="2">
        <v>56</v>
      </c>
      <c r="B1442" s="2" t="s">
        <v>120</v>
      </c>
      <c r="C1442" s="2" t="s">
        <v>17</v>
      </c>
      <c r="D1442" s="2" t="s">
        <v>414</v>
      </c>
      <c r="E1442" s="2" t="s">
        <v>1100</v>
      </c>
      <c r="F1442" s="2" t="s">
        <v>64</v>
      </c>
      <c r="H1442" s="2" t="s">
        <v>878</v>
      </c>
      <c r="I1442" s="2">
        <v>7386</v>
      </c>
      <c r="J1442" s="2">
        <v>1422</v>
      </c>
      <c r="K1442" s="95">
        <f t="shared" si="308"/>
        <v>0.19252640129975629</v>
      </c>
      <c r="L1442" s="38">
        <f t="shared" si="309"/>
        <v>0</v>
      </c>
      <c r="M1442" s="38">
        <f t="shared" si="310"/>
        <v>1.7212996306800001</v>
      </c>
      <c r="N1442" s="38">
        <f t="shared" si="311"/>
        <v>3.2264238991499998</v>
      </c>
      <c r="O1442" s="38">
        <f t="shared" si="312"/>
        <v>2.1622764701699997</v>
      </c>
      <c r="P1442" s="2">
        <v>4422371</v>
      </c>
      <c r="Q1442" s="2">
        <v>0.58087522400000002</v>
      </c>
      <c r="R1442" s="24">
        <v>0</v>
      </c>
      <c r="S1442" s="24">
        <v>0.242095588</v>
      </c>
      <c r="T1442" s="24">
        <v>0.45378676499999998</v>
      </c>
      <c r="U1442" s="24">
        <v>0.30411764699999999</v>
      </c>
      <c r="V1442" s="95">
        <f t="shared" si="313"/>
        <v>0.14591660897156783</v>
      </c>
      <c r="W1442" s="95">
        <v>0.26403125000000005</v>
      </c>
      <c r="X1442" s="95">
        <v>0.23810368700000001</v>
      </c>
      <c r="Y1442" s="95">
        <f t="shared" si="314"/>
        <v>0.22282656250984373</v>
      </c>
      <c r="Z1442" s="2" t="s">
        <v>532</v>
      </c>
      <c r="AA1442" s="2">
        <v>0.17499999999999999</v>
      </c>
      <c r="AB1442" s="2">
        <v>0.22500000000000001</v>
      </c>
      <c r="AC1442" s="95">
        <v>0.25765624999999998</v>
      </c>
      <c r="AD1442" s="38">
        <f t="shared" si="315"/>
        <v>0</v>
      </c>
      <c r="AE1442" s="38">
        <f t="shared" si="316"/>
        <v>2.6387523338324401</v>
      </c>
      <c r="AF1442" s="38">
        <f t="shared" si="317"/>
        <v>6.3592815052246499</v>
      </c>
      <c r="AG1442" s="38">
        <f t="shared" si="318"/>
        <v>4.8804066496810128</v>
      </c>
      <c r="AH1442" s="38">
        <f t="shared" si="319"/>
        <v>11.239688154905663</v>
      </c>
      <c r="AI1442" s="38">
        <v>517.37694444399995</v>
      </c>
      <c r="AJ1442" s="24">
        <f t="shared" si="320"/>
        <v>2.1724369969721814E-2</v>
      </c>
      <c r="AK1442" s="2">
        <f t="shared" si="321"/>
        <v>1796</v>
      </c>
    </row>
    <row r="1443" spans="1:37">
      <c r="A1443" s="2">
        <v>57</v>
      </c>
      <c r="B1443" s="2" t="s">
        <v>121</v>
      </c>
      <c r="C1443" s="2" t="s">
        <v>17</v>
      </c>
      <c r="D1443" s="2" t="s">
        <v>414</v>
      </c>
      <c r="E1443" s="2" t="s">
        <v>1100</v>
      </c>
      <c r="F1443" s="2" t="s">
        <v>64</v>
      </c>
      <c r="H1443" s="2" t="s">
        <v>878</v>
      </c>
      <c r="I1443" s="2">
        <v>6930</v>
      </c>
      <c r="J1443" s="2">
        <v>3502</v>
      </c>
      <c r="K1443" s="95">
        <f t="shared" si="308"/>
        <v>0.50533910533910531</v>
      </c>
      <c r="L1443" s="38">
        <f t="shared" si="309"/>
        <v>0</v>
      </c>
      <c r="M1443" s="38">
        <f t="shared" si="310"/>
        <v>0</v>
      </c>
      <c r="N1443" s="38">
        <f t="shared" si="311"/>
        <v>14.342749998970001</v>
      </c>
      <c r="O1443" s="38">
        <f t="shared" si="312"/>
        <v>3.1672500010300002</v>
      </c>
      <c r="P1443" s="2">
        <v>2614229</v>
      </c>
      <c r="Q1443" s="2">
        <v>5.3654517520000002</v>
      </c>
      <c r="R1443" s="24">
        <v>0</v>
      </c>
      <c r="S1443" s="24">
        <v>0</v>
      </c>
      <c r="T1443" s="24">
        <v>0.819117647</v>
      </c>
      <c r="U1443" s="24">
        <v>0.180882353</v>
      </c>
      <c r="V1443" s="95">
        <f t="shared" si="313"/>
        <v>0.50533910533910531</v>
      </c>
      <c r="W1443" s="95">
        <v>0.2603125</v>
      </c>
      <c r="X1443" s="95">
        <v>0.23138740799999999</v>
      </c>
      <c r="Y1443" s="95">
        <f t="shared" si="314"/>
        <v>0.23138740809031252</v>
      </c>
      <c r="Z1443" s="2" t="s">
        <v>532</v>
      </c>
      <c r="AA1443" s="2" t="s">
        <v>532</v>
      </c>
      <c r="AB1443" s="2">
        <v>0.22500000000000001</v>
      </c>
      <c r="AC1443" s="95">
        <v>0.2603125</v>
      </c>
      <c r="AD1443" s="38">
        <f t="shared" si="315"/>
        <v>0</v>
      </c>
      <c r="AE1443" s="38">
        <f t="shared" si="316"/>
        <v>0</v>
      </c>
      <c r="AF1443" s="38">
        <f t="shared" si="317"/>
        <v>28.269560247969874</v>
      </c>
      <c r="AG1443" s="38">
        <f t="shared" si="318"/>
        <v>7.2223989492237486</v>
      </c>
      <c r="AH1443" s="38">
        <f t="shared" si="319"/>
        <v>35.491959197193623</v>
      </c>
      <c r="AI1443" s="38">
        <v>517.37694444399995</v>
      </c>
      <c r="AJ1443" s="24">
        <f t="shared" si="320"/>
        <v>6.859980827969657E-2</v>
      </c>
      <c r="AK1443" s="2">
        <f t="shared" si="321"/>
        <v>5837</v>
      </c>
    </row>
    <row r="1444" spans="1:37">
      <c r="A1444" s="2">
        <v>58</v>
      </c>
      <c r="B1444" s="2" t="s">
        <v>122</v>
      </c>
      <c r="C1444" s="2" t="s">
        <v>17</v>
      </c>
      <c r="D1444" s="2" t="s">
        <v>414</v>
      </c>
      <c r="E1444" s="2" t="s">
        <v>1100</v>
      </c>
      <c r="F1444" s="2" t="s">
        <v>64</v>
      </c>
      <c r="H1444" s="2" t="s">
        <v>878</v>
      </c>
      <c r="I1444" s="2">
        <v>6503</v>
      </c>
      <c r="J1444" s="2">
        <v>2349</v>
      </c>
      <c r="K1444" s="95">
        <f t="shared" si="308"/>
        <v>0.36121789943103183</v>
      </c>
      <c r="L1444" s="38">
        <f t="shared" si="309"/>
        <v>0</v>
      </c>
      <c r="M1444" s="38">
        <f t="shared" si="310"/>
        <v>3.0442003621200002</v>
      </c>
      <c r="N1444" s="38">
        <f t="shared" si="311"/>
        <v>6.6494104915500012</v>
      </c>
      <c r="O1444" s="38">
        <f t="shared" si="312"/>
        <v>2.0513891345850004</v>
      </c>
      <c r="P1444" s="2">
        <v>2057996</v>
      </c>
      <c r="Q1444" s="2">
        <v>3.3476463999999999</v>
      </c>
      <c r="R1444" s="24">
        <v>0</v>
      </c>
      <c r="S1444" s="24">
        <v>0.25919117600000002</v>
      </c>
      <c r="T1444" s="24">
        <v>0.56614819000000005</v>
      </c>
      <c r="U1444" s="24">
        <v>0.17466063300000001</v>
      </c>
      <c r="V1444" s="95">
        <f t="shared" si="313"/>
        <v>0.2675934069240351</v>
      </c>
      <c r="W1444" s="95">
        <v>0.2603125</v>
      </c>
      <c r="X1444" s="95">
        <v>0.233325635</v>
      </c>
      <c r="Y1444" s="95">
        <f t="shared" si="314"/>
        <v>0.21820814457781251</v>
      </c>
      <c r="Z1444" s="2" t="s">
        <v>532</v>
      </c>
      <c r="AA1444" s="2">
        <v>0.17499999999999999</v>
      </c>
      <c r="AB1444" s="2">
        <v>0.22500000000000001</v>
      </c>
      <c r="AC1444" s="95">
        <v>0.2603125</v>
      </c>
      <c r="AD1444" s="38">
        <f t="shared" si="315"/>
        <v>0</v>
      </c>
      <c r="AE1444" s="38">
        <f t="shared" si="316"/>
        <v>4.6667591551299594</v>
      </c>
      <c r="AF1444" s="38">
        <f t="shared" si="317"/>
        <v>13.105988078845053</v>
      </c>
      <c r="AG1444" s="38">
        <f t="shared" si="318"/>
        <v>4.6778595706867234</v>
      </c>
      <c r="AH1444" s="38">
        <f t="shared" si="319"/>
        <v>17.783847649531776</v>
      </c>
      <c r="AI1444" s="38">
        <v>517.37694444399995</v>
      </c>
      <c r="AJ1444" s="24">
        <f t="shared" si="320"/>
        <v>3.4373096521808137E-2</v>
      </c>
      <c r="AK1444" s="2">
        <f t="shared" si="321"/>
        <v>2900</v>
      </c>
    </row>
    <row r="1445" spans="1:37">
      <c r="A1445" s="2">
        <v>59</v>
      </c>
      <c r="B1445" s="2" t="s">
        <v>123</v>
      </c>
      <c r="C1445" s="2" t="s">
        <v>17</v>
      </c>
      <c r="D1445" s="2" t="s">
        <v>414</v>
      </c>
      <c r="E1445" s="2" t="s">
        <v>1100</v>
      </c>
      <c r="F1445" s="2" t="s">
        <v>64</v>
      </c>
      <c r="H1445" s="2" t="s">
        <v>878</v>
      </c>
      <c r="I1445" s="2">
        <v>8013</v>
      </c>
      <c r="J1445" s="2">
        <v>1572</v>
      </c>
      <c r="K1445" s="95">
        <f t="shared" si="308"/>
        <v>0.19618120554099588</v>
      </c>
      <c r="L1445" s="38">
        <f t="shared" si="309"/>
        <v>1.3607402719199999</v>
      </c>
      <c r="M1445" s="38">
        <f t="shared" si="310"/>
        <v>1.7071493201999999</v>
      </c>
      <c r="N1445" s="38">
        <f t="shared" si="311"/>
        <v>3.6516398213399999</v>
      </c>
      <c r="O1445" s="38">
        <f t="shared" si="312"/>
        <v>1.1404705865400002</v>
      </c>
      <c r="P1445" s="2">
        <v>3597297</v>
      </c>
      <c r="Q1445" s="2">
        <v>0.95948567500000004</v>
      </c>
      <c r="R1445" s="24">
        <v>0.17312217199999999</v>
      </c>
      <c r="S1445" s="24">
        <v>0.21719457</v>
      </c>
      <c r="T1445" s="24">
        <v>0.46458521899999999</v>
      </c>
      <c r="U1445" s="24">
        <v>0.14509803900000001</v>
      </c>
      <c r="V1445" s="95">
        <f t="shared" si="313"/>
        <v>0.11960839655260203</v>
      </c>
      <c r="W1445" s="95">
        <v>0.25287500000000002</v>
      </c>
      <c r="X1445" s="95">
        <v>0.23163394900000001</v>
      </c>
      <c r="Y1445" s="95">
        <f t="shared" si="314"/>
        <v>0.19654460783712499</v>
      </c>
      <c r="Z1445" s="2">
        <v>0.1</v>
      </c>
      <c r="AA1445" s="2">
        <v>0.17499999999999999</v>
      </c>
      <c r="AB1445" s="2">
        <v>0.22500000000000001</v>
      </c>
      <c r="AC1445" s="95">
        <v>0.25287500000000002</v>
      </c>
      <c r="AD1445" s="38">
        <f t="shared" si="315"/>
        <v>1.1920084782019198</v>
      </c>
      <c r="AE1445" s="38">
        <f t="shared" si="316"/>
        <v>2.6170599078665995</v>
      </c>
      <c r="AF1445" s="38">
        <f t="shared" si="317"/>
        <v>7.1973820878611408</v>
      </c>
      <c r="AG1445" s="38">
        <f t="shared" si="318"/>
        <v>2.5263533362446107</v>
      </c>
      <c r="AH1445" s="38">
        <f t="shared" si="319"/>
        <v>9.723735424105751</v>
      </c>
      <c r="AI1445" s="38">
        <v>517.37694444399995</v>
      </c>
      <c r="AJ1445" s="24">
        <f t="shared" si="320"/>
        <v>1.8794295974196108E-2</v>
      </c>
      <c r="AK1445" s="2">
        <f t="shared" si="321"/>
        <v>1597</v>
      </c>
    </row>
    <row r="1446" spans="1:37">
      <c r="A1446" s="2">
        <v>60</v>
      </c>
      <c r="B1446" s="2" t="s">
        <v>124</v>
      </c>
      <c r="C1446" s="2" t="s">
        <v>17</v>
      </c>
      <c r="D1446" s="2" t="s">
        <v>414</v>
      </c>
      <c r="E1446" s="2" t="s">
        <v>1100</v>
      </c>
      <c r="F1446" s="2" t="s">
        <v>64</v>
      </c>
      <c r="H1446" s="2" t="s">
        <v>878</v>
      </c>
      <c r="I1446" s="2">
        <v>8092</v>
      </c>
      <c r="J1446" s="2">
        <v>1727</v>
      </c>
      <c r="K1446" s="95">
        <f t="shared" si="308"/>
        <v>0.2134206623826001</v>
      </c>
      <c r="L1446" s="38">
        <f t="shared" si="309"/>
        <v>3.2777145321250001</v>
      </c>
      <c r="M1446" s="38">
        <f t="shared" si="310"/>
        <v>4.1932536014049999</v>
      </c>
      <c r="N1446" s="38">
        <f t="shared" si="311"/>
        <v>1.16403186647</v>
      </c>
      <c r="O1446" s="38">
        <f t="shared" si="312"/>
        <v>0</v>
      </c>
      <c r="P1446" s="2">
        <v>1488308</v>
      </c>
      <c r="Q1446" s="2">
        <v>0.25796701700000002</v>
      </c>
      <c r="R1446" s="24">
        <v>0.37958477499999999</v>
      </c>
      <c r="S1446" s="24">
        <v>0.48561130299999999</v>
      </c>
      <c r="T1446" s="24">
        <v>0.13480392199999999</v>
      </c>
      <c r="U1446" s="24">
        <v>0</v>
      </c>
      <c r="V1446" s="95">
        <f t="shared" si="313"/>
        <v>2.8769942325012357E-2</v>
      </c>
      <c r="W1446" s="95">
        <v>0.22500000000000001</v>
      </c>
      <c r="X1446" s="95">
        <v>0.22500000000000001</v>
      </c>
      <c r="Y1446" s="95">
        <f t="shared" si="314"/>
        <v>0.15327133797499998</v>
      </c>
      <c r="Z1446" s="2">
        <v>0.1</v>
      </c>
      <c r="AA1446" s="2">
        <v>0.17499999999999999</v>
      </c>
      <c r="AB1446" s="2">
        <v>0.22500000000000001</v>
      </c>
      <c r="AC1446" s="95"/>
      <c r="AD1446" s="38">
        <f t="shared" si="315"/>
        <v>2.8712779301415003</v>
      </c>
      <c r="AE1446" s="38">
        <f t="shared" si="316"/>
        <v>6.4282577709538637</v>
      </c>
      <c r="AF1446" s="38">
        <f t="shared" si="317"/>
        <v>2.2943068088123701</v>
      </c>
      <c r="AG1446" s="38">
        <f t="shared" si="318"/>
        <v>0</v>
      </c>
      <c r="AH1446" s="38">
        <f t="shared" si="319"/>
        <v>2.2943068088123701</v>
      </c>
      <c r="AI1446" s="38">
        <v>517.37694444399995</v>
      </c>
      <c r="AJ1446" s="24">
        <f t="shared" si="320"/>
        <v>4.4344975814064368E-3</v>
      </c>
      <c r="AK1446" s="2">
        <f t="shared" si="321"/>
        <v>388</v>
      </c>
    </row>
    <row r="1447" spans="1:37">
      <c r="A1447" s="2">
        <v>61</v>
      </c>
      <c r="B1447" s="2" t="s">
        <v>125</v>
      </c>
      <c r="C1447" s="2" t="s">
        <v>17</v>
      </c>
      <c r="D1447" s="2" t="s">
        <v>414</v>
      </c>
      <c r="E1447" s="2" t="s">
        <v>1100</v>
      </c>
      <c r="F1447" s="2" t="s">
        <v>64</v>
      </c>
      <c r="H1447" s="2" t="s">
        <v>878</v>
      </c>
      <c r="I1447" s="2">
        <v>4922</v>
      </c>
      <c r="J1447" s="2">
        <v>893</v>
      </c>
      <c r="K1447" s="95">
        <f t="shared" si="308"/>
        <v>0.18143031288094272</v>
      </c>
      <c r="L1447" s="38">
        <f t="shared" si="309"/>
        <v>0.76258214987499995</v>
      </c>
      <c r="M1447" s="38">
        <f t="shared" si="310"/>
        <v>2.3872370218200003</v>
      </c>
      <c r="N1447" s="38">
        <f t="shared" si="311"/>
        <v>1.3151808283049999</v>
      </c>
      <c r="O1447" s="38">
        <f t="shared" si="312"/>
        <v>0</v>
      </c>
      <c r="P1447" s="2">
        <v>532715</v>
      </c>
      <c r="Q1447" s="2">
        <v>0.81736675199999997</v>
      </c>
      <c r="R1447" s="24">
        <v>0.17079107499999999</v>
      </c>
      <c r="S1447" s="24">
        <v>0.53465554800000004</v>
      </c>
      <c r="T1447" s="24">
        <v>0.29455337700000001</v>
      </c>
      <c r="U1447" s="24">
        <v>0</v>
      </c>
      <c r="V1447" s="95">
        <f t="shared" si="313"/>
        <v>5.3440911349248277E-2</v>
      </c>
      <c r="W1447" s="95">
        <v>0.22950000000000001</v>
      </c>
      <c r="X1447" s="95">
        <v>0.22500000000000001</v>
      </c>
      <c r="Y1447" s="95">
        <f t="shared" si="314"/>
        <v>0.176918338225</v>
      </c>
      <c r="Z1447" s="2">
        <v>0.1</v>
      </c>
      <c r="AA1447" s="2">
        <v>0.17499999999999999</v>
      </c>
      <c r="AB1447" s="2">
        <v>0.22500000000000001</v>
      </c>
      <c r="AC1447" s="95"/>
      <c r="AD1447" s="38">
        <f t="shared" si="315"/>
        <v>0.66802196329050001</v>
      </c>
      <c r="AE1447" s="38">
        <f t="shared" si="316"/>
        <v>3.6596343544500605</v>
      </c>
      <c r="AF1447" s="38">
        <f t="shared" si="317"/>
        <v>2.5922214125891547</v>
      </c>
      <c r="AG1447" s="38">
        <f t="shared" si="318"/>
        <v>0</v>
      </c>
      <c r="AH1447" s="38">
        <f t="shared" si="319"/>
        <v>2.5922214125891547</v>
      </c>
      <c r="AI1447" s="38">
        <v>517.37694444399995</v>
      </c>
      <c r="AJ1447" s="24">
        <f t="shared" si="320"/>
        <v>5.0103148979220363E-3</v>
      </c>
      <c r="AK1447" s="2">
        <f t="shared" si="321"/>
        <v>438</v>
      </c>
    </row>
    <row r="1448" spans="1:37">
      <c r="A1448" s="2">
        <v>62</v>
      </c>
      <c r="B1448" s="2" t="s">
        <v>126</v>
      </c>
      <c r="C1448" s="2" t="s">
        <v>17</v>
      </c>
      <c r="D1448" s="2" t="s">
        <v>414</v>
      </c>
      <c r="E1448" s="2" t="s">
        <v>1100</v>
      </c>
      <c r="F1448" s="2" t="s">
        <v>64</v>
      </c>
      <c r="H1448" s="2" t="s">
        <v>878</v>
      </c>
      <c r="I1448" s="2">
        <v>6815</v>
      </c>
      <c r="J1448" s="2">
        <v>1657</v>
      </c>
      <c r="K1448" s="95">
        <f t="shared" si="308"/>
        <v>0.24314013206162877</v>
      </c>
      <c r="L1448" s="38">
        <f t="shared" si="309"/>
        <v>1.2978420685599998</v>
      </c>
      <c r="M1448" s="38">
        <f t="shared" si="310"/>
        <v>5.4231980340500003</v>
      </c>
      <c r="N1448" s="38">
        <f t="shared" si="311"/>
        <v>1.5639598891049999</v>
      </c>
      <c r="O1448" s="38">
        <f t="shared" si="312"/>
        <v>0</v>
      </c>
      <c r="P1448" s="2">
        <v>2031780</v>
      </c>
      <c r="Q1448" s="2">
        <v>0.36807735499999999</v>
      </c>
      <c r="R1448" s="24">
        <v>0.15664961599999999</v>
      </c>
      <c r="S1448" s="24">
        <v>0.65458033000000004</v>
      </c>
      <c r="T1448" s="24">
        <v>0.18877005299999999</v>
      </c>
      <c r="U1448" s="24">
        <v>0</v>
      </c>
      <c r="V1448" s="95">
        <f t="shared" si="313"/>
        <v>4.589757561570066E-2</v>
      </c>
      <c r="W1448" s="95">
        <v>0.22500000000000001</v>
      </c>
      <c r="X1448" s="95">
        <v>0.22500000000000001</v>
      </c>
      <c r="Y1448" s="95">
        <f t="shared" si="314"/>
        <v>0.17268978127500001</v>
      </c>
      <c r="Z1448" s="2">
        <v>0.1</v>
      </c>
      <c r="AA1448" s="2">
        <v>0.17499999999999999</v>
      </c>
      <c r="AB1448" s="2">
        <v>0.22500000000000001</v>
      </c>
      <c r="AC1448" s="95"/>
      <c r="AD1448" s="38">
        <f t="shared" si="315"/>
        <v>1.13690965205856</v>
      </c>
      <c r="AE1448" s="38">
        <f t="shared" si="316"/>
        <v>8.3137625861986493</v>
      </c>
      <c r="AF1448" s="38">
        <f t="shared" si="317"/>
        <v>3.0825649414259551</v>
      </c>
      <c r="AG1448" s="38">
        <f t="shared" si="318"/>
        <v>0</v>
      </c>
      <c r="AH1448" s="38">
        <f t="shared" si="319"/>
        <v>3.0825649414259551</v>
      </c>
      <c r="AI1448" s="38">
        <v>517.37694444399995</v>
      </c>
      <c r="AJ1448" s="24">
        <f t="shared" si="320"/>
        <v>5.958063988990926E-3</v>
      </c>
      <c r="AK1448" s="2">
        <f t="shared" si="321"/>
        <v>521</v>
      </c>
    </row>
    <row r="1449" spans="1:37">
      <c r="A1449" s="2">
        <v>64</v>
      </c>
      <c r="B1449" s="2" t="s">
        <v>128</v>
      </c>
      <c r="C1449" s="2" t="s">
        <v>17</v>
      </c>
      <c r="D1449" s="2" t="s">
        <v>414</v>
      </c>
      <c r="E1449" s="2" t="s">
        <v>1100</v>
      </c>
      <c r="F1449" s="2" t="s">
        <v>64</v>
      </c>
      <c r="H1449" s="2" t="s">
        <v>878</v>
      </c>
      <c r="I1449" s="2">
        <v>7930</v>
      </c>
      <c r="J1449" s="2">
        <v>1160</v>
      </c>
      <c r="K1449" s="95">
        <f t="shared" si="308"/>
        <v>0.14627994955863807</v>
      </c>
      <c r="L1449" s="38">
        <f t="shared" si="309"/>
        <v>0</v>
      </c>
      <c r="M1449" s="38">
        <f t="shared" si="310"/>
        <v>1.5228877009999999</v>
      </c>
      <c r="N1449" s="38">
        <f t="shared" si="311"/>
        <v>3.5228686004000003</v>
      </c>
      <c r="O1449" s="38">
        <f t="shared" si="312"/>
        <v>0.75424369860000007</v>
      </c>
      <c r="P1449" s="2">
        <v>1602754</v>
      </c>
      <c r="Q1449" s="2">
        <v>3.3633099359999998</v>
      </c>
      <c r="R1449" s="24">
        <v>0</v>
      </c>
      <c r="S1449" s="24">
        <v>0.26256684499999999</v>
      </c>
      <c r="T1449" s="24">
        <v>0.607391138</v>
      </c>
      <c r="U1449" s="24">
        <v>0.13004201700000001</v>
      </c>
      <c r="V1449" s="95">
        <f t="shared" si="313"/>
        <v>0.10787168471626732</v>
      </c>
      <c r="W1449" s="95">
        <v>0.25446875000000002</v>
      </c>
      <c r="X1449" s="95">
        <v>0.23019664100000001</v>
      </c>
      <c r="Y1449" s="95">
        <f t="shared" si="314"/>
        <v>0.21570383343846875</v>
      </c>
      <c r="Z1449" s="2" t="s">
        <v>532</v>
      </c>
      <c r="AA1449" s="2">
        <v>0.17499999999999999</v>
      </c>
      <c r="AB1449" s="2">
        <v>0.22500000000000001</v>
      </c>
      <c r="AC1449" s="95">
        <v>0.25446875000000002</v>
      </c>
      <c r="AD1449" s="38">
        <f t="shared" si="315"/>
        <v>0</v>
      </c>
      <c r="AE1449" s="38">
        <f t="shared" si="316"/>
        <v>2.3345868456329995</v>
      </c>
      <c r="AF1449" s="38">
        <f t="shared" si="317"/>
        <v>6.9435740113884004</v>
      </c>
      <c r="AG1449" s="38">
        <f t="shared" si="318"/>
        <v>1.6813195123203204</v>
      </c>
      <c r="AH1449" s="38">
        <f t="shared" si="319"/>
        <v>8.624893523708721</v>
      </c>
      <c r="AI1449" s="38">
        <v>517.37694444399995</v>
      </c>
      <c r="AJ1449" s="24">
        <f t="shared" si="320"/>
        <v>1.6670424950956171E-2</v>
      </c>
      <c r="AK1449" s="2">
        <f t="shared" si="321"/>
        <v>1426</v>
      </c>
    </row>
    <row r="1450" spans="1:37">
      <c r="A1450" s="2">
        <v>65</v>
      </c>
      <c r="B1450" s="2" t="s">
        <v>129</v>
      </c>
      <c r="C1450" s="2" t="s">
        <v>17</v>
      </c>
      <c r="D1450" s="2" t="s">
        <v>414</v>
      </c>
      <c r="E1450" s="2" t="s">
        <v>1100</v>
      </c>
      <c r="F1450" s="2" t="s">
        <v>64</v>
      </c>
      <c r="H1450" s="2" t="s">
        <v>878</v>
      </c>
      <c r="I1450" s="2">
        <v>6527</v>
      </c>
      <c r="J1450" s="2">
        <v>1389</v>
      </c>
      <c r="K1450" s="95">
        <f t="shared" si="308"/>
        <v>0.2128083346100812</v>
      </c>
      <c r="L1450" s="38">
        <f t="shared" si="309"/>
        <v>0</v>
      </c>
      <c r="M1450" s="38">
        <f t="shared" si="310"/>
        <v>3.0154577173199999</v>
      </c>
      <c r="N1450" s="38">
        <f t="shared" si="311"/>
        <v>3.9295422826799999</v>
      </c>
      <c r="O1450" s="38">
        <f t="shared" si="312"/>
        <v>0</v>
      </c>
      <c r="P1450" s="2">
        <v>1465612</v>
      </c>
      <c r="Q1450" s="2">
        <v>3.4621726759999998</v>
      </c>
      <c r="R1450" s="24">
        <v>0</v>
      </c>
      <c r="S1450" s="24">
        <v>0.43419117600000001</v>
      </c>
      <c r="T1450" s="24">
        <v>0.56580882399999999</v>
      </c>
      <c r="U1450" s="24">
        <v>0</v>
      </c>
      <c r="V1450" s="95">
        <f t="shared" si="313"/>
        <v>0.12040883354312854</v>
      </c>
      <c r="W1450" s="95">
        <v>0.24756249999999999</v>
      </c>
      <c r="X1450" s="95">
        <v>0.22500000000000001</v>
      </c>
      <c r="Y1450" s="95">
        <f t="shared" si="314"/>
        <v>0.2032904412</v>
      </c>
      <c r="Z1450" s="2" t="s">
        <v>532</v>
      </c>
      <c r="AA1450" s="2">
        <v>0.17499999999999999</v>
      </c>
      <c r="AB1450" s="2">
        <v>0.22500000000000001</v>
      </c>
      <c r="AC1450" s="95"/>
      <c r="AD1450" s="38">
        <f t="shared" si="315"/>
        <v>0</v>
      </c>
      <c r="AE1450" s="38">
        <f t="shared" si="316"/>
        <v>4.6226966806515595</v>
      </c>
      <c r="AF1450" s="38">
        <f t="shared" si="317"/>
        <v>7.7451278391622802</v>
      </c>
      <c r="AG1450" s="38">
        <f t="shared" si="318"/>
        <v>0</v>
      </c>
      <c r="AH1450" s="38">
        <f t="shared" si="319"/>
        <v>7.7451278391622802</v>
      </c>
      <c r="AI1450" s="38">
        <v>517.37694444399995</v>
      </c>
      <c r="AJ1450" s="24">
        <f t="shared" si="320"/>
        <v>1.4969990298824768E-2</v>
      </c>
      <c r="AK1450" s="2">
        <f t="shared" si="321"/>
        <v>1310</v>
      </c>
    </row>
    <row r="1451" spans="1:37">
      <c r="A1451" s="2">
        <v>66</v>
      </c>
      <c r="B1451" s="2" t="s">
        <v>130</v>
      </c>
      <c r="C1451" s="2" t="s">
        <v>17</v>
      </c>
      <c r="D1451" s="2" t="s">
        <v>414</v>
      </c>
      <c r="E1451" s="2" t="s">
        <v>1100</v>
      </c>
      <c r="F1451" s="2" t="s">
        <v>64</v>
      </c>
      <c r="H1451" s="2" t="s">
        <v>878</v>
      </c>
      <c r="I1451" s="2">
        <v>3996</v>
      </c>
      <c r="J1451" s="2">
        <v>767</v>
      </c>
      <c r="K1451" s="95">
        <f t="shared" si="308"/>
        <v>0.19194194194194195</v>
      </c>
      <c r="L1451" s="38">
        <f t="shared" si="309"/>
        <v>0</v>
      </c>
      <c r="M1451" s="38">
        <f t="shared" si="310"/>
        <v>0.41070328871000006</v>
      </c>
      <c r="N1451" s="38">
        <f t="shared" si="311"/>
        <v>3.4242967112899998</v>
      </c>
      <c r="O1451" s="38">
        <f t="shared" si="312"/>
        <v>0</v>
      </c>
      <c r="P1451" s="2">
        <v>1016485</v>
      </c>
      <c r="Q1451" s="2">
        <v>3.454097328</v>
      </c>
      <c r="R1451" s="24">
        <v>0</v>
      </c>
      <c r="S1451" s="24">
        <v>0.10709342600000001</v>
      </c>
      <c r="T1451" s="24">
        <v>0.89290657399999995</v>
      </c>
      <c r="U1451" s="24">
        <v>0</v>
      </c>
      <c r="V1451" s="95">
        <f t="shared" si="313"/>
        <v>0.17138622178628629</v>
      </c>
      <c r="W1451" s="95">
        <v>0.24437499999999998</v>
      </c>
      <c r="X1451" s="95">
        <v>0.22500000000000001</v>
      </c>
      <c r="Y1451" s="95">
        <f t="shared" si="314"/>
        <v>0.2196453287</v>
      </c>
      <c r="Z1451" s="2" t="s">
        <v>532</v>
      </c>
      <c r="AA1451" s="2">
        <v>0.17499999999999999</v>
      </c>
      <c r="AB1451" s="2">
        <v>0.22500000000000001</v>
      </c>
      <c r="AC1451" s="95"/>
      <c r="AD1451" s="38">
        <f t="shared" si="315"/>
        <v>0</v>
      </c>
      <c r="AE1451" s="38">
        <f t="shared" si="316"/>
        <v>0.62960814159242995</v>
      </c>
      <c r="AF1451" s="38">
        <f t="shared" si="317"/>
        <v>6.7492888179525901</v>
      </c>
      <c r="AG1451" s="38">
        <f t="shared" si="318"/>
        <v>0</v>
      </c>
      <c r="AH1451" s="38">
        <f t="shared" si="319"/>
        <v>6.7492888179525901</v>
      </c>
      <c r="AI1451" s="38">
        <v>517.37694444399995</v>
      </c>
      <c r="AJ1451" s="24">
        <f t="shared" si="320"/>
        <v>1.3045205996192438E-2</v>
      </c>
      <c r="AK1451" s="2">
        <f t="shared" si="321"/>
        <v>1141</v>
      </c>
    </row>
    <row r="1452" spans="1:37">
      <c r="A1452" s="2">
        <v>307</v>
      </c>
      <c r="B1452" s="2" t="s">
        <v>358</v>
      </c>
      <c r="C1452" s="2" t="s">
        <v>17</v>
      </c>
      <c r="D1452" s="2" t="s">
        <v>414</v>
      </c>
      <c r="E1452" s="2" t="s">
        <v>1100</v>
      </c>
      <c r="F1452" s="2" t="s">
        <v>64</v>
      </c>
      <c r="H1452" s="2" t="s">
        <v>878</v>
      </c>
      <c r="I1452" s="2">
        <v>20503</v>
      </c>
      <c r="J1452" s="2">
        <v>3575</v>
      </c>
      <c r="K1452" s="95">
        <f t="shared" si="308"/>
        <v>0.17436472711310541</v>
      </c>
      <c r="L1452" s="38">
        <f t="shared" si="309"/>
        <v>0</v>
      </c>
      <c r="M1452" s="38">
        <f t="shared" si="310"/>
        <v>4.1743382394999999</v>
      </c>
      <c r="N1452" s="38">
        <f t="shared" si="311"/>
        <v>13.700661760499999</v>
      </c>
      <c r="O1452" s="38">
        <f t="shared" si="312"/>
        <v>0</v>
      </c>
      <c r="P1452" s="2">
        <v>2245470</v>
      </c>
      <c r="Q1452" s="2">
        <v>12.025992037</v>
      </c>
      <c r="R1452" s="24">
        <v>0</v>
      </c>
      <c r="S1452" s="24">
        <v>0.23352941199999999</v>
      </c>
      <c r="T1452" s="24">
        <v>0.76647058800000001</v>
      </c>
      <c r="U1452" s="24">
        <v>0</v>
      </c>
      <c r="V1452" s="95">
        <f t="shared" si="313"/>
        <v>0.13364543491684144</v>
      </c>
      <c r="W1452" s="95">
        <v>0.24171875000000004</v>
      </c>
      <c r="X1452" s="95">
        <v>0.22500000000000001</v>
      </c>
      <c r="Y1452" s="95">
        <f t="shared" si="314"/>
        <v>0.21332352939999999</v>
      </c>
      <c r="Z1452" s="2" t="s">
        <v>532</v>
      </c>
      <c r="AA1452" s="2">
        <v>0.17499999999999999</v>
      </c>
      <c r="AB1452" s="2">
        <v>0.22500000000000001</v>
      </c>
      <c r="AC1452" s="95"/>
      <c r="AD1452" s="38">
        <f t="shared" si="315"/>
        <v>0</v>
      </c>
      <c r="AE1452" s="38">
        <f t="shared" si="316"/>
        <v>6.3992605211534999</v>
      </c>
      <c r="AF1452" s="38">
        <f t="shared" si="317"/>
        <v>27.004004329945499</v>
      </c>
      <c r="AG1452" s="38">
        <f t="shared" si="318"/>
        <v>0</v>
      </c>
      <c r="AH1452" s="38">
        <f t="shared" si="319"/>
        <v>27.004004329945499</v>
      </c>
      <c r="AI1452" s="38">
        <v>517.37694444399995</v>
      </c>
      <c r="AJ1452" s="24">
        <f t="shared" si="320"/>
        <v>5.2194062027571403E-2</v>
      </c>
      <c r="AK1452" s="2">
        <f t="shared" si="321"/>
        <v>4567</v>
      </c>
    </row>
    <row r="1453" spans="1:37">
      <c r="A1453" s="2">
        <v>67</v>
      </c>
      <c r="B1453" s="2" t="s">
        <v>131</v>
      </c>
      <c r="C1453" s="2" t="s">
        <v>17</v>
      </c>
      <c r="D1453" s="2" t="s">
        <v>414</v>
      </c>
      <c r="E1453" s="2" t="s">
        <v>1100</v>
      </c>
      <c r="F1453" s="2" t="s">
        <v>64</v>
      </c>
      <c r="H1453" s="2" t="s">
        <v>878</v>
      </c>
      <c r="I1453" s="2">
        <v>15387</v>
      </c>
      <c r="J1453" s="2">
        <v>5828</v>
      </c>
      <c r="K1453" s="95">
        <f t="shared" si="308"/>
        <v>0.37876129199974001</v>
      </c>
      <c r="L1453" s="38">
        <f t="shared" si="309"/>
        <v>0</v>
      </c>
      <c r="M1453" s="38">
        <f t="shared" si="310"/>
        <v>0</v>
      </c>
      <c r="N1453" s="38">
        <f t="shared" si="311"/>
        <v>1.31007562462</v>
      </c>
      <c r="O1453" s="38">
        <f t="shared" si="312"/>
        <v>27.829924375379999</v>
      </c>
      <c r="P1453" s="2">
        <v>2858714</v>
      </c>
      <c r="Q1453" s="2">
        <v>11.069748136999999</v>
      </c>
      <c r="R1453" s="24">
        <v>0</v>
      </c>
      <c r="S1453" s="24">
        <v>0</v>
      </c>
      <c r="T1453" s="24">
        <v>4.4957983E-2</v>
      </c>
      <c r="U1453" s="24">
        <v>0.95504201700000002</v>
      </c>
      <c r="V1453" s="95">
        <f t="shared" si="313"/>
        <v>0.37876129199974001</v>
      </c>
      <c r="W1453" s="95">
        <v>0.40109374999999997</v>
      </c>
      <c r="X1453" s="95">
        <v>0.315775417</v>
      </c>
      <c r="Y1453" s="95">
        <f t="shared" si="314"/>
        <v>0.31577541716248836</v>
      </c>
      <c r="Z1453" s="2" t="s">
        <v>532</v>
      </c>
      <c r="AA1453" s="2" t="s">
        <v>532</v>
      </c>
      <c r="AB1453" s="2">
        <v>0.22500000000000001</v>
      </c>
      <c r="AC1453" s="95">
        <v>0.32004861099999998</v>
      </c>
      <c r="AD1453" s="38">
        <f t="shared" si="315"/>
        <v>0</v>
      </c>
      <c r="AE1453" s="38">
        <f t="shared" si="316"/>
        <v>0</v>
      </c>
      <c r="AF1453" s="38">
        <f t="shared" si="317"/>
        <v>2.5821590561260201</v>
      </c>
      <c r="AG1453" s="38">
        <f t="shared" si="318"/>
        <v>78.024694891440589</v>
      </c>
      <c r="AH1453" s="38">
        <f t="shared" si="319"/>
        <v>80.606853947566606</v>
      </c>
      <c r="AI1453" s="38">
        <v>517.37694444399995</v>
      </c>
      <c r="AJ1453" s="24">
        <f t="shared" si="320"/>
        <v>0.15579908384628716</v>
      </c>
      <c r="AK1453" s="2">
        <f t="shared" si="321"/>
        <v>9713</v>
      </c>
    </row>
    <row r="1454" spans="1:37">
      <c r="A1454" s="2">
        <v>68</v>
      </c>
      <c r="B1454" s="2" t="s">
        <v>132</v>
      </c>
      <c r="C1454" s="2" t="s">
        <v>17</v>
      </c>
      <c r="D1454" s="2" t="s">
        <v>414</v>
      </c>
      <c r="E1454" s="2" t="s">
        <v>1100</v>
      </c>
      <c r="F1454" s="2" t="s">
        <v>64</v>
      </c>
      <c r="H1454" s="2" t="s">
        <v>878</v>
      </c>
      <c r="I1454" s="2">
        <v>16214</v>
      </c>
      <c r="J1454" s="2">
        <v>3276</v>
      </c>
      <c r="K1454" s="95">
        <f t="shared" si="308"/>
        <v>0.20204761317380041</v>
      </c>
      <c r="L1454" s="38">
        <f t="shared" si="309"/>
        <v>1.4212058842799999</v>
      </c>
      <c r="M1454" s="38">
        <f t="shared" si="310"/>
        <v>7.6635000023399993</v>
      </c>
      <c r="N1454" s="38">
        <f t="shared" si="311"/>
        <v>7.2952941133800007</v>
      </c>
      <c r="O1454" s="38">
        <f t="shared" si="312"/>
        <v>0</v>
      </c>
      <c r="P1454" s="2">
        <v>2170714</v>
      </c>
      <c r="Q1454" s="2">
        <v>3.860013806</v>
      </c>
      <c r="R1454" s="24">
        <v>8.6764705999999997E-2</v>
      </c>
      <c r="S1454" s="24">
        <v>0.46785714299999998</v>
      </c>
      <c r="T1454" s="24">
        <v>0.445378151</v>
      </c>
      <c r="U1454" s="24">
        <v>0</v>
      </c>
      <c r="V1454" s="95">
        <f t="shared" si="313"/>
        <v>8.9987592369310462E-2</v>
      </c>
      <c r="W1454" s="95">
        <v>0.23534374999999999</v>
      </c>
      <c r="X1454" s="95">
        <v>0.22500000000000001</v>
      </c>
      <c r="Y1454" s="95">
        <f t="shared" si="314"/>
        <v>0.19076155459999999</v>
      </c>
      <c r="Z1454" s="2">
        <v>0.1</v>
      </c>
      <c r="AA1454" s="2">
        <v>0.17499999999999999</v>
      </c>
      <c r="AB1454" s="2">
        <v>0.22500000000000001</v>
      </c>
      <c r="AC1454" s="95"/>
      <c r="AD1454" s="38">
        <f t="shared" si="315"/>
        <v>1.24497635462928</v>
      </c>
      <c r="AE1454" s="38">
        <f t="shared" si="316"/>
        <v>11.748145503587217</v>
      </c>
      <c r="AF1454" s="38">
        <f t="shared" si="317"/>
        <v>14.379024697471984</v>
      </c>
      <c r="AG1454" s="38">
        <f t="shared" si="318"/>
        <v>0</v>
      </c>
      <c r="AH1454" s="38">
        <f t="shared" si="319"/>
        <v>14.379024697471984</v>
      </c>
      <c r="AI1454" s="38">
        <v>517.37694444399995</v>
      </c>
      <c r="AJ1454" s="24">
        <f t="shared" si="320"/>
        <v>2.7792163628250634E-2</v>
      </c>
      <c r="AK1454" s="2">
        <f t="shared" si="321"/>
        <v>2432</v>
      </c>
    </row>
    <row r="1455" spans="1:37">
      <c r="A1455" s="2">
        <v>84</v>
      </c>
      <c r="B1455" s="2" t="s">
        <v>139</v>
      </c>
      <c r="C1455" s="2" t="s">
        <v>16</v>
      </c>
      <c r="D1455" s="2" t="s">
        <v>421</v>
      </c>
      <c r="E1455" s="2" t="s">
        <v>1100</v>
      </c>
      <c r="F1455" s="2" t="s">
        <v>64</v>
      </c>
      <c r="H1455" s="2" t="s">
        <v>878</v>
      </c>
      <c r="I1455" s="2">
        <v>3682</v>
      </c>
      <c r="J1455" s="2">
        <v>1559</v>
      </c>
      <c r="K1455" s="95">
        <f t="shared" si="308"/>
        <v>0.42341118957088542</v>
      </c>
      <c r="L1455" s="38">
        <f t="shared" si="309"/>
        <v>0.93998529182500012</v>
      </c>
      <c r="M1455" s="38">
        <f t="shared" si="310"/>
        <v>1.9651260477999999</v>
      </c>
      <c r="N1455" s="38">
        <f t="shared" si="311"/>
        <v>1.781856688115</v>
      </c>
      <c r="O1455" s="38">
        <f t="shared" si="312"/>
        <v>3.1080319722600001</v>
      </c>
      <c r="P1455" s="2">
        <v>3781274</v>
      </c>
      <c r="Q1455" s="2">
        <v>3.2315483619999998</v>
      </c>
      <c r="R1455" s="24">
        <v>0.120588235</v>
      </c>
      <c r="S1455" s="24">
        <v>0.25210083999999999</v>
      </c>
      <c r="T1455" s="24">
        <v>0.22858969700000001</v>
      </c>
      <c r="U1455" s="24">
        <v>0.39872122799999998</v>
      </c>
      <c r="V1455" s="95">
        <f t="shared" si="313"/>
        <v>0.26561046498506247</v>
      </c>
      <c r="W1455" s="95">
        <v>0.37240624999999999</v>
      </c>
      <c r="X1455" s="95">
        <v>0.285263188</v>
      </c>
      <c r="Y1455" s="95">
        <f t="shared" si="314"/>
        <v>0.23512518505475</v>
      </c>
      <c r="Z1455" s="2">
        <v>0.1</v>
      </c>
      <c r="AA1455" s="2">
        <v>0.17499999999999999</v>
      </c>
      <c r="AB1455" s="2">
        <v>0.22500000000000001</v>
      </c>
      <c r="AC1455" s="95">
        <v>0.3198125</v>
      </c>
      <c r="AD1455" s="38">
        <f t="shared" si="315"/>
        <v>0.82342711563870008</v>
      </c>
      <c r="AE1455" s="38">
        <f t="shared" si="316"/>
        <v>3.0125382312773996</v>
      </c>
      <c r="AF1455" s="38">
        <f t="shared" si="317"/>
        <v>3.5120395322746649</v>
      </c>
      <c r="AG1455" s="38">
        <f t="shared" si="318"/>
        <v>8.7073302821247935</v>
      </c>
      <c r="AH1455" s="38">
        <f t="shared" si="319"/>
        <v>12.219369814399458</v>
      </c>
      <c r="AI1455" s="38">
        <v>53.363055555999999</v>
      </c>
      <c r="AJ1455" s="24">
        <f t="shared" si="320"/>
        <v>0.22898557226687041</v>
      </c>
      <c r="AK1455" s="2">
        <f t="shared" si="321"/>
        <v>1630</v>
      </c>
    </row>
    <row r="1456" spans="1:37">
      <c r="A1456" s="2">
        <v>85</v>
      </c>
      <c r="B1456" s="2" t="s">
        <v>140</v>
      </c>
      <c r="C1456" s="2" t="s">
        <v>16</v>
      </c>
      <c r="D1456" s="2" t="s">
        <v>421</v>
      </c>
      <c r="E1456" s="2" t="s">
        <v>1100</v>
      </c>
      <c r="F1456" s="2" t="s">
        <v>64</v>
      </c>
      <c r="H1456" s="2" t="s">
        <v>878</v>
      </c>
      <c r="I1456" s="2">
        <v>3666</v>
      </c>
      <c r="J1456" s="2">
        <v>2411</v>
      </c>
      <c r="K1456" s="95">
        <f t="shared" si="308"/>
        <v>0.65766503000545551</v>
      </c>
      <c r="L1456" s="38">
        <f t="shared" si="309"/>
        <v>0</v>
      </c>
      <c r="M1456" s="38">
        <f t="shared" si="310"/>
        <v>0</v>
      </c>
      <c r="N1456" s="38">
        <f t="shared" si="311"/>
        <v>1.3108962501949999</v>
      </c>
      <c r="O1456" s="38">
        <f t="shared" si="312"/>
        <v>10.744103749804999</v>
      </c>
      <c r="P1456" s="2">
        <v>196654</v>
      </c>
      <c r="Q1456" s="2">
        <v>187.17662343399999</v>
      </c>
      <c r="R1456" s="24">
        <v>0</v>
      </c>
      <c r="S1456" s="24">
        <v>0</v>
      </c>
      <c r="T1456" s="24">
        <v>0.10874294900000001</v>
      </c>
      <c r="U1456" s="24">
        <v>0.89125705099999997</v>
      </c>
      <c r="V1456" s="95">
        <f t="shared" si="313"/>
        <v>0.65766503000545551</v>
      </c>
      <c r="W1456" s="95">
        <v>0.47918749999999999</v>
      </c>
      <c r="X1456" s="95">
        <v>0.34856443500000001</v>
      </c>
      <c r="Y1456" s="95">
        <f t="shared" si="314"/>
        <v>0.34856443458629688</v>
      </c>
      <c r="Z1456" s="2" t="s">
        <v>532</v>
      </c>
      <c r="AA1456" s="2" t="s">
        <v>532</v>
      </c>
      <c r="AB1456" s="2">
        <v>0.22500000000000001</v>
      </c>
      <c r="AC1456" s="95">
        <v>0.363640625</v>
      </c>
      <c r="AD1456" s="38">
        <f t="shared" si="315"/>
        <v>0</v>
      </c>
      <c r="AE1456" s="38">
        <f t="shared" si="316"/>
        <v>0</v>
      </c>
      <c r="AF1456" s="38">
        <f t="shared" si="317"/>
        <v>2.5837765091343448</v>
      </c>
      <c r="AG1456" s="38">
        <f t="shared" si="318"/>
        <v>34.225255199160856</v>
      </c>
      <c r="AH1456" s="38">
        <f t="shared" si="319"/>
        <v>36.809031708295201</v>
      </c>
      <c r="AI1456" s="38">
        <v>53.363055555999999</v>
      </c>
      <c r="AJ1456" s="24">
        <f t="shared" si="320"/>
        <v>0.68978493312976141</v>
      </c>
      <c r="AK1456" s="2">
        <f t="shared" si="321"/>
        <v>4018</v>
      </c>
    </row>
    <row r="1457" spans="1:37">
      <c r="A1457" s="2">
        <v>86</v>
      </c>
      <c r="B1457" s="2" t="s">
        <v>141</v>
      </c>
      <c r="C1457" s="2" t="s">
        <v>16</v>
      </c>
      <c r="D1457" s="2" t="s">
        <v>421</v>
      </c>
      <c r="E1457" s="2" t="s">
        <v>1100</v>
      </c>
      <c r="F1457" s="2" t="s">
        <v>64</v>
      </c>
      <c r="H1457" s="2" t="s">
        <v>878</v>
      </c>
      <c r="I1457" s="2">
        <v>4910</v>
      </c>
      <c r="J1457" s="2">
        <v>3777</v>
      </c>
      <c r="K1457" s="95">
        <f t="shared" si="308"/>
        <v>0.76924643584521379</v>
      </c>
      <c r="L1457" s="38">
        <f t="shared" si="309"/>
        <v>0</v>
      </c>
      <c r="M1457" s="38">
        <f t="shared" si="310"/>
        <v>0</v>
      </c>
      <c r="N1457" s="38">
        <f t="shared" si="311"/>
        <v>1.3844885650950003</v>
      </c>
      <c r="O1457" s="38">
        <f t="shared" si="312"/>
        <v>17.500511434904997</v>
      </c>
      <c r="P1457" s="2">
        <v>334791</v>
      </c>
      <c r="Q1457" s="2">
        <v>178.13916466699999</v>
      </c>
      <c r="R1457" s="24">
        <v>0</v>
      </c>
      <c r="S1457" s="24">
        <v>0</v>
      </c>
      <c r="T1457" s="24">
        <v>7.3311547000000005E-2</v>
      </c>
      <c r="U1457" s="24">
        <v>0.92668845300000002</v>
      </c>
      <c r="V1457" s="95">
        <f t="shared" si="313"/>
        <v>0.76924643584521379</v>
      </c>
      <c r="W1457" s="95">
        <v>0.51212500000000005</v>
      </c>
      <c r="X1457" s="95">
        <v>0.36050566299999998</v>
      </c>
      <c r="Y1457" s="95">
        <f t="shared" si="314"/>
        <v>0.36050566216171137</v>
      </c>
      <c r="Z1457" s="2" t="s">
        <v>532</v>
      </c>
      <c r="AA1457" s="2" t="s">
        <v>532</v>
      </c>
      <c r="AB1457" s="2">
        <v>0.22500000000000001</v>
      </c>
      <c r="AC1457" s="95">
        <v>0.37122569399999999</v>
      </c>
      <c r="AD1457" s="38">
        <f t="shared" si="315"/>
        <v>0</v>
      </c>
      <c r="AE1457" s="38">
        <f t="shared" si="316"/>
        <v>0</v>
      </c>
      <c r="AF1457" s="38">
        <f t="shared" si="317"/>
        <v>2.728826961802246</v>
      </c>
      <c r="AG1457" s="38">
        <f t="shared" si="318"/>
        <v>56.910562044331279</v>
      </c>
      <c r="AH1457" s="38">
        <f t="shared" si="319"/>
        <v>59.639389006133527</v>
      </c>
      <c r="AI1457" s="38">
        <v>53.363055555999999</v>
      </c>
      <c r="AJ1457" s="24">
        <f t="shared" si="320"/>
        <v>1.1176157059362362</v>
      </c>
      <c r="AK1457" s="2">
        <f t="shared" si="321"/>
        <v>6295</v>
      </c>
    </row>
    <row r="1458" spans="1:37">
      <c r="A1458" s="2">
        <v>87</v>
      </c>
      <c r="B1458" s="2" t="s">
        <v>142</v>
      </c>
      <c r="C1458" s="2" t="s">
        <v>16</v>
      </c>
      <c r="D1458" s="2" t="s">
        <v>421</v>
      </c>
      <c r="E1458" s="2" t="s">
        <v>1100</v>
      </c>
      <c r="F1458" s="2" t="s">
        <v>64</v>
      </c>
      <c r="H1458" s="2" t="s">
        <v>878</v>
      </c>
      <c r="I1458" s="2">
        <v>8120</v>
      </c>
      <c r="J1458" s="2">
        <v>6408</v>
      </c>
      <c r="K1458" s="95">
        <f t="shared" si="308"/>
        <v>0.78916256157635467</v>
      </c>
      <c r="L1458" s="38">
        <f t="shared" si="309"/>
        <v>2.2534526912400001</v>
      </c>
      <c r="M1458" s="38">
        <f t="shared" si="310"/>
        <v>6.5554987352400005</v>
      </c>
      <c r="N1458" s="38">
        <f t="shared" si="311"/>
        <v>6.5554987352400005</v>
      </c>
      <c r="O1458" s="38">
        <f t="shared" si="312"/>
        <v>16.675549870319998</v>
      </c>
      <c r="P1458" s="2">
        <v>631812</v>
      </c>
      <c r="Q1458" s="2">
        <v>92.673051521000005</v>
      </c>
      <c r="R1458" s="24">
        <v>7.0332481000000002E-2</v>
      </c>
      <c r="S1458" s="24">
        <v>0.20460358100000001</v>
      </c>
      <c r="T1458" s="24">
        <v>0.20460358100000001</v>
      </c>
      <c r="U1458" s="24">
        <v>0.52046035800000001</v>
      </c>
      <c r="V1458" s="95">
        <f t="shared" si="313"/>
        <v>0.57219331540788176</v>
      </c>
      <c r="W1458" s="95">
        <v>0.40853125000000001</v>
      </c>
      <c r="X1458" s="95">
        <v>0.28771891500000002</v>
      </c>
      <c r="Y1458" s="95">
        <f t="shared" si="314"/>
        <v>0.25145348483024998</v>
      </c>
      <c r="Z1458" s="2">
        <v>0.1</v>
      </c>
      <c r="AA1458" s="2">
        <v>0.17499999999999999</v>
      </c>
      <c r="AB1458" s="2">
        <v>0.22500000000000001</v>
      </c>
      <c r="AC1458" s="95">
        <v>0.31237500000000001</v>
      </c>
      <c r="AD1458" s="38">
        <f t="shared" si="315"/>
        <v>1.9740245575262403</v>
      </c>
      <c r="AE1458" s="38">
        <f t="shared" si="316"/>
        <v>10.04957956112292</v>
      </c>
      <c r="AF1458" s="38">
        <f t="shared" si="317"/>
        <v>12.920888007158043</v>
      </c>
      <c r="AG1458" s="38">
        <f t="shared" si="318"/>
        <v>45.631058042892988</v>
      </c>
      <c r="AH1458" s="38">
        <f t="shared" si="319"/>
        <v>58.551946050051029</v>
      </c>
      <c r="AI1458" s="38">
        <v>53.363055555999999</v>
      </c>
      <c r="AJ1458" s="24">
        <f t="shared" si="320"/>
        <v>1.0972375071102465</v>
      </c>
      <c r="AK1458" s="2">
        <f t="shared" si="321"/>
        <v>7744</v>
      </c>
    </row>
    <row r="1459" spans="1:37">
      <c r="A1459" s="2">
        <v>75</v>
      </c>
      <c r="B1459" s="2" t="s">
        <v>422</v>
      </c>
      <c r="C1459" s="2" t="s">
        <v>16</v>
      </c>
      <c r="D1459" s="2" t="s">
        <v>421</v>
      </c>
      <c r="E1459" s="2" t="s">
        <v>1100</v>
      </c>
      <c r="F1459" s="2" t="s">
        <v>64</v>
      </c>
      <c r="H1459" s="2" t="s">
        <v>878</v>
      </c>
      <c r="I1459" s="2">
        <v>13932</v>
      </c>
      <c r="J1459" s="2">
        <v>6466</v>
      </c>
      <c r="K1459" s="95">
        <f t="shared" si="308"/>
        <v>0.46411139821992536</v>
      </c>
      <c r="L1459" s="38">
        <f t="shared" si="309"/>
        <v>8.6485014069900004</v>
      </c>
      <c r="M1459" s="38">
        <f t="shared" si="310"/>
        <v>7.2448179318799992</v>
      </c>
      <c r="N1459" s="38">
        <f t="shared" si="311"/>
        <v>10.122045615219999</v>
      </c>
      <c r="O1459" s="38">
        <f t="shared" si="312"/>
        <v>6.3146350459100002</v>
      </c>
      <c r="P1459" s="2">
        <v>604504</v>
      </c>
      <c r="Q1459" s="2">
        <v>60.420889289999998</v>
      </c>
      <c r="R1459" s="24">
        <v>0.26750700300000002</v>
      </c>
      <c r="S1459" s="24">
        <v>0.22408963600000001</v>
      </c>
      <c r="T1459" s="24">
        <v>0.31308523399999999</v>
      </c>
      <c r="U1459" s="24">
        <v>0.19531812700000001</v>
      </c>
      <c r="V1459" s="95">
        <f t="shared" si="313"/>
        <v>0.23595579473341949</v>
      </c>
      <c r="W1459" s="95">
        <v>0.29962500000000003</v>
      </c>
      <c r="X1459" s="95">
        <v>0.25366939199999999</v>
      </c>
      <c r="Y1459" s="95">
        <f t="shared" si="314"/>
        <v>0.19493275805237498</v>
      </c>
      <c r="Z1459" s="2">
        <v>0.1</v>
      </c>
      <c r="AA1459" s="2">
        <v>0.17499999999999999</v>
      </c>
      <c r="AB1459" s="2">
        <v>0.22500000000000001</v>
      </c>
      <c r="AC1459" s="95">
        <v>0.29962499999999997</v>
      </c>
      <c r="AD1459" s="38">
        <f t="shared" si="315"/>
        <v>7.5760872325232409</v>
      </c>
      <c r="AE1459" s="38">
        <f t="shared" si="316"/>
        <v>11.106305889572038</v>
      </c>
      <c r="AF1459" s="38">
        <f t="shared" si="317"/>
        <v>19.950551907598619</v>
      </c>
      <c r="AG1459" s="38">
        <f t="shared" si="318"/>
        <v>16.574117324525666</v>
      </c>
      <c r="AH1459" s="38">
        <f t="shared" si="319"/>
        <v>36.524669232124282</v>
      </c>
      <c r="AI1459" s="38">
        <v>53.363055555999999</v>
      </c>
      <c r="AJ1459" s="24">
        <f t="shared" si="320"/>
        <v>0.68445610641232379</v>
      </c>
      <c r="AK1459" s="2">
        <f t="shared" si="321"/>
        <v>5479</v>
      </c>
    </row>
    <row r="1460" spans="1:37">
      <c r="A1460" s="2">
        <v>76</v>
      </c>
      <c r="B1460" s="2" t="s">
        <v>423</v>
      </c>
      <c r="C1460" s="2" t="s">
        <v>16</v>
      </c>
      <c r="D1460" s="2" t="s">
        <v>421</v>
      </c>
      <c r="E1460" s="2" t="s">
        <v>1100</v>
      </c>
      <c r="F1460" s="2" t="s">
        <v>64</v>
      </c>
      <c r="H1460" s="2" t="s">
        <v>878</v>
      </c>
      <c r="I1460" s="2">
        <v>18652</v>
      </c>
      <c r="J1460" s="2">
        <v>10068</v>
      </c>
      <c r="K1460" s="95">
        <f t="shared" si="308"/>
        <v>0.53978125670169419</v>
      </c>
      <c r="L1460" s="38">
        <f t="shared" si="309"/>
        <v>26.6505882501</v>
      </c>
      <c r="M1460" s="38">
        <f t="shared" si="310"/>
        <v>17.125470566520001</v>
      </c>
      <c r="N1460" s="38">
        <f t="shared" si="311"/>
        <v>6.5639411833800008</v>
      </c>
      <c r="O1460" s="38">
        <f t="shared" si="312"/>
        <v>0</v>
      </c>
      <c r="P1460" s="2">
        <v>1883339</v>
      </c>
      <c r="Q1460" s="2">
        <v>6.8694632560000004</v>
      </c>
      <c r="R1460" s="24">
        <v>0.52941176499999998</v>
      </c>
      <c r="S1460" s="24">
        <v>0.34019607800000001</v>
      </c>
      <c r="T1460" s="24">
        <v>0.13039215700000001</v>
      </c>
      <c r="U1460" s="24">
        <v>0</v>
      </c>
      <c r="V1460" s="95">
        <f t="shared" si="313"/>
        <v>7.038324236950462E-2</v>
      </c>
      <c r="W1460" s="95">
        <v>0.22500000000000001</v>
      </c>
      <c r="X1460" s="95">
        <v>0.22500000000000001</v>
      </c>
      <c r="Y1460" s="95">
        <f t="shared" si="314"/>
        <v>0.14181372547499999</v>
      </c>
      <c r="Z1460" s="2">
        <v>0.1</v>
      </c>
      <c r="AA1460" s="2">
        <v>0.17499999999999999</v>
      </c>
      <c r="AB1460" s="2">
        <v>0.22500000000000001</v>
      </c>
      <c r="AC1460" s="95"/>
      <c r="AD1460" s="38">
        <f t="shared" si="315"/>
        <v>23.345915307087601</v>
      </c>
      <c r="AE1460" s="38">
        <f t="shared" si="316"/>
        <v>26.253346378475158</v>
      </c>
      <c r="AF1460" s="38">
        <f t="shared" si="317"/>
        <v>12.937528072441983</v>
      </c>
      <c r="AG1460" s="38">
        <f t="shared" si="318"/>
        <v>0</v>
      </c>
      <c r="AH1460" s="38">
        <f t="shared" si="319"/>
        <v>12.937528072441983</v>
      </c>
      <c r="AI1460" s="38">
        <v>53.363055555999999</v>
      </c>
      <c r="AJ1460" s="24">
        <f t="shared" si="320"/>
        <v>0.24244353959201503</v>
      </c>
      <c r="AK1460" s="2">
        <f t="shared" si="321"/>
        <v>2188</v>
      </c>
    </row>
    <row r="1461" spans="1:37">
      <c r="A1461" s="2">
        <v>77</v>
      </c>
      <c r="B1461" s="2" t="s">
        <v>424</v>
      </c>
      <c r="C1461" s="2" t="s">
        <v>16</v>
      </c>
      <c r="D1461" s="2" t="s">
        <v>421</v>
      </c>
      <c r="E1461" s="2" t="s">
        <v>1100</v>
      </c>
      <c r="F1461" s="2" t="s">
        <v>64</v>
      </c>
      <c r="H1461" s="2" t="s">
        <v>878</v>
      </c>
      <c r="I1461" s="2">
        <v>9502</v>
      </c>
      <c r="J1461" s="2">
        <v>5325</v>
      </c>
      <c r="K1461" s="95">
        <f t="shared" si="308"/>
        <v>0.56040833508735</v>
      </c>
      <c r="L1461" s="38">
        <f t="shared" si="309"/>
        <v>13.72505378925</v>
      </c>
      <c r="M1461" s="38">
        <f t="shared" si="310"/>
        <v>7.3209716403750003</v>
      </c>
      <c r="N1461" s="38">
        <f t="shared" si="311"/>
        <v>2.1990646908749998</v>
      </c>
      <c r="O1461" s="38">
        <f t="shared" si="312"/>
        <v>3.3799098795</v>
      </c>
      <c r="P1461" s="2">
        <v>273843</v>
      </c>
      <c r="Q1461" s="2">
        <v>44.777121596999997</v>
      </c>
      <c r="R1461" s="24">
        <v>0.51549497799999999</v>
      </c>
      <c r="S1461" s="24">
        <v>0.27496607099999998</v>
      </c>
      <c r="T1461" s="24">
        <v>8.2593978999999998E-2</v>
      </c>
      <c r="U1461" s="24">
        <v>0.12694497199999999</v>
      </c>
      <c r="V1461" s="95">
        <f t="shared" si="313"/>
        <v>0.1174273746658598</v>
      </c>
      <c r="W1461" s="95">
        <v>0.26774999999999999</v>
      </c>
      <c r="X1461" s="95">
        <v>0.25089922999999997</v>
      </c>
      <c r="Y1461" s="95">
        <f t="shared" si="314"/>
        <v>0.15224172175299999</v>
      </c>
      <c r="Z1461" s="2">
        <v>0.1</v>
      </c>
      <c r="AA1461" s="2">
        <v>0.17499999999999999</v>
      </c>
      <c r="AB1461" s="2">
        <v>0.22500000000000001</v>
      </c>
      <c r="AC1461" s="95">
        <v>0.26774999999999999</v>
      </c>
      <c r="AD1461" s="38">
        <f t="shared" si="315"/>
        <v>12.023147119383001</v>
      </c>
      <c r="AE1461" s="38">
        <f t="shared" si="316"/>
        <v>11.223049524694874</v>
      </c>
      <c r="AF1461" s="38">
        <f t="shared" si="317"/>
        <v>4.3343565057146254</v>
      </c>
      <c r="AG1461" s="38">
        <f t="shared" si="318"/>
        <v>7.9275448232684544</v>
      </c>
      <c r="AH1461" s="38">
        <f t="shared" si="319"/>
        <v>12.261901328983079</v>
      </c>
      <c r="AI1461" s="38">
        <v>53.363055555999999</v>
      </c>
      <c r="AJ1461" s="24">
        <f t="shared" si="320"/>
        <v>0.22978259399174122</v>
      </c>
      <c r="AK1461" s="2">
        <f t="shared" si="321"/>
        <v>1860</v>
      </c>
    </row>
    <row r="1462" spans="1:37">
      <c r="A1462" s="2">
        <v>78</v>
      </c>
      <c r="B1462" s="2" t="s">
        <v>425</v>
      </c>
      <c r="C1462" s="2" t="s">
        <v>16</v>
      </c>
      <c r="D1462" s="2" t="s">
        <v>421</v>
      </c>
      <c r="E1462" s="2" t="s">
        <v>1100</v>
      </c>
      <c r="F1462" s="2" t="s">
        <v>64</v>
      </c>
      <c r="H1462" s="2" t="s">
        <v>878</v>
      </c>
      <c r="I1462" s="2">
        <v>9070</v>
      </c>
      <c r="J1462" s="2">
        <v>4227</v>
      </c>
      <c r="K1462" s="95">
        <f t="shared" si="308"/>
        <v>0.46604189636163174</v>
      </c>
      <c r="L1462" s="38">
        <f t="shared" si="309"/>
        <v>11.03371324524</v>
      </c>
      <c r="M1462" s="38">
        <f t="shared" si="310"/>
        <v>3.1711380292950002</v>
      </c>
      <c r="N1462" s="38">
        <f t="shared" si="311"/>
        <v>2.7241283409449997</v>
      </c>
      <c r="O1462" s="38">
        <f t="shared" si="312"/>
        <v>4.2060204056549999</v>
      </c>
      <c r="P1462" s="2">
        <v>729442</v>
      </c>
      <c r="Q1462" s="2">
        <v>24.239290689000001</v>
      </c>
      <c r="R1462" s="24">
        <v>0.52205882400000003</v>
      </c>
      <c r="S1462" s="24">
        <v>0.150042017</v>
      </c>
      <c r="T1462" s="24">
        <v>0.128891807</v>
      </c>
      <c r="U1462" s="24">
        <v>0.199007353</v>
      </c>
      <c r="V1462" s="95">
        <f t="shared" si="313"/>
        <v>0.1528147463417861</v>
      </c>
      <c r="W1462" s="95">
        <v>0.33415625000000004</v>
      </c>
      <c r="X1462" s="95">
        <v>0.29124871000000002</v>
      </c>
      <c r="Y1462" s="95">
        <f t="shared" si="314"/>
        <v>0.17396344275090625</v>
      </c>
      <c r="Z1462" s="2">
        <v>0.1</v>
      </c>
      <c r="AA1462" s="2">
        <v>0.17499999999999999</v>
      </c>
      <c r="AB1462" s="2">
        <v>0.22500000000000001</v>
      </c>
      <c r="AC1462" s="95">
        <v>0.33415624999999999</v>
      </c>
      <c r="AD1462" s="38">
        <f t="shared" si="315"/>
        <v>9.6655328028302385</v>
      </c>
      <c r="AE1462" s="38">
        <f t="shared" si="316"/>
        <v>4.8613545989092355</v>
      </c>
      <c r="AF1462" s="38">
        <f t="shared" si="317"/>
        <v>5.3692569600025948</v>
      </c>
      <c r="AG1462" s="38">
        <f t="shared" si="318"/>
        <v>12.311899734111867</v>
      </c>
      <c r="AH1462" s="38">
        <f t="shared" si="319"/>
        <v>17.681156694114463</v>
      </c>
      <c r="AI1462" s="38">
        <v>53.363055555999999</v>
      </c>
      <c r="AJ1462" s="24">
        <f t="shared" si="320"/>
        <v>0.33133703664250613</v>
      </c>
      <c r="AK1462" s="2">
        <f t="shared" si="321"/>
        <v>2310</v>
      </c>
    </row>
    <row r="1463" spans="1:37">
      <c r="A1463" s="2">
        <v>79</v>
      </c>
      <c r="B1463" s="2" t="s">
        <v>426</v>
      </c>
      <c r="C1463" s="2" t="s">
        <v>16</v>
      </c>
      <c r="D1463" s="2" t="s">
        <v>421</v>
      </c>
      <c r="E1463" s="2" t="s">
        <v>1100</v>
      </c>
      <c r="F1463" s="2" t="s">
        <v>64</v>
      </c>
      <c r="H1463" s="2" t="s">
        <v>878</v>
      </c>
      <c r="I1463" s="2">
        <v>13932</v>
      </c>
      <c r="J1463" s="2">
        <v>8258</v>
      </c>
      <c r="K1463" s="95">
        <f t="shared" si="308"/>
        <v>0.59273614699971289</v>
      </c>
      <c r="L1463" s="38">
        <f t="shared" si="309"/>
        <v>15.44465592607</v>
      </c>
      <c r="M1463" s="38">
        <f t="shared" si="310"/>
        <v>17.065147007819998</v>
      </c>
      <c r="N1463" s="38">
        <f t="shared" si="311"/>
        <v>3.1123876378299999</v>
      </c>
      <c r="O1463" s="38">
        <f t="shared" si="312"/>
        <v>5.6678094282799991</v>
      </c>
      <c r="P1463" s="2">
        <v>336834</v>
      </c>
      <c r="Q1463" s="2">
        <v>59.323626136999998</v>
      </c>
      <c r="R1463" s="24">
        <v>0.37405318300000001</v>
      </c>
      <c r="S1463" s="24">
        <v>0.41329975800000002</v>
      </c>
      <c r="T1463" s="24">
        <v>7.5378727000000006E-2</v>
      </c>
      <c r="U1463" s="24">
        <v>0.13726833199999999</v>
      </c>
      <c r="V1463" s="95">
        <f t="shared" si="313"/>
        <v>0.12604359842248061</v>
      </c>
      <c r="W1463" s="95">
        <v>0.27890625000000002</v>
      </c>
      <c r="X1463" s="95">
        <v>0.25979766500000001</v>
      </c>
      <c r="Y1463" s="95">
        <f t="shared" si="314"/>
        <v>0.16497798524687499</v>
      </c>
      <c r="Z1463" s="2">
        <v>0.1</v>
      </c>
      <c r="AA1463" s="2">
        <v>0.17499999999999999</v>
      </c>
      <c r="AB1463" s="2">
        <v>0.22500000000000001</v>
      </c>
      <c r="AC1463" s="95">
        <v>0.27890625000000002</v>
      </c>
      <c r="AD1463" s="38">
        <f t="shared" si="315"/>
        <v>13.529518591237322</v>
      </c>
      <c r="AE1463" s="38">
        <f t="shared" si="316"/>
        <v>26.160870362988057</v>
      </c>
      <c r="AF1463" s="38">
        <f t="shared" si="317"/>
        <v>6.1345160341629299</v>
      </c>
      <c r="AG1463" s="38">
        <f t="shared" si="318"/>
        <v>13.847698266600474</v>
      </c>
      <c r="AH1463" s="38">
        <f t="shared" si="319"/>
        <v>19.982214300763403</v>
      </c>
      <c r="AI1463" s="38">
        <v>53.363055555999999</v>
      </c>
      <c r="AJ1463" s="24">
        <f t="shared" si="320"/>
        <v>0.37445783590472559</v>
      </c>
      <c r="AK1463" s="2">
        <f t="shared" si="321"/>
        <v>2927</v>
      </c>
    </row>
    <row r="1464" spans="1:37">
      <c r="A1464" s="2">
        <v>80</v>
      </c>
      <c r="B1464" s="2" t="s">
        <v>427</v>
      </c>
      <c r="C1464" s="2" t="s">
        <v>16</v>
      </c>
      <c r="D1464" s="2" t="s">
        <v>421</v>
      </c>
      <c r="E1464" s="2" t="s">
        <v>1100</v>
      </c>
      <c r="F1464" s="2" t="s">
        <v>64</v>
      </c>
      <c r="H1464" s="2" t="s">
        <v>878</v>
      </c>
      <c r="I1464" s="2">
        <v>2175</v>
      </c>
      <c r="J1464" s="2">
        <v>1494</v>
      </c>
      <c r="K1464" s="95">
        <f t="shared" si="308"/>
        <v>0.68689655172413788</v>
      </c>
      <c r="L1464" s="38">
        <f t="shared" si="309"/>
        <v>0.41227162316999999</v>
      </c>
      <c r="M1464" s="38">
        <f t="shared" si="310"/>
        <v>1.5508650537899997</v>
      </c>
      <c r="N1464" s="38">
        <f t="shared" si="311"/>
        <v>1.5508650537899997</v>
      </c>
      <c r="O1464" s="38">
        <f t="shared" si="312"/>
        <v>3.9559982692499998</v>
      </c>
      <c r="P1464" s="2">
        <v>206141</v>
      </c>
      <c r="Q1464" s="2">
        <v>66.270396183000003</v>
      </c>
      <c r="R1464" s="24">
        <v>5.5190310999999999E-2</v>
      </c>
      <c r="S1464" s="24">
        <v>0.207612457</v>
      </c>
      <c r="T1464" s="24">
        <v>0.207612457</v>
      </c>
      <c r="U1464" s="24">
        <v>0.52958477500000001</v>
      </c>
      <c r="V1464" s="95">
        <f t="shared" si="313"/>
        <v>0.50637823660137926</v>
      </c>
      <c r="W1464" s="95">
        <v>0.38568749999999996</v>
      </c>
      <c r="X1464" s="95">
        <v>0.28318845300000001</v>
      </c>
      <c r="Y1464" s="95">
        <f t="shared" si="314"/>
        <v>0.25061695504999998</v>
      </c>
      <c r="Z1464" s="2">
        <v>0.1</v>
      </c>
      <c r="AA1464" s="2">
        <v>0.17499999999999999</v>
      </c>
      <c r="AB1464" s="2">
        <v>0.22500000000000001</v>
      </c>
      <c r="AC1464" s="95">
        <v>0.30599999999999999</v>
      </c>
      <c r="AD1464" s="38">
        <f t="shared" si="315"/>
        <v>0.36114994189691996</v>
      </c>
      <c r="AE1464" s="38">
        <f t="shared" si="316"/>
        <v>2.3774761274600698</v>
      </c>
      <c r="AF1464" s="38">
        <f t="shared" si="317"/>
        <v>3.0567550210200891</v>
      </c>
      <c r="AG1464" s="38">
        <f t="shared" si="318"/>
        <v>10.604290720620778</v>
      </c>
      <c r="AH1464" s="38">
        <f t="shared" si="319"/>
        <v>13.661045741640867</v>
      </c>
      <c r="AI1464" s="38">
        <v>53.363055555999999</v>
      </c>
      <c r="AJ1464" s="24">
        <f t="shared" si="320"/>
        <v>0.25600193990587289</v>
      </c>
      <c r="AK1464" s="2">
        <f t="shared" si="321"/>
        <v>1836</v>
      </c>
    </row>
    <row r="1465" spans="1:37">
      <c r="A1465" s="2">
        <v>81</v>
      </c>
      <c r="B1465" s="2" t="s">
        <v>428</v>
      </c>
      <c r="C1465" s="2" t="s">
        <v>16</v>
      </c>
      <c r="D1465" s="2" t="s">
        <v>421</v>
      </c>
      <c r="E1465" s="2" t="s">
        <v>1100</v>
      </c>
      <c r="F1465" s="2" t="s">
        <v>64</v>
      </c>
      <c r="H1465" s="2" t="s">
        <v>878</v>
      </c>
      <c r="I1465" s="2">
        <v>11222</v>
      </c>
      <c r="J1465" s="2">
        <v>6647</v>
      </c>
      <c r="K1465" s="95">
        <f t="shared" si="308"/>
        <v>0.59231865977544107</v>
      </c>
      <c r="L1465" s="38">
        <f t="shared" si="309"/>
        <v>9.5496779647099999</v>
      </c>
      <c r="M1465" s="38">
        <f t="shared" si="310"/>
        <v>9.1148220186149995</v>
      </c>
      <c r="N1465" s="38">
        <f t="shared" si="311"/>
        <v>7.9357187647200007</v>
      </c>
      <c r="O1465" s="38">
        <f t="shared" si="312"/>
        <v>6.6347812519550011</v>
      </c>
      <c r="P1465" s="2">
        <v>668258</v>
      </c>
      <c r="Q1465" s="2">
        <v>52.514998695999999</v>
      </c>
      <c r="R1465" s="24">
        <v>0.28733798599999999</v>
      </c>
      <c r="S1465" s="24">
        <v>0.27425370900000001</v>
      </c>
      <c r="T1465" s="24">
        <v>0.23877595200000001</v>
      </c>
      <c r="U1465" s="24">
        <v>0.19963235300000001</v>
      </c>
      <c r="V1465" s="95">
        <f t="shared" si="313"/>
        <v>0.25967741965202285</v>
      </c>
      <c r="W1465" s="95">
        <v>0.33468750000000003</v>
      </c>
      <c r="X1465" s="95">
        <v>0.27494698699999998</v>
      </c>
      <c r="Y1465" s="95">
        <f t="shared" si="314"/>
        <v>0.19726724001968751</v>
      </c>
      <c r="Z1465" s="2">
        <v>0.1</v>
      </c>
      <c r="AA1465" s="2">
        <v>0.17499999999999999</v>
      </c>
      <c r="AB1465" s="2">
        <v>0.22500000000000001</v>
      </c>
      <c r="AC1465" s="95">
        <v>0.33468750000000003</v>
      </c>
      <c r="AD1465" s="38">
        <f t="shared" si="315"/>
        <v>8.3655178970859598</v>
      </c>
      <c r="AE1465" s="38">
        <f t="shared" si="316"/>
        <v>13.973022154536793</v>
      </c>
      <c r="AF1465" s="38">
        <f t="shared" si="317"/>
        <v>15.641301685263123</v>
      </c>
      <c r="AG1465" s="38">
        <f t="shared" si="318"/>
        <v>19.452266348309923</v>
      </c>
      <c r="AH1465" s="38">
        <f t="shared" si="319"/>
        <v>35.09356803357305</v>
      </c>
      <c r="AI1465" s="38">
        <v>53.363055555999999</v>
      </c>
      <c r="AJ1465" s="24">
        <f t="shared" si="320"/>
        <v>0.65763790450015236</v>
      </c>
      <c r="AK1465" s="2">
        <f t="shared" si="321"/>
        <v>4857</v>
      </c>
    </row>
    <row r="1466" spans="1:37">
      <c r="A1466" s="2">
        <v>82</v>
      </c>
      <c r="B1466" s="2" t="s">
        <v>429</v>
      </c>
      <c r="C1466" s="2" t="s">
        <v>16</v>
      </c>
      <c r="D1466" s="2" t="s">
        <v>421</v>
      </c>
      <c r="E1466" s="2" t="s">
        <v>1100</v>
      </c>
      <c r="F1466" s="2" t="s">
        <v>64</v>
      </c>
      <c r="H1466" s="2" t="s">
        <v>878</v>
      </c>
      <c r="I1466" s="2">
        <v>15354</v>
      </c>
      <c r="J1466" s="2">
        <v>9064</v>
      </c>
      <c r="K1466" s="95">
        <f t="shared" si="308"/>
        <v>0.59033476618470759</v>
      </c>
      <c r="L1466" s="38">
        <f t="shared" si="309"/>
        <v>16.035533860280001</v>
      </c>
      <c r="M1466" s="38">
        <f t="shared" si="310"/>
        <v>11.742960281360002</v>
      </c>
      <c r="N1466" s="38">
        <f t="shared" si="311"/>
        <v>7.2207327689199996</v>
      </c>
      <c r="O1466" s="38">
        <f t="shared" si="312"/>
        <v>10.320773089439999</v>
      </c>
      <c r="P1466" s="2">
        <v>555830</v>
      </c>
      <c r="Q1466" s="2">
        <v>75.119056129000001</v>
      </c>
      <c r="R1466" s="24">
        <v>0.35382907899999999</v>
      </c>
      <c r="S1466" s="24">
        <v>0.25911209800000001</v>
      </c>
      <c r="T1466" s="24">
        <v>0.159327731</v>
      </c>
      <c r="U1466" s="24">
        <v>0.227731092</v>
      </c>
      <c r="V1466" s="95">
        <f t="shared" si="313"/>
        <v>0.22849427977543313</v>
      </c>
      <c r="W1466" s="95">
        <v>0.34850000000000003</v>
      </c>
      <c r="X1466" s="95">
        <v>0.27171970000000001</v>
      </c>
      <c r="Y1466" s="95">
        <f t="shared" si="314"/>
        <v>0.18589903224912499</v>
      </c>
      <c r="Z1466" s="2">
        <v>0.1</v>
      </c>
      <c r="AA1466" s="2">
        <v>0.17499999999999999</v>
      </c>
      <c r="AB1466" s="2">
        <v>0.22500000000000001</v>
      </c>
      <c r="AC1466" s="95">
        <v>0.30440624999999999</v>
      </c>
      <c r="AD1466" s="38">
        <f t="shared" si="315"/>
        <v>14.047127661605282</v>
      </c>
      <c r="AE1466" s="38">
        <f t="shared" si="316"/>
        <v>18.001958111324882</v>
      </c>
      <c r="AF1466" s="38">
        <f t="shared" si="317"/>
        <v>14.23206428754132</v>
      </c>
      <c r="AG1466" s="38">
        <f t="shared" si="318"/>
        <v>27.521360619334342</v>
      </c>
      <c r="AH1466" s="38">
        <f t="shared" si="319"/>
        <v>41.753424906875665</v>
      </c>
      <c r="AI1466" s="38">
        <v>53.363055555999999</v>
      </c>
      <c r="AJ1466" s="24">
        <f t="shared" si="320"/>
        <v>0.78244066933271816</v>
      </c>
      <c r="AK1466" s="2">
        <f t="shared" si="321"/>
        <v>5847</v>
      </c>
    </row>
    <row r="1467" spans="1:37">
      <c r="A1467" s="2">
        <v>83</v>
      </c>
      <c r="B1467" s="2" t="s">
        <v>430</v>
      </c>
      <c r="C1467" s="2" t="s">
        <v>16</v>
      </c>
      <c r="D1467" s="2" t="s">
        <v>421</v>
      </c>
      <c r="E1467" s="2" t="s">
        <v>1100</v>
      </c>
      <c r="F1467" s="2" t="s">
        <v>64</v>
      </c>
      <c r="H1467" s="2" t="s">
        <v>878</v>
      </c>
      <c r="I1467" s="2">
        <v>15350</v>
      </c>
      <c r="J1467" s="2">
        <v>10949</v>
      </c>
      <c r="K1467" s="95">
        <f t="shared" si="308"/>
        <v>0.71328990228013034</v>
      </c>
      <c r="L1467" s="38">
        <f t="shared" si="309"/>
        <v>14.418866914985001</v>
      </c>
      <c r="M1467" s="38">
        <f t="shared" si="310"/>
        <v>12.881176489909999</v>
      </c>
      <c r="N1467" s="38">
        <f t="shared" si="311"/>
        <v>13.608670203559999</v>
      </c>
      <c r="O1467" s="38">
        <f t="shared" si="312"/>
        <v>13.83628644629</v>
      </c>
      <c r="P1467" s="2">
        <v>581026</v>
      </c>
      <c r="Q1467" s="2">
        <v>111.327844724</v>
      </c>
      <c r="R1467" s="24">
        <v>0.26338235300000001</v>
      </c>
      <c r="S1467" s="24">
        <v>0.235294118</v>
      </c>
      <c r="T1467" s="24">
        <v>0.248582888</v>
      </c>
      <c r="U1467" s="24">
        <v>0.25274064200000002</v>
      </c>
      <c r="V1467" s="95">
        <f t="shared" si="313"/>
        <v>0.35758901172443003</v>
      </c>
      <c r="W1467" s="95">
        <v>0.35009374999999998</v>
      </c>
      <c r="X1467" s="95">
        <v>0.26904982500000002</v>
      </c>
      <c r="Y1467" s="95">
        <f t="shared" si="314"/>
        <v>0.20239571379475002</v>
      </c>
      <c r="Z1467" s="2">
        <v>0.1</v>
      </c>
      <c r="AA1467" s="2">
        <v>0.17499999999999999</v>
      </c>
      <c r="AB1467" s="2">
        <v>0.22500000000000001</v>
      </c>
      <c r="AC1467" s="95">
        <v>0.31237500000000001</v>
      </c>
      <c r="AD1467" s="38">
        <f t="shared" si="315"/>
        <v>12.630927417526863</v>
      </c>
      <c r="AE1467" s="38">
        <f t="shared" si="316"/>
        <v>19.746843559032026</v>
      </c>
      <c r="AF1467" s="38">
        <f t="shared" si="317"/>
        <v>26.822688971216756</v>
      </c>
      <c r="AG1467" s="38">
        <f t="shared" si="318"/>
        <v>37.861683413060184</v>
      </c>
      <c r="AH1467" s="38">
        <f t="shared" si="319"/>
        <v>64.684372384276941</v>
      </c>
      <c r="AI1467" s="38">
        <v>53.363055555999999</v>
      </c>
      <c r="AJ1467" s="24">
        <f t="shared" si="320"/>
        <v>1.2121564575026289</v>
      </c>
      <c r="AK1467" s="2">
        <f t="shared" si="321"/>
        <v>9148</v>
      </c>
    </row>
    <row r="1468" spans="1:37">
      <c r="A1468" s="2">
        <v>132</v>
      </c>
      <c r="B1468" s="2" t="s">
        <v>187</v>
      </c>
      <c r="C1468" s="2" t="s">
        <v>15</v>
      </c>
      <c r="D1468" s="2" t="s">
        <v>432</v>
      </c>
      <c r="E1468" s="2" t="s">
        <v>1100</v>
      </c>
      <c r="F1468" s="2" t="s">
        <v>64</v>
      </c>
      <c r="H1468" s="2" t="s">
        <v>878</v>
      </c>
      <c r="I1468" s="2">
        <v>6896</v>
      </c>
      <c r="J1468" s="2">
        <v>1361</v>
      </c>
      <c r="K1468" s="95">
        <f t="shared" si="308"/>
        <v>0.19736078886310904</v>
      </c>
      <c r="L1468" s="38">
        <f t="shared" si="309"/>
        <v>0</v>
      </c>
      <c r="M1468" s="38">
        <f t="shared" si="310"/>
        <v>4.8902598040549998</v>
      </c>
      <c r="N1468" s="38">
        <f t="shared" si="311"/>
        <v>1.9147401959450003</v>
      </c>
      <c r="O1468" s="38">
        <f t="shared" si="312"/>
        <v>0</v>
      </c>
      <c r="P1468" s="2">
        <v>2993948</v>
      </c>
      <c r="Q1468" s="2">
        <v>1.260527212</v>
      </c>
      <c r="R1468" s="24">
        <v>0</v>
      </c>
      <c r="S1468" s="24">
        <v>0.71862745100000003</v>
      </c>
      <c r="T1468" s="24">
        <v>0.28137254900000003</v>
      </c>
      <c r="U1468" s="24">
        <v>0</v>
      </c>
      <c r="V1468" s="95">
        <f t="shared" si="313"/>
        <v>5.5531908235063807E-2</v>
      </c>
      <c r="W1468" s="95">
        <v>0.22950000000000001</v>
      </c>
      <c r="X1468" s="95">
        <v>0.22500000000000001</v>
      </c>
      <c r="Y1468" s="95">
        <f t="shared" si="314"/>
        <v>0.18906862745</v>
      </c>
      <c r="Z1468" s="2" t="s">
        <v>532</v>
      </c>
      <c r="AA1468" s="2">
        <v>0.17499999999999999</v>
      </c>
      <c r="AB1468" s="2">
        <v>0.22500000000000001</v>
      </c>
      <c r="AC1468" s="95"/>
      <c r="AD1468" s="38">
        <f t="shared" si="315"/>
        <v>0</v>
      </c>
      <c r="AE1468" s="38">
        <f t="shared" si="316"/>
        <v>7.4967682796163144</v>
      </c>
      <c r="AF1468" s="38">
        <f t="shared" si="317"/>
        <v>3.7739529262075959</v>
      </c>
      <c r="AG1468" s="38">
        <f t="shared" si="318"/>
        <v>0</v>
      </c>
      <c r="AH1468" s="38">
        <f t="shared" si="319"/>
        <v>3.7739529262075959</v>
      </c>
      <c r="AI1468" s="38">
        <v>37.118055556000002</v>
      </c>
      <c r="AJ1468" s="24">
        <f t="shared" si="320"/>
        <v>0.10167431643917429</v>
      </c>
      <c r="AK1468" s="2">
        <f t="shared" si="321"/>
        <v>638</v>
      </c>
    </row>
    <row r="1469" spans="1:37">
      <c r="A1469" s="2">
        <v>133</v>
      </c>
      <c r="B1469" s="2" t="s">
        <v>188</v>
      </c>
      <c r="C1469" s="2" t="s">
        <v>15</v>
      </c>
      <c r="D1469" s="2" t="s">
        <v>432</v>
      </c>
      <c r="E1469" s="2" t="s">
        <v>1100</v>
      </c>
      <c r="F1469" s="2" t="s">
        <v>64</v>
      </c>
      <c r="H1469" s="2" t="s">
        <v>878</v>
      </c>
      <c r="I1469" s="2">
        <v>11118</v>
      </c>
      <c r="J1469" s="2">
        <v>2636</v>
      </c>
      <c r="K1469" s="95">
        <f t="shared" si="308"/>
        <v>0.2370930023385501</v>
      </c>
      <c r="L1469" s="38">
        <f t="shared" si="309"/>
        <v>0</v>
      </c>
      <c r="M1469" s="38">
        <f t="shared" si="310"/>
        <v>0</v>
      </c>
      <c r="N1469" s="38">
        <f t="shared" si="311"/>
        <v>9.416299469540002</v>
      </c>
      <c r="O1469" s="38">
        <f t="shared" si="312"/>
        <v>3.7637005304600004</v>
      </c>
      <c r="P1469" s="2">
        <v>1060703</v>
      </c>
      <c r="Q1469" s="2">
        <v>25.687799169000002</v>
      </c>
      <c r="R1469" s="24">
        <v>0</v>
      </c>
      <c r="S1469" s="24">
        <v>0</v>
      </c>
      <c r="T1469" s="24">
        <v>0.714438503</v>
      </c>
      <c r="U1469" s="24">
        <v>0.285561497</v>
      </c>
      <c r="V1469" s="95">
        <f t="shared" si="313"/>
        <v>0.2370930023385501</v>
      </c>
      <c r="W1469" s="95">
        <v>0.27199999999999996</v>
      </c>
      <c r="X1469" s="95">
        <v>0.235994118</v>
      </c>
      <c r="Y1469" s="95">
        <f t="shared" si="314"/>
        <v>0.23599411763450001</v>
      </c>
      <c r="Z1469" s="2" t="s">
        <v>532</v>
      </c>
      <c r="AA1469" s="2" t="s">
        <v>532</v>
      </c>
      <c r="AB1469" s="2">
        <v>0.22500000000000001</v>
      </c>
      <c r="AC1469" s="95">
        <v>0.26350000000000001</v>
      </c>
      <c r="AD1469" s="38">
        <f t="shared" si="315"/>
        <v>0</v>
      </c>
      <c r="AE1469" s="38">
        <f t="shared" si="316"/>
        <v>0</v>
      </c>
      <c r="AF1469" s="38">
        <f t="shared" si="317"/>
        <v>18.559526254463343</v>
      </c>
      <c r="AG1469" s="38">
        <f t="shared" si="318"/>
        <v>8.6875993864396008</v>
      </c>
      <c r="AH1469" s="38">
        <f t="shared" si="319"/>
        <v>27.247125640902944</v>
      </c>
      <c r="AI1469" s="38">
        <v>37.118055556000002</v>
      </c>
      <c r="AJ1469" s="24">
        <f t="shared" si="320"/>
        <v>0.73406662156090619</v>
      </c>
      <c r="AK1469" s="2">
        <f t="shared" si="321"/>
        <v>4393</v>
      </c>
    </row>
    <row r="1470" spans="1:37">
      <c r="A1470" s="2">
        <v>134</v>
      </c>
      <c r="B1470" s="2" t="s">
        <v>189</v>
      </c>
      <c r="C1470" s="2" t="s">
        <v>15</v>
      </c>
      <c r="D1470" s="2" t="s">
        <v>432</v>
      </c>
      <c r="E1470" s="2" t="s">
        <v>1100</v>
      </c>
      <c r="F1470" s="2" t="s">
        <v>64</v>
      </c>
      <c r="H1470" s="2" t="s">
        <v>878</v>
      </c>
      <c r="I1470" s="2">
        <v>11327</v>
      </c>
      <c r="J1470" s="2">
        <v>2102</v>
      </c>
      <c r="K1470" s="95">
        <f t="shared" si="308"/>
        <v>0.18557429151584709</v>
      </c>
      <c r="L1470" s="38">
        <f t="shared" si="309"/>
        <v>0</v>
      </c>
      <c r="M1470" s="38">
        <f t="shared" si="310"/>
        <v>0.17637889357000003</v>
      </c>
      <c r="N1470" s="38">
        <f t="shared" si="311"/>
        <v>4.3640138356299998</v>
      </c>
      <c r="O1470" s="38">
        <f t="shared" si="312"/>
        <v>5.969607270800001</v>
      </c>
      <c r="P1470" s="2">
        <v>983933</v>
      </c>
      <c r="Q1470" s="2">
        <v>23.028689500999999</v>
      </c>
      <c r="R1470" s="24">
        <v>0</v>
      </c>
      <c r="S1470" s="24">
        <v>1.6782007000000002E-2</v>
      </c>
      <c r="T1470" s="24">
        <v>0.41522491299999997</v>
      </c>
      <c r="U1470" s="24">
        <v>0.56799308000000004</v>
      </c>
      <c r="V1470" s="95">
        <f t="shared" si="313"/>
        <v>0.18245998245660811</v>
      </c>
      <c r="W1470" s="95">
        <v>0.28581250000000002</v>
      </c>
      <c r="X1470" s="95">
        <v>0.25030994899999998</v>
      </c>
      <c r="Y1470" s="95">
        <f t="shared" si="314"/>
        <v>0.24904609646750003</v>
      </c>
      <c r="Z1470" s="2" t="s">
        <v>532</v>
      </c>
      <c r="AA1470" s="2">
        <v>0.17499999999999999</v>
      </c>
      <c r="AB1470" s="2">
        <v>0.22500000000000001</v>
      </c>
      <c r="AC1470" s="95">
        <v>0.26881250000000001</v>
      </c>
      <c r="AD1470" s="38">
        <f t="shared" si="315"/>
        <v>0</v>
      </c>
      <c r="AE1470" s="38">
        <f t="shared" si="316"/>
        <v>0.27038884384280998</v>
      </c>
      <c r="AF1470" s="38">
        <f t="shared" si="317"/>
        <v>8.60147127002673</v>
      </c>
      <c r="AG1470" s="38">
        <f t="shared" si="318"/>
        <v>14.057216277261665</v>
      </c>
      <c r="AH1470" s="38">
        <f t="shared" si="319"/>
        <v>22.658687547288395</v>
      </c>
      <c r="AI1470" s="38">
        <v>37.118055556000002</v>
      </c>
      <c r="AJ1470" s="24">
        <f t="shared" si="320"/>
        <v>0.61044920613104958</v>
      </c>
      <c r="AK1470" s="2">
        <f t="shared" si="321"/>
        <v>3445</v>
      </c>
    </row>
    <row r="1471" spans="1:37">
      <c r="A1471" s="2">
        <v>135</v>
      </c>
      <c r="B1471" s="2" t="s">
        <v>190</v>
      </c>
      <c r="C1471" s="2" t="s">
        <v>15</v>
      </c>
      <c r="D1471" s="2" t="s">
        <v>432</v>
      </c>
      <c r="E1471" s="2" t="s">
        <v>1100</v>
      </c>
      <c r="F1471" s="2" t="s">
        <v>64</v>
      </c>
      <c r="H1471" s="2" t="s">
        <v>878</v>
      </c>
      <c r="I1471" s="2">
        <v>14203</v>
      </c>
      <c r="J1471" s="2">
        <v>3923</v>
      </c>
      <c r="K1471" s="95">
        <f t="shared" si="308"/>
        <v>0.27620925156657045</v>
      </c>
      <c r="L1471" s="38">
        <f t="shared" si="309"/>
        <v>0</v>
      </c>
      <c r="M1471" s="38">
        <f t="shared" si="310"/>
        <v>2.1765307517050001</v>
      </c>
      <c r="N1471" s="38">
        <f t="shared" si="311"/>
        <v>14.470979352819999</v>
      </c>
      <c r="O1471" s="38">
        <f t="shared" si="312"/>
        <v>2.967489895475</v>
      </c>
      <c r="P1471" s="2">
        <v>900868</v>
      </c>
      <c r="Q1471" s="2">
        <v>39.126430208999999</v>
      </c>
      <c r="R1471" s="24">
        <v>0</v>
      </c>
      <c r="S1471" s="24">
        <v>0.110962567</v>
      </c>
      <c r="T1471" s="24">
        <v>0.737750668</v>
      </c>
      <c r="U1471" s="24">
        <v>0.15128676499999999</v>
      </c>
      <c r="V1471" s="95">
        <f t="shared" si="313"/>
        <v>0.24556036398359499</v>
      </c>
      <c r="W1471" s="95">
        <v>0.25871875</v>
      </c>
      <c r="X1471" s="95">
        <v>0.230737892</v>
      </c>
      <c r="Y1471" s="95">
        <f t="shared" si="314"/>
        <v>0.22455307225734372</v>
      </c>
      <c r="Z1471" s="2" t="s">
        <v>532</v>
      </c>
      <c r="AA1471" s="2">
        <v>0.17499999999999999</v>
      </c>
      <c r="AB1471" s="2">
        <v>0.22500000000000001</v>
      </c>
      <c r="AC1471" s="95">
        <v>0.25871875</v>
      </c>
      <c r="AD1471" s="38">
        <f t="shared" si="315"/>
        <v>0</v>
      </c>
      <c r="AE1471" s="38">
        <f t="shared" si="316"/>
        <v>3.3366216423637649</v>
      </c>
      <c r="AF1471" s="38">
        <f t="shared" si="317"/>
        <v>28.522300304408223</v>
      </c>
      <c r="AG1471" s="38">
        <f t="shared" si="318"/>
        <v>6.7254486212195221</v>
      </c>
      <c r="AH1471" s="38">
        <f t="shared" si="319"/>
        <v>35.247748925627747</v>
      </c>
      <c r="AI1471" s="38">
        <v>37.118055556000002</v>
      </c>
      <c r="AJ1471" s="24">
        <f t="shared" si="320"/>
        <v>0.94961194485119182</v>
      </c>
      <c r="AK1471" s="2">
        <f t="shared" si="321"/>
        <v>5813</v>
      </c>
    </row>
    <row r="1472" spans="1:37">
      <c r="A1472" s="2">
        <v>136</v>
      </c>
      <c r="B1472" s="2" t="s">
        <v>191</v>
      </c>
      <c r="C1472" s="2" t="s">
        <v>15</v>
      </c>
      <c r="D1472" s="2" t="s">
        <v>432</v>
      </c>
      <c r="E1472" s="2" t="s">
        <v>1100</v>
      </c>
      <c r="F1472" s="2" t="s">
        <v>64</v>
      </c>
      <c r="H1472" s="2" t="s">
        <v>878</v>
      </c>
      <c r="I1472" s="2">
        <v>13432</v>
      </c>
      <c r="J1472" s="2">
        <v>3383</v>
      </c>
      <c r="K1472" s="95">
        <f t="shared" si="308"/>
        <v>0.25186122692078616</v>
      </c>
      <c r="L1472" s="38">
        <f t="shared" si="309"/>
        <v>7.8024583366500009</v>
      </c>
      <c r="M1472" s="38">
        <f t="shared" si="310"/>
        <v>9.1125416633500009</v>
      </c>
      <c r="N1472" s="38">
        <f t="shared" si="311"/>
        <v>0</v>
      </c>
      <c r="O1472" s="38">
        <f t="shared" si="312"/>
        <v>0</v>
      </c>
      <c r="P1472" s="2">
        <v>1153714</v>
      </c>
      <c r="Q1472" s="2">
        <v>0</v>
      </c>
      <c r="R1472" s="24">
        <v>0.46127451000000003</v>
      </c>
      <c r="S1472" s="24">
        <v>0.53872549000000003</v>
      </c>
      <c r="T1472" s="24">
        <v>0</v>
      </c>
      <c r="U1472" s="24">
        <v>0</v>
      </c>
      <c r="V1472" s="95">
        <f t="shared" si="313"/>
        <v>0</v>
      </c>
      <c r="W1472" s="95">
        <v>0.18434374999999997</v>
      </c>
      <c r="X1472" s="95"/>
      <c r="Y1472" s="95">
        <f t="shared" si="314"/>
        <v>0.14040441175000001</v>
      </c>
      <c r="Z1472" s="2">
        <v>0.1</v>
      </c>
      <c r="AA1472" s="2">
        <v>0.17499999999999999</v>
      </c>
      <c r="AB1472" s="2" t="s">
        <v>532</v>
      </c>
      <c r="AC1472" s="95"/>
      <c r="AD1472" s="38">
        <f t="shared" si="315"/>
        <v>6.8349535029054014</v>
      </c>
      <c r="AE1472" s="38">
        <f t="shared" si="316"/>
        <v>13.969526369915551</v>
      </c>
      <c r="AF1472" s="38">
        <f t="shared" si="317"/>
        <v>0</v>
      </c>
      <c r="AG1472" s="38">
        <f t="shared" si="318"/>
        <v>0</v>
      </c>
      <c r="AH1472" s="38">
        <f t="shared" si="319"/>
        <v>0</v>
      </c>
      <c r="AI1472" s="38">
        <v>37.118055556000002</v>
      </c>
      <c r="AJ1472" s="24">
        <f t="shared" si="320"/>
        <v>0</v>
      </c>
      <c r="AK1472" s="2">
        <f t="shared" si="321"/>
        <v>0</v>
      </c>
    </row>
    <row r="1473" spans="1:37">
      <c r="A1473" s="2">
        <v>137</v>
      </c>
      <c r="B1473" s="2" t="s">
        <v>192</v>
      </c>
      <c r="C1473" s="2" t="s">
        <v>15</v>
      </c>
      <c r="D1473" s="2" t="s">
        <v>432</v>
      </c>
      <c r="E1473" s="2" t="s">
        <v>1100</v>
      </c>
      <c r="F1473" s="2" t="s">
        <v>64</v>
      </c>
      <c r="H1473" s="2" t="s">
        <v>878</v>
      </c>
      <c r="I1473" s="2">
        <v>17693</v>
      </c>
      <c r="J1473" s="2">
        <v>7342</v>
      </c>
      <c r="K1473" s="95">
        <f t="shared" si="308"/>
        <v>0.41496637088113941</v>
      </c>
      <c r="L1473" s="38">
        <f t="shared" si="309"/>
        <v>3.8869411786299999</v>
      </c>
      <c r="M1473" s="38">
        <f t="shared" si="310"/>
        <v>32.823058821370005</v>
      </c>
      <c r="N1473" s="38">
        <f t="shared" si="311"/>
        <v>0</v>
      </c>
      <c r="O1473" s="38">
        <f t="shared" si="312"/>
        <v>0</v>
      </c>
      <c r="P1473" s="2">
        <v>1474383</v>
      </c>
      <c r="Q1473" s="2">
        <v>0</v>
      </c>
      <c r="R1473" s="24">
        <v>0.105882353</v>
      </c>
      <c r="S1473" s="24">
        <v>0.89411764699999996</v>
      </c>
      <c r="T1473" s="24">
        <v>0</v>
      </c>
      <c r="U1473" s="24">
        <v>0</v>
      </c>
      <c r="V1473" s="95">
        <f t="shared" si="313"/>
        <v>0</v>
      </c>
      <c r="W1473" s="95">
        <v>0.18965625</v>
      </c>
      <c r="X1473" s="95"/>
      <c r="Y1473" s="95">
        <f t="shared" si="314"/>
        <v>0.16705882352499998</v>
      </c>
      <c r="Z1473" s="2">
        <v>0.1</v>
      </c>
      <c r="AA1473" s="2">
        <v>0.17499999999999999</v>
      </c>
      <c r="AB1473" s="2" t="s">
        <v>532</v>
      </c>
      <c r="AC1473" s="95"/>
      <c r="AD1473" s="38">
        <f t="shared" si="315"/>
        <v>3.4049604724798801</v>
      </c>
      <c r="AE1473" s="38">
        <f t="shared" si="316"/>
        <v>50.317749173160216</v>
      </c>
      <c r="AF1473" s="38">
        <f t="shared" si="317"/>
        <v>0</v>
      </c>
      <c r="AG1473" s="38">
        <f t="shared" si="318"/>
        <v>0</v>
      </c>
      <c r="AH1473" s="38">
        <f t="shared" si="319"/>
        <v>0</v>
      </c>
      <c r="AI1473" s="38">
        <v>37.118055556000002</v>
      </c>
      <c r="AJ1473" s="24">
        <f t="shared" si="320"/>
        <v>0</v>
      </c>
      <c r="AK1473" s="2">
        <f t="shared" si="321"/>
        <v>0</v>
      </c>
    </row>
    <row r="1474" spans="1:37">
      <c r="A1474" s="2">
        <v>138</v>
      </c>
      <c r="B1474" s="2" t="s">
        <v>193</v>
      </c>
      <c r="C1474" s="2" t="s">
        <v>15</v>
      </c>
      <c r="D1474" s="2" t="s">
        <v>432</v>
      </c>
      <c r="E1474" s="2" t="s">
        <v>1100</v>
      </c>
      <c r="F1474" s="2" t="s">
        <v>64</v>
      </c>
      <c r="H1474" s="2" t="s">
        <v>878</v>
      </c>
      <c r="I1474" s="2">
        <v>18307</v>
      </c>
      <c r="J1474" s="2">
        <v>8161</v>
      </c>
      <c r="K1474" s="95">
        <f t="shared" si="308"/>
        <v>0.44578576500792044</v>
      </c>
      <c r="L1474" s="38">
        <f t="shared" si="309"/>
        <v>0</v>
      </c>
      <c r="M1474" s="38">
        <f t="shared" si="310"/>
        <v>30.594518113579998</v>
      </c>
      <c r="N1474" s="38">
        <f t="shared" si="311"/>
        <v>10.210481886419998</v>
      </c>
      <c r="O1474" s="38">
        <f t="shared" si="312"/>
        <v>0</v>
      </c>
      <c r="P1474" s="2">
        <v>1262936</v>
      </c>
      <c r="Q1474" s="2">
        <v>15.93497994</v>
      </c>
      <c r="R1474" s="24">
        <v>0</v>
      </c>
      <c r="S1474" s="24">
        <v>0.74977375599999996</v>
      </c>
      <c r="T1474" s="24">
        <v>0.25022624399999999</v>
      </c>
      <c r="U1474" s="24">
        <v>0</v>
      </c>
      <c r="V1474" s="95">
        <f t="shared" si="313"/>
        <v>0.11154729760659855</v>
      </c>
      <c r="W1474" s="95">
        <v>0.22500000000000001</v>
      </c>
      <c r="X1474" s="95">
        <v>0.22500000000000001</v>
      </c>
      <c r="Y1474" s="95">
        <f t="shared" si="314"/>
        <v>0.1875113122</v>
      </c>
      <c r="Z1474" s="2" t="s">
        <v>532</v>
      </c>
      <c r="AA1474" s="2">
        <v>0.17499999999999999</v>
      </c>
      <c r="AB1474" s="2">
        <v>0.22500000000000001</v>
      </c>
      <c r="AC1474" s="95"/>
      <c r="AD1474" s="38">
        <f t="shared" si="315"/>
        <v>0</v>
      </c>
      <c r="AE1474" s="38">
        <f t="shared" si="316"/>
        <v>46.901396268118134</v>
      </c>
      <c r="AF1474" s="38">
        <f t="shared" si="317"/>
        <v>20.124859798133816</v>
      </c>
      <c r="AG1474" s="38">
        <f t="shared" si="318"/>
        <v>0</v>
      </c>
      <c r="AH1474" s="38">
        <f t="shared" si="319"/>
        <v>20.124859798133816</v>
      </c>
      <c r="AI1474" s="38">
        <v>37.118055556000002</v>
      </c>
      <c r="AJ1474" s="24">
        <f t="shared" si="320"/>
        <v>0.54218518445211772</v>
      </c>
      <c r="AK1474" s="2">
        <f t="shared" si="321"/>
        <v>3403</v>
      </c>
    </row>
    <row r="1475" spans="1:37">
      <c r="A1475" s="2">
        <v>139</v>
      </c>
      <c r="B1475" s="2" t="s">
        <v>194</v>
      </c>
      <c r="C1475" s="2" t="s">
        <v>14</v>
      </c>
      <c r="D1475" s="2" t="s">
        <v>434</v>
      </c>
      <c r="E1475" s="2" t="s">
        <v>1100</v>
      </c>
      <c r="F1475" s="2" t="s">
        <v>64</v>
      </c>
      <c r="H1475" s="2" t="s">
        <v>878</v>
      </c>
      <c r="I1475" s="2">
        <v>32931</v>
      </c>
      <c r="J1475" s="2">
        <v>14328</v>
      </c>
      <c r="K1475" s="95">
        <f t="shared" si="308"/>
        <v>0.43509155506969116</v>
      </c>
      <c r="L1475" s="38">
        <f t="shared" si="309"/>
        <v>0</v>
      </c>
      <c r="M1475" s="38">
        <f t="shared" si="310"/>
        <v>0</v>
      </c>
      <c r="N1475" s="38">
        <f t="shared" si="311"/>
        <v>0</v>
      </c>
      <c r="O1475" s="38">
        <f t="shared" si="312"/>
        <v>71.64</v>
      </c>
      <c r="P1475" s="2">
        <v>1250094</v>
      </c>
      <c r="Q1475" s="2">
        <v>223.78433207</v>
      </c>
      <c r="R1475" s="24">
        <v>0</v>
      </c>
      <c r="S1475" s="24">
        <v>0</v>
      </c>
      <c r="T1475" s="24">
        <v>0</v>
      </c>
      <c r="U1475" s="24">
        <v>1</v>
      </c>
      <c r="V1475" s="95">
        <f t="shared" si="313"/>
        <v>0.43509155506969116</v>
      </c>
      <c r="W1475" s="95">
        <v>0.50256250000000002</v>
      </c>
      <c r="X1475" s="95">
        <v>0.44577187499999998</v>
      </c>
      <c r="Y1475" s="95">
        <f t="shared" si="314"/>
        <v>0.44577187499999998</v>
      </c>
      <c r="Z1475" s="2" t="s">
        <v>532</v>
      </c>
      <c r="AA1475" s="2" t="s">
        <v>532</v>
      </c>
      <c r="AB1475" s="2" t="s">
        <v>532</v>
      </c>
      <c r="AC1475" s="95">
        <v>0.44577187499999998</v>
      </c>
      <c r="AD1475" s="38">
        <f t="shared" si="315"/>
        <v>0</v>
      </c>
      <c r="AE1475" s="38">
        <f t="shared" si="316"/>
        <v>0</v>
      </c>
      <c r="AF1475" s="38">
        <f t="shared" si="317"/>
        <v>0</v>
      </c>
      <c r="AG1475" s="38">
        <f t="shared" si="318"/>
        <v>279.751450815</v>
      </c>
      <c r="AH1475" s="38">
        <f t="shared" si="319"/>
        <v>279.751450815</v>
      </c>
      <c r="AI1475" s="38">
        <v>25.573888888999999</v>
      </c>
      <c r="AJ1475" s="24">
        <f t="shared" si="320"/>
        <v>10.938948394951714</v>
      </c>
      <c r="AK1475" s="2">
        <f t="shared" si="321"/>
        <v>23880</v>
      </c>
    </row>
    <row r="1476" spans="1:37">
      <c r="A1476" s="2">
        <v>140</v>
      </c>
      <c r="B1476" s="2" t="s">
        <v>195</v>
      </c>
      <c r="C1476" s="2" t="s">
        <v>14</v>
      </c>
      <c r="D1476" s="2" t="s">
        <v>434</v>
      </c>
      <c r="E1476" s="2" t="s">
        <v>1100</v>
      </c>
      <c r="F1476" s="2" t="s">
        <v>64</v>
      </c>
      <c r="H1476" s="2" t="s">
        <v>878</v>
      </c>
      <c r="I1476" s="2">
        <v>36184</v>
      </c>
      <c r="J1476" s="2">
        <v>14972</v>
      </c>
      <c r="K1476" s="95">
        <f t="shared" si="308"/>
        <v>0.41377404377625471</v>
      </c>
      <c r="L1476" s="38">
        <f t="shared" si="309"/>
        <v>0</v>
      </c>
      <c r="M1476" s="38">
        <f t="shared" si="310"/>
        <v>0</v>
      </c>
      <c r="N1476" s="38">
        <f t="shared" si="311"/>
        <v>0</v>
      </c>
      <c r="O1476" s="38">
        <f t="shared" si="312"/>
        <v>74.86</v>
      </c>
      <c r="P1476" s="2">
        <v>3474626</v>
      </c>
      <c r="Q1476" s="2">
        <v>84.422245286000006</v>
      </c>
      <c r="R1476" s="24">
        <v>0</v>
      </c>
      <c r="S1476" s="24">
        <v>0</v>
      </c>
      <c r="T1476" s="24">
        <v>0</v>
      </c>
      <c r="U1476" s="24">
        <v>1</v>
      </c>
      <c r="V1476" s="95">
        <f t="shared" si="313"/>
        <v>0.41377404377625471</v>
      </c>
      <c r="W1476" s="95">
        <v>0.50840624999999995</v>
      </c>
      <c r="X1476" s="95">
        <v>0.4473125</v>
      </c>
      <c r="Y1476" s="95">
        <f t="shared" si="314"/>
        <v>0.4473125</v>
      </c>
      <c r="Z1476" s="2" t="s">
        <v>532</v>
      </c>
      <c r="AA1476" s="2" t="s">
        <v>532</v>
      </c>
      <c r="AB1476" s="2" t="s">
        <v>532</v>
      </c>
      <c r="AC1476" s="95">
        <v>0.4473125</v>
      </c>
      <c r="AD1476" s="38">
        <f t="shared" si="315"/>
        <v>0</v>
      </c>
      <c r="AE1476" s="38">
        <f t="shared" si="316"/>
        <v>0</v>
      </c>
      <c r="AF1476" s="38">
        <f t="shared" si="317"/>
        <v>0</v>
      </c>
      <c r="AG1476" s="38">
        <f t="shared" si="318"/>
        <v>293.33572844999998</v>
      </c>
      <c r="AH1476" s="38">
        <f t="shared" si="319"/>
        <v>293.33572844999998</v>
      </c>
      <c r="AI1476" s="38">
        <v>25.573888888999999</v>
      </c>
      <c r="AJ1476" s="24">
        <f t="shared" si="320"/>
        <v>11.470126022803335</v>
      </c>
      <c r="AK1476" s="2">
        <f t="shared" si="321"/>
        <v>24953</v>
      </c>
    </row>
    <row r="1477" spans="1:37">
      <c r="A1477" s="2">
        <v>141</v>
      </c>
      <c r="B1477" s="2" t="s">
        <v>196</v>
      </c>
      <c r="C1477" s="2" t="s">
        <v>13</v>
      </c>
      <c r="D1477" s="2" t="s">
        <v>435</v>
      </c>
      <c r="E1477" s="2" t="s">
        <v>1100</v>
      </c>
      <c r="F1477" s="2" t="s">
        <v>64</v>
      </c>
      <c r="H1477" s="2" t="s">
        <v>878</v>
      </c>
      <c r="I1477" s="2">
        <v>25378</v>
      </c>
      <c r="J1477" s="2">
        <v>10198</v>
      </c>
      <c r="K1477" s="95">
        <f t="shared" si="308"/>
        <v>0.40184411695169042</v>
      </c>
      <c r="L1477" s="38">
        <f t="shared" si="309"/>
        <v>37.219171288040002</v>
      </c>
      <c r="M1477" s="38">
        <f t="shared" si="310"/>
        <v>4.6905340500699992</v>
      </c>
      <c r="N1477" s="38">
        <f t="shared" si="311"/>
        <v>2.2637070158299997</v>
      </c>
      <c r="O1477" s="38">
        <f t="shared" si="312"/>
        <v>6.8165876970499992</v>
      </c>
      <c r="P1477" s="2">
        <v>4404246</v>
      </c>
      <c r="Q1477" s="2">
        <v>2.674960864</v>
      </c>
      <c r="R1477" s="24">
        <v>0.72993079599999999</v>
      </c>
      <c r="S1477" s="24">
        <v>9.1989293E-2</v>
      </c>
      <c r="T1477" s="24">
        <v>4.4395116999999998E-2</v>
      </c>
      <c r="U1477" s="24">
        <v>0.133684795</v>
      </c>
      <c r="V1477" s="95">
        <f t="shared" si="313"/>
        <v>7.1560364984474739E-2</v>
      </c>
      <c r="W1477" s="95">
        <v>0.28793750000000001</v>
      </c>
      <c r="X1477" s="95">
        <v>0.27224725399999999</v>
      </c>
      <c r="Y1477" s="95">
        <f t="shared" si="314"/>
        <v>0.1375729728603125</v>
      </c>
      <c r="Z1477" s="2">
        <v>0.1</v>
      </c>
      <c r="AA1477" s="2">
        <v>0.17499999999999999</v>
      </c>
      <c r="AB1477" s="2">
        <v>0.22500000000000001</v>
      </c>
      <c r="AC1477" s="95">
        <v>0.28793750000000001</v>
      </c>
      <c r="AD1477" s="38">
        <f t="shared" si="315"/>
        <v>32.603994048323045</v>
      </c>
      <c r="AE1477" s="38">
        <f t="shared" si="316"/>
        <v>7.1905886987573089</v>
      </c>
      <c r="AF1477" s="38">
        <f t="shared" si="317"/>
        <v>4.4617665282009291</v>
      </c>
      <c r="AG1477" s="38">
        <f t="shared" si="318"/>
        <v>17.193700687369368</v>
      </c>
      <c r="AH1477" s="38">
        <f t="shared" si="319"/>
        <v>21.655467215570297</v>
      </c>
      <c r="AI1477" s="38">
        <v>286.02694444399998</v>
      </c>
      <c r="AJ1477" s="24">
        <f t="shared" si="320"/>
        <v>7.5711283975940707E-2</v>
      </c>
      <c r="AK1477" s="2">
        <f t="shared" si="321"/>
        <v>3027</v>
      </c>
    </row>
    <row r="1478" spans="1:37">
      <c r="A1478" s="2">
        <v>142</v>
      </c>
      <c r="B1478" s="2" t="s">
        <v>197</v>
      </c>
      <c r="C1478" s="2" t="s">
        <v>13</v>
      </c>
      <c r="D1478" s="2" t="s">
        <v>435</v>
      </c>
      <c r="E1478" s="2" t="s">
        <v>1100</v>
      </c>
      <c r="F1478" s="2" t="s">
        <v>64</v>
      </c>
      <c r="H1478" s="2" t="s">
        <v>878</v>
      </c>
      <c r="I1478" s="2">
        <v>3259</v>
      </c>
      <c r="J1478" s="2">
        <v>695</v>
      </c>
      <c r="K1478" s="95">
        <f t="shared" si="308"/>
        <v>0.21325559987726297</v>
      </c>
      <c r="L1478" s="38">
        <f t="shared" si="309"/>
        <v>1.3363419134000001</v>
      </c>
      <c r="M1478" s="38">
        <f t="shared" si="310"/>
        <v>0.59810096287500003</v>
      </c>
      <c r="N1478" s="38">
        <f t="shared" si="311"/>
        <v>0.56000961484999989</v>
      </c>
      <c r="O1478" s="38">
        <f t="shared" si="312"/>
        <v>0.98054751235000004</v>
      </c>
      <c r="P1478" s="2">
        <v>127329</v>
      </c>
      <c r="Q1478" s="2">
        <v>24.645233838999999</v>
      </c>
      <c r="R1478" s="24">
        <v>0.38455882400000002</v>
      </c>
      <c r="S1478" s="24">
        <v>0.17211538500000001</v>
      </c>
      <c r="T1478" s="24">
        <v>0.16115384599999999</v>
      </c>
      <c r="U1478" s="24">
        <v>0.28217194600000001</v>
      </c>
      <c r="V1478" s="95">
        <f t="shared" si="313"/>
        <v>9.4541707714022705E-2</v>
      </c>
      <c r="W1478" s="95">
        <v>0.34318750000000003</v>
      </c>
      <c r="X1478" s="95">
        <v>0.279598813</v>
      </c>
      <c r="Y1478" s="95">
        <f t="shared" si="314"/>
        <v>0.19252944021781249</v>
      </c>
      <c r="Z1478" s="2">
        <v>0.1</v>
      </c>
      <c r="AA1478" s="2">
        <v>0.17499999999999999</v>
      </c>
      <c r="AB1478" s="2">
        <v>0.22500000000000001</v>
      </c>
      <c r="AC1478" s="95">
        <v>0.31078125000000001</v>
      </c>
      <c r="AD1478" s="38">
        <f t="shared" si="315"/>
        <v>1.1706355161384001</v>
      </c>
      <c r="AE1478" s="38">
        <f t="shared" si="316"/>
        <v>0.91688877608737507</v>
      </c>
      <c r="AF1478" s="38">
        <f t="shared" si="317"/>
        <v>1.1037789508693496</v>
      </c>
      <c r="AG1478" s="38">
        <f t="shared" si="318"/>
        <v>2.6694854465753055</v>
      </c>
      <c r="AH1478" s="38">
        <f t="shared" si="319"/>
        <v>3.7732643974446551</v>
      </c>
      <c r="AI1478" s="38">
        <v>286.02694444399998</v>
      </c>
      <c r="AJ1478" s="24">
        <f t="shared" si="320"/>
        <v>1.3191989323870874E-2</v>
      </c>
      <c r="AK1478" s="2">
        <f t="shared" si="321"/>
        <v>514</v>
      </c>
    </row>
    <row r="1479" spans="1:37">
      <c r="A1479" s="2">
        <v>143</v>
      </c>
      <c r="B1479" s="2" t="s">
        <v>198</v>
      </c>
      <c r="C1479" s="2" t="s">
        <v>13</v>
      </c>
      <c r="D1479" s="2" t="s">
        <v>435</v>
      </c>
      <c r="E1479" s="2" t="s">
        <v>1100</v>
      </c>
      <c r="F1479" s="2" t="s">
        <v>64</v>
      </c>
      <c r="H1479" s="2" t="s">
        <v>878</v>
      </c>
      <c r="I1479" s="2">
        <v>5358</v>
      </c>
      <c r="J1479" s="2">
        <v>562</v>
      </c>
      <c r="K1479" s="95">
        <f t="shared" ref="K1479:K1542" si="322">J1479/I1479</f>
        <v>0.10488988428518103</v>
      </c>
      <c r="L1479" s="38">
        <f t="shared" ref="L1479:L1542" si="323">R1479*$J1479*$D$2/1000</f>
        <v>1.7947635284200001</v>
      </c>
      <c r="M1479" s="38">
        <f t="shared" ref="M1479:M1542" si="324">S1479*$J1479*$D$2/1000</f>
        <v>0.41003960888999996</v>
      </c>
      <c r="N1479" s="38">
        <f t="shared" ref="N1479:N1542" si="325">T1479*$J1479*$D$2/1000</f>
        <v>0.21900969713999999</v>
      </c>
      <c r="O1479" s="38">
        <f t="shared" ref="O1479:O1542" si="326">U1479*$J1479*$D$2/1000</f>
        <v>0.38618716554999999</v>
      </c>
      <c r="P1479" s="2">
        <v>1571053</v>
      </c>
      <c r="Q1479" s="2">
        <v>0.447189795</v>
      </c>
      <c r="R1479" s="24">
        <v>0.638705882</v>
      </c>
      <c r="S1479" s="24">
        <v>0.145921569</v>
      </c>
      <c r="T1479" s="24">
        <v>7.7939393999999995E-2</v>
      </c>
      <c r="U1479" s="24">
        <v>0.137433155</v>
      </c>
      <c r="V1479" s="95">
        <f t="shared" ref="V1479:V1542" si="327">K1479*(T1479+U1479)</f>
        <v>2.2590401742814483E-2</v>
      </c>
      <c r="W1479" s="95">
        <v>0.27625</v>
      </c>
      <c r="X1479" s="95">
        <v>0.25770356100000003</v>
      </c>
      <c r="Y1479" s="95">
        <f t="shared" ref="Y1479:Y1542" si="328">SUMPRODUCT(R1479:U1479,Z1479:AC1479)</f>
        <v>0.14490913549375001</v>
      </c>
      <c r="Z1479" s="2">
        <v>0.1</v>
      </c>
      <c r="AA1479" s="2">
        <v>0.17499999999999999</v>
      </c>
      <c r="AB1479" s="2">
        <v>0.22500000000000001</v>
      </c>
      <c r="AC1479" s="95">
        <v>0.27625</v>
      </c>
      <c r="AD1479" s="38">
        <f t="shared" ref="AD1479:AD1542" si="329">IFERROR(L1479*Z1479*8760/1000,0)</f>
        <v>1.5722128508959203</v>
      </c>
      <c r="AE1479" s="38">
        <f t="shared" ref="AE1479:AE1542" si="330">IFERROR(M1479*AA1479*8760/1000,0)</f>
        <v>0.62859072042836983</v>
      </c>
      <c r="AF1479" s="38">
        <f t="shared" ref="AF1479:AF1542" si="331">IFERROR(N1479*AB1479*8760/1000,0)</f>
        <v>0.43166811306294001</v>
      </c>
      <c r="AG1479" s="38">
        <f t="shared" ref="AG1479:AG1542" si="332">IFERROR(O1479*AC1479*8760/1000,0)</f>
        <v>0.9345536312727224</v>
      </c>
      <c r="AH1479" s="38">
        <f t="shared" ref="AH1479:AH1542" si="333">AF1479+AG1479</f>
        <v>1.3662217443356623</v>
      </c>
      <c r="AI1479" s="38">
        <v>286.02694444399998</v>
      </c>
      <c r="AJ1479" s="24">
        <f t="shared" ref="AJ1479:AJ1542" si="334">AH1479/AI1479</f>
        <v>4.7765491009646791E-3</v>
      </c>
      <c r="AK1479" s="2">
        <f t="shared" ref="AK1479:AK1542" si="335">ROUND((O1479+N1479)/0.003,0)</f>
        <v>202</v>
      </c>
    </row>
    <row r="1480" spans="1:37">
      <c r="A1480" s="2">
        <v>144</v>
      </c>
      <c r="B1480" s="2" t="s">
        <v>199</v>
      </c>
      <c r="C1480" s="2" t="s">
        <v>13</v>
      </c>
      <c r="D1480" s="2" t="s">
        <v>435</v>
      </c>
      <c r="E1480" s="2" t="s">
        <v>1100</v>
      </c>
      <c r="F1480" s="2" t="s">
        <v>64</v>
      </c>
      <c r="H1480" s="2" t="s">
        <v>878</v>
      </c>
      <c r="I1480" s="2">
        <v>23844</v>
      </c>
      <c r="J1480" s="2">
        <v>8272</v>
      </c>
      <c r="K1480" s="95">
        <f t="shared" si="322"/>
        <v>0.34692165744002684</v>
      </c>
      <c r="L1480" s="38">
        <f t="shared" si="323"/>
        <v>34.36876976632</v>
      </c>
      <c r="M1480" s="38">
        <f t="shared" si="324"/>
        <v>2.7805042117599998</v>
      </c>
      <c r="N1480" s="38">
        <f t="shared" si="325"/>
        <v>4.2107260632800001</v>
      </c>
      <c r="O1480" s="38">
        <f t="shared" si="326"/>
        <v>0</v>
      </c>
      <c r="P1480" s="2">
        <v>10008349</v>
      </c>
      <c r="Q1480" s="2">
        <v>0.33071428899999999</v>
      </c>
      <c r="R1480" s="24">
        <v>0.83096638700000003</v>
      </c>
      <c r="S1480" s="24">
        <v>6.7226890999999997E-2</v>
      </c>
      <c r="T1480" s="24">
        <v>0.101806723</v>
      </c>
      <c r="U1480" s="24">
        <v>0</v>
      </c>
      <c r="V1480" s="95">
        <f t="shared" si="327"/>
        <v>3.5318957081697702E-2</v>
      </c>
      <c r="W1480" s="95">
        <v>0.22500000000000001</v>
      </c>
      <c r="X1480" s="95">
        <v>0.22500000000000001</v>
      </c>
      <c r="Y1480" s="95">
        <f t="shared" si="328"/>
        <v>0.1177678573</v>
      </c>
      <c r="Z1480" s="2">
        <v>0.1</v>
      </c>
      <c r="AA1480" s="2">
        <v>0.17499999999999999</v>
      </c>
      <c r="AB1480" s="2">
        <v>0.22500000000000001</v>
      </c>
      <c r="AC1480" s="95"/>
      <c r="AD1480" s="38">
        <f t="shared" si="329"/>
        <v>30.107042315296319</v>
      </c>
      <c r="AE1480" s="38">
        <f t="shared" si="330"/>
        <v>4.2625129566280791</v>
      </c>
      <c r="AF1480" s="38">
        <f t="shared" si="331"/>
        <v>8.2993410707248803</v>
      </c>
      <c r="AG1480" s="38">
        <f t="shared" si="332"/>
        <v>0</v>
      </c>
      <c r="AH1480" s="38">
        <f t="shared" si="333"/>
        <v>8.2993410707248803</v>
      </c>
      <c r="AI1480" s="38">
        <v>286.02694444399998</v>
      </c>
      <c r="AJ1480" s="24">
        <f t="shared" si="334"/>
        <v>2.9015941441662932E-2</v>
      </c>
      <c r="AK1480" s="2">
        <f t="shared" si="335"/>
        <v>1404</v>
      </c>
    </row>
    <row r="1481" spans="1:37">
      <c r="A1481" s="2">
        <v>145</v>
      </c>
      <c r="B1481" s="2" t="s">
        <v>200</v>
      </c>
      <c r="C1481" s="2" t="s">
        <v>13</v>
      </c>
      <c r="D1481" s="2" t="s">
        <v>435</v>
      </c>
      <c r="E1481" s="2" t="s">
        <v>1100</v>
      </c>
      <c r="F1481" s="2" t="s">
        <v>64</v>
      </c>
      <c r="H1481" s="2" t="s">
        <v>878</v>
      </c>
      <c r="I1481" s="2">
        <v>10792</v>
      </c>
      <c r="J1481" s="2">
        <v>3530</v>
      </c>
      <c r="K1481" s="95">
        <f t="shared" si="322"/>
        <v>0.32709414381022978</v>
      </c>
      <c r="L1481" s="38">
        <f t="shared" si="323"/>
        <v>6.8989675951499994</v>
      </c>
      <c r="M1481" s="38">
        <f t="shared" si="324"/>
        <v>6.2511687172500006</v>
      </c>
      <c r="N1481" s="38">
        <f t="shared" si="325"/>
        <v>2.11852948235</v>
      </c>
      <c r="O1481" s="38">
        <f t="shared" si="326"/>
        <v>2.3813342229000005</v>
      </c>
      <c r="P1481" s="2">
        <v>1326513</v>
      </c>
      <c r="Q1481" s="2">
        <v>3.4548124160000002</v>
      </c>
      <c r="R1481" s="24">
        <v>0.39087635100000001</v>
      </c>
      <c r="S1481" s="24">
        <v>0.35417386499999998</v>
      </c>
      <c r="T1481" s="24">
        <v>0.120029999</v>
      </c>
      <c r="U1481" s="24">
        <v>0.13491978600000001</v>
      </c>
      <c r="V1481" s="95">
        <f t="shared" si="327"/>
        <v>8.3392581639177163E-2</v>
      </c>
      <c r="W1481" s="95">
        <v>0.27040625000000001</v>
      </c>
      <c r="X1481" s="95">
        <v>0.249029052</v>
      </c>
      <c r="Y1481" s="95">
        <f t="shared" si="328"/>
        <v>0.16455796463306249</v>
      </c>
      <c r="Z1481" s="2">
        <v>0.1</v>
      </c>
      <c r="AA1481" s="2">
        <v>0.17499999999999999</v>
      </c>
      <c r="AB1481" s="2">
        <v>0.22500000000000001</v>
      </c>
      <c r="AC1481" s="95">
        <v>0.27040625000000001</v>
      </c>
      <c r="AD1481" s="38">
        <f t="shared" si="329"/>
        <v>6.0434956133514</v>
      </c>
      <c r="AE1481" s="38">
        <f t="shared" si="330"/>
        <v>9.5830416435442487</v>
      </c>
      <c r="AF1481" s="38">
        <f t="shared" si="331"/>
        <v>4.1756216097118504</v>
      </c>
      <c r="AG1481" s="38">
        <f t="shared" si="332"/>
        <v>5.6408062771688261</v>
      </c>
      <c r="AH1481" s="38">
        <f t="shared" si="333"/>
        <v>9.8164278868806765</v>
      </c>
      <c r="AI1481" s="38">
        <v>286.02694444399998</v>
      </c>
      <c r="AJ1481" s="24">
        <f t="shared" si="334"/>
        <v>3.4319941101921582E-2</v>
      </c>
      <c r="AK1481" s="2">
        <f t="shared" si="335"/>
        <v>1500</v>
      </c>
    </row>
    <row r="1482" spans="1:37">
      <c r="A1482" s="2">
        <v>146</v>
      </c>
      <c r="B1482" s="2" t="s">
        <v>201</v>
      </c>
      <c r="C1482" s="2" t="s">
        <v>13</v>
      </c>
      <c r="D1482" s="2" t="s">
        <v>435</v>
      </c>
      <c r="E1482" s="2" t="s">
        <v>1100</v>
      </c>
      <c r="F1482" s="2" t="s">
        <v>64</v>
      </c>
      <c r="H1482" s="2" t="s">
        <v>878</v>
      </c>
      <c r="I1482" s="2">
        <v>4429</v>
      </c>
      <c r="J1482" s="2">
        <v>2291</v>
      </c>
      <c r="K1482" s="95">
        <f t="shared" si="322"/>
        <v>0.51727252201399865</v>
      </c>
      <c r="L1482" s="38">
        <f t="shared" si="323"/>
        <v>2.5781407094750004</v>
      </c>
      <c r="M1482" s="38">
        <f t="shared" si="324"/>
        <v>3.7004506805449995</v>
      </c>
      <c r="N1482" s="38">
        <f t="shared" si="325"/>
        <v>3.4356978292599996</v>
      </c>
      <c r="O1482" s="38">
        <f t="shared" si="326"/>
        <v>1.7407107807199997</v>
      </c>
      <c r="P1482" s="2">
        <v>312027</v>
      </c>
      <c r="Q1482" s="2">
        <v>22.737887180000001</v>
      </c>
      <c r="R1482" s="24">
        <v>0.22506684499999999</v>
      </c>
      <c r="S1482" s="24">
        <v>0.32304239899999998</v>
      </c>
      <c r="T1482" s="24">
        <v>0.29992997199999999</v>
      </c>
      <c r="U1482" s="24">
        <v>0.15196078399999999</v>
      </c>
      <c r="V1482" s="95">
        <f t="shared" si="327"/>
        <v>0.23375067103093247</v>
      </c>
      <c r="W1482" s="95">
        <v>0.26987499999999998</v>
      </c>
      <c r="X1482" s="95">
        <v>0.240090462</v>
      </c>
      <c r="Y1482" s="95">
        <f t="shared" si="328"/>
        <v>0.187533764607</v>
      </c>
      <c r="Z1482" s="2">
        <v>0.1</v>
      </c>
      <c r="AA1482" s="2">
        <v>0.17499999999999999</v>
      </c>
      <c r="AB1482" s="2">
        <v>0.22500000000000001</v>
      </c>
      <c r="AC1482" s="95">
        <v>0.26987499999999998</v>
      </c>
      <c r="AD1482" s="38">
        <f t="shared" si="329"/>
        <v>2.2584512615001002</v>
      </c>
      <c r="AE1482" s="38">
        <f t="shared" si="330"/>
        <v>5.6727908932754838</v>
      </c>
      <c r="AF1482" s="38">
        <f t="shared" si="331"/>
        <v>6.7717604214714591</v>
      </c>
      <c r="AG1482" s="38">
        <f t="shared" si="332"/>
        <v>4.1152230602540545</v>
      </c>
      <c r="AH1482" s="38">
        <f t="shared" si="333"/>
        <v>10.886983481725514</v>
      </c>
      <c r="AI1482" s="38">
        <v>286.02694444399998</v>
      </c>
      <c r="AJ1482" s="24">
        <f t="shared" si="334"/>
        <v>3.806278986369073E-2</v>
      </c>
      <c r="AK1482" s="2">
        <f t="shared" si="335"/>
        <v>1725</v>
      </c>
    </row>
    <row r="1483" spans="1:37">
      <c r="A1483" s="2">
        <v>147</v>
      </c>
      <c r="B1483" s="2" t="s">
        <v>202</v>
      </c>
      <c r="C1483" s="2" t="s">
        <v>13</v>
      </c>
      <c r="D1483" s="2" t="s">
        <v>435</v>
      </c>
      <c r="E1483" s="2" t="s">
        <v>1100</v>
      </c>
      <c r="F1483" s="2" t="s">
        <v>64</v>
      </c>
      <c r="H1483" s="2" t="s">
        <v>878</v>
      </c>
      <c r="I1483" s="2">
        <v>13590</v>
      </c>
      <c r="J1483" s="2">
        <v>4875</v>
      </c>
      <c r="K1483" s="95">
        <f t="shared" si="322"/>
        <v>0.358719646799117</v>
      </c>
      <c r="L1483" s="38">
        <f t="shared" si="323"/>
        <v>8.56433823375</v>
      </c>
      <c r="M1483" s="38">
        <f t="shared" si="324"/>
        <v>7.3367647031249996</v>
      </c>
      <c r="N1483" s="38">
        <f t="shared" si="325"/>
        <v>4.6677473212500002</v>
      </c>
      <c r="O1483" s="38">
        <f t="shared" si="326"/>
        <v>3.8061497418750005</v>
      </c>
      <c r="P1483" s="2">
        <v>5850850</v>
      </c>
      <c r="Q1483" s="2">
        <v>1.6879177830000001</v>
      </c>
      <c r="R1483" s="24">
        <v>0.35135746600000001</v>
      </c>
      <c r="S1483" s="24">
        <v>0.30099547500000001</v>
      </c>
      <c r="T1483" s="24">
        <v>0.191497326</v>
      </c>
      <c r="U1483" s="24">
        <v>0.15614973300000001</v>
      </c>
      <c r="V1483" s="95">
        <f t="shared" si="327"/>
        <v>0.1247078302152318</v>
      </c>
      <c r="W1483" s="95">
        <v>0.27625</v>
      </c>
      <c r="X1483" s="95">
        <v>0.24801953500000001</v>
      </c>
      <c r="Y1483" s="95">
        <f t="shared" si="328"/>
        <v>0.17403321681625</v>
      </c>
      <c r="Z1483" s="2">
        <v>0.1</v>
      </c>
      <c r="AA1483" s="2">
        <v>0.17499999999999999</v>
      </c>
      <c r="AB1483" s="2">
        <v>0.22500000000000001</v>
      </c>
      <c r="AC1483" s="95">
        <v>0.27625</v>
      </c>
      <c r="AD1483" s="38">
        <f t="shared" si="329"/>
        <v>7.502360292765001</v>
      </c>
      <c r="AE1483" s="38">
        <f t="shared" si="330"/>
        <v>11.247260289890624</v>
      </c>
      <c r="AF1483" s="38">
        <f t="shared" si="331"/>
        <v>9.2001299701837507</v>
      </c>
      <c r="AG1483" s="38">
        <f t="shared" si="332"/>
        <v>9.2106920678504061</v>
      </c>
      <c r="AH1483" s="38">
        <f t="shared" si="333"/>
        <v>18.410822038034155</v>
      </c>
      <c r="AI1483" s="38">
        <v>286.02694444399998</v>
      </c>
      <c r="AJ1483" s="24">
        <f t="shared" si="334"/>
        <v>6.4367439486592612E-2</v>
      </c>
      <c r="AK1483" s="2">
        <f t="shared" si="335"/>
        <v>2825</v>
      </c>
    </row>
    <row r="1484" spans="1:37">
      <c r="A1484" s="2">
        <v>148</v>
      </c>
      <c r="B1484" s="2" t="s">
        <v>203</v>
      </c>
      <c r="C1484" s="2" t="s">
        <v>13</v>
      </c>
      <c r="D1484" s="2" t="s">
        <v>435</v>
      </c>
      <c r="E1484" s="2" t="s">
        <v>1100</v>
      </c>
      <c r="F1484" s="2" t="s">
        <v>64</v>
      </c>
      <c r="H1484" s="2" t="s">
        <v>878</v>
      </c>
      <c r="I1484" s="2">
        <v>19185</v>
      </c>
      <c r="J1484" s="2">
        <v>14067</v>
      </c>
      <c r="K1484" s="95">
        <f t="shared" si="322"/>
        <v>0.73322908522283037</v>
      </c>
      <c r="L1484" s="38">
        <f t="shared" si="323"/>
        <v>0</v>
      </c>
      <c r="M1484" s="38">
        <f t="shared" si="324"/>
        <v>8.3264227982550008</v>
      </c>
      <c r="N1484" s="38">
        <f t="shared" si="325"/>
        <v>49.101834896685006</v>
      </c>
      <c r="O1484" s="38">
        <f t="shared" si="326"/>
        <v>12.90674230506</v>
      </c>
      <c r="P1484" s="2">
        <v>4077166</v>
      </c>
      <c r="Q1484" s="2">
        <v>21.272263333000001</v>
      </c>
      <c r="R1484" s="24">
        <v>0</v>
      </c>
      <c r="S1484" s="24">
        <v>0.118382353</v>
      </c>
      <c r="T1484" s="24">
        <v>0.69811381100000003</v>
      </c>
      <c r="U1484" s="24">
        <v>0.183503836</v>
      </c>
      <c r="V1484" s="95">
        <f t="shared" si="327"/>
        <v>0.64642770082611423</v>
      </c>
      <c r="W1484" s="95">
        <v>0.27040625000000001</v>
      </c>
      <c r="X1484" s="95">
        <v>0.23445105999999999</v>
      </c>
      <c r="Y1484" s="95">
        <f t="shared" si="328"/>
        <v>0.22741310340337501</v>
      </c>
      <c r="Z1484" s="2" t="s">
        <v>532</v>
      </c>
      <c r="AA1484" s="2">
        <v>0.17499999999999999</v>
      </c>
      <c r="AB1484" s="2">
        <v>0.22500000000000001</v>
      </c>
      <c r="AC1484" s="95">
        <v>0.27040625000000001</v>
      </c>
      <c r="AD1484" s="38">
        <f t="shared" si="329"/>
        <v>0</v>
      </c>
      <c r="AE1484" s="38">
        <f t="shared" si="330"/>
        <v>12.764406149724914</v>
      </c>
      <c r="AF1484" s="38">
        <f t="shared" si="331"/>
        <v>96.779716581366159</v>
      </c>
      <c r="AG1484" s="38">
        <f t="shared" si="332"/>
        <v>30.572958769106044</v>
      </c>
      <c r="AH1484" s="38">
        <f t="shared" si="333"/>
        <v>127.3526753504722</v>
      </c>
      <c r="AI1484" s="38">
        <v>286.02694444399998</v>
      </c>
      <c r="AJ1484" s="24">
        <f t="shared" si="334"/>
        <v>0.44524712732232136</v>
      </c>
      <c r="AK1484" s="2">
        <f t="shared" si="335"/>
        <v>20670</v>
      </c>
    </row>
    <row r="1485" spans="1:37">
      <c r="A1485" s="2">
        <v>149</v>
      </c>
      <c r="B1485" s="2" t="s">
        <v>204</v>
      </c>
      <c r="C1485" s="2" t="s">
        <v>13</v>
      </c>
      <c r="D1485" s="2" t="s">
        <v>435</v>
      </c>
      <c r="E1485" s="2" t="s">
        <v>1100</v>
      </c>
      <c r="F1485" s="2" t="s">
        <v>64</v>
      </c>
      <c r="H1485" s="2" t="s">
        <v>878</v>
      </c>
      <c r="I1485" s="2">
        <v>9987</v>
      </c>
      <c r="J1485" s="2">
        <v>5243</v>
      </c>
      <c r="K1485" s="95">
        <f t="shared" si="322"/>
        <v>0.52498247722038649</v>
      </c>
      <c r="L1485" s="38">
        <f t="shared" si="323"/>
        <v>1.0629191048700002</v>
      </c>
      <c r="M1485" s="38">
        <f t="shared" si="324"/>
        <v>8.8117647116100013</v>
      </c>
      <c r="N1485" s="38">
        <f t="shared" si="325"/>
        <v>10.557595576780001</v>
      </c>
      <c r="O1485" s="38">
        <f t="shared" si="326"/>
        <v>5.7827205805250008</v>
      </c>
      <c r="P1485" s="2">
        <v>573694</v>
      </c>
      <c r="Q1485" s="2">
        <v>48.887772879000003</v>
      </c>
      <c r="R1485" s="24">
        <v>4.0546218000000002E-2</v>
      </c>
      <c r="S1485" s="24">
        <v>0.33613445400000003</v>
      </c>
      <c r="T1485" s="24">
        <v>0.40273109200000001</v>
      </c>
      <c r="U1485" s="24">
        <v>0.22058823499999999</v>
      </c>
      <c r="V1485" s="95">
        <f t="shared" si="327"/>
        <v>0.32723172438780418</v>
      </c>
      <c r="W1485" s="95">
        <v>0.295375</v>
      </c>
      <c r="X1485" s="95">
        <v>0.24257298999999999</v>
      </c>
      <c r="Y1485" s="95">
        <f t="shared" si="328"/>
        <v>0.21407858436921876</v>
      </c>
      <c r="Z1485" s="2">
        <v>0.1</v>
      </c>
      <c r="AA1485" s="2">
        <v>0.17499999999999999</v>
      </c>
      <c r="AB1485" s="2">
        <v>0.22500000000000001</v>
      </c>
      <c r="AC1485" s="95">
        <v>0.27465624999999999</v>
      </c>
      <c r="AD1485" s="38">
        <f t="shared" si="329"/>
        <v>0.93111713586612033</v>
      </c>
      <c r="AE1485" s="38">
        <f t="shared" si="330"/>
        <v>13.508435302898132</v>
      </c>
      <c r="AF1485" s="38">
        <f t="shared" si="331"/>
        <v>20.80902088183338</v>
      </c>
      <c r="AG1485" s="38">
        <f t="shared" si="332"/>
        <v>13.913160661136621</v>
      </c>
      <c r="AH1485" s="38">
        <f t="shared" si="333"/>
        <v>34.722181542969999</v>
      </c>
      <c r="AI1485" s="38">
        <v>286.02694444399998</v>
      </c>
      <c r="AJ1485" s="24">
        <f t="shared" si="334"/>
        <v>0.1213947924048397</v>
      </c>
      <c r="AK1485" s="2">
        <f t="shared" si="335"/>
        <v>5447</v>
      </c>
    </row>
    <row r="1486" spans="1:37">
      <c r="A1486" s="2">
        <v>150</v>
      </c>
      <c r="B1486" s="2" t="s">
        <v>205</v>
      </c>
      <c r="C1486" s="2" t="s">
        <v>13</v>
      </c>
      <c r="D1486" s="2" t="s">
        <v>435</v>
      </c>
      <c r="E1486" s="2" t="s">
        <v>1100</v>
      </c>
      <c r="F1486" s="2" t="s">
        <v>64</v>
      </c>
      <c r="H1486" s="2" t="s">
        <v>878</v>
      </c>
      <c r="I1486" s="2">
        <v>15033</v>
      </c>
      <c r="J1486" s="2">
        <v>6348</v>
      </c>
      <c r="K1486" s="95">
        <f t="shared" si="322"/>
        <v>0.42227100379165833</v>
      </c>
      <c r="L1486" s="38">
        <f t="shared" si="323"/>
        <v>9.1485882315599998</v>
      </c>
      <c r="M1486" s="38">
        <f t="shared" si="324"/>
        <v>9.0152268766200017</v>
      </c>
      <c r="N1486" s="38">
        <f t="shared" si="325"/>
        <v>7.7390329233600008</v>
      </c>
      <c r="O1486" s="38">
        <f t="shared" si="326"/>
        <v>5.8371519684600006</v>
      </c>
      <c r="P1486" s="2">
        <v>1970521</v>
      </c>
      <c r="Q1486" s="2">
        <v>10.963608125</v>
      </c>
      <c r="R1486" s="24">
        <v>0.28823529399999998</v>
      </c>
      <c r="S1486" s="24">
        <v>0.28403361300000002</v>
      </c>
      <c r="T1486" s="24">
        <v>0.243825864</v>
      </c>
      <c r="U1486" s="24">
        <v>0.183905229</v>
      </c>
      <c r="V1486" s="95">
        <f t="shared" si="327"/>
        <v>0.18061843799401317</v>
      </c>
      <c r="W1486" s="95">
        <v>0.28209375000000003</v>
      </c>
      <c r="X1486" s="95">
        <v>0.24954775800000001</v>
      </c>
      <c r="Y1486" s="95">
        <f t="shared" si="328"/>
        <v>0.18526874676821875</v>
      </c>
      <c r="Z1486" s="2">
        <v>0.1</v>
      </c>
      <c r="AA1486" s="2">
        <v>0.17499999999999999</v>
      </c>
      <c r="AB1486" s="2">
        <v>0.22500000000000001</v>
      </c>
      <c r="AC1486" s="95">
        <v>0.28209374999999998</v>
      </c>
      <c r="AD1486" s="38">
        <f t="shared" si="329"/>
        <v>8.0141632908465592</v>
      </c>
      <c r="AE1486" s="38">
        <f t="shared" si="330"/>
        <v>13.820342801858462</v>
      </c>
      <c r="AF1486" s="38">
        <f t="shared" si="331"/>
        <v>15.253633891942563</v>
      </c>
      <c r="AG1486" s="38">
        <f t="shared" si="332"/>
        <v>14.424427011780207</v>
      </c>
      <c r="AH1486" s="38">
        <f t="shared" si="333"/>
        <v>29.67806090372277</v>
      </c>
      <c r="AI1486" s="38">
        <v>286.02694444399998</v>
      </c>
      <c r="AJ1486" s="24">
        <f t="shared" si="334"/>
        <v>0.10375966838163847</v>
      </c>
      <c r="AK1486" s="2">
        <f t="shared" si="335"/>
        <v>4525</v>
      </c>
    </row>
    <row r="1487" spans="1:37">
      <c r="A1487" s="2">
        <v>151</v>
      </c>
      <c r="B1487" s="2" t="s">
        <v>206</v>
      </c>
      <c r="C1487" s="2" t="s">
        <v>13</v>
      </c>
      <c r="D1487" s="2" t="s">
        <v>435</v>
      </c>
      <c r="E1487" s="2" t="s">
        <v>1100</v>
      </c>
      <c r="F1487" s="2" t="s">
        <v>64</v>
      </c>
      <c r="H1487" s="2" t="s">
        <v>878</v>
      </c>
      <c r="I1487" s="2">
        <v>25684</v>
      </c>
      <c r="J1487" s="2">
        <v>18460</v>
      </c>
      <c r="K1487" s="95">
        <f t="shared" si="322"/>
        <v>0.71873539947048748</v>
      </c>
      <c r="L1487" s="38">
        <f t="shared" si="323"/>
        <v>8.7513544442999986</v>
      </c>
      <c r="M1487" s="38">
        <f t="shared" si="324"/>
        <v>34.2910216844</v>
      </c>
      <c r="N1487" s="38">
        <f t="shared" si="325"/>
        <v>30.692051962000001</v>
      </c>
      <c r="O1487" s="38">
        <f t="shared" si="326"/>
        <v>18.565571909300001</v>
      </c>
      <c r="P1487" s="2">
        <v>5074261</v>
      </c>
      <c r="Q1487" s="2">
        <v>15.841209075</v>
      </c>
      <c r="R1487" s="24">
        <v>9.4814240999999994E-2</v>
      </c>
      <c r="S1487" s="24">
        <v>0.37151702800000003</v>
      </c>
      <c r="T1487" s="24">
        <v>0.33252493999999999</v>
      </c>
      <c r="U1487" s="24">
        <v>0.20114379099999999</v>
      </c>
      <c r="V1487" s="95">
        <f t="shared" si="327"/>
        <v>0.38356660856019315</v>
      </c>
      <c r="W1487" s="95">
        <v>0.30121874999999998</v>
      </c>
      <c r="X1487" s="95">
        <v>0.24411628099999999</v>
      </c>
      <c r="Y1487" s="95">
        <f t="shared" si="328"/>
        <v>0.20477413012478127</v>
      </c>
      <c r="Z1487" s="2">
        <v>0.1</v>
      </c>
      <c r="AA1487" s="2">
        <v>0.17499999999999999</v>
      </c>
      <c r="AB1487" s="2">
        <v>0.22500000000000001</v>
      </c>
      <c r="AC1487" s="95">
        <v>0.27571875000000001</v>
      </c>
      <c r="AD1487" s="38">
        <f t="shared" si="329"/>
        <v>7.6661864932067996</v>
      </c>
      <c r="AE1487" s="38">
        <f t="shared" si="330"/>
        <v>52.568136242185204</v>
      </c>
      <c r="AF1487" s="38">
        <f t="shared" si="331"/>
        <v>60.494034417102007</v>
      </c>
      <c r="AG1487" s="38">
        <f t="shared" si="332"/>
        <v>44.841356211637631</v>
      </c>
      <c r="AH1487" s="38">
        <f t="shared" si="333"/>
        <v>105.33539062873965</v>
      </c>
      <c r="AI1487" s="38">
        <v>286.02694444399998</v>
      </c>
      <c r="AJ1487" s="24">
        <f t="shared" si="334"/>
        <v>0.36827086634616979</v>
      </c>
      <c r="AK1487" s="2">
        <f t="shared" si="335"/>
        <v>16419</v>
      </c>
    </row>
    <row r="1488" spans="1:37">
      <c r="A1488" s="2">
        <v>152</v>
      </c>
      <c r="B1488" s="2" t="s">
        <v>207</v>
      </c>
      <c r="C1488" s="2" t="s">
        <v>13</v>
      </c>
      <c r="D1488" s="2" t="s">
        <v>435</v>
      </c>
      <c r="E1488" s="2" t="s">
        <v>1100</v>
      </c>
      <c r="F1488" s="2" t="s">
        <v>64</v>
      </c>
      <c r="H1488" s="2" t="s">
        <v>878</v>
      </c>
      <c r="I1488" s="2">
        <v>23851</v>
      </c>
      <c r="J1488" s="2">
        <v>15670</v>
      </c>
      <c r="K1488" s="95">
        <f t="shared" si="322"/>
        <v>0.65699551381493437</v>
      </c>
      <c r="L1488" s="38">
        <f t="shared" si="323"/>
        <v>0</v>
      </c>
      <c r="M1488" s="38">
        <f t="shared" si="324"/>
        <v>23.965882357550001</v>
      </c>
      <c r="N1488" s="38">
        <f t="shared" si="325"/>
        <v>28.479818363499998</v>
      </c>
      <c r="O1488" s="38">
        <f t="shared" si="326"/>
        <v>25.904299278950003</v>
      </c>
      <c r="P1488" s="2">
        <v>1658138</v>
      </c>
      <c r="Q1488" s="2">
        <v>56.320934215000001</v>
      </c>
      <c r="R1488" s="24">
        <v>0</v>
      </c>
      <c r="S1488" s="24">
        <v>0.305882353</v>
      </c>
      <c r="T1488" s="24">
        <v>0.36349481</v>
      </c>
      <c r="U1488" s="24">
        <v>0.330622837</v>
      </c>
      <c r="V1488" s="95">
        <f t="shared" si="327"/>
        <v>0.45603218013877822</v>
      </c>
      <c r="W1488" s="95">
        <v>0.32884374999999999</v>
      </c>
      <c r="X1488" s="95">
        <v>0.254219319</v>
      </c>
      <c r="Y1488" s="95">
        <f t="shared" si="328"/>
        <v>0.22998752700721875</v>
      </c>
      <c r="Z1488" s="2" t="s">
        <v>532</v>
      </c>
      <c r="AA1488" s="2">
        <v>0.17499999999999999</v>
      </c>
      <c r="AB1488" s="2">
        <v>0.22500000000000001</v>
      </c>
      <c r="AC1488" s="95">
        <v>0.28634375000000001</v>
      </c>
      <c r="AD1488" s="38">
        <f t="shared" si="329"/>
        <v>0</v>
      </c>
      <c r="AE1488" s="38">
        <f t="shared" si="330"/>
        <v>36.739697654124143</v>
      </c>
      <c r="AF1488" s="38">
        <f t="shared" si="331"/>
        <v>56.133721994458504</v>
      </c>
      <c r="AG1488" s="38">
        <f t="shared" si="332"/>
        <v>64.97759956271392</v>
      </c>
      <c r="AH1488" s="38">
        <f t="shared" si="333"/>
        <v>121.11132155717243</v>
      </c>
      <c r="AI1488" s="38">
        <v>286.02694444399998</v>
      </c>
      <c r="AJ1488" s="24">
        <f t="shared" si="334"/>
        <v>0.42342626773361314</v>
      </c>
      <c r="AK1488" s="2">
        <f t="shared" si="335"/>
        <v>18128</v>
      </c>
    </row>
    <row r="1489" spans="1:37">
      <c r="A1489" s="2">
        <v>153</v>
      </c>
      <c r="B1489" s="2" t="s">
        <v>208</v>
      </c>
      <c r="C1489" s="2" t="s">
        <v>13</v>
      </c>
      <c r="D1489" s="2" t="s">
        <v>435</v>
      </c>
      <c r="E1489" s="2" t="s">
        <v>1100</v>
      </c>
      <c r="F1489" s="2" t="s">
        <v>64</v>
      </c>
      <c r="H1489" s="2" t="s">
        <v>878</v>
      </c>
      <c r="I1489" s="2">
        <v>7425</v>
      </c>
      <c r="J1489" s="2">
        <v>1230</v>
      </c>
      <c r="K1489" s="95">
        <f t="shared" si="322"/>
        <v>0.16565656565656567</v>
      </c>
      <c r="L1489" s="38">
        <f t="shared" si="323"/>
        <v>3.3170205871499996</v>
      </c>
      <c r="M1489" s="38">
        <f t="shared" si="324"/>
        <v>0.69461084595</v>
      </c>
      <c r="N1489" s="38">
        <f t="shared" si="325"/>
        <v>0.79473734160000009</v>
      </c>
      <c r="O1489" s="38">
        <f t="shared" si="326"/>
        <v>1.3436312191499999</v>
      </c>
      <c r="P1489" s="2">
        <v>520891</v>
      </c>
      <c r="Q1489" s="2">
        <v>7.1027512120000003</v>
      </c>
      <c r="R1489" s="24">
        <v>0.53935294099999997</v>
      </c>
      <c r="S1489" s="24">
        <v>0.112944853</v>
      </c>
      <c r="T1489" s="24">
        <v>0.129225584</v>
      </c>
      <c r="U1489" s="24">
        <v>0.21847662100000001</v>
      </c>
      <c r="V1489" s="95">
        <f t="shared" si="327"/>
        <v>5.7599153151515162E-2</v>
      </c>
      <c r="W1489" s="95">
        <v>0.32778124999999997</v>
      </c>
      <c r="X1489" s="95">
        <v>0.26755067500000002</v>
      </c>
      <c r="Y1489" s="95">
        <f t="shared" si="328"/>
        <v>0.16672860317834376</v>
      </c>
      <c r="Z1489" s="2">
        <v>0.1</v>
      </c>
      <c r="AA1489" s="2">
        <v>0.17499999999999999</v>
      </c>
      <c r="AB1489" s="2">
        <v>0.22500000000000001</v>
      </c>
      <c r="AC1489" s="95">
        <v>0.29271875000000003</v>
      </c>
      <c r="AD1489" s="38">
        <f t="shared" si="329"/>
        <v>2.9057100343433997</v>
      </c>
      <c r="AE1489" s="38">
        <f t="shared" si="330"/>
        <v>1.06483842684135</v>
      </c>
      <c r="AF1489" s="38">
        <f t="shared" si="331"/>
        <v>1.5664273002936002</v>
      </c>
      <c r="AG1489" s="38">
        <f t="shared" si="332"/>
        <v>3.4453610061517415</v>
      </c>
      <c r="AH1489" s="38">
        <f t="shared" si="333"/>
        <v>5.0117883064453412</v>
      </c>
      <c r="AI1489" s="38">
        <v>286.02694444399998</v>
      </c>
      <c r="AJ1489" s="24">
        <f t="shared" si="334"/>
        <v>1.7522084558109097E-2</v>
      </c>
      <c r="AK1489" s="2">
        <f t="shared" si="335"/>
        <v>713</v>
      </c>
    </row>
    <row r="1490" spans="1:37">
      <c r="A1490" s="2">
        <v>154</v>
      </c>
      <c r="B1490" s="2" t="s">
        <v>209</v>
      </c>
      <c r="C1490" s="2" t="s">
        <v>13</v>
      </c>
      <c r="D1490" s="2" t="s">
        <v>435</v>
      </c>
      <c r="E1490" s="2" t="s">
        <v>1100</v>
      </c>
      <c r="F1490" s="2" t="s">
        <v>64</v>
      </c>
      <c r="H1490" s="2" t="s">
        <v>878</v>
      </c>
      <c r="I1490" s="2">
        <v>6192</v>
      </c>
      <c r="J1490" s="2">
        <v>773</v>
      </c>
      <c r="K1490" s="95">
        <f t="shared" si="322"/>
        <v>0.12483850129198966</v>
      </c>
      <c r="L1490" s="38">
        <f t="shared" si="323"/>
        <v>2.2196826641899996</v>
      </c>
      <c r="M1490" s="38">
        <f t="shared" si="324"/>
        <v>0.6192200177249999</v>
      </c>
      <c r="N1490" s="38">
        <f t="shared" si="325"/>
        <v>0.40283054487000003</v>
      </c>
      <c r="O1490" s="38">
        <f t="shared" si="326"/>
        <v>0.62326677321500001</v>
      </c>
      <c r="P1490" s="2">
        <v>538223</v>
      </c>
      <c r="Q1490" s="2">
        <v>2.9654209229999999</v>
      </c>
      <c r="R1490" s="24">
        <v>0.57430340599999996</v>
      </c>
      <c r="S1490" s="24">
        <v>0.16021216499999999</v>
      </c>
      <c r="T1490" s="24">
        <v>0.104225238</v>
      </c>
      <c r="U1490" s="24">
        <v>0.161259191</v>
      </c>
      <c r="V1490" s="95">
        <f t="shared" si="327"/>
        <v>3.3142678232719637E-2</v>
      </c>
      <c r="W1490" s="95">
        <v>0.29165625000000001</v>
      </c>
      <c r="X1490" s="95">
        <v>0.265487998</v>
      </c>
      <c r="Y1490" s="95">
        <f t="shared" si="328"/>
        <v>0.15595039895009374</v>
      </c>
      <c r="Z1490" s="2">
        <v>0.1</v>
      </c>
      <c r="AA1490" s="2">
        <v>0.17499999999999999</v>
      </c>
      <c r="AB1490" s="2">
        <v>0.22500000000000001</v>
      </c>
      <c r="AC1490" s="95">
        <v>0.29165625000000001</v>
      </c>
      <c r="AD1490" s="38">
        <f t="shared" si="329"/>
        <v>1.9444420138304397</v>
      </c>
      <c r="AE1490" s="38">
        <f t="shared" si="330"/>
        <v>0.94926428717242484</v>
      </c>
      <c r="AF1490" s="38">
        <f t="shared" si="331"/>
        <v>0.79397900393877008</v>
      </c>
      <c r="AG1490" s="38">
        <f t="shared" si="332"/>
        <v>1.5923897324712692</v>
      </c>
      <c r="AH1490" s="38">
        <f t="shared" si="333"/>
        <v>2.3863687364100392</v>
      </c>
      <c r="AI1490" s="38">
        <v>286.02694444399998</v>
      </c>
      <c r="AJ1490" s="24">
        <f t="shared" si="334"/>
        <v>8.3431606104412172E-3</v>
      </c>
      <c r="AK1490" s="2">
        <f t="shared" si="335"/>
        <v>342</v>
      </c>
    </row>
    <row r="1491" spans="1:37">
      <c r="A1491" s="2">
        <v>155</v>
      </c>
      <c r="B1491" s="2" t="s">
        <v>210</v>
      </c>
      <c r="C1491" s="2" t="s">
        <v>13</v>
      </c>
      <c r="D1491" s="2" t="s">
        <v>435</v>
      </c>
      <c r="E1491" s="2" t="s">
        <v>1100</v>
      </c>
      <c r="F1491" s="2" t="s">
        <v>64</v>
      </c>
      <c r="H1491" s="2" t="s">
        <v>878</v>
      </c>
      <c r="I1491" s="2">
        <v>17697</v>
      </c>
      <c r="J1491" s="2">
        <v>7453</v>
      </c>
      <c r="K1491" s="95">
        <f t="shared" si="322"/>
        <v>0.42114482680680343</v>
      </c>
      <c r="L1491" s="38">
        <f t="shared" si="323"/>
        <v>30.100710177585004</v>
      </c>
      <c r="M1491" s="38">
        <f t="shared" si="324"/>
        <v>7.1642898224149993</v>
      </c>
      <c r="N1491" s="38">
        <f t="shared" si="325"/>
        <v>0</v>
      </c>
      <c r="O1491" s="38">
        <f t="shared" si="326"/>
        <v>0</v>
      </c>
      <c r="P1491" s="2">
        <v>4915123</v>
      </c>
      <c r="Q1491" s="2">
        <v>0</v>
      </c>
      <c r="R1491" s="24">
        <v>0.80774748900000004</v>
      </c>
      <c r="S1491" s="24">
        <v>0.19225251099999999</v>
      </c>
      <c r="T1491" s="24">
        <v>0</v>
      </c>
      <c r="U1491" s="24">
        <v>0</v>
      </c>
      <c r="V1491" s="95">
        <f t="shared" si="327"/>
        <v>0</v>
      </c>
      <c r="W1491" s="95">
        <v>0.19018750000000001</v>
      </c>
      <c r="X1491" s="95"/>
      <c r="Y1491" s="95">
        <f t="shared" si="328"/>
        <v>0.11441893832500001</v>
      </c>
      <c r="Z1491" s="2">
        <v>0.1</v>
      </c>
      <c r="AA1491" s="2">
        <v>0.17499999999999999</v>
      </c>
      <c r="AB1491" s="2" t="s">
        <v>532</v>
      </c>
      <c r="AC1491" s="95"/>
      <c r="AD1491" s="38">
        <f t="shared" si="329"/>
        <v>26.36822211556446</v>
      </c>
      <c r="AE1491" s="38">
        <f t="shared" si="330"/>
        <v>10.982856297762195</v>
      </c>
      <c r="AF1491" s="38">
        <f t="shared" si="331"/>
        <v>0</v>
      </c>
      <c r="AG1491" s="38">
        <f t="shared" si="332"/>
        <v>0</v>
      </c>
      <c r="AH1491" s="38">
        <f t="shared" si="333"/>
        <v>0</v>
      </c>
      <c r="AI1491" s="38">
        <v>286.02694444399998</v>
      </c>
      <c r="AJ1491" s="24">
        <f t="shared" si="334"/>
        <v>0</v>
      </c>
      <c r="AK1491" s="2">
        <f t="shared" si="335"/>
        <v>0</v>
      </c>
    </row>
    <row r="1492" spans="1:37">
      <c r="A1492" s="2">
        <v>156</v>
      </c>
      <c r="B1492" s="2" t="s">
        <v>211</v>
      </c>
      <c r="C1492" s="2" t="s">
        <v>13</v>
      </c>
      <c r="D1492" s="2" t="s">
        <v>435</v>
      </c>
      <c r="E1492" s="2" t="s">
        <v>1100</v>
      </c>
      <c r="F1492" s="2" t="s">
        <v>64</v>
      </c>
      <c r="H1492" s="2" t="s">
        <v>878</v>
      </c>
      <c r="I1492" s="2">
        <v>7724</v>
      </c>
      <c r="J1492" s="2">
        <v>2709</v>
      </c>
      <c r="K1492" s="95">
        <f t="shared" si="322"/>
        <v>0.35072501294665975</v>
      </c>
      <c r="L1492" s="38">
        <f t="shared" si="323"/>
        <v>10.85147115318</v>
      </c>
      <c r="M1492" s="38">
        <f t="shared" si="324"/>
        <v>0.61884637100999995</v>
      </c>
      <c r="N1492" s="38">
        <f t="shared" si="325"/>
        <v>0.61884637100999995</v>
      </c>
      <c r="O1492" s="38">
        <f t="shared" si="326"/>
        <v>1.4558360912550001</v>
      </c>
      <c r="P1492" s="2">
        <v>1221218</v>
      </c>
      <c r="Q1492" s="2">
        <v>1.9123068649999999</v>
      </c>
      <c r="R1492" s="24">
        <v>0.80114220400000002</v>
      </c>
      <c r="S1492" s="24">
        <v>4.5688178000000003E-2</v>
      </c>
      <c r="T1492" s="24">
        <v>4.5688178000000003E-2</v>
      </c>
      <c r="U1492" s="24">
        <v>0.107481439</v>
      </c>
      <c r="V1492" s="95">
        <f t="shared" si="327"/>
        <v>5.372041590535992E-2</v>
      </c>
      <c r="W1492" s="95">
        <v>0.25818750000000001</v>
      </c>
      <c r="X1492" s="95">
        <v>0.248288171</v>
      </c>
      <c r="Y1492" s="95">
        <f t="shared" si="328"/>
        <v>0.12613985563181251</v>
      </c>
      <c r="Z1492" s="2">
        <v>0.1</v>
      </c>
      <c r="AA1492" s="2">
        <v>0.17499999999999999</v>
      </c>
      <c r="AB1492" s="2">
        <v>0.22500000000000001</v>
      </c>
      <c r="AC1492" s="95">
        <v>0.25818750000000001</v>
      </c>
      <c r="AD1492" s="38">
        <f t="shared" si="329"/>
        <v>9.5058887301856814</v>
      </c>
      <c r="AE1492" s="38">
        <f t="shared" si="330"/>
        <v>0.94869148675832982</v>
      </c>
      <c r="AF1492" s="38">
        <f t="shared" si="331"/>
        <v>1.2197461972607098</v>
      </c>
      <c r="AG1492" s="38">
        <f t="shared" si="332"/>
        <v>3.2926972439034872</v>
      </c>
      <c r="AH1492" s="38">
        <f t="shared" si="333"/>
        <v>4.5124434411641969</v>
      </c>
      <c r="AI1492" s="38">
        <v>286.02694444399998</v>
      </c>
      <c r="AJ1492" s="24">
        <f t="shared" si="334"/>
        <v>1.5776287964533599E-2</v>
      </c>
      <c r="AK1492" s="2">
        <f t="shared" si="335"/>
        <v>692</v>
      </c>
    </row>
    <row r="1493" spans="1:37">
      <c r="A1493" s="2">
        <v>157</v>
      </c>
      <c r="B1493" s="2" t="s">
        <v>212</v>
      </c>
      <c r="C1493" s="2" t="s">
        <v>13</v>
      </c>
      <c r="D1493" s="2" t="s">
        <v>435</v>
      </c>
      <c r="E1493" s="2" t="s">
        <v>1100</v>
      </c>
      <c r="F1493" s="2" t="s">
        <v>64</v>
      </c>
      <c r="H1493" s="2" t="s">
        <v>878</v>
      </c>
      <c r="I1493" s="2">
        <v>22460</v>
      </c>
      <c r="J1493" s="2">
        <v>11042</v>
      </c>
      <c r="K1493" s="95">
        <f t="shared" si="322"/>
        <v>0.49162956366874444</v>
      </c>
      <c r="L1493" s="38">
        <f t="shared" si="323"/>
        <v>45.090331745219999</v>
      </c>
      <c r="M1493" s="38">
        <f t="shared" si="324"/>
        <v>10.119668254780001</v>
      </c>
      <c r="N1493" s="38">
        <f t="shared" si="325"/>
        <v>0</v>
      </c>
      <c r="O1493" s="38">
        <f t="shared" si="326"/>
        <v>0</v>
      </c>
      <c r="P1493" s="2">
        <v>4448146</v>
      </c>
      <c r="Q1493" s="2">
        <v>0</v>
      </c>
      <c r="R1493" s="24">
        <v>0.81670588200000005</v>
      </c>
      <c r="S1493" s="24">
        <v>0.18329411800000001</v>
      </c>
      <c r="T1493" s="24">
        <v>0</v>
      </c>
      <c r="U1493" s="24">
        <v>0</v>
      </c>
      <c r="V1493" s="95">
        <f t="shared" si="327"/>
        <v>0</v>
      </c>
      <c r="W1493" s="95">
        <v>0.17499999999999999</v>
      </c>
      <c r="X1493" s="95"/>
      <c r="Y1493" s="95">
        <f t="shared" si="328"/>
        <v>0.11374705885</v>
      </c>
      <c r="Z1493" s="2">
        <v>0.1</v>
      </c>
      <c r="AA1493" s="2">
        <v>0.17499999999999999</v>
      </c>
      <c r="AB1493" s="2" t="s">
        <v>532</v>
      </c>
      <c r="AC1493" s="95"/>
      <c r="AD1493" s="38">
        <f t="shared" si="329"/>
        <v>39.499130608812713</v>
      </c>
      <c r="AE1493" s="38">
        <f t="shared" si="330"/>
        <v>15.513451434577741</v>
      </c>
      <c r="AF1493" s="38">
        <f t="shared" si="331"/>
        <v>0</v>
      </c>
      <c r="AG1493" s="38">
        <f t="shared" si="332"/>
        <v>0</v>
      </c>
      <c r="AH1493" s="38">
        <f t="shared" si="333"/>
        <v>0</v>
      </c>
      <c r="AI1493" s="38">
        <v>286.02694444399998</v>
      </c>
      <c r="AJ1493" s="24">
        <f t="shared" si="334"/>
        <v>0</v>
      </c>
      <c r="AK1493" s="2">
        <f t="shared" si="335"/>
        <v>0</v>
      </c>
    </row>
    <row r="1494" spans="1:37">
      <c r="A1494" s="2">
        <v>158</v>
      </c>
      <c r="B1494" s="2" t="s">
        <v>213</v>
      </c>
      <c r="C1494" s="2" t="s">
        <v>13</v>
      </c>
      <c r="D1494" s="2" t="s">
        <v>435</v>
      </c>
      <c r="E1494" s="2" t="s">
        <v>1100</v>
      </c>
      <c r="F1494" s="2" t="s">
        <v>64</v>
      </c>
      <c r="H1494" s="2" t="s">
        <v>878</v>
      </c>
      <c r="I1494" s="2">
        <v>22854</v>
      </c>
      <c r="J1494" s="2">
        <v>8097</v>
      </c>
      <c r="K1494" s="95">
        <f t="shared" si="322"/>
        <v>0.3542924652139669</v>
      </c>
      <c r="L1494" s="38">
        <f t="shared" si="323"/>
        <v>18.221652116489999</v>
      </c>
      <c r="M1494" s="38">
        <f t="shared" si="324"/>
        <v>16.286624943255003</v>
      </c>
      <c r="N1494" s="38">
        <f t="shared" si="325"/>
        <v>5.9767229402549988</v>
      </c>
      <c r="O1494" s="38">
        <f t="shared" si="326"/>
        <v>0</v>
      </c>
      <c r="P1494" s="2">
        <v>3744398</v>
      </c>
      <c r="Q1494" s="2">
        <v>2.0146164070000001</v>
      </c>
      <c r="R1494" s="24">
        <v>0.45008403400000002</v>
      </c>
      <c r="S1494" s="24">
        <v>0.40228788300000001</v>
      </c>
      <c r="T1494" s="24">
        <v>0.14762808299999999</v>
      </c>
      <c r="U1494" s="24">
        <v>0</v>
      </c>
      <c r="V1494" s="95">
        <f t="shared" si="327"/>
        <v>5.2303517460882118E-2</v>
      </c>
      <c r="W1494" s="95">
        <v>0.22500000000000001</v>
      </c>
      <c r="X1494" s="95">
        <v>0.22500000000000001</v>
      </c>
      <c r="Y1494" s="95">
        <f t="shared" si="328"/>
        <v>0.1486251016</v>
      </c>
      <c r="Z1494" s="2">
        <v>0.1</v>
      </c>
      <c r="AA1494" s="2">
        <v>0.17499999999999999</v>
      </c>
      <c r="AB1494" s="2">
        <v>0.22500000000000001</v>
      </c>
      <c r="AC1494" s="95"/>
      <c r="AD1494" s="38">
        <f t="shared" si="329"/>
        <v>15.962167254045241</v>
      </c>
      <c r="AE1494" s="38">
        <f t="shared" si="330"/>
        <v>24.967396038009916</v>
      </c>
      <c r="AF1494" s="38">
        <f t="shared" si="331"/>
        <v>11.780120915242602</v>
      </c>
      <c r="AG1494" s="38">
        <f t="shared" si="332"/>
        <v>0</v>
      </c>
      <c r="AH1494" s="38">
        <f t="shared" si="333"/>
        <v>11.780120915242602</v>
      </c>
      <c r="AI1494" s="38">
        <v>286.02694444399998</v>
      </c>
      <c r="AJ1494" s="24">
        <f t="shared" si="334"/>
        <v>4.118535384189647E-2</v>
      </c>
      <c r="AK1494" s="2">
        <f t="shared" si="335"/>
        <v>1992</v>
      </c>
    </row>
    <row r="1495" spans="1:37">
      <c r="A1495" s="2">
        <v>159</v>
      </c>
      <c r="B1495" s="2" t="s">
        <v>214</v>
      </c>
      <c r="C1495" s="2" t="s">
        <v>13</v>
      </c>
      <c r="D1495" s="2" t="s">
        <v>435</v>
      </c>
      <c r="E1495" s="2" t="s">
        <v>1100</v>
      </c>
      <c r="F1495" s="2" t="s">
        <v>64</v>
      </c>
      <c r="H1495" s="2" t="s">
        <v>878</v>
      </c>
      <c r="I1495" s="2">
        <v>8504</v>
      </c>
      <c r="J1495" s="2">
        <v>3735</v>
      </c>
      <c r="K1495" s="95">
        <f t="shared" si="322"/>
        <v>0.43920507996237063</v>
      </c>
      <c r="L1495" s="38">
        <f t="shared" si="323"/>
        <v>7.4150735381999997</v>
      </c>
      <c r="M1495" s="38">
        <f t="shared" si="324"/>
        <v>6.83895587625</v>
      </c>
      <c r="N1495" s="38">
        <f t="shared" si="325"/>
        <v>2.0276004948750002</v>
      </c>
      <c r="O1495" s="38">
        <f t="shared" si="326"/>
        <v>2.393370090675</v>
      </c>
      <c r="P1495" s="2">
        <v>891181</v>
      </c>
      <c r="Q1495" s="2">
        <v>6.77557673</v>
      </c>
      <c r="R1495" s="24">
        <v>0.39705882399999998</v>
      </c>
      <c r="S1495" s="24">
        <v>0.36620914999999998</v>
      </c>
      <c r="T1495" s="24">
        <v>0.108572985</v>
      </c>
      <c r="U1495" s="24">
        <v>0.128159041</v>
      </c>
      <c r="V1495" s="95">
        <f t="shared" si="327"/>
        <v>0.10397390840898399</v>
      </c>
      <c r="W1495" s="95">
        <v>0.26615624999999998</v>
      </c>
      <c r="X1495" s="95">
        <v>0.24728065900000001</v>
      </c>
      <c r="Y1495" s="95">
        <f t="shared" si="328"/>
        <v>0.16233173503115625</v>
      </c>
      <c r="Z1495" s="2">
        <v>0.1</v>
      </c>
      <c r="AA1495" s="2">
        <v>0.17499999999999999</v>
      </c>
      <c r="AB1495" s="2">
        <v>0.22500000000000001</v>
      </c>
      <c r="AC1495" s="95">
        <v>0.26615624999999998</v>
      </c>
      <c r="AD1495" s="38">
        <f t="shared" si="329"/>
        <v>6.4956044194631994</v>
      </c>
      <c r="AE1495" s="38">
        <f t="shared" si="330"/>
        <v>10.484119358291249</v>
      </c>
      <c r="AF1495" s="38">
        <f t="shared" si="331"/>
        <v>3.9964005753986256</v>
      </c>
      <c r="AG1495" s="38">
        <f t="shared" si="332"/>
        <v>5.580211175798869</v>
      </c>
      <c r="AH1495" s="38">
        <f t="shared" si="333"/>
        <v>9.5766117511974951</v>
      </c>
      <c r="AI1495" s="38">
        <v>286.02694444399998</v>
      </c>
      <c r="AJ1495" s="24">
        <f t="shared" si="334"/>
        <v>3.3481502135448149E-2</v>
      </c>
      <c r="AK1495" s="2">
        <f t="shared" si="335"/>
        <v>1474</v>
      </c>
    </row>
    <row r="1496" spans="1:37">
      <c r="A1496" s="2">
        <v>160</v>
      </c>
      <c r="B1496" s="2" t="s">
        <v>215</v>
      </c>
      <c r="C1496" s="2" t="s">
        <v>13</v>
      </c>
      <c r="D1496" s="2" t="s">
        <v>435</v>
      </c>
      <c r="E1496" s="2" t="s">
        <v>1100</v>
      </c>
      <c r="F1496" s="2" t="s">
        <v>64</v>
      </c>
      <c r="H1496" s="2" t="s">
        <v>878</v>
      </c>
      <c r="I1496" s="2">
        <v>9378</v>
      </c>
      <c r="J1496" s="2">
        <v>5119</v>
      </c>
      <c r="K1496" s="95">
        <f t="shared" si="322"/>
        <v>0.54585199402857754</v>
      </c>
      <c r="L1496" s="38">
        <f t="shared" si="323"/>
        <v>11.963635734330001</v>
      </c>
      <c r="M1496" s="38">
        <f t="shared" si="324"/>
        <v>9.1033076404950002</v>
      </c>
      <c r="N1496" s="38">
        <f t="shared" si="325"/>
        <v>4.5280566251750001</v>
      </c>
      <c r="O1496" s="38">
        <f t="shared" si="326"/>
        <v>0</v>
      </c>
      <c r="P1496" s="2">
        <v>1543752</v>
      </c>
      <c r="Q1496" s="2">
        <v>3.2627466460000001</v>
      </c>
      <c r="R1496" s="24">
        <v>0.46742081400000002</v>
      </c>
      <c r="S1496" s="24">
        <v>0.35566742099999998</v>
      </c>
      <c r="T1496" s="24">
        <v>0.176911765</v>
      </c>
      <c r="U1496" s="24">
        <v>0</v>
      </c>
      <c r="V1496" s="95">
        <f t="shared" si="327"/>
        <v>9.6567639692365106E-2</v>
      </c>
      <c r="W1496" s="95">
        <v>0.23268749999999999</v>
      </c>
      <c r="X1496" s="95">
        <v>0.22500000000000001</v>
      </c>
      <c r="Y1496" s="95">
        <f t="shared" si="328"/>
        <v>0.14878902720000001</v>
      </c>
      <c r="Z1496" s="2">
        <v>0.1</v>
      </c>
      <c r="AA1496" s="2">
        <v>0.17499999999999999</v>
      </c>
      <c r="AB1496" s="2">
        <v>0.22500000000000001</v>
      </c>
      <c r="AC1496" s="95"/>
      <c r="AD1496" s="38">
        <f t="shared" si="329"/>
        <v>10.480144903273082</v>
      </c>
      <c r="AE1496" s="38">
        <f t="shared" si="330"/>
        <v>13.955370612878834</v>
      </c>
      <c r="AF1496" s="38">
        <f t="shared" si="331"/>
        <v>8.9247996082199244</v>
      </c>
      <c r="AG1496" s="38">
        <f t="shared" si="332"/>
        <v>0</v>
      </c>
      <c r="AH1496" s="38">
        <f t="shared" si="333"/>
        <v>8.9247996082199244</v>
      </c>
      <c r="AI1496" s="38">
        <v>286.02694444399998</v>
      </c>
      <c r="AJ1496" s="24">
        <f t="shared" si="334"/>
        <v>3.1202653391863483E-2</v>
      </c>
      <c r="AK1496" s="2">
        <f t="shared" si="335"/>
        <v>1509</v>
      </c>
    </row>
    <row r="1497" spans="1:37">
      <c r="A1497" s="2">
        <v>161</v>
      </c>
      <c r="B1497" s="2" t="s">
        <v>216</v>
      </c>
      <c r="C1497" s="2" t="s">
        <v>13</v>
      </c>
      <c r="D1497" s="2" t="s">
        <v>435</v>
      </c>
      <c r="E1497" s="2" t="s">
        <v>1100</v>
      </c>
      <c r="F1497" s="2" t="s">
        <v>64</v>
      </c>
      <c r="H1497" s="2" t="s">
        <v>878</v>
      </c>
      <c r="I1497" s="2">
        <v>17141</v>
      </c>
      <c r="J1497" s="2">
        <v>6873</v>
      </c>
      <c r="K1497" s="95">
        <f t="shared" si="322"/>
        <v>0.4009684382474768</v>
      </c>
      <c r="L1497" s="38">
        <f t="shared" si="323"/>
        <v>16.009515090644999</v>
      </c>
      <c r="M1497" s="38">
        <f t="shared" si="324"/>
        <v>12.884037859965002</v>
      </c>
      <c r="N1497" s="38">
        <f t="shared" si="325"/>
        <v>5.47144704939</v>
      </c>
      <c r="O1497" s="38">
        <f t="shared" si="326"/>
        <v>0</v>
      </c>
      <c r="P1497" s="2">
        <v>5888472</v>
      </c>
      <c r="Q1497" s="2">
        <v>0.90837854600000001</v>
      </c>
      <c r="R1497" s="24">
        <v>0.46586687300000001</v>
      </c>
      <c r="S1497" s="24">
        <v>0.37491744100000002</v>
      </c>
      <c r="T1497" s="24">
        <v>0.159215686</v>
      </c>
      <c r="U1497" s="24">
        <v>0</v>
      </c>
      <c r="V1497" s="95">
        <f t="shared" si="327"/>
        <v>6.3840464959920656E-2</v>
      </c>
      <c r="W1497" s="95">
        <v>0.22500000000000001</v>
      </c>
      <c r="X1497" s="95">
        <v>0.22500000000000001</v>
      </c>
      <c r="Y1497" s="95">
        <f t="shared" si="328"/>
        <v>0.14802076882500001</v>
      </c>
      <c r="Z1497" s="2">
        <v>0.1</v>
      </c>
      <c r="AA1497" s="2">
        <v>0.17499999999999999</v>
      </c>
      <c r="AB1497" s="2">
        <v>0.22500000000000001</v>
      </c>
      <c r="AC1497" s="95"/>
      <c r="AD1497" s="38">
        <f t="shared" si="329"/>
        <v>14.024335219405021</v>
      </c>
      <c r="AE1497" s="38">
        <f t="shared" si="330"/>
        <v>19.751230039326348</v>
      </c>
      <c r="AF1497" s="38">
        <f t="shared" si="331"/>
        <v>10.78422213434769</v>
      </c>
      <c r="AG1497" s="38">
        <f t="shared" si="332"/>
        <v>0</v>
      </c>
      <c r="AH1497" s="38">
        <f t="shared" si="333"/>
        <v>10.78422213434769</v>
      </c>
      <c r="AI1497" s="38">
        <v>286.02694444399998</v>
      </c>
      <c r="AJ1497" s="24">
        <f t="shared" si="334"/>
        <v>3.7703518300735081E-2</v>
      </c>
      <c r="AK1497" s="2">
        <f t="shared" si="335"/>
        <v>1824</v>
      </c>
    </row>
    <row r="1498" spans="1:37">
      <c r="A1498" s="2">
        <v>314</v>
      </c>
      <c r="B1498" s="2" t="s">
        <v>363</v>
      </c>
      <c r="C1498" s="2" t="s">
        <v>13</v>
      </c>
      <c r="D1498" s="2" t="s">
        <v>435</v>
      </c>
      <c r="E1498" s="2" t="s">
        <v>1100</v>
      </c>
      <c r="F1498" s="2" t="s">
        <v>64</v>
      </c>
      <c r="H1498" s="2" t="s">
        <v>878</v>
      </c>
      <c r="I1498" s="2">
        <v>65</v>
      </c>
      <c r="J1498" s="2">
        <v>30</v>
      </c>
      <c r="K1498" s="95">
        <f t="shared" si="322"/>
        <v>0.46153846153846156</v>
      </c>
      <c r="L1498" s="38">
        <f t="shared" si="323"/>
        <v>7.5661764749999985E-2</v>
      </c>
      <c r="M1498" s="38">
        <f t="shared" si="324"/>
        <v>5.6779411800000006E-2</v>
      </c>
      <c r="N1498" s="38">
        <f t="shared" si="325"/>
        <v>1.7558823600000002E-2</v>
      </c>
      <c r="O1498" s="38">
        <f t="shared" si="326"/>
        <v>0</v>
      </c>
      <c r="R1498" s="24">
        <v>0.50441176499999996</v>
      </c>
      <c r="S1498" s="24">
        <v>0.37852941200000001</v>
      </c>
      <c r="T1498" s="24">
        <v>0.11705882400000001</v>
      </c>
      <c r="U1498" s="24">
        <v>0</v>
      </c>
      <c r="V1498" s="95">
        <f t="shared" si="327"/>
        <v>5.4027149538461543E-2</v>
      </c>
      <c r="W1498" s="95">
        <v>0.22500000000000001</v>
      </c>
      <c r="X1498" s="95">
        <v>0.22500000000000001</v>
      </c>
      <c r="Y1498" s="95">
        <f t="shared" si="328"/>
        <v>0.14302205899999998</v>
      </c>
      <c r="Z1498" s="2">
        <v>0.1</v>
      </c>
      <c r="AA1498" s="2">
        <v>0.17499999999999999</v>
      </c>
      <c r="AB1498" s="2">
        <v>0.22500000000000001</v>
      </c>
      <c r="AC1498" s="95"/>
      <c r="AD1498" s="38">
        <f t="shared" si="329"/>
        <v>6.6279705920999993E-2</v>
      </c>
      <c r="AE1498" s="38">
        <f t="shared" si="330"/>
        <v>8.7042838289400001E-2</v>
      </c>
      <c r="AF1498" s="38">
        <f t="shared" si="331"/>
        <v>3.4608441315600008E-2</v>
      </c>
      <c r="AG1498" s="38">
        <f t="shared" si="332"/>
        <v>0</v>
      </c>
      <c r="AH1498" s="38">
        <f t="shared" si="333"/>
        <v>3.4608441315600008E-2</v>
      </c>
      <c r="AI1498" s="38">
        <v>286.02694444399998</v>
      </c>
      <c r="AJ1498" s="24">
        <f t="shared" si="334"/>
        <v>1.2099713676581911E-4</v>
      </c>
      <c r="AK1498" s="2">
        <f t="shared" si="335"/>
        <v>6</v>
      </c>
    </row>
    <row r="1499" spans="1:37">
      <c r="A1499" s="2">
        <v>164</v>
      </c>
      <c r="B1499" s="2" t="s">
        <v>219</v>
      </c>
      <c r="C1499" s="2" t="s">
        <v>12</v>
      </c>
      <c r="D1499" s="2" t="s">
        <v>437</v>
      </c>
      <c r="E1499" s="2" t="s">
        <v>1100</v>
      </c>
      <c r="F1499" s="2" t="s">
        <v>64</v>
      </c>
      <c r="H1499" s="2" t="s">
        <v>878</v>
      </c>
      <c r="I1499" s="2">
        <v>64470</v>
      </c>
      <c r="J1499" s="2">
        <v>15892</v>
      </c>
      <c r="K1499" s="95">
        <f t="shared" si="322"/>
        <v>0.2465022491081123</v>
      </c>
      <c r="L1499" s="38">
        <f t="shared" si="323"/>
        <v>0</v>
      </c>
      <c r="M1499" s="38">
        <f t="shared" si="324"/>
        <v>0</v>
      </c>
      <c r="N1499" s="38">
        <f t="shared" si="325"/>
        <v>19.397588230619998</v>
      </c>
      <c r="O1499" s="38">
        <f t="shared" si="326"/>
        <v>60.062411769379992</v>
      </c>
      <c r="P1499" s="2">
        <v>1968957</v>
      </c>
      <c r="Q1499" s="2">
        <v>97.936362068999998</v>
      </c>
      <c r="R1499" s="24">
        <v>0</v>
      </c>
      <c r="S1499" s="24">
        <v>0</v>
      </c>
      <c r="T1499" s="24">
        <v>0.24411764699999999</v>
      </c>
      <c r="U1499" s="24">
        <v>0.75588235299999995</v>
      </c>
      <c r="V1499" s="95">
        <f t="shared" si="327"/>
        <v>0.2465022491081123</v>
      </c>
      <c r="W1499" s="95">
        <v>0.34053125000000001</v>
      </c>
      <c r="X1499" s="95">
        <v>0.27704789899999999</v>
      </c>
      <c r="Y1499" s="95">
        <f t="shared" si="328"/>
        <v>0.27704789927169748</v>
      </c>
      <c r="Z1499" s="2" t="s">
        <v>532</v>
      </c>
      <c r="AA1499" s="2" t="s">
        <v>532</v>
      </c>
      <c r="AB1499" s="2">
        <v>0.22500000000000001</v>
      </c>
      <c r="AC1499" s="95">
        <v>0.29385714299999999</v>
      </c>
      <c r="AD1499" s="38">
        <f t="shared" si="329"/>
        <v>0</v>
      </c>
      <c r="AE1499" s="38">
        <f t="shared" si="330"/>
        <v>0</v>
      </c>
      <c r="AF1499" s="38">
        <f t="shared" si="331"/>
        <v>38.232646402552021</v>
      </c>
      <c r="AG1499" s="38">
        <f t="shared" si="332"/>
        <v>154.61197402433871</v>
      </c>
      <c r="AH1499" s="38">
        <f t="shared" si="333"/>
        <v>192.84462042689074</v>
      </c>
      <c r="AI1499" s="38">
        <v>6.4819444439999998</v>
      </c>
      <c r="AJ1499" s="24">
        <f t="shared" si="334"/>
        <v>29.751044936122064</v>
      </c>
      <c r="AK1499" s="2">
        <f t="shared" si="335"/>
        <v>26487</v>
      </c>
    </row>
    <row r="1500" spans="1:37">
      <c r="A1500" s="2">
        <v>162</v>
      </c>
      <c r="B1500" s="2" t="s">
        <v>217</v>
      </c>
      <c r="C1500" s="2" t="s">
        <v>11</v>
      </c>
      <c r="D1500" s="2" t="s">
        <v>436</v>
      </c>
      <c r="E1500" s="2" t="s">
        <v>1100</v>
      </c>
      <c r="F1500" s="2" t="s">
        <v>64</v>
      </c>
      <c r="H1500" s="2" t="s">
        <v>878</v>
      </c>
      <c r="I1500" s="2">
        <v>64897</v>
      </c>
      <c r="J1500" s="2">
        <v>34685</v>
      </c>
      <c r="K1500" s="95">
        <f t="shared" si="322"/>
        <v>0.53446230180131593</v>
      </c>
      <c r="L1500" s="38">
        <f t="shared" si="323"/>
        <v>0</v>
      </c>
      <c r="M1500" s="38">
        <f t="shared" si="324"/>
        <v>0</v>
      </c>
      <c r="N1500" s="38">
        <f t="shared" si="325"/>
        <v>23.064194309974997</v>
      </c>
      <c r="O1500" s="38">
        <f t="shared" si="326"/>
        <v>150.36080569002502</v>
      </c>
      <c r="P1500" s="2">
        <v>2888558</v>
      </c>
      <c r="Q1500" s="2">
        <v>111.78728322400001</v>
      </c>
      <c r="R1500" s="24">
        <v>0</v>
      </c>
      <c r="S1500" s="24">
        <v>0</v>
      </c>
      <c r="T1500" s="24">
        <v>0.13299232699999999</v>
      </c>
      <c r="U1500" s="24">
        <v>0.86700767300000003</v>
      </c>
      <c r="V1500" s="95">
        <f t="shared" si="327"/>
        <v>0.53446230180131593</v>
      </c>
      <c r="W1500" s="95">
        <v>0.33946874999999999</v>
      </c>
      <c r="X1500" s="95">
        <v>0.28728230900000001</v>
      </c>
      <c r="Y1500" s="95">
        <f t="shared" si="328"/>
        <v>0.28728230857614462</v>
      </c>
      <c r="Z1500" s="2" t="s">
        <v>532</v>
      </c>
      <c r="AA1500" s="2" t="s">
        <v>532</v>
      </c>
      <c r="AB1500" s="2">
        <v>0.22500000000000001</v>
      </c>
      <c r="AC1500" s="95">
        <v>0.29683593699999999</v>
      </c>
      <c r="AD1500" s="38">
        <f t="shared" si="329"/>
        <v>0</v>
      </c>
      <c r="AE1500" s="38">
        <f t="shared" si="330"/>
        <v>0</v>
      </c>
      <c r="AF1500" s="38">
        <f t="shared" si="331"/>
        <v>45.459526984960711</v>
      </c>
      <c r="AG1500" s="38">
        <f t="shared" si="332"/>
        <v>390.98061805084393</v>
      </c>
      <c r="AH1500" s="38">
        <f t="shared" si="333"/>
        <v>436.44014503580462</v>
      </c>
      <c r="AI1500" s="38">
        <v>9.75</v>
      </c>
      <c r="AJ1500" s="24">
        <f t="shared" si="334"/>
        <v>44.76309179854406</v>
      </c>
      <c r="AK1500" s="2">
        <f t="shared" si="335"/>
        <v>57808</v>
      </c>
    </row>
    <row r="1501" spans="1:37">
      <c r="A1501" s="2">
        <v>163</v>
      </c>
      <c r="B1501" s="2" t="s">
        <v>218</v>
      </c>
      <c r="C1501" s="2" t="s">
        <v>534</v>
      </c>
      <c r="D1501" s="2" t="s">
        <v>533</v>
      </c>
      <c r="E1501" s="2" t="s">
        <v>1100</v>
      </c>
      <c r="F1501" s="2" t="s">
        <v>64</v>
      </c>
      <c r="H1501" s="2" t="s">
        <v>878</v>
      </c>
      <c r="I1501" s="2">
        <v>2606</v>
      </c>
      <c r="J1501" s="2">
        <v>777</v>
      </c>
      <c r="K1501" s="95">
        <f t="shared" si="322"/>
        <v>0.29815809669992327</v>
      </c>
      <c r="L1501" s="38">
        <f t="shared" si="323"/>
        <v>0</v>
      </c>
      <c r="M1501" s="38">
        <f t="shared" si="324"/>
        <v>2.4550588235294124</v>
      </c>
      <c r="N1501" s="38">
        <f t="shared" si="325"/>
        <v>1.4299411764705872</v>
      </c>
      <c r="O1501" s="38">
        <f t="shared" si="326"/>
        <v>0</v>
      </c>
      <c r="P1501" s="2">
        <v>576249</v>
      </c>
      <c r="R1501" s="24">
        <f>1-S1501-T1501-U1501</f>
        <v>0</v>
      </c>
      <c r="S1501" s="24">
        <v>0.63193277310924401</v>
      </c>
      <c r="T1501" s="24">
        <v>0.36806722689075599</v>
      </c>
      <c r="U1501" s="24">
        <v>0</v>
      </c>
      <c r="V1501" s="95">
        <f t="shared" si="327"/>
        <v>0.10974222382736662</v>
      </c>
      <c r="W1501" s="95">
        <v>0.22578124999999999</v>
      </c>
      <c r="X1501" s="95">
        <v>0.22500000000000001</v>
      </c>
      <c r="Y1501" s="95">
        <f t="shared" si="328"/>
        <v>0.19340336134453778</v>
      </c>
      <c r="Z1501" s="2">
        <v>0.1</v>
      </c>
      <c r="AA1501" s="2">
        <v>0.17499999999999999</v>
      </c>
      <c r="AB1501" s="2">
        <v>0.22500000000000001</v>
      </c>
      <c r="AC1501" s="95"/>
      <c r="AD1501" s="38">
        <f t="shared" si="329"/>
        <v>0</v>
      </c>
      <c r="AE1501" s="38">
        <f t="shared" si="330"/>
        <v>3.7636051764705893</v>
      </c>
      <c r="AF1501" s="38">
        <f t="shared" si="331"/>
        <v>2.8184140588235276</v>
      </c>
      <c r="AG1501" s="38">
        <f t="shared" si="332"/>
        <v>0</v>
      </c>
      <c r="AH1501" s="38">
        <f t="shared" si="333"/>
        <v>2.8184140588235276</v>
      </c>
      <c r="AI1501" s="38">
        <v>6.37</v>
      </c>
      <c r="AJ1501" s="24">
        <f t="shared" si="334"/>
        <v>0.44245118662849725</v>
      </c>
      <c r="AK1501" s="2">
        <f t="shared" si="335"/>
        <v>477</v>
      </c>
    </row>
    <row r="1502" spans="1:37">
      <c r="A1502" s="2">
        <v>165</v>
      </c>
      <c r="B1502" s="2" t="s">
        <v>220</v>
      </c>
      <c r="C1502" s="2" t="s">
        <v>10</v>
      </c>
      <c r="D1502" s="2" t="s">
        <v>438</v>
      </c>
      <c r="E1502" s="2" t="s">
        <v>1100</v>
      </c>
      <c r="F1502" s="2" t="s">
        <v>64</v>
      </c>
      <c r="H1502" s="2" t="s">
        <v>878</v>
      </c>
      <c r="I1502" s="2">
        <v>285</v>
      </c>
      <c r="J1502" s="2">
        <v>85</v>
      </c>
      <c r="K1502" s="95">
        <f t="shared" si="322"/>
        <v>0.2982456140350877</v>
      </c>
      <c r="L1502" s="38">
        <f t="shared" si="323"/>
        <v>0</v>
      </c>
      <c r="M1502" s="38">
        <f t="shared" si="324"/>
        <v>0</v>
      </c>
      <c r="N1502" s="38">
        <f t="shared" si="325"/>
        <v>0.10435000009999999</v>
      </c>
      <c r="O1502" s="38">
        <f t="shared" si="326"/>
        <v>0.32064999989999998</v>
      </c>
      <c r="P1502" s="2">
        <v>434403</v>
      </c>
      <c r="Q1502" s="2">
        <v>0.273990224</v>
      </c>
      <c r="R1502" s="24">
        <v>0</v>
      </c>
      <c r="S1502" s="24">
        <v>0</v>
      </c>
      <c r="T1502" s="24">
        <v>0.245529412</v>
      </c>
      <c r="U1502" s="24">
        <v>0.754470588</v>
      </c>
      <c r="V1502" s="95">
        <f t="shared" si="327"/>
        <v>0.2982456140350877</v>
      </c>
      <c r="W1502" s="95">
        <v>0.32778124999999997</v>
      </c>
      <c r="X1502" s="95">
        <v>0.271740127</v>
      </c>
      <c r="Y1502" s="95">
        <f t="shared" si="328"/>
        <v>0.27174012666883507</v>
      </c>
      <c r="Z1502" s="2" t="s">
        <v>532</v>
      </c>
      <c r="AA1502" s="2" t="s">
        <v>532</v>
      </c>
      <c r="AB1502" s="2">
        <v>0.22500000000000001</v>
      </c>
      <c r="AC1502" s="95">
        <v>0.28695089299999998</v>
      </c>
      <c r="AD1502" s="38">
        <f t="shared" si="329"/>
        <v>0</v>
      </c>
      <c r="AE1502" s="38">
        <f t="shared" si="330"/>
        <v>0</v>
      </c>
      <c r="AF1502" s="38">
        <f t="shared" si="331"/>
        <v>0.20567385019709999</v>
      </c>
      <c r="AG1502" s="38">
        <f t="shared" si="332"/>
        <v>0.8060146413909729</v>
      </c>
      <c r="AH1502" s="38">
        <f t="shared" si="333"/>
        <v>1.0116884915880728</v>
      </c>
      <c r="AI1502" s="38">
        <v>2.113888889</v>
      </c>
      <c r="AJ1502" s="24">
        <f t="shared" si="334"/>
        <v>0.47859113922807173</v>
      </c>
      <c r="AK1502" s="2">
        <f t="shared" si="335"/>
        <v>142</v>
      </c>
    </row>
    <row r="1503" spans="1:37">
      <c r="A1503" s="2">
        <v>166</v>
      </c>
      <c r="B1503" s="2" t="s">
        <v>221</v>
      </c>
      <c r="C1503" s="2" t="s">
        <v>9</v>
      </c>
      <c r="D1503" s="2" t="s">
        <v>439</v>
      </c>
      <c r="E1503" s="2" t="s">
        <v>1100</v>
      </c>
      <c r="F1503" s="2" t="s">
        <v>64</v>
      </c>
      <c r="H1503" s="2" t="s">
        <v>878</v>
      </c>
      <c r="I1503" s="2">
        <v>2392</v>
      </c>
      <c r="J1503" s="2">
        <v>1042</v>
      </c>
      <c r="K1503" s="95">
        <f t="shared" si="322"/>
        <v>0.43561872909698995</v>
      </c>
      <c r="L1503" s="38">
        <f t="shared" si="323"/>
        <v>0</v>
      </c>
      <c r="M1503" s="38">
        <f t="shared" si="324"/>
        <v>0</v>
      </c>
      <c r="N1503" s="38">
        <f t="shared" si="325"/>
        <v>0</v>
      </c>
      <c r="O1503" s="38">
        <f t="shared" si="326"/>
        <v>5.21</v>
      </c>
      <c r="P1503" s="2">
        <v>583721</v>
      </c>
      <c r="Q1503" s="2">
        <v>26.874459308999999</v>
      </c>
      <c r="R1503" s="24">
        <v>0</v>
      </c>
      <c r="S1503" s="24">
        <v>0</v>
      </c>
      <c r="T1503" s="24">
        <v>0</v>
      </c>
      <c r="U1503" s="24">
        <v>1</v>
      </c>
      <c r="V1503" s="95">
        <f t="shared" si="327"/>
        <v>0.43561872909698995</v>
      </c>
      <c r="W1503" s="95">
        <v>0.42499999999999999</v>
      </c>
      <c r="X1503" s="95">
        <v>0.34371875000000002</v>
      </c>
      <c r="Y1503" s="95">
        <f t="shared" si="328"/>
        <v>0.34371875000000002</v>
      </c>
      <c r="Z1503" s="2" t="s">
        <v>532</v>
      </c>
      <c r="AA1503" s="2" t="s">
        <v>532</v>
      </c>
      <c r="AB1503" s="2" t="s">
        <v>532</v>
      </c>
      <c r="AC1503" s="95">
        <v>0.34371875000000002</v>
      </c>
      <c r="AD1503" s="38">
        <f t="shared" si="329"/>
        <v>0</v>
      </c>
      <c r="AE1503" s="38">
        <f t="shared" si="330"/>
        <v>0</v>
      </c>
      <c r="AF1503" s="38">
        <f t="shared" si="331"/>
        <v>0</v>
      </c>
      <c r="AG1503" s="38">
        <f t="shared" si="332"/>
        <v>15.687186262500001</v>
      </c>
      <c r="AH1503" s="38">
        <f t="shared" si="333"/>
        <v>15.687186262500001</v>
      </c>
      <c r="AI1503" s="38">
        <v>105.62805555600001</v>
      </c>
      <c r="AJ1503" s="24">
        <f t="shared" si="334"/>
        <v>0.14851344351580198</v>
      </c>
      <c r="AK1503" s="2">
        <f t="shared" si="335"/>
        <v>1737</v>
      </c>
    </row>
    <row r="1504" spans="1:37">
      <c r="A1504" s="2">
        <v>167</v>
      </c>
      <c r="B1504" s="2" t="s">
        <v>222</v>
      </c>
      <c r="C1504" s="2" t="s">
        <v>9</v>
      </c>
      <c r="D1504" s="2" t="s">
        <v>439</v>
      </c>
      <c r="E1504" s="2" t="s">
        <v>1100</v>
      </c>
      <c r="F1504" s="2" t="s">
        <v>64</v>
      </c>
      <c r="H1504" s="2" t="s">
        <v>878</v>
      </c>
      <c r="I1504" s="2">
        <v>3472</v>
      </c>
      <c r="J1504" s="2">
        <v>853</v>
      </c>
      <c r="K1504" s="95">
        <f t="shared" si="322"/>
        <v>0.24567972350230416</v>
      </c>
      <c r="L1504" s="38">
        <f t="shared" si="323"/>
        <v>0</v>
      </c>
      <c r="M1504" s="38">
        <f t="shared" si="324"/>
        <v>0</v>
      </c>
      <c r="N1504" s="38">
        <f t="shared" si="325"/>
        <v>0</v>
      </c>
      <c r="O1504" s="38">
        <f t="shared" si="326"/>
        <v>4.2649999999999997</v>
      </c>
      <c r="P1504" s="2">
        <v>646040</v>
      </c>
      <c r="Q1504" s="2">
        <v>20.768702827999999</v>
      </c>
      <c r="R1504" s="24">
        <v>0</v>
      </c>
      <c r="S1504" s="24">
        <v>0</v>
      </c>
      <c r="T1504" s="24">
        <v>0</v>
      </c>
      <c r="U1504" s="24">
        <v>1</v>
      </c>
      <c r="V1504" s="95">
        <f t="shared" si="327"/>
        <v>0.24567972350230416</v>
      </c>
      <c r="W1504" s="95">
        <v>0.42659374999999994</v>
      </c>
      <c r="X1504" s="95">
        <v>0.35912500000000003</v>
      </c>
      <c r="Y1504" s="95">
        <f t="shared" si="328"/>
        <v>0.35912500000000003</v>
      </c>
      <c r="Z1504" s="2" t="s">
        <v>532</v>
      </c>
      <c r="AA1504" s="2" t="s">
        <v>532</v>
      </c>
      <c r="AB1504" s="2" t="s">
        <v>532</v>
      </c>
      <c r="AC1504" s="95">
        <v>0.35912500000000003</v>
      </c>
      <c r="AD1504" s="38">
        <f t="shared" si="329"/>
        <v>0</v>
      </c>
      <c r="AE1504" s="38">
        <f t="shared" si="330"/>
        <v>0</v>
      </c>
      <c r="AF1504" s="38">
        <f t="shared" si="331"/>
        <v>0</v>
      </c>
      <c r="AG1504" s="38">
        <f t="shared" si="332"/>
        <v>13.417412774999999</v>
      </c>
      <c r="AH1504" s="38">
        <f t="shared" si="333"/>
        <v>13.417412774999999</v>
      </c>
      <c r="AI1504" s="38">
        <v>105.62805555600001</v>
      </c>
      <c r="AJ1504" s="24">
        <f t="shared" si="334"/>
        <v>0.12702508537503648</v>
      </c>
      <c r="AK1504" s="2">
        <f t="shared" si="335"/>
        <v>1422</v>
      </c>
    </row>
    <row r="1505" spans="1:37">
      <c r="A1505" s="2">
        <v>168</v>
      </c>
      <c r="B1505" s="2" t="s">
        <v>223</v>
      </c>
      <c r="C1505" s="2" t="s">
        <v>9</v>
      </c>
      <c r="D1505" s="2" t="s">
        <v>439</v>
      </c>
      <c r="E1505" s="2" t="s">
        <v>1100</v>
      </c>
      <c r="F1505" s="2" t="s">
        <v>64</v>
      </c>
      <c r="H1505" s="2" t="s">
        <v>878</v>
      </c>
      <c r="I1505" s="2">
        <v>2699</v>
      </c>
      <c r="J1505" s="2">
        <v>1156</v>
      </c>
      <c r="K1505" s="95">
        <f t="shared" si="322"/>
        <v>0.42830678028899594</v>
      </c>
      <c r="L1505" s="38">
        <f t="shared" si="323"/>
        <v>0</v>
      </c>
      <c r="M1505" s="38">
        <f t="shared" si="324"/>
        <v>0</v>
      </c>
      <c r="N1505" s="38">
        <f t="shared" si="325"/>
        <v>0</v>
      </c>
      <c r="O1505" s="38">
        <f t="shared" si="326"/>
        <v>5.78</v>
      </c>
      <c r="P1505" s="2">
        <v>488629</v>
      </c>
      <c r="Q1505" s="2">
        <v>28.955921670999999</v>
      </c>
      <c r="R1505" s="24">
        <v>0</v>
      </c>
      <c r="S1505" s="24">
        <v>0</v>
      </c>
      <c r="T1505" s="24">
        <v>0</v>
      </c>
      <c r="U1505" s="24">
        <v>1</v>
      </c>
      <c r="V1505" s="95">
        <f t="shared" si="327"/>
        <v>0.42830678028899594</v>
      </c>
      <c r="W1505" s="95">
        <v>0.32087499999999997</v>
      </c>
      <c r="X1505" s="95">
        <v>0.27943750000000001</v>
      </c>
      <c r="Y1505" s="95">
        <f t="shared" si="328"/>
        <v>0.27943750000000001</v>
      </c>
      <c r="Z1505" s="2" t="s">
        <v>532</v>
      </c>
      <c r="AA1505" s="2" t="s">
        <v>532</v>
      </c>
      <c r="AB1505" s="2" t="s">
        <v>532</v>
      </c>
      <c r="AC1505" s="95">
        <v>0.27943750000000001</v>
      </c>
      <c r="AD1505" s="38">
        <f t="shared" si="329"/>
        <v>0</v>
      </c>
      <c r="AE1505" s="38">
        <f t="shared" si="330"/>
        <v>0</v>
      </c>
      <c r="AF1505" s="38">
        <f t="shared" si="331"/>
        <v>0</v>
      </c>
      <c r="AG1505" s="38">
        <f t="shared" si="332"/>
        <v>14.148703050000002</v>
      </c>
      <c r="AH1505" s="38">
        <f t="shared" si="333"/>
        <v>14.148703050000002</v>
      </c>
      <c r="AI1505" s="38">
        <v>105.62805555600001</v>
      </c>
      <c r="AJ1505" s="24">
        <f t="shared" si="334"/>
        <v>0.13394834332152308</v>
      </c>
      <c r="AK1505" s="2">
        <f t="shared" si="335"/>
        <v>1927</v>
      </c>
    </row>
    <row r="1506" spans="1:37">
      <c r="A1506" s="2">
        <v>169</v>
      </c>
      <c r="B1506" s="2" t="s">
        <v>224</v>
      </c>
      <c r="C1506" s="2" t="s">
        <v>9</v>
      </c>
      <c r="D1506" s="2" t="s">
        <v>439</v>
      </c>
      <c r="E1506" s="2" t="s">
        <v>1100</v>
      </c>
      <c r="F1506" s="2" t="s">
        <v>64</v>
      </c>
      <c r="H1506" s="2" t="s">
        <v>878</v>
      </c>
      <c r="I1506" s="2">
        <v>3430</v>
      </c>
      <c r="J1506" s="2">
        <v>1225</v>
      </c>
      <c r="K1506" s="95">
        <f t="shared" si="322"/>
        <v>0.35714285714285715</v>
      </c>
      <c r="L1506" s="38">
        <f t="shared" si="323"/>
        <v>0</v>
      </c>
      <c r="M1506" s="38">
        <f t="shared" si="324"/>
        <v>0</v>
      </c>
      <c r="N1506" s="38">
        <f t="shared" si="325"/>
        <v>0.97166819925000003</v>
      </c>
      <c r="O1506" s="38">
        <f t="shared" si="326"/>
        <v>5.1533318007500002</v>
      </c>
      <c r="P1506" s="2">
        <v>1144280</v>
      </c>
      <c r="Q1506" s="2">
        <v>13.075068114</v>
      </c>
      <c r="R1506" s="24">
        <v>0</v>
      </c>
      <c r="S1506" s="24">
        <v>0</v>
      </c>
      <c r="T1506" s="24">
        <v>0.15863970599999999</v>
      </c>
      <c r="U1506" s="24">
        <v>0.84136029400000001</v>
      </c>
      <c r="V1506" s="95">
        <f t="shared" si="327"/>
        <v>0.35714285714285715</v>
      </c>
      <c r="W1506" s="95">
        <v>0.35168749999999993</v>
      </c>
      <c r="X1506" s="95">
        <v>0.27884705900000001</v>
      </c>
      <c r="Y1506" s="95">
        <f t="shared" si="328"/>
        <v>0.27884705881599997</v>
      </c>
      <c r="Z1506" s="2" t="s">
        <v>532</v>
      </c>
      <c r="AA1506" s="2" t="s">
        <v>532</v>
      </c>
      <c r="AB1506" s="2">
        <v>0.22500000000000001</v>
      </c>
      <c r="AC1506" s="95">
        <v>0.28899999999999998</v>
      </c>
      <c r="AD1506" s="38">
        <f t="shared" si="329"/>
        <v>0</v>
      </c>
      <c r="AE1506" s="38">
        <f t="shared" si="330"/>
        <v>0</v>
      </c>
      <c r="AF1506" s="38">
        <f t="shared" si="331"/>
        <v>1.91515802072175</v>
      </c>
      <c r="AG1506" s="38">
        <f t="shared" si="332"/>
        <v>13.04638092005073</v>
      </c>
      <c r="AH1506" s="38">
        <f t="shared" si="333"/>
        <v>14.961538940772479</v>
      </c>
      <c r="AI1506" s="38">
        <v>105.62805555600001</v>
      </c>
      <c r="AJ1506" s="24">
        <f t="shared" si="334"/>
        <v>0.14164360843356089</v>
      </c>
      <c r="AK1506" s="2">
        <f t="shared" si="335"/>
        <v>2042</v>
      </c>
    </row>
    <row r="1507" spans="1:37">
      <c r="A1507" s="2">
        <v>170</v>
      </c>
      <c r="B1507" s="2" t="s">
        <v>225</v>
      </c>
      <c r="C1507" s="2" t="s">
        <v>9</v>
      </c>
      <c r="D1507" s="2" t="s">
        <v>439</v>
      </c>
      <c r="E1507" s="2" t="s">
        <v>1100</v>
      </c>
      <c r="F1507" s="2" t="s">
        <v>64</v>
      </c>
      <c r="H1507" s="2" t="s">
        <v>878</v>
      </c>
      <c r="I1507" s="2">
        <v>5127</v>
      </c>
      <c r="J1507" s="2">
        <v>1210</v>
      </c>
      <c r="K1507" s="95">
        <f t="shared" si="322"/>
        <v>0.23600546128340161</v>
      </c>
      <c r="L1507" s="38">
        <f t="shared" si="323"/>
        <v>0</v>
      </c>
      <c r="M1507" s="38">
        <f t="shared" si="324"/>
        <v>0</v>
      </c>
      <c r="N1507" s="38">
        <f t="shared" si="325"/>
        <v>2.4022058851999999</v>
      </c>
      <c r="O1507" s="38">
        <f t="shared" si="326"/>
        <v>3.6477941147999995</v>
      </c>
      <c r="P1507" s="2">
        <v>2035351</v>
      </c>
      <c r="Q1507" s="2">
        <v>6.6299736420000004</v>
      </c>
      <c r="R1507" s="24">
        <v>0</v>
      </c>
      <c r="S1507" s="24">
        <v>0</v>
      </c>
      <c r="T1507" s="24">
        <v>0.39705882399999998</v>
      </c>
      <c r="U1507" s="24">
        <v>0.60294117599999997</v>
      </c>
      <c r="V1507" s="95">
        <f t="shared" si="327"/>
        <v>0.23600546128340161</v>
      </c>
      <c r="W1507" s="95">
        <v>0.31396875000000002</v>
      </c>
      <c r="X1507" s="95">
        <v>0.25461948499999998</v>
      </c>
      <c r="Y1507" s="95">
        <f t="shared" si="328"/>
        <v>0.25461948527099998</v>
      </c>
      <c r="Z1507" s="2" t="s">
        <v>532</v>
      </c>
      <c r="AA1507" s="2" t="s">
        <v>532</v>
      </c>
      <c r="AB1507" s="2">
        <v>0.22500000000000001</v>
      </c>
      <c r="AC1507" s="95">
        <v>0.27412500000000001</v>
      </c>
      <c r="AD1507" s="38">
        <f t="shared" si="329"/>
        <v>0</v>
      </c>
      <c r="AE1507" s="38">
        <f t="shared" si="330"/>
        <v>0</v>
      </c>
      <c r="AF1507" s="38">
        <f t="shared" si="331"/>
        <v>4.7347477997292007</v>
      </c>
      <c r="AG1507" s="38">
        <f t="shared" si="332"/>
        <v>8.7595756806632572</v>
      </c>
      <c r="AH1507" s="38">
        <f t="shared" si="333"/>
        <v>13.494323480392458</v>
      </c>
      <c r="AI1507" s="38">
        <v>105.62805555600001</v>
      </c>
      <c r="AJ1507" s="24">
        <f t="shared" si="334"/>
        <v>0.12775321300161846</v>
      </c>
      <c r="AK1507" s="2">
        <f t="shared" si="335"/>
        <v>2017</v>
      </c>
    </row>
    <row r="1508" spans="1:37">
      <c r="A1508" s="2">
        <v>171</v>
      </c>
      <c r="B1508" s="2" t="s">
        <v>226</v>
      </c>
      <c r="C1508" s="2" t="s">
        <v>9</v>
      </c>
      <c r="D1508" s="2" t="s">
        <v>439</v>
      </c>
      <c r="E1508" s="2" t="s">
        <v>1100</v>
      </c>
      <c r="F1508" s="2" t="s">
        <v>64</v>
      </c>
      <c r="H1508" s="2" t="s">
        <v>878</v>
      </c>
      <c r="I1508" s="2">
        <v>1549</v>
      </c>
      <c r="J1508" s="2">
        <v>573</v>
      </c>
      <c r="K1508" s="95">
        <f t="shared" si="322"/>
        <v>0.36991607488702388</v>
      </c>
      <c r="L1508" s="38">
        <f t="shared" si="323"/>
        <v>0</v>
      </c>
      <c r="M1508" s="38">
        <f t="shared" si="324"/>
        <v>0</v>
      </c>
      <c r="N1508" s="38">
        <f t="shared" si="325"/>
        <v>0</v>
      </c>
      <c r="O1508" s="38">
        <f t="shared" si="326"/>
        <v>2.8650000000000002</v>
      </c>
      <c r="P1508" s="2">
        <v>404068</v>
      </c>
      <c r="Q1508" s="2">
        <v>22.008936197000001</v>
      </c>
      <c r="R1508" s="24">
        <v>0</v>
      </c>
      <c r="S1508" s="24">
        <v>0</v>
      </c>
      <c r="T1508" s="24">
        <v>0</v>
      </c>
      <c r="U1508" s="24">
        <v>1</v>
      </c>
      <c r="V1508" s="95">
        <f t="shared" si="327"/>
        <v>0.36991607488702388</v>
      </c>
      <c r="W1508" s="95">
        <v>0.40587500000000004</v>
      </c>
      <c r="X1508" s="95">
        <v>0.35434375000000001</v>
      </c>
      <c r="Y1508" s="95">
        <f t="shared" si="328"/>
        <v>0.35434375000000001</v>
      </c>
      <c r="Z1508" s="2" t="s">
        <v>532</v>
      </c>
      <c r="AA1508" s="2" t="s">
        <v>532</v>
      </c>
      <c r="AB1508" s="2" t="s">
        <v>532</v>
      </c>
      <c r="AC1508" s="95">
        <v>0.35434375000000001</v>
      </c>
      <c r="AD1508" s="38">
        <f t="shared" si="329"/>
        <v>0</v>
      </c>
      <c r="AE1508" s="38">
        <f t="shared" si="330"/>
        <v>0</v>
      </c>
      <c r="AF1508" s="38">
        <f t="shared" si="331"/>
        <v>0</v>
      </c>
      <c r="AG1508" s="38">
        <f t="shared" si="332"/>
        <v>8.8931068312500017</v>
      </c>
      <c r="AH1508" s="38">
        <f t="shared" si="333"/>
        <v>8.8931068312500017</v>
      </c>
      <c r="AI1508" s="38">
        <v>105.62805555600001</v>
      </c>
      <c r="AJ1508" s="24">
        <f t="shared" si="334"/>
        <v>8.4192658706428725E-2</v>
      </c>
      <c r="AK1508" s="2">
        <f t="shared" si="335"/>
        <v>955</v>
      </c>
    </row>
    <row r="1509" spans="1:37">
      <c r="A1509" s="2">
        <v>172</v>
      </c>
      <c r="B1509" s="2" t="s">
        <v>227</v>
      </c>
      <c r="C1509" s="2" t="s">
        <v>9</v>
      </c>
      <c r="D1509" s="2" t="s">
        <v>439</v>
      </c>
      <c r="E1509" s="2" t="s">
        <v>1100</v>
      </c>
      <c r="F1509" s="2" t="s">
        <v>64</v>
      </c>
      <c r="H1509" s="2" t="s">
        <v>878</v>
      </c>
      <c r="I1509" s="2">
        <v>1442</v>
      </c>
      <c r="J1509" s="2">
        <v>329</v>
      </c>
      <c r="K1509" s="95">
        <f t="shared" si="322"/>
        <v>0.22815533980582525</v>
      </c>
      <c r="L1509" s="38">
        <f t="shared" si="323"/>
        <v>0</v>
      </c>
      <c r="M1509" s="38">
        <f t="shared" si="324"/>
        <v>0</v>
      </c>
      <c r="N1509" s="38">
        <f t="shared" si="325"/>
        <v>0</v>
      </c>
      <c r="O1509" s="38">
        <f t="shared" si="326"/>
        <v>1.645</v>
      </c>
      <c r="P1509" s="2">
        <v>1273613</v>
      </c>
      <c r="Q1509" s="2">
        <v>3.6058721980000001</v>
      </c>
      <c r="R1509" s="24">
        <v>0</v>
      </c>
      <c r="S1509" s="24">
        <v>0</v>
      </c>
      <c r="T1509" s="24">
        <v>0</v>
      </c>
      <c r="U1509" s="24">
        <v>1</v>
      </c>
      <c r="V1509" s="95">
        <f t="shared" si="327"/>
        <v>0.22815533980582525</v>
      </c>
      <c r="W1509" s="95">
        <v>0.35646875</v>
      </c>
      <c r="X1509" s="95">
        <v>0.31869687499999999</v>
      </c>
      <c r="Y1509" s="95">
        <f t="shared" si="328"/>
        <v>0.31869687499999999</v>
      </c>
      <c r="Z1509" s="2" t="s">
        <v>532</v>
      </c>
      <c r="AA1509" s="2" t="s">
        <v>532</v>
      </c>
      <c r="AB1509" s="2" t="s">
        <v>532</v>
      </c>
      <c r="AC1509" s="95">
        <v>0.31869687499999999</v>
      </c>
      <c r="AD1509" s="38">
        <f t="shared" si="329"/>
        <v>0</v>
      </c>
      <c r="AE1509" s="38">
        <f t="shared" si="330"/>
        <v>0</v>
      </c>
      <c r="AF1509" s="38">
        <f t="shared" si="331"/>
        <v>0</v>
      </c>
      <c r="AG1509" s="38">
        <f t="shared" si="332"/>
        <v>4.5924857081250003</v>
      </c>
      <c r="AH1509" s="38">
        <f t="shared" si="333"/>
        <v>4.5924857081250003</v>
      </c>
      <c r="AI1509" s="38">
        <v>105.62805555600001</v>
      </c>
      <c r="AJ1509" s="24">
        <f t="shared" si="334"/>
        <v>4.3477896889716365E-2</v>
      </c>
      <c r="AK1509" s="2">
        <f t="shared" si="335"/>
        <v>548</v>
      </c>
    </row>
    <row r="1510" spans="1:37">
      <c r="A1510" s="2">
        <v>173</v>
      </c>
      <c r="B1510" s="2" t="s">
        <v>228</v>
      </c>
      <c r="C1510" s="2" t="s">
        <v>9</v>
      </c>
      <c r="D1510" s="2" t="s">
        <v>439</v>
      </c>
      <c r="E1510" s="2" t="s">
        <v>1100</v>
      </c>
      <c r="F1510" s="2" t="s">
        <v>64</v>
      </c>
      <c r="H1510" s="2" t="s">
        <v>878</v>
      </c>
      <c r="I1510" s="2">
        <v>2813</v>
      </c>
      <c r="J1510" s="2">
        <v>658</v>
      </c>
      <c r="K1510" s="95">
        <f t="shared" si="322"/>
        <v>0.23391397084962673</v>
      </c>
      <c r="L1510" s="38">
        <f t="shared" si="323"/>
        <v>0</v>
      </c>
      <c r="M1510" s="38">
        <f t="shared" si="324"/>
        <v>0</v>
      </c>
      <c r="N1510" s="38">
        <f t="shared" si="325"/>
        <v>0</v>
      </c>
      <c r="O1510" s="38">
        <f t="shared" si="326"/>
        <v>3.29</v>
      </c>
      <c r="P1510" s="2">
        <v>2784854</v>
      </c>
      <c r="Q1510" s="2">
        <v>4.0409535160000001</v>
      </c>
      <c r="R1510" s="24">
        <v>0</v>
      </c>
      <c r="S1510" s="24">
        <v>0</v>
      </c>
      <c r="T1510" s="24">
        <v>0</v>
      </c>
      <c r="U1510" s="24">
        <v>1</v>
      </c>
      <c r="V1510" s="95">
        <f t="shared" si="327"/>
        <v>0.23391397084962673</v>
      </c>
      <c r="W1510" s="95">
        <v>0.45103124999999999</v>
      </c>
      <c r="X1510" s="95">
        <v>0.39046874999999998</v>
      </c>
      <c r="Y1510" s="95">
        <f t="shared" si="328"/>
        <v>0.39046874999999998</v>
      </c>
      <c r="Z1510" s="2" t="s">
        <v>532</v>
      </c>
      <c r="AA1510" s="2" t="s">
        <v>532</v>
      </c>
      <c r="AB1510" s="2" t="s">
        <v>532</v>
      </c>
      <c r="AC1510" s="95">
        <v>0.39046874999999998</v>
      </c>
      <c r="AD1510" s="38">
        <f t="shared" si="329"/>
        <v>0</v>
      </c>
      <c r="AE1510" s="38">
        <f t="shared" si="330"/>
        <v>0</v>
      </c>
      <c r="AF1510" s="38">
        <f t="shared" si="331"/>
        <v>0</v>
      </c>
      <c r="AG1510" s="38">
        <f t="shared" si="332"/>
        <v>11.253465562499999</v>
      </c>
      <c r="AH1510" s="38">
        <f t="shared" si="333"/>
        <v>11.253465562499999</v>
      </c>
      <c r="AI1510" s="38">
        <v>105.62805555600001</v>
      </c>
      <c r="AJ1510" s="24">
        <f t="shared" si="334"/>
        <v>0.10653860381377404</v>
      </c>
      <c r="AK1510" s="2">
        <f t="shared" si="335"/>
        <v>1097</v>
      </c>
    </row>
    <row r="1511" spans="1:37">
      <c r="A1511" s="2">
        <v>174</v>
      </c>
      <c r="B1511" s="2" t="s">
        <v>229</v>
      </c>
      <c r="C1511" s="2" t="s">
        <v>9</v>
      </c>
      <c r="D1511" s="2" t="s">
        <v>439</v>
      </c>
      <c r="E1511" s="2" t="s">
        <v>1100</v>
      </c>
      <c r="F1511" s="2" t="s">
        <v>64</v>
      </c>
      <c r="H1511" s="2" t="s">
        <v>878</v>
      </c>
      <c r="I1511" s="2">
        <v>3034</v>
      </c>
      <c r="J1511" s="2">
        <v>666</v>
      </c>
      <c r="K1511" s="95">
        <f t="shared" si="322"/>
        <v>0.21951219512195122</v>
      </c>
      <c r="L1511" s="38">
        <f t="shared" si="323"/>
        <v>0</v>
      </c>
      <c r="M1511" s="38">
        <f t="shared" si="324"/>
        <v>0</v>
      </c>
      <c r="N1511" s="38">
        <f t="shared" si="325"/>
        <v>0</v>
      </c>
      <c r="O1511" s="38">
        <f t="shared" si="326"/>
        <v>3.33</v>
      </c>
      <c r="P1511" s="2">
        <v>3622303</v>
      </c>
      <c r="Q1511" s="2">
        <v>2.6640438739999999</v>
      </c>
      <c r="R1511" s="24">
        <v>0</v>
      </c>
      <c r="S1511" s="24">
        <v>0</v>
      </c>
      <c r="T1511" s="24">
        <v>0</v>
      </c>
      <c r="U1511" s="24">
        <v>1</v>
      </c>
      <c r="V1511" s="95">
        <f t="shared" si="327"/>
        <v>0.21951219512195122</v>
      </c>
      <c r="W1511" s="95">
        <v>0.37665624999999997</v>
      </c>
      <c r="X1511" s="95">
        <v>0.33080937500000002</v>
      </c>
      <c r="Y1511" s="95">
        <f t="shared" si="328"/>
        <v>0.33080937500000002</v>
      </c>
      <c r="Z1511" s="2" t="s">
        <v>532</v>
      </c>
      <c r="AA1511" s="2" t="s">
        <v>532</v>
      </c>
      <c r="AB1511" s="2" t="s">
        <v>532</v>
      </c>
      <c r="AC1511" s="95">
        <v>0.33080937500000002</v>
      </c>
      <c r="AD1511" s="38">
        <f t="shared" si="329"/>
        <v>0</v>
      </c>
      <c r="AE1511" s="38">
        <f t="shared" si="330"/>
        <v>0</v>
      </c>
      <c r="AF1511" s="38">
        <f t="shared" si="331"/>
        <v>0</v>
      </c>
      <c r="AG1511" s="38">
        <f t="shared" si="332"/>
        <v>9.6499741162500001</v>
      </c>
      <c r="AH1511" s="38">
        <f t="shared" si="333"/>
        <v>9.6499741162500001</v>
      </c>
      <c r="AI1511" s="38">
        <v>105.62805555600001</v>
      </c>
      <c r="AJ1511" s="24">
        <f t="shared" si="334"/>
        <v>9.1358058855243701E-2</v>
      </c>
      <c r="AK1511" s="2">
        <f t="shared" si="335"/>
        <v>1110</v>
      </c>
    </row>
    <row r="1512" spans="1:37">
      <c r="A1512" s="2">
        <v>175</v>
      </c>
      <c r="B1512" s="2" t="s">
        <v>230</v>
      </c>
      <c r="C1512" s="2" t="s">
        <v>9</v>
      </c>
      <c r="D1512" s="2" t="s">
        <v>439</v>
      </c>
      <c r="E1512" s="2" t="s">
        <v>1100</v>
      </c>
      <c r="F1512" s="2" t="s">
        <v>64</v>
      </c>
      <c r="H1512" s="2" t="s">
        <v>878</v>
      </c>
      <c r="I1512" s="2">
        <v>1781</v>
      </c>
      <c r="J1512" s="2">
        <v>640</v>
      </c>
      <c r="K1512" s="95">
        <f t="shared" si="322"/>
        <v>0.35934868051656371</v>
      </c>
      <c r="L1512" s="38">
        <f t="shared" si="323"/>
        <v>0</v>
      </c>
      <c r="M1512" s="38">
        <f t="shared" si="324"/>
        <v>0</v>
      </c>
      <c r="N1512" s="38">
        <f t="shared" si="325"/>
        <v>0</v>
      </c>
      <c r="O1512" s="38">
        <f t="shared" si="326"/>
        <v>3.2</v>
      </c>
      <c r="P1512" s="2">
        <v>381252</v>
      </c>
      <c r="Q1512" s="2">
        <v>24.323146895000001</v>
      </c>
      <c r="R1512" s="24">
        <v>0</v>
      </c>
      <c r="S1512" s="24">
        <v>0</v>
      </c>
      <c r="T1512" s="24">
        <v>0</v>
      </c>
      <c r="U1512" s="24">
        <v>1</v>
      </c>
      <c r="V1512" s="95">
        <f t="shared" si="327"/>
        <v>0.35934868051656371</v>
      </c>
      <c r="W1512" s="95">
        <v>0.37665624999999997</v>
      </c>
      <c r="X1512" s="95">
        <v>0.33080937500000002</v>
      </c>
      <c r="Y1512" s="95">
        <f t="shared" si="328"/>
        <v>0.33080937500000002</v>
      </c>
      <c r="Z1512" s="2" t="s">
        <v>532</v>
      </c>
      <c r="AA1512" s="2" t="s">
        <v>532</v>
      </c>
      <c r="AB1512" s="2" t="s">
        <v>532</v>
      </c>
      <c r="AC1512" s="95">
        <v>0.33080937500000002</v>
      </c>
      <c r="AD1512" s="38">
        <f t="shared" si="329"/>
        <v>0</v>
      </c>
      <c r="AE1512" s="38">
        <f t="shared" si="330"/>
        <v>0</v>
      </c>
      <c r="AF1512" s="38">
        <f t="shared" si="331"/>
        <v>0</v>
      </c>
      <c r="AG1512" s="38">
        <f t="shared" si="332"/>
        <v>9.2732483999999999</v>
      </c>
      <c r="AH1512" s="38">
        <f t="shared" si="333"/>
        <v>9.2732483999999999</v>
      </c>
      <c r="AI1512" s="38">
        <v>105.62805555600001</v>
      </c>
      <c r="AJ1512" s="24">
        <f t="shared" si="334"/>
        <v>8.779152802906301E-2</v>
      </c>
      <c r="AK1512" s="2">
        <f t="shared" si="335"/>
        <v>1067</v>
      </c>
    </row>
    <row r="1513" spans="1:37">
      <c r="A1513" s="2">
        <v>176</v>
      </c>
      <c r="B1513" s="2" t="s">
        <v>231</v>
      </c>
      <c r="C1513" s="2" t="s">
        <v>9</v>
      </c>
      <c r="D1513" s="2" t="s">
        <v>439</v>
      </c>
      <c r="E1513" s="2" t="s">
        <v>1100</v>
      </c>
      <c r="F1513" s="2" t="s">
        <v>64</v>
      </c>
      <c r="H1513" s="2" t="s">
        <v>878</v>
      </c>
      <c r="I1513" s="2">
        <v>4995</v>
      </c>
      <c r="J1513" s="2">
        <v>990</v>
      </c>
      <c r="K1513" s="95">
        <f t="shared" si="322"/>
        <v>0.1981981981981982</v>
      </c>
      <c r="L1513" s="38">
        <f t="shared" si="323"/>
        <v>0</v>
      </c>
      <c r="M1513" s="38">
        <f t="shared" si="324"/>
        <v>0</v>
      </c>
      <c r="N1513" s="38">
        <f t="shared" si="325"/>
        <v>0</v>
      </c>
      <c r="O1513" s="38">
        <f t="shared" si="326"/>
        <v>4.95</v>
      </c>
      <c r="P1513" s="2">
        <v>2498749</v>
      </c>
      <c r="Q1513" s="2">
        <v>5.53050102</v>
      </c>
      <c r="R1513" s="24">
        <v>0</v>
      </c>
      <c r="S1513" s="24">
        <v>0</v>
      </c>
      <c r="T1513" s="24">
        <v>0</v>
      </c>
      <c r="U1513" s="24">
        <v>1</v>
      </c>
      <c r="V1513" s="95">
        <f t="shared" si="327"/>
        <v>0.1981981981981982</v>
      </c>
      <c r="W1513" s="95">
        <v>0.35646875</v>
      </c>
      <c r="X1513" s="95">
        <v>0.31869687499999999</v>
      </c>
      <c r="Y1513" s="95">
        <f t="shared" si="328"/>
        <v>0.31869687499999999</v>
      </c>
      <c r="Z1513" s="2" t="s">
        <v>532</v>
      </c>
      <c r="AA1513" s="2" t="s">
        <v>532</v>
      </c>
      <c r="AB1513" s="2" t="s">
        <v>532</v>
      </c>
      <c r="AC1513" s="95">
        <v>0.31869687499999999</v>
      </c>
      <c r="AD1513" s="38">
        <f t="shared" si="329"/>
        <v>0</v>
      </c>
      <c r="AE1513" s="38">
        <f t="shared" si="330"/>
        <v>0</v>
      </c>
      <c r="AF1513" s="38">
        <f t="shared" si="331"/>
        <v>0</v>
      </c>
      <c r="AG1513" s="38">
        <f t="shared" si="332"/>
        <v>13.819333893750001</v>
      </c>
      <c r="AH1513" s="38">
        <f t="shared" si="333"/>
        <v>13.819333893750001</v>
      </c>
      <c r="AI1513" s="38">
        <v>105.62805555600001</v>
      </c>
      <c r="AJ1513" s="24">
        <f t="shared" si="334"/>
        <v>0.13083014565598541</v>
      </c>
      <c r="AK1513" s="2">
        <f t="shared" si="335"/>
        <v>1650</v>
      </c>
    </row>
    <row r="1514" spans="1:37">
      <c r="A1514" s="2">
        <v>177</v>
      </c>
      <c r="B1514" s="2" t="s">
        <v>232</v>
      </c>
      <c r="C1514" s="2" t="s">
        <v>9</v>
      </c>
      <c r="D1514" s="2" t="s">
        <v>439</v>
      </c>
      <c r="E1514" s="2" t="s">
        <v>1100</v>
      </c>
      <c r="F1514" s="2" t="s">
        <v>64</v>
      </c>
      <c r="H1514" s="2" t="s">
        <v>878</v>
      </c>
      <c r="I1514" s="2">
        <v>2214</v>
      </c>
      <c r="J1514" s="2">
        <v>432</v>
      </c>
      <c r="K1514" s="95">
        <f t="shared" si="322"/>
        <v>0.1951219512195122</v>
      </c>
      <c r="L1514" s="38">
        <f t="shared" si="323"/>
        <v>0</v>
      </c>
      <c r="M1514" s="38">
        <f t="shared" si="324"/>
        <v>0</v>
      </c>
      <c r="N1514" s="38">
        <f t="shared" si="325"/>
        <v>2.16</v>
      </c>
      <c r="O1514" s="38">
        <f t="shared" si="326"/>
        <v>0</v>
      </c>
      <c r="P1514" s="2">
        <v>1116260</v>
      </c>
      <c r="Q1514" s="2">
        <v>3.805121567</v>
      </c>
      <c r="R1514" s="24">
        <v>0</v>
      </c>
      <c r="S1514" s="24">
        <v>0</v>
      </c>
      <c r="T1514" s="24">
        <v>1</v>
      </c>
      <c r="U1514" s="24">
        <v>0</v>
      </c>
      <c r="V1514" s="95">
        <f t="shared" si="327"/>
        <v>0.1951219512195122</v>
      </c>
      <c r="W1514" s="95">
        <v>0.24862499999999998</v>
      </c>
      <c r="X1514" s="95">
        <v>0.22500000000000001</v>
      </c>
      <c r="Y1514" s="95">
        <f t="shared" si="328"/>
        <v>0.22500000000000001</v>
      </c>
      <c r="Z1514" s="2" t="s">
        <v>532</v>
      </c>
      <c r="AA1514" s="2" t="s">
        <v>532</v>
      </c>
      <c r="AB1514" s="2">
        <v>0.22500000000000001</v>
      </c>
      <c r="AC1514" s="95"/>
      <c r="AD1514" s="38">
        <f t="shared" si="329"/>
        <v>0</v>
      </c>
      <c r="AE1514" s="38">
        <f t="shared" si="330"/>
        <v>0</v>
      </c>
      <c r="AF1514" s="38">
        <f t="shared" si="331"/>
        <v>4.2573600000000003</v>
      </c>
      <c r="AG1514" s="38">
        <f t="shared" si="332"/>
        <v>0</v>
      </c>
      <c r="AH1514" s="38">
        <f t="shared" si="333"/>
        <v>4.2573600000000003</v>
      </c>
      <c r="AI1514" s="38">
        <v>105.62805555600001</v>
      </c>
      <c r="AJ1514" s="24">
        <f t="shared" si="334"/>
        <v>4.0305200901316493E-2</v>
      </c>
      <c r="AK1514" s="2">
        <f t="shared" si="335"/>
        <v>720</v>
      </c>
    </row>
    <row r="1515" spans="1:37">
      <c r="A1515" s="2">
        <v>178</v>
      </c>
      <c r="B1515" s="2" t="s">
        <v>233</v>
      </c>
      <c r="C1515" s="2" t="s">
        <v>8</v>
      </c>
      <c r="D1515" s="2" t="s">
        <v>440</v>
      </c>
      <c r="E1515" s="2" t="s">
        <v>1100</v>
      </c>
      <c r="F1515" s="2" t="s">
        <v>64</v>
      </c>
      <c r="H1515" s="2" t="s">
        <v>878</v>
      </c>
      <c r="I1515" s="2">
        <v>18215</v>
      </c>
      <c r="J1515" s="2">
        <v>5585</v>
      </c>
      <c r="K1515" s="95">
        <f t="shared" si="322"/>
        <v>0.30661542684600601</v>
      </c>
      <c r="L1515" s="38">
        <f t="shared" si="323"/>
        <v>0</v>
      </c>
      <c r="M1515" s="38">
        <f t="shared" si="324"/>
        <v>0</v>
      </c>
      <c r="N1515" s="38">
        <f t="shared" si="325"/>
        <v>13.651261605325001</v>
      </c>
      <c r="O1515" s="38">
        <f t="shared" si="326"/>
        <v>14.273738394675002</v>
      </c>
      <c r="P1515" s="2">
        <v>2479350</v>
      </c>
      <c r="Q1515" s="2">
        <v>4.9452134890000004</v>
      </c>
      <c r="R1515" s="24">
        <v>0</v>
      </c>
      <c r="S1515" s="24">
        <v>0</v>
      </c>
      <c r="T1515" s="24">
        <v>0.488854489</v>
      </c>
      <c r="U1515" s="24">
        <v>0.51114551100000005</v>
      </c>
      <c r="V1515" s="95">
        <f t="shared" si="327"/>
        <v>0.30661542684600601</v>
      </c>
      <c r="W1515" s="95">
        <v>0.28581249999999997</v>
      </c>
      <c r="X1515" s="95">
        <v>0.24685147099999999</v>
      </c>
      <c r="Y1515" s="95">
        <f t="shared" si="328"/>
        <v>0.24685147059524998</v>
      </c>
      <c r="Z1515" s="2" t="s">
        <v>532</v>
      </c>
      <c r="AA1515" s="2" t="s">
        <v>532</v>
      </c>
      <c r="AB1515" s="2">
        <v>0.22500000000000001</v>
      </c>
      <c r="AC1515" s="95">
        <v>0.26774999999999999</v>
      </c>
      <c r="AD1515" s="38">
        <f t="shared" si="329"/>
        <v>0</v>
      </c>
      <c r="AE1515" s="38">
        <f t="shared" si="330"/>
        <v>0</v>
      </c>
      <c r="AF1515" s="38">
        <f t="shared" si="331"/>
        <v>26.906636624095579</v>
      </c>
      <c r="AG1515" s="38">
        <f t="shared" si="332"/>
        <v>33.478910667326275</v>
      </c>
      <c r="AH1515" s="38">
        <f t="shared" si="333"/>
        <v>60.385547291421858</v>
      </c>
      <c r="AI1515" s="38">
        <v>132.838888889</v>
      </c>
      <c r="AJ1515" s="24">
        <f t="shared" si="334"/>
        <v>0.45457732894679614</v>
      </c>
      <c r="AK1515" s="2">
        <f t="shared" si="335"/>
        <v>9308</v>
      </c>
    </row>
    <row r="1516" spans="1:37">
      <c r="A1516" s="2">
        <v>179</v>
      </c>
      <c r="B1516" s="2" t="s">
        <v>234</v>
      </c>
      <c r="C1516" s="2" t="s">
        <v>8</v>
      </c>
      <c r="D1516" s="2" t="s">
        <v>440</v>
      </c>
      <c r="E1516" s="2" t="s">
        <v>1100</v>
      </c>
      <c r="F1516" s="2" t="s">
        <v>64</v>
      </c>
      <c r="H1516" s="2" t="s">
        <v>878</v>
      </c>
      <c r="I1516" s="2">
        <v>35533</v>
      </c>
      <c r="J1516" s="2">
        <v>8482</v>
      </c>
      <c r="K1516" s="95">
        <f t="shared" si="322"/>
        <v>0.2387076801846171</v>
      </c>
      <c r="L1516" s="38">
        <f t="shared" si="323"/>
        <v>0</v>
      </c>
      <c r="M1516" s="38">
        <f t="shared" si="324"/>
        <v>0</v>
      </c>
      <c r="N1516" s="38">
        <f t="shared" si="325"/>
        <v>13.03155573622</v>
      </c>
      <c r="O1516" s="38">
        <f t="shared" si="326"/>
        <v>29.378444263780001</v>
      </c>
      <c r="P1516" s="2">
        <v>5323267</v>
      </c>
      <c r="Q1516" s="2">
        <v>3.953717862</v>
      </c>
      <c r="R1516" s="24">
        <v>0</v>
      </c>
      <c r="S1516" s="24">
        <v>0</v>
      </c>
      <c r="T1516" s="24">
        <v>0.30727554200000001</v>
      </c>
      <c r="U1516" s="24">
        <v>0.69272445800000004</v>
      </c>
      <c r="V1516" s="95">
        <f t="shared" si="327"/>
        <v>0.2387076801846171</v>
      </c>
      <c r="W1516" s="95">
        <v>0.29112500000000002</v>
      </c>
      <c r="X1516" s="95">
        <v>0.25862118899999997</v>
      </c>
      <c r="Y1516" s="95">
        <f t="shared" si="328"/>
        <v>0.25862118899163067</v>
      </c>
      <c r="Z1516" s="2" t="s">
        <v>532</v>
      </c>
      <c r="AA1516" s="2" t="s">
        <v>532</v>
      </c>
      <c r="AB1516" s="2">
        <v>0.22500000000000001</v>
      </c>
      <c r="AC1516" s="95">
        <v>0.27353472200000001</v>
      </c>
      <c r="AD1516" s="38">
        <f t="shared" si="329"/>
        <v>0</v>
      </c>
      <c r="AE1516" s="38">
        <f t="shared" si="330"/>
        <v>0</v>
      </c>
      <c r="AF1516" s="38">
        <f t="shared" si="331"/>
        <v>25.685196356089619</v>
      </c>
      <c r="AG1516" s="38">
        <f t="shared" si="332"/>
        <v>70.395575360093488</v>
      </c>
      <c r="AH1516" s="38">
        <f t="shared" si="333"/>
        <v>96.080771716183108</v>
      </c>
      <c r="AI1516" s="38">
        <v>132.838888889</v>
      </c>
      <c r="AJ1516" s="24">
        <f t="shared" si="334"/>
        <v>0.72328798079956891</v>
      </c>
      <c r="AK1516" s="2">
        <f t="shared" si="335"/>
        <v>14137</v>
      </c>
    </row>
    <row r="1517" spans="1:37">
      <c r="A1517" s="2">
        <v>180</v>
      </c>
      <c r="B1517" s="2" t="s">
        <v>235</v>
      </c>
      <c r="C1517" s="2" t="s">
        <v>8</v>
      </c>
      <c r="D1517" s="2" t="s">
        <v>440</v>
      </c>
      <c r="E1517" s="2" t="s">
        <v>1100</v>
      </c>
      <c r="F1517" s="2" t="s">
        <v>64</v>
      </c>
      <c r="H1517" s="2" t="s">
        <v>878</v>
      </c>
      <c r="I1517" s="2">
        <v>15179</v>
      </c>
      <c r="J1517" s="2">
        <v>2458</v>
      </c>
      <c r="K1517" s="95">
        <f t="shared" si="322"/>
        <v>0.16193425126819949</v>
      </c>
      <c r="L1517" s="38">
        <f t="shared" si="323"/>
        <v>2.43314889489</v>
      </c>
      <c r="M1517" s="38">
        <f t="shared" si="324"/>
        <v>3.61470588163</v>
      </c>
      <c r="N1517" s="38">
        <f t="shared" si="325"/>
        <v>4.61172261917</v>
      </c>
      <c r="O1517" s="38">
        <f t="shared" si="326"/>
        <v>1.6304226043099999</v>
      </c>
      <c r="P1517" s="2">
        <v>3330031</v>
      </c>
      <c r="Q1517" s="2">
        <v>0.75418666599999995</v>
      </c>
      <c r="R1517" s="24">
        <v>0.19797794099999999</v>
      </c>
      <c r="S1517" s="24">
        <v>0.29411764699999998</v>
      </c>
      <c r="T1517" s="24">
        <v>0.375241873</v>
      </c>
      <c r="U1517" s="24">
        <v>0.132662539</v>
      </c>
      <c r="V1517" s="95">
        <f t="shared" si="327"/>
        <v>8.2247120673035121E-2</v>
      </c>
      <c r="W1517" s="95">
        <v>0.25659375000000001</v>
      </c>
      <c r="X1517" s="95">
        <v>0.23325215699999999</v>
      </c>
      <c r="Y1517" s="95">
        <f t="shared" si="328"/>
        <v>0.18973818211653123</v>
      </c>
      <c r="Z1517" s="2">
        <v>0.1</v>
      </c>
      <c r="AA1517" s="2">
        <v>0.17499999999999999</v>
      </c>
      <c r="AB1517" s="2">
        <v>0.22500000000000001</v>
      </c>
      <c r="AC1517" s="95">
        <v>0.25659375000000001</v>
      </c>
      <c r="AD1517" s="38">
        <f t="shared" si="329"/>
        <v>2.1314384319236401</v>
      </c>
      <c r="AE1517" s="38">
        <f t="shared" si="330"/>
        <v>5.5413441165387898</v>
      </c>
      <c r="AF1517" s="38">
        <f t="shared" si="331"/>
        <v>9.089705282384072</v>
      </c>
      <c r="AG1517" s="38">
        <f t="shared" si="332"/>
        <v>3.6648007510921006</v>
      </c>
      <c r="AH1517" s="38">
        <f t="shared" si="333"/>
        <v>12.754506033476172</v>
      </c>
      <c r="AI1517" s="38">
        <v>132.838888889</v>
      </c>
      <c r="AJ1517" s="24">
        <f t="shared" si="334"/>
        <v>9.6014850320931391E-2</v>
      </c>
      <c r="AK1517" s="2">
        <f t="shared" si="335"/>
        <v>2081</v>
      </c>
    </row>
    <row r="1518" spans="1:37">
      <c r="A1518" s="2">
        <v>181</v>
      </c>
      <c r="B1518" s="2" t="s">
        <v>236</v>
      </c>
      <c r="C1518" s="2" t="s">
        <v>8</v>
      </c>
      <c r="D1518" s="2" t="s">
        <v>440</v>
      </c>
      <c r="E1518" s="2" t="s">
        <v>1100</v>
      </c>
      <c r="F1518" s="2" t="s">
        <v>64</v>
      </c>
      <c r="H1518" s="2" t="s">
        <v>878</v>
      </c>
      <c r="I1518" s="2">
        <v>12329</v>
      </c>
      <c r="J1518" s="2">
        <v>1151</v>
      </c>
      <c r="K1518" s="95">
        <f t="shared" si="322"/>
        <v>9.3357125476518782E-2</v>
      </c>
      <c r="L1518" s="38">
        <f t="shared" si="323"/>
        <v>0</v>
      </c>
      <c r="M1518" s="38">
        <f t="shared" si="324"/>
        <v>1.2579994749350001</v>
      </c>
      <c r="N1518" s="38">
        <f t="shared" si="325"/>
        <v>3.4353346764449997</v>
      </c>
      <c r="O1518" s="38">
        <f t="shared" si="326"/>
        <v>1.0616658486199999</v>
      </c>
      <c r="P1518" s="2">
        <v>4520567</v>
      </c>
      <c r="Q1518" s="2">
        <v>0.13861066699999999</v>
      </c>
      <c r="R1518" s="24">
        <v>0</v>
      </c>
      <c r="S1518" s="24">
        <v>0.218592437</v>
      </c>
      <c r="T1518" s="24">
        <v>0.59693043899999998</v>
      </c>
      <c r="U1518" s="24">
        <v>0.18447712399999999</v>
      </c>
      <c r="V1518" s="95">
        <f t="shared" si="327"/>
        <v>7.2949963907291748E-2</v>
      </c>
      <c r="W1518" s="95">
        <v>0.26615624999999998</v>
      </c>
      <c r="X1518" s="95">
        <v>0.23471629499999999</v>
      </c>
      <c r="Y1518" s="95">
        <f t="shared" si="328"/>
        <v>0.22166276478462499</v>
      </c>
      <c r="Z1518" s="2" t="s">
        <v>532</v>
      </c>
      <c r="AA1518" s="2">
        <v>0.17499999999999999</v>
      </c>
      <c r="AB1518" s="2">
        <v>0.22500000000000001</v>
      </c>
      <c r="AC1518" s="95">
        <v>0.26615624999999998</v>
      </c>
      <c r="AD1518" s="38">
        <f t="shared" si="329"/>
        <v>0</v>
      </c>
      <c r="AE1518" s="38">
        <f t="shared" si="330"/>
        <v>1.9285131950753551</v>
      </c>
      <c r="AF1518" s="38">
        <f t="shared" si="331"/>
        <v>6.7710446472730945</v>
      </c>
      <c r="AG1518" s="38">
        <f t="shared" si="332"/>
        <v>2.4753044489506779</v>
      </c>
      <c r="AH1518" s="38">
        <f t="shared" si="333"/>
        <v>9.2463490962237724</v>
      </c>
      <c r="AI1518" s="38">
        <v>132.838888889</v>
      </c>
      <c r="AJ1518" s="24">
        <f t="shared" si="334"/>
        <v>6.9605739505620295E-2</v>
      </c>
      <c r="AK1518" s="2">
        <f t="shared" si="335"/>
        <v>1499</v>
      </c>
    </row>
    <row r="1519" spans="1:37">
      <c r="A1519" s="2">
        <v>182</v>
      </c>
      <c r="B1519" s="2" t="s">
        <v>237</v>
      </c>
      <c r="C1519" s="2" t="s">
        <v>8</v>
      </c>
      <c r="D1519" s="2" t="s">
        <v>440</v>
      </c>
      <c r="E1519" s="2" t="s">
        <v>1100</v>
      </c>
      <c r="F1519" s="2" t="s">
        <v>64</v>
      </c>
      <c r="H1519" s="2" t="s">
        <v>878</v>
      </c>
      <c r="I1519" s="2">
        <v>25117</v>
      </c>
      <c r="J1519" s="2">
        <v>8098</v>
      </c>
      <c r="K1519" s="95">
        <f t="shared" si="322"/>
        <v>0.3224111159772266</v>
      </c>
      <c r="L1519" s="38">
        <f t="shared" si="323"/>
        <v>0</v>
      </c>
      <c r="M1519" s="38">
        <f t="shared" si="324"/>
        <v>0</v>
      </c>
      <c r="N1519" s="38">
        <f t="shared" si="325"/>
        <v>5.0927733680299996</v>
      </c>
      <c r="O1519" s="38">
        <f t="shared" si="326"/>
        <v>35.39722663197</v>
      </c>
      <c r="P1519" s="2">
        <v>2118528</v>
      </c>
      <c r="Q1519" s="2">
        <v>13.495937843</v>
      </c>
      <c r="R1519" s="24">
        <v>0</v>
      </c>
      <c r="S1519" s="24">
        <v>0</v>
      </c>
      <c r="T1519" s="24">
        <v>0.12577854699999999</v>
      </c>
      <c r="U1519" s="24">
        <v>0.87422145299999998</v>
      </c>
      <c r="V1519" s="95">
        <f t="shared" si="327"/>
        <v>0.3224111159772266</v>
      </c>
      <c r="W1519" s="95">
        <v>0.29590624999999998</v>
      </c>
      <c r="X1519" s="95">
        <v>0.26841055899999999</v>
      </c>
      <c r="Y1519" s="95">
        <f t="shared" si="328"/>
        <v>0.26841055902553124</v>
      </c>
      <c r="Z1519" s="2" t="s">
        <v>532</v>
      </c>
      <c r="AA1519" s="2" t="s">
        <v>532</v>
      </c>
      <c r="AB1519" s="2">
        <v>0.22500000000000001</v>
      </c>
      <c r="AC1519" s="95">
        <v>0.27465624999999999</v>
      </c>
      <c r="AD1519" s="38">
        <f t="shared" si="329"/>
        <v>0</v>
      </c>
      <c r="AE1519" s="38">
        <f t="shared" si="330"/>
        <v>0</v>
      </c>
      <c r="AF1519" s="38">
        <f t="shared" si="331"/>
        <v>10.037856308387131</v>
      </c>
      <c r="AG1519" s="38">
        <f t="shared" si="332"/>
        <v>85.165329057720214</v>
      </c>
      <c r="AH1519" s="38">
        <f t="shared" si="333"/>
        <v>95.203185366107348</v>
      </c>
      <c r="AI1519" s="38">
        <v>132.838888889</v>
      </c>
      <c r="AJ1519" s="24">
        <f t="shared" si="334"/>
        <v>0.71668158445422558</v>
      </c>
      <c r="AK1519" s="2">
        <f t="shared" si="335"/>
        <v>13497</v>
      </c>
    </row>
    <row r="1520" spans="1:37">
      <c r="A1520" s="2">
        <v>183</v>
      </c>
      <c r="B1520" s="2" t="s">
        <v>238</v>
      </c>
      <c r="C1520" s="2" t="s">
        <v>8</v>
      </c>
      <c r="D1520" s="2" t="s">
        <v>440</v>
      </c>
      <c r="E1520" s="2" t="s">
        <v>1100</v>
      </c>
      <c r="F1520" s="2" t="s">
        <v>64</v>
      </c>
      <c r="H1520" s="2" t="s">
        <v>878</v>
      </c>
      <c r="I1520" s="2">
        <v>17786</v>
      </c>
      <c r="J1520" s="2">
        <v>3543</v>
      </c>
      <c r="K1520" s="95">
        <f t="shared" si="322"/>
        <v>0.19920161925109636</v>
      </c>
      <c r="L1520" s="38">
        <f t="shared" si="323"/>
        <v>0</v>
      </c>
      <c r="M1520" s="38">
        <f t="shared" si="324"/>
        <v>5.6191018075500008</v>
      </c>
      <c r="N1520" s="38">
        <f t="shared" si="325"/>
        <v>8.136074658870001</v>
      </c>
      <c r="O1520" s="38">
        <f t="shared" si="326"/>
        <v>3.9598235335799998</v>
      </c>
      <c r="P1520" s="2">
        <v>2083496</v>
      </c>
      <c r="Q1520" s="2">
        <v>2.7931550829999998</v>
      </c>
      <c r="R1520" s="24">
        <v>0</v>
      </c>
      <c r="S1520" s="24">
        <v>0.31719457000000001</v>
      </c>
      <c r="T1520" s="24">
        <v>0.45927601800000001</v>
      </c>
      <c r="U1520" s="24">
        <v>0.22352941200000001</v>
      </c>
      <c r="V1520" s="95">
        <f t="shared" si="327"/>
        <v>0.13601594728944114</v>
      </c>
      <c r="W1520" s="95">
        <v>0.26350000000000001</v>
      </c>
      <c r="X1520" s="95">
        <v>0.235864563</v>
      </c>
      <c r="Y1520" s="95">
        <f t="shared" si="328"/>
        <v>0.21655865386075002</v>
      </c>
      <c r="Z1520" s="2" t="s">
        <v>532</v>
      </c>
      <c r="AA1520" s="2">
        <v>0.17499999999999999</v>
      </c>
      <c r="AB1520" s="2">
        <v>0.22500000000000001</v>
      </c>
      <c r="AC1520" s="95">
        <v>0.25818750000000001</v>
      </c>
      <c r="AD1520" s="38">
        <f t="shared" si="329"/>
        <v>0</v>
      </c>
      <c r="AE1520" s="38">
        <f t="shared" si="330"/>
        <v>8.6140830709741518</v>
      </c>
      <c r="AF1520" s="38">
        <f t="shared" si="331"/>
        <v>16.036203152632773</v>
      </c>
      <c r="AG1520" s="38">
        <f t="shared" si="332"/>
        <v>8.9560219819273907</v>
      </c>
      <c r="AH1520" s="38">
        <f t="shared" si="333"/>
        <v>24.992225134560165</v>
      </c>
      <c r="AI1520" s="38">
        <v>132.838888889</v>
      </c>
      <c r="AJ1520" s="24">
        <f t="shared" si="334"/>
        <v>0.18813937201359487</v>
      </c>
      <c r="AK1520" s="2">
        <f t="shared" si="335"/>
        <v>4032</v>
      </c>
    </row>
    <row r="1521" spans="1:37">
      <c r="A1521" s="2">
        <v>184</v>
      </c>
      <c r="B1521" s="2" t="s">
        <v>239</v>
      </c>
      <c r="C1521" s="2" t="s">
        <v>8</v>
      </c>
      <c r="D1521" s="2" t="s">
        <v>440</v>
      </c>
      <c r="E1521" s="2" t="s">
        <v>1100</v>
      </c>
      <c r="F1521" s="2" t="s">
        <v>64</v>
      </c>
      <c r="H1521" s="2" t="s">
        <v>878</v>
      </c>
      <c r="I1521" s="2">
        <v>11684</v>
      </c>
      <c r="J1521" s="2">
        <v>2655</v>
      </c>
      <c r="K1521" s="95">
        <f t="shared" si="322"/>
        <v>0.22723382403286546</v>
      </c>
      <c r="L1521" s="38">
        <f t="shared" si="323"/>
        <v>0</v>
      </c>
      <c r="M1521" s="38">
        <f t="shared" si="324"/>
        <v>1.068389031825</v>
      </c>
      <c r="N1521" s="38">
        <f t="shared" si="325"/>
        <v>8.098302133799999</v>
      </c>
      <c r="O1521" s="38">
        <f t="shared" si="326"/>
        <v>4.1083088211000005</v>
      </c>
      <c r="P1521" s="2">
        <v>1241895</v>
      </c>
      <c r="Q1521" s="2">
        <v>3.1784993570000002</v>
      </c>
      <c r="R1521" s="24">
        <v>0</v>
      </c>
      <c r="S1521" s="24">
        <v>8.0481283000000001E-2</v>
      </c>
      <c r="T1521" s="24">
        <v>0.61004159199999997</v>
      </c>
      <c r="U1521" s="24">
        <v>0.30947712399999999</v>
      </c>
      <c r="V1521" s="95">
        <f t="shared" si="327"/>
        <v>0.2089457541064704</v>
      </c>
      <c r="W1521" s="95">
        <v>0.26721874999999995</v>
      </c>
      <c r="X1521" s="95">
        <v>0.236169726</v>
      </c>
      <c r="Y1521" s="95">
        <f t="shared" si="328"/>
        <v>0.23124670767774996</v>
      </c>
      <c r="Z1521" s="2" t="s">
        <v>532</v>
      </c>
      <c r="AA1521" s="2">
        <v>0.17499999999999999</v>
      </c>
      <c r="AB1521" s="2">
        <v>0.22500000000000001</v>
      </c>
      <c r="AC1521" s="95">
        <v>0.25818750000000001</v>
      </c>
      <c r="AD1521" s="38">
        <f t="shared" si="329"/>
        <v>0</v>
      </c>
      <c r="AE1521" s="38">
        <f t="shared" si="330"/>
        <v>1.6378403857877248</v>
      </c>
      <c r="AF1521" s="38">
        <f t="shared" si="331"/>
        <v>15.961753505719798</v>
      </c>
      <c r="AG1521" s="38">
        <f t="shared" si="332"/>
        <v>9.2918544976303448</v>
      </c>
      <c r="AH1521" s="38">
        <f t="shared" si="333"/>
        <v>25.253608003350145</v>
      </c>
      <c r="AI1521" s="38">
        <v>132.838888889</v>
      </c>
      <c r="AJ1521" s="24">
        <f t="shared" si="334"/>
        <v>0.19010704029941131</v>
      </c>
      <c r="AK1521" s="2">
        <f t="shared" si="335"/>
        <v>4069</v>
      </c>
    </row>
    <row r="1522" spans="1:37">
      <c r="A1522" s="2">
        <v>185</v>
      </c>
      <c r="B1522" s="2" t="s">
        <v>240</v>
      </c>
      <c r="C1522" s="2" t="s">
        <v>8</v>
      </c>
      <c r="D1522" s="2" t="s">
        <v>440</v>
      </c>
      <c r="E1522" s="2" t="s">
        <v>1100</v>
      </c>
      <c r="F1522" s="2" t="s">
        <v>64</v>
      </c>
      <c r="H1522" s="2" t="s">
        <v>878</v>
      </c>
      <c r="I1522" s="2">
        <v>20218</v>
      </c>
      <c r="J1522" s="2">
        <v>5932</v>
      </c>
      <c r="K1522" s="95">
        <f t="shared" si="322"/>
        <v>0.29340191908200614</v>
      </c>
      <c r="L1522" s="38">
        <f t="shared" si="323"/>
        <v>0</v>
      </c>
      <c r="M1522" s="38">
        <f t="shared" si="324"/>
        <v>0</v>
      </c>
      <c r="N1522" s="38">
        <f t="shared" si="325"/>
        <v>0</v>
      </c>
      <c r="O1522" s="38">
        <f t="shared" si="326"/>
        <v>29.66</v>
      </c>
      <c r="P1522" s="2">
        <v>1158945</v>
      </c>
      <c r="Q1522" s="2">
        <v>16.117815365999999</v>
      </c>
      <c r="R1522" s="24">
        <v>0</v>
      </c>
      <c r="S1522" s="24">
        <v>0</v>
      </c>
      <c r="T1522" s="24">
        <v>0</v>
      </c>
      <c r="U1522" s="24">
        <v>1</v>
      </c>
      <c r="V1522" s="95">
        <f t="shared" si="327"/>
        <v>0.29340191908200614</v>
      </c>
      <c r="W1522" s="95">
        <v>0.32246875000000003</v>
      </c>
      <c r="X1522" s="95">
        <v>0.28299687499999998</v>
      </c>
      <c r="Y1522" s="95">
        <f t="shared" si="328"/>
        <v>0.28299687499999998</v>
      </c>
      <c r="Z1522" s="2" t="s">
        <v>532</v>
      </c>
      <c r="AA1522" s="2" t="s">
        <v>532</v>
      </c>
      <c r="AB1522" s="2" t="s">
        <v>532</v>
      </c>
      <c r="AC1522" s="95">
        <v>0.28299687499999998</v>
      </c>
      <c r="AD1522" s="38">
        <f t="shared" si="329"/>
        <v>0</v>
      </c>
      <c r="AE1522" s="38">
        <f t="shared" si="330"/>
        <v>0</v>
      </c>
      <c r="AF1522" s="38">
        <f t="shared" si="331"/>
        <v>0</v>
      </c>
      <c r="AG1522" s="38">
        <f t="shared" si="332"/>
        <v>73.528700857499999</v>
      </c>
      <c r="AH1522" s="38">
        <f t="shared" si="333"/>
        <v>73.528700857499999</v>
      </c>
      <c r="AI1522" s="38">
        <v>132.838888889</v>
      </c>
      <c r="AJ1522" s="24">
        <f t="shared" si="334"/>
        <v>0.55351788525527701</v>
      </c>
      <c r="AK1522" s="2">
        <f t="shared" si="335"/>
        <v>9887</v>
      </c>
    </row>
    <row r="1523" spans="1:37">
      <c r="A1523" s="2">
        <v>186</v>
      </c>
      <c r="B1523" s="2" t="s">
        <v>241</v>
      </c>
      <c r="C1523" s="2" t="s">
        <v>8</v>
      </c>
      <c r="D1523" s="2" t="s">
        <v>440</v>
      </c>
      <c r="E1523" s="2" t="s">
        <v>1100</v>
      </c>
      <c r="F1523" s="2" t="s">
        <v>64</v>
      </c>
      <c r="H1523" s="2" t="s">
        <v>878</v>
      </c>
      <c r="I1523" s="2">
        <v>29836</v>
      </c>
      <c r="J1523" s="2">
        <v>8782</v>
      </c>
      <c r="K1523" s="95">
        <f t="shared" si="322"/>
        <v>0.29434240514814319</v>
      </c>
      <c r="L1523" s="38">
        <f t="shared" si="323"/>
        <v>0</v>
      </c>
      <c r="M1523" s="38">
        <f t="shared" si="324"/>
        <v>0</v>
      </c>
      <c r="N1523" s="38">
        <f t="shared" si="325"/>
        <v>12.268970601149999</v>
      </c>
      <c r="O1523" s="38">
        <f t="shared" si="326"/>
        <v>31.641029398850002</v>
      </c>
      <c r="P1523" s="2">
        <v>3450966</v>
      </c>
      <c r="Q1523" s="2">
        <v>6.882656764</v>
      </c>
      <c r="R1523" s="24">
        <v>0</v>
      </c>
      <c r="S1523" s="24">
        <v>0</v>
      </c>
      <c r="T1523" s="24">
        <v>0.27941176499999998</v>
      </c>
      <c r="U1523" s="24">
        <v>0.72058823500000002</v>
      </c>
      <c r="V1523" s="95">
        <f t="shared" si="327"/>
        <v>0.29434240514814319</v>
      </c>
      <c r="W1523" s="95">
        <v>0.30228124999999995</v>
      </c>
      <c r="X1523" s="95">
        <v>0.260836397</v>
      </c>
      <c r="Y1523" s="95">
        <f t="shared" si="328"/>
        <v>0.26083639714713758</v>
      </c>
      <c r="Z1523" s="2" t="s">
        <v>532</v>
      </c>
      <c r="AA1523" s="2" t="s">
        <v>532</v>
      </c>
      <c r="AB1523" s="2">
        <v>0.22500000000000001</v>
      </c>
      <c r="AC1523" s="95">
        <v>0.27473214299999998</v>
      </c>
      <c r="AD1523" s="38">
        <f t="shared" si="329"/>
        <v>0</v>
      </c>
      <c r="AE1523" s="38">
        <f t="shared" si="330"/>
        <v>0</v>
      </c>
      <c r="AF1523" s="38">
        <f t="shared" si="331"/>
        <v>24.182141054866648</v>
      </c>
      <c r="AG1523" s="38">
        <f t="shared" si="332"/>
        <v>76.148996446015261</v>
      </c>
      <c r="AH1523" s="38">
        <f t="shared" si="333"/>
        <v>100.33113750088191</v>
      </c>
      <c r="AI1523" s="38">
        <v>132.838888889</v>
      </c>
      <c r="AJ1523" s="24">
        <f t="shared" si="334"/>
        <v>0.75528437748917387</v>
      </c>
      <c r="AK1523" s="2">
        <f t="shared" si="335"/>
        <v>14637</v>
      </c>
    </row>
    <row r="1524" spans="1:37">
      <c r="A1524" s="2">
        <v>187</v>
      </c>
      <c r="B1524" s="2" t="s">
        <v>242</v>
      </c>
      <c r="C1524" s="2" t="s">
        <v>8</v>
      </c>
      <c r="D1524" s="2" t="s">
        <v>440</v>
      </c>
      <c r="E1524" s="2" t="s">
        <v>1100</v>
      </c>
      <c r="F1524" s="2" t="s">
        <v>64</v>
      </c>
      <c r="H1524" s="2" t="s">
        <v>878</v>
      </c>
      <c r="I1524" s="2">
        <v>22365</v>
      </c>
      <c r="J1524" s="2">
        <v>6736</v>
      </c>
      <c r="K1524" s="95">
        <f t="shared" si="322"/>
        <v>0.30118488710038005</v>
      </c>
      <c r="L1524" s="38">
        <f t="shared" si="323"/>
        <v>0</v>
      </c>
      <c r="M1524" s="38">
        <f t="shared" si="324"/>
        <v>0</v>
      </c>
      <c r="N1524" s="38">
        <f t="shared" si="325"/>
        <v>8.2497426490399999</v>
      </c>
      <c r="O1524" s="38">
        <f t="shared" si="326"/>
        <v>25.430257350960002</v>
      </c>
      <c r="P1524" s="2">
        <v>1684025</v>
      </c>
      <c r="Q1524" s="2">
        <v>14.752635553999999</v>
      </c>
      <c r="R1524" s="24">
        <v>0</v>
      </c>
      <c r="S1524" s="24">
        <v>0</v>
      </c>
      <c r="T1524" s="24">
        <v>0.24494485299999999</v>
      </c>
      <c r="U1524" s="24">
        <v>0.75505514699999998</v>
      </c>
      <c r="V1524" s="95">
        <f t="shared" si="327"/>
        <v>0.30118488710038005</v>
      </c>
      <c r="W1524" s="95">
        <v>0.34318749999999998</v>
      </c>
      <c r="X1524" s="95">
        <v>0.274412292</v>
      </c>
      <c r="Y1524" s="95">
        <f t="shared" si="328"/>
        <v>0.2744122917479887</v>
      </c>
      <c r="Z1524" s="2" t="s">
        <v>532</v>
      </c>
      <c r="AA1524" s="2" t="s">
        <v>532</v>
      </c>
      <c r="AB1524" s="2">
        <v>0.22500000000000001</v>
      </c>
      <c r="AC1524" s="95">
        <v>0.290441964</v>
      </c>
      <c r="AD1524" s="38">
        <f t="shared" si="329"/>
        <v>0</v>
      </c>
      <c r="AE1524" s="38">
        <f t="shared" si="330"/>
        <v>0</v>
      </c>
      <c r="AF1524" s="38">
        <f t="shared" si="331"/>
        <v>16.260242761257839</v>
      </c>
      <c r="AG1524" s="38">
        <f t="shared" si="332"/>
        <v>64.701481676735156</v>
      </c>
      <c r="AH1524" s="38">
        <f t="shared" si="333"/>
        <v>80.961724437992999</v>
      </c>
      <c r="AI1524" s="38">
        <v>132.838888889</v>
      </c>
      <c r="AJ1524" s="24">
        <f t="shared" si="334"/>
        <v>0.60947306255809253</v>
      </c>
      <c r="AK1524" s="2">
        <f t="shared" si="335"/>
        <v>11227</v>
      </c>
    </row>
    <row r="1525" spans="1:37">
      <c r="A1525" s="2">
        <v>188</v>
      </c>
      <c r="B1525" s="2" t="s">
        <v>243</v>
      </c>
      <c r="C1525" s="2" t="s">
        <v>8</v>
      </c>
      <c r="D1525" s="2" t="s">
        <v>440</v>
      </c>
      <c r="E1525" s="2" t="s">
        <v>1100</v>
      </c>
      <c r="F1525" s="2" t="s">
        <v>64</v>
      </c>
      <c r="H1525" s="2" t="s">
        <v>878</v>
      </c>
      <c r="I1525" s="2">
        <v>13956</v>
      </c>
      <c r="J1525" s="2">
        <v>2772</v>
      </c>
      <c r="K1525" s="95">
        <f t="shared" si="322"/>
        <v>0.19862424763542563</v>
      </c>
      <c r="L1525" s="38">
        <f t="shared" si="323"/>
        <v>0</v>
      </c>
      <c r="M1525" s="38">
        <f t="shared" si="324"/>
        <v>4.2395294125800005</v>
      </c>
      <c r="N1525" s="38">
        <f t="shared" si="325"/>
        <v>7.3616263043400014</v>
      </c>
      <c r="O1525" s="38">
        <f t="shared" si="326"/>
        <v>2.25884429694</v>
      </c>
      <c r="P1525" s="2">
        <v>1005159</v>
      </c>
      <c r="Q1525" s="2">
        <v>6.8588960429999997</v>
      </c>
      <c r="R1525" s="24">
        <v>0</v>
      </c>
      <c r="S1525" s="24">
        <v>0.305882353</v>
      </c>
      <c r="T1525" s="24">
        <v>0.53114186900000004</v>
      </c>
      <c r="U1525" s="24">
        <v>0.16297577899999999</v>
      </c>
      <c r="V1525" s="95">
        <f t="shared" si="327"/>
        <v>0.13786859560447121</v>
      </c>
      <c r="W1525" s="95">
        <v>0.26137500000000002</v>
      </c>
      <c r="X1525" s="95">
        <v>0.23354069</v>
      </c>
      <c r="Y1525" s="95">
        <f t="shared" si="328"/>
        <v>0.21563412653612501</v>
      </c>
      <c r="Z1525" s="2" t="s">
        <v>532</v>
      </c>
      <c r="AA1525" s="2">
        <v>0.17499999999999999</v>
      </c>
      <c r="AB1525" s="2">
        <v>0.22500000000000001</v>
      </c>
      <c r="AC1525" s="95">
        <v>0.26137500000000002</v>
      </c>
      <c r="AD1525" s="38">
        <f t="shared" si="329"/>
        <v>0</v>
      </c>
      <c r="AE1525" s="38">
        <f t="shared" si="330"/>
        <v>6.4991985894851396</v>
      </c>
      <c r="AF1525" s="38">
        <f t="shared" si="331"/>
        <v>14.509765445854143</v>
      </c>
      <c r="AG1525" s="38">
        <f t="shared" si="332"/>
        <v>5.1719515502671873</v>
      </c>
      <c r="AH1525" s="38">
        <f t="shared" si="333"/>
        <v>19.681716996121331</v>
      </c>
      <c r="AI1525" s="38">
        <v>132.838888889</v>
      </c>
      <c r="AJ1525" s="24">
        <f t="shared" si="334"/>
        <v>0.14816231271376673</v>
      </c>
      <c r="AK1525" s="2">
        <f t="shared" si="335"/>
        <v>3207</v>
      </c>
    </row>
    <row r="1526" spans="1:37">
      <c r="A1526" s="2">
        <v>189</v>
      </c>
      <c r="B1526" s="2" t="s">
        <v>244</v>
      </c>
      <c r="C1526" s="2" t="s">
        <v>8</v>
      </c>
      <c r="D1526" s="2" t="s">
        <v>440</v>
      </c>
      <c r="E1526" s="2" t="s">
        <v>1100</v>
      </c>
      <c r="F1526" s="2" t="s">
        <v>64</v>
      </c>
      <c r="H1526" s="2" t="s">
        <v>878</v>
      </c>
      <c r="I1526" s="2">
        <v>19933</v>
      </c>
      <c r="J1526" s="2">
        <v>5558</v>
      </c>
      <c r="K1526" s="95">
        <f t="shared" si="322"/>
        <v>0.27883409421562233</v>
      </c>
      <c r="L1526" s="38">
        <f t="shared" si="323"/>
        <v>0</v>
      </c>
      <c r="M1526" s="38">
        <f t="shared" si="324"/>
        <v>0</v>
      </c>
      <c r="N1526" s="38">
        <f t="shared" si="325"/>
        <v>13.677039222769999</v>
      </c>
      <c r="O1526" s="38">
        <f t="shared" si="326"/>
        <v>14.112960777229999</v>
      </c>
      <c r="P1526" s="2">
        <v>2864624</v>
      </c>
      <c r="Q1526" s="2">
        <v>3.9829925070000001</v>
      </c>
      <c r="R1526" s="24">
        <v>0</v>
      </c>
      <c r="S1526" s="24">
        <v>0</v>
      </c>
      <c r="T1526" s="24">
        <v>0.492156863</v>
      </c>
      <c r="U1526" s="24">
        <v>0.50784313699999994</v>
      </c>
      <c r="V1526" s="95">
        <f t="shared" si="327"/>
        <v>0.27883409421562233</v>
      </c>
      <c r="W1526" s="95">
        <v>0.29165625000000001</v>
      </c>
      <c r="X1526" s="95">
        <v>0.248329044</v>
      </c>
      <c r="Y1526" s="95">
        <f t="shared" si="328"/>
        <v>0.24832904410593748</v>
      </c>
      <c r="Z1526" s="2" t="s">
        <v>532</v>
      </c>
      <c r="AA1526" s="2" t="s">
        <v>532</v>
      </c>
      <c r="AB1526" s="2">
        <v>0.22500000000000001</v>
      </c>
      <c r="AC1526" s="95">
        <v>0.2709375</v>
      </c>
      <c r="AD1526" s="38">
        <f t="shared" si="329"/>
        <v>0</v>
      </c>
      <c r="AE1526" s="38">
        <f t="shared" si="330"/>
        <v>0</v>
      </c>
      <c r="AF1526" s="38">
        <f t="shared" si="331"/>
        <v>26.957444308079666</v>
      </c>
      <c r="AG1526" s="38">
        <f t="shared" si="332"/>
        <v>33.495877520687401</v>
      </c>
      <c r="AH1526" s="38">
        <f t="shared" si="333"/>
        <v>60.453321828767066</v>
      </c>
      <c r="AI1526" s="38">
        <v>132.838888889</v>
      </c>
      <c r="AJ1526" s="24">
        <f t="shared" si="334"/>
        <v>0.45508752997235458</v>
      </c>
      <c r="AK1526" s="2">
        <f t="shared" si="335"/>
        <v>9263</v>
      </c>
    </row>
    <row r="1527" spans="1:37">
      <c r="A1527" s="2">
        <v>190</v>
      </c>
      <c r="B1527" s="2" t="s">
        <v>245</v>
      </c>
      <c r="C1527" s="2" t="s">
        <v>8</v>
      </c>
      <c r="D1527" s="2" t="s">
        <v>440</v>
      </c>
      <c r="E1527" s="2" t="s">
        <v>1100</v>
      </c>
      <c r="F1527" s="2" t="s">
        <v>64</v>
      </c>
      <c r="H1527" s="2" t="s">
        <v>878</v>
      </c>
      <c r="I1527" s="2">
        <v>9441</v>
      </c>
      <c r="J1527" s="2">
        <v>2691</v>
      </c>
      <c r="K1527" s="95">
        <f t="shared" si="322"/>
        <v>0.28503336510962823</v>
      </c>
      <c r="L1527" s="38">
        <f t="shared" si="323"/>
        <v>0</v>
      </c>
      <c r="M1527" s="38">
        <f t="shared" si="324"/>
        <v>0</v>
      </c>
      <c r="N1527" s="38">
        <f t="shared" si="325"/>
        <v>4.4542205931600005</v>
      </c>
      <c r="O1527" s="38">
        <f t="shared" si="326"/>
        <v>9.0007794068399996</v>
      </c>
      <c r="P1527" s="2">
        <v>952557</v>
      </c>
      <c r="Q1527" s="2">
        <v>5.2195502710000001</v>
      </c>
      <c r="R1527" s="24">
        <v>0</v>
      </c>
      <c r="S1527" s="24">
        <v>0</v>
      </c>
      <c r="T1527" s="24">
        <v>0.33104575200000003</v>
      </c>
      <c r="U1527" s="24">
        <v>0.66895424800000003</v>
      </c>
      <c r="V1527" s="95">
        <f t="shared" si="327"/>
        <v>0.28503336510962823</v>
      </c>
      <c r="W1527" s="95">
        <v>0.29749999999999999</v>
      </c>
      <c r="X1527" s="95">
        <v>0.25975774800000001</v>
      </c>
      <c r="Y1527" s="95">
        <f t="shared" si="328"/>
        <v>0.25975774757934861</v>
      </c>
      <c r="Z1527" s="2" t="s">
        <v>532</v>
      </c>
      <c r="AA1527" s="2" t="s">
        <v>532</v>
      </c>
      <c r="AB1527" s="2">
        <v>0.22500000000000001</v>
      </c>
      <c r="AC1527" s="95">
        <v>0.276958333</v>
      </c>
      <c r="AD1527" s="38">
        <f t="shared" si="329"/>
        <v>0</v>
      </c>
      <c r="AE1527" s="38">
        <f t="shared" si="330"/>
        <v>0</v>
      </c>
      <c r="AF1527" s="38">
        <f t="shared" si="331"/>
        <v>8.7792687891183618</v>
      </c>
      <c r="AG1527" s="38">
        <f t="shared" si="332"/>
        <v>21.837285935519624</v>
      </c>
      <c r="AH1527" s="38">
        <f t="shared" si="333"/>
        <v>30.616554724637986</v>
      </c>
      <c r="AI1527" s="38">
        <v>132.838888889</v>
      </c>
      <c r="AJ1527" s="24">
        <f t="shared" si="334"/>
        <v>0.23047885284723466</v>
      </c>
      <c r="AK1527" s="2">
        <f t="shared" si="335"/>
        <v>4485</v>
      </c>
    </row>
    <row r="1528" spans="1:37">
      <c r="A1528" s="2">
        <v>191</v>
      </c>
      <c r="B1528" s="2" t="s">
        <v>246</v>
      </c>
      <c r="C1528" s="2" t="s">
        <v>8</v>
      </c>
      <c r="D1528" s="2" t="s">
        <v>440</v>
      </c>
      <c r="E1528" s="2" t="s">
        <v>1100</v>
      </c>
      <c r="F1528" s="2" t="s">
        <v>64</v>
      </c>
      <c r="H1528" s="2" t="s">
        <v>878</v>
      </c>
      <c r="I1528" s="2">
        <v>17982</v>
      </c>
      <c r="J1528" s="2">
        <v>5769</v>
      </c>
      <c r="K1528" s="95">
        <f t="shared" si="322"/>
        <v>0.32082082082082081</v>
      </c>
      <c r="L1528" s="38">
        <f t="shared" si="323"/>
        <v>0</v>
      </c>
      <c r="M1528" s="38">
        <f t="shared" si="324"/>
        <v>0</v>
      </c>
      <c r="N1528" s="38">
        <f t="shared" si="325"/>
        <v>0</v>
      </c>
      <c r="O1528" s="38">
        <f t="shared" si="326"/>
        <v>28.844999999999999</v>
      </c>
      <c r="P1528" s="2">
        <v>2062006</v>
      </c>
      <c r="Q1528" s="2">
        <v>10.006986832000001</v>
      </c>
      <c r="R1528" s="24">
        <v>0</v>
      </c>
      <c r="S1528" s="24">
        <v>0</v>
      </c>
      <c r="T1528" s="24">
        <v>0</v>
      </c>
      <c r="U1528" s="24">
        <v>1</v>
      </c>
      <c r="V1528" s="95">
        <f t="shared" si="327"/>
        <v>0.32082082082082081</v>
      </c>
      <c r="W1528" s="95">
        <v>0.32087499999999997</v>
      </c>
      <c r="X1528" s="95">
        <v>0.28586562500000001</v>
      </c>
      <c r="Y1528" s="95">
        <f t="shared" si="328"/>
        <v>0.28586562500000001</v>
      </c>
      <c r="Z1528" s="2" t="s">
        <v>532</v>
      </c>
      <c r="AA1528" s="2" t="s">
        <v>532</v>
      </c>
      <c r="AB1528" s="2" t="s">
        <v>532</v>
      </c>
      <c r="AC1528" s="95">
        <v>0.28586562500000001</v>
      </c>
      <c r="AD1528" s="38">
        <f t="shared" si="329"/>
        <v>0</v>
      </c>
      <c r="AE1528" s="38">
        <f t="shared" si="330"/>
        <v>0</v>
      </c>
      <c r="AF1528" s="38">
        <f t="shared" si="331"/>
        <v>0</v>
      </c>
      <c r="AG1528" s="38">
        <f t="shared" si="332"/>
        <v>72.233155029374998</v>
      </c>
      <c r="AH1528" s="38">
        <f t="shared" si="333"/>
        <v>72.233155029374998</v>
      </c>
      <c r="AI1528" s="38">
        <v>132.838888889</v>
      </c>
      <c r="AJ1528" s="24">
        <f t="shared" si="334"/>
        <v>0.5437651250586184</v>
      </c>
      <c r="AK1528" s="2">
        <f t="shared" si="335"/>
        <v>9615</v>
      </c>
    </row>
    <row r="1529" spans="1:37">
      <c r="A1529" s="2">
        <v>192</v>
      </c>
      <c r="B1529" s="2" t="s">
        <v>247</v>
      </c>
      <c r="C1529" s="2" t="s">
        <v>8</v>
      </c>
      <c r="D1529" s="2" t="s">
        <v>440</v>
      </c>
      <c r="E1529" s="2" t="s">
        <v>1100</v>
      </c>
      <c r="F1529" s="2" t="s">
        <v>64</v>
      </c>
      <c r="H1529" s="2" t="s">
        <v>878</v>
      </c>
      <c r="I1529" s="2">
        <v>24027</v>
      </c>
      <c r="J1529" s="2">
        <v>8216</v>
      </c>
      <c r="K1529" s="95">
        <f t="shared" si="322"/>
        <v>0.34194864111208223</v>
      </c>
      <c r="L1529" s="38">
        <f t="shared" si="323"/>
        <v>0</v>
      </c>
      <c r="M1529" s="38">
        <f t="shared" si="324"/>
        <v>0</v>
      </c>
      <c r="N1529" s="38">
        <f t="shared" si="325"/>
        <v>0</v>
      </c>
      <c r="O1529" s="38">
        <f t="shared" si="326"/>
        <v>41.08</v>
      </c>
      <c r="P1529" s="2">
        <v>1414734</v>
      </c>
      <c r="Q1529" s="2">
        <v>24.640236080000001</v>
      </c>
      <c r="R1529" s="24">
        <v>0</v>
      </c>
      <c r="S1529" s="24">
        <v>0</v>
      </c>
      <c r="T1529" s="24">
        <v>0</v>
      </c>
      <c r="U1529" s="24">
        <v>1</v>
      </c>
      <c r="V1529" s="95">
        <f t="shared" si="327"/>
        <v>0.34194864111208223</v>
      </c>
      <c r="W1529" s="95">
        <v>0.34265625</v>
      </c>
      <c r="X1529" s="95">
        <v>0.29696875</v>
      </c>
      <c r="Y1529" s="95">
        <f t="shared" si="328"/>
        <v>0.29696875</v>
      </c>
      <c r="Z1529" s="2" t="s">
        <v>532</v>
      </c>
      <c r="AA1529" s="2" t="s">
        <v>532</v>
      </c>
      <c r="AB1529" s="2" t="s">
        <v>532</v>
      </c>
      <c r="AC1529" s="95">
        <v>0.29696875</v>
      </c>
      <c r="AD1529" s="38">
        <f t="shared" si="329"/>
        <v>0</v>
      </c>
      <c r="AE1529" s="38">
        <f t="shared" si="330"/>
        <v>0</v>
      </c>
      <c r="AF1529" s="38">
        <f t="shared" si="331"/>
        <v>0</v>
      </c>
      <c r="AG1529" s="38">
        <f t="shared" si="332"/>
        <v>106.86741194999999</v>
      </c>
      <c r="AH1529" s="38">
        <f t="shared" si="333"/>
        <v>106.86741194999999</v>
      </c>
      <c r="AI1529" s="38">
        <v>132.838888889</v>
      </c>
      <c r="AJ1529" s="24">
        <f t="shared" si="334"/>
        <v>0.80448890263827977</v>
      </c>
      <c r="AK1529" s="2">
        <f t="shared" si="335"/>
        <v>13693</v>
      </c>
    </row>
    <row r="1530" spans="1:37">
      <c r="A1530" s="2">
        <v>193</v>
      </c>
      <c r="B1530" s="2" t="s">
        <v>248</v>
      </c>
      <c r="C1530" s="2" t="s">
        <v>8</v>
      </c>
      <c r="D1530" s="2" t="s">
        <v>440</v>
      </c>
      <c r="E1530" s="2" t="s">
        <v>1100</v>
      </c>
      <c r="F1530" s="2" t="s">
        <v>64</v>
      </c>
      <c r="H1530" s="2" t="s">
        <v>878</v>
      </c>
      <c r="I1530" s="2">
        <v>18154</v>
      </c>
      <c r="J1530" s="2">
        <v>4904</v>
      </c>
      <c r="K1530" s="95">
        <f t="shared" si="322"/>
        <v>0.27013330395505125</v>
      </c>
      <c r="L1530" s="38">
        <f t="shared" si="323"/>
        <v>0</v>
      </c>
      <c r="M1530" s="38">
        <f t="shared" si="324"/>
        <v>0</v>
      </c>
      <c r="N1530" s="38">
        <f t="shared" si="325"/>
        <v>0</v>
      </c>
      <c r="O1530" s="38">
        <f t="shared" si="326"/>
        <v>24.52</v>
      </c>
      <c r="P1530" s="2">
        <v>2277059</v>
      </c>
      <c r="Q1530" s="2">
        <v>8.8152800780000007</v>
      </c>
      <c r="R1530" s="24">
        <v>0</v>
      </c>
      <c r="S1530" s="24">
        <v>0</v>
      </c>
      <c r="T1530" s="24">
        <v>0</v>
      </c>
      <c r="U1530" s="24">
        <v>1</v>
      </c>
      <c r="V1530" s="95">
        <f t="shared" si="327"/>
        <v>0.27013330395505125</v>
      </c>
      <c r="W1530" s="95">
        <v>0.35593750000000002</v>
      </c>
      <c r="X1530" s="95">
        <v>0.30695624999999999</v>
      </c>
      <c r="Y1530" s="95">
        <f t="shared" si="328"/>
        <v>0.30695624999999999</v>
      </c>
      <c r="Z1530" s="2" t="s">
        <v>532</v>
      </c>
      <c r="AA1530" s="2" t="s">
        <v>532</v>
      </c>
      <c r="AB1530" s="2" t="s">
        <v>532</v>
      </c>
      <c r="AC1530" s="95">
        <v>0.30695624999999999</v>
      </c>
      <c r="AD1530" s="38">
        <f t="shared" si="329"/>
        <v>0</v>
      </c>
      <c r="AE1530" s="38">
        <f t="shared" si="330"/>
        <v>0</v>
      </c>
      <c r="AF1530" s="38">
        <f t="shared" si="331"/>
        <v>0</v>
      </c>
      <c r="AG1530" s="38">
        <f t="shared" si="332"/>
        <v>65.932729109999997</v>
      </c>
      <c r="AH1530" s="38">
        <f t="shared" si="333"/>
        <v>65.932729109999997</v>
      </c>
      <c r="AI1530" s="38">
        <v>132.838888889</v>
      </c>
      <c r="AJ1530" s="24">
        <f t="shared" si="334"/>
        <v>0.49633604783530894</v>
      </c>
      <c r="AK1530" s="2">
        <f t="shared" si="335"/>
        <v>8173</v>
      </c>
    </row>
    <row r="1531" spans="1:37">
      <c r="A1531" s="2">
        <v>194</v>
      </c>
      <c r="B1531" s="2" t="s">
        <v>249</v>
      </c>
      <c r="C1531" s="2" t="s">
        <v>7</v>
      </c>
      <c r="D1531" s="2" t="s">
        <v>441</v>
      </c>
      <c r="E1531" s="2" t="s">
        <v>1100</v>
      </c>
      <c r="F1531" s="2" t="s">
        <v>64</v>
      </c>
      <c r="H1531" s="2" t="s">
        <v>878</v>
      </c>
      <c r="I1531" s="2">
        <v>21220</v>
      </c>
      <c r="J1531" s="2">
        <v>6212</v>
      </c>
      <c r="K1531" s="95">
        <f t="shared" si="322"/>
        <v>0.29274269557021676</v>
      </c>
      <c r="L1531" s="38">
        <f t="shared" si="323"/>
        <v>5.219907073439999</v>
      </c>
      <c r="M1531" s="38">
        <f t="shared" si="324"/>
        <v>8.7698823474600012</v>
      </c>
      <c r="N1531" s="38">
        <f t="shared" si="325"/>
        <v>10.9377760493</v>
      </c>
      <c r="O1531" s="38">
        <f t="shared" si="326"/>
        <v>6.1324345298000011</v>
      </c>
      <c r="P1531" s="2">
        <v>3603778</v>
      </c>
      <c r="Q1531" s="2">
        <v>7.5305377509999998</v>
      </c>
      <c r="R1531" s="24">
        <v>0.168058824</v>
      </c>
      <c r="S1531" s="24">
        <v>0.28235294100000002</v>
      </c>
      <c r="T1531" s="24">
        <v>0.35214990499999999</v>
      </c>
      <c r="U1531" s="24">
        <v>0.19743833</v>
      </c>
      <c r="V1531" s="95">
        <f t="shared" si="327"/>
        <v>0.16088794136757775</v>
      </c>
      <c r="W1531" s="95">
        <v>0.28209374999999998</v>
      </c>
      <c r="X1531" s="95">
        <v>0.245510801</v>
      </c>
      <c r="Y1531" s="95">
        <f t="shared" si="328"/>
        <v>0.2011474946034375</v>
      </c>
      <c r="Z1531" s="2">
        <v>0.1</v>
      </c>
      <c r="AA1531" s="2">
        <v>0.17499999999999999</v>
      </c>
      <c r="AB1531" s="2">
        <v>0.22500000000000001</v>
      </c>
      <c r="AC1531" s="95">
        <v>0.28209374999999998</v>
      </c>
      <c r="AD1531" s="38">
        <f t="shared" si="329"/>
        <v>4.5726385963334391</v>
      </c>
      <c r="AE1531" s="38">
        <f t="shared" si="330"/>
        <v>13.44422963865618</v>
      </c>
      <c r="AF1531" s="38">
        <f t="shared" si="331"/>
        <v>21.558356593170299</v>
      </c>
      <c r="AG1531" s="38">
        <f t="shared" si="332"/>
        <v>15.154111929513135</v>
      </c>
      <c r="AH1531" s="38">
        <f t="shared" si="333"/>
        <v>36.712468522683437</v>
      </c>
      <c r="AI1531" s="38">
        <v>46.353055556000001</v>
      </c>
      <c r="AJ1531" s="24">
        <f t="shared" si="334"/>
        <v>0.79201830563964459</v>
      </c>
      <c r="AK1531" s="2">
        <f t="shared" si="335"/>
        <v>5690</v>
      </c>
    </row>
    <row r="1532" spans="1:37">
      <c r="A1532" s="2">
        <v>195</v>
      </c>
      <c r="B1532" s="2" t="s">
        <v>250</v>
      </c>
      <c r="C1532" s="2" t="s">
        <v>7</v>
      </c>
      <c r="D1532" s="2" t="s">
        <v>441</v>
      </c>
      <c r="E1532" s="2" t="s">
        <v>1100</v>
      </c>
      <c r="F1532" s="2" t="s">
        <v>64</v>
      </c>
      <c r="H1532" s="2" t="s">
        <v>878</v>
      </c>
      <c r="I1532" s="2">
        <v>4913</v>
      </c>
      <c r="J1532" s="2">
        <v>1199</v>
      </c>
      <c r="K1532" s="95">
        <f t="shared" si="322"/>
        <v>0.24404640749033177</v>
      </c>
      <c r="L1532" s="38">
        <f t="shared" si="323"/>
        <v>0</v>
      </c>
      <c r="M1532" s="38">
        <f t="shared" si="324"/>
        <v>1.8930735289950003</v>
      </c>
      <c r="N1532" s="38">
        <f t="shared" si="325"/>
        <v>2.9788812205900004</v>
      </c>
      <c r="O1532" s="38">
        <f t="shared" si="326"/>
        <v>1.1230452504150001</v>
      </c>
      <c r="P1532" s="2">
        <v>441929</v>
      </c>
      <c r="Q1532" s="2">
        <v>10.817904773</v>
      </c>
      <c r="R1532" s="24">
        <v>0</v>
      </c>
      <c r="S1532" s="24">
        <v>0.31577540100000001</v>
      </c>
      <c r="T1532" s="24">
        <v>0.49689428200000002</v>
      </c>
      <c r="U1532" s="24">
        <v>0.187330317</v>
      </c>
      <c r="V1532" s="95">
        <f t="shared" si="327"/>
        <v>0.16698255530246284</v>
      </c>
      <c r="W1532" s="95">
        <v>0.27412500000000001</v>
      </c>
      <c r="X1532" s="95">
        <v>0.23844968</v>
      </c>
      <c r="Y1532" s="95">
        <f t="shared" si="328"/>
        <v>0.21841383177262502</v>
      </c>
      <c r="Z1532" s="2" t="s">
        <v>532</v>
      </c>
      <c r="AA1532" s="2">
        <v>0.17499999999999999</v>
      </c>
      <c r="AB1532" s="2">
        <v>0.22500000000000001</v>
      </c>
      <c r="AC1532" s="95">
        <v>0.27412500000000001</v>
      </c>
      <c r="AD1532" s="38">
        <f t="shared" si="329"/>
        <v>0</v>
      </c>
      <c r="AE1532" s="38">
        <f t="shared" si="330"/>
        <v>2.9020817199493352</v>
      </c>
      <c r="AF1532" s="38">
        <f t="shared" si="331"/>
        <v>5.8713748857828909</v>
      </c>
      <c r="AG1532" s="38">
        <f t="shared" si="332"/>
        <v>2.6968078664053046</v>
      </c>
      <c r="AH1532" s="38">
        <f t="shared" si="333"/>
        <v>8.5681827521881964</v>
      </c>
      <c r="AI1532" s="38">
        <v>46.353055556000001</v>
      </c>
      <c r="AJ1532" s="24">
        <f t="shared" si="334"/>
        <v>0.18484612609489817</v>
      </c>
      <c r="AK1532" s="2">
        <f t="shared" si="335"/>
        <v>1367</v>
      </c>
    </row>
    <row r="1533" spans="1:37">
      <c r="A1533" s="2">
        <v>196</v>
      </c>
      <c r="B1533" s="2" t="s">
        <v>251</v>
      </c>
      <c r="C1533" s="2" t="s">
        <v>7</v>
      </c>
      <c r="D1533" s="2" t="s">
        <v>441</v>
      </c>
      <c r="E1533" s="2" t="s">
        <v>1100</v>
      </c>
      <c r="F1533" s="2" t="s">
        <v>64</v>
      </c>
      <c r="H1533" s="2" t="s">
        <v>878</v>
      </c>
      <c r="I1533" s="2">
        <v>28111</v>
      </c>
      <c r="J1533" s="2">
        <v>6860</v>
      </c>
      <c r="K1533" s="95">
        <f t="shared" si="322"/>
        <v>0.24403258510903206</v>
      </c>
      <c r="L1533" s="38">
        <f t="shared" si="323"/>
        <v>9.3044570023999977</v>
      </c>
      <c r="M1533" s="38">
        <f t="shared" si="324"/>
        <v>17.126719458100002</v>
      </c>
      <c r="N1533" s="38">
        <f t="shared" si="325"/>
        <v>7.8688235394999992</v>
      </c>
      <c r="O1533" s="38">
        <f t="shared" si="326"/>
        <v>0</v>
      </c>
      <c r="P1533" s="2">
        <v>2256364</v>
      </c>
      <c r="Q1533" s="2">
        <v>4.0871149989999997</v>
      </c>
      <c r="R1533" s="24">
        <v>0.271266968</v>
      </c>
      <c r="S1533" s="24">
        <v>0.49932126700000001</v>
      </c>
      <c r="T1533" s="24">
        <v>0.22941176499999999</v>
      </c>
      <c r="U1533" s="24">
        <v>0</v>
      </c>
      <c r="V1533" s="95">
        <f t="shared" si="327"/>
        <v>5.5983946067375757E-2</v>
      </c>
      <c r="W1533" s="95">
        <v>0.23109374999999999</v>
      </c>
      <c r="X1533" s="95">
        <v>0.22500000000000001</v>
      </c>
      <c r="Y1533" s="95">
        <f t="shared" si="328"/>
        <v>0.16612556565</v>
      </c>
      <c r="Z1533" s="2">
        <v>0.1</v>
      </c>
      <c r="AA1533" s="2">
        <v>0.17499999999999999</v>
      </c>
      <c r="AB1533" s="2">
        <v>0.22500000000000001</v>
      </c>
      <c r="AC1533" s="95"/>
      <c r="AD1533" s="38">
        <f t="shared" si="329"/>
        <v>8.1507043341023984</v>
      </c>
      <c r="AE1533" s="38">
        <f t="shared" si="330"/>
        <v>26.255260929267301</v>
      </c>
      <c r="AF1533" s="38">
        <f t="shared" si="331"/>
        <v>15.509451196354499</v>
      </c>
      <c r="AG1533" s="38">
        <f t="shared" si="332"/>
        <v>0</v>
      </c>
      <c r="AH1533" s="38">
        <f t="shared" si="333"/>
        <v>15.509451196354499</v>
      </c>
      <c r="AI1533" s="38">
        <v>46.353055556000001</v>
      </c>
      <c r="AJ1533" s="24">
        <f t="shared" si="334"/>
        <v>0.33459393367535906</v>
      </c>
      <c r="AK1533" s="2">
        <f t="shared" si="335"/>
        <v>2623</v>
      </c>
    </row>
    <row r="1534" spans="1:37">
      <c r="A1534" s="2">
        <v>197</v>
      </c>
      <c r="B1534" s="2" t="s">
        <v>252</v>
      </c>
      <c r="C1534" s="2" t="s">
        <v>7</v>
      </c>
      <c r="D1534" s="2" t="s">
        <v>441</v>
      </c>
      <c r="E1534" s="2" t="s">
        <v>1100</v>
      </c>
      <c r="F1534" s="2" t="s">
        <v>64</v>
      </c>
      <c r="H1534" s="2" t="s">
        <v>878</v>
      </c>
      <c r="I1534" s="2">
        <v>2767</v>
      </c>
      <c r="J1534" s="2">
        <v>591</v>
      </c>
      <c r="K1534" s="95">
        <f t="shared" si="322"/>
        <v>0.21358872425009034</v>
      </c>
      <c r="L1534" s="38">
        <f t="shared" si="323"/>
        <v>0</v>
      </c>
      <c r="M1534" s="38">
        <f t="shared" si="324"/>
        <v>0.36837217051500004</v>
      </c>
      <c r="N1534" s="38">
        <f t="shared" si="325"/>
        <v>2.5866278294850003</v>
      </c>
      <c r="O1534" s="38">
        <f t="shared" si="326"/>
        <v>0</v>
      </c>
      <c r="P1534" s="2">
        <v>2812678</v>
      </c>
      <c r="Q1534" s="2">
        <v>0.73607880800000003</v>
      </c>
      <c r="R1534" s="24">
        <v>0</v>
      </c>
      <c r="S1534" s="24">
        <v>0.12466063300000001</v>
      </c>
      <c r="T1534" s="24">
        <v>0.87533936700000003</v>
      </c>
      <c r="U1534" s="24">
        <v>0</v>
      </c>
      <c r="V1534" s="95">
        <f t="shared" si="327"/>
        <v>0.18696261868341163</v>
      </c>
      <c r="W1534" s="95">
        <v>0.23321874999999997</v>
      </c>
      <c r="X1534" s="95">
        <v>0.22500000000000001</v>
      </c>
      <c r="Y1534" s="95">
        <f t="shared" si="328"/>
        <v>0.21876696835000001</v>
      </c>
      <c r="Z1534" s="2" t="s">
        <v>532</v>
      </c>
      <c r="AA1534" s="2">
        <v>0.17499999999999999</v>
      </c>
      <c r="AB1534" s="2">
        <v>0.22500000000000001</v>
      </c>
      <c r="AC1534" s="95"/>
      <c r="AD1534" s="38">
        <f t="shared" si="329"/>
        <v>0</v>
      </c>
      <c r="AE1534" s="38">
        <f t="shared" si="330"/>
        <v>0.56471453739949506</v>
      </c>
      <c r="AF1534" s="38">
        <f t="shared" si="331"/>
        <v>5.0982434519149358</v>
      </c>
      <c r="AG1534" s="38">
        <f t="shared" si="332"/>
        <v>0</v>
      </c>
      <c r="AH1534" s="38">
        <f t="shared" si="333"/>
        <v>5.0982434519149358</v>
      </c>
      <c r="AI1534" s="38">
        <v>46.353055556000001</v>
      </c>
      <c r="AJ1534" s="24">
        <f t="shared" si="334"/>
        <v>0.10998721423565382</v>
      </c>
      <c r="AK1534" s="2">
        <f t="shared" si="335"/>
        <v>862</v>
      </c>
    </row>
    <row r="1535" spans="1:37">
      <c r="A1535" s="2">
        <v>198</v>
      </c>
      <c r="B1535" s="2" t="s">
        <v>253</v>
      </c>
      <c r="C1535" s="2" t="s">
        <v>7</v>
      </c>
      <c r="D1535" s="2" t="s">
        <v>441</v>
      </c>
      <c r="E1535" s="2" t="s">
        <v>1100</v>
      </c>
      <c r="F1535" s="2" t="s">
        <v>64</v>
      </c>
      <c r="H1535" s="2" t="s">
        <v>878</v>
      </c>
      <c r="I1535" s="2">
        <v>31456</v>
      </c>
      <c r="J1535" s="2">
        <v>14835</v>
      </c>
      <c r="K1535" s="95">
        <f t="shared" si="322"/>
        <v>0.47161113936927773</v>
      </c>
      <c r="L1535" s="38">
        <f t="shared" si="323"/>
        <v>0</v>
      </c>
      <c r="M1535" s="38">
        <f t="shared" si="324"/>
        <v>52.441932764175</v>
      </c>
      <c r="N1535" s="38">
        <f t="shared" si="325"/>
        <v>21.733067235824997</v>
      </c>
      <c r="O1535" s="38">
        <f t="shared" si="326"/>
        <v>0</v>
      </c>
      <c r="P1535" s="2">
        <v>724391</v>
      </c>
      <c r="Q1535" s="2">
        <v>50.479838057000002</v>
      </c>
      <c r="R1535" s="24">
        <v>0</v>
      </c>
      <c r="S1535" s="24">
        <v>0.70700280100000001</v>
      </c>
      <c r="T1535" s="24">
        <v>0.29299719899999999</v>
      </c>
      <c r="U1535" s="24">
        <v>0</v>
      </c>
      <c r="V1535" s="95">
        <f t="shared" si="327"/>
        <v>0.13818074285239701</v>
      </c>
      <c r="W1535" s="95">
        <v>0.22631249999999997</v>
      </c>
      <c r="X1535" s="95">
        <v>0.22500000000000001</v>
      </c>
      <c r="Y1535" s="95">
        <f t="shared" si="328"/>
        <v>0.18964985995</v>
      </c>
      <c r="Z1535" s="2" t="s">
        <v>532</v>
      </c>
      <c r="AA1535" s="2">
        <v>0.17499999999999999</v>
      </c>
      <c r="AB1535" s="2">
        <v>0.22500000000000001</v>
      </c>
      <c r="AC1535" s="95"/>
      <c r="AD1535" s="38">
        <f t="shared" si="329"/>
        <v>0</v>
      </c>
      <c r="AE1535" s="38">
        <f t="shared" si="330"/>
        <v>80.393482927480278</v>
      </c>
      <c r="AF1535" s="38">
        <f t="shared" si="331"/>
        <v>42.835875521811069</v>
      </c>
      <c r="AG1535" s="38">
        <f t="shared" si="332"/>
        <v>0</v>
      </c>
      <c r="AH1535" s="38">
        <f t="shared" si="333"/>
        <v>42.835875521811069</v>
      </c>
      <c r="AI1535" s="38">
        <v>46.353055556000001</v>
      </c>
      <c r="AJ1535" s="24">
        <f t="shared" si="334"/>
        <v>0.92412193776654572</v>
      </c>
      <c r="AK1535" s="2">
        <f t="shared" si="335"/>
        <v>7244</v>
      </c>
    </row>
    <row r="1536" spans="1:37">
      <c r="A1536" s="2">
        <v>199</v>
      </c>
      <c r="B1536" s="2" t="s">
        <v>254</v>
      </c>
      <c r="C1536" s="2" t="s">
        <v>6</v>
      </c>
      <c r="D1536" s="2" t="s">
        <v>442</v>
      </c>
      <c r="E1536" s="2" t="s">
        <v>1100</v>
      </c>
      <c r="F1536" s="2" t="s">
        <v>64</v>
      </c>
      <c r="H1536" s="2" t="s">
        <v>878</v>
      </c>
      <c r="I1536" s="2">
        <v>34125</v>
      </c>
      <c r="J1536" s="2">
        <v>14946</v>
      </c>
      <c r="K1536" s="95">
        <f t="shared" si="322"/>
        <v>0.43797802197802199</v>
      </c>
      <c r="L1536" s="38">
        <f t="shared" si="323"/>
        <v>42.485608929989993</v>
      </c>
      <c r="M1536" s="38">
        <f t="shared" si="324"/>
        <v>22.996130897130001</v>
      </c>
      <c r="N1536" s="38">
        <f t="shared" si="325"/>
        <v>9.2482601728800002</v>
      </c>
      <c r="O1536" s="38">
        <f t="shared" si="326"/>
        <v>0</v>
      </c>
      <c r="P1536" s="2">
        <v>2576777</v>
      </c>
      <c r="Q1536" s="2">
        <v>7.0740777399999999</v>
      </c>
      <c r="R1536" s="24">
        <v>0.56852146299999995</v>
      </c>
      <c r="S1536" s="24">
        <v>0.307722881</v>
      </c>
      <c r="T1536" s="24">
        <v>0.12375565600000001</v>
      </c>
      <c r="U1536" s="24">
        <v>0</v>
      </c>
      <c r="V1536" s="95">
        <f t="shared" si="327"/>
        <v>5.4202257423472532E-2</v>
      </c>
      <c r="W1536" s="95">
        <v>0.22500000000000001</v>
      </c>
      <c r="X1536" s="95">
        <v>0.22500000000000001</v>
      </c>
      <c r="Y1536" s="95">
        <f t="shared" si="328"/>
        <v>0.13854867307499999</v>
      </c>
      <c r="Z1536" s="2">
        <v>0.1</v>
      </c>
      <c r="AA1536" s="2">
        <v>0.17499999999999999</v>
      </c>
      <c r="AB1536" s="2">
        <v>0.22500000000000001</v>
      </c>
      <c r="AC1536" s="95"/>
      <c r="AD1536" s="38">
        <f t="shared" si="329"/>
        <v>37.217393422671236</v>
      </c>
      <c r="AE1536" s="38">
        <f t="shared" si="330"/>
        <v>35.25306866530029</v>
      </c>
      <c r="AF1536" s="38">
        <f t="shared" si="331"/>
        <v>18.228320800746481</v>
      </c>
      <c r="AG1536" s="38">
        <f t="shared" si="332"/>
        <v>0</v>
      </c>
      <c r="AH1536" s="38">
        <f t="shared" si="333"/>
        <v>18.228320800746481</v>
      </c>
      <c r="AI1536" s="38">
        <v>43.256944443999998</v>
      </c>
      <c r="AJ1536" s="24">
        <f t="shared" si="334"/>
        <v>0.42139640316815907</v>
      </c>
      <c r="AK1536" s="2">
        <f t="shared" si="335"/>
        <v>3083</v>
      </c>
    </row>
    <row r="1537" spans="1:37">
      <c r="A1537" s="2">
        <v>200</v>
      </c>
      <c r="B1537" s="2" t="s">
        <v>255</v>
      </c>
      <c r="C1537" s="2" t="s">
        <v>6</v>
      </c>
      <c r="D1537" s="2" t="s">
        <v>442</v>
      </c>
      <c r="E1537" s="2" t="s">
        <v>1100</v>
      </c>
      <c r="F1537" s="2" t="s">
        <v>64</v>
      </c>
      <c r="H1537" s="2" t="s">
        <v>878</v>
      </c>
      <c r="I1537" s="2">
        <v>34131</v>
      </c>
      <c r="J1537" s="2">
        <v>13952</v>
      </c>
      <c r="K1537" s="95">
        <f t="shared" si="322"/>
        <v>0.4087779438047523</v>
      </c>
      <c r="L1537" s="38">
        <f t="shared" si="323"/>
        <v>45.021579813759999</v>
      </c>
      <c r="M1537" s="38">
        <f t="shared" si="324"/>
        <v>14.73982046848</v>
      </c>
      <c r="N1537" s="38">
        <f t="shared" si="325"/>
        <v>9.9985997177599995</v>
      </c>
      <c r="O1537" s="38">
        <f t="shared" si="326"/>
        <v>0</v>
      </c>
      <c r="P1537" s="2">
        <v>2341749</v>
      </c>
      <c r="Q1537" s="2">
        <v>8.4156073239999998</v>
      </c>
      <c r="R1537" s="24">
        <v>0.64537815099999996</v>
      </c>
      <c r="S1537" s="24">
        <v>0.21129329799999999</v>
      </c>
      <c r="T1537" s="24">
        <v>0.143328551</v>
      </c>
      <c r="U1537" s="24">
        <v>0</v>
      </c>
      <c r="V1537" s="95">
        <f t="shared" si="327"/>
        <v>5.8589550366294575E-2</v>
      </c>
      <c r="W1537" s="95">
        <v>0.22500000000000001</v>
      </c>
      <c r="X1537" s="95">
        <v>0.22500000000000001</v>
      </c>
      <c r="Y1537" s="95">
        <f t="shared" si="328"/>
        <v>0.133763066225</v>
      </c>
      <c r="Z1537" s="2">
        <v>0.1</v>
      </c>
      <c r="AA1537" s="2">
        <v>0.17499999999999999</v>
      </c>
      <c r="AB1537" s="2">
        <v>0.22500000000000001</v>
      </c>
      <c r="AC1537" s="95"/>
      <c r="AD1537" s="38">
        <f t="shared" si="329"/>
        <v>39.438903916853761</v>
      </c>
      <c r="AE1537" s="38">
        <f t="shared" si="330"/>
        <v>22.596144778179841</v>
      </c>
      <c r="AF1537" s="38">
        <f t="shared" si="331"/>
        <v>19.70724004370496</v>
      </c>
      <c r="AG1537" s="38">
        <f t="shared" si="332"/>
        <v>0</v>
      </c>
      <c r="AH1537" s="38">
        <f t="shared" si="333"/>
        <v>19.70724004370496</v>
      </c>
      <c r="AI1537" s="38">
        <v>43.256944443999998</v>
      </c>
      <c r="AJ1537" s="24">
        <f t="shared" si="334"/>
        <v>0.45558557815422568</v>
      </c>
      <c r="AK1537" s="2">
        <f t="shared" si="335"/>
        <v>3333</v>
      </c>
    </row>
    <row r="1538" spans="1:37">
      <c r="A1538" s="2">
        <v>201</v>
      </c>
      <c r="B1538" s="2" t="s">
        <v>256</v>
      </c>
      <c r="C1538" s="2" t="s">
        <v>6</v>
      </c>
      <c r="D1538" s="2" t="s">
        <v>442</v>
      </c>
      <c r="E1538" s="2" t="s">
        <v>1100</v>
      </c>
      <c r="F1538" s="2" t="s">
        <v>64</v>
      </c>
      <c r="H1538" s="2" t="s">
        <v>878</v>
      </c>
      <c r="I1538" s="2">
        <v>36750</v>
      </c>
      <c r="J1538" s="2">
        <v>14368</v>
      </c>
      <c r="K1538" s="95">
        <f t="shared" si="322"/>
        <v>0.39096598639455782</v>
      </c>
      <c r="L1538" s="38">
        <f t="shared" si="323"/>
        <v>0</v>
      </c>
      <c r="M1538" s="38">
        <f t="shared" si="324"/>
        <v>28.779501706240001</v>
      </c>
      <c r="N1538" s="38">
        <f t="shared" si="325"/>
        <v>30.346104373439996</v>
      </c>
      <c r="O1538" s="38">
        <f t="shared" si="326"/>
        <v>12.714393848480002</v>
      </c>
      <c r="P1538" s="2">
        <v>3256282</v>
      </c>
      <c r="Q1538" s="2">
        <v>27.560803398000001</v>
      </c>
      <c r="R1538" s="24">
        <v>0</v>
      </c>
      <c r="S1538" s="24">
        <v>0.40060553599999998</v>
      </c>
      <c r="T1538" s="24">
        <v>0.42241236599999998</v>
      </c>
      <c r="U1538" s="24">
        <v>0.176982097</v>
      </c>
      <c r="V1538" s="95">
        <f t="shared" si="327"/>
        <v>0.2343428474662313</v>
      </c>
      <c r="W1538" s="95">
        <v>0.26881250000000001</v>
      </c>
      <c r="X1538" s="95">
        <v>0.237936436</v>
      </c>
      <c r="Y1538" s="95">
        <f t="shared" si="328"/>
        <v>0.21272375109981251</v>
      </c>
      <c r="Z1538" s="2" t="s">
        <v>532</v>
      </c>
      <c r="AA1538" s="2">
        <v>0.17499999999999999</v>
      </c>
      <c r="AB1538" s="2">
        <v>0.22500000000000001</v>
      </c>
      <c r="AC1538" s="95">
        <v>0.26881250000000001</v>
      </c>
      <c r="AD1538" s="38">
        <f t="shared" si="329"/>
        <v>0</v>
      </c>
      <c r="AE1538" s="38">
        <f t="shared" si="330"/>
        <v>44.118976115665923</v>
      </c>
      <c r="AF1538" s="38">
        <f t="shared" si="331"/>
        <v>59.81217172005023</v>
      </c>
      <c r="AG1538" s="38">
        <f t="shared" si="332"/>
        <v>29.939822848416085</v>
      </c>
      <c r="AH1538" s="38">
        <f t="shared" si="333"/>
        <v>89.751994568466316</v>
      </c>
      <c r="AI1538" s="38">
        <v>43.256944443999998</v>
      </c>
      <c r="AJ1538" s="24">
        <f t="shared" si="334"/>
        <v>2.0748574759980638</v>
      </c>
      <c r="AK1538" s="2">
        <f t="shared" si="335"/>
        <v>14353</v>
      </c>
    </row>
    <row r="1539" spans="1:37">
      <c r="A1539" s="2">
        <v>202</v>
      </c>
      <c r="B1539" s="2" t="s">
        <v>257</v>
      </c>
      <c r="C1539" s="2" t="s">
        <v>6</v>
      </c>
      <c r="D1539" s="2" t="s">
        <v>442</v>
      </c>
      <c r="E1539" s="2" t="s">
        <v>1100</v>
      </c>
      <c r="F1539" s="2" t="s">
        <v>64</v>
      </c>
      <c r="H1539" s="2" t="s">
        <v>878</v>
      </c>
      <c r="I1539" s="2">
        <v>35518</v>
      </c>
      <c r="J1539" s="2">
        <v>16334</v>
      </c>
      <c r="K1539" s="95">
        <f t="shared" si="322"/>
        <v>0.45987949771946618</v>
      </c>
      <c r="L1539" s="38">
        <f t="shared" si="323"/>
        <v>0</v>
      </c>
      <c r="M1539" s="38">
        <f t="shared" si="324"/>
        <v>25.384957613429997</v>
      </c>
      <c r="N1539" s="38">
        <f t="shared" si="325"/>
        <v>39.782898230489998</v>
      </c>
      <c r="O1539" s="38">
        <f t="shared" si="326"/>
        <v>16.50214415608</v>
      </c>
      <c r="P1539" s="2">
        <v>2469801</v>
      </c>
      <c r="Q1539" s="2">
        <v>46.981698577000003</v>
      </c>
      <c r="R1539" s="24">
        <v>0</v>
      </c>
      <c r="S1539" s="24">
        <v>0.31082352899999999</v>
      </c>
      <c r="T1539" s="24">
        <v>0.48711764699999999</v>
      </c>
      <c r="U1539" s="24">
        <v>0.202058824</v>
      </c>
      <c r="V1539" s="95">
        <f t="shared" si="327"/>
        <v>0.31693812932355425</v>
      </c>
      <c r="W1539" s="95">
        <v>0.27040624999999996</v>
      </c>
      <c r="X1539" s="95">
        <v>0.23535323</v>
      </c>
      <c r="Y1539" s="95">
        <f t="shared" si="328"/>
        <v>0.21659402577249998</v>
      </c>
      <c r="Z1539" s="2" t="s">
        <v>532</v>
      </c>
      <c r="AA1539" s="2">
        <v>0.17499999999999999</v>
      </c>
      <c r="AB1539" s="2">
        <v>0.22500000000000001</v>
      </c>
      <c r="AC1539" s="95">
        <v>0.2603125</v>
      </c>
      <c r="AD1539" s="38">
        <f t="shared" si="329"/>
        <v>0</v>
      </c>
      <c r="AE1539" s="38">
        <f t="shared" si="330"/>
        <v>38.915140021388176</v>
      </c>
      <c r="AF1539" s="38">
        <f t="shared" si="331"/>
        <v>78.412092412295792</v>
      </c>
      <c r="AG1539" s="38">
        <f t="shared" si="332"/>
        <v>37.630458149515079</v>
      </c>
      <c r="AH1539" s="38">
        <f t="shared" si="333"/>
        <v>116.04255056181087</v>
      </c>
      <c r="AI1539" s="38">
        <v>43.256944443999998</v>
      </c>
      <c r="AJ1539" s="24">
        <f t="shared" si="334"/>
        <v>2.682634015262876</v>
      </c>
      <c r="AK1539" s="2">
        <f t="shared" si="335"/>
        <v>18762</v>
      </c>
    </row>
    <row r="1540" spans="1:37">
      <c r="A1540" s="2">
        <v>203</v>
      </c>
      <c r="B1540" s="2" t="s">
        <v>258</v>
      </c>
      <c r="C1540" s="2" t="s">
        <v>6</v>
      </c>
      <c r="D1540" s="2" t="s">
        <v>442</v>
      </c>
      <c r="E1540" s="2" t="s">
        <v>1100</v>
      </c>
      <c r="F1540" s="2" t="s">
        <v>64</v>
      </c>
      <c r="H1540" s="2" t="s">
        <v>878</v>
      </c>
      <c r="I1540" s="2">
        <v>34411</v>
      </c>
      <c r="J1540" s="2">
        <v>18869</v>
      </c>
      <c r="K1540" s="95">
        <f t="shared" si="322"/>
        <v>0.54834209990991256</v>
      </c>
      <c r="L1540" s="38">
        <f t="shared" si="323"/>
        <v>9.4491045116550012</v>
      </c>
      <c r="M1540" s="38">
        <f t="shared" si="324"/>
        <v>54.649998457269987</v>
      </c>
      <c r="N1540" s="38">
        <f t="shared" si="325"/>
        <v>30.245897031075</v>
      </c>
      <c r="O1540" s="38">
        <f t="shared" si="326"/>
        <v>0</v>
      </c>
      <c r="P1540" s="2">
        <v>3031386</v>
      </c>
      <c r="Q1540" s="2">
        <v>19.665810657000002</v>
      </c>
      <c r="R1540" s="24">
        <v>0.100154799</v>
      </c>
      <c r="S1540" s="24">
        <v>0.57925696599999998</v>
      </c>
      <c r="T1540" s="24">
        <v>0.320588235</v>
      </c>
      <c r="U1540" s="24">
        <v>0</v>
      </c>
      <c r="V1540" s="95">
        <f t="shared" si="327"/>
        <v>0.17579202598631252</v>
      </c>
      <c r="W1540" s="95">
        <v>0.23746875000000003</v>
      </c>
      <c r="X1540" s="95">
        <v>0.22500000000000001</v>
      </c>
      <c r="Y1540" s="95">
        <f t="shared" si="328"/>
        <v>0.18351780182499999</v>
      </c>
      <c r="Z1540" s="2">
        <v>0.1</v>
      </c>
      <c r="AA1540" s="2">
        <v>0.17499999999999999</v>
      </c>
      <c r="AB1540" s="2">
        <v>0.22500000000000001</v>
      </c>
      <c r="AC1540" s="95"/>
      <c r="AD1540" s="38">
        <f t="shared" si="329"/>
        <v>8.2774155522097832</v>
      </c>
      <c r="AE1540" s="38">
        <f t="shared" si="330"/>
        <v>83.778447634994876</v>
      </c>
      <c r="AF1540" s="38">
        <f t="shared" si="331"/>
        <v>59.614663048248822</v>
      </c>
      <c r="AG1540" s="38">
        <f t="shared" si="332"/>
        <v>0</v>
      </c>
      <c r="AH1540" s="38">
        <f t="shared" si="333"/>
        <v>59.614663048248822</v>
      </c>
      <c r="AI1540" s="38">
        <v>43.256944443999998</v>
      </c>
      <c r="AJ1540" s="24">
        <f t="shared" si="334"/>
        <v>1.3781524288065552</v>
      </c>
      <c r="AK1540" s="2">
        <f t="shared" si="335"/>
        <v>10082</v>
      </c>
    </row>
    <row r="1541" spans="1:37">
      <c r="A1541" s="2">
        <v>204</v>
      </c>
      <c r="B1541" s="2" t="s">
        <v>259</v>
      </c>
      <c r="C1541" s="2" t="s">
        <v>6</v>
      </c>
      <c r="D1541" s="2" t="s">
        <v>442</v>
      </c>
      <c r="E1541" s="2" t="s">
        <v>1100</v>
      </c>
      <c r="F1541" s="2" t="s">
        <v>64</v>
      </c>
      <c r="H1541" s="2" t="s">
        <v>878</v>
      </c>
      <c r="I1541" s="2">
        <v>1795</v>
      </c>
      <c r="J1541" s="2">
        <v>587</v>
      </c>
      <c r="K1541" s="95">
        <f t="shared" si="322"/>
        <v>0.32701949860724233</v>
      </c>
      <c r="L1541" s="38">
        <f t="shared" si="323"/>
        <v>0.26976103027500004</v>
      </c>
      <c r="M1541" s="38">
        <f t="shared" si="324"/>
        <v>2.6652389697249999</v>
      </c>
      <c r="N1541" s="38">
        <f t="shared" si="325"/>
        <v>0</v>
      </c>
      <c r="O1541" s="38">
        <f t="shared" si="326"/>
        <v>0</v>
      </c>
      <c r="P1541" s="2">
        <v>2288538</v>
      </c>
      <c r="Q1541" s="2">
        <v>0</v>
      </c>
      <c r="R1541" s="24">
        <v>9.1911765000000006E-2</v>
      </c>
      <c r="S1541" s="24">
        <v>0.90808823500000002</v>
      </c>
      <c r="T1541" s="24">
        <v>0</v>
      </c>
      <c r="U1541" s="24">
        <v>0</v>
      </c>
      <c r="V1541" s="95">
        <f t="shared" si="327"/>
        <v>0</v>
      </c>
      <c r="W1541" s="95">
        <v>0.17796875000000001</v>
      </c>
      <c r="X1541" s="95"/>
      <c r="Y1541" s="95">
        <f t="shared" si="328"/>
        <v>0.16810661762500001</v>
      </c>
      <c r="Z1541" s="2">
        <v>0.1</v>
      </c>
      <c r="AA1541" s="2">
        <v>0.17499999999999999</v>
      </c>
      <c r="AB1541" s="2" t="s">
        <v>532</v>
      </c>
      <c r="AC1541" s="95"/>
      <c r="AD1541" s="38">
        <f t="shared" si="329"/>
        <v>0.23631066252090002</v>
      </c>
      <c r="AE1541" s="38">
        <f t="shared" si="330"/>
        <v>4.0858113405884238</v>
      </c>
      <c r="AF1541" s="38">
        <f t="shared" si="331"/>
        <v>0</v>
      </c>
      <c r="AG1541" s="38">
        <f t="shared" si="332"/>
        <v>0</v>
      </c>
      <c r="AH1541" s="38">
        <f t="shared" si="333"/>
        <v>0</v>
      </c>
      <c r="AI1541" s="38">
        <v>43.256944443999998</v>
      </c>
      <c r="AJ1541" s="24">
        <f t="shared" si="334"/>
        <v>0</v>
      </c>
      <c r="AK1541" s="2">
        <f t="shared" si="335"/>
        <v>0</v>
      </c>
    </row>
    <row r="1542" spans="1:37">
      <c r="A1542" s="2">
        <v>205</v>
      </c>
      <c r="B1542" s="2" t="s">
        <v>260</v>
      </c>
      <c r="C1542" s="2" t="s">
        <v>6</v>
      </c>
      <c r="D1542" s="2" t="s">
        <v>442</v>
      </c>
      <c r="E1542" s="2" t="s">
        <v>1100</v>
      </c>
      <c r="F1542" s="2" t="s">
        <v>64</v>
      </c>
      <c r="H1542" s="2" t="s">
        <v>878</v>
      </c>
      <c r="I1542" s="2">
        <v>29203</v>
      </c>
      <c r="J1542" s="2">
        <v>13092</v>
      </c>
      <c r="K1542" s="95">
        <f t="shared" si="322"/>
        <v>0.44831010512618569</v>
      </c>
      <c r="L1542" s="38">
        <f t="shared" si="323"/>
        <v>17.274535475579999</v>
      </c>
      <c r="M1542" s="38">
        <f t="shared" si="324"/>
        <v>36.970626250620001</v>
      </c>
      <c r="N1542" s="38">
        <f t="shared" si="325"/>
        <v>11.21483820834</v>
      </c>
      <c r="O1542" s="38">
        <f t="shared" si="326"/>
        <v>0</v>
      </c>
      <c r="P1542" s="2">
        <v>1993741</v>
      </c>
      <c r="Q1542" s="2">
        <v>11.086919596</v>
      </c>
      <c r="R1542" s="24">
        <v>0.26389452299999999</v>
      </c>
      <c r="S1542" s="24">
        <v>0.56478194699999995</v>
      </c>
      <c r="T1542" s="24">
        <v>0.171323529</v>
      </c>
      <c r="U1542" s="24">
        <v>0</v>
      </c>
      <c r="V1542" s="95">
        <f t="shared" si="327"/>
        <v>7.6806069296579127E-2</v>
      </c>
      <c r="W1542" s="95">
        <v>0.22500000000000001</v>
      </c>
      <c r="X1542" s="95">
        <v>0.22500000000000001</v>
      </c>
      <c r="Y1542" s="95">
        <f t="shared" si="328"/>
        <v>0.16377408704999999</v>
      </c>
      <c r="Z1542" s="2">
        <v>0.1</v>
      </c>
      <c r="AA1542" s="2">
        <v>0.17499999999999999</v>
      </c>
      <c r="AB1542" s="2">
        <v>0.22500000000000001</v>
      </c>
      <c r="AC1542" s="95"/>
      <c r="AD1542" s="38">
        <f t="shared" si="329"/>
        <v>15.13249307660808</v>
      </c>
      <c r="AE1542" s="38">
        <f t="shared" si="330"/>
        <v>56.675970042200461</v>
      </c>
      <c r="AF1542" s="38">
        <f t="shared" si="331"/>
        <v>22.104446108638143</v>
      </c>
      <c r="AG1542" s="38">
        <f t="shared" si="332"/>
        <v>0</v>
      </c>
      <c r="AH1542" s="38">
        <f t="shared" si="333"/>
        <v>22.104446108638143</v>
      </c>
      <c r="AI1542" s="38">
        <v>43.256944443999998</v>
      </c>
      <c r="AJ1542" s="24">
        <f t="shared" si="334"/>
        <v>0.51100340980520098</v>
      </c>
      <c r="AK1542" s="2">
        <f t="shared" si="335"/>
        <v>3738</v>
      </c>
    </row>
    <row r="1543" spans="1:37">
      <c r="A1543" s="2">
        <v>206</v>
      </c>
      <c r="B1543" s="2" t="s">
        <v>261</v>
      </c>
      <c r="C1543" s="2" t="s">
        <v>6</v>
      </c>
      <c r="D1543" s="2" t="s">
        <v>442</v>
      </c>
      <c r="E1543" s="2" t="s">
        <v>1100</v>
      </c>
      <c r="F1543" s="2" t="s">
        <v>64</v>
      </c>
      <c r="H1543" s="2" t="s">
        <v>878</v>
      </c>
      <c r="I1543" s="2">
        <v>31965</v>
      </c>
      <c r="J1543" s="2">
        <v>13710</v>
      </c>
      <c r="K1543" s="95">
        <f t="shared" ref="K1543:K1606" si="336">J1543/I1543</f>
        <v>0.42890661661191931</v>
      </c>
      <c r="L1543" s="38">
        <f t="shared" ref="L1543:L1606" si="337">R1543*$J1543*$D$2/1000</f>
        <v>28.20918907275</v>
      </c>
      <c r="M1543" s="38">
        <f t="shared" ref="M1543:M1606" si="338">S1543*$J1543*$D$2/1000</f>
        <v>31.51443837375</v>
      </c>
      <c r="N1543" s="38">
        <f t="shared" ref="N1543:N1606" si="339">T1543*$J1543*$D$2/1000</f>
        <v>8.8263725535000006</v>
      </c>
      <c r="O1543" s="38">
        <f t="shared" ref="O1543:O1606" si="340">U1543*$J1543*$D$2/1000</f>
        <v>0</v>
      </c>
      <c r="P1543" s="2">
        <v>1802040</v>
      </c>
      <c r="Q1543" s="2">
        <v>9.6539368129999996</v>
      </c>
      <c r="R1543" s="24">
        <v>0.41151260499999998</v>
      </c>
      <c r="S1543" s="24">
        <v>0.45972922500000002</v>
      </c>
      <c r="T1543" s="24">
        <v>0.12875817000000001</v>
      </c>
      <c r="U1543" s="24">
        <v>0</v>
      </c>
      <c r="V1543" s="95">
        <f t="shared" ref="V1543:V1606" si="341">K1543*(T1543+U1543)</f>
        <v>5.522523105584233E-2</v>
      </c>
      <c r="W1543" s="95">
        <v>0.22500000000000001</v>
      </c>
      <c r="X1543" s="95">
        <v>0.22500000000000001</v>
      </c>
      <c r="Y1543" s="95">
        <f t="shared" ref="Y1543:Y1606" si="342">SUMPRODUCT(R1543:U1543,Z1543:AC1543)</f>
        <v>0.150574463125</v>
      </c>
      <c r="Z1543" s="2">
        <v>0.1</v>
      </c>
      <c r="AA1543" s="2">
        <v>0.17499999999999999</v>
      </c>
      <c r="AB1543" s="2">
        <v>0.22500000000000001</v>
      </c>
      <c r="AC1543" s="95"/>
      <c r="AD1543" s="38">
        <f t="shared" ref="AD1543:AD1606" si="343">IFERROR(L1543*Z1543*8760/1000,0)</f>
        <v>24.711249627729</v>
      </c>
      <c r="AE1543" s="38">
        <f t="shared" ref="AE1543:AE1606" si="344">IFERROR(M1543*AA1543*8760/1000,0)</f>
        <v>48.311634026958743</v>
      </c>
      <c r="AF1543" s="38">
        <f t="shared" ref="AF1543:AF1606" si="345">IFERROR(N1543*AB1543*8760/1000,0)</f>
        <v>17.3967803029485</v>
      </c>
      <c r="AG1543" s="38">
        <f t="shared" ref="AG1543:AG1606" si="346">IFERROR(O1543*AC1543*8760/1000,0)</f>
        <v>0</v>
      </c>
      <c r="AH1543" s="38">
        <f t="shared" ref="AH1543:AH1606" si="347">AF1543+AG1543</f>
        <v>17.3967803029485</v>
      </c>
      <c r="AI1543" s="38">
        <v>43.256944443999998</v>
      </c>
      <c r="AJ1543" s="24">
        <f t="shared" ref="AJ1543:AJ1606" si="348">AH1543/AI1543</f>
        <v>0.40217311986680415</v>
      </c>
      <c r="AK1543" s="2">
        <f t="shared" ref="AK1543:AK1606" si="349">ROUND((O1543+N1543)/0.003,0)</f>
        <v>2942</v>
      </c>
    </row>
    <row r="1544" spans="1:37">
      <c r="A1544" s="2">
        <v>217</v>
      </c>
      <c r="B1544" s="2" t="s">
        <v>270</v>
      </c>
      <c r="C1544" s="2" t="s">
        <v>5</v>
      </c>
      <c r="D1544" s="2" t="s">
        <v>447</v>
      </c>
      <c r="E1544" s="2" t="s">
        <v>1100</v>
      </c>
      <c r="F1544" s="2" t="s">
        <v>64</v>
      </c>
      <c r="H1544" s="2" t="s">
        <v>878</v>
      </c>
      <c r="I1544" s="2">
        <v>2056</v>
      </c>
      <c r="J1544" s="2">
        <v>747</v>
      </c>
      <c r="K1544" s="95">
        <f t="shared" si="336"/>
        <v>0.36332684824902722</v>
      </c>
      <c r="L1544" s="38">
        <f t="shared" si="337"/>
        <v>0</v>
      </c>
      <c r="M1544" s="38">
        <f t="shared" si="338"/>
        <v>0</v>
      </c>
      <c r="N1544" s="38">
        <f t="shared" si="339"/>
        <v>1.30133484315</v>
      </c>
      <c r="O1544" s="38">
        <f t="shared" si="340"/>
        <v>2.4336651568500001</v>
      </c>
      <c r="P1544" s="2">
        <v>633288</v>
      </c>
      <c r="Q1544" s="2">
        <v>7.1408214770000003</v>
      </c>
      <c r="R1544" s="24">
        <v>0</v>
      </c>
      <c r="S1544" s="24">
        <v>0</v>
      </c>
      <c r="T1544" s="24">
        <v>0.34841629000000002</v>
      </c>
      <c r="U1544" s="24">
        <v>0.65158371000000004</v>
      </c>
      <c r="V1544" s="95">
        <f t="shared" si="341"/>
        <v>0.36332684824902722</v>
      </c>
      <c r="W1544" s="95">
        <v>0.30174999999999996</v>
      </c>
      <c r="X1544" s="95">
        <v>0.26006674200000002</v>
      </c>
      <c r="Y1544" s="95">
        <f t="shared" si="342"/>
        <v>0.26006674184233669</v>
      </c>
      <c r="Z1544" s="2" t="s">
        <v>532</v>
      </c>
      <c r="AA1544" s="2" t="s">
        <v>532</v>
      </c>
      <c r="AB1544" s="2">
        <v>0.22500000000000001</v>
      </c>
      <c r="AC1544" s="95">
        <v>0.278817708</v>
      </c>
      <c r="AD1544" s="38">
        <f t="shared" si="343"/>
        <v>0</v>
      </c>
      <c r="AE1544" s="38">
        <f t="shared" si="344"/>
        <v>0</v>
      </c>
      <c r="AF1544" s="38">
        <f t="shared" si="345"/>
        <v>2.5649309758486503</v>
      </c>
      <c r="AG1544" s="38">
        <f t="shared" si="346"/>
        <v>5.9440887237940272</v>
      </c>
      <c r="AH1544" s="38">
        <f t="shared" si="347"/>
        <v>8.5090196996426783</v>
      </c>
      <c r="AI1544" s="38">
        <v>24.986944443999999</v>
      </c>
      <c r="AJ1544" s="24">
        <f t="shared" si="348"/>
        <v>0.34053862482917197</v>
      </c>
      <c r="AK1544" s="2">
        <f t="shared" si="349"/>
        <v>1245</v>
      </c>
    </row>
    <row r="1545" spans="1:37">
      <c r="A1545" s="2">
        <v>218</v>
      </c>
      <c r="B1545" s="2" t="s">
        <v>271</v>
      </c>
      <c r="C1545" s="2" t="s">
        <v>5</v>
      </c>
      <c r="D1545" s="2" t="s">
        <v>447</v>
      </c>
      <c r="E1545" s="2" t="s">
        <v>1100</v>
      </c>
      <c r="F1545" s="2" t="s">
        <v>64</v>
      </c>
      <c r="H1545" s="2" t="s">
        <v>878</v>
      </c>
      <c r="I1545" s="2">
        <v>15000</v>
      </c>
      <c r="J1545" s="2">
        <v>8484</v>
      </c>
      <c r="K1545" s="95">
        <f t="shared" si="336"/>
        <v>0.56559999999999999</v>
      </c>
      <c r="L1545" s="38">
        <f t="shared" si="337"/>
        <v>0</v>
      </c>
      <c r="M1545" s="38">
        <f t="shared" si="338"/>
        <v>4.9111925104200003</v>
      </c>
      <c r="N1545" s="38">
        <f t="shared" si="339"/>
        <v>18.55843494666</v>
      </c>
      <c r="O1545" s="38">
        <f t="shared" si="340"/>
        <v>18.95037254292</v>
      </c>
      <c r="P1545" s="2">
        <v>1832159</v>
      </c>
      <c r="Q1545" s="2">
        <v>30.111475708</v>
      </c>
      <c r="R1545" s="24">
        <v>0</v>
      </c>
      <c r="S1545" s="24">
        <v>0.115775401</v>
      </c>
      <c r="T1545" s="24">
        <v>0.437492573</v>
      </c>
      <c r="U1545" s="24">
        <v>0.446732026</v>
      </c>
      <c r="V1545" s="95">
        <f t="shared" si="341"/>
        <v>0.50011743319439994</v>
      </c>
      <c r="W1545" s="95">
        <v>0.28740624999999997</v>
      </c>
      <c r="X1545" s="95">
        <v>0.247135153</v>
      </c>
      <c r="Y1545" s="95">
        <f t="shared" si="342"/>
        <v>0.23878367683912499</v>
      </c>
      <c r="Z1545" s="2" t="s">
        <v>532</v>
      </c>
      <c r="AA1545" s="2">
        <v>0.17499999999999999</v>
      </c>
      <c r="AB1545" s="2">
        <v>0.22500000000000001</v>
      </c>
      <c r="AC1545" s="95">
        <v>0.26881250000000001</v>
      </c>
      <c r="AD1545" s="38">
        <f t="shared" si="343"/>
        <v>0</v>
      </c>
      <c r="AE1545" s="38">
        <f t="shared" si="344"/>
        <v>7.5288581184738597</v>
      </c>
      <c r="AF1545" s="38">
        <f t="shared" si="345"/>
        <v>36.578675279866857</v>
      </c>
      <c r="AG1545" s="38">
        <f t="shared" si="346"/>
        <v>44.624289888136666</v>
      </c>
      <c r="AH1545" s="38">
        <f t="shared" si="347"/>
        <v>81.202965168003516</v>
      </c>
      <c r="AI1545" s="38">
        <v>24.986944443999999</v>
      </c>
      <c r="AJ1545" s="24">
        <f t="shared" si="348"/>
        <v>3.2498157327716961</v>
      </c>
      <c r="AK1545" s="2">
        <f t="shared" si="349"/>
        <v>12503</v>
      </c>
    </row>
    <row r="1546" spans="1:37">
      <c r="A1546" s="2">
        <v>219</v>
      </c>
      <c r="B1546" s="2" t="s">
        <v>272</v>
      </c>
      <c r="C1546" s="2" t="s">
        <v>5</v>
      </c>
      <c r="D1546" s="2" t="s">
        <v>447</v>
      </c>
      <c r="E1546" s="2" t="s">
        <v>1100</v>
      </c>
      <c r="F1546" s="2" t="s">
        <v>64</v>
      </c>
      <c r="H1546" s="2" t="s">
        <v>878</v>
      </c>
      <c r="I1546" s="2">
        <v>16261</v>
      </c>
      <c r="J1546" s="2">
        <v>4746</v>
      </c>
      <c r="K1546" s="95">
        <f t="shared" si="336"/>
        <v>0.29186396900559619</v>
      </c>
      <c r="L1546" s="38">
        <f t="shared" si="337"/>
        <v>13.019511034530002</v>
      </c>
      <c r="M1546" s="38">
        <f t="shared" si="338"/>
        <v>7.762850736689999</v>
      </c>
      <c r="N1546" s="38">
        <f t="shared" si="339"/>
        <v>2.9476382287800007</v>
      </c>
      <c r="O1546" s="38">
        <f t="shared" si="340"/>
        <v>0</v>
      </c>
      <c r="P1546" s="2">
        <v>1343458</v>
      </c>
      <c r="Q1546" s="2">
        <v>2.6761652339999999</v>
      </c>
      <c r="R1546" s="24">
        <v>0.54865196100000002</v>
      </c>
      <c r="S1546" s="24">
        <v>0.32713235299999999</v>
      </c>
      <c r="T1546" s="24">
        <v>0.12421568600000001</v>
      </c>
      <c r="U1546" s="24">
        <v>0</v>
      </c>
      <c r="V1546" s="95">
        <f t="shared" si="341"/>
        <v>3.6254083128712873E-2</v>
      </c>
      <c r="W1546" s="95">
        <v>0.22500000000000001</v>
      </c>
      <c r="X1546" s="95">
        <v>0.22500000000000001</v>
      </c>
      <c r="Y1546" s="95">
        <f t="shared" si="342"/>
        <v>0.14006188722500001</v>
      </c>
      <c r="Z1546" s="2">
        <v>0.1</v>
      </c>
      <c r="AA1546" s="2">
        <v>0.17499999999999999</v>
      </c>
      <c r="AB1546" s="2">
        <v>0.22500000000000001</v>
      </c>
      <c r="AC1546" s="95"/>
      <c r="AD1546" s="38">
        <f t="shared" si="343"/>
        <v>11.405091666248282</v>
      </c>
      <c r="AE1546" s="38">
        <f t="shared" si="344"/>
        <v>11.900450179345768</v>
      </c>
      <c r="AF1546" s="38">
        <f t="shared" si="345"/>
        <v>5.8097949489253811</v>
      </c>
      <c r="AG1546" s="38">
        <f t="shared" si="346"/>
        <v>0</v>
      </c>
      <c r="AH1546" s="38">
        <f t="shared" si="347"/>
        <v>5.8097949489253811</v>
      </c>
      <c r="AI1546" s="38">
        <v>24.986944443999999</v>
      </c>
      <c r="AJ1546" s="24">
        <f t="shared" si="348"/>
        <v>0.23251322153239351</v>
      </c>
      <c r="AK1546" s="2">
        <f t="shared" si="349"/>
        <v>983</v>
      </c>
    </row>
    <row r="1547" spans="1:37">
      <c r="A1547" s="2">
        <v>220</v>
      </c>
      <c r="B1547" s="2" t="s">
        <v>273</v>
      </c>
      <c r="C1547" s="2" t="s">
        <v>5</v>
      </c>
      <c r="D1547" s="2" t="s">
        <v>447</v>
      </c>
      <c r="E1547" s="2" t="s">
        <v>1100</v>
      </c>
      <c r="F1547" s="2" t="s">
        <v>64</v>
      </c>
      <c r="H1547" s="2" t="s">
        <v>878</v>
      </c>
      <c r="I1547" s="2">
        <v>15742</v>
      </c>
      <c r="J1547" s="2">
        <v>5799</v>
      </c>
      <c r="K1547" s="95">
        <f t="shared" si="336"/>
        <v>0.3683775886164401</v>
      </c>
      <c r="L1547" s="38">
        <f t="shared" si="337"/>
        <v>16.049585300940002</v>
      </c>
      <c r="M1547" s="38">
        <f t="shared" si="338"/>
        <v>12.945414699060001</v>
      </c>
      <c r="N1547" s="38">
        <f t="shared" si="339"/>
        <v>0</v>
      </c>
      <c r="O1547" s="38">
        <f t="shared" si="340"/>
        <v>0</v>
      </c>
      <c r="P1547" s="2">
        <v>1617347</v>
      </c>
      <c r="Q1547" s="2">
        <v>0</v>
      </c>
      <c r="R1547" s="24">
        <v>0.55352941200000005</v>
      </c>
      <c r="S1547" s="24">
        <v>0.446470588</v>
      </c>
      <c r="T1547" s="24">
        <v>0</v>
      </c>
      <c r="U1547" s="24">
        <v>0</v>
      </c>
      <c r="V1547" s="95">
        <f t="shared" si="341"/>
        <v>0</v>
      </c>
      <c r="W1547" s="95">
        <v>0.19284374999999998</v>
      </c>
      <c r="X1547" s="95"/>
      <c r="Y1547" s="95">
        <f t="shared" si="342"/>
        <v>0.13348529409999998</v>
      </c>
      <c r="Z1547" s="2">
        <v>0.1</v>
      </c>
      <c r="AA1547" s="2">
        <v>0.17499999999999999</v>
      </c>
      <c r="AB1547" s="2" t="s">
        <v>532</v>
      </c>
      <c r="AC1547" s="95"/>
      <c r="AD1547" s="38">
        <f t="shared" si="343"/>
        <v>14.059436723623444</v>
      </c>
      <c r="AE1547" s="38">
        <f t="shared" si="344"/>
        <v>19.84532073365898</v>
      </c>
      <c r="AF1547" s="38">
        <f t="shared" si="345"/>
        <v>0</v>
      </c>
      <c r="AG1547" s="38">
        <f t="shared" si="346"/>
        <v>0</v>
      </c>
      <c r="AH1547" s="38">
        <f t="shared" si="347"/>
        <v>0</v>
      </c>
      <c r="AI1547" s="38">
        <v>24.986944443999999</v>
      </c>
      <c r="AJ1547" s="24">
        <f t="shared" si="348"/>
        <v>0</v>
      </c>
      <c r="AK1547" s="2">
        <f t="shared" si="349"/>
        <v>0</v>
      </c>
    </row>
    <row r="1548" spans="1:37">
      <c r="A1548" s="2">
        <v>215</v>
      </c>
      <c r="B1548" s="2" t="s">
        <v>445</v>
      </c>
      <c r="C1548" s="2" t="s">
        <v>4</v>
      </c>
      <c r="D1548" s="2" t="s">
        <v>444</v>
      </c>
      <c r="E1548" s="2" t="s">
        <v>1100</v>
      </c>
      <c r="F1548" s="2" t="s">
        <v>64</v>
      </c>
      <c r="H1548" s="2" t="s">
        <v>878</v>
      </c>
      <c r="I1548" s="2">
        <v>12201</v>
      </c>
      <c r="J1548" s="2">
        <v>2406</v>
      </c>
      <c r="K1548" s="95">
        <f t="shared" si="336"/>
        <v>0.19719695106958446</v>
      </c>
      <c r="L1548" s="38">
        <f t="shared" si="337"/>
        <v>6.0963794131800002</v>
      </c>
      <c r="M1548" s="38">
        <f t="shared" si="338"/>
        <v>4.0351743348899998</v>
      </c>
      <c r="N1548" s="38">
        <f t="shared" si="339"/>
        <v>1.8984462519299998</v>
      </c>
      <c r="O1548" s="38">
        <f t="shared" si="340"/>
        <v>0</v>
      </c>
      <c r="P1548" s="2">
        <v>1092193</v>
      </c>
      <c r="Q1548" s="2">
        <v>3.4259856580000001</v>
      </c>
      <c r="R1548" s="24">
        <v>0.50676470600000001</v>
      </c>
      <c r="S1548" s="24">
        <v>0.33542596299999999</v>
      </c>
      <c r="T1548" s="24">
        <v>0.157809331</v>
      </c>
      <c r="U1548" s="24">
        <v>0</v>
      </c>
      <c r="V1548" s="95">
        <f t="shared" si="341"/>
        <v>3.1119518923530858E-2</v>
      </c>
      <c r="W1548" s="95">
        <v>0.22500000000000001</v>
      </c>
      <c r="X1548" s="95">
        <v>0.22500000000000001</v>
      </c>
      <c r="Y1548" s="95">
        <f t="shared" si="342"/>
        <v>0.1448831136</v>
      </c>
      <c r="Z1548" s="2">
        <v>0.1</v>
      </c>
      <c r="AA1548" s="2">
        <v>0.17499999999999999</v>
      </c>
      <c r="AB1548" s="2">
        <v>0.22500000000000001</v>
      </c>
      <c r="AC1548" s="95"/>
      <c r="AD1548" s="38">
        <f t="shared" si="343"/>
        <v>5.3404283659456802</v>
      </c>
      <c r="AE1548" s="38">
        <f t="shared" si="344"/>
        <v>6.1859222553863695</v>
      </c>
      <c r="AF1548" s="38">
        <f t="shared" si="345"/>
        <v>3.7418375625540299</v>
      </c>
      <c r="AG1548" s="38">
        <f t="shared" si="346"/>
        <v>0</v>
      </c>
      <c r="AH1548" s="38">
        <f t="shared" si="347"/>
        <v>3.7418375625540299</v>
      </c>
      <c r="AI1548" s="38">
        <v>13.025</v>
      </c>
      <c r="AJ1548" s="24">
        <f t="shared" si="348"/>
        <v>0.28728119482180653</v>
      </c>
      <c r="AK1548" s="2">
        <f t="shared" si="349"/>
        <v>633</v>
      </c>
    </row>
    <row r="1549" spans="1:37">
      <c r="A1549" s="2">
        <v>216</v>
      </c>
      <c r="B1549" s="2" t="s">
        <v>446</v>
      </c>
      <c r="C1549" s="2" t="s">
        <v>4</v>
      </c>
      <c r="D1549" s="2" t="s">
        <v>444</v>
      </c>
      <c r="E1549" s="2" t="s">
        <v>1100</v>
      </c>
      <c r="F1549" s="2" t="s">
        <v>64</v>
      </c>
      <c r="H1549" s="2" t="s">
        <v>878</v>
      </c>
      <c r="I1549" s="2">
        <v>8040</v>
      </c>
      <c r="J1549" s="2">
        <v>637</v>
      </c>
      <c r="K1549" s="95">
        <f t="shared" si="336"/>
        <v>7.9228855721393029E-2</v>
      </c>
      <c r="L1549" s="38">
        <f t="shared" si="337"/>
        <v>2.3850698535299997</v>
      </c>
      <c r="M1549" s="38">
        <f t="shared" si="338"/>
        <v>0.27384707395499996</v>
      </c>
      <c r="N1549" s="38">
        <f t="shared" si="339"/>
        <v>0.15944931093000003</v>
      </c>
      <c r="O1549" s="38">
        <f t="shared" si="340"/>
        <v>0.366633761585</v>
      </c>
      <c r="P1549" s="2">
        <v>971995</v>
      </c>
      <c r="Q1549" s="2">
        <v>1.199264712</v>
      </c>
      <c r="R1549" s="24">
        <v>0.74884453799999995</v>
      </c>
      <c r="S1549" s="24">
        <v>8.5980242999999998E-2</v>
      </c>
      <c r="T1549" s="24">
        <v>5.0062578000000003E-2</v>
      </c>
      <c r="U1549" s="24">
        <v>0.115112641</v>
      </c>
      <c r="V1549" s="95">
        <f t="shared" si="341"/>
        <v>1.3086643594900497E-2</v>
      </c>
      <c r="W1549" s="95">
        <v>0.26509375000000002</v>
      </c>
      <c r="X1549" s="95">
        <v>0.25294182700000001</v>
      </c>
      <c r="Y1549" s="95">
        <f t="shared" si="342"/>
        <v>0.13171071805009374</v>
      </c>
      <c r="Z1549" s="2">
        <v>0.1</v>
      </c>
      <c r="AA1549" s="2">
        <v>0.17499999999999999</v>
      </c>
      <c r="AB1549" s="2">
        <v>0.22500000000000001</v>
      </c>
      <c r="AC1549" s="95">
        <v>0.26509375000000002</v>
      </c>
      <c r="AD1549" s="38">
        <f t="shared" si="343"/>
        <v>2.0893211916922798</v>
      </c>
      <c r="AE1549" s="38">
        <f t="shared" si="344"/>
        <v>0.41980756437301486</v>
      </c>
      <c r="AF1549" s="38">
        <f t="shared" si="345"/>
        <v>0.31427459184303008</v>
      </c>
      <c r="AG1549" s="38">
        <f t="shared" si="346"/>
        <v>0.8514047121201207</v>
      </c>
      <c r="AH1549" s="38">
        <f t="shared" si="347"/>
        <v>1.1656793039631508</v>
      </c>
      <c r="AI1549" s="38">
        <v>13.025</v>
      </c>
      <c r="AJ1549" s="24">
        <f t="shared" si="348"/>
        <v>8.9495531974138259E-2</v>
      </c>
      <c r="AK1549" s="2">
        <f t="shared" si="349"/>
        <v>175</v>
      </c>
    </row>
    <row r="1550" spans="1:37">
      <c r="A1550" s="2">
        <v>312</v>
      </c>
      <c r="B1550" s="2" t="s">
        <v>362</v>
      </c>
      <c r="C1550" s="2" t="s">
        <v>3</v>
      </c>
      <c r="D1550" s="2" t="s">
        <v>418</v>
      </c>
      <c r="E1550" s="2" t="s">
        <v>1100</v>
      </c>
      <c r="F1550" s="2" t="s">
        <v>64</v>
      </c>
      <c r="H1550" s="2" t="s">
        <v>878</v>
      </c>
      <c r="I1550" s="2">
        <v>467</v>
      </c>
      <c r="J1550" s="2">
        <v>179</v>
      </c>
      <c r="K1550" s="95">
        <f t="shared" si="336"/>
        <v>0.38329764453961457</v>
      </c>
      <c r="L1550" s="38">
        <f t="shared" si="337"/>
        <v>0.12058787064499998</v>
      </c>
      <c r="M1550" s="38">
        <f t="shared" si="338"/>
        <v>0.10442391825499998</v>
      </c>
      <c r="N1550" s="38">
        <f t="shared" si="339"/>
        <v>0.10442391825499998</v>
      </c>
      <c r="O1550" s="38">
        <f t="shared" si="340"/>
        <v>0.56556429284500009</v>
      </c>
      <c r="R1550" s="24">
        <v>0.13473505099999999</v>
      </c>
      <c r="S1550" s="24">
        <v>0.116674769</v>
      </c>
      <c r="T1550" s="24">
        <v>0.116674769</v>
      </c>
      <c r="U1550" s="24">
        <v>0.63191541100000004</v>
      </c>
      <c r="V1550" s="95">
        <f t="shared" si="341"/>
        <v>0.2869328527194861</v>
      </c>
      <c r="W1550" s="95">
        <v>0.46378125000000003</v>
      </c>
      <c r="X1550" s="95">
        <v>0.34011382099999998</v>
      </c>
      <c r="Y1550" s="95">
        <f t="shared" si="342"/>
        <v>0.28849745632951102</v>
      </c>
      <c r="Z1550" s="2">
        <v>0.1</v>
      </c>
      <c r="AA1550" s="2">
        <v>0.17499999999999999</v>
      </c>
      <c r="AB1550" s="2">
        <v>0.22500000000000001</v>
      </c>
      <c r="AC1550" s="95">
        <v>0.36136805599999999</v>
      </c>
      <c r="AD1550" s="38">
        <f t="shared" si="343"/>
        <v>0.10563497468501998</v>
      </c>
      <c r="AE1550" s="38">
        <f t="shared" si="344"/>
        <v>0.16008186668491495</v>
      </c>
      <c r="AF1550" s="38">
        <f t="shared" si="345"/>
        <v>0.20581954288060497</v>
      </c>
      <c r="AG1550" s="38">
        <f t="shared" si="346"/>
        <v>1.7903413728640927</v>
      </c>
      <c r="AH1550" s="38">
        <f t="shared" si="347"/>
        <v>1.9961609157446976</v>
      </c>
      <c r="AI1550" s="38">
        <v>232.51499999999999</v>
      </c>
      <c r="AJ1550" s="24">
        <f t="shared" si="348"/>
        <v>8.5850844708715464E-3</v>
      </c>
      <c r="AK1550" s="2">
        <f t="shared" si="349"/>
        <v>223</v>
      </c>
    </row>
    <row r="1551" spans="1:37">
      <c r="A1551" s="2">
        <v>88</v>
      </c>
      <c r="B1551" s="2" t="s">
        <v>143</v>
      </c>
      <c r="C1551" s="2" t="s">
        <v>3</v>
      </c>
      <c r="D1551" s="2" t="s">
        <v>418</v>
      </c>
      <c r="E1551" s="2" t="s">
        <v>1100</v>
      </c>
      <c r="F1551" s="2" t="s">
        <v>64</v>
      </c>
      <c r="H1551" s="2" t="s">
        <v>878</v>
      </c>
      <c r="I1551" s="2">
        <v>29339</v>
      </c>
      <c r="J1551" s="2">
        <v>4773</v>
      </c>
      <c r="K1551" s="95">
        <f t="shared" si="336"/>
        <v>0.16268448140700092</v>
      </c>
      <c r="L1551" s="38">
        <f t="shared" si="337"/>
        <v>3.4986670874099999</v>
      </c>
      <c r="M1551" s="38">
        <f t="shared" si="338"/>
        <v>5.8089249514199999</v>
      </c>
      <c r="N1551" s="38">
        <f t="shared" si="339"/>
        <v>7.9070914102499987</v>
      </c>
      <c r="O1551" s="38">
        <f t="shared" si="340"/>
        <v>6.6503165509200004</v>
      </c>
      <c r="P1551" s="2">
        <v>2720102</v>
      </c>
      <c r="Q1551" s="2">
        <v>12.271782747</v>
      </c>
      <c r="R1551" s="24">
        <v>0.146602434</v>
      </c>
      <c r="S1551" s="24">
        <v>0.243407708</v>
      </c>
      <c r="T1551" s="24">
        <v>0.33132584999999998</v>
      </c>
      <c r="U1551" s="24">
        <v>0.27866400800000002</v>
      </c>
      <c r="V1551" s="95">
        <f t="shared" si="341"/>
        <v>9.9235883712260137E-2</v>
      </c>
      <c r="W1551" s="95">
        <v>0.33628124999999998</v>
      </c>
      <c r="X1551" s="95">
        <v>0.26176084799999999</v>
      </c>
      <c r="Y1551" s="95">
        <f t="shared" si="342"/>
        <v>0.21692805474374999</v>
      </c>
      <c r="Z1551" s="2">
        <v>0.1</v>
      </c>
      <c r="AA1551" s="2">
        <v>0.17499999999999999</v>
      </c>
      <c r="AB1551" s="2">
        <v>0.22500000000000001</v>
      </c>
      <c r="AC1551" s="95">
        <v>0.30546875000000001</v>
      </c>
      <c r="AD1551" s="38">
        <f t="shared" si="343"/>
        <v>3.0648323685711603</v>
      </c>
      <c r="AE1551" s="38">
        <f t="shared" si="344"/>
        <v>8.9050819505268599</v>
      </c>
      <c r="AF1551" s="38">
        <f t="shared" si="345"/>
        <v>15.584877169602748</v>
      </c>
      <c r="AG1551" s="38">
        <f t="shared" si="346"/>
        <v>17.795623623085273</v>
      </c>
      <c r="AH1551" s="38">
        <f t="shared" si="347"/>
        <v>33.380500792688025</v>
      </c>
      <c r="AI1551" s="38">
        <v>232.51499999999999</v>
      </c>
      <c r="AJ1551" s="24">
        <f t="shared" si="348"/>
        <v>0.1435627843050471</v>
      </c>
      <c r="AK1551" s="2">
        <f t="shared" si="349"/>
        <v>4852</v>
      </c>
    </row>
    <row r="1552" spans="1:37">
      <c r="A1552" s="2">
        <v>89</v>
      </c>
      <c r="B1552" s="2" t="s">
        <v>144</v>
      </c>
      <c r="C1552" s="2" t="s">
        <v>3</v>
      </c>
      <c r="D1552" s="2" t="s">
        <v>418</v>
      </c>
      <c r="E1552" s="2" t="s">
        <v>1100</v>
      </c>
      <c r="F1552" s="2" t="s">
        <v>64</v>
      </c>
      <c r="H1552" s="2" t="s">
        <v>878</v>
      </c>
      <c r="I1552" s="2">
        <v>10607</v>
      </c>
      <c r="J1552" s="2">
        <v>2279</v>
      </c>
      <c r="K1552" s="95">
        <f t="shared" si="336"/>
        <v>0.21485811256717263</v>
      </c>
      <c r="L1552" s="38">
        <f t="shared" si="337"/>
        <v>2.6346883272949997</v>
      </c>
      <c r="M1552" s="38">
        <f t="shared" si="338"/>
        <v>1.7297912765150001</v>
      </c>
      <c r="N1552" s="38">
        <f t="shared" si="339"/>
        <v>2.5898218708000003</v>
      </c>
      <c r="O1552" s="38">
        <f t="shared" si="340"/>
        <v>4.4406985253900002</v>
      </c>
      <c r="P1552" s="2">
        <v>1040925</v>
      </c>
      <c r="Q1552" s="2">
        <v>16.895302711999999</v>
      </c>
      <c r="R1552" s="24">
        <v>0.231214421</v>
      </c>
      <c r="S1552" s="24">
        <v>0.15180265700000001</v>
      </c>
      <c r="T1552" s="24">
        <v>0.22727704000000001</v>
      </c>
      <c r="U1552" s="24">
        <v>0.389705882</v>
      </c>
      <c r="V1552" s="95">
        <f t="shared" si="341"/>
        <v>0.1325637861070991</v>
      </c>
      <c r="W1552" s="95">
        <v>0.36815624999999996</v>
      </c>
      <c r="X1552" s="95">
        <v>0.28555767500000001</v>
      </c>
      <c r="Y1552" s="95">
        <f t="shared" si="342"/>
        <v>0.22587111596175002</v>
      </c>
      <c r="Z1552" s="2">
        <v>0.1</v>
      </c>
      <c r="AA1552" s="2">
        <v>0.17499999999999999</v>
      </c>
      <c r="AB1552" s="2">
        <v>0.22500000000000001</v>
      </c>
      <c r="AC1552" s="95">
        <v>0.32087500000000002</v>
      </c>
      <c r="AD1552" s="38">
        <f t="shared" si="343"/>
        <v>2.30798697471042</v>
      </c>
      <c r="AE1552" s="38">
        <f t="shared" si="344"/>
        <v>2.6517700268974949</v>
      </c>
      <c r="AF1552" s="38">
        <f t="shared" si="345"/>
        <v>5.1045389073468002</v>
      </c>
      <c r="AG1552" s="38">
        <f t="shared" si="346"/>
        <v>12.482204060570362</v>
      </c>
      <c r="AH1552" s="38">
        <f t="shared" si="347"/>
        <v>17.586742967917161</v>
      </c>
      <c r="AI1552" s="38">
        <v>232.51499999999999</v>
      </c>
      <c r="AJ1552" s="24">
        <f t="shared" si="348"/>
        <v>7.5637025430261115E-2</v>
      </c>
      <c r="AK1552" s="2">
        <f t="shared" si="349"/>
        <v>2344</v>
      </c>
    </row>
    <row r="1553" spans="1:37">
      <c r="A1553" s="2">
        <v>90</v>
      </c>
      <c r="B1553" s="2" t="s">
        <v>145</v>
      </c>
      <c r="C1553" s="2" t="s">
        <v>3</v>
      </c>
      <c r="D1553" s="2" t="s">
        <v>418</v>
      </c>
      <c r="E1553" s="2" t="s">
        <v>1100</v>
      </c>
      <c r="F1553" s="2" t="s">
        <v>64</v>
      </c>
      <c r="H1553" s="2" t="s">
        <v>878</v>
      </c>
      <c r="I1553" s="2">
        <v>5287</v>
      </c>
      <c r="J1553" s="2">
        <v>825</v>
      </c>
      <c r="K1553" s="95">
        <f t="shared" si="336"/>
        <v>0.15604312464535652</v>
      </c>
      <c r="L1553" s="38">
        <f t="shared" si="337"/>
        <v>1.08821931075</v>
      </c>
      <c r="M1553" s="38">
        <f t="shared" si="338"/>
        <v>0.843989771625</v>
      </c>
      <c r="N1553" s="38">
        <f t="shared" si="339"/>
        <v>1.0592071627499999</v>
      </c>
      <c r="O1553" s="38">
        <f t="shared" si="340"/>
        <v>1.1335837590000002</v>
      </c>
      <c r="P1553" s="2">
        <v>582504</v>
      </c>
      <c r="Q1553" s="2">
        <v>8.6103320720000003</v>
      </c>
      <c r="R1553" s="24">
        <v>0.26381074199999999</v>
      </c>
      <c r="S1553" s="24">
        <v>0.20460358100000001</v>
      </c>
      <c r="T1553" s="24">
        <v>0.256777494</v>
      </c>
      <c r="U1553" s="24">
        <v>0.27480818400000001</v>
      </c>
      <c r="V1553" s="95">
        <f t="shared" si="341"/>
        <v>8.2950290211840361E-2</v>
      </c>
      <c r="W1553" s="95">
        <v>0.32140625</v>
      </c>
      <c r="X1553" s="95">
        <v>0.261106379</v>
      </c>
      <c r="Y1553" s="95">
        <f t="shared" si="342"/>
        <v>0.20098711252625001</v>
      </c>
      <c r="Z1553" s="2">
        <v>0.1</v>
      </c>
      <c r="AA1553" s="2">
        <v>0.17499999999999999</v>
      </c>
      <c r="AB1553" s="2">
        <v>0.22500000000000001</v>
      </c>
      <c r="AC1553" s="95">
        <v>0.29484375000000002</v>
      </c>
      <c r="AD1553" s="38">
        <f t="shared" si="343"/>
        <v>0.95328011621700004</v>
      </c>
      <c r="AE1553" s="38">
        <f t="shared" si="344"/>
        <v>1.2938363199011251</v>
      </c>
      <c r="AF1553" s="38">
        <f t="shared" si="345"/>
        <v>2.0876973177802496</v>
      </c>
      <c r="AG1553" s="38">
        <f t="shared" si="346"/>
        <v>2.9278555572376694</v>
      </c>
      <c r="AH1553" s="38">
        <f t="shared" si="347"/>
        <v>5.015552875017919</v>
      </c>
      <c r="AI1553" s="38">
        <v>232.51499999999999</v>
      </c>
      <c r="AJ1553" s="24">
        <f t="shared" si="348"/>
        <v>2.1570878760587144E-2</v>
      </c>
      <c r="AK1553" s="2">
        <f t="shared" si="349"/>
        <v>731</v>
      </c>
    </row>
    <row r="1554" spans="1:37">
      <c r="A1554" s="2">
        <v>91</v>
      </c>
      <c r="B1554" s="2" t="s">
        <v>146</v>
      </c>
      <c r="C1554" s="2" t="s">
        <v>3</v>
      </c>
      <c r="D1554" s="2" t="s">
        <v>418</v>
      </c>
      <c r="E1554" s="2" t="s">
        <v>1100</v>
      </c>
      <c r="F1554" s="2" t="s">
        <v>64</v>
      </c>
      <c r="H1554" s="2" t="s">
        <v>878</v>
      </c>
      <c r="I1554" s="2">
        <v>7199</v>
      </c>
      <c r="J1554" s="2">
        <v>1140</v>
      </c>
      <c r="K1554" s="95">
        <f t="shared" si="336"/>
        <v>0.15835532712876788</v>
      </c>
      <c r="L1554" s="38">
        <f t="shared" si="337"/>
        <v>1.1599442202000001</v>
      </c>
      <c r="M1554" s="38">
        <f t="shared" si="338"/>
        <v>1.3874239356</v>
      </c>
      <c r="N1554" s="38">
        <f t="shared" si="339"/>
        <v>2.0296759614000002</v>
      </c>
      <c r="O1554" s="38">
        <f t="shared" si="340"/>
        <v>1.1229558827999999</v>
      </c>
      <c r="P1554" s="2">
        <v>2164066</v>
      </c>
      <c r="Q1554" s="2">
        <v>3.266133038</v>
      </c>
      <c r="R1554" s="24">
        <v>0.20349898599999999</v>
      </c>
      <c r="S1554" s="24">
        <v>0.243407708</v>
      </c>
      <c r="T1554" s="24">
        <v>0.356083502</v>
      </c>
      <c r="U1554" s="24">
        <v>0.19700980400000001</v>
      </c>
      <c r="V1554" s="95">
        <f t="shared" si="341"/>
        <v>8.7585271404361717E-2</v>
      </c>
      <c r="W1554" s="95">
        <v>0.31184375000000003</v>
      </c>
      <c r="X1554" s="95">
        <v>0.25593342499999999</v>
      </c>
      <c r="Y1554" s="95">
        <f t="shared" si="342"/>
        <v>0.204501311516125</v>
      </c>
      <c r="Z1554" s="2">
        <v>0.1</v>
      </c>
      <c r="AA1554" s="2">
        <v>0.17499999999999999</v>
      </c>
      <c r="AB1554" s="2">
        <v>0.22500000000000001</v>
      </c>
      <c r="AC1554" s="95">
        <v>0.31184374999999998</v>
      </c>
      <c r="AD1554" s="38">
        <f t="shared" si="343"/>
        <v>1.0161111368952001</v>
      </c>
      <c r="AE1554" s="38">
        <f t="shared" si="344"/>
        <v>2.1269208932747996</v>
      </c>
      <c r="AF1554" s="38">
        <f t="shared" si="345"/>
        <v>4.0004913199194005</v>
      </c>
      <c r="AG1554" s="38">
        <f t="shared" si="346"/>
        <v>3.0676361365337534</v>
      </c>
      <c r="AH1554" s="38">
        <f t="shared" si="347"/>
        <v>7.068127456453154</v>
      </c>
      <c r="AI1554" s="38">
        <v>232.51499999999999</v>
      </c>
      <c r="AJ1554" s="24">
        <f t="shared" si="348"/>
        <v>3.0398587000637182E-2</v>
      </c>
      <c r="AK1554" s="2">
        <f t="shared" si="349"/>
        <v>1051</v>
      </c>
    </row>
    <row r="1555" spans="1:37">
      <c r="A1555" s="2">
        <v>92</v>
      </c>
      <c r="B1555" s="2" t="s">
        <v>147</v>
      </c>
      <c r="C1555" s="2" t="s">
        <v>3</v>
      </c>
      <c r="D1555" s="2" t="s">
        <v>418</v>
      </c>
      <c r="E1555" s="2" t="s">
        <v>1100</v>
      </c>
      <c r="F1555" s="2" t="s">
        <v>64</v>
      </c>
      <c r="H1555" s="2" t="s">
        <v>878</v>
      </c>
      <c r="I1555" s="2">
        <v>10378</v>
      </c>
      <c r="J1555" s="2">
        <v>3409</v>
      </c>
      <c r="K1555" s="95">
        <f t="shared" si="336"/>
        <v>0.32848333012141068</v>
      </c>
      <c r="L1555" s="38">
        <f t="shared" si="337"/>
        <v>0</v>
      </c>
      <c r="M1555" s="38">
        <f t="shared" si="338"/>
        <v>3.3742929880449997</v>
      </c>
      <c r="N1555" s="38">
        <f t="shared" si="339"/>
        <v>7.2832554621750001</v>
      </c>
      <c r="O1555" s="38">
        <f t="shared" si="340"/>
        <v>6.3874515497799997</v>
      </c>
      <c r="P1555" s="2">
        <v>637486</v>
      </c>
      <c r="Q1555" s="2">
        <v>47.045681813000002</v>
      </c>
      <c r="R1555" s="24">
        <v>0</v>
      </c>
      <c r="S1555" s="24">
        <v>0.19796380099999999</v>
      </c>
      <c r="T1555" s="24">
        <v>0.42729571500000002</v>
      </c>
      <c r="U1555" s="24">
        <v>0.37474048399999998</v>
      </c>
      <c r="V1555" s="95">
        <f t="shared" si="341"/>
        <v>0.26345552152543844</v>
      </c>
      <c r="W1555" s="95">
        <v>0.30387500000000001</v>
      </c>
      <c r="X1555" s="95">
        <v>0.25043517999999998</v>
      </c>
      <c r="Y1555" s="95">
        <f t="shared" si="342"/>
        <v>0.23550174504775001</v>
      </c>
      <c r="Z1555" s="2" t="s">
        <v>532</v>
      </c>
      <c r="AA1555" s="2">
        <v>0.17499999999999999</v>
      </c>
      <c r="AB1555" s="2">
        <v>0.22500000000000001</v>
      </c>
      <c r="AC1555" s="95">
        <v>0.27943750000000001</v>
      </c>
      <c r="AD1555" s="38">
        <f t="shared" si="343"/>
        <v>0</v>
      </c>
      <c r="AE1555" s="38">
        <f t="shared" si="344"/>
        <v>5.1727911506729845</v>
      </c>
      <c r="AF1555" s="38">
        <f t="shared" si="345"/>
        <v>14.355296515946925</v>
      </c>
      <c r="AG1555" s="38">
        <f t="shared" si="346"/>
        <v>15.635666993788842</v>
      </c>
      <c r="AH1555" s="38">
        <f t="shared" si="347"/>
        <v>29.990963509735767</v>
      </c>
      <c r="AI1555" s="38">
        <v>232.51499999999999</v>
      </c>
      <c r="AJ1555" s="24">
        <f t="shared" si="348"/>
        <v>0.12898506982231583</v>
      </c>
      <c r="AK1555" s="2">
        <f t="shared" si="349"/>
        <v>4557</v>
      </c>
    </row>
    <row r="1556" spans="1:37">
      <c r="A1556" s="2">
        <v>93</v>
      </c>
      <c r="B1556" s="2" t="s">
        <v>148</v>
      </c>
      <c r="C1556" s="2" t="s">
        <v>3</v>
      </c>
      <c r="D1556" s="2" t="s">
        <v>418</v>
      </c>
      <c r="E1556" s="2" t="s">
        <v>1100</v>
      </c>
      <c r="F1556" s="2" t="s">
        <v>64</v>
      </c>
      <c r="H1556" s="2" t="s">
        <v>878</v>
      </c>
      <c r="I1556" s="2">
        <v>5052</v>
      </c>
      <c r="J1556" s="2">
        <v>1336</v>
      </c>
      <c r="K1556" s="95">
        <f t="shared" si="336"/>
        <v>0.26444972288202689</v>
      </c>
      <c r="L1556" s="38">
        <f t="shared" si="337"/>
        <v>0</v>
      </c>
      <c r="M1556" s="38">
        <f t="shared" si="338"/>
        <v>1.80143204608</v>
      </c>
      <c r="N1556" s="38">
        <f t="shared" si="339"/>
        <v>3.2570306992799996</v>
      </c>
      <c r="O1556" s="38">
        <f t="shared" si="340"/>
        <v>1.62153725464</v>
      </c>
      <c r="P1556" s="2">
        <v>312810</v>
      </c>
      <c r="Q1556" s="2">
        <v>32.753254708999997</v>
      </c>
      <c r="R1556" s="24">
        <v>0</v>
      </c>
      <c r="S1556" s="24">
        <v>0.26967545599999998</v>
      </c>
      <c r="T1556" s="24">
        <v>0.48757944600000003</v>
      </c>
      <c r="U1556" s="24">
        <v>0.24274509799999999</v>
      </c>
      <c r="V1556" s="95">
        <f t="shared" si="341"/>
        <v>0.19313412327474266</v>
      </c>
      <c r="W1556" s="95">
        <v>0.28528124999999999</v>
      </c>
      <c r="X1556" s="95">
        <v>0.239738965</v>
      </c>
      <c r="Y1556" s="95">
        <f t="shared" si="342"/>
        <v>0.2222804551394375</v>
      </c>
      <c r="Z1556" s="2" t="s">
        <v>532</v>
      </c>
      <c r="AA1556" s="2">
        <v>0.17499999999999999</v>
      </c>
      <c r="AB1556" s="2">
        <v>0.22500000000000001</v>
      </c>
      <c r="AC1556" s="95">
        <v>0.26934374999999999</v>
      </c>
      <c r="AD1556" s="38">
        <f t="shared" si="343"/>
        <v>0</v>
      </c>
      <c r="AE1556" s="38">
        <f t="shared" si="344"/>
        <v>2.7615953266406397</v>
      </c>
      <c r="AF1556" s="38">
        <f t="shared" si="345"/>
        <v>6.4196075082808797</v>
      </c>
      <c r="AG1556" s="38">
        <f t="shared" si="346"/>
        <v>3.8259381023819166</v>
      </c>
      <c r="AH1556" s="38">
        <f t="shared" si="347"/>
        <v>10.245545610662797</v>
      </c>
      <c r="AI1556" s="38">
        <v>232.51499999999999</v>
      </c>
      <c r="AJ1556" s="24">
        <f t="shared" si="348"/>
        <v>4.4064020001560317E-2</v>
      </c>
      <c r="AK1556" s="2">
        <f t="shared" si="349"/>
        <v>1626</v>
      </c>
    </row>
    <row r="1557" spans="1:37">
      <c r="A1557" s="2">
        <v>94</v>
      </c>
      <c r="B1557" s="2" t="s">
        <v>149</v>
      </c>
      <c r="C1557" s="2" t="s">
        <v>3</v>
      </c>
      <c r="D1557" s="2" t="s">
        <v>418</v>
      </c>
      <c r="E1557" s="2" t="s">
        <v>1100</v>
      </c>
      <c r="F1557" s="2" t="s">
        <v>64</v>
      </c>
      <c r="H1557" s="2" t="s">
        <v>878</v>
      </c>
      <c r="I1557" s="2">
        <v>47728</v>
      </c>
      <c r="J1557" s="2">
        <v>27879</v>
      </c>
      <c r="K1557" s="95">
        <f t="shared" si="336"/>
        <v>0.58412252765672146</v>
      </c>
      <c r="L1557" s="38">
        <f t="shared" si="337"/>
        <v>0</v>
      </c>
      <c r="M1557" s="38">
        <f t="shared" si="338"/>
        <v>18.201800012115005</v>
      </c>
      <c r="N1557" s="38">
        <f t="shared" si="339"/>
        <v>37.130743587104995</v>
      </c>
      <c r="O1557" s="38">
        <f t="shared" si="340"/>
        <v>84.062456400779993</v>
      </c>
      <c r="P1557" s="2">
        <v>1318571</v>
      </c>
      <c r="Q1557" s="2">
        <v>213.07792044999999</v>
      </c>
      <c r="R1557" s="24">
        <v>0</v>
      </c>
      <c r="S1557" s="24">
        <v>0.13057713700000001</v>
      </c>
      <c r="T1557" s="24">
        <v>0.26637069899999999</v>
      </c>
      <c r="U1557" s="24">
        <v>0.60305216399999995</v>
      </c>
      <c r="V1557" s="95">
        <f t="shared" si="341"/>
        <v>0.5078494803381034</v>
      </c>
      <c r="W1557" s="95">
        <v>0.32884374999999999</v>
      </c>
      <c r="X1557" s="95">
        <v>0.264642512</v>
      </c>
      <c r="Y1557" s="95">
        <f t="shared" si="342"/>
        <v>0.25293724960151154</v>
      </c>
      <c r="Z1557" s="2" t="s">
        <v>532</v>
      </c>
      <c r="AA1557" s="2">
        <v>0.17499999999999999</v>
      </c>
      <c r="AB1557" s="2">
        <v>0.22500000000000001</v>
      </c>
      <c r="AC1557" s="95">
        <v>0.28215277799999999</v>
      </c>
      <c r="AD1557" s="38">
        <f t="shared" si="343"/>
        <v>0</v>
      </c>
      <c r="AE1557" s="38">
        <f t="shared" si="344"/>
        <v>27.9033594185723</v>
      </c>
      <c r="AF1557" s="38">
        <f t="shared" si="345"/>
        <v>73.184695610183951</v>
      </c>
      <c r="AG1557" s="38">
        <f t="shared" si="346"/>
        <v>207.77367104709944</v>
      </c>
      <c r="AH1557" s="38">
        <f t="shared" si="347"/>
        <v>280.95836665728336</v>
      </c>
      <c r="AI1557" s="38">
        <v>232.51499999999999</v>
      </c>
      <c r="AJ1557" s="24">
        <f t="shared" si="348"/>
        <v>1.2083451246469405</v>
      </c>
      <c r="AK1557" s="2">
        <f t="shared" si="349"/>
        <v>40398</v>
      </c>
    </row>
    <row r="1558" spans="1:37">
      <c r="A1558" s="2">
        <v>95</v>
      </c>
      <c r="B1558" s="2" t="s">
        <v>150</v>
      </c>
      <c r="C1558" s="2" t="s">
        <v>3</v>
      </c>
      <c r="D1558" s="2" t="s">
        <v>418</v>
      </c>
      <c r="E1558" s="2" t="s">
        <v>1100</v>
      </c>
      <c r="F1558" s="2" t="s">
        <v>64</v>
      </c>
      <c r="H1558" s="2" t="s">
        <v>878</v>
      </c>
      <c r="I1558" s="2">
        <v>8029</v>
      </c>
      <c r="J1558" s="2">
        <v>1395</v>
      </c>
      <c r="K1558" s="95">
        <f t="shared" si="336"/>
        <v>0.17374517374517376</v>
      </c>
      <c r="L1558" s="38">
        <f t="shared" si="337"/>
        <v>0.6598897049250001</v>
      </c>
      <c r="M1558" s="38">
        <f t="shared" si="338"/>
        <v>4.9264225096500001</v>
      </c>
      <c r="N1558" s="38">
        <f t="shared" si="339"/>
        <v>1.3886877854249999</v>
      </c>
      <c r="O1558" s="38">
        <f t="shared" si="340"/>
        <v>0</v>
      </c>
      <c r="P1558" s="2">
        <v>6424275</v>
      </c>
      <c r="Q1558" s="2">
        <v>0.42605642199999999</v>
      </c>
      <c r="R1558" s="24">
        <v>9.4607842999999997E-2</v>
      </c>
      <c r="S1558" s="24">
        <v>0.70629713400000005</v>
      </c>
      <c r="T1558" s="24">
        <v>0.19909502300000001</v>
      </c>
      <c r="U1558" s="24">
        <v>0</v>
      </c>
      <c r="V1558" s="95">
        <f t="shared" si="341"/>
        <v>3.459179936293437E-2</v>
      </c>
      <c r="W1558" s="95">
        <v>0.22737499999999999</v>
      </c>
      <c r="X1558" s="95">
        <v>0.22500000000000001</v>
      </c>
      <c r="Y1558" s="95">
        <f t="shared" si="342"/>
        <v>0.17785916292500001</v>
      </c>
      <c r="Z1558" s="2">
        <v>0.1</v>
      </c>
      <c r="AA1558" s="2">
        <v>0.17499999999999999</v>
      </c>
      <c r="AB1558" s="2">
        <v>0.22500000000000001</v>
      </c>
      <c r="AC1558" s="95"/>
      <c r="AD1558" s="38">
        <f t="shared" si="343"/>
        <v>0.57806338151430015</v>
      </c>
      <c r="AE1558" s="38">
        <f t="shared" si="344"/>
        <v>7.5522057072934494</v>
      </c>
      <c r="AF1558" s="38">
        <f t="shared" si="345"/>
        <v>2.7371036250726748</v>
      </c>
      <c r="AG1558" s="38">
        <f t="shared" si="346"/>
        <v>0</v>
      </c>
      <c r="AH1558" s="38">
        <f t="shared" si="347"/>
        <v>2.7371036250726748</v>
      </c>
      <c r="AI1558" s="38">
        <v>232.51499999999999</v>
      </c>
      <c r="AJ1558" s="24">
        <f t="shared" si="348"/>
        <v>1.1771729243587188E-2</v>
      </c>
      <c r="AK1558" s="2">
        <f t="shared" si="349"/>
        <v>463</v>
      </c>
    </row>
    <row r="1559" spans="1:37">
      <c r="A1559" s="2">
        <v>96</v>
      </c>
      <c r="B1559" s="2" t="s">
        <v>151</v>
      </c>
      <c r="C1559" s="2" t="s">
        <v>3</v>
      </c>
      <c r="D1559" s="2" t="s">
        <v>418</v>
      </c>
      <c r="E1559" s="2" t="s">
        <v>1100</v>
      </c>
      <c r="F1559" s="2" t="s">
        <v>64</v>
      </c>
      <c r="H1559" s="2" t="s">
        <v>878</v>
      </c>
      <c r="I1559" s="2">
        <v>94180</v>
      </c>
      <c r="J1559" s="2">
        <v>55121</v>
      </c>
      <c r="K1559" s="95">
        <f t="shared" si="336"/>
        <v>0.58527288171586322</v>
      </c>
      <c r="L1559" s="38">
        <f t="shared" si="337"/>
        <v>0</v>
      </c>
      <c r="M1559" s="38">
        <f t="shared" si="338"/>
        <v>47.408692093234997</v>
      </c>
      <c r="N1559" s="38">
        <f t="shared" si="339"/>
        <v>120.501917294055</v>
      </c>
      <c r="O1559" s="38">
        <f t="shared" si="340"/>
        <v>107.69439088831501</v>
      </c>
      <c r="P1559" s="2">
        <v>2454454</v>
      </c>
      <c r="Q1559" s="2">
        <v>204.576933309</v>
      </c>
      <c r="R1559" s="24">
        <v>0</v>
      </c>
      <c r="S1559" s="24">
        <v>0.17201680699999999</v>
      </c>
      <c r="T1559" s="24">
        <v>0.43722689100000001</v>
      </c>
      <c r="U1559" s="24">
        <v>0.39075630300000003</v>
      </c>
      <c r="V1559" s="95">
        <f t="shared" si="341"/>
        <v>0.48459610996468461</v>
      </c>
      <c r="W1559" s="95">
        <v>0.30174999999999996</v>
      </c>
      <c r="X1559" s="95">
        <v>0.25119253000000002</v>
      </c>
      <c r="Y1559" s="95">
        <f t="shared" si="342"/>
        <v>0.2380861346915</v>
      </c>
      <c r="Z1559" s="2" t="s">
        <v>532</v>
      </c>
      <c r="AA1559" s="2">
        <v>0.17499999999999999</v>
      </c>
      <c r="AB1559" s="2">
        <v>0.22500000000000001</v>
      </c>
      <c r="AC1559" s="95">
        <v>0.28050000000000003</v>
      </c>
      <c r="AD1559" s="38">
        <f t="shared" si="343"/>
        <v>0</v>
      </c>
      <c r="AE1559" s="38">
        <f t="shared" si="344"/>
        <v>72.677524978929242</v>
      </c>
      <c r="AF1559" s="38">
        <f t="shared" si="345"/>
        <v>237.50927898658242</v>
      </c>
      <c r="AG1559" s="38">
        <f t="shared" si="346"/>
        <v>264.62450340294987</v>
      </c>
      <c r="AH1559" s="38">
        <f t="shared" si="347"/>
        <v>502.13378238953226</v>
      </c>
      <c r="AI1559" s="38">
        <v>232.51499999999999</v>
      </c>
      <c r="AJ1559" s="24">
        <f t="shared" si="348"/>
        <v>2.1595758655980575</v>
      </c>
      <c r="AK1559" s="2">
        <f t="shared" si="349"/>
        <v>76065</v>
      </c>
    </row>
    <row r="1560" spans="1:37">
      <c r="A1560" s="2">
        <v>97</v>
      </c>
      <c r="B1560" s="2" t="s">
        <v>152</v>
      </c>
      <c r="C1560" s="2" t="s">
        <v>3</v>
      </c>
      <c r="D1560" s="2" t="s">
        <v>418</v>
      </c>
      <c r="E1560" s="2" t="s">
        <v>1100</v>
      </c>
      <c r="F1560" s="2" t="s">
        <v>64</v>
      </c>
      <c r="H1560" s="2" t="s">
        <v>878</v>
      </c>
      <c r="I1560" s="2">
        <v>79394</v>
      </c>
      <c r="J1560" s="2">
        <v>52537</v>
      </c>
      <c r="K1560" s="95">
        <f t="shared" si="336"/>
        <v>0.66172506738544479</v>
      </c>
      <c r="L1560" s="38">
        <f t="shared" si="337"/>
        <v>27.141877189480002</v>
      </c>
      <c r="M1560" s="38">
        <f t="shared" si="338"/>
        <v>80.619437381135</v>
      </c>
      <c r="N1560" s="38">
        <f t="shared" si="339"/>
        <v>107.51395960452999</v>
      </c>
      <c r="O1560" s="38">
        <f t="shared" si="340"/>
        <v>47.409725824854995</v>
      </c>
      <c r="P1560" s="2">
        <v>2048900</v>
      </c>
      <c r="Q1560" s="2">
        <v>157.914157966</v>
      </c>
      <c r="R1560" s="24">
        <v>0.103324808</v>
      </c>
      <c r="S1560" s="24">
        <v>0.30690537099999998</v>
      </c>
      <c r="T1560" s="24">
        <v>0.40928853799999998</v>
      </c>
      <c r="U1560" s="24">
        <v>0.18048128299999999</v>
      </c>
      <c r="V1560" s="95">
        <f t="shared" si="341"/>
        <v>0.39026547454312671</v>
      </c>
      <c r="W1560" s="95">
        <v>0.26881250000000001</v>
      </c>
      <c r="X1560" s="95">
        <v>0.238407496</v>
      </c>
      <c r="Y1560" s="95">
        <f t="shared" si="342"/>
        <v>0.20464646666143749</v>
      </c>
      <c r="Z1560" s="2">
        <v>0.1</v>
      </c>
      <c r="AA1560" s="2">
        <v>0.17499999999999999</v>
      </c>
      <c r="AB1560" s="2">
        <v>0.22500000000000001</v>
      </c>
      <c r="AC1560" s="95">
        <v>0.26881250000000001</v>
      </c>
      <c r="AD1560" s="38">
        <f t="shared" si="343"/>
        <v>23.776284417984488</v>
      </c>
      <c r="AE1560" s="38">
        <f t="shared" si="344"/>
        <v>123.58959750527995</v>
      </c>
      <c r="AF1560" s="38">
        <f t="shared" si="345"/>
        <v>211.91001438052862</v>
      </c>
      <c r="AG1560" s="38">
        <f t="shared" si="346"/>
        <v>111.64030384805399</v>
      </c>
      <c r="AH1560" s="38">
        <f t="shared" si="347"/>
        <v>323.55031822858263</v>
      </c>
      <c r="AI1560" s="38">
        <v>232.51499999999999</v>
      </c>
      <c r="AJ1560" s="24">
        <f t="shared" si="348"/>
        <v>1.3915244961769462</v>
      </c>
      <c r="AK1560" s="2">
        <f t="shared" si="349"/>
        <v>51641</v>
      </c>
    </row>
    <row r="1561" spans="1:37">
      <c r="A1561" s="2">
        <v>98</v>
      </c>
      <c r="B1561" s="2" t="s">
        <v>153</v>
      </c>
      <c r="C1561" s="2" t="s">
        <v>3</v>
      </c>
      <c r="D1561" s="2" t="s">
        <v>418</v>
      </c>
      <c r="E1561" s="2" t="s">
        <v>1100</v>
      </c>
      <c r="F1561" s="2" t="s">
        <v>64</v>
      </c>
      <c r="H1561" s="2" t="s">
        <v>878</v>
      </c>
      <c r="I1561" s="2">
        <v>41629</v>
      </c>
      <c r="J1561" s="2">
        <v>27196</v>
      </c>
      <c r="K1561" s="95">
        <f t="shared" si="336"/>
        <v>0.65329457829878212</v>
      </c>
      <c r="L1561" s="38">
        <f t="shared" si="337"/>
        <v>46.816643538859999</v>
      </c>
      <c r="M1561" s="38">
        <f t="shared" si="338"/>
        <v>72.811915254520002</v>
      </c>
      <c r="N1561" s="38">
        <f t="shared" si="339"/>
        <v>16.351441206619999</v>
      </c>
      <c r="O1561" s="38">
        <f t="shared" si="340"/>
        <v>0</v>
      </c>
      <c r="P1561" s="2">
        <v>1084969</v>
      </c>
      <c r="Q1561" s="2">
        <v>29.704710972000001</v>
      </c>
      <c r="R1561" s="24">
        <v>0.344290657</v>
      </c>
      <c r="S1561" s="24">
        <v>0.53546047399999996</v>
      </c>
      <c r="T1561" s="24">
        <v>0.12024886899999999</v>
      </c>
      <c r="U1561" s="24">
        <v>0</v>
      </c>
      <c r="V1561" s="95">
        <f t="shared" si="341"/>
        <v>7.855793416426049E-2</v>
      </c>
      <c r="W1561" s="95">
        <v>0.22500000000000001</v>
      </c>
      <c r="X1561" s="95">
        <v>0.22500000000000001</v>
      </c>
      <c r="Y1561" s="95">
        <f t="shared" si="342"/>
        <v>0.15519064417499998</v>
      </c>
      <c r="Z1561" s="2">
        <v>0.1</v>
      </c>
      <c r="AA1561" s="2">
        <v>0.17499999999999999</v>
      </c>
      <c r="AB1561" s="2">
        <v>0.22500000000000001</v>
      </c>
      <c r="AC1561" s="95"/>
      <c r="AD1561" s="38">
        <f t="shared" si="343"/>
        <v>41.011379740041363</v>
      </c>
      <c r="AE1561" s="38">
        <f t="shared" si="344"/>
        <v>111.62066608517915</v>
      </c>
      <c r="AF1561" s="38">
        <f t="shared" si="345"/>
        <v>32.228690618248017</v>
      </c>
      <c r="AG1561" s="38">
        <f t="shared" si="346"/>
        <v>0</v>
      </c>
      <c r="AH1561" s="38">
        <f t="shared" si="347"/>
        <v>32.228690618248017</v>
      </c>
      <c r="AI1561" s="38">
        <v>232.51499999999999</v>
      </c>
      <c r="AJ1561" s="24">
        <f t="shared" si="348"/>
        <v>0.13860908164311128</v>
      </c>
      <c r="AK1561" s="2">
        <f t="shared" si="349"/>
        <v>5450</v>
      </c>
    </row>
    <row r="1562" spans="1:37">
      <c r="A1562" s="2">
        <v>99</v>
      </c>
      <c r="B1562" s="2" t="s">
        <v>154</v>
      </c>
      <c r="C1562" s="2" t="s">
        <v>3</v>
      </c>
      <c r="D1562" s="2" t="s">
        <v>418</v>
      </c>
      <c r="E1562" s="2" t="s">
        <v>1100</v>
      </c>
      <c r="F1562" s="2" t="s">
        <v>64</v>
      </c>
      <c r="H1562" s="2" t="s">
        <v>878</v>
      </c>
      <c r="I1562" s="2">
        <v>31954</v>
      </c>
      <c r="J1562" s="2">
        <v>11507</v>
      </c>
      <c r="K1562" s="95">
        <f t="shared" si="336"/>
        <v>0.36011141015209364</v>
      </c>
      <c r="L1562" s="38">
        <f t="shared" si="337"/>
        <v>8.1804795157049988</v>
      </c>
      <c r="M1562" s="38">
        <f t="shared" si="338"/>
        <v>21.126697000710003</v>
      </c>
      <c r="N1562" s="38">
        <f t="shared" si="339"/>
        <v>15.373444516279999</v>
      </c>
      <c r="O1562" s="38">
        <f t="shared" si="340"/>
        <v>12.85437902484</v>
      </c>
      <c r="P1562" s="2">
        <v>7408290</v>
      </c>
      <c r="Q1562" s="2">
        <v>8.5797899419999997</v>
      </c>
      <c r="R1562" s="24">
        <v>0.14218266299999999</v>
      </c>
      <c r="S1562" s="24">
        <v>0.367197306</v>
      </c>
      <c r="T1562" s="24">
        <v>0.26720160799999998</v>
      </c>
      <c r="U1562" s="24">
        <v>0.223418424</v>
      </c>
      <c r="V1562" s="95">
        <f t="shared" si="341"/>
        <v>0.17667787157238529</v>
      </c>
      <c r="W1562" s="95">
        <v>0.33415624999999993</v>
      </c>
      <c r="X1562" s="95">
        <v>0.25704734899999998</v>
      </c>
      <c r="Y1562" s="95">
        <f t="shared" si="342"/>
        <v>0.20459037363900001</v>
      </c>
      <c r="Z1562" s="2">
        <v>0.1</v>
      </c>
      <c r="AA1562" s="2">
        <v>0.17499999999999999</v>
      </c>
      <c r="AB1562" s="2">
        <v>0.22500000000000001</v>
      </c>
      <c r="AC1562" s="95">
        <v>0.295375</v>
      </c>
      <c r="AD1562" s="38">
        <f t="shared" si="343"/>
        <v>7.1661000557575791</v>
      </c>
      <c r="AE1562" s="38">
        <f t="shared" si="344"/>
        <v>32.387226502088431</v>
      </c>
      <c r="AF1562" s="38">
        <f t="shared" si="345"/>
        <v>30.301059141587878</v>
      </c>
      <c r="AG1562" s="38">
        <f t="shared" si="346"/>
        <v>33.260512911088135</v>
      </c>
      <c r="AH1562" s="38">
        <f t="shared" si="347"/>
        <v>63.561572052676013</v>
      </c>
      <c r="AI1562" s="38">
        <v>232.51499999999999</v>
      </c>
      <c r="AJ1562" s="24">
        <f t="shared" si="348"/>
        <v>0.27336546912102883</v>
      </c>
      <c r="AK1562" s="2">
        <f t="shared" si="349"/>
        <v>9409</v>
      </c>
    </row>
    <row r="1563" spans="1:37">
      <c r="A1563" s="2">
        <v>100</v>
      </c>
      <c r="B1563" s="2" t="s">
        <v>155</v>
      </c>
      <c r="C1563" s="2" t="s">
        <v>3</v>
      </c>
      <c r="D1563" s="2" t="s">
        <v>418</v>
      </c>
      <c r="E1563" s="2" t="s">
        <v>1100</v>
      </c>
      <c r="F1563" s="2" t="s">
        <v>64</v>
      </c>
      <c r="H1563" s="2" t="s">
        <v>878</v>
      </c>
      <c r="I1563" s="2">
        <v>23258</v>
      </c>
      <c r="J1563" s="2">
        <v>11064</v>
      </c>
      <c r="K1563" s="95">
        <f t="shared" si="336"/>
        <v>0.47570728351534958</v>
      </c>
      <c r="L1563" s="38">
        <f t="shared" si="337"/>
        <v>7.1823025335600006</v>
      </c>
      <c r="M1563" s="38">
        <f t="shared" si="338"/>
        <v>18.594957995280001</v>
      </c>
      <c r="N1563" s="38">
        <f t="shared" si="339"/>
        <v>18.874892961480004</v>
      </c>
      <c r="O1563" s="38">
        <f t="shared" si="340"/>
        <v>10.667846565</v>
      </c>
      <c r="P1563" s="2">
        <v>4932347</v>
      </c>
      <c r="Q1563" s="2">
        <v>13.138837743</v>
      </c>
      <c r="R1563" s="24">
        <v>0.12983193300000001</v>
      </c>
      <c r="S1563" s="24">
        <v>0.33613445400000003</v>
      </c>
      <c r="T1563" s="24">
        <v>0.34119473900000002</v>
      </c>
      <c r="U1563" s="24">
        <v>0.19283887499999999</v>
      </c>
      <c r="V1563" s="95">
        <f t="shared" si="341"/>
        <v>0.2540436798218248</v>
      </c>
      <c r="W1563" s="95">
        <v>0.295375</v>
      </c>
      <c r="X1563" s="95">
        <v>0.25041232499999999</v>
      </c>
      <c r="Y1563" s="95">
        <f t="shared" si="342"/>
        <v>0.205535321728125</v>
      </c>
      <c r="Z1563" s="2">
        <v>0.1</v>
      </c>
      <c r="AA1563" s="2">
        <v>0.17499999999999999</v>
      </c>
      <c r="AB1563" s="2">
        <v>0.22500000000000001</v>
      </c>
      <c r="AC1563" s="95">
        <v>0.295375</v>
      </c>
      <c r="AD1563" s="38">
        <f t="shared" si="343"/>
        <v>6.2916970193985611</v>
      </c>
      <c r="AE1563" s="38">
        <f t="shared" si="344"/>
        <v>28.506070606764244</v>
      </c>
      <c r="AF1563" s="38">
        <f t="shared" si="345"/>
        <v>37.20241402707709</v>
      </c>
      <c r="AG1563" s="38">
        <f t="shared" si="346"/>
        <v>27.602892969239022</v>
      </c>
      <c r="AH1563" s="38">
        <f t="shared" si="347"/>
        <v>64.805306996316119</v>
      </c>
      <c r="AI1563" s="38">
        <v>232.51499999999999</v>
      </c>
      <c r="AJ1563" s="24">
        <f t="shared" si="348"/>
        <v>0.27871452162792132</v>
      </c>
      <c r="AK1563" s="2">
        <f t="shared" si="349"/>
        <v>9848</v>
      </c>
    </row>
    <row r="1564" spans="1:37">
      <c r="A1564" s="2">
        <v>101</v>
      </c>
      <c r="B1564" s="2" t="s">
        <v>156</v>
      </c>
      <c r="C1564" s="2" t="s">
        <v>3</v>
      </c>
      <c r="D1564" s="2" t="s">
        <v>418</v>
      </c>
      <c r="E1564" s="2" t="s">
        <v>1100</v>
      </c>
      <c r="F1564" s="2" t="s">
        <v>64</v>
      </c>
      <c r="H1564" s="2" t="s">
        <v>878</v>
      </c>
      <c r="I1564" s="2">
        <v>4862</v>
      </c>
      <c r="J1564" s="2">
        <v>1266</v>
      </c>
      <c r="K1564" s="95">
        <f t="shared" si="336"/>
        <v>0.26038667215137801</v>
      </c>
      <c r="L1564" s="38">
        <f t="shared" si="337"/>
        <v>0</v>
      </c>
      <c r="M1564" s="38">
        <f t="shared" si="338"/>
        <v>3.6877262473800001</v>
      </c>
      <c r="N1564" s="38">
        <f t="shared" si="339"/>
        <v>1.3919823945600001</v>
      </c>
      <c r="O1564" s="38">
        <f t="shared" si="340"/>
        <v>1.2502913580599999</v>
      </c>
      <c r="P1564" s="2">
        <v>1135527</v>
      </c>
      <c r="Q1564" s="2">
        <v>5.1472848669999998</v>
      </c>
      <c r="R1564" s="24">
        <v>0</v>
      </c>
      <c r="S1564" s="24">
        <v>0.58257918600000003</v>
      </c>
      <c r="T1564" s="24">
        <v>0.21990243200000001</v>
      </c>
      <c r="U1564" s="24">
        <v>0.19751838199999999</v>
      </c>
      <c r="V1564" s="95">
        <f t="shared" si="341"/>
        <v>0.10869081664417933</v>
      </c>
      <c r="W1564" s="95">
        <v>0.28315625</v>
      </c>
      <c r="X1564" s="95">
        <v>0.25251881999999998</v>
      </c>
      <c r="Y1564" s="95">
        <f t="shared" si="342"/>
        <v>0.20735796910318749</v>
      </c>
      <c r="Z1564" s="2" t="s">
        <v>532</v>
      </c>
      <c r="AA1564" s="2">
        <v>0.17499999999999999</v>
      </c>
      <c r="AB1564" s="2">
        <v>0.22500000000000001</v>
      </c>
      <c r="AC1564" s="95">
        <v>0.28315625</v>
      </c>
      <c r="AD1564" s="38">
        <f t="shared" si="343"/>
        <v>0</v>
      </c>
      <c r="AE1564" s="38">
        <f t="shared" si="344"/>
        <v>5.65328433723354</v>
      </c>
      <c r="AF1564" s="38">
        <f t="shared" si="345"/>
        <v>2.7435972996777602</v>
      </c>
      <c r="AG1564" s="38">
        <f t="shared" si="346"/>
        <v>3.1012836362357294</v>
      </c>
      <c r="AH1564" s="38">
        <f t="shared" si="347"/>
        <v>5.8448809359134897</v>
      </c>
      <c r="AI1564" s="38">
        <v>232.51499999999999</v>
      </c>
      <c r="AJ1564" s="24">
        <f t="shared" si="348"/>
        <v>2.5137651058699396E-2</v>
      </c>
      <c r="AK1564" s="2">
        <f t="shared" si="349"/>
        <v>881</v>
      </c>
    </row>
    <row r="1565" spans="1:37">
      <c r="A1565" s="2">
        <v>102</v>
      </c>
      <c r="B1565" s="2" t="s">
        <v>157</v>
      </c>
      <c r="C1565" s="2" t="s">
        <v>3</v>
      </c>
      <c r="D1565" s="2" t="s">
        <v>418</v>
      </c>
      <c r="E1565" s="2" t="s">
        <v>1100</v>
      </c>
      <c r="F1565" s="2" t="s">
        <v>64</v>
      </c>
      <c r="H1565" s="2" t="s">
        <v>878</v>
      </c>
      <c r="I1565" s="2">
        <v>87231</v>
      </c>
      <c r="J1565" s="2">
        <v>41286</v>
      </c>
      <c r="K1565" s="95">
        <f t="shared" si="336"/>
        <v>0.47329504419300478</v>
      </c>
      <c r="L1565" s="38">
        <f t="shared" si="337"/>
        <v>48.311558731590004</v>
      </c>
      <c r="M1565" s="38">
        <f t="shared" si="338"/>
        <v>93.578708879040008</v>
      </c>
      <c r="N1565" s="38">
        <f t="shared" si="339"/>
        <v>32.664511740419996</v>
      </c>
      <c r="O1565" s="38">
        <f t="shared" si="340"/>
        <v>31.875220648950002</v>
      </c>
      <c r="P1565" s="2">
        <v>8403774</v>
      </c>
      <c r="Q1565" s="2">
        <v>16.928095553999999</v>
      </c>
      <c r="R1565" s="24">
        <v>0.234033613</v>
      </c>
      <c r="S1565" s="24">
        <v>0.45331932800000002</v>
      </c>
      <c r="T1565" s="24">
        <v>0.158235294</v>
      </c>
      <c r="U1565" s="24">
        <v>0.15441176500000001</v>
      </c>
      <c r="V1565" s="95">
        <f t="shared" si="341"/>
        <v>0.14797430360621797</v>
      </c>
      <c r="W1565" s="95">
        <v>0.27890625000000002</v>
      </c>
      <c r="X1565" s="95">
        <v>0.25162350100000003</v>
      </c>
      <c r="Y1565" s="95">
        <f t="shared" si="342"/>
        <v>0.18140359118203128</v>
      </c>
      <c r="Z1565" s="2">
        <v>0.1</v>
      </c>
      <c r="AA1565" s="2">
        <v>0.17499999999999999</v>
      </c>
      <c r="AB1565" s="2">
        <v>0.22500000000000001</v>
      </c>
      <c r="AC1565" s="95">
        <v>0.27890625000000002</v>
      </c>
      <c r="AD1565" s="38">
        <f t="shared" si="343"/>
        <v>42.320925448872849</v>
      </c>
      <c r="AE1565" s="38">
        <f t="shared" si="344"/>
        <v>143.45616071156832</v>
      </c>
      <c r="AF1565" s="38">
        <f t="shared" si="345"/>
        <v>64.381752640367807</v>
      </c>
      <c r="AG1565" s="38">
        <f t="shared" si="346"/>
        <v>77.878136749901813</v>
      </c>
      <c r="AH1565" s="38">
        <f t="shared" si="347"/>
        <v>142.25988939026962</v>
      </c>
      <c r="AI1565" s="38">
        <v>232.51499999999999</v>
      </c>
      <c r="AJ1565" s="24">
        <f t="shared" si="348"/>
        <v>0.61183101903218984</v>
      </c>
      <c r="AK1565" s="2">
        <f t="shared" si="349"/>
        <v>21513</v>
      </c>
    </row>
    <row r="1566" spans="1:37">
      <c r="A1566" s="2">
        <v>103</v>
      </c>
      <c r="B1566" s="2" t="s">
        <v>158</v>
      </c>
      <c r="C1566" s="2" t="s">
        <v>3</v>
      </c>
      <c r="D1566" s="2" t="s">
        <v>418</v>
      </c>
      <c r="E1566" s="2" t="s">
        <v>1100</v>
      </c>
      <c r="F1566" s="2" t="s">
        <v>64</v>
      </c>
      <c r="H1566" s="2" t="s">
        <v>878</v>
      </c>
      <c r="I1566" s="2">
        <v>11274</v>
      </c>
      <c r="J1566" s="2">
        <v>6384</v>
      </c>
      <c r="K1566" s="95">
        <f t="shared" si="336"/>
        <v>0.56625864821713678</v>
      </c>
      <c r="L1566" s="38">
        <f t="shared" si="337"/>
        <v>2.7659185612800004</v>
      </c>
      <c r="M1566" s="38">
        <f t="shared" si="338"/>
        <v>17.905268608079997</v>
      </c>
      <c r="N1566" s="38">
        <f t="shared" si="339"/>
        <v>7.5388412450399995</v>
      </c>
      <c r="O1566" s="38">
        <f t="shared" si="340"/>
        <v>3.7099716175199999</v>
      </c>
      <c r="P1566" s="2">
        <v>1466474</v>
      </c>
      <c r="Q1566" s="2">
        <v>15.783703382000001</v>
      </c>
      <c r="R1566" s="24">
        <v>8.6651584000000004E-2</v>
      </c>
      <c r="S1566" s="24">
        <v>0.56094199899999997</v>
      </c>
      <c r="T1566" s="24">
        <v>0.23617923699999999</v>
      </c>
      <c r="U1566" s="24">
        <v>0.116227181</v>
      </c>
      <c r="V1566" s="95">
        <f t="shared" si="341"/>
        <v>0.19955318187972326</v>
      </c>
      <c r="W1566" s="95">
        <v>0.255</v>
      </c>
      <c r="X1566" s="95">
        <v>0.234894302</v>
      </c>
      <c r="Y1566" s="95">
        <f t="shared" si="342"/>
        <v>0.18960826770499997</v>
      </c>
      <c r="Z1566" s="2">
        <v>0.1</v>
      </c>
      <c r="AA1566" s="2">
        <v>0.17499999999999999</v>
      </c>
      <c r="AB1566" s="2">
        <v>0.22500000000000001</v>
      </c>
      <c r="AC1566" s="95">
        <v>0.255</v>
      </c>
      <c r="AD1566" s="38">
        <f t="shared" si="343"/>
        <v>2.4229446596812805</v>
      </c>
      <c r="AE1566" s="38">
        <f t="shared" si="344"/>
        <v>27.44877677618663</v>
      </c>
      <c r="AF1566" s="38">
        <f t="shared" si="345"/>
        <v>14.859056093973839</v>
      </c>
      <c r="AG1566" s="38">
        <f t="shared" si="346"/>
        <v>8.2873345992161767</v>
      </c>
      <c r="AH1566" s="38">
        <f t="shared" si="347"/>
        <v>23.146390693190014</v>
      </c>
      <c r="AI1566" s="38">
        <v>232.51499999999999</v>
      </c>
      <c r="AJ1566" s="24">
        <f t="shared" si="348"/>
        <v>9.9547946124723202E-2</v>
      </c>
      <c r="AK1566" s="2">
        <f t="shared" si="349"/>
        <v>3750</v>
      </c>
    </row>
    <row r="1567" spans="1:37">
      <c r="A1567" s="2">
        <v>207</v>
      </c>
      <c r="B1567" s="2" t="s">
        <v>262</v>
      </c>
      <c r="C1567" s="2" t="s">
        <v>2</v>
      </c>
      <c r="D1567" s="2" t="s">
        <v>443</v>
      </c>
      <c r="E1567" s="2" t="s">
        <v>1100</v>
      </c>
      <c r="F1567" s="2" t="s">
        <v>64</v>
      </c>
      <c r="H1567" s="2" t="s">
        <v>878</v>
      </c>
      <c r="I1567" s="2">
        <v>6558</v>
      </c>
      <c r="J1567" s="2">
        <v>13</v>
      </c>
      <c r="K1567" s="95">
        <f t="shared" si="336"/>
        <v>1.982311680390363E-3</v>
      </c>
      <c r="L1567" s="38">
        <f t="shared" si="337"/>
        <v>0</v>
      </c>
      <c r="M1567" s="38">
        <f t="shared" si="338"/>
        <v>0</v>
      </c>
      <c r="N1567" s="38">
        <f t="shared" si="339"/>
        <v>1.4946981400000002E-2</v>
      </c>
      <c r="O1567" s="38">
        <f t="shared" si="340"/>
        <v>5.0053018599999999E-2</v>
      </c>
      <c r="P1567" s="2">
        <v>2231439</v>
      </c>
      <c r="Q1567" s="2">
        <v>7.4298953000000001E-2</v>
      </c>
      <c r="R1567" s="24">
        <v>0</v>
      </c>
      <c r="S1567" s="24">
        <v>0</v>
      </c>
      <c r="T1567" s="24">
        <v>0.22995356</v>
      </c>
      <c r="U1567" s="24">
        <v>0.77004644</v>
      </c>
      <c r="V1567" s="95">
        <f t="shared" si="341"/>
        <v>1.982311680390363E-3</v>
      </c>
      <c r="W1567" s="95">
        <v>0.38834374999999999</v>
      </c>
      <c r="X1567" s="95">
        <v>0.29117242799999998</v>
      </c>
      <c r="Y1567" s="95">
        <f t="shared" si="342"/>
        <v>0.29117242845019187</v>
      </c>
      <c r="Z1567" s="2" t="s">
        <v>532</v>
      </c>
      <c r="AA1567" s="2" t="s">
        <v>532</v>
      </c>
      <c r="AB1567" s="2">
        <v>0.22500000000000001</v>
      </c>
      <c r="AC1567" s="95">
        <v>0.310933036</v>
      </c>
      <c r="AD1567" s="38">
        <f t="shared" si="343"/>
        <v>0</v>
      </c>
      <c r="AE1567" s="38">
        <f t="shared" si="344"/>
        <v>0</v>
      </c>
      <c r="AF1567" s="38">
        <f t="shared" si="345"/>
        <v>2.9460500339400002E-2</v>
      </c>
      <c r="AG1567" s="38">
        <f t="shared" si="346"/>
        <v>0.13633308042013922</v>
      </c>
      <c r="AH1567" s="38">
        <f t="shared" si="347"/>
        <v>0.16579358075953923</v>
      </c>
      <c r="AI1567" s="38">
        <v>127.496111111</v>
      </c>
      <c r="AJ1567" s="24">
        <f t="shared" si="348"/>
        <v>1.3003814729313343E-3</v>
      </c>
      <c r="AK1567" s="2">
        <f t="shared" si="349"/>
        <v>22</v>
      </c>
    </row>
    <row r="1568" spans="1:37">
      <c r="A1568" s="2">
        <v>208</v>
      </c>
      <c r="B1568" s="2" t="s">
        <v>263</v>
      </c>
      <c r="C1568" s="2" t="s">
        <v>2</v>
      </c>
      <c r="D1568" s="2" t="s">
        <v>443</v>
      </c>
      <c r="E1568" s="2" t="s">
        <v>1100</v>
      </c>
      <c r="F1568" s="2" t="s">
        <v>64</v>
      </c>
      <c r="H1568" s="2" t="s">
        <v>878</v>
      </c>
      <c r="I1568" s="2">
        <v>43034</v>
      </c>
      <c r="J1568" s="2">
        <v>2166</v>
      </c>
      <c r="K1568" s="95">
        <f t="shared" si="336"/>
        <v>5.0332295394339359E-2</v>
      </c>
      <c r="L1568" s="38">
        <f t="shared" si="337"/>
        <v>0</v>
      </c>
      <c r="M1568" s="38">
        <f t="shared" si="338"/>
        <v>0</v>
      </c>
      <c r="N1568" s="38">
        <f t="shared" si="339"/>
        <v>3.58118067327</v>
      </c>
      <c r="O1568" s="38">
        <f t="shared" si="340"/>
        <v>7.2488193267299996</v>
      </c>
      <c r="P1568" s="2">
        <v>1638825</v>
      </c>
      <c r="Q1568" s="2">
        <v>15.971534346</v>
      </c>
      <c r="R1568" s="24">
        <v>0</v>
      </c>
      <c r="S1568" s="24">
        <v>0</v>
      </c>
      <c r="T1568" s="24">
        <v>0.33067226900000002</v>
      </c>
      <c r="U1568" s="24">
        <v>0.66932773099999998</v>
      </c>
      <c r="V1568" s="95">
        <f t="shared" si="341"/>
        <v>5.0332295394339359E-2</v>
      </c>
      <c r="W1568" s="95">
        <v>0.36178125</v>
      </c>
      <c r="X1568" s="95">
        <v>0.275896796</v>
      </c>
      <c r="Y1568" s="95">
        <f t="shared" si="342"/>
        <v>0.2758967964345676</v>
      </c>
      <c r="Z1568" s="2" t="s">
        <v>532</v>
      </c>
      <c r="AA1568" s="2" t="s">
        <v>532</v>
      </c>
      <c r="AB1568" s="2">
        <v>0.22500000000000001</v>
      </c>
      <c r="AC1568" s="95">
        <v>0.30104166700000001</v>
      </c>
      <c r="AD1568" s="38">
        <f t="shared" si="343"/>
        <v>0</v>
      </c>
      <c r="AE1568" s="38">
        <f t="shared" si="344"/>
        <v>0</v>
      </c>
      <c r="AF1568" s="38">
        <f t="shared" si="345"/>
        <v>7.0585071070151697</v>
      </c>
      <c r="AG1568" s="38">
        <f t="shared" si="346"/>
        <v>19.116042688169404</v>
      </c>
      <c r="AH1568" s="38">
        <f t="shared" si="347"/>
        <v>26.174549795184575</v>
      </c>
      <c r="AI1568" s="38">
        <v>127.496111111</v>
      </c>
      <c r="AJ1568" s="24">
        <f t="shared" si="348"/>
        <v>0.20529684840658885</v>
      </c>
      <c r="AK1568" s="2">
        <f t="shared" si="349"/>
        <v>3610</v>
      </c>
    </row>
    <row r="1569" spans="1:37">
      <c r="A1569" s="2">
        <v>209</v>
      </c>
      <c r="B1569" s="2" t="s">
        <v>264</v>
      </c>
      <c r="C1569" s="2" t="s">
        <v>2</v>
      </c>
      <c r="D1569" s="2" t="s">
        <v>443</v>
      </c>
      <c r="E1569" s="2" t="s">
        <v>1100</v>
      </c>
      <c r="F1569" s="2" t="s">
        <v>64</v>
      </c>
      <c r="H1569" s="2" t="s">
        <v>878</v>
      </c>
      <c r="I1569" s="2">
        <v>35640</v>
      </c>
      <c r="J1569" s="2">
        <v>2254</v>
      </c>
      <c r="K1569" s="95">
        <f t="shared" si="336"/>
        <v>6.3243546576879917E-2</v>
      </c>
      <c r="L1569" s="38">
        <f t="shared" si="337"/>
        <v>0</v>
      </c>
      <c r="M1569" s="38">
        <f t="shared" si="338"/>
        <v>1.04107933447</v>
      </c>
      <c r="N1569" s="38">
        <f t="shared" si="339"/>
        <v>2.09349845278</v>
      </c>
      <c r="O1569" s="38">
        <f t="shared" si="340"/>
        <v>8.1354222127499991</v>
      </c>
      <c r="P1569" s="2">
        <v>834276</v>
      </c>
      <c r="Q1569" s="2">
        <v>33.659110673000001</v>
      </c>
      <c r="R1569" s="24">
        <v>0</v>
      </c>
      <c r="S1569" s="24">
        <v>9.2376160999999998E-2</v>
      </c>
      <c r="T1569" s="24">
        <v>0.18575851400000001</v>
      </c>
      <c r="U1569" s="24">
        <v>0.721865325</v>
      </c>
      <c r="V1569" s="95">
        <f t="shared" si="341"/>
        <v>5.7401350536083057E-2</v>
      </c>
      <c r="W1569" s="95">
        <v>0.42393750000000002</v>
      </c>
      <c r="X1569" s="95">
        <v>0.31338519199999998</v>
      </c>
      <c r="Y1569" s="95">
        <f t="shared" si="342"/>
        <v>0.3006016985974358</v>
      </c>
      <c r="Z1569" s="2" t="s">
        <v>532</v>
      </c>
      <c r="AA1569" s="2">
        <v>0.17499999999999999</v>
      </c>
      <c r="AB1569" s="2">
        <v>0.22500000000000001</v>
      </c>
      <c r="AC1569" s="95">
        <v>0.33612946399999999</v>
      </c>
      <c r="AD1569" s="38">
        <f t="shared" si="343"/>
        <v>0</v>
      </c>
      <c r="AE1569" s="38">
        <f t="shared" si="344"/>
        <v>1.59597461974251</v>
      </c>
      <c r="AF1569" s="38">
        <f t="shared" si="345"/>
        <v>4.1262854504293802</v>
      </c>
      <c r="AG1569" s="38">
        <f t="shared" si="346"/>
        <v>23.954702744199675</v>
      </c>
      <c r="AH1569" s="38">
        <f t="shared" si="347"/>
        <v>28.080988194629057</v>
      </c>
      <c r="AI1569" s="38">
        <v>127.496111111</v>
      </c>
      <c r="AJ1569" s="24">
        <f t="shared" si="348"/>
        <v>0.22024976252162964</v>
      </c>
      <c r="AK1569" s="2">
        <f t="shared" si="349"/>
        <v>3410</v>
      </c>
    </row>
    <row r="1570" spans="1:37">
      <c r="A1570" s="2">
        <v>210</v>
      </c>
      <c r="B1570" s="2" t="s">
        <v>265</v>
      </c>
      <c r="C1570" s="2" t="s">
        <v>2</v>
      </c>
      <c r="D1570" s="2" t="s">
        <v>443</v>
      </c>
      <c r="E1570" s="2" t="s">
        <v>1100</v>
      </c>
      <c r="F1570" s="2" t="s">
        <v>64</v>
      </c>
      <c r="H1570" s="2" t="s">
        <v>878</v>
      </c>
      <c r="I1570" s="2">
        <v>14287</v>
      </c>
      <c r="J1570" s="2">
        <v>1205</v>
      </c>
      <c r="K1570" s="95">
        <f t="shared" si="336"/>
        <v>8.4342409183173511E-2</v>
      </c>
      <c r="L1570" s="38">
        <f t="shared" si="337"/>
        <v>0</v>
      </c>
      <c r="M1570" s="38">
        <f t="shared" si="338"/>
        <v>0</v>
      </c>
      <c r="N1570" s="38">
        <f t="shared" si="339"/>
        <v>0.72171122840000002</v>
      </c>
      <c r="O1570" s="38">
        <f t="shared" si="340"/>
        <v>5.3032887716000001</v>
      </c>
      <c r="P1570" s="2">
        <v>1459880</v>
      </c>
      <c r="Q1570" s="2">
        <v>11.498140227</v>
      </c>
      <c r="R1570" s="24">
        <v>0</v>
      </c>
      <c r="S1570" s="24">
        <v>0</v>
      </c>
      <c r="T1570" s="24">
        <v>0.11978609599999999</v>
      </c>
      <c r="U1570" s="24">
        <v>0.88021390399999999</v>
      </c>
      <c r="V1570" s="95">
        <f t="shared" si="341"/>
        <v>8.4342409183173511E-2</v>
      </c>
      <c r="W1570" s="95">
        <v>0.393125</v>
      </c>
      <c r="X1570" s="95">
        <v>0.31804136</v>
      </c>
      <c r="Y1570" s="95">
        <f t="shared" si="342"/>
        <v>0.31804136032125002</v>
      </c>
      <c r="Z1570" s="2" t="s">
        <v>532</v>
      </c>
      <c r="AA1570" s="2" t="s">
        <v>532</v>
      </c>
      <c r="AB1570" s="2">
        <v>0.22500000000000001</v>
      </c>
      <c r="AC1570" s="95">
        <v>0.33070312499999999</v>
      </c>
      <c r="AD1570" s="38">
        <f t="shared" si="343"/>
        <v>0</v>
      </c>
      <c r="AE1570" s="38">
        <f t="shared" si="344"/>
        <v>0</v>
      </c>
      <c r="AF1570" s="38">
        <f t="shared" si="345"/>
        <v>1.4224928311764002</v>
      </c>
      <c r="AG1570" s="38">
        <f t="shared" si="346"/>
        <v>15.363412125218852</v>
      </c>
      <c r="AH1570" s="38">
        <f t="shared" si="347"/>
        <v>16.785904956395253</v>
      </c>
      <c r="AI1570" s="38">
        <v>127.496111111</v>
      </c>
      <c r="AJ1570" s="24">
        <f t="shared" si="348"/>
        <v>0.13165817223853357</v>
      </c>
      <c r="AK1570" s="2">
        <f t="shared" si="349"/>
        <v>2008</v>
      </c>
    </row>
    <row r="1571" spans="1:37">
      <c r="A1571" s="2">
        <v>211</v>
      </c>
      <c r="B1571" s="2" t="s">
        <v>266</v>
      </c>
      <c r="C1571" s="2" t="s">
        <v>2</v>
      </c>
      <c r="D1571" s="2" t="s">
        <v>443</v>
      </c>
      <c r="E1571" s="2" t="s">
        <v>1100</v>
      </c>
      <c r="F1571" s="2" t="s">
        <v>64</v>
      </c>
      <c r="H1571" s="2" t="s">
        <v>878</v>
      </c>
      <c r="I1571" s="2">
        <v>34237</v>
      </c>
      <c r="J1571" s="2">
        <v>2779</v>
      </c>
      <c r="K1571" s="95">
        <f t="shared" si="336"/>
        <v>8.1169494990799423E-2</v>
      </c>
      <c r="L1571" s="38">
        <f t="shared" si="337"/>
        <v>0</v>
      </c>
      <c r="M1571" s="38">
        <f t="shared" si="338"/>
        <v>0</v>
      </c>
      <c r="N1571" s="38">
        <f t="shared" si="339"/>
        <v>3.8466672753249997</v>
      </c>
      <c r="O1571" s="38">
        <f t="shared" si="340"/>
        <v>10.048332724674999</v>
      </c>
      <c r="P1571" s="2">
        <v>1963466</v>
      </c>
      <c r="Q1571" s="2">
        <v>17.668056887999999</v>
      </c>
      <c r="R1571" s="24">
        <v>0</v>
      </c>
      <c r="S1571" s="24">
        <v>0</v>
      </c>
      <c r="T1571" s="24">
        <v>0.27683823499999999</v>
      </c>
      <c r="U1571" s="24">
        <v>0.72316176499999996</v>
      </c>
      <c r="V1571" s="95">
        <f t="shared" si="341"/>
        <v>8.1169494990799423E-2</v>
      </c>
      <c r="W1571" s="95">
        <v>0.37453124999999993</v>
      </c>
      <c r="X1571" s="95">
        <v>0.28500305599999998</v>
      </c>
      <c r="Y1571" s="95">
        <f t="shared" si="342"/>
        <v>0.28500305588396269</v>
      </c>
      <c r="Z1571" s="2" t="s">
        <v>532</v>
      </c>
      <c r="AA1571" s="2" t="s">
        <v>532</v>
      </c>
      <c r="AB1571" s="2">
        <v>0.22500000000000001</v>
      </c>
      <c r="AC1571" s="95">
        <v>0.307973214</v>
      </c>
      <c r="AD1571" s="38">
        <f t="shared" si="343"/>
        <v>0</v>
      </c>
      <c r="AE1571" s="38">
        <f t="shared" si="344"/>
        <v>0</v>
      </c>
      <c r="AF1571" s="38">
        <f t="shared" si="345"/>
        <v>7.5817811996655742</v>
      </c>
      <c r="AG1571" s="38">
        <f t="shared" si="346"/>
        <v>27.10884776314154</v>
      </c>
      <c r="AH1571" s="38">
        <f t="shared" si="347"/>
        <v>34.690628962807111</v>
      </c>
      <c r="AI1571" s="38">
        <v>127.496111111</v>
      </c>
      <c r="AJ1571" s="24">
        <f t="shared" si="348"/>
        <v>0.27209166350654362</v>
      </c>
      <c r="AK1571" s="2">
        <f t="shared" si="349"/>
        <v>4632</v>
      </c>
    </row>
    <row r="1572" spans="1:37">
      <c r="A1572" s="2">
        <v>212</v>
      </c>
      <c r="B1572" s="2" t="s">
        <v>267</v>
      </c>
      <c r="C1572" s="2" t="s">
        <v>2</v>
      </c>
      <c r="D1572" s="2" t="s">
        <v>443</v>
      </c>
      <c r="E1572" s="2" t="s">
        <v>1100</v>
      </c>
      <c r="F1572" s="2" t="s">
        <v>64</v>
      </c>
      <c r="H1572" s="2" t="s">
        <v>878</v>
      </c>
      <c r="I1572" s="2">
        <v>71887</v>
      </c>
      <c r="J1572" s="2">
        <v>2048</v>
      </c>
      <c r="K1572" s="95">
        <f t="shared" si="336"/>
        <v>2.8489156592986214E-2</v>
      </c>
      <c r="L1572" s="38">
        <f t="shared" si="337"/>
        <v>0</v>
      </c>
      <c r="M1572" s="38">
        <f t="shared" si="338"/>
        <v>2.8340705894400005</v>
      </c>
      <c r="N1572" s="38">
        <f t="shared" si="339"/>
        <v>3.5998117683200004</v>
      </c>
      <c r="O1572" s="38">
        <f t="shared" si="340"/>
        <v>3.8061176422400003</v>
      </c>
      <c r="P1572" s="2">
        <v>838747</v>
      </c>
      <c r="Q1572" s="2">
        <v>20.475502944999999</v>
      </c>
      <c r="R1572" s="24">
        <v>0</v>
      </c>
      <c r="S1572" s="24">
        <v>0.27676470600000003</v>
      </c>
      <c r="T1572" s="24">
        <v>0.35154411800000002</v>
      </c>
      <c r="U1572" s="24">
        <v>0.37169117600000001</v>
      </c>
      <c r="V1572" s="95">
        <f t="shared" si="341"/>
        <v>2.060436354434042E-2</v>
      </c>
      <c r="W1572" s="95">
        <v>0.34425</v>
      </c>
      <c r="X1572" s="95">
        <v>0.26471703099999999</v>
      </c>
      <c r="Y1572" s="95">
        <f t="shared" si="342"/>
        <v>0.23988652339525002</v>
      </c>
      <c r="Z1572" s="2" t="s">
        <v>532</v>
      </c>
      <c r="AA1572" s="2">
        <v>0.17499999999999999</v>
      </c>
      <c r="AB1572" s="2">
        <v>0.22500000000000001</v>
      </c>
      <c r="AC1572" s="95">
        <v>0.30228125</v>
      </c>
      <c r="AD1572" s="38">
        <f t="shared" si="343"/>
        <v>0</v>
      </c>
      <c r="AE1572" s="38">
        <f t="shared" si="344"/>
        <v>4.34463021361152</v>
      </c>
      <c r="AF1572" s="38">
        <f t="shared" si="345"/>
        <v>7.0952289953587204</v>
      </c>
      <c r="AG1572" s="38">
        <f t="shared" si="346"/>
        <v>10.078537667239834</v>
      </c>
      <c r="AH1572" s="38">
        <f t="shared" si="347"/>
        <v>17.173766662598553</v>
      </c>
      <c r="AI1572" s="38">
        <v>127.496111111</v>
      </c>
      <c r="AJ1572" s="24">
        <f t="shared" si="348"/>
        <v>0.13470031762495732</v>
      </c>
      <c r="AK1572" s="2">
        <f t="shared" si="349"/>
        <v>2469</v>
      </c>
    </row>
    <row r="1573" spans="1:37">
      <c r="A1573" s="2">
        <v>213</v>
      </c>
      <c r="B1573" s="2" t="s">
        <v>268</v>
      </c>
      <c r="C1573" s="2" t="s">
        <v>2</v>
      </c>
      <c r="D1573" s="2" t="s">
        <v>443</v>
      </c>
      <c r="E1573" s="2" t="s">
        <v>1100</v>
      </c>
      <c r="F1573" s="2" t="s">
        <v>64</v>
      </c>
      <c r="H1573" s="2" t="s">
        <v>878</v>
      </c>
      <c r="I1573" s="2">
        <v>76994</v>
      </c>
      <c r="J1573" s="2">
        <v>5873</v>
      </c>
      <c r="K1573" s="95">
        <f t="shared" si="336"/>
        <v>7.6278671065277817E-2</v>
      </c>
      <c r="L1573" s="38">
        <f t="shared" si="337"/>
        <v>0</v>
      </c>
      <c r="M1573" s="38">
        <f t="shared" si="338"/>
        <v>0</v>
      </c>
      <c r="N1573" s="38">
        <f t="shared" si="339"/>
        <v>3.9503384003649993</v>
      </c>
      <c r="O1573" s="38">
        <f t="shared" si="340"/>
        <v>25.414661599635</v>
      </c>
      <c r="P1573" s="2">
        <v>371273</v>
      </c>
      <c r="Q1573" s="2">
        <v>241.894175846</v>
      </c>
      <c r="R1573" s="24">
        <v>0</v>
      </c>
      <c r="S1573" s="24">
        <v>0</v>
      </c>
      <c r="T1573" s="24">
        <v>0.13452540099999999</v>
      </c>
      <c r="U1573" s="24">
        <v>0.86547459900000001</v>
      </c>
      <c r="V1573" s="95">
        <f t="shared" si="341"/>
        <v>7.6278671065277817E-2</v>
      </c>
      <c r="W1573" s="95">
        <v>0.46643750000000006</v>
      </c>
      <c r="X1573" s="95">
        <v>0.34912799</v>
      </c>
      <c r="Y1573" s="95">
        <f t="shared" si="342"/>
        <v>0.34912798975345316</v>
      </c>
      <c r="Z1573" s="2" t="s">
        <v>532</v>
      </c>
      <c r="AA1573" s="2" t="s">
        <v>532</v>
      </c>
      <c r="AB1573" s="2">
        <v>0.22500000000000001</v>
      </c>
      <c r="AC1573" s="95">
        <v>0.36842187500000001</v>
      </c>
      <c r="AD1573" s="38">
        <f t="shared" si="343"/>
        <v>0</v>
      </c>
      <c r="AE1573" s="38">
        <f t="shared" si="344"/>
        <v>0</v>
      </c>
      <c r="AF1573" s="38">
        <f t="shared" si="345"/>
        <v>7.7861169871194145</v>
      </c>
      <c r="AG1573" s="38">
        <f t="shared" si="346"/>
        <v>82.022659364285502</v>
      </c>
      <c r="AH1573" s="38">
        <f t="shared" si="347"/>
        <v>89.808776351404916</v>
      </c>
      <c r="AI1573" s="38">
        <v>127.496111111</v>
      </c>
      <c r="AJ1573" s="24">
        <f t="shared" si="348"/>
        <v>0.70440404471016427</v>
      </c>
      <c r="AK1573" s="2">
        <f t="shared" si="349"/>
        <v>9788</v>
      </c>
    </row>
    <row r="1574" spans="1:37">
      <c r="A1574" s="2">
        <v>214</v>
      </c>
      <c r="B1574" s="2" t="s">
        <v>269</v>
      </c>
      <c r="C1574" s="2" t="s">
        <v>2</v>
      </c>
      <c r="D1574" s="2" t="s">
        <v>443</v>
      </c>
      <c r="E1574" s="2" t="s">
        <v>1100</v>
      </c>
      <c r="F1574" s="2" t="s">
        <v>64</v>
      </c>
      <c r="H1574" s="2" t="s">
        <v>878</v>
      </c>
      <c r="I1574" s="2">
        <v>164656</v>
      </c>
      <c r="J1574" s="2">
        <v>11210</v>
      </c>
      <c r="K1574" s="95">
        <f t="shared" si="336"/>
        <v>6.8081333203770286E-2</v>
      </c>
      <c r="L1574" s="38">
        <f t="shared" si="337"/>
        <v>0</v>
      </c>
      <c r="M1574" s="38">
        <f t="shared" si="338"/>
        <v>0</v>
      </c>
      <c r="N1574" s="38">
        <f t="shared" si="339"/>
        <v>6.2953216647999994</v>
      </c>
      <c r="O1574" s="38">
        <f t="shared" si="340"/>
        <v>49.754678335199998</v>
      </c>
      <c r="P1574" s="2">
        <v>513111</v>
      </c>
      <c r="Q1574" s="2">
        <v>318.17713910100002</v>
      </c>
      <c r="R1574" s="24">
        <v>0</v>
      </c>
      <c r="S1574" s="24">
        <v>0</v>
      </c>
      <c r="T1574" s="24">
        <v>0.112316176</v>
      </c>
      <c r="U1574" s="24">
        <v>0.88768382400000001</v>
      </c>
      <c r="V1574" s="95">
        <f t="shared" si="341"/>
        <v>6.8081333203770286E-2</v>
      </c>
      <c r="W1574" s="95">
        <v>0.44093750000000004</v>
      </c>
      <c r="X1574" s="95">
        <v>0.332506833</v>
      </c>
      <c r="Y1574" s="95">
        <f t="shared" si="342"/>
        <v>0.33250683312224999</v>
      </c>
      <c r="Z1574" s="2" t="s">
        <v>532</v>
      </c>
      <c r="AA1574" s="2" t="s">
        <v>532</v>
      </c>
      <c r="AB1574" s="2">
        <v>0.22500000000000001</v>
      </c>
      <c r="AC1574" s="95">
        <v>0.346109375</v>
      </c>
      <c r="AD1574" s="38">
        <f t="shared" si="343"/>
        <v>0</v>
      </c>
      <c r="AE1574" s="38">
        <f t="shared" si="344"/>
        <v>0</v>
      </c>
      <c r="AF1574" s="38">
        <f t="shared" si="345"/>
        <v>12.408079001320798</v>
      </c>
      <c r="AG1574" s="38">
        <f t="shared" si="346"/>
        <v>150.85211104803767</v>
      </c>
      <c r="AH1574" s="38">
        <f t="shared" si="347"/>
        <v>163.26019004935847</v>
      </c>
      <c r="AI1574" s="38">
        <v>127.496111111</v>
      </c>
      <c r="AJ1574" s="24">
        <f t="shared" si="348"/>
        <v>1.2805111358041481</v>
      </c>
      <c r="AK1574" s="2">
        <f t="shared" si="349"/>
        <v>18683</v>
      </c>
    </row>
    <row r="1575" spans="1:37">
      <c r="A1575" s="2">
        <v>245</v>
      </c>
      <c r="B1575" s="2" t="s">
        <v>298</v>
      </c>
      <c r="C1575" s="2" t="s">
        <v>1</v>
      </c>
      <c r="D1575" s="2" t="s">
        <v>448</v>
      </c>
      <c r="E1575" s="2" t="s">
        <v>1100</v>
      </c>
      <c r="F1575" s="2" t="s">
        <v>64</v>
      </c>
      <c r="H1575" s="2" t="s">
        <v>878</v>
      </c>
      <c r="I1575" s="2">
        <v>3013</v>
      </c>
      <c r="J1575" s="2">
        <v>411</v>
      </c>
      <c r="K1575" s="95">
        <f t="shared" si="336"/>
        <v>0.13640889478924659</v>
      </c>
      <c r="L1575" s="38">
        <f t="shared" si="337"/>
        <v>0</v>
      </c>
      <c r="M1575" s="38">
        <f t="shared" si="338"/>
        <v>0</v>
      </c>
      <c r="N1575" s="38">
        <f t="shared" si="339"/>
        <v>0</v>
      </c>
      <c r="O1575" s="38">
        <f t="shared" si="340"/>
        <v>2.0550000000000002</v>
      </c>
      <c r="P1575" s="2">
        <v>1190295</v>
      </c>
      <c r="Q1575" s="2">
        <v>4.2151626179999999</v>
      </c>
      <c r="R1575" s="24">
        <v>0</v>
      </c>
      <c r="S1575" s="24">
        <v>0</v>
      </c>
      <c r="T1575" s="24">
        <v>0</v>
      </c>
      <c r="U1575" s="24">
        <v>1</v>
      </c>
      <c r="V1575" s="95">
        <f t="shared" si="341"/>
        <v>0.13640889478924659</v>
      </c>
      <c r="W1575" s="95">
        <v>0.41012499999999996</v>
      </c>
      <c r="X1575" s="95">
        <v>0.36135624999999999</v>
      </c>
      <c r="Y1575" s="95">
        <f t="shared" si="342"/>
        <v>0.36135624999999999</v>
      </c>
      <c r="Z1575" s="2" t="s">
        <v>532</v>
      </c>
      <c r="AA1575" s="2" t="s">
        <v>532</v>
      </c>
      <c r="AB1575" s="2" t="s">
        <v>532</v>
      </c>
      <c r="AC1575" s="95">
        <v>0.36135624999999999</v>
      </c>
      <c r="AD1575" s="38">
        <f t="shared" si="343"/>
        <v>0</v>
      </c>
      <c r="AE1575" s="38">
        <f t="shared" si="344"/>
        <v>0</v>
      </c>
      <c r="AF1575" s="38">
        <f t="shared" si="345"/>
        <v>0</v>
      </c>
      <c r="AG1575" s="38">
        <f t="shared" si="346"/>
        <v>6.5050629412500003</v>
      </c>
      <c r="AH1575" s="38">
        <f t="shared" si="347"/>
        <v>6.5050629412500003</v>
      </c>
      <c r="AI1575" s="38">
        <v>303.90305555600003</v>
      </c>
      <c r="AJ1575" s="24">
        <f t="shared" si="348"/>
        <v>2.1405059351406609E-2</v>
      </c>
      <c r="AK1575" s="2">
        <f t="shared" si="349"/>
        <v>685</v>
      </c>
    </row>
    <row r="1576" spans="1:37">
      <c r="A1576" s="2">
        <v>246</v>
      </c>
      <c r="B1576" s="2" t="s">
        <v>299</v>
      </c>
      <c r="C1576" s="2" t="s">
        <v>1</v>
      </c>
      <c r="D1576" s="2" t="s">
        <v>448</v>
      </c>
      <c r="E1576" s="2" t="s">
        <v>1100</v>
      </c>
      <c r="F1576" s="2" t="s">
        <v>64</v>
      </c>
      <c r="H1576" s="2" t="s">
        <v>878</v>
      </c>
      <c r="I1576" s="2">
        <v>5592</v>
      </c>
      <c r="J1576" s="2">
        <v>1502</v>
      </c>
      <c r="K1576" s="95">
        <f t="shared" si="336"/>
        <v>0.2685979971387697</v>
      </c>
      <c r="L1576" s="38">
        <f t="shared" si="337"/>
        <v>0</v>
      </c>
      <c r="M1576" s="38">
        <f t="shared" si="338"/>
        <v>0</v>
      </c>
      <c r="N1576" s="38">
        <f t="shared" si="339"/>
        <v>0</v>
      </c>
      <c r="O1576" s="38">
        <f t="shared" si="340"/>
        <v>7.51</v>
      </c>
      <c r="P1576" s="2">
        <v>1441996</v>
      </c>
      <c r="Q1576" s="2">
        <v>15.108141145999999</v>
      </c>
      <c r="R1576" s="24">
        <v>0</v>
      </c>
      <c r="S1576" s="24">
        <v>0</v>
      </c>
      <c r="T1576" s="24">
        <v>0</v>
      </c>
      <c r="U1576" s="24">
        <v>1</v>
      </c>
      <c r="V1576" s="95">
        <f t="shared" si="341"/>
        <v>0.2685979971387697</v>
      </c>
      <c r="W1576" s="95">
        <v>0.42978125</v>
      </c>
      <c r="X1576" s="95">
        <v>0.38143749999999998</v>
      </c>
      <c r="Y1576" s="95">
        <f t="shared" si="342"/>
        <v>0.38143749999999998</v>
      </c>
      <c r="Z1576" s="2" t="s">
        <v>532</v>
      </c>
      <c r="AA1576" s="2" t="s">
        <v>532</v>
      </c>
      <c r="AB1576" s="2" t="s">
        <v>532</v>
      </c>
      <c r="AC1576" s="95">
        <v>0.38143749999999998</v>
      </c>
      <c r="AD1576" s="38">
        <f t="shared" si="343"/>
        <v>0</v>
      </c>
      <c r="AE1576" s="38">
        <f t="shared" si="344"/>
        <v>0</v>
      </c>
      <c r="AF1576" s="38">
        <f t="shared" si="345"/>
        <v>0</v>
      </c>
      <c r="AG1576" s="38">
        <f t="shared" si="346"/>
        <v>25.093857674999999</v>
      </c>
      <c r="AH1576" s="38">
        <f t="shared" si="347"/>
        <v>25.093857674999999</v>
      </c>
      <c r="AI1576" s="38">
        <v>303.90305555600003</v>
      </c>
      <c r="AJ1576" s="24">
        <f t="shared" si="348"/>
        <v>8.2571916327363049E-2</v>
      </c>
      <c r="AK1576" s="2">
        <f t="shared" si="349"/>
        <v>2503</v>
      </c>
    </row>
    <row r="1577" spans="1:37">
      <c r="A1577" s="2">
        <v>247</v>
      </c>
      <c r="B1577" s="2" t="s">
        <v>300</v>
      </c>
      <c r="C1577" s="2" t="s">
        <v>1</v>
      </c>
      <c r="D1577" s="2" t="s">
        <v>448</v>
      </c>
      <c r="E1577" s="2" t="s">
        <v>1100</v>
      </c>
      <c r="F1577" s="2" t="s">
        <v>64</v>
      </c>
      <c r="H1577" s="2" t="s">
        <v>878</v>
      </c>
      <c r="I1577" s="2">
        <v>6770</v>
      </c>
      <c r="J1577" s="2">
        <v>1221</v>
      </c>
      <c r="K1577" s="95">
        <f t="shared" si="336"/>
        <v>0.18035450516986706</v>
      </c>
      <c r="L1577" s="38">
        <f t="shared" si="337"/>
        <v>0</v>
      </c>
      <c r="M1577" s="38">
        <f t="shared" si="338"/>
        <v>0</v>
      </c>
      <c r="N1577" s="38">
        <f t="shared" si="339"/>
        <v>0</v>
      </c>
      <c r="O1577" s="38">
        <f t="shared" si="340"/>
        <v>6.1050000000000004</v>
      </c>
      <c r="P1577" s="2">
        <v>497677</v>
      </c>
      <c r="Q1577" s="2">
        <v>33.454406548000001</v>
      </c>
      <c r="R1577" s="24">
        <v>0</v>
      </c>
      <c r="S1577" s="24">
        <v>0</v>
      </c>
      <c r="T1577" s="24">
        <v>0</v>
      </c>
      <c r="U1577" s="24">
        <v>1</v>
      </c>
      <c r="V1577" s="95">
        <f t="shared" si="341"/>
        <v>0.18035450516986706</v>
      </c>
      <c r="W1577" s="95">
        <v>0.43243750000000003</v>
      </c>
      <c r="X1577" s="95">
        <v>0.36656250000000001</v>
      </c>
      <c r="Y1577" s="95">
        <f t="shared" si="342"/>
        <v>0.36656250000000001</v>
      </c>
      <c r="Z1577" s="2" t="s">
        <v>532</v>
      </c>
      <c r="AA1577" s="2" t="s">
        <v>532</v>
      </c>
      <c r="AB1577" s="2" t="s">
        <v>532</v>
      </c>
      <c r="AC1577" s="95">
        <v>0.36656250000000001</v>
      </c>
      <c r="AD1577" s="38">
        <f t="shared" si="343"/>
        <v>0</v>
      </c>
      <c r="AE1577" s="38">
        <f t="shared" si="344"/>
        <v>0</v>
      </c>
      <c r="AF1577" s="38">
        <f t="shared" si="345"/>
        <v>0</v>
      </c>
      <c r="AG1577" s="38">
        <f t="shared" si="346"/>
        <v>19.603689187500002</v>
      </c>
      <c r="AH1577" s="38">
        <f t="shared" si="347"/>
        <v>19.603689187500002</v>
      </c>
      <c r="AI1577" s="38">
        <v>303.90305555600003</v>
      </c>
      <c r="AJ1577" s="24">
        <f t="shared" si="348"/>
        <v>6.450639053837233E-2</v>
      </c>
      <c r="AK1577" s="2">
        <f t="shared" si="349"/>
        <v>2035</v>
      </c>
    </row>
    <row r="1578" spans="1:37">
      <c r="A1578" s="2">
        <v>248</v>
      </c>
      <c r="B1578" s="2" t="s">
        <v>301</v>
      </c>
      <c r="C1578" s="2" t="s">
        <v>1</v>
      </c>
      <c r="D1578" s="2" t="s">
        <v>448</v>
      </c>
      <c r="E1578" s="2" t="s">
        <v>1100</v>
      </c>
      <c r="F1578" s="2" t="s">
        <v>64</v>
      </c>
      <c r="H1578" s="2" t="s">
        <v>878</v>
      </c>
      <c r="I1578" s="2">
        <v>1272</v>
      </c>
      <c r="J1578" s="2">
        <v>22</v>
      </c>
      <c r="K1578" s="95">
        <f t="shared" si="336"/>
        <v>1.7295597484276729E-2</v>
      </c>
      <c r="L1578" s="38">
        <f t="shared" si="337"/>
        <v>0</v>
      </c>
      <c r="M1578" s="38">
        <f t="shared" si="338"/>
        <v>0</v>
      </c>
      <c r="N1578" s="38">
        <f t="shared" si="339"/>
        <v>1.3561274540000001E-2</v>
      </c>
      <c r="O1578" s="38">
        <f t="shared" si="340"/>
        <v>9.6438725459999999E-2</v>
      </c>
      <c r="P1578" s="2">
        <v>2765142</v>
      </c>
      <c r="Q1578" s="2">
        <v>7.0001170000000001E-2</v>
      </c>
      <c r="R1578" s="24">
        <v>0</v>
      </c>
      <c r="S1578" s="24">
        <v>0</v>
      </c>
      <c r="T1578" s="24">
        <v>0.12328431400000001</v>
      </c>
      <c r="U1578" s="24">
        <v>0.87671568600000005</v>
      </c>
      <c r="V1578" s="95">
        <f t="shared" si="341"/>
        <v>1.7295597484276729E-2</v>
      </c>
      <c r="W1578" s="95">
        <v>0.36231249999999998</v>
      </c>
      <c r="X1578" s="95">
        <v>0.29461670499999998</v>
      </c>
      <c r="Y1578" s="95">
        <f t="shared" si="342"/>
        <v>0.29461670494143755</v>
      </c>
      <c r="Z1578" s="2" t="s">
        <v>532</v>
      </c>
      <c r="AA1578" s="2" t="s">
        <v>532</v>
      </c>
      <c r="AB1578" s="2">
        <v>0.22500000000000001</v>
      </c>
      <c r="AC1578" s="95">
        <v>0.30440624999999999</v>
      </c>
      <c r="AD1578" s="38">
        <f t="shared" si="343"/>
        <v>0</v>
      </c>
      <c r="AE1578" s="38">
        <f t="shared" si="344"/>
        <v>0</v>
      </c>
      <c r="AF1578" s="38">
        <f t="shared" si="345"/>
        <v>2.6729272118340003E-2</v>
      </c>
      <c r="AG1578" s="38">
        <f t="shared" si="346"/>
        <v>0.25716338476322914</v>
      </c>
      <c r="AH1578" s="38">
        <f t="shared" si="347"/>
        <v>0.28389265688156917</v>
      </c>
      <c r="AI1578" s="38">
        <v>303.90305555600003</v>
      </c>
      <c r="AJ1578" s="24">
        <f t="shared" si="348"/>
        <v>9.341553225326372E-4</v>
      </c>
      <c r="AK1578" s="2">
        <f t="shared" si="349"/>
        <v>37</v>
      </c>
    </row>
    <row r="1579" spans="1:37">
      <c r="A1579" s="2">
        <v>249</v>
      </c>
      <c r="B1579" s="2" t="s">
        <v>302</v>
      </c>
      <c r="C1579" s="2" t="s">
        <v>1</v>
      </c>
      <c r="D1579" s="2" t="s">
        <v>448</v>
      </c>
      <c r="E1579" s="2" t="s">
        <v>1100</v>
      </c>
      <c r="F1579" s="2" t="s">
        <v>64</v>
      </c>
      <c r="H1579" s="2" t="s">
        <v>878</v>
      </c>
      <c r="I1579" s="2">
        <v>3076</v>
      </c>
      <c r="J1579" s="2">
        <v>226</v>
      </c>
      <c r="K1579" s="95">
        <f t="shared" si="336"/>
        <v>7.3472041612483746E-2</v>
      </c>
      <c r="L1579" s="38">
        <f t="shared" si="337"/>
        <v>0</v>
      </c>
      <c r="M1579" s="38">
        <f t="shared" si="338"/>
        <v>0</v>
      </c>
      <c r="N1579" s="38">
        <f t="shared" si="339"/>
        <v>0</v>
      </c>
      <c r="O1579" s="38">
        <f t="shared" si="340"/>
        <v>1.1299999999999999</v>
      </c>
      <c r="P1579" s="2">
        <v>1479227</v>
      </c>
      <c r="Q1579" s="2">
        <v>1.598589947</v>
      </c>
      <c r="R1579" s="24">
        <v>0</v>
      </c>
      <c r="S1579" s="24">
        <v>0</v>
      </c>
      <c r="T1579" s="24">
        <v>0</v>
      </c>
      <c r="U1579" s="24">
        <v>1</v>
      </c>
      <c r="V1579" s="95">
        <f t="shared" si="341"/>
        <v>7.3472041612483746E-2</v>
      </c>
      <c r="W1579" s="95">
        <v>0.4090625</v>
      </c>
      <c r="X1579" s="95">
        <v>0.35057187499999998</v>
      </c>
      <c r="Y1579" s="95">
        <f t="shared" si="342"/>
        <v>0.35057187499999998</v>
      </c>
      <c r="Z1579" s="2" t="s">
        <v>532</v>
      </c>
      <c r="AA1579" s="2" t="s">
        <v>532</v>
      </c>
      <c r="AB1579" s="2" t="s">
        <v>532</v>
      </c>
      <c r="AC1579" s="95">
        <v>0.35057187499999998</v>
      </c>
      <c r="AD1579" s="38">
        <f t="shared" si="343"/>
        <v>0</v>
      </c>
      <c r="AE1579" s="38">
        <f t="shared" si="344"/>
        <v>0</v>
      </c>
      <c r="AF1579" s="38">
        <f t="shared" si="345"/>
        <v>0</v>
      </c>
      <c r="AG1579" s="38">
        <f t="shared" si="346"/>
        <v>3.4702408762499997</v>
      </c>
      <c r="AH1579" s="38">
        <f t="shared" si="347"/>
        <v>3.4702408762499997</v>
      </c>
      <c r="AI1579" s="38">
        <v>303.90305555600003</v>
      </c>
      <c r="AJ1579" s="24">
        <f t="shared" si="348"/>
        <v>1.1418907486471588E-2</v>
      </c>
      <c r="AK1579" s="2">
        <f t="shared" si="349"/>
        <v>377</v>
      </c>
    </row>
    <row r="1580" spans="1:37">
      <c r="A1580" s="2">
        <v>250</v>
      </c>
      <c r="B1580" s="2" t="s">
        <v>303</v>
      </c>
      <c r="C1580" s="2" t="s">
        <v>1</v>
      </c>
      <c r="D1580" s="2" t="s">
        <v>448</v>
      </c>
      <c r="E1580" s="2" t="s">
        <v>1100</v>
      </c>
      <c r="F1580" s="2" t="s">
        <v>64</v>
      </c>
      <c r="H1580" s="2" t="s">
        <v>878</v>
      </c>
      <c r="I1580" s="2">
        <v>2280</v>
      </c>
      <c r="J1580" s="2">
        <v>278</v>
      </c>
      <c r="K1580" s="95">
        <f t="shared" si="336"/>
        <v>0.12192982456140351</v>
      </c>
      <c r="L1580" s="38">
        <f t="shared" si="337"/>
        <v>0</v>
      </c>
      <c r="M1580" s="38">
        <f t="shared" si="338"/>
        <v>0</v>
      </c>
      <c r="N1580" s="38">
        <f t="shared" si="339"/>
        <v>0</v>
      </c>
      <c r="O1580" s="38">
        <f t="shared" si="340"/>
        <v>1.39</v>
      </c>
      <c r="P1580" s="2">
        <v>919043</v>
      </c>
      <c r="Q1580" s="2">
        <v>3.1510236649999999</v>
      </c>
      <c r="R1580" s="24">
        <v>0</v>
      </c>
      <c r="S1580" s="24">
        <v>0</v>
      </c>
      <c r="T1580" s="24">
        <v>0</v>
      </c>
      <c r="U1580" s="24">
        <v>1</v>
      </c>
      <c r="V1580" s="95">
        <f t="shared" si="341"/>
        <v>0.12192982456140351</v>
      </c>
      <c r="W1580" s="95">
        <v>0.40268749999999998</v>
      </c>
      <c r="X1580" s="95">
        <v>0.36528749999999999</v>
      </c>
      <c r="Y1580" s="95">
        <f t="shared" si="342"/>
        <v>0.36528749999999999</v>
      </c>
      <c r="Z1580" s="2" t="s">
        <v>532</v>
      </c>
      <c r="AA1580" s="2" t="s">
        <v>532</v>
      </c>
      <c r="AB1580" s="2" t="s">
        <v>532</v>
      </c>
      <c r="AC1580" s="95">
        <v>0.36528749999999999</v>
      </c>
      <c r="AD1580" s="38">
        <f t="shared" si="343"/>
        <v>0</v>
      </c>
      <c r="AE1580" s="38">
        <f t="shared" si="344"/>
        <v>0</v>
      </c>
      <c r="AF1580" s="38">
        <f t="shared" si="345"/>
        <v>0</v>
      </c>
      <c r="AG1580" s="38">
        <f t="shared" si="346"/>
        <v>4.4478867149999992</v>
      </c>
      <c r="AH1580" s="38">
        <f t="shared" si="347"/>
        <v>4.4478867149999992</v>
      </c>
      <c r="AI1580" s="38">
        <v>303.90305555600003</v>
      </c>
      <c r="AJ1580" s="24">
        <f t="shared" si="348"/>
        <v>1.4635873623785892E-2</v>
      </c>
      <c r="AK1580" s="2">
        <f t="shared" si="349"/>
        <v>463</v>
      </c>
    </row>
    <row r="1581" spans="1:37">
      <c r="A1581" s="2">
        <v>251</v>
      </c>
      <c r="B1581" s="2" t="s">
        <v>304</v>
      </c>
      <c r="C1581" s="2" t="s">
        <v>1</v>
      </c>
      <c r="D1581" s="2" t="s">
        <v>448</v>
      </c>
      <c r="E1581" s="2" t="s">
        <v>1100</v>
      </c>
      <c r="F1581" s="2" t="s">
        <v>64</v>
      </c>
      <c r="H1581" s="2" t="s">
        <v>878</v>
      </c>
      <c r="I1581" s="2">
        <v>688</v>
      </c>
      <c r="J1581" s="2">
        <v>4</v>
      </c>
      <c r="K1581" s="95">
        <f t="shared" si="336"/>
        <v>5.8139534883720929E-3</v>
      </c>
      <c r="L1581" s="38">
        <f t="shared" si="337"/>
        <v>0</v>
      </c>
      <c r="M1581" s="38">
        <f t="shared" si="338"/>
        <v>0</v>
      </c>
      <c r="N1581" s="38">
        <f t="shared" si="339"/>
        <v>0</v>
      </c>
      <c r="O1581" s="38">
        <f t="shared" si="340"/>
        <v>0.02</v>
      </c>
      <c r="P1581" s="2">
        <v>1526142</v>
      </c>
      <c r="Q1581" s="2">
        <v>1.9241435000000001E-2</v>
      </c>
      <c r="R1581" s="24">
        <v>0</v>
      </c>
      <c r="S1581" s="24">
        <v>0</v>
      </c>
      <c r="T1581" s="24">
        <v>0</v>
      </c>
      <c r="U1581" s="24">
        <v>1</v>
      </c>
      <c r="V1581" s="95">
        <f t="shared" si="341"/>
        <v>5.8139534883720929E-3</v>
      </c>
      <c r="W1581" s="95">
        <v>0.40534374999999995</v>
      </c>
      <c r="X1581" s="95">
        <v>0.33521875000000001</v>
      </c>
      <c r="Y1581" s="95">
        <f t="shared" si="342"/>
        <v>0.33521875000000001</v>
      </c>
      <c r="Z1581" s="2" t="s">
        <v>532</v>
      </c>
      <c r="AA1581" s="2" t="s">
        <v>532</v>
      </c>
      <c r="AB1581" s="2" t="s">
        <v>532</v>
      </c>
      <c r="AC1581" s="95">
        <v>0.33521875000000001</v>
      </c>
      <c r="AD1581" s="38">
        <f t="shared" si="343"/>
        <v>0</v>
      </c>
      <c r="AE1581" s="38">
        <f t="shared" si="344"/>
        <v>0</v>
      </c>
      <c r="AF1581" s="38">
        <f t="shared" si="345"/>
        <v>0</v>
      </c>
      <c r="AG1581" s="38">
        <f t="shared" si="346"/>
        <v>5.8730325E-2</v>
      </c>
      <c r="AH1581" s="38">
        <f t="shared" si="347"/>
        <v>5.8730325E-2</v>
      </c>
      <c r="AI1581" s="38">
        <v>303.90305555600003</v>
      </c>
      <c r="AJ1581" s="24">
        <f t="shared" si="348"/>
        <v>1.9325348635455822E-4</v>
      </c>
      <c r="AK1581" s="2">
        <f t="shared" si="349"/>
        <v>7</v>
      </c>
    </row>
    <row r="1582" spans="1:37">
      <c r="A1582" s="2">
        <v>252</v>
      </c>
      <c r="B1582" s="2" t="s">
        <v>305</v>
      </c>
      <c r="C1582" s="2" t="s">
        <v>1</v>
      </c>
      <c r="D1582" s="2" t="s">
        <v>448</v>
      </c>
      <c r="E1582" s="2" t="s">
        <v>1100</v>
      </c>
      <c r="F1582" s="2" t="s">
        <v>64</v>
      </c>
      <c r="H1582" s="2" t="s">
        <v>878</v>
      </c>
      <c r="I1582" s="2">
        <v>3467</v>
      </c>
      <c r="J1582" s="2">
        <v>1278</v>
      </c>
      <c r="K1582" s="95">
        <f t="shared" si="336"/>
        <v>0.36861840207672342</v>
      </c>
      <c r="L1582" s="38">
        <f t="shared" si="337"/>
        <v>0</v>
      </c>
      <c r="M1582" s="38">
        <f t="shared" si="338"/>
        <v>0</v>
      </c>
      <c r="N1582" s="38">
        <f t="shared" si="339"/>
        <v>0</v>
      </c>
      <c r="O1582" s="38">
        <f t="shared" si="340"/>
        <v>6.39</v>
      </c>
      <c r="P1582" s="2">
        <v>927490</v>
      </c>
      <c r="Q1582" s="2">
        <v>18.272575641</v>
      </c>
      <c r="R1582" s="24">
        <v>0</v>
      </c>
      <c r="S1582" s="24">
        <v>0</v>
      </c>
      <c r="T1582" s="24">
        <v>0</v>
      </c>
      <c r="U1582" s="24">
        <v>1</v>
      </c>
      <c r="V1582" s="95">
        <f t="shared" si="341"/>
        <v>0.36861840207672342</v>
      </c>
      <c r="W1582" s="95">
        <v>0.42234375000000007</v>
      </c>
      <c r="X1582" s="95">
        <v>0.36815625000000002</v>
      </c>
      <c r="Y1582" s="95">
        <f t="shared" si="342"/>
        <v>0.36815625000000002</v>
      </c>
      <c r="Z1582" s="2" t="s">
        <v>532</v>
      </c>
      <c r="AA1582" s="2" t="s">
        <v>532</v>
      </c>
      <c r="AB1582" s="2" t="s">
        <v>532</v>
      </c>
      <c r="AC1582" s="95">
        <v>0.36815625000000002</v>
      </c>
      <c r="AD1582" s="38">
        <f t="shared" si="343"/>
        <v>0</v>
      </c>
      <c r="AE1582" s="38">
        <f t="shared" si="344"/>
        <v>0</v>
      </c>
      <c r="AF1582" s="38">
        <f t="shared" si="345"/>
        <v>0</v>
      </c>
      <c r="AG1582" s="38">
        <f t="shared" si="346"/>
        <v>20.608061512500001</v>
      </c>
      <c r="AH1582" s="38">
        <f t="shared" si="347"/>
        <v>20.608061512500001</v>
      </c>
      <c r="AI1582" s="38">
        <v>303.90305555600003</v>
      </c>
      <c r="AJ1582" s="24">
        <f t="shared" si="348"/>
        <v>6.7811300793922308E-2</v>
      </c>
      <c r="AK1582" s="2">
        <f t="shared" si="349"/>
        <v>2130</v>
      </c>
    </row>
    <row r="1583" spans="1:37">
      <c r="A1583" s="2">
        <v>253</v>
      </c>
      <c r="B1583" s="2" t="s">
        <v>306</v>
      </c>
      <c r="C1583" s="2" t="s">
        <v>1</v>
      </c>
      <c r="D1583" s="2" t="s">
        <v>448</v>
      </c>
      <c r="E1583" s="2" t="s">
        <v>1100</v>
      </c>
      <c r="F1583" s="2" t="s">
        <v>64</v>
      </c>
      <c r="H1583" s="2" t="s">
        <v>878</v>
      </c>
      <c r="I1583" s="2">
        <v>8332</v>
      </c>
      <c r="J1583" s="2">
        <v>1645</v>
      </c>
      <c r="K1583" s="95">
        <f t="shared" si="336"/>
        <v>0.19743158905424868</v>
      </c>
      <c r="L1583" s="38">
        <f t="shared" si="337"/>
        <v>0</v>
      </c>
      <c r="M1583" s="38">
        <f t="shared" si="338"/>
        <v>0</v>
      </c>
      <c r="N1583" s="38">
        <f t="shared" si="339"/>
        <v>0</v>
      </c>
      <c r="O1583" s="38">
        <f t="shared" si="340"/>
        <v>8.2249999999999996</v>
      </c>
      <c r="P1583" s="2">
        <v>811004</v>
      </c>
      <c r="Q1583" s="2">
        <v>25.203977430999998</v>
      </c>
      <c r="R1583" s="24">
        <v>0</v>
      </c>
      <c r="S1583" s="24">
        <v>0</v>
      </c>
      <c r="T1583" s="24">
        <v>0</v>
      </c>
      <c r="U1583" s="24">
        <v>1</v>
      </c>
      <c r="V1583" s="95">
        <f t="shared" si="341"/>
        <v>0.19743158905424868</v>
      </c>
      <c r="W1583" s="95">
        <v>0.40375</v>
      </c>
      <c r="X1583" s="95">
        <v>0.35381249999999997</v>
      </c>
      <c r="Y1583" s="95">
        <f t="shared" si="342"/>
        <v>0.35381249999999997</v>
      </c>
      <c r="Z1583" s="2" t="s">
        <v>532</v>
      </c>
      <c r="AA1583" s="2" t="s">
        <v>532</v>
      </c>
      <c r="AB1583" s="2" t="s">
        <v>532</v>
      </c>
      <c r="AC1583" s="95">
        <v>0.35381249999999997</v>
      </c>
      <c r="AD1583" s="38">
        <f t="shared" si="343"/>
        <v>0</v>
      </c>
      <c r="AE1583" s="38">
        <f t="shared" si="344"/>
        <v>0</v>
      </c>
      <c r="AF1583" s="38">
        <f t="shared" si="345"/>
        <v>0</v>
      </c>
      <c r="AG1583" s="38">
        <f t="shared" si="346"/>
        <v>25.492544437499998</v>
      </c>
      <c r="AH1583" s="38">
        <f t="shared" si="347"/>
        <v>25.492544437499998</v>
      </c>
      <c r="AI1583" s="38">
        <v>303.90305555600003</v>
      </c>
      <c r="AJ1583" s="24">
        <f t="shared" si="348"/>
        <v>8.3883804296934761E-2</v>
      </c>
      <c r="AK1583" s="2">
        <f t="shared" si="349"/>
        <v>2742</v>
      </c>
    </row>
    <row r="1584" spans="1:37">
      <c r="A1584" s="2">
        <v>254</v>
      </c>
      <c r="B1584" s="2" t="s">
        <v>307</v>
      </c>
      <c r="C1584" s="2" t="s">
        <v>1</v>
      </c>
      <c r="D1584" s="2" t="s">
        <v>448</v>
      </c>
      <c r="E1584" s="2" t="s">
        <v>1100</v>
      </c>
      <c r="F1584" s="2" t="s">
        <v>64</v>
      </c>
      <c r="H1584" s="2" t="s">
        <v>878</v>
      </c>
      <c r="I1584" s="2">
        <v>1548</v>
      </c>
      <c r="J1584" s="2">
        <v>111</v>
      </c>
      <c r="K1584" s="95">
        <f t="shared" si="336"/>
        <v>7.170542635658915E-2</v>
      </c>
      <c r="L1584" s="38">
        <f t="shared" si="337"/>
        <v>0</v>
      </c>
      <c r="M1584" s="38">
        <f t="shared" si="338"/>
        <v>0</v>
      </c>
      <c r="N1584" s="38">
        <f t="shared" si="339"/>
        <v>0</v>
      </c>
      <c r="O1584" s="38">
        <f t="shared" si="340"/>
        <v>0.55500000000000005</v>
      </c>
      <c r="P1584" s="2">
        <v>1378722</v>
      </c>
      <c r="Q1584" s="2">
        <v>0.79518380499999997</v>
      </c>
      <c r="R1584" s="24">
        <v>0</v>
      </c>
      <c r="S1584" s="24">
        <v>0</v>
      </c>
      <c r="T1584" s="24">
        <v>0</v>
      </c>
      <c r="U1584" s="24">
        <v>1</v>
      </c>
      <c r="V1584" s="95">
        <f t="shared" si="341"/>
        <v>7.170542635658915E-2</v>
      </c>
      <c r="W1584" s="95">
        <v>0.35859374999999999</v>
      </c>
      <c r="X1584" s="95">
        <v>0.32507187500000001</v>
      </c>
      <c r="Y1584" s="95">
        <f t="shared" si="342"/>
        <v>0.32507187500000001</v>
      </c>
      <c r="Z1584" s="2" t="s">
        <v>532</v>
      </c>
      <c r="AA1584" s="2" t="s">
        <v>532</v>
      </c>
      <c r="AB1584" s="2" t="s">
        <v>532</v>
      </c>
      <c r="AC1584" s="95">
        <v>0.32507187500000001</v>
      </c>
      <c r="AD1584" s="38">
        <f t="shared" si="343"/>
        <v>0</v>
      </c>
      <c r="AE1584" s="38">
        <f t="shared" si="344"/>
        <v>0</v>
      </c>
      <c r="AF1584" s="38">
        <f t="shared" si="345"/>
        <v>0</v>
      </c>
      <c r="AG1584" s="38">
        <f t="shared" si="346"/>
        <v>1.5804344418750003</v>
      </c>
      <c r="AH1584" s="38">
        <f t="shared" si="347"/>
        <v>1.5804344418750003</v>
      </c>
      <c r="AI1584" s="38">
        <v>303.90305555600003</v>
      </c>
      <c r="AJ1584" s="24">
        <f t="shared" si="348"/>
        <v>5.2004559117826135E-3</v>
      </c>
      <c r="AK1584" s="2">
        <f t="shared" si="349"/>
        <v>185</v>
      </c>
    </row>
    <row r="1585" spans="1:37">
      <c r="A1585" s="2">
        <v>255</v>
      </c>
      <c r="B1585" s="2" t="s">
        <v>308</v>
      </c>
      <c r="C1585" s="2" t="s">
        <v>1</v>
      </c>
      <c r="D1585" s="2" t="s">
        <v>448</v>
      </c>
      <c r="E1585" s="2" t="s">
        <v>1100</v>
      </c>
      <c r="F1585" s="2" t="s">
        <v>64</v>
      </c>
      <c r="H1585" s="2" t="s">
        <v>878</v>
      </c>
      <c r="I1585" s="2">
        <v>2037</v>
      </c>
      <c r="J1585" s="2">
        <v>77</v>
      </c>
      <c r="K1585" s="95">
        <f t="shared" si="336"/>
        <v>3.7800687285223365E-2</v>
      </c>
      <c r="L1585" s="38">
        <f t="shared" si="337"/>
        <v>0</v>
      </c>
      <c r="M1585" s="38">
        <f t="shared" si="338"/>
        <v>0</v>
      </c>
      <c r="N1585" s="38">
        <f t="shared" si="339"/>
        <v>0</v>
      </c>
      <c r="O1585" s="38">
        <f t="shared" si="340"/>
        <v>0.38500000000000001</v>
      </c>
      <c r="P1585" s="2">
        <v>2289330</v>
      </c>
      <c r="Q1585" s="2">
        <v>0.29740676999999999</v>
      </c>
      <c r="R1585" s="24">
        <v>0</v>
      </c>
      <c r="S1585" s="24">
        <v>0</v>
      </c>
      <c r="T1585" s="24">
        <v>0</v>
      </c>
      <c r="U1585" s="24">
        <v>1</v>
      </c>
      <c r="V1585" s="95">
        <f t="shared" si="341"/>
        <v>3.7800687285223365E-2</v>
      </c>
      <c r="W1585" s="95">
        <v>0.39046874999999998</v>
      </c>
      <c r="X1585" s="95">
        <v>0.32385000000000003</v>
      </c>
      <c r="Y1585" s="95">
        <f t="shared" si="342"/>
        <v>0.32385000000000003</v>
      </c>
      <c r="Z1585" s="2" t="s">
        <v>532</v>
      </c>
      <c r="AA1585" s="2" t="s">
        <v>532</v>
      </c>
      <c r="AB1585" s="2" t="s">
        <v>532</v>
      </c>
      <c r="AC1585" s="95">
        <v>0.32385000000000003</v>
      </c>
      <c r="AD1585" s="38">
        <f t="shared" si="343"/>
        <v>0</v>
      </c>
      <c r="AE1585" s="38">
        <f t="shared" si="344"/>
        <v>0</v>
      </c>
      <c r="AF1585" s="38">
        <f t="shared" si="345"/>
        <v>0</v>
      </c>
      <c r="AG1585" s="38">
        <f t="shared" si="346"/>
        <v>1.0922165099999999</v>
      </c>
      <c r="AH1585" s="38">
        <f t="shared" si="347"/>
        <v>1.0922165099999999</v>
      </c>
      <c r="AI1585" s="38">
        <v>303.90305555600003</v>
      </c>
      <c r="AJ1585" s="24">
        <f t="shared" si="348"/>
        <v>3.5939635684207123E-3</v>
      </c>
      <c r="AK1585" s="2">
        <f t="shared" si="349"/>
        <v>128</v>
      </c>
    </row>
    <row r="1586" spans="1:37">
      <c r="A1586" s="2">
        <v>256</v>
      </c>
      <c r="B1586" s="2" t="s">
        <v>309</v>
      </c>
      <c r="C1586" s="2" t="s">
        <v>1</v>
      </c>
      <c r="D1586" s="2" t="s">
        <v>448</v>
      </c>
      <c r="E1586" s="2" t="s">
        <v>1100</v>
      </c>
      <c r="F1586" s="2" t="s">
        <v>64</v>
      </c>
      <c r="H1586" s="2" t="s">
        <v>878</v>
      </c>
      <c r="I1586" s="2">
        <v>4803</v>
      </c>
      <c r="J1586" s="2">
        <v>540</v>
      </c>
      <c r="K1586" s="95">
        <f t="shared" si="336"/>
        <v>0.11242973141786383</v>
      </c>
      <c r="L1586" s="38">
        <f t="shared" si="337"/>
        <v>0</v>
      </c>
      <c r="M1586" s="38">
        <f t="shared" si="338"/>
        <v>0</v>
      </c>
      <c r="N1586" s="38">
        <f t="shared" si="339"/>
        <v>0</v>
      </c>
      <c r="O1586" s="38">
        <f t="shared" si="340"/>
        <v>2.7</v>
      </c>
      <c r="P1586" s="2">
        <v>2168542</v>
      </c>
      <c r="Q1586" s="2">
        <v>2.5295007370000002</v>
      </c>
      <c r="R1586" s="24">
        <v>0</v>
      </c>
      <c r="S1586" s="24">
        <v>0</v>
      </c>
      <c r="T1586" s="24">
        <v>0</v>
      </c>
      <c r="U1586" s="24">
        <v>1</v>
      </c>
      <c r="V1586" s="95">
        <f t="shared" si="341"/>
        <v>0.11242973141786383</v>
      </c>
      <c r="W1586" s="95">
        <v>0.38993749999999999</v>
      </c>
      <c r="X1586" s="95">
        <v>0.3304375</v>
      </c>
      <c r="Y1586" s="95">
        <f t="shared" si="342"/>
        <v>0.3304375</v>
      </c>
      <c r="Z1586" s="2" t="s">
        <v>532</v>
      </c>
      <c r="AA1586" s="2" t="s">
        <v>532</v>
      </c>
      <c r="AB1586" s="2" t="s">
        <v>532</v>
      </c>
      <c r="AC1586" s="95">
        <v>0.3304375</v>
      </c>
      <c r="AD1586" s="38">
        <f t="shared" si="343"/>
        <v>0</v>
      </c>
      <c r="AE1586" s="38">
        <f t="shared" si="344"/>
        <v>0</v>
      </c>
      <c r="AF1586" s="38">
        <f t="shared" si="345"/>
        <v>0</v>
      </c>
      <c r="AG1586" s="38">
        <f t="shared" si="346"/>
        <v>7.815507750000001</v>
      </c>
      <c r="AH1586" s="38">
        <f t="shared" si="347"/>
        <v>7.815507750000001</v>
      </c>
      <c r="AI1586" s="38">
        <v>303.90305555600003</v>
      </c>
      <c r="AJ1586" s="24">
        <f t="shared" si="348"/>
        <v>2.5717108160368075E-2</v>
      </c>
      <c r="AK1586" s="2">
        <f t="shared" si="349"/>
        <v>900</v>
      </c>
    </row>
    <row r="1587" spans="1:37">
      <c r="A1587" s="2">
        <v>257</v>
      </c>
      <c r="B1587" s="2" t="s">
        <v>310</v>
      </c>
      <c r="C1587" s="2" t="s">
        <v>1</v>
      </c>
      <c r="D1587" s="2" t="s">
        <v>448</v>
      </c>
      <c r="E1587" s="2" t="s">
        <v>1100</v>
      </c>
      <c r="F1587" s="2" t="s">
        <v>64</v>
      </c>
      <c r="H1587" s="2" t="s">
        <v>878</v>
      </c>
      <c r="I1587" s="2">
        <v>4912</v>
      </c>
      <c r="J1587" s="2">
        <v>1142</v>
      </c>
      <c r="K1587" s="95">
        <f t="shared" si="336"/>
        <v>0.23249185667752442</v>
      </c>
      <c r="L1587" s="38">
        <f t="shared" si="337"/>
        <v>0</v>
      </c>
      <c r="M1587" s="38">
        <f t="shared" si="338"/>
        <v>0</v>
      </c>
      <c r="N1587" s="38">
        <f t="shared" si="339"/>
        <v>0</v>
      </c>
      <c r="O1587" s="38">
        <f t="shared" si="340"/>
        <v>5.71</v>
      </c>
      <c r="P1587" s="2">
        <v>1785506</v>
      </c>
      <c r="Q1587" s="2">
        <v>7.2064464499999996</v>
      </c>
      <c r="R1587" s="24">
        <v>0</v>
      </c>
      <c r="S1587" s="24">
        <v>0</v>
      </c>
      <c r="T1587" s="24">
        <v>0</v>
      </c>
      <c r="U1587" s="24">
        <v>1</v>
      </c>
      <c r="V1587" s="95">
        <f t="shared" si="341"/>
        <v>0.23249185667752442</v>
      </c>
      <c r="W1587" s="95">
        <v>0.37187500000000001</v>
      </c>
      <c r="X1587" s="95">
        <v>0.34159374999999997</v>
      </c>
      <c r="Y1587" s="95">
        <f t="shared" si="342"/>
        <v>0.34159374999999997</v>
      </c>
      <c r="Z1587" s="2" t="s">
        <v>532</v>
      </c>
      <c r="AA1587" s="2" t="s">
        <v>532</v>
      </c>
      <c r="AB1587" s="2" t="s">
        <v>532</v>
      </c>
      <c r="AC1587" s="95">
        <v>0.34159374999999997</v>
      </c>
      <c r="AD1587" s="38">
        <f t="shared" si="343"/>
        <v>0</v>
      </c>
      <c r="AE1587" s="38">
        <f t="shared" si="344"/>
        <v>0</v>
      </c>
      <c r="AF1587" s="38">
        <f t="shared" si="345"/>
        <v>0</v>
      </c>
      <c r="AG1587" s="38">
        <f t="shared" si="346"/>
        <v>17.086382737499996</v>
      </c>
      <c r="AH1587" s="38">
        <f t="shared" si="347"/>
        <v>17.086382737499996</v>
      </c>
      <c r="AI1587" s="38">
        <v>303.90305555600003</v>
      </c>
      <c r="AJ1587" s="24">
        <f t="shared" si="348"/>
        <v>5.6223135717539695E-2</v>
      </c>
      <c r="AK1587" s="2">
        <f t="shared" si="349"/>
        <v>1903</v>
      </c>
    </row>
    <row r="1588" spans="1:37">
      <c r="A1588" s="2">
        <v>258</v>
      </c>
      <c r="B1588" s="2" t="s">
        <v>311</v>
      </c>
      <c r="C1588" s="2" t="s">
        <v>1</v>
      </c>
      <c r="D1588" s="2" t="s">
        <v>448</v>
      </c>
      <c r="E1588" s="2" t="s">
        <v>1100</v>
      </c>
      <c r="F1588" s="2" t="s">
        <v>64</v>
      </c>
      <c r="H1588" s="2" t="s">
        <v>878</v>
      </c>
      <c r="I1588" s="2">
        <v>5906</v>
      </c>
      <c r="J1588" s="2">
        <v>2403</v>
      </c>
      <c r="K1588" s="95">
        <f t="shared" si="336"/>
        <v>0.40687436505248897</v>
      </c>
      <c r="L1588" s="38">
        <f t="shared" si="337"/>
        <v>0</v>
      </c>
      <c r="M1588" s="38">
        <f t="shared" si="338"/>
        <v>0</v>
      </c>
      <c r="N1588" s="38">
        <f t="shared" si="339"/>
        <v>0</v>
      </c>
      <c r="O1588" s="38">
        <f t="shared" si="340"/>
        <v>12.015000000000001</v>
      </c>
      <c r="P1588" s="2">
        <v>739568</v>
      </c>
      <c r="Q1588" s="2">
        <v>41.750965141000002</v>
      </c>
      <c r="R1588" s="24">
        <v>0</v>
      </c>
      <c r="S1588" s="24">
        <v>0</v>
      </c>
      <c r="T1588" s="24">
        <v>0</v>
      </c>
      <c r="U1588" s="24">
        <v>1</v>
      </c>
      <c r="V1588" s="95">
        <f t="shared" si="341"/>
        <v>0.40687436505248897</v>
      </c>
      <c r="W1588" s="95">
        <v>0.39206249999999998</v>
      </c>
      <c r="X1588" s="95">
        <v>0.35073124999999999</v>
      </c>
      <c r="Y1588" s="95">
        <f t="shared" si="342"/>
        <v>0.35073124999999999</v>
      </c>
      <c r="Z1588" s="2" t="s">
        <v>532</v>
      </c>
      <c r="AA1588" s="2" t="s">
        <v>532</v>
      </c>
      <c r="AB1588" s="2" t="s">
        <v>532</v>
      </c>
      <c r="AC1588" s="95">
        <v>0.35073124999999999</v>
      </c>
      <c r="AD1588" s="38">
        <f t="shared" si="343"/>
        <v>0</v>
      </c>
      <c r="AE1588" s="38">
        <f t="shared" si="344"/>
        <v>0</v>
      </c>
      <c r="AF1588" s="38">
        <f t="shared" si="345"/>
        <v>0</v>
      </c>
      <c r="AG1588" s="38">
        <f t="shared" si="346"/>
        <v>36.914955086250004</v>
      </c>
      <c r="AH1588" s="38">
        <f t="shared" si="347"/>
        <v>36.914955086250004</v>
      </c>
      <c r="AI1588" s="38">
        <v>303.90305555600003</v>
      </c>
      <c r="AJ1588" s="24">
        <f t="shared" si="348"/>
        <v>0.12146950947470059</v>
      </c>
      <c r="AK1588" s="2">
        <f t="shared" si="349"/>
        <v>4005</v>
      </c>
    </row>
    <row r="1589" spans="1:37">
      <c r="A1589" s="2">
        <v>259</v>
      </c>
      <c r="B1589" s="2" t="s">
        <v>312</v>
      </c>
      <c r="C1589" s="2" t="s">
        <v>1</v>
      </c>
      <c r="D1589" s="2" t="s">
        <v>448</v>
      </c>
      <c r="E1589" s="2" t="s">
        <v>1100</v>
      </c>
      <c r="F1589" s="2" t="s">
        <v>64</v>
      </c>
      <c r="H1589" s="2" t="s">
        <v>878</v>
      </c>
      <c r="I1589" s="2">
        <v>5954</v>
      </c>
      <c r="J1589" s="2">
        <v>1005</v>
      </c>
      <c r="K1589" s="95">
        <f t="shared" si="336"/>
        <v>0.16879408800806181</v>
      </c>
      <c r="L1589" s="38">
        <f t="shared" si="337"/>
        <v>0</v>
      </c>
      <c r="M1589" s="38">
        <f t="shared" si="338"/>
        <v>0</v>
      </c>
      <c r="N1589" s="38">
        <f t="shared" si="339"/>
        <v>0</v>
      </c>
      <c r="O1589" s="38">
        <f t="shared" si="340"/>
        <v>5.0250000000000004</v>
      </c>
      <c r="P1589" s="2">
        <v>1324254</v>
      </c>
      <c r="Q1589" s="2">
        <v>8.2954402629999997</v>
      </c>
      <c r="R1589" s="24">
        <v>0</v>
      </c>
      <c r="S1589" s="24">
        <v>0</v>
      </c>
      <c r="T1589" s="24">
        <v>0</v>
      </c>
      <c r="U1589" s="24">
        <v>1</v>
      </c>
      <c r="V1589" s="95">
        <f t="shared" si="341"/>
        <v>0.16879408800806181</v>
      </c>
      <c r="W1589" s="95">
        <v>0.40321874999999996</v>
      </c>
      <c r="X1589" s="95">
        <v>0.33574999999999999</v>
      </c>
      <c r="Y1589" s="95">
        <f t="shared" si="342"/>
        <v>0.33574999999999999</v>
      </c>
      <c r="Z1589" s="2" t="s">
        <v>532</v>
      </c>
      <c r="AA1589" s="2" t="s">
        <v>532</v>
      </c>
      <c r="AB1589" s="2" t="s">
        <v>532</v>
      </c>
      <c r="AC1589" s="95">
        <v>0.33574999999999999</v>
      </c>
      <c r="AD1589" s="38">
        <f t="shared" si="343"/>
        <v>0</v>
      </c>
      <c r="AE1589" s="38">
        <f t="shared" si="344"/>
        <v>0</v>
      </c>
      <c r="AF1589" s="38">
        <f t="shared" si="345"/>
        <v>0</v>
      </c>
      <c r="AG1589" s="38">
        <f t="shared" si="346"/>
        <v>14.779379250000002</v>
      </c>
      <c r="AH1589" s="38">
        <f t="shared" si="347"/>
        <v>14.779379250000002</v>
      </c>
      <c r="AI1589" s="38">
        <v>303.90305555600003</v>
      </c>
      <c r="AJ1589" s="24">
        <f t="shared" si="348"/>
        <v>4.8631887635880035E-2</v>
      </c>
      <c r="AK1589" s="2">
        <f t="shared" si="349"/>
        <v>1675</v>
      </c>
    </row>
    <row r="1590" spans="1:37">
      <c r="A1590" s="2">
        <v>260</v>
      </c>
      <c r="B1590" s="2" t="s">
        <v>313</v>
      </c>
      <c r="C1590" s="2" t="s">
        <v>1</v>
      </c>
      <c r="D1590" s="2" t="s">
        <v>448</v>
      </c>
      <c r="E1590" s="2" t="s">
        <v>1100</v>
      </c>
      <c r="F1590" s="2" t="s">
        <v>64</v>
      </c>
      <c r="H1590" s="2" t="s">
        <v>878</v>
      </c>
      <c r="I1590" s="2">
        <v>6180</v>
      </c>
      <c r="J1590" s="2">
        <v>1100</v>
      </c>
      <c r="K1590" s="95">
        <f t="shared" si="336"/>
        <v>0.17799352750809061</v>
      </c>
      <c r="L1590" s="38">
        <f t="shared" si="337"/>
        <v>0</v>
      </c>
      <c r="M1590" s="38">
        <f t="shared" si="338"/>
        <v>0</v>
      </c>
      <c r="N1590" s="38">
        <f t="shared" si="339"/>
        <v>0</v>
      </c>
      <c r="O1590" s="38">
        <f t="shared" si="340"/>
        <v>5.5</v>
      </c>
      <c r="P1590" s="2">
        <v>1600427</v>
      </c>
      <c r="Q1590" s="2">
        <v>7.9189181700000004</v>
      </c>
      <c r="R1590" s="24">
        <v>0</v>
      </c>
      <c r="S1590" s="24">
        <v>0</v>
      </c>
      <c r="T1590" s="24">
        <v>0</v>
      </c>
      <c r="U1590" s="24">
        <v>1</v>
      </c>
      <c r="V1590" s="95">
        <f t="shared" si="341"/>
        <v>0.17799352750809061</v>
      </c>
      <c r="W1590" s="95">
        <v>0.40693750000000001</v>
      </c>
      <c r="X1590" s="95">
        <v>0.35115625</v>
      </c>
      <c r="Y1590" s="95">
        <f t="shared" si="342"/>
        <v>0.35115625</v>
      </c>
      <c r="Z1590" s="2" t="s">
        <v>532</v>
      </c>
      <c r="AA1590" s="2" t="s">
        <v>532</v>
      </c>
      <c r="AB1590" s="2" t="s">
        <v>532</v>
      </c>
      <c r="AC1590" s="95">
        <v>0.35115625</v>
      </c>
      <c r="AD1590" s="38">
        <f t="shared" si="343"/>
        <v>0</v>
      </c>
      <c r="AE1590" s="38">
        <f t="shared" si="344"/>
        <v>0</v>
      </c>
      <c r="AF1590" s="38">
        <f t="shared" si="345"/>
        <v>0</v>
      </c>
      <c r="AG1590" s="38">
        <f t="shared" si="346"/>
        <v>16.918708125000002</v>
      </c>
      <c r="AH1590" s="38">
        <f t="shared" si="347"/>
        <v>16.918708125000002</v>
      </c>
      <c r="AI1590" s="38">
        <v>303.90305555600003</v>
      </c>
      <c r="AJ1590" s="24">
        <f t="shared" si="348"/>
        <v>5.5671398545324602E-2</v>
      </c>
      <c r="AK1590" s="2">
        <f t="shared" si="349"/>
        <v>1833</v>
      </c>
    </row>
    <row r="1591" spans="1:37">
      <c r="A1591" s="2">
        <v>261</v>
      </c>
      <c r="B1591" s="2" t="s">
        <v>314</v>
      </c>
      <c r="C1591" s="2" t="s">
        <v>1</v>
      </c>
      <c r="D1591" s="2" t="s">
        <v>448</v>
      </c>
      <c r="E1591" s="2" t="s">
        <v>1100</v>
      </c>
      <c r="F1591" s="2" t="s">
        <v>64</v>
      </c>
      <c r="H1591" s="2" t="s">
        <v>878</v>
      </c>
      <c r="I1591" s="2">
        <v>901</v>
      </c>
      <c r="J1591" s="2">
        <v>0</v>
      </c>
      <c r="K1591" s="95">
        <f t="shared" si="336"/>
        <v>0</v>
      </c>
      <c r="L1591" s="38">
        <f t="shared" si="337"/>
        <v>0</v>
      </c>
      <c r="M1591" s="38">
        <f t="shared" si="338"/>
        <v>0</v>
      </c>
      <c r="N1591" s="38">
        <f t="shared" si="339"/>
        <v>0</v>
      </c>
      <c r="O1591" s="38">
        <f t="shared" si="340"/>
        <v>0</v>
      </c>
      <c r="P1591" s="2">
        <v>2847401</v>
      </c>
      <c r="Q1591" s="2">
        <v>0</v>
      </c>
      <c r="R1591" s="24">
        <v>0</v>
      </c>
      <c r="S1591" s="24">
        <v>0</v>
      </c>
      <c r="T1591" s="24">
        <v>0</v>
      </c>
      <c r="U1591" s="24">
        <v>1</v>
      </c>
      <c r="V1591" s="95">
        <f t="shared" si="341"/>
        <v>0</v>
      </c>
      <c r="W1591" s="95">
        <v>0.32778124999999997</v>
      </c>
      <c r="X1591" s="95">
        <v>0.29484375000000002</v>
      </c>
      <c r="Y1591" s="95">
        <f t="shared" si="342"/>
        <v>0.29484375000000002</v>
      </c>
      <c r="Z1591" s="2" t="s">
        <v>532</v>
      </c>
      <c r="AA1591" s="2" t="s">
        <v>532</v>
      </c>
      <c r="AB1591" s="2" t="s">
        <v>532</v>
      </c>
      <c r="AC1591" s="95">
        <v>0.29484375000000002</v>
      </c>
      <c r="AD1591" s="38">
        <f t="shared" si="343"/>
        <v>0</v>
      </c>
      <c r="AE1591" s="38">
        <f t="shared" si="344"/>
        <v>0</v>
      </c>
      <c r="AF1591" s="38">
        <f t="shared" si="345"/>
        <v>0</v>
      </c>
      <c r="AG1591" s="38">
        <f t="shared" si="346"/>
        <v>0</v>
      </c>
      <c r="AH1591" s="38">
        <f t="shared" si="347"/>
        <v>0</v>
      </c>
      <c r="AI1591" s="38">
        <v>303.90305555600003</v>
      </c>
      <c r="AJ1591" s="24">
        <f t="shared" si="348"/>
        <v>0</v>
      </c>
      <c r="AK1591" s="2">
        <f t="shared" si="349"/>
        <v>0</v>
      </c>
    </row>
    <row r="1592" spans="1:37">
      <c r="A1592" s="2">
        <v>262</v>
      </c>
      <c r="B1592" s="2" t="s">
        <v>315</v>
      </c>
      <c r="C1592" s="2" t="s">
        <v>1</v>
      </c>
      <c r="D1592" s="2" t="s">
        <v>448</v>
      </c>
      <c r="E1592" s="2" t="s">
        <v>1100</v>
      </c>
      <c r="F1592" s="2" t="s">
        <v>64</v>
      </c>
      <c r="H1592" s="2" t="s">
        <v>878</v>
      </c>
      <c r="I1592" s="2">
        <v>12566</v>
      </c>
      <c r="J1592" s="2">
        <v>4180</v>
      </c>
      <c r="K1592" s="95">
        <f t="shared" si="336"/>
        <v>0.33264364157249721</v>
      </c>
      <c r="L1592" s="38">
        <f t="shared" si="337"/>
        <v>0</v>
      </c>
      <c r="M1592" s="38">
        <f t="shared" si="338"/>
        <v>0</v>
      </c>
      <c r="N1592" s="38">
        <f t="shared" si="339"/>
        <v>0</v>
      </c>
      <c r="O1592" s="38">
        <f t="shared" si="340"/>
        <v>20.9</v>
      </c>
      <c r="P1592" s="2">
        <v>2477141</v>
      </c>
      <c r="Q1592" s="2">
        <v>20.937011103</v>
      </c>
      <c r="R1592" s="24">
        <v>0</v>
      </c>
      <c r="S1592" s="24">
        <v>0</v>
      </c>
      <c r="T1592" s="24">
        <v>0</v>
      </c>
      <c r="U1592" s="24">
        <v>1</v>
      </c>
      <c r="V1592" s="95">
        <f t="shared" si="341"/>
        <v>0.33264364157249721</v>
      </c>
      <c r="W1592" s="95">
        <v>0.38621874999999994</v>
      </c>
      <c r="X1592" s="95">
        <v>0.34653437500000001</v>
      </c>
      <c r="Y1592" s="95">
        <f t="shared" si="342"/>
        <v>0.34653437500000001</v>
      </c>
      <c r="Z1592" s="2" t="s">
        <v>532</v>
      </c>
      <c r="AA1592" s="2" t="s">
        <v>532</v>
      </c>
      <c r="AB1592" s="2" t="s">
        <v>532</v>
      </c>
      <c r="AC1592" s="95">
        <v>0.34653437500000001</v>
      </c>
      <c r="AD1592" s="38">
        <f t="shared" si="343"/>
        <v>0</v>
      </c>
      <c r="AE1592" s="38">
        <f t="shared" si="344"/>
        <v>0</v>
      </c>
      <c r="AF1592" s="38">
        <f t="shared" si="345"/>
        <v>0</v>
      </c>
      <c r="AG1592" s="38">
        <f t="shared" si="346"/>
        <v>63.444899512499994</v>
      </c>
      <c r="AH1592" s="38">
        <f t="shared" si="347"/>
        <v>63.444899512499994</v>
      </c>
      <c r="AI1592" s="38">
        <v>303.90305555600003</v>
      </c>
      <c r="AJ1592" s="24">
        <f t="shared" si="348"/>
        <v>0.20876690231503461</v>
      </c>
      <c r="AK1592" s="2">
        <f t="shared" si="349"/>
        <v>6967</v>
      </c>
    </row>
    <row r="1593" spans="1:37">
      <c r="A1593" s="2">
        <v>263</v>
      </c>
      <c r="B1593" s="2" t="s">
        <v>316</v>
      </c>
      <c r="C1593" s="2" t="s">
        <v>1</v>
      </c>
      <c r="D1593" s="2" t="s">
        <v>448</v>
      </c>
      <c r="E1593" s="2" t="s">
        <v>1100</v>
      </c>
      <c r="F1593" s="2" t="s">
        <v>64</v>
      </c>
      <c r="H1593" s="2" t="s">
        <v>878</v>
      </c>
      <c r="I1593" s="2">
        <v>2871</v>
      </c>
      <c r="J1593" s="2">
        <v>328</v>
      </c>
      <c r="K1593" s="95">
        <f t="shared" si="336"/>
        <v>0.11424590734935562</v>
      </c>
      <c r="L1593" s="38">
        <f t="shared" si="337"/>
        <v>0</v>
      </c>
      <c r="M1593" s="38">
        <f t="shared" si="338"/>
        <v>0</v>
      </c>
      <c r="N1593" s="38">
        <f t="shared" si="339"/>
        <v>0</v>
      </c>
      <c r="O1593" s="38">
        <f t="shared" si="340"/>
        <v>1.64</v>
      </c>
      <c r="P1593" s="2">
        <v>1832858</v>
      </c>
      <c r="Q1593" s="2">
        <v>1.796928469</v>
      </c>
      <c r="R1593" s="24">
        <v>0</v>
      </c>
      <c r="S1593" s="24">
        <v>0</v>
      </c>
      <c r="T1593" s="24">
        <v>0</v>
      </c>
      <c r="U1593" s="24">
        <v>1</v>
      </c>
      <c r="V1593" s="95">
        <f t="shared" si="341"/>
        <v>0.11424590734935562</v>
      </c>
      <c r="W1593" s="95">
        <v>0.35806250000000001</v>
      </c>
      <c r="X1593" s="95">
        <v>0.32979999999999998</v>
      </c>
      <c r="Y1593" s="95">
        <f t="shared" si="342"/>
        <v>0.32979999999999998</v>
      </c>
      <c r="Z1593" s="2" t="s">
        <v>532</v>
      </c>
      <c r="AA1593" s="2" t="s">
        <v>532</v>
      </c>
      <c r="AB1593" s="2" t="s">
        <v>532</v>
      </c>
      <c r="AC1593" s="95">
        <v>0.32979999999999998</v>
      </c>
      <c r="AD1593" s="38">
        <f t="shared" si="343"/>
        <v>0</v>
      </c>
      <c r="AE1593" s="38">
        <f t="shared" si="344"/>
        <v>0</v>
      </c>
      <c r="AF1593" s="38">
        <f t="shared" si="345"/>
        <v>0</v>
      </c>
      <c r="AG1593" s="38">
        <f t="shared" si="346"/>
        <v>4.7380387199999996</v>
      </c>
      <c r="AH1593" s="38">
        <f t="shared" si="347"/>
        <v>4.7380387199999996</v>
      </c>
      <c r="AI1593" s="38">
        <v>303.90305555600003</v>
      </c>
      <c r="AJ1593" s="24">
        <f t="shared" si="348"/>
        <v>1.559062547538922E-2</v>
      </c>
      <c r="AK1593" s="2">
        <f t="shared" si="349"/>
        <v>547</v>
      </c>
    </row>
    <row r="1594" spans="1:37">
      <c r="A1594" s="2">
        <v>264</v>
      </c>
      <c r="B1594" s="2" t="s">
        <v>317</v>
      </c>
      <c r="C1594" s="2" t="s">
        <v>1</v>
      </c>
      <c r="D1594" s="2" t="s">
        <v>448</v>
      </c>
      <c r="E1594" s="2" t="s">
        <v>1100</v>
      </c>
      <c r="F1594" s="2" t="s">
        <v>64</v>
      </c>
      <c r="H1594" s="2" t="s">
        <v>878</v>
      </c>
      <c r="I1594" s="2">
        <v>3640</v>
      </c>
      <c r="J1594" s="2">
        <v>311</v>
      </c>
      <c r="K1594" s="95">
        <f t="shared" si="336"/>
        <v>8.5439560439560441E-2</v>
      </c>
      <c r="L1594" s="38">
        <f t="shared" si="337"/>
        <v>0</v>
      </c>
      <c r="M1594" s="38">
        <f t="shared" si="338"/>
        <v>0</v>
      </c>
      <c r="N1594" s="38">
        <f t="shared" si="339"/>
        <v>0</v>
      </c>
      <c r="O1594" s="38">
        <f t="shared" si="340"/>
        <v>1.5549999999999999</v>
      </c>
      <c r="P1594" s="2">
        <v>1795481</v>
      </c>
      <c r="Q1594" s="2">
        <v>1.7181992699999999</v>
      </c>
      <c r="R1594" s="24">
        <v>0</v>
      </c>
      <c r="S1594" s="24">
        <v>0</v>
      </c>
      <c r="T1594" s="24">
        <v>0</v>
      </c>
      <c r="U1594" s="24">
        <v>1</v>
      </c>
      <c r="V1594" s="95">
        <f t="shared" si="341"/>
        <v>8.5439560439560441E-2</v>
      </c>
      <c r="W1594" s="95">
        <v>0.37399999999999994</v>
      </c>
      <c r="X1594" s="95">
        <v>0.35753125000000002</v>
      </c>
      <c r="Y1594" s="95">
        <f t="shared" si="342"/>
        <v>0.35753125000000002</v>
      </c>
      <c r="Z1594" s="2" t="s">
        <v>532</v>
      </c>
      <c r="AA1594" s="2" t="s">
        <v>532</v>
      </c>
      <c r="AB1594" s="2" t="s">
        <v>532</v>
      </c>
      <c r="AC1594" s="95">
        <v>0.35753125000000002</v>
      </c>
      <c r="AD1594" s="38">
        <f t="shared" si="343"/>
        <v>0</v>
      </c>
      <c r="AE1594" s="38">
        <f t="shared" si="344"/>
        <v>0</v>
      </c>
      <c r="AF1594" s="38">
        <f t="shared" si="345"/>
        <v>0</v>
      </c>
      <c r="AG1594" s="38">
        <f t="shared" si="346"/>
        <v>4.8702191812500004</v>
      </c>
      <c r="AH1594" s="38">
        <f t="shared" si="347"/>
        <v>4.8702191812500004</v>
      </c>
      <c r="AI1594" s="38">
        <v>303.90305555600003</v>
      </c>
      <c r="AJ1594" s="24">
        <f t="shared" si="348"/>
        <v>1.6025568325858993E-2</v>
      </c>
      <c r="AK1594" s="2">
        <f t="shared" si="349"/>
        <v>518</v>
      </c>
    </row>
    <row r="1595" spans="1:37">
      <c r="A1595" s="2">
        <v>311</v>
      </c>
      <c r="B1595" s="2" t="s">
        <v>449</v>
      </c>
      <c r="C1595" s="2" t="s">
        <v>1</v>
      </c>
      <c r="D1595" s="2" t="s">
        <v>448</v>
      </c>
      <c r="E1595" s="2" t="s">
        <v>1100</v>
      </c>
      <c r="F1595" s="2" t="s">
        <v>64</v>
      </c>
      <c r="H1595" s="2" t="s">
        <v>878</v>
      </c>
      <c r="I1595" s="2">
        <v>112</v>
      </c>
      <c r="J1595" s="2">
        <v>0</v>
      </c>
      <c r="K1595" s="95">
        <f t="shared" si="336"/>
        <v>0</v>
      </c>
      <c r="L1595" s="38">
        <f t="shared" si="337"/>
        <v>0</v>
      </c>
      <c r="M1595" s="38">
        <f t="shared" si="338"/>
        <v>0</v>
      </c>
      <c r="N1595" s="38">
        <f t="shared" si="339"/>
        <v>0</v>
      </c>
      <c r="O1595" s="38">
        <f t="shared" si="340"/>
        <v>0</v>
      </c>
      <c r="P1595" s="2">
        <v>1154723</v>
      </c>
      <c r="Q1595" s="2">
        <v>0</v>
      </c>
      <c r="R1595" s="24">
        <v>0</v>
      </c>
      <c r="S1595" s="24">
        <v>0</v>
      </c>
      <c r="T1595" s="24">
        <v>8.8235294000000006E-2</v>
      </c>
      <c r="U1595" s="24">
        <v>0.91176470600000004</v>
      </c>
      <c r="V1595" s="95">
        <f t="shared" si="341"/>
        <v>0</v>
      </c>
      <c r="W1595" s="95">
        <v>0.29590624999999998</v>
      </c>
      <c r="X1595" s="95">
        <v>0.26882169099999997</v>
      </c>
      <c r="Y1595" s="95">
        <f t="shared" si="342"/>
        <v>0.26882169118212501</v>
      </c>
      <c r="Z1595" s="2" t="s">
        <v>532</v>
      </c>
      <c r="AA1595" s="2" t="s">
        <v>532</v>
      </c>
      <c r="AB1595" s="2">
        <v>0.22500000000000001</v>
      </c>
      <c r="AC1595" s="95">
        <v>0.27306249999999999</v>
      </c>
      <c r="AD1595" s="38">
        <f t="shared" si="343"/>
        <v>0</v>
      </c>
      <c r="AE1595" s="38">
        <f t="shared" si="344"/>
        <v>0</v>
      </c>
      <c r="AF1595" s="38">
        <f t="shared" si="345"/>
        <v>0</v>
      </c>
      <c r="AG1595" s="38">
        <f t="shared" si="346"/>
        <v>0</v>
      </c>
      <c r="AH1595" s="38">
        <f t="shared" si="347"/>
        <v>0</v>
      </c>
      <c r="AI1595" s="38">
        <v>303.90305555600003</v>
      </c>
      <c r="AJ1595" s="24">
        <f t="shared" si="348"/>
        <v>0</v>
      </c>
      <c r="AK1595" s="2">
        <f t="shared" si="349"/>
        <v>0</v>
      </c>
    </row>
    <row r="1596" spans="1:37">
      <c r="A1596" s="2">
        <v>310</v>
      </c>
      <c r="B1596" s="2" t="s">
        <v>450</v>
      </c>
      <c r="C1596" s="2" t="s">
        <v>1</v>
      </c>
      <c r="D1596" s="2" t="s">
        <v>448</v>
      </c>
      <c r="E1596" s="2" t="s">
        <v>1100</v>
      </c>
      <c r="F1596" s="2" t="s">
        <v>64</v>
      </c>
      <c r="H1596" s="2" t="s">
        <v>878</v>
      </c>
      <c r="I1596" s="2">
        <v>216</v>
      </c>
      <c r="J1596" s="2">
        <v>0</v>
      </c>
      <c r="K1596" s="95">
        <f t="shared" si="336"/>
        <v>0</v>
      </c>
      <c r="L1596" s="38">
        <f t="shared" si="337"/>
        <v>0</v>
      </c>
      <c r="M1596" s="38">
        <f t="shared" si="338"/>
        <v>0</v>
      </c>
      <c r="N1596" s="38">
        <f t="shared" si="339"/>
        <v>0</v>
      </c>
      <c r="O1596" s="38">
        <f t="shared" si="340"/>
        <v>0</v>
      </c>
      <c r="P1596" s="2">
        <v>2351077</v>
      </c>
      <c r="Q1596" s="2">
        <v>0</v>
      </c>
      <c r="R1596" s="24">
        <v>0</v>
      </c>
      <c r="S1596" s="24">
        <v>0</v>
      </c>
      <c r="T1596" s="24">
        <v>8.8235294000000006E-2</v>
      </c>
      <c r="U1596" s="24">
        <v>0.91176470600000004</v>
      </c>
      <c r="V1596" s="95">
        <f t="shared" si="341"/>
        <v>0</v>
      </c>
      <c r="W1596" s="95">
        <v>0.29590624999999998</v>
      </c>
      <c r="X1596" s="95">
        <v>0.26882169099999997</v>
      </c>
      <c r="Y1596" s="95">
        <f t="shared" si="342"/>
        <v>0.26882169118212501</v>
      </c>
      <c r="Z1596" s="2" t="s">
        <v>532</v>
      </c>
      <c r="AA1596" s="2" t="s">
        <v>532</v>
      </c>
      <c r="AB1596" s="2">
        <v>0.22500000000000001</v>
      </c>
      <c r="AC1596" s="95">
        <v>0.27306249999999999</v>
      </c>
      <c r="AD1596" s="38">
        <f t="shared" si="343"/>
        <v>0</v>
      </c>
      <c r="AE1596" s="38">
        <f t="shared" si="344"/>
        <v>0</v>
      </c>
      <c r="AF1596" s="38">
        <f t="shared" si="345"/>
        <v>0</v>
      </c>
      <c r="AG1596" s="38">
        <f t="shared" si="346"/>
        <v>0</v>
      </c>
      <c r="AH1596" s="38">
        <f t="shared" si="347"/>
        <v>0</v>
      </c>
      <c r="AI1596" s="38">
        <v>303.90305555600003</v>
      </c>
      <c r="AJ1596" s="24">
        <f t="shared" si="348"/>
        <v>0</v>
      </c>
      <c r="AK1596" s="2">
        <f t="shared" si="349"/>
        <v>0</v>
      </c>
    </row>
    <row r="1597" spans="1:37">
      <c r="A1597" s="2">
        <v>0</v>
      </c>
      <c r="B1597" s="2" t="s">
        <v>451</v>
      </c>
      <c r="C1597" s="2" t="s">
        <v>1</v>
      </c>
      <c r="D1597" s="2" t="s">
        <v>448</v>
      </c>
      <c r="E1597" s="2" t="s">
        <v>1100</v>
      </c>
      <c r="F1597" s="2" t="s">
        <v>64</v>
      </c>
      <c r="H1597" s="2" t="s">
        <v>878</v>
      </c>
      <c r="I1597" s="2">
        <v>444</v>
      </c>
      <c r="J1597" s="2">
        <v>0</v>
      </c>
      <c r="K1597" s="95">
        <f t="shared" si="336"/>
        <v>0</v>
      </c>
      <c r="L1597" s="38">
        <f t="shared" si="337"/>
        <v>0</v>
      </c>
      <c r="M1597" s="38">
        <f t="shared" si="338"/>
        <v>0</v>
      </c>
      <c r="N1597" s="38">
        <f t="shared" si="339"/>
        <v>0</v>
      </c>
      <c r="O1597" s="38">
        <f t="shared" si="340"/>
        <v>0</v>
      </c>
      <c r="P1597" s="2">
        <v>1881234</v>
      </c>
      <c r="Q1597" s="2">
        <v>0</v>
      </c>
      <c r="R1597" s="24">
        <v>0</v>
      </c>
      <c r="S1597" s="24">
        <v>0</v>
      </c>
      <c r="T1597" s="24">
        <v>8.8235294000000006E-2</v>
      </c>
      <c r="U1597" s="24">
        <v>0.91176470600000004</v>
      </c>
      <c r="V1597" s="95">
        <f t="shared" si="341"/>
        <v>0</v>
      </c>
      <c r="W1597" s="95">
        <v>0.29590624999999998</v>
      </c>
      <c r="X1597" s="95">
        <v>0.26882169099999997</v>
      </c>
      <c r="Y1597" s="95">
        <f t="shared" si="342"/>
        <v>0.26882169118212501</v>
      </c>
      <c r="Z1597" s="2" t="s">
        <v>532</v>
      </c>
      <c r="AA1597" s="2" t="s">
        <v>532</v>
      </c>
      <c r="AB1597" s="2">
        <v>0.22500000000000001</v>
      </c>
      <c r="AC1597" s="95">
        <v>0.27306249999999999</v>
      </c>
      <c r="AD1597" s="38">
        <f t="shared" si="343"/>
        <v>0</v>
      </c>
      <c r="AE1597" s="38">
        <f t="shared" si="344"/>
        <v>0</v>
      </c>
      <c r="AF1597" s="38">
        <f t="shared" si="345"/>
        <v>0</v>
      </c>
      <c r="AG1597" s="38">
        <f t="shared" si="346"/>
        <v>0</v>
      </c>
      <c r="AH1597" s="38">
        <f t="shared" si="347"/>
        <v>0</v>
      </c>
      <c r="AI1597" s="38">
        <v>303.90305555600003</v>
      </c>
      <c r="AJ1597" s="24">
        <f t="shared" si="348"/>
        <v>0</v>
      </c>
      <c r="AK1597" s="2">
        <f t="shared" si="349"/>
        <v>0</v>
      </c>
    </row>
    <row r="1598" spans="1:37">
      <c r="A1598" s="2">
        <v>0</v>
      </c>
      <c r="B1598" s="2" t="s">
        <v>452</v>
      </c>
      <c r="C1598" s="2" t="s">
        <v>1</v>
      </c>
      <c r="D1598" s="2" t="s">
        <v>448</v>
      </c>
      <c r="E1598" s="2" t="s">
        <v>1100</v>
      </c>
      <c r="F1598" s="2" t="s">
        <v>64</v>
      </c>
      <c r="H1598" s="2" t="s">
        <v>878</v>
      </c>
      <c r="I1598" s="2">
        <v>355</v>
      </c>
      <c r="J1598" s="2">
        <v>0</v>
      </c>
      <c r="K1598" s="95">
        <f t="shared" si="336"/>
        <v>0</v>
      </c>
      <c r="L1598" s="38">
        <f t="shared" si="337"/>
        <v>0</v>
      </c>
      <c r="M1598" s="38">
        <f t="shared" si="338"/>
        <v>0</v>
      </c>
      <c r="N1598" s="38">
        <f t="shared" si="339"/>
        <v>0</v>
      </c>
      <c r="O1598" s="38">
        <f t="shared" si="340"/>
        <v>0</v>
      </c>
      <c r="P1598" s="2">
        <v>1293591</v>
      </c>
      <c r="Q1598" s="2">
        <v>0</v>
      </c>
      <c r="R1598" s="24">
        <v>0</v>
      </c>
      <c r="S1598" s="24">
        <v>0</v>
      </c>
      <c r="T1598" s="24">
        <v>8.8235294000000006E-2</v>
      </c>
      <c r="U1598" s="24">
        <v>0.91176470600000004</v>
      </c>
      <c r="V1598" s="95">
        <f t="shared" si="341"/>
        <v>0</v>
      </c>
      <c r="W1598" s="95">
        <v>0.29590624999999998</v>
      </c>
      <c r="X1598" s="95">
        <v>0.26882169099999997</v>
      </c>
      <c r="Y1598" s="95">
        <f t="shared" si="342"/>
        <v>0.26882169118212501</v>
      </c>
      <c r="Z1598" s="2" t="s">
        <v>532</v>
      </c>
      <c r="AA1598" s="2" t="s">
        <v>532</v>
      </c>
      <c r="AB1598" s="2">
        <v>0.22500000000000001</v>
      </c>
      <c r="AC1598" s="95">
        <v>0.27306249999999999</v>
      </c>
      <c r="AD1598" s="38">
        <f t="shared" si="343"/>
        <v>0</v>
      </c>
      <c r="AE1598" s="38">
        <f t="shared" si="344"/>
        <v>0</v>
      </c>
      <c r="AF1598" s="38">
        <f t="shared" si="345"/>
        <v>0</v>
      </c>
      <c r="AG1598" s="38">
        <f t="shared" si="346"/>
        <v>0</v>
      </c>
      <c r="AH1598" s="38">
        <f t="shared" si="347"/>
        <v>0</v>
      </c>
      <c r="AI1598" s="38">
        <v>303.90305555600003</v>
      </c>
      <c r="AJ1598" s="24">
        <f t="shared" si="348"/>
        <v>0</v>
      </c>
      <c r="AK1598" s="2">
        <f t="shared" si="349"/>
        <v>0</v>
      </c>
    </row>
    <row r="1599" spans="1:37">
      <c r="A1599" s="2">
        <v>0</v>
      </c>
      <c r="B1599" s="2" t="s">
        <v>453</v>
      </c>
      <c r="C1599" s="2" t="s">
        <v>1</v>
      </c>
      <c r="D1599" s="2" t="s">
        <v>448</v>
      </c>
      <c r="E1599" s="2" t="s">
        <v>1100</v>
      </c>
      <c r="F1599" s="2" t="s">
        <v>64</v>
      </c>
      <c r="H1599" s="2" t="s">
        <v>878</v>
      </c>
      <c r="I1599" s="2">
        <v>467</v>
      </c>
      <c r="J1599" s="2">
        <v>0</v>
      </c>
      <c r="K1599" s="95">
        <f t="shared" si="336"/>
        <v>0</v>
      </c>
      <c r="L1599" s="38">
        <f t="shared" si="337"/>
        <v>0</v>
      </c>
      <c r="M1599" s="38">
        <f t="shared" si="338"/>
        <v>0</v>
      </c>
      <c r="N1599" s="38">
        <f t="shared" si="339"/>
        <v>0</v>
      </c>
      <c r="O1599" s="38">
        <f t="shared" si="340"/>
        <v>0</v>
      </c>
      <c r="P1599" s="2">
        <v>2078783</v>
      </c>
      <c r="Q1599" s="2">
        <v>0</v>
      </c>
      <c r="R1599" s="24">
        <v>0</v>
      </c>
      <c r="S1599" s="24">
        <v>0</v>
      </c>
      <c r="T1599" s="24">
        <v>8.8235294000000006E-2</v>
      </c>
      <c r="U1599" s="24">
        <v>0.91176470600000004</v>
      </c>
      <c r="V1599" s="95">
        <f t="shared" si="341"/>
        <v>0</v>
      </c>
      <c r="W1599" s="95">
        <v>0.29590624999999998</v>
      </c>
      <c r="X1599" s="95">
        <v>0.26882169099999997</v>
      </c>
      <c r="Y1599" s="95">
        <f t="shared" si="342"/>
        <v>0.26882169118212501</v>
      </c>
      <c r="Z1599" s="2" t="s">
        <v>532</v>
      </c>
      <c r="AA1599" s="2" t="s">
        <v>532</v>
      </c>
      <c r="AB1599" s="2">
        <v>0.22500000000000001</v>
      </c>
      <c r="AC1599" s="95">
        <v>0.27306249999999999</v>
      </c>
      <c r="AD1599" s="38">
        <f t="shared" si="343"/>
        <v>0</v>
      </c>
      <c r="AE1599" s="38">
        <f t="shared" si="344"/>
        <v>0</v>
      </c>
      <c r="AF1599" s="38">
        <f t="shared" si="345"/>
        <v>0</v>
      </c>
      <c r="AG1599" s="38">
        <f t="shared" si="346"/>
        <v>0</v>
      </c>
      <c r="AH1599" s="38">
        <f t="shared" si="347"/>
        <v>0</v>
      </c>
      <c r="AI1599" s="38">
        <v>303.90305555600003</v>
      </c>
      <c r="AJ1599" s="24">
        <f t="shared" si="348"/>
        <v>0</v>
      </c>
      <c r="AK1599" s="2">
        <f t="shared" si="349"/>
        <v>0</v>
      </c>
    </row>
    <row r="1600" spans="1:37">
      <c r="A1600" s="2">
        <v>265</v>
      </c>
      <c r="B1600" s="2" t="s">
        <v>318</v>
      </c>
      <c r="C1600" s="2" t="s">
        <v>1</v>
      </c>
      <c r="D1600" s="2" t="s">
        <v>448</v>
      </c>
      <c r="E1600" s="2" t="s">
        <v>1100</v>
      </c>
      <c r="F1600" s="2" t="s">
        <v>64</v>
      </c>
      <c r="H1600" s="2" t="s">
        <v>878</v>
      </c>
      <c r="I1600" s="2">
        <v>5732</v>
      </c>
      <c r="J1600" s="2">
        <v>698</v>
      </c>
      <c r="K1600" s="95">
        <f t="shared" si="336"/>
        <v>0.12177250523377529</v>
      </c>
      <c r="L1600" s="38">
        <f t="shared" si="337"/>
        <v>0</v>
      </c>
      <c r="M1600" s="38">
        <f t="shared" si="338"/>
        <v>0</v>
      </c>
      <c r="N1600" s="38">
        <f t="shared" si="339"/>
        <v>0</v>
      </c>
      <c r="O1600" s="38">
        <f t="shared" si="340"/>
        <v>3.49</v>
      </c>
      <c r="P1600" s="2">
        <v>2371762</v>
      </c>
      <c r="Q1600" s="2">
        <v>3.0778266329999999</v>
      </c>
      <c r="R1600" s="24">
        <v>0</v>
      </c>
      <c r="S1600" s="24">
        <v>0</v>
      </c>
      <c r="T1600" s="24">
        <v>0</v>
      </c>
      <c r="U1600" s="24">
        <v>1</v>
      </c>
      <c r="V1600" s="95">
        <f t="shared" si="341"/>
        <v>0.12177250523377529</v>
      </c>
      <c r="W1600" s="95">
        <v>0.354875</v>
      </c>
      <c r="X1600" s="95">
        <v>0.32937499999999997</v>
      </c>
      <c r="Y1600" s="95">
        <f t="shared" si="342"/>
        <v>0.32937499999999997</v>
      </c>
      <c r="Z1600" s="2" t="s">
        <v>532</v>
      </c>
      <c r="AA1600" s="2" t="s">
        <v>532</v>
      </c>
      <c r="AB1600" s="2" t="s">
        <v>532</v>
      </c>
      <c r="AC1600" s="95">
        <v>0.32937499999999997</v>
      </c>
      <c r="AD1600" s="38">
        <f t="shared" si="343"/>
        <v>0</v>
      </c>
      <c r="AE1600" s="38">
        <f t="shared" si="344"/>
        <v>0</v>
      </c>
      <c r="AF1600" s="38">
        <f t="shared" si="345"/>
        <v>0</v>
      </c>
      <c r="AG1600" s="38">
        <f t="shared" si="346"/>
        <v>10.06978425</v>
      </c>
      <c r="AH1600" s="38">
        <f t="shared" si="347"/>
        <v>10.06978425</v>
      </c>
      <c r="AI1600" s="38">
        <v>303.90305555600003</v>
      </c>
      <c r="AJ1600" s="24">
        <f t="shared" si="348"/>
        <v>3.3134856875910702E-2</v>
      </c>
      <c r="AK1600" s="2">
        <f t="shared" si="349"/>
        <v>1163</v>
      </c>
    </row>
    <row r="1601" spans="1:37">
      <c r="A1601" s="2">
        <v>266</v>
      </c>
      <c r="B1601" s="2" t="s">
        <v>319</v>
      </c>
      <c r="C1601" s="2" t="s">
        <v>1</v>
      </c>
      <c r="D1601" s="2" t="s">
        <v>448</v>
      </c>
      <c r="E1601" s="2" t="s">
        <v>1100</v>
      </c>
      <c r="F1601" s="2" t="s">
        <v>64</v>
      </c>
      <c r="H1601" s="2" t="s">
        <v>878</v>
      </c>
      <c r="I1601" s="2">
        <v>5426</v>
      </c>
      <c r="J1601" s="2">
        <v>167</v>
      </c>
      <c r="K1601" s="95">
        <f t="shared" si="336"/>
        <v>3.0777736822705491E-2</v>
      </c>
      <c r="L1601" s="38">
        <f t="shared" si="337"/>
        <v>0</v>
      </c>
      <c r="M1601" s="38">
        <f t="shared" si="338"/>
        <v>0</v>
      </c>
      <c r="N1601" s="38">
        <f t="shared" si="339"/>
        <v>0</v>
      </c>
      <c r="O1601" s="38">
        <f t="shared" si="340"/>
        <v>0.83499999999999996</v>
      </c>
      <c r="P1601" s="2">
        <v>2848968</v>
      </c>
      <c r="Q1601" s="2">
        <v>0.54574121600000003</v>
      </c>
      <c r="R1601" s="24">
        <v>0</v>
      </c>
      <c r="S1601" s="24">
        <v>0</v>
      </c>
      <c r="T1601" s="24">
        <v>0</v>
      </c>
      <c r="U1601" s="24">
        <v>1</v>
      </c>
      <c r="V1601" s="95">
        <f t="shared" si="341"/>
        <v>3.0777736822705491E-2</v>
      </c>
      <c r="W1601" s="95">
        <v>0.38409375000000001</v>
      </c>
      <c r="X1601" s="95">
        <v>0.31694375000000002</v>
      </c>
      <c r="Y1601" s="95">
        <f t="shared" si="342"/>
        <v>0.31694375000000002</v>
      </c>
      <c r="Z1601" s="2" t="s">
        <v>532</v>
      </c>
      <c r="AA1601" s="2" t="s">
        <v>532</v>
      </c>
      <c r="AB1601" s="2" t="s">
        <v>532</v>
      </c>
      <c r="AC1601" s="95">
        <v>0.31694375000000002</v>
      </c>
      <c r="AD1601" s="38">
        <f t="shared" si="343"/>
        <v>0</v>
      </c>
      <c r="AE1601" s="38">
        <f t="shared" si="344"/>
        <v>0</v>
      </c>
      <c r="AF1601" s="38">
        <f t="shared" si="345"/>
        <v>0</v>
      </c>
      <c r="AG1601" s="38">
        <f t="shared" si="346"/>
        <v>2.3183167537500005</v>
      </c>
      <c r="AH1601" s="38">
        <f t="shared" si="347"/>
        <v>2.3183167537500005</v>
      </c>
      <c r="AI1601" s="38">
        <v>303.90305555600003</v>
      </c>
      <c r="AJ1601" s="24">
        <f t="shared" si="348"/>
        <v>7.6284746446809108E-3</v>
      </c>
      <c r="AK1601" s="2">
        <f t="shared" si="349"/>
        <v>278</v>
      </c>
    </row>
    <row r="1602" spans="1:37">
      <c r="A1602" s="2">
        <v>267</v>
      </c>
      <c r="B1602" s="2" t="s">
        <v>320</v>
      </c>
      <c r="C1602" s="2" t="s">
        <v>1</v>
      </c>
      <c r="D1602" s="2" t="s">
        <v>448</v>
      </c>
      <c r="E1602" s="2" t="s">
        <v>1100</v>
      </c>
      <c r="F1602" s="2" t="s">
        <v>64</v>
      </c>
      <c r="H1602" s="2" t="s">
        <v>878</v>
      </c>
      <c r="I1602" s="2">
        <v>4078</v>
      </c>
      <c r="J1602" s="2">
        <v>436</v>
      </c>
      <c r="K1602" s="95">
        <f t="shared" si="336"/>
        <v>0.10691515448749386</v>
      </c>
      <c r="L1602" s="38">
        <f t="shared" si="337"/>
        <v>0</v>
      </c>
      <c r="M1602" s="38">
        <f t="shared" si="338"/>
        <v>0</v>
      </c>
      <c r="N1602" s="38">
        <f t="shared" si="339"/>
        <v>0</v>
      </c>
      <c r="O1602" s="38">
        <f t="shared" si="340"/>
        <v>2.1800000000000002</v>
      </c>
      <c r="P1602" s="2">
        <v>1961234</v>
      </c>
      <c r="Q1602" s="2">
        <v>2.4662406739999998</v>
      </c>
      <c r="R1602" s="24">
        <v>0</v>
      </c>
      <c r="S1602" s="24">
        <v>0</v>
      </c>
      <c r="T1602" s="24">
        <v>0</v>
      </c>
      <c r="U1602" s="24">
        <v>1</v>
      </c>
      <c r="V1602" s="95">
        <f t="shared" si="341"/>
        <v>0.10691515448749386</v>
      </c>
      <c r="W1602" s="95">
        <v>0.37346875000000002</v>
      </c>
      <c r="X1602" s="95">
        <v>0.32671875</v>
      </c>
      <c r="Y1602" s="95">
        <f t="shared" si="342"/>
        <v>0.32671875</v>
      </c>
      <c r="Z1602" s="2" t="s">
        <v>532</v>
      </c>
      <c r="AA1602" s="2" t="s">
        <v>532</v>
      </c>
      <c r="AB1602" s="2" t="s">
        <v>532</v>
      </c>
      <c r="AC1602" s="95">
        <v>0.32671875</v>
      </c>
      <c r="AD1602" s="38">
        <f t="shared" si="343"/>
        <v>0</v>
      </c>
      <c r="AE1602" s="38">
        <f t="shared" si="344"/>
        <v>0</v>
      </c>
      <c r="AF1602" s="38">
        <f t="shared" si="345"/>
        <v>0</v>
      </c>
      <c r="AG1602" s="38">
        <f t="shared" si="346"/>
        <v>6.2392826250000004</v>
      </c>
      <c r="AH1602" s="38">
        <f t="shared" si="347"/>
        <v>6.2392826250000004</v>
      </c>
      <c r="AI1602" s="38">
        <v>303.90305555600003</v>
      </c>
      <c r="AJ1602" s="24">
        <f t="shared" si="348"/>
        <v>2.053050310265897E-2</v>
      </c>
      <c r="AK1602" s="2">
        <f t="shared" si="349"/>
        <v>727</v>
      </c>
    </row>
    <row r="1603" spans="1:37">
      <c r="A1603" s="2">
        <v>268</v>
      </c>
      <c r="B1603" s="2" t="s">
        <v>321</v>
      </c>
      <c r="C1603" s="2" t="s">
        <v>1</v>
      </c>
      <c r="D1603" s="2" t="s">
        <v>448</v>
      </c>
      <c r="E1603" s="2" t="s">
        <v>1100</v>
      </c>
      <c r="F1603" s="2" t="s">
        <v>64</v>
      </c>
      <c r="H1603" s="2" t="s">
        <v>878</v>
      </c>
      <c r="I1603" s="2">
        <v>3685</v>
      </c>
      <c r="J1603" s="2">
        <v>265</v>
      </c>
      <c r="K1603" s="95">
        <f t="shared" si="336"/>
        <v>7.1913161465400277E-2</v>
      </c>
      <c r="L1603" s="38">
        <f t="shared" si="337"/>
        <v>0</v>
      </c>
      <c r="M1603" s="38">
        <f t="shared" si="338"/>
        <v>0</v>
      </c>
      <c r="N1603" s="38">
        <f t="shared" si="339"/>
        <v>0</v>
      </c>
      <c r="O1603" s="38">
        <f t="shared" si="340"/>
        <v>1.325</v>
      </c>
      <c r="P1603" s="2">
        <v>1810607</v>
      </c>
      <c r="Q1603" s="2">
        <v>1.525756342</v>
      </c>
      <c r="R1603" s="24">
        <v>0</v>
      </c>
      <c r="S1603" s="24">
        <v>0</v>
      </c>
      <c r="T1603" s="24">
        <v>0</v>
      </c>
      <c r="U1603" s="24">
        <v>1</v>
      </c>
      <c r="V1603" s="95">
        <f t="shared" si="341"/>
        <v>7.1913161465400277E-2</v>
      </c>
      <c r="W1603" s="95">
        <v>0.38409375000000001</v>
      </c>
      <c r="X1603" s="95">
        <v>0.31694375000000002</v>
      </c>
      <c r="Y1603" s="95">
        <f t="shared" si="342"/>
        <v>0.31694375000000002</v>
      </c>
      <c r="Z1603" s="2" t="s">
        <v>532</v>
      </c>
      <c r="AA1603" s="2" t="s">
        <v>532</v>
      </c>
      <c r="AB1603" s="2" t="s">
        <v>532</v>
      </c>
      <c r="AC1603" s="95">
        <v>0.31694375000000002</v>
      </c>
      <c r="AD1603" s="38">
        <f t="shared" si="343"/>
        <v>0</v>
      </c>
      <c r="AE1603" s="38">
        <f t="shared" si="344"/>
        <v>0</v>
      </c>
      <c r="AF1603" s="38">
        <f t="shared" si="345"/>
        <v>0</v>
      </c>
      <c r="AG1603" s="38">
        <f t="shared" si="346"/>
        <v>3.6787661062500003</v>
      </c>
      <c r="AH1603" s="38">
        <f t="shared" si="347"/>
        <v>3.6787661062500003</v>
      </c>
      <c r="AI1603" s="38">
        <v>303.90305555600003</v>
      </c>
      <c r="AJ1603" s="24">
        <f t="shared" si="348"/>
        <v>1.2105064555930786E-2</v>
      </c>
      <c r="AK1603" s="2">
        <f t="shared" si="349"/>
        <v>442</v>
      </c>
    </row>
    <row r="1604" spans="1:37">
      <c r="A1604" s="2">
        <v>269</v>
      </c>
      <c r="B1604" s="2" t="s">
        <v>322</v>
      </c>
      <c r="C1604" s="2" t="s">
        <v>1</v>
      </c>
      <c r="D1604" s="2" t="s">
        <v>448</v>
      </c>
      <c r="E1604" s="2" t="s">
        <v>1100</v>
      </c>
      <c r="F1604" s="2" t="s">
        <v>64</v>
      </c>
      <c r="H1604" s="2" t="s">
        <v>878</v>
      </c>
      <c r="I1604" s="2">
        <v>7458</v>
      </c>
      <c r="J1604" s="2">
        <v>619</v>
      </c>
      <c r="K1604" s="95">
        <f t="shared" si="336"/>
        <v>8.299812282113167E-2</v>
      </c>
      <c r="L1604" s="38">
        <f t="shared" si="337"/>
        <v>0</v>
      </c>
      <c r="M1604" s="38">
        <f t="shared" si="338"/>
        <v>0</v>
      </c>
      <c r="N1604" s="38">
        <f t="shared" si="339"/>
        <v>0</v>
      </c>
      <c r="O1604" s="38">
        <f t="shared" si="340"/>
        <v>3.0950000000000002</v>
      </c>
      <c r="P1604" s="2">
        <v>2450153</v>
      </c>
      <c r="Q1604" s="2">
        <v>2.684134373</v>
      </c>
      <c r="R1604" s="24">
        <v>0</v>
      </c>
      <c r="S1604" s="24">
        <v>0</v>
      </c>
      <c r="T1604" s="24">
        <v>0</v>
      </c>
      <c r="U1604" s="24">
        <v>1</v>
      </c>
      <c r="V1604" s="95">
        <f t="shared" si="341"/>
        <v>8.299812282113167E-2</v>
      </c>
      <c r="W1604" s="95">
        <v>0.38834375000000004</v>
      </c>
      <c r="X1604" s="95">
        <v>0.3389375</v>
      </c>
      <c r="Y1604" s="95">
        <f t="shared" si="342"/>
        <v>0.3389375</v>
      </c>
      <c r="Z1604" s="2" t="s">
        <v>532</v>
      </c>
      <c r="AA1604" s="2" t="s">
        <v>532</v>
      </c>
      <c r="AB1604" s="2" t="s">
        <v>532</v>
      </c>
      <c r="AC1604" s="95">
        <v>0.3389375</v>
      </c>
      <c r="AD1604" s="38">
        <f t="shared" si="343"/>
        <v>0</v>
      </c>
      <c r="AE1604" s="38">
        <f t="shared" si="344"/>
        <v>0</v>
      </c>
      <c r="AF1604" s="38">
        <f t="shared" si="345"/>
        <v>0</v>
      </c>
      <c r="AG1604" s="38">
        <f t="shared" si="346"/>
        <v>9.1893412875000013</v>
      </c>
      <c r="AH1604" s="38">
        <f t="shared" si="347"/>
        <v>9.1893412875000013</v>
      </c>
      <c r="AI1604" s="38">
        <v>303.90305555600003</v>
      </c>
      <c r="AJ1604" s="24">
        <f t="shared" si="348"/>
        <v>3.023773904045755E-2</v>
      </c>
      <c r="AK1604" s="2">
        <f t="shared" si="349"/>
        <v>1032</v>
      </c>
    </row>
    <row r="1605" spans="1:37">
      <c r="A1605" s="2">
        <v>270</v>
      </c>
      <c r="B1605" s="2" t="s">
        <v>323</v>
      </c>
      <c r="C1605" s="2" t="s">
        <v>1</v>
      </c>
      <c r="D1605" s="2" t="s">
        <v>448</v>
      </c>
      <c r="E1605" s="2" t="s">
        <v>1100</v>
      </c>
      <c r="F1605" s="2" t="s">
        <v>64</v>
      </c>
      <c r="H1605" s="2" t="s">
        <v>878</v>
      </c>
      <c r="I1605" s="2">
        <v>6040</v>
      </c>
      <c r="J1605" s="2">
        <v>869</v>
      </c>
      <c r="K1605" s="95">
        <f t="shared" si="336"/>
        <v>0.14387417218543047</v>
      </c>
      <c r="L1605" s="38">
        <f t="shared" si="337"/>
        <v>0</v>
      </c>
      <c r="M1605" s="38">
        <f t="shared" si="338"/>
        <v>0</v>
      </c>
      <c r="N1605" s="38">
        <f t="shared" si="339"/>
        <v>0</v>
      </c>
      <c r="O1605" s="38">
        <f t="shared" si="340"/>
        <v>4.3449999999999998</v>
      </c>
      <c r="P1605" s="2">
        <v>1316014</v>
      </c>
      <c r="Q1605" s="2">
        <v>8.0713413569999997</v>
      </c>
      <c r="R1605" s="24">
        <v>0</v>
      </c>
      <c r="S1605" s="24">
        <v>0</v>
      </c>
      <c r="T1605" s="24">
        <v>0</v>
      </c>
      <c r="U1605" s="24">
        <v>1</v>
      </c>
      <c r="V1605" s="95">
        <f t="shared" si="341"/>
        <v>0.14387417218543047</v>
      </c>
      <c r="W1605" s="95">
        <v>0.42128125</v>
      </c>
      <c r="X1605" s="95">
        <v>0.37081249999999999</v>
      </c>
      <c r="Y1605" s="95">
        <f t="shared" si="342"/>
        <v>0.37081249999999999</v>
      </c>
      <c r="Z1605" s="2" t="s">
        <v>532</v>
      </c>
      <c r="AA1605" s="2" t="s">
        <v>532</v>
      </c>
      <c r="AB1605" s="2" t="s">
        <v>532</v>
      </c>
      <c r="AC1605" s="95">
        <v>0.37081249999999999</v>
      </c>
      <c r="AD1605" s="38">
        <f t="shared" si="343"/>
        <v>0</v>
      </c>
      <c r="AE1605" s="38">
        <f t="shared" si="344"/>
        <v>0</v>
      </c>
      <c r="AF1605" s="38">
        <f t="shared" si="345"/>
        <v>0</v>
      </c>
      <c r="AG1605" s="38">
        <f t="shared" si="346"/>
        <v>14.113939537499999</v>
      </c>
      <c r="AH1605" s="38">
        <f t="shared" si="347"/>
        <v>14.113939537499999</v>
      </c>
      <c r="AI1605" s="38">
        <v>303.90305555600003</v>
      </c>
      <c r="AJ1605" s="24">
        <f t="shared" si="348"/>
        <v>4.6442242943816769E-2</v>
      </c>
      <c r="AK1605" s="2">
        <f t="shared" si="349"/>
        <v>1448</v>
      </c>
    </row>
    <row r="1606" spans="1:37">
      <c r="A1606" s="2">
        <v>271</v>
      </c>
      <c r="B1606" s="2" t="s">
        <v>324</v>
      </c>
      <c r="C1606" s="2" t="s">
        <v>1</v>
      </c>
      <c r="D1606" s="2" t="s">
        <v>448</v>
      </c>
      <c r="E1606" s="2" t="s">
        <v>1100</v>
      </c>
      <c r="F1606" s="2" t="s">
        <v>64</v>
      </c>
      <c r="H1606" s="2" t="s">
        <v>878</v>
      </c>
      <c r="I1606" s="2">
        <v>3522</v>
      </c>
      <c r="J1606" s="2">
        <v>599</v>
      </c>
      <c r="K1606" s="95">
        <f t="shared" si="336"/>
        <v>0.17007382169222032</v>
      </c>
      <c r="L1606" s="38">
        <f t="shared" si="337"/>
        <v>0</v>
      </c>
      <c r="M1606" s="38">
        <f t="shared" si="338"/>
        <v>0</v>
      </c>
      <c r="N1606" s="38">
        <f t="shared" si="339"/>
        <v>0</v>
      </c>
      <c r="O1606" s="38">
        <f t="shared" si="340"/>
        <v>2.9950000000000001</v>
      </c>
      <c r="P1606" s="2">
        <v>554342</v>
      </c>
      <c r="Q1606" s="2">
        <v>15.373085568</v>
      </c>
      <c r="R1606" s="24">
        <v>0</v>
      </c>
      <c r="S1606" s="24">
        <v>0</v>
      </c>
      <c r="T1606" s="24">
        <v>0</v>
      </c>
      <c r="U1606" s="24">
        <v>1</v>
      </c>
      <c r="V1606" s="95">
        <f t="shared" si="341"/>
        <v>0.17007382169222032</v>
      </c>
      <c r="W1606" s="95">
        <v>0.48503124999999991</v>
      </c>
      <c r="X1606" s="95">
        <v>0.44624999999999998</v>
      </c>
      <c r="Y1606" s="95">
        <f t="shared" si="342"/>
        <v>0.44624999999999998</v>
      </c>
      <c r="Z1606" s="2" t="s">
        <v>532</v>
      </c>
      <c r="AA1606" s="2" t="s">
        <v>532</v>
      </c>
      <c r="AB1606" s="2" t="s">
        <v>532</v>
      </c>
      <c r="AC1606" s="95">
        <v>0.44624999999999998</v>
      </c>
      <c r="AD1606" s="38">
        <f t="shared" si="343"/>
        <v>0</v>
      </c>
      <c r="AE1606" s="38">
        <f t="shared" si="344"/>
        <v>0</v>
      </c>
      <c r="AF1606" s="38">
        <f t="shared" si="345"/>
        <v>0</v>
      </c>
      <c r="AG1606" s="38">
        <f t="shared" si="346"/>
        <v>11.70790425</v>
      </c>
      <c r="AH1606" s="38">
        <f t="shared" si="347"/>
        <v>11.70790425</v>
      </c>
      <c r="AI1606" s="38">
        <v>303.90305555600003</v>
      </c>
      <c r="AJ1606" s="24">
        <f t="shared" si="348"/>
        <v>3.8525128444595685E-2</v>
      </c>
      <c r="AK1606" s="2">
        <f t="shared" si="349"/>
        <v>998</v>
      </c>
    </row>
    <row r="1607" spans="1:37">
      <c r="A1607" s="2">
        <v>272</v>
      </c>
      <c r="B1607" s="2" t="s">
        <v>325</v>
      </c>
      <c r="C1607" s="2" t="s">
        <v>1</v>
      </c>
      <c r="D1607" s="2" t="s">
        <v>448</v>
      </c>
      <c r="E1607" s="2" t="s">
        <v>1100</v>
      </c>
      <c r="F1607" s="2" t="s">
        <v>64</v>
      </c>
      <c r="H1607" s="2" t="s">
        <v>878</v>
      </c>
      <c r="I1607" s="2">
        <v>6696</v>
      </c>
      <c r="J1607" s="2">
        <v>1487</v>
      </c>
      <c r="K1607" s="95">
        <f t="shared" ref="K1607:K1614" si="350">J1607/I1607</f>
        <v>0.22207287933094386</v>
      </c>
      <c r="L1607" s="38">
        <f t="shared" ref="L1607:L1670" si="351">R1607*$J1607*$D$2/1000</f>
        <v>0</v>
      </c>
      <c r="M1607" s="38">
        <f t="shared" ref="M1607:M1670" si="352">S1607*$J1607*$D$2/1000</f>
        <v>0</v>
      </c>
      <c r="N1607" s="38">
        <f t="shared" ref="N1607:N1670" si="353">T1607*$J1607*$D$2/1000</f>
        <v>0</v>
      </c>
      <c r="O1607" s="38">
        <f t="shared" ref="O1607:O1670" si="354">U1607*$J1607*$D$2/1000</f>
        <v>7.4349999999999996</v>
      </c>
      <c r="P1607" s="2">
        <v>1171817</v>
      </c>
      <c r="Q1607" s="2">
        <v>19.101782019000002</v>
      </c>
      <c r="R1607" s="24">
        <v>0</v>
      </c>
      <c r="S1607" s="24">
        <v>0</v>
      </c>
      <c r="T1607" s="24">
        <v>0</v>
      </c>
      <c r="U1607" s="24">
        <v>1</v>
      </c>
      <c r="V1607" s="95">
        <f t="shared" ref="V1607:V1614" si="355">K1607*(T1607+U1607)</f>
        <v>0.22207287933094386</v>
      </c>
      <c r="W1607" s="95">
        <v>0.46271875000000001</v>
      </c>
      <c r="X1607" s="95">
        <v>0.41649999999999998</v>
      </c>
      <c r="Y1607" s="95">
        <f t="shared" ref="Y1607:Y1670" si="356">SUMPRODUCT(R1607:U1607,Z1607:AC1607)</f>
        <v>0.41649999999999998</v>
      </c>
      <c r="Z1607" s="2" t="s">
        <v>532</v>
      </c>
      <c r="AA1607" s="2" t="s">
        <v>532</v>
      </c>
      <c r="AB1607" s="2" t="s">
        <v>532</v>
      </c>
      <c r="AC1607" s="95">
        <v>0.41649999999999998</v>
      </c>
      <c r="AD1607" s="38">
        <f t="shared" ref="AD1607:AD1670" si="357">IFERROR(L1607*Z1607*8760/1000,0)</f>
        <v>0</v>
      </c>
      <c r="AE1607" s="38">
        <f t="shared" ref="AE1607:AE1670" si="358">IFERROR(M1607*AA1607*8760/1000,0)</f>
        <v>0</v>
      </c>
      <c r="AF1607" s="38">
        <f t="shared" ref="AF1607:AF1670" si="359">IFERROR(N1607*AB1607*8760/1000,0)</f>
        <v>0</v>
      </c>
      <c r="AG1607" s="38">
        <f t="shared" ref="AG1607:AG1670" si="360">IFERROR(O1607*AC1607*8760/1000,0)</f>
        <v>27.1268949</v>
      </c>
      <c r="AH1607" s="38">
        <f t="shared" ref="AH1607:AH1670" si="361">AF1607+AG1607</f>
        <v>27.1268949</v>
      </c>
      <c r="AI1607" s="38">
        <v>303.90305555600003</v>
      </c>
      <c r="AJ1607" s="24">
        <f t="shared" ref="AJ1607:AJ1614" si="362">AH1607/AI1607</f>
        <v>8.926167211570317E-2</v>
      </c>
      <c r="AK1607" s="2">
        <f t="shared" ref="AK1607:AK1614" si="363">ROUND((O1607+N1607)/0.003,0)</f>
        <v>2478</v>
      </c>
    </row>
    <row r="1608" spans="1:37">
      <c r="A1608" s="2">
        <v>273</v>
      </c>
      <c r="B1608" s="2" t="s">
        <v>326</v>
      </c>
      <c r="C1608" s="2" t="s">
        <v>1</v>
      </c>
      <c r="D1608" s="2" t="s">
        <v>448</v>
      </c>
      <c r="E1608" s="2" t="s">
        <v>1100</v>
      </c>
      <c r="F1608" s="2" t="s">
        <v>64</v>
      </c>
      <c r="H1608" s="2" t="s">
        <v>878</v>
      </c>
      <c r="I1608" s="2">
        <v>12974</v>
      </c>
      <c r="J1608" s="2">
        <v>4339</v>
      </c>
      <c r="K1608" s="95">
        <f t="shared" si="350"/>
        <v>0.33443810698319715</v>
      </c>
      <c r="L1608" s="38">
        <f t="shared" si="351"/>
        <v>0</v>
      </c>
      <c r="M1608" s="38">
        <f t="shared" si="352"/>
        <v>0</v>
      </c>
      <c r="N1608" s="38">
        <f t="shared" si="353"/>
        <v>0</v>
      </c>
      <c r="O1608" s="38">
        <f t="shared" si="354"/>
        <v>21.695</v>
      </c>
      <c r="P1608" s="2">
        <v>1954116</v>
      </c>
      <c r="Q1608" s="2">
        <v>39.215173327999999</v>
      </c>
      <c r="R1608" s="24">
        <v>0</v>
      </c>
      <c r="S1608" s="24">
        <v>0</v>
      </c>
      <c r="T1608" s="24">
        <v>0</v>
      </c>
      <c r="U1608" s="24">
        <v>1</v>
      </c>
      <c r="V1608" s="95">
        <f t="shared" si="355"/>
        <v>0.33443810698319715</v>
      </c>
      <c r="W1608" s="95">
        <v>0.48343750000000008</v>
      </c>
      <c r="X1608" s="95">
        <v>0.40321875000000001</v>
      </c>
      <c r="Y1608" s="95">
        <f t="shared" si="356"/>
        <v>0.40321875000000001</v>
      </c>
      <c r="Z1608" s="2" t="s">
        <v>532</v>
      </c>
      <c r="AA1608" s="2" t="s">
        <v>532</v>
      </c>
      <c r="AB1608" s="2" t="s">
        <v>532</v>
      </c>
      <c r="AC1608" s="95">
        <v>0.40321875000000001</v>
      </c>
      <c r="AD1608" s="38">
        <f t="shared" si="357"/>
        <v>0</v>
      </c>
      <c r="AE1608" s="38">
        <f t="shared" si="358"/>
        <v>0</v>
      </c>
      <c r="AF1608" s="38">
        <f t="shared" si="359"/>
        <v>0</v>
      </c>
      <c r="AG1608" s="38">
        <f t="shared" si="360"/>
        <v>76.630997643750007</v>
      </c>
      <c r="AH1608" s="38">
        <f t="shared" si="361"/>
        <v>76.630997643750007</v>
      </c>
      <c r="AI1608" s="38">
        <v>303.90305555600003</v>
      </c>
      <c r="AJ1608" s="24">
        <f t="shared" si="362"/>
        <v>0.25215606175315097</v>
      </c>
      <c r="AK1608" s="2">
        <f t="shared" si="363"/>
        <v>7232</v>
      </c>
    </row>
    <row r="1609" spans="1:37">
      <c r="A1609" s="2">
        <v>274</v>
      </c>
      <c r="B1609" s="2" t="s">
        <v>327</v>
      </c>
      <c r="C1609" s="2" t="s">
        <v>1</v>
      </c>
      <c r="D1609" s="2" t="s">
        <v>448</v>
      </c>
      <c r="E1609" s="2" t="s">
        <v>1100</v>
      </c>
      <c r="F1609" s="2" t="s">
        <v>64</v>
      </c>
      <c r="H1609" s="2" t="s">
        <v>878</v>
      </c>
      <c r="I1609" s="2">
        <v>7645</v>
      </c>
      <c r="J1609" s="2">
        <v>2854</v>
      </c>
      <c r="K1609" s="95">
        <f t="shared" si="350"/>
        <v>0.37331589274035315</v>
      </c>
      <c r="L1609" s="38">
        <f t="shared" si="351"/>
        <v>0</v>
      </c>
      <c r="M1609" s="38">
        <f t="shared" si="352"/>
        <v>0</v>
      </c>
      <c r="N1609" s="38">
        <f t="shared" si="353"/>
        <v>0</v>
      </c>
      <c r="O1609" s="38">
        <f t="shared" si="354"/>
        <v>14.27</v>
      </c>
      <c r="P1609" s="2">
        <v>1151742</v>
      </c>
      <c r="Q1609" s="2">
        <v>40.981629398000003</v>
      </c>
      <c r="R1609" s="24">
        <v>0</v>
      </c>
      <c r="S1609" s="24">
        <v>0</v>
      </c>
      <c r="T1609" s="24">
        <v>0</v>
      </c>
      <c r="U1609" s="24">
        <v>1</v>
      </c>
      <c r="V1609" s="95">
        <f t="shared" si="355"/>
        <v>0.37331589274035315</v>
      </c>
      <c r="W1609" s="95">
        <v>0.46696874999999993</v>
      </c>
      <c r="X1609" s="95">
        <v>0.37771874999999999</v>
      </c>
      <c r="Y1609" s="95">
        <f t="shared" si="356"/>
        <v>0.37771874999999999</v>
      </c>
      <c r="Z1609" s="2" t="s">
        <v>532</v>
      </c>
      <c r="AA1609" s="2" t="s">
        <v>532</v>
      </c>
      <c r="AB1609" s="2" t="s">
        <v>532</v>
      </c>
      <c r="AC1609" s="95">
        <v>0.37771874999999999</v>
      </c>
      <c r="AD1609" s="38">
        <f t="shared" si="357"/>
        <v>0</v>
      </c>
      <c r="AE1609" s="38">
        <f t="shared" si="358"/>
        <v>0</v>
      </c>
      <c r="AF1609" s="38">
        <f t="shared" si="359"/>
        <v>0</v>
      </c>
      <c r="AG1609" s="38">
        <f t="shared" si="360"/>
        <v>47.216807887499989</v>
      </c>
      <c r="AH1609" s="38">
        <f t="shared" si="361"/>
        <v>47.216807887499989</v>
      </c>
      <c r="AI1609" s="38">
        <v>303.90305555600003</v>
      </c>
      <c r="AJ1609" s="24">
        <f t="shared" si="362"/>
        <v>0.15536799326059877</v>
      </c>
      <c r="AK1609" s="2">
        <f t="shared" si="363"/>
        <v>4757</v>
      </c>
    </row>
    <row r="1610" spans="1:37">
      <c r="A1610" s="2">
        <v>275</v>
      </c>
      <c r="B1610" s="2" t="s">
        <v>328</v>
      </c>
      <c r="C1610" s="2" t="s">
        <v>1</v>
      </c>
      <c r="D1610" s="2" t="s">
        <v>448</v>
      </c>
      <c r="E1610" s="2" t="s">
        <v>1100</v>
      </c>
      <c r="F1610" s="2" t="s">
        <v>64</v>
      </c>
      <c r="H1610" s="2" t="s">
        <v>878</v>
      </c>
      <c r="I1610" s="2">
        <v>18055</v>
      </c>
      <c r="J1610" s="2">
        <v>6447</v>
      </c>
      <c r="K1610" s="95">
        <f t="shared" si="350"/>
        <v>0.35707560232622543</v>
      </c>
      <c r="L1610" s="38">
        <f t="shared" si="351"/>
        <v>0</v>
      </c>
      <c r="M1610" s="38">
        <f t="shared" si="352"/>
        <v>0</v>
      </c>
      <c r="N1610" s="38">
        <f t="shared" si="353"/>
        <v>3.9027467652599999</v>
      </c>
      <c r="O1610" s="38">
        <f t="shared" si="354"/>
        <v>28.332253234740001</v>
      </c>
      <c r="P1610" s="2">
        <v>2071557</v>
      </c>
      <c r="Q1610" s="2">
        <v>27.135721551</v>
      </c>
      <c r="R1610" s="24">
        <v>0</v>
      </c>
      <c r="S1610" s="24">
        <v>0</v>
      </c>
      <c r="T1610" s="24">
        <v>0.121071716</v>
      </c>
      <c r="U1610" s="24">
        <v>0.878928284</v>
      </c>
      <c r="V1610" s="95">
        <f t="shared" si="355"/>
        <v>0.35707560232622543</v>
      </c>
      <c r="W1610" s="95">
        <v>0.43137500000000006</v>
      </c>
      <c r="X1610" s="95">
        <v>0.33588229600000002</v>
      </c>
      <c r="Y1610" s="95">
        <f t="shared" si="356"/>
        <v>0.33588229632837502</v>
      </c>
      <c r="Z1610" s="2" t="s">
        <v>532</v>
      </c>
      <c r="AA1610" s="2" t="s">
        <v>532</v>
      </c>
      <c r="AB1610" s="2">
        <v>0.22500000000000001</v>
      </c>
      <c r="AC1610" s="95">
        <v>0.35115625</v>
      </c>
      <c r="AD1610" s="38">
        <f t="shared" si="357"/>
        <v>0</v>
      </c>
      <c r="AE1610" s="38">
        <f t="shared" si="358"/>
        <v>0</v>
      </c>
      <c r="AF1610" s="38">
        <f t="shared" si="359"/>
        <v>7.6923138743274606</v>
      </c>
      <c r="AG1610" s="38">
        <f t="shared" si="360"/>
        <v>87.153658727664222</v>
      </c>
      <c r="AH1610" s="38">
        <f t="shared" si="361"/>
        <v>94.84597260199169</v>
      </c>
      <c r="AI1610" s="38">
        <v>303.90305555600003</v>
      </c>
      <c r="AJ1610" s="24">
        <f t="shared" si="362"/>
        <v>0.31209285615265714</v>
      </c>
      <c r="AK1610" s="2">
        <f t="shared" si="363"/>
        <v>10745</v>
      </c>
    </row>
    <row r="1611" spans="1:37">
      <c r="A1611" s="2">
        <v>276</v>
      </c>
      <c r="B1611" s="2" t="s">
        <v>329</v>
      </c>
      <c r="C1611" s="2" t="s">
        <v>1</v>
      </c>
      <c r="D1611" s="2" t="s">
        <v>448</v>
      </c>
      <c r="E1611" s="2" t="s">
        <v>1100</v>
      </c>
      <c r="F1611" s="2" t="s">
        <v>64</v>
      </c>
      <c r="H1611" s="2" t="s">
        <v>878</v>
      </c>
      <c r="I1611" s="2">
        <v>13368</v>
      </c>
      <c r="J1611" s="2">
        <v>3361</v>
      </c>
      <c r="K1611" s="95">
        <f t="shared" si="350"/>
        <v>0.25142130460801915</v>
      </c>
      <c r="L1611" s="38">
        <f t="shared" si="351"/>
        <v>0</v>
      </c>
      <c r="M1611" s="38">
        <f t="shared" si="352"/>
        <v>0</v>
      </c>
      <c r="N1611" s="38">
        <f t="shared" si="353"/>
        <v>0</v>
      </c>
      <c r="O1611" s="38">
        <f t="shared" si="354"/>
        <v>16.805</v>
      </c>
      <c r="P1611" s="2">
        <v>2341746</v>
      </c>
      <c r="Q1611" s="2">
        <v>11.308159832999999</v>
      </c>
      <c r="R1611" s="24">
        <v>0</v>
      </c>
      <c r="S1611" s="24">
        <v>0</v>
      </c>
      <c r="T1611" s="24">
        <v>0</v>
      </c>
      <c r="U1611" s="24">
        <v>1</v>
      </c>
      <c r="V1611" s="95">
        <f t="shared" si="355"/>
        <v>0.25142130460801915</v>
      </c>
      <c r="W1611" s="95">
        <v>0.45953125000000011</v>
      </c>
      <c r="X1611" s="95">
        <v>0.35753125000000002</v>
      </c>
      <c r="Y1611" s="95">
        <f t="shared" si="356"/>
        <v>0.35753125000000002</v>
      </c>
      <c r="Z1611" s="2" t="s">
        <v>532</v>
      </c>
      <c r="AA1611" s="2" t="s">
        <v>532</v>
      </c>
      <c r="AB1611" s="2" t="s">
        <v>532</v>
      </c>
      <c r="AC1611" s="95">
        <v>0.35753125000000002</v>
      </c>
      <c r="AD1611" s="38">
        <f t="shared" si="357"/>
        <v>0</v>
      </c>
      <c r="AE1611" s="38">
        <f t="shared" si="358"/>
        <v>0</v>
      </c>
      <c r="AF1611" s="38">
        <f t="shared" si="359"/>
        <v>0</v>
      </c>
      <c r="AG1611" s="38">
        <f t="shared" si="360"/>
        <v>52.63281886875</v>
      </c>
      <c r="AH1611" s="38">
        <f t="shared" si="361"/>
        <v>52.63281886875</v>
      </c>
      <c r="AI1611" s="38">
        <v>303.90305555600003</v>
      </c>
      <c r="AJ1611" s="24">
        <f t="shared" si="362"/>
        <v>0.17318950206820605</v>
      </c>
      <c r="AK1611" s="2">
        <f t="shared" si="363"/>
        <v>5602</v>
      </c>
    </row>
    <row r="1612" spans="1:37">
      <c r="A1612" s="2">
        <v>277</v>
      </c>
      <c r="B1612" s="2" t="s">
        <v>330</v>
      </c>
      <c r="C1612" s="2" t="s">
        <v>1</v>
      </c>
      <c r="D1612" s="2" t="s">
        <v>448</v>
      </c>
      <c r="E1612" s="2" t="s">
        <v>1100</v>
      </c>
      <c r="F1612" s="2" t="s">
        <v>64</v>
      </c>
      <c r="H1612" s="2" t="s">
        <v>878</v>
      </c>
      <c r="I1612" s="2">
        <v>6447</v>
      </c>
      <c r="J1612" s="2">
        <v>2014</v>
      </c>
      <c r="K1612" s="95">
        <f t="shared" si="350"/>
        <v>0.31239336125329609</v>
      </c>
      <c r="L1612" s="38">
        <f t="shared" si="351"/>
        <v>0</v>
      </c>
      <c r="M1612" s="38">
        <f t="shared" si="352"/>
        <v>0</v>
      </c>
      <c r="N1612" s="38">
        <f t="shared" si="353"/>
        <v>5.2127062970000006E-2</v>
      </c>
      <c r="O1612" s="38">
        <f t="shared" si="354"/>
        <v>10.017872937030001</v>
      </c>
      <c r="P1612" s="2">
        <v>494758</v>
      </c>
      <c r="Q1612" s="2">
        <v>27.496810822</v>
      </c>
      <c r="R1612" s="24">
        <v>0</v>
      </c>
      <c r="S1612" s="24">
        <v>0</v>
      </c>
      <c r="T1612" s="24">
        <v>5.1764710000000002E-3</v>
      </c>
      <c r="U1612" s="24">
        <v>0.99482352900000004</v>
      </c>
      <c r="V1612" s="95">
        <f t="shared" si="355"/>
        <v>0.31239336125329609</v>
      </c>
      <c r="W1612" s="95">
        <v>0.44678125000000002</v>
      </c>
      <c r="X1612" s="95">
        <v>0.36888326100000002</v>
      </c>
      <c r="Y1612" s="95">
        <f t="shared" si="356"/>
        <v>0.36888326093621038</v>
      </c>
      <c r="Z1612" s="2" t="s">
        <v>532</v>
      </c>
      <c r="AA1612" s="2" t="s">
        <v>532</v>
      </c>
      <c r="AB1612" s="2">
        <v>0.22500000000000001</v>
      </c>
      <c r="AC1612" s="95">
        <v>0.36963194399999999</v>
      </c>
      <c r="AD1612" s="38">
        <f t="shared" si="357"/>
        <v>0</v>
      </c>
      <c r="AE1612" s="38">
        <f t="shared" si="358"/>
        <v>0</v>
      </c>
      <c r="AF1612" s="38">
        <f t="shared" si="359"/>
        <v>0.10274244111387001</v>
      </c>
      <c r="AG1612" s="38">
        <f t="shared" si="360"/>
        <v>32.437630432504243</v>
      </c>
      <c r="AH1612" s="38">
        <f t="shared" si="361"/>
        <v>32.540372873618111</v>
      </c>
      <c r="AI1612" s="38">
        <v>303.90305555600003</v>
      </c>
      <c r="AJ1612" s="24">
        <f t="shared" si="362"/>
        <v>0.10707484600338912</v>
      </c>
      <c r="AK1612" s="2">
        <f t="shared" si="363"/>
        <v>3357</v>
      </c>
    </row>
    <row r="1613" spans="1:37">
      <c r="A1613" s="2">
        <v>278</v>
      </c>
      <c r="B1613" s="2" t="s">
        <v>331</v>
      </c>
      <c r="C1613" s="2" t="s">
        <v>1</v>
      </c>
      <c r="D1613" s="2" t="s">
        <v>448</v>
      </c>
      <c r="E1613" s="2" t="s">
        <v>1100</v>
      </c>
      <c r="F1613" s="2" t="s">
        <v>64</v>
      </c>
      <c r="H1613" s="2" t="s">
        <v>878</v>
      </c>
      <c r="I1613" s="2">
        <v>39646</v>
      </c>
      <c r="J1613" s="2">
        <v>11277</v>
      </c>
      <c r="K1613" s="95">
        <f t="shared" si="350"/>
        <v>0.28444231448317608</v>
      </c>
      <c r="L1613" s="38">
        <f t="shared" si="351"/>
        <v>0</v>
      </c>
      <c r="M1613" s="38">
        <f t="shared" si="352"/>
        <v>0</v>
      </c>
      <c r="N1613" s="38">
        <f t="shared" si="353"/>
        <v>8.9745482398950003</v>
      </c>
      <c r="O1613" s="38">
        <f t="shared" si="354"/>
        <v>47.410451760104998</v>
      </c>
      <c r="P1613" s="2">
        <v>468546</v>
      </c>
      <c r="Q1613" s="2">
        <v>312.59662730999997</v>
      </c>
      <c r="R1613" s="24">
        <v>0</v>
      </c>
      <c r="S1613" s="24">
        <v>0</v>
      </c>
      <c r="T1613" s="24">
        <v>0.159165527</v>
      </c>
      <c r="U1613" s="24">
        <v>0.84083447300000003</v>
      </c>
      <c r="V1613" s="95">
        <f t="shared" si="355"/>
        <v>0.28444231448317608</v>
      </c>
      <c r="W1613" s="95">
        <v>0.5238124999999999</v>
      </c>
      <c r="X1613" s="95">
        <v>0.35653804300000003</v>
      </c>
      <c r="Y1613" s="95">
        <f t="shared" si="356"/>
        <v>0.35653804286993751</v>
      </c>
      <c r="Z1613" s="2" t="s">
        <v>532</v>
      </c>
      <c r="AA1613" s="2" t="s">
        <v>532</v>
      </c>
      <c r="AB1613" s="2">
        <v>0.22500000000000001</v>
      </c>
      <c r="AC1613" s="95">
        <v>0.38143749999999998</v>
      </c>
      <c r="AD1613" s="38">
        <f t="shared" si="357"/>
        <v>0</v>
      </c>
      <c r="AE1613" s="38">
        <f t="shared" si="358"/>
        <v>0</v>
      </c>
      <c r="AF1613" s="38">
        <f t="shared" si="359"/>
        <v>17.688834580833046</v>
      </c>
      <c r="AG1613" s="38">
        <f t="shared" si="360"/>
        <v>158.41692793282664</v>
      </c>
      <c r="AH1613" s="38">
        <f t="shared" si="361"/>
        <v>176.10576251365967</v>
      </c>
      <c r="AI1613" s="38">
        <v>303.90305555600003</v>
      </c>
      <c r="AJ1613" s="24">
        <f t="shared" si="362"/>
        <v>0.57948006541582397</v>
      </c>
      <c r="AK1613" s="2">
        <f t="shared" si="363"/>
        <v>18795</v>
      </c>
    </row>
    <row r="1614" spans="1:37">
      <c r="A1614" s="2">
        <v>279</v>
      </c>
      <c r="B1614" s="2" t="s">
        <v>332</v>
      </c>
      <c r="C1614" s="2" t="s">
        <v>1</v>
      </c>
      <c r="D1614" s="2" t="s">
        <v>448</v>
      </c>
      <c r="E1614" s="2" t="s">
        <v>1100</v>
      </c>
      <c r="F1614" s="2" t="s">
        <v>64</v>
      </c>
      <c r="H1614" s="2" t="s">
        <v>878</v>
      </c>
      <c r="I1614" s="2">
        <v>13993</v>
      </c>
      <c r="J1614" s="2">
        <v>4994</v>
      </c>
      <c r="K1614" s="95">
        <f t="shared" si="350"/>
        <v>0.3568927320803259</v>
      </c>
      <c r="L1614" s="38">
        <f t="shared" si="351"/>
        <v>0</v>
      </c>
      <c r="M1614" s="38">
        <f t="shared" si="352"/>
        <v>0</v>
      </c>
      <c r="N1614" s="38">
        <f t="shared" si="353"/>
        <v>0</v>
      </c>
      <c r="O1614" s="38">
        <f t="shared" si="354"/>
        <v>24.97</v>
      </c>
      <c r="P1614" s="2">
        <v>1858540</v>
      </c>
      <c r="Q1614" s="2">
        <v>52.420474609000003</v>
      </c>
      <c r="R1614" s="24">
        <v>0</v>
      </c>
      <c r="S1614" s="24">
        <v>0</v>
      </c>
      <c r="T1614" s="24">
        <v>0</v>
      </c>
      <c r="U1614" s="24">
        <v>1</v>
      </c>
      <c r="V1614" s="95">
        <f t="shared" si="355"/>
        <v>0.3568927320803259</v>
      </c>
      <c r="W1614" s="95">
        <v>0.48662499999999997</v>
      </c>
      <c r="X1614" s="95">
        <v>0.44540000000000002</v>
      </c>
      <c r="Y1614" s="95">
        <f t="shared" si="356"/>
        <v>0.44540000000000002</v>
      </c>
      <c r="Z1614" s="2" t="s">
        <v>532</v>
      </c>
      <c r="AA1614" s="2" t="s">
        <v>532</v>
      </c>
      <c r="AB1614" s="2" t="s">
        <v>532</v>
      </c>
      <c r="AC1614" s="95">
        <v>0.44540000000000002</v>
      </c>
      <c r="AD1614" s="38">
        <f t="shared" si="357"/>
        <v>0</v>
      </c>
      <c r="AE1614" s="38">
        <f t="shared" si="358"/>
        <v>0</v>
      </c>
      <c r="AF1614" s="38">
        <f t="shared" si="359"/>
        <v>0</v>
      </c>
      <c r="AG1614" s="38">
        <f t="shared" si="360"/>
        <v>97.425548880000008</v>
      </c>
      <c r="AH1614" s="38">
        <f t="shared" si="361"/>
        <v>97.425548880000008</v>
      </c>
      <c r="AI1614" s="38">
        <v>303.90305555600003</v>
      </c>
      <c r="AJ1614" s="24">
        <f t="shared" si="362"/>
        <v>0.32058101127597072</v>
      </c>
      <c r="AK1614" s="2">
        <f t="shared" si="363"/>
        <v>8323</v>
      </c>
    </row>
    <row r="1615" spans="1:37">
      <c r="A1615" s="2">
        <v>324</v>
      </c>
      <c r="B1615" s="2" t="s">
        <v>370</v>
      </c>
      <c r="C1615" s="2" t="s">
        <v>26</v>
      </c>
      <c r="D1615" s="2" t="s">
        <v>410</v>
      </c>
      <c r="E1615" s="2" t="s">
        <v>768</v>
      </c>
      <c r="F1615" s="2" t="s">
        <v>361</v>
      </c>
      <c r="G1615" s="2" t="s">
        <v>1073</v>
      </c>
      <c r="I1615" s="2">
        <v>3466</v>
      </c>
      <c r="J1615" s="169">
        <v>0</v>
      </c>
      <c r="K1615" s="95">
        <v>0</v>
      </c>
      <c r="L1615" s="38">
        <f t="shared" si="351"/>
        <v>0</v>
      </c>
      <c r="M1615" s="38">
        <f t="shared" si="352"/>
        <v>0</v>
      </c>
      <c r="N1615" s="38">
        <f t="shared" si="353"/>
        <v>0</v>
      </c>
      <c r="O1615" s="38">
        <f t="shared" si="354"/>
        <v>0</v>
      </c>
      <c r="P1615" s="2">
        <v>11311117</v>
      </c>
      <c r="Q1615" s="24">
        <v>0</v>
      </c>
      <c r="R1615" s="24">
        <v>0</v>
      </c>
      <c r="S1615" s="24">
        <v>0</v>
      </c>
      <c r="T1615" s="24">
        <v>0</v>
      </c>
      <c r="U1615" s="24">
        <v>1</v>
      </c>
      <c r="V1615" s="95">
        <v>0</v>
      </c>
      <c r="W1615" s="95">
        <v>0.49831249999999994</v>
      </c>
      <c r="X1615" s="95">
        <v>0.46856249999999999</v>
      </c>
      <c r="Y1615" s="95">
        <f t="shared" si="356"/>
        <v>0.46856249999999999</v>
      </c>
      <c r="Z1615" s="2" t="s">
        <v>532</v>
      </c>
      <c r="AA1615" s="2" t="s">
        <v>532</v>
      </c>
      <c r="AB1615" s="2" t="s">
        <v>532</v>
      </c>
      <c r="AC1615" s="95">
        <v>0.46856249999999999</v>
      </c>
      <c r="AD1615" s="38">
        <f t="shared" si="357"/>
        <v>0</v>
      </c>
      <c r="AE1615" s="38">
        <f t="shared" si="358"/>
        <v>0</v>
      </c>
      <c r="AF1615" s="38">
        <f t="shared" si="359"/>
        <v>0</v>
      </c>
      <c r="AG1615" s="38">
        <f t="shared" si="360"/>
        <v>0</v>
      </c>
      <c r="AH1615" s="38">
        <f t="shared" si="361"/>
        <v>0</v>
      </c>
      <c r="AI1615" s="38">
        <v>81.848055556000006</v>
      </c>
      <c r="AJ1615" s="24">
        <v>0</v>
      </c>
      <c r="AK1615" s="2">
        <f t="shared" ref="AK1615:AK1678" si="364">ROUND((O1615+N1615)/0.01,0)</f>
        <v>0</v>
      </c>
    </row>
    <row r="1616" spans="1:37">
      <c r="A1616" s="2">
        <v>324</v>
      </c>
      <c r="B1616" s="2" t="s">
        <v>370</v>
      </c>
      <c r="C1616" s="2" t="s">
        <v>26</v>
      </c>
      <c r="D1616" s="2" t="s">
        <v>410</v>
      </c>
      <c r="E1616" s="2" t="s">
        <v>768</v>
      </c>
      <c r="F1616" s="2" t="s">
        <v>361</v>
      </c>
      <c r="G1616" s="2" t="s">
        <v>718</v>
      </c>
      <c r="I1616" s="2">
        <v>3466</v>
      </c>
      <c r="J1616" s="169">
        <v>0</v>
      </c>
      <c r="K1616" s="95">
        <v>0</v>
      </c>
      <c r="L1616" s="38">
        <f t="shared" si="351"/>
        <v>0</v>
      </c>
      <c r="M1616" s="38">
        <f t="shared" si="352"/>
        <v>0</v>
      </c>
      <c r="N1616" s="38">
        <f t="shared" si="353"/>
        <v>0</v>
      </c>
      <c r="O1616" s="38">
        <f t="shared" si="354"/>
        <v>0</v>
      </c>
      <c r="P1616" s="2">
        <v>11311117</v>
      </c>
      <c r="Q1616" s="24">
        <v>0</v>
      </c>
      <c r="R1616" s="24">
        <v>0</v>
      </c>
      <c r="S1616" s="24">
        <v>0</v>
      </c>
      <c r="T1616" s="24">
        <v>0</v>
      </c>
      <c r="U1616" s="24">
        <v>1</v>
      </c>
      <c r="V1616" s="95">
        <v>0</v>
      </c>
      <c r="W1616" s="95">
        <v>0.49831249999999994</v>
      </c>
      <c r="X1616" s="95">
        <v>0.46856249999999999</v>
      </c>
      <c r="Y1616" s="95">
        <f t="shared" si="356"/>
        <v>0.46856249999999999</v>
      </c>
      <c r="Z1616" s="2" t="s">
        <v>532</v>
      </c>
      <c r="AA1616" s="2" t="s">
        <v>532</v>
      </c>
      <c r="AB1616" s="2" t="s">
        <v>532</v>
      </c>
      <c r="AC1616" s="95">
        <v>0.46856249999999999</v>
      </c>
      <c r="AD1616" s="38">
        <f t="shared" si="357"/>
        <v>0</v>
      </c>
      <c r="AE1616" s="38">
        <f t="shared" si="358"/>
        <v>0</v>
      </c>
      <c r="AF1616" s="38">
        <f t="shared" si="359"/>
        <v>0</v>
      </c>
      <c r="AG1616" s="38">
        <f t="shared" si="360"/>
        <v>0</v>
      </c>
      <c r="AH1616" s="38">
        <f t="shared" si="361"/>
        <v>0</v>
      </c>
      <c r="AI1616" s="38">
        <v>81.848055556000006</v>
      </c>
      <c r="AJ1616" s="24">
        <v>0</v>
      </c>
      <c r="AK1616" s="2">
        <f t="shared" si="364"/>
        <v>0</v>
      </c>
    </row>
    <row r="1617" spans="1:37">
      <c r="A1617" s="2">
        <v>324</v>
      </c>
      <c r="B1617" s="2" t="s">
        <v>370</v>
      </c>
      <c r="C1617" s="2" t="s">
        <v>26</v>
      </c>
      <c r="D1617" s="2" t="s">
        <v>410</v>
      </c>
      <c r="E1617" s="2" t="s">
        <v>768</v>
      </c>
      <c r="F1617" s="2" t="s">
        <v>361</v>
      </c>
      <c r="G1617" s="2" t="s">
        <v>1069</v>
      </c>
      <c r="I1617" s="2">
        <v>3466</v>
      </c>
      <c r="J1617" s="169">
        <v>0</v>
      </c>
      <c r="K1617" s="95">
        <v>0</v>
      </c>
      <c r="L1617" s="38">
        <f t="shared" si="351"/>
        <v>0</v>
      </c>
      <c r="M1617" s="38">
        <f t="shared" si="352"/>
        <v>0</v>
      </c>
      <c r="N1617" s="38">
        <f t="shared" si="353"/>
        <v>0</v>
      </c>
      <c r="O1617" s="38">
        <f t="shared" si="354"/>
        <v>0</v>
      </c>
      <c r="P1617" s="2">
        <v>11311117</v>
      </c>
      <c r="Q1617" s="24">
        <v>0</v>
      </c>
      <c r="R1617" s="24">
        <v>0</v>
      </c>
      <c r="S1617" s="24">
        <v>0</v>
      </c>
      <c r="T1617" s="24">
        <v>0</v>
      </c>
      <c r="U1617" s="24">
        <v>1</v>
      </c>
      <c r="V1617" s="95">
        <v>0</v>
      </c>
      <c r="W1617" s="95">
        <v>0.49831249999999994</v>
      </c>
      <c r="X1617" s="95">
        <v>0.46856249999999999</v>
      </c>
      <c r="Y1617" s="95">
        <f t="shared" si="356"/>
        <v>0.46856249999999999</v>
      </c>
      <c r="Z1617" s="2" t="s">
        <v>532</v>
      </c>
      <c r="AA1617" s="2" t="s">
        <v>532</v>
      </c>
      <c r="AB1617" s="2" t="s">
        <v>532</v>
      </c>
      <c r="AC1617" s="95">
        <v>0.46856249999999999</v>
      </c>
      <c r="AD1617" s="38">
        <f t="shared" si="357"/>
        <v>0</v>
      </c>
      <c r="AE1617" s="38">
        <f t="shared" si="358"/>
        <v>0</v>
      </c>
      <c r="AF1617" s="38">
        <f t="shared" si="359"/>
        <v>0</v>
      </c>
      <c r="AG1617" s="38">
        <f t="shared" si="360"/>
        <v>0</v>
      </c>
      <c r="AH1617" s="38">
        <f t="shared" si="361"/>
        <v>0</v>
      </c>
      <c r="AI1617" s="38">
        <v>81.848055556000006</v>
      </c>
      <c r="AJ1617" s="24">
        <v>0</v>
      </c>
      <c r="AK1617" s="2">
        <f t="shared" si="364"/>
        <v>0</v>
      </c>
    </row>
    <row r="1618" spans="1:37">
      <c r="A1618" s="2">
        <v>341</v>
      </c>
      <c r="B1618" s="2" t="s">
        <v>386</v>
      </c>
      <c r="C1618" s="2" t="s">
        <v>25</v>
      </c>
      <c r="D1618" s="2" t="s">
        <v>411</v>
      </c>
      <c r="E1618" s="2" t="s">
        <v>768</v>
      </c>
      <c r="F1618" s="2" t="s">
        <v>361</v>
      </c>
      <c r="G1618" s="2" t="s">
        <v>1073</v>
      </c>
      <c r="I1618" s="2">
        <v>34972</v>
      </c>
      <c r="J1618" s="169">
        <v>0</v>
      </c>
      <c r="K1618" s="95">
        <v>0</v>
      </c>
      <c r="L1618" s="38">
        <f t="shared" si="351"/>
        <v>0</v>
      </c>
      <c r="M1618" s="38">
        <f t="shared" si="352"/>
        <v>0</v>
      </c>
      <c r="N1618" s="38">
        <f t="shared" si="353"/>
        <v>0</v>
      </c>
      <c r="O1618" s="38">
        <f t="shared" si="354"/>
        <v>0</v>
      </c>
      <c r="P1618" s="2">
        <v>7153784</v>
      </c>
      <c r="Q1618" s="24">
        <v>0</v>
      </c>
      <c r="R1618" s="24">
        <v>0</v>
      </c>
      <c r="S1618" s="24">
        <v>0</v>
      </c>
      <c r="T1618" s="24">
        <v>0</v>
      </c>
      <c r="U1618" s="24">
        <v>1</v>
      </c>
      <c r="V1618" s="95">
        <v>0</v>
      </c>
      <c r="W1618" s="95">
        <v>0.36124999999999996</v>
      </c>
      <c r="X1618" s="95">
        <v>0.33697187499999998</v>
      </c>
      <c r="Y1618" s="95">
        <f t="shared" si="356"/>
        <v>0.33697187499999998</v>
      </c>
      <c r="Z1618" s="2" t="s">
        <v>532</v>
      </c>
      <c r="AA1618" s="2" t="s">
        <v>532</v>
      </c>
      <c r="AB1618" s="2" t="s">
        <v>532</v>
      </c>
      <c r="AC1618" s="95">
        <v>0.33697187499999998</v>
      </c>
      <c r="AD1618" s="38">
        <f t="shared" si="357"/>
        <v>0</v>
      </c>
      <c r="AE1618" s="38">
        <f t="shared" si="358"/>
        <v>0</v>
      </c>
      <c r="AF1618" s="38">
        <f t="shared" si="359"/>
        <v>0</v>
      </c>
      <c r="AG1618" s="38">
        <f t="shared" si="360"/>
        <v>0</v>
      </c>
      <c r="AH1618" s="38">
        <f t="shared" si="361"/>
        <v>0</v>
      </c>
      <c r="AI1618" s="38">
        <v>28.898055555999999</v>
      </c>
      <c r="AJ1618" s="24">
        <v>0</v>
      </c>
      <c r="AK1618" s="2">
        <f t="shared" si="364"/>
        <v>0</v>
      </c>
    </row>
    <row r="1619" spans="1:37">
      <c r="A1619" s="2">
        <v>341</v>
      </c>
      <c r="B1619" s="2" t="s">
        <v>386</v>
      </c>
      <c r="C1619" s="2" t="s">
        <v>25</v>
      </c>
      <c r="D1619" s="2" t="s">
        <v>411</v>
      </c>
      <c r="E1619" s="2" t="s">
        <v>768</v>
      </c>
      <c r="F1619" s="2" t="s">
        <v>361</v>
      </c>
      <c r="G1619" s="2" t="s">
        <v>718</v>
      </c>
      <c r="I1619" s="2">
        <v>34972</v>
      </c>
      <c r="J1619" s="169">
        <v>0</v>
      </c>
      <c r="K1619" s="95">
        <v>0</v>
      </c>
      <c r="L1619" s="38">
        <f t="shared" si="351"/>
        <v>0</v>
      </c>
      <c r="M1619" s="38">
        <f t="shared" si="352"/>
        <v>0</v>
      </c>
      <c r="N1619" s="38">
        <f t="shared" si="353"/>
        <v>0</v>
      </c>
      <c r="O1619" s="38">
        <f t="shared" si="354"/>
        <v>0</v>
      </c>
      <c r="P1619" s="2">
        <v>7153784</v>
      </c>
      <c r="Q1619" s="24">
        <v>0</v>
      </c>
      <c r="R1619" s="24">
        <v>0</v>
      </c>
      <c r="S1619" s="24">
        <v>0</v>
      </c>
      <c r="T1619" s="24">
        <v>0</v>
      </c>
      <c r="U1619" s="24">
        <v>1</v>
      </c>
      <c r="V1619" s="95">
        <v>0</v>
      </c>
      <c r="W1619" s="95">
        <v>0.36124999999999996</v>
      </c>
      <c r="X1619" s="95">
        <v>0.33697187499999998</v>
      </c>
      <c r="Y1619" s="95">
        <f t="shared" si="356"/>
        <v>0.33697187499999998</v>
      </c>
      <c r="Z1619" s="2" t="s">
        <v>532</v>
      </c>
      <c r="AA1619" s="2" t="s">
        <v>532</v>
      </c>
      <c r="AB1619" s="2" t="s">
        <v>532</v>
      </c>
      <c r="AC1619" s="95">
        <v>0.33697187499999998</v>
      </c>
      <c r="AD1619" s="38">
        <f t="shared" si="357"/>
        <v>0</v>
      </c>
      <c r="AE1619" s="38">
        <f t="shared" si="358"/>
        <v>0</v>
      </c>
      <c r="AF1619" s="38">
        <f t="shared" si="359"/>
        <v>0</v>
      </c>
      <c r="AG1619" s="38">
        <f t="shared" si="360"/>
        <v>0</v>
      </c>
      <c r="AH1619" s="38">
        <f t="shared" si="361"/>
        <v>0</v>
      </c>
      <c r="AI1619" s="38">
        <v>28.898055555999999</v>
      </c>
      <c r="AJ1619" s="24">
        <v>0</v>
      </c>
      <c r="AK1619" s="2">
        <f t="shared" si="364"/>
        <v>0</v>
      </c>
    </row>
    <row r="1620" spans="1:37">
      <c r="A1620" s="2">
        <v>341</v>
      </c>
      <c r="B1620" s="2" t="s">
        <v>386</v>
      </c>
      <c r="C1620" s="2" t="s">
        <v>25</v>
      </c>
      <c r="D1620" s="2" t="s">
        <v>411</v>
      </c>
      <c r="E1620" s="2" t="s">
        <v>768</v>
      </c>
      <c r="F1620" s="2" t="s">
        <v>361</v>
      </c>
      <c r="G1620" s="2" t="s">
        <v>1069</v>
      </c>
      <c r="I1620" s="2">
        <v>34972</v>
      </c>
      <c r="J1620" s="169">
        <v>0</v>
      </c>
      <c r="K1620" s="95">
        <v>0</v>
      </c>
      <c r="L1620" s="38">
        <f t="shared" si="351"/>
        <v>0</v>
      </c>
      <c r="M1620" s="38">
        <f t="shared" si="352"/>
        <v>0</v>
      </c>
      <c r="N1620" s="38">
        <f t="shared" si="353"/>
        <v>0</v>
      </c>
      <c r="O1620" s="38">
        <f t="shared" si="354"/>
        <v>0</v>
      </c>
      <c r="P1620" s="2">
        <v>7153784</v>
      </c>
      <c r="Q1620" s="24">
        <v>0</v>
      </c>
      <c r="R1620" s="24">
        <v>0</v>
      </c>
      <c r="S1620" s="24">
        <v>0</v>
      </c>
      <c r="T1620" s="24">
        <v>0</v>
      </c>
      <c r="U1620" s="24">
        <v>1</v>
      </c>
      <c r="V1620" s="95">
        <v>0</v>
      </c>
      <c r="W1620" s="95">
        <v>0.36124999999999996</v>
      </c>
      <c r="X1620" s="95">
        <v>0.33697187499999998</v>
      </c>
      <c r="Y1620" s="95">
        <f t="shared" si="356"/>
        <v>0.33697187499999998</v>
      </c>
      <c r="Z1620" s="2" t="s">
        <v>532</v>
      </c>
      <c r="AA1620" s="2" t="s">
        <v>532</v>
      </c>
      <c r="AB1620" s="2" t="s">
        <v>532</v>
      </c>
      <c r="AC1620" s="95">
        <v>0.33697187499999998</v>
      </c>
      <c r="AD1620" s="38">
        <f t="shared" si="357"/>
        <v>0</v>
      </c>
      <c r="AE1620" s="38">
        <f t="shared" si="358"/>
        <v>0</v>
      </c>
      <c r="AF1620" s="38">
        <f t="shared" si="359"/>
        <v>0</v>
      </c>
      <c r="AG1620" s="38">
        <f t="shared" si="360"/>
        <v>0</v>
      </c>
      <c r="AH1620" s="38">
        <f t="shared" si="361"/>
        <v>0</v>
      </c>
      <c r="AI1620" s="38">
        <v>28.898055555999999</v>
      </c>
      <c r="AJ1620" s="24">
        <v>0</v>
      </c>
      <c r="AK1620" s="2">
        <f t="shared" si="364"/>
        <v>0</v>
      </c>
    </row>
    <row r="1621" spans="1:37">
      <c r="A1621" s="2">
        <v>335</v>
      </c>
      <c r="B1621" s="2" t="s">
        <v>381</v>
      </c>
      <c r="C1621" s="2" t="s">
        <v>24</v>
      </c>
      <c r="D1621" s="2" t="s">
        <v>431</v>
      </c>
      <c r="E1621" s="2" t="s">
        <v>768</v>
      </c>
      <c r="F1621" s="2" t="s">
        <v>361</v>
      </c>
      <c r="G1621" s="2" t="s">
        <v>1073</v>
      </c>
      <c r="I1621" s="2">
        <v>55162</v>
      </c>
      <c r="J1621" s="169">
        <v>2</v>
      </c>
      <c r="K1621" s="95">
        <v>5.7011061520996725E-4</v>
      </c>
      <c r="L1621" s="38">
        <f t="shared" si="351"/>
        <v>0</v>
      </c>
      <c r="M1621" s="38">
        <f t="shared" si="352"/>
        <v>0</v>
      </c>
      <c r="N1621" s="38">
        <f t="shared" si="353"/>
        <v>6.1862745100000009E-3</v>
      </c>
      <c r="O1621" s="38">
        <f t="shared" si="354"/>
        <v>3.8137254899999998E-3</v>
      </c>
      <c r="P1621" s="2">
        <v>4190669</v>
      </c>
      <c r="Q1621" s="24">
        <v>7.3955827460358101E-2</v>
      </c>
      <c r="R1621" s="24">
        <v>0</v>
      </c>
      <c r="S1621" s="24">
        <v>0</v>
      </c>
      <c r="T1621" s="24">
        <v>0.61862745100000005</v>
      </c>
      <c r="U1621" s="24">
        <v>0.38137254900000001</v>
      </c>
      <c r="V1621" s="95">
        <v>5.7011061520996725E-4</v>
      </c>
      <c r="W1621" s="95">
        <v>0.28846875</v>
      </c>
      <c r="X1621" s="95">
        <v>0.24393753100000001</v>
      </c>
      <c r="Y1621" s="95">
        <f t="shared" si="356"/>
        <v>0.24393753063628126</v>
      </c>
      <c r="Z1621" s="2" t="s">
        <v>532</v>
      </c>
      <c r="AA1621" s="2" t="s">
        <v>532</v>
      </c>
      <c r="AB1621" s="2">
        <v>0.22500000000000001</v>
      </c>
      <c r="AC1621" s="95">
        <v>0.27465624999999999</v>
      </c>
      <c r="AD1621" s="38">
        <f t="shared" si="357"/>
        <v>0</v>
      </c>
      <c r="AE1621" s="38">
        <f t="shared" si="358"/>
        <v>0</v>
      </c>
      <c r="AF1621" s="38">
        <f t="shared" si="359"/>
        <v>1.2193147059210001E-2</v>
      </c>
      <c r="AG1621" s="38">
        <f t="shared" si="360"/>
        <v>9.1757806245282361E-3</v>
      </c>
      <c r="AH1621" s="38">
        <f t="shared" si="361"/>
        <v>2.1368927683738236E-2</v>
      </c>
      <c r="AI1621" s="38">
        <v>15.3</v>
      </c>
      <c r="AJ1621" s="24">
        <v>2.0256496307677868E-2</v>
      </c>
      <c r="AK1621" s="2">
        <f t="shared" si="364"/>
        <v>1</v>
      </c>
    </row>
    <row r="1622" spans="1:37">
      <c r="A1622" s="2">
        <v>335</v>
      </c>
      <c r="B1622" s="2" t="s">
        <v>381</v>
      </c>
      <c r="C1622" s="2" t="s">
        <v>24</v>
      </c>
      <c r="D1622" s="2" t="s">
        <v>431</v>
      </c>
      <c r="E1622" s="2" t="s">
        <v>768</v>
      </c>
      <c r="F1622" s="2" t="s">
        <v>361</v>
      </c>
      <c r="G1622" s="2" t="s">
        <v>718</v>
      </c>
      <c r="I1622" s="2">
        <v>55162</v>
      </c>
      <c r="J1622" s="169">
        <v>133</v>
      </c>
      <c r="K1622" s="95">
        <v>1.8772263196364851E-3</v>
      </c>
      <c r="L1622" s="38">
        <f t="shared" si="351"/>
        <v>0</v>
      </c>
      <c r="M1622" s="38">
        <f t="shared" si="352"/>
        <v>0</v>
      </c>
      <c r="N1622" s="38">
        <f t="shared" si="353"/>
        <v>0.41138725491500006</v>
      </c>
      <c r="O1622" s="38">
        <f t="shared" si="354"/>
        <v>0.25361274508499998</v>
      </c>
      <c r="P1622" s="2">
        <v>4190669</v>
      </c>
      <c r="Q1622" s="24">
        <v>0.27023805156879005</v>
      </c>
      <c r="R1622" s="24">
        <v>0</v>
      </c>
      <c r="S1622" s="24">
        <v>0</v>
      </c>
      <c r="T1622" s="24">
        <v>0.61862745100000005</v>
      </c>
      <c r="U1622" s="24">
        <v>0.38137254900000001</v>
      </c>
      <c r="V1622" s="95">
        <v>1.8772263196364851E-3</v>
      </c>
      <c r="W1622" s="95">
        <v>0.28846875</v>
      </c>
      <c r="X1622" s="95">
        <v>0.24393753100000001</v>
      </c>
      <c r="Y1622" s="95">
        <f t="shared" si="356"/>
        <v>0.24393753063628126</v>
      </c>
      <c r="Z1622" s="2" t="s">
        <v>532</v>
      </c>
      <c r="AA1622" s="2" t="s">
        <v>532</v>
      </c>
      <c r="AB1622" s="2">
        <v>0.22500000000000001</v>
      </c>
      <c r="AC1622" s="95">
        <v>0.27465624999999999</v>
      </c>
      <c r="AD1622" s="38">
        <f t="shared" si="357"/>
        <v>0</v>
      </c>
      <c r="AE1622" s="38">
        <f t="shared" si="358"/>
        <v>0</v>
      </c>
      <c r="AF1622" s="38">
        <f t="shared" si="359"/>
        <v>0.81084427943746518</v>
      </c>
      <c r="AG1622" s="38">
        <f t="shared" si="360"/>
        <v>0.61018941153112771</v>
      </c>
      <c r="AH1622" s="38">
        <f t="shared" si="361"/>
        <v>1.421033690968593</v>
      </c>
      <c r="AI1622" s="38">
        <v>15.3</v>
      </c>
      <c r="AJ1622" s="24">
        <v>7.4018184662073841E-2</v>
      </c>
      <c r="AK1622" s="2">
        <f t="shared" si="364"/>
        <v>67</v>
      </c>
    </row>
    <row r="1623" spans="1:37">
      <c r="A1623" s="2">
        <v>335</v>
      </c>
      <c r="B1623" s="2" t="s">
        <v>381</v>
      </c>
      <c r="C1623" s="2" t="s">
        <v>24</v>
      </c>
      <c r="D1623" s="2" t="s">
        <v>431</v>
      </c>
      <c r="E1623" s="2" t="s">
        <v>768</v>
      </c>
      <c r="F1623" s="2" t="s">
        <v>361</v>
      </c>
      <c r="G1623" s="2" t="s">
        <v>1069</v>
      </c>
      <c r="I1623" s="2">
        <v>55162</v>
      </c>
      <c r="J1623" s="169">
        <v>0</v>
      </c>
      <c r="K1623" s="95">
        <v>0</v>
      </c>
      <c r="L1623" s="38">
        <f t="shared" si="351"/>
        <v>0</v>
      </c>
      <c r="M1623" s="38">
        <f t="shared" si="352"/>
        <v>0</v>
      </c>
      <c r="N1623" s="38">
        <f t="shared" si="353"/>
        <v>0</v>
      </c>
      <c r="O1623" s="38">
        <f t="shared" si="354"/>
        <v>0</v>
      </c>
      <c r="P1623" s="2">
        <v>4190669</v>
      </c>
      <c r="Q1623" s="24">
        <v>0</v>
      </c>
      <c r="R1623" s="24">
        <v>0</v>
      </c>
      <c r="S1623" s="24">
        <v>0</v>
      </c>
      <c r="T1623" s="24">
        <v>0.61862745100000005</v>
      </c>
      <c r="U1623" s="24">
        <v>0.38137254900000001</v>
      </c>
      <c r="V1623" s="95">
        <v>0</v>
      </c>
      <c r="W1623" s="95">
        <v>0.28846875</v>
      </c>
      <c r="X1623" s="95">
        <v>0.24393753100000001</v>
      </c>
      <c r="Y1623" s="95">
        <f t="shared" si="356"/>
        <v>0.24393753063628126</v>
      </c>
      <c r="Z1623" s="2" t="s">
        <v>532</v>
      </c>
      <c r="AA1623" s="2" t="s">
        <v>532</v>
      </c>
      <c r="AB1623" s="2">
        <v>0.22500000000000001</v>
      </c>
      <c r="AC1623" s="95">
        <v>0.27465624999999999</v>
      </c>
      <c r="AD1623" s="38">
        <f t="shared" si="357"/>
        <v>0</v>
      </c>
      <c r="AE1623" s="38">
        <f t="shared" si="358"/>
        <v>0</v>
      </c>
      <c r="AF1623" s="38">
        <f t="shared" si="359"/>
        <v>0</v>
      </c>
      <c r="AG1623" s="38">
        <f t="shared" si="360"/>
        <v>0</v>
      </c>
      <c r="AH1623" s="38">
        <f t="shared" si="361"/>
        <v>0</v>
      </c>
      <c r="AI1623" s="38">
        <v>15.3</v>
      </c>
      <c r="AJ1623" s="24">
        <v>0</v>
      </c>
      <c r="AK1623" s="2">
        <f t="shared" si="364"/>
        <v>0</v>
      </c>
    </row>
    <row r="1624" spans="1:37">
      <c r="A1624" s="2">
        <v>344</v>
      </c>
      <c r="B1624" s="2" t="s">
        <v>388</v>
      </c>
      <c r="C1624" s="2" t="s">
        <v>23</v>
      </c>
      <c r="D1624" s="2" t="s">
        <v>412</v>
      </c>
      <c r="E1624" s="2" t="s">
        <v>768</v>
      </c>
      <c r="F1624" s="2" t="s">
        <v>361</v>
      </c>
      <c r="G1624" s="2" t="s">
        <v>1073</v>
      </c>
      <c r="I1624" s="2">
        <v>97932</v>
      </c>
      <c r="J1624" s="169">
        <v>0</v>
      </c>
      <c r="K1624" s="95">
        <v>0</v>
      </c>
      <c r="L1624" s="38">
        <f t="shared" si="351"/>
        <v>0</v>
      </c>
      <c r="M1624" s="38">
        <f t="shared" si="352"/>
        <v>0</v>
      </c>
      <c r="N1624" s="38">
        <f t="shared" si="353"/>
        <v>0</v>
      </c>
      <c r="O1624" s="38">
        <f t="shared" si="354"/>
        <v>0</v>
      </c>
      <c r="P1624" s="2">
        <v>848319</v>
      </c>
      <c r="Q1624" s="24">
        <v>0</v>
      </c>
      <c r="R1624" s="24">
        <v>0</v>
      </c>
      <c r="S1624" s="24">
        <v>0.38567774900000001</v>
      </c>
      <c r="T1624" s="24">
        <v>0.48343989799999998</v>
      </c>
      <c r="U1624" s="24">
        <v>0.13088235300000001</v>
      </c>
      <c r="V1624" s="95">
        <v>0</v>
      </c>
      <c r="W1624" s="95">
        <v>0.25393749999999998</v>
      </c>
      <c r="X1624" s="95">
        <v>0.231165181</v>
      </c>
      <c r="Y1624" s="95">
        <f t="shared" si="356"/>
        <v>0.20950352063993752</v>
      </c>
      <c r="Z1624" s="2" t="s">
        <v>532</v>
      </c>
      <c r="AA1624" s="2">
        <v>0.17499999999999999</v>
      </c>
      <c r="AB1624" s="2">
        <v>0.22500000000000001</v>
      </c>
      <c r="AC1624" s="95">
        <v>0.25393749999999998</v>
      </c>
      <c r="AD1624" s="38">
        <f t="shared" si="357"/>
        <v>0</v>
      </c>
      <c r="AE1624" s="38">
        <f t="shared" si="358"/>
        <v>0</v>
      </c>
      <c r="AF1624" s="38">
        <f t="shared" si="359"/>
        <v>0</v>
      </c>
      <c r="AG1624" s="38">
        <f t="shared" si="360"/>
        <v>0</v>
      </c>
      <c r="AH1624" s="38">
        <f t="shared" si="361"/>
        <v>0</v>
      </c>
      <c r="AI1624" s="38">
        <v>4.3988888890000002</v>
      </c>
      <c r="AJ1624" s="24">
        <v>0</v>
      </c>
      <c r="AK1624" s="2">
        <f t="shared" si="364"/>
        <v>0</v>
      </c>
    </row>
    <row r="1625" spans="1:37">
      <c r="A1625" s="2">
        <v>344</v>
      </c>
      <c r="B1625" s="2" t="s">
        <v>388</v>
      </c>
      <c r="C1625" s="2" t="s">
        <v>23</v>
      </c>
      <c r="D1625" s="2" t="s">
        <v>412</v>
      </c>
      <c r="E1625" s="2" t="s">
        <v>768</v>
      </c>
      <c r="F1625" s="2" t="s">
        <v>361</v>
      </c>
      <c r="G1625" s="2" t="s">
        <v>718</v>
      </c>
      <c r="I1625" s="2">
        <v>97932</v>
      </c>
      <c r="J1625" s="169">
        <v>0</v>
      </c>
      <c r="K1625" s="95">
        <v>0</v>
      </c>
      <c r="L1625" s="38">
        <f t="shared" si="351"/>
        <v>0</v>
      </c>
      <c r="M1625" s="38">
        <f t="shared" si="352"/>
        <v>0</v>
      </c>
      <c r="N1625" s="38">
        <f t="shared" si="353"/>
        <v>0</v>
      </c>
      <c r="O1625" s="38">
        <f t="shared" si="354"/>
        <v>0</v>
      </c>
      <c r="P1625" s="2">
        <v>848319</v>
      </c>
      <c r="Q1625" s="24">
        <v>0</v>
      </c>
      <c r="R1625" s="24">
        <v>0</v>
      </c>
      <c r="S1625" s="24">
        <v>0.38567774900000001</v>
      </c>
      <c r="T1625" s="24">
        <v>0.48343989799999998</v>
      </c>
      <c r="U1625" s="24">
        <v>0.13088235300000001</v>
      </c>
      <c r="V1625" s="95">
        <v>0</v>
      </c>
      <c r="W1625" s="95">
        <v>0.25393749999999998</v>
      </c>
      <c r="X1625" s="95">
        <v>0.231165181</v>
      </c>
      <c r="Y1625" s="95">
        <f t="shared" si="356"/>
        <v>0.20950352063993752</v>
      </c>
      <c r="Z1625" s="2" t="s">
        <v>532</v>
      </c>
      <c r="AA1625" s="2">
        <v>0.17499999999999999</v>
      </c>
      <c r="AB1625" s="2">
        <v>0.22500000000000001</v>
      </c>
      <c r="AC1625" s="95">
        <v>0.25393749999999998</v>
      </c>
      <c r="AD1625" s="38">
        <f t="shared" si="357"/>
        <v>0</v>
      </c>
      <c r="AE1625" s="38">
        <f t="shared" si="358"/>
        <v>0</v>
      </c>
      <c r="AF1625" s="38">
        <f t="shared" si="359"/>
        <v>0</v>
      </c>
      <c r="AG1625" s="38">
        <f t="shared" si="360"/>
        <v>0</v>
      </c>
      <c r="AH1625" s="38">
        <f t="shared" si="361"/>
        <v>0</v>
      </c>
      <c r="AI1625" s="38">
        <v>4.3988888890000002</v>
      </c>
      <c r="AJ1625" s="24">
        <v>0</v>
      </c>
      <c r="AK1625" s="2">
        <f t="shared" si="364"/>
        <v>0</v>
      </c>
    </row>
    <row r="1626" spans="1:37">
      <c r="A1626" s="2">
        <v>344</v>
      </c>
      <c r="B1626" s="2" t="s">
        <v>388</v>
      </c>
      <c r="C1626" s="2" t="s">
        <v>23</v>
      </c>
      <c r="D1626" s="2" t="s">
        <v>412</v>
      </c>
      <c r="E1626" s="2" t="s">
        <v>768</v>
      </c>
      <c r="F1626" s="2" t="s">
        <v>361</v>
      </c>
      <c r="G1626" s="2" t="s">
        <v>1069</v>
      </c>
      <c r="I1626" s="2">
        <v>97932</v>
      </c>
      <c r="J1626" s="169">
        <v>0</v>
      </c>
      <c r="K1626" s="95">
        <v>0</v>
      </c>
      <c r="L1626" s="38">
        <f t="shared" si="351"/>
        <v>0</v>
      </c>
      <c r="M1626" s="38">
        <f t="shared" si="352"/>
        <v>0</v>
      </c>
      <c r="N1626" s="38">
        <f t="shared" si="353"/>
        <v>0</v>
      </c>
      <c r="O1626" s="38">
        <f t="shared" si="354"/>
        <v>0</v>
      </c>
      <c r="P1626" s="2">
        <v>848319</v>
      </c>
      <c r="Q1626" s="24">
        <v>0</v>
      </c>
      <c r="R1626" s="24">
        <v>0</v>
      </c>
      <c r="S1626" s="24">
        <v>0.38567774900000001</v>
      </c>
      <c r="T1626" s="24">
        <v>0.48343989799999998</v>
      </c>
      <c r="U1626" s="24">
        <v>0.13088235300000001</v>
      </c>
      <c r="V1626" s="95">
        <v>0</v>
      </c>
      <c r="W1626" s="95">
        <v>0.25393749999999998</v>
      </c>
      <c r="X1626" s="95">
        <v>0.231165181</v>
      </c>
      <c r="Y1626" s="95">
        <f t="shared" si="356"/>
        <v>0.20950352063993752</v>
      </c>
      <c r="Z1626" s="2" t="s">
        <v>532</v>
      </c>
      <c r="AA1626" s="2">
        <v>0.17499999999999999</v>
      </c>
      <c r="AB1626" s="2">
        <v>0.22500000000000001</v>
      </c>
      <c r="AC1626" s="95">
        <v>0.25393749999999998</v>
      </c>
      <c r="AD1626" s="38">
        <f t="shared" si="357"/>
        <v>0</v>
      </c>
      <c r="AE1626" s="38">
        <f t="shared" si="358"/>
        <v>0</v>
      </c>
      <c r="AF1626" s="38">
        <f t="shared" si="359"/>
        <v>0</v>
      </c>
      <c r="AG1626" s="38">
        <f t="shared" si="360"/>
        <v>0</v>
      </c>
      <c r="AH1626" s="38">
        <f t="shared" si="361"/>
        <v>0</v>
      </c>
      <c r="AI1626" s="38">
        <v>4.3988888890000002</v>
      </c>
      <c r="AJ1626" s="24">
        <v>0</v>
      </c>
      <c r="AK1626" s="2">
        <f t="shared" si="364"/>
        <v>0</v>
      </c>
    </row>
    <row r="1627" spans="1:37">
      <c r="A1627" s="2">
        <v>327</v>
      </c>
      <c r="B1627" s="2" t="s">
        <v>373</v>
      </c>
      <c r="C1627" s="2" t="s">
        <v>21</v>
      </c>
      <c r="D1627" s="2" t="s">
        <v>415</v>
      </c>
      <c r="E1627" s="2" t="s">
        <v>768</v>
      </c>
      <c r="F1627" s="2" t="s">
        <v>361</v>
      </c>
      <c r="G1627" s="2" t="s">
        <v>1073</v>
      </c>
      <c r="I1627" s="2">
        <v>100315</v>
      </c>
      <c r="J1627" s="169">
        <v>0</v>
      </c>
      <c r="K1627" s="95">
        <v>0</v>
      </c>
      <c r="L1627" s="38">
        <f t="shared" si="351"/>
        <v>0</v>
      </c>
      <c r="M1627" s="38">
        <f t="shared" si="352"/>
        <v>0</v>
      </c>
      <c r="N1627" s="38">
        <f t="shared" si="353"/>
        <v>0</v>
      </c>
      <c r="O1627" s="38">
        <f t="shared" si="354"/>
        <v>0</v>
      </c>
      <c r="P1627" s="2">
        <v>5707251</v>
      </c>
      <c r="Q1627" s="24">
        <v>0</v>
      </c>
      <c r="R1627" s="24">
        <v>0</v>
      </c>
      <c r="S1627" s="24">
        <v>0</v>
      </c>
      <c r="T1627" s="24">
        <v>0</v>
      </c>
      <c r="U1627" s="24">
        <v>1</v>
      </c>
      <c r="V1627" s="95">
        <v>0</v>
      </c>
      <c r="W1627" s="95">
        <v>0.52540624999999996</v>
      </c>
      <c r="X1627" s="95">
        <v>0.47068749999999998</v>
      </c>
      <c r="Y1627" s="95">
        <f t="shared" si="356"/>
        <v>0.47068749999999998</v>
      </c>
      <c r="Z1627" s="2" t="s">
        <v>532</v>
      </c>
      <c r="AA1627" s="2" t="s">
        <v>532</v>
      </c>
      <c r="AB1627" s="2" t="s">
        <v>532</v>
      </c>
      <c r="AC1627" s="95">
        <v>0.47068749999999998</v>
      </c>
      <c r="AD1627" s="38">
        <f t="shared" si="357"/>
        <v>0</v>
      </c>
      <c r="AE1627" s="38">
        <f t="shared" si="358"/>
        <v>0</v>
      </c>
      <c r="AF1627" s="38">
        <f t="shared" si="359"/>
        <v>0</v>
      </c>
      <c r="AG1627" s="38">
        <f t="shared" si="360"/>
        <v>0</v>
      </c>
      <c r="AH1627" s="38">
        <f t="shared" si="361"/>
        <v>0</v>
      </c>
      <c r="AI1627" s="38">
        <v>31.153888889000001</v>
      </c>
      <c r="AJ1627" s="24">
        <v>0</v>
      </c>
      <c r="AK1627" s="2">
        <f t="shared" si="364"/>
        <v>0</v>
      </c>
    </row>
    <row r="1628" spans="1:37">
      <c r="A1628" s="2">
        <v>327</v>
      </c>
      <c r="B1628" s="2" t="s">
        <v>373</v>
      </c>
      <c r="C1628" s="2" t="s">
        <v>21</v>
      </c>
      <c r="D1628" s="2" t="s">
        <v>415</v>
      </c>
      <c r="E1628" s="2" t="s">
        <v>768</v>
      </c>
      <c r="F1628" s="2" t="s">
        <v>361</v>
      </c>
      <c r="G1628" s="2" t="s">
        <v>718</v>
      </c>
      <c r="I1628" s="2">
        <v>100315</v>
      </c>
      <c r="J1628" s="169">
        <v>0</v>
      </c>
      <c r="K1628" s="95">
        <v>0</v>
      </c>
      <c r="L1628" s="38">
        <f t="shared" si="351"/>
        <v>0</v>
      </c>
      <c r="M1628" s="38">
        <f t="shared" si="352"/>
        <v>0</v>
      </c>
      <c r="N1628" s="38">
        <f t="shared" si="353"/>
        <v>0</v>
      </c>
      <c r="O1628" s="38">
        <f t="shared" si="354"/>
        <v>0</v>
      </c>
      <c r="P1628" s="2">
        <v>5707251</v>
      </c>
      <c r="Q1628" s="24">
        <v>0</v>
      </c>
      <c r="R1628" s="24">
        <v>0</v>
      </c>
      <c r="S1628" s="24">
        <v>0</v>
      </c>
      <c r="T1628" s="24">
        <v>0</v>
      </c>
      <c r="U1628" s="24">
        <v>1</v>
      </c>
      <c r="V1628" s="95">
        <v>0</v>
      </c>
      <c r="W1628" s="95">
        <v>0.52540624999999996</v>
      </c>
      <c r="X1628" s="95">
        <v>0.47068749999999998</v>
      </c>
      <c r="Y1628" s="95">
        <f t="shared" si="356"/>
        <v>0.47068749999999998</v>
      </c>
      <c r="Z1628" s="2" t="s">
        <v>532</v>
      </c>
      <c r="AA1628" s="2" t="s">
        <v>532</v>
      </c>
      <c r="AB1628" s="2" t="s">
        <v>532</v>
      </c>
      <c r="AC1628" s="95">
        <v>0.47068749999999998</v>
      </c>
      <c r="AD1628" s="38">
        <f t="shared" si="357"/>
        <v>0</v>
      </c>
      <c r="AE1628" s="38">
        <f t="shared" si="358"/>
        <v>0</v>
      </c>
      <c r="AF1628" s="38">
        <f t="shared" si="359"/>
        <v>0</v>
      </c>
      <c r="AG1628" s="38">
        <f t="shared" si="360"/>
        <v>0</v>
      </c>
      <c r="AH1628" s="38">
        <f t="shared" si="361"/>
        <v>0</v>
      </c>
      <c r="AI1628" s="38">
        <v>31.153888889000001</v>
      </c>
      <c r="AJ1628" s="24">
        <v>0</v>
      </c>
      <c r="AK1628" s="2">
        <f t="shared" si="364"/>
        <v>0</v>
      </c>
    </row>
    <row r="1629" spans="1:37">
      <c r="A1629" s="2">
        <v>327</v>
      </c>
      <c r="B1629" s="2" t="s">
        <v>373</v>
      </c>
      <c r="C1629" s="2" t="s">
        <v>21</v>
      </c>
      <c r="D1629" s="2" t="s">
        <v>415</v>
      </c>
      <c r="E1629" s="2" t="s">
        <v>768</v>
      </c>
      <c r="F1629" s="2" t="s">
        <v>361</v>
      </c>
      <c r="G1629" s="2" t="s">
        <v>1069</v>
      </c>
      <c r="I1629" s="2">
        <v>100315</v>
      </c>
      <c r="J1629" s="169">
        <v>0</v>
      </c>
      <c r="K1629" s="95">
        <v>0</v>
      </c>
      <c r="L1629" s="38">
        <f t="shared" si="351"/>
        <v>0</v>
      </c>
      <c r="M1629" s="38">
        <f t="shared" si="352"/>
        <v>0</v>
      </c>
      <c r="N1629" s="38">
        <f t="shared" si="353"/>
        <v>0</v>
      </c>
      <c r="O1629" s="38">
        <f t="shared" si="354"/>
        <v>0</v>
      </c>
      <c r="P1629" s="2">
        <v>5707251</v>
      </c>
      <c r="Q1629" s="24">
        <v>0</v>
      </c>
      <c r="R1629" s="24">
        <v>0</v>
      </c>
      <c r="S1629" s="24">
        <v>0</v>
      </c>
      <c r="T1629" s="24">
        <v>0</v>
      </c>
      <c r="U1629" s="24">
        <v>1</v>
      </c>
      <c r="V1629" s="95">
        <v>0</v>
      </c>
      <c r="W1629" s="95">
        <v>0.52540624999999996</v>
      </c>
      <c r="X1629" s="95">
        <v>0.47068749999999998</v>
      </c>
      <c r="Y1629" s="95">
        <f t="shared" si="356"/>
        <v>0.47068749999999998</v>
      </c>
      <c r="Z1629" s="2" t="s">
        <v>532</v>
      </c>
      <c r="AA1629" s="2" t="s">
        <v>532</v>
      </c>
      <c r="AB1629" s="2" t="s">
        <v>532</v>
      </c>
      <c r="AC1629" s="95">
        <v>0.47068749999999998</v>
      </c>
      <c r="AD1629" s="38">
        <f t="shared" si="357"/>
        <v>0</v>
      </c>
      <c r="AE1629" s="38">
        <f t="shared" si="358"/>
        <v>0</v>
      </c>
      <c r="AF1629" s="38">
        <f t="shared" si="359"/>
        <v>0</v>
      </c>
      <c r="AG1629" s="38">
        <f t="shared" si="360"/>
        <v>0</v>
      </c>
      <c r="AH1629" s="38">
        <f t="shared" si="361"/>
        <v>0</v>
      </c>
      <c r="AI1629" s="38">
        <v>31.153888889000001</v>
      </c>
      <c r="AJ1629" s="24">
        <v>0</v>
      </c>
      <c r="AK1629" s="2">
        <f t="shared" si="364"/>
        <v>0</v>
      </c>
    </row>
    <row r="1630" spans="1:37">
      <c r="A1630" s="2">
        <v>333</v>
      </c>
      <c r="B1630" s="2" t="s">
        <v>379</v>
      </c>
      <c r="C1630" s="2" t="s">
        <v>20</v>
      </c>
      <c r="D1630" s="2" t="s">
        <v>416</v>
      </c>
      <c r="E1630" s="2" t="s">
        <v>768</v>
      </c>
      <c r="F1630" s="2" t="s">
        <v>361</v>
      </c>
      <c r="G1630" s="2" t="s">
        <v>1073</v>
      </c>
      <c r="I1630" s="2">
        <v>36215</v>
      </c>
      <c r="J1630" s="169">
        <v>5</v>
      </c>
      <c r="K1630" s="95">
        <v>6.5139622607800131E-4</v>
      </c>
      <c r="L1630" s="38">
        <f t="shared" si="351"/>
        <v>0</v>
      </c>
      <c r="M1630" s="38">
        <f t="shared" si="352"/>
        <v>0</v>
      </c>
      <c r="N1630" s="38">
        <f t="shared" si="353"/>
        <v>0</v>
      </c>
      <c r="O1630" s="38">
        <f t="shared" si="354"/>
        <v>2.5000000000000001E-2</v>
      </c>
      <c r="P1630" s="2">
        <v>1315944</v>
      </c>
      <c r="Q1630" s="24">
        <v>0.35927237105807436</v>
      </c>
      <c r="R1630" s="24">
        <v>0</v>
      </c>
      <c r="S1630" s="24">
        <v>0</v>
      </c>
      <c r="T1630" s="24">
        <v>0</v>
      </c>
      <c r="U1630" s="24">
        <v>1</v>
      </c>
      <c r="V1630" s="95">
        <v>6.5139622607800131E-4</v>
      </c>
      <c r="W1630" s="95">
        <v>0.48715624999999996</v>
      </c>
      <c r="X1630" s="95">
        <v>0.45756562499999998</v>
      </c>
      <c r="Y1630" s="95">
        <f t="shared" si="356"/>
        <v>0.45756562499999998</v>
      </c>
      <c r="Z1630" s="2" t="s">
        <v>532</v>
      </c>
      <c r="AA1630" s="2" t="s">
        <v>532</v>
      </c>
      <c r="AB1630" s="2" t="s">
        <v>532</v>
      </c>
      <c r="AC1630" s="95">
        <v>0.45756562499999998</v>
      </c>
      <c r="AD1630" s="38">
        <f t="shared" si="357"/>
        <v>0</v>
      </c>
      <c r="AE1630" s="38">
        <f t="shared" si="358"/>
        <v>0</v>
      </c>
      <c r="AF1630" s="38">
        <f t="shared" si="359"/>
        <v>0</v>
      </c>
      <c r="AG1630" s="38">
        <f t="shared" si="360"/>
        <v>0.10020687187500001</v>
      </c>
      <c r="AH1630" s="38">
        <f t="shared" si="361"/>
        <v>0.10020687187500001</v>
      </c>
      <c r="AI1630" s="38">
        <v>7.2988888889999997</v>
      </c>
      <c r="AJ1630" s="24">
        <v>6.4774560655686486E-2</v>
      </c>
      <c r="AK1630" s="2">
        <f t="shared" si="364"/>
        <v>3</v>
      </c>
    </row>
    <row r="1631" spans="1:37">
      <c r="A1631" s="2">
        <v>333</v>
      </c>
      <c r="B1631" s="2" t="s">
        <v>379</v>
      </c>
      <c r="C1631" s="2" t="s">
        <v>20</v>
      </c>
      <c r="D1631" s="2" t="s">
        <v>416</v>
      </c>
      <c r="E1631" s="2" t="s">
        <v>768</v>
      </c>
      <c r="F1631" s="2" t="s">
        <v>361</v>
      </c>
      <c r="G1631" s="2" t="s">
        <v>718</v>
      </c>
      <c r="I1631" s="2">
        <v>36215</v>
      </c>
      <c r="J1631" s="169">
        <v>31</v>
      </c>
      <c r="K1631" s="95">
        <v>3.4266700738879422E-4</v>
      </c>
      <c r="L1631" s="38">
        <f t="shared" si="351"/>
        <v>0</v>
      </c>
      <c r="M1631" s="38">
        <f t="shared" si="352"/>
        <v>0</v>
      </c>
      <c r="N1631" s="38">
        <f t="shared" si="353"/>
        <v>0</v>
      </c>
      <c r="O1631" s="38">
        <f t="shared" si="354"/>
        <v>0.155</v>
      </c>
      <c r="P1631" s="2">
        <v>1315944</v>
      </c>
      <c r="Q1631" s="24">
        <v>0.18899524329329614</v>
      </c>
      <c r="R1631" s="24">
        <v>0</v>
      </c>
      <c r="S1631" s="24">
        <v>0</v>
      </c>
      <c r="T1631" s="24">
        <v>0</v>
      </c>
      <c r="U1631" s="24">
        <v>1</v>
      </c>
      <c r="V1631" s="95">
        <v>3.4266700738879422E-4</v>
      </c>
      <c r="W1631" s="95">
        <v>0.48715624999999996</v>
      </c>
      <c r="X1631" s="95">
        <v>0.45756562499999998</v>
      </c>
      <c r="Y1631" s="95">
        <f t="shared" si="356"/>
        <v>0.45756562499999998</v>
      </c>
      <c r="Z1631" s="2" t="s">
        <v>532</v>
      </c>
      <c r="AA1631" s="2" t="s">
        <v>532</v>
      </c>
      <c r="AB1631" s="2" t="s">
        <v>532</v>
      </c>
      <c r="AC1631" s="95">
        <v>0.45756562499999998</v>
      </c>
      <c r="AD1631" s="38">
        <f t="shared" si="357"/>
        <v>0</v>
      </c>
      <c r="AE1631" s="38">
        <f t="shared" si="358"/>
        <v>0</v>
      </c>
      <c r="AF1631" s="38">
        <f t="shared" si="359"/>
        <v>0</v>
      </c>
      <c r="AG1631" s="38">
        <f t="shared" si="360"/>
        <v>0.62128260562499993</v>
      </c>
      <c r="AH1631" s="38">
        <f t="shared" si="361"/>
        <v>0.62128260562499993</v>
      </c>
      <c r="AI1631" s="38">
        <v>7.2988888889999997</v>
      </c>
      <c r="AJ1631" s="24">
        <v>3.4074659886270439E-2</v>
      </c>
      <c r="AK1631" s="2">
        <f t="shared" si="364"/>
        <v>16</v>
      </c>
    </row>
    <row r="1632" spans="1:37">
      <c r="A1632" s="2">
        <v>333</v>
      </c>
      <c r="B1632" s="2" t="s">
        <v>379</v>
      </c>
      <c r="C1632" s="2" t="s">
        <v>20</v>
      </c>
      <c r="D1632" s="2" t="s">
        <v>416</v>
      </c>
      <c r="E1632" s="2" t="s">
        <v>768</v>
      </c>
      <c r="F1632" s="2" t="s">
        <v>361</v>
      </c>
      <c r="G1632" s="2" t="s">
        <v>1069</v>
      </c>
      <c r="I1632" s="2">
        <v>36215</v>
      </c>
      <c r="J1632" s="169">
        <v>0</v>
      </c>
      <c r="K1632" s="95">
        <v>0</v>
      </c>
      <c r="L1632" s="38">
        <f t="shared" si="351"/>
        <v>0</v>
      </c>
      <c r="M1632" s="38">
        <f t="shared" si="352"/>
        <v>0</v>
      </c>
      <c r="N1632" s="38">
        <f t="shared" si="353"/>
        <v>0</v>
      </c>
      <c r="O1632" s="38">
        <f t="shared" si="354"/>
        <v>0</v>
      </c>
      <c r="P1632" s="2">
        <v>1315944</v>
      </c>
      <c r="Q1632" s="24">
        <v>0</v>
      </c>
      <c r="R1632" s="24">
        <v>0</v>
      </c>
      <c r="S1632" s="24">
        <v>0</v>
      </c>
      <c r="T1632" s="24">
        <v>0</v>
      </c>
      <c r="U1632" s="24">
        <v>1</v>
      </c>
      <c r="V1632" s="95">
        <v>0</v>
      </c>
      <c r="W1632" s="95">
        <v>0.48715624999999996</v>
      </c>
      <c r="X1632" s="95">
        <v>0.45756562499999998</v>
      </c>
      <c r="Y1632" s="95">
        <f t="shared" si="356"/>
        <v>0.45756562499999998</v>
      </c>
      <c r="Z1632" s="2" t="s">
        <v>532</v>
      </c>
      <c r="AA1632" s="2" t="s">
        <v>532</v>
      </c>
      <c r="AB1632" s="2" t="s">
        <v>532</v>
      </c>
      <c r="AC1632" s="95">
        <v>0.45756562499999998</v>
      </c>
      <c r="AD1632" s="38">
        <f t="shared" si="357"/>
        <v>0</v>
      </c>
      <c r="AE1632" s="38">
        <f t="shared" si="358"/>
        <v>0</v>
      </c>
      <c r="AF1632" s="38">
        <f t="shared" si="359"/>
        <v>0</v>
      </c>
      <c r="AG1632" s="38">
        <f t="shared" si="360"/>
        <v>0</v>
      </c>
      <c r="AH1632" s="38">
        <f t="shared" si="361"/>
        <v>0</v>
      </c>
      <c r="AI1632" s="38">
        <v>7.2988888889999997</v>
      </c>
      <c r="AJ1632" s="24">
        <v>0</v>
      </c>
      <c r="AK1632" s="2">
        <f t="shared" si="364"/>
        <v>0</v>
      </c>
    </row>
    <row r="1633" spans="1:37">
      <c r="A1633" s="2">
        <v>329</v>
      </c>
      <c r="B1633" s="2" t="s">
        <v>375</v>
      </c>
      <c r="C1633" s="2" t="s">
        <v>19</v>
      </c>
      <c r="D1633" s="2" t="s">
        <v>419</v>
      </c>
      <c r="E1633" s="2" t="s">
        <v>768</v>
      </c>
      <c r="F1633" s="2" t="s">
        <v>361</v>
      </c>
      <c r="G1633" s="2" t="s">
        <v>1073</v>
      </c>
      <c r="I1633" s="2">
        <v>78980</v>
      </c>
      <c r="J1633" s="169">
        <v>1158</v>
      </c>
      <c r="K1633" s="95">
        <v>2.1788042729595565E-2</v>
      </c>
      <c r="L1633" s="38">
        <f t="shared" si="351"/>
        <v>0</v>
      </c>
      <c r="M1633" s="38">
        <f t="shared" si="352"/>
        <v>0</v>
      </c>
      <c r="N1633" s="38">
        <f t="shared" si="353"/>
        <v>0</v>
      </c>
      <c r="O1633" s="38">
        <f t="shared" si="354"/>
        <v>5.79</v>
      </c>
      <c r="P1633" s="2">
        <v>5487308</v>
      </c>
      <c r="Q1633" s="24">
        <v>6.2404621849381252</v>
      </c>
      <c r="R1633" s="24">
        <v>0</v>
      </c>
      <c r="S1633" s="24">
        <v>0</v>
      </c>
      <c r="T1633" s="24">
        <v>0</v>
      </c>
      <c r="U1633" s="24">
        <v>1</v>
      </c>
      <c r="V1633" s="95">
        <v>2.1788042729595565E-2</v>
      </c>
      <c r="W1633" s="95">
        <v>0.48874999999999996</v>
      </c>
      <c r="X1633" s="95">
        <v>0.45432499999999998</v>
      </c>
      <c r="Y1633" s="95">
        <f t="shared" si="356"/>
        <v>0.45432499999999998</v>
      </c>
      <c r="Z1633" s="2" t="s">
        <v>532</v>
      </c>
      <c r="AA1633" s="2" t="s">
        <v>532</v>
      </c>
      <c r="AB1633" s="2" t="s">
        <v>532</v>
      </c>
      <c r="AC1633" s="95">
        <v>0.45432499999999998</v>
      </c>
      <c r="AD1633" s="38">
        <f t="shared" si="357"/>
        <v>0</v>
      </c>
      <c r="AE1633" s="38">
        <f t="shared" si="358"/>
        <v>0</v>
      </c>
      <c r="AF1633" s="38">
        <f t="shared" si="359"/>
        <v>0</v>
      </c>
      <c r="AG1633" s="38">
        <f t="shared" si="360"/>
        <v>23.043545729999998</v>
      </c>
      <c r="AH1633" s="38">
        <f t="shared" si="361"/>
        <v>23.043545729999998</v>
      </c>
      <c r="AI1633" s="38">
        <v>80.83</v>
      </c>
      <c r="AJ1633" s="24">
        <v>0.42364639454544667</v>
      </c>
      <c r="AK1633" s="2">
        <f t="shared" si="364"/>
        <v>579</v>
      </c>
    </row>
    <row r="1634" spans="1:37">
      <c r="A1634" s="2">
        <v>329</v>
      </c>
      <c r="B1634" s="2" t="s">
        <v>375</v>
      </c>
      <c r="C1634" s="2" t="s">
        <v>19</v>
      </c>
      <c r="D1634" s="2" t="s">
        <v>419</v>
      </c>
      <c r="E1634" s="2" t="s">
        <v>768</v>
      </c>
      <c r="F1634" s="2" t="s">
        <v>361</v>
      </c>
      <c r="G1634" s="2" t="s">
        <v>718</v>
      </c>
      <c r="I1634" s="2">
        <v>78980</v>
      </c>
      <c r="J1634" s="169">
        <v>1566</v>
      </c>
      <c r="K1634" s="95">
        <v>1.2701701509452292E-2</v>
      </c>
      <c r="L1634" s="38">
        <f t="shared" si="351"/>
        <v>0</v>
      </c>
      <c r="M1634" s="38">
        <f t="shared" si="352"/>
        <v>0</v>
      </c>
      <c r="N1634" s="38">
        <f t="shared" si="353"/>
        <v>0</v>
      </c>
      <c r="O1634" s="38">
        <f t="shared" si="354"/>
        <v>7.83</v>
      </c>
      <c r="P1634" s="2">
        <v>5487308</v>
      </c>
      <c r="Q1634" s="24">
        <v>3.637981113670226</v>
      </c>
      <c r="R1634" s="24">
        <v>0</v>
      </c>
      <c r="S1634" s="24">
        <v>0</v>
      </c>
      <c r="T1634" s="24">
        <v>0</v>
      </c>
      <c r="U1634" s="24">
        <v>1</v>
      </c>
      <c r="V1634" s="95">
        <v>1.2701701509452292E-2</v>
      </c>
      <c r="W1634" s="95">
        <v>0.48874999999999996</v>
      </c>
      <c r="X1634" s="95">
        <v>0.45432499999999998</v>
      </c>
      <c r="Y1634" s="95">
        <f t="shared" si="356"/>
        <v>0.45432499999999998</v>
      </c>
      <c r="Z1634" s="2" t="s">
        <v>532</v>
      </c>
      <c r="AA1634" s="2" t="s">
        <v>532</v>
      </c>
      <c r="AB1634" s="2" t="s">
        <v>532</v>
      </c>
      <c r="AC1634" s="95">
        <v>0.45432499999999998</v>
      </c>
      <c r="AD1634" s="38">
        <f t="shared" si="357"/>
        <v>0</v>
      </c>
      <c r="AE1634" s="38">
        <f t="shared" si="358"/>
        <v>0</v>
      </c>
      <c r="AF1634" s="38">
        <f t="shared" si="359"/>
        <v>0</v>
      </c>
      <c r="AG1634" s="38">
        <f t="shared" si="360"/>
        <v>31.162515210000002</v>
      </c>
      <c r="AH1634" s="38">
        <f t="shared" si="361"/>
        <v>31.162515210000002</v>
      </c>
      <c r="AI1634" s="38">
        <v>80.83</v>
      </c>
      <c r="AJ1634" s="24">
        <v>0.2469717044277068</v>
      </c>
      <c r="AK1634" s="2">
        <f t="shared" si="364"/>
        <v>783</v>
      </c>
    </row>
    <row r="1635" spans="1:37">
      <c r="A1635" s="2">
        <v>329</v>
      </c>
      <c r="B1635" s="2" t="s">
        <v>375</v>
      </c>
      <c r="C1635" s="2" t="s">
        <v>19</v>
      </c>
      <c r="D1635" s="2" t="s">
        <v>419</v>
      </c>
      <c r="E1635" s="2" t="s">
        <v>768</v>
      </c>
      <c r="F1635" s="2" t="s">
        <v>361</v>
      </c>
      <c r="G1635" s="2" t="s">
        <v>1069</v>
      </c>
      <c r="I1635" s="2">
        <v>78980</v>
      </c>
      <c r="J1635" s="169">
        <v>0</v>
      </c>
      <c r="K1635" s="95">
        <v>0</v>
      </c>
      <c r="L1635" s="38">
        <f t="shared" si="351"/>
        <v>0</v>
      </c>
      <c r="M1635" s="38">
        <f t="shared" si="352"/>
        <v>0</v>
      </c>
      <c r="N1635" s="38">
        <f t="shared" si="353"/>
        <v>0</v>
      </c>
      <c r="O1635" s="38">
        <f t="shared" si="354"/>
        <v>0</v>
      </c>
      <c r="P1635" s="2">
        <v>5487308</v>
      </c>
      <c r="Q1635" s="24">
        <v>0</v>
      </c>
      <c r="R1635" s="24">
        <v>0</v>
      </c>
      <c r="S1635" s="24">
        <v>0</v>
      </c>
      <c r="T1635" s="24">
        <v>0</v>
      </c>
      <c r="U1635" s="24">
        <v>1</v>
      </c>
      <c r="V1635" s="95">
        <v>0</v>
      </c>
      <c r="W1635" s="95">
        <v>0.48874999999999996</v>
      </c>
      <c r="X1635" s="95">
        <v>0.45432499999999998</v>
      </c>
      <c r="Y1635" s="95">
        <f t="shared" si="356"/>
        <v>0.45432499999999998</v>
      </c>
      <c r="Z1635" s="2" t="s">
        <v>532</v>
      </c>
      <c r="AA1635" s="2" t="s">
        <v>532</v>
      </c>
      <c r="AB1635" s="2" t="s">
        <v>532</v>
      </c>
      <c r="AC1635" s="95">
        <v>0.45432499999999998</v>
      </c>
      <c r="AD1635" s="38">
        <f t="shared" si="357"/>
        <v>0</v>
      </c>
      <c r="AE1635" s="38">
        <f t="shared" si="358"/>
        <v>0</v>
      </c>
      <c r="AF1635" s="38">
        <f t="shared" si="359"/>
        <v>0</v>
      </c>
      <c r="AG1635" s="38">
        <f t="shared" si="360"/>
        <v>0</v>
      </c>
      <c r="AH1635" s="38">
        <f t="shared" si="361"/>
        <v>0</v>
      </c>
      <c r="AI1635" s="38">
        <v>80.83</v>
      </c>
      <c r="AJ1635" s="24">
        <v>0</v>
      </c>
      <c r="AK1635" s="2">
        <f t="shared" si="364"/>
        <v>0</v>
      </c>
    </row>
    <row r="1636" spans="1:37">
      <c r="A1636" s="2">
        <v>323</v>
      </c>
      <c r="B1636" s="2" t="s">
        <v>369</v>
      </c>
      <c r="C1636" s="2" t="s">
        <v>18</v>
      </c>
      <c r="D1636" s="2" t="s">
        <v>420</v>
      </c>
      <c r="E1636" s="2" t="s">
        <v>768</v>
      </c>
      <c r="F1636" s="2" t="s">
        <v>361</v>
      </c>
      <c r="G1636" s="2" t="s">
        <v>1073</v>
      </c>
      <c r="I1636" s="2">
        <v>343339</v>
      </c>
      <c r="J1636" s="169">
        <v>111</v>
      </c>
      <c r="K1636" s="95">
        <v>9.6849608911724039E-4</v>
      </c>
      <c r="L1636" s="38">
        <f t="shared" si="351"/>
        <v>0</v>
      </c>
      <c r="M1636" s="38">
        <f t="shared" si="352"/>
        <v>0</v>
      </c>
      <c r="N1636" s="38">
        <f t="shared" si="353"/>
        <v>0</v>
      </c>
      <c r="O1636" s="38">
        <f t="shared" si="354"/>
        <v>0.55500000000000005</v>
      </c>
      <c r="P1636" s="2">
        <v>66759950</v>
      </c>
      <c r="Q1636" s="24">
        <v>9.1096272357762548E-2</v>
      </c>
      <c r="R1636" s="24">
        <v>0</v>
      </c>
      <c r="S1636" s="24">
        <v>0</v>
      </c>
      <c r="T1636" s="24">
        <v>0</v>
      </c>
      <c r="U1636" s="24">
        <v>1</v>
      </c>
      <c r="V1636" s="95">
        <v>9.6849608911724039E-4</v>
      </c>
      <c r="W1636" s="95">
        <v>0.482375</v>
      </c>
      <c r="X1636" s="95">
        <v>0.4175625</v>
      </c>
      <c r="Y1636" s="95">
        <f t="shared" si="356"/>
        <v>0.4175625</v>
      </c>
      <c r="Z1636" s="2" t="s">
        <v>532</v>
      </c>
      <c r="AA1636" s="2" t="s">
        <v>532</v>
      </c>
      <c r="AB1636" s="2" t="s">
        <v>532</v>
      </c>
      <c r="AC1636" s="95">
        <v>0.4175625</v>
      </c>
      <c r="AD1636" s="38">
        <f t="shared" si="357"/>
        <v>0</v>
      </c>
      <c r="AE1636" s="38">
        <f t="shared" si="358"/>
        <v>0</v>
      </c>
      <c r="AF1636" s="38">
        <f t="shared" si="359"/>
        <v>0</v>
      </c>
      <c r="AG1636" s="38">
        <f t="shared" si="360"/>
        <v>2.0301053625000005</v>
      </c>
      <c r="AH1636" s="38">
        <f t="shared" si="361"/>
        <v>2.0301053625000005</v>
      </c>
      <c r="AI1636" s="38">
        <v>442.37194444400001</v>
      </c>
      <c r="AJ1636" s="24">
        <v>1.3747667916495726E-2</v>
      </c>
      <c r="AK1636" s="2">
        <f t="shared" si="364"/>
        <v>56</v>
      </c>
    </row>
    <row r="1637" spans="1:37">
      <c r="A1637" s="2">
        <v>323</v>
      </c>
      <c r="B1637" s="2" t="s">
        <v>369</v>
      </c>
      <c r="C1637" s="2" t="s">
        <v>18</v>
      </c>
      <c r="D1637" s="2" t="s">
        <v>420</v>
      </c>
      <c r="E1637" s="2" t="s">
        <v>768</v>
      </c>
      <c r="F1637" s="2" t="s">
        <v>361</v>
      </c>
      <c r="G1637" s="2" t="s">
        <v>718</v>
      </c>
      <c r="I1637" s="2">
        <v>343339</v>
      </c>
      <c r="J1637" s="169">
        <v>550</v>
      </c>
      <c r="K1637" s="95">
        <v>9.5671485400311551E-4</v>
      </c>
      <c r="L1637" s="38">
        <f t="shared" si="351"/>
        <v>0</v>
      </c>
      <c r="M1637" s="38">
        <f t="shared" si="352"/>
        <v>0</v>
      </c>
      <c r="N1637" s="38">
        <f t="shared" si="353"/>
        <v>0</v>
      </c>
      <c r="O1637" s="38">
        <f t="shared" si="354"/>
        <v>2.75</v>
      </c>
      <c r="P1637" s="2">
        <v>66759950</v>
      </c>
      <c r="Q1637" s="24">
        <v>8.9988135097605504E-2</v>
      </c>
      <c r="R1637" s="24">
        <v>0</v>
      </c>
      <c r="S1637" s="24">
        <v>0</v>
      </c>
      <c r="T1637" s="24">
        <v>0</v>
      </c>
      <c r="U1637" s="24">
        <v>1</v>
      </c>
      <c r="V1637" s="95">
        <v>9.5671485400311551E-4</v>
      </c>
      <c r="W1637" s="95">
        <v>0.482375</v>
      </c>
      <c r="X1637" s="95">
        <v>0.4175625</v>
      </c>
      <c r="Y1637" s="95">
        <f t="shared" si="356"/>
        <v>0.4175625</v>
      </c>
      <c r="Z1637" s="2" t="s">
        <v>532</v>
      </c>
      <c r="AA1637" s="2" t="s">
        <v>532</v>
      </c>
      <c r="AB1637" s="2" t="s">
        <v>532</v>
      </c>
      <c r="AC1637" s="95">
        <v>0.4175625</v>
      </c>
      <c r="AD1637" s="38">
        <f t="shared" si="357"/>
        <v>0</v>
      </c>
      <c r="AE1637" s="38">
        <f t="shared" si="358"/>
        <v>0</v>
      </c>
      <c r="AF1637" s="38">
        <f t="shared" si="359"/>
        <v>0</v>
      </c>
      <c r="AG1637" s="38">
        <f t="shared" si="360"/>
        <v>10.059080625</v>
      </c>
      <c r="AH1637" s="38">
        <f t="shared" si="361"/>
        <v>10.059080625</v>
      </c>
      <c r="AI1637" s="38">
        <v>442.37194444400001</v>
      </c>
      <c r="AJ1637" s="24">
        <v>1.3580434914922352E-2</v>
      </c>
      <c r="AK1637" s="2">
        <f t="shared" si="364"/>
        <v>275</v>
      </c>
    </row>
    <row r="1638" spans="1:37">
      <c r="A1638" s="2">
        <v>323</v>
      </c>
      <c r="B1638" s="2" t="s">
        <v>369</v>
      </c>
      <c r="C1638" s="2" t="s">
        <v>18</v>
      </c>
      <c r="D1638" s="2" t="s">
        <v>420</v>
      </c>
      <c r="E1638" s="2" t="s">
        <v>768</v>
      </c>
      <c r="F1638" s="2" t="s">
        <v>361</v>
      </c>
      <c r="G1638" s="2" t="s">
        <v>1069</v>
      </c>
      <c r="I1638" s="2">
        <v>343339</v>
      </c>
      <c r="J1638" s="169">
        <v>0</v>
      </c>
      <c r="K1638" s="95">
        <v>0</v>
      </c>
      <c r="L1638" s="38">
        <f t="shared" si="351"/>
        <v>0</v>
      </c>
      <c r="M1638" s="38">
        <f t="shared" si="352"/>
        <v>0</v>
      </c>
      <c r="N1638" s="38">
        <f t="shared" si="353"/>
        <v>0</v>
      </c>
      <c r="O1638" s="38">
        <f t="shared" si="354"/>
        <v>0</v>
      </c>
      <c r="P1638" s="2">
        <v>66759950</v>
      </c>
      <c r="Q1638" s="24">
        <v>0</v>
      </c>
      <c r="R1638" s="24">
        <v>0</v>
      </c>
      <c r="S1638" s="24">
        <v>0</v>
      </c>
      <c r="T1638" s="24">
        <v>0</v>
      </c>
      <c r="U1638" s="24">
        <v>1</v>
      </c>
      <c r="V1638" s="95">
        <v>0</v>
      </c>
      <c r="W1638" s="95">
        <v>0.482375</v>
      </c>
      <c r="X1638" s="95">
        <v>0.4175625</v>
      </c>
      <c r="Y1638" s="95">
        <f t="shared" si="356"/>
        <v>0.4175625</v>
      </c>
      <c r="Z1638" s="2" t="s">
        <v>532</v>
      </c>
      <c r="AA1638" s="2" t="s">
        <v>532</v>
      </c>
      <c r="AB1638" s="2" t="s">
        <v>532</v>
      </c>
      <c r="AC1638" s="95">
        <v>0.4175625</v>
      </c>
      <c r="AD1638" s="38">
        <f t="shared" si="357"/>
        <v>0</v>
      </c>
      <c r="AE1638" s="38">
        <f t="shared" si="358"/>
        <v>0</v>
      </c>
      <c r="AF1638" s="38">
        <f t="shared" si="359"/>
        <v>0</v>
      </c>
      <c r="AG1638" s="38">
        <f t="shared" si="360"/>
        <v>0</v>
      </c>
      <c r="AH1638" s="38">
        <f t="shared" si="361"/>
        <v>0</v>
      </c>
      <c r="AI1638" s="38">
        <v>442.37194444400001</v>
      </c>
      <c r="AJ1638" s="24">
        <v>0</v>
      </c>
      <c r="AK1638" s="2">
        <f t="shared" si="364"/>
        <v>0</v>
      </c>
    </row>
    <row r="1639" spans="1:37">
      <c r="A1639" s="2">
        <v>326</v>
      </c>
      <c r="B1639" s="2" t="s">
        <v>372</v>
      </c>
      <c r="C1639" s="2" t="s">
        <v>17</v>
      </c>
      <c r="D1639" s="2" t="s">
        <v>414</v>
      </c>
      <c r="E1639" s="2" t="s">
        <v>768</v>
      </c>
      <c r="F1639" s="2" t="s">
        <v>361</v>
      </c>
      <c r="G1639" s="2" t="s">
        <v>1073</v>
      </c>
      <c r="I1639" s="2">
        <v>56303</v>
      </c>
      <c r="J1639" s="169">
        <v>216</v>
      </c>
      <c r="K1639" s="95">
        <v>2.1135242053636366E-3</v>
      </c>
      <c r="L1639" s="38">
        <f t="shared" si="351"/>
        <v>0</v>
      </c>
      <c r="M1639" s="38">
        <f t="shared" si="352"/>
        <v>0</v>
      </c>
      <c r="N1639" s="38">
        <f t="shared" si="353"/>
        <v>0</v>
      </c>
      <c r="O1639" s="38">
        <f t="shared" si="354"/>
        <v>1.08</v>
      </c>
      <c r="P1639" s="2">
        <v>82175684</v>
      </c>
      <c r="Q1639" s="24">
        <v>2.7704222109326701E-2</v>
      </c>
      <c r="R1639" s="24">
        <v>0</v>
      </c>
      <c r="S1639" s="24">
        <v>0</v>
      </c>
      <c r="T1639" s="24">
        <v>0</v>
      </c>
      <c r="U1639" s="24">
        <v>1</v>
      </c>
      <c r="V1639" s="95">
        <v>2.1135242053636366E-3</v>
      </c>
      <c r="W1639" s="95">
        <v>0.50787499999999997</v>
      </c>
      <c r="X1639" s="95">
        <v>0.43679374999999998</v>
      </c>
      <c r="Y1639" s="95">
        <f t="shared" si="356"/>
        <v>0.43679374999999998</v>
      </c>
      <c r="Z1639" s="2" t="s">
        <v>532</v>
      </c>
      <c r="AA1639" s="2" t="s">
        <v>532</v>
      </c>
      <c r="AB1639" s="2" t="s">
        <v>532</v>
      </c>
      <c r="AC1639" s="95">
        <v>0.43679374999999998</v>
      </c>
      <c r="AD1639" s="38">
        <f t="shared" si="357"/>
        <v>0</v>
      </c>
      <c r="AE1639" s="38">
        <f t="shared" si="358"/>
        <v>0</v>
      </c>
      <c r="AF1639" s="38">
        <f t="shared" si="359"/>
        <v>0</v>
      </c>
      <c r="AG1639" s="38">
        <f t="shared" si="360"/>
        <v>4.1324183100000003</v>
      </c>
      <c r="AH1639" s="38">
        <f t="shared" si="361"/>
        <v>4.1324183100000003</v>
      </c>
      <c r="AI1639" s="38">
        <v>517.37694444399995</v>
      </c>
      <c r="AJ1639" s="24">
        <v>4.4002992904301355E-3</v>
      </c>
      <c r="AK1639" s="2">
        <f t="shared" si="364"/>
        <v>108</v>
      </c>
    </row>
    <row r="1640" spans="1:37">
      <c r="A1640" s="2">
        <v>326</v>
      </c>
      <c r="B1640" s="2" t="s">
        <v>372</v>
      </c>
      <c r="C1640" s="2" t="s">
        <v>17</v>
      </c>
      <c r="D1640" s="2" t="s">
        <v>414</v>
      </c>
      <c r="E1640" s="2" t="s">
        <v>768</v>
      </c>
      <c r="F1640" s="2" t="s">
        <v>361</v>
      </c>
      <c r="G1640" s="2" t="s">
        <v>718</v>
      </c>
      <c r="I1640" s="2">
        <v>56303</v>
      </c>
      <c r="J1640" s="169">
        <v>0</v>
      </c>
      <c r="K1640" s="95">
        <v>1.7228610671795679E-3</v>
      </c>
      <c r="L1640" s="38">
        <f t="shared" si="351"/>
        <v>0</v>
      </c>
      <c r="M1640" s="38">
        <f t="shared" si="352"/>
        <v>0</v>
      </c>
      <c r="N1640" s="38">
        <f t="shared" si="353"/>
        <v>0</v>
      </c>
      <c r="O1640" s="38">
        <f t="shared" si="354"/>
        <v>0</v>
      </c>
      <c r="P1640" s="2">
        <v>82175684</v>
      </c>
      <c r="Q1640" s="24">
        <v>2.2583382554846227E-2</v>
      </c>
      <c r="R1640" s="24">
        <v>0</v>
      </c>
      <c r="S1640" s="24">
        <v>0</v>
      </c>
      <c r="T1640" s="24">
        <v>0</v>
      </c>
      <c r="U1640" s="24">
        <v>1</v>
      </c>
      <c r="V1640" s="95">
        <v>1.7228610671795679E-3</v>
      </c>
      <c r="W1640" s="95">
        <v>0.50787499999999997</v>
      </c>
      <c r="X1640" s="95">
        <v>0.43679374999999998</v>
      </c>
      <c r="Y1640" s="95">
        <f t="shared" si="356"/>
        <v>0.43679374999999998</v>
      </c>
      <c r="Z1640" s="2" t="s">
        <v>532</v>
      </c>
      <c r="AA1640" s="2" t="s">
        <v>532</v>
      </c>
      <c r="AB1640" s="2" t="s">
        <v>532</v>
      </c>
      <c r="AC1640" s="95">
        <v>0.43679374999999998</v>
      </c>
      <c r="AD1640" s="38">
        <f t="shared" si="357"/>
        <v>0</v>
      </c>
      <c r="AE1640" s="38">
        <f t="shared" si="358"/>
        <v>0</v>
      </c>
      <c r="AF1640" s="38">
        <f t="shared" si="359"/>
        <v>0</v>
      </c>
      <c r="AG1640" s="38">
        <f t="shared" si="360"/>
        <v>0</v>
      </c>
      <c r="AH1640" s="38">
        <f t="shared" si="361"/>
        <v>0</v>
      </c>
      <c r="AI1640" s="38">
        <v>517.37694444399995</v>
      </c>
      <c r="AJ1640" s="24">
        <v>3.5869493768658361E-3</v>
      </c>
      <c r="AK1640" s="2">
        <f t="shared" si="364"/>
        <v>0</v>
      </c>
    </row>
    <row r="1641" spans="1:37">
      <c r="A1641" s="2">
        <v>326</v>
      </c>
      <c r="B1641" s="2" t="s">
        <v>372</v>
      </c>
      <c r="C1641" s="2" t="s">
        <v>17</v>
      </c>
      <c r="D1641" s="2" t="s">
        <v>414</v>
      </c>
      <c r="E1641" s="2" t="s">
        <v>768</v>
      </c>
      <c r="F1641" s="2" t="s">
        <v>361</v>
      </c>
      <c r="G1641" s="2" t="s">
        <v>1069</v>
      </c>
      <c r="I1641" s="2">
        <v>56303</v>
      </c>
      <c r="J1641" s="169">
        <v>0</v>
      </c>
      <c r="K1641" s="95">
        <v>0</v>
      </c>
      <c r="L1641" s="38">
        <f t="shared" si="351"/>
        <v>0</v>
      </c>
      <c r="M1641" s="38">
        <f t="shared" si="352"/>
        <v>0</v>
      </c>
      <c r="N1641" s="38">
        <f t="shared" si="353"/>
        <v>0</v>
      </c>
      <c r="O1641" s="38">
        <f t="shared" si="354"/>
        <v>0</v>
      </c>
      <c r="P1641" s="2">
        <v>82175684</v>
      </c>
      <c r="Q1641" s="24">
        <v>0</v>
      </c>
      <c r="R1641" s="24">
        <v>0</v>
      </c>
      <c r="S1641" s="24">
        <v>0</v>
      </c>
      <c r="T1641" s="24">
        <v>0</v>
      </c>
      <c r="U1641" s="24">
        <v>1</v>
      </c>
      <c r="V1641" s="95">
        <v>0</v>
      </c>
      <c r="W1641" s="95">
        <v>0.50787499999999997</v>
      </c>
      <c r="X1641" s="95">
        <v>0.43679374999999998</v>
      </c>
      <c r="Y1641" s="95">
        <f t="shared" si="356"/>
        <v>0.43679374999999998</v>
      </c>
      <c r="Z1641" s="2" t="s">
        <v>532</v>
      </c>
      <c r="AA1641" s="2" t="s">
        <v>532</v>
      </c>
      <c r="AB1641" s="2" t="s">
        <v>532</v>
      </c>
      <c r="AC1641" s="95">
        <v>0.43679374999999998</v>
      </c>
      <c r="AD1641" s="38">
        <f t="shared" si="357"/>
        <v>0</v>
      </c>
      <c r="AE1641" s="38">
        <f t="shared" si="358"/>
        <v>0</v>
      </c>
      <c r="AF1641" s="38">
        <f t="shared" si="359"/>
        <v>0</v>
      </c>
      <c r="AG1641" s="38">
        <f t="shared" si="360"/>
        <v>0</v>
      </c>
      <c r="AH1641" s="38">
        <f t="shared" si="361"/>
        <v>0</v>
      </c>
      <c r="AI1641" s="38">
        <v>517.37694444399995</v>
      </c>
      <c r="AJ1641" s="24">
        <v>0</v>
      </c>
      <c r="AK1641" s="2">
        <f t="shared" si="364"/>
        <v>0</v>
      </c>
    </row>
    <row r="1642" spans="1:37">
      <c r="A1642" s="2">
        <v>338</v>
      </c>
      <c r="B1642" s="2" t="s">
        <v>384</v>
      </c>
      <c r="C1642" s="2" t="s">
        <v>16</v>
      </c>
      <c r="D1642" s="2" t="s">
        <v>417</v>
      </c>
      <c r="E1642" s="2" t="s">
        <v>768</v>
      </c>
      <c r="F1642" s="2" t="s">
        <v>361</v>
      </c>
      <c r="G1642" s="2" t="s">
        <v>1073</v>
      </c>
      <c r="I1642" s="2">
        <v>491647</v>
      </c>
      <c r="J1642" s="169">
        <v>1</v>
      </c>
      <c r="K1642" s="95">
        <v>7.9172402093610415E-7</v>
      </c>
      <c r="L1642" s="38">
        <f t="shared" si="351"/>
        <v>0</v>
      </c>
      <c r="M1642" s="38">
        <f t="shared" si="352"/>
        <v>0</v>
      </c>
      <c r="N1642" s="38">
        <f t="shared" si="353"/>
        <v>1.3444931150000002E-3</v>
      </c>
      <c r="O1642" s="38">
        <f t="shared" si="354"/>
        <v>3.6555068849999997E-3</v>
      </c>
      <c r="P1642" s="2">
        <v>10783748</v>
      </c>
      <c r="Q1642" s="24">
        <v>4.0477939872874302E-4</v>
      </c>
      <c r="R1642" s="24">
        <v>0</v>
      </c>
      <c r="S1642" s="24">
        <v>0</v>
      </c>
      <c r="T1642" s="24">
        <v>0.268898623</v>
      </c>
      <c r="U1642" s="24">
        <v>0.731101377</v>
      </c>
      <c r="V1642" s="95">
        <v>7.9172402093610415E-7</v>
      </c>
      <c r="W1642" s="95">
        <v>0.42287499999999995</v>
      </c>
      <c r="X1642" s="95">
        <v>0.298367981</v>
      </c>
      <c r="Y1642" s="95">
        <f t="shared" si="356"/>
        <v>0.29836798180253898</v>
      </c>
      <c r="Z1642" s="2" t="s">
        <v>532</v>
      </c>
      <c r="AA1642" s="2" t="s">
        <v>532</v>
      </c>
      <c r="AB1642" s="2">
        <v>0.22500000000000001</v>
      </c>
      <c r="AC1642" s="95">
        <v>0.32535267899999998</v>
      </c>
      <c r="AD1642" s="38">
        <f t="shared" si="357"/>
        <v>0</v>
      </c>
      <c r="AE1642" s="38">
        <f t="shared" si="358"/>
        <v>0</v>
      </c>
      <c r="AF1642" s="38">
        <f t="shared" si="359"/>
        <v>2.6499959296650004E-3</v>
      </c>
      <c r="AG1642" s="38">
        <f t="shared" si="360"/>
        <v>1.0418521673286206E-2</v>
      </c>
      <c r="AH1642" s="38">
        <f t="shared" si="361"/>
        <v>1.3068517602951206E-2</v>
      </c>
      <c r="AI1642" s="38">
        <v>53.363055555999999</v>
      </c>
      <c r="AJ1642" s="24">
        <v>8.1798895996529783E-5</v>
      </c>
      <c r="AK1642" s="2">
        <f t="shared" si="364"/>
        <v>1</v>
      </c>
    </row>
    <row r="1643" spans="1:37">
      <c r="A1643" s="2">
        <v>338</v>
      </c>
      <c r="B1643" s="2" t="s">
        <v>384</v>
      </c>
      <c r="C1643" s="2" t="s">
        <v>16</v>
      </c>
      <c r="D1643" s="2" t="s">
        <v>417</v>
      </c>
      <c r="E1643" s="2" t="s">
        <v>768</v>
      </c>
      <c r="F1643" s="2" t="s">
        <v>361</v>
      </c>
      <c r="G1643" s="2" t="s">
        <v>718</v>
      </c>
      <c r="I1643" s="2">
        <v>491647</v>
      </c>
      <c r="J1643" s="169">
        <v>0</v>
      </c>
      <c r="K1643" s="95">
        <v>1.2422556433352125E-6</v>
      </c>
      <c r="L1643" s="38">
        <f t="shared" si="351"/>
        <v>0</v>
      </c>
      <c r="M1643" s="38">
        <f t="shared" si="352"/>
        <v>0</v>
      </c>
      <c r="N1643" s="38">
        <f t="shared" si="353"/>
        <v>0</v>
      </c>
      <c r="O1643" s="38">
        <f t="shared" si="354"/>
        <v>0</v>
      </c>
      <c r="P1643" s="2">
        <v>10783748</v>
      </c>
      <c r="Q1643" s="24">
        <v>8.0709217913514035E-4</v>
      </c>
      <c r="R1643" s="24">
        <v>0</v>
      </c>
      <c r="S1643" s="24">
        <v>0</v>
      </c>
      <c r="T1643" s="24">
        <v>0.268898623</v>
      </c>
      <c r="U1643" s="24">
        <v>0.731101377</v>
      </c>
      <c r="V1643" s="95">
        <v>1.2422556433352125E-6</v>
      </c>
      <c r="W1643" s="95">
        <v>0.42287499999999995</v>
      </c>
      <c r="X1643" s="95">
        <v>0.298367981</v>
      </c>
      <c r="Y1643" s="95">
        <f t="shared" si="356"/>
        <v>0.29836798180253898</v>
      </c>
      <c r="Z1643" s="2" t="s">
        <v>532</v>
      </c>
      <c r="AA1643" s="2" t="s">
        <v>532</v>
      </c>
      <c r="AB1643" s="2">
        <v>0.22500000000000001</v>
      </c>
      <c r="AC1643" s="95">
        <v>0.32535267899999998</v>
      </c>
      <c r="AD1643" s="38">
        <f t="shared" si="357"/>
        <v>0</v>
      </c>
      <c r="AE1643" s="38">
        <f t="shared" si="358"/>
        <v>0</v>
      </c>
      <c r="AF1643" s="38">
        <f t="shared" si="359"/>
        <v>0</v>
      </c>
      <c r="AG1643" s="38">
        <f t="shared" si="360"/>
        <v>0</v>
      </c>
      <c r="AH1643" s="38">
        <f t="shared" si="361"/>
        <v>0</v>
      </c>
      <c r="AI1643" s="38">
        <v>53.363055555999999</v>
      </c>
      <c r="AJ1643" s="24">
        <v>1.6309933121109695E-4</v>
      </c>
      <c r="AK1643" s="2">
        <f t="shared" si="364"/>
        <v>0</v>
      </c>
    </row>
    <row r="1644" spans="1:37">
      <c r="A1644" s="2">
        <v>338</v>
      </c>
      <c r="B1644" s="2" t="s">
        <v>384</v>
      </c>
      <c r="C1644" s="2" t="s">
        <v>16</v>
      </c>
      <c r="D1644" s="2" t="s">
        <v>417</v>
      </c>
      <c r="E1644" s="2" t="s">
        <v>768</v>
      </c>
      <c r="F1644" s="2" t="s">
        <v>361</v>
      </c>
      <c r="G1644" s="2" t="s">
        <v>1069</v>
      </c>
      <c r="I1644" s="2">
        <v>491647</v>
      </c>
      <c r="J1644" s="169">
        <v>0</v>
      </c>
      <c r="K1644" s="95">
        <v>0</v>
      </c>
      <c r="L1644" s="38">
        <f t="shared" si="351"/>
        <v>0</v>
      </c>
      <c r="M1644" s="38">
        <f t="shared" si="352"/>
        <v>0</v>
      </c>
      <c r="N1644" s="38">
        <f t="shared" si="353"/>
        <v>0</v>
      </c>
      <c r="O1644" s="38">
        <f t="shared" si="354"/>
        <v>0</v>
      </c>
      <c r="P1644" s="2">
        <v>10783748</v>
      </c>
      <c r="Q1644" s="24">
        <v>0</v>
      </c>
      <c r="R1644" s="24">
        <v>0</v>
      </c>
      <c r="S1644" s="24">
        <v>0</v>
      </c>
      <c r="T1644" s="24">
        <v>0.268898623</v>
      </c>
      <c r="U1644" s="24">
        <v>0.731101377</v>
      </c>
      <c r="V1644" s="95">
        <v>0</v>
      </c>
      <c r="W1644" s="95">
        <v>0.42287499999999995</v>
      </c>
      <c r="X1644" s="95">
        <v>0.298367981</v>
      </c>
      <c r="Y1644" s="95">
        <f t="shared" si="356"/>
        <v>0.29836798180253898</v>
      </c>
      <c r="Z1644" s="2" t="s">
        <v>532</v>
      </c>
      <c r="AA1644" s="2" t="s">
        <v>532</v>
      </c>
      <c r="AB1644" s="2">
        <v>0.22500000000000001</v>
      </c>
      <c r="AC1644" s="95">
        <v>0.32535267899999998</v>
      </c>
      <c r="AD1644" s="38">
        <f t="shared" si="357"/>
        <v>0</v>
      </c>
      <c r="AE1644" s="38">
        <f t="shared" si="358"/>
        <v>0</v>
      </c>
      <c r="AF1644" s="38">
        <f t="shared" si="359"/>
        <v>0</v>
      </c>
      <c r="AG1644" s="38">
        <f t="shared" si="360"/>
        <v>0</v>
      </c>
      <c r="AH1644" s="38">
        <f t="shared" si="361"/>
        <v>0</v>
      </c>
      <c r="AI1644" s="38">
        <v>53.363055555999999</v>
      </c>
      <c r="AJ1644" s="24">
        <v>0</v>
      </c>
      <c r="AK1644" s="2">
        <f t="shared" si="364"/>
        <v>0</v>
      </c>
    </row>
    <row r="1645" spans="1:37">
      <c r="A1645" s="2">
        <v>319</v>
      </c>
      <c r="B1645" s="2" t="s">
        <v>367</v>
      </c>
      <c r="C1645" s="2" t="s">
        <v>14</v>
      </c>
      <c r="D1645" s="2" t="s">
        <v>433</v>
      </c>
      <c r="E1645" s="2" t="s">
        <v>768</v>
      </c>
      <c r="F1645" s="2" t="s">
        <v>361</v>
      </c>
      <c r="G1645" s="2" t="s">
        <v>1073</v>
      </c>
      <c r="I1645" s="2">
        <v>426612</v>
      </c>
      <c r="J1645" s="169">
        <v>0</v>
      </c>
      <c r="K1645" s="95">
        <v>1.4073972033636239E-4</v>
      </c>
      <c r="L1645" s="38">
        <f t="shared" si="351"/>
        <v>0</v>
      </c>
      <c r="M1645" s="38">
        <f t="shared" si="352"/>
        <v>0</v>
      </c>
      <c r="N1645" s="38">
        <f t="shared" si="353"/>
        <v>0</v>
      </c>
      <c r="O1645" s="38">
        <f t="shared" si="354"/>
        <v>0</v>
      </c>
      <c r="P1645" s="2">
        <v>4724720</v>
      </c>
      <c r="Q1645" s="24">
        <v>0.29333129576021261</v>
      </c>
      <c r="R1645" s="24">
        <v>0</v>
      </c>
      <c r="S1645" s="24">
        <v>0</v>
      </c>
      <c r="T1645" s="24">
        <v>0</v>
      </c>
      <c r="U1645" s="24">
        <v>1</v>
      </c>
      <c r="V1645" s="95">
        <v>1.4073972033636239E-4</v>
      </c>
      <c r="W1645" s="95">
        <v>0.55781249999999993</v>
      </c>
      <c r="X1645" s="95">
        <v>0.52700000000000002</v>
      </c>
      <c r="Y1645" s="95">
        <f t="shared" si="356"/>
        <v>0.52700000000000002</v>
      </c>
      <c r="Z1645" s="2" t="s">
        <v>532</v>
      </c>
      <c r="AA1645" s="2" t="s">
        <v>532</v>
      </c>
      <c r="AB1645" s="2" t="s">
        <v>532</v>
      </c>
      <c r="AC1645" s="95">
        <v>0.52700000000000002</v>
      </c>
      <c r="AD1645" s="38">
        <f t="shared" si="357"/>
        <v>0</v>
      </c>
      <c r="AE1645" s="38">
        <f t="shared" si="358"/>
        <v>0</v>
      </c>
      <c r="AF1645" s="38">
        <f t="shared" si="359"/>
        <v>0</v>
      </c>
      <c r="AG1645" s="38">
        <f t="shared" si="360"/>
        <v>0</v>
      </c>
      <c r="AH1645" s="38">
        <f t="shared" si="361"/>
        <v>0</v>
      </c>
      <c r="AI1645" s="38">
        <v>25.573888888999999</v>
      </c>
      <c r="AJ1645" s="24">
        <v>5.4192314892722762E-2</v>
      </c>
      <c r="AK1645" s="2">
        <f t="shared" si="364"/>
        <v>0</v>
      </c>
    </row>
    <row r="1646" spans="1:37">
      <c r="A1646" s="2">
        <v>319</v>
      </c>
      <c r="B1646" s="2" t="s">
        <v>367</v>
      </c>
      <c r="C1646" s="2" t="s">
        <v>14</v>
      </c>
      <c r="D1646" s="2" t="s">
        <v>433</v>
      </c>
      <c r="E1646" s="2" t="s">
        <v>768</v>
      </c>
      <c r="F1646" s="2" t="s">
        <v>361</v>
      </c>
      <c r="G1646" s="2" t="s">
        <v>718</v>
      </c>
      <c r="I1646" s="2">
        <v>426612</v>
      </c>
      <c r="J1646" s="169">
        <v>150</v>
      </c>
      <c r="K1646" s="95">
        <v>2.1086782938094511E-4</v>
      </c>
      <c r="L1646" s="38">
        <f t="shared" si="351"/>
        <v>0</v>
      </c>
      <c r="M1646" s="38">
        <f t="shared" si="352"/>
        <v>0</v>
      </c>
      <c r="N1646" s="38">
        <f t="shared" si="353"/>
        <v>0</v>
      </c>
      <c r="O1646" s="38">
        <f t="shared" si="354"/>
        <v>0.75</v>
      </c>
      <c r="P1646" s="2">
        <v>4724720</v>
      </c>
      <c r="Q1646" s="24">
        <v>0.43949308325060704</v>
      </c>
      <c r="R1646" s="24">
        <v>0</v>
      </c>
      <c r="S1646" s="24">
        <v>0</v>
      </c>
      <c r="T1646" s="24">
        <v>0</v>
      </c>
      <c r="U1646" s="24">
        <v>1</v>
      </c>
      <c r="V1646" s="95">
        <v>2.1086782938094511E-4</v>
      </c>
      <c r="W1646" s="95">
        <v>0.55781249999999993</v>
      </c>
      <c r="X1646" s="95">
        <v>0.52700000000000002</v>
      </c>
      <c r="Y1646" s="95">
        <f t="shared" si="356"/>
        <v>0.52700000000000002</v>
      </c>
      <c r="Z1646" s="2" t="s">
        <v>532</v>
      </c>
      <c r="AA1646" s="2" t="s">
        <v>532</v>
      </c>
      <c r="AB1646" s="2" t="s">
        <v>532</v>
      </c>
      <c r="AC1646" s="95">
        <v>0.52700000000000002</v>
      </c>
      <c r="AD1646" s="38">
        <f t="shared" si="357"/>
        <v>0</v>
      </c>
      <c r="AE1646" s="38">
        <f t="shared" si="358"/>
        <v>0</v>
      </c>
      <c r="AF1646" s="38">
        <f t="shared" si="359"/>
        <v>0</v>
      </c>
      <c r="AG1646" s="38">
        <f t="shared" si="360"/>
        <v>3.4623900000000001</v>
      </c>
      <c r="AH1646" s="38">
        <f t="shared" si="361"/>
        <v>3.4623900000000001</v>
      </c>
      <c r="AI1646" s="38">
        <v>25.573888888999999</v>
      </c>
      <c r="AJ1646" s="24">
        <v>8.1195385234857934E-2</v>
      </c>
      <c r="AK1646" s="2">
        <f t="shared" si="364"/>
        <v>75</v>
      </c>
    </row>
    <row r="1647" spans="1:37">
      <c r="A1647" s="2">
        <v>319</v>
      </c>
      <c r="B1647" s="2" t="s">
        <v>367</v>
      </c>
      <c r="C1647" s="2" t="s">
        <v>14</v>
      </c>
      <c r="D1647" s="2" t="s">
        <v>433</v>
      </c>
      <c r="E1647" s="2" t="s">
        <v>768</v>
      </c>
      <c r="F1647" s="2" t="s">
        <v>361</v>
      </c>
      <c r="G1647" s="2" t="s">
        <v>1069</v>
      </c>
      <c r="I1647" s="2">
        <v>426612</v>
      </c>
      <c r="J1647" s="169">
        <v>0</v>
      </c>
      <c r="K1647" s="95">
        <v>0</v>
      </c>
      <c r="L1647" s="38">
        <f t="shared" si="351"/>
        <v>0</v>
      </c>
      <c r="M1647" s="38">
        <f t="shared" si="352"/>
        <v>0</v>
      </c>
      <c r="N1647" s="38">
        <f t="shared" si="353"/>
        <v>0</v>
      </c>
      <c r="O1647" s="38">
        <f t="shared" si="354"/>
        <v>0</v>
      </c>
      <c r="P1647" s="2">
        <v>4724720</v>
      </c>
      <c r="Q1647" s="24">
        <v>0</v>
      </c>
      <c r="R1647" s="24">
        <v>0</v>
      </c>
      <c r="S1647" s="24">
        <v>0</v>
      </c>
      <c r="T1647" s="24">
        <v>0</v>
      </c>
      <c r="U1647" s="24">
        <v>1</v>
      </c>
      <c r="V1647" s="95">
        <v>0</v>
      </c>
      <c r="W1647" s="95">
        <v>0.55781249999999993</v>
      </c>
      <c r="X1647" s="95">
        <v>0.52700000000000002</v>
      </c>
      <c r="Y1647" s="95">
        <f t="shared" si="356"/>
        <v>0.52700000000000002</v>
      </c>
      <c r="Z1647" s="2" t="s">
        <v>532</v>
      </c>
      <c r="AA1647" s="2" t="s">
        <v>532</v>
      </c>
      <c r="AB1647" s="2" t="s">
        <v>532</v>
      </c>
      <c r="AC1647" s="95">
        <v>0.52700000000000002</v>
      </c>
      <c r="AD1647" s="38">
        <f t="shared" si="357"/>
        <v>0</v>
      </c>
      <c r="AE1647" s="38">
        <f t="shared" si="358"/>
        <v>0</v>
      </c>
      <c r="AF1647" s="38">
        <f t="shared" si="359"/>
        <v>0</v>
      </c>
      <c r="AG1647" s="38">
        <f t="shared" si="360"/>
        <v>0</v>
      </c>
      <c r="AH1647" s="38">
        <f t="shared" si="361"/>
        <v>0</v>
      </c>
      <c r="AI1647" s="38">
        <v>25.573888888999999</v>
      </c>
      <c r="AJ1647" s="24">
        <v>0</v>
      </c>
      <c r="AK1647" s="2">
        <f t="shared" si="364"/>
        <v>0</v>
      </c>
    </row>
    <row r="1648" spans="1:37">
      <c r="A1648" s="2">
        <v>334</v>
      </c>
      <c r="B1648" s="2" t="s">
        <v>380</v>
      </c>
      <c r="C1648" s="2" t="s">
        <v>13</v>
      </c>
      <c r="D1648" s="2" t="s">
        <v>435</v>
      </c>
      <c r="E1648" s="2" t="s">
        <v>768</v>
      </c>
      <c r="F1648" s="2" t="s">
        <v>361</v>
      </c>
      <c r="G1648" s="2" t="s">
        <v>1073</v>
      </c>
      <c r="I1648" s="2">
        <v>537044</v>
      </c>
      <c r="J1648" s="169">
        <v>14</v>
      </c>
      <c r="K1648" s="95">
        <v>1.9959126514905261E-4</v>
      </c>
      <c r="L1648" s="38">
        <f t="shared" si="351"/>
        <v>0</v>
      </c>
      <c r="M1648" s="38">
        <f t="shared" si="352"/>
        <v>8.3850267199999991E-3</v>
      </c>
      <c r="N1648" s="38">
        <f t="shared" si="353"/>
        <v>2.2459893049999999E-2</v>
      </c>
      <c r="O1648" s="38">
        <f t="shared" si="354"/>
        <v>3.9155080229999993E-2</v>
      </c>
      <c r="P1648" s="2">
        <v>60665551</v>
      </c>
      <c r="Q1648" s="24">
        <v>1.4552376777631682E-2</v>
      </c>
      <c r="R1648" s="24">
        <v>0</v>
      </c>
      <c r="S1648" s="24">
        <v>0.11978609599999999</v>
      </c>
      <c r="T1648" s="24">
        <v>0.32085561499999998</v>
      </c>
      <c r="U1648" s="24">
        <v>0.55935828899999995</v>
      </c>
      <c r="V1648" s="95">
        <v>1.9959126514905261E-4</v>
      </c>
      <c r="W1648" s="95">
        <v>0.34</v>
      </c>
      <c r="X1648" s="95">
        <v>0.267021112</v>
      </c>
      <c r="Y1648" s="95">
        <f t="shared" si="356"/>
        <v>0.25599826206012499</v>
      </c>
      <c r="Z1648" s="2" t="s">
        <v>532</v>
      </c>
      <c r="AA1648" s="2">
        <v>0.17499999999999999</v>
      </c>
      <c r="AB1648" s="2">
        <v>0.22500000000000001</v>
      </c>
      <c r="AC1648" s="95">
        <v>0.29112500000000002</v>
      </c>
      <c r="AD1648" s="38">
        <f t="shared" si="357"/>
        <v>0</v>
      </c>
      <c r="AE1648" s="38">
        <f t="shared" si="358"/>
        <v>1.2854245961759997E-2</v>
      </c>
      <c r="AF1648" s="38">
        <f t="shared" si="359"/>
        <v>4.4268449201550007E-2</v>
      </c>
      <c r="AG1648" s="38">
        <f t="shared" si="360"/>
        <v>9.9855439131958629E-2</v>
      </c>
      <c r="AH1648" s="38">
        <f t="shared" si="361"/>
        <v>0.14412388833350864</v>
      </c>
      <c r="AI1648" s="38">
        <v>286.02694444399998</v>
      </c>
      <c r="AJ1648" s="24">
        <v>3.0865202482610013E-3</v>
      </c>
      <c r="AK1648" s="2">
        <f t="shared" si="364"/>
        <v>6</v>
      </c>
    </row>
    <row r="1649" spans="1:37">
      <c r="A1649" s="2">
        <v>334</v>
      </c>
      <c r="B1649" s="2" t="s">
        <v>380</v>
      </c>
      <c r="C1649" s="2" t="s">
        <v>13</v>
      </c>
      <c r="D1649" s="2" t="s">
        <v>435</v>
      </c>
      <c r="E1649" s="2" t="s">
        <v>768</v>
      </c>
      <c r="F1649" s="2" t="s">
        <v>361</v>
      </c>
      <c r="G1649" s="2" t="s">
        <v>718</v>
      </c>
      <c r="I1649" s="2">
        <v>537044</v>
      </c>
      <c r="J1649" s="169">
        <v>183</v>
      </c>
      <c r="K1649" s="95">
        <v>1.6723156501011503E-4</v>
      </c>
      <c r="L1649" s="38">
        <f t="shared" si="351"/>
        <v>0</v>
      </c>
      <c r="M1649" s="38">
        <f t="shared" si="352"/>
        <v>0.10960427784000001</v>
      </c>
      <c r="N1649" s="38">
        <f t="shared" si="353"/>
        <v>0.29358288772499996</v>
      </c>
      <c r="O1649" s="38">
        <f t="shared" si="354"/>
        <v>0.51181283443499992</v>
      </c>
      <c r="P1649" s="2">
        <v>60665551</v>
      </c>
      <c r="Q1649" s="24">
        <v>1.8877287429474431E-2</v>
      </c>
      <c r="R1649" s="24">
        <v>0</v>
      </c>
      <c r="S1649" s="24">
        <v>0.11978609599999999</v>
      </c>
      <c r="T1649" s="24">
        <v>0.32085561499999998</v>
      </c>
      <c r="U1649" s="24">
        <v>0.55935828899999995</v>
      </c>
      <c r="V1649" s="95">
        <v>1.6723156501011503E-4</v>
      </c>
      <c r="W1649" s="95">
        <v>0.34</v>
      </c>
      <c r="X1649" s="95">
        <v>0.267021112</v>
      </c>
      <c r="Y1649" s="95">
        <f t="shared" si="356"/>
        <v>0.25599826206012499</v>
      </c>
      <c r="Z1649" s="2" t="s">
        <v>532</v>
      </c>
      <c r="AA1649" s="2">
        <v>0.17499999999999999</v>
      </c>
      <c r="AB1649" s="2">
        <v>0.22500000000000001</v>
      </c>
      <c r="AC1649" s="95">
        <v>0.29112500000000002</v>
      </c>
      <c r="AD1649" s="38">
        <f t="shared" si="357"/>
        <v>0</v>
      </c>
      <c r="AE1649" s="38">
        <f t="shared" si="358"/>
        <v>0.16802335792872</v>
      </c>
      <c r="AF1649" s="38">
        <f t="shared" si="359"/>
        <v>0.5786518717059751</v>
      </c>
      <c r="AG1649" s="38">
        <f t="shared" si="360"/>
        <v>1.3052532400820309</v>
      </c>
      <c r="AH1649" s="38">
        <f t="shared" si="361"/>
        <v>1.8839051117880059</v>
      </c>
      <c r="AI1649" s="38">
        <v>286.02694444399998</v>
      </c>
      <c r="AJ1649" s="24">
        <v>4.0038222466088477E-3</v>
      </c>
      <c r="AK1649" s="2">
        <f t="shared" si="364"/>
        <v>81</v>
      </c>
    </row>
    <row r="1650" spans="1:37">
      <c r="A1650" s="2">
        <v>334</v>
      </c>
      <c r="B1650" s="2" t="s">
        <v>380</v>
      </c>
      <c r="C1650" s="2" t="s">
        <v>13</v>
      </c>
      <c r="D1650" s="2" t="s">
        <v>435</v>
      </c>
      <c r="E1650" s="2" t="s">
        <v>768</v>
      </c>
      <c r="F1650" s="2" t="s">
        <v>361</v>
      </c>
      <c r="G1650" s="2" t="s">
        <v>1069</v>
      </c>
      <c r="I1650" s="2">
        <v>537044</v>
      </c>
      <c r="J1650" s="169">
        <v>0</v>
      </c>
      <c r="K1650" s="95">
        <v>0</v>
      </c>
      <c r="L1650" s="38">
        <f t="shared" si="351"/>
        <v>0</v>
      </c>
      <c r="M1650" s="38">
        <f t="shared" si="352"/>
        <v>0</v>
      </c>
      <c r="N1650" s="38">
        <f t="shared" si="353"/>
        <v>0</v>
      </c>
      <c r="O1650" s="38">
        <f t="shared" si="354"/>
        <v>0</v>
      </c>
      <c r="P1650" s="2">
        <v>60665551</v>
      </c>
      <c r="Q1650" s="24">
        <v>0</v>
      </c>
      <c r="R1650" s="24">
        <v>0</v>
      </c>
      <c r="S1650" s="24">
        <v>0.11978609599999999</v>
      </c>
      <c r="T1650" s="24">
        <v>0.32085561499999998</v>
      </c>
      <c r="U1650" s="24">
        <v>0.55935828899999995</v>
      </c>
      <c r="V1650" s="95">
        <v>0</v>
      </c>
      <c r="W1650" s="95">
        <v>0.34</v>
      </c>
      <c r="X1650" s="95">
        <v>0.267021112</v>
      </c>
      <c r="Y1650" s="95">
        <f t="shared" si="356"/>
        <v>0.25599826206012499</v>
      </c>
      <c r="Z1650" s="2" t="s">
        <v>532</v>
      </c>
      <c r="AA1650" s="2">
        <v>0.17499999999999999</v>
      </c>
      <c r="AB1650" s="2">
        <v>0.22500000000000001</v>
      </c>
      <c r="AC1650" s="95">
        <v>0.29112500000000002</v>
      </c>
      <c r="AD1650" s="38">
        <f t="shared" si="357"/>
        <v>0</v>
      </c>
      <c r="AE1650" s="38">
        <f t="shared" si="358"/>
        <v>0</v>
      </c>
      <c r="AF1650" s="38">
        <f t="shared" si="359"/>
        <v>0</v>
      </c>
      <c r="AG1650" s="38">
        <f t="shared" si="360"/>
        <v>0</v>
      </c>
      <c r="AH1650" s="38">
        <f t="shared" si="361"/>
        <v>0</v>
      </c>
      <c r="AI1650" s="38">
        <v>286.02694444399998</v>
      </c>
      <c r="AJ1650" s="24">
        <v>0</v>
      </c>
      <c r="AK1650" s="2">
        <f t="shared" si="364"/>
        <v>0</v>
      </c>
    </row>
    <row r="1651" spans="1:37">
      <c r="A1651" s="2">
        <v>332</v>
      </c>
      <c r="B1651" s="2" t="s">
        <v>378</v>
      </c>
      <c r="C1651" s="2" t="s">
        <v>12</v>
      </c>
      <c r="D1651" s="2" t="s">
        <v>437</v>
      </c>
      <c r="E1651" s="2" t="s">
        <v>768</v>
      </c>
      <c r="F1651" s="2" t="s">
        <v>361</v>
      </c>
      <c r="G1651" s="2" t="s">
        <v>1073</v>
      </c>
      <c r="I1651" s="2">
        <v>28916</v>
      </c>
      <c r="J1651" s="169">
        <v>36</v>
      </c>
      <c r="K1651" s="95">
        <v>1.3616307984713288E-2</v>
      </c>
      <c r="L1651" s="38">
        <f t="shared" si="351"/>
        <v>0</v>
      </c>
      <c r="M1651" s="38">
        <f t="shared" si="352"/>
        <v>0</v>
      </c>
      <c r="N1651" s="38">
        <f t="shared" si="353"/>
        <v>0</v>
      </c>
      <c r="O1651" s="38">
        <f t="shared" si="354"/>
        <v>0.18</v>
      </c>
      <c r="P1651" s="2">
        <v>1968957</v>
      </c>
      <c r="Q1651" s="24">
        <v>4.066734655290527</v>
      </c>
      <c r="R1651" s="24">
        <v>0</v>
      </c>
      <c r="S1651" s="24">
        <v>0</v>
      </c>
      <c r="T1651" s="24">
        <v>0</v>
      </c>
      <c r="U1651" s="24">
        <v>1</v>
      </c>
      <c r="V1651" s="95">
        <v>1.3616307984713288E-2</v>
      </c>
      <c r="W1651" s="95">
        <v>0.4876875</v>
      </c>
      <c r="X1651" s="95">
        <v>0.46431250000000002</v>
      </c>
      <c r="Y1651" s="95">
        <f t="shared" si="356"/>
        <v>0.46431250000000002</v>
      </c>
      <c r="Z1651" s="2" t="s">
        <v>532</v>
      </c>
      <c r="AA1651" s="2" t="s">
        <v>532</v>
      </c>
      <c r="AB1651" s="2" t="s">
        <v>532</v>
      </c>
      <c r="AC1651" s="95">
        <v>0.46431250000000002</v>
      </c>
      <c r="AD1651" s="38">
        <f t="shared" si="357"/>
        <v>0</v>
      </c>
      <c r="AE1651" s="38">
        <f t="shared" si="358"/>
        <v>0</v>
      </c>
      <c r="AF1651" s="38">
        <f t="shared" si="359"/>
        <v>0</v>
      </c>
      <c r="AG1651" s="38">
        <f t="shared" si="360"/>
        <v>0.73212795000000008</v>
      </c>
      <c r="AH1651" s="38">
        <f t="shared" si="361"/>
        <v>0.73212795000000008</v>
      </c>
      <c r="AI1651" s="38">
        <v>6.4819444439999998</v>
      </c>
      <c r="AJ1651" s="24">
        <v>1.2353122949223585</v>
      </c>
      <c r="AK1651" s="2">
        <f t="shared" si="364"/>
        <v>18</v>
      </c>
    </row>
    <row r="1652" spans="1:37">
      <c r="A1652" s="2">
        <v>332</v>
      </c>
      <c r="B1652" s="2" t="s">
        <v>378</v>
      </c>
      <c r="C1652" s="2" t="s">
        <v>12</v>
      </c>
      <c r="D1652" s="2" t="s">
        <v>437</v>
      </c>
      <c r="E1652" s="2" t="s">
        <v>768</v>
      </c>
      <c r="F1652" s="2" t="s">
        <v>361</v>
      </c>
      <c r="G1652" s="2" t="s">
        <v>718</v>
      </c>
      <c r="I1652" s="2">
        <v>28916</v>
      </c>
      <c r="J1652" s="169">
        <v>909</v>
      </c>
      <c r="K1652" s="95">
        <v>1.9064560738484941E-2</v>
      </c>
      <c r="L1652" s="38">
        <f t="shared" si="351"/>
        <v>0</v>
      </c>
      <c r="M1652" s="38">
        <f t="shared" si="352"/>
        <v>0</v>
      </c>
      <c r="N1652" s="38">
        <f t="shared" si="353"/>
        <v>0</v>
      </c>
      <c r="O1652" s="38">
        <f t="shared" si="354"/>
        <v>4.5449999999999999</v>
      </c>
      <c r="P1652" s="2">
        <v>1968957</v>
      </c>
      <c r="Q1652" s="24">
        <v>5.6939450789545578</v>
      </c>
      <c r="R1652" s="24">
        <v>0</v>
      </c>
      <c r="S1652" s="24">
        <v>0</v>
      </c>
      <c r="T1652" s="24">
        <v>0</v>
      </c>
      <c r="U1652" s="24">
        <v>1</v>
      </c>
      <c r="V1652" s="95">
        <v>1.9064560738484941E-2</v>
      </c>
      <c r="W1652" s="95">
        <v>0.4876875</v>
      </c>
      <c r="X1652" s="95">
        <v>0.46431250000000002</v>
      </c>
      <c r="Y1652" s="95">
        <f t="shared" si="356"/>
        <v>0.46431250000000002</v>
      </c>
      <c r="Z1652" s="2" t="s">
        <v>532</v>
      </c>
      <c r="AA1652" s="2" t="s">
        <v>532</v>
      </c>
      <c r="AB1652" s="2" t="s">
        <v>532</v>
      </c>
      <c r="AC1652" s="95">
        <v>0.46431250000000002</v>
      </c>
      <c r="AD1652" s="38">
        <f t="shared" si="357"/>
        <v>0</v>
      </c>
      <c r="AE1652" s="38">
        <f t="shared" si="358"/>
        <v>0</v>
      </c>
      <c r="AF1652" s="38">
        <f t="shared" si="359"/>
        <v>0</v>
      </c>
      <c r="AG1652" s="38">
        <f t="shared" si="360"/>
        <v>18.486230737500001</v>
      </c>
      <c r="AH1652" s="38">
        <f t="shared" si="361"/>
        <v>18.486230737500001</v>
      </c>
      <c r="AI1652" s="38">
        <v>6.4819444439999998</v>
      </c>
      <c r="AJ1652" s="24">
        <v>1.7295941237510444</v>
      </c>
      <c r="AK1652" s="2">
        <f t="shared" si="364"/>
        <v>455</v>
      </c>
    </row>
    <row r="1653" spans="1:37">
      <c r="A1653" s="2">
        <v>332</v>
      </c>
      <c r="B1653" s="2" t="s">
        <v>378</v>
      </c>
      <c r="C1653" s="2" t="s">
        <v>12</v>
      </c>
      <c r="D1653" s="2" t="s">
        <v>437</v>
      </c>
      <c r="E1653" s="2" t="s">
        <v>768</v>
      </c>
      <c r="F1653" s="2" t="s">
        <v>361</v>
      </c>
      <c r="G1653" s="2" t="s">
        <v>1069</v>
      </c>
      <c r="I1653" s="2">
        <v>28916</v>
      </c>
      <c r="J1653" s="169">
        <v>0</v>
      </c>
      <c r="K1653" s="95">
        <v>0</v>
      </c>
      <c r="L1653" s="38">
        <f t="shared" si="351"/>
        <v>0</v>
      </c>
      <c r="M1653" s="38">
        <f t="shared" si="352"/>
        <v>0</v>
      </c>
      <c r="N1653" s="38">
        <f t="shared" si="353"/>
        <v>0</v>
      </c>
      <c r="O1653" s="38">
        <f t="shared" si="354"/>
        <v>0</v>
      </c>
      <c r="P1653" s="2">
        <v>1968957</v>
      </c>
      <c r="Q1653" s="24">
        <v>0</v>
      </c>
      <c r="R1653" s="24">
        <v>0</v>
      </c>
      <c r="S1653" s="24">
        <v>0</v>
      </c>
      <c r="T1653" s="24">
        <v>0</v>
      </c>
      <c r="U1653" s="24">
        <v>1</v>
      </c>
      <c r="V1653" s="95">
        <v>0</v>
      </c>
      <c r="W1653" s="95">
        <v>0.4876875</v>
      </c>
      <c r="X1653" s="95">
        <v>0.46431250000000002</v>
      </c>
      <c r="Y1653" s="95">
        <f t="shared" si="356"/>
        <v>0.46431250000000002</v>
      </c>
      <c r="Z1653" s="2" t="s">
        <v>532</v>
      </c>
      <c r="AA1653" s="2" t="s">
        <v>532</v>
      </c>
      <c r="AB1653" s="2" t="s">
        <v>532</v>
      </c>
      <c r="AC1653" s="95">
        <v>0.46431250000000002</v>
      </c>
      <c r="AD1653" s="38">
        <f t="shared" si="357"/>
        <v>0</v>
      </c>
      <c r="AE1653" s="38">
        <f t="shared" si="358"/>
        <v>0</v>
      </c>
      <c r="AF1653" s="38">
        <f t="shared" si="359"/>
        <v>0</v>
      </c>
      <c r="AG1653" s="38">
        <f t="shared" si="360"/>
        <v>0</v>
      </c>
      <c r="AH1653" s="38">
        <f t="shared" si="361"/>
        <v>0</v>
      </c>
      <c r="AI1653" s="38">
        <v>6.4819444439999998</v>
      </c>
      <c r="AJ1653" s="24">
        <v>0</v>
      </c>
      <c r="AK1653" s="2">
        <f t="shared" si="364"/>
        <v>0</v>
      </c>
    </row>
    <row r="1654" spans="1:37">
      <c r="A1654" s="2">
        <v>331</v>
      </c>
      <c r="B1654" s="2" t="s">
        <v>377</v>
      </c>
      <c r="C1654" s="2" t="s">
        <v>11</v>
      </c>
      <c r="D1654" s="2" t="s">
        <v>436</v>
      </c>
      <c r="E1654" s="2" t="s">
        <v>768</v>
      </c>
      <c r="F1654" s="2" t="s">
        <v>361</v>
      </c>
      <c r="G1654" s="2" t="s">
        <v>1073</v>
      </c>
      <c r="I1654" s="2">
        <v>6126</v>
      </c>
      <c r="J1654" s="169">
        <v>0</v>
      </c>
      <c r="K1654" s="95">
        <v>4.0193659933181877E-3</v>
      </c>
      <c r="L1654" s="38">
        <f t="shared" si="351"/>
        <v>0</v>
      </c>
      <c r="M1654" s="38">
        <f t="shared" si="352"/>
        <v>0</v>
      </c>
      <c r="N1654" s="38">
        <f t="shared" si="353"/>
        <v>0</v>
      </c>
      <c r="O1654" s="38">
        <f t="shared" si="354"/>
        <v>0</v>
      </c>
      <c r="P1654" s="2">
        <v>2888558</v>
      </c>
      <c r="Q1654" s="24">
        <v>0.17059859698991561</v>
      </c>
      <c r="R1654" s="24">
        <v>0</v>
      </c>
      <c r="S1654" s="24">
        <v>0</v>
      </c>
      <c r="T1654" s="24">
        <v>0</v>
      </c>
      <c r="U1654" s="24">
        <v>1</v>
      </c>
      <c r="V1654" s="95">
        <v>4.0193659933181877E-3</v>
      </c>
      <c r="W1654" s="95">
        <v>0.46696874999999993</v>
      </c>
      <c r="X1654" s="95">
        <v>0.45692812500000002</v>
      </c>
      <c r="Y1654" s="95">
        <f t="shared" si="356"/>
        <v>0.45692812500000002</v>
      </c>
      <c r="Z1654" s="2" t="s">
        <v>532</v>
      </c>
      <c r="AA1654" s="2" t="s">
        <v>532</v>
      </c>
      <c r="AB1654" s="2" t="s">
        <v>532</v>
      </c>
      <c r="AC1654" s="95">
        <v>0.45692812500000002</v>
      </c>
      <c r="AD1654" s="38">
        <f t="shared" si="357"/>
        <v>0</v>
      </c>
      <c r="AE1654" s="38">
        <f t="shared" si="358"/>
        <v>0</v>
      </c>
      <c r="AF1654" s="38">
        <f t="shared" si="359"/>
        <v>0</v>
      </c>
      <c r="AG1654" s="38">
        <f t="shared" si="360"/>
        <v>0</v>
      </c>
      <c r="AH1654" s="38">
        <f t="shared" si="361"/>
        <v>0</v>
      </c>
      <c r="AI1654" s="38">
        <v>9.75</v>
      </c>
      <c r="AJ1654" s="24">
        <v>5.054194278194838E-2</v>
      </c>
      <c r="AK1654" s="2">
        <f t="shared" si="364"/>
        <v>0</v>
      </c>
    </row>
    <row r="1655" spans="1:37">
      <c r="A1655" s="2">
        <v>331</v>
      </c>
      <c r="B1655" s="2" t="s">
        <v>377</v>
      </c>
      <c r="C1655" s="2" t="s">
        <v>11</v>
      </c>
      <c r="D1655" s="2" t="s">
        <v>436</v>
      </c>
      <c r="E1655" s="2" t="s">
        <v>768</v>
      </c>
      <c r="F1655" s="2" t="s">
        <v>361</v>
      </c>
      <c r="G1655" s="2" t="s">
        <v>718</v>
      </c>
      <c r="I1655" s="2">
        <v>6126</v>
      </c>
      <c r="J1655" s="169">
        <v>66</v>
      </c>
      <c r="K1655" s="95">
        <v>6.7543852309717234E-3</v>
      </c>
      <c r="L1655" s="38">
        <f t="shared" si="351"/>
        <v>0</v>
      </c>
      <c r="M1655" s="38">
        <f t="shared" si="352"/>
        <v>0</v>
      </c>
      <c r="N1655" s="38">
        <f t="shared" si="353"/>
        <v>0</v>
      </c>
      <c r="O1655" s="38">
        <f t="shared" si="354"/>
        <v>0.33</v>
      </c>
      <c r="P1655" s="2">
        <v>2888558</v>
      </c>
      <c r="Q1655" s="24">
        <v>0.28668418000469553</v>
      </c>
      <c r="R1655" s="24">
        <v>0</v>
      </c>
      <c r="S1655" s="24">
        <v>0</v>
      </c>
      <c r="T1655" s="24">
        <v>0</v>
      </c>
      <c r="U1655" s="24">
        <v>1</v>
      </c>
      <c r="V1655" s="95">
        <v>6.7543852309717234E-3</v>
      </c>
      <c r="W1655" s="95">
        <v>0.46696874999999993</v>
      </c>
      <c r="X1655" s="95">
        <v>0.45692812500000002</v>
      </c>
      <c r="Y1655" s="95">
        <f t="shared" si="356"/>
        <v>0.45692812500000002</v>
      </c>
      <c r="Z1655" s="2" t="s">
        <v>532</v>
      </c>
      <c r="AA1655" s="2" t="s">
        <v>532</v>
      </c>
      <c r="AB1655" s="2" t="s">
        <v>532</v>
      </c>
      <c r="AC1655" s="95">
        <v>0.45692812500000002</v>
      </c>
      <c r="AD1655" s="38">
        <f t="shared" si="357"/>
        <v>0</v>
      </c>
      <c r="AE1655" s="38">
        <f t="shared" si="358"/>
        <v>0</v>
      </c>
      <c r="AF1655" s="38">
        <f t="shared" si="359"/>
        <v>0</v>
      </c>
      <c r="AG1655" s="38">
        <f t="shared" si="360"/>
        <v>1.3208878237500001</v>
      </c>
      <c r="AH1655" s="38">
        <f t="shared" si="361"/>
        <v>1.3208878237500001</v>
      </c>
      <c r="AI1655" s="38">
        <v>9.75</v>
      </c>
      <c r="AJ1655" s="24">
        <v>8.4933731448820854E-2</v>
      </c>
      <c r="AK1655" s="2">
        <f t="shared" si="364"/>
        <v>33</v>
      </c>
    </row>
    <row r="1656" spans="1:37">
      <c r="A1656" s="2">
        <v>331</v>
      </c>
      <c r="B1656" s="2" t="s">
        <v>377</v>
      </c>
      <c r="C1656" s="2" t="s">
        <v>11</v>
      </c>
      <c r="D1656" s="2" t="s">
        <v>436</v>
      </c>
      <c r="E1656" s="2" t="s">
        <v>768</v>
      </c>
      <c r="F1656" s="2" t="s">
        <v>361</v>
      </c>
      <c r="G1656" s="2" t="s">
        <v>1069</v>
      </c>
      <c r="I1656" s="2">
        <v>6126</v>
      </c>
      <c r="J1656" s="169">
        <v>0</v>
      </c>
      <c r="K1656" s="95">
        <v>0</v>
      </c>
      <c r="L1656" s="38">
        <f t="shared" si="351"/>
        <v>0</v>
      </c>
      <c r="M1656" s="38">
        <f t="shared" si="352"/>
        <v>0</v>
      </c>
      <c r="N1656" s="38">
        <f t="shared" si="353"/>
        <v>0</v>
      </c>
      <c r="O1656" s="38">
        <f t="shared" si="354"/>
        <v>0</v>
      </c>
      <c r="P1656" s="2">
        <v>2888558</v>
      </c>
      <c r="Q1656" s="24">
        <v>0</v>
      </c>
      <c r="R1656" s="24">
        <v>0</v>
      </c>
      <c r="S1656" s="24">
        <v>0</v>
      </c>
      <c r="T1656" s="24">
        <v>0</v>
      </c>
      <c r="U1656" s="24">
        <v>1</v>
      </c>
      <c r="V1656" s="95">
        <v>0</v>
      </c>
      <c r="W1656" s="95">
        <v>0.46696874999999993</v>
      </c>
      <c r="X1656" s="95">
        <v>0.45692812500000002</v>
      </c>
      <c r="Y1656" s="95">
        <f t="shared" si="356"/>
        <v>0.45692812500000002</v>
      </c>
      <c r="Z1656" s="2" t="s">
        <v>532</v>
      </c>
      <c r="AA1656" s="2" t="s">
        <v>532</v>
      </c>
      <c r="AB1656" s="2" t="s">
        <v>532</v>
      </c>
      <c r="AC1656" s="95">
        <v>0.45692812500000002</v>
      </c>
      <c r="AD1656" s="38">
        <f t="shared" si="357"/>
        <v>0</v>
      </c>
      <c r="AE1656" s="38">
        <f t="shared" si="358"/>
        <v>0</v>
      </c>
      <c r="AF1656" s="38">
        <f t="shared" si="359"/>
        <v>0</v>
      </c>
      <c r="AG1656" s="38">
        <f t="shared" si="360"/>
        <v>0</v>
      </c>
      <c r="AH1656" s="38">
        <f t="shared" si="361"/>
        <v>0</v>
      </c>
      <c r="AI1656" s="38">
        <v>9.75</v>
      </c>
      <c r="AJ1656" s="24">
        <v>0</v>
      </c>
      <c r="AK1656" s="2">
        <f t="shared" si="364"/>
        <v>0</v>
      </c>
    </row>
    <row r="1657" spans="1:37">
      <c r="A1657" s="2">
        <v>339</v>
      </c>
      <c r="B1657" s="2" t="s">
        <v>385</v>
      </c>
      <c r="C1657" s="2" t="s">
        <v>10</v>
      </c>
      <c r="D1657" s="2" t="s">
        <v>438</v>
      </c>
      <c r="E1657" s="2" t="s">
        <v>768</v>
      </c>
      <c r="F1657" s="2" t="s">
        <v>361</v>
      </c>
      <c r="G1657" s="2" t="s">
        <v>1073</v>
      </c>
      <c r="I1657" s="2">
        <v>55388</v>
      </c>
      <c r="J1657" s="169">
        <v>0</v>
      </c>
      <c r="K1657" s="95">
        <v>0</v>
      </c>
      <c r="L1657" s="38">
        <f t="shared" si="351"/>
        <v>0</v>
      </c>
      <c r="M1657" s="38">
        <f t="shared" si="352"/>
        <v>0</v>
      </c>
      <c r="N1657" s="38">
        <f t="shared" si="353"/>
        <v>0</v>
      </c>
      <c r="O1657" s="38">
        <f t="shared" si="354"/>
        <v>0</v>
      </c>
      <c r="P1657" s="2">
        <v>434403</v>
      </c>
      <c r="Q1657" s="24">
        <v>0</v>
      </c>
      <c r="R1657" s="24">
        <v>0</v>
      </c>
      <c r="S1657" s="24">
        <v>0</v>
      </c>
      <c r="T1657" s="24">
        <v>0</v>
      </c>
      <c r="U1657" s="24">
        <v>1</v>
      </c>
      <c r="V1657" s="95">
        <v>0</v>
      </c>
      <c r="W1657" s="95">
        <v>0.30599999999999999</v>
      </c>
      <c r="X1657" s="95">
        <v>0.29702187499999999</v>
      </c>
      <c r="Y1657" s="95">
        <f t="shared" si="356"/>
        <v>0.29702187499999999</v>
      </c>
      <c r="Z1657" s="2" t="s">
        <v>532</v>
      </c>
      <c r="AA1657" s="2" t="s">
        <v>532</v>
      </c>
      <c r="AB1657" s="2" t="s">
        <v>532</v>
      </c>
      <c r="AC1657" s="95">
        <v>0.29702187499999999</v>
      </c>
      <c r="AD1657" s="38">
        <f t="shared" si="357"/>
        <v>0</v>
      </c>
      <c r="AE1657" s="38">
        <f t="shared" si="358"/>
        <v>0</v>
      </c>
      <c r="AF1657" s="38">
        <f t="shared" si="359"/>
        <v>0</v>
      </c>
      <c r="AG1657" s="38">
        <f t="shared" si="360"/>
        <v>0</v>
      </c>
      <c r="AH1657" s="38">
        <f t="shared" si="361"/>
        <v>0</v>
      </c>
      <c r="AI1657" s="38">
        <v>2.113888889</v>
      </c>
      <c r="AJ1657" s="24">
        <v>0</v>
      </c>
      <c r="AK1657" s="2">
        <f t="shared" si="364"/>
        <v>0</v>
      </c>
    </row>
    <row r="1658" spans="1:37">
      <c r="A1658" s="2">
        <v>339</v>
      </c>
      <c r="B1658" s="2" t="s">
        <v>385</v>
      </c>
      <c r="C1658" s="2" t="s">
        <v>10</v>
      </c>
      <c r="D1658" s="2" t="s">
        <v>438</v>
      </c>
      <c r="E1658" s="2" t="s">
        <v>768</v>
      </c>
      <c r="F1658" s="2" t="s">
        <v>361</v>
      </c>
      <c r="G1658" s="2" t="s">
        <v>718</v>
      </c>
      <c r="I1658" s="2">
        <v>55388</v>
      </c>
      <c r="J1658" s="169">
        <v>0</v>
      </c>
      <c r="K1658" s="95">
        <v>0</v>
      </c>
      <c r="L1658" s="38">
        <f t="shared" si="351"/>
        <v>0</v>
      </c>
      <c r="M1658" s="38">
        <f t="shared" si="352"/>
        <v>0</v>
      </c>
      <c r="N1658" s="38">
        <f t="shared" si="353"/>
        <v>0</v>
      </c>
      <c r="O1658" s="38">
        <f t="shared" si="354"/>
        <v>0</v>
      </c>
      <c r="P1658" s="2">
        <v>434403</v>
      </c>
      <c r="Q1658" s="24">
        <v>0</v>
      </c>
      <c r="R1658" s="24">
        <v>0</v>
      </c>
      <c r="S1658" s="24">
        <v>0</v>
      </c>
      <c r="T1658" s="24">
        <v>0</v>
      </c>
      <c r="U1658" s="24">
        <v>1</v>
      </c>
      <c r="V1658" s="95">
        <v>0</v>
      </c>
      <c r="W1658" s="95">
        <v>0.30599999999999999</v>
      </c>
      <c r="X1658" s="95">
        <v>0.29702187499999999</v>
      </c>
      <c r="Y1658" s="95">
        <f t="shared" si="356"/>
        <v>0.29702187499999999</v>
      </c>
      <c r="Z1658" s="2" t="s">
        <v>532</v>
      </c>
      <c r="AA1658" s="2" t="s">
        <v>532</v>
      </c>
      <c r="AB1658" s="2" t="s">
        <v>532</v>
      </c>
      <c r="AC1658" s="95">
        <v>0.29702187499999999</v>
      </c>
      <c r="AD1658" s="38">
        <f t="shared" si="357"/>
        <v>0</v>
      </c>
      <c r="AE1658" s="38">
        <f t="shared" si="358"/>
        <v>0</v>
      </c>
      <c r="AF1658" s="38">
        <f t="shared" si="359"/>
        <v>0</v>
      </c>
      <c r="AG1658" s="38">
        <f t="shared" si="360"/>
        <v>0</v>
      </c>
      <c r="AH1658" s="38">
        <f t="shared" si="361"/>
        <v>0</v>
      </c>
      <c r="AI1658" s="38">
        <v>2.113888889</v>
      </c>
      <c r="AJ1658" s="24">
        <v>0</v>
      </c>
      <c r="AK1658" s="2">
        <f t="shared" si="364"/>
        <v>0</v>
      </c>
    </row>
    <row r="1659" spans="1:37">
      <c r="A1659" s="2">
        <v>339</v>
      </c>
      <c r="B1659" s="2" t="s">
        <v>385</v>
      </c>
      <c r="C1659" s="2" t="s">
        <v>10</v>
      </c>
      <c r="D1659" s="2" t="s">
        <v>438</v>
      </c>
      <c r="E1659" s="2" t="s">
        <v>768</v>
      </c>
      <c r="F1659" s="2" t="s">
        <v>361</v>
      </c>
      <c r="G1659" s="2" t="s">
        <v>1069</v>
      </c>
      <c r="I1659" s="2">
        <v>55388</v>
      </c>
      <c r="J1659" s="169">
        <v>0</v>
      </c>
      <c r="K1659" s="95">
        <v>0</v>
      </c>
      <c r="L1659" s="38">
        <f t="shared" si="351"/>
        <v>0</v>
      </c>
      <c r="M1659" s="38">
        <f t="shared" si="352"/>
        <v>0</v>
      </c>
      <c r="N1659" s="38">
        <f t="shared" si="353"/>
        <v>0</v>
      </c>
      <c r="O1659" s="38">
        <f t="shared" si="354"/>
        <v>0</v>
      </c>
      <c r="P1659" s="2">
        <v>434403</v>
      </c>
      <c r="Q1659" s="24">
        <v>0</v>
      </c>
      <c r="R1659" s="24">
        <v>0</v>
      </c>
      <c r="S1659" s="24">
        <v>0</v>
      </c>
      <c r="T1659" s="24">
        <v>0</v>
      </c>
      <c r="U1659" s="24">
        <v>1</v>
      </c>
      <c r="V1659" s="95">
        <v>0</v>
      </c>
      <c r="W1659" s="95">
        <v>0.30599999999999999</v>
      </c>
      <c r="X1659" s="95">
        <v>0.29702187499999999</v>
      </c>
      <c r="Y1659" s="95">
        <f t="shared" si="356"/>
        <v>0.29702187499999999</v>
      </c>
      <c r="Z1659" s="2" t="s">
        <v>532</v>
      </c>
      <c r="AA1659" s="2" t="s">
        <v>532</v>
      </c>
      <c r="AB1659" s="2" t="s">
        <v>532</v>
      </c>
      <c r="AC1659" s="95">
        <v>0.29702187499999999</v>
      </c>
      <c r="AD1659" s="38">
        <f t="shared" si="357"/>
        <v>0</v>
      </c>
      <c r="AE1659" s="38">
        <f t="shared" si="358"/>
        <v>0</v>
      </c>
      <c r="AF1659" s="38">
        <f t="shared" si="359"/>
        <v>0</v>
      </c>
      <c r="AG1659" s="38">
        <f t="shared" si="360"/>
        <v>0</v>
      </c>
      <c r="AH1659" s="38">
        <f t="shared" si="361"/>
        <v>0</v>
      </c>
      <c r="AI1659" s="38">
        <v>2.113888889</v>
      </c>
      <c r="AJ1659" s="24">
        <v>0</v>
      </c>
      <c r="AK1659" s="2">
        <f t="shared" si="364"/>
        <v>0</v>
      </c>
    </row>
    <row r="1660" spans="1:37">
      <c r="A1660" s="2">
        <v>325</v>
      </c>
      <c r="B1660" s="2" t="s">
        <v>371</v>
      </c>
      <c r="C1660" s="2" t="s">
        <v>9</v>
      </c>
      <c r="D1660" s="2" t="s">
        <v>439</v>
      </c>
      <c r="E1660" s="2" t="s">
        <v>768</v>
      </c>
      <c r="F1660" s="2" t="s">
        <v>361</v>
      </c>
      <c r="G1660" s="2" t="s">
        <v>1073</v>
      </c>
      <c r="I1660" s="2">
        <v>64158</v>
      </c>
      <c r="J1660" s="169">
        <v>0</v>
      </c>
      <c r="K1660" s="95">
        <v>0</v>
      </c>
      <c r="L1660" s="38">
        <f t="shared" si="351"/>
        <v>0</v>
      </c>
      <c r="M1660" s="38">
        <f t="shared" si="352"/>
        <v>0</v>
      </c>
      <c r="N1660" s="38">
        <f t="shared" si="353"/>
        <v>0</v>
      </c>
      <c r="O1660" s="38">
        <f t="shared" si="354"/>
        <v>0</v>
      </c>
      <c r="P1660" s="2">
        <v>16979120</v>
      </c>
      <c r="Q1660" s="24">
        <v>0</v>
      </c>
      <c r="R1660" s="24">
        <v>0</v>
      </c>
      <c r="S1660" s="24">
        <v>0</v>
      </c>
      <c r="T1660" s="24">
        <v>0</v>
      </c>
      <c r="U1660" s="24">
        <v>1</v>
      </c>
      <c r="V1660" s="95">
        <v>0</v>
      </c>
      <c r="W1660" s="95">
        <v>0.49831249999999994</v>
      </c>
      <c r="X1660" s="95">
        <v>0.46856249999999999</v>
      </c>
      <c r="Y1660" s="95">
        <f t="shared" si="356"/>
        <v>0.46856249999999999</v>
      </c>
      <c r="Z1660" s="2" t="s">
        <v>532</v>
      </c>
      <c r="AA1660" s="2" t="s">
        <v>532</v>
      </c>
      <c r="AB1660" s="2" t="s">
        <v>532</v>
      </c>
      <c r="AC1660" s="95">
        <v>0.46856249999999999</v>
      </c>
      <c r="AD1660" s="38">
        <f t="shared" si="357"/>
        <v>0</v>
      </c>
      <c r="AE1660" s="38">
        <f t="shared" si="358"/>
        <v>0</v>
      </c>
      <c r="AF1660" s="38">
        <f t="shared" si="359"/>
        <v>0</v>
      </c>
      <c r="AG1660" s="38">
        <f t="shared" si="360"/>
        <v>0</v>
      </c>
      <c r="AH1660" s="38">
        <f t="shared" si="361"/>
        <v>0</v>
      </c>
      <c r="AI1660" s="38">
        <v>105.62805555600001</v>
      </c>
      <c r="AJ1660" s="24">
        <v>0</v>
      </c>
      <c r="AK1660" s="2">
        <f t="shared" si="364"/>
        <v>0</v>
      </c>
    </row>
    <row r="1661" spans="1:37">
      <c r="A1661" s="2">
        <v>325</v>
      </c>
      <c r="B1661" s="2" t="s">
        <v>371</v>
      </c>
      <c r="C1661" s="2" t="s">
        <v>9</v>
      </c>
      <c r="D1661" s="2" t="s">
        <v>439</v>
      </c>
      <c r="E1661" s="2" t="s">
        <v>768</v>
      </c>
      <c r="F1661" s="2" t="s">
        <v>361</v>
      </c>
      <c r="G1661" s="2" t="s">
        <v>718</v>
      </c>
      <c r="I1661" s="2">
        <v>64158</v>
      </c>
      <c r="J1661" s="169">
        <v>0</v>
      </c>
      <c r="K1661" s="95">
        <v>0</v>
      </c>
      <c r="L1661" s="38">
        <f t="shared" si="351"/>
        <v>0</v>
      </c>
      <c r="M1661" s="38">
        <f t="shared" si="352"/>
        <v>0</v>
      </c>
      <c r="N1661" s="38">
        <f t="shared" si="353"/>
        <v>0</v>
      </c>
      <c r="O1661" s="38">
        <f t="shared" si="354"/>
        <v>0</v>
      </c>
      <c r="P1661" s="2">
        <v>16979120</v>
      </c>
      <c r="Q1661" s="24">
        <v>0</v>
      </c>
      <c r="R1661" s="24">
        <v>0</v>
      </c>
      <c r="S1661" s="24">
        <v>0</v>
      </c>
      <c r="T1661" s="24">
        <v>0</v>
      </c>
      <c r="U1661" s="24">
        <v>1</v>
      </c>
      <c r="V1661" s="95">
        <v>0</v>
      </c>
      <c r="W1661" s="95">
        <v>0.49831249999999994</v>
      </c>
      <c r="X1661" s="95">
        <v>0.46856249999999999</v>
      </c>
      <c r="Y1661" s="95">
        <f t="shared" si="356"/>
        <v>0.46856249999999999</v>
      </c>
      <c r="Z1661" s="2" t="s">
        <v>532</v>
      </c>
      <c r="AA1661" s="2" t="s">
        <v>532</v>
      </c>
      <c r="AB1661" s="2" t="s">
        <v>532</v>
      </c>
      <c r="AC1661" s="95">
        <v>0.46856249999999999</v>
      </c>
      <c r="AD1661" s="38">
        <f t="shared" si="357"/>
        <v>0</v>
      </c>
      <c r="AE1661" s="38">
        <f t="shared" si="358"/>
        <v>0</v>
      </c>
      <c r="AF1661" s="38">
        <f t="shared" si="359"/>
        <v>0</v>
      </c>
      <c r="AG1661" s="38">
        <f t="shared" si="360"/>
        <v>0</v>
      </c>
      <c r="AH1661" s="38">
        <f t="shared" si="361"/>
        <v>0</v>
      </c>
      <c r="AI1661" s="38">
        <v>105.62805555600001</v>
      </c>
      <c r="AJ1661" s="24">
        <v>0</v>
      </c>
      <c r="AK1661" s="2">
        <f t="shared" si="364"/>
        <v>0</v>
      </c>
    </row>
    <row r="1662" spans="1:37">
      <c r="A1662" s="2">
        <v>325</v>
      </c>
      <c r="B1662" s="2" t="s">
        <v>371</v>
      </c>
      <c r="C1662" s="2" t="s">
        <v>9</v>
      </c>
      <c r="D1662" s="2" t="s">
        <v>439</v>
      </c>
      <c r="E1662" s="2" t="s">
        <v>768</v>
      </c>
      <c r="F1662" s="2" t="s">
        <v>361</v>
      </c>
      <c r="G1662" s="2" t="s">
        <v>1069</v>
      </c>
      <c r="I1662" s="2">
        <v>64158</v>
      </c>
      <c r="J1662" s="169">
        <v>0</v>
      </c>
      <c r="K1662" s="95">
        <v>0</v>
      </c>
      <c r="L1662" s="38">
        <f t="shared" si="351"/>
        <v>0</v>
      </c>
      <c r="M1662" s="38">
        <f t="shared" si="352"/>
        <v>0</v>
      </c>
      <c r="N1662" s="38">
        <f t="shared" si="353"/>
        <v>0</v>
      </c>
      <c r="O1662" s="38">
        <f t="shared" si="354"/>
        <v>0</v>
      </c>
      <c r="P1662" s="2">
        <v>16979120</v>
      </c>
      <c r="Q1662" s="24">
        <v>0</v>
      </c>
      <c r="R1662" s="24">
        <v>0</v>
      </c>
      <c r="S1662" s="24">
        <v>0</v>
      </c>
      <c r="T1662" s="24">
        <v>0</v>
      </c>
      <c r="U1662" s="24">
        <v>1</v>
      </c>
      <c r="V1662" s="95">
        <v>0</v>
      </c>
      <c r="W1662" s="95">
        <v>0.49831249999999994</v>
      </c>
      <c r="X1662" s="95">
        <v>0.46856249999999999</v>
      </c>
      <c r="Y1662" s="95">
        <f t="shared" si="356"/>
        <v>0.46856249999999999</v>
      </c>
      <c r="Z1662" s="2" t="s">
        <v>532</v>
      </c>
      <c r="AA1662" s="2" t="s">
        <v>532</v>
      </c>
      <c r="AB1662" s="2" t="s">
        <v>532</v>
      </c>
      <c r="AC1662" s="95">
        <v>0.46856249999999999</v>
      </c>
      <c r="AD1662" s="38">
        <f t="shared" si="357"/>
        <v>0</v>
      </c>
      <c r="AE1662" s="38">
        <f t="shared" si="358"/>
        <v>0</v>
      </c>
      <c r="AF1662" s="38">
        <f t="shared" si="359"/>
        <v>0</v>
      </c>
      <c r="AG1662" s="38">
        <f t="shared" si="360"/>
        <v>0</v>
      </c>
      <c r="AH1662" s="38">
        <f t="shared" si="361"/>
        <v>0</v>
      </c>
      <c r="AI1662" s="38">
        <v>105.62805555600001</v>
      </c>
      <c r="AJ1662" s="24">
        <v>0</v>
      </c>
      <c r="AK1662" s="2">
        <f t="shared" si="364"/>
        <v>0</v>
      </c>
    </row>
    <row r="1663" spans="1:37">
      <c r="A1663" s="2">
        <v>330</v>
      </c>
      <c r="B1663" s="2" t="s">
        <v>376</v>
      </c>
      <c r="C1663" s="2" t="s">
        <v>8</v>
      </c>
      <c r="D1663" s="2" t="s">
        <v>440</v>
      </c>
      <c r="E1663" s="2" t="s">
        <v>768</v>
      </c>
      <c r="F1663" s="2" t="s">
        <v>361</v>
      </c>
      <c r="G1663" s="2" t="s">
        <v>1073</v>
      </c>
      <c r="I1663" s="2">
        <v>31922</v>
      </c>
      <c r="J1663" s="169">
        <v>0</v>
      </c>
      <c r="K1663" s="95">
        <v>7.4664557634009998E-4</v>
      </c>
      <c r="L1663" s="38">
        <f t="shared" si="351"/>
        <v>0</v>
      </c>
      <c r="M1663" s="38">
        <f t="shared" si="352"/>
        <v>0</v>
      </c>
      <c r="N1663" s="38">
        <f t="shared" si="353"/>
        <v>0</v>
      </c>
      <c r="O1663" s="38">
        <f t="shared" si="354"/>
        <v>0</v>
      </c>
      <c r="P1663" s="2">
        <v>37967209</v>
      </c>
      <c r="Q1663" s="24">
        <v>1.2416177024174774E-2</v>
      </c>
      <c r="R1663" s="24">
        <v>0</v>
      </c>
      <c r="S1663" s="24">
        <v>0</v>
      </c>
      <c r="T1663" s="24">
        <v>0</v>
      </c>
      <c r="U1663" s="24">
        <v>1</v>
      </c>
      <c r="V1663" s="95">
        <v>7.4664557634009998E-4</v>
      </c>
      <c r="W1663" s="95">
        <v>0.48131249999999992</v>
      </c>
      <c r="X1663" s="95">
        <v>0.45156249999999998</v>
      </c>
      <c r="Y1663" s="95">
        <f t="shared" si="356"/>
        <v>0.45156249999999998</v>
      </c>
      <c r="Z1663" s="2" t="s">
        <v>532</v>
      </c>
      <c r="AA1663" s="2" t="s">
        <v>532</v>
      </c>
      <c r="AB1663" s="2" t="s">
        <v>532</v>
      </c>
      <c r="AC1663" s="95">
        <v>0.45156249999999998</v>
      </c>
      <c r="AD1663" s="38">
        <f t="shared" si="357"/>
        <v>0</v>
      </c>
      <c r="AE1663" s="38">
        <f t="shared" si="358"/>
        <v>0</v>
      </c>
      <c r="AF1663" s="38">
        <f t="shared" si="359"/>
        <v>0</v>
      </c>
      <c r="AG1663" s="38">
        <f t="shared" si="360"/>
        <v>0</v>
      </c>
      <c r="AH1663" s="38">
        <f t="shared" si="361"/>
        <v>0</v>
      </c>
      <c r="AI1663" s="38">
        <v>132.838888889</v>
      </c>
      <c r="AJ1663" s="24">
        <v>3.5487167349897756E-3</v>
      </c>
      <c r="AK1663" s="2">
        <f t="shared" si="364"/>
        <v>0</v>
      </c>
    </row>
    <row r="1664" spans="1:37">
      <c r="A1664" s="2">
        <v>330</v>
      </c>
      <c r="B1664" s="2" t="s">
        <v>376</v>
      </c>
      <c r="C1664" s="2" t="s">
        <v>8</v>
      </c>
      <c r="D1664" s="2" t="s">
        <v>440</v>
      </c>
      <c r="E1664" s="2" t="s">
        <v>768</v>
      </c>
      <c r="F1664" s="2" t="s">
        <v>361</v>
      </c>
      <c r="G1664" s="2" t="s">
        <v>718</v>
      </c>
      <c r="I1664" s="2">
        <v>31922</v>
      </c>
      <c r="J1664" s="169">
        <v>42</v>
      </c>
      <c r="K1664" s="95">
        <v>5.6906145955990634E-4</v>
      </c>
      <c r="L1664" s="38">
        <f t="shared" si="351"/>
        <v>0</v>
      </c>
      <c r="M1664" s="38">
        <f t="shared" si="352"/>
        <v>0</v>
      </c>
      <c r="N1664" s="38">
        <f t="shared" si="353"/>
        <v>0</v>
      </c>
      <c r="O1664" s="38">
        <f t="shared" si="354"/>
        <v>0.21</v>
      </c>
      <c r="P1664" s="2">
        <v>37967209</v>
      </c>
      <c r="Q1664" s="24">
        <v>9.4630813379555593E-3</v>
      </c>
      <c r="R1664" s="24">
        <v>0</v>
      </c>
      <c r="S1664" s="24">
        <v>0</v>
      </c>
      <c r="T1664" s="24">
        <v>0</v>
      </c>
      <c r="U1664" s="24">
        <v>1</v>
      </c>
      <c r="V1664" s="95">
        <v>5.6906145955990634E-4</v>
      </c>
      <c r="W1664" s="95">
        <v>0.48131249999999992</v>
      </c>
      <c r="X1664" s="95">
        <v>0.45156249999999998</v>
      </c>
      <c r="Y1664" s="95">
        <f t="shared" si="356"/>
        <v>0.45156249999999998</v>
      </c>
      <c r="Z1664" s="2" t="s">
        <v>532</v>
      </c>
      <c r="AA1664" s="2" t="s">
        <v>532</v>
      </c>
      <c r="AB1664" s="2" t="s">
        <v>532</v>
      </c>
      <c r="AC1664" s="95">
        <v>0.45156249999999998</v>
      </c>
      <c r="AD1664" s="38">
        <f t="shared" si="357"/>
        <v>0</v>
      </c>
      <c r="AE1664" s="38">
        <f t="shared" si="358"/>
        <v>0</v>
      </c>
      <c r="AF1664" s="38">
        <f t="shared" si="359"/>
        <v>0</v>
      </c>
      <c r="AG1664" s="38">
        <f t="shared" si="360"/>
        <v>0.83069437499999987</v>
      </c>
      <c r="AH1664" s="38">
        <f t="shared" si="361"/>
        <v>0.83069437499999987</v>
      </c>
      <c r="AI1664" s="38">
        <v>132.838888889</v>
      </c>
      <c r="AJ1664" s="24">
        <v>2.7046807598818286E-3</v>
      </c>
      <c r="AK1664" s="2">
        <f t="shared" si="364"/>
        <v>21</v>
      </c>
    </row>
    <row r="1665" spans="1:37">
      <c r="A1665" s="2">
        <v>330</v>
      </c>
      <c r="B1665" s="2" t="s">
        <v>376</v>
      </c>
      <c r="C1665" s="2" t="s">
        <v>8</v>
      </c>
      <c r="D1665" s="2" t="s">
        <v>440</v>
      </c>
      <c r="E1665" s="2" t="s">
        <v>768</v>
      </c>
      <c r="F1665" s="2" t="s">
        <v>361</v>
      </c>
      <c r="G1665" s="2" t="s">
        <v>1069</v>
      </c>
      <c r="I1665" s="2">
        <v>31922</v>
      </c>
      <c r="J1665" s="169">
        <v>0</v>
      </c>
      <c r="K1665" s="95">
        <v>0</v>
      </c>
      <c r="L1665" s="38">
        <f t="shared" si="351"/>
        <v>0</v>
      </c>
      <c r="M1665" s="38">
        <f t="shared" si="352"/>
        <v>0</v>
      </c>
      <c r="N1665" s="38">
        <f t="shared" si="353"/>
        <v>0</v>
      </c>
      <c r="O1665" s="38">
        <f t="shared" si="354"/>
        <v>0</v>
      </c>
      <c r="P1665" s="2">
        <v>37967209</v>
      </c>
      <c r="Q1665" s="24">
        <v>0</v>
      </c>
      <c r="R1665" s="24">
        <v>0</v>
      </c>
      <c r="S1665" s="24">
        <v>0</v>
      </c>
      <c r="T1665" s="24">
        <v>0</v>
      </c>
      <c r="U1665" s="24">
        <v>1</v>
      </c>
      <c r="V1665" s="95">
        <v>0</v>
      </c>
      <c r="W1665" s="95">
        <v>0.48131249999999992</v>
      </c>
      <c r="X1665" s="95">
        <v>0.45156249999999998</v>
      </c>
      <c r="Y1665" s="95">
        <f t="shared" si="356"/>
        <v>0.45156249999999998</v>
      </c>
      <c r="Z1665" s="2" t="s">
        <v>532</v>
      </c>
      <c r="AA1665" s="2" t="s">
        <v>532</v>
      </c>
      <c r="AB1665" s="2" t="s">
        <v>532</v>
      </c>
      <c r="AC1665" s="95">
        <v>0.45156249999999998</v>
      </c>
      <c r="AD1665" s="38">
        <f t="shared" si="357"/>
        <v>0</v>
      </c>
      <c r="AE1665" s="38">
        <f t="shared" si="358"/>
        <v>0</v>
      </c>
      <c r="AF1665" s="38">
        <f t="shared" si="359"/>
        <v>0</v>
      </c>
      <c r="AG1665" s="38">
        <f t="shared" si="360"/>
        <v>0</v>
      </c>
      <c r="AH1665" s="38">
        <f t="shared" si="361"/>
        <v>0</v>
      </c>
      <c r="AI1665" s="38">
        <v>132.838888889</v>
      </c>
      <c r="AJ1665" s="24">
        <v>0</v>
      </c>
      <c r="AK1665" s="2">
        <f t="shared" si="364"/>
        <v>0</v>
      </c>
    </row>
    <row r="1666" spans="1:37">
      <c r="A1666" s="2">
        <v>316</v>
      </c>
      <c r="B1666" s="2" t="s">
        <v>364</v>
      </c>
      <c r="C1666" s="2" t="s">
        <v>7</v>
      </c>
      <c r="D1666" s="2" t="s">
        <v>441</v>
      </c>
      <c r="E1666" s="2" t="s">
        <v>768</v>
      </c>
      <c r="F1666" s="2" t="s">
        <v>361</v>
      </c>
      <c r="G1666" s="2" t="s">
        <v>1073</v>
      </c>
      <c r="I1666" s="2">
        <v>311079</v>
      </c>
      <c r="J1666" s="169">
        <v>0</v>
      </c>
      <c r="K1666" s="95">
        <v>0</v>
      </c>
      <c r="L1666" s="38">
        <f t="shared" si="351"/>
        <v>0</v>
      </c>
      <c r="M1666" s="38">
        <f t="shared" si="352"/>
        <v>0</v>
      </c>
      <c r="N1666" s="38">
        <f t="shared" si="353"/>
        <v>0</v>
      </c>
      <c r="O1666" s="38">
        <f t="shared" si="354"/>
        <v>0</v>
      </c>
      <c r="P1666" s="2">
        <v>10341330</v>
      </c>
      <c r="Q1666" s="24">
        <v>0</v>
      </c>
      <c r="R1666" s="24">
        <v>0</v>
      </c>
      <c r="S1666" s="24">
        <v>0</v>
      </c>
      <c r="T1666" s="24">
        <v>0</v>
      </c>
      <c r="U1666" s="24">
        <v>1</v>
      </c>
      <c r="V1666" s="95">
        <v>0</v>
      </c>
      <c r="W1666" s="95">
        <v>0.38621874999999994</v>
      </c>
      <c r="X1666" s="95">
        <v>0.33946874999999999</v>
      </c>
      <c r="Y1666" s="95">
        <f t="shared" si="356"/>
        <v>0.33946874999999999</v>
      </c>
      <c r="Z1666" s="2" t="s">
        <v>532</v>
      </c>
      <c r="AA1666" s="2" t="s">
        <v>532</v>
      </c>
      <c r="AB1666" s="2" t="s">
        <v>532</v>
      </c>
      <c r="AC1666" s="95">
        <v>0.33946874999999999</v>
      </c>
      <c r="AD1666" s="38">
        <f t="shared" si="357"/>
        <v>0</v>
      </c>
      <c r="AE1666" s="38">
        <f t="shared" si="358"/>
        <v>0</v>
      </c>
      <c r="AF1666" s="38">
        <f t="shared" si="359"/>
        <v>0</v>
      </c>
      <c r="AG1666" s="38">
        <f t="shared" si="360"/>
        <v>0</v>
      </c>
      <c r="AH1666" s="38">
        <f t="shared" si="361"/>
        <v>0</v>
      </c>
      <c r="AI1666" s="38">
        <v>46.353055556000001</v>
      </c>
      <c r="AJ1666" s="24">
        <v>0</v>
      </c>
      <c r="AK1666" s="2">
        <f t="shared" si="364"/>
        <v>0</v>
      </c>
    </row>
    <row r="1667" spans="1:37">
      <c r="A1667" s="2">
        <v>316</v>
      </c>
      <c r="B1667" s="2" t="s">
        <v>364</v>
      </c>
      <c r="C1667" s="2" t="s">
        <v>7</v>
      </c>
      <c r="D1667" s="2" t="s">
        <v>441</v>
      </c>
      <c r="E1667" s="2" t="s">
        <v>768</v>
      </c>
      <c r="F1667" s="2" t="s">
        <v>361</v>
      </c>
      <c r="G1667" s="2" t="s">
        <v>718</v>
      </c>
      <c r="I1667" s="2">
        <v>311079</v>
      </c>
      <c r="J1667" s="169">
        <v>0</v>
      </c>
      <c r="K1667" s="95">
        <v>0</v>
      </c>
      <c r="L1667" s="38">
        <f t="shared" si="351"/>
        <v>0</v>
      </c>
      <c r="M1667" s="38">
        <f t="shared" si="352"/>
        <v>0</v>
      </c>
      <c r="N1667" s="38">
        <f t="shared" si="353"/>
        <v>0</v>
      </c>
      <c r="O1667" s="38">
        <f t="shared" si="354"/>
        <v>0</v>
      </c>
      <c r="P1667" s="2">
        <v>10341330</v>
      </c>
      <c r="Q1667" s="24">
        <v>0</v>
      </c>
      <c r="R1667" s="24">
        <v>0</v>
      </c>
      <c r="S1667" s="24">
        <v>0</v>
      </c>
      <c r="T1667" s="24">
        <v>0</v>
      </c>
      <c r="U1667" s="24">
        <v>1</v>
      </c>
      <c r="V1667" s="95">
        <v>0</v>
      </c>
      <c r="W1667" s="95">
        <v>0.38621874999999994</v>
      </c>
      <c r="X1667" s="95">
        <v>0.33946874999999999</v>
      </c>
      <c r="Y1667" s="95">
        <f t="shared" si="356"/>
        <v>0.33946874999999999</v>
      </c>
      <c r="Z1667" s="2" t="s">
        <v>532</v>
      </c>
      <c r="AA1667" s="2" t="s">
        <v>532</v>
      </c>
      <c r="AB1667" s="2" t="s">
        <v>532</v>
      </c>
      <c r="AC1667" s="95">
        <v>0.33946874999999999</v>
      </c>
      <c r="AD1667" s="38">
        <f t="shared" si="357"/>
        <v>0</v>
      </c>
      <c r="AE1667" s="38">
        <f t="shared" si="358"/>
        <v>0</v>
      </c>
      <c r="AF1667" s="38">
        <f t="shared" si="359"/>
        <v>0</v>
      </c>
      <c r="AG1667" s="38">
        <f t="shared" si="360"/>
        <v>0</v>
      </c>
      <c r="AH1667" s="38">
        <f t="shared" si="361"/>
        <v>0</v>
      </c>
      <c r="AI1667" s="38">
        <v>46.353055556000001</v>
      </c>
      <c r="AJ1667" s="24">
        <v>0</v>
      </c>
      <c r="AK1667" s="2">
        <f t="shared" si="364"/>
        <v>0</v>
      </c>
    </row>
    <row r="1668" spans="1:37">
      <c r="A1668" s="2">
        <v>316</v>
      </c>
      <c r="B1668" s="2" t="s">
        <v>364</v>
      </c>
      <c r="C1668" s="2" t="s">
        <v>7</v>
      </c>
      <c r="D1668" s="2" t="s">
        <v>441</v>
      </c>
      <c r="E1668" s="2" t="s">
        <v>768</v>
      </c>
      <c r="F1668" s="2" t="s">
        <v>361</v>
      </c>
      <c r="G1668" s="2" t="s">
        <v>1069</v>
      </c>
      <c r="I1668" s="2">
        <v>311079</v>
      </c>
      <c r="J1668" s="169">
        <v>0</v>
      </c>
      <c r="K1668" s="95">
        <v>0</v>
      </c>
      <c r="L1668" s="38">
        <f t="shared" si="351"/>
        <v>0</v>
      </c>
      <c r="M1668" s="38">
        <f t="shared" si="352"/>
        <v>0</v>
      </c>
      <c r="N1668" s="38">
        <f t="shared" si="353"/>
        <v>0</v>
      </c>
      <c r="O1668" s="38">
        <f t="shared" si="354"/>
        <v>0</v>
      </c>
      <c r="P1668" s="2">
        <v>10341330</v>
      </c>
      <c r="Q1668" s="24">
        <v>0</v>
      </c>
      <c r="R1668" s="24">
        <v>0</v>
      </c>
      <c r="S1668" s="24">
        <v>0</v>
      </c>
      <c r="T1668" s="24">
        <v>0</v>
      </c>
      <c r="U1668" s="24">
        <v>1</v>
      </c>
      <c r="V1668" s="95">
        <v>0</v>
      </c>
      <c r="W1668" s="95">
        <v>0.38621874999999994</v>
      </c>
      <c r="X1668" s="95">
        <v>0.33946874999999999</v>
      </c>
      <c r="Y1668" s="95">
        <f t="shared" si="356"/>
        <v>0.33946874999999999</v>
      </c>
      <c r="Z1668" s="2" t="s">
        <v>532</v>
      </c>
      <c r="AA1668" s="2" t="s">
        <v>532</v>
      </c>
      <c r="AB1668" s="2" t="s">
        <v>532</v>
      </c>
      <c r="AC1668" s="95">
        <v>0.33946874999999999</v>
      </c>
      <c r="AD1668" s="38">
        <f t="shared" si="357"/>
        <v>0</v>
      </c>
      <c r="AE1668" s="38">
        <f t="shared" si="358"/>
        <v>0</v>
      </c>
      <c r="AF1668" s="38">
        <f t="shared" si="359"/>
        <v>0</v>
      </c>
      <c r="AG1668" s="38">
        <f t="shared" si="360"/>
        <v>0</v>
      </c>
      <c r="AH1668" s="38">
        <f t="shared" si="361"/>
        <v>0</v>
      </c>
      <c r="AI1668" s="38">
        <v>46.353055556000001</v>
      </c>
      <c r="AJ1668" s="24">
        <v>0</v>
      </c>
      <c r="AK1668" s="2">
        <f t="shared" si="364"/>
        <v>0</v>
      </c>
    </row>
    <row r="1669" spans="1:37">
      <c r="A1669" s="2">
        <v>342</v>
      </c>
      <c r="B1669" s="2" t="s">
        <v>387</v>
      </c>
      <c r="C1669" s="2" t="s">
        <v>6</v>
      </c>
      <c r="D1669" s="2" t="s">
        <v>442</v>
      </c>
      <c r="E1669" s="2" t="s">
        <v>768</v>
      </c>
      <c r="F1669" s="2" t="s">
        <v>361</v>
      </c>
      <c r="G1669" s="2" t="s">
        <v>1073</v>
      </c>
      <c r="I1669" s="2">
        <v>28996</v>
      </c>
      <c r="J1669" s="169">
        <v>0</v>
      </c>
      <c r="K1669" s="95">
        <v>2.8658171794581472E-4</v>
      </c>
      <c r="L1669" s="38">
        <f t="shared" si="351"/>
        <v>0</v>
      </c>
      <c r="M1669" s="38">
        <f t="shared" si="352"/>
        <v>0</v>
      </c>
      <c r="N1669" s="38">
        <f t="shared" si="353"/>
        <v>0</v>
      </c>
      <c r="O1669" s="38">
        <f t="shared" si="354"/>
        <v>0</v>
      </c>
      <c r="P1669" s="2">
        <v>19760314</v>
      </c>
      <c r="Q1669" s="24">
        <v>6.5755950223944275E-3</v>
      </c>
      <c r="R1669" s="24">
        <v>0</v>
      </c>
      <c r="S1669" s="24">
        <v>0</v>
      </c>
      <c r="T1669" s="24">
        <v>0</v>
      </c>
      <c r="U1669" s="24">
        <v>1</v>
      </c>
      <c r="V1669" s="95">
        <v>2.8658171794581472E-4</v>
      </c>
      <c r="W1669" s="95">
        <v>0.38674999999999998</v>
      </c>
      <c r="X1669" s="95">
        <v>0.35699999999999998</v>
      </c>
      <c r="Y1669" s="95">
        <f t="shared" si="356"/>
        <v>0.35699999999999998</v>
      </c>
      <c r="Z1669" s="2" t="s">
        <v>532</v>
      </c>
      <c r="AA1669" s="2" t="s">
        <v>532</v>
      </c>
      <c r="AB1669" s="2" t="s">
        <v>532</v>
      </c>
      <c r="AC1669" s="95">
        <v>0.35699999999999998</v>
      </c>
      <c r="AD1669" s="38">
        <f t="shared" si="357"/>
        <v>0</v>
      </c>
      <c r="AE1669" s="38">
        <f t="shared" si="358"/>
        <v>0</v>
      </c>
      <c r="AF1669" s="38">
        <f t="shared" si="359"/>
        <v>0</v>
      </c>
      <c r="AG1669" s="38">
        <f t="shared" si="360"/>
        <v>0</v>
      </c>
      <c r="AH1669" s="38">
        <f t="shared" si="361"/>
        <v>0</v>
      </c>
      <c r="AI1669" s="38">
        <v>43.256944443999998</v>
      </c>
      <c r="AJ1669" s="24">
        <v>3.0038141632394888E-3</v>
      </c>
      <c r="AK1669" s="2">
        <f t="shared" si="364"/>
        <v>0</v>
      </c>
    </row>
    <row r="1670" spans="1:37">
      <c r="A1670" s="2">
        <v>342</v>
      </c>
      <c r="B1670" s="2" t="s">
        <v>387</v>
      </c>
      <c r="C1670" s="2" t="s">
        <v>6</v>
      </c>
      <c r="D1670" s="2" t="s">
        <v>442</v>
      </c>
      <c r="E1670" s="2" t="s">
        <v>768</v>
      </c>
      <c r="F1670" s="2" t="s">
        <v>361</v>
      </c>
      <c r="G1670" s="2" t="s">
        <v>718</v>
      </c>
      <c r="I1670" s="2">
        <v>28996</v>
      </c>
      <c r="J1670" s="169">
        <v>37</v>
      </c>
      <c r="K1670" s="95">
        <v>9.8945635627131854E-4</v>
      </c>
      <c r="L1670" s="38">
        <f t="shared" si="351"/>
        <v>0</v>
      </c>
      <c r="M1670" s="38">
        <f t="shared" si="352"/>
        <v>0</v>
      </c>
      <c r="N1670" s="38">
        <f t="shared" si="353"/>
        <v>0</v>
      </c>
      <c r="O1670" s="38">
        <f t="shared" si="354"/>
        <v>0.185</v>
      </c>
      <c r="P1670" s="2">
        <v>19760314</v>
      </c>
      <c r="Q1670" s="24">
        <v>2.2702998425057876E-2</v>
      </c>
      <c r="R1670" s="24">
        <v>0</v>
      </c>
      <c r="S1670" s="24">
        <v>0</v>
      </c>
      <c r="T1670" s="24">
        <v>0</v>
      </c>
      <c r="U1670" s="24">
        <v>1</v>
      </c>
      <c r="V1670" s="95">
        <v>9.8945635627131854E-4</v>
      </c>
      <c r="W1670" s="95">
        <v>0.38674999999999998</v>
      </c>
      <c r="X1670" s="95">
        <v>0.35699999999999998</v>
      </c>
      <c r="Y1670" s="95">
        <f t="shared" si="356"/>
        <v>0.35699999999999998</v>
      </c>
      <c r="Z1670" s="2" t="s">
        <v>532</v>
      </c>
      <c r="AA1670" s="2" t="s">
        <v>532</v>
      </c>
      <c r="AB1670" s="2" t="s">
        <v>532</v>
      </c>
      <c r="AC1670" s="95">
        <v>0.35699999999999998</v>
      </c>
      <c r="AD1670" s="38">
        <f t="shared" si="357"/>
        <v>0</v>
      </c>
      <c r="AE1670" s="38">
        <f t="shared" si="358"/>
        <v>0</v>
      </c>
      <c r="AF1670" s="38">
        <f t="shared" si="359"/>
        <v>0</v>
      </c>
      <c r="AG1670" s="38">
        <f t="shared" si="360"/>
        <v>0.57855419999999991</v>
      </c>
      <c r="AH1670" s="38">
        <f t="shared" si="361"/>
        <v>0.57855419999999991</v>
      </c>
      <c r="AI1670" s="38">
        <v>43.256944443999998</v>
      </c>
      <c r="AJ1670" s="24">
        <v>1.0371014027618754E-2</v>
      </c>
      <c r="AK1670" s="2">
        <f t="shared" si="364"/>
        <v>19</v>
      </c>
    </row>
    <row r="1671" spans="1:37">
      <c r="A1671" s="2">
        <v>342</v>
      </c>
      <c r="B1671" s="2" t="s">
        <v>387</v>
      </c>
      <c r="C1671" s="2" t="s">
        <v>6</v>
      </c>
      <c r="D1671" s="2" t="s">
        <v>442</v>
      </c>
      <c r="E1671" s="2" t="s">
        <v>768</v>
      </c>
      <c r="F1671" s="2" t="s">
        <v>361</v>
      </c>
      <c r="G1671" s="2" t="s">
        <v>1069</v>
      </c>
      <c r="I1671" s="2">
        <v>28996</v>
      </c>
      <c r="J1671" s="169">
        <v>0</v>
      </c>
      <c r="K1671" s="95">
        <v>0</v>
      </c>
      <c r="L1671" s="38">
        <f t="shared" ref="L1671:L1734" si="365">R1671*$J1671*$D$2/1000</f>
        <v>0</v>
      </c>
      <c r="M1671" s="38">
        <f t="shared" ref="M1671:M1734" si="366">S1671*$J1671*$D$2/1000</f>
        <v>0</v>
      </c>
      <c r="N1671" s="38">
        <f t="shared" ref="N1671:N1734" si="367">T1671*$J1671*$D$2/1000</f>
        <v>0</v>
      </c>
      <c r="O1671" s="38">
        <f t="shared" ref="O1671:O1734" si="368">U1671*$J1671*$D$2/1000</f>
        <v>0</v>
      </c>
      <c r="P1671" s="2">
        <v>19760314</v>
      </c>
      <c r="Q1671" s="24">
        <v>0</v>
      </c>
      <c r="R1671" s="24">
        <v>0</v>
      </c>
      <c r="S1671" s="24">
        <v>0</v>
      </c>
      <c r="T1671" s="24">
        <v>0</v>
      </c>
      <c r="U1671" s="24">
        <v>1</v>
      </c>
      <c r="V1671" s="95">
        <v>0</v>
      </c>
      <c r="W1671" s="95">
        <v>0.38674999999999998</v>
      </c>
      <c r="X1671" s="95">
        <v>0.35699999999999998</v>
      </c>
      <c r="Y1671" s="95">
        <f t="shared" ref="Y1671:Y1734" si="369">SUMPRODUCT(R1671:U1671,Z1671:AC1671)</f>
        <v>0.35699999999999998</v>
      </c>
      <c r="Z1671" s="2" t="s">
        <v>532</v>
      </c>
      <c r="AA1671" s="2" t="s">
        <v>532</v>
      </c>
      <c r="AB1671" s="2" t="s">
        <v>532</v>
      </c>
      <c r="AC1671" s="95">
        <v>0.35699999999999998</v>
      </c>
      <c r="AD1671" s="38">
        <f t="shared" ref="AD1671:AD1734" si="370">IFERROR(L1671*Z1671*8760/1000,0)</f>
        <v>0</v>
      </c>
      <c r="AE1671" s="38">
        <f t="shared" ref="AE1671:AE1734" si="371">IFERROR(M1671*AA1671*8760/1000,0)</f>
        <v>0</v>
      </c>
      <c r="AF1671" s="38">
        <f t="shared" ref="AF1671:AF1734" si="372">IFERROR(N1671*AB1671*8760/1000,0)</f>
        <v>0</v>
      </c>
      <c r="AG1671" s="38">
        <f t="shared" ref="AG1671:AG1734" si="373">IFERROR(O1671*AC1671*8760/1000,0)</f>
        <v>0</v>
      </c>
      <c r="AH1671" s="38">
        <f t="shared" ref="AH1671:AH1734" si="374">AF1671+AG1671</f>
        <v>0</v>
      </c>
      <c r="AI1671" s="38">
        <v>43.256944443999998</v>
      </c>
      <c r="AJ1671" s="24">
        <v>0</v>
      </c>
      <c r="AK1671" s="2">
        <f t="shared" si="364"/>
        <v>0</v>
      </c>
    </row>
    <row r="1672" spans="1:37">
      <c r="A1672" s="2">
        <v>317</v>
      </c>
      <c r="B1672" s="2" t="s">
        <v>365</v>
      </c>
      <c r="C1672" s="2" t="s">
        <v>3</v>
      </c>
      <c r="D1672" s="2" t="s">
        <v>418</v>
      </c>
      <c r="E1672" s="2" t="s">
        <v>768</v>
      </c>
      <c r="F1672" s="2" t="s">
        <v>361</v>
      </c>
      <c r="G1672" s="2" t="s">
        <v>1073</v>
      </c>
      <c r="I1672" s="2">
        <v>554894</v>
      </c>
      <c r="J1672" s="169">
        <v>0</v>
      </c>
      <c r="K1672" s="95">
        <v>0</v>
      </c>
      <c r="L1672" s="38">
        <f t="shared" si="365"/>
        <v>0</v>
      </c>
      <c r="M1672" s="38">
        <f t="shared" si="366"/>
        <v>0</v>
      </c>
      <c r="N1672" s="38">
        <f t="shared" si="367"/>
        <v>0</v>
      </c>
      <c r="O1672" s="38">
        <f t="shared" si="368"/>
        <v>0</v>
      </c>
      <c r="P1672" s="2">
        <v>46440099</v>
      </c>
      <c r="Q1672" s="24">
        <v>0</v>
      </c>
      <c r="R1672" s="24">
        <v>0</v>
      </c>
      <c r="S1672" s="24">
        <v>0</v>
      </c>
      <c r="T1672" s="24">
        <v>0.161844197</v>
      </c>
      <c r="U1672" s="24">
        <v>0.83815580300000003</v>
      </c>
      <c r="V1672" s="95">
        <v>0</v>
      </c>
      <c r="W1672" s="95">
        <v>0.46431250000000002</v>
      </c>
      <c r="X1672" s="95">
        <v>0.30825244400000001</v>
      </c>
      <c r="Y1672" s="95">
        <f t="shared" si="369"/>
        <v>0.30825244436985938</v>
      </c>
      <c r="Z1672" s="2" t="s">
        <v>532</v>
      </c>
      <c r="AA1672" s="2" t="s">
        <v>532</v>
      </c>
      <c r="AB1672" s="2">
        <v>0.22500000000000001</v>
      </c>
      <c r="AC1672" s="95">
        <v>0.32432812500000002</v>
      </c>
      <c r="AD1672" s="38">
        <f t="shared" si="370"/>
        <v>0</v>
      </c>
      <c r="AE1672" s="38">
        <f t="shared" si="371"/>
        <v>0</v>
      </c>
      <c r="AF1672" s="38">
        <f t="shared" si="372"/>
        <v>0</v>
      </c>
      <c r="AG1672" s="38">
        <f t="shared" si="373"/>
        <v>0</v>
      </c>
      <c r="AH1672" s="38">
        <f t="shared" si="374"/>
        <v>0</v>
      </c>
      <c r="AI1672" s="38">
        <v>232.51499999999999</v>
      </c>
      <c r="AJ1672" s="24">
        <v>0</v>
      </c>
      <c r="AK1672" s="2">
        <f t="shared" si="364"/>
        <v>0</v>
      </c>
    </row>
    <row r="1673" spans="1:37">
      <c r="A1673" s="2">
        <v>317</v>
      </c>
      <c r="B1673" s="2" t="s">
        <v>365</v>
      </c>
      <c r="C1673" s="2" t="s">
        <v>3</v>
      </c>
      <c r="D1673" s="2" t="s">
        <v>418</v>
      </c>
      <c r="E1673" s="2" t="s">
        <v>768</v>
      </c>
      <c r="F1673" s="2" t="s">
        <v>361</v>
      </c>
      <c r="G1673" s="2" t="s">
        <v>718</v>
      </c>
      <c r="I1673" s="2">
        <v>554894</v>
      </c>
      <c r="J1673" s="169">
        <v>0</v>
      </c>
      <c r="K1673" s="95">
        <v>0</v>
      </c>
      <c r="L1673" s="38">
        <f t="shared" si="365"/>
        <v>0</v>
      </c>
      <c r="M1673" s="38">
        <f t="shared" si="366"/>
        <v>0</v>
      </c>
      <c r="N1673" s="38">
        <f t="shared" si="367"/>
        <v>0</v>
      </c>
      <c r="O1673" s="38">
        <f t="shared" si="368"/>
        <v>0</v>
      </c>
      <c r="P1673" s="2">
        <v>46440099</v>
      </c>
      <c r="Q1673" s="24">
        <v>0</v>
      </c>
      <c r="R1673" s="24">
        <v>0</v>
      </c>
      <c r="S1673" s="24">
        <v>0</v>
      </c>
      <c r="T1673" s="24">
        <v>0.161844197</v>
      </c>
      <c r="U1673" s="24">
        <v>0.83815580300000003</v>
      </c>
      <c r="V1673" s="95">
        <v>0</v>
      </c>
      <c r="W1673" s="95">
        <v>0.46431250000000002</v>
      </c>
      <c r="X1673" s="95">
        <v>0.30825244400000001</v>
      </c>
      <c r="Y1673" s="95">
        <f t="shared" si="369"/>
        <v>0.30825244436985938</v>
      </c>
      <c r="Z1673" s="2" t="s">
        <v>532</v>
      </c>
      <c r="AA1673" s="2" t="s">
        <v>532</v>
      </c>
      <c r="AB1673" s="2">
        <v>0.22500000000000001</v>
      </c>
      <c r="AC1673" s="95">
        <v>0.32432812500000002</v>
      </c>
      <c r="AD1673" s="38">
        <f t="shared" si="370"/>
        <v>0</v>
      </c>
      <c r="AE1673" s="38">
        <f t="shared" si="371"/>
        <v>0</v>
      </c>
      <c r="AF1673" s="38">
        <f t="shared" si="372"/>
        <v>0</v>
      </c>
      <c r="AG1673" s="38">
        <f t="shared" si="373"/>
        <v>0</v>
      </c>
      <c r="AH1673" s="38">
        <f t="shared" si="374"/>
        <v>0</v>
      </c>
      <c r="AI1673" s="38">
        <v>232.51499999999999</v>
      </c>
      <c r="AJ1673" s="24">
        <v>0</v>
      </c>
      <c r="AK1673" s="2">
        <f t="shared" si="364"/>
        <v>0</v>
      </c>
    </row>
    <row r="1674" spans="1:37">
      <c r="A1674" s="2">
        <v>317</v>
      </c>
      <c r="B1674" s="2" t="s">
        <v>365</v>
      </c>
      <c r="C1674" s="2" t="s">
        <v>3</v>
      </c>
      <c r="D1674" s="2" t="s">
        <v>418</v>
      </c>
      <c r="E1674" s="2" t="s">
        <v>768</v>
      </c>
      <c r="F1674" s="2" t="s">
        <v>361</v>
      </c>
      <c r="G1674" s="2" t="s">
        <v>1069</v>
      </c>
      <c r="I1674" s="2">
        <v>554894</v>
      </c>
      <c r="J1674" s="169">
        <v>0</v>
      </c>
      <c r="K1674" s="95">
        <v>0</v>
      </c>
      <c r="L1674" s="38">
        <f t="shared" si="365"/>
        <v>0</v>
      </c>
      <c r="M1674" s="38">
        <f t="shared" si="366"/>
        <v>0</v>
      </c>
      <c r="N1674" s="38">
        <f t="shared" si="367"/>
        <v>0</v>
      </c>
      <c r="O1674" s="38">
        <f t="shared" si="368"/>
        <v>0</v>
      </c>
      <c r="P1674" s="2">
        <v>46440099</v>
      </c>
      <c r="Q1674" s="24">
        <v>0</v>
      </c>
      <c r="R1674" s="24">
        <v>0</v>
      </c>
      <c r="S1674" s="24">
        <v>0</v>
      </c>
      <c r="T1674" s="24">
        <v>0.161844197</v>
      </c>
      <c r="U1674" s="24">
        <v>0.83815580300000003</v>
      </c>
      <c r="V1674" s="95">
        <v>0</v>
      </c>
      <c r="W1674" s="95">
        <v>0.46431250000000002</v>
      </c>
      <c r="X1674" s="95">
        <v>0.30825244400000001</v>
      </c>
      <c r="Y1674" s="95">
        <f t="shared" si="369"/>
        <v>0.30825244436985938</v>
      </c>
      <c r="Z1674" s="2" t="s">
        <v>532</v>
      </c>
      <c r="AA1674" s="2" t="s">
        <v>532</v>
      </c>
      <c r="AB1674" s="2">
        <v>0.22500000000000001</v>
      </c>
      <c r="AC1674" s="95">
        <v>0.32432812500000002</v>
      </c>
      <c r="AD1674" s="38">
        <f t="shared" si="370"/>
        <v>0</v>
      </c>
      <c r="AE1674" s="38">
        <f t="shared" si="371"/>
        <v>0</v>
      </c>
      <c r="AF1674" s="38">
        <f t="shared" si="372"/>
        <v>0</v>
      </c>
      <c r="AG1674" s="38">
        <f t="shared" si="373"/>
        <v>0</v>
      </c>
      <c r="AH1674" s="38">
        <f t="shared" si="374"/>
        <v>0</v>
      </c>
      <c r="AI1674" s="38">
        <v>232.51499999999999</v>
      </c>
      <c r="AJ1674" s="24">
        <v>0</v>
      </c>
      <c r="AK1674" s="2">
        <f t="shared" si="364"/>
        <v>0</v>
      </c>
    </row>
    <row r="1675" spans="1:37">
      <c r="A1675" s="2">
        <v>328</v>
      </c>
      <c r="B1675" s="2" t="s">
        <v>374</v>
      </c>
      <c r="C1675" s="2" t="s">
        <v>2</v>
      </c>
      <c r="D1675" s="2" t="s">
        <v>443</v>
      </c>
      <c r="E1675" s="2" t="s">
        <v>768</v>
      </c>
      <c r="F1675" s="2" t="s">
        <v>361</v>
      </c>
      <c r="G1675" s="2" t="s">
        <v>1073</v>
      </c>
      <c r="I1675" s="2">
        <v>154027</v>
      </c>
      <c r="J1675" s="169">
        <v>686</v>
      </c>
      <c r="K1675" s="95">
        <v>5.9742388232510105E-3</v>
      </c>
      <c r="L1675" s="38">
        <f t="shared" si="365"/>
        <v>0</v>
      </c>
      <c r="M1675" s="38">
        <f t="shared" si="366"/>
        <v>0</v>
      </c>
      <c r="N1675" s="38">
        <f t="shared" si="367"/>
        <v>0</v>
      </c>
      <c r="O1675" s="38">
        <f t="shared" si="368"/>
        <v>3.43</v>
      </c>
      <c r="P1675" s="2">
        <v>9851017</v>
      </c>
      <c r="Q1675" s="24">
        <v>1.8014456499507281</v>
      </c>
      <c r="R1675" s="24">
        <v>0</v>
      </c>
      <c r="S1675" s="24">
        <v>0</v>
      </c>
      <c r="T1675" s="24">
        <v>0</v>
      </c>
      <c r="U1675" s="24">
        <v>1</v>
      </c>
      <c r="V1675" s="95">
        <v>5.9742388232510105E-3</v>
      </c>
      <c r="W1675" s="95">
        <v>0.49724999999999997</v>
      </c>
      <c r="X1675" s="95">
        <v>0.44030000000000002</v>
      </c>
      <c r="Y1675" s="95">
        <f t="shared" si="369"/>
        <v>0.44030000000000002</v>
      </c>
      <c r="Z1675" s="2" t="s">
        <v>532</v>
      </c>
      <c r="AA1675" s="2" t="s">
        <v>532</v>
      </c>
      <c r="AB1675" s="2" t="s">
        <v>532</v>
      </c>
      <c r="AC1675" s="95">
        <v>0.44030000000000002</v>
      </c>
      <c r="AD1675" s="38">
        <f t="shared" si="370"/>
        <v>0</v>
      </c>
      <c r="AE1675" s="38">
        <f t="shared" si="371"/>
        <v>0</v>
      </c>
      <c r="AF1675" s="38">
        <f t="shared" si="372"/>
        <v>0</v>
      </c>
      <c r="AG1675" s="38">
        <f t="shared" si="373"/>
        <v>13.229606040000002</v>
      </c>
      <c r="AH1675" s="38">
        <f t="shared" si="374"/>
        <v>13.229606040000002</v>
      </c>
      <c r="AI1675" s="38">
        <v>127.496111111</v>
      </c>
      <c r="AJ1675" s="24">
        <v>0.13918912167282246</v>
      </c>
      <c r="AK1675" s="2">
        <f t="shared" si="364"/>
        <v>343</v>
      </c>
    </row>
    <row r="1676" spans="1:37">
      <c r="A1676" s="2">
        <v>328</v>
      </c>
      <c r="B1676" s="2" t="s">
        <v>374</v>
      </c>
      <c r="C1676" s="2" t="s">
        <v>2</v>
      </c>
      <c r="D1676" s="2" t="s">
        <v>443</v>
      </c>
      <c r="E1676" s="2" t="s">
        <v>768</v>
      </c>
      <c r="F1676" s="2" t="s">
        <v>361</v>
      </c>
      <c r="G1676" s="2" t="s">
        <v>718</v>
      </c>
      <c r="I1676" s="2">
        <v>154027</v>
      </c>
      <c r="J1676" s="169">
        <v>1502</v>
      </c>
      <c r="K1676" s="95">
        <v>8.2310628446383843E-3</v>
      </c>
      <c r="L1676" s="38">
        <f t="shared" si="365"/>
        <v>0</v>
      </c>
      <c r="M1676" s="38">
        <f t="shared" si="366"/>
        <v>0</v>
      </c>
      <c r="N1676" s="38">
        <f t="shared" si="367"/>
        <v>0</v>
      </c>
      <c r="O1676" s="38">
        <f t="shared" si="368"/>
        <v>7.51</v>
      </c>
      <c r="P1676" s="2">
        <v>9851017</v>
      </c>
      <c r="Q1676" s="24">
        <v>2.4819584209183003</v>
      </c>
      <c r="R1676" s="24">
        <v>0</v>
      </c>
      <c r="S1676" s="24">
        <v>0</v>
      </c>
      <c r="T1676" s="24">
        <v>0</v>
      </c>
      <c r="U1676" s="24">
        <v>1</v>
      </c>
      <c r="V1676" s="95">
        <v>8.2310628446383843E-3</v>
      </c>
      <c r="W1676" s="95">
        <v>0.49724999999999997</v>
      </c>
      <c r="X1676" s="95">
        <v>0.44030000000000002</v>
      </c>
      <c r="Y1676" s="95">
        <f t="shared" si="369"/>
        <v>0.44030000000000002</v>
      </c>
      <c r="Z1676" s="2" t="s">
        <v>532</v>
      </c>
      <c r="AA1676" s="2" t="s">
        <v>532</v>
      </c>
      <c r="AB1676" s="2" t="s">
        <v>532</v>
      </c>
      <c r="AC1676" s="95">
        <v>0.44030000000000002</v>
      </c>
      <c r="AD1676" s="38">
        <f t="shared" si="370"/>
        <v>0</v>
      </c>
      <c r="AE1676" s="38">
        <f t="shared" si="371"/>
        <v>0</v>
      </c>
      <c r="AF1676" s="38">
        <f t="shared" si="372"/>
        <v>0</v>
      </c>
      <c r="AG1676" s="38">
        <f t="shared" si="373"/>
        <v>28.966280280000003</v>
      </c>
      <c r="AH1676" s="38">
        <f t="shared" si="374"/>
        <v>28.966280280000003</v>
      </c>
      <c r="AI1676" s="38">
        <v>127.496111111</v>
      </c>
      <c r="AJ1676" s="24">
        <v>0.1917691009137758</v>
      </c>
      <c r="AK1676" s="2">
        <f t="shared" si="364"/>
        <v>751</v>
      </c>
    </row>
    <row r="1677" spans="1:37">
      <c r="A1677" s="2">
        <v>328</v>
      </c>
      <c r="B1677" s="2" t="s">
        <v>374</v>
      </c>
      <c r="C1677" s="2" t="s">
        <v>2</v>
      </c>
      <c r="D1677" s="2" t="s">
        <v>443</v>
      </c>
      <c r="E1677" s="2" t="s">
        <v>768</v>
      </c>
      <c r="F1677" s="2" t="s">
        <v>361</v>
      </c>
      <c r="G1677" s="2" t="s">
        <v>1069</v>
      </c>
      <c r="I1677" s="2">
        <v>154027</v>
      </c>
      <c r="J1677" s="169">
        <v>0</v>
      </c>
      <c r="K1677" s="95">
        <v>0</v>
      </c>
      <c r="L1677" s="38">
        <f t="shared" si="365"/>
        <v>0</v>
      </c>
      <c r="M1677" s="38">
        <f t="shared" si="366"/>
        <v>0</v>
      </c>
      <c r="N1677" s="38">
        <f t="shared" si="367"/>
        <v>0</v>
      </c>
      <c r="O1677" s="38">
        <f t="shared" si="368"/>
        <v>0</v>
      </c>
      <c r="P1677" s="2">
        <v>9851017</v>
      </c>
      <c r="Q1677" s="24">
        <v>0</v>
      </c>
      <c r="R1677" s="24">
        <v>0</v>
      </c>
      <c r="S1677" s="24">
        <v>0</v>
      </c>
      <c r="T1677" s="24">
        <v>0</v>
      </c>
      <c r="U1677" s="24">
        <v>1</v>
      </c>
      <c r="V1677" s="95">
        <v>0</v>
      </c>
      <c r="W1677" s="95">
        <v>0.49724999999999997</v>
      </c>
      <c r="X1677" s="95">
        <v>0.44030000000000002</v>
      </c>
      <c r="Y1677" s="95">
        <f t="shared" si="369"/>
        <v>0.44030000000000002</v>
      </c>
      <c r="Z1677" s="2" t="s">
        <v>532</v>
      </c>
      <c r="AA1677" s="2" t="s">
        <v>532</v>
      </c>
      <c r="AB1677" s="2" t="s">
        <v>532</v>
      </c>
      <c r="AC1677" s="95">
        <v>0.44030000000000002</v>
      </c>
      <c r="AD1677" s="38">
        <f t="shared" si="370"/>
        <v>0</v>
      </c>
      <c r="AE1677" s="38">
        <f t="shared" si="371"/>
        <v>0</v>
      </c>
      <c r="AF1677" s="38">
        <f t="shared" si="372"/>
        <v>0</v>
      </c>
      <c r="AG1677" s="38">
        <f t="shared" si="373"/>
        <v>0</v>
      </c>
      <c r="AH1677" s="38">
        <f t="shared" si="374"/>
        <v>0</v>
      </c>
      <c r="AI1677" s="38">
        <v>127.496111111</v>
      </c>
      <c r="AJ1677" s="24">
        <v>0</v>
      </c>
      <c r="AK1677" s="2">
        <f t="shared" si="364"/>
        <v>0</v>
      </c>
    </row>
    <row r="1678" spans="1:37">
      <c r="A1678" s="2">
        <v>318</v>
      </c>
      <c r="B1678" s="2" t="s">
        <v>366</v>
      </c>
      <c r="C1678" s="2" t="s">
        <v>1</v>
      </c>
      <c r="D1678" s="2" t="s">
        <v>448</v>
      </c>
      <c r="E1678" s="2" t="s">
        <v>768</v>
      </c>
      <c r="F1678" s="2" t="s">
        <v>361</v>
      </c>
      <c r="G1678" s="2" t="s">
        <v>1073</v>
      </c>
      <c r="I1678" s="2">
        <v>723734</v>
      </c>
      <c r="J1678" s="169">
        <v>2711</v>
      </c>
      <c r="K1678" s="95">
        <v>4.853471203978975E-3</v>
      </c>
      <c r="L1678" s="38">
        <f t="shared" si="365"/>
        <v>0</v>
      </c>
      <c r="M1678" s="38">
        <f t="shared" si="366"/>
        <v>0</v>
      </c>
      <c r="N1678" s="38">
        <f t="shared" si="367"/>
        <v>0</v>
      </c>
      <c r="O1678" s="38">
        <f t="shared" si="368"/>
        <v>13.555</v>
      </c>
      <c r="P1678" s="2">
        <v>65382556</v>
      </c>
      <c r="Q1678" s="24">
        <v>1.1438358027204303</v>
      </c>
      <c r="R1678" s="24">
        <v>0</v>
      </c>
      <c r="S1678" s="24">
        <v>0</v>
      </c>
      <c r="T1678" s="24">
        <v>0</v>
      </c>
      <c r="U1678" s="24">
        <v>1</v>
      </c>
      <c r="V1678" s="95">
        <v>4.853471203978975E-3</v>
      </c>
      <c r="W1678" s="95">
        <v>0.55621874999999987</v>
      </c>
      <c r="X1678" s="95">
        <v>0.48609374999999999</v>
      </c>
      <c r="Y1678" s="95">
        <f t="shared" si="369"/>
        <v>0.48609374999999999</v>
      </c>
      <c r="Z1678" s="2" t="s">
        <v>532</v>
      </c>
      <c r="AA1678" s="2" t="s">
        <v>532</v>
      </c>
      <c r="AB1678" s="2" t="s">
        <v>532</v>
      </c>
      <c r="AC1678" s="95">
        <v>0.48609374999999999</v>
      </c>
      <c r="AD1678" s="38">
        <f t="shared" si="370"/>
        <v>0</v>
      </c>
      <c r="AE1678" s="38">
        <f t="shared" si="371"/>
        <v>0</v>
      </c>
      <c r="AF1678" s="38">
        <f t="shared" si="372"/>
        <v>0</v>
      </c>
      <c r="AG1678" s="38">
        <f t="shared" si="373"/>
        <v>57.719646843749992</v>
      </c>
      <c r="AH1678" s="38">
        <f t="shared" si="374"/>
        <v>57.719646843749992</v>
      </c>
      <c r="AI1678" s="38">
        <v>303.90305555600003</v>
      </c>
      <c r="AJ1678" s="24">
        <v>0.24608804373272433</v>
      </c>
      <c r="AK1678" s="2">
        <f t="shared" si="364"/>
        <v>1356</v>
      </c>
    </row>
    <row r="1679" spans="1:37">
      <c r="A1679" s="2">
        <v>318</v>
      </c>
      <c r="B1679" s="2" t="s">
        <v>366</v>
      </c>
      <c r="C1679" s="2" t="s">
        <v>1</v>
      </c>
      <c r="D1679" s="2" t="s">
        <v>448</v>
      </c>
      <c r="E1679" s="2" t="s">
        <v>768</v>
      </c>
      <c r="F1679" s="2" t="s">
        <v>361</v>
      </c>
      <c r="G1679" s="2" t="s">
        <v>718</v>
      </c>
      <c r="I1679" s="2">
        <v>723734</v>
      </c>
      <c r="J1679" s="169">
        <v>6070</v>
      </c>
      <c r="K1679" s="95">
        <v>7.2794395063096092E-3</v>
      </c>
      <c r="L1679" s="38">
        <f t="shared" si="365"/>
        <v>0</v>
      </c>
      <c r="M1679" s="38">
        <f t="shared" si="366"/>
        <v>0</v>
      </c>
      <c r="N1679" s="38">
        <f t="shared" si="367"/>
        <v>0</v>
      </c>
      <c r="O1679" s="38">
        <f t="shared" si="368"/>
        <v>30.35</v>
      </c>
      <c r="P1679" s="2">
        <v>65382556</v>
      </c>
      <c r="Q1679" s="24">
        <v>1.7155728716857825</v>
      </c>
      <c r="R1679" s="24">
        <v>0</v>
      </c>
      <c r="S1679" s="24">
        <v>0</v>
      </c>
      <c r="T1679" s="24">
        <v>0</v>
      </c>
      <c r="U1679" s="24">
        <v>1</v>
      </c>
      <c r="V1679" s="95">
        <v>7.2794395063096092E-3</v>
      </c>
      <c r="W1679" s="95">
        <v>0.55621874999999987</v>
      </c>
      <c r="X1679" s="95">
        <v>0.48609374999999999</v>
      </c>
      <c r="Y1679" s="95">
        <f t="shared" si="369"/>
        <v>0.48609374999999999</v>
      </c>
      <c r="Z1679" s="2" t="s">
        <v>532</v>
      </c>
      <c r="AA1679" s="2" t="s">
        <v>532</v>
      </c>
      <c r="AB1679" s="2" t="s">
        <v>532</v>
      </c>
      <c r="AC1679" s="95">
        <v>0.48609374999999999</v>
      </c>
      <c r="AD1679" s="38">
        <f t="shared" si="370"/>
        <v>0</v>
      </c>
      <c r="AE1679" s="38">
        <f t="shared" si="371"/>
        <v>0</v>
      </c>
      <c r="AF1679" s="38">
        <f t="shared" si="372"/>
        <v>0</v>
      </c>
      <c r="AG1679" s="38">
        <f t="shared" si="373"/>
        <v>129.23580093749999</v>
      </c>
      <c r="AH1679" s="38">
        <f t="shared" si="374"/>
        <v>129.23580093749999</v>
      </c>
      <c r="AI1679" s="38">
        <v>303.90305555600003</v>
      </c>
      <c r="AJ1679" s="24">
        <v>0.36909316081031396</v>
      </c>
      <c r="AK1679" s="2">
        <f t="shared" ref="AK1679:AK1742" si="375">ROUND((O1679+N1679)/0.01,0)</f>
        <v>3035</v>
      </c>
    </row>
    <row r="1680" spans="1:37">
      <c r="A1680" s="2">
        <v>318</v>
      </c>
      <c r="B1680" s="2" t="s">
        <v>366</v>
      </c>
      <c r="C1680" s="2" t="s">
        <v>1</v>
      </c>
      <c r="D1680" s="2" t="s">
        <v>448</v>
      </c>
      <c r="E1680" s="2" t="s">
        <v>768</v>
      </c>
      <c r="F1680" s="2" t="s">
        <v>361</v>
      </c>
      <c r="G1680" s="2" t="s">
        <v>1069</v>
      </c>
      <c r="I1680" s="2">
        <v>723734</v>
      </c>
      <c r="J1680" s="169">
        <v>0</v>
      </c>
      <c r="K1680" s="95">
        <v>0</v>
      </c>
      <c r="L1680" s="38">
        <f t="shared" si="365"/>
        <v>0</v>
      </c>
      <c r="M1680" s="38">
        <f t="shared" si="366"/>
        <v>0</v>
      </c>
      <c r="N1680" s="38">
        <f t="shared" si="367"/>
        <v>0</v>
      </c>
      <c r="O1680" s="38">
        <f t="shared" si="368"/>
        <v>0</v>
      </c>
      <c r="P1680" s="2">
        <v>65382556</v>
      </c>
      <c r="Q1680" s="24">
        <v>0</v>
      </c>
      <c r="R1680" s="24">
        <v>0</v>
      </c>
      <c r="S1680" s="24">
        <v>0</v>
      </c>
      <c r="T1680" s="24">
        <v>0</v>
      </c>
      <c r="U1680" s="24">
        <v>1</v>
      </c>
      <c r="V1680" s="95">
        <v>0</v>
      </c>
      <c r="W1680" s="95">
        <v>0.55621874999999987</v>
      </c>
      <c r="X1680" s="95">
        <v>0.48609374999999999</v>
      </c>
      <c r="Y1680" s="95">
        <f t="shared" si="369"/>
        <v>0.48609374999999999</v>
      </c>
      <c r="Z1680" s="2" t="s">
        <v>532</v>
      </c>
      <c r="AA1680" s="2" t="s">
        <v>532</v>
      </c>
      <c r="AB1680" s="2" t="s">
        <v>532</v>
      </c>
      <c r="AC1680" s="95">
        <v>0.48609374999999999</v>
      </c>
      <c r="AD1680" s="38">
        <f t="shared" si="370"/>
        <v>0</v>
      </c>
      <c r="AE1680" s="38">
        <f t="shared" si="371"/>
        <v>0</v>
      </c>
      <c r="AF1680" s="38">
        <f t="shared" si="372"/>
        <v>0</v>
      </c>
      <c r="AG1680" s="38">
        <f t="shared" si="373"/>
        <v>0</v>
      </c>
      <c r="AH1680" s="38">
        <f t="shared" si="374"/>
        <v>0</v>
      </c>
      <c r="AI1680" s="38">
        <v>303.90305555600003</v>
      </c>
      <c r="AJ1680" s="24">
        <v>0</v>
      </c>
      <c r="AK1680" s="2">
        <f t="shared" si="375"/>
        <v>0</v>
      </c>
    </row>
    <row r="1681" spans="1:37">
      <c r="A1681" s="2">
        <v>324</v>
      </c>
      <c r="B1681" s="2" t="s">
        <v>370</v>
      </c>
      <c r="C1681" s="2" t="s">
        <v>26</v>
      </c>
      <c r="D1681" s="2" t="s">
        <v>410</v>
      </c>
      <c r="E1681" s="2" t="s">
        <v>767</v>
      </c>
      <c r="F1681" s="2" t="s">
        <v>361</v>
      </c>
      <c r="G1681" s="2" t="s">
        <v>1074</v>
      </c>
      <c r="I1681" s="2">
        <v>3466</v>
      </c>
      <c r="J1681" s="169">
        <v>308.2</v>
      </c>
      <c r="K1681" s="95">
        <v>8.4555349768033874E-2</v>
      </c>
      <c r="L1681" s="38">
        <f t="shared" si="365"/>
        <v>0</v>
      </c>
      <c r="M1681" s="38">
        <f t="shared" si="366"/>
        <v>0</v>
      </c>
      <c r="N1681" s="38">
        <f t="shared" si="367"/>
        <v>0</v>
      </c>
      <c r="O1681" s="38">
        <f t="shared" si="368"/>
        <v>1.5409999999999999</v>
      </c>
      <c r="P1681" s="2">
        <v>11311117</v>
      </c>
      <c r="Q1681" s="24">
        <v>0.53174791141515954</v>
      </c>
      <c r="R1681" s="24">
        <v>0</v>
      </c>
      <c r="S1681" s="24">
        <v>0</v>
      </c>
      <c r="T1681" s="24">
        <v>0</v>
      </c>
      <c r="U1681" s="24">
        <v>1</v>
      </c>
      <c r="V1681" s="95">
        <v>8.4555349768033874E-2</v>
      </c>
      <c r="W1681" s="95">
        <v>0.49831249999999994</v>
      </c>
      <c r="X1681" s="95">
        <v>0.46856249999999999</v>
      </c>
      <c r="Y1681" s="95">
        <f t="shared" si="369"/>
        <v>0.46856249999999999</v>
      </c>
      <c r="Z1681" s="2" t="s">
        <v>532</v>
      </c>
      <c r="AA1681" s="2" t="s">
        <v>532</v>
      </c>
      <c r="AB1681" s="2" t="s">
        <v>532</v>
      </c>
      <c r="AC1681" s="95">
        <v>0.46856249999999999</v>
      </c>
      <c r="AD1681" s="38">
        <f t="shared" si="370"/>
        <v>0</v>
      </c>
      <c r="AE1681" s="38">
        <f t="shared" si="371"/>
        <v>0</v>
      </c>
      <c r="AF1681" s="38">
        <f t="shared" si="372"/>
        <v>0</v>
      </c>
      <c r="AG1681" s="38">
        <f t="shared" si="373"/>
        <v>6.3252001574999994</v>
      </c>
      <c r="AH1681" s="38">
        <f t="shared" si="374"/>
        <v>6.3252001574999994</v>
      </c>
      <c r="AI1681" s="38">
        <v>81.848055556000006</v>
      </c>
      <c r="AJ1681" s="24">
        <v>7.3485714470117175E-2</v>
      </c>
      <c r="AK1681" s="2">
        <f t="shared" si="375"/>
        <v>154</v>
      </c>
    </row>
    <row r="1682" spans="1:37">
      <c r="A1682" s="2">
        <v>324</v>
      </c>
      <c r="B1682" s="2" t="s">
        <v>370</v>
      </c>
      <c r="C1682" s="2" t="s">
        <v>26</v>
      </c>
      <c r="D1682" s="2" t="s">
        <v>410</v>
      </c>
      <c r="E1682" s="2" t="s">
        <v>767</v>
      </c>
      <c r="F1682" s="2" t="s">
        <v>361</v>
      </c>
      <c r="G1682" s="2" t="s">
        <v>1075</v>
      </c>
      <c r="I1682" s="2">
        <v>3466</v>
      </c>
      <c r="J1682" s="169">
        <v>0.19999999999999929</v>
      </c>
      <c r="K1682" s="95">
        <v>2.2195948558567376E-2</v>
      </c>
      <c r="L1682" s="38">
        <f t="shared" si="365"/>
        <v>0</v>
      </c>
      <c r="M1682" s="38">
        <f t="shared" si="366"/>
        <v>0</v>
      </c>
      <c r="N1682" s="38">
        <f t="shared" si="367"/>
        <v>0</v>
      </c>
      <c r="O1682" s="38">
        <f t="shared" si="368"/>
        <v>9.9999999999999655E-4</v>
      </c>
      <c r="P1682" s="2">
        <v>11311117</v>
      </c>
      <c r="Q1682" s="24">
        <v>0.13958489108347955</v>
      </c>
      <c r="R1682" s="24">
        <v>0</v>
      </c>
      <c r="S1682" s="24">
        <v>0</v>
      </c>
      <c r="T1682" s="24">
        <v>0</v>
      </c>
      <c r="U1682" s="24">
        <v>1</v>
      </c>
      <c r="V1682" s="95">
        <v>2.2195948558567376E-2</v>
      </c>
      <c r="W1682" s="95">
        <v>0.49831249999999994</v>
      </c>
      <c r="X1682" s="95">
        <v>0.46856249999999999</v>
      </c>
      <c r="Y1682" s="95">
        <f t="shared" si="369"/>
        <v>0.46856249999999999</v>
      </c>
      <c r="Z1682" s="2" t="s">
        <v>532</v>
      </c>
      <c r="AA1682" s="2" t="s">
        <v>532</v>
      </c>
      <c r="AB1682" s="2" t="s">
        <v>532</v>
      </c>
      <c r="AC1682" s="95">
        <v>0.46856249999999999</v>
      </c>
      <c r="AD1682" s="38">
        <f t="shared" si="370"/>
        <v>0</v>
      </c>
      <c r="AE1682" s="38">
        <f t="shared" si="371"/>
        <v>0</v>
      </c>
      <c r="AF1682" s="38">
        <f t="shared" si="372"/>
        <v>0</v>
      </c>
      <c r="AG1682" s="38">
        <f t="shared" si="373"/>
        <v>4.1046074999999856E-3</v>
      </c>
      <c r="AH1682" s="38">
        <f t="shared" si="374"/>
        <v>4.1046074999999856E-3</v>
      </c>
      <c r="AI1682" s="38">
        <v>81.848055556000006</v>
      </c>
      <c r="AJ1682" s="24">
        <v>1.9290147136082486E-2</v>
      </c>
      <c r="AK1682" s="2">
        <f t="shared" si="375"/>
        <v>0</v>
      </c>
    </row>
    <row r="1683" spans="1:37">
      <c r="A1683" s="2">
        <v>324</v>
      </c>
      <c r="B1683" s="2" t="s">
        <v>370</v>
      </c>
      <c r="C1683" s="2" t="s">
        <v>26</v>
      </c>
      <c r="D1683" s="2" t="s">
        <v>410</v>
      </c>
      <c r="E1683" s="2" t="s">
        <v>767</v>
      </c>
      <c r="F1683" s="2" t="s">
        <v>361</v>
      </c>
      <c r="G1683" s="2" t="s">
        <v>1076</v>
      </c>
      <c r="I1683" s="2">
        <v>3466</v>
      </c>
      <c r="J1683" s="169">
        <v>0</v>
      </c>
      <c r="K1683" s="95">
        <v>0</v>
      </c>
      <c r="L1683" s="38">
        <f t="shared" si="365"/>
        <v>0</v>
      </c>
      <c r="M1683" s="38">
        <f t="shared" si="366"/>
        <v>0</v>
      </c>
      <c r="N1683" s="38">
        <f t="shared" si="367"/>
        <v>0</v>
      </c>
      <c r="O1683" s="38">
        <f t="shared" si="368"/>
        <v>0</v>
      </c>
      <c r="P1683" s="2">
        <v>11311117</v>
      </c>
      <c r="Q1683" s="24">
        <v>0</v>
      </c>
      <c r="R1683" s="24">
        <v>0</v>
      </c>
      <c r="S1683" s="24">
        <v>0</v>
      </c>
      <c r="T1683" s="24">
        <v>0</v>
      </c>
      <c r="U1683" s="24">
        <v>1</v>
      </c>
      <c r="V1683" s="95">
        <v>0</v>
      </c>
      <c r="W1683" s="95">
        <v>0.49831249999999994</v>
      </c>
      <c r="X1683" s="95">
        <v>0.46856249999999999</v>
      </c>
      <c r="Y1683" s="95">
        <f t="shared" si="369"/>
        <v>0.46856249999999999</v>
      </c>
      <c r="Z1683" s="2" t="s">
        <v>532</v>
      </c>
      <c r="AA1683" s="2" t="s">
        <v>532</v>
      </c>
      <c r="AB1683" s="2" t="s">
        <v>532</v>
      </c>
      <c r="AC1683" s="95">
        <v>0.46856249999999999</v>
      </c>
      <c r="AD1683" s="38">
        <f t="shared" si="370"/>
        <v>0</v>
      </c>
      <c r="AE1683" s="38">
        <f t="shared" si="371"/>
        <v>0</v>
      </c>
      <c r="AF1683" s="38">
        <f t="shared" si="372"/>
        <v>0</v>
      </c>
      <c r="AG1683" s="38">
        <f t="shared" si="373"/>
        <v>0</v>
      </c>
      <c r="AH1683" s="38">
        <f t="shared" si="374"/>
        <v>0</v>
      </c>
      <c r="AI1683" s="38">
        <v>81.848055556000006</v>
      </c>
      <c r="AJ1683" s="24">
        <v>0</v>
      </c>
      <c r="AK1683" s="2">
        <f t="shared" si="375"/>
        <v>0</v>
      </c>
    </row>
    <row r="1684" spans="1:37">
      <c r="A1684" s="2">
        <v>324</v>
      </c>
      <c r="B1684" s="2" t="s">
        <v>370</v>
      </c>
      <c r="C1684" s="2" t="s">
        <v>26</v>
      </c>
      <c r="D1684" s="2" t="s">
        <v>410</v>
      </c>
      <c r="E1684" s="2" t="s">
        <v>767</v>
      </c>
      <c r="F1684" s="2" t="s">
        <v>361</v>
      </c>
      <c r="G1684" s="2" t="s">
        <v>1073</v>
      </c>
      <c r="I1684" s="2">
        <v>3466</v>
      </c>
      <c r="J1684" s="169">
        <v>33</v>
      </c>
      <c r="K1684" s="95">
        <v>8.4555349768033874E-2</v>
      </c>
      <c r="L1684" s="38">
        <f t="shared" si="365"/>
        <v>0</v>
      </c>
      <c r="M1684" s="38">
        <f t="shared" si="366"/>
        <v>0</v>
      </c>
      <c r="N1684" s="38">
        <f t="shared" si="367"/>
        <v>0</v>
      </c>
      <c r="O1684" s="38">
        <f t="shared" si="368"/>
        <v>0.16500000000000001</v>
      </c>
      <c r="P1684" s="2">
        <v>11311117</v>
      </c>
      <c r="Q1684" s="24">
        <v>0.53174791141515954</v>
      </c>
      <c r="R1684" s="24">
        <v>0</v>
      </c>
      <c r="S1684" s="24">
        <v>0</v>
      </c>
      <c r="T1684" s="24">
        <v>0</v>
      </c>
      <c r="U1684" s="24">
        <v>1</v>
      </c>
      <c r="V1684" s="95">
        <v>8.4555349768033874E-2</v>
      </c>
      <c r="W1684" s="95">
        <v>0.49831249999999994</v>
      </c>
      <c r="X1684" s="95">
        <v>0.46856249999999999</v>
      </c>
      <c r="Y1684" s="95">
        <f t="shared" si="369"/>
        <v>0.46856249999999999</v>
      </c>
      <c r="Z1684" s="2" t="s">
        <v>532</v>
      </c>
      <c r="AA1684" s="2" t="s">
        <v>532</v>
      </c>
      <c r="AB1684" s="2" t="s">
        <v>532</v>
      </c>
      <c r="AC1684" s="95">
        <v>0.46856249999999999</v>
      </c>
      <c r="AD1684" s="38">
        <f t="shared" si="370"/>
        <v>0</v>
      </c>
      <c r="AE1684" s="38">
        <f t="shared" si="371"/>
        <v>0</v>
      </c>
      <c r="AF1684" s="38">
        <f t="shared" si="372"/>
        <v>0</v>
      </c>
      <c r="AG1684" s="38">
        <f t="shared" si="373"/>
        <v>0.67726023749999997</v>
      </c>
      <c r="AH1684" s="38">
        <f t="shared" si="374"/>
        <v>0.67726023749999997</v>
      </c>
      <c r="AI1684" s="38">
        <v>81.848055556000006</v>
      </c>
      <c r="AJ1684" s="24">
        <v>7.3485714470117175E-2</v>
      </c>
      <c r="AK1684" s="2">
        <f t="shared" si="375"/>
        <v>17</v>
      </c>
    </row>
    <row r="1685" spans="1:37">
      <c r="A1685" s="2">
        <v>324</v>
      </c>
      <c r="B1685" s="2" t="s">
        <v>370</v>
      </c>
      <c r="C1685" s="2" t="s">
        <v>26</v>
      </c>
      <c r="D1685" s="2" t="s">
        <v>410</v>
      </c>
      <c r="E1685" s="2" t="s">
        <v>767</v>
      </c>
      <c r="F1685" s="2" t="s">
        <v>361</v>
      </c>
      <c r="G1685" s="2" t="s">
        <v>718</v>
      </c>
      <c r="I1685" s="2">
        <v>3466</v>
      </c>
      <c r="J1685" s="169">
        <v>29</v>
      </c>
      <c r="K1685" s="95">
        <v>2.2195948558567376E-2</v>
      </c>
      <c r="L1685" s="38">
        <f t="shared" si="365"/>
        <v>0</v>
      </c>
      <c r="M1685" s="38">
        <f t="shared" si="366"/>
        <v>0</v>
      </c>
      <c r="N1685" s="38">
        <f t="shared" si="367"/>
        <v>0</v>
      </c>
      <c r="O1685" s="38">
        <f t="shared" si="368"/>
        <v>0.14499999999999999</v>
      </c>
      <c r="P1685" s="2">
        <v>11311117</v>
      </c>
      <c r="Q1685" s="24">
        <v>0.13958489108347955</v>
      </c>
      <c r="R1685" s="24">
        <v>0</v>
      </c>
      <c r="S1685" s="24">
        <v>0</v>
      </c>
      <c r="T1685" s="24">
        <v>0</v>
      </c>
      <c r="U1685" s="24">
        <v>1</v>
      </c>
      <c r="V1685" s="95">
        <v>2.2195948558567376E-2</v>
      </c>
      <c r="W1685" s="95">
        <v>0.49831249999999994</v>
      </c>
      <c r="X1685" s="95">
        <v>0.46856249999999999</v>
      </c>
      <c r="Y1685" s="95">
        <f t="shared" si="369"/>
        <v>0.46856249999999999</v>
      </c>
      <c r="Z1685" s="2" t="s">
        <v>532</v>
      </c>
      <c r="AA1685" s="2" t="s">
        <v>532</v>
      </c>
      <c r="AB1685" s="2" t="s">
        <v>532</v>
      </c>
      <c r="AC1685" s="95">
        <v>0.46856249999999999</v>
      </c>
      <c r="AD1685" s="38">
        <f t="shared" si="370"/>
        <v>0</v>
      </c>
      <c r="AE1685" s="38">
        <f t="shared" si="371"/>
        <v>0</v>
      </c>
      <c r="AF1685" s="38">
        <f t="shared" si="372"/>
        <v>0</v>
      </c>
      <c r="AG1685" s="38">
        <f t="shared" si="373"/>
        <v>0.59516808749999994</v>
      </c>
      <c r="AH1685" s="38">
        <f t="shared" si="374"/>
        <v>0.59516808749999994</v>
      </c>
      <c r="AI1685" s="38">
        <v>81.848055556000006</v>
      </c>
      <c r="AJ1685" s="24">
        <v>1.9290147136082486E-2</v>
      </c>
      <c r="AK1685" s="2">
        <f t="shared" si="375"/>
        <v>15</v>
      </c>
    </row>
    <row r="1686" spans="1:37">
      <c r="A1686" s="2">
        <v>324</v>
      </c>
      <c r="B1686" s="2" t="s">
        <v>370</v>
      </c>
      <c r="C1686" s="2" t="s">
        <v>26</v>
      </c>
      <c r="D1686" s="2" t="s">
        <v>410</v>
      </c>
      <c r="E1686" s="2" t="s">
        <v>767</v>
      </c>
      <c r="F1686" s="2" t="s">
        <v>361</v>
      </c>
      <c r="G1686" s="2" t="s">
        <v>1077</v>
      </c>
      <c r="I1686" s="2">
        <v>3466</v>
      </c>
      <c r="J1686" s="169">
        <v>0</v>
      </c>
      <c r="K1686" s="95">
        <v>2.2195948558567376E-2</v>
      </c>
      <c r="L1686" s="38">
        <f t="shared" si="365"/>
        <v>0</v>
      </c>
      <c r="M1686" s="38">
        <f t="shared" si="366"/>
        <v>0</v>
      </c>
      <c r="N1686" s="38">
        <f t="shared" si="367"/>
        <v>0</v>
      </c>
      <c r="O1686" s="38">
        <f t="shared" si="368"/>
        <v>0</v>
      </c>
      <c r="P1686" s="2">
        <v>11311117</v>
      </c>
      <c r="Q1686" s="24">
        <v>0.13958489108347955</v>
      </c>
      <c r="R1686" s="24">
        <v>0</v>
      </c>
      <c r="S1686" s="24">
        <v>0</v>
      </c>
      <c r="T1686" s="24">
        <v>0</v>
      </c>
      <c r="U1686" s="24">
        <v>1</v>
      </c>
      <c r="V1686" s="95">
        <v>2.2195948558567376E-2</v>
      </c>
      <c r="W1686" s="95">
        <v>0.49831249999999994</v>
      </c>
      <c r="X1686" s="95">
        <v>0.46856249999999999</v>
      </c>
      <c r="Y1686" s="95">
        <f t="shared" si="369"/>
        <v>0.46856249999999999</v>
      </c>
      <c r="Z1686" s="2" t="s">
        <v>532</v>
      </c>
      <c r="AA1686" s="2" t="s">
        <v>532</v>
      </c>
      <c r="AB1686" s="2" t="s">
        <v>532</v>
      </c>
      <c r="AC1686" s="95">
        <v>0.46856249999999999</v>
      </c>
      <c r="AD1686" s="38">
        <f t="shared" si="370"/>
        <v>0</v>
      </c>
      <c r="AE1686" s="38">
        <f t="shared" si="371"/>
        <v>0</v>
      </c>
      <c r="AF1686" s="38">
        <f t="shared" si="372"/>
        <v>0</v>
      </c>
      <c r="AG1686" s="38">
        <f t="shared" si="373"/>
        <v>0</v>
      </c>
      <c r="AH1686" s="38">
        <f t="shared" si="374"/>
        <v>0</v>
      </c>
      <c r="AI1686" s="38">
        <v>81.848055556000006</v>
      </c>
      <c r="AJ1686" s="24">
        <v>1.9290147136082486E-2</v>
      </c>
      <c r="AK1686" s="2">
        <f t="shared" si="375"/>
        <v>0</v>
      </c>
    </row>
    <row r="1687" spans="1:37">
      <c r="A1687" s="2">
        <v>324</v>
      </c>
      <c r="B1687" s="2" t="s">
        <v>370</v>
      </c>
      <c r="C1687" s="2" t="s">
        <v>26</v>
      </c>
      <c r="D1687" s="2" t="s">
        <v>410</v>
      </c>
      <c r="E1687" s="2" t="s">
        <v>767</v>
      </c>
      <c r="F1687" s="2" t="s">
        <v>361</v>
      </c>
      <c r="G1687" s="2" t="s">
        <v>1069</v>
      </c>
      <c r="I1687" s="2">
        <v>3466</v>
      </c>
      <c r="J1687" s="169">
        <v>0</v>
      </c>
      <c r="K1687" s="95">
        <v>0</v>
      </c>
      <c r="L1687" s="38">
        <f t="shared" si="365"/>
        <v>0</v>
      </c>
      <c r="M1687" s="38">
        <f t="shared" si="366"/>
        <v>0</v>
      </c>
      <c r="N1687" s="38">
        <f t="shared" si="367"/>
        <v>0</v>
      </c>
      <c r="O1687" s="38">
        <f t="shared" si="368"/>
        <v>0</v>
      </c>
      <c r="P1687" s="2">
        <v>11311117</v>
      </c>
      <c r="Q1687" s="24">
        <v>0</v>
      </c>
      <c r="R1687" s="24">
        <v>0</v>
      </c>
      <c r="S1687" s="24">
        <v>0</v>
      </c>
      <c r="T1687" s="24">
        <v>0</v>
      </c>
      <c r="U1687" s="24">
        <v>1</v>
      </c>
      <c r="V1687" s="95">
        <v>0</v>
      </c>
      <c r="W1687" s="95">
        <v>0.49831249999999994</v>
      </c>
      <c r="X1687" s="95">
        <v>0.46856249999999999</v>
      </c>
      <c r="Y1687" s="95">
        <f t="shared" si="369"/>
        <v>0.46856249999999999</v>
      </c>
      <c r="Z1687" s="2" t="s">
        <v>532</v>
      </c>
      <c r="AA1687" s="2" t="s">
        <v>532</v>
      </c>
      <c r="AB1687" s="2" t="s">
        <v>532</v>
      </c>
      <c r="AC1687" s="95">
        <v>0.46856249999999999</v>
      </c>
      <c r="AD1687" s="38">
        <f t="shared" si="370"/>
        <v>0</v>
      </c>
      <c r="AE1687" s="38">
        <f t="shared" si="371"/>
        <v>0</v>
      </c>
      <c r="AF1687" s="38">
        <f t="shared" si="372"/>
        <v>0</v>
      </c>
      <c r="AG1687" s="38">
        <f t="shared" si="373"/>
        <v>0</v>
      </c>
      <c r="AH1687" s="38">
        <f t="shared" si="374"/>
        <v>0</v>
      </c>
      <c r="AI1687" s="38">
        <v>81.848055556000006</v>
      </c>
      <c r="AJ1687" s="24">
        <v>0</v>
      </c>
      <c r="AK1687" s="2">
        <f t="shared" si="375"/>
        <v>0</v>
      </c>
    </row>
    <row r="1688" spans="1:37">
      <c r="A1688" s="2">
        <v>341</v>
      </c>
      <c r="B1688" s="2" t="s">
        <v>386</v>
      </c>
      <c r="C1688" s="2" t="s">
        <v>25</v>
      </c>
      <c r="D1688" s="2" t="s">
        <v>411</v>
      </c>
      <c r="E1688" s="2" t="s">
        <v>767</v>
      </c>
      <c r="F1688" s="2" t="s">
        <v>361</v>
      </c>
      <c r="G1688" s="2" t="s">
        <v>1074</v>
      </c>
      <c r="I1688" s="2">
        <v>34972</v>
      </c>
      <c r="J1688" s="169">
        <v>1344</v>
      </c>
      <c r="K1688" s="95">
        <v>9.5970843358027572E-4</v>
      </c>
      <c r="L1688" s="38">
        <f t="shared" si="365"/>
        <v>0</v>
      </c>
      <c r="M1688" s="38">
        <f t="shared" si="366"/>
        <v>0</v>
      </c>
      <c r="N1688" s="38">
        <f t="shared" si="367"/>
        <v>0</v>
      </c>
      <c r="O1688" s="38">
        <f t="shared" si="368"/>
        <v>6.72</v>
      </c>
      <c r="P1688" s="2">
        <v>7153784</v>
      </c>
      <c r="Q1688" s="24">
        <v>6.9245526691042877E-2</v>
      </c>
      <c r="R1688" s="24">
        <v>0</v>
      </c>
      <c r="S1688" s="24">
        <v>0</v>
      </c>
      <c r="T1688" s="24">
        <v>0</v>
      </c>
      <c r="U1688" s="24">
        <v>1</v>
      </c>
      <c r="V1688" s="95">
        <v>9.5970843358027572E-4</v>
      </c>
      <c r="W1688" s="95">
        <v>0.36124999999999996</v>
      </c>
      <c r="X1688" s="95">
        <v>0.33697187499999998</v>
      </c>
      <c r="Y1688" s="95">
        <f t="shared" si="369"/>
        <v>0.33697187499999998</v>
      </c>
      <c r="Z1688" s="2" t="s">
        <v>532</v>
      </c>
      <c r="AA1688" s="2" t="s">
        <v>532</v>
      </c>
      <c r="AB1688" s="2" t="s">
        <v>532</v>
      </c>
      <c r="AC1688" s="95">
        <v>0.33697187499999998</v>
      </c>
      <c r="AD1688" s="38">
        <f t="shared" si="370"/>
        <v>0</v>
      </c>
      <c r="AE1688" s="38">
        <f t="shared" si="371"/>
        <v>0</v>
      </c>
      <c r="AF1688" s="38">
        <f t="shared" si="372"/>
        <v>0</v>
      </c>
      <c r="AG1688" s="38">
        <f t="shared" si="373"/>
        <v>19.83659076</v>
      </c>
      <c r="AH1688" s="38">
        <f t="shared" si="374"/>
        <v>19.83659076</v>
      </c>
      <c r="AI1688" s="38">
        <v>28.898055555999999</v>
      </c>
      <c r="AJ1688" s="24">
        <v>1.7141898698132447E-2</v>
      </c>
      <c r="AK1688" s="2">
        <f t="shared" si="375"/>
        <v>672</v>
      </c>
    </row>
    <row r="1689" spans="1:37">
      <c r="A1689" s="2">
        <v>341</v>
      </c>
      <c r="B1689" s="2" t="s">
        <v>386</v>
      </c>
      <c r="C1689" s="2" t="s">
        <v>25</v>
      </c>
      <c r="D1689" s="2" t="s">
        <v>411</v>
      </c>
      <c r="E1689" s="2" t="s">
        <v>767</v>
      </c>
      <c r="F1689" s="2" t="s">
        <v>361</v>
      </c>
      <c r="G1689" s="2" t="s">
        <v>1075</v>
      </c>
      <c r="I1689" s="2">
        <v>34972</v>
      </c>
      <c r="J1689" s="169">
        <v>2493.4</v>
      </c>
      <c r="K1689" s="95">
        <v>1.5851846237227097E-3</v>
      </c>
      <c r="L1689" s="38">
        <f t="shared" si="365"/>
        <v>0</v>
      </c>
      <c r="M1689" s="38">
        <f t="shared" si="366"/>
        <v>0</v>
      </c>
      <c r="N1689" s="38">
        <f t="shared" si="367"/>
        <v>0</v>
      </c>
      <c r="O1689" s="38">
        <f t="shared" si="368"/>
        <v>12.467000000000001</v>
      </c>
      <c r="P1689" s="2">
        <v>7153784</v>
      </c>
      <c r="Q1689" s="24">
        <v>0.11437530434397301</v>
      </c>
      <c r="R1689" s="24">
        <v>0</v>
      </c>
      <c r="S1689" s="24">
        <v>0</v>
      </c>
      <c r="T1689" s="24">
        <v>0</v>
      </c>
      <c r="U1689" s="24">
        <v>1</v>
      </c>
      <c r="V1689" s="95">
        <v>1.5851846237227097E-3</v>
      </c>
      <c r="W1689" s="95">
        <v>0.36124999999999996</v>
      </c>
      <c r="X1689" s="95">
        <v>0.33697187499999998</v>
      </c>
      <c r="Y1689" s="95">
        <f t="shared" si="369"/>
        <v>0.33697187499999998</v>
      </c>
      <c r="Z1689" s="2" t="s">
        <v>532</v>
      </c>
      <c r="AA1689" s="2" t="s">
        <v>532</v>
      </c>
      <c r="AB1689" s="2" t="s">
        <v>532</v>
      </c>
      <c r="AC1689" s="95">
        <v>0.33697187499999998</v>
      </c>
      <c r="AD1689" s="38">
        <f t="shared" si="370"/>
        <v>0</v>
      </c>
      <c r="AE1689" s="38">
        <f t="shared" si="371"/>
        <v>0</v>
      </c>
      <c r="AF1689" s="38">
        <f t="shared" si="372"/>
        <v>0</v>
      </c>
      <c r="AG1689" s="38">
        <f t="shared" si="373"/>
        <v>36.801008482874998</v>
      </c>
      <c r="AH1689" s="38">
        <f t="shared" si="374"/>
        <v>36.801008482874998</v>
      </c>
      <c r="AI1689" s="38">
        <v>28.898055555999999</v>
      </c>
      <c r="AJ1689" s="24">
        <v>2.8313885016431888E-2</v>
      </c>
      <c r="AK1689" s="2">
        <f t="shared" si="375"/>
        <v>1247</v>
      </c>
    </row>
    <row r="1690" spans="1:37">
      <c r="A1690" s="2">
        <v>341</v>
      </c>
      <c r="B1690" s="2" t="s">
        <v>386</v>
      </c>
      <c r="C1690" s="2" t="s">
        <v>25</v>
      </c>
      <c r="D1690" s="2" t="s">
        <v>411</v>
      </c>
      <c r="E1690" s="2" t="s">
        <v>767</v>
      </c>
      <c r="F1690" s="2" t="s">
        <v>361</v>
      </c>
      <c r="G1690" s="2" t="s">
        <v>1076</v>
      </c>
      <c r="I1690" s="2">
        <v>34972</v>
      </c>
      <c r="J1690" s="169">
        <v>685.40000000000009</v>
      </c>
      <c r="K1690" s="95">
        <v>0.19995996797437951</v>
      </c>
      <c r="L1690" s="38">
        <f t="shared" si="365"/>
        <v>0</v>
      </c>
      <c r="M1690" s="38">
        <f t="shared" si="366"/>
        <v>0</v>
      </c>
      <c r="N1690" s="38">
        <f t="shared" si="367"/>
        <v>0</v>
      </c>
      <c r="O1690" s="38">
        <f t="shared" si="368"/>
        <v>3.4270000000000005</v>
      </c>
      <c r="P1690" s="2">
        <v>7153784</v>
      </c>
      <c r="Q1690" s="24">
        <v>14.427645746380517</v>
      </c>
      <c r="R1690" s="24">
        <v>0</v>
      </c>
      <c r="S1690" s="24">
        <v>0</v>
      </c>
      <c r="T1690" s="24">
        <v>0</v>
      </c>
      <c r="U1690" s="24">
        <v>1</v>
      </c>
      <c r="V1690" s="95">
        <v>0.19995996797437951</v>
      </c>
      <c r="W1690" s="95">
        <v>0.36124999999999996</v>
      </c>
      <c r="X1690" s="95">
        <v>0.33697187499999998</v>
      </c>
      <c r="Y1690" s="95">
        <f t="shared" si="369"/>
        <v>0.33697187499999998</v>
      </c>
      <c r="Z1690" s="2" t="s">
        <v>532</v>
      </c>
      <c r="AA1690" s="2" t="s">
        <v>532</v>
      </c>
      <c r="AB1690" s="2" t="s">
        <v>532</v>
      </c>
      <c r="AC1690" s="95">
        <v>0.33697187499999998</v>
      </c>
      <c r="AD1690" s="38">
        <f t="shared" si="370"/>
        <v>0</v>
      </c>
      <c r="AE1690" s="38">
        <f t="shared" si="371"/>
        <v>0</v>
      </c>
      <c r="AF1690" s="38">
        <f t="shared" si="372"/>
        <v>0</v>
      </c>
      <c r="AG1690" s="38">
        <f t="shared" si="373"/>
        <v>10.116070912875001</v>
      </c>
      <c r="AH1690" s="38">
        <f t="shared" si="374"/>
        <v>10.116070912875001</v>
      </c>
      <c r="AI1690" s="38">
        <v>28.898055555999999</v>
      </c>
      <c r="AJ1690" s="24">
        <v>3.5715988260218916</v>
      </c>
      <c r="AK1690" s="2">
        <f t="shared" si="375"/>
        <v>343</v>
      </c>
    </row>
    <row r="1691" spans="1:37">
      <c r="A1691" s="2">
        <v>341</v>
      </c>
      <c r="B1691" s="2" t="s">
        <v>386</v>
      </c>
      <c r="C1691" s="2" t="s">
        <v>25</v>
      </c>
      <c r="D1691" s="2" t="s">
        <v>411</v>
      </c>
      <c r="E1691" s="2" t="s">
        <v>767</v>
      </c>
      <c r="F1691" s="2" t="s">
        <v>361</v>
      </c>
      <c r="G1691" s="2" t="s">
        <v>1073</v>
      </c>
      <c r="I1691" s="2">
        <v>34972</v>
      </c>
      <c r="J1691" s="169">
        <v>0</v>
      </c>
      <c r="K1691" s="95">
        <v>9.5970843358027572E-4</v>
      </c>
      <c r="L1691" s="38">
        <f t="shared" si="365"/>
        <v>0</v>
      </c>
      <c r="M1691" s="38">
        <f t="shared" si="366"/>
        <v>0</v>
      </c>
      <c r="N1691" s="38">
        <f t="shared" si="367"/>
        <v>0</v>
      </c>
      <c r="O1691" s="38">
        <f t="shared" si="368"/>
        <v>0</v>
      </c>
      <c r="P1691" s="2">
        <v>7153784</v>
      </c>
      <c r="Q1691" s="24">
        <v>6.9245526691042877E-2</v>
      </c>
      <c r="R1691" s="24">
        <v>0</v>
      </c>
      <c r="S1691" s="24">
        <v>0</v>
      </c>
      <c r="T1691" s="24">
        <v>0</v>
      </c>
      <c r="U1691" s="24">
        <v>1</v>
      </c>
      <c r="V1691" s="95">
        <v>9.5970843358027572E-4</v>
      </c>
      <c r="W1691" s="95">
        <v>0.36124999999999996</v>
      </c>
      <c r="X1691" s="95">
        <v>0.33697187499999998</v>
      </c>
      <c r="Y1691" s="95">
        <f t="shared" si="369"/>
        <v>0.33697187499999998</v>
      </c>
      <c r="Z1691" s="2" t="s">
        <v>532</v>
      </c>
      <c r="AA1691" s="2" t="s">
        <v>532</v>
      </c>
      <c r="AB1691" s="2" t="s">
        <v>532</v>
      </c>
      <c r="AC1691" s="95">
        <v>0.33697187499999998</v>
      </c>
      <c r="AD1691" s="38">
        <f t="shared" si="370"/>
        <v>0</v>
      </c>
      <c r="AE1691" s="38">
        <f t="shared" si="371"/>
        <v>0</v>
      </c>
      <c r="AF1691" s="38">
        <f t="shared" si="372"/>
        <v>0</v>
      </c>
      <c r="AG1691" s="38">
        <f t="shared" si="373"/>
        <v>0</v>
      </c>
      <c r="AH1691" s="38">
        <f t="shared" si="374"/>
        <v>0</v>
      </c>
      <c r="AI1691" s="38">
        <v>28.898055555999999</v>
      </c>
      <c r="AJ1691" s="24">
        <v>1.7141898698132447E-2</v>
      </c>
      <c r="AK1691" s="2">
        <f t="shared" si="375"/>
        <v>0</v>
      </c>
    </row>
    <row r="1692" spans="1:37">
      <c r="A1692" s="2">
        <v>341</v>
      </c>
      <c r="B1692" s="2" t="s">
        <v>386</v>
      </c>
      <c r="C1692" s="2" t="s">
        <v>25</v>
      </c>
      <c r="D1692" s="2" t="s">
        <v>411</v>
      </c>
      <c r="E1692" s="2" t="s">
        <v>767</v>
      </c>
      <c r="F1692" s="2" t="s">
        <v>361</v>
      </c>
      <c r="G1692" s="2" t="s">
        <v>718</v>
      </c>
      <c r="I1692" s="2">
        <v>34972</v>
      </c>
      <c r="J1692" s="169">
        <v>266</v>
      </c>
      <c r="K1692" s="95">
        <v>1.5851846237227097E-3</v>
      </c>
      <c r="L1692" s="38">
        <f t="shared" si="365"/>
        <v>0</v>
      </c>
      <c r="M1692" s="38">
        <f t="shared" si="366"/>
        <v>0</v>
      </c>
      <c r="N1692" s="38">
        <f t="shared" si="367"/>
        <v>0</v>
      </c>
      <c r="O1692" s="38">
        <f t="shared" si="368"/>
        <v>1.33</v>
      </c>
      <c r="P1692" s="2">
        <v>7153784</v>
      </c>
      <c r="Q1692" s="24">
        <v>0.11437530434397301</v>
      </c>
      <c r="R1692" s="24">
        <v>0</v>
      </c>
      <c r="S1692" s="24">
        <v>0</v>
      </c>
      <c r="T1692" s="24">
        <v>0</v>
      </c>
      <c r="U1692" s="24">
        <v>1</v>
      </c>
      <c r="V1692" s="95">
        <v>1.5851846237227097E-3</v>
      </c>
      <c r="W1692" s="95">
        <v>0.36124999999999996</v>
      </c>
      <c r="X1692" s="95">
        <v>0.33697187499999998</v>
      </c>
      <c r="Y1692" s="95">
        <f t="shared" si="369"/>
        <v>0.33697187499999998</v>
      </c>
      <c r="Z1692" s="2" t="s">
        <v>532</v>
      </c>
      <c r="AA1692" s="2" t="s">
        <v>532</v>
      </c>
      <c r="AB1692" s="2" t="s">
        <v>532</v>
      </c>
      <c r="AC1692" s="95">
        <v>0.33697187499999998</v>
      </c>
      <c r="AD1692" s="38">
        <f t="shared" si="370"/>
        <v>0</v>
      </c>
      <c r="AE1692" s="38">
        <f t="shared" si="371"/>
        <v>0</v>
      </c>
      <c r="AF1692" s="38">
        <f t="shared" si="372"/>
        <v>0</v>
      </c>
      <c r="AG1692" s="38">
        <f t="shared" si="373"/>
        <v>3.9259919212500001</v>
      </c>
      <c r="AH1692" s="38">
        <f t="shared" si="374"/>
        <v>3.9259919212500001</v>
      </c>
      <c r="AI1692" s="38">
        <v>28.898055555999999</v>
      </c>
      <c r="AJ1692" s="24">
        <v>2.8313885016431888E-2</v>
      </c>
      <c r="AK1692" s="2">
        <f t="shared" si="375"/>
        <v>133</v>
      </c>
    </row>
    <row r="1693" spans="1:37">
      <c r="A1693" s="2">
        <v>341</v>
      </c>
      <c r="B1693" s="2" t="s">
        <v>386</v>
      </c>
      <c r="C1693" s="2" t="s">
        <v>25</v>
      </c>
      <c r="D1693" s="2" t="s">
        <v>411</v>
      </c>
      <c r="E1693" s="2" t="s">
        <v>767</v>
      </c>
      <c r="F1693" s="2" t="s">
        <v>361</v>
      </c>
      <c r="G1693" s="2" t="s">
        <v>1077</v>
      </c>
      <c r="I1693" s="2">
        <v>34972</v>
      </c>
      <c r="J1693" s="169">
        <v>5394</v>
      </c>
      <c r="K1693" s="95">
        <v>1.5851846237227097E-3</v>
      </c>
      <c r="L1693" s="38">
        <f t="shared" si="365"/>
        <v>0</v>
      </c>
      <c r="M1693" s="38">
        <f t="shared" si="366"/>
        <v>0</v>
      </c>
      <c r="N1693" s="38">
        <f t="shared" si="367"/>
        <v>0</v>
      </c>
      <c r="O1693" s="38">
        <f t="shared" si="368"/>
        <v>26.97</v>
      </c>
      <c r="P1693" s="2">
        <v>7153784</v>
      </c>
      <c r="Q1693" s="24">
        <v>0.11437530434397301</v>
      </c>
      <c r="R1693" s="24">
        <v>0</v>
      </c>
      <c r="S1693" s="24">
        <v>0</v>
      </c>
      <c r="T1693" s="24">
        <v>0</v>
      </c>
      <c r="U1693" s="24">
        <v>1</v>
      </c>
      <c r="V1693" s="95">
        <v>1.5851846237227097E-3</v>
      </c>
      <c r="W1693" s="95">
        <v>0.36124999999999996</v>
      </c>
      <c r="X1693" s="95">
        <v>0.33697187499999998</v>
      </c>
      <c r="Y1693" s="95">
        <f t="shared" si="369"/>
        <v>0.33697187499999998</v>
      </c>
      <c r="Z1693" s="2" t="s">
        <v>532</v>
      </c>
      <c r="AA1693" s="2" t="s">
        <v>532</v>
      </c>
      <c r="AB1693" s="2" t="s">
        <v>532</v>
      </c>
      <c r="AC1693" s="95">
        <v>0.33697187499999998</v>
      </c>
      <c r="AD1693" s="38">
        <f t="shared" si="370"/>
        <v>0</v>
      </c>
      <c r="AE1693" s="38">
        <f t="shared" si="371"/>
        <v>0</v>
      </c>
      <c r="AF1693" s="38">
        <f t="shared" si="372"/>
        <v>0</v>
      </c>
      <c r="AG1693" s="38">
        <f t="shared" si="373"/>
        <v>79.61203166624999</v>
      </c>
      <c r="AH1693" s="38">
        <f t="shared" si="374"/>
        <v>79.61203166624999</v>
      </c>
      <c r="AI1693" s="38">
        <v>28.898055555999999</v>
      </c>
      <c r="AJ1693" s="24">
        <v>2.8313885016431888E-2</v>
      </c>
      <c r="AK1693" s="2">
        <f t="shared" si="375"/>
        <v>2697</v>
      </c>
    </row>
    <row r="1694" spans="1:37">
      <c r="A1694" s="2">
        <v>341</v>
      </c>
      <c r="B1694" s="2" t="s">
        <v>386</v>
      </c>
      <c r="C1694" s="2" t="s">
        <v>25</v>
      </c>
      <c r="D1694" s="2" t="s">
        <v>411</v>
      </c>
      <c r="E1694" s="2" t="s">
        <v>767</v>
      </c>
      <c r="F1694" s="2" t="s">
        <v>361</v>
      </c>
      <c r="G1694" s="2" t="s">
        <v>1069</v>
      </c>
      <c r="I1694" s="2">
        <v>34972</v>
      </c>
      <c r="J1694" s="169">
        <v>2294</v>
      </c>
      <c r="K1694" s="95">
        <v>0.19995996797437951</v>
      </c>
      <c r="L1694" s="38">
        <f t="shared" si="365"/>
        <v>0</v>
      </c>
      <c r="M1694" s="38">
        <f t="shared" si="366"/>
        <v>0</v>
      </c>
      <c r="N1694" s="38">
        <f t="shared" si="367"/>
        <v>0</v>
      </c>
      <c r="O1694" s="38">
        <f t="shared" si="368"/>
        <v>11.47</v>
      </c>
      <c r="P1694" s="2">
        <v>7153784</v>
      </c>
      <c r="Q1694" s="24">
        <v>14.427645746380517</v>
      </c>
      <c r="R1694" s="24">
        <v>0</v>
      </c>
      <c r="S1694" s="24">
        <v>0</v>
      </c>
      <c r="T1694" s="24">
        <v>0</v>
      </c>
      <c r="U1694" s="24">
        <v>1</v>
      </c>
      <c r="V1694" s="95">
        <v>0.19995996797437951</v>
      </c>
      <c r="W1694" s="95">
        <v>0.36124999999999996</v>
      </c>
      <c r="X1694" s="95">
        <v>0.33697187499999998</v>
      </c>
      <c r="Y1694" s="95">
        <f t="shared" si="369"/>
        <v>0.33697187499999998</v>
      </c>
      <c r="Z1694" s="2" t="s">
        <v>532</v>
      </c>
      <c r="AA1694" s="2" t="s">
        <v>532</v>
      </c>
      <c r="AB1694" s="2" t="s">
        <v>532</v>
      </c>
      <c r="AC1694" s="95">
        <v>0.33697187499999998</v>
      </c>
      <c r="AD1694" s="38">
        <f t="shared" si="370"/>
        <v>0</v>
      </c>
      <c r="AE1694" s="38">
        <f t="shared" si="371"/>
        <v>0</v>
      </c>
      <c r="AF1694" s="38">
        <f t="shared" si="372"/>
        <v>0</v>
      </c>
      <c r="AG1694" s="38">
        <f t="shared" si="373"/>
        <v>33.857990478749997</v>
      </c>
      <c r="AH1694" s="38">
        <f t="shared" si="374"/>
        <v>33.857990478749997</v>
      </c>
      <c r="AI1694" s="38">
        <v>28.898055555999999</v>
      </c>
      <c r="AJ1694" s="24">
        <v>3.5715988260218916</v>
      </c>
      <c r="AK1694" s="2">
        <f t="shared" si="375"/>
        <v>1147</v>
      </c>
    </row>
    <row r="1695" spans="1:37">
      <c r="A1695" s="2">
        <v>335</v>
      </c>
      <c r="B1695" s="2" t="s">
        <v>381</v>
      </c>
      <c r="C1695" s="2" t="s">
        <v>24</v>
      </c>
      <c r="D1695" s="2" t="s">
        <v>431</v>
      </c>
      <c r="E1695" s="2" t="s">
        <v>767</v>
      </c>
      <c r="F1695" s="2" t="s">
        <v>361</v>
      </c>
      <c r="G1695" s="2" t="s">
        <v>1074</v>
      </c>
      <c r="I1695" s="2">
        <v>55162</v>
      </c>
      <c r="J1695" s="169">
        <v>3193.4</v>
      </c>
      <c r="K1695" s="95">
        <v>4.6200075039978085E-3</v>
      </c>
      <c r="L1695" s="38">
        <f t="shared" si="365"/>
        <v>0</v>
      </c>
      <c r="M1695" s="38">
        <f t="shared" si="366"/>
        <v>0</v>
      </c>
      <c r="N1695" s="38">
        <f t="shared" si="367"/>
        <v>9.8776245101170002</v>
      </c>
      <c r="O1695" s="38">
        <f t="shared" si="368"/>
        <v>6.0893754898830004</v>
      </c>
      <c r="P1695" s="2">
        <v>4190669</v>
      </c>
      <c r="Q1695" s="24">
        <v>0.59931611290097586</v>
      </c>
      <c r="R1695" s="24">
        <v>0</v>
      </c>
      <c r="S1695" s="24">
        <v>0</v>
      </c>
      <c r="T1695" s="24">
        <v>0.61862745100000005</v>
      </c>
      <c r="U1695" s="24">
        <v>0.38137254900000001</v>
      </c>
      <c r="V1695" s="95">
        <v>4.6200075039978085E-3</v>
      </c>
      <c r="W1695" s="95">
        <v>0.28846875</v>
      </c>
      <c r="X1695" s="95">
        <v>0.24393753100000001</v>
      </c>
      <c r="Y1695" s="95">
        <f t="shared" si="369"/>
        <v>0.24393753063628126</v>
      </c>
      <c r="Z1695" s="2" t="s">
        <v>532</v>
      </c>
      <c r="AA1695" s="2" t="s">
        <v>532</v>
      </c>
      <c r="AB1695" s="2">
        <v>0.22500000000000001</v>
      </c>
      <c r="AC1695" s="95">
        <v>0.27465624999999999</v>
      </c>
      <c r="AD1695" s="38">
        <f t="shared" si="370"/>
        <v>0</v>
      </c>
      <c r="AE1695" s="38">
        <f t="shared" si="371"/>
        <v>0</v>
      </c>
      <c r="AF1695" s="38">
        <f t="shared" si="372"/>
        <v>19.46879790944061</v>
      </c>
      <c r="AG1695" s="38">
        <f t="shared" si="373"/>
        <v>14.650968923184239</v>
      </c>
      <c r="AH1695" s="38">
        <f t="shared" si="374"/>
        <v>34.119766832624848</v>
      </c>
      <c r="AI1695" s="38">
        <v>15.3</v>
      </c>
      <c r="AJ1695" s="24">
        <v>0.16415264415258951</v>
      </c>
      <c r="AK1695" s="2">
        <f t="shared" si="375"/>
        <v>1597</v>
      </c>
    </row>
    <row r="1696" spans="1:37">
      <c r="A1696" s="2">
        <v>335</v>
      </c>
      <c r="B1696" s="2" t="s">
        <v>381</v>
      </c>
      <c r="C1696" s="2" t="s">
        <v>24</v>
      </c>
      <c r="D1696" s="2" t="s">
        <v>431</v>
      </c>
      <c r="E1696" s="2" t="s">
        <v>767</v>
      </c>
      <c r="F1696" s="2" t="s">
        <v>361</v>
      </c>
      <c r="G1696" s="2" t="s">
        <v>1075</v>
      </c>
      <c r="I1696" s="2">
        <v>55162</v>
      </c>
      <c r="J1696" s="169">
        <v>6760.2</v>
      </c>
      <c r="K1696" s="95">
        <v>1.5212485879128258E-2</v>
      </c>
      <c r="L1696" s="38">
        <f t="shared" si="365"/>
        <v>0</v>
      </c>
      <c r="M1696" s="38">
        <f t="shared" si="366"/>
        <v>0</v>
      </c>
      <c r="N1696" s="38">
        <f t="shared" si="367"/>
        <v>20.910226471251004</v>
      </c>
      <c r="O1696" s="38">
        <f t="shared" si="368"/>
        <v>12.890773528749</v>
      </c>
      <c r="P1696" s="2">
        <v>4190669</v>
      </c>
      <c r="Q1696" s="24">
        <v>1.9733924450882143</v>
      </c>
      <c r="R1696" s="24">
        <v>0</v>
      </c>
      <c r="S1696" s="24">
        <v>0</v>
      </c>
      <c r="T1696" s="24">
        <v>0.61862745100000005</v>
      </c>
      <c r="U1696" s="24">
        <v>0.38137254900000001</v>
      </c>
      <c r="V1696" s="95">
        <v>1.5212485879128258E-2</v>
      </c>
      <c r="W1696" s="95">
        <v>0.28846875</v>
      </c>
      <c r="X1696" s="95">
        <v>0.24393753100000001</v>
      </c>
      <c r="Y1696" s="95">
        <f t="shared" si="369"/>
        <v>0.24393753063628126</v>
      </c>
      <c r="Z1696" s="2" t="s">
        <v>532</v>
      </c>
      <c r="AA1696" s="2" t="s">
        <v>532</v>
      </c>
      <c r="AB1696" s="2">
        <v>0.22500000000000001</v>
      </c>
      <c r="AC1696" s="95">
        <v>0.27465624999999999</v>
      </c>
      <c r="AD1696" s="38">
        <f t="shared" si="370"/>
        <v>0</v>
      </c>
      <c r="AE1696" s="38">
        <f t="shared" si="371"/>
        <v>0</v>
      </c>
      <c r="AF1696" s="38">
        <f t="shared" si="372"/>
        <v>41.214056374835728</v>
      </c>
      <c r="AG1696" s="38">
        <f t="shared" si="373"/>
        <v>31.015056088967896</v>
      </c>
      <c r="AH1696" s="38">
        <f t="shared" si="374"/>
        <v>72.229112463803631</v>
      </c>
      <c r="AI1696" s="38">
        <v>15.3</v>
      </c>
      <c r="AJ1696" s="24">
        <v>0.54051206172976352</v>
      </c>
      <c r="AK1696" s="2">
        <f t="shared" si="375"/>
        <v>3380</v>
      </c>
    </row>
    <row r="1697" spans="1:37">
      <c r="A1697" s="2">
        <v>335</v>
      </c>
      <c r="B1697" s="2" t="s">
        <v>381</v>
      </c>
      <c r="C1697" s="2" t="s">
        <v>24</v>
      </c>
      <c r="D1697" s="2" t="s">
        <v>431</v>
      </c>
      <c r="E1697" s="2" t="s">
        <v>767</v>
      </c>
      <c r="F1697" s="2" t="s">
        <v>361</v>
      </c>
      <c r="G1697" s="2" t="s">
        <v>1076</v>
      </c>
      <c r="I1697" s="2">
        <v>55162</v>
      </c>
      <c r="J1697" s="169">
        <v>6745.6</v>
      </c>
      <c r="K1697" s="95">
        <v>0.43548094702875167</v>
      </c>
      <c r="L1697" s="38">
        <f t="shared" si="365"/>
        <v>0</v>
      </c>
      <c r="M1697" s="38">
        <f t="shared" si="366"/>
        <v>0</v>
      </c>
      <c r="N1697" s="38">
        <f t="shared" si="367"/>
        <v>20.865066667327998</v>
      </c>
      <c r="O1697" s="38">
        <f t="shared" si="368"/>
        <v>12.862933332672</v>
      </c>
      <c r="P1697" s="2">
        <v>4190669</v>
      </c>
      <c r="Q1697" s="24">
        <v>61.462650439227488</v>
      </c>
      <c r="R1697" s="24">
        <v>0</v>
      </c>
      <c r="S1697" s="24">
        <v>0</v>
      </c>
      <c r="T1697" s="24">
        <v>0.61862745100000005</v>
      </c>
      <c r="U1697" s="24">
        <v>0.38137254900000001</v>
      </c>
      <c r="V1697" s="95">
        <v>0.43548094702875167</v>
      </c>
      <c r="W1697" s="95">
        <v>0.28846875</v>
      </c>
      <c r="X1697" s="95">
        <v>0.24393753100000001</v>
      </c>
      <c r="Y1697" s="95">
        <f t="shared" si="369"/>
        <v>0.24393753063628126</v>
      </c>
      <c r="Z1697" s="2" t="s">
        <v>532</v>
      </c>
      <c r="AA1697" s="2" t="s">
        <v>532</v>
      </c>
      <c r="AB1697" s="2">
        <v>0.22500000000000001</v>
      </c>
      <c r="AC1697" s="95">
        <v>0.27465624999999999</v>
      </c>
      <c r="AD1697" s="38">
        <f t="shared" si="370"/>
        <v>0</v>
      </c>
      <c r="AE1697" s="38">
        <f t="shared" si="371"/>
        <v>0</v>
      </c>
      <c r="AF1697" s="38">
        <f t="shared" si="372"/>
        <v>41.125046401303486</v>
      </c>
      <c r="AG1697" s="38">
        <f t="shared" si="373"/>
        <v>30.948072890408838</v>
      </c>
      <c r="AH1697" s="38">
        <f t="shared" si="374"/>
        <v>72.073119291712317</v>
      </c>
      <c r="AI1697" s="38">
        <v>15.3</v>
      </c>
      <c r="AJ1697" s="24">
        <v>16.834615938137713</v>
      </c>
      <c r="AK1697" s="2">
        <f t="shared" si="375"/>
        <v>3373</v>
      </c>
    </row>
    <row r="1698" spans="1:37">
      <c r="A1698" s="2">
        <v>335</v>
      </c>
      <c r="B1698" s="2" t="s">
        <v>381</v>
      </c>
      <c r="C1698" s="2" t="s">
        <v>24</v>
      </c>
      <c r="D1698" s="2" t="s">
        <v>431</v>
      </c>
      <c r="E1698" s="2" t="s">
        <v>767</v>
      </c>
      <c r="F1698" s="2" t="s">
        <v>361</v>
      </c>
      <c r="G1698" s="2" t="s">
        <v>1073</v>
      </c>
      <c r="I1698" s="2">
        <v>55162</v>
      </c>
      <c r="J1698" s="169">
        <v>98</v>
      </c>
      <c r="K1698" s="95">
        <v>4.6200075039978085E-3</v>
      </c>
      <c r="L1698" s="38">
        <f t="shared" si="365"/>
        <v>0</v>
      </c>
      <c r="M1698" s="38">
        <f t="shared" si="366"/>
        <v>0</v>
      </c>
      <c r="N1698" s="38">
        <f t="shared" si="367"/>
        <v>0.30312745099000005</v>
      </c>
      <c r="O1698" s="38">
        <f t="shared" si="368"/>
        <v>0.18687254901</v>
      </c>
      <c r="P1698" s="2">
        <v>4190669</v>
      </c>
      <c r="Q1698" s="24">
        <v>0.59931611290097586</v>
      </c>
      <c r="R1698" s="24">
        <v>0</v>
      </c>
      <c r="S1698" s="24">
        <v>0</v>
      </c>
      <c r="T1698" s="24">
        <v>0.61862745100000005</v>
      </c>
      <c r="U1698" s="24">
        <v>0.38137254900000001</v>
      </c>
      <c r="V1698" s="95">
        <v>4.6200075039978085E-3</v>
      </c>
      <c r="W1698" s="95">
        <v>0.28846875</v>
      </c>
      <c r="X1698" s="95">
        <v>0.24393753100000001</v>
      </c>
      <c r="Y1698" s="95">
        <f t="shared" si="369"/>
        <v>0.24393753063628126</v>
      </c>
      <c r="Z1698" s="2" t="s">
        <v>532</v>
      </c>
      <c r="AA1698" s="2" t="s">
        <v>532</v>
      </c>
      <c r="AB1698" s="2">
        <v>0.22500000000000001</v>
      </c>
      <c r="AC1698" s="95">
        <v>0.27465624999999999</v>
      </c>
      <c r="AD1698" s="38">
        <f t="shared" si="370"/>
        <v>0</v>
      </c>
      <c r="AE1698" s="38">
        <f t="shared" si="371"/>
        <v>0</v>
      </c>
      <c r="AF1698" s="38">
        <f t="shared" si="372"/>
        <v>0.59746420590129012</v>
      </c>
      <c r="AG1698" s="38">
        <f t="shared" si="373"/>
        <v>0.44961325060188362</v>
      </c>
      <c r="AH1698" s="38">
        <f t="shared" si="374"/>
        <v>1.0470774565031737</v>
      </c>
      <c r="AI1698" s="38">
        <v>15.3</v>
      </c>
      <c r="AJ1698" s="24">
        <v>0.16415264415258951</v>
      </c>
      <c r="AK1698" s="2">
        <f t="shared" si="375"/>
        <v>49</v>
      </c>
    </row>
    <row r="1699" spans="1:37">
      <c r="A1699" s="2">
        <v>335</v>
      </c>
      <c r="B1699" s="2" t="s">
        <v>381</v>
      </c>
      <c r="C1699" s="2" t="s">
        <v>24</v>
      </c>
      <c r="D1699" s="2" t="s">
        <v>431</v>
      </c>
      <c r="E1699" s="2" t="s">
        <v>767</v>
      </c>
      <c r="F1699" s="2" t="s">
        <v>361</v>
      </c>
      <c r="G1699" s="2" t="s">
        <v>718</v>
      </c>
      <c r="I1699" s="2">
        <v>55162</v>
      </c>
      <c r="J1699" s="169">
        <v>4529</v>
      </c>
      <c r="K1699" s="95">
        <v>1.5212485879128258E-2</v>
      </c>
      <c r="L1699" s="38">
        <f t="shared" si="365"/>
        <v>0</v>
      </c>
      <c r="M1699" s="38">
        <f t="shared" si="366"/>
        <v>0</v>
      </c>
      <c r="N1699" s="38">
        <f t="shared" si="367"/>
        <v>14.008818627895</v>
      </c>
      <c r="O1699" s="38">
        <f t="shared" si="368"/>
        <v>8.6361813721049998</v>
      </c>
      <c r="P1699" s="2">
        <v>4190669</v>
      </c>
      <c r="Q1699" s="24">
        <v>1.9733924450882143</v>
      </c>
      <c r="R1699" s="24">
        <v>0</v>
      </c>
      <c r="S1699" s="24">
        <v>0</v>
      </c>
      <c r="T1699" s="24">
        <v>0.61862745100000005</v>
      </c>
      <c r="U1699" s="24">
        <v>0.38137254900000001</v>
      </c>
      <c r="V1699" s="95">
        <v>1.5212485879128258E-2</v>
      </c>
      <c r="W1699" s="95">
        <v>0.28846875</v>
      </c>
      <c r="X1699" s="95">
        <v>0.24393753100000001</v>
      </c>
      <c r="Y1699" s="95">
        <f t="shared" si="369"/>
        <v>0.24393753063628126</v>
      </c>
      <c r="Z1699" s="2" t="s">
        <v>532</v>
      </c>
      <c r="AA1699" s="2" t="s">
        <v>532</v>
      </c>
      <c r="AB1699" s="2">
        <v>0.22500000000000001</v>
      </c>
      <c r="AC1699" s="95">
        <v>0.27465624999999999</v>
      </c>
      <c r="AD1699" s="38">
        <f t="shared" si="370"/>
        <v>0</v>
      </c>
      <c r="AE1699" s="38">
        <f t="shared" si="371"/>
        <v>0</v>
      </c>
      <c r="AF1699" s="38">
        <f t="shared" si="372"/>
        <v>27.611381515581044</v>
      </c>
      <c r="AG1699" s="38">
        <f t="shared" si="373"/>
        <v>20.77855522424419</v>
      </c>
      <c r="AH1699" s="38">
        <f t="shared" si="374"/>
        <v>48.389936739825231</v>
      </c>
      <c r="AI1699" s="38">
        <v>15.3</v>
      </c>
      <c r="AJ1699" s="24">
        <v>0.54051206172976352</v>
      </c>
      <c r="AK1699" s="2">
        <f t="shared" si="375"/>
        <v>2265</v>
      </c>
    </row>
    <row r="1700" spans="1:37">
      <c r="A1700" s="2">
        <v>335</v>
      </c>
      <c r="B1700" s="2" t="s">
        <v>381</v>
      </c>
      <c r="C1700" s="2" t="s">
        <v>24</v>
      </c>
      <c r="D1700" s="2" t="s">
        <v>431</v>
      </c>
      <c r="E1700" s="2" t="s">
        <v>767</v>
      </c>
      <c r="F1700" s="2" t="s">
        <v>361</v>
      </c>
      <c r="G1700" s="2" t="s">
        <v>1077</v>
      </c>
      <c r="I1700" s="2">
        <v>55162</v>
      </c>
      <c r="J1700" s="169">
        <v>10596</v>
      </c>
      <c r="K1700" s="95">
        <v>1.5212485879128258E-2</v>
      </c>
      <c r="L1700" s="38">
        <f t="shared" si="365"/>
        <v>0</v>
      </c>
      <c r="M1700" s="38">
        <f t="shared" si="366"/>
        <v>0</v>
      </c>
      <c r="N1700" s="38">
        <f t="shared" si="367"/>
        <v>32.774882353979997</v>
      </c>
      <c r="O1700" s="38">
        <f t="shared" si="368"/>
        <v>20.20511764602</v>
      </c>
      <c r="P1700" s="2">
        <v>4190669</v>
      </c>
      <c r="Q1700" s="24">
        <v>1.9733924450882143</v>
      </c>
      <c r="R1700" s="24">
        <v>0</v>
      </c>
      <c r="S1700" s="24">
        <v>0</v>
      </c>
      <c r="T1700" s="24">
        <v>0.61862745100000005</v>
      </c>
      <c r="U1700" s="24">
        <v>0.38137254900000001</v>
      </c>
      <c r="V1700" s="95">
        <v>1.5212485879128258E-2</v>
      </c>
      <c r="W1700" s="95">
        <v>0.28846875</v>
      </c>
      <c r="X1700" s="95">
        <v>0.24393753100000001</v>
      </c>
      <c r="Y1700" s="95">
        <f t="shared" si="369"/>
        <v>0.24393753063628126</v>
      </c>
      <c r="Z1700" s="2" t="s">
        <v>532</v>
      </c>
      <c r="AA1700" s="2" t="s">
        <v>532</v>
      </c>
      <c r="AB1700" s="2">
        <v>0.22500000000000001</v>
      </c>
      <c r="AC1700" s="95">
        <v>0.27465624999999999</v>
      </c>
      <c r="AD1700" s="38">
        <f t="shared" si="370"/>
        <v>0</v>
      </c>
      <c r="AE1700" s="38">
        <f t="shared" si="371"/>
        <v>0</v>
      </c>
      <c r="AF1700" s="38">
        <f t="shared" si="372"/>
        <v>64.599293119694579</v>
      </c>
      <c r="AG1700" s="38">
        <f t="shared" si="373"/>
        <v>48.613285748750599</v>
      </c>
      <c r="AH1700" s="38">
        <f t="shared" si="374"/>
        <v>113.21257886844518</v>
      </c>
      <c r="AI1700" s="38">
        <v>15.3</v>
      </c>
      <c r="AJ1700" s="24">
        <v>0.54051206172976352</v>
      </c>
      <c r="AK1700" s="2">
        <f t="shared" si="375"/>
        <v>5298</v>
      </c>
    </row>
    <row r="1701" spans="1:37">
      <c r="A1701" s="2">
        <v>335</v>
      </c>
      <c r="B1701" s="2" t="s">
        <v>381</v>
      </c>
      <c r="C1701" s="2" t="s">
        <v>24</v>
      </c>
      <c r="D1701" s="2" t="s">
        <v>431</v>
      </c>
      <c r="E1701" s="2" t="s">
        <v>767</v>
      </c>
      <c r="F1701" s="2" t="s">
        <v>361</v>
      </c>
      <c r="G1701" s="2" t="s">
        <v>1069</v>
      </c>
      <c r="I1701" s="2">
        <v>55162</v>
      </c>
      <c r="J1701" s="169">
        <v>3790</v>
      </c>
      <c r="K1701" s="95">
        <v>0.43548094702875167</v>
      </c>
      <c r="L1701" s="38">
        <f t="shared" si="365"/>
        <v>0</v>
      </c>
      <c r="M1701" s="38">
        <f t="shared" si="366"/>
        <v>0</v>
      </c>
      <c r="N1701" s="38">
        <f t="shared" si="367"/>
        <v>11.722990196450001</v>
      </c>
      <c r="O1701" s="38">
        <f t="shared" si="368"/>
        <v>7.2270098035499997</v>
      </c>
      <c r="P1701" s="2">
        <v>4190669</v>
      </c>
      <c r="Q1701" s="24">
        <v>61.462650439227488</v>
      </c>
      <c r="R1701" s="24">
        <v>0</v>
      </c>
      <c r="S1701" s="24">
        <v>0</v>
      </c>
      <c r="T1701" s="24">
        <v>0.61862745100000005</v>
      </c>
      <c r="U1701" s="24">
        <v>0.38137254900000001</v>
      </c>
      <c r="V1701" s="95">
        <v>0.43548094702875167</v>
      </c>
      <c r="W1701" s="95">
        <v>0.28846875</v>
      </c>
      <c r="X1701" s="95">
        <v>0.24393753100000001</v>
      </c>
      <c r="Y1701" s="95">
        <f t="shared" si="369"/>
        <v>0.24393753063628126</v>
      </c>
      <c r="Z1701" s="2" t="s">
        <v>532</v>
      </c>
      <c r="AA1701" s="2" t="s">
        <v>532</v>
      </c>
      <c r="AB1701" s="2">
        <v>0.22500000000000001</v>
      </c>
      <c r="AC1701" s="95">
        <v>0.27465624999999999</v>
      </c>
      <c r="AD1701" s="38">
        <f t="shared" si="370"/>
        <v>0</v>
      </c>
      <c r="AE1701" s="38">
        <f t="shared" si="371"/>
        <v>0</v>
      </c>
      <c r="AF1701" s="38">
        <f t="shared" si="372"/>
        <v>23.106013677202956</v>
      </c>
      <c r="AG1701" s="38">
        <f t="shared" si="373"/>
        <v>17.38810428348101</v>
      </c>
      <c r="AH1701" s="38">
        <f t="shared" si="374"/>
        <v>40.494117960683965</v>
      </c>
      <c r="AI1701" s="38">
        <v>15.3</v>
      </c>
      <c r="AJ1701" s="24">
        <v>16.834615938137713</v>
      </c>
      <c r="AK1701" s="2">
        <f t="shared" si="375"/>
        <v>1895</v>
      </c>
    </row>
    <row r="1702" spans="1:37">
      <c r="A1702" s="2">
        <v>344</v>
      </c>
      <c r="B1702" s="2" t="s">
        <v>388</v>
      </c>
      <c r="C1702" s="2" t="s">
        <v>23</v>
      </c>
      <c r="D1702" s="2" t="s">
        <v>412</v>
      </c>
      <c r="E1702" s="2" t="s">
        <v>767</v>
      </c>
      <c r="F1702" s="2" t="s">
        <v>361</v>
      </c>
      <c r="G1702" s="2" t="s">
        <v>1074</v>
      </c>
      <c r="I1702" s="2">
        <v>97932</v>
      </c>
      <c r="J1702" s="169">
        <v>408</v>
      </c>
      <c r="K1702" s="95">
        <v>0</v>
      </c>
      <c r="L1702" s="38">
        <f t="shared" si="365"/>
        <v>0</v>
      </c>
      <c r="M1702" s="38">
        <f t="shared" si="366"/>
        <v>0.7867826079600001</v>
      </c>
      <c r="N1702" s="38">
        <f t="shared" si="367"/>
        <v>0.98621739191999991</v>
      </c>
      <c r="O1702" s="38">
        <f t="shared" si="368"/>
        <v>0.26700000011999997</v>
      </c>
      <c r="P1702" s="2">
        <v>848319</v>
      </c>
      <c r="Q1702" s="24">
        <v>0</v>
      </c>
      <c r="R1702" s="24">
        <v>0</v>
      </c>
      <c r="S1702" s="24">
        <v>0.38567774900000001</v>
      </c>
      <c r="T1702" s="24">
        <v>0.48343989799999998</v>
      </c>
      <c r="U1702" s="24">
        <v>0.13088235300000001</v>
      </c>
      <c r="V1702" s="95">
        <v>0</v>
      </c>
      <c r="W1702" s="95">
        <v>0.25393749999999998</v>
      </c>
      <c r="X1702" s="95">
        <v>0.231165181</v>
      </c>
      <c r="Y1702" s="95">
        <f t="shared" si="369"/>
        <v>0.20950352063993752</v>
      </c>
      <c r="Z1702" s="2" t="s">
        <v>532</v>
      </c>
      <c r="AA1702" s="2">
        <v>0.17499999999999999</v>
      </c>
      <c r="AB1702" s="2">
        <v>0.22500000000000001</v>
      </c>
      <c r="AC1702" s="95">
        <v>0.25393749999999998</v>
      </c>
      <c r="AD1702" s="38">
        <f t="shared" si="370"/>
        <v>0</v>
      </c>
      <c r="AE1702" s="38">
        <f t="shared" si="371"/>
        <v>1.2061377380026801</v>
      </c>
      <c r="AF1702" s="38">
        <f t="shared" si="372"/>
        <v>1.9438344794743199</v>
      </c>
      <c r="AG1702" s="38">
        <f t="shared" si="373"/>
        <v>0.593939497766939</v>
      </c>
      <c r="AH1702" s="38">
        <f t="shared" si="374"/>
        <v>2.5377739772412591</v>
      </c>
      <c r="AI1702" s="38">
        <v>4.3988888890000002</v>
      </c>
      <c r="AJ1702" s="24">
        <v>0</v>
      </c>
      <c r="AK1702" s="2">
        <f t="shared" si="375"/>
        <v>125</v>
      </c>
    </row>
    <row r="1703" spans="1:37">
      <c r="A1703" s="2">
        <v>344</v>
      </c>
      <c r="B1703" s="2" t="s">
        <v>388</v>
      </c>
      <c r="C1703" s="2" t="s">
        <v>23</v>
      </c>
      <c r="D1703" s="2" t="s">
        <v>412</v>
      </c>
      <c r="E1703" s="2" t="s">
        <v>767</v>
      </c>
      <c r="F1703" s="2" t="s">
        <v>361</v>
      </c>
      <c r="G1703" s="2" t="s">
        <v>1075</v>
      </c>
      <c r="I1703" s="2">
        <v>97932</v>
      </c>
      <c r="J1703" s="169">
        <v>420</v>
      </c>
      <c r="K1703" s="95">
        <v>0</v>
      </c>
      <c r="L1703" s="38">
        <f t="shared" si="365"/>
        <v>0</v>
      </c>
      <c r="M1703" s="38">
        <f t="shared" si="366"/>
        <v>0.80992327289999999</v>
      </c>
      <c r="N1703" s="38">
        <f t="shared" si="367"/>
        <v>1.0152237857999999</v>
      </c>
      <c r="O1703" s="38">
        <f t="shared" si="368"/>
        <v>0.27485294129999999</v>
      </c>
      <c r="P1703" s="2">
        <v>848319</v>
      </c>
      <c r="Q1703" s="24">
        <v>0</v>
      </c>
      <c r="R1703" s="24">
        <v>0</v>
      </c>
      <c r="S1703" s="24">
        <v>0.38567774900000001</v>
      </c>
      <c r="T1703" s="24">
        <v>0.48343989799999998</v>
      </c>
      <c r="U1703" s="24">
        <v>0.13088235300000001</v>
      </c>
      <c r="V1703" s="95">
        <v>0</v>
      </c>
      <c r="W1703" s="95">
        <v>0.25393749999999998</v>
      </c>
      <c r="X1703" s="95">
        <v>0.231165181</v>
      </c>
      <c r="Y1703" s="95">
        <f t="shared" si="369"/>
        <v>0.20950352063993752</v>
      </c>
      <c r="Z1703" s="2" t="s">
        <v>532</v>
      </c>
      <c r="AA1703" s="2">
        <v>0.17499999999999999</v>
      </c>
      <c r="AB1703" s="2">
        <v>0.22500000000000001</v>
      </c>
      <c r="AC1703" s="95">
        <v>0.25393749999999998</v>
      </c>
      <c r="AD1703" s="38">
        <f t="shared" si="370"/>
        <v>0</v>
      </c>
      <c r="AE1703" s="38">
        <f t="shared" si="371"/>
        <v>1.2416123773557</v>
      </c>
      <c r="AF1703" s="38">
        <f t="shared" si="372"/>
        <v>2.0010060818117998</v>
      </c>
      <c r="AG1703" s="38">
        <f t="shared" si="373"/>
        <v>0.61140830652479017</v>
      </c>
      <c r="AH1703" s="38">
        <f t="shared" si="374"/>
        <v>2.6124143883365898</v>
      </c>
      <c r="AI1703" s="38">
        <v>4.3988888890000002</v>
      </c>
      <c r="AJ1703" s="24">
        <v>0</v>
      </c>
      <c r="AK1703" s="2">
        <f t="shared" si="375"/>
        <v>129</v>
      </c>
    </row>
    <row r="1704" spans="1:37">
      <c r="A1704" s="2">
        <v>344</v>
      </c>
      <c r="B1704" s="2" t="s">
        <v>388</v>
      </c>
      <c r="C1704" s="2" t="s">
        <v>23</v>
      </c>
      <c r="D1704" s="2" t="s">
        <v>412</v>
      </c>
      <c r="E1704" s="2" t="s">
        <v>767</v>
      </c>
      <c r="F1704" s="2" t="s">
        <v>361</v>
      </c>
      <c r="G1704" s="2" t="s">
        <v>1076</v>
      </c>
      <c r="I1704" s="2">
        <v>97932</v>
      </c>
      <c r="J1704" s="169">
        <v>456</v>
      </c>
      <c r="K1704" s="95">
        <v>1.3111138340889597E-2</v>
      </c>
      <c r="L1704" s="38">
        <f t="shared" si="365"/>
        <v>0</v>
      </c>
      <c r="M1704" s="38">
        <f t="shared" si="366"/>
        <v>0.87934526771999999</v>
      </c>
      <c r="N1704" s="38">
        <f t="shared" si="367"/>
        <v>1.1022429674400001</v>
      </c>
      <c r="O1704" s="38">
        <f t="shared" si="368"/>
        <v>0.29841176484000004</v>
      </c>
      <c r="P1704" s="2">
        <v>848319</v>
      </c>
      <c r="Q1704" s="24">
        <v>9.4145291834377201</v>
      </c>
      <c r="R1704" s="24">
        <v>0</v>
      </c>
      <c r="S1704" s="24">
        <v>0.38567774900000001</v>
      </c>
      <c r="T1704" s="24">
        <v>0.48343989799999998</v>
      </c>
      <c r="U1704" s="24">
        <v>0.13088235300000001</v>
      </c>
      <c r="V1704" s="95">
        <v>1.3111138340889597E-2</v>
      </c>
      <c r="W1704" s="95">
        <v>0.25393749999999998</v>
      </c>
      <c r="X1704" s="95">
        <v>0.231165181</v>
      </c>
      <c r="Y1704" s="95">
        <f t="shared" si="369"/>
        <v>0.20950352063993752</v>
      </c>
      <c r="Z1704" s="2" t="s">
        <v>532</v>
      </c>
      <c r="AA1704" s="2">
        <v>0.17499999999999999</v>
      </c>
      <c r="AB1704" s="2">
        <v>0.22500000000000001</v>
      </c>
      <c r="AC1704" s="95">
        <v>0.25393749999999998</v>
      </c>
      <c r="AD1704" s="38">
        <f t="shared" si="370"/>
        <v>0</v>
      </c>
      <c r="AE1704" s="38">
        <f t="shared" si="371"/>
        <v>1.34803629541476</v>
      </c>
      <c r="AF1704" s="38">
        <f t="shared" si="372"/>
        <v>2.17252088882424</v>
      </c>
      <c r="AG1704" s="38">
        <f t="shared" si="373"/>
        <v>0.6638147327983438</v>
      </c>
      <c r="AH1704" s="38">
        <f t="shared" si="374"/>
        <v>2.8363356216225837</v>
      </c>
      <c r="AI1704" s="38">
        <v>4.3988888890000002</v>
      </c>
      <c r="AJ1704" s="24">
        <v>1.815577566038564</v>
      </c>
      <c r="AK1704" s="2">
        <f t="shared" si="375"/>
        <v>140</v>
      </c>
    </row>
    <row r="1705" spans="1:37">
      <c r="A1705" s="2">
        <v>344</v>
      </c>
      <c r="B1705" s="2" t="s">
        <v>388</v>
      </c>
      <c r="C1705" s="2" t="s">
        <v>23</v>
      </c>
      <c r="D1705" s="2" t="s">
        <v>412</v>
      </c>
      <c r="E1705" s="2" t="s">
        <v>767</v>
      </c>
      <c r="F1705" s="2" t="s">
        <v>361</v>
      </c>
      <c r="G1705" s="2" t="s">
        <v>1073</v>
      </c>
      <c r="I1705" s="2">
        <v>97932</v>
      </c>
      <c r="J1705" s="169">
        <v>0</v>
      </c>
      <c r="K1705" s="95">
        <v>0</v>
      </c>
      <c r="L1705" s="38">
        <f t="shared" si="365"/>
        <v>0</v>
      </c>
      <c r="M1705" s="38">
        <f t="shared" si="366"/>
        <v>0</v>
      </c>
      <c r="N1705" s="38">
        <f t="shared" si="367"/>
        <v>0</v>
      </c>
      <c r="O1705" s="38">
        <f t="shared" si="368"/>
        <v>0</v>
      </c>
      <c r="P1705" s="2">
        <v>848319</v>
      </c>
      <c r="Q1705" s="24">
        <v>0</v>
      </c>
      <c r="R1705" s="24">
        <v>0</v>
      </c>
      <c r="S1705" s="24">
        <v>0.38567774900000001</v>
      </c>
      <c r="T1705" s="24">
        <v>0.48343989799999998</v>
      </c>
      <c r="U1705" s="24">
        <v>0.13088235300000001</v>
      </c>
      <c r="V1705" s="95">
        <v>0</v>
      </c>
      <c r="W1705" s="95">
        <v>0.25393749999999998</v>
      </c>
      <c r="X1705" s="95">
        <v>0.231165181</v>
      </c>
      <c r="Y1705" s="95">
        <f t="shared" si="369"/>
        <v>0.20950352063993752</v>
      </c>
      <c r="Z1705" s="2" t="s">
        <v>532</v>
      </c>
      <c r="AA1705" s="2">
        <v>0.17499999999999999</v>
      </c>
      <c r="AB1705" s="2">
        <v>0.22500000000000001</v>
      </c>
      <c r="AC1705" s="95">
        <v>0.25393749999999998</v>
      </c>
      <c r="AD1705" s="38">
        <f t="shared" si="370"/>
        <v>0</v>
      </c>
      <c r="AE1705" s="38">
        <f t="shared" si="371"/>
        <v>0</v>
      </c>
      <c r="AF1705" s="38">
        <f t="shared" si="372"/>
        <v>0</v>
      </c>
      <c r="AG1705" s="38">
        <f t="shared" si="373"/>
        <v>0</v>
      </c>
      <c r="AH1705" s="38">
        <f t="shared" si="374"/>
        <v>0</v>
      </c>
      <c r="AI1705" s="38">
        <v>4.3988888890000002</v>
      </c>
      <c r="AJ1705" s="24">
        <v>0</v>
      </c>
      <c r="AK1705" s="2">
        <f t="shared" si="375"/>
        <v>0</v>
      </c>
    </row>
    <row r="1706" spans="1:37">
      <c r="A1706" s="2">
        <v>344</v>
      </c>
      <c r="B1706" s="2" t="s">
        <v>388</v>
      </c>
      <c r="C1706" s="2" t="s">
        <v>23</v>
      </c>
      <c r="D1706" s="2" t="s">
        <v>412</v>
      </c>
      <c r="E1706" s="2" t="s">
        <v>767</v>
      </c>
      <c r="F1706" s="2" t="s">
        <v>361</v>
      </c>
      <c r="G1706" s="2" t="s">
        <v>718</v>
      </c>
      <c r="I1706" s="2">
        <v>97932</v>
      </c>
      <c r="J1706" s="169">
        <v>0</v>
      </c>
      <c r="K1706" s="95">
        <v>0</v>
      </c>
      <c r="L1706" s="38">
        <f t="shared" si="365"/>
        <v>0</v>
      </c>
      <c r="M1706" s="38">
        <f t="shared" si="366"/>
        <v>0</v>
      </c>
      <c r="N1706" s="38">
        <f t="shared" si="367"/>
        <v>0</v>
      </c>
      <c r="O1706" s="38">
        <f t="shared" si="368"/>
        <v>0</v>
      </c>
      <c r="P1706" s="2">
        <v>848319</v>
      </c>
      <c r="Q1706" s="24">
        <v>0</v>
      </c>
      <c r="R1706" s="24">
        <v>0</v>
      </c>
      <c r="S1706" s="24">
        <v>0.38567774900000001</v>
      </c>
      <c r="T1706" s="24">
        <v>0.48343989799999998</v>
      </c>
      <c r="U1706" s="24">
        <v>0.13088235300000001</v>
      </c>
      <c r="V1706" s="95">
        <v>0</v>
      </c>
      <c r="W1706" s="95">
        <v>0.25393749999999998</v>
      </c>
      <c r="X1706" s="95">
        <v>0.231165181</v>
      </c>
      <c r="Y1706" s="95">
        <f t="shared" si="369"/>
        <v>0.20950352063993752</v>
      </c>
      <c r="Z1706" s="2" t="s">
        <v>532</v>
      </c>
      <c r="AA1706" s="2">
        <v>0.17499999999999999</v>
      </c>
      <c r="AB1706" s="2">
        <v>0.22500000000000001</v>
      </c>
      <c r="AC1706" s="95">
        <v>0.25393749999999998</v>
      </c>
      <c r="AD1706" s="38">
        <f t="shared" si="370"/>
        <v>0</v>
      </c>
      <c r="AE1706" s="38">
        <f t="shared" si="371"/>
        <v>0</v>
      </c>
      <c r="AF1706" s="38">
        <f t="shared" si="372"/>
        <v>0</v>
      </c>
      <c r="AG1706" s="38">
        <f t="shared" si="373"/>
        <v>0</v>
      </c>
      <c r="AH1706" s="38">
        <f t="shared" si="374"/>
        <v>0</v>
      </c>
      <c r="AI1706" s="38">
        <v>4.3988888890000002</v>
      </c>
      <c r="AJ1706" s="24">
        <v>0</v>
      </c>
      <c r="AK1706" s="2">
        <f t="shared" si="375"/>
        <v>0</v>
      </c>
    </row>
    <row r="1707" spans="1:37">
      <c r="A1707" s="2">
        <v>344</v>
      </c>
      <c r="B1707" s="2" t="s">
        <v>388</v>
      </c>
      <c r="C1707" s="2" t="s">
        <v>23</v>
      </c>
      <c r="D1707" s="2" t="s">
        <v>412</v>
      </c>
      <c r="E1707" s="2" t="s">
        <v>767</v>
      </c>
      <c r="F1707" s="2" t="s">
        <v>361</v>
      </c>
      <c r="G1707" s="2" t="s">
        <v>1077</v>
      </c>
      <c r="I1707" s="2">
        <v>97932</v>
      </c>
      <c r="J1707" s="169">
        <v>8354</v>
      </c>
      <c r="K1707" s="95">
        <v>0</v>
      </c>
      <c r="L1707" s="38">
        <f t="shared" si="365"/>
        <v>0</v>
      </c>
      <c r="M1707" s="38">
        <f t="shared" si="366"/>
        <v>16.109759575729999</v>
      </c>
      <c r="N1707" s="38">
        <f t="shared" si="367"/>
        <v>20.193284539459999</v>
      </c>
      <c r="O1707" s="38">
        <f t="shared" si="368"/>
        <v>5.4669558848100008</v>
      </c>
      <c r="P1707" s="2">
        <v>848319</v>
      </c>
      <c r="Q1707" s="24">
        <v>0</v>
      </c>
      <c r="R1707" s="24">
        <v>0</v>
      </c>
      <c r="S1707" s="24">
        <v>0.38567774900000001</v>
      </c>
      <c r="T1707" s="24">
        <v>0.48343989799999998</v>
      </c>
      <c r="U1707" s="24">
        <v>0.13088235300000001</v>
      </c>
      <c r="V1707" s="95">
        <v>0</v>
      </c>
      <c r="W1707" s="95">
        <v>0.25393749999999998</v>
      </c>
      <c r="X1707" s="95">
        <v>0.231165181</v>
      </c>
      <c r="Y1707" s="95">
        <f t="shared" si="369"/>
        <v>0.20950352063993752</v>
      </c>
      <c r="Z1707" s="2" t="s">
        <v>532</v>
      </c>
      <c r="AA1707" s="2">
        <v>0.17499999999999999</v>
      </c>
      <c r="AB1707" s="2">
        <v>0.22500000000000001</v>
      </c>
      <c r="AC1707" s="95">
        <v>0.25393749999999998</v>
      </c>
      <c r="AD1707" s="38">
        <f t="shared" si="370"/>
        <v>0</v>
      </c>
      <c r="AE1707" s="38">
        <f t="shared" si="371"/>
        <v>24.696261429594088</v>
      </c>
      <c r="AF1707" s="38">
        <f t="shared" si="372"/>
        <v>39.800963827275659</v>
      </c>
      <c r="AG1707" s="38">
        <f t="shared" si="373"/>
        <v>12.161202363590712</v>
      </c>
      <c r="AH1707" s="38">
        <f t="shared" si="374"/>
        <v>51.96216619086637</v>
      </c>
      <c r="AI1707" s="38">
        <v>4.3988888890000002</v>
      </c>
      <c r="AJ1707" s="24">
        <v>0</v>
      </c>
      <c r="AK1707" s="2">
        <f t="shared" si="375"/>
        <v>2566</v>
      </c>
    </row>
    <row r="1708" spans="1:37">
      <c r="A1708" s="2">
        <v>344</v>
      </c>
      <c r="B1708" s="2" t="s">
        <v>388</v>
      </c>
      <c r="C1708" s="2" t="s">
        <v>23</v>
      </c>
      <c r="D1708" s="2" t="s">
        <v>412</v>
      </c>
      <c r="E1708" s="2" t="s">
        <v>767</v>
      </c>
      <c r="F1708" s="2" t="s">
        <v>361</v>
      </c>
      <c r="G1708" s="2" t="s">
        <v>1069</v>
      </c>
      <c r="I1708" s="2">
        <v>97932</v>
      </c>
      <c r="J1708" s="169">
        <v>0</v>
      </c>
      <c r="K1708" s="95">
        <v>1.3111138340889597E-2</v>
      </c>
      <c r="L1708" s="38">
        <f t="shared" si="365"/>
        <v>0</v>
      </c>
      <c r="M1708" s="38">
        <f t="shared" si="366"/>
        <v>0</v>
      </c>
      <c r="N1708" s="38">
        <f t="shared" si="367"/>
        <v>0</v>
      </c>
      <c r="O1708" s="38">
        <f t="shared" si="368"/>
        <v>0</v>
      </c>
      <c r="P1708" s="2">
        <v>848319</v>
      </c>
      <c r="Q1708" s="24">
        <v>9.4145291834377201</v>
      </c>
      <c r="R1708" s="24">
        <v>0</v>
      </c>
      <c r="S1708" s="24">
        <v>0.38567774900000001</v>
      </c>
      <c r="T1708" s="24">
        <v>0.48343989799999998</v>
      </c>
      <c r="U1708" s="24">
        <v>0.13088235300000001</v>
      </c>
      <c r="V1708" s="95">
        <v>1.3111138340889597E-2</v>
      </c>
      <c r="W1708" s="95">
        <v>0.25393749999999998</v>
      </c>
      <c r="X1708" s="95">
        <v>0.231165181</v>
      </c>
      <c r="Y1708" s="95">
        <f t="shared" si="369"/>
        <v>0.20950352063993752</v>
      </c>
      <c r="Z1708" s="2" t="s">
        <v>532</v>
      </c>
      <c r="AA1708" s="2">
        <v>0.17499999999999999</v>
      </c>
      <c r="AB1708" s="2">
        <v>0.22500000000000001</v>
      </c>
      <c r="AC1708" s="95">
        <v>0.25393749999999998</v>
      </c>
      <c r="AD1708" s="38">
        <f t="shared" si="370"/>
        <v>0</v>
      </c>
      <c r="AE1708" s="38">
        <f t="shared" si="371"/>
        <v>0</v>
      </c>
      <c r="AF1708" s="38">
        <f t="shared" si="372"/>
        <v>0</v>
      </c>
      <c r="AG1708" s="38">
        <f t="shared" si="373"/>
        <v>0</v>
      </c>
      <c r="AH1708" s="38">
        <f t="shared" si="374"/>
        <v>0</v>
      </c>
      <c r="AI1708" s="38">
        <v>4.3988888890000002</v>
      </c>
      <c r="AJ1708" s="24">
        <v>1.815577566038564</v>
      </c>
      <c r="AK1708" s="2">
        <f t="shared" si="375"/>
        <v>0</v>
      </c>
    </row>
    <row r="1709" spans="1:37">
      <c r="A1709" s="2">
        <v>327</v>
      </c>
      <c r="B1709" s="2" t="s">
        <v>373</v>
      </c>
      <c r="C1709" s="2" t="s">
        <v>21</v>
      </c>
      <c r="D1709" s="2" t="s">
        <v>415</v>
      </c>
      <c r="E1709" s="2" t="s">
        <v>767</v>
      </c>
      <c r="F1709" s="2" t="s">
        <v>361</v>
      </c>
      <c r="G1709" s="2" t="s">
        <v>1074</v>
      </c>
      <c r="I1709" s="2">
        <v>100315</v>
      </c>
      <c r="J1709" s="169">
        <v>16873.599999999999</v>
      </c>
      <c r="K1709" s="95">
        <v>3.049843680770201E-2</v>
      </c>
      <c r="L1709" s="38">
        <f t="shared" si="365"/>
        <v>0</v>
      </c>
      <c r="M1709" s="38">
        <f t="shared" si="366"/>
        <v>0</v>
      </c>
      <c r="N1709" s="38">
        <f t="shared" si="367"/>
        <v>0</v>
      </c>
      <c r="O1709" s="38">
        <f t="shared" si="368"/>
        <v>84.367999999999995</v>
      </c>
      <c r="P1709" s="2">
        <v>5707251</v>
      </c>
      <c r="Q1709" s="24">
        <v>11.05155171544542</v>
      </c>
      <c r="R1709" s="24">
        <v>0</v>
      </c>
      <c r="S1709" s="24">
        <v>0</v>
      </c>
      <c r="T1709" s="24">
        <v>0</v>
      </c>
      <c r="U1709" s="24">
        <v>1</v>
      </c>
      <c r="V1709" s="95">
        <v>3.049843680770201E-2</v>
      </c>
      <c r="W1709" s="95">
        <v>0.52540624999999996</v>
      </c>
      <c r="X1709" s="95">
        <v>0.47068749999999998</v>
      </c>
      <c r="Y1709" s="95">
        <f t="shared" si="369"/>
        <v>0.47068749999999998</v>
      </c>
      <c r="Z1709" s="2" t="s">
        <v>532</v>
      </c>
      <c r="AA1709" s="2" t="s">
        <v>532</v>
      </c>
      <c r="AB1709" s="2" t="s">
        <v>532</v>
      </c>
      <c r="AC1709" s="95">
        <v>0.47068749999999998</v>
      </c>
      <c r="AD1709" s="38">
        <f t="shared" si="370"/>
        <v>0</v>
      </c>
      <c r="AE1709" s="38">
        <f t="shared" si="371"/>
        <v>0</v>
      </c>
      <c r="AF1709" s="38">
        <f t="shared" si="372"/>
        <v>0</v>
      </c>
      <c r="AG1709" s="38">
        <f t="shared" si="373"/>
        <v>347.86803587999998</v>
      </c>
      <c r="AH1709" s="38">
        <f t="shared" si="374"/>
        <v>347.86803587999998</v>
      </c>
      <c r="AI1709" s="38">
        <v>31.153888889000001</v>
      </c>
      <c r="AJ1709" s="24">
        <v>2.0245940981640378</v>
      </c>
      <c r="AK1709" s="2">
        <f t="shared" si="375"/>
        <v>8437</v>
      </c>
    </row>
    <row r="1710" spans="1:37">
      <c r="A1710" s="2">
        <v>327</v>
      </c>
      <c r="B1710" s="2" t="s">
        <v>373</v>
      </c>
      <c r="C1710" s="2" t="s">
        <v>21</v>
      </c>
      <c r="D1710" s="2" t="s">
        <v>415</v>
      </c>
      <c r="E1710" s="2" t="s">
        <v>767</v>
      </c>
      <c r="F1710" s="2" t="s">
        <v>361</v>
      </c>
      <c r="G1710" s="2" t="s">
        <v>1075</v>
      </c>
      <c r="I1710" s="2">
        <v>100315</v>
      </c>
      <c r="J1710" s="169">
        <v>1569.5999999999985</v>
      </c>
      <c r="K1710" s="95">
        <v>2.3950050457412875E-2</v>
      </c>
      <c r="L1710" s="38">
        <f t="shared" si="365"/>
        <v>0</v>
      </c>
      <c r="M1710" s="38">
        <f t="shared" si="366"/>
        <v>0</v>
      </c>
      <c r="N1710" s="38">
        <f t="shared" si="367"/>
        <v>0</v>
      </c>
      <c r="O1710" s="38">
        <f t="shared" si="368"/>
        <v>7.8479999999999928</v>
      </c>
      <c r="P1710" s="2">
        <v>5707251</v>
      </c>
      <c r="Q1710" s="24">
        <v>8.6786487742474279</v>
      </c>
      <c r="R1710" s="24">
        <v>0</v>
      </c>
      <c r="S1710" s="24">
        <v>0</v>
      </c>
      <c r="T1710" s="24">
        <v>0</v>
      </c>
      <c r="U1710" s="24">
        <v>1</v>
      </c>
      <c r="V1710" s="95">
        <v>2.3950050457412875E-2</v>
      </c>
      <c r="W1710" s="95">
        <v>0.52540624999999996</v>
      </c>
      <c r="X1710" s="95">
        <v>0.47068749999999998</v>
      </c>
      <c r="Y1710" s="95">
        <f t="shared" si="369"/>
        <v>0.47068749999999998</v>
      </c>
      <c r="Z1710" s="2" t="s">
        <v>532</v>
      </c>
      <c r="AA1710" s="2" t="s">
        <v>532</v>
      </c>
      <c r="AB1710" s="2" t="s">
        <v>532</v>
      </c>
      <c r="AC1710" s="95">
        <v>0.47068749999999998</v>
      </c>
      <c r="AD1710" s="38">
        <f t="shared" si="370"/>
        <v>0</v>
      </c>
      <c r="AE1710" s="38">
        <f t="shared" si="371"/>
        <v>0</v>
      </c>
      <c r="AF1710" s="38">
        <f t="shared" si="372"/>
        <v>0</v>
      </c>
      <c r="AG1710" s="38">
        <f t="shared" si="373"/>
        <v>32.359050179999969</v>
      </c>
      <c r="AH1710" s="38">
        <f t="shared" si="374"/>
        <v>32.359050179999969</v>
      </c>
      <c r="AI1710" s="38">
        <v>31.153888889000001</v>
      </c>
      <c r="AJ1710" s="24">
        <v>1.589889052758392</v>
      </c>
      <c r="AK1710" s="2">
        <f t="shared" si="375"/>
        <v>785</v>
      </c>
    </row>
    <row r="1711" spans="1:37">
      <c r="A1711" s="2">
        <v>327</v>
      </c>
      <c r="B1711" s="2" t="s">
        <v>373</v>
      </c>
      <c r="C1711" s="2" t="s">
        <v>21</v>
      </c>
      <c r="D1711" s="2" t="s">
        <v>415</v>
      </c>
      <c r="E1711" s="2" t="s">
        <v>767</v>
      </c>
      <c r="F1711" s="2" t="s">
        <v>361</v>
      </c>
      <c r="G1711" s="2" t="s">
        <v>1076</v>
      </c>
      <c r="I1711" s="2">
        <v>100315</v>
      </c>
      <c r="J1711" s="169">
        <v>995.79999999999973</v>
      </c>
      <c r="K1711" s="95">
        <v>0.39612221502267858</v>
      </c>
      <c r="L1711" s="38">
        <f t="shared" si="365"/>
        <v>0</v>
      </c>
      <c r="M1711" s="38">
        <f t="shared" si="366"/>
        <v>0</v>
      </c>
      <c r="N1711" s="38">
        <f t="shared" si="367"/>
        <v>0</v>
      </c>
      <c r="O1711" s="38">
        <f t="shared" si="368"/>
        <v>4.9789999999999983</v>
      </c>
      <c r="P1711" s="2">
        <v>5707251</v>
      </c>
      <c r="Q1711" s="24">
        <v>143.54064021584119</v>
      </c>
      <c r="R1711" s="24">
        <v>0</v>
      </c>
      <c r="S1711" s="24">
        <v>0</v>
      </c>
      <c r="T1711" s="24">
        <v>0</v>
      </c>
      <c r="U1711" s="24">
        <v>1</v>
      </c>
      <c r="V1711" s="95">
        <v>0.39612221502267858</v>
      </c>
      <c r="W1711" s="95">
        <v>0.52540624999999996</v>
      </c>
      <c r="X1711" s="95">
        <v>0.47068749999999998</v>
      </c>
      <c r="Y1711" s="95">
        <f t="shared" si="369"/>
        <v>0.47068749999999998</v>
      </c>
      <c r="Z1711" s="2" t="s">
        <v>532</v>
      </c>
      <c r="AA1711" s="2" t="s">
        <v>532</v>
      </c>
      <c r="AB1711" s="2" t="s">
        <v>532</v>
      </c>
      <c r="AC1711" s="95">
        <v>0.47068749999999998</v>
      </c>
      <c r="AD1711" s="38">
        <f t="shared" si="370"/>
        <v>0</v>
      </c>
      <c r="AE1711" s="38">
        <f t="shared" si="371"/>
        <v>0</v>
      </c>
      <c r="AF1711" s="38">
        <f t="shared" si="372"/>
        <v>0</v>
      </c>
      <c r="AG1711" s="38">
        <f t="shared" si="373"/>
        <v>20.529524827499991</v>
      </c>
      <c r="AH1711" s="38">
        <f t="shared" si="374"/>
        <v>20.529524827499991</v>
      </c>
      <c r="AI1711" s="38">
        <v>31.153888889000001</v>
      </c>
      <c r="AJ1711" s="24">
        <v>26.295993586269603</v>
      </c>
      <c r="AK1711" s="2">
        <f t="shared" si="375"/>
        <v>498</v>
      </c>
    </row>
    <row r="1712" spans="1:37">
      <c r="A1712" s="2">
        <v>327</v>
      </c>
      <c r="B1712" s="2" t="s">
        <v>373</v>
      </c>
      <c r="C1712" s="2" t="s">
        <v>21</v>
      </c>
      <c r="D1712" s="2" t="s">
        <v>415</v>
      </c>
      <c r="E1712" s="2" t="s">
        <v>767</v>
      </c>
      <c r="F1712" s="2" t="s">
        <v>361</v>
      </c>
      <c r="G1712" s="2" t="s">
        <v>1073</v>
      </c>
      <c r="I1712" s="2">
        <v>100315</v>
      </c>
      <c r="J1712" s="169">
        <v>5798</v>
      </c>
      <c r="K1712" s="95">
        <v>3.049843680770201E-2</v>
      </c>
      <c r="L1712" s="38">
        <f t="shared" si="365"/>
        <v>0</v>
      </c>
      <c r="M1712" s="38">
        <f t="shared" si="366"/>
        <v>0</v>
      </c>
      <c r="N1712" s="38">
        <f t="shared" si="367"/>
        <v>0</v>
      </c>
      <c r="O1712" s="38">
        <f t="shared" si="368"/>
        <v>28.99</v>
      </c>
      <c r="P1712" s="2">
        <v>5707251</v>
      </c>
      <c r="Q1712" s="24">
        <v>11.05155171544542</v>
      </c>
      <c r="R1712" s="24">
        <v>0</v>
      </c>
      <c r="S1712" s="24">
        <v>0</v>
      </c>
      <c r="T1712" s="24">
        <v>0</v>
      </c>
      <c r="U1712" s="24">
        <v>1</v>
      </c>
      <c r="V1712" s="95">
        <v>3.049843680770201E-2</v>
      </c>
      <c r="W1712" s="95">
        <v>0.52540624999999996</v>
      </c>
      <c r="X1712" s="95">
        <v>0.47068749999999998</v>
      </c>
      <c r="Y1712" s="95">
        <f t="shared" si="369"/>
        <v>0.47068749999999998</v>
      </c>
      <c r="Z1712" s="2" t="s">
        <v>532</v>
      </c>
      <c r="AA1712" s="2" t="s">
        <v>532</v>
      </c>
      <c r="AB1712" s="2" t="s">
        <v>532</v>
      </c>
      <c r="AC1712" s="95">
        <v>0.47068749999999998</v>
      </c>
      <c r="AD1712" s="38">
        <f t="shared" si="370"/>
        <v>0</v>
      </c>
      <c r="AE1712" s="38">
        <f t="shared" si="371"/>
        <v>0</v>
      </c>
      <c r="AF1712" s="38">
        <f t="shared" si="372"/>
        <v>0</v>
      </c>
      <c r="AG1712" s="38">
        <f t="shared" si="373"/>
        <v>119.53222027499999</v>
      </c>
      <c r="AH1712" s="38">
        <f t="shared" si="374"/>
        <v>119.53222027499999</v>
      </c>
      <c r="AI1712" s="38">
        <v>31.153888889000001</v>
      </c>
      <c r="AJ1712" s="24">
        <v>2.0245940981640378</v>
      </c>
      <c r="AK1712" s="2">
        <f t="shared" si="375"/>
        <v>2899</v>
      </c>
    </row>
    <row r="1713" spans="1:37">
      <c r="A1713" s="2">
        <v>327</v>
      </c>
      <c r="B1713" s="2" t="s">
        <v>373</v>
      </c>
      <c r="C1713" s="2" t="s">
        <v>21</v>
      </c>
      <c r="D1713" s="2" t="s">
        <v>415</v>
      </c>
      <c r="E1713" s="2" t="s">
        <v>767</v>
      </c>
      <c r="F1713" s="2" t="s">
        <v>361</v>
      </c>
      <c r="G1713" s="2" t="s">
        <v>718</v>
      </c>
      <c r="I1713" s="2">
        <v>100315</v>
      </c>
      <c r="J1713" s="169">
        <v>16250</v>
      </c>
      <c r="K1713" s="95">
        <v>2.3950050457412875E-2</v>
      </c>
      <c r="L1713" s="38">
        <f t="shared" si="365"/>
        <v>0</v>
      </c>
      <c r="M1713" s="38">
        <f t="shared" si="366"/>
        <v>0</v>
      </c>
      <c r="N1713" s="38">
        <f t="shared" si="367"/>
        <v>0</v>
      </c>
      <c r="O1713" s="38">
        <f t="shared" si="368"/>
        <v>81.25</v>
      </c>
      <c r="P1713" s="2">
        <v>5707251</v>
      </c>
      <c r="Q1713" s="24">
        <v>8.6786487742474279</v>
      </c>
      <c r="R1713" s="24">
        <v>0</v>
      </c>
      <c r="S1713" s="24">
        <v>0</v>
      </c>
      <c r="T1713" s="24">
        <v>0</v>
      </c>
      <c r="U1713" s="24">
        <v>1</v>
      </c>
      <c r="V1713" s="95">
        <v>2.3950050457412875E-2</v>
      </c>
      <c r="W1713" s="95">
        <v>0.52540624999999996</v>
      </c>
      <c r="X1713" s="95">
        <v>0.47068749999999998</v>
      </c>
      <c r="Y1713" s="95">
        <f t="shared" si="369"/>
        <v>0.47068749999999998</v>
      </c>
      <c r="Z1713" s="2" t="s">
        <v>532</v>
      </c>
      <c r="AA1713" s="2" t="s">
        <v>532</v>
      </c>
      <c r="AB1713" s="2" t="s">
        <v>532</v>
      </c>
      <c r="AC1713" s="95">
        <v>0.47068749999999998</v>
      </c>
      <c r="AD1713" s="38">
        <f t="shared" si="370"/>
        <v>0</v>
      </c>
      <c r="AE1713" s="38">
        <f t="shared" si="371"/>
        <v>0</v>
      </c>
      <c r="AF1713" s="38">
        <f t="shared" si="372"/>
        <v>0</v>
      </c>
      <c r="AG1713" s="38">
        <f t="shared" si="373"/>
        <v>335.01182812500002</v>
      </c>
      <c r="AH1713" s="38">
        <f t="shared" si="374"/>
        <v>335.01182812500002</v>
      </c>
      <c r="AI1713" s="38">
        <v>31.153888889000001</v>
      </c>
      <c r="AJ1713" s="24">
        <v>1.589889052758392</v>
      </c>
      <c r="AK1713" s="2">
        <f t="shared" si="375"/>
        <v>8125</v>
      </c>
    </row>
    <row r="1714" spans="1:37">
      <c r="A1714" s="2">
        <v>327</v>
      </c>
      <c r="B1714" s="2" t="s">
        <v>373</v>
      </c>
      <c r="C1714" s="2" t="s">
        <v>21</v>
      </c>
      <c r="D1714" s="2" t="s">
        <v>415</v>
      </c>
      <c r="E1714" s="2" t="s">
        <v>767</v>
      </c>
      <c r="F1714" s="2" t="s">
        <v>361</v>
      </c>
      <c r="G1714" s="2" t="s">
        <v>1077</v>
      </c>
      <c r="I1714" s="2">
        <v>100315</v>
      </c>
      <c r="J1714" s="169">
        <v>1882</v>
      </c>
      <c r="K1714" s="95">
        <v>2.3950050457412875E-2</v>
      </c>
      <c r="L1714" s="38">
        <f t="shared" si="365"/>
        <v>0</v>
      </c>
      <c r="M1714" s="38">
        <f t="shared" si="366"/>
        <v>0</v>
      </c>
      <c r="N1714" s="38">
        <f t="shared" si="367"/>
        <v>0</v>
      </c>
      <c r="O1714" s="38">
        <f t="shared" si="368"/>
        <v>9.41</v>
      </c>
      <c r="P1714" s="2">
        <v>5707251</v>
      </c>
      <c r="Q1714" s="24">
        <v>8.6786487742474279</v>
      </c>
      <c r="R1714" s="24">
        <v>0</v>
      </c>
      <c r="S1714" s="24">
        <v>0</v>
      </c>
      <c r="T1714" s="24">
        <v>0</v>
      </c>
      <c r="U1714" s="24">
        <v>1</v>
      </c>
      <c r="V1714" s="95">
        <v>2.3950050457412875E-2</v>
      </c>
      <c r="W1714" s="95">
        <v>0.52540624999999996</v>
      </c>
      <c r="X1714" s="95">
        <v>0.47068749999999998</v>
      </c>
      <c r="Y1714" s="95">
        <f t="shared" si="369"/>
        <v>0.47068749999999998</v>
      </c>
      <c r="Z1714" s="2" t="s">
        <v>532</v>
      </c>
      <c r="AA1714" s="2" t="s">
        <v>532</v>
      </c>
      <c r="AB1714" s="2" t="s">
        <v>532</v>
      </c>
      <c r="AC1714" s="95">
        <v>0.47068749999999998</v>
      </c>
      <c r="AD1714" s="38">
        <f t="shared" si="370"/>
        <v>0</v>
      </c>
      <c r="AE1714" s="38">
        <f t="shared" si="371"/>
        <v>0</v>
      </c>
      <c r="AF1714" s="38">
        <f t="shared" si="372"/>
        <v>0</v>
      </c>
      <c r="AG1714" s="38">
        <f t="shared" si="373"/>
        <v>38.799523725</v>
      </c>
      <c r="AH1714" s="38">
        <f t="shared" si="374"/>
        <v>38.799523725</v>
      </c>
      <c r="AI1714" s="38">
        <v>31.153888889000001</v>
      </c>
      <c r="AJ1714" s="24">
        <v>1.589889052758392</v>
      </c>
      <c r="AK1714" s="2">
        <f t="shared" si="375"/>
        <v>941</v>
      </c>
    </row>
    <row r="1715" spans="1:37">
      <c r="A1715" s="2">
        <v>327</v>
      </c>
      <c r="B1715" s="2" t="s">
        <v>373</v>
      </c>
      <c r="C1715" s="2" t="s">
        <v>21</v>
      </c>
      <c r="D1715" s="2" t="s">
        <v>415</v>
      </c>
      <c r="E1715" s="2" t="s">
        <v>767</v>
      </c>
      <c r="F1715" s="2" t="s">
        <v>361</v>
      </c>
      <c r="G1715" s="2" t="s">
        <v>1069</v>
      </c>
      <c r="I1715" s="2">
        <v>100315</v>
      </c>
      <c r="J1715" s="169">
        <v>3711</v>
      </c>
      <c r="K1715" s="95">
        <v>0.39612221502267858</v>
      </c>
      <c r="L1715" s="38">
        <f t="shared" si="365"/>
        <v>0</v>
      </c>
      <c r="M1715" s="38">
        <f t="shared" si="366"/>
        <v>0</v>
      </c>
      <c r="N1715" s="38">
        <f t="shared" si="367"/>
        <v>0</v>
      </c>
      <c r="O1715" s="38">
        <f t="shared" si="368"/>
        <v>18.555</v>
      </c>
      <c r="P1715" s="2">
        <v>5707251</v>
      </c>
      <c r="Q1715" s="24">
        <v>143.54064021584119</v>
      </c>
      <c r="R1715" s="24">
        <v>0</v>
      </c>
      <c r="S1715" s="24">
        <v>0</v>
      </c>
      <c r="T1715" s="24">
        <v>0</v>
      </c>
      <c r="U1715" s="24">
        <v>1</v>
      </c>
      <c r="V1715" s="95">
        <v>0.39612221502267858</v>
      </c>
      <c r="W1715" s="95">
        <v>0.52540624999999996</v>
      </c>
      <c r="X1715" s="95">
        <v>0.47068749999999998</v>
      </c>
      <c r="Y1715" s="95">
        <f t="shared" si="369"/>
        <v>0.47068749999999998</v>
      </c>
      <c r="Z1715" s="2" t="s">
        <v>532</v>
      </c>
      <c r="AA1715" s="2" t="s">
        <v>532</v>
      </c>
      <c r="AB1715" s="2" t="s">
        <v>532</v>
      </c>
      <c r="AC1715" s="95">
        <v>0.47068749999999998</v>
      </c>
      <c r="AD1715" s="38">
        <f t="shared" si="370"/>
        <v>0</v>
      </c>
      <c r="AE1715" s="38">
        <f t="shared" si="371"/>
        <v>0</v>
      </c>
      <c r="AF1715" s="38">
        <f t="shared" si="372"/>
        <v>0</v>
      </c>
      <c r="AG1715" s="38">
        <f t="shared" si="373"/>
        <v>76.506393487499992</v>
      </c>
      <c r="AH1715" s="38">
        <f t="shared" si="374"/>
        <v>76.506393487499992</v>
      </c>
      <c r="AI1715" s="38">
        <v>31.153888889000001</v>
      </c>
      <c r="AJ1715" s="24">
        <v>26.295993586269603</v>
      </c>
      <c r="AK1715" s="2">
        <f t="shared" si="375"/>
        <v>1856</v>
      </c>
    </row>
    <row r="1716" spans="1:37">
      <c r="A1716" s="2">
        <v>333</v>
      </c>
      <c r="B1716" s="2" t="s">
        <v>379</v>
      </c>
      <c r="C1716" s="2" t="s">
        <v>20</v>
      </c>
      <c r="D1716" s="2" t="s">
        <v>416</v>
      </c>
      <c r="E1716" s="2" t="s">
        <v>767</v>
      </c>
      <c r="F1716" s="2" t="s">
        <v>361</v>
      </c>
      <c r="G1716" s="2" t="s">
        <v>1074</v>
      </c>
      <c r="I1716" s="2">
        <v>36215</v>
      </c>
      <c r="J1716" s="169">
        <v>3520.8</v>
      </c>
      <c r="K1716" s="95">
        <v>4.6321509409991196E-3</v>
      </c>
      <c r="L1716" s="38">
        <f t="shared" si="365"/>
        <v>0</v>
      </c>
      <c r="M1716" s="38">
        <f t="shared" si="366"/>
        <v>0</v>
      </c>
      <c r="N1716" s="38">
        <f t="shared" si="367"/>
        <v>0</v>
      </c>
      <c r="O1716" s="38">
        <f t="shared" si="368"/>
        <v>17.603999999999999</v>
      </c>
      <c r="P1716" s="2">
        <v>1315944</v>
      </c>
      <c r="Q1716" s="24">
        <v>2.5548257497463065</v>
      </c>
      <c r="R1716" s="24">
        <v>0</v>
      </c>
      <c r="S1716" s="24">
        <v>0</v>
      </c>
      <c r="T1716" s="24">
        <v>0</v>
      </c>
      <c r="U1716" s="24">
        <v>1</v>
      </c>
      <c r="V1716" s="95">
        <v>4.6321509409991196E-3</v>
      </c>
      <c r="W1716" s="95">
        <v>0.48715624999999996</v>
      </c>
      <c r="X1716" s="95">
        <v>0.45756562499999998</v>
      </c>
      <c r="Y1716" s="95">
        <f t="shared" si="369"/>
        <v>0.45756562499999998</v>
      </c>
      <c r="Z1716" s="2" t="s">
        <v>532</v>
      </c>
      <c r="AA1716" s="2" t="s">
        <v>532</v>
      </c>
      <c r="AB1716" s="2" t="s">
        <v>532</v>
      </c>
      <c r="AC1716" s="95">
        <v>0.45756562499999998</v>
      </c>
      <c r="AD1716" s="38">
        <f t="shared" si="370"/>
        <v>0</v>
      </c>
      <c r="AE1716" s="38">
        <f t="shared" si="371"/>
        <v>0</v>
      </c>
      <c r="AF1716" s="38">
        <f t="shared" si="372"/>
        <v>0</v>
      </c>
      <c r="AG1716" s="38">
        <f t="shared" si="373"/>
        <v>70.561670899499987</v>
      </c>
      <c r="AH1716" s="38">
        <f t="shared" si="374"/>
        <v>70.561670899499987</v>
      </c>
      <c r="AI1716" s="38">
        <v>7.2988888889999997</v>
      </c>
      <c r="AJ1716" s="24">
        <v>0.46061909799599277</v>
      </c>
      <c r="AK1716" s="2">
        <f t="shared" si="375"/>
        <v>1760</v>
      </c>
    </row>
    <row r="1717" spans="1:37">
      <c r="A1717" s="2">
        <v>333</v>
      </c>
      <c r="B1717" s="2" t="s">
        <v>379</v>
      </c>
      <c r="C1717" s="2" t="s">
        <v>20</v>
      </c>
      <c r="D1717" s="2" t="s">
        <v>416</v>
      </c>
      <c r="E1717" s="2" t="s">
        <v>767</v>
      </c>
      <c r="F1717" s="2" t="s">
        <v>361</v>
      </c>
      <c r="G1717" s="2" t="s">
        <v>1075</v>
      </c>
      <c r="I1717" s="2">
        <v>36215</v>
      </c>
      <c r="J1717" s="169">
        <v>2586.1999999999998</v>
      </c>
      <c r="K1717" s="95">
        <v>2.4367431636536478E-3</v>
      </c>
      <c r="L1717" s="38">
        <f t="shared" si="365"/>
        <v>0</v>
      </c>
      <c r="M1717" s="38">
        <f t="shared" si="366"/>
        <v>0</v>
      </c>
      <c r="N1717" s="38">
        <f t="shared" si="367"/>
        <v>0</v>
      </c>
      <c r="O1717" s="38">
        <f t="shared" si="368"/>
        <v>12.930999999999999</v>
      </c>
      <c r="P1717" s="2">
        <v>1315944</v>
      </c>
      <c r="Q1717" s="24">
        <v>1.3439661745301059</v>
      </c>
      <c r="R1717" s="24">
        <v>0</v>
      </c>
      <c r="S1717" s="24">
        <v>0</v>
      </c>
      <c r="T1717" s="24">
        <v>0</v>
      </c>
      <c r="U1717" s="24">
        <v>1</v>
      </c>
      <c r="V1717" s="95">
        <v>2.4367431636536478E-3</v>
      </c>
      <c r="W1717" s="95">
        <v>0.48715624999999996</v>
      </c>
      <c r="X1717" s="95">
        <v>0.45756562499999998</v>
      </c>
      <c r="Y1717" s="95">
        <f t="shared" si="369"/>
        <v>0.45756562499999998</v>
      </c>
      <c r="Z1717" s="2" t="s">
        <v>532</v>
      </c>
      <c r="AA1717" s="2" t="s">
        <v>532</v>
      </c>
      <c r="AB1717" s="2" t="s">
        <v>532</v>
      </c>
      <c r="AC1717" s="95">
        <v>0.45756562499999998</v>
      </c>
      <c r="AD1717" s="38">
        <f t="shared" si="370"/>
        <v>0</v>
      </c>
      <c r="AE1717" s="38">
        <f t="shared" si="371"/>
        <v>0</v>
      </c>
      <c r="AF1717" s="38">
        <f t="shared" si="372"/>
        <v>0</v>
      </c>
      <c r="AG1717" s="38">
        <f t="shared" si="373"/>
        <v>51.83100240862499</v>
      </c>
      <c r="AH1717" s="38">
        <f t="shared" si="374"/>
        <v>51.83100240862499</v>
      </c>
      <c r="AI1717" s="38">
        <v>7.2988888889999997</v>
      </c>
      <c r="AJ1717" s="24">
        <v>0.24230869252458981</v>
      </c>
      <c r="AK1717" s="2">
        <f t="shared" si="375"/>
        <v>1293</v>
      </c>
    </row>
    <row r="1718" spans="1:37">
      <c r="A1718" s="2">
        <v>333</v>
      </c>
      <c r="B1718" s="2" t="s">
        <v>379</v>
      </c>
      <c r="C1718" s="2" t="s">
        <v>20</v>
      </c>
      <c r="D1718" s="2" t="s">
        <v>416</v>
      </c>
      <c r="E1718" s="2" t="s">
        <v>767</v>
      </c>
      <c r="F1718" s="2" t="s">
        <v>361</v>
      </c>
      <c r="G1718" s="2" t="s">
        <v>1076</v>
      </c>
      <c r="I1718" s="2">
        <v>36215</v>
      </c>
      <c r="J1718" s="169">
        <v>1722.8</v>
      </c>
      <c r="K1718" s="95">
        <v>0.29018362556951538</v>
      </c>
      <c r="L1718" s="38">
        <f t="shared" si="365"/>
        <v>0</v>
      </c>
      <c r="M1718" s="38">
        <f t="shared" si="366"/>
        <v>0</v>
      </c>
      <c r="N1718" s="38">
        <f t="shared" si="367"/>
        <v>0</v>
      </c>
      <c r="O1718" s="38">
        <f t="shared" si="368"/>
        <v>8.6140000000000008</v>
      </c>
      <c r="P1718" s="2">
        <v>1315944</v>
      </c>
      <c r="Q1718" s="24">
        <v>160.04845442273759</v>
      </c>
      <c r="R1718" s="24">
        <v>0</v>
      </c>
      <c r="S1718" s="24">
        <v>0</v>
      </c>
      <c r="T1718" s="24">
        <v>0</v>
      </c>
      <c r="U1718" s="24">
        <v>1</v>
      </c>
      <c r="V1718" s="95">
        <v>0.29018362556951538</v>
      </c>
      <c r="W1718" s="95">
        <v>0.48715624999999996</v>
      </c>
      <c r="X1718" s="95">
        <v>0.45756562499999998</v>
      </c>
      <c r="Y1718" s="95">
        <f t="shared" si="369"/>
        <v>0.45756562499999998</v>
      </c>
      <c r="Z1718" s="2" t="s">
        <v>532</v>
      </c>
      <c r="AA1718" s="2" t="s">
        <v>532</v>
      </c>
      <c r="AB1718" s="2" t="s">
        <v>532</v>
      </c>
      <c r="AC1718" s="95">
        <v>0.45756562499999998</v>
      </c>
      <c r="AD1718" s="38">
        <f t="shared" si="370"/>
        <v>0</v>
      </c>
      <c r="AE1718" s="38">
        <f t="shared" si="371"/>
        <v>0</v>
      </c>
      <c r="AF1718" s="38">
        <f t="shared" si="372"/>
        <v>0</v>
      </c>
      <c r="AG1718" s="38">
        <f t="shared" si="373"/>
        <v>34.527279773250001</v>
      </c>
      <c r="AH1718" s="38">
        <f t="shared" si="374"/>
        <v>34.527279773250001</v>
      </c>
      <c r="AI1718" s="38">
        <v>7.2988888889999997</v>
      </c>
      <c r="AJ1718" s="24">
        <v>28.85573496320626</v>
      </c>
      <c r="AK1718" s="2">
        <f t="shared" si="375"/>
        <v>861</v>
      </c>
    </row>
    <row r="1719" spans="1:37">
      <c r="A1719" s="2">
        <v>333</v>
      </c>
      <c r="B1719" s="2" t="s">
        <v>379</v>
      </c>
      <c r="C1719" s="2" t="s">
        <v>20</v>
      </c>
      <c r="D1719" s="2" t="s">
        <v>416</v>
      </c>
      <c r="E1719" s="2" t="s">
        <v>767</v>
      </c>
      <c r="F1719" s="2" t="s">
        <v>361</v>
      </c>
      <c r="G1719" s="2" t="s">
        <v>1073</v>
      </c>
      <c r="I1719" s="2">
        <v>36215</v>
      </c>
      <c r="J1719" s="169">
        <v>195</v>
      </c>
      <c r="K1719" s="95">
        <v>4.6321509409991196E-3</v>
      </c>
      <c r="L1719" s="38">
        <f t="shared" si="365"/>
        <v>0</v>
      </c>
      <c r="M1719" s="38">
        <f t="shared" si="366"/>
        <v>0</v>
      </c>
      <c r="N1719" s="38">
        <f t="shared" si="367"/>
        <v>0</v>
      </c>
      <c r="O1719" s="38">
        <f t="shared" si="368"/>
        <v>0.97499999999999998</v>
      </c>
      <c r="P1719" s="2">
        <v>1315944</v>
      </c>
      <c r="Q1719" s="24">
        <v>2.5548257497463065</v>
      </c>
      <c r="R1719" s="24">
        <v>0</v>
      </c>
      <c r="S1719" s="24">
        <v>0</v>
      </c>
      <c r="T1719" s="24">
        <v>0</v>
      </c>
      <c r="U1719" s="24">
        <v>1</v>
      </c>
      <c r="V1719" s="95">
        <v>4.6321509409991196E-3</v>
      </c>
      <c r="W1719" s="95">
        <v>0.48715624999999996</v>
      </c>
      <c r="X1719" s="95">
        <v>0.45756562499999998</v>
      </c>
      <c r="Y1719" s="95">
        <f t="shared" si="369"/>
        <v>0.45756562499999998</v>
      </c>
      <c r="Z1719" s="2" t="s">
        <v>532</v>
      </c>
      <c r="AA1719" s="2" t="s">
        <v>532</v>
      </c>
      <c r="AB1719" s="2" t="s">
        <v>532</v>
      </c>
      <c r="AC1719" s="95">
        <v>0.45756562499999998</v>
      </c>
      <c r="AD1719" s="38">
        <f t="shared" si="370"/>
        <v>0</v>
      </c>
      <c r="AE1719" s="38">
        <f t="shared" si="371"/>
        <v>0</v>
      </c>
      <c r="AF1719" s="38">
        <f t="shared" si="372"/>
        <v>0</v>
      </c>
      <c r="AG1719" s="38">
        <f t="shared" si="373"/>
        <v>3.9080680031249999</v>
      </c>
      <c r="AH1719" s="38">
        <f t="shared" si="374"/>
        <v>3.9080680031249999</v>
      </c>
      <c r="AI1719" s="38">
        <v>7.2988888889999997</v>
      </c>
      <c r="AJ1719" s="24">
        <v>0.46061909799599277</v>
      </c>
      <c r="AK1719" s="2">
        <f t="shared" si="375"/>
        <v>98</v>
      </c>
    </row>
    <row r="1720" spans="1:37">
      <c r="A1720" s="2">
        <v>333</v>
      </c>
      <c r="B1720" s="2" t="s">
        <v>379</v>
      </c>
      <c r="C1720" s="2" t="s">
        <v>20</v>
      </c>
      <c r="D1720" s="2" t="s">
        <v>416</v>
      </c>
      <c r="E1720" s="2" t="s">
        <v>767</v>
      </c>
      <c r="F1720" s="2" t="s">
        <v>361</v>
      </c>
      <c r="G1720" s="2" t="s">
        <v>718</v>
      </c>
      <c r="I1720" s="2">
        <v>36215</v>
      </c>
      <c r="J1720" s="169">
        <v>1449</v>
      </c>
      <c r="K1720" s="95">
        <v>2.4367431636536478E-3</v>
      </c>
      <c r="L1720" s="38">
        <f t="shared" si="365"/>
        <v>0</v>
      </c>
      <c r="M1720" s="38">
        <f t="shared" si="366"/>
        <v>0</v>
      </c>
      <c r="N1720" s="38">
        <f t="shared" si="367"/>
        <v>0</v>
      </c>
      <c r="O1720" s="38">
        <f t="shared" si="368"/>
        <v>7.2450000000000001</v>
      </c>
      <c r="P1720" s="2">
        <v>1315944</v>
      </c>
      <c r="Q1720" s="24">
        <v>1.3439661745301059</v>
      </c>
      <c r="R1720" s="24">
        <v>0</v>
      </c>
      <c r="S1720" s="24">
        <v>0</v>
      </c>
      <c r="T1720" s="24">
        <v>0</v>
      </c>
      <c r="U1720" s="24">
        <v>1</v>
      </c>
      <c r="V1720" s="95">
        <v>2.4367431636536478E-3</v>
      </c>
      <c r="W1720" s="95">
        <v>0.48715624999999996</v>
      </c>
      <c r="X1720" s="95">
        <v>0.45756562499999998</v>
      </c>
      <c r="Y1720" s="95">
        <f t="shared" si="369"/>
        <v>0.45756562499999998</v>
      </c>
      <c r="Z1720" s="2" t="s">
        <v>532</v>
      </c>
      <c r="AA1720" s="2" t="s">
        <v>532</v>
      </c>
      <c r="AB1720" s="2" t="s">
        <v>532</v>
      </c>
      <c r="AC1720" s="95">
        <v>0.45756562499999998</v>
      </c>
      <c r="AD1720" s="38">
        <f t="shared" si="370"/>
        <v>0</v>
      </c>
      <c r="AE1720" s="38">
        <f t="shared" si="371"/>
        <v>0</v>
      </c>
      <c r="AF1720" s="38">
        <f t="shared" si="372"/>
        <v>0</v>
      </c>
      <c r="AG1720" s="38">
        <f t="shared" si="373"/>
        <v>29.039951469374998</v>
      </c>
      <c r="AH1720" s="38">
        <f t="shared" si="374"/>
        <v>29.039951469374998</v>
      </c>
      <c r="AI1720" s="38">
        <v>7.2988888889999997</v>
      </c>
      <c r="AJ1720" s="24">
        <v>0.24230869252458981</v>
      </c>
      <c r="AK1720" s="2">
        <f t="shared" si="375"/>
        <v>725</v>
      </c>
    </row>
    <row r="1721" spans="1:37">
      <c r="A1721" s="2">
        <v>333</v>
      </c>
      <c r="B1721" s="2" t="s">
        <v>379</v>
      </c>
      <c r="C1721" s="2" t="s">
        <v>20</v>
      </c>
      <c r="D1721" s="2" t="s">
        <v>416</v>
      </c>
      <c r="E1721" s="2" t="s">
        <v>767</v>
      </c>
      <c r="F1721" s="2" t="s">
        <v>361</v>
      </c>
      <c r="G1721" s="2" t="s">
        <v>1077</v>
      </c>
      <c r="I1721" s="2">
        <v>36215</v>
      </c>
      <c r="J1721" s="169">
        <v>1678</v>
      </c>
      <c r="K1721" s="95">
        <v>2.4367431636536478E-3</v>
      </c>
      <c r="L1721" s="38">
        <f t="shared" si="365"/>
        <v>0</v>
      </c>
      <c r="M1721" s="38">
        <f t="shared" si="366"/>
        <v>0</v>
      </c>
      <c r="N1721" s="38">
        <f t="shared" si="367"/>
        <v>0</v>
      </c>
      <c r="O1721" s="38">
        <f t="shared" si="368"/>
        <v>8.39</v>
      </c>
      <c r="P1721" s="2">
        <v>1315944</v>
      </c>
      <c r="Q1721" s="24">
        <v>1.3439661745301059</v>
      </c>
      <c r="R1721" s="24">
        <v>0</v>
      </c>
      <c r="S1721" s="24">
        <v>0</v>
      </c>
      <c r="T1721" s="24">
        <v>0</v>
      </c>
      <c r="U1721" s="24">
        <v>1</v>
      </c>
      <c r="V1721" s="95">
        <v>2.4367431636536478E-3</v>
      </c>
      <c r="W1721" s="95">
        <v>0.48715624999999996</v>
      </c>
      <c r="X1721" s="95">
        <v>0.45756562499999998</v>
      </c>
      <c r="Y1721" s="95">
        <f t="shared" si="369"/>
        <v>0.45756562499999998</v>
      </c>
      <c r="Z1721" s="2" t="s">
        <v>532</v>
      </c>
      <c r="AA1721" s="2" t="s">
        <v>532</v>
      </c>
      <c r="AB1721" s="2" t="s">
        <v>532</v>
      </c>
      <c r="AC1721" s="95">
        <v>0.45756562499999998</v>
      </c>
      <c r="AD1721" s="38">
        <f t="shared" si="370"/>
        <v>0</v>
      </c>
      <c r="AE1721" s="38">
        <f t="shared" si="371"/>
        <v>0</v>
      </c>
      <c r="AF1721" s="38">
        <f t="shared" si="372"/>
        <v>0</v>
      </c>
      <c r="AG1721" s="38">
        <f t="shared" si="373"/>
        <v>33.629426201249998</v>
      </c>
      <c r="AH1721" s="38">
        <f t="shared" si="374"/>
        <v>33.629426201249998</v>
      </c>
      <c r="AI1721" s="38">
        <v>7.2988888889999997</v>
      </c>
      <c r="AJ1721" s="24">
        <v>0.24230869252458981</v>
      </c>
      <c r="AK1721" s="2">
        <f t="shared" si="375"/>
        <v>839</v>
      </c>
    </row>
    <row r="1722" spans="1:37">
      <c r="A1722" s="2">
        <v>333</v>
      </c>
      <c r="B1722" s="2" t="s">
        <v>379</v>
      </c>
      <c r="C1722" s="2" t="s">
        <v>20</v>
      </c>
      <c r="D1722" s="2" t="s">
        <v>416</v>
      </c>
      <c r="E1722" s="2" t="s">
        <v>767</v>
      </c>
      <c r="F1722" s="2" t="s">
        <v>361</v>
      </c>
      <c r="G1722" s="2" t="s">
        <v>1069</v>
      </c>
      <c r="I1722" s="2">
        <v>36215</v>
      </c>
      <c r="J1722" s="169">
        <v>1291</v>
      </c>
      <c r="K1722" s="95">
        <v>0.29018362556951538</v>
      </c>
      <c r="L1722" s="38">
        <f t="shared" si="365"/>
        <v>0</v>
      </c>
      <c r="M1722" s="38">
        <f t="shared" si="366"/>
        <v>0</v>
      </c>
      <c r="N1722" s="38">
        <f t="shared" si="367"/>
        <v>0</v>
      </c>
      <c r="O1722" s="38">
        <f t="shared" si="368"/>
        <v>6.4550000000000001</v>
      </c>
      <c r="P1722" s="2">
        <v>1315944</v>
      </c>
      <c r="Q1722" s="24">
        <v>160.04845442273759</v>
      </c>
      <c r="R1722" s="24">
        <v>0</v>
      </c>
      <c r="S1722" s="24">
        <v>0</v>
      </c>
      <c r="T1722" s="24">
        <v>0</v>
      </c>
      <c r="U1722" s="24">
        <v>1</v>
      </c>
      <c r="V1722" s="95">
        <v>0.29018362556951538</v>
      </c>
      <c r="W1722" s="95">
        <v>0.48715624999999996</v>
      </c>
      <c r="X1722" s="95">
        <v>0.45756562499999998</v>
      </c>
      <c r="Y1722" s="95">
        <f t="shared" si="369"/>
        <v>0.45756562499999998</v>
      </c>
      <c r="Z1722" s="2" t="s">
        <v>532</v>
      </c>
      <c r="AA1722" s="2" t="s">
        <v>532</v>
      </c>
      <c r="AB1722" s="2" t="s">
        <v>532</v>
      </c>
      <c r="AC1722" s="95">
        <v>0.45756562499999998</v>
      </c>
      <c r="AD1722" s="38">
        <f t="shared" si="370"/>
        <v>0</v>
      </c>
      <c r="AE1722" s="38">
        <f t="shared" si="371"/>
        <v>0</v>
      </c>
      <c r="AF1722" s="38">
        <f t="shared" si="372"/>
        <v>0</v>
      </c>
      <c r="AG1722" s="38">
        <f t="shared" si="373"/>
        <v>25.873414318124997</v>
      </c>
      <c r="AH1722" s="38">
        <f t="shared" si="374"/>
        <v>25.873414318124997</v>
      </c>
      <c r="AI1722" s="38">
        <v>7.2988888889999997</v>
      </c>
      <c r="AJ1722" s="24">
        <v>28.85573496320626</v>
      </c>
      <c r="AK1722" s="2">
        <f t="shared" si="375"/>
        <v>646</v>
      </c>
    </row>
    <row r="1723" spans="1:37">
      <c r="A1723" s="2">
        <v>329</v>
      </c>
      <c r="B1723" s="2" t="s">
        <v>375</v>
      </c>
      <c r="C1723" s="2" t="s">
        <v>19</v>
      </c>
      <c r="D1723" s="2" t="s">
        <v>419</v>
      </c>
      <c r="E1723" s="2" t="s">
        <v>767</v>
      </c>
      <c r="F1723" s="2" t="s">
        <v>361</v>
      </c>
      <c r="G1723" s="2" t="s">
        <v>1074</v>
      </c>
      <c r="I1723" s="2">
        <v>78980</v>
      </c>
      <c r="J1723" s="169">
        <v>19244.400000000001</v>
      </c>
      <c r="K1723" s="95">
        <v>3.4017821486406002E-2</v>
      </c>
      <c r="L1723" s="38">
        <f t="shared" si="365"/>
        <v>0</v>
      </c>
      <c r="M1723" s="38">
        <f t="shared" si="366"/>
        <v>0</v>
      </c>
      <c r="N1723" s="38">
        <f t="shared" si="367"/>
        <v>0</v>
      </c>
      <c r="O1723" s="38">
        <f t="shared" si="368"/>
        <v>96.221999999999994</v>
      </c>
      <c r="P1723" s="2">
        <v>5487308</v>
      </c>
      <c r="Q1723" s="24">
        <v>9.7432766786130145</v>
      </c>
      <c r="R1723" s="24">
        <v>0</v>
      </c>
      <c r="S1723" s="24">
        <v>0</v>
      </c>
      <c r="T1723" s="24">
        <v>0</v>
      </c>
      <c r="U1723" s="24">
        <v>1</v>
      </c>
      <c r="V1723" s="95">
        <v>3.4017821486406002E-2</v>
      </c>
      <c r="W1723" s="95">
        <v>0.48874999999999996</v>
      </c>
      <c r="X1723" s="95">
        <v>0.45432499999999998</v>
      </c>
      <c r="Y1723" s="95">
        <f t="shared" si="369"/>
        <v>0.45432499999999998</v>
      </c>
      <c r="Z1723" s="2" t="s">
        <v>532</v>
      </c>
      <c r="AA1723" s="2" t="s">
        <v>532</v>
      </c>
      <c r="AB1723" s="2" t="s">
        <v>532</v>
      </c>
      <c r="AC1723" s="95">
        <v>0.45432499999999998</v>
      </c>
      <c r="AD1723" s="38">
        <f t="shared" si="370"/>
        <v>0</v>
      </c>
      <c r="AE1723" s="38">
        <f t="shared" si="371"/>
        <v>0</v>
      </c>
      <c r="AF1723" s="38">
        <f t="shared" si="372"/>
        <v>0</v>
      </c>
      <c r="AG1723" s="38">
        <f t="shared" si="373"/>
        <v>382.95268691399997</v>
      </c>
      <c r="AH1723" s="38">
        <f t="shared" si="374"/>
        <v>382.95268691399997</v>
      </c>
      <c r="AI1723" s="38">
        <v>80.83</v>
      </c>
      <c r="AJ1723" s="24">
        <v>0.66144203964823245</v>
      </c>
      <c r="AK1723" s="2">
        <f t="shared" si="375"/>
        <v>9622</v>
      </c>
    </row>
    <row r="1724" spans="1:37">
      <c r="A1724" s="2">
        <v>329</v>
      </c>
      <c r="B1724" s="2" t="s">
        <v>375</v>
      </c>
      <c r="C1724" s="2" t="s">
        <v>19</v>
      </c>
      <c r="D1724" s="2" t="s">
        <v>419</v>
      </c>
      <c r="E1724" s="2" t="s">
        <v>767</v>
      </c>
      <c r="F1724" s="2" t="s">
        <v>361</v>
      </c>
      <c r="G1724" s="2" t="s">
        <v>1075</v>
      </c>
      <c r="I1724" s="2">
        <v>78980</v>
      </c>
      <c r="J1724" s="169">
        <v>5994.7999999999993</v>
      </c>
      <c r="K1724" s="95">
        <v>1.9831254228964975E-2</v>
      </c>
      <c r="L1724" s="38">
        <f t="shared" si="365"/>
        <v>0</v>
      </c>
      <c r="M1724" s="38">
        <f t="shared" si="366"/>
        <v>0</v>
      </c>
      <c r="N1724" s="38">
        <f t="shared" si="367"/>
        <v>0</v>
      </c>
      <c r="O1724" s="38">
        <f t="shared" si="368"/>
        <v>29.973999999999997</v>
      </c>
      <c r="P1724" s="2">
        <v>5487308</v>
      </c>
      <c r="Q1724" s="24">
        <v>5.6800050207193351</v>
      </c>
      <c r="R1724" s="24">
        <v>0</v>
      </c>
      <c r="S1724" s="24">
        <v>0</v>
      </c>
      <c r="T1724" s="24">
        <v>0</v>
      </c>
      <c r="U1724" s="24">
        <v>1</v>
      </c>
      <c r="V1724" s="95">
        <v>1.9831254228964975E-2</v>
      </c>
      <c r="W1724" s="95">
        <v>0.48874999999999996</v>
      </c>
      <c r="X1724" s="95">
        <v>0.45432499999999998</v>
      </c>
      <c r="Y1724" s="95">
        <f t="shared" si="369"/>
        <v>0.45432499999999998</v>
      </c>
      <c r="Z1724" s="2" t="s">
        <v>532</v>
      </c>
      <c r="AA1724" s="2" t="s">
        <v>532</v>
      </c>
      <c r="AB1724" s="2" t="s">
        <v>532</v>
      </c>
      <c r="AC1724" s="95">
        <v>0.45432499999999998</v>
      </c>
      <c r="AD1724" s="38">
        <f t="shared" si="370"/>
        <v>0</v>
      </c>
      <c r="AE1724" s="38">
        <f t="shared" si="371"/>
        <v>0</v>
      </c>
      <c r="AF1724" s="38">
        <f t="shared" si="372"/>
        <v>0</v>
      </c>
      <c r="AG1724" s="38">
        <f t="shared" si="373"/>
        <v>119.29313293799999</v>
      </c>
      <c r="AH1724" s="38">
        <f t="shared" si="374"/>
        <v>119.29313293799999</v>
      </c>
      <c r="AI1724" s="38">
        <v>80.83</v>
      </c>
      <c r="AJ1724" s="24">
        <v>0.3855986266266655</v>
      </c>
      <c r="AK1724" s="2">
        <f t="shared" si="375"/>
        <v>2997</v>
      </c>
    </row>
    <row r="1725" spans="1:37">
      <c r="A1725" s="2">
        <v>329</v>
      </c>
      <c r="B1725" s="2" t="s">
        <v>375</v>
      </c>
      <c r="C1725" s="2" t="s">
        <v>19</v>
      </c>
      <c r="D1725" s="2" t="s">
        <v>419</v>
      </c>
      <c r="E1725" s="2" t="s">
        <v>767</v>
      </c>
      <c r="F1725" s="2" t="s">
        <v>361</v>
      </c>
      <c r="G1725" s="2" t="s">
        <v>1076</v>
      </c>
      <c r="I1725" s="2">
        <v>78980</v>
      </c>
      <c r="J1725" s="169">
        <v>645.19999999999891</v>
      </c>
      <c r="K1725" s="95">
        <v>0.55351987845024053</v>
      </c>
      <c r="L1725" s="38">
        <f t="shared" si="365"/>
        <v>0</v>
      </c>
      <c r="M1725" s="38">
        <f t="shared" si="366"/>
        <v>0</v>
      </c>
      <c r="N1725" s="38">
        <f t="shared" si="367"/>
        <v>0</v>
      </c>
      <c r="O1725" s="38">
        <f t="shared" si="368"/>
        <v>3.2259999999999946</v>
      </c>
      <c r="P1725" s="2">
        <v>5487308</v>
      </c>
      <c r="Q1725" s="24">
        <v>158.53741031030151</v>
      </c>
      <c r="R1725" s="24">
        <v>0</v>
      </c>
      <c r="S1725" s="24">
        <v>0</v>
      </c>
      <c r="T1725" s="24">
        <v>0</v>
      </c>
      <c r="U1725" s="24">
        <v>1</v>
      </c>
      <c r="V1725" s="95">
        <v>0.55351987845024053</v>
      </c>
      <c r="W1725" s="95">
        <v>0.48874999999999996</v>
      </c>
      <c r="X1725" s="95">
        <v>0.45432499999999998</v>
      </c>
      <c r="Y1725" s="95">
        <f t="shared" si="369"/>
        <v>0.45432499999999998</v>
      </c>
      <c r="Z1725" s="2" t="s">
        <v>532</v>
      </c>
      <c r="AA1725" s="2" t="s">
        <v>532</v>
      </c>
      <c r="AB1725" s="2" t="s">
        <v>532</v>
      </c>
      <c r="AC1725" s="95">
        <v>0.45432499999999998</v>
      </c>
      <c r="AD1725" s="38">
        <f t="shared" si="370"/>
        <v>0</v>
      </c>
      <c r="AE1725" s="38">
        <f t="shared" si="371"/>
        <v>0</v>
      </c>
      <c r="AF1725" s="38">
        <f t="shared" si="372"/>
        <v>0</v>
      </c>
      <c r="AG1725" s="38">
        <f t="shared" si="373"/>
        <v>12.839115461999977</v>
      </c>
      <c r="AH1725" s="38">
        <f t="shared" si="374"/>
        <v>12.839115461999977</v>
      </c>
      <c r="AI1725" s="38">
        <v>80.83</v>
      </c>
      <c r="AJ1725" s="24">
        <v>10.762632684584933</v>
      </c>
      <c r="AK1725" s="2">
        <f t="shared" si="375"/>
        <v>323</v>
      </c>
    </row>
    <row r="1726" spans="1:37">
      <c r="A1726" s="2">
        <v>329</v>
      </c>
      <c r="B1726" s="2" t="s">
        <v>375</v>
      </c>
      <c r="C1726" s="2" t="s">
        <v>19</v>
      </c>
      <c r="D1726" s="2" t="s">
        <v>419</v>
      </c>
      <c r="E1726" s="2" t="s">
        <v>767</v>
      </c>
      <c r="F1726" s="2" t="s">
        <v>361</v>
      </c>
      <c r="G1726" s="2" t="s">
        <v>1073</v>
      </c>
      <c r="I1726" s="2">
        <v>78980</v>
      </c>
      <c r="J1726" s="169">
        <v>1702</v>
      </c>
      <c r="K1726" s="95">
        <v>3.4017821486406002E-2</v>
      </c>
      <c r="L1726" s="38">
        <f t="shared" si="365"/>
        <v>0</v>
      </c>
      <c r="M1726" s="38">
        <f t="shared" si="366"/>
        <v>0</v>
      </c>
      <c r="N1726" s="38">
        <f t="shared" si="367"/>
        <v>0</v>
      </c>
      <c r="O1726" s="38">
        <f t="shared" si="368"/>
        <v>8.51</v>
      </c>
      <c r="P1726" s="2">
        <v>5487308</v>
      </c>
      <c r="Q1726" s="24">
        <v>9.7432766786130145</v>
      </c>
      <c r="R1726" s="24">
        <v>0</v>
      </c>
      <c r="S1726" s="24">
        <v>0</v>
      </c>
      <c r="T1726" s="24">
        <v>0</v>
      </c>
      <c r="U1726" s="24">
        <v>1</v>
      </c>
      <c r="V1726" s="95">
        <v>3.4017821486406002E-2</v>
      </c>
      <c r="W1726" s="95">
        <v>0.48874999999999996</v>
      </c>
      <c r="X1726" s="95">
        <v>0.45432499999999998</v>
      </c>
      <c r="Y1726" s="95">
        <f t="shared" si="369"/>
        <v>0.45432499999999998</v>
      </c>
      <c r="Z1726" s="2" t="s">
        <v>532</v>
      </c>
      <c r="AA1726" s="2" t="s">
        <v>532</v>
      </c>
      <c r="AB1726" s="2" t="s">
        <v>532</v>
      </c>
      <c r="AC1726" s="95">
        <v>0.45432499999999998</v>
      </c>
      <c r="AD1726" s="38">
        <f t="shared" si="370"/>
        <v>0</v>
      </c>
      <c r="AE1726" s="38">
        <f t="shared" si="371"/>
        <v>0</v>
      </c>
      <c r="AF1726" s="38">
        <f t="shared" si="372"/>
        <v>0</v>
      </c>
      <c r="AG1726" s="38">
        <f t="shared" si="373"/>
        <v>33.868838369999999</v>
      </c>
      <c r="AH1726" s="38">
        <f t="shared" si="374"/>
        <v>33.868838369999999</v>
      </c>
      <c r="AI1726" s="38">
        <v>80.83</v>
      </c>
      <c r="AJ1726" s="24">
        <v>0.66144203964823245</v>
      </c>
      <c r="AK1726" s="2">
        <f t="shared" si="375"/>
        <v>851</v>
      </c>
    </row>
    <row r="1727" spans="1:37">
      <c r="A1727" s="2">
        <v>329</v>
      </c>
      <c r="B1727" s="2" t="s">
        <v>375</v>
      </c>
      <c r="C1727" s="2" t="s">
        <v>19</v>
      </c>
      <c r="D1727" s="2" t="s">
        <v>419</v>
      </c>
      <c r="E1727" s="2" t="s">
        <v>767</v>
      </c>
      <c r="F1727" s="2" t="s">
        <v>361</v>
      </c>
      <c r="G1727" s="2" t="s">
        <v>718</v>
      </c>
      <c r="I1727" s="2">
        <v>78980</v>
      </c>
      <c r="J1727" s="169">
        <v>6695</v>
      </c>
      <c r="K1727" s="95">
        <v>1.9831254228964975E-2</v>
      </c>
      <c r="L1727" s="38">
        <f t="shared" si="365"/>
        <v>0</v>
      </c>
      <c r="M1727" s="38">
        <f t="shared" si="366"/>
        <v>0</v>
      </c>
      <c r="N1727" s="38">
        <f t="shared" si="367"/>
        <v>0</v>
      </c>
      <c r="O1727" s="38">
        <f t="shared" si="368"/>
        <v>33.475000000000001</v>
      </c>
      <c r="P1727" s="2">
        <v>5487308</v>
      </c>
      <c r="Q1727" s="24">
        <v>5.6800050207193351</v>
      </c>
      <c r="R1727" s="24">
        <v>0</v>
      </c>
      <c r="S1727" s="24">
        <v>0</v>
      </c>
      <c r="T1727" s="24">
        <v>0</v>
      </c>
      <c r="U1727" s="24">
        <v>1</v>
      </c>
      <c r="V1727" s="95">
        <v>1.9831254228964975E-2</v>
      </c>
      <c r="W1727" s="95">
        <v>0.48874999999999996</v>
      </c>
      <c r="X1727" s="95">
        <v>0.45432499999999998</v>
      </c>
      <c r="Y1727" s="95">
        <f t="shared" si="369"/>
        <v>0.45432499999999998</v>
      </c>
      <c r="Z1727" s="2" t="s">
        <v>532</v>
      </c>
      <c r="AA1727" s="2" t="s">
        <v>532</v>
      </c>
      <c r="AB1727" s="2" t="s">
        <v>532</v>
      </c>
      <c r="AC1727" s="95">
        <v>0.45432499999999998</v>
      </c>
      <c r="AD1727" s="38">
        <f t="shared" si="370"/>
        <v>0</v>
      </c>
      <c r="AE1727" s="38">
        <f t="shared" si="371"/>
        <v>0</v>
      </c>
      <c r="AF1727" s="38">
        <f t="shared" si="372"/>
        <v>0</v>
      </c>
      <c r="AG1727" s="38">
        <f t="shared" si="373"/>
        <v>133.22671732500001</v>
      </c>
      <c r="AH1727" s="38">
        <f t="shared" si="374"/>
        <v>133.22671732500001</v>
      </c>
      <c r="AI1727" s="38">
        <v>80.83</v>
      </c>
      <c r="AJ1727" s="24">
        <v>0.3855986266266655</v>
      </c>
      <c r="AK1727" s="2">
        <f t="shared" si="375"/>
        <v>3348</v>
      </c>
    </row>
    <row r="1728" spans="1:37">
      <c r="A1728" s="2">
        <v>329</v>
      </c>
      <c r="B1728" s="2" t="s">
        <v>375</v>
      </c>
      <c r="C1728" s="2" t="s">
        <v>19</v>
      </c>
      <c r="D1728" s="2" t="s">
        <v>419</v>
      </c>
      <c r="E1728" s="2" t="s">
        <v>767</v>
      </c>
      <c r="F1728" s="2" t="s">
        <v>361</v>
      </c>
      <c r="G1728" s="2" t="s">
        <v>1077</v>
      </c>
      <c r="I1728" s="2">
        <v>78980</v>
      </c>
      <c r="J1728" s="169">
        <v>10600</v>
      </c>
      <c r="K1728" s="95">
        <v>1.9831254228964975E-2</v>
      </c>
      <c r="L1728" s="38">
        <f t="shared" si="365"/>
        <v>0</v>
      </c>
      <c r="M1728" s="38">
        <f t="shared" si="366"/>
        <v>0</v>
      </c>
      <c r="N1728" s="38">
        <f t="shared" si="367"/>
        <v>0</v>
      </c>
      <c r="O1728" s="38">
        <f t="shared" si="368"/>
        <v>53</v>
      </c>
      <c r="P1728" s="2">
        <v>5487308</v>
      </c>
      <c r="Q1728" s="24">
        <v>5.6800050207193351</v>
      </c>
      <c r="R1728" s="24">
        <v>0</v>
      </c>
      <c r="S1728" s="24">
        <v>0</v>
      </c>
      <c r="T1728" s="24">
        <v>0</v>
      </c>
      <c r="U1728" s="24">
        <v>1</v>
      </c>
      <c r="V1728" s="95">
        <v>1.9831254228964975E-2</v>
      </c>
      <c r="W1728" s="95">
        <v>0.48874999999999996</v>
      </c>
      <c r="X1728" s="95">
        <v>0.45432499999999998</v>
      </c>
      <c r="Y1728" s="95">
        <f t="shared" si="369"/>
        <v>0.45432499999999998</v>
      </c>
      <c r="Z1728" s="2" t="s">
        <v>532</v>
      </c>
      <c r="AA1728" s="2" t="s">
        <v>532</v>
      </c>
      <c r="AB1728" s="2" t="s">
        <v>532</v>
      </c>
      <c r="AC1728" s="95">
        <v>0.45432499999999998</v>
      </c>
      <c r="AD1728" s="38">
        <f t="shared" si="370"/>
        <v>0</v>
      </c>
      <c r="AE1728" s="38">
        <f t="shared" si="371"/>
        <v>0</v>
      </c>
      <c r="AF1728" s="38">
        <f t="shared" si="372"/>
        <v>0</v>
      </c>
      <c r="AG1728" s="38">
        <f t="shared" si="373"/>
        <v>210.93401099999997</v>
      </c>
      <c r="AH1728" s="38">
        <f t="shared" si="374"/>
        <v>210.93401099999997</v>
      </c>
      <c r="AI1728" s="38">
        <v>80.83</v>
      </c>
      <c r="AJ1728" s="24">
        <v>0.3855986266266655</v>
      </c>
      <c r="AK1728" s="2">
        <f t="shared" si="375"/>
        <v>5300</v>
      </c>
    </row>
    <row r="1729" spans="1:37">
      <c r="A1729" s="2">
        <v>329</v>
      </c>
      <c r="B1729" s="2" t="s">
        <v>375</v>
      </c>
      <c r="C1729" s="2" t="s">
        <v>19</v>
      </c>
      <c r="D1729" s="2" t="s">
        <v>419</v>
      </c>
      <c r="E1729" s="2" t="s">
        <v>767</v>
      </c>
      <c r="F1729" s="2" t="s">
        <v>361</v>
      </c>
      <c r="G1729" s="2" t="s">
        <v>1069</v>
      </c>
      <c r="I1729" s="2">
        <v>78980</v>
      </c>
      <c r="J1729" s="169">
        <v>13689</v>
      </c>
      <c r="K1729" s="95">
        <v>0.55351987845024053</v>
      </c>
      <c r="L1729" s="38">
        <f t="shared" si="365"/>
        <v>0</v>
      </c>
      <c r="M1729" s="38">
        <f t="shared" si="366"/>
        <v>0</v>
      </c>
      <c r="N1729" s="38">
        <f t="shared" si="367"/>
        <v>0</v>
      </c>
      <c r="O1729" s="38">
        <f t="shared" si="368"/>
        <v>68.444999999999993</v>
      </c>
      <c r="P1729" s="2">
        <v>5487308</v>
      </c>
      <c r="Q1729" s="24">
        <v>158.53741031030151</v>
      </c>
      <c r="R1729" s="24">
        <v>0</v>
      </c>
      <c r="S1729" s="24">
        <v>0</v>
      </c>
      <c r="T1729" s="24">
        <v>0</v>
      </c>
      <c r="U1729" s="24">
        <v>1</v>
      </c>
      <c r="V1729" s="95">
        <v>0.55351987845024053</v>
      </c>
      <c r="W1729" s="95">
        <v>0.48874999999999996</v>
      </c>
      <c r="X1729" s="95">
        <v>0.45432499999999998</v>
      </c>
      <c r="Y1729" s="95">
        <f t="shared" si="369"/>
        <v>0.45432499999999998</v>
      </c>
      <c r="Z1729" s="2" t="s">
        <v>532</v>
      </c>
      <c r="AA1729" s="2" t="s">
        <v>532</v>
      </c>
      <c r="AB1729" s="2" t="s">
        <v>532</v>
      </c>
      <c r="AC1729" s="95">
        <v>0.45432499999999998</v>
      </c>
      <c r="AD1729" s="38">
        <f t="shared" si="370"/>
        <v>0</v>
      </c>
      <c r="AE1729" s="38">
        <f t="shared" si="371"/>
        <v>0</v>
      </c>
      <c r="AF1729" s="38">
        <f t="shared" si="372"/>
        <v>0</v>
      </c>
      <c r="AG1729" s="38">
        <f t="shared" si="373"/>
        <v>272.40336571499995</v>
      </c>
      <c r="AH1729" s="38">
        <f t="shared" si="374"/>
        <v>272.40336571499995</v>
      </c>
      <c r="AI1729" s="38">
        <v>80.83</v>
      </c>
      <c r="AJ1729" s="24">
        <v>10.762632684584933</v>
      </c>
      <c r="AK1729" s="2">
        <f t="shared" si="375"/>
        <v>6845</v>
      </c>
    </row>
    <row r="1730" spans="1:37">
      <c r="A1730" s="2">
        <v>323</v>
      </c>
      <c r="B1730" s="2" t="s">
        <v>369</v>
      </c>
      <c r="C1730" s="2" t="s">
        <v>18</v>
      </c>
      <c r="D1730" s="2" t="s">
        <v>420</v>
      </c>
      <c r="E1730" s="2" t="s">
        <v>767</v>
      </c>
      <c r="F1730" s="2" t="s">
        <v>361</v>
      </c>
      <c r="G1730" s="2" t="s">
        <v>1074</v>
      </c>
      <c r="I1730" s="2">
        <v>343339</v>
      </c>
      <c r="J1730" s="169">
        <v>19617.2</v>
      </c>
      <c r="K1730" s="95">
        <v>4.584605541373442E-3</v>
      </c>
      <c r="L1730" s="38">
        <f t="shared" si="365"/>
        <v>0</v>
      </c>
      <c r="M1730" s="38">
        <f t="shared" si="366"/>
        <v>0</v>
      </c>
      <c r="N1730" s="38">
        <f t="shared" si="367"/>
        <v>0</v>
      </c>
      <c r="O1730" s="38">
        <f t="shared" si="368"/>
        <v>98.085999999999999</v>
      </c>
      <c r="P1730" s="2">
        <v>66759950</v>
      </c>
      <c r="Q1730" s="24">
        <v>0.43122577338493029</v>
      </c>
      <c r="R1730" s="24">
        <v>0</v>
      </c>
      <c r="S1730" s="24">
        <v>0</v>
      </c>
      <c r="T1730" s="24">
        <v>0</v>
      </c>
      <c r="U1730" s="24">
        <v>1</v>
      </c>
      <c r="V1730" s="95">
        <v>4.584605541373442E-3</v>
      </c>
      <c r="W1730" s="95">
        <v>0.482375</v>
      </c>
      <c r="X1730" s="95">
        <v>0.4175625</v>
      </c>
      <c r="Y1730" s="95">
        <f t="shared" si="369"/>
        <v>0.4175625</v>
      </c>
      <c r="Z1730" s="2" t="s">
        <v>532</v>
      </c>
      <c r="AA1730" s="2" t="s">
        <v>532</v>
      </c>
      <c r="AB1730" s="2" t="s">
        <v>532</v>
      </c>
      <c r="AC1730" s="95">
        <v>0.4175625</v>
      </c>
      <c r="AD1730" s="38">
        <f t="shared" si="370"/>
        <v>0</v>
      </c>
      <c r="AE1730" s="38">
        <f t="shared" si="371"/>
        <v>0</v>
      </c>
      <c r="AF1730" s="38">
        <f t="shared" si="372"/>
        <v>0</v>
      </c>
      <c r="AG1730" s="38">
        <f t="shared" si="373"/>
        <v>358.78362988499993</v>
      </c>
      <c r="AH1730" s="38">
        <f t="shared" si="374"/>
        <v>358.78362988499993</v>
      </c>
      <c r="AI1730" s="38">
        <v>442.37194444400001</v>
      </c>
      <c r="AJ1730" s="24">
        <v>6.5077841014697616E-2</v>
      </c>
      <c r="AK1730" s="2">
        <f t="shared" si="375"/>
        <v>9809</v>
      </c>
    </row>
    <row r="1731" spans="1:37">
      <c r="A1731" s="2">
        <v>323</v>
      </c>
      <c r="B1731" s="2" t="s">
        <v>369</v>
      </c>
      <c r="C1731" s="2" t="s">
        <v>18</v>
      </c>
      <c r="D1731" s="2" t="s">
        <v>420</v>
      </c>
      <c r="E1731" s="2" t="s">
        <v>767</v>
      </c>
      <c r="F1731" s="2" t="s">
        <v>361</v>
      </c>
      <c r="G1731" s="2" t="s">
        <v>1075</v>
      </c>
      <c r="I1731" s="2">
        <v>343339</v>
      </c>
      <c r="J1731" s="169">
        <v>11315.6</v>
      </c>
      <c r="K1731" s="95">
        <v>4.5288362756062761E-3</v>
      </c>
      <c r="L1731" s="38">
        <f t="shared" si="365"/>
        <v>0</v>
      </c>
      <c r="M1731" s="38">
        <f t="shared" si="366"/>
        <v>0</v>
      </c>
      <c r="N1731" s="38">
        <f t="shared" si="367"/>
        <v>0</v>
      </c>
      <c r="O1731" s="38">
        <f t="shared" si="368"/>
        <v>56.578000000000003</v>
      </c>
      <c r="P1731" s="2">
        <v>66759950</v>
      </c>
      <c r="Q1731" s="24">
        <v>0.42598014329865003</v>
      </c>
      <c r="R1731" s="24">
        <v>0</v>
      </c>
      <c r="S1731" s="24">
        <v>0</v>
      </c>
      <c r="T1731" s="24">
        <v>0</v>
      </c>
      <c r="U1731" s="24">
        <v>1</v>
      </c>
      <c r="V1731" s="95">
        <v>4.5288362756062761E-3</v>
      </c>
      <c r="W1731" s="95">
        <v>0.482375</v>
      </c>
      <c r="X1731" s="95">
        <v>0.4175625</v>
      </c>
      <c r="Y1731" s="95">
        <f t="shared" si="369"/>
        <v>0.4175625</v>
      </c>
      <c r="Z1731" s="2" t="s">
        <v>532</v>
      </c>
      <c r="AA1731" s="2" t="s">
        <v>532</v>
      </c>
      <c r="AB1731" s="2" t="s">
        <v>532</v>
      </c>
      <c r="AC1731" s="95">
        <v>0.4175625</v>
      </c>
      <c r="AD1731" s="38">
        <f t="shared" si="370"/>
        <v>0</v>
      </c>
      <c r="AE1731" s="38">
        <f t="shared" si="371"/>
        <v>0</v>
      </c>
      <c r="AF1731" s="38">
        <f t="shared" si="372"/>
        <v>0</v>
      </c>
      <c r="AG1731" s="38">
        <f t="shared" si="373"/>
        <v>206.95369585500003</v>
      </c>
      <c r="AH1731" s="38">
        <f t="shared" si="374"/>
        <v>206.95369585500003</v>
      </c>
      <c r="AI1731" s="38">
        <v>442.37194444400001</v>
      </c>
      <c r="AJ1731" s="24">
        <v>6.42862040072497E-2</v>
      </c>
      <c r="AK1731" s="2">
        <f t="shared" si="375"/>
        <v>5658</v>
      </c>
    </row>
    <row r="1732" spans="1:37">
      <c r="A1732" s="2">
        <v>323</v>
      </c>
      <c r="B1732" s="2" t="s">
        <v>369</v>
      </c>
      <c r="C1732" s="2" t="s">
        <v>18</v>
      </c>
      <c r="D1732" s="2" t="s">
        <v>420</v>
      </c>
      <c r="E1732" s="2" t="s">
        <v>767</v>
      </c>
      <c r="F1732" s="2" t="s">
        <v>361</v>
      </c>
      <c r="G1732" s="2" t="s">
        <v>1076</v>
      </c>
      <c r="I1732" s="2">
        <v>343339</v>
      </c>
      <c r="J1732" s="169">
        <v>8902.2000000000007</v>
      </c>
      <c r="K1732" s="95">
        <v>0.18380084988888534</v>
      </c>
      <c r="L1732" s="38">
        <f t="shared" si="365"/>
        <v>0</v>
      </c>
      <c r="M1732" s="38">
        <f t="shared" si="366"/>
        <v>0</v>
      </c>
      <c r="N1732" s="38">
        <f t="shared" si="367"/>
        <v>0</v>
      </c>
      <c r="O1732" s="38">
        <f t="shared" si="368"/>
        <v>44.511000000000003</v>
      </c>
      <c r="P1732" s="2">
        <v>66759950</v>
      </c>
      <c r="Q1732" s="24">
        <v>17.288218784990107</v>
      </c>
      <c r="R1732" s="24">
        <v>0</v>
      </c>
      <c r="S1732" s="24">
        <v>0</v>
      </c>
      <c r="T1732" s="24">
        <v>0</v>
      </c>
      <c r="U1732" s="24">
        <v>1</v>
      </c>
      <c r="V1732" s="95">
        <v>0.18380084988888534</v>
      </c>
      <c r="W1732" s="95">
        <v>0.482375</v>
      </c>
      <c r="X1732" s="95">
        <v>0.4175625</v>
      </c>
      <c r="Y1732" s="95">
        <f t="shared" si="369"/>
        <v>0.4175625</v>
      </c>
      <c r="Z1732" s="2" t="s">
        <v>532</v>
      </c>
      <c r="AA1732" s="2" t="s">
        <v>532</v>
      </c>
      <c r="AB1732" s="2" t="s">
        <v>532</v>
      </c>
      <c r="AC1732" s="95">
        <v>0.4175625</v>
      </c>
      <c r="AD1732" s="38">
        <f t="shared" si="370"/>
        <v>0</v>
      </c>
      <c r="AE1732" s="38">
        <f t="shared" si="371"/>
        <v>0</v>
      </c>
      <c r="AF1732" s="38">
        <f t="shared" si="372"/>
        <v>0</v>
      </c>
      <c r="AG1732" s="38">
        <f t="shared" si="373"/>
        <v>162.81445007250002</v>
      </c>
      <c r="AH1732" s="38">
        <f t="shared" si="374"/>
        <v>162.81445007250002</v>
      </c>
      <c r="AI1732" s="38">
        <v>442.37194444400001</v>
      </c>
      <c r="AJ1732" s="24">
        <v>2.6090276206951133</v>
      </c>
      <c r="AK1732" s="2">
        <f t="shared" si="375"/>
        <v>4451</v>
      </c>
    </row>
    <row r="1733" spans="1:37">
      <c r="A1733" s="2">
        <v>323</v>
      </c>
      <c r="B1733" s="2" t="s">
        <v>369</v>
      </c>
      <c r="C1733" s="2" t="s">
        <v>18</v>
      </c>
      <c r="D1733" s="2" t="s">
        <v>420</v>
      </c>
      <c r="E1733" s="2" t="s">
        <v>767</v>
      </c>
      <c r="F1733" s="2" t="s">
        <v>361</v>
      </c>
      <c r="G1733" s="2" t="s">
        <v>1073</v>
      </c>
      <c r="I1733" s="2">
        <v>343339</v>
      </c>
      <c r="J1733" s="169">
        <v>505</v>
      </c>
      <c r="K1733" s="95">
        <v>4.584605541373442E-3</v>
      </c>
      <c r="L1733" s="38">
        <f t="shared" si="365"/>
        <v>0</v>
      </c>
      <c r="M1733" s="38">
        <f t="shared" si="366"/>
        <v>0</v>
      </c>
      <c r="N1733" s="38">
        <f t="shared" si="367"/>
        <v>0</v>
      </c>
      <c r="O1733" s="38">
        <f t="shared" si="368"/>
        <v>2.5249999999999999</v>
      </c>
      <c r="P1733" s="2">
        <v>66759950</v>
      </c>
      <c r="Q1733" s="24">
        <v>0.43122577338493029</v>
      </c>
      <c r="R1733" s="24">
        <v>0</v>
      </c>
      <c r="S1733" s="24">
        <v>0</v>
      </c>
      <c r="T1733" s="24">
        <v>0</v>
      </c>
      <c r="U1733" s="24">
        <v>1</v>
      </c>
      <c r="V1733" s="95">
        <v>4.584605541373442E-3</v>
      </c>
      <c r="W1733" s="95">
        <v>0.482375</v>
      </c>
      <c r="X1733" s="95">
        <v>0.4175625</v>
      </c>
      <c r="Y1733" s="95">
        <f t="shared" si="369"/>
        <v>0.4175625</v>
      </c>
      <c r="Z1733" s="2" t="s">
        <v>532</v>
      </c>
      <c r="AA1733" s="2" t="s">
        <v>532</v>
      </c>
      <c r="AB1733" s="2" t="s">
        <v>532</v>
      </c>
      <c r="AC1733" s="95">
        <v>0.4175625</v>
      </c>
      <c r="AD1733" s="38">
        <f t="shared" si="370"/>
        <v>0</v>
      </c>
      <c r="AE1733" s="38">
        <f t="shared" si="371"/>
        <v>0</v>
      </c>
      <c r="AF1733" s="38">
        <f t="shared" si="372"/>
        <v>0</v>
      </c>
      <c r="AG1733" s="38">
        <f t="shared" si="373"/>
        <v>9.2360649375000001</v>
      </c>
      <c r="AH1733" s="38">
        <f t="shared" si="374"/>
        <v>9.2360649375000001</v>
      </c>
      <c r="AI1733" s="38">
        <v>442.37194444400001</v>
      </c>
      <c r="AJ1733" s="24">
        <v>6.5077841014697616E-2</v>
      </c>
      <c r="AK1733" s="2">
        <f t="shared" si="375"/>
        <v>253</v>
      </c>
    </row>
    <row r="1734" spans="1:37">
      <c r="A1734" s="2">
        <v>323</v>
      </c>
      <c r="B1734" s="2" t="s">
        <v>369</v>
      </c>
      <c r="C1734" s="2" t="s">
        <v>18</v>
      </c>
      <c r="D1734" s="2" t="s">
        <v>420</v>
      </c>
      <c r="E1734" s="2" t="s">
        <v>767</v>
      </c>
      <c r="F1734" s="2" t="s">
        <v>361</v>
      </c>
      <c r="G1734" s="2" t="s">
        <v>718</v>
      </c>
      <c r="I1734" s="2">
        <v>343339</v>
      </c>
      <c r="J1734" s="169">
        <v>8510</v>
      </c>
      <c r="K1734" s="95">
        <v>4.5288362756062761E-3</v>
      </c>
      <c r="L1734" s="38">
        <f t="shared" si="365"/>
        <v>0</v>
      </c>
      <c r="M1734" s="38">
        <f t="shared" si="366"/>
        <v>0</v>
      </c>
      <c r="N1734" s="38">
        <f t="shared" si="367"/>
        <v>0</v>
      </c>
      <c r="O1734" s="38">
        <f t="shared" si="368"/>
        <v>42.55</v>
      </c>
      <c r="P1734" s="2">
        <v>66759950</v>
      </c>
      <c r="Q1734" s="24">
        <v>0.42598014329865003</v>
      </c>
      <c r="R1734" s="24">
        <v>0</v>
      </c>
      <c r="S1734" s="24">
        <v>0</v>
      </c>
      <c r="T1734" s="24">
        <v>0</v>
      </c>
      <c r="U1734" s="24">
        <v>1</v>
      </c>
      <c r="V1734" s="95">
        <v>4.5288362756062761E-3</v>
      </c>
      <c r="W1734" s="95">
        <v>0.482375</v>
      </c>
      <c r="X1734" s="95">
        <v>0.4175625</v>
      </c>
      <c r="Y1734" s="95">
        <f t="shared" si="369"/>
        <v>0.4175625</v>
      </c>
      <c r="Z1734" s="2" t="s">
        <v>532</v>
      </c>
      <c r="AA1734" s="2" t="s">
        <v>532</v>
      </c>
      <c r="AB1734" s="2" t="s">
        <v>532</v>
      </c>
      <c r="AC1734" s="95">
        <v>0.4175625</v>
      </c>
      <c r="AD1734" s="38">
        <f t="shared" si="370"/>
        <v>0</v>
      </c>
      <c r="AE1734" s="38">
        <f t="shared" si="371"/>
        <v>0</v>
      </c>
      <c r="AF1734" s="38">
        <f t="shared" si="372"/>
        <v>0</v>
      </c>
      <c r="AG1734" s="38">
        <f t="shared" si="373"/>
        <v>155.64141112499999</v>
      </c>
      <c r="AH1734" s="38">
        <f t="shared" si="374"/>
        <v>155.64141112499999</v>
      </c>
      <c r="AI1734" s="38">
        <v>442.37194444400001</v>
      </c>
      <c r="AJ1734" s="24">
        <v>6.42862040072497E-2</v>
      </c>
      <c r="AK1734" s="2">
        <f t="shared" si="375"/>
        <v>4255</v>
      </c>
    </row>
    <row r="1735" spans="1:37">
      <c r="A1735" s="2">
        <v>323</v>
      </c>
      <c r="B1735" s="2" t="s">
        <v>369</v>
      </c>
      <c r="C1735" s="2" t="s">
        <v>18</v>
      </c>
      <c r="D1735" s="2" t="s">
        <v>420</v>
      </c>
      <c r="E1735" s="2" t="s">
        <v>767</v>
      </c>
      <c r="F1735" s="2" t="s">
        <v>361</v>
      </c>
      <c r="G1735" s="2" t="s">
        <v>1077</v>
      </c>
      <c r="I1735" s="2">
        <v>343339</v>
      </c>
      <c r="J1735" s="169">
        <v>81013</v>
      </c>
      <c r="K1735" s="95">
        <v>4.5288362756062761E-3</v>
      </c>
      <c r="L1735" s="38">
        <f t="shared" ref="L1735:L1798" si="376">R1735*$J1735*$D$2/1000</f>
        <v>0</v>
      </c>
      <c r="M1735" s="38">
        <f t="shared" ref="M1735:M1798" si="377">S1735*$J1735*$D$2/1000</f>
        <v>0</v>
      </c>
      <c r="N1735" s="38">
        <f t="shared" ref="N1735:N1798" si="378">T1735*$J1735*$D$2/1000</f>
        <v>0</v>
      </c>
      <c r="O1735" s="38">
        <f t="shared" ref="O1735:O1798" si="379">U1735*$J1735*$D$2/1000</f>
        <v>405.065</v>
      </c>
      <c r="P1735" s="2">
        <v>66759950</v>
      </c>
      <c r="Q1735" s="24">
        <v>0.42598014329865003</v>
      </c>
      <c r="R1735" s="24">
        <v>0</v>
      </c>
      <c r="S1735" s="24">
        <v>0</v>
      </c>
      <c r="T1735" s="24">
        <v>0</v>
      </c>
      <c r="U1735" s="24">
        <v>1</v>
      </c>
      <c r="V1735" s="95">
        <v>4.5288362756062761E-3</v>
      </c>
      <c r="W1735" s="95">
        <v>0.482375</v>
      </c>
      <c r="X1735" s="95">
        <v>0.4175625</v>
      </c>
      <c r="Y1735" s="95">
        <f t="shared" ref="Y1735:Y1798" si="380">SUMPRODUCT(R1735:U1735,Z1735:AC1735)</f>
        <v>0.4175625</v>
      </c>
      <c r="Z1735" s="2" t="s">
        <v>532</v>
      </c>
      <c r="AA1735" s="2" t="s">
        <v>532</v>
      </c>
      <c r="AB1735" s="2" t="s">
        <v>532</v>
      </c>
      <c r="AC1735" s="95">
        <v>0.4175625</v>
      </c>
      <c r="AD1735" s="38">
        <f t="shared" ref="AD1735:AD1798" si="381">IFERROR(L1735*Z1735*8760/1000,0)</f>
        <v>0</v>
      </c>
      <c r="AE1735" s="38">
        <f t="shared" ref="AE1735:AE1798" si="382">IFERROR(M1735*AA1735*8760/1000,0)</f>
        <v>0</v>
      </c>
      <c r="AF1735" s="38">
        <f t="shared" ref="AF1735:AF1798" si="383">IFERROR(N1735*AB1735*8760/1000,0)</f>
        <v>0</v>
      </c>
      <c r="AG1735" s="38">
        <f t="shared" ref="AG1735:AG1798" si="384">IFERROR(O1735*AC1735*8760/1000,0)</f>
        <v>1481.6659975875002</v>
      </c>
      <c r="AH1735" s="38">
        <f t="shared" ref="AH1735:AH1798" si="385">AF1735+AG1735</f>
        <v>1481.6659975875002</v>
      </c>
      <c r="AI1735" s="38">
        <v>442.37194444400001</v>
      </c>
      <c r="AJ1735" s="24">
        <v>6.42862040072497E-2</v>
      </c>
      <c r="AK1735" s="2">
        <f t="shared" si="375"/>
        <v>40507</v>
      </c>
    </row>
    <row r="1736" spans="1:37">
      <c r="A1736" s="2">
        <v>323</v>
      </c>
      <c r="B1736" s="2" t="s">
        <v>369</v>
      </c>
      <c r="C1736" s="2" t="s">
        <v>18</v>
      </c>
      <c r="D1736" s="2" t="s">
        <v>420</v>
      </c>
      <c r="E1736" s="2" t="s">
        <v>767</v>
      </c>
      <c r="F1736" s="2" t="s">
        <v>361</v>
      </c>
      <c r="G1736" s="2" t="s">
        <v>1069</v>
      </c>
      <c r="I1736" s="2">
        <v>343339</v>
      </c>
      <c r="J1736" s="169">
        <v>17385</v>
      </c>
      <c r="K1736" s="95">
        <v>0.18380084988888534</v>
      </c>
      <c r="L1736" s="38">
        <f t="shared" si="376"/>
        <v>0</v>
      </c>
      <c r="M1736" s="38">
        <f t="shared" si="377"/>
        <v>0</v>
      </c>
      <c r="N1736" s="38">
        <f t="shared" si="378"/>
        <v>0</v>
      </c>
      <c r="O1736" s="38">
        <f t="shared" si="379"/>
        <v>86.924999999999997</v>
      </c>
      <c r="P1736" s="2">
        <v>66759950</v>
      </c>
      <c r="Q1736" s="24">
        <v>17.288218784990107</v>
      </c>
      <c r="R1736" s="24">
        <v>0</v>
      </c>
      <c r="S1736" s="24">
        <v>0</v>
      </c>
      <c r="T1736" s="24">
        <v>0</v>
      </c>
      <c r="U1736" s="24">
        <v>1</v>
      </c>
      <c r="V1736" s="95">
        <v>0.18380084988888534</v>
      </c>
      <c r="W1736" s="95">
        <v>0.482375</v>
      </c>
      <c r="X1736" s="95">
        <v>0.4175625</v>
      </c>
      <c r="Y1736" s="95">
        <f t="shared" si="380"/>
        <v>0.4175625</v>
      </c>
      <c r="Z1736" s="2" t="s">
        <v>532</v>
      </c>
      <c r="AA1736" s="2" t="s">
        <v>532</v>
      </c>
      <c r="AB1736" s="2" t="s">
        <v>532</v>
      </c>
      <c r="AC1736" s="95">
        <v>0.4175625</v>
      </c>
      <c r="AD1736" s="38">
        <f t="shared" si="381"/>
        <v>0</v>
      </c>
      <c r="AE1736" s="38">
        <f t="shared" si="382"/>
        <v>0</v>
      </c>
      <c r="AF1736" s="38">
        <f t="shared" si="383"/>
        <v>0</v>
      </c>
      <c r="AG1736" s="38">
        <f t="shared" si="384"/>
        <v>317.95839393749998</v>
      </c>
      <c r="AH1736" s="38">
        <f t="shared" si="385"/>
        <v>317.95839393749998</v>
      </c>
      <c r="AI1736" s="38">
        <v>442.37194444400001</v>
      </c>
      <c r="AJ1736" s="24">
        <v>2.6090276206951133</v>
      </c>
      <c r="AK1736" s="2">
        <f t="shared" si="375"/>
        <v>8693</v>
      </c>
    </row>
    <row r="1737" spans="1:37">
      <c r="A1737" s="2">
        <v>326</v>
      </c>
      <c r="B1737" s="2" t="s">
        <v>372</v>
      </c>
      <c r="C1737" s="2" t="s">
        <v>17</v>
      </c>
      <c r="D1737" s="2" t="s">
        <v>414</v>
      </c>
      <c r="E1737" s="2" t="s">
        <v>767</v>
      </c>
      <c r="F1737" s="2" t="s">
        <v>361</v>
      </c>
      <c r="G1737" s="2" t="s">
        <v>1074</v>
      </c>
      <c r="I1737" s="2">
        <v>56303</v>
      </c>
      <c r="J1737" s="169">
        <v>5079</v>
      </c>
      <c r="K1737" s="95">
        <v>5.448195729381819E-2</v>
      </c>
      <c r="L1737" s="38">
        <f t="shared" si="376"/>
        <v>0</v>
      </c>
      <c r="M1737" s="38">
        <f t="shared" si="377"/>
        <v>0</v>
      </c>
      <c r="N1737" s="38">
        <f t="shared" si="378"/>
        <v>0</v>
      </c>
      <c r="O1737" s="38">
        <f t="shared" si="379"/>
        <v>25.395</v>
      </c>
      <c r="P1737" s="2">
        <v>82175684</v>
      </c>
      <c r="Q1737" s="24">
        <v>0.71415328104042164</v>
      </c>
      <c r="R1737" s="24">
        <v>0</v>
      </c>
      <c r="S1737" s="24">
        <v>0</v>
      </c>
      <c r="T1737" s="24">
        <v>0</v>
      </c>
      <c r="U1737" s="24">
        <v>1</v>
      </c>
      <c r="V1737" s="95">
        <v>5.448195729381819E-2</v>
      </c>
      <c r="W1737" s="95">
        <v>0.50787499999999997</v>
      </c>
      <c r="X1737" s="95">
        <v>0.43679374999999998</v>
      </c>
      <c r="Y1737" s="95">
        <f t="shared" si="380"/>
        <v>0.43679374999999998</v>
      </c>
      <c r="Z1737" s="2" t="s">
        <v>532</v>
      </c>
      <c r="AA1737" s="2" t="s">
        <v>532</v>
      </c>
      <c r="AB1737" s="2" t="s">
        <v>532</v>
      </c>
      <c r="AC1737" s="95">
        <v>0.43679374999999998</v>
      </c>
      <c r="AD1737" s="38">
        <f t="shared" si="381"/>
        <v>0</v>
      </c>
      <c r="AE1737" s="38">
        <f t="shared" si="382"/>
        <v>0</v>
      </c>
      <c r="AF1737" s="38">
        <f t="shared" si="383"/>
        <v>0</v>
      </c>
      <c r="AG1737" s="38">
        <f t="shared" si="384"/>
        <v>97.169224983749999</v>
      </c>
      <c r="AH1737" s="38">
        <f t="shared" si="385"/>
        <v>97.169224983749999</v>
      </c>
      <c r="AI1737" s="38">
        <v>517.37694444399995</v>
      </c>
      <c r="AJ1737" s="24">
        <v>0.11342993726442126</v>
      </c>
      <c r="AK1737" s="2">
        <f t="shared" si="375"/>
        <v>2540</v>
      </c>
    </row>
    <row r="1738" spans="1:37">
      <c r="A1738" s="2">
        <v>326</v>
      </c>
      <c r="B1738" s="2" t="s">
        <v>372</v>
      </c>
      <c r="C1738" s="2" t="s">
        <v>17</v>
      </c>
      <c r="D1738" s="2" t="s">
        <v>414</v>
      </c>
      <c r="E1738" s="2" t="s">
        <v>767</v>
      </c>
      <c r="F1738" s="2" t="s">
        <v>361</v>
      </c>
      <c r="G1738" s="2" t="s">
        <v>1075</v>
      </c>
      <c r="I1738" s="2">
        <v>56303</v>
      </c>
      <c r="J1738" s="169">
        <v>3.5999999999985448</v>
      </c>
      <c r="K1738" s="95">
        <v>4.4411529731739965E-2</v>
      </c>
      <c r="L1738" s="38">
        <f t="shared" si="376"/>
        <v>0</v>
      </c>
      <c r="M1738" s="38">
        <f t="shared" si="377"/>
        <v>0</v>
      </c>
      <c r="N1738" s="38">
        <f t="shared" si="378"/>
        <v>0</v>
      </c>
      <c r="O1738" s="38">
        <f t="shared" si="379"/>
        <v>1.7999999999992723E-2</v>
      </c>
      <c r="P1738" s="2">
        <v>82175684</v>
      </c>
      <c r="Q1738" s="24">
        <v>0.58214941696936917</v>
      </c>
      <c r="R1738" s="24">
        <v>0</v>
      </c>
      <c r="S1738" s="24">
        <v>0</v>
      </c>
      <c r="T1738" s="24">
        <v>0</v>
      </c>
      <c r="U1738" s="24">
        <v>1</v>
      </c>
      <c r="V1738" s="95">
        <v>4.4411529731739965E-2</v>
      </c>
      <c r="W1738" s="95">
        <v>0.50787499999999997</v>
      </c>
      <c r="X1738" s="95">
        <v>0.43679374999999998</v>
      </c>
      <c r="Y1738" s="95">
        <f t="shared" si="380"/>
        <v>0.43679374999999998</v>
      </c>
      <c r="Z1738" s="2" t="s">
        <v>532</v>
      </c>
      <c r="AA1738" s="2" t="s">
        <v>532</v>
      </c>
      <c r="AB1738" s="2" t="s">
        <v>532</v>
      </c>
      <c r="AC1738" s="95">
        <v>0.43679374999999998</v>
      </c>
      <c r="AD1738" s="38">
        <f t="shared" si="381"/>
        <v>0</v>
      </c>
      <c r="AE1738" s="38">
        <f t="shared" si="382"/>
        <v>0</v>
      </c>
      <c r="AF1738" s="38">
        <f t="shared" si="383"/>
        <v>0</v>
      </c>
      <c r="AG1738" s="38">
        <f t="shared" si="384"/>
        <v>6.8873638499972148E-2</v>
      </c>
      <c r="AH1738" s="38">
        <f t="shared" si="385"/>
        <v>6.8873638499972148E-2</v>
      </c>
      <c r="AI1738" s="38">
        <v>517.37694444399995</v>
      </c>
      <c r="AJ1738" s="24">
        <v>9.2463583936985977E-2</v>
      </c>
      <c r="AK1738" s="2">
        <f t="shared" si="375"/>
        <v>2</v>
      </c>
    </row>
    <row r="1739" spans="1:37">
      <c r="A1739" s="2">
        <v>326</v>
      </c>
      <c r="B1739" s="2" t="s">
        <v>372</v>
      </c>
      <c r="C1739" s="2" t="s">
        <v>17</v>
      </c>
      <c r="D1739" s="2" t="s">
        <v>414</v>
      </c>
      <c r="E1739" s="2" t="s">
        <v>767</v>
      </c>
      <c r="F1739" s="2" t="s">
        <v>361</v>
      </c>
      <c r="G1739" s="2" t="s">
        <v>1076</v>
      </c>
      <c r="I1739" s="2">
        <v>56303</v>
      </c>
      <c r="J1739" s="169">
        <v>0</v>
      </c>
      <c r="K1739" s="95">
        <v>0.27630854483775286</v>
      </c>
      <c r="L1739" s="38">
        <f t="shared" si="376"/>
        <v>0</v>
      </c>
      <c r="M1739" s="38">
        <f t="shared" si="377"/>
        <v>0</v>
      </c>
      <c r="N1739" s="38">
        <f t="shared" si="378"/>
        <v>0</v>
      </c>
      <c r="O1739" s="38">
        <f t="shared" si="379"/>
        <v>0</v>
      </c>
      <c r="P1739" s="2">
        <v>82175684</v>
      </c>
      <c r="Q1739" s="24">
        <v>3.6218716007432321</v>
      </c>
      <c r="R1739" s="24">
        <v>0</v>
      </c>
      <c r="S1739" s="24">
        <v>0</v>
      </c>
      <c r="T1739" s="24">
        <v>0</v>
      </c>
      <c r="U1739" s="24">
        <v>1</v>
      </c>
      <c r="V1739" s="95">
        <v>0.27630854483775286</v>
      </c>
      <c r="W1739" s="95">
        <v>0.50787499999999997</v>
      </c>
      <c r="X1739" s="95">
        <v>0.43679374999999998</v>
      </c>
      <c r="Y1739" s="95">
        <f t="shared" si="380"/>
        <v>0.43679374999999998</v>
      </c>
      <c r="Z1739" s="2" t="s">
        <v>532</v>
      </c>
      <c r="AA1739" s="2" t="s">
        <v>532</v>
      </c>
      <c r="AB1739" s="2" t="s">
        <v>532</v>
      </c>
      <c r="AC1739" s="95">
        <v>0.43679374999999998</v>
      </c>
      <c r="AD1739" s="38">
        <f t="shared" si="381"/>
        <v>0</v>
      </c>
      <c r="AE1739" s="38">
        <f t="shared" si="382"/>
        <v>0</v>
      </c>
      <c r="AF1739" s="38">
        <f t="shared" si="383"/>
        <v>0</v>
      </c>
      <c r="AG1739" s="38">
        <f t="shared" si="384"/>
        <v>0</v>
      </c>
      <c r="AH1739" s="38">
        <f t="shared" si="385"/>
        <v>0</v>
      </c>
      <c r="AI1739" s="38">
        <v>517.37694444399995</v>
      </c>
      <c r="AJ1739" s="24">
        <v>0.57526679406075654</v>
      </c>
      <c r="AK1739" s="2">
        <f t="shared" si="375"/>
        <v>0</v>
      </c>
    </row>
    <row r="1740" spans="1:37">
      <c r="A1740" s="2">
        <v>326</v>
      </c>
      <c r="B1740" s="2" t="s">
        <v>372</v>
      </c>
      <c r="C1740" s="2" t="s">
        <v>17</v>
      </c>
      <c r="D1740" s="2" t="s">
        <v>414</v>
      </c>
      <c r="E1740" s="2" t="s">
        <v>767</v>
      </c>
      <c r="F1740" s="2" t="s">
        <v>361</v>
      </c>
      <c r="G1740" s="2" t="s">
        <v>1073</v>
      </c>
      <c r="I1740" s="2">
        <v>56303</v>
      </c>
      <c r="J1740" s="169">
        <v>5436</v>
      </c>
      <c r="K1740" s="95">
        <v>5.448195729381819E-2</v>
      </c>
      <c r="L1740" s="38">
        <f t="shared" si="376"/>
        <v>0</v>
      </c>
      <c r="M1740" s="38">
        <f t="shared" si="377"/>
        <v>0</v>
      </c>
      <c r="N1740" s="38">
        <f t="shared" si="378"/>
        <v>0</v>
      </c>
      <c r="O1740" s="38">
        <f t="shared" si="379"/>
        <v>27.18</v>
      </c>
      <c r="P1740" s="2">
        <v>82175684</v>
      </c>
      <c r="Q1740" s="24">
        <v>0.71415328104042164</v>
      </c>
      <c r="R1740" s="24">
        <v>0</v>
      </c>
      <c r="S1740" s="24">
        <v>0</v>
      </c>
      <c r="T1740" s="24">
        <v>0</v>
      </c>
      <c r="U1740" s="24">
        <v>1</v>
      </c>
      <c r="V1740" s="95">
        <v>5.448195729381819E-2</v>
      </c>
      <c r="W1740" s="95">
        <v>0.50787499999999997</v>
      </c>
      <c r="X1740" s="95">
        <v>0.43679374999999998</v>
      </c>
      <c r="Y1740" s="95">
        <f t="shared" si="380"/>
        <v>0.43679374999999998</v>
      </c>
      <c r="Z1740" s="2" t="s">
        <v>532</v>
      </c>
      <c r="AA1740" s="2" t="s">
        <v>532</v>
      </c>
      <c r="AB1740" s="2" t="s">
        <v>532</v>
      </c>
      <c r="AC1740" s="95">
        <v>0.43679374999999998</v>
      </c>
      <c r="AD1740" s="38">
        <f t="shared" si="381"/>
        <v>0</v>
      </c>
      <c r="AE1740" s="38">
        <f t="shared" si="382"/>
        <v>0</v>
      </c>
      <c r="AF1740" s="38">
        <f t="shared" si="383"/>
        <v>0</v>
      </c>
      <c r="AG1740" s="38">
        <f t="shared" si="384"/>
        <v>103.999194135</v>
      </c>
      <c r="AH1740" s="38">
        <f t="shared" si="385"/>
        <v>103.999194135</v>
      </c>
      <c r="AI1740" s="38">
        <v>517.37694444399995</v>
      </c>
      <c r="AJ1740" s="24">
        <v>0.11342993726442126</v>
      </c>
      <c r="AK1740" s="2">
        <f t="shared" si="375"/>
        <v>2718</v>
      </c>
    </row>
    <row r="1741" spans="1:37">
      <c r="A1741" s="2">
        <v>326</v>
      </c>
      <c r="B1741" s="2" t="s">
        <v>372</v>
      </c>
      <c r="C1741" s="2" t="s">
        <v>17</v>
      </c>
      <c r="D1741" s="2" t="s">
        <v>414</v>
      </c>
      <c r="E1741" s="2" t="s">
        <v>767</v>
      </c>
      <c r="F1741" s="2" t="s">
        <v>361</v>
      </c>
      <c r="G1741" s="2" t="s">
        <v>718</v>
      </c>
      <c r="I1741" s="2">
        <v>56303</v>
      </c>
      <c r="J1741" s="169">
        <v>10606</v>
      </c>
      <c r="K1741" s="95">
        <v>4.4411529731739965E-2</v>
      </c>
      <c r="L1741" s="38">
        <f t="shared" si="376"/>
        <v>0</v>
      </c>
      <c r="M1741" s="38">
        <f t="shared" si="377"/>
        <v>0</v>
      </c>
      <c r="N1741" s="38">
        <f t="shared" si="378"/>
        <v>0</v>
      </c>
      <c r="O1741" s="38">
        <f t="shared" si="379"/>
        <v>53.03</v>
      </c>
      <c r="P1741" s="2">
        <v>82175684</v>
      </c>
      <c r="Q1741" s="24">
        <v>0.58214941696936917</v>
      </c>
      <c r="R1741" s="24">
        <v>0</v>
      </c>
      <c r="S1741" s="24">
        <v>0</v>
      </c>
      <c r="T1741" s="24">
        <v>0</v>
      </c>
      <c r="U1741" s="24">
        <v>1</v>
      </c>
      <c r="V1741" s="95">
        <v>4.4411529731739965E-2</v>
      </c>
      <c r="W1741" s="95">
        <v>0.50787499999999997</v>
      </c>
      <c r="X1741" s="95">
        <v>0.43679374999999998</v>
      </c>
      <c r="Y1741" s="95">
        <f t="shared" si="380"/>
        <v>0.43679374999999998</v>
      </c>
      <c r="Z1741" s="2" t="s">
        <v>532</v>
      </c>
      <c r="AA1741" s="2" t="s">
        <v>532</v>
      </c>
      <c r="AB1741" s="2" t="s">
        <v>532</v>
      </c>
      <c r="AC1741" s="95">
        <v>0.43679374999999998</v>
      </c>
      <c r="AD1741" s="38">
        <f t="shared" si="381"/>
        <v>0</v>
      </c>
      <c r="AE1741" s="38">
        <f t="shared" si="382"/>
        <v>0</v>
      </c>
      <c r="AF1741" s="38">
        <f t="shared" si="383"/>
        <v>0</v>
      </c>
      <c r="AG1741" s="38">
        <f t="shared" si="384"/>
        <v>202.90939164749997</v>
      </c>
      <c r="AH1741" s="38">
        <f t="shared" si="385"/>
        <v>202.90939164749997</v>
      </c>
      <c r="AI1741" s="38">
        <v>517.37694444399995</v>
      </c>
      <c r="AJ1741" s="24">
        <v>9.2463583936985977E-2</v>
      </c>
      <c r="AK1741" s="2">
        <f t="shared" si="375"/>
        <v>5303</v>
      </c>
    </row>
    <row r="1742" spans="1:37">
      <c r="A1742" s="2">
        <v>326</v>
      </c>
      <c r="B1742" s="2" t="s">
        <v>372</v>
      </c>
      <c r="C1742" s="2" t="s">
        <v>17</v>
      </c>
      <c r="D1742" s="2" t="s">
        <v>414</v>
      </c>
      <c r="E1742" s="2" t="s">
        <v>767</v>
      </c>
      <c r="F1742" s="2" t="s">
        <v>361</v>
      </c>
      <c r="G1742" s="2" t="s">
        <v>1077</v>
      </c>
      <c r="I1742" s="2">
        <v>56303</v>
      </c>
      <c r="J1742" s="169">
        <v>0</v>
      </c>
      <c r="K1742" s="95">
        <v>4.4411529731739965E-2</v>
      </c>
      <c r="L1742" s="38">
        <f t="shared" si="376"/>
        <v>0</v>
      </c>
      <c r="M1742" s="38">
        <f t="shared" si="377"/>
        <v>0</v>
      </c>
      <c r="N1742" s="38">
        <f t="shared" si="378"/>
        <v>0</v>
      </c>
      <c r="O1742" s="38">
        <f t="shared" si="379"/>
        <v>0</v>
      </c>
      <c r="P1742" s="2">
        <v>82175684</v>
      </c>
      <c r="Q1742" s="24">
        <v>0.58214941696936917</v>
      </c>
      <c r="R1742" s="24">
        <v>0</v>
      </c>
      <c r="S1742" s="24">
        <v>0</v>
      </c>
      <c r="T1742" s="24">
        <v>0</v>
      </c>
      <c r="U1742" s="24">
        <v>1</v>
      </c>
      <c r="V1742" s="95">
        <v>4.4411529731739965E-2</v>
      </c>
      <c r="W1742" s="95">
        <v>0.50787499999999997</v>
      </c>
      <c r="X1742" s="95">
        <v>0.43679374999999998</v>
      </c>
      <c r="Y1742" s="95">
        <f t="shared" si="380"/>
        <v>0.43679374999999998</v>
      </c>
      <c r="Z1742" s="2" t="s">
        <v>532</v>
      </c>
      <c r="AA1742" s="2" t="s">
        <v>532</v>
      </c>
      <c r="AB1742" s="2" t="s">
        <v>532</v>
      </c>
      <c r="AC1742" s="95">
        <v>0.43679374999999998</v>
      </c>
      <c r="AD1742" s="38">
        <f t="shared" si="381"/>
        <v>0</v>
      </c>
      <c r="AE1742" s="38">
        <f t="shared" si="382"/>
        <v>0</v>
      </c>
      <c r="AF1742" s="38">
        <f t="shared" si="383"/>
        <v>0</v>
      </c>
      <c r="AG1742" s="38">
        <f t="shared" si="384"/>
        <v>0</v>
      </c>
      <c r="AH1742" s="38">
        <f t="shared" si="385"/>
        <v>0</v>
      </c>
      <c r="AI1742" s="38">
        <v>517.37694444399995</v>
      </c>
      <c r="AJ1742" s="24">
        <v>9.2463583936985977E-2</v>
      </c>
      <c r="AK1742" s="2">
        <f t="shared" si="375"/>
        <v>0</v>
      </c>
    </row>
    <row r="1743" spans="1:37">
      <c r="A1743" s="2">
        <v>326</v>
      </c>
      <c r="B1743" s="2" t="s">
        <v>372</v>
      </c>
      <c r="C1743" s="2" t="s">
        <v>17</v>
      </c>
      <c r="D1743" s="2" t="s">
        <v>414</v>
      </c>
      <c r="E1743" s="2" t="s">
        <v>767</v>
      </c>
      <c r="F1743" s="2" t="s">
        <v>361</v>
      </c>
      <c r="G1743" s="2" t="s">
        <v>1069</v>
      </c>
      <c r="I1743" s="2">
        <v>56303</v>
      </c>
      <c r="J1743" s="169">
        <v>0</v>
      </c>
      <c r="K1743" s="95">
        <v>0.27630854483775286</v>
      </c>
      <c r="L1743" s="38">
        <f t="shared" si="376"/>
        <v>0</v>
      </c>
      <c r="M1743" s="38">
        <f t="shared" si="377"/>
        <v>0</v>
      </c>
      <c r="N1743" s="38">
        <f t="shared" si="378"/>
        <v>0</v>
      </c>
      <c r="O1743" s="38">
        <f t="shared" si="379"/>
        <v>0</v>
      </c>
      <c r="P1743" s="2">
        <v>82175684</v>
      </c>
      <c r="Q1743" s="24">
        <v>3.6218716007432321</v>
      </c>
      <c r="R1743" s="24">
        <v>0</v>
      </c>
      <c r="S1743" s="24">
        <v>0</v>
      </c>
      <c r="T1743" s="24">
        <v>0</v>
      </c>
      <c r="U1743" s="24">
        <v>1</v>
      </c>
      <c r="V1743" s="95">
        <v>0.27630854483775286</v>
      </c>
      <c r="W1743" s="95">
        <v>0.50787499999999997</v>
      </c>
      <c r="X1743" s="95">
        <v>0.43679374999999998</v>
      </c>
      <c r="Y1743" s="95">
        <f t="shared" si="380"/>
        <v>0.43679374999999998</v>
      </c>
      <c r="Z1743" s="2" t="s">
        <v>532</v>
      </c>
      <c r="AA1743" s="2" t="s">
        <v>532</v>
      </c>
      <c r="AB1743" s="2" t="s">
        <v>532</v>
      </c>
      <c r="AC1743" s="95">
        <v>0.43679374999999998</v>
      </c>
      <c r="AD1743" s="38">
        <f t="shared" si="381"/>
        <v>0</v>
      </c>
      <c r="AE1743" s="38">
        <f t="shared" si="382"/>
        <v>0</v>
      </c>
      <c r="AF1743" s="38">
        <f t="shared" si="383"/>
        <v>0</v>
      </c>
      <c r="AG1743" s="38">
        <f t="shared" si="384"/>
        <v>0</v>
      </c>
      <c r="AH1743" s="38">
        <f t="shared" si="385"/>
        <v>0</v>
      </c>
      <c r="AI1743" s="38">
        <v>517.37694444399995</v>
      </c>
      <c r="AJ1743" s="24">
        <v>0.57526679406075654</v>
      </c>
      <c r="AK1743" s="2">
        <f t="shared" ref="AK1743:AK1806" si="386">ROUND((O1743+N1743)/0.01,0)</f>
        <v>0</v>
      </c>
    </row>
    <row r="1744" spans="1:37">
      <c r="A1744" s="2">
        <v>338</v>
      </c>
      <c r="B1744" s="2" t="s">
        <v>384</v>
      </c>
      <c r="C1744" s="2" t="s">
        <v>16</v>
      </c>
      <c r="D1744" s="2" t="s">
        <v>417</v>
      </c>
      <c r="E1744" s="2" t="s">
        <v>767</v>
      </c>
      <c r="F1744" s="2" t="s">
        <v>361</v>
      </c>
      <c r="G1744" s="2" t="s">
        <v>1074</v>
      </c>
      <c r="I1744" s="2">
        <v>491647</v>
      </c>
      <c r="J1744" s="169">
        <v>5664.2</v>
      </c>
      <c r="K1744" s="95">
        <v>3.9586201046805204E-6</v>
      </c>
      <c r="L1744" s="38">
        <f t="shared" si="376"/>
        <v>0</v>
      </c>
      <c r="M1744" s="38">
        <f t="shared" si="377"/>
        <v>0</v>
      </c>
      <c r="N1744" s="38">
        <f t="shared" si="378"/>
        <v>7.6154779019829997</v>
      </c>
      <c r="O1744" s="38">
        <f t="shared" si="379"/>
        <v>20.705522098016999</v>
      </c>
      <c r="P1744" s="2">
        <v>10783748</v>
      </c>
      <c r="Q1744" s="24">
        <v>1.7786238745342332E-3</v>
      </c>
      <c r="R1744" s="24">
        <v>0</v>
      </c>
      <c r="S1744" s="24">
        <v>0</v>
      </c>
      <c r="T1744" s="24">
        <v>0.268898623</v>
      </c>
      <c r="U1744" s="24">
        <v>0.731101377</v>
      </c>
      <c r="V1744" s="95">
        <v>3.9586201046805204E-6</v>
      </c>
      <c r="W1744" s="95">
        <v>0.42287499999999995</v>
      </c>
      <c r="X1744" s="95">
        <v>0.298367981</v>
      </c>
      <c r="Y1744" s="95">
        <f t="shared" si="380"/>
        <v>0.29836798180253898</v>
      </c>
      <c r="Z1744" s="2" t="s">
        <v>532</v>
      </c>
      <c r="AA1744" s="2" t="s">
        <v>532</v>
      </c>
      <c r="AB1744" s="2">
        <v>0.22500000000000001</v>
      </c>
      <c r="AC1744" s="95">
        <v>0.32535267899999998</v>
      </c>
      <c r="AD1744" s="38">
        <f t="shared" si="381"/>
        <v>0</v>
      </c>
      <c r="AE1744" s="38">
        <f t="shared" si="382"/>
        <v>0</v>
      </c>
      <c r="AF1744" s="38">
        <f t="shared" si="383"/>
        <v>15.010106944808493</v>
      </c>
      <c r="AG1744" s="38">
        <f t="shared" si="384"/>
        <v>59.012590461827735</v>
      </c>
      <c r="AH1744" s="38">
        <f t="shared" si="385"/>
        <v>74.022697406636226</v>
      </c>
      <c r="AI1744" s="38">
        <v>53.363055555999999</v>
      </c>
      <c r="AJ1744" s="24">
        <v>3.5942903662315143E-4</v>
      </c>
      <c r="AK1744" s="2">
        <f t="shared" si="386"/>
        <v>2832</v>
      </c>
    </row>
    <row r="1745" spans="1:37">
      <c r="A1745" s="2">
        <v>338</v>
      </c>
      <c r="B1745" s="2" t="s">
        <v>384</v>
      </c>
      <c r="C1745" s="2" t="s">
        <v>16</v>
      </c>
      <c r="D1745" s="2" t="s">
        <v>417</v>
      </c>
      <c r="E1745" s="2" t="s">
        <v>767</v>
      </c>
      <c r="F1745" s="2" t="s">
        <v>361</v>
      </c>
      <c r="G1745" s="2" t="s">
        <v>1075</v>
      </c>
      <c r="I1745" s="2">
        <v>491647</v>
      </c>
      <c r="J1745" s="169">
        <v>9020</v>
      </c>
      <c r="K1745" s="95">
        <v>6.2112782166760626E-6</v>
      </c>
      <c r="L1745" s="38">
        <f t="shared" si="376"/>
        <v>0</v>
      </c>
      <c r="M1745" s="38">
        <f t="shared" si="377"/>
        <v>0</v>
      </c>
      <c r="N1745" s="38">
        <f t="shared" si="378"/>
        <v>12.127327897299999</v>
      </c>
      <c r="O1745" s="38">
        <f t="shared" si="379"/>
        <v>32.972672102700002</v>
      </c>
      <c r="P1745" s="2">
        <v>10783748</v>
      </c>
      <c r="Q1745" s="24">
        <v>2.7907521902625332E-3</v>
      </c>
      <c r="R1745" s="24">
        <v>0</v>
      </c>
      <c r="S1745" s="24">
        <v>0</v>
      </c>
      <c r="T1745" s="24">
        <v>0.268898623</v>
      </c>
      <c r="U1745" s="24">
        <v>0.731101377</v>
      </c>
      <c r="V1745" s="95">
        <v>6.2112782166760626E-6</v>
      </c>
      <c r="W1745" s="95">
        <v>0.42287499999999995</v>
      </c>
      <c r="X1745" s="95">
        <v>0.298367981</v>
      </c>
      <c r="Y1745" s="95">
        <f t="shared" si="380"/>
        <v>0.29836798180253898</v>
      </c>
      <c r="Z1745" s="2" t="s">
        <v>532</v>
      </c>
      <c r="AA1745" s="2" t="s">
        <v>532</v>
      </c>
      <c r="AB1745" s="2">
        <v>0.22500000000000001</v>
      </c>
      <c r="AC1745" s="95">
        <v>0.32535267899999998</v>
      </c>
      <c r="AD1745" s="38">
        <f t="shared" si="381"/>
        <v>0</v>
      </c>
      <c r="AE1745" s="38">
        <f t="shared" si="382"/>
        <v>0</v>
      </c>
      <c r="AF1745" s="38">
        <f t="shared" si="383"/>
        <v>23.902963285578299</v>
      </c>
      <c r="AG1745" s="38">
        <f t="shared" si="384"/>
        <v>93.975065493041598</v>
      </c>
      <c r="AH1745" s="38">
        <f t="shared" si="385"/>
        <v>117.87802877861989</v>
      </c>
      <c r="AI1745" s="38">
        <v>53.363055555999999</v>
      </c>
      <c r="AJ1745" s="24">
        <v>5.6396261489669204E-4</v>
      </c>
      <c r="AK1745" s="2">
        <f t="shared" si="386"/>
        <v>4510</v>
      </c>
    </row>
    <row r="1746" spans="1:37">
      <c r="A1746" s="2">
        <v>338</v>
      </c>
      <c r="B1746" s="2" t="s">
        <v>384</v>
      </c>
      <c r="C1746" s="2" t="s">
        <v>16</v>
      </c>
      <c r="D1746" s="2" t="s">
        <v>417</v>
      </c>
      <c r="E1746" s="2" t="s">
        <v>767</v>
      </c>
      <c r="F1746" s="2" t="s">
        <v>361</v>
      </c>
      <c r="G1746" s="2" t="s">
        <v>1076</v>
      </c>
      <c r="I1746" s="2">
        <v>491647</v>
      </c>
      <c r="J1746" s="169">
        <v>15974</v>
      </c>
      <c r="K1746" s="95">
        <v>6.3602544101764066E-2</v>
      </c>
      <c r="L1746" s="38">
        <f t="shared" si="376"/>
        <v>0</v>
      </c>
      <c r="M1746" s="38">
        <f t="shared" si="377"/>
        <v>0</v>
      </c>
      <c r="N1746" s="38">
        <f t="shared" si="378"/>
        <v>21.476933019009998</v>
      </c>
      <c r="O1746" s="38">
        <f t="shared" si="379"/>
        <v>58.39306698099</v>
      </c>
      <c r="P1746" s="2">
        <v>10783748</v>
      </c>
      <c r="Q1746" s="24">
        <v>37.896713924895913</v>
      </c>
      <c r="R1746" s="24">
        <v>0</v>
      </c>
      <c r="S1746" s="24">
        <v>0</v>
      </c>
      <c r="T1746" s="24">
        <v>0.268898623</v>
      </c>
      <c r="U1746" s="24">
        <v>0.731101377</v>
      </c>
      <c r="V1746" s="95">
        <v>6.3602544101764066E-2</v>
      </c>
      <c r="W1746" s="95">
        <v>0.42287499999999995</v>
      </c>
      <c r="X1746" s="95">
        <v>0.298367981</v>
      </c>
      <c r="Y1746" s="95">
        <f t="shared" si="380"/>
        <v>0.29836798180253898</v>
      </c>
      <c r="Z1746" s="2" t="s">
        <v>532</v>
      </c>
      <c r="AA1746" s="2" t="s">
        <v>532</v>
      </c>
      <c r="AB1746" s="2">
        <v>0.22500000000000001</v>
      </c>
      <c r="AC1746" s="95">
        <v>0.32535267899999998</v>
      </c>
      <c r="AD1746" s="38">
        <f t="shared" si="381"/>
        <v>0</v>
      </c>
      <c r="AE1746" s="38">
        <f t="shared" si="382"/>
        <v>0</v>
      </c>
      <c r="AF1746" s="38">
        <f t="shared" si="383"/>
        <v>42.331034980468708</v>
      </c>
      <c r="AG1746" s="38">
        <f t="shared" si="384"/>
        <v>166.42546520907388</v>
      </c>
      <c r="AH1746" s="38">
        <f t="shared" si="385"/>
        <v>208.75650018954258</v>
      </c>
      <c r="AI1746" s="38">
        <v>53.363055555999999</v>
      </c>
      <c r="AJ1746" s="24">
        <v>7.6582686043025667</v>
      </c>
      <c r="AK1746" s="2">
        <f t="shared" si="386"/>
        <v>7987</v>
      </c>
    </row>
    <row r="1747" spans="1:37">
      <c r="A1747" s="2">
        <v>338</v>
      </c>
      <c r="B1747" s="2" t="s">
        <v>384</v>
      </c>
      <c r="C1747" s="2" t="s">
        <v>16</v>
      </c>
      <c r="D1747" s="2" t="s">
        <v>417</v>
      </c>
      <c r="E1747" s="2" t="s">
        <v>767</v>
      </c>
      <c r="F1747" s="2" t="s">
        <v>361</v>
      </c>
      <c r="G1747" s="2" t="s">
        <v>1073</v>
      </c>
      <c r="I1747" s="2">
        <v>491647</v>
      </c>
      <c r="J1747" s="169">
        <v>1</v>
      </c>
      <c r="K1747" s="95">
        <v>3.9586201046805204E-6</v>
      </c>
      <c r="L1747" s="38">
        <f t="shared" si="376"/>
        <v>0</v>
      </c>
      <c r="M1747" s="38">
        <f t="shared" si="377"/>
        <v>0</v>
      </c>
      <c r="N1747" s="38">
        <f t="shared" si="378"/>
        <v>1.3444931150000002E-3</v>
      </c>
      <c r="O1747" s="38">
        <f t="shared" si="379"/>
        <v>3.6555068849999997E-3</v>
      </c>
      <c r="P1747" s="2">
        <v>10783748</v>
      </c>
      <c r="Q1747" s="24">
        <v>1.7786238745342332E-3</v>
      </c>
      <c r="R1747" s="24">
        <v>0</v>
      </c>
      <c r="S1747" s="24">
        <v>0</v>
      </c>
      <c r="T1747" s="24">
        <v>0.268898623</v>
      </c>
      <c r="U1747" s="24">
        <v>0.731101377</v>
      </c>
      <c r="V1747" s="95">
        <v>3.9586201046805204E-6</v>
      </c>
      <c r="W1747" s="95">
        <v>0.42287499999999995</v>
      </c>
      <c r="X1747" s="95">
        <v>0.298367981</v>
      </c>
      <c r="Y1747" s="95">
        <f t="shared" si="380"/>
        <v>0.29836798180253898</v>
      </c>
      <c r="Z1747" s="2" t="s">
        <v>532</v>
      </c>
      <c r="AA1747" s="2" t="s">
        <v>532</v>
      </c>
      <c r="AB1747" s="2">
        <v>0.22500000000000001</v>
      </c>
      <c r="AC1747" s="95">
        <v>0.32535267899999998</v>
      </c>
      <c r="AD1747" s="38">
        <f t="shared" si="381"/>
        <v>0</v>
      </c>
      <c r="AE1747" s="38">
        <f t="shared" si="382"/>
        <v>0</v>
      </c>
      <c r="AF1747" s="38">
        <f t="shared" si="383"/>
        <v>2.6499959296650004E-3</v>
      </c>
      <c r="AG1747" s="38">
        <f t="shared" si="384"/>
        <v>1.0418521673286206E-2</v>
      </c>
      <c r="AH1747" s="38">
        <f t="shared" si="385"/>
        <v>1.3068517602951206E-2</v>
      </c>
      <c r="AI1747" s="38">
        <v>53.363055555999999</v>
      </c>
      <c r="AJ1747" s="24">
        <v>3.5942903662315143E-4</v>
      </c>
      <c r="AK1747" s="2">
        <f t="shared" si="386"/>
        <v>1</v>
      </c>
    </row>
    <row r="1748" spans="1:37">
      <c r="A1748" s="2">
        <v>338</v>
      </c>
      <c r="B1748" s="2" t="s">
        <v>384</v>
      </c>
      <c r="C1748" s="2" t="s">
        <v>16</v>
      </c>
      <c r="D1748" s="2" t="s">
        <v>417</v>
      </c>
      <c r="E1748" s="2" t="s">
        <v>767</v>
      </c>
      <c r="F1748" s="2" t="s">
        <v>361</v>
      </c>
      <c r="G1748" s="2" t="s">
        <v>718</v>
      </c>
      <c r="I1748" s="2">
        <v>491647</v>
      </c>
      <c r="J1748" s="169">
        <v>4</v>
      </c>
      <c r="K1748" s="95">
        <v>6.2112782166760626E-6</v>
      </c>
      <c r="L1748" s="38">
        <f t="shared" si="376"/>
        <v>0</v>
      </c>
      <c r="M1748" s="38">
        <f t="shared" si="377"/>
        <v>0</v>
      </c>
      <c r="N1748" s="38">
        <f t="shared" si="378"/>
        <v>5.3779724600000007E-3</v>
      </c>
      <c r="O1748" s="38">
        <f t="shared" si="379"/>
        <v>1.4622027539999999E-2</v>
      </c>
      <c r="P1748" s="2">
        <v>10783748</v>
      </c>
      <c r="Q1748" s="24">
        <v>2.7907521902625332E-3</v>
      </c>
      <c r="R1748" s="24">
        <v>0</v>
      </c>
      <c r="S1748" s="24">
        <v>0</v>
      </c>
      <c r="T1748" s="24">
        <v>0.268898623</v>
      </c>
      <c r="U1748" s="24">
        <v>0.731101377</v>
      </c>
      <c r="V1748" s="95">
        <v>6.2112782166760626E-6</v>
      </c>
      <c r="W1748" s="95">
        <v>0.42287499999999995</v>
      </c>
      <c r="X1748" s="95">
        <v>0.298367981</v>
      </c>
      <c r="Y1748" s="95">
        <f t="shared" si="380"/>
        <v>0.29836798180253898</v>
      </c>
      <c r="Z1748" s="2" t="s">
        <v>532</v>
      </c>
      <c r="AA1748" s="2" t="s">
        <v>532</v>
      </c>
      <c r="AB1748" s="2">
        <v>0.22500000000000001</v>
      </c>
      <c r="AC1748" s="95">
        <v>0.32535267899999998</v>
      </c>
      <c r="AD1748" s="38">
        <f t="shared" si="381"/>
        <v>0</v>
      </c>
      <c r="AE1748" s="38">
        <f t="shared" si="382"/>
        <v>0</v>
      </c>
      <c r="AF1748" s="38">
        <f t="shared" si="383"/>
        <v>1.0599983718660002E-2</v>
      </c>
      <c r="AG1748" s="38">
        <f t="shared" si="384"/>
        <v>4.1674086693144825E-2</v>
      </c>
      <c r="AH1748" s="38">
        <f t="shared" si="385"/>
        <v>5.2274070411804825E-2</v>
      </c>
      <c r="AI1748" s="38">
        <v>53.363055555999999</v>
      </c>
      <c r="AJ1748" s="24">
        <v>5.6396261489669204E-4</v>
      </c>
      <c r="AK1748" s="2">
        <f t="shared" si="386"/>
        <v>2</v>
      </c>
    </row>
    <row r="1749" spans="1:37">
      <c r="A1749" s="2">
        <v>338</v>
      </c>
      <c r="B1749" s="2" t="s">
        <v>384</v>
      </c>
      <c r="C1749" s="2" t="s">
        <v>16</v>
      </c>
      <c r="D1749" s="2" t="s">
        <v>417</v>
      </c>
      <c r="E1749" s="2" t="s">
        <v>767</v>
      </c>
      <c r="F1749" s="2" t="s">
        <v>361</v>
      </c>
      <c r="G1749" s="2" t="s">
        <v>1077</v>
      </c>
      <c r="I1749" s="2">
        <v>491647</v>
      </c>
      <c r="J1749" s="169">
        <v>28872</v>
      </c>
      <c r="K1749" s="95">
        <v>6.2112782166760626E-6</v>
      </c>
      <c r="L1749" s="38">
        <f t="shared" si="376"/>
        <v>0</v>
      </c>
      <c r="M1749" s="38">
        <f t="shared" si="377"/>
        <v>0</v>
      </c>
      <c r="N1749" s="38">
        <f t="shared" si="378"/>
        <v>38.818205216279992</v>
      </c>
      <c r="O1749" s="38">
        <f t="shared" si="379"/>
        <v>105.54179478371999</v>
      </c>
      <c r="P1749" s="2">
        <v>10783748</v>
      </c>
      <c r="Q1749" s="24">
        <v>2.7907521902625332E-3</v>
      </c>
      <c r="R1749" s="24">
        <v>0</v>
      </c>
      <c r="S1749" s="24">
        <v>0</v>
      </c>
      <c r="T1749" s="24">
        <v>0.268898623</v>
      </c>
      <c r="U1749" s="24">
        <v>0.731101377</v>
      </c>
      <c r="V1749" s="95">
        <v>6.2112782166760626E-6</v>
      </c>
      <c r="W1749" s="95">
        <v>0.42287499999999995</v>
      </c>
      <c r="X1749" s="95">
        <v>0.298367981</v>
      </c>
      <c r="Y1749" s="95">
        <f t="shared" si="380"/>
        <v>0.29836798180253898</v>
      </c>
      <c r="Z1749" s="2" t="s">
        <v>532</v>
      </c>
      <c r="AA1749" s="2" t="s">
        <v>532</v>
      </c>
      <c r="AB1749" s="2">
        <v>0.22500000000000001</v>
      </c>
      <c r="AC1749" s="95">
        <v>0.32535267899999998</v>
      </c>
      <c r="AD1749" s="38">
        <f t="shared" si="381"/>
        <v>0</v>
      </c>
      <c r="AE1749" s="38">
        <f t="shared" si="382"/>
        <v>0</v>
      </c>
      <c r="AF1749" s="38">
        <f t="shared" si="383"/>
        <v>76.510682481287859</v>
      </c>
      <c r="AG1749" s="38">
        <f t="shared" si="384"/>
        <v>300.80355775111929</v>
      </c>
      <c r="AH1749" s="38">
        <f t="shared" si="385"/>
        <v>377.31424023240714</v>
      </c>
      <c r="AI1749" s="38">
        <v>53.363055555999999</v>
      </c>
      <c r="AJ1749" s="24">
        <v>5.6396261489669204E-4</v>
      </c>
      <c r="AK1749" s="2">
        <f t="shared" si="386"/>
        <v>14436</v>
      </c>
    </row>
    <row r="1750" spans="1:37">
      <c r="A1750" s="2">
        <v>338</v>
      </c>
      <c r="B1750" s="2" t="s">
        <v>384</v>
      </c>
      <c r="C1750" s="2" t="s">
        <v>16</v>
      </c>
      <c r="D1750" s="2" t="s">
        <v>417</v>
      </c>
      <c r="E1750" s="2" t="s">
        <v>767</v>
      </c>
      <c r="F1750" s="2" t="s">
        <v>361</v>
      </c>
      <c r="G1750" s="2" t="s">
        <v>1069</v>
      </c>
      <c r="I1750" s="2">
        <v>491647</v>
      </c>
      <c r="J1750" s="169">
        <v>612</v>
      </c>
      <c r="K1750" s="95">
        <v>6.3602544101764066E-2</v>
      </c>
      <c r="L1750" s="38">
        <f t="shared" si="376"/>
        <v>0</v>
      </c>
      <c r="M1750" s="38">
        <f t="shared" si="377"/>
        <v>0</v>
      </c>
      <c r="N1750" s="38">
        <f t="shared" si="378"/>
        <v>0.82282978638000004</v>
      </c>
      <c r="O1750" s="38">
        <f t="shared" si="379"/>
        <v>2.2371702136200002</v>
      </c>
      <c r="P1750" s="2">
        <v>10783748</v>
      </c>
      <c r="Q1750" s="24">
        <v>37.896713924895913</v>
      </c>
      <c r="R1750" s="24">
        <v>0</v>
      </c>
      <c r="S1750" s="24">
        <v>0</v>
      </c>
      <c r="T1750" s="24">
        <v>0.268898623</v>
      </c>
      <c r="U1750" s="24">
        <v>0.731101377</v>
      </c>
      <c r="V1750" s="95">
        <v>6.3602544101764066E-2</v>
      </c>
      <c r="W1750" s="95">
        <v>0.42287499999999995</v>
      </c>
      <c r="X1750" s="95">
        <v>0.298367981</v>
      </c>
      <c r="Y1750" s="95">
        <f t="shared" si="380"/>
        <v>0.29836798180253898</v>
      </c>
      <c r="Z1750" s="2" t="s">
        <v>532</v>
      </c>
      <c r="AA1750" s="2" t="s">
        <v>532</v>
      </c>
      <c r="AB1750" s="2">
        <v>0.22500000000000001</v>
      </c>
      <c r="AC1750" s="95">
        <v>0.32535267899999998</v>
      </c>
      <c r="AD1750" s="38">
        <f t="shared" si="381"/>
        <v>0</v>
      </c>
      <c r="AE1750" s="38">
        <f t="shared" si="382"/>
        <v>0</v>
      </c>
      <c r="AF1750" s="38">
        <f t="shared" si="383"/>
        <v>1.6217975089549803</v>
      </c>
      <c r="AG1750" s="38">
        <f t="shared" si="384"/>
        <v>6.3761352640511593</v>
      </c>
      <c r="AH1750" s="38">
        <f t="shared" si="385"/>
        <v>7.9979327730061396</v>
      </c>
      <c r="AI1750" s="38">
        <v>53.363055555999999</v>
      </c>
      <c r="AJ1750" s="24">
        <v>7.6582686043025667</v>
      </c>
      <c r="AK1750" s="2">
        <f t="shared" si="386"/>
        <v>306</v>
      </c>
    </row>
    <row r="1751" spans="1:37">
      <c r="A1751" s="2">
        <v>319</v>
      </c>
      <c r="B1751" s="2" t="s">
        <v>367</v>
      </c>
      <c r="C1751" s="2" t="s">
        <v>14</v>
      </c>
      <c r="D1751" s="2" t="s">
        <v>433</v>
      </c>
      <c r="E1751" s="2" t="s">
        <v>767</v>
      </c>
      <c r="F1751" s="2" t="s">
        <v>361</v>
      </c>
      <c r="G1751" s="2" t="s">
        <v>1074</v>
      </c>
      <c r="I1751" s="2">
        <v>426612</v>
      </c>
      <c r="J1751" s="169">
        <v>5341</v>
      </c>
      <c r="K1751" s="95">
        <v>1.8577643084399835E-4</v>
      </c>
      <c r="L1751" s="38">
        <f t="shared" si="376"/>
        <v>0</v>
      </c>
      <c r="M1751" s="38">
        <f t="shared" si="377"/>
        <v>0</v>
      </c>
      <c r="N1751" s="38">
        <f t="shared" si="378"/>
        <v>0</v>
      </c>
      <c r="O1751" s="38">
        <f t="shared" si="379"/>
        <v>26.704999999999998</v>
      </c>
      <c r="P1751" s="2">
        <v>4724720</v>
      </c>
      <c r="Q1751" s="24">
        <v>0.38719731040348065</v>
      </c>
      <c r="R1751" s="24">
        <v>0</v>
      </c>
      <c r="S1751" s="24">
        <v>0</v>
      </c>
      <c r="T1751" s="24">
        <v>0</v>
      </c>
      <c r="U1751" s="24">
        <v>1</v>
      </c>
      <c r="V1751" s="95">
        <v>1.8577643084399835E-4</v>
      </c>
      <c r="W1751" s="95">
        <v>0.55781249999999993</v>
      </c>
      <c r="X1751" s="95">
        <v>0.52700000000000002</v>
      </c>
      <c r="Y1751" s="95">
        <f t="shared" si="380"/>
        <v>0.52700000000000002</v>
      </c>
      <c r="Z1751" s="2" t="s">
        <v>532</v>
      </c>
      <c r="AA1751" s="2" t="s">
        <v>532</v>
      </c>
      <c r="AB1751" s="2" t="s">
        <v>532</v>
      </c>
      <c r="AC1751" s="95">
        <v>0.52700000000000002</v>
      </c>
      <c r="AD1751" s="38">
        <f t="shared" si="381"/>
        <v>0</v>
      </c>
      <c r="AE1751" s="38">
        <f t="shared" si="382"/>
        <v>0</v>
      </c>
      <c r="AF1751" s="38">
        <f t="shared" si="383"/>
        <v>0</v>
      </c>
      <c r="AG1751" s="38">
        <f t="shared" si="384"/>
        <v>123.28416659999999</v>
      </c>
      <c r="AH1751" s="38">
        <f t="shared" si="385"/>
        <v>123.28416659999999</v>
      </c>
      <c r="AI1751" s="38">
        <v>25.573888888999999</v>
      </c>
      <c r="AJ1751" s="24">
        <v>7.1533855658394041E-2</v>
      </c>
      <c r="AK1751" s="2">
        <f t="shared" si="386"/>
        <v>2671</v>
      </c>
    </row>
    <row r="1752" spans="1:37">
      <c r="A1752" s="2">
        <v>319</v>
      </c>
      <c r="B1752" s="2" t="s">
        <v>367</v>
      </c>
      <c r="C1752" s="2" t="s">
        <v>14</v>
      </c>
      <c r="D1752" s="2" t="s">
        <v>433</v>
      </c>
      <c r="E1752" s="2" t="s">
        <v>767</v>
      </c>
      <c r="F1752" s="2" t="s">
        <v>361</v>
      </c>
      <c r="G1752" s="2" t="s">
        <v>1075</v>
      </c>
      <c r="I1752" s="2">
        <v>426612</v>
      </c>
      <c r="J1752" s="169">
        <v>9092.6</v>
      </c>
      <c r="K1752" s="95">
        <v>2.7834553478284755E-4</v>
      </c>
      <c r="L1752" s="38">
        <f t="shared" si="376"/>
        <v>0</v>
      </c>
      <c r="M1752" s="38">
        <f t="shared" si="377"/>
        <v>0</v>
      </c>
      <c r="N1752" s="38">
        <f t="shared" si="378"/>
        <v>0</v>
      </c>
      <c r="O1752" s="38">
        <f t="shared" si="379"/>
        <v>45.463000000000001</v>
      </c>
      <c r="P1752" s="2">
        <v>4724720</v>
      </c>
      <c r="Q1752" s="24">
        <v>0.58013086989080132</v>
      </c>
      <c r="R1752" s="24">
        <v>0</v>
      </c>
      <c r="S1752" s="24">
        <v>0</v>
      </c>
      <c r="T1752" s="24">
        <v>0</v>
      </c>
      <c r="U1752" s="24">
        <v>1</v>
      </c>
      <c r="V1752" s="95">
        <v>2.7834553478284755E-4</v>
      </c>
      <c r="W1752" s="95">
        <v>0.55781249999999993</v>
      </c>
      <c r="X1752" s="95">
        <v>0.52700000000000002</v>
      </c>
      <c r="Y1752" s="95">
        <f t="shared" si="380"/>
        <v>0.52700000000000002</v>
      </c>
      <c r="Z1752" s="2" t="s">
        <v>532</v>
      </c>
      <c r="AA1752" s="2" t="s">
        <v>532</v>
      </c>
      <c r="AB1752" s="2" t="s">
        <v>532</v>
      </c>
      <c r="AC1752" s="95">
        <v>0.52700000000000002</v>
      </c>
      <c r="AD1752" s="38">
        <f t="shared" si="381"/>
        <v>0</v>
      </c>
      <c r="AE1752" s="38">
        <f t="shared" si="382"/>
        <v>0</v>
      </c>
      <c r="AF1752" s="38">
        <f t="shared" si="383"/>
        <v>0</v>
      </c>
      <c r="AG1752" s="38">
        <f t="shared" si="384"/>
        <v>209.88084875999999</v>
      </c>
      <c r="AH1752" s="38">
        <f t="shared" si="385"/>
        <v>209.88084875999999</v>
      </c>
      <c r="AI1752" s="38">
        <v>25.573888888999999</v>
      </c>
      <c r="AJ1752" s="24">
        <v>0.10717790851001249</v>
      </c>
      <c r="AK1752" s="2">
        <f t="shared" si="386"/>
        <v>4546</v>
      </c>
    </row>
    <row r="1753" spans="1:37">
      <c r="A1753" s="2">
        <v>319</v>
      </c>
      <c r="B1753" s="2" t="s">
        <v>367</v>
      </c>
      <c r="C1753" s="2" t="s">
        <v>14</v>
      </c>
      <c r="D1753" s="2" t="s">
        <v>433</v>
      </c>
      <c r="E1753" s="2" t="s">
        <v>767</v>
      </c>
      <c r="F1753" s="2" t="s">
        <v>361</v>
      </c>
      <c r="G1753" s="2" t="s">
        <v>1076</v>
      </c>
      <c r="I1753" s="2">
        <v>426612</v>
      </c>
      <c r="J1753" s="169">
        <v>11978.8</v>
      </c>
      <c r="K1753" s="95">
        <v>0.10982344612903529</v>
      </c>
      <c r="L1753" s="38">
        <f t="shared" si="376"/>
        <v>0</v>
      </c>
      <c r="M1753" s="38">
        <f t="shared" si="377"/>
        <v>0</v>
      </c>
      <c r="N1753" s="38">
        <f t="shared" si="378"/>
        <v>0</v>
      </c>
      <c r="O1753" s="38">
        <f t="shared" si="379"/>
        <v>59.893999999999998</v>
      </c>
      <c r="P1753" s="2">
        <v>4724720</v>
      </c>
      <c r="Q1753" s="24">
        <v>228.89525203609949</v>
      </c>
      <c r="R1753" s="24">
        <v>0</v>
      </c>
      <c r="S1753" s="24">
        <v>0</v>
      </c>
      <c r="T1753" s="24">
        <v>0</v>
      </c>
      <c r="U1753" s="24">
        <v>1</v>
      </c>
      <c r="V1753" s="95">
        <v>0.10982344612903529</v>
      </c>
      <c r="W1753" s="95">
        <v>0.55781249999999993</v>
      </c>
      <c r="X1753" s="95">
        <v>0.52700000000000002</v>
      </c>
      <c r="Y1753" s="95">
        <f t="shared" si="380"/>
        <v>0.52700000000000002</v>
      </c>
      <c r="Z1753" s="2" t="s">
        <v>532</v>
      </c>
      <c r="AA1753" s="2" t="s">
        <v>532</v>
      </c>
      <c r="AB1753" s="2" t="s">
        <v>532</v>
      </c>
      <c r="AC1753" s="95">
        <v>0.52700000000000002</v>
      </c>
      <c r="AD1753" s="38">
        <f t="shared" si="381"/>
        <v>0</v>
      </c>
      <c r="AE1753" s="38">
        <f t="shared" si="382"/>
        <v>0</v>
      </c>
      <c r="AF1753" s="38">
        <f t="shared" si="383"/>
        <v>0</v>
      </c>
      <c r="AG1753" s="38">
        <f t="shared" si="384"/>
        <v>276.50184888000001</v>
      </c>
      <c r="AH1753" s="38">
        <f t="shared" si="385"/>
        <v>276.50184888000001</v>
      </c>
      <c r="AI1753" s="38">
        <v>25.573888888999999</v>
      </c>
      <c r="AJ1753" s="24">
        <v>42.287896842516076</v>
      </c>
      <c r="AK1753" s="2">
        <f t="shared" si="386"/>
        <v>5989</v>
      </c>
    </row>
    <row r="1754" spans="1:37">
      <c r="A1754" s="2">
        <v>319</v>
      </c>
      <c r="B1754" s="2" t="s">
        <v>367</v>
      </c>
      <c r="C1754" s="2" t="s">
        <v>14</v>
      </c>
      <c r="D1754" s="2" t="s">
        <v>433</v>
      </c>
      <c r="E1754" s="2" t="s">
        <v>767</v>
      </c>
      <c r="F1754" s="2" t="s">
        <v>361</v>
      </c>
      <c r="G1754" s="2" t="s">
        <v>1073</v>
      </c>
      <c r="I1754" s="2">
        <v>426612</v>
      </c>
      <c r="J1754" s="169">
        <v>0</v>
      </c>
      <c r="K1754" s="95">
        <v>1.8577643084399835E-4</v>
      </c>
      <c r="L1754" s="38">
        <f t="shared" si="376"/>
        <v>0</v>
      </c>
      <c r="M1754" s="38">
        <f t="shared" si="377"/>
        <v>0</v>
      </c>
      <c r="N1754" s="38">
        <f t="shared" si="378"/>
        <v>0</v>
      </c>
      <c r="O1754" s="38">
        <f t="shared" si="379"/>
        <v>0</v>
      </c>
      <c r="P1754" s="2">
        <v>4724720</v>
      </c>
      <c r="Q1754" s="24">
        <v>0.38719731040348065</v>
      </c>
      <c r="R1754" s="24">
        <v>0</v>
      </c>
      <c r="S1754" s="24">
        <v>0</v>
      </c>
      <c r="T1754" s="24">
        <v>0</v>
      </c>
      <c r="U1754" s="24">
        <v>1</v>
      </c>
      <c r="V1754" s="95">
        <v>1.8577643084399835E-4</v>
      </c>
      <c r="W1754" s="95">
        <v>0.55781249999999993</v>
      </c>
      <c r="X1754" s="95">
        <v>0.52700000000000002</v>
      </c>
      <c r="Y1754" s="95">
        <f t="shared" si="380"/>
        <v>0.52700000000000002</v>
      </c>
      <c r="Z1754" s="2" t="s">
        <v>532</v>
      </c>
      <c r="AA1754" s="2" t="s">
        <v>532</v>
      </c>
      <c r="AB1754" s="2" t="s">
        <v>532</v>
      </c>
      <c r="AC1754" s="95">
        <v>0.52700000000000002</v>
      </c>
      <c r="AD1754" s="38">
        <f t="shared" si="381"/>
        <v>0</v>
      </c>
      <c r="AE1754" s="38">
        <f t="shared" si="382"/>
        <v>0</v>
      </c>
      <c r="AF1754" s="38">
        <f t="shared" si="383"/>
        <v>0</v>
      </c>
      <c r="AG1754" s="38">
        <f t="shared" si="384"/>
        <v>0</v>
      </c>
      <c r="AH1754" s="38">
        <f t="shared" si="385"/>
        <v>0</v>
      </c>
      <c r="AI1754" s="38">
        <v>25.573888888999999</v>
      </c>
      <c r="AJ1754" s="24">
        <v>7.1533855658394041E-2</v>
      </c>
      <c r="AK1754" s="2">
        <f t="shared" si="386"/>
        <v>0</v>
      </c>
    </row>
    <row r="1755" spans="1:37">
      <c r="A1755" s="2">
        <v>319</v>
      </c>
      <c r="B1755" s="2" t="s">
        <v>367</v>
      </c>
      <c r="C1755" s="2" t="s">
        <v>14</v>
      </c>
      <c r="D1755" s="2" t="s">
        <v>433</v>
      </c>
      <c r="E1755" s="2" t="s">
        <v>767</v>
      </c>
      <c r="F1755" s="2" t="s">
        <v>361</v>
      </c>
      <c r="G1755" s="2" t="s">
        <v>718</v>
      </c>
      <c r="I1755" s="2">
        <v>426612</v>
      </c>
      <c r="J1755" s="169">
        <v>1026</v>
      </c>
      <c r="K1755" s="95">
        <v>2.7834553478284755E-4</v>
      </c>
      <c r="L1755" s="38">
        <f t="shared" si="376"/>
        <v>0</v>
      </c>
      <c r="M1755" s="38">
        <f t="shared" si="377"/>
        <v>0</v>
      </c>
      <c r="N1755" s="38">
        <f t="shared" si="378"/>
        <v>0</v>
      </c>
      <c r="O1755" s="38">
        <f t="shared" si="379"/>
        <v>5.13</v>
      </c>
      <c r="P1755" s="2">
        <v>4724720</v>
      </c>
      <c r="Q1755" s="24">
        <v>0.58013086989080132</v>
      </c>
      <c r="R1755" s="24">
        <v>0</v>
      </c>
      <c r="S1755" s="24">
        <v>0</v>
      </c>
      <c r="T1755" s="24">
        <v>0</v>
      </c>
      <c r="U1755" s="24">
        <v>1</v>
      </c>
      <c r="V1755" s="95">
        <v>2.7834553478284755E-4</v>
      </c>
      <c r="W1755" s="95">
        <v>0.55781249999999993</v>
      </c>
      <c r="X1755" s="95">
        <v>0.52700000000000002</v>
      </c>
      <c r="Y1755" s="95">
        <f t="shared" si="380"/>
        <v>0.52700000000000002</v>
      </c>
      <c r="Z1755" s="2" t="s">
        <v>532</v>
      </c>
      <c r="AA1755" s="2" t="s">
        <v>532</v>
      </c>
      <c r="AB1755" s="2" t="s">
        <v>532</v>
      </c>
      <c r="AC1755" s="95">
        <v>0.52700000000000002</v>
      </c>
      <c r="AD1755" s="38">
        <f t="shared" si="381"/>
        <v>0</v>
      </c>
      <c r="AE1755" s="38">
        <f t="shared" si="382"/>
        <v>0</v>
      </c>
      <c r="AF1755" s="38">
        <f t="shared" si="383"/>
        <v>0</v>
      </c>
      <c r="AG1755" s="38">
        <f t="shared" si="384"/>
        <v>23.682747600000003</v>
      </c>
      <c r="AH1755" s="38">
        <f t="shared" si="385"/>
        <v>23.682747600000003</v>
      </c>
      <c r="AI1755" s="38">
        <v>25.573888888999999</v>
      </c>
      <c r="AJ1755" s="24">
        <v>0.10717790851001249</v>
      </c>
      <c r="AK1755" s="2">
        <f t="shared" si="386"/>
        <v>513</v>
      </c>
    </row>
    <row r="1756" spans="1:37">
      <c r="A1756" s="2">
        <v>319</v>
      </c>
      <c r="B1756" s="2" t="s">
        <v>367</v>
      </c>
      <c r="C1756" s="2" t="s">
        <v>14</v>
      </c>
      <c r="D1756" s="2" t="s">
        <v>433</v>
      </c>
      <c r="E1756" s="2" t="s">
        <v>767</v>
      </c>
      <c r="F1756" s="2" t="s">
        <v>361</v>
      </c>
      <c r="G1756" s="2" t="s">
        <v>1077</v>
      </c>
      <c r="I1756" s="2">
        <v>426612</v>
      </c>
      <c r="J1756" s="169">
        <v>118487</v>
      </c>
      <c r="K1756" s="95">
        <v>2.7834553478284755E-4</v>
      </c>
      <c r="L1756" s="38">
        <f t="shared" si="376"/>
        <v>0</v>
      </c>
      <c r="M1756" s="38">
        <f t="shared" si="377"/>
        <v>0</v>
      </c>
      <c r="N1756" s="38">
        <f t="shared" si="378"/>
        <v>0</v>
      </c>
      <c r="O1756" s="38">
        <f t="shared" si="379"/>
        <v>592.43499999999995</v>
      </c>
      <c r="P1756" s="2">
        <v>4724720</v>
      </c>
      <c r="Q1756" s="24">
        <v>0.58013086989080132</v>
      </c>
      <c r="R1756" s="24">
        <v>0</v>
      </c>
      <c r="S1756" s="24">
        <v>0</v>
      </c>
      <c r="T1756" s="24">
        <v>0</v>
      </c>
      <c r="U1756" s="24">
        <v>1</v>
      </c>
      <c r="V1756" s="95">
        <v>2.7834553478284755E-4</v>
      </c>
      <c r="W1756" s="95">
        <v>0.55781249999999993</v>
      </c>
      <c r="X1756" s="95">
        <v>0.52700000000000002</v>
      </c>
      <c r="Y1756" s="95">
        <f t="shared" si="380"/>
        <v>0.52700000000000002</v>
      </c>
      <c r="Z1756" s="2" t="s">
        <v>532</v>
      </c>
      <c r="AA1756" s="2" t="s">
        <v>532</v>
      </c>
      <c r="AB1756" s="2" t="s">
        <v>532</v>
      </c>
      <c r="AC1756" s="95">
        <v>0.52700000000000002</v>
      </c>
      <c r="AD1756" s="38">
        <f t="shared" si="381"/>
        <v>0</v>
      </c>
      <c r="AE1756" s="38">
        <f t="shared" si="382"/>
        <v>0</v>
      </c>
      <c r="AF1756" s="38">
        <f t="shared" si="383"/>
        <v>0</v>
      </c>
      <c r="AG1756" s="38">
        <f t="shared" si="384"/>
        <v>2734.9880261999997</v>
      </c>
      <c r="AH1756" s="38">
        <f t="shared" si="385"/>
        <v>2734.9880261999997</v>
      </c>
      <c r="AI1756" s="38">
        <v>25.573888888999999</v>
      </c>
      <c r="AJ1756" s="24">
        <v>0.10717790851001249</v>
      </c>
      <c r="AK1756" s="2">
        <f t="shared" si="386"/>
        <v>59244</v>
      </c>
    </row>
    <row r="1757" spans="1:37">
      <c r="A1757" s="2">
        <v>319</v>
      </c>
      <c r="B1757" s="2" t="s">
        <v>367</v>
      </c>
      <c r="C1757" s="2" t="s">
        <v>14</v>
      </c>
      <c r="D1757" s="2" t="s">
        <v>433</v>
      </c>
      <c r="E1757" s="2" t="s">
        <v>767</v>
      </c>
      <c r="F1757" s="2" t="s">
        <v>361</v>
      </c>
      <c r="G1757" s="2" t="s">
        <v>1069</v>
      </c>
      <c r="I1757" s="2">
        <v>426612</v>
      </c>
      <c r="J1757" s="169">
        <v>19611</v>
      </c>
      <c r="K1757" s="95">
        <v>0.10982344612903529</v>
      </c>
      <c r="L1757" s="38">
        <f t="shared" si="376"/>
        <v>0</v>
      </c>
      <c r="M1757" s="38">
        <f t="shared" si="377"/>
        <v>0</v>
      </c>
      <c r="N1757" s="38">
        <f t="shared" si="378"/>
        <v>0</v>
      </c>
      <c r="O1757" s="38">
        <f t="shared" si="379"/>
        <v>98.055000000000007</v>
      </c>
      <c r="P1757" s="2">
        <v>4724720</v>
      </c>
      <c r="Q1757" s="24">
        <v>228.89525203609949</v>
      </c>
      <c r="R1757" s="24">
        <v>0</v>
      </c>
      <c r="S1757" s="24">
        <v>0</v>
      </c>
      <c r="T1757" s="24">
        <v>0</v>
      </c>
      <c r="U1757" s="24">
        <v>1</v>
      </c>
      <c r="V1757" s="95">
        <v>0.10982344612903529</v>
      </c>
      <c r="W1757" s="95">
        <v>0.55781249999999993</v>
      </c>
      <c r="X1757" s="95">
        <v>0.52700000000000002</v>
      </c>
      <c r="Y1757" s="95">
        <f t="shared" si="380"/>
        <v>0.52700000000000002</v>
      </c>
      <c r="Z1757" s="2" t="s">
        <v>532</v>
      </c>
      <c r="AA1757" s="2" t="s">
        <v>532</v>
      </c>
      <c r="AB1757" s="2" t="s">
        <v>532</v>
      </c>
      <c r="AC1757" s="95">
        <v>0.52700000000000002</v>
      </c>
      <c r="AD1757" s="38">
        <f t="shared" si="381"/>
        <v>0</v>
      </c>
      <c r="AE1757" s="38">
        <f t="shared" si="382"/>
        <v>0</v>
      </c>
      <c r="AF1757" s="38">
        <f t="shared" si="383"/>
        <v>0</v>
      </c>
      <c r="AG1757" s="38">
        <f t="shared" si="384"/>
        <v>452.67286860000007</v>
      </c>
      <c r="AH1757" s="38">
        <f t="shared" si="385"/>
        <v>452.67286860000007</v>
      </c>
      <c r="AI1757" s="38">
        <v>25.573888888999999</v>
      </c>
      <c r="AJ1757" s="24">
        <v>42.287896842516076</v>
      </c>
      <c r="AK1757" s="2">
        <f t="shared" si="386"/>
        <v>9806</v>
      </c>
    </row>
    <row r="1758" spans="1:37">
      <c r="A1758" s="2">
        <v>334</v>
      </c>
      <c r="B1758" s="2" t="s">
        <v>380</v>
      </c>
      <c r="C1758" s="2" t="s">
        <v>13</v>
      </c>
      <c r="D1758" s="2" t="s">
        <v>435</v>
      </c>
      <c r="E1758" s="2" t="s">
        <v>767</v>
      </c>
      <c r="F1758" s="2" t="s">
        <v>361</v>
      </c>
      <c r="G1758" s="2" t="s">
        <v>1074</v>
      </c>
      <c r="I1758" s="2">
        <v>537044</v>
      </c>
      <c r="J1758" s="169">
        <v>16976.8</v>
      </c>
      <c r="K1758" s="95">
        <v>1.2350342752116504E-3</v>
      </c>
      <c r="L1758" s="38">
        <f t="shared" si="376"/>
        <v>0</v>
      </c>
      <c r="M1758" s="38">
        <f t="shared" si="377"/>
        <v>10.167922972864</v>
      </c>
      <c r="N1758" s="38">
        <f t="shared" si="378"/>
        <v>27.235508023659996</v>
      </c>
      <c r="O1758" s="38">
        <f t="shared" si="379"/>
        <v>47.480569003475992</v>
      </c>
      <c r="P1758" s="2">
        <v>60665551</v>
      </c>
      <c r="Q1758" s="24">
        <v>0</v>
      </c>
      <c r="R1758" s="24">
        <v>0</v>
      </c>
      <c r="S1758" s="24">
        <v>0.11978609599999999</v>
      </c>
      <c r="T1758" s="24">
        <v>0.32085561499999998</v>
      </c>
      <c r="U1758" s="24">
        <v>0.55935828899999995</v>
      </c>
      <c r="V1758" s="95">
        <v>1.2350342752116504E-3</v>
      </c>
      <c r="W1758" s="95">
        <v>0.34</v>
      </c>
      <c r="X1758" s="95">
        <v>0.267021112</v>
      </c>
      <c r="Y1758" s="95">
        <f t="shared" si="380"/>
        <v>0.25599826206012499</v>
      </c>
      <c r="Z1758" s="2" t="s">
        <v>532</v>
      </c>
      <c r="AA1758" s="2">
        <v>0.17499999999999999</v>
      </c>
      <c r="AB1758" s="2">
        <v>0.22500000000000001</v>
      </c>
      <c r="AC1758" s="95">
        <v>0.29112500000000002</v>
      </c>
      <c r="AD1758" s="38">
        <f t="shared" si="381"/>
        <v>0</v>
      </c>
      <c r="AE1758" s="38">
        <f t="shared" si="382"/>
        <v>15.587425917400511</v>
      </c>
      <c r="AF1758" s="38">
        <f t="shared" si="383"/>
        <v>53.681186314633848</v>
      </c>
      <c r="AG1758" s="38">
        <f t="shared" si="384"/>
        <v>121.08755850395968</v>
      </c>
      <c r="AH1758" s="38">
        <f t="shared" si="385"/>
        <v>174.76874481859352</v>
      </c>
      <c r="AI1758" s="38">
        <v>286.02694444399998</v>
      </c>
      <c r="AJ1758" s="24">
        <v>0</v>
      </c>
      <c r="AK1758" s="2">
        <f t="shared" si="386"/>
        <v>7472</v>
      </c>
    </row>
    <row r="1759" spans="1:37">
      <c r="A1759" s="2">
        <v>334</v>
      </c>
      <c r="B1759" s="2" t="s">
        <v>380</v>
      </c>
      <c r="C1759" s="2" t="s">
        <v>13</v>
      </c>
      <c r="D1759" s="2" t="s">
        <v>435</v>
      </c>
      <c r="E1759" s="2" t="s">
        <v>767</v>
      </c>
      <c r="F1759" s="2" t="s">
        <v>361</v>
      </c>
      <c r="G1759" s="2" t="s">
        <v>1075</v>
      </c>
      <c r="I1759" s="2">
        <v>537044</v>
      </c>
      <c r="J1759" s="169">
        <v>11224</v>
      </c>
      <c r="K1759" s="95">
        <v>1.0347983641996457E-3</v>
      </c>
      <c r="L1759" s="38">
        <f t="shared" si="376"/>
        <v>0</v>
      </c>
      <c r="M1759" s="38">
        <f t="shared" si="377"/>
        <v>6.7223957075199996</v>
      </c>
      <c r="N1759" s="38">
        <f t="shared" si="378"/>
        <v>18.006417113799998</v>
      </c>
      <c r="O1759" s="38">
        <f t="shared" si="379"/>
        <v>31.391187178679996</v>
      </c>
      <c r="P1759" s="2">
        <v>60665551</v>
      </c>
      <c r="Q1759" s="24">
        <v>0</v>
      </c>
      <c r="R1759" s="24">
        <v>0</v>
      </c>
      <c r="S1759" s="24">
        <v>0.11978609599999999</v>
      </c>
      <c r="T1759" s="24">
        <v>0.32085561499999998</v>
      </c>
      <c r="U1759" s="24">
        <v>0.55935828899999995</v>
      </c>
      <c r="V1759" s="95">
        <v>1.0347983641996457E-3</v>
      </c>
      <c r="W1759" s="95">
        <v>0.34</v>
      </c>
      <c r="X1759" s="95">
        <v>0.267021112</v>
      </c>
      <c r="Y1759" s="95">
        <f t="shared" si="380"/>
        <v>0.25599826206012499</v>
      </c>
      <c r="Z1759" s="2" t="s">
        <v>532</v>
      </c>
      <c r="AA1759" s="2">
        <v>0.17499999999999999</v>
      </c>
      <c r="AB1759" s="2">
        <v>0.22500000000000001</v>
      </c>
      <c r="AC1759" s="95">
        <v>0.29112500000000002</v>
      </c>
      <c r="AD1759" s="38">
        <f t="shared" si="381"/>
        <v>0</v>
      </c>
      <c r="AE1759" s="38">
        <f t="shared" si="382"/>
        <v>10.30543261962816</v>
      </c>
      <c r="AF1759" s="38">
        <f t="shared" si="383"/>
        <v>35.4906481312998</v>
      </c>
      <c r="AG1759" s="38">
        <f t="shared" si="384"/>
        <v>80.055532058364562</v>
      </c>
      <c r="AH1759" s="38">
        <f t="shared" si="385"/>
        <v>115.54618018966437</v>
      </c>
      <c r="AI1759" s="38">
        <v>286.02694444399998</v>
      </c>
      <c r="AJ1759" s="24">
        <v>0</v>
      </c>
      <c r="AK1759" s="2">
        <f t="shared" si="386"/>
        <v>4940</v>
      </c>
    </row>
    <row r="1760" spans="1:37">
      <c r="A1760" s="2">
        <v>334</v>
      </c>
      <c r="B1760" s="2" t="s">
        <v>380</v>
      </c>
      <c r="C1760" s="2" t="s">
        <v>13</v>
      </c>
      <c r="D1760" s="2" t="s">
        <v>435</v>
      </c>
      <c r="E1760" s="2" t="s">
        <v>767</v>
      </c>
      <c r="F1760" s="2" t="s">
        <v>361</v>
      </c>
      <c r="G1760" s="2" t="s">
        <v>1076</v>
      </c>
      <c r="I1760" s="2">
        <v>537044</v>
      </c>
      <c r="J1760" s="169">
        <v>14090.599999999999</v>
      </c>
      <c r="K1760" s="95">
        <v>9.4796701946209247E-2</v>
      </c>
      <c r="L1760" s="38">
        <f t="shared" si="376"/>
        <v>0</v>
      </c>
      <c r="M1760" s="38">
        <f t="shared" si="377"/>
        <v>8.4392898214879981</v>
      </c>
      <c r="N1760" s="38">
        <f t="shared" si="378"/>
        <v>22.605240643594996</v>
      </c>
      <c r="O1760" s="38">
        <f t="shared" si="379"/>
        <v>39.408469534916989</v>
      </c>
      <c r="P1760" s="2">
        <v>60665551</v>
      </c>
      <c r="Q1760" s="24">
        <v>8.845964294342517</v>
      </c>
      <c r="R1760" s="24">
        <v>0</v>
      </c>
      <c r="S1760" s="24">
        <v>0.11978609599999999</v>
      </c>
      <c r="T1760" s="24">
        <v>0.32085561499999998</v>
      </c>
      <c r="U1760" s="24">
        <v>0.55935828899999995</v>
      </c>
      <c r="V1760" s="95">
        <v>9.4796701946209247E-2</v>
      </c>
      <c r="W1760" s="95">
        <v>0.34</v>
      </c>
      <c r="X1760" s="95">
        <v>0.267021112</v>
      </c>
      <c r="Y1760" s="95">
        <f t="shared" si="380"/>
        <v>0.25599826206012499</v>
      </c>
      <c r="Z1760" s="2" t="s">
        <v>532</v>
      </c>
      <c r="AA1760" s="2">
        <v>0.17499999999999999</v>
      </c>
      <c r="AB1760" s="2">
        <v>0.22500000000000001</v>
      </c>
      <c r="AC1760" s="95">
        <v>0.29112500000000002</v>
      </c>
      <c r="AD1760" s="38">
        <f t="shared" si="381"/>
        <v>0</v>
      </c>
      <c r="AE1760" s="38">
        <f t="shared" si="382"/>
        <v>12.937431296341101</v>
      </c>
      <c r="AF1760" s="38">
        <f t="shared" si="383"/>
        <v>44.554929308525743</v>
      </c>
      <c r="AG1760" s="38">
        <f t="shared" si="384"/>
        <v>100.50164647376974</v>
      </c>
      <c r="AH1760" s="38">
        <f t="shared" si="385"/>
        <v>145.05657578229548</v>
      </c>
      <c r="AI1760" s="38">
        <v>286.02694444399998</v>
      </c>
      <c r="AJ1760" s="24">
        <v>1.8762054011582203</v>
      </c>
      <c r="AK1760" s="2">
        <f t="shared" si="386"/>
        <v>6201</v>
      </c>
    </row>
    <row r="1761" spans="1:37">
      <c r="A1761" s="2">
        <v>334</v>
      </c>
      <c r="B1761" s="2" t="s">
        <v>380</v>
      </c>
      <c r="C1761" s="2" t="s">
        <v>13</v>
      </c>
      <c r="D1761" s="2" t="s">
        <v>435</v>
      </c>
      <c r="E1761" s="2" t="s">
        <v>767</v>
      </c>
      <c r="F1761" s="2" t="s">
        <v>361</v>
      </c>
      <c r="G1761" s="2" t="s">
        <v>1073</v>
      </c>
      <c r="I1761" s="2">
        <v>537044</v>
      </c>
      <c r="J1761" s="169">
        <v>639</v>
      </c>
      <c r="K1761" s="95">
        <v>1.2350342752116504E-3</v>
      </c>
      <c r="L1761" s="38">
        <f t="shared" si="376"/>
        <v>0</v>
      </c>
      <c r="M1761" s="38">
        <f t="shared" si="377"/>
        <v>0.38271657671999998</v>
      </c>
      <c r="N1761" s="38">
        <f t="shared" si="378"/>
        <v>1.0251336899250001</v>
      </c>
      <c r="O1761" s="38">
        <f t="shared" si="379"/>
        <v>1.7871497333549999</v>
      </c>
      <c r="P1761" s="2">
        <v>60665551</v>
      </c>
      <c r="Q1761" s="24">
        <v>0</v>
      </c>
      <c r="R1761" s="24">
        <v>0</v>
      </c>
      <c r="S1761" s="24">
        <v>0.11978609599999999</v>
      </c>
      <c r="T1761" s="24">
        <v>0.32085561499999998</v>
      </c>
      <c r="U1761" s="24">
        <v>0.55935828899999995</v>
      </c>
      <c r="V1761" s="95">
        <v>1.2350342752116504E-3</v>
      </c>
      <c r="W1761" s="95">
        <v>0.34</v>
      </c>
      <c r="X1761" s="95">
        <v>0.267021112</v>
      </c>
      <c r="Y1761" s="95">
        <f t="shared" si="380"/>
        <v>0.25599826206012499</v>
      </c>
      <c r="Z1761" s="2" t="s">
        <v>532</v>
      </c>
      <c r="AA1761" s="2">
        <v>0.17499999999999999</v>
      </c>
      <c r="AB1761" s="2">
        <v>0.22500000000000001</v>
      </c>
      <c r="AC1761" s="95">
        <v>0.29112500000000002</v>
      </c>
      <c r="AD1761" s="38">
        <f t="shared" si="381"/>
        <v>0</v>
      </c>
      <c r="AE1761" s="38">
        <f t="shared" si="382"/>
        <v>0.58670451211175989</v>
      </c>
      <c r="AF1761" s="38">
        <f t="shared" si="383"/>
        <v>2.0205385028421752</v>
      </c>
      <c r="AG1761" s="38">
        <f t="shared" si="384"/>
        <v>4.5576875432372566</v>
      </c>
      <c r="AH1761" s="38">
        <f t="shared" si="385"/>
        <v>6.5782260460794317</v>
      </c>
      <c r="AI1761" s="38">
        <v>286.02694444399998</v>
      </c>
      <c r="AJ1761" s="24">
        <v>0</v>
      </c>
      <c r="AK1761" s="2">
        <f t="shared" si="386"/>
        <v>281</v>
      </c>
    </row>
    <row r="1762" spans="1:37">
      <c r="A1762" s="2">
        <v>334</v>
      </c>
      <c r="B1762" s="2" t="s">
        <v>380</v>
      </c>
      <c r="C1762" s="2" t="s">
        <v>13</v>
      </c>
      <c r="D1762" s="2" t="s">
        <v>435</v>
      </c>
      <c r="E1762" s="2" t="s">
        <v>767</v>
      </c>
      <c r="F1762" s="2" t="s">
        <v>361</v>
      </c>
      <c r="G1762" s="2" t="s">
        <v>718</v>
      </c>
      <c r="I1762" s="2">
        <v>537044</v>
      </c>
      <c r="J1762" s="169">
        <v>4224</v>
      </c>
      <c r="K1762" s="95">
        <v>1.0347983641996457E-3</v>
      </c>
      <c r="L1762" s="38">
        <f t="shared" si="376"/>
        <v>0</v>
      </c>
      <c r="M1762" s="38">
        <f t="shared" si="377"/>
        <v>2.5298823475199996</v>
      </c>
      <c r="N1762" s="38">
        <f t="shared" si="378"/>
        <v>6.7764705887999988</v>
      </c>
      <c r="O1762" s="38">
        <f t="shared" si="379"/>
        <v>11.813647063679998</v>
      </c>
      <c r="P1762" s="2">
        <v>60665551</v>
      </c>
      <c r="Q1762" s="24">
        <v>0</v>
      </c>
      <c r="R1762" s="24">
        <v>0</v>
      </c>
      <c r="S1762" s="24">
        <v>0.11978609599999999</v>
      </c>
      <c r="T1762" s="24">
        <v>0.32085561499999998</v>
      </c>
      <c r="U1762" s="24">
        <v>0.55935828899999995</v>
      </c>
      <c r="V1762" s="95">
        <v>1.0347983641996457E-3</v>
      </c>
      <c r="W1762" s="95">
        <v>0.34</v>
      </c>
      <c r="X1762" s="95">
        <v>0.267021112</v>
      </c>
      <c r="Y1762" s="95">
        <f t="shared" si="380"/>
        <v>0.25599826206012499</v>
      </c>
      <c r="Z1762" s="2" t="s">
        <v>532</v>
      </c>
      <c r="AA1762" s="2">
        <v>0.17499999999999999</v>
      </c>
      <c r="AB1762" s="2">
        <v>0.22500000000000001</v>
      </c>
      <c r="AC1762" s="95">
        <v>0.29112500000000002</v>
      </c>
      <c r="AD1762" s="38">
        <f t="shared" si="381"/>
        <v>0</v>
      </c>
      <c r="AE1762" s="38">
        <f t="shared" si="382"/>
        <v>3.878309638748159</v>
      </c>
      <c r="AF1762" s="38">
        <f t="shared" si="383"/>
        <v>13.356423530524797</v>
      </c>
      <c r="AG1762" s="38">
        <f t="shared" si="384"/>
        <v>30.127812492385239</v>
      </c>
      <c r="AH1762" s="38">
        <f t="shared" si="385"/>
        <v>43.484236022910039</v>
      </c>
      <c r="AI1762" s="38">
        <v>286.02694444399998</v>
      </c>
      <c r="AJ1762" s="24">
        <v>0</v>
      </c>
      <c r="AK1762" s="2">
        <f t="shared" si="386"/>
        <v>1859</v>
      </c>
    </row>
    <row r="1763" spans="1:37">
      <c r="A1763" s="2">
        <v>334</v>
      </c>
      <c r="B1763" s="2" t="s">
        <v>380</v>
      </c>
      <c r="C1763" s="2" t="s">
        <v>13</v>
      </c>
      <c r="D1763" s="2" t="s">
        <v>435</v>
      </c>
      <c r="E1763" s="2" t="s">
        <v>767</v>
      </c>
      <c r="F1763" s="2" t="s">
        <v>361</v>
      </c>
      <c r="G1763" s="2" t="s">
        <v>1077</v>
      </c>
      <c r="I1763" s="2">
        <v>537044</v>
      </c>
      <c r="J1763" s="169">
        <v>65812</v>
      </c>
      <c r="K1763" s="95">
        <v>1.0347983641996457E-3</v>
      </c>
      <c r="L1763" s="38">
        <f t="shared" si="376"/>
        <v>0</v>
      </c>
      <c r="M1763" s="38">
        <f t="shared" si="377"/>
        <v>39.416812749759998</v>
      </c>
      <c r="N1763" s="38">
        <f t="shared" si="378"/>
        <v>105.5807486719</v>
      </c>
      <c r="O1763" s="38">
        <f t="shared" si="379"/>
        <v>184.06243857833996</v>
      </c>
      <c r="P1763" s="2">
        <v>60665551</v>
      </c>
      <c r="Q1763" s="24">
        <v>0</v>
      </c>
      <c r="R1763" s="24">
        <v>0</v>
      </c>
      <c r="S1763" s="24">
        <v>0.11978609599999999</v>
      </c>
      <c r="T1763" s="24">
        <v>0.32085561499999998</v>
      </c>
      <c r="U1763" s="24">
        <v>0.55935828899999995</v>
      </c>
      <c r="V1763" s="95">
        <v>1.0347983641996457E-3</v>
      </c>
      <c r="W1763" s="95">
        <v>0.34</v>
      </c>
      <c r="X1763" s="95">
        <v>0.267021112</v>
      </c>
      <c r="Y1763" s="95">
        <f t="shared" si="380"/>
        <v>0.25599826206012499</v>
      </c>
      <c r="Z1763" s="2" t="s">
        <v>532</v>
      </c>
      <c r="AA1763" s="2">
        <v>0.17499999999999999</v>
      </c>
      <c r="AB1763" s="2">
        <v>0.22500000000000001</v>
      </c>
      <c r="AC1763" s="95">
        <v>0.29112500000000002</v>
      </c>
      <c r="AD1763" s="38">
        <f t="shared" si="381"/>
        <v>0</v>
      </c>
      <c r="AE1763" s="38">
        <f t="shared" si="382"/>
        <v>60.425973945382076</v>
      </c>
      <c r="AF1763" s="38">
        <f t="shared" si="383"/>
        <v>208.09965563231489</v>
      </c>
      <c r="AG1763" s="38">
        <f t="shared" si="384"/>
        <v>469.40615429660443</v>
      </c>
      <c r="AH1763" s="38">
        <f t="shared" si="385"/>
        <v>677.50580992891935</v>
      </c>
      <c r="AI1763" s="38">
        <v>286.02694444399998</v>
      </c>
      <c r="AJ1763" s="24">
        <v>0</v>
      </c>
      <c r="AK1763" s="2">
        <f t="shared" si="386"/>
        <v>28964</v>
      </c>
    </row>
    <row r="1764" spans="1:37">
      <c r="A1764" s="2">
        <v>334</v>
      </c>
      <c r="B1764" s="2" t="s">
        <v>380</v>
      </c>
      <c r="C1764" s="2" t="s">
        <v>13</v>
      </c>
      <c r="D1764" s="2" t="s">
        <v>435</v>
      </c>
      <c r="E1764" s="2" t="s">
        <v>767</v>
      </c>
      <c r="F1764" s="2" t="s">
        <v>361</v>
      </c>
      <c r="G1764" s="2" t="s">
        <v>1069</v>
      </c>
      <c r="I1764" s="2">
        <v>537044</v>
      </c>
      <c r="J1764" s="169">
        <v>4974</v>
      </c>
      <c r="K1764" s="95">
        <v>9.4796701946209247E-2</v>
      </c>
      <c r="L1764" s="38">
        <f t="shared" si="376"/>
        <v>0</v>
      </c>
      <c r="M1764" s="38">
        <f t="shared" si="377"/>
        <v>2.97908020752</v>
      </c>
      <c r="N1764" s="38">
        <f t="shared" si="378"/>
        <v>7.9796791450499995</v>
      </c>
      <c r="O1764" s="38">
        <f t="shared" si="379"/>
        <v>13.911240647430001</v>
      </c>
      <c r="P1764" s="2">
        <v>60665551</v>
      </c>
      <c r="Q1764" s="24">
        <v>8.845964294342517</v>
      </c>
      <c r="R1764" s="24">
        <v>0</v>
      </c>
      <c r="S1764" s="24">
        <v>0.11978609599999999</v>
      </c>
      <c r="T1764" s="24">
        <v>0.32085561499999998</v>
      </c>
      <c r="U1764" s="24">
        <v>0.55935828899999995</v>
      </c>
      <c r="V1764" s="95">
        <v>9.4796701946209247E-2</v>
      </c>
      <c r="W1764" s="95">
        <v>0.34</v>
      </c>
      <c r="X1764" s="95">
        <v>0.267021112</v>
      </c>
      <c r="Y1764" s="95">
        <f t="shared" si="380"/>
        <v>0.25599826206012499</v>
      </c>
      <c r="Z1764" s="2" t="s">
        <v>532</v>
      </c>
      <c r="AA1764" s="2">
        <v>0.17499999999999999</v>
      </c>
      <c r="AB1764" s="2">
        <v>0.22500000000000001</v>
      </c>
      <c r="AC1764" s="95">
        <v>0.29112500000000002</v>
      </c>
      <c r="AD1764" s="38">
        <f t="shared" si="381"/>
        <v>0</v>
      </c>
      <c r="AE1764" s="38">
        <f t="shared" si="382"/>
        <v>4.5669299581281599</v>
      </c>
      <c r="AF1764" s="38">
        <f t="shared" si="383"/>
        <v>15.72794759489355</v>
      </c>
      <c r="AG1764" s="38">
        <f t="shared" si="384"/>
        <v>35.477211017311603</v>
      </c>
      <c r="AH1764" s="38">
        <f t="shared" si="385"/>
        <v>51.205158612205153</v>
      </c>
      <c r="AI1764" s="38">
        <v>286.02694444399998</v>
      </c>
      <c r="AJ1764" s="24">
        <v>1.8762054011582203</v>
      </c>
      <c r="AK1764" s="2">
        <f t="shared" si="386"/>
        <v>2189</v>
      </c>
    </row>
    <row r="1765" spans="1:37">
      <c r="A1765" s="2">
        <v>332</v>
      </c>
      <c r="B1765" s="2" t="s">
        <v>378</v>
      </c>
      <c r="C1765" s="2" t="s">
        <v>12</v>
      </c>
      <c r="D1765" s="2" t="s">
        <v>437</v>
      </c>
      <c r="E1765" s="2" t="s">
        <v>767</v>
      </c>
      <c r="F1765" s="2" t="s">
        <v>361</v>
      </c>
      <c r="G1765" s="2" t="s">
        <v>1074</v>
      </c>
      <c r="I1765" s="2">
        <v>28916</v>
      </c>
      <c r="J1765" s="169">
        <v>5113.6000000000004</v>
      </c>
      <c r="K1765" s="95">
        <v>4.3139921805536073E-2</v>
      </c>
      <c r="L1765" s="38">
        <f t="shared" si="376"/>
        <v>0</v>
      </c>
      <c r="M1765" s="38">
        <f t="shared" si="377"/>
        <v>0</v>
      </c>
      <c r="N1765" s="38">
        <f t="shared" si="378"/>
        <v>0</v>
      </c>
      <c r="O1765" s="38">
        <f t="shared" si="379"/>
        <v>25.568000000000001</v>
      </c>
      <c r="P1765" s="2">
        <v>1968957</v>
      </c>
      <c r="Q1765" s="24">
        <v>12.884448209460146</v>
      </c>
      <c r="R1765" s="24">
        <v>0</v>
      </c>
      <c r="S1765" s="24">
        <v>0</v>
      </c>
      <c r="T1765" s="24">
        <v>0</v>
      </c>
      <c r="U1765" s="24">
        <v>1</v>
      </c>
      <c r="V1765" s="95">
        <v>4.3139921805536073E-2</v>
      </c>
      <c r="W1765" s="95">
        <v>0.4876875</v>
      </c>
      <c r="X1765" s="95">
        <v>0.46431250000000002</v>
      </c>
      <c r="Y1765" s="95">
        <f t="shared" si="380"/>
        <v>0.46431250000000002</v>
      </c>
      <c r="Z1765" s="2" t="s">
        <v>532</v>
      </c>
      <c r="AA1765" s="2" t="s">
        <v>532</v>
      </c>
      <c r="AB1765" s="2" t="s">
        <v>532</v>
      </c>
      <c r="AC1765" s="95">
        <v>0.46431250000000002</v>
      </c>
      <c r="AD1765" s="38">
        <f t="shared" si="381"/>
        <v>0</v>
      </c>
      <c r="AE1765" s="38">
        <f t="shared" si="382"/>
        <v>0</v>
      </c>
      <c r="AF1765" s="38">
        <f t="shared" si="383"/>
        <v>0</v>
      </c>
      <c r="AG1765" s="38">
        <f t="shared" si="384"/>
        <v>103.99470792000001</v>
      </c>
      <c r="AH1765" s="38">
        <f t="shared" si="385"/>
        <v>103.99470792000001</v>
      </c>
      <c r="AI1765" s="38">
        <v>6.4819444439999998</v>
      </c>
      <c r="AJ1765" s="24">
        <v>3.9137830804206786</v>
      </c>
      <c r="AK1765" s="2">
        <f t="shared" si="386"/>
        <v>2557</v>
      </c>
    </row>
    <row r="1766" spans="1:37">
      <c r="A1766" s="2">
        <v>332</v>
      </c>
      <c r="B1766" s="2" t="s">
        <v>378</v>
      </c>
      <c r="C1766" s="2" t="s">
        <v>12</v>
      </c>
      <c r="D1766" s="2" t="s">
        <v>437</v>
      </c>
      <c r="E1766" s="2" t="s">
        <v>767</v>
      </c>
      <c r="F1766" s="2" t="s">
        <v>361</v>
      </c>
      <c r="G1766" s="2" t="s">
        <v>1075</v>
      </c>
      <c r="I1766" s="2">
        <v>28916</v>
      </c>
      <c r="J1766" s="169">
        <v>3016.2</v>
      </c>
      <c r="K1766" s="95">
        <v>6.0401370212723723E-2</v>
      </c>
      <c r="L1766" s="38">
        <f t="shared" si="376"/>
        <v>0</v>
      </c>
      <c r="M1766" s="38">
        <f t="shared" si="377"/>
        <v>0</v>
      </c>
      <c r="N1766" s="38">
        <f t="shared" si="378"/>
        <v>0</v>
      </c>
      <c r="O1766" s="38">
        <f t="shared" si="379"/>
        <v>15.081</v>
      </c>
      <c r="P1766" s="2">
        <v>1968957</v>
      </c>
      <c r="Q1766" s="24">
        <v>18.039864091417932</v>
      </c>
      <c r="R1766" s="24">
        <v>0</v>
      </c>
      <c r="S1766" s="24">
        <v>0</v>
      </c>
      <c r="T1766" s="24">
        <v>0</v>
      </c>
      <c r="U1766" s="24">
        <v>1</v>
      </c>
      <c r="V1766" s="95">
        <v>6.0401370212723723E-2</v>
      </c>
      <c r="W1766" s="95">
        <v>0.4876875</v>
      </c>
      <c r="X1766" s="95">
        <v>0.46431250000000002</v>
      </c>
      <c r="Y1766" s="95">
        <f t="shared" si="380"/>
        <v>0.46431250000000002</v>
      </c>
      <c r="Z1766" s="2" t="s">
        <v>532</v>
      </c>
      <c r="AA1766" s="2" t="s">
        <v>532</v>
      </c>
      <c r="AB1766" s="2" t="s">
        <v>532</v>
      </c>
      <c r="AC1766" s="95">
        <v>0.46431250000000002</v>
      </c>
      <c r="AD1766" s="38">
        <f t="shared" si="381"/>
        <v>0</v>
      </c>
      <c r="AE1766" s="38">
        <f t="shared" si="382"/>
        <v>0</v>
      </c>
      <c r="AF1766" s="38">
        <f t="shared" si="383"/>
        <v>0</v>
      </c>
      <c r="AG1766" s="38">
        <f t="shared" si="384"/>
        <v>61.340120077500004</v>
      </c>
      <c r="AH1766" s="38">
        <f t="shared" si="385"/>
        <v>61.340120077500004</v>
      </c>
      <c r="AI1766" s="38">
        <v>6.4819444439999998</v>
      </c>
      <c r="AJ1766" s="24">
        <v>5.4797934460429909</v>
      </c>
      <c r="AK1766" s="2">
        <f t="shared" si="386"/>
        <v>1508</v>
      </c>
    </row>
    <row r="1767" spans="1:37">
      <c r="A1767" s="2">
        <v>332</v>
      </c>
      <c r="B1767" s="2" t="s">
        <v>378</v>
      </c>
      <c r="C1767" s="2" t="s">
        <v>12</v>
      </c>
      <c r="D1767" s="2" t="s">
        <v>437</v>
      </c>
      <c r="E1767" s="2" t="s">
        <v>767</v>
      </c>
      <c r="F1767" s="2" t="s">
        <v>361</v>
      </c>
      <c r="G1767" s="2" t="s">
        <v>1076</v>
      </c>
      <c r="I1767" s="2">
        <v>28916</v>
      </c>
      <c r="J1767" s="169">
        <v>11</v>
      </c>
      <c r="K1767" s="95">
        <v>0.54191451099737165</v>
      </c>
      <c r="L1767" s="38">
        <f t="shared" si="376"/>
        <v>0</v>
      </c>
      <c r="M1767" s="38">
        <f t="shared" si="377"/>
        <v>0</v>
      </c>
      <c r="N1767" s="38">
        <f t="shared" si="378"/>
        <v>0</v>
      </c>
      <c r="O1767" s="38">
        <f t="shared" si="379"/>
        <v>5.5E-2</v>
      </c>
      <c r="P1767" s="2">
        <v>1968957</v>
      </c>
      <c r="Q1767" s="24">
        <v>161.8516946408682</v>
      </c>
      <c r="R1767" s="24">
        <v>0</v>
      </c>
      <c r="S1767" s="24">
        <v>0</v>
      </c>
      <c r="T1767" s="24">
        <v>0</v>
      </c>
      <c r="U1767" s="24">
        <v>1</v>
      </c>
      <c r="V1767" s="95">
        <v>0.54191451099737165</v>
      </c>
      <c r="W1767" s="95">
        <v>0.4876875</v>
      </c>
      <c r="X1767" s="95">
        <v>0.46431250000000002</v>
      </c>
      <c r="Y1767" s="95">
        <f t="shared" si="380"/>
        <v>0.46431250000000002</v>
      </c>
      <c r="Z1767" s="2" t="s">
        <v>532</v>
      </c>
      <c r="AA1767" s="2" t="s">
        <v>532</v>
      </c>
      <c r="AB1767" s="2" t="s">
        <v>532</v>
      </c>
      <c r="AC1767" s="95">
        <v>0.46431250000000002</v>
      </c>
      <c r="AD1767" s="38">
        <f t="shared" si="381"/>
        <v>0</v>
      </c>
      <c r="AE1767" s="38">
        <f t="shared" si="382"/>
        <v>0</v>
      </c>
      <c r="AF1767" s="38">
        <f t="shared" si="383"/>
        <v>0</v>
      </c>
      <c r="AG1767" s="38">
        <f t="shared" si="384"/>
        <v>0.22370576250000002</v>
      </c>
      <c r="AH1767" s="38">
        <f t="shared" si="385"/>
        <v>0.22370576250000002</v>
      </c>
      <c r="AI1767" s="38">
        <v>6.4819444439999998</v>
      </c>
      <c r="AJ1767" s="24">
        <v>49.164109609113453</v>
      </c>
      <c r="AK1767" s="2">
        <f t="shared" si="386"/>
        <v>6</v>
      </c>
    </row>
    <row r="1768" spans="1:37">
      <c r="A1768" s="2">
        <v>332</v>
      </c>
      <c r="B1768" s="2" t="s">
        <v>378</v>
      </c>
      <c r="C1768" s="2" t="s">
        <v>12</v>
      </c>
      <c r="D1768" s="2" t="s">
        <v>437</v>
      </c>
      <c r="E1768" s="2" t="s">
        <v>767</v>
      </c>
      <c r="F1768" s="2" t="s">
        <v>361</v>
      </c>
      <c r="G1768" s="2" t="s">
        <v>1073</v>
      </c>
      <c r="I1768" s="2">
        <v>28916</v>
      </c>
      <c r="J1768" s="169">
        <v>810</v>
      </c>
      <c r="K1768" s="95">
        <v>4.3139921805536073E-2</v>
      </c>
      <c r="L1768" s="38">
        <f t="shared" si="376"/>
        <v>0</v>
      </c>
      <c r="M1768" s="38">
        <f t="shared" si="377"/>
        <v>0</v>
      </c>
      <c r="N1768" s="38">
        <f t="shared" si="378"/>
        <v>0</v>
      </c>
      <c r="O1768" s="38">
        <f t="shared" si="379"/>
        <v>4.05</v>
      </c>
      <c r="P1768" s="2">
        <v>1968957</v>
      </c>
      <c r="Q1768" s="24">
        <v>12.884448209460146</v>
      </c>
      <c r="R1768" s="24">
        <v>0</v>
      </c>
      <c r="S1768" s="24">
        <v>0</v>
      </c>
      <c r="T1768" s="24">
        <v>0</v>
      </c>
      <c r="U1768" s="24">
        <v>1</v>
      </c>
      <c r="V1768" s="95">
        <v>4.3139921805536073E-2</v>
      </c>
      <c r="W1768" s="95">
        <v>0.4876875</v>
      </c>
      <c r="X1768" s="95">
        <v>0.46431250000000002</v>
      </c>
      <c r="Y1768" s="95">
        <f t="shared" si="380"/>
        <v>0.46431250000000002</v>
      </c>
      <c r="Z1768" s="2" t="s">
        <v>532</v>
      </c>
      <c r="AA1768" s="2" t="s">
        <v>532</v>
      </c>
      <c r="AB1768" s="2" t="s">
        <v>532</v>
      </c>
      <c r="AC1768" s="95">
        <v>0.46431250000000002</v>
      </c>
      <c r="AD1768" s="38">
        <f t="shared" si="381"/>
        <v>0</v>
      </c>
      <c r="AE1768" s="38">
        <f t="shared" si="382"/>
        <v>0</v>
      </c>
      <c r="AF1768" s="38">
        <f t="shared" si="383"/>
        <v>0</v>
      </c>
      <c r="AG1768" s="38">
        <f t="shared" si="384"/>
        <v>16.472878874999999</v>
      </c>
      <c r="AH1768" s="38">
        <f t="shared" si="385"/>
        <v>16.472878874999999</v>
      </c>
      <c r="AI1768" s="38">
        <v>6.4819444439999998</v>
      </c>
      <c r="AJ1768" s="24">
        <v>3.9137830804206786</v>
      </c>
      <c r="AK1768" s="2">
        <f t="shared" si="386"/>
        <v>405</v>
      </c>
    </row>
    <row r="1769" spans="1:37">
      <c r="A1769" s="2">
        <v>332</v>
      </c>
      <c r="B1769" s="2" t="s">
        <v>378</v>
      </c>
      <c r="C1769" s="2" t="s">
        <v>12</v>
      </c>
      <c r="D1769" s="2" t="s">
        <v>437</v>
      </c>
      <c r="E1769" s="2" t="s">
        <v>767</v>
      </c>
      <c r="F1769" s="2" t="s">
        <v>361</v>
      </c>
      <c r="G1769" s="2" t="s">
        <v>718</v>
      </c>
      <c r="I1769" s="2">
        <v>28916</v>
      </c>
      <c r="J1769" s="169">
        <v>6457</v>
      </c>
      <c r="K1769" s="95">
        <v>6.0401370212723723E-2</v>
      </c>
      <c r="L1769" s="38">
        <f t="shared" si="376"/>
        <v>0</v>
      </c>
      <c r="M1769" s="38">
        <f t="shared" si="377"/>
        <v>0</v>
      </c>
      <c r="N1769" s="38">
        <f t="shared" si="378"/>
        <v>0</v>
      </c>
      <c r="O1769" s="38">
        <f t="shared" si="379"/>
        <v>32.284999999999997</v>
      </c>
      <c r="P1769" s="2">
        <v>1968957</v>
      </c>
      <c r="Q1769" s="24">
        <v>18.039864091417932</v>
      </c>
      <c r="R1769" s="24">
        <v>0</v>
      </c>
      <c r="S1769" s="24">
        <v>0</v>
      </c>
      <c r="T1769" s="24">
        <v>0</v>
      </c>
      <c r="U1769" s="24">
        <v>1</v>
      </c>
      <c r="V1769" s="95">
        <v>6.0401370212723723E-2</v>
      </c>
      <c r="W1769" s="95">
        <v>0.4876875</v>
      </c>
      <c r="X1769" s="95">
        <v>0.46431250000000002</v>
      </c>
      <c r="Y1769" s="95">
        <f t="shared" si="380"/>
        <v>0.46431250000000002</v>
      </c>
      <c r="Z1769" s="2" t="s">
        <v>532</v>
      </c>
      <c r="AA1769" s="2" t="s">
        <v>532</v>
      </c>
      <c r="AB1769" s="2" t="s">
        <v>532</v>
      </c>
      <c r="AC1769" s="95">
        <v>0.46431250000000002</v>
      </c>
      <c r="AD1769" s="38">
        <f t="shared" si="381"/>
        <v>0</v>
      </c>
      <c r="AE1769" s="38">
        <f t="shared" si="382"/>
        <v>0</v>
      </c>
      <c r="AF1769" s="38">
        <f t="shared" si="383"/>
        <v>0</v>
      </c>
      <c r="AG1769" s="38">
        <f t="shared" si="384"/>
        <v>131.31528258750001</v>
      </c>
      <c r="AH1769" s="38">
        <f t="shared" si="385"/>
        <v>131.31528258750001</v>
      </c>
      <c r="AI1769" s="38">
        <v>6.4819444439999998</v>
      </c>
      <c r="AJ1769" s="24">
        <v>5.4797934460429909</v>
      </c>
      <c r="AK1769" s="2">
        <f t="shared" si="386"/>
        <v>3229</v>
      </c>
    </row>
    <row r="1770" spans="1:37">
      <c r="A1770" s="2">
        <v>332</v>
      </c>
      <c r="B1770" s="2" t="s">
        <v>378</v>
      </c>
      <c r="C1770" s="2" t="s">
        <v>12</v>
      </c>
      <c r="D1770" s="2" t="s">
        <v>437</v>
      </c>
      <c r="E1770" s="2" t="s">
        <v>767</v>
      </c>
      <c r="F1770" s="2" t="s">
        <v>361</v>
      </c>
      <c r="G1770" s="2" t="s">
        <v>1077</v>
      </c>
      <c r="I1770" s="2">
        <v>28916</v>
      </c>
      <c r="J1770" s="169">
        <v>8045</v>
      </c>
      <c r="K1770" s="95">
        <v>6.0401370212723723E-2</v>
      </c>
      <c r="L1770" s="38">
        <f t="shared" si="376"/>
        <v>0</v>
      </c>
      <c r="M1770" s="38">
        <f t="shared" si="377"/>
        <v>0</v>
      </c>
      <c r="N1770" s="38">
        <f t="shared" si="378"/>
        <v>0</v>
      </c>
      <c r="O1770" s="38">
        <f t="shared" si="379"/>
        <v>40.225000000000001</v>
      </c>
      <c r="P1770" s="2">
        <v>1968957</v>
      </c>
      <c r="Q1770" s="24">
        <v>18.039864091417932</v>
      </c>
      <c r="R1770" s="24">
        <v>0</v>
      </c>
      <c r="S1770" s="24">
        <v>0</v>
      </c>
      <c r="T1770" s="24">
        <v>0</v>
      </c>
      <c r="U1770" s="24">
        <v>1</v>
      </c>
      <c r="V1770" s="95">
        <v>6.0401370212723723E-2</v>
      </c>
      <c r="W1770" s="95">
        <v>0.4876875</v>
      </c>
      <c r="X1770" s="95">
        <v>0.46431250000000002</v>
      </c>
      <c r="Y1770" s="95">
        <f t="shared" si="380"/>
        <v>0.46431250000000002</v>
      </c>
      <c r="Z1770" s="2" t="s">
        <v>532</v>
      </c>
      <c r="AA1770" s="2" t="s">
        <v>532</v>
      </c>
      <c r="AB1770" s="2" t="s">
        <v>532</v>
      </c>
      <c r="AC1770" s="95">
        <v>0.46431250000000002</v>
      </c>
      <c r="AD1770" s="38">
        <f t="shared" si="381"/>
        <v>0</v>
      </c>
      <c r="AE1770" s="38">
        <f t="shared" si="382"/>
        <v>0</v>
      </c>
      <c r="AF1770" s="38">
        <f t="shared" si="383"/>
        <v>0</v>
      </c>
      <c r="AG1770" s="38">
        <f t="shared" si="384"/>
        <v>163.61025993749999</v>
      </c>
      <c r="AH1770" s="38">
        <f t="shared" si="385"/>
        <v>163.61025993749999</v>
      </c>
      <c r="AI1770" s="38">
        <v>6.4819444439999998</v>
      </c>
      <c r="AJ1770" s="24">
        <v>5.4797934460429909</v>
      </c>
      <c r="AK1770" s="2">
        <f t="shared" si="386"/>
        <v>4023</v>
      </c>
    </row>
    <row r="1771" spans="1:37">
      <c r="A1771" s="2">
        <v>332</v>
      </c>
      <c r="B1771" s="2" t="s">
        <v>378</v>
      </c>
      <c r="C1771" s="2" t="s">
        <v>12</v>
      </c>
      <c r="D1771" s="2" t="s">
        <v>437</v>
      </c>
      <c r="E1771" s="2" t="s">
        <v>767</v>
      </c>
      <c r="F1771" s="2" t="s">
        <v>361</v>
      </c>
      <c r="G1771" s="2" t="s">
        <v>1069</v>
      </c>
      <c r="I1771" s="2">
        <v>28916</v>
      </c>
      <c r="J1771" s="169">
        <v>3256</v>
      </c>
      <c r="K1771" s="95">
        <v>0.54191451099737165</v>
      </c>
      <c r="L1771" s="38">
        <f t="shared" si="376"/>
        <v>0</v>
      </c>
      <c r="M1771" s="38">
        <f t="shared" si="377"/>
        <v>0</v>
      </c>
      <c r="N1771" s="38">
        <f t="shared" si="378"/>
        <v>0</v>
      </c>
      <c r="O1771" s="38">
        <f t="shared" si="379"/>
        <v>16.28</v>
      </c>
      <c r="P1771" s="2">
        <v>1968957</v>
      </c>
      <c r="Q1771" s="24">
        <v>161.8516946408682</v>
      </c>
      <c r="R1771" s="24">
        <v>0</v>
      </c>
      <c r="S1771" s="24">
        <v>0</v>
      </c>
      <c r="T1771" s="24">
        <v>0</v>
      </c>
      <c r="U1771" s="24">
        <v>1</v>
      </c>
      <c r="V1771" s="95">
        <v>0.54191451099737165</v>
      </c>
      <c r="W1771" s="95">
        <v>0.4876875</v>
      </c>
      <c r="X1771" s="95">
        <v>0.46431250000000002</v>
      </c>
      <c r="Y1771" s="95">
        <f t="shared" si="380"/>
        <v>0.46431250000000002</v>
      </c>
      <c r="Z1771" s="2" t="s">
        <v>532</v>
      </c>
      <c r="AA1771" s="2" t="s">
        <v>532</v>
      </c>
      <c r="AB1771" s="2" t="s">
        <v>532</v>
      </c>
      <c r="AC1771" s="95">
        <v>0.46431250000000002</v>
      </c>
      <c r="AD1771" s="38">
        <f t="shared" si="381"/>
        <v>0</v>
      </c>
      <c r="AE1771" s="38">
        <f t="shared" si="382"/>
        <v>0</v>
      </c>
      <c r="AF1771" s="38">
        <f t="shared" si="383"/>
        <v>0</v>
      </c>
      <c r="AG1771" s="38">
        <f t="shared" si="384"/>
        <v>66.216905699999998</v>
      </c>
      <c r="AH1771" s="38">
        <f t="shared" si="385"/>
        <v>66.216905699999998</v>
      </c>
      <c r="AI1771" s="38">
        <v>6.4819444439999998</v>
      </c>
      <c r="AJ1771" s="24">
        <v>49.164109609113453</v>
      </c>
      <c r="AK1771" s="2">
        <f t="shared" si="386"/>
        <v>1628</v>
      </c>
    </row>
    <row r="1772" spans="1:37">
      <c r="A1772" s="2">
        <v>331</v>
      </c>
      <c r="B1772" s="2" t="s">
        <v>377</v>
      </c>
      <c r="C1772" s="2" t="s">
        <v>11</v>
      </c>
      <c r="D1772" s="2" t="s">
        <v>436</v>
      </c>
      <c r="E1772" s="2" t="s">
        <v>767</v>
      </c>
      <c r="F1772" s="2" t="s">
        <v>361</v>
      </c>
      <c r="G1772" s="2" t="s">
        <v>1074</v>
      </c>
      <c r="I1772" s="2">
        <v>6126</v>
      </c>
      <c r="J1772" s="169">
        <v>859.2</v>
      </c>
      <c r="K1772" s="95">
        <v>3.5808897031380217E-2</v>
      </c>
      <c r="L1772" s="38">
        <f t="shared" si="376"/>
        <v>0</v>
      </c>
      <c r="M1772" s="38">
        <f t="shared" si="377"/>
        <v>0</v>
      </c>
      <c r="N1772" s="38">
        <f t="shared" si="378"/>
        <v>0</v>
      </c>
      <c r="O1772" s="38">
        <f t="shared" si="379"/>
        <v>4.2960000000000003</v>
      </c>
      <c r="P1772" s="2">
        <v>2888558</v>
      </c>
      <c r="Q1772" s="24">
        <v>1.5198784095465208</v>
      </c>
      <c r="R1772" s="24">
        <v>0</v>
      </c>
      <c r="S1772" s="24">
        <v>0</v>
      </c>
      <c r="T1772" s="24">
        <v>0</v>
      </c>
      <c r="U1772" s="24">
        <v>1</v>
      </c>
      <c r="V1772" s="95">
        <v>3.5808897031380217E-2</v>
      </c>
      <c r="W1772" s="95">
        <v>0.46696874999999993</v>
      </c>
      <c r="X1772" s="95">
        <v>0.45692812500000002</v>
      </c>
      <c r="Y1772" s="95">
        <f t="shared" si="380"/>
        <v>0.45692812500000002</v>
      </c>
      <c r="Z1772" s="2" t="s">
        <v>532</v>
      </c>
      <c r="AA1772" s="2" t="s">
        <v>532</v>
      </c>
      <c r="AB1772" s="2" t="s">
        <v>532</v>
      </c>
      <c r="AC1772" s="95">
        <v>0.45692812500000002</v>
      </c>
      <c r="AD1772" s="38">
        <f t="shared" si="381"/>
        <v>0</v>
      </c>
      <c r="AE1772" s="38">
        <f t="shared" si="382"/>
        <v>0</v>
      </c>
      <c r="AF1772" s="38">
        <f t="shared" si="383"/>
        <v>0</v>
      </c>
      <c r="AG1772" s="38">
        <f t="shared" si="384"/>
        <v>17.195557851</v>
      </c>
      <c r="AH1772" s="38">
        <f t="shared" si="385"/>
        <v>17.195557851</v>
      </c>
      <c r="AI1772" s="38">
        <v>9.75</v>
      </c>
      <c r="AJ1772" s="24">
        <v>0.45028276296644915</v>
      </c>
      <c r="AK1772" s="2">
        <f t="shared" si="386"/>
        <v>430</v>
      </c>
    </row>
    <row r="1773" spans="1:37">
      <c r="A1773" s="2">
        <v>331</v>
      </c>
      <c r="B1773" s="2" t="s">
        <v>377</v>
      </c>
      <c r="C1773" s="2" t="s">
        <v>11</v>
      </c>
      <c r="D1773" s="2" t="s">
        <v>436</v>
      </c>
      <c r="E1773" s="2" t="s">
        <v>767</v>
      </c>
      <c r="F1773" s="2" t="s">
        <v>361</v>
      </c>
      <c r="G1773" s="2" t="s">
        <v>1075</v>
      </c>
      <c r="I1773" s="2">
        <v>6126</v>
      </c>
      <c r="J1773" s="169">
        <v>430.79999999999995</v>
      </c>
      <c r="K1773" s="95">
        <v>6.0175432057748078E-2</v>
      </c>
      <c r="L1773" s="38">
        <f t="shared" si="376"/>
        <v>0</v>
      </c>
      <c r="M1773" s="38">
        <f t="shared" si="377"/>
        <v>0</v>
      </c>
      <c r="N1773" s="38">
        <f t="shared" si="378"/>
        <v>0</v>
      </c>
      <c r="O1773" s="38">
        <f t="shared" si="379"/>
        <v>2.1539999999999999</v>
      </c>
      <c r="P1773" s="2">
        <v>2888558</v>
      </c>
      <c r="Q1773" s="24">
        <v>2.5540954218600147</v>
      </c>
      <c r="R1773" s="24">
        <v>0</v>
      </c>
      <c r="S1773" s="24">
        <v>0</v>
      </c>
      <c r="T1773" s="24">
        <v>0</v>
      </c>
      <c r="U1773" s="24">
        <v>1</v>
      </c>
      <c r="V1773" s="95">
        <v>6.0175432057748078E-2</v>
      </c>
      <c r="W1773" s="95">
        <v>0.46696874999999993</v>
      </c>
      <c r="X1773" s="95">
        <v>0.45692812500000002</v>
      </c>
      <c r="Y1773" s="95">
        <f t="shared" si="380"/>
        <v>0.45692812500000002</v>
      </c>
      <c r="Z1773" s="2" t="s">
        <v>532</v>
      </c>
      <c r="AA1773" s="2" t="s">
        <v>532</v>
      </c>
      <c r="AB1773" s="2" t="s">
        <v>532</v>
      </c>
      <c r="AC1773" s="95">
        <v>0.45692812500000002</v>
      </c>
      <c r="AD1773" s="38">
        <f t="shared" si="381"/>
        <v>0</v>
      </c>
      <c r="AE1773" s="38">
        <f t="shared" si="382"/>
        <v>0</v>
      </c>
      <c r="AF1773" s="38">
        <f t="shared" si="383"/>
        <v>0</v>
      </c>
      <c r="AG1773" s="38">
        <f t="shared" si="384"/>
        <v>8.6217950677499999</v>
      </c>
      <c r="AH1773" s="38">
        <f t="shared" si="385"/>
        <v>8.6217950677499999</v>
      </c>
      <c r="AI1773" s="38">
        <v>9.75</v>
      </c>
      <c r="AJ1773" s="24">
        <v>0.75668233472585844</v>
      </c>
      <c r="AK1773" s="2">
        <f t="shared" si="386"/>
        <v>215</v>
      </c>
    </row>
    <row r="1774" spans="1:37">
      <c r="A1774" s="2">
        <v>331</v>
      </c>
      <c r="B1774" s="2" t="s">
        <v>377</v>
      </c>
      <c r="C1774" s="2" t="s">
        <v>11</v>
      </c>
      <c r="D1774" s="2" t="s">
        <v>436</v>
      </c>
      <c r="E1774" s="2" t="s">
        <v>767</v>
      </c>
      <c r="F1774" s="2" t="s">
        <v>361</v>
      </c>
      <c r="G1774" s="2" t="s">
        <v>1076</v>
      </c>
      <c r="I1774" s="2">
        <v>6126</v>
      </c>
      <c r="J1774" s="169">
        <v>-0.40000000000009095</v>
      </c>
      <c r="K1774" s="95">
        <v>0.59680052236369574</v>
      </c>
      <c r="L1774" s="38">
        <f t="shared" si="376"/>
        <v>0</v>
      </c>
      <c r="M1774" s="38">
        <f t="shared" si="377"/>
        <v>0</v>
      </c>
      <c r="N1774" s="38">
        <f t="shared" si="378"/>
        <v>0</v>
      </c>
      <c r="O1774" s="38">
        <f t="shared" si="379"/>
        <v>-2.0000000000004545E-3</v>
      </c>
      <c r="P1774" s="2">
        <v>2888558</v>
      </c>
      <c r="Q1774" s="24">
        <v>25.330694434731797</v>
      </c>
      <c r="R1774" s="24">
        <v>0</v>
      </c>
      <c r="S1774" s="24">
        <v>0</v>
      </c>
      <c r="T1774" s="24">
        <v>0</v>
      </c>
      <c r="U1774" s="24">
        <v>1</v>
      </c>
      <c r="V1774" s="95">
        <v>0.59680052236369574</v>
      </c>
      <c r="W1774" s="95">
        <v>0.46696874999999993</v>
      </c>
      <c r="X1774" s="95">
        <v>0.45692812500000002</v>
      </c>
      <c r="Y1774" s="95">
        <f t="shared" si="380"/>
        <v>0.45692812500000002</v>
      </c>
      <c r="Z1774" s="2" t="s">
        <v>532</v>
      </c>
      <c r="AA1774" s="2" t="s">
        <v>532</v>
      </c>
      <c r="AB1774" s="2" t="s">
        <v>532</v>
      </c>
      <c r="AC1774" s="95">
        <v>0.45692812500000002</v>
      </c>
      <c r="AD1774" s="38">
        <f t="shared" si="381"/>
        <v>0</v>
      </c>
      <c r="AE1774" s="38">
        <f t="shared" si="382"/>
        <v>0</v>
      </c>
      <c r="AF1774" s="38">
        <f t="shared" si="383"/>
        <v>0</v>
      </c>
      <c r="AG1774" s="38">
        <f t="shared" si="384"/>
        <v>-8.0053807500018188E-3</v>
      </c>
      <c r="AH1774" s="38">
        <f t="shared" si="385"/>
        <v>-8.0053807500018188E-3</v>
      </c>
      <c r="AI1774" s="38">
        <v>9.75</v>
      </c>
      <c r="AJ1774" s="24">
        <v>7.5045312876923091</v>
      </c>
      <c r="AK1774" s="2">
        <f t="shared" si="386"/>
        <v>0</v>
      </c>
    </row>
    <row r="1775" spans="1:37">
      <c r="A1775" s="2">
        <v>331</v>
      </c>
      <c r="B1775" s="2" t="s">
        <v>377</v>
      </c>
      <c r="C1775" s="2" t="s">
        <v>11</v>
      </c>
      <c r="D1775" s="2" t="s">
        <v>436</v>
      </c>
      <c r="E1775" s="2" t="s">
        <v>767</v>
      </c>
      <c r="F1775" s="2" t="s">
        <v>361</v>
      </c>
      <c r="G1775" s="2" t="s">
        <v>1073</v>
      </c>
      <c r="I1775" s="2">
        <v>6126</v>
      </c>
      <c r="J1775" s="169">
        <v>77</v>
      </c>
      <c r="K1775" s="95">
        <v>3.5808897031380217E-2</v>
      </c>
      <c r="L1775" s="38">
        <f t="shared" si="376"/>
        <v>0</v>
      </c>
      <c r="M1775" s="38">
        <f t="shared" si="377"/>
        <v>0</v>
      </c>
      <c r="N1775" s="38">
        <f t="shared" si="378"/>
        <v>0</v>
      </c>
      <c r="O1775" s="38">
        <f t="shared" si="379"/>
        <v>0.38500000000000001</v>
      </c>
      <c r="P1775" s="2">
        <v>2888558</v>
      </c>
      <c r="Q1775" s="24">
        <v>1.5198784095465208</v>
      </c>
      <c r="R1775" s="24">
        <v>0</v>
      </c>
      <c r="S1775" s="24">
        <v>0</v>
      </c>
      <c r="T1775" s="24">
        <v>0</v>
      </c>
      <c r="U1775" s="24">
        <v>1</v>
      </c>
      <c r="V1775" s="95">
        <v>3.5808897031380217E-2</v>
      </c>
      <c r="W1775" s="95">
        <v>0.46696874999999993</v>
      </c>
      <c r="X1775" s="95">
        <v>0.45692812500000002</v>
      </c>
      <c r="Y1775" s="95">
        <f t="shared" si="380"/>
        <v>0.45692812500000002</v>
      </c>
      <c r="Z1775" s="2" t="s">
        <v>532</v>
      </c>
      <c r="AA1775" s="2" t="s">
        <v>532</v>
      </c>
      <c r="AB1775" s="2" t="s">
        <v>532</v>
      </c>
      <c r="AC1775" s="95">
        <v>0.45692812500000002</v>
      </c>
      <c r="AD1775" s="38">
        <f t="shared" si="381"/>
        <v>0</v>
      </c>
      <c r="AE1775" s="38">
        <f t="shared" si="382"/>
        <v>0</v>
      </c>
      <c r="AF1775" s="38">
        <f t="shared" si="383"/>
        <v>0</v>
      </c>
      <c r="AG1775" s="38">
        <f t="shared" si="384"/>
        <v>1.5410357943750002</v>
      </c>
      <c r="AH1775" s="38">
        <f t="shared" si="385"/>
        <v>1.5410357943750002</v>
      </c>
      <c r="AI1775" s="38">
        <v>9.75</v>
      </c>
      <c r="AJ1775" s="24">
        <v>0.45028276296644915</v>
      </c>
      <c r="AK1775" s="2">
        <f t="shared" si="386"/>
        <v>39</v>
      </c>
    </row>
    <row r="1776" spans="1:37">
      <c r="A1776" s="2">
        <v>331</v>
      </c>
      <c r="B1776" s="2" t="s">
        <v>377</v>
      </c>
      <c r="C1776" s="2" t="s">
        <v>11</v>
      </c>
      <c r="D1776" s="2" t="s">
        <v>436</v>
      </c>
      <c r="E1776" s="2" t="s">
        <v>767</v>
      </c>
      <c r="F1776" s="2" t="s">
        <v>361</v>
      </c>
      <c r="G1776" s="2" t="s">
        <v>718</v>
      </c>
      <c r="I1776" s="2">
        <v>6126</v>
      </c>
      <c r="J1776" s="169">
        <v>1455</v>
      </c>
      <c r="K1776" s="95">
        <v>6.0175432057748078E-2</v>
      </c>
      <c r="L1776" s="38">
        <f t="shared" si="376"/>
        <v>0</v>
      </c>
      <c r="M1776" s="38">
        <f t="shared" si="377"/>
        <v>0</v>
      </c>
      <c r="N1776" s="38">
        <f t="shared" si="378"/>
        <v>0</v>
      </c>
      <c r="O1776" s="38">
        <f t="shared" si="379"/>
        <v>7.2750000000000004</v>
      </c>
      <c r="P1776" s="2">
        <v>2888558</v>
      </c>
      <c r="Q1776" s="24">
        <v>2.5540954218600147</v>
      </c>
      <c r="R1776" s="24">
        <v>0</v>
      </c>
      <c r="S1776" s="24">
        <v>0</v>
      </c>
      <c r="T1776" s="24">
        <v>0</v>
      </c>
      <c r="U1776" s="24">
        <v>1</v>
      </c>
      <c r="V1776" s="95">
        <v>6.0175432057748078E-2</v>
      </c>
      <c r="W1776" s="95">
        <v>0.46696874999999993</v>
      </c>
      <c r="X1776" s="95">
        <v>0.45692812500000002</v>
      </c>
      <c r="Y1776" s="95">
        <f t="shared" si="380"/>
        <v>0.45692812500000002</v>
      </c>
      <c r="Z1776" s="2" t="s">
        <v>532</v>
      </c>
      <c r="AA1776" s="2" t="s">
        <v>532</v>
      </c>
      <c r="AB1776" s="2" t="s">
        <v>532</v>
      </c>
      <c r="AC1776" s="95">
        <v>0.45692812500000002</v>
      </c>
      <c r="AD1776" s="38">
        <f t="shared" si="381"/>
        <v>0</v>
      </c>
      <c r="AE1776" s="38">
        <f t="shared" si="382"/>
        <v>0</v>
      </c>
      <c r="AF1776" s="38">
        <f t="shared" si="383"/>
        <v>0</v>
      </c>
      <c r="AG1776" s="38">
        <f t="shared" si="384"/>
        <v>29.119572478125004</v>
      </c>
      <c r="AH1776" s="38">
        <f t="shared" si="385"/>
        <v>29.119572478125004</v>
      </c>
      <c r="AI1776" s="38">
        <v>9.75</v>
      </c>
      <c r="AJ1776" s="24">
        <v>0.75668233472585844</v>
      </c>
      <c r="AK1776" s="2">
        <f t="shared" si="386"/>
        <v>728</v>
      </c>
    </row>
    <row r="1777" spans="1:37">
      <c r="A1777" s="2">
        <v>331</v>
      </c>
      <c r="B1777" s="2" t="s">
        <v>377</v>
      </c>
      <c r="C1777" s="2" t="s">
        <v>11</v>
      </c>
      <c r="D1777" s="2" t="s">
        <v>436</v>
      </c>
      <c r="E1777" s="2" t="s">
        <v>767</v>
      </c>
      <c r="F1777" s="2" t="s">
        <v>361</v>
      </c>
      <c r="G1777" s="2" t="s">
        <v>1077</v>
      </c>
      <c r="I1777" s="2">
        <v>6126</v>
      </c>
      <c r="J1777" s="169">
        <v>19</v>
      </c>
      <c r="K1777" s="95">
        <v>6.0175432057748078E-2</v>
      </c>
      <c r="L1777" s="38">
        <f t="shared" si="376"/>
        <v>0</v>
      </c>
      <c r="M1777" s="38">
        <f t="shared" si="377"/>
        <v>0</v>
      </c>
      <c r="N1777" s="38">
        <f t="shared" si="378"/>
        <v>0</v>
      </c>
      <c r="O1777" s="38">
        <f t="shared" si="379"/>
        <v>9.5000000000000001E-2</v>
      </c>
      <c r="P1777" s="2">
        <v>2888558</v>
      </c>
      <c r="Q1777" s="24">
        <v>2.5540954218600147</v>
      </c>
      <c r="R1777" s="24">
        <v>0</v>
      </c>
      <c r="S1777" s="24">
        <v>0</v>
      </c>
      <c r="T1777" s="24">
        <v>0</v>
      </c>
      <c r="U1777" s="24">
        <v>1</v>
      </c>
      <c r="V1777" s="95">
        <v>6.0175432057748078E-2</v>
      </c>
      <c r="W1777" s="95">
        <v>0.46696874999999993</v>
      </c>
      <c r="X1777" s="95">
        <v>0.45692812500000002</v>
      </c>
      <c r="Y1777" s="95">
        <f t="shared" si="380"/>
        <v>0.45692812500000002</v>
      </c>
      <c r="Z1777" s="2" t="s">
        <v>532</v>
      </c>
      <c r="AA1777" s="2" t="s">
        <v>532</v>
      </c>
      <c r="AB1777" s="2" t="s">
        <v>532</v>
      </c>
      <c r="AC1777" s="95">
        <v>0.45692812500000002</v>
      </c>
      <c r="AD1777" s="38">
        <f t="shared" si="381"/>
        <v>0</v>
      </c>
      <c r="AE1777" s="38">
        <f t="shared" si="382"/>
        <v>0</v>
      </c>
      <c r="AF1777" s="38">
        <f t="shared" si="383"/>
        <v>0</v>
      </c>
      <c r="AG1777" s="38">
        <f t="shared" si="384"/>
        <v>0.38025558562500006</v>
      </c>
      <c r="AH1777" s="38">
        <f t="shared" si="385"/>
        <v>0.38025558562500006</v>
      </c>
      <c r="AI1777" s="38">
        <v>9.75</v>
      </c>
      <c r="AJ1777" s="24">
        <v>0.75668233472585844</v>
      </c>
      <c r="AK1777" s="2">
        <f t="shared" si="386"/>
        <v>10</v>
      </c>
    </row>
    <row r="1778" spans="1:37">
      <c r="A1778" s="2">
        <v>331</v>
      </c>
      <c r="B1778" s="2" t="s">
        <v>377</v>
      </c>
      <c r="C1778" s="2" t="s">
        <v>11</v>
      </c>
      <c r="D1778" s="2" t="s">
        <v>436</v>
      </c>
      <c r="E1778" s="2" t="s">
        <v>767</v>
      </c>
      <c r="F1778" s="2" t="s">
        <v>361</v>
      </c>
      <c r="G1778" s="2" t="s">
        <v>1069</v>
      </c>
      <c r="I1778" s="2">
        <v>6126</v>
      </c>
      <c r="J1778" s="169">
        <v>1422</v>
      </c>
      <c r="K1778" s="95">
        <v>0.59680052236369574</v>
      </c>
      <c r="L1778" s="38">
        <f t="shared" si="376"/>
        <v>0</v>
      </c>
      <c r="M1778" s="38">
        <f t="shared" si="377"/>
        <v>0</v>
      </c>
      <c r="N1778" s="38">
        <f t="shared" si="378"/>
        <v>0</v>
      </c>
      <c r="O1778" s="38">
        <f t="shared" si="379"/>
        <v>7.11</v>
      </c>
      <c r="P1778" s="2">
        <v>2888558</v>
      </c>
      <c r="Q1778" s="24">
        <v>25.330694434731797</v>
      </c>
      <c r="R1778" s="24">
        <v>0</v>
      </c>
      <c r="S1778" s="24">
        <v>0</v>
      </c>
      <c r="T1778" s="24">
        <v>0</v>
      </c>
      <c r="U1778" s="24">
        <v>1</v>
      </c>
      <c r="V1778" s="95">
        <v>0.59680052236369574</v>
      </c>
      <c r="W1778" s="95">
        <v>0.46696874999999993</v>
      </c>
      <c r="X1778" s="95">
        <v>0.45692812500000002</v>
      </c>
      <c r="Y1778" s="95">
        <f t="shared" si="380"/>
        <v>0.45692812500000002</v>
      </c>
      <c r="Z1778" s="2" t="s">
        <v>532</v>
      </c>
      <c r="AA1778" s="2" t="s">
        <v>532</v>
      </c>
      <c r="AB1778" s="2" t="s">
        <v>532</v>
      </c>
      <c r="AC1778" s="95">
        <v>0.45692812500000002</v>
      </c>
      <c r="AD1778" s="38">
        <f t="shared" si="381"/>
        <v>0</v>
      </c>
      <c r="AE1778" s="38">
        <f t="shared" si="382"/>
        <v>0</v>
      </c>
      <c r="AF1778" s="38">
        <f t="shared" si="383"/>
        <v>0</v>
      </c>
      <c r="AG1778" s="38">
        <f t="shared" si="384"/>
        <v>28.459128566250001</v>
      </c>
      <c r="AH1778" s="38">
        <f t="shared" si="385"/>
        <v>28.459128566250001</v>
      </c>
      <c r="AI1778" s="38">
        <v>9.75</v>
      </c>
      <c r="AJ1778" s="24">
        <v>7.5045312876923091</v>
      </c>
      <c r="AK1778" s="2">
        <f t="shared" si="386"/>
        <v>711</v>
      </c>
    </row>
    <row r="1779" spans="1:37">
      <c r="A1779" s="2">
        <v>339</v>
      </c>
      <c r="B1779" s="2" t="s">
        <v>385</v>
      </c>
      <c r="C1779" s="2" t="s">
        <v>10</v>
      </c>
      <c r="D1779" s="2" t="s">
        <v>438</v>
      </c>
      <c r="E1779" s="2" t="s">
        <v>767</v>
      </c>
      <c r="F1779" s="2" t="s">
        <v>361</v>
      </c>
      <c r="G1779" s="2" t="s">
        <v>1074</v>
      </c>
      <c r="I1779" s="2">
        <v>55388</v>
      </c>
      <c r="J1779" s="169">
        <v>5</v>
      </c>
      <c r="K1779" s="95">
        <v>0</v>
      </c>
      <c r="L1779" s="38">
        <f t="shared" si="376"/>
        <v>0</v>
      </c>
      <c r="M1779" s="38">
        <f t="shared" si="377"/>
        <v>0</v>
      </c>
      <c r="N1779" s="38">
        <f t="shared" si="378"/>
        <v>0</v>
      </c>
      <c r="O1779" s="38">
        <f t="shared" si="379"/>
        <v>2.5000000000000001E-2</v>
      </c>
      <c r="P1779" s="2">
        <v>434403</v>
      </c>
      <c r="Q1779" s="24">
        <v>0</v>
      </c>
      <c r="R1779" s="24">
        <v>0</v>
      </c>
      <c r="S1779" s="24">
        <v>0</v>
      </c>
      <c r="T1779" s="24">
        <v>0</v>
      </c>
      <c r="U1779" s="24">
        <v>1</v>
      </c>
      <c r="V1779" s="95">
        <v>0</v>
      </c>
      <c r="W1779" s="95">
        <v>0.30599999999999999</v>
      </c>
      <c r="X1779" s="95">
        <v>0.29702187499999999</v>
      </c>
      <c r="Y1779" s="95">
        <f t="shared" si="380"/>
        <v>0.29702187499999999</v>
      </c>
      <c r="Z1779" s="2" t="s">
        <v>532</v>
      </c>
      <c r="AA1779" s="2" t="s">
        <v>532</v>
      </c>
      <c r="AB1779" s="2" t="s">
        <v>532</v>
      </c>
      <c r="AC1779" s="95">
        <v>0.29702187499999999</v>
      </c>
      <c r="AD1779" s="38">
        <f t="shared" si="381"/>
        <v>0</v>
      </c>
      <c r="AE1779" s="38">
        <f t="shared" si="382"/>
        <v>0</v>
      </c>
      <c r="AF1779" s="38">
        <f t="shared" si="383"/>
        <v>0</v>
      </c>
      <c r="AG1779" s="38">
        <f t="shared" si="384"/>
        <v>6.5047790625000004E-2</v>
      </c>
      <c r="AH1779" s="38">
        <f t="shared" si="385"/>
        <v>6.5047790625000004E-2</v>
      </c>
      <c r="AI1779" s="38">
        <v>2.113888889</v>
      </c>
      <c r="AJ1779" s="24">
        <v>0</v>
      </c>
      <c r="AK1779" s="2">
        <f t="shared" si="386"/>
        <v>3</v>
      </c>
    </row>
    <row r="1780" spans="1:37">
      <c r="A1780" s="2">
        <v>339</v>
      </c>
      <c r="B1780" s="2" t="s">
        <v>385</v>
      </c>
      <c r="C1780" s="2" t="s">
        <v>10</v>
      </c>
      <c r="D1780" s="2" t="s">
        <v>438</v>
      </c>
      <c r="E1780" s="2" t="s">
        <v>767</v>
      </c>
      <c r="F1780" s="2" t="s">
        <v>361</v>
      </c>
      <c r="G1780" s="2" t="s">
        <v>1075</v>
      </c>
      <c r="I1780" s="2">
        <v>55388</v>
      </c>
      <c r="J1780" s="169">
        <v>61</v>
      </c>
      <c r="K1780" s="95">
        <v>0</v>
      </c>
      <c r="L1780" s="38">
        <f t="shared" si="376"/>
        <v>0</v>
      </c>
      <c r="M1780" s="38">
        <f t="shared" si="377"/>
        <v>0</v>
      </c>
      <c r="N1780" s="38">
        <f t="shared" si="378"/>
        <v>0</v>
      </c>
      <c r="O1780" s="38">
        <f t="shared" si="379"/>
        <v>0.30499999999999999</v>
      </c>
      <c r="P1780" s="2">
        <v>434403</v>
      </c>
      <c r="Q1780" s="24">
        <v>0</v>
      </c>
      <c r="R1780" s="24">
        <v>0</v>
      </c>
      <c r="S1780" s="24">
        <v>0</v>
      </c>
      <c r="T1780" s="24">
        <v>0</v>
      </c>
      <c r="U1780" s="24">
        <v>1</v>
      </c>
      <c r="V1780" s="95">
        <v>0</v>
      </c>
      <c r="W1780" s="95">
        <v>0.30599999999999999</v>
      </c>
      <c r="X1780" s="95">
        <v>0.29702187499999999</v>
      </c>
      <c r="Y1780" s="95">
        <f t="shared" si="380"/>
        <v>0.29702187499999999</v>
      </c>
      <c r="Z1780" s="2" t="s">
        <v>532</v>
      </c>
      <c r="AA1780" s="2" t="s">
        <v>532</v>
      </c>
      <c r="AB1780" s="2" t="s">
        <v>532</v>
      </c>
      <c r="AC1780" s="95">
        <v>0.29702187499999999</v>
      </c>
      <c r="AD1780" s="38">
        <f t="shared" si="381"/>
        <v>0</v>
      </c>
      <c r="AE1780" s="38">
        <f t="shared" si="382"/>
        <v>0</v>
      </c>
      <c r="AF1780" s="38">
        <f t="shared" si="383"/>
        <v>0</v>
      </c>
      <c r="AG1780" s="38">
        <f t="shared" si="384"/>
        <v>0.79358304562500004</v>
      </c>
      <c r="AH1780" s="38">
        <f t="shared" si="385"/>
        <v>0.79358304562500004</v>
      </c>
      <c r="AI1780" s="38">
        <v>2.113888889</v>
      </c>
      <c r="AJ1780" s="24">
        <v>0</v>
      </c>
      <c r="AK1780" s="2">
        <f t="shared" si="386"/>
        <v>31</v>
      </c>
    </row>
    <row r="1781" spans="1:37">
      <c r="A1781" s="2">
        <v>339</v>
      </c>
      <c r="B1781" s="2" t="s">
        <v>385</v>
      </c>
      <c r="C1781" s="2" t="s">
        <v>10</v>
      </c>
      <c r="D1781" s="2" t="s">
        <v>438</v>
      </c>
      <c r="E1781" s="2" t="s">
        <v>767</v>
      </c>
      <c r="F1781" s="2" t="s">
        <v>361</v>
      </c>
      <c r="G1781" s="2" t="s">
        <v>1076</v>
      </c>
      <c r="I1781" s="2">
        <v>55388</v>
      </c>
      <c r="J1781" s="169">
        <v>222.2</v>
      </c>
      <c r="K1781" s="95">
        <v>1.366722033653499E-2</v>
      </c>
      <c r="L1781" s="38">
        <f t="shared" si="376"/>
        <v>0</v>
      </c>
      <c r="M1781" s="38">
        <f t="shared" si="377"/>
        <v>0</v>
      </c>
      <c r="N1781" s="38">
        <f t="shared" si="378"/>
        <v>0</v>
      </c>
      <c r="O1781" s="38">
        <f t="shared" si="379"/>
        <v>1.111</v>
      </c>
      <c r="P1781" s="2">
        <v>434403</v>
      </c>
      <c r="Q1781" s="24">
        <v>22.670735470576862</v>
      </c>
      <c r="R1781" s="24">
        <v>0</v>
      </c>
      <c r="S1781" s="24">
        <v>0</v>
      </c>
      <c r="T1781" s="24">
        <v>0</v>
      </c>
      <c r="U1781" s="24">
        <v>1</v>
      </c>
      <c r="V1781" s="95">
        <v>1.366722033653499E-2</v>
      </c>
      <c r="W1781" s="95">
        <v>0.30599999999999999</v>
      </c>
      <c r="X1781" s="95">
        <v>0.29702187499999999</v>
      </c>
      <c r="Y1781" s="95">
        <f t="shared" si="380"/>
        <v>0.29702187499999999</v>
      </c>
      <c r="Z1781" s="2" t="s">
        <v>532</v>
      </c>
      <c r="AA1781" s="2" t="s">
        <v>532</v>
      </c>
      <c r="AB1781" s="2" t="s">
        <v>532</v>
      </c>
      <c r="AC1781" s="95">
        <v>0.29702187499999999</v>
      </c>
      <c r="AD1781" s="38">
        <f t="shared" si="381"/>
        <v>0</v>
      </c>
      <c r="AE1781" s="38">
        <f t="shared" si="382"/>
        <v>0</v>
      </c>
      <c r="AF1781" s="38">
        <f t="shared" si="383"/>
        <v>0</v>
      </c>
      <c r="AG1781" s="38">
        <f t="shared" si="384"/>
        <v>2.8907238153749995</v>
      </c>
      <c r="AH1781" s="38">
        <f t="shared" si="385"/>
        <v>2.8907238153749995</v>
      </c>
      <c r="AI1781" s="38">
        <v>2.113888889</v>
      </c>
      <c r="AJ1781" s="24">
        <v>4.6588236268576173</v>
      </c>
      <c r="AK1781" s="2">
        <f t="shared" si="386"/>
        <v>111</v>
      </c>
    </row>
    <row r="1782" spans="1:37">
      <c r="A1782" s="2">
        <v>339</v>
      </c>
      <c r="B1782" s="2" t="s">
        <v>385</v>
      </c>
      <c r="C1782" s="2" t="s">
        <v>10</v>
      </c>
      <c r="D1782" s="2" t="s">
        <v>438</v>
      </c>
      <c r="E1782" s="2" t="s">
        <v>767</v>
      </c>
      <c r="F1782" s="2" t="s">
        <v>361</v>
      </c>
      <c r="G1782" s="2" t="s">
        <v>1073</v>
      </c>
      <c r="I1782" s="2">
        <v>55388</v>
      </c>
      <c r="J1782" s="169">
        <v>0</v>
      </c>
      <c r="K1782" s="95">
        <v>0</v>
      </c>
      <c r="L1782" s="38">
        <f t="shared" si="376"/>
        <v>0</v>
      </c>
      <c r="M1782" s="38">
        <f t="shared" si="377"/>
        <v>0</v>
      </c>
      <c r="N1782" s="38">
        <f t="shared" si="378"/>
        <v>0</v>
      </c>
      <c r="O1782" s="38">
        <f t="shared" si="379"/>
        <v>0</v>
      </c>
      <c r="P1782" s="2">
        <v>434403</v>
      </c>
      <c r="Q1782" s="24">
        <v>0</v>
      </c>
      <c r="R1782" s="24">
        <v>0</v>
      </c>
      <c r="S1782" s="24">
        <v>0</v>
      </c>
      <c r="T1782" s="24">
        <v>0</v>
      </c>
      <c r="U1782" s="24">
        <v>1</v>
      </c>
      <c r="V1782" s="95">
        <v>0</v>
      </c>
      <c r="W1782" s="95">
        <v>0.30599999999999999</v>
      </c>
      <c r="X1782" s="95">
        <v>0.29702187499999999</v>
      </c>
      <c r="Y1782" s="95">
        <f t="shared" si="380"/>
        <v>0.29702187499999999</v>
      </c>
      <c r="Z1782" s="2" t="s">
        <v>532</v>
      </c>
      <c r="AA1782" s="2" t="s">
        <v>532</v>
      </c>
      <c r="AB1782" s="2" t="s">
        <v>532</v>
      </c>
      <c r="AC1782" s="95">
        <v>0.29702187499999999</v>
      </c>
      <c r="AD1782" s="38">
        <f t="shared" si="381"/>
        <v>0</v>
      </c>
      <c r="AE1782" s="38">
        <f t="shared" si="382"/>
        <v>0</v>
      </c>
      <c r="AF1782" s="38">
        <f t="shared" si="383"/>
        <v>0</v>
      </c>
      <c r="AG1782" s="38">
        <f t="shared" si="384"/>
        <v>0</v>
      </c>
      <c r="AH1782" s="38">
        <f t="shared" si="385"/>
        <v>0</v>
      </c>
      <c r="AI1782" s="38">
        <v>2.113888889</v>
      </c>
      <c r="AJ1782" s="24">
        <v>0</v>
      </c>
      <c r="AK1782" s="2">
        <f t="shared" si="386"/>
        <v>0</v>
      </c>
    </row>
    <row r="1783" spans="1:37">
      <c r="A1783" s="2">
        <v>339</v>
      </c>
      <c r="B1783" s="2" t="s">
        <v>385</v>
      </c>
      <c r="C1783" s="2" t="s">
        <v>10</v>
      </c>
      <c r="D1783" s="2" t="s">
        <v>438</v>
      </c>
      <c r="E1783" s="2" t="s">
        <v>767</v>
      </c>
      <c r="F1783" s="2" t="s">
        <v>361</v>
      </c>
      <c r="G1783" s="2" t="s">
        <v>718</v>
      </c>
      <c r="I1783" s="2">
        <v>55388</v>
      </c>
      <c r="J1783" s="169">
        <v>0</v>
      </c>
      <c r="K1783" s="95">
        <v>0</v>
      </c>
      <c r="L1783" s="38">
        <f t="shared" si="376"/>
        <v>0</v>
      </c>
      <c r="M1783" s="38">
        <f t="shared" si="377"/>
        <v>0</v>
      </c>
      <c r="N1783" s="38">
        <f t="shared" si="378"/>
        <v>0</v>
      </c>
      <c r="O1783" s="38">
        <f t="shared" si="379"/>
        <v>0</v>
      </c>
      <c r="P1783" s="2">
        <v>434403</v>
      </c>
      <c r="Q1783" s="24">
        <v>0</v>
      </c>
      <c r="R1783" s="24">
        <v>0</v>
      </c>
      <c r="S1783" s="24">
        <v>0</v>
      </c>
      <c r="T1783" s="24">
        <v>0</v>
      </c>
      <c r="U1783" s="24">
        <v>1</v>
      </c>
      <c r="V1783" s="95">
        <v>0</v>
      </c>
      <c r="W1783" s="95">
        <v>0.30599999999999999</v>
      </c>
      <c r="X1783" s="95">
        <v>0.29702187499999999</v>
      </c>
      <c r="Y1783" s="95">
        <f t="shared" si="380"/>
        <v>0.29702187499999999</v>
      </c>
      <c r="Z1783" s="2" t="s">
        <v>532</v>
      </c>
      <c r="AA1783" s="2" t="s">
        <v>532</v>
      </c>
      <c r="AB1783" s="2" t="s">
        <v>532</v>
      </c>
      <c r="AC1783" s="95">
        <v>0.29702187499999999</v>
      </c>
      <c r="AD1783" s="38">
        <f t="shared" si="381"/>
        <v>0</v>
      </c>
      <c r="AE1783" s="38">
        <f t="shared" si="382"/>
        <v>0</v>
      </c>
      <c r="AF1783" s="38">
        <f t="shared" si="383"/>
        <v>0</v>
      </c>
      <c r="AG1783" s="38">
        <f t="shared" si="384"/>
        <v>0</v>
      </c>
      <c r="AH1783" s="38">
        <f t="shared" si="385"/>
        <v>0</v>
      </c>
      <c r="AI1783" s="38">
        <v>2.113888889</v>
      </c>
      <c r="AJ1783" s="24">
        <v>0</v>
      </c>
      <c r="AK1783" s="2">
        <f t="shared" si="386"/>
        <v>0</v>
      </c>
    </row>
    <row r="1784" spans="1:37">
      <c r="A1784" s="2">
        <v>339</v>
      </c>
      <c r="B1784" s="2" t="s">
        <v>385</v>
      </c>
      <c r="C1784" s="2" t="s">
        <v>10</v>
      </c>
      <c r="D1784" s="2" t="s">
        <v>438</v>
      </c>
      <c r="E1784" s="2" t="s">
        <v>767</v>
      </c>
      <c r="F1784" s="2" t="s">
        <v>361</v>
      </c>
      <c r="G1784" s="2" t="s">
        <v>1077</v>
      </c>
      <c r="I1784" s="2">
        <v>55388</v>
      </c>
      <c r="J1784" s="169">
        <v>24986</v>
      </c>
      <c r="K1784" s="95">
        <v>0</v>
      </c>
      <c r="L1784" s="38">
        <f t="shared" si="376"/>
        <v>0</v>
      </c>
      <c r="M1784" s="38">
        <f t="shared" si="377"/>
        <v>0</v>
      </c>
      <c r="N1784" s="38">
        <f t="shared" si="378"/>
        <v>0</v>
      </c>
      <c r="O1784" s="38">
        <f t="shared" si="379"/>
        <v>124.93</v>
      </c>
      <c r="P1784" s="2">
        <v>434403</v>
      </c>
      <c r="Q1784" s="24">
        <v>0</v>
      </c>
      <c r="R1784" s="24">
        <v>0</v>
      </c>
      <c r="S1784" s="24">
        <v>0</v>
      </c>
      <c r="T1784" s="24">
        <v>0</v>
      </c>
      <c r="U1784" s="24">
        <v>1</v>
      </c>
      <c r="V1784" s="95">
        <v>0</v>
      </c>
      <c r="W1784" s="95">
        <v>0.30599999999999999</v>
      </c>
      <c r="X1784" s="95">
        <v>0.29702187499999999</v>
      </c>
      <c r="Y1784" s="95">
        <f t="shared" si="380"/>
        <v>0.29702187499999999</v>
      </c>
      <c r="Z1784" s="2" t="s">
        <v>532</v>
      </c>
      <c r="AA1784" s="2" t="s">
        <v>532</v>
      </c>
      <c r="AB1784" s="2" t="s">
        <v>532</v>
      </c>
      <c r="AC1784" s="95">
        <v>0.29702187499999999</v>
      </c>
      <c r="AD1784" s="38">
        <f t="shared" si="381"/>
        <v>0</v>
      </c>
      <c r="AE1784" s="38">
        <f t="shared" si="382"/>
        <v>0</v>
      </c>
      <c r="AF1784" s="38">
        <f t="shared" si="383"/>
        <v>0</v>
      </c>
      <c r="AG1784" s="38">
        <f t="shared" si="384"/>
        <v>325.05681931125002</v>
      </c>
      <c r="AH1784" s="38">
        <f t="shared" si="385"/>
        <v>325.05681931125002</v>
      </c>
      <c r="AI1784" s="38">
        <v>2.113888889</v>
      </c>
      <c r="AJ1784" s="24">
        <v>0</v>
      </c>
      <c r="AK1784" s="2">
        <f t="shared" si="386"/>
        <v>12493</v>
      </c>
    </row>
    <row r="1785" spans="1:37">
      <c r="A1785" s="2">
        <v>339</v>
      </c>
      <c r="B1785" s="2" t="s">
        <v>385</v>
      </c>
      <c r="C1785" s="2" t="s">
        <v>10</v>
      </c>
      <c r="D1785" s="2" t="s">
        <v>438</v>
      </c>
      <c r="E1785" s="2" t="s">
        <v>767</v>
      </c>
      <c r="F1785" s="2" t="s">
        <v>361</v>
      </c>
      <c r="G1785" s="2" t="s">
        <v>1069</v>
      </c>
      <c r="I1785" s="2">
        <v>55388</v>
      </c>
      <c r="J1785" s="169">
        <v>469</v>
      </c>
      <c r="K1785" s="95">
        <v>1.366722033653499E-2</v>
      </c>
      <c r="L1785" s="38">
        <f t="shared" si="376"/>
        <v>0</v>
      </c>
      <c r="M1785" s="38">
        <f t="shared" si="377"/>
        <v>0</v>
      </c>
      <c r="N1785" s="38">
        <f t="shared" si="378"/>
        <v>0</v>
      </c>
      <c r="O1785" s="38">
        <f t="shared" si="379"/>
        <v>2.3450000000000002</v>
      </c>
      <c r="P1785" s="2">
        <v>434403</v>
      </c>
      <c r="Q1785" s="24">
        <v>22.670735470576862</v>
      </c>
      <c r="R1785" s="24">
        <v>0</v>
      </c>
      <c r="S1785" s="24">
        <v>0</v>
      </c>
      <c r="T1785" s="24">
        <v>0</v>
      </c>
      <c r="U1785" s="24">
        <v>1</v>
      </c>
      <c r="V1785" s="95">
        <v>1.366722033653499E-2</v>
      </c>
      <c r="W1785" s="95">
        <v>0.30599999999999999</v>
      </c>
      <c r="X1785" s="95">
        <v>0.29702187499999999</v>
      </c>
      <c r="Y1785" s="95">
        <f t="shared" si="380"/>
        <v>0.29702187499999999</v>
      </c>
      <c r="Z1785" s="2" t="s">
        <v>532</v>
      </c>
      <c r="AA1785" s="2" t="s">
        <v>532</v>
      </c>
      <c r="AB1785" s="2" t="s">
        <v>532</v>
      </c>
      <c r="AC1785" s="95">
        <v>0.29702187499999999</v>
      </c>
      <c r="AD1785" s="38">
        <f t="shared" si="381"/>
        <v>0</v>
      </c>
      <c r="AE1785" s="38">
        <f t="shared" si="382"/>
        <v>0</v>
      </c>
      <c r="AF1785" s="38">
        <f t="shared" si="383"/>
        <v>0</v>
      </c>
      <c r="AG1785" s="38">
        <f t="shared" si="384"/>
        <v>6.1014827606250002</v>
      </c>
      <c r="AH1785" s="38">
        <f t="shared" si="385"/>
        <v>6.1014827606250002</v>
      </c>
      <c r="AI1785" s="38">
        <v>2.113888889</v>
      </c>
      <c r="AJ1785" s="24">
        <v>4.6588236268576173</v>
      </c>
      <c r="AK1785" s="2">
        <f t="shared" si="386"/>
        <v>235</v>
      </c>
    </row>
    <row r="1786" spans="1:37">
      <c r="A1786" s="2">
        <v>325</v>
      </c>
      <c r="B1786" s="2" t="s">
        <v>371</v>
      </c>
      <c r="C1786" s="2" t="s">
        <v>9</v>
      </c>
      <c r="D1786" s="2" t="s">
        <v>439</v>
      </c>
      <c r="E1786" s="2" t="s">
        <v>767</v>
      </c>
      <c r="F1786" s="2" t="s">
        <v>361</v>
      </c>
      <c r="G1786" s="2" t="s">
        <v>1074</v>
      </c>
      <c r="I1786" s="2">
        <v>64158</v>
      </c>
      <c r="J1786" s="169">
        <v>1977.1999999999998</v>
      </c>
      <c r="K1786" s="95">
        <v>7.2544079951218893E-2</v>
      </c>
      <c r="L1786" s="38">
        <f t="shared" si="376"/>
        <v>0</v>
      </c>
      <c r="M1786" s="38">
        <f t="shared" si="377"/>
        <v>0</v>
      </c>
      <c r="N1786" s="38">
        <f t="shared" si="378"/>
        <v>0</v>
      </c>
      <c r="O1786" s="38">
        <f t="shared" si="379"/>
        <v>9.8859999999999992</v>
      </c>
      <c r="P1786" s="2">
        <v>16979120</v>
      </c>
      <c r="Q1786" s="24">
        <v>5.6257347976486107</v>
      </c>
      <c r="R1786" s="24">
        <v>0</v>
      </c>
      <c r="S1786" s="24">
        <v>0</v>
      </c>
      <c r="T1786" s="24">
        <v>0</v>
      </c>
      <c r="U1786" s="24">
        <v>1</v>
      </c>
      <c r="V1786" s="95">
        <v>7.2544079951218893E-2</v>
      </c>
      <c r="W1786" s="95">
        <v>0.49831249999999994</v>
      </c>
      <c r="X1786" s="95">
        <v>0.46856249999999999</v>
      </c>
      <c r="Y1786" s="95">
        <f t="shared" si="380"/>
        <v>0.46856249999999999</v>
      </c>
      <c r="Z1786" s="2" t="s">
        <v>532</v>
      </c>
      <c r="AA1786" s="2" t="s">
        <v>532</v>
      </c>
      <c r="AB1786" s="2" t="s">
        <v>532</v>
      </c>
      <c r="AC1786" s="95">
        <v>0.46856249999999999</v>
      </c>
      <c r="AD1786" s="38">
        <f t="shared" si="381"/>
        <v>0</v>
      </c>
      <c r="AE1786" s="38">
        <f t="shared" si="382"/>
        <v>0</v>
      </c>
      <c r="AF1786" s="38">
        <f t="shared" si="383"/>
        <v>0</v>
      </c>
      <c r="AG1786" s="38">
        <f t="shared" si="384"/>
        <v>40.578149745000005</v>
      </c>
      <c r="AH1786" s="38">
        <f t="shared" si="385"/>
        <v>40.578149745000005</v>
      </c>
      <c r="AI1786" s="38">
        <v>105.62805555600001</v>
      </c>
      <c r="AJ1786" s="24">
        <v>0.90430544910305921</v>
      </c>
      <c r="AK1786" s="2">
        <f t="shared" si="386"/>
        <v>989</v>
      </c>
    </row>
    <row r="1787" spans="1:37">
      <c r="A1787" s="2">
        <v>325</v>
      </c>
      <c r="B1787" s="2" t="s">
        <v>371</v>
      </c>
      <c r="C1787" s="2" t="s">
        <v>9</v>
      </c>
      <c r="D1787" s="2" t="s">
        <v>439</v>
      </c>
      <c r="E1787" s="2" t="s">
        <v>767</v>
      </c>
      <c r="F1787" s="2" t="s">
        <v>361</v>
      </c>
      <c r="G1787" s="2" t="s">
        <v>1075</v>
      </c>
      <c r="I1787" s="2">
        <v>64158</v>
      </c>
      <c r="J1787" s="169">
        <v>-0.40000000000145519</v>
      </c>
      <c r="K1787" s="95">
        <v>7.6291606946751758E-2</v>
      </c>
      <c r="L1787" s="38">
        <f t="shared" si="376"/>
        <v>0</v>
      </c>
      <c r="M1787" s="38">
        <f t="shared" si="377"/>
        <v>0</v>
      </c>
      <c r="N1787" s="38">
        <f t="shared" si="378"/>
        <v>0</v>
      </c>
      <c r="O1787" s="38">
        <f t="shared" si="379"/>
        <v>-2.0000000000072759E-3</v>
      </c>
      <c r="P1787" s="2">
        <v>16979120</v>
      </c>
      <c r="Q1787" s="24">
        <v>5.9163524888244226</v>
      </c>
      <c r="R1787" s="24">
        <v>0</v>
      </c>
      <c r="S1787" s="24">
        <v>0</v>
      </c>
      <c r="T1787" s="24">
        <v>0</v>
      </c>
      <c r="U1787" s="24">
        <v>1</v>
      </c>
      <c r="V1787" s="95">
        <v>7.6291606946751758E-2</v>
      </c>
      <c r="W1787" s="95">
        <v>0.49831249999999994</v>
      </c>
      <c r="X1787" s="95">
        <v>0.46856249999999999</v>
      </c>
      <c r="Y1787" s="95">
        <f t="shared" si="380"/>
        <v>0.46856249999999999</v>
      </c>
      <c r="Z1787" s="2" t="s">
        <v>532</v>
      </c>
      <c r="AA1787" s="2" t="s">
        <v>532</v>
      </c>
      <c r="AB1787" s="2" t="s">
        <v>532</v>
      </c>
      <c r="AC1787" s="95">
        <v>0.46856249999999999</v>
      </c>
      <c r="AD1787" s="38">
        <f t="shared" si="381"/>
        <v>0</v>
      </c>
      <c r="AE1787" s="38">
        <f t="shared" si="382"/>
        <v>0</v>
      </c>
      <c r="AF1787" s="38">
        <f t="shared" si="383"/>
        <v>0</v>
      </c>
      <c r="AG1787" s="38">
        <f t="shared" si="384"/>
        <v>-8.2092150000298639E-3</v>
      </c>
      <c r="AH1787" s="38">
        <f t="shared" si="385"/>
        <v>-8.2092150000298639E-3</v>
      </c>
      <c r="AI1787" s="38">
        <v>105.62805555600001</v>
      </c>
      <c r="AJ1787" s="24">
        <v>0.95102061986544251</v>
      </c>
      <c r="AK1787" s="2">
        <f t="shared" si="386"/>
        <v>0</v>
      </c>
    </row>
    <row r="1788" spans="1:37">
      <c r="A1788" s="2">
        <v>325</v>
      </c>
      <c r="B1788" s="2" t="s">
        <v>371</v>
      </c>
      <c r="C1788" s="2" t="s">
        <v>9</v>
      </c>
      <c r="D1788" s="2" t="s">
        <v>439</v>
      </c>
      <c r="E1788" s="2" t="s">
        <v>767</v>
      </c>
      <c r="F1788" s="2" t="s">
        <v>361</v>
      </c>
      <c r="G1788" s="2" t="s">
        <v>1076</v>
      </c>
      <c r="I1788" s="2">
        <v>64158</v>
      </c>
      <c r="J1788" s="169">
        <v>-0.20000000000000018</v>
      </c>
      <c r="K1788" s="95">
        <v>0.15277907665450918</v>
      </c>
      <c r="L1788" s="38">
        <f t="shared" si="376"/>
        <v>0</v>
      </c>
      <c r="M1788" s="38">
        <f t="shared" si="377"/>
        <v>0</v>
      </c>
      <c r="N1788" s="38">
        <f t="shared" si="378"/>
        <v>0</v>
      </c>
      <c r="O1788" s="38">
        <f t="shared" si="379"/>
        <v>-1.0000000000000009E-3</v>
      </c>
      <c r="P1788" s="2">
        <v>16979120</v>
      </c>
      <c r="Q1788" s="24">
        <v>11.847893976542952</v>
      </c>
      <c r="R1788" s="24">
        <v>0</v>
      </c>
      <c r="S1788" s="24">
        <v>0</v>
      </c>
      <c r="T1788" s="24">
        <v>0</v>
      </c>
      <c r="U1788" s="24">
        <v>1</v>
      </c>
      <c r="V1788" s="95">
        <v>0.15277907665450918</v>
      </c>
      <c r="W1788" s="95">
        <v>0.49831249999999994</v>
      </c>
      <c r="X1788" s="95">
        <v>0.46856249999999999</v>
      </c>
      <c r="Y1788" s="95">
        <f t="shared" si="380"/>
        <v>0.46856249999999999</v>
      </c>
      <c r="Z1788" s="2" t="s">
        <v>532</v>
      </c>
      <c r="AA1788" s="2" t="s">
        <v>532</v>
      </c>
      <c r="AB1788" s="2" t="s">
        <v>532</v>
      </c>
      <c r="AC1788" s="95">
        <v>0.46856249999999999</v>
      </c>
      <c r="AD1788" s="38">
        <f t="shared" si="381"/>
        <v>0</v>
      </c>
      <c r="AE1788" s="38">
        <f t="shared" si="382"/>
        <v>0</v>
      </c>
      <c r="AF1788" s="38">
        <f t="shared" si="383"/>
        <v>0</v>
      </c>
      <c r="AG1788" s="38">
        <f t="shared" si="384"/>
        <v>-4.1046075000000038E-3</v>
      </c>
      <c r="AH1788" s="38">
        <f t="shared" si="385"/>
        <v>-4.1046075000000038E-3</v>
      </c>
      <c r="AI1788" s="38">
        <v>105.62805555600001</v>
      </c>
      <c r="AJ1788" s="24">
        <v>1.9044827864728509</v>
      </c>
      <c r="AK1788" s="2">
        <f t="shared" si="386"/>
        <v>0</v>
      </c>
    </row>
    <row r="1789" spans="1:37">
      <c r="A1789" s="2">
        <v>325</v>
      </c>
      <c r="B1789" s="2" t="s">
        <v>371</v>
      </c>
      <c r="C1789" s="2" t="s">
        <v>9</v>
      </c>
      <c r="D1789" s="2" t="s">
        <v>439</v>
      </c>
      <c r="E1789" s="2" t="s">
        <v>767</v>
      </c>
      <c r="F1789" s="2" t="s">
        <v>361</v>
      </c>
      <c r="G1789" s="2" t="s">
        <v>1073</v>
      </c>
      <c r="I1789" s="2">
        <v>64158</v>
      </c>
      <c r="J1789" s="169">
        <v>2601</v>
      </c>
      <c r="K1789" s="95">
        <v>7.2544079951218893E-2</v>
      </c>
      <c r="L1789" s="38">
        <f t="shared" si="376"/>
        <v>0</v>
      </c>
      <c r="M1789" s="38">
        <f t="shared" si="377"/>
        <v>0</v>
      </c>
      <c r="N1789" s="38">
        <f t="shared" si="378"/>
        <v>0</v>
      </c>
      <c r="O1789" s="38">
        <f t="shared" si="379"/>
        <v>13.005000000000001</v>
      </c>
      <c r="P1789" s="2">
        <v>16979120</v>
      </c>
      <c r="Q1789" s="24">
        <v>5.6257347976486107</v>
      </c>
      <c r="R1789" s="24">
        <v>0</v>
      </c>
      <c r="S1789" s="24">
        <v>0</v>
      </c>
      <c r="T1789" s="24">
        <v>0</v>
      </c>
      <c r="U1789" s="24">
        <v>1</v>
      </c>
      <c r="V1789" s="95">
        <v>7.2544079951218893E-2</v>
      </c>
      <c r="W1789" s="95">
        <v>0.49831249999999994</v>
      </c>
      <c r="X1789" s="95">
        <v>0.46856249999999999</v>
      </c>
      <c r="Y1789" s="95">
        <f t="shared" si="380"/>
        <v>0.46856249999999999</v>
      </c>
      <c r="Z1789" s="2" t="s">
        <v>532</v>
      </c>
      <c r="AA1789" s="2" t="s">
        <v>532</v>
      </c>
      <c r="AB1789" s="2" t="s">
        <v>532</v>
      </c>
      <c r="AC1789" s="95">
        <v>0.46856249999999999</v>
      </c>
      <c r="AD1789" s="38">
        <f t="shared" si="381"/>
        <v>0</v>
      </c>
      <c r="AE1789" s="38">
        <f t="shared" si="382"/>
        <v>0</v>
      </c>
      <c r="AF1789" s="38">
        <f t="shared" si="383"/>
        <v>0</v>
      </c>
      <c r="AG1789" s="38">
        <f t="shared" si="384"/>
        <v>53.380420537500001</v>
      </c>
      <c r="AH1789" s="38">
        <f t="shared" si="385"/>
        <v>53.380420537500001</v>
      </c>
      <c r="AI1789" s="38">
        <v>105.62805555600001</v>
      </c>
      <c r="AJ1789" s="24">
        <v>0.90430544910305921</v>
      </c>
      <c r="AK1789" s="2">
        <f t="shared" si="386"/>
        <v>1301</v>
      </c>
    </row>
    <row r="1790" spans="1:37">
      <c r="A1790" s="2">
        <v>325</v>
      </c>
      <c r="B1790" s="2" t="s">
        <v>371</v>
      </c>
      <c r="C1790" s="2" t="s">
        <v>9</v>
      </c>
      <c r="D1790" s="2" t="s">
        <v>439</v>
      </c>
      <c r="E1790" s="2" t="s">
        <v>767</v>
      </c>
      <c r="F1790" s="2" t="s">
        <v>361</v>
      </c>
      <c r="G1790" s="2" t="s">
        <v>718</v>
      </c>
      <c r="I1790" s="2">
        <v>64158</v>
      </c>
      <c r="J1790" s="169">
        <v>14766</v>
      </c>
      <c r="K1790" s="95">
        <v>7.6291606946751758E-2</v>
      </c>
      <c r="L1790" s="38">
        <f t="shared" si="376"/>
        <v>0</v>
      </c>
      <c r="M1790" s="38">
        <f t="shared" si="377"/>
        <v>0</v>
      </c>
      <c r="N1790" s="38">
        <f t="shared" si="378"/>
        <v>0</v>
      </c>
      <c r="O1790" s="38">
        <f t="shared" si="379"/>
        <v>73.83</v>
      </c>
      <c r="P1790" s="2">
        <v>16979120</v>
      </c>
      <c r="Q1790" s="24">
        <v>5.9163524888244226</v>
      </c>
      <c r="R1790" s="24">
        <v>0</v>
      </c>
      <c r="S1790" s="24">
        <v>0</v>
      </c>
      <c r="T1790" s="24">
        <v>0</v>
      </c>
      <c r="U1790" s="24">
        <v>1</v>
      </c>
      <c r="V1790" s="95">
        <v>7.6291606946751758E-2</v>
      </c>
      <c r="W1790" s="95">
        <v>0.49831249999999994</v>
      </c>
      <c r="X1790" s="95">
        <v>0.46856249999999999</v>
      </c>
      <c r="Y1790" s="95">
        <f t="shared" si="380"/>
        <v>0.46856249999999999</v>
      </c>
      <c r="Z1790" s="2" t="s">
        <v>532</v>
      </c>
      <c r="AA1790" s="2" t="s">
        <v>532</v>
      </c>
      <c r="AB1790" s="2" t="s">
        <v>532</v>
      </c>
      <c r="AC1790" s="95">
        <v>0.46856249999999999</v>
      </c>
      <c r="AD1790" s="38">
        <f t="shared" si="381"/>
        <v>0</v>
      </c>
      <c r="AE1790" s="38">
        <f t="shared" si="382"/>
        <v>0</v>
      </c>
      <c r="AF1790" s="38">
        <f t="shared" si="383"/>
        <v>0</v>
      </c>
      <c r="AG1790" s="38">
        <f t="shared" si="384"/>
        <v>303.04317172500004</v>
      </c>
      <c r="AH1790" s="38">
        <f t="shared" si="385"/>
        <v>303.04317172500004</v>
      </c>
      <c r="AI1790" s="38">
        <v>105.62805555600001</v>
      </c>
      <c r="AJ1790" s="24">
        <v>0.95102061986544251</v>
      </c>
      <c r="AK1790" s="2">
        <f t="shared" si="386"/>
        <v>7383</v>
      </c>
    </row>
    <row r="1791" spans="1:37">
      <c r="A1791" s="2">
        <v>325</v>
      </c>
      <c r="B1791" s="2" t="s">
        <v>371</v>
      </c>
      <c r="C1791" s="2" t="s">
        <v>9</v>
      </c>
      <c r="D1791" s="2" t="s">
        <v>439</v>
      </c>
      <c r="E1791" s="2" t="s">
        <v>767</v>
      </c>
      <c r="F1791" s="2" t="s">
        <v>361</v>
      </c>
      <c r="G1791" s="2" t="s">
        <v>1077</v>
      </c>
      <c r="I1791" s="2">
        <v>64158</v>
      </c>
      <c r="J1791" s="169">
        <v>0</v>
      </c>
      <c r="K1791" s="95">
        <v>7.6291606946751758E-2</v>
      </c>
      <c r="L1791" s="38">
        <f t="shared" si="376"/>
        <v>0</v>
      </c>
      <c r="M1791" s="38">
        <f t="shared" si="377"/>
        <v>0</v>
      </c>
      <c r="N1791" s="38">
        <f t="shared" si="378"/>
        <v>0</v>
      </c>
      <c r="O1791" s="38">
        <f t="shared" si="379"/>
        <v>0</v>
      </c>
      <c r="P1791" s="2">
        <v>16979120</v>
      </c>
      <c r="Q1791" s="24">
        <v>5.9163524888244226</v>
      </c>
      <c r="R1791" s="24">
        <v>0</v>
      </c>
      <c r="S1791" s="24">
        <v>0</v>
      </c>
      <c r="T1791" s="24">
        <v>0</v>
      </c>
      <c r="U1791" s="24">
        <v>1</v>
      </c>
      <c r="V1791" s="95">
        <v>7.6291606946751758E-2</v>
      </c>
      <c r="W1791" s="95">
        <v>0.49831249999999994</v>
      </c>
      <c r="X1791" s="95">
        <v>0.46856249999999999</v>
      </c>
      <c r="Y1791" s="95">
        <f t="shared" si="380"/>
        <v>0.46856249999999999</v>
      </c>
      <c r="Z1791" s="2" t="s">
        <v>532</v>
      </c>
      <c r="AA1791" s="2" t="s">
        <v>532</v>
      </c>
      <c r="AB1791" s="2" t="s">
        <v>532</v>
      </c>
      <c r="AC1791" s="95">
        <v>0.46856249999999999</v>
      </c>
      <c r="AD1791" s="38">
        <f t="shared" si="381"/>
        <v>0</v>
      </c>
      <c r="AE1791" s="38">
        <f t="shared" si="382"/>
        <v>0</v>
      </c>
      <c r="AF1791" s="38">
        <f t="shared" si="383"/>
        <v>0</v>
      </c>
      <c r="AG1791" s="38">
        <f t="shared" si="384"/>
        <v>0</v>
      </c>
      <c r="AH1791" s="38">
        <f t="shared" si="385"/>
        <v>0</v>
      </c>
      <c r="AI1791" s="38">
        <v>105.62805555600001</v>
      </c>
      <c r="AJ1791" s="24">
        <v>0.95102061986544251</v>
      </c>
      <c r="AK1791" s="2">
        <f t="shared" si="386"/>
        <v>0</v>
      </c>
    </row>
    <row r="1792" spans="1:37">
      <c r="A1792" s="2">
        <v>325</v>
      </c>
      <c r="B1792" s="2" t="s">
        <v>371</v>
      </c>
      <c r="C1792" s="2" t="s">
        <v>9</v>
      </c>
      <c r="D1792" s="2" t="s">
        <v>439</v>
      </c>
      <c r="E1792" s="2" t="s">
        <v>767</v>
      </c>
      <c r="F1792" s="2" t="s">
        <v>361</v>
      </c>
      <c r="G1792" s="2" t="s">
        <v>1069</v>
      </c>
      <c r="I1792" s="2">
        <v>64158</v>
      </c>
      <c r="J1792" s="169">
        <v>7</v>
      </c>
      <c r="K1792" s="95">
        <v>0.15277907665450918</v>
      </c>
      <c r="L1792" s="38">
        <f t="shared" si="376"/>
        <v>0</v>
      </c>
      <c r="M1792" s="38">
        <f t="shared" si="377"/>
        <v>0</v>
      </c>
      <c r="N1792" s="38">
        <f t="shared" si="378"/>
        <v>0</v>
      </c>
      <c r="O1792" s="38">
        <f t="shared" si="379"/>
        <v>3.5000000000000003E-2</v>
      </c>
      <c r="P1792" s="2">
        <v>16979120</v>
      </c>
      <c r="Q1792" s="24">
        <v>11.847893976542952</v>
      </c>
      <c r="R1792" s="24">
        <v>0</v>
      </c>
      <c r="S1792" s="24">
        <v>0</v>
      </c>
      <c r="T1792" s="24">
        <v>0</v>
      </c>
      <c r="U1792" s="24">
        <v>1</v>
      </c>
      <c r="V1792" s="95">
        <v>0.15277907665450918</v>
      </c>
      <c r="W1792" s="95">
        <v>0.49831249999999994</v>
      </c>
      <c r="X1792" s="95">
        <v>0.46856249999999999</v>
      </c>
      <c r="Y1792" s="95">
        <f t="shared" si="380"/>
        <v>0.46856249999999999</v>
      </c>
      <c r="Z1792" s="2" t="s">
        <v>532</v>
      </c>
      <c r="AA1792" s="2" t="s">
        <v>532</v>
      </c>
      <c r="AB1792" s="2" t="s">
        <v>532</v>
      </c>
      <c r="AC1792" s="95">
        <v>0.46856249999999999</v>
      </c>
      <c r="AD1792" s="38">
        <f t="shared" si="381"/>
        <v>0</v>
      </c>
      <c r="AE1792" s="38">
        <f t="shared" si="382"/>
        <v>0</v>
      </c>
      <c r="AF1792" s="38">
        <f t="shared" si="383"/>
        <v>0</v>
      </c>
      <c r="AG1792" s="38">
        <f t="shared" si="384"/>
        <v>0.14366126250000003</v>
      </c>
      <c r="AH1792" s="38">
        <f t="shared" si="385"/>
        <v>0.14366126250000003</v>
      </c>
      <c r="AI1792" s="38">
        <v>105.62805555600001</v>
      </c>
      <c r="AJ1792" s="24">
        <v>1.9044827864728509</v>
      </c>
      <c r="AK1792" s="2">
        <f t="shared" si="386"/>
        <v>4</v>
      </c>
    </row>
    <row r="1793" spans="1:37">
      <c r="A1793" s="2">
        <v>330</v>
      </c>
      <c r="B1793" s="2" t="s">
        <v>376</v>
      </c>
      <c r="C1793" s="2" t="s">
        <v>8</v>
      </c>
      <c r="D1793" s="2" t="s">
        <v>440</v>
      </c>
      <c r="E1793" s="2" t="s">
        <v>767</v>
      </c>
      <c r="F1793" s="2" t="s">
        <v>361</v>
      </c>
      <c r="G1793" s="2" t="s">
        <v>1074</v>
      </c>
      <c r="I1793" s="2">
        <v>31922</v>
      </c>
      <c r="J1793" s="169">
        <v>5133.2</v>
      </c>
      <c r="K1793" s="95">
        <v>4.3767652594031571E-2</v>
      </c>
      <c r="L1793" s="38">
        <f t="shared" si="376"/>
        <v>0</v>
      </c>
      <c r="M1793" s="38">
        <f t="shared" si="377"/>
        <v>0</v>
      </c>
      <c r="N1793" s="38">
        <f t="shared" si="378"/>
        <v>0</v>
      </c>
      <c r="O1793" s="38">
        <f t="shared" si="379"/>
        <v>25.666</v>
      </c>
      <c r="P1793" s="2">
        <v>37967209</v>
      </c>
      <c r="Q1793" s="24">
        <v>0.72782447222662594</v>
      </c>
      <c r="R1793" s="24">
        <v>0</v>
      </c>
      <c r="S1793" s="24">
        <v>0</v>
      </c>
      <c r="T1793" s="24">
        <v>0</v>
      </c>
      <c r="U1793" s="24">
        <v>1</v>
      </c>
      <c r="V1793" s="95">
        <v>4.3767652594031571E-2</v>
      </c>
      <c r="W1793" s="95">
        <v>0.48131249999999992</v>
      </c>
      <c r="X1793" s="95">
        <v>0.45156249999999998</v>
      </c>
      <c r="Y1793" s="95">
        <f t="shared" si="380"/>
        <v>0.45156249999999998</v>
      </c>
      <c r="Z1793" s="2" t="s">
        <v>532</v>
      </c>
      <c r="AA1793" s="2" t="s">
        <v>532</v>
      </c>
      <c r="AB1793" s="2" t="s">
        <v>532</v>
      </c>
      <c r="AC1793" s="95">
        <v>0.45156249999999998</v>
      </c>
      <c r="AD1793" s="38">
        <f t="shared" si="381"/>
        <v>0</v>
      </c>
      <c r="AE1793" s="38">
        <f t="shared" si="382"/>
        <v>0</v>
      </c>
      <c r="AF1793" s="38">
        <f t="shared" si="383"/>
        <v>0</v>
      </c>
      <c r="AG1793" s="38">
        <f t="shared" si="384"/>
        <v>101.526675375</v>
      </c>
      <c r="AH1793" s="38">
        <f t="shared" si="385"/>
        <v>101.526675375</v>
      </c>
      <c r="AI1793" s="38">
        <v>132.838888889</v>
      </c>
      <c r="AJ1793" s="24">
        <v>0.20802239527487684</v>
      </c>
      <c r="AK1793" s="2">
        <f t="shared" si="386"/>
        <v>2567</v>
      </c>
    </row>
    <row r="1794" spans="1:37">
      <c r="A1794" s="2">
        <v>330</v>
      </c>
      <c r="B1794" s="2" t="s">
        <v>376</v>
      </c>
      <c r="C1794" s="2" t="s">
        <v>8</v>
      </c>
      <c r="D1794" s="2" t="s">
        <v>440</v>
      </c>
      <c r="E1794" s="2" t="s">
        <v>767</v>
      </c>
      <c r="F1794" s="2" t="s">
        <v>361</v>
      </c>
      <c r="G1794" s="2" t="s">
        <v>1075</v>
      </c>
      <c r="I1794" s="2">
        <v>31922</v>
      </c>
      <c r="J1794" s="169">
        <v>816</v>
      </c>
      <c r="K1794" s="95">
        <v>3.3357840796106888E-2</v>
      </c>
      <c r="L1794" s="38">
        <f t="shared" si="376"/>
        <v>0</v>
      </c>
      <c r="M1794" s="38">
        <f t="shared" si="377"/>
        <v>0</v>
      </c>
      <c r="N1794" s="38">
        <f t="shared" si="378"/>
        <v>0</v>
      </c>
      <c r="O1794" s="38">
        <f t="shared" si="379"/>
        <v>4.08</v>
      </c>
      <c r="P1794" s="2">
        <v>37967209</v>
      </c>
      <c r="Q1794" s="24">
        <v>0.5547168155725376</v>
      </c>
      <c r="R1794" s="24">
        <v>0</v>
      </c>
      <c r="S1794" s="24">
        <v>0</v>
      </c>
      <c r="T1794" s="24">
        <v>0</v>
      </c>
      <c r="U1794" s="24">
        <v>1</v>
      </c>
      <c r="V1794" s="95">
        <v>3.3357840796106888E-2</v>
      </c>
      <c r="W1794" s="95">
        <v>0.48131249999999992</v>
      </c>
      <c r="X1794" s="95">
        <v>0.45156249999999998</v>
      </c>
      <c r="Y1794" s="95">
        <f t="shared" si="380"/>
        <v>0.45156249999999998</v>
      </c>
      <c r="Z1794" s="2" t="s">
        <v>532</v>
      </c>
      <c r="AA1794" s="2" t="s">
        <v>532</v>
      </c>
      <c r="AB1794" s="2" t="s">
        <v>532</v>
      </c>
      <c r="AC1794" s="95">
        <v>0.45156249999999998</v>
      </c>
      <c r="AD1794" s="38">
        <f t="shared" si="381"/>
        <v>0</v>
      </c>
      <c r="AE1794" s="38">
        <f t="shared" si="382"/>
        <v>0</v>
      </c>
      <c r="AF1794" s="38">
        <f t="shared" si="383"/>
        <v>0</v>
      </c>
      <c r="AG1794" s="38">
        <f t="shared" si="384"/>
        <v>16.139204999999997</v>
      </c>
      <c r="AH1794" s="38">
        <f t="shared" si="385"/>
        <v>16.139204999999997</v>
      </c>
      <c r="AI1794" s="38">
        <v>132.838888889</v>
      </c>
      <c r="AJ1794" s="24">
        <v>0.15854581025783479</v>
      </c>
      <c r="AK1794" s="2">
        <f t="shared" si="386"/>
        <v>408</v>
      </c>
    </row>
    <row r="1795" spans="1:37">
      <c r="A1795" s="2">
        <v>330</v>
      </c>
      <c r="B1795" s="2" t="s">
        <v>376</v>
      </c>
      <c r="C1795" s="2" t="s">
        <v>8</v>
      </c>
      <c r="D1795" s="2" t="s">
        <v>440</v>
      </c>
      <c r="E1795" s="2" t="s">
        <v>767</v>
      </c>
      <c r="F1795" s="2" t="s">
        <v>361</v>
      </c>
      <c r="G1795" s="2" t="s">
        <v>1076</v>
      </c>
      <c r="I1795" s="2">
        <v>31922</v>
      </c>
      <c r="J1795" s="169">
        <v>813</v>
      </c>
      <c r="K1795" s="95">
        <v>0.63294906334189582</v>
      </c>
      <c r="L1795" s="38">
        <f t="shared" si="376"/>
        <v>0</v>
      </c>
      <c r="M1795" s="38">
        <f t="shared" si="377"/>
        <v>0</v>
      </c>
      <c r="N1795" s="38">
        <f t="shared" si="378"/>
        <v>0</v>
      </c>
      <c r="O1795" s="38">
        <f t="shared" si="379"/>
        <v>4.0650000000000004</v>
      </c>
      <c r="P1795" s="2">
        <v>37967209</v>
      </c>
      <c r="Q1795" s="24">
        <v>10.525486076353413</v>
      </c>
      <c r="R1795" s="24">
        <v>0</v>
      </c>
      <c r="S1795" s="24">
        <v>0</v>
      </c>
      <c r="T1795" s="24">
        <v>0</v>
      </c>
      <c r="U1795" s="24">
        <v>1</v>
      </c>
      <c r="V1795" s="95">
        <v>0.63294906334189582</v>
      </c>
      <c r="W1795" s="95">
        <v>0.48131249999999992</v>
      </c>
      <c r="X1795" s="95">
        <v>0.45156249999999998</v>
      </c>
      <c r="Y1795" s="95">
        <f t="shared" si="380"/>
        <v>0.45156249999999998</v>
      </c>
      <c r="Z1795" s="2" t="s">
        <v>532</v>
      </c>
      <c r="AA1795" s="2" t="s">
        <v>532</v>
      </c>
      <c r="AB1795" s="2" t="s">
        <v>532</v>
      </c>
      <c r="AC1795" s="95">
        <v>0.45156249999999998</v>
      </c>
      <c r="AD1795" s="38">
        <f t="shared" si="381"/>
        <v>0</v>
      </c>
      <c r="AE1795" s="38">
        <f t="shared" si="382"/>
        <v>0</v>
      </c>
      <c r="AF1795" s="38">
        <f t="shared" si="383"/>
        <v>0</v>
      </c>
      <c r="AG1795" s="38">
        <f t="shared" si="384"/>
        <v>16.079869687500004</v>
      </c>
      <c r="AH1795" s="38">
        <f t="shared" si="385"/>
        <v>16.079869687500004</v>
      </c>
      <c r="AI1795" s="38">
        <v>132.838888889</v>
      </c>
      <c r="AJ1795" s="24">
        <v>3.0083308662828752</v>
      </c>
      <c r="AK1795" s="2">
        <f t="shared" si="386"/>
        <v>407</v>
      </c>
    </row>
    <row r="1796" spans="1:37">
      <c r="A1796" s="2">
        <v>330</v>
      </c>
      <c r="B1796" s="2" t="s">
        <v>376</v>
      </c>
      <c r="C1796" s="2" t="s">
        <v>8</v>
      </c>
      <c r="D1796" s="2" t="s">
        <v>440</v>
      </c>
      <c r="E1796" s="2" t="s">
        <v>767</v>
      </c>
      <c r="F1796" s="2" t="s">
        <v>361</v>
      </c>
      <c r="G1796" s="2" t="s">
        <v>1073</v>
      </c>
      <c r="I1796" s="2">
        <v>31922</v>
      </c>
      <c r="J1796" s="169">
        <v>1657</v>
      </c>
      <c r="K1796" s="95">
        <v>4.3767652594031571E-2</v>
      </c>
      <c r="L1796" s="38">
        <f t="shared" si="376"/>
        <v>0</v>
      </c>
      <c r="M1796" s="38">
        <f t="shared" si="377"/>
        <v>0</v>
      </c>
      <c r="N1796" s="38">
        <f t="shared" si="378"/>
        <v>0</v>
      </c>
      <c r="O1796" s="38">
        <f t="shared" si="379"/>
        <v>8.2850000000000001</v>
      </c>
      <c r="P1796" s="2">
        <v>37967209</v>
      </c>
      <c r="Q1796" s="24">
        <v>0.72782447222662594</v>
      </c>
      <c r="R1796" s="24">
        <v>0</v>
      </c>
      <c r="S1796" s="24">
        <v>0</v>
      </c>
      <c r="T1796" s="24">
        <v>0</v>
      </c>
      <c r="U1796" s="24">
        <v>1</v>
      </c>
      <c r="V1796" s="95">
        <v>4.3767652594031571E-2</v>
      </c>
      <c r="W1796" s="95">
        <v>0.48131249999999992</v>
      </c>
      <c r="X1796" s="95">
        <v>0.45156249999999998</v>
      </c>
      <c r="Y1796" s="95">
        <f t="shared" si="380"/>
        <v>0.45156249999999998</v>
      </c>
      <c r="Z1796" s="2" t="s">
        <v>532</v>
      </c>
      <c r="AA1796" s="2" t="s">
        <v>532</v>
      </c>
      <c r="AB1796" s="2" t="s">
        <v>532</v>
      </c>
      <c r="AC1796" s="95">
        <v>0.45156249999999998</v>
      </c>
      <c r="AD1796" s="38">
        <f t="shared" si="381"/>
        <v>0</v>
      </c>
      <c r="AE1796" s="38">
        <f t="shared" si="382"/>
        <v>0</v>
      </c>
      <c r="AF1796" s="38">
        <f t="shared" si="383"/>
        <v>0</v>
      </c>
      <c r="AG1796" s="38">
        <f t="shared" si="384"/>
        <v>32.772870937499995</v>
      </c>
      <c r="AH1796" s="38">
        <f t="shared" si="385"/>
        <v>32.772870937499995</v>
      </c>
      <c r="AI1796" s="38">
        <v>132.838888889</v>
      </c>
      <c r="AJ1796" s="24">
        <v>0.20802239527487684</v>
      </c>
      <c r="AK1796" s="2">
        <f t="shared" si="386"/>
        <v>829</v>
      </c>
    </row>
    <row r="1797" spans="1:37">
      <c r="A1797" s="2">
        <v>330</v>
      </c>
      <c r="B1797" s="2" t="s">
        <v>376</v>
      </c>
      <c r="C1797" s="2" t="s">
        <v>8</v>
      </c>
      <c r="D1797" s="2" t="s">
        <v>440</v>
      </c>
      <c r="E1797" s="2" t="s">
        <v>767</v>
      </c>
      <c r="F1797" s="2" t="s">
        <v>361</v>
      </c>
      <c r="G1797" s="2" t="s">
        <v>718</v>
      </c>
      <c r="I1797" s="2">
        <v>31922</v>
      </c>
      <c r="J1797" s="169">
        <v>4884</v>
      </c>
      <c r="K1797" s="95">
        <v>3.3357840796106888E-2</v>
      </c>
      <c r="L1797" s="38">
        <f t="shared" si="376"/>
        <v>0</v>
      </c>
      <c r="M1797" s="38">
        <f t="shared" si="377"/>
        <v>0</v>
      </c>
      <c r="N1797" s="38">
        <f t="shared" si="378"/>
        <v>0</v>
      </c>
      <c r="O1797" s="38">
        <f t="shared" si="379"/>
        <v>24.42</v>
      </c>
      <c r="P1797" s="2">
        <v>37967209</v>
      </c>
      <c r="Q1797" s="24">
        <v>0.5547168155725376</v>
      </c>
      <c r="R1797" s="24">
        <v>0</v>
      </c>
      <c r="S1797" s="24">
        <v>0</v>
      </c>
      <c r="T1797" s="24">
        <v>0</v>
      </c>
      <c r="U1797" s="24">
        <v>1</v>
      </c>
      <c r="V1797" s="95">
        <v>3.3357840796106888E-2</v>
      </c>
      <c r="W1797" s="95">
        <v>0.48131249999999992</v>
      </c>
      <c r="X1797" s="95">
        <v>0.45156249999999998</v>
      </c>
      <c r="Y1797" s="95">
        <f t="shared" si="380"/>
        <v>0.45156249999999998</v>
      </c>
      <c r="Z1797" s="2" t="s">
        <v>532</v>
      </c>
      <c r="AA1797" s="2" t="s">
        <v>532</v>
      </c>
      <c r="AB1797" s="2" t="s">
        <v>532</v>
      </c>
      <c r="AC1797" s="95">
        <v>0.45156249999999998</v>
      </c>
      <c r="AD1797" s="38">
        <f t="shared" si="381"/>
        <v>0</v>
      </c>
      <c r="AE1797" s="38">
        <f t="shared" si="382"/>
        <v>0</v>
      </c>
      <c r="AF1797" s="38">
        <f t="shared" si="383"/>
        <v>0</v>
      </c>
      <c r="AG1797" s="38">
        <f t="shared" si="384"/>
        <v>96.59788875000001</v>
      </c>
      <c r="AH1797" s="38">
        <f t="shared" si="385"/>
        <v>96.59788875000001</v>
      </c>
      <c r="AI1797" s="38">
        <v>132.838888889</v>
      </c>
      <c r="AJ1797" s="24">
        <v>0.15854581025783479</v>
      </c>
      <c r="AK1797" s="2">
        <f t="shared" si="386"/>
        <v>2442</v>
      </c>
    </row>
    <row r="1798" spans="1:37">
      <c r="A1798" s="2">
        <v>330</v>
      </c>
      <c r="B1798" s="2" t="s">
        <v>376</v>
      </c>
      <c r="C1798" s="2" t="s">
        <v>8</v>
      </c>
      <c r="D1798" s="2" t="s">
        <v>440</v>
      </c>
      <c r="E1798" s="2" t="s">
        <v>767</v>
      </c>
      <c r="F1798" s="2" t="s">
        <v>361</v>
      </c>
      <c r="G1798" s="2" t="s">
        <v>1077</v>
      </c>
      <c r="I1798" s="2">
        <v>31922</v>
      </c>
      <c r="J1798" s="169">
        <v>1076</v>
      </c>
      <c r="K1798" s="95">
        <v>3.3357840796106888E-2</v>
      </c>
      <c r="L1798" s="38">
        <f t="shared" si="376"/>
        <v>0</v>
      </c>
      <c r="M1798" s="38">
        <f t="shared" si="377"/>
        <v>0</v>
      </c>
      <c r="N1798" s="38">
        <f t="shared" si="378"/>
        <v>0</v>
      </c>
      <c r="O1798" s="38">
        <f t="shared" si="379"/>
        <v>5.38</v>
      </c>
      <c r="P1798" s="2">
        <v>37967209</v>
      </c>
      <c r="Q1798" s="24">
        <v>0.5547168155725376</v>
      </c>
      <c r="R1798" s="24">
        <v>0</v>
      </c>
      <c r="S1798" s="24">
        <v>0</v>
      </c>
      <c r="T1798" s="24">
        <v>0</v>
      </c>
      <c r="U1798" s="24">
        <v>1</v>
      </c>
      <c r="V1798" s="95">
        <v>3.3357840796106888E-2</v>
      </c>
      <c r="W1798" s="95">
        <v>0.48131249999999992</v>
      </c>
      <c r="X1798" s="95">
        <v>0.45156249999999998</v>
      </c>
      <c r="Y1798" s="95">
        <f t="shared" si="380"/>
        <v>0.45156249999999998</v>
      </c>
      <c r="Z1798" s="2" t="s">
        <v>532</v>
      </c>
      <c r="AA1798" s="2" t="s">
        <v>532</v>
      </c>
      <c r="AB1798" s="2" t="s">
        <v>532</v>
      </c>
      <c r="AC1798" s="95">
        <v>0.45156249999999998</v>
      </c>
      <c r="AD1798" s="38">
        <f t="shared" si="381"/>
        <v>0</v>
      </c>
      <c r="AE1798" s="38">
        <f t="shared" si="382"/>
        <v>0</v>
      </c>
      <c r="AF1798" s="38">
        <f t="shared" si="383"/>
        <v>0</v>
      </c>
      <c r="AG1798" s="38">
        <f t="shared" si="384"/>
        <v>21.281598750000001</v>
      </c>
      <c r="AH1798" s="38">
        <f t="shared" si="385"/>
        <v>21.281598750000001</v>
      </c>
      <c r="AI1798" s="38">
        <v>132.838888889</v>
      </c>
      <c r="AJ1798" s="24">
        <v>0.15854581025783479</v>
      </c>
      <c r="AK1798" s="2">
        <f t="shared" si="386"/>
        <v>538</v>
      </c>
    </row>
    <row r="1799" spans="1:37">
      <c r="A1799" s="2">
        <v>330</v>
      </c>
      <c r="B1799" s="2" t="s">
        <v>376</v>
      </c>
      <c r="C1799" s="2" t="s">
        <v>8</v>
      </c>
      <c r="D1799" s="2" t="s">
        <v>440</v>
      </c>
      <c r="E1799" s="2" t="s">
        <v>767</v>
      </c>
      <c r="F1799" s="2" t="s">
        <v>361</v>
      </c>
      <c r="G1799" s="2" t="s">
        <v>1069</v>
      </c>
      <c r="I1799" s="2">
        <v>31922</v>
      </c>
      <c r="J1799" s="169">
        <v>9364</v>
      </c>
      <c r="K1799" s="95">
        <v>0.63294906334189582</v>
      </c>
      <c r="L1799" s="38">
        <f t="shared" ref="L1799:L1862" si="387">R1799*$J1799*$D$2/1000</f>
        <v>0</v>
      </c>
      <c r="M1799" s="38">
        <f t="shared" ref="M1799:M1862" si="388">S1799*$J1799*$D$2/1000</f>
        <v>0</v>
      </c>
      <c r="N1799" s="38">
        <f t="shared" ref="N1799:N1862" si="389">T1799*$J1799*$D$2/1000</f>
        <v>0</v>
      </c>
      <c r="O1799" s="38">
        <f t="shared" ref="O1799:O1862" si="390">U1799*$J1799*$D$2/1000</f>
        <v>46.82</v>
      </c>
      <c r="P1799" s="2">
        <v>37967209</v>
      </c>
      <c r="Q1799" s="24">
        <v>10.525486076353413</v>
      </c>
      <c r="R1799" s="24">
        <v>0</v>
      </c>
      <c r="S1799" s="24">
        <v>0</v>
      </c>
      <c r="T1799" s="24">
        <v>0</v>
      </c>
      <c r="U1799" s="24">
        <v>1</v>
      </c>
      <c r="V1799" s="95">
        <v>0.63294906334189582</v>
      </c>
      <c r="W1799" s="95">
        <v>0.48131249999999992</v>
      </c>
      <c r="X1799" s="95">
        <v>0.45156249999999998</v>
      </c>
      <c r="Y1799" s="95">
        <f t="shared" ref="Y1799:Y1862" si="391">SUMPRODUCT(R1799:U1799,Z1799:AC1799)</f>
        <v>0.45156249999999998</v>
      </c>
      <c r="Z1799" s="2" t="s">
        <v>532</v>
      </c>
      <c r="AA1799" s="2" t="s">
        <v>532</v>
      </c>
      <c r="AB1799" s="2" t="s">
        <v>532</v>
      </c>
      <c r="AC1799" s="95">
        <v>0.45156249999999998</v>
      </c>
      <c r="AD1799" s="38">
        <f t="shared" ref="AD1799:AD1862" si="392">IFERROR(L1799*Z1799*8760/1000,0)</f>
        <v>0</v>
      </c>
      <c r="AE1799" s="38">
        <f t="shared" ref="AE1799:AE1862" si="393">IFERROR(M1799*AA1799*8760/1000,0)</f>
        <v>0</v>
      </c>
      <c r="AF1799" s="38">
        <f t="shared" ref="AF1799:AF1862" si="394">IFERROR(N1799*AB1799*8760/1000,0)</f>
        <v>0</v>
      </c>
      <c r="AG1799" s="38">
        <f t="shared" ref="AG1799:AG1862" si="395">IFERROR(O1799*AC1799*8760/1000,0)</f>
        <v>185.20528874999999</v>
      </c>
      <c r="AH1799" s="38">
        <f t="shared" ref="AH1799:AH1862" si="396">AF1799+AG1799</f>
        <v>185.20528874999999</v>
      </c>
      <c r="AI1799" s="38">
        <v>132.838888889</v>
      </c>
      <c r="AJ1799" s="24">
        <v>3.0083308662828752</v>
      </c>
      <c r="AK1799" s="2">
        <f t="shared" si="386"/>
        <v>4682</v>
      </c>
    </row>
    <row r="1800" spans="1:37">
      <c r="A1800" s="2">
        <v>316</v>
      </c>
      <c r="B1800" s="2" t="s">
        <v>364</v>
      </c>
      <c r="C1800" s="2" t="s">
        <v>7</v>
      </c>
      <c r="D1800" s="2" t="s">
        <v>441</v>
      </c>
      <c r="E1800" s="2" t="s">
        <v>767</v>
      </c>
      <c r="F1800" s="2" t="s">
        <v>361</v>
      </c>
      <c r="G1800" s="2" t="s">
        <v>1074</v>
      </c>
      <c r="I1800" s="2">
        <v>311079</v>
      </c>
      <c r="J1800" s="169">
        <v>2216</v>
      </c>
      <c r="K1800" s="95">
        <v>1.2791669866992626E-6</v>
      </c>
      <c r="L1800" s="38">
        <f t="shared" si="387"/>
        <v>0</v>
      </c>
      <c r="M1800" s="38">
        <f t="shared" si="388"/>
        <v>0</v>
      </c>
      <c r="N1800" s="38">
        <f t="shared" si="389"/>
        <v>0</v>
      </c>
      <c r="O1800" s="38">
        <f t="shared" si="390"/>
        <v>11.08</v>
      </c>
      <c r="P1800" s="2">
        <v>10341330</v>
      </c>
      <c r="Q1800" s="24">
        <v>5.7213096226433333E-4</v>
      </c>
      <c r="R1800" s="24">
        <v>0</v>
      </c>
      <c r="S1800" s="24">
        <v>0</v>
      </c>
      <c r="T1800" s="24">
        <v>0</v>
      </c>
      <c r="U1800" s="24">
        <v>1</v>
      </c>
      <c r="V1800" s="95">
        <v>1.2791669866992626E-6</v>
      </c>
      <c r="W1800" s="95">
        <v>0.38621874999999994</v>
      </c>
      <c r="X1800" s="95">
        <v>0.33946874999999999</v>
      </c>
      <c r="Y1800" s="95">
        <f t="shared" si="391"/>
        <v>0.33946874999999999</v>
      </c>
      <c r="Z1800" s="2" t="s">
        <v>532</v>
      </c>
      <c r="AA1800" s="2" t="s">
        <v>532</v>
      </c>
      <c r="AB1800" s="2" t="s">
        <v>532</v>
      </c>
      <c r="AC1800" s="95">
        <v>0.33946874999999999</v>
      </c>
      <c r="AD1800" s="38">
        <f t="shared" si="392"/>
        <v>0</v>
      </c>
      <c r="AE1800" s="38">
        <f t="shared" si="393"/>
        <v>0</v>
      </c>
      <c r="AF1800" s="38">
        <f t="shared" si="394"/>
        <v>0</v>
      </c>
      <c r="AG1800" s="38">
        <f t="shared" si="395"/>
        <v>32.949108449999997</v>
      </c>
      <c r="AH1800" s="38">
        <f t="shared" si="396"/>
        <v>32.949108449999997</v>
      </c>
      <c r="AI1800" s="38">
        <v>46.353055556000001</v>
      </c>
      <c r="AJ1800" s="24">
        <v>1.2764196476422289E-4</v>
      </c>
      <c r="AK1800" s="2">
        <f t="shared" si="386"/>
        <v>1108</v>
      </c>
    </row>
    <row r="1801" spans="1:37">
      <c r="A1801" s="2">
        <v>316</v>
      </c>
      <c r="B1801" s="2" t="s">
        <v>364</v>
      </c>
      <c r="C1801" s="2" t="s">
        <v>7</v>
      </c>
      <c r="D1801" s="2" t="s">
        <v>441</v>
      </c>
      <c r="E1801" s="2" t="s">
        <v>767</v>
      </c>
      <c r="F1801" s="2" t="s">
        <v>361</v>
      </c>
      <c r="G1801" s="2" t="s">
        <v>1075</v>
      </c>
      <c r="I1801" s="2">
        <v>311079</v>
      </c>
      <c r="J1801" s="169">
        <v>4016.8</v>
      </c>
      <c r="K1801" s="95">
        <v>1.9354505220364608E-6</v>
      </c>
      <c r="L1801" s="38">
        <f t="shared" si="387"/>
        <v>0</v>
      </c>
      <c r="M1801" s="38">
        <f t="shared" si="388"/>
        <v>0</v>
      </c>
      <c r="N1801" s="38">
        <f t="shared" si="389"/>
        <v>0</v>
      </c>
      <c r="O1801" s="38">
        <f t="shared" si="390"/>
        <v>20.084</v>
      </c>
      <c r="P1801" s="2">
        <v>10341330</v>
      </c>
      <c r="Q1801" s="24">
        <v>8.6566584433597847E-4</v>
      </c>
      <c r="R1801" s="24">
        <v>0</v>
      </c>
      <c r="S1801" s="24">
        <v>0</v>
      </c>
      <c r="T1801" s="24">
        <v>0</v>
      </c>
      <c r="U1801" s="24">
        <v>1</v>
      </c>
      <c r="V1801" s="95">
        <v>1.9354505220364608E-6</v>
      </c>
      <c r="W1801" s="95">
        <v>0.38621874999999994</v>
      </c>
      <c r="X1801" s="95">
        <v>0.33946874999999999</v>
      </c>
      <c r="Y1801" s="95">
        <f t="shared" si="391"/>
        <v>0.33946874999999999</v>
      </c>
      <c r="Z1801" s="2" t="s">
        <v>532</v>
      </c>
      <c r="AA1801" s="2" t="s">
        <v>532</v>
      </c>
      <c r="AB1801" s="2" t="s">
        <v>532</v>
      </c>
      <c r="AC1801" s="95">
        <v>0.33946874999999999</v>
      </c>
      <c r="AD1801" s="38">
        <f t="shared" si="392"/>
        <v>0</v>
      </c>
      <c r="AE1801" s="38">
        <f t="shared" si="393"/>
        <v>0</v>
      </c>
      <c r="AF1801" s="38">
        <f t="shared" si="394"/>
        <v>0</v>
      </c>
      <c r="AG1801" s="38">
        <f t="shared" si="395"/>
        <v>59.724719684999997</v>
      </c>
      <c r="AH1801" s="38">
        <f t="shared" si="396"/>
        <v>59.724719684999997</v>
      </c>
      <c r="AI1801" s="38">
        <v>46.353055556000001</v>
      </c>
      <c r="AJ1801" s="24">
        <v>1.9312936458291814E-4</v>
      </c>
      <c r="AK1801" s="2">
        <f t="shared" si="386"/>
        <v>2008</v>
      </c>
    </row>
    <row r="1802" spans="1:37">
      <c r="A1802" s="2">
        <v>316</v>
      </c>
      <c r="B1802" s="2" t="s">
        <v>364</v>
      </c>
      <c r="C1802" s="2" t="s">
        <v>7</v>
      </c>
      <c r="D1802" s="2" t="s">
        <v>441</v>
      </c>
      <c r="E1802" s="2" t="s">
        <v>767</v>
      </c>
      <c r="F1802" s="2" t="s">
        <v>361</v>
      </c>
      <c r="G1802" s="2" t="s">
        <v>1076</v>
      </c>
      <c r="I1802" s="2">
        <v>311079</v>
      </c>
      <c r="J1802" s="169">
        <v>3742.3999999999996</v>
      </c>
      <c r="K1802" s="95">
        <v>3.6772009682427935E-2</v>
      </c>
      <c r="L1802" s="38">
        <f t="shared" si="387"/>
        <v>0</v>
      </c>
      <c r="M1802" s="38">
        <f t="shared" si="388"/>
        <v>0</v>
      </c>
      <c r="N1802" s="38">
        <f t="shared" si="389"/>
        <v>0</v>
      </c>
      <c r="O1802" s="38">
        <f t="shared" si="390"/>
        <v>18.712</v>
      </c>
      <c r="P1802" s="2">
        <v>10341330</v>
      </c>
      <c r="Q1802" s="24">
        <v>16.446957670700961</v>
      </c>
      <c r="R1802" s="24">
        <v>0</v>
      </c>
      <c r="S1802" s="24">
        <v>0</v>
      </c>
      <c r="T1802" s="24">
        <v>0</v>
      </c>
      <c r="U1802" s="24">
        <v>1</v>
      </c>
      <c r="V1802" s="95">
        <v>3.6772009682427935E-2</v>
      </c>
      <c r="W1802" s="95">
        <v>0.38621874999999994</v>
      </c>
      <c r="X1802" s="95">
        <v>0.33946874999999999</v>
      </c>
      <c r="Y1802" s="95">
        <f t="shared" si="391"/>
        <v>0.33946874999999999</v>
      </c>
      <c r="Z1802" s="2" t="s">
        <v>532</v>
      </c>
      <c r="AA1802" s="2" t="s">
        <v>532</v>
      </c>
      <c r="AB1802" s="2" t="s">
        <v>532</v>
      </c>
      <c r="AC1802" s="95">
        <v>0.33946874999999999</v>
      </c>
      <c r="AD1802" s="38">
        <f t="shared" si="392"/>
        <v>0</v>
      </c>
      <c r="AE1802" s="38">
        <f t="shared" si="393"/>
        <v>0</v>
      </c>
      <c r="AF1802" s="38">
        <f t="shared" si="394"/>
        <v>0</v>
      </c>
      <c r="AG1802" s="38">
        <f t="shared" si="395"/>
        <v>55.644739829999999</v>
      </c>
      <c r="AH1802" s="38">
        <f t="shared" si="396"/>
        <v>55.644739829999999</v>
      </c>
      <c r="AI1802" s="38">
        <v>46.353055556000001</v>
      </c>
      <c r="AJ1802" s="24">
        <v>3.6693032364019453</v>
      </c>
      <c r="AK1802" s="2">
        <f t="shared" si="386"/>
        <v>1871</v>
      </c>
    </row>
    <row r="1803" spans="1:37">
      <c r="A1803" s="2">
        <v>316</v>
      </c>
      <c r="B1803" s="2" t="s">
        <v>364</v>
      </c>
      <c r="C1803" s="2" t="s">
        <v>7</v>
      </c>
      <c r="D1803" s="2" t="s">
        <v>441</v>
      </c>
      <c r="E1803" s="2" t="s">
        <v>767</v>
      </c>
      <c r="F1803" s="2" t="s">
        <v>361</v>
      </c>
      <c r="G1803" s="2" t="s">
        <v>1073</v>
      </c>
      <c r="I1803" s="2">
        <v>311079</v>
      </c>
      <c r="J1803" s="169">
        <v>0</v>
      </c>
      <c r="K1803" s="95">
        <v>1.2791669866992626E-6</v>
      </c>
      <c r="L1803" s="38">
        <f t="shared" si="387"/>
        <v>0</v>
      </c>
      <c r="M1803" s="38">
        <f t="shared" si="388"/>
        <v>0</v>
      </c>
      <c r="N1803" s="38">
        <f t="shared" si="389"/>
        <v>0</v>
      </c>
      <c r="O1803" s="38">
        <f t="shared" si="390"/>
        <v>0</v>
      </c>
      <c r="P1803" s="2">
        <v>10341330</v>
      </c>
      <c r="Q1803" s="24">
        <v>5.7213096226433333E-4</v>
      </c>
      <c r="R1803" s="24">
        <v>0</v>
      </c>
      <c r="S1803" s="24">
        <v>0</v>
      </c>
      <c r="T1803" s="24">
        <v>0</v>
      </c>
      <c r="U1803" s="24">
        <v>1</v>
      </c>
      <c r="V1803" s="95">
        <v>1.2791669866992626E-6</v>
      </c>
      <c r="W1803" s="95">
        <v>0.38621874999999994</v>
      </c>
      <c r="X1803" s="95">
        <v>0.33946874999999999</v>
      </c>
      <c r="Y1803" s="95">
        <f t="shared" si="391"/>
        <v>0.33946874999999999</v>
      </c>
      <c r="Z1803" s="2" t="s">
        <v>532</v>
      </c>
      <c r="AA1803" s="2" t="s">
        <v>532</v>
      </c>
      <c r="AB1803" s="2" t="s">
        <v>532</v>
      </c>
      <c r="AC1803" s="95">
        <v>0.33946874999999999</v>
      </c>
      <c r="AD1803" s="38">
        <f t="shared" si="392"/>
        <v>0</v>
      </c>
      <c r="AE1803" s="38">
        <f t="shared" si="393"/>
        <v>0</v>
      </c>
      <c r="AF1803" s="38">
        <f t="shared" si="394"/>
        <v>0</v>
      </c>
      <c r="AG1803" s="38">
        <f t="shared" si="395"/>
        <v>0</v>
      </c>
      <c r="AH1803" s="38">
        <f t="shared" si="396"/>
        <v>0</v>
      </c>
      <c r="AI1803" s="38">
        <v>46.353055556000001</v>
      </c>
      <c r="AJ1803" s="24">
        <v>1.2764196476422289E-4</v>
      </c>
      <c r="AK1803" s="2">
        <f t="shared" si="386"/>
        <v>0</v>
      </c>
    </row>
    <row r="1804" spans="1:37">
      <c r="A1804" s="2">
        <v>316</v>
      </c>
      <c r="B1804" s="2" t="s">
        <v>364</v>
      </c>
      <c r="C1804" s="2" t="s">
        <v>7</v>
      </c>
      <c r="D1804" s="2" t="s">
        <v>441</v>
      </c>
      <c r="E1804" s="2" t="s">
        <v>767</v>
      </c>
      <c r="F1804" s="2" t="s">
        <v>361</v>
      </c>
      <c r="G1804" s="2" t="s">
        <v>718</v>
      </c>
      <c r="I1804" s="2">
        <v>311079</v>
      </c>
      <c r="J1804" s="169">
        <v>23</v>
      </c>
      <c r="K1804" s="95">
        <v>1.9354505220364608E-6</v>
      </c>
      <c r="L1804" s="38">
        <f t="shared" si="387"/>
        <v>0</v>
      </c>
      <c r="M1804" s="38">
        <f t="shared" si="388"/>
        <v>0</v>
      </c>
      <c r="N1804" s="38">
        <f t="shared" si="389"/>
        <v>0</v>
      </c>
      <c r="O1804" s="38">
        <f t="shared" si="390"/>
        <v>0.115</v>
      </c>
      <c r="P1804" s="2">
        <v>10341330</v>
      </c>
      <c r="Q1804" s="24">
        <v>8.6566584433597847E-4</v>
      </c>
      <c r="R1804" s="24">
        <v>0</v>
      </c>
      <c r="S1804" s="24">
        <v>0</v>
      </c>
      <c r="T1804" s="24">
        <v>0</v>
      </c>
      <c r="U1804" s="24">
        <v>1</v>
      </c>
      <c r="V1804" s="95">
        <v>1.9354505220364608E-6</v>
      </c>
      <c r="W1804" s="95">
        <v>0.38621874999999994</v>
      </c>
      <c r="X1804" s="95">
        <v>0.33946874999999999</v>
      </c>
      <c r="Y1804" s="95">
        <f t="shared" si="391"/>
        <v>0.33946874999999999</v>
      </c>
      <c r="Z1804" s="2" t="s">
        <v>532</v>
      </c>
      <c r="AA1804" s="2" t="s">
        <v>532</v>
      </c>
      <c r="AB1804" s="2" t="s">
        <v>532</v>
      </c>
      <c r="AC1804" s="95">
        <v>0.33946874999999999</v>
      </c>
      <c r="AD1804" s="38">
        <f t="shared" si="392"/>
        <v>0</v>
      </c>
      <c r="AE1804" s="38">
        <f t="shared" si="393"/>
        <v>0</v>
      </c>
      <c r="AF1804" s="38">
        <f t="shared" si="394"/>
        <v>0</v>
      </c>
      <c r="AG1804" s="38">
        <f t="shared" si="395"/>
        <v>0.34198081874999997</v>
      </c>
      <c r="AH1804" s="38">
        <f t="shared" si="396"/>
        <v>0.34198081874999997</v>
      </c>
      <c r="AI1804" s="38">
        <v>46.353055556000001</v>
      </c>
      <c r="AJ1804" s="24">
        <v>1.9312936458291814E-4</v>
      </c>
      <c r="AK1804" s="2">
        <f t="shared" si="386"/>
        <v>12</v>
      </c>
    </row>
    <row r="1805" spans="1:37">
      <c r="A1805" s="2">
        <v>316</v>
      </c>
      <c r="B1805" s="2" t="s">
        <v>364</v>
      </c>
      <c r="C1805" s="2" t="s">
        <v>7</v>
      </c>
      <c r="D1805" s="2" t="s">
        <v>441</v>
      </c>
      <c r="E1805" s="2" t="s">
        <v>767</v>
      </c>
      <c r="F1805" s="2" t="s">
        <v>361</v>
      </c>
      <c r="G1805" s="2" t="s">
        <v>1077</v>
      </c>
      <c r="I1805" s="2">
        <v>311079</v>
      </c>
      <c r="J1805" s="169">
        <v>11523</v>
      </c>
      <c r="K1805" s="95">
        <v>1.9354505220364608E-6</v>
      </c>
      <c r="L1805" s="38">
        <f t="shared" si="387"/>
        <v>0</v>
      </c>
      <c r="M1805" s="38">
        <f t="shared" si="388"/>
        <v>0</v>
      </c>
      <c r="N1805" s="38">
        <f t="shared" si="389"/>
        <v>0</v>
      </c>
      <c r="O1805" s="38">
        <f t="shared" si="390"/>
        <v>57.615000000000002</v>
      </c>
      <c r="P1805" s="2">
        <v>10341330</v>
      </c>
      <c r="Q1805" s="24">
        <v>8.6566584433597847E-4</v>
      </c>
      <c r="R1805" s="24">
        <v>0</v>
      </c>
      <c r="S1805" s="24">
        <v>0</v>
      </c>
      <c r="T1805" s="24">
        <v>0</v>
      </c>
      <c r="U1805" s="24">
        <v>1</v>
      </c>
      <c r="V1805" s="95">
        <v>1.9354505220364608E-6</v>
      </c>
      <c r="W1805" s="95">
        <v>0.38621874999999994</v>
      </c>
      <c r="X1805" s="95">
        <v>0.33946874999999999</v>
      </c>
      <c r="Y1805" s="95">
        <f t="shared" si="391"/>
        <v>0.33946874999999999</v>
      </c>
      <c r="Z1805" s="2" t="s">
        <v>532</v>
      </c>
      <c r="AA1805" s="2" t="s">
        <v>532</v>
      </c>
      <c r="AB1805" s="2" t="s">
        <v>532</v>
      </c>
      <c r="AC1805" s="95">
        <v>0.33946874999999999</v>
      </c>
      <c r="AD1805" s="38">
        <f t="shared" si="392"/>
        <v>0</v>
      </c>
      <c r="AE1805" s="38">
        <f t="shared" si="393"/>
        <v>0</v>
      </c>
      <c r="AF1805" s="38">
        <f t="shared" si="394"/>
        <v>0</v>
      </c>
      <c r="AG1805" s="38">
        <f t="shared" si="395"/>
        <v>171.33239019375</v>
      </c>
      <c r="AH1805" s="38">
        <f t="shared" si="396"/>
        <v>171.33239019375</v>
      </c>
      <c r="AI1805" s="38">
        <v>46.353055556000001</v>
      </c>
      <c r="AJ1805" s="24">
        <v>1.9312936458291814E-4</v>
      </c>
      <c r="AK1805" s="2">
        <f t="shared" si="386"/>
        <v>5762</v>
      </c>
    </row>
    <row r="1806" spans="1:37">
      <c r="A1806" s="2">
        <v>316</v>
      </c>
      <c r="B1806" s="2" t="s">
        <v>364</v>
      </c>
      <c r="C1806" s="2" t="s">
        <v>7</v>
      </c>
      <c r="D1806" s="2" t="s">
        <v>441</v>
      </c>
      <c r="E1806" s="2" t="s">
        <v>767</v>
      </c>
      <c r="F1806" s="2" t="s">
        <v>361</v>
      </c>
      <c r="G1806" s="2" t="s">
        <v>1069</v>
      </c>
      <c r="I1806" s="2">
        <v>311079</v>
      </c>
      <c r="J1806" s="169">
        <v>1442</v>
      </c>
      <c r="K1806" s="95">
        <v>3.6772009682427935E-2</v>
      </c>
      <c r="L1806" s="38">
        <f t="shared" si="387"/>
        <v>0</v>
      </c>
      <c r="M1806" s="38">
        <f t="shared" si="388"/>
        <v>0</v>
      </c>
      <c r="N1806" s="38">
        <f t="shared" si="389"/>
        <v>0</v>
      </c>
      <c r="O1806" s="38">
        <f t="shared" si="390"/>
        <v>7.21</v>
      </c>
      <c r="P1806" s="2">
        <v>10341330</v>
      </c>
      <c r="Q1806" s="24">
        <v>16.446957670700961</v>
      </c>
      <c r="R1806" s="24">
        <v>0</v>
      </c>
      <c r="S1806" s="24">
        <v>0</v>
      </c>
      <c r="T1806" s="24">
        <v>0</v>
      </c>
      <c r="U1806" s="24">
        <v>1</v>
      </c>
      <c r="V1806" s="95">
        <v>3.6772009682427935E-2</v>
      </c>
      <c r="W1806" s="95">
        <v>0.38621874999999994</v>
      </c>
      <c r="X1806" s="95">
        <v>0.33946874999999999</v>
      </c>
      <c r="Y1806" s="95">
        <f t="shared" si="391"/>
        <v>0.33946874999999999</v>
      </c>
      <c r="Z1806" s="2" t="s">
        <v>532</v>
      </c>
      <c r="AA1806" s="2" t="s">
        <v>532</v>
      </c>
      <c r="AB1806" s="2" t="s">
        <v>532</v>
      </c>
      <c r="AC1806" s="95">
        <v>0.33946874999999999</v>
      </c>
      <c r="AD1806" s="38">
        <f t="shared" si="392"/>
        <v>0</v>
      </c>
      <c r="AE1806" s="38">
        <f t="shared" si="393"/>
        <v>0</v>
      </c>
      <c r="AF1806" s="38">
        <f t="shared" si="394"/>
        <v>0</v>
      </c>
      <c r="AG1806" s="38">
        <f t="shared" si="395"/>
        <v>21.440710462499997</v>
      </c>
      <c r="AH1806" s="38">
        <f t="shared" si="396"/>
        <v>21.440710462499997</v>
      </c>
      <c r="AI1806" s="38">
        <v>46.353055556000001</v>
      </c>
      <c r="AJ1806" s="24">
        <v>3.6693032364019453</v>
      </c>
      <c r="AK1806" s="2">
        <f t="shared" si="386"/>
        <v>721</v>
      </c>
    </row>
    <row r="1807" spans="1:37">
      <c r="A1807" s="2">
        <v>342</v>
      </c>
      <c r="B1807" s="2" t="s">
        <v>387</v>
      </c>
      <c r="C1807" s="2" t="s">
        <v>6</v>
      </c>
      <c r="D1807" s="2" t="s">
        <v>442</v>
      </c>
      <c r="E1807" s="2" t="s">
        <v>767</v>
      </c>
      <c r="F1807" s="2" t="s">
        <v>361</v>
      </c>
      <c r="G1807" s="2" t="s">
        <v>1074</v>
      </c>
      <c r="I1807" s="2">
        <v>28996</v>
      </c>
      <c r="J1807" s="169">
        <v>801</v>
      </c>
      <c r="K1807" s="95">
        <v>1.3577777069162517E-2</v>
      </c>
      <c r="L1807" s="38">
        <f t="shared" si="387"/>
        <v>0</v>
      </c>
      <c r="M1807" s="38">
        <f t="shared" si="388"/>
        <v>0</v>
      </c>
      <c r="N1807" s="38">
        <f t="shared" si="389"/>
        <v>0</v>
      </c>
      <c r="O1807" s="38">
        <f t="shared" si="390"/>
        <v>4.0049999999999999</v>
      </c>
      <c r="P1807" s="2">
        <v>19760314</v>
      </c>
      <c r="Q1807" s="24">
        <v>0.31154102903398467</v>
      </c>
      <c r="R1807" s="24">
        <v>0</v>
      </c>
      <c r="S1807" s="24">
        <v>0</v>
      </c>
      <c r="T1807" s="24">
        <v>0</v>
      </c>
      <c r="U1807" s="24">
        <v>1</v>
      </c>
      <c r="V1807" s="95">
        <v>1.3577777069162517E-2</v>
      </c>
      <c r="W1807" s="95">
        <v>0.38674999999999998</v>
      </c>
      <c r="X1807" s="95">
        <v>0.35699999999999998</v>
      </c>
      <c r="Y1807" s="95">
        <f t="shared" si="391"/>
        <v>0.35699999999999998</v>
      </c>
      <c r="Z1807" s="2" t="s">
        <v>532</v>
      </c>
      <c r="AA1807" s="2" t="s">
        <v>532</v>
      </c>
      <c r="AB1807" s="2" t="s">
        <v>532</v>
      </c>
      <c r="AC1807" s="95">
        <v>0.35699999999999998</v>
      </c>
      <c r="AD1807" s="38">
        <f t="shared" si="392"/>
        <v>0</v>
      </c>
      <c r="AE1807" s="38">
        <f t="shared" si="393"/>
        <v>0</v>
      </c>
      <c r="AF1807" s="38">
        <f t="shared" si="394"/>
        <v>0</v>
      </c>
      <c r="AG1807" s="38">
        <f t="shared" si="395"/>
        <v>12.524916599999999</v>
      </c>
      <c r="AH1807" s="38">
        <f t="shared" si="396"/>
        <v>12.524916599999999</v>
      </c>
      <c r="AI1807" s="38">
        <v>43.256944443999998</v>
      </c>
      <c r="AJ1807" s="24">
        <v>0.14231584400429256</v>
      </c>
      <c r="AK1807" s="2">
        <f t="shared" ref="AK1807:AK1870" si="397">ROUND((O1807+N1807)/0.01,0)</f>
        <v>401</v>
      </c>
    </row>
    <row r="1808" spans="1:37">
      <c r="A1808" s="2">
        <v>342</v>
      </c>
      <c r="B1808" s="2" t="s">
        <v>387</v>
      </c>
      <c r="C1808" s="2" t="s">
        <v>6</v>
      </c>
      <c r="D1808" s="2" t="s">
        <v>442</v>
      </c>
      <c r="E1808" s="2" t="s">
        <v>767</v>
      </c>
      <c r="F1808" s="2" t="s">
        <v>361</v>
      </c>
      <c r="G1808" s="2" t="s">
        <v>1075</v>
      </c>
      <c r="I1808" s="2">
        <v>28996</v>
      </c>
      <c r="J1808" s="169">
        <v>1394.5999999999995</v>
      </c>
      <c r="K1808" s="95">
        <v>4.6878837636314098E-2</v>
      </c>
      <c r="L1808" s="38">
        <f t="shared" si="387"/>
        <v>0</v>
      </c>
      <c r="M1808" s="38">
        <f t="shared" si="388"/>
        <v>0</v>
      </c>
      <c r="N1808" s="38">
        <f t="shared" si="389"/>
        <v>0</v>
      </c>
      <c r="O1808" s="38">
        <f t="shared" si="390"/>
        <v>6.9729999999999972</v>
      </c>
      <c r="P1808" s="2">
        <v>19760314</v>
      </c>
      <c r="Q1808" s="24">
        <v>1.0756312497061205</v>
      </c>
      <c r="R1808" s="24">
        <v>0</v>
      </c>
      <c r="S1808" s="24">
        <v>0</v>
      </c>
      <c r="T1808" s="24">
        <v>0</v>
      </c>
      <c r="U1808" s="24">
        <v>1</v>
      </c>
      <c r="V1808" s="95">
        <v>4.6878837636314098E-2</v>
      </c>
      <c r="W1808" s="95">
        <v>0.38674999999999998</v>
      </c>
      <c r="X1808" s="95">
        <v>0.35699999999999998</v>
      </c>
      <c r="Y1808" s="95">
        <f t="shared" si="391"/>
        <v>0.35699999999999998</v>
      </c>
      <c r="Z1808" s="2" t="s">
        <v>532</v>
      </c>
      <c r="AA1808" s="2" t="s">
        <v>532</v>
      </c>
      <c r="AB1808" s="2" t="s">
        <v>532</v>
      </c>
      <c r="AC1808" s="95">
        <v>0.35699999999999998</v>
      </c>
      <c r="AD1808" s="38">
        <f t="shared" si="392"/>
        <v>0</v>
      </c>
      <c r="AE1808" s="38">
        <f t="shared" si="393"/>
        <v>0</v>
      </c>
      <c r="AF1808" s="38">
        <f t="shared" si="394"/>
        <v>0</v>
      </c>
      <c r="AG1808" s="38">
        <f t="shared" si="395"/>
        <v>21.806802359999992</v>
      </c>
      <c r="AH1808" s="38">
        <f t="shared" si="396"/>
        <v>21.806802359999992</v>
      </c>
      <c r="AI1808" s="38">
        <v>43.256944443999998</v>
      </c>
      <c r="AJ1808" s="24">
        <v>0.49136182676799117</v>
      </c>
      <c r="AK1808" s="2">
        <f t="shared" si="397"/>
        <v>697</v>
      </c>
    </row>
    <row r="1809" spans="1:37">
      <c r="A1809" s="2">
        <v>342</v>
      </c>
      <c r="B1809" s="2" t="s">
        <v>387</v>
      </c>
      <c r="C1809" s="2" t="s">
        <v>6</v>
      </c>
      <c r="D1809" s="2" t="s">
        <v>442</v>
      </c>
      <c r="E1809" s="2" t="s">
        <v>767</v>
      </c>
      <c r="F1809" s="2" t="s">
        <v>361</v>
      </c>
      <c r="G1809" s="2" t="s">
        <v>1076</v>
      </c>
      <c r="I1809" s="2">
        <v>28996</v>
      </c>
      <c r="J1809" s="169">
        <v>0.3999999999996362</v>
      </c>
      <c r="K1809" s="95">
        <v>0.4888605324872396</v>
      </c>
      <c r="L1809" s="38">
        <f t="shared" si="387"/>
        <v>0</v>
      </c>
      <c r="M1809" s="38">
        <f t="shared" si="388"/>
        <v>0</v>
      </c>
      <c r="N1809" s="38">
        <f t="shared" si="389"/>
        <v>0</v>
      </c>
      <c r="O1809" s="38">
        <f t="shared" si="390"/>
        <v>1.9999999999981812E-3</v>
      </c>
      <c r="P1809" s="2">
        <v>19760314</v>
      </c>
      <c r="Q1809" s="24">
        <v>11.216866543719901</v>
      </c>
      <c r="R1809" s="24">
        <v>0</v>
      </c>
      <c r="S1809" s="24">
        <v>0</v>
      </c>
      <c r="T1809" s="24">
        <v>0</v>
      </c>
      <c r="U1809" s="24">
        <v>1</v>
      </c>
      <c r="V1809" s="95">
        <v>0.4888605324872396</v>
      </c>
      <c r="W1809" s="95">
        <v>0.38674999999999998</v>
      </c>
      <c r="X1809" s="95">
        <v>0.35699999999999998</v>
      </c>
      <c r="Y1809" s="95">
        <f t="shared" si="391"/>
        <v>0.35699999999999998</v>
      </c>
      <c r="Z1809" s="2" t="s">
        <v>532</v>
      </c>
      <c r="AA1809" s="2" t="s">
        <v>532</v>
      </c>
      <c r="AB1809" s="2" t="s">
        <v>532</v>
      </c>
      <c r="AC1809" s="95">
        <v>0.35699999999999998</v>
      </c>
      <c r="AD1809" s="38">
        <f t="shared" si="392"/>
        <v>0</v>
      </c>
      <c r="AE1809" s="38">
        <f t="shared" si="393"/>
        <v>0</v>
      </c>
      <c r="AF1809" s="38">
        <f t="shared" si="394"/>
        <v>0</v>
      </c>
      <c r="AG1809" s="38">
        <f t="shared" si="395"/>
        <v>6.2546399999943124E-3</v>
      </c>
      <c r="AH1809" s="38">
        <f t="shared" si="396"/>
        <v>6.2546399999943124E-3</v>
      </c>
      <c r="AI1809" s="38">
        <v>43.256944443999998</v>
      </c>
      <c r="AJ1809" s="24">
        <v>5.124005124470691</v>
      </c>
      <c r="AK1809" s="2">
        <f t="shared" si="397"/>
        <v>0</v>
      </c>
    </row>
    <row r="1810" spans="1:37">
      <c r="A1810" s="2">
        <v>342</v>
      </c>
      <c r="B1810" s="2" t="s">
        <v>387</v>
      </c>
      <c r="C1810" s="2" t="s">
        <v>6</v>
      </c>
      <c r="D1810" s="2" t="s">
        <v>442</v>
      </c>
      <c r="E1810" s="2" t="s">
        <v>767</v>
      </c>
      <c r="F1810" s="2" t="s">
        <v>361</v>
      </c>
      <c r="G1810" s="2" t="s">
        <v>1073</v>
      </c>
      <c r="I1810" s="2">
        <v>28996</v>
      </c>
      <c r="J1810" s="169">
        <v>0</v>
      </c>
      <c r="K1810" s="95">
        <v>1.3577777069162517E-2</v>
      </c>
      <c r="L1810" s="38">
        <f t="shared" si="387"/>
        <v>0</v>
      </c>
      <c r="M1810" s="38">
        <f t="shared" si="388"/>
        <v>0</v>
      </c>
      <c r="N1810" s="38">
        <f t="shared" si="389"/>
        <v>0</v>
      </c>
      <c r="O1810" s="38">
        <f t="shared" si="390"/>
        <v>0</v>
      </c>
      <c r="P1810" s="2">
        <v>19760314</v>
      </c>
      <c r="Q1810" s="24">
        <v>0.31154102903398467</v>
      </c>
      <c r="R1810" s="24">
        <v>0</v>
      </c>
      <c r="S1810" s="24">
        <v>0</v>
      </c>
      <c r="T1810" s="24">
        <v>0</v>
      </c>
      <c r="U1810" s="24">
        <v>1</v>
      </c>
      <c r="V1810" s="95">
        <v>1.3577777069162517E-2</v>
      </c>
      <c r="W1810" s="95">
        <v>0.38674999999999998</v>
      </c>
      <c r="X1810" s="95">
        <v>0.35699999999999998</v>
      </c>
      <c r="Y1810" s="95">
        <f t="shared" si="391"/>
        <v>0.35699999999999998</v>
      </c>
      <c r="Z1810" s="2" t="s">
        <v>532</v>
      </c>
      <c r="AA1810" s="2" t="s">
        <v>532</v>
      </c>
      <c r="AB1810" s="2" t="s">
        <v>532</v>
      </c>
      <c r="AC1810" s="95">
        <v>0.35699999999999998</v>
      </c>
      <c r="AD1810" s="38">
        <f t="shared" si="392"/>
        <v>0</v>
      </c>
      <c r="AE1810" s="38">
        <f t="shared" si="393"/>
        <v>0</v>
      </c>
      <c r="AF1810" s="38">
        <f t="shared" si="394"/>
        <v>0</v>
      </c>
      <c r="AG1810" s="38">
        <f t="shared" si="395"/>
        <v>0</v>
      </c>
      <c r="AH1810" s="38">
        <f t="shared" si="396"/>
        <v>0</v>
      </c>
      <c r="AI1810" s="38">
        <v>43.256944443999998</v>
      </c>
      <c r="AJ1810" s="24">
        <v>0.14231584400429256</v>
      </c>
      <c r="AK1810" s="2">
        <f t="shared" si="397"/>
        <v>0</v>
      </c>
    </row>
    <row r="1811" spans="1:37">
      <c r="A1811" s="2">
        <v>342</v>
      </c>
      <c r="B1811" s="2" t="s">
        <v>387</v>
      </c>
      <c r="C1811" s="2" t="s">
        <v>6</v>
      </c>
      <c r="D1811" s="2" t="s">
        <v>442</v>
      </c>
      <c r="E1811" s="2" t="s">
        <v>767</v>
      </c>
      <c r="F1811" s="2" t="s">
        <v>361</v>
      </c>
      <c r="G1811" s="2" t="s">
        <v>718</v>
      </c>
      <c r="I1811" s="2">
        <v>28996</v>
      </c>
      <c r="J1811" s="169">
        <v>5982</v>
      </c>
      <c r="K1811" s="95">
        <v>4.6878837636314098E-2</v>
      </c>
      <c r="L1811" s="38">
        <f t="shared" si="387"/>
        <v>0</v>
      </c>
      <c r="M1811" s="38">
        <f t="shared" si="388"/>
        <v>0</v>
      </c>
      <c r="N1811" s="38">
        <f t="shared" si="389"/>
        <v>0</v>
      </c>
      <c r="O1811" s="38">
        <f t="shared" si="390"/>
        <v>29.91</v>
      </c>
      <c r="P1811" s="2">
        <v>19760314</v>
      </c>
      <c r="Q1811" s="24">
        <v>1.0756312497061205</v>
      </c>
      <c r="R1811" s="24">
        <v>0</v>
      </c>
      <c r="S1811" s="24">
        <v>0</v>
      </c>
      <c r="T1811" s="24">
        <v>0</v>
      </c>
      <c r="U1811" s="24">
        <v>1</v>
      </c>
      <c r="V1811" s="95">
        <v>4.6878837636314098E-2</v>
      </c>
      <c r="W1811" s="95">
        <v>0.38674999999999998</v>
      </c>
      <c r="X1811" s="95">
        <v>0.35699999999999998</v>
      </c>
      <c r="Y1811" s="95">
        <f t="shared" si="391"/>
        <v>0.35699999999999998</v>
      </c>
      <c r="Z1811" s="2" t="s">
        <v>532</v>
      </c>
      <c r="AA1811" s="2" t="s">
        <v>532</v>
      </c>
      <c r="AB1811" s="2" t="s">
        <v>532</v>
      </c>
      <c r="AC1811" s="95">
        <v>0.35699999999999998</v>
      </c>
      <c r="AD1811" s="38">
        <f t="shared" si="392"/>
        <v>0</v>
      </c>
      <c r="AE1811" s="38">
        <f t="shared" si="393"/>
        <v>0</v>
      </c>
      <c r="AF1811" s="38">
        <f t="shared" si="394"/>
        <v>0</v>
      </c>
      <c r="AG1811" s="38">
        <f t="shared" si="395"/>
        <v>93.538141199999998</v>
      </c>
      <c r="AH1811" s="38">
        <f t="shared" si="396"/>
        <v>93.538141199999998</v>
      </c>
      <c r="AI1811" s="38">
        <v>43.256944443999998</v>
      </c>
      <c r="AJ1811" s="24">
        <v>0.49136182676799117</v>
      </c>
      <c r="AK1811" s="2">
        <f t="shared" si="397"/>
        <v>2991</v>
      </c>
    </row>
    <row r="1812" spans="1:37">
      <c r="A1812" s="2">
        <v>342</v>
      </c>
      <c r="B1812" s="2" t="s">
        <v>387</v>
      </c>
      <c r="C1812" s="2" t="s">
        <v>6</v>
      </c>
      <c r="D1812" s="2" t="s">
        <v>442</v>
      </c>
      <c r="E1812" s="2" t="s">
        <v>767</v>
      </c>
      <c r="F1812" s="2" t="s">
        <v>361</v>
      </c>
      <c r="G1812" s="2" t="s">
        <v>1077</v>
      </c>
      <c r="I1812" s="2">
        <v>28996</v>
      </c>
      <c r="J1812" s="169">
        <v>5930</v>
      </c>
      <c r="K1812" s="95">
        <v>4.6878837636314098E-2</v>
      </c>
      <c r="L1812" s="38">
        <f t="shared" si="387"/>
        <v>0</v>
      </c>
      <c r="M1812" s="38">
        <f t="shared" si="388"/>
        <v>0</v>
      </c>
      <c r="N1812" s="38">
        <f t="shared" si="389"/>
        <v>0</v>
      </c>
      <c r="O1812" s="38">
        <f t="shared" si="390"/>
        <v>29.65</v>
      </c>
      <c r="P1812" s="2">
        <v>19760314</v>
      </c>
      <c r="Q1812" s="24">
        <v>1.0756312497061205</v>
      </c>
      <c r="R1812" s="24">
        <v>0</v>
      </c>
      <c r="S1812" s="24">
        <v>0</v>
      </c>
      <c r="T1812" s="24">
        <v>0</v>
      </c>
      <c r="U1812" s="24">
        <v>1</v>
      </c>
      <c r="V1812" s="95">
        <v>4.6878837636314098E-2</v>
      </c>
      <c r="W1812" s="95">
        <v>0.38674999999999998</v>
      </c>
      <c r="X1812" s="95">
        <v>0.35699999999999998</v>
      </c>
      <c r="Y1812" s="95">
        <f t="shared" si="391"/>
        <v>0.35699999999999998</v>
      </c>
      <c r="Z1812" s="2" t="s">
        <v>532</v>
      </c>
      <c r="AA1812" s="2" t="s">
        <v>532</v>
      </c>
      <c r="AB1812" s="2" t="s">
        <v>532</v>
      </c>
      <c r="AC1812" s="95">
        <v>0.35699999999999998</v>
      </c>
      <c r="AD1812" s="38">
        <f t="shared" si="392"/>
        <v>0</v>
      </c>
      <c r="AE1812" s="38">
        <f t="shared" si="393"/>
        <v>0</v>
      </c>
      <c r="AF1812" s="38">
        <f t="shared" si="394"/>
        <v>0</v>
      </c>
      <c r="AG1812" s="38">
        <f t="shared" si="395"/>
        <v>92.725037999999984</v>
      </c>
      <c r="AH1812" s="38">
        <f t="shared" si="396"/>
        <v>92.725037999999984</v>
      </c>
      <c r="AI1812" s="38">
        <v>43.256944443999998</v>
      </c>
      <c r="AJ1812" s="24">
        <v>0.49136182676799117</v>
      </c>
      <c r="AK1812" s="2">
        <f t="shared" si="397"/>
        <v>2965</v>
      </c>
    </row>
    <row r="1813" spans="1:37">
      <c r="A1813" s="2">
        <v>342</v>
      </c>
      <c r="B1813" s="2" t="s">
        <v>387</v>
      </c>
      <c r="C1813" s="2" t="s">
        <v>6</v>
      </c>
      <c r="D1813" s="2" t="s">
        <v>442</v>
      </c>
      <c r="E1813" s="2" t="s">
        <v>767</v>
      </c>
      <c r="F1813" s="2" t="s">
        <v>361</v>
      </c>
      <c r="G1813" s="2" t="s">
        <v>1069</v>
      </c>
      <c r="I1813" s="2">
        <v>28996</v>
      </c>
      <c r="J1813" s="169">
        <v>7750</v>
      </c>
      <c r="K1813" s="95">
        <v>0.4888605324872396</v>
      </c>
      <c r="L1813" s="38">
        <f t="shared" si="387"/>
        <v>0</v>
      </c>
      <c r="M1813" s="38">
        <f t="shared" si="388"/>
        <v>0</v>
      </c>
      <c r="N1813" s="38">
        <f t="shared" si="389"/>
        <v>0</v>
      </c>
      <c r="O1813" s="38">
        <f t="shared" si="390"/>
        <v>38.75</v>
      </c>
      <c r="P1813" s="2">
        <v>19760314</v>
      </c>
      <c r="Q1813" s="24">
        <v>11.216866543719901</v>
      </c>
      <c r="R1813" s="24">
        <v>0</v>
      </c>
      <c r="S1813" s="24">
        <v>0</v>
      </c>
      <c r="T1813" s="24">
        <v>0</v>
      </c>
      <c r="U1813" s="24">
        <v>1</v>
      </c>
      <c r="V1813" s="95">
        <v>0.4888605324872396</v>
      </c>
      <c r="W1813" s="95">
        <v>0.38674999999999998</v>
      </c>
      <c r="X1813" s="95">
        <v>0.35699999999999998</v>
      </c>
      <c r="Y1813" s="95">
        <f t="shared" si="391"/>
        <v>0.35699999999999998</v>
      </c>
      <c r="Z1813" s="2" t="s">
        <v>532</v>
      </c>
      <c r="AA1813" s="2" t="s">
        <v>532</v>
      </c>
      <c r="AB1813" s="2" t="s">
        <v>532</v>
      </c>
      <c r="AC1813" s="95">
        <v>0.35699999999999998</v>
      </c>
      <c r="AD1813" s="38">
        <f t="shared" si="392"/>
        <v>0</v>
      </c>
      <c r="AE1813" s="38">
        <f t="shared" si="393"/>
        <v>0</v>
      </c>
      <c r="AF1813" s="38">
        <f t="shared" si="394"/>
        <v>0</v>
      </c>
      <c r="AG1813" s="38">
        <f t="shared" si="395"/>
        <v>121.18365000000001</v>
      </c>
      <c r="AH1813" s="38">
        <f t="shared" si="396"/>
        <v>121.18365000000001</v>
      </c>
      <c r="AI1813" s="38">
        <v>43.256944443999998</v>
      </c>
      <c r="AJ1813" s="24">
        <v>5.124005124470691</v>
      </c>
      <c r="AK1813" s="2">
        <f t="shared" si="397"/>
        <v>3875</v>
      </c>
    </row>
    <row r="1814" spans="1:37">
      <c r="A1814" s="2">
        <v>317</v>
      </c>
      <c r="B1814" s="2" t="s">
        <v>365</v>
      </c>
      <c r="C1814" s="2" t="s">
        <v>3</v>
      </c>
      <c r="D1814" s="2" t="s">
        <v>418</v>
      </c>
      <c r="E1814" s="2" t="s">
        <v>767</v>
      </c>
      <c r="F1814" s="2" t="s">
        <v>361</v>
      </c>
      <c r="G1814" s="2" t="s">
        <v>1074</v>
      </c>
      <c r="I1814" s="2">
        <v>554894</v>
      </c>
      <c r="J1814" s="169">
        <v>5753.2</v>
      </c>
      <c r="K1814" s="95">
        <v>1.2025915234288131E-4</v>
      </c>
      <c r="L1814" s="38">
        <f t="shared" si="387"/>
        <v>0</v>
      </c>
      <c r="M1814" s="38">
        <f t="shared" si="388"/>
        <v>0</v>
      </c>
      <c r="N1814" s="38">
        <f t="shared" si="389"/>
        <v>4.6556101709019995</v>
      </c>
      <c r="O1814" s="38">
        <f t="shared" si="390"/>
        <v>24.110389829098001</v>
      </c>
      <c r="P1814" s="2">
        <v>46440099</v>
      </c>
      <c r="Q1814" s="24">
        <v>1.4160926183638971E-2</v>
      </c>
      <c r="R1814" s="24">
        <v>0</v>
      </c>
      <c r="S1814" s="24">
        <v>0</v>
      </c>
      <c r="T1814" s="24">
        <v>0.161844197</v>
      </c>
      <c r="U1814" s="24">
        <v>0.83815580300000003</v>
      </c>
      <c r="V1814" s="95">
        <v>1.2025915234288131E-4</v>
      </c>
      <c r="W1814" s="95">
        <v>0.46431250000000002</v>
      </c>
      <c r="X1814" s="95">
        <v>0.30825244400000001</v>
      </c>
      <c r="Y1814" s="95">
        <f t="shared" si="391"/>
        <v>0.30825244436985938</v>
      </c>
      <c r="Z1814" s="2" t="s">
        <v>532</v>
      </c>
      <c r="AA1814" s="2" t="s">
        <v>532</v>
      </c>
      <c r="AB1814" s="2">
        <v>0.22500000000000001</v>
      </c>
      <c r="AC1814" s="95">
        <v>0.32432812500000002</v>
      </c>
      <c r="AD1814" s="38">
        <f t="shared" si="392"/>
        <v>0</v>
      </c>
      <c r="AE1814" s="38">
        <f t="shared" si="393"/>
        <v>0</v>
      </c>
      <c r="AF1814" s="38">
        <f t="shared" si="394"/>
        <v>9.1762076468478426</v>
      </c>
      <c r="AG1814" s="38">
        <f t="shared" si="395"/>
        <v>68.500375130304135</v>
      </c>
      <c r="AH1814" s="38">
        <f t="shared" si="396"/>
        <v>77.676582777151978</v>
      </c>
      <c r="AI1814" s="38">
        <v>232.51499999999999</v>
      </c>
      <c r="AJ1814" s="24">
        <v>2.8283543595031975E-3</v>
      </c>
      <c r="AK1814" s="2">
        <f t="shared" si="397"/>
        <v>2877</v>
      </c>
    </row>
    <row r="1815" spans="1:37">
      <c r="A1815" s="2">
        <v>317</v>
      </c>
      <c r="B1815" s="2" t="s">
        <v>365</v>
      </c>
      <c r="C1815" s="2" t="s">
        <v>3</v>
      </c>
      <c r="D1815" s="2" t="s">
        <v>418</v>
      </c>
      <c r="E1815" s="2" t="s">
        <v>767</v>
      </c>
      <c r="F1815" s="2" t="s">
        <v>361</v>
      </c>
      <c r="G1815" s="2" t="s">
        <v>1075</v>
      </c>
      <c r="I1815" s="2">
        <v>554894</v>
      </c>
      <c r="J1815" s="169">
        <v>8143.2</v>
      </c>
      <c r="K1815" s="95">
        <v>1.6267776894298591E-4</v>
      </c>
      <c r="L1815" s="38">
        <f t="shared" si="387"/>
        <v>0</v>
      </c>
      <c r="M1815" s="38">
        <f t="shared" si="388"/>
        <v>0</v>
      </c>
      <c r="N1815" s="38">
        <f t="shared" si="389"/>
        <v>6.5896483250519999</v>
      </c>
      <c r="O1815" s="38">
        <f t="shared" si="390"/>
        <v>34.126351674948005</v>
      </c>
      <c r="P1815" s="2">
        <v>46440099</v>
      </c>
      <c r="Q1815" s="24">
        <v>1.9155863257313773E-2</v>
      </c>
      <c r="R1815" s="24">
        <v>0</v>
      </c>
      <c r="S1815" s="24">
        <v>0</v>
      </c>
      <c r="T1815" s="24">
        <v>0.161844197</v>
      </c>
      <c r="U1815" s="24">
        <v>0.83815580300000003</v>
      </c>
      <c r="V1815" s="95">
        <v>1.6267776894298591E-4</v>
      </c>
      <c r="W1815" s="95">
        <v>0.46431250000000002</v>
      </c>
      <c r="X1815" s="95">
        <v>0.30825244400000001</v>
      </c>
      <c r="Y1815" s="95">
        <f t="shared" si="391"/>
        <v>0.30825244436985938</v>
      </c>
      <c r="Z1815" s="2" t="s">
        <v>532</v>
      </c>
      <c r="AA1815" s="2" t="s">
        <v>532</v>
      </c>
      <c r="AB1815" s="2">
        <v>0.22500000000000001</v>
      </c>
      <c r="AC1815" s="95">
        <v>0.32432812500000002</v>
      </c>
      <c r="AD1815" s="38">
        <f t="shared" si="392"/>
        <v>0</v>
      </c>
      <c r="AE1815" s="38">
        <f t="shared" si="393"/>
        <v>0</v>
      </c>
      <c r="AF1815" s="38">
        <f t="shared" si="394"/>
        <v>12.988196848677491</v>
      </c>
      <c r="AG1815" s="38">
        <f t="shared" si="395"/>
        <v>96.956868310000104</v>
      </c>
      <c r="AH1815" s="38">
        <f t="shared" si="396"/>
        <v>109.94506515867759</v>
      </c>
      <c r="AI1815" s="38">
        <v>232.51499999999999</v>
      </c>
      <c r="AJ1815" s="24">
        <v>3.8259905214722235E-3</v>
      </c>
      <c r="AK1815" s="2">
        <f t="shared" si="397"/>
        <v>4072</v>
      </c>
    </row>
    <row r="1816" spans="1:37">
      <c r="A1816" s="2">
        <v>317</v>
      </c>
      <c r="B1816" s="2" t="s">
        <v>365</v>
      </c>
      <c r="C1816" s="2" t="s">
        <v>3</v>
      </c>
      <c r="D1816" s="2" t="s">
        <v>418</v>
      </c>
      <c r="E1816" s="2" t="s">
        <v>767</v>
      </c>
      <c r="F1816" s="2" t="s">
        <v>361</v>
      </c>
      <c r="G1816" s="2" t="s">
        <v>1076</v>
      </c>
      <c r="I1816" s="2">
        <v>554894</v>
      </c>
      <c r="J1816" s="169">
        <v>12001.8</v>
      </c>
      <c r="K1816" s="95">
        <v>5.4803259721676573E-2</v>
      </c>
      <c r="L1816" s="38">
        <f t="shared" si="387"/>
        <v>0</v>
      </c>
      <c r="M1816" s="38">
        <f t="shared" si="388"/>
        <v>0</v>
      </c>
      <c r="N1816" s="38">
        <f t="shared" si="389"/>
        <v>9.712108417772999</v>
      </c>
      <c r="O1816" s="38">
        <f t="shared" si="390"/>
        <v>50.296891582226998</v>
      </c>
      <c r="P1816" s="2">
        <v>46440099</v>
      </c>
      <c r="Q1816" s="24">
        <v>8.8533791247566285</v>
      </c>
      <c r="R1816" s="24">
        <v>0</v>
      </c>
      <c r="S1816" s="24">
        <v>0</v>
      </c>
      <c r="T1816" s="24">
        <v>0.161844197</v>
      </c>
      <c r="U1816" s="24">
        <v>0.83815580300000003</v>
      </c>
      <c r="V1816" s="95">
        <v>5.4803259721676573E-2</v>
      </c>
      <c r="W1816" s="95">
        <v>0.46431250000000002</v>
      </c>
      <c r="X1816" s="95">
        <v>0.30825244400000001</v>
      </c>
      <c r="Y1816" s="95">
        <f t="shared" si="391"/>
        <v>0.30825244436985938</v>
      </c>
      <c r="Z1816" s="2" t="s">
        <v>532</v>
      </c>
      <c r="AA1816" s="2" t="s">
        <v>532</v>
      </c>
      <c r="AB1816" s="2">
        <v>0.22500000000000001</v>
      </c>
      <c r="AC1816" s="95">
        <v>0.32432812500000002</v>
      </c>
      <c r="AD1816" s="38">
        <f t="shared" si="392"/>
        <v>0</v>
      </c>
      <c r="AE1816" s="38">
        <f t="shared" si="393"/>
        <v>0</v>
      </c>
      <c r="AF1816" s="38">
        <f t="shared" si="394"/>
        <v>19.142565691430583</v>
      </c>
      <c r="AG1816" s="38">
        <f t="shared" si="395"/>
        <v>142.89922169208165</v>
      </c>
      <c r="AH1816" s="38">
        <f t="shared" si="396"/>
        <v>162.04178738351223</v>
      </c>
      <c r="AI1816" s="38">
        <v>232.51499999999999</v>
      </c>
      <c r="AJ1816" s="24">
        <v>1.7682807691470708</v>
      </c>
      <c r="AK1816" s="2">
        <f t="shared" si="397"/>
        <v>6001</v>
      </c>
    </row>
    <row r="1817" spans="1:37">
      <c r="A1817" s="2">
        <v>317</v>
      </c>
      <c r="B1817" s="2" t="s">
        <v>365</v>
      </c>
      <c r="C1817" s="2" t="s">
        <v>3</v>
      </c>
      <c r="D1817" s="2" t="s">
        <v>418</v>
      </c>
      <c r="E1817" s="2" t="s">
        <v>767</v>
      </c>
      <c r="F1817" s="2" t="s">
        <v>361</v>
      </c>
      <c r="G1817" s="2" t="s">
        <v>1073</v>
      </c>
      <c r="I1817" s="2">
        <v>554894</v>
      </c>
      <c r="J1817" s="169">
        <v>25</v>
      </c>
      <c r="K1817" s="95">
        <v>1.2025915234288131E-4</v>
      </c>
      <c r="L1817" s="38">
        <f t="shared" si="387"/>
        <v>0</v>
      </c>
      <c r="M1817" s="38">
        <f t="shared" si="388"/>
        <v>0</v>
      </c>
      <c r="N1817" s="38">
        <f t="shared" si="389"/>
        <v>2.0230524624999999E-2</v>
      </c>
      <c r="O1817" s="38">
        <f t="shared" si="390"/>
        <v>0.10476947537500002</v>
      </c>
      <c r="P1817" s="2">
        <v>46440099</v>
      </c>
      <c r="Q1817" s="24">
        <v>1.4160926183638971E-2</v>
      </c>
      <c r="R1817" s="24">
        <v>0</v>
      </c>
      <c r="S1817" s="24">
        <v>0</v>
      </c>
      <c r="T1817" s="24">
        <v>0.161844197</v>
      </c>
      <c r="U1817" s="24">
        <v>0.83815580300000003</v>
      </c>
      <c r="V1817" s="95">
        <v>1.2025915234288131E-4</v>
      </c>
      <c r="W1817" s="95">
        <v>0.46431250000000002</v>
      </c>
      <c r="X1817" s="95">
        <v>0.30825244400000001</v>
      </c>
      <c r="Y1817" s="95">
        <f t="shared" si="391"/>
        <v>0.30825244436985938</v>
      </c>
      <c r="Z1817" s="2" t="s">
        <v>532</v>
      </c>
      <c r="AA1817" s="2" t="s">
        <v>532</v>
      </c>
      <c r="AB1817" s="2">
        <v>0.22500000000000001</v>
      </c>
      <c r="AC1817" s="95">
        <v>0.32432812500000002</v>
      </c>
      <c r="AD1817" s="38">
        <f t="shared" si="392"/>
        <v>0</v>
      </c>
      <c r="AE1817" s="38">
        <f t="shared" si="393"/>
        <v>0</v>
      </c>
      <c r="AF1817" s="38">
        <f t="shared" si="394"/>
        <v>3.9874364035875E-2</v>
      </c>
      <c r="AG1817" s="38">
        <f t="shared" si="395"/>
        <v>0.29766206254912114</v>
      </c>
      <c r="AH1817" s="38">
        <f t="shared" si="396"/>
        <v>0.33753642658499616</v>
      </c>
      <c r="AI1817" s="38">
        <v>232.51499999999999</v>
      </c>
      <c r="AJ1817" s="24">
        <v>2.8283543595031975E-3</v>
      </c>
      <c r="AK1817" s="2">
        <f t="shared" si="397"/>
        <v>13</v>
      </c>
    </row>
    <row r="1818" spans="1:37">
      <c r="A1818" s="2">
        <v>317</v>
      </c>
      <c r="B1818" s="2" t="s">
        <v>365</v>
      </c>
      <c r="C1818" s="2" t="s">
        <v>3</v>
      </c>
      <c r="D1818" s="2" t="s">
        <v>418</v>
      </c>
      <c r="E1818" s="2" t="s">
        <v>767</v>
      </c>
      <c r="F1818" s="2" t="s">
        <v>361</v>
      </c>
      <c r="G1818" s="2" t="s">
        <v>718</v>
      </c>
      <c r="I1818" s="2">
        <v>554894</v>
      </c>
      <c r="J1818" s="169">
        <v>209</v>
      </c>
      <c r="K1818" s="95">
        <v>1.6267776894298591E-4</v>
      </c>
      <c r="L1818" s="38">
        <f t="shared" si="387"/>
        <v>0</v>
      </c>
      <c r="M1818" s="38">
        <f t="shared" si="388"/>
        <v>0</v>
      </c>
      <c r="N1818" s="38">
        <f t="shared" si="389"/>
        <v>0.169127185865</v>
      </c>
      <c r="O1818" s="38">
        <f t="shared" si="390"/>
        <v>0.87587281413500007</v>
      </c>
      <c r="P1818" s="2">
        <v>46440099</v>
      </c>
      <c r="Q1818" s="24">
        <v>1.9155863257313773E-2</v>
      </c>
      <c r="R1818" s="24">
        <v>0</v>
      </c>
      <c r="S1818" s="24">
        <v>0</v>
      </c>
      <c r="T1818" s="24">
        <v>0.161844197</v>
      </c>
      <c r="U1818" s="24">
        <v>0.83815580300000003</v>
      </c>
      <c r="V1818" s="95">
        <v>1.6267776894298591E-4</v>
      </c>
      <c r="W1818" s="95">
        <v>0.46431250000000002</v>
      </c>
      <c r="X1818" s="95">
        <v>0.30825244400000001</v>
      </c>
      <c r="Y1818" s="95">
        <f t="shared" si="391"/>
        <v>0.30825244436985938</v>
      </c>
      <c r="Z1818" s="2" t="s">
        <v>532</v>
      </c>
      <c r="AA1818" s="2" t="s">
        <v>532</v>
      </c>
      <c r="AB1818" s="2">
        <v>0.22500000000000001</v>
      </c>
      <c r="AC1818" s="95">
        <v>0.32432812500000002</v>
      </c>
      <c r="AD1818" s="38">
        <f t="shared" si="392"/>
        <v>0</v>
      </c>
      <c r="AE1818" s="38">
        <f t="shared" si="393"/>
        <v>0</v>
      </c>
      <c r="AF1818" s="38">
        <f t="shared" si="394"/>
        <v>0.33334968333991499</v>
      </c>
      <c r="AG1818" s="38">
        <f t="shared" si="395"/>
        <v>2.4884548429106523</v>
      </c>
      <c r="AH1818" s="38">
        <f t="shared" si="396"/>
        <v>2.8218045262505673</v>
      </c>
      <c r="AI1818" s="38">
        <v>232.51499999999999</v>
      </c>
      <c r="AJ1818" s="24">
        <v>3.8259905214722235E-3</v>
      </c>
      <c r="AK1818" s="2">
        <f t="shared" si="397"/>
        <v>105</v>
      </c>
    </row>
    <row r="1819" spans="1:37">
      <c r="A1819" s="2">
        <v>317</v>
      </c>
      <c r="B1819" s="2" t="s">
        <v>365</v>
      </c>
      <c r="C1819" s="2" t="s">
        <v>3</v>
      </c>
      <c r="D1819" s="2" t="s">
        <v>418</v>
      </c>
      <c r="E1819" s="2" t="s">
        <v>767</v>
      </c>
      <c r="F1819" s="2" t="s">
        <v>361</v>
      </c>
      <c r="G1819" s="2" t="s">
        <v>1077</v>
      </c>
      <c r="I1819" s="2">
        <v>554894</v>
      </c>
      <c r="J1819" s="169">
        <v>56236</v>
      </c>
      <c r="K1819" s="95">
        <v>1.6267776894298591E-4</v>
      </c>
      <c r="L1819" s="38">
        <f t="shared" si="387"/>
        <v>0</v>
      </c>
      <c r="M1819" s="38">
        <f t="shared" si="388"/>
        <v>0</v>
      </c>
      <c r="N1819" s="38">
        <f t="shared" si="389"/>
        <v>45.507351312460003</v>
      </c>
      <c r="O1819" s="38">
        <f t="shared" si="390"/>
        <v>235.67264868754003</v>
      </c>
      <c r="P1819" s="2">
        <v>46440099</v>
      </c>
      <c r="Q1819" s="24">
        <v>1.9155863257313773E-2</v>
      </c>
      <c r="R1819" s="24">
        <v>0</v>
      </c>
      <c r="S1819" s="24">
        <v>0</v>
      </c>
      <c r="T1819" s="24">
        <v>0.161844197</v>
      </c>
      <c r="U1819" s="24">
        <v>0.83815580300000003</v>
      </c>
      <c r="V1819" s="95">
        <v>1.6267776894298591E-4</v>
      </c>
      <c r="W1819" s="95">
        <v>0.46431250000000002</v>
      </c>
      <c r="X1819" s="95">
        <v>0.30825244400000001</v>
      </c>
      <c r="Y1819" s="95">
        <f t="shared" si="391"/>
        <v>0.30825244436985938</v>
      </c>
      <c r="Z1819" s="2" t="s">
        <v>532</v>
      </c>
      <c r="AA1819" s="2" t="s">
        <v>532</v>
      </c>
      <c r="AB1819" s="2">
        <v>0.22500000000000001</v>
      </c>
      <c r="AC1819" s="95">
        <v>0.32432812500000002</v>
      </c>
      <c r="AD1819" s="38">
        <f t="shared" si="392"/>
        <v>0</v>
      </c>
      <c r="AE1819" s="38">
        <f t="shared" si="393"/>
        <v>0</v>
      </c>
      <c r="AF1819" s="38">
        <f t="shared" si="394"/>
        <v>89.694989436858663</v>
      </c>
      <c r="AG1819" s="38">
        <f t="shared" si="395"/>
        <v>669.57294998049497</v>
      </c>
      <c r="AH1819" s="38">
        <f t="shared" si="396"/>
        <v>759.26793941735366</v>
      </c>
      <c r="AI1819" s="38">
        <v>232.51499999999999</v>
      </c>
      <c r="AJ1819" s="24">
        <v>3.8259905214722235E-3</v>
      </c>
      <c r="AK1819" s="2">
        <f t="shared" si="397"/>
        <v>28118</v>
      </c>
    </row>
    <row r="1820" spans="1:37">
      <c r="A1820" s="2">
        <v>317</v>
      </c>
      <c r="B1820" s="2" t="s">
        <v>365</v>
      </c>
      <c r="C1820" s="2" t="s">
        <v>3</v>
      </c>
      <c r="D1820" s="2" t="s">
        <v>418</v>
      </c>
      <c r="E1820" s="2" t="s">
        <v>767</v>
      </c>
      <c r="F1820" s="2" t="s">
        <v>361</v>
      </c>
      <c r="G1820" s="2" t="s">
        <v>1069</v>
      </c>
      <c r="I1820" s="2">
        <v>554894</v>
      </c>
      <c r="J1820" s="169">
        <v>4435</v>
      </c>
      <c r="K1820" s="95">
        <v>5.4803259721676573E-2</v>
      </c>
      <c r="L1820" s="38">
        <f t="shared" si="387"/>
        <v>0</v>
      </c>
      <c r="M1820" s="38">
        <f t="shared" si="388"/>
        <v>0</v>
      </c>
      <c r="N1820" s="38">
        <f t="shared" si="389"/>
        <v>3.5888950684749998</v>
      </c>
      <c r="O1820" s="38">
        <f t="shared" si="390"/>
        <v>18.586104931525004</v>
      </c>
      <c r="P1820" s="2">
        <v>46440099</v>
      </c>
      <c r="Q1820" s="24">
        <v>8.8533791247566285</v>
      </c>
      <c r="R1820" s="24">
        <v>0</v>
      </c>
      <c r="S1820" s="24">
        <v>0</v>
      </c>
      <c r="T1820" s="24">
        <v>0.161844197</v>
      </c>
      <c r="U1820" s="24">
        <v>0.83815580300000003</v>
      </c>
      <c r="V1820" s="95">
        <v>5.4803259721676573E-2</v>
      </c>
      <c r="W1820" s="95">
        <v>0.46431250000000002</v>
      </c>
      <c r="X1820" s="95">
        <v>0.30825244400000001</v>
      </c>
      <c r="Y1820" s="95">
        <f t="shared" si="391"/>
        <v>0.30825244436985938</v>
      </c>
      <c r="Z1820" s="2" t="s">
        <v>532</v>
      </c>
      <c r="AA1820" s="2" t="s">
        <v>532</v>
      </c>
      <c r="AB1820" s="2">
        <v>0.22500000000000001</v>
      </c>
      <c r="AC1820" s="95">
        <v>0.32432812500000002</v>
      </c>
      <c r="AD1820" s="38">
        <f t="shared" si="392"/>
        <v>0</v>
      </c>
      <c r="AE1820" s="38">
        <f t="shared" si="393"/>
        <v>0</v>
      </c>
      <c r="AF1820" s="38">
        <f t="shared" si="394"/>
        <v>7.0737121799642244</v>
      </c>
      <c r="AG1820" s="38">
        <f t="shared" si="395"/>
        <v>52.805249896214079</v>
      </c>
      <c r="AH1820" s="38">
        <f t="shared" si="396"/>
        <v>59.878962076178304</v>
      </c>
      <c r="AI1820" s="38">
        <v>232.51499999999999</v>
      </c>
      <c r="AJ1820" s="24">
        <v>1.7682807691470708</v>
      </c>
      <c r="AK1820" s="2">
        <f t="shared" si="397"/>
        <v>2218</v>
      </c>
    </row>
    <row r="1821" spans="1:37">
      <c r="A1821" s="2">
        <v>328</v>
      </c>
      <c r="B1821" s="2" t="s">
        <v>374</v>
      </c>
      <c r="C1821" s="2" t="s">
        <v>2</v>
      </c>
      <c r="D1821" s="2" t="s">
        <v>443</v>
      </c>
      <c r="E1821" s="2" t="s">
        <v>767</v>
      </c>
      <c r="F1821" s="2" t="s">
        <v>361</v>
      </c>
      <c r="G1821" s="2" t="s">
        <v>1074</v>
      </c>
      <c r="I1821" s="2">
        <v>154027</v>
      </c>
      <c r="J1821" s="169">
        <v>17812.2</v>
      </c>
      <c r="K1821" s="95">
        <v>1.694794349904891E-2</v>
      </c>
      <c r="L1821" s="38">
        <f t="shared" si="387"/>
        <v>0</v>
      </c>
      <c r="M1821" s="38">
        <f t="shared" si="388"/>
        <v>0</v>
      </c>
      <c r="N1821" s="38">
        <f t="shared" si="389"/>
        <v>0</v>
      </c>
      <c r="O1821" s="38">
        <f t="shared" si="390"/>
        <v>89.061000000000007</v>
      </c>
      <c r="P1821" s="2">
        <v>9851017</v>
      </c>
      <c r="Q1821" s="24">
        <v>5.1104082034936775</v>
      </c>
      <c r="R1821" s="24">
        <v>0</v>
      </c>
      <c r="S1821" s="24">
        <v>0</v>
      </c>
      <c r="T1821" s="24">
        <v>0</v>
      </c>
      <c r="U1821" s="24">
        <v>1</v>
      </c>
      <c r="V1821" s="95">
        <v>1.694794349904891E-2</v>
      </c>
      <c r="W1821" s="95">
        <v>0.49724999999999997</v>
      </c>
      <c r="X1821" s="95">
        <v>0.44030000000000002</v>
      </c>
      <c r="Y1821" s="95">
        <f t="shared" si="391"/>
        <v>0.44030000000000002</v>
      </c>
      <c r="Z1821" s="2" t="s">
        <v>532</v>
      </c>
      <c r="AA1821" s="2" t="s">
        <v>532</v>
      </c>
      <c r="AB1821" s="2" t="s">
        <v>532</v>
      </c>
      <c r="AC1821" s="95">
        <v>0.44030000000000002</v>
      </c>
      <c r="AD1821" s="38">
        <f t="shared" si="392"/>
        <v>0</v>
      </c>
      <c r="AE1821" s="38">
        <f t="shared" si="393"/>
        <v>0</v>
      </c>
      <c r="AF1821" s="38">
        <f t="shared" si="394"/>
        <v>0</v>
      </c>
      <c r="AG1821" s="38">
        <f t="shared" si="395"/>
        <v>343.510770708</v>
      </c>
      <c r="AH1821" s="38">
        <f t="shared" si="396"/>
        <v>343.510770708</v>
      </c>
      <c r="AI1821" s="38">
        <v>127.496111111</v>
      </c>
      <c r="AJ1821" s="24">
        <v>0.39485689132687785</v>
      </c>
      <c r="AK1821" s="2">
        <f t="shared" si="397"/>
        <v>8906</v>
      </c>
    </row>
    <row r="1822" spans="1:37">
      <c r="A1822" s="2">
        <v>328</v>
      </c>
      <c r="B1822" s="2" t="s">
        <v>374</v>
      </c>
      <c r="C1822" s="2" t="s">
        <v>2</v>
      </c>
      <c r="D1822" s="2" t="s">
        <v>443</v>
      </c>
      <c r="E1822" s="2" t="s">
        <v>767</v>
      </c>
      <c r="F1822" s="2" t="s">
        <v>361</v>
      </c>
      <c r="G1822" s="2" t="s">
        <v>1075</v>
      </c>
      <c r="I1822" s="2">
        <v>154027</v>
      </c>
      <c r="J1822" s="169">
        <v>14974.8</v>
      </c>
      <c r="K1822" s="95">
        <v>2.3350186049666568E-2</v>
      </c>
      <c r="L1822" s="38">
        <f t="shared" si="387"/>
        <v>0</v>
      </c>
      <c r="M1822" s="38">
        <f t="shared" si="388"/>
        <v>0</v>
      </c>
      <c r="N1822" s="38">
        <f t="shared" si="389"/>
        <v>0</v>
      </c>
      <c r="O1822" s="38">
        <f t="shared" si="390"/>
        <v>74.873999999999995</v>
      </c>
      <c r="P1822" s="2">
        <v>9851017</v>
      </c>
      <c r="Q1822" s="24">
        <v>7.0409122114441898</v>
      </c>
      <c r="R1822" s="24">
        <v>0</v>
      </c>
      <c r="S1822" s="24">
        <v>0</v>
      </c>
      <c r="T1822" s="24">
        <v>0</v>
      </c>
      <c r="U1822" s="24">
        <v>1</v>
      </c>
      <c r="V1822" s="95">
        <v>2.3350186049666568E-2</v>
      </c>
      <c r="W1822" s="95">
        <v>0.49724999999999997</v>
      </c>
      <c r="X1822" s="95">
        <v>0.44030000000000002</v>
      </c>
      <c r="Y1822" s="95">
        <f t="shared" si="391"/>
        <v>0.44030000000000002</v>
      </c>
      <c r="Z1822" s="2" t="s">
        <v>532</v>
      </c>
      <c r="AA1822" s="2" t="s">
        <v>532</v>
      </c>
      <c r="AB1822" s="2" t="s">
        <v>532</v>
      </c>
      <c r="AC1822" s="95">
        <v>0.44030000000000002</v>
      </c>
      <c r="AD1822" s="38">
        <f t="shared" si="392"/>
        <v>0</v>
      </c>
      <c r="AE1822" s="38">
        <f t="shared" si="393"/>
        <v>0</v>
      </c>
      <c r="AF1822" s="38">
        <f t="shared" si="394"/>
        <v>0</v>
      </c>
      <c r="AG1822" s="38">
        <f t="shared" si="395"/>
        <v>288.79111447200006</v>
      </c>
      <c r="AH1822" s="38">
        <f t="shared" si="396"/>
        <v>288.79111447200006</v>
      </c>
      <c r="AI1822" s="38">
        <v>127.496111111</v>
      </c>
      <c r="AJ1822" s="24">
        <v>0.54401773737285475</v>
      </c>
      <c r="AK1822" s="2">
        <f t="shared" si="397"/>
        <v>7487</v>
      </c>
    </row>
    <row r="1823" spans="1:37">
      <c r="A1823" s="2">
        <v>328</v>
      </c>
      <c r="B1823" s="2" t="s">
        <v>374</v>
      </c>
      <c r="C1823" s="2" t="s">
        <v>2</v>
      </c>
      <c r="D1823" s="2" t="s">
        <v>443</v>
      </c>
      <c r="E1823" s="2" t="s">
        <v>767</v>
      </c>
      <c r="F1823" s="2" t="s">
        <v>361</v>
      </c>
      <c r="G1823" s="2" t="s">
        <v>1076</v>
      </c>
      <c r="I1823" s="2">
        <v>154027</v>
      </c>
      <c r="J1823" s="169">
        <v>8957.3999999999978</v>
      </c>
      <c r="K1823" s="95">
        <v>0.48253228330097969</v>
      </c>
      <c r="L1823" s="38">
        <f t="shared" si="387"/>
        <v>0</v>
      </c>
      <c r="M1823" s="38">
        <f t="shared" si="388"/>
        <v>0</v>
      </c>
      <c r="N1823" s="38">
        <f t="shared" si="389"/>
        <v>0</v>
      </c>
      <c r="O1823" s="38">
        <f t="shared" si="390"/>
        <v>44.786999999999985</v>
      </c>
      <c r="P1823" s="2">
        <v>9851017</v>
      </c>
      <c r="Q1823" s="24">
        <v>145.50065848226637</v>
      </c>
      <c r="R1823" s="24">
        <v>0</v>
      </c>
      <c r="S1823" s="24">
        <v>0</v>
      </c>
      <c r="T1823" s="24">
        <v>0</v>
      </c>
      <c r="U1823" s="24">
        <v>1</v>
      </c>
      <c r="V1823" s="95">
        <v>0.48253228330097969</v>
      </c>
      <c r="W1823" s="95">
        <v>0.49724999999999997</v>
      </c>
      <c r="X1823" s="95">
        <v>0.44030000000000002</v>
      </c>
      <c r="Y1823" s="95">
        <f t="shared" si="391"/>
        <v>0.44030000000000002</v>
      </c>
      <c r="Z1823" s="2" t="s">
        <v>532</v>
      </c>
      <c r="AA1823" s="2" t="s">
        <v>532</v>
      </c>
      <c r="AB1823" s="2" t="s">
        <v>532</v>
      </c>
      <c r="AC1823" s="95">
        <v>0.44030000000000002</v>
      </c>
      <c r="AD1823" s="38">
        <f t="shared" si="392"/>
        <v>0</v>
      </c>
      <c r="AE1823" s="38">
        <f t="shared" si="393"/>
        <v>0</v>
      </c>
      <c r="AF1823" s="38">
        <f t="shared" si="394"/>
        <v>0</v>
      </c>
      <c r="AG1823" s="38">
        <f t="shared" si="395"/>
        <v>172.74471303599998</v>
      </c>
      <c r="AH1823" s="38">
        <f t="shared" si="396"/>
        <v>172.74471303599998</v>
      </c>
      <c r="AI1823" s="38">
        <v>127.496111111</v>
      </c>
      <c r="AJ1823" s="24">
        <v>11.242142585605</v>
      </c>
      <c r="AK1823" s="2">
        <f t="shared" si="397"/>
        <v>4479</v>
      </c>
    </row>
    <row r="1824" spans="1:37">
      <c r="A1824" s="2">
        <v>328</v>
      </c>
      <c r="B1824" s="2" t="s">
        <v>374</v>
      </c>
      <c r="C1824" s="2" t="s">
        <v>2</v>
      </c>
      <c r="D1824" s="2" t="s">
        <v>443</v>
      </c>
      <c r="E1824" s="2" t="s">
        <v>767</v>
      </c>
      <c r="F1824" s="2" t="s">
        <v>361</v>
      </c>
      <c r="G1824" s="2" t="s">
        <v>1073</v>
      </c>
      <c r="I1824" s="2">
        <v>154027</v>
      </c>
      <c r="J1824" s="169">
        <v>3497</v>
      </c>
      <c r="K1824" s="95">
        <v>1.694794349904891E-2</v>
      </c>
      <c r="L1824" s="38">
        <f t="shared" si="387"/>
        <v>0</v>
      </c>
      <c r="M1824" s="38">
        <f t="shared" si="388"/>
        <v>0</v>
      </c>
      <c r="N1824" s="38">
        <f t="shared" si="389"/>
        <v>0</v>
      </c>
      <c r="O1824" s="38">
        <f t="shared" si="390"/>
        <v>17.484999999999999</v>
      </c>
      <c r="P1824" s="2">
        <v>9851017</v>
      </c>
      <c r="Q1824" s="24">
        <v>5.1104082034936775</v>
      </c>
      <c r="R1824" s="24">
        <v>0</v>
      </c>
      <c r="S1824" s="24">
        <v>0</v>
      </c>
      <c r="T1824" s="24">
        <v>0</v>
      </c>
      <c r="U1824" s="24">
        <v>1</v>
      </c>
      <c r="V1824" s="95">
        <v>1.694794349904891E-2</v>
      </c>
      <c r="W1824" s="95">
        <v>0.49724999999999997</v>
      </c>
      <c r="X1824" s="95">
        <v>0.44030000000000002</v>
      </c>
      <c r="Y1824" s="95">
        <f t="shared" si="391"/>
        <v>0.44030000000000002</v>
      </c>
      <c r="Z1824" s="2" t="s">
        <v>532</v>
      </c>
      <c r="AA1824" s="2" t="s">
        <v>532</v>
      </c>
      <c r="AB1824" s="2" t="s">
        <v>532</v>
      </c>
      <c r="AC1824" s="95">
        <v>0.44030000000000002</v>
      </c>
      <c r="AD1824" s="38">
        <f t="shared" si="392"/>
        <v>0</v>
      </c>
      <c r="AE1824" s="38">
        <f t="shared" si="393"/>
        <v>0</v>
      </c>
      <c r="AF1824" s="38">
        <f t="shared" si="394"/>
        <v>0</v>
      </c>
      <c r="AG1824" s="38">
        <f t="shared" si="395"/>
        <v>67.440134579999992</v>
      </c>
      <c r="AH1824" s="38">
        <f t="shared" si="396"/>
        <v>67.440134579999992</v>
      </c>
      <c r="AI1824" s="38">
        <v>127.496111111</v>
      </c>
      <c r="AJ1824" s="24">
        <v>0.39485689132687785</v>
      </c>
      <c r="AK1824" s="2">
        <f t="shared" si="397"/>
        <v>1749</v>
      </c>
    </row>
    <row r="1825" spans="1:37">
      <c r="A1825" s="2">
        <v>328</v>
      </c>
      <c r="B1825" s="2" t="s">
        <v>374</v>
      </c>
      <c r="C1825" s="2" t="s">
        <v>2</v>
      </c>
      <c r="D1825" s="2" t="s">
        <v>443</v>
      </c>
      <c r="E1825" s="2" t="s">
        <v>767</v>
      </c>
      <c r="F1825" s="2" t="s">
        <v>361</v>
      </c>
      <c r="G1825" s="2" t="s">
        <v>718</v>
      </c>
      <c r="I1825" s="2">
        <v>154027</v>
      </c>
      <c r="J1825" s="169">
        <v>13943</v>
      </c>
      <c r="K1825" s="95">
        <v>2.3350186049666568E-2</v>
      </c>
      <c r="L1825" s="38">
        <f t="shared" si="387"/>
        <v>0</v>
      </c>
      <c r="M1825" s="38">
        <f t="shared" si="388"/>
        <v>0</v>
      </c>
      <c r="N1825" s="38">
        <f t="shared" si="389"/>
        <v>0</v>
      </c>
      <c r="O1825" s="38">
        <f t="shared" si="390"/>
        <v>69.715000000000003</v>
      </c>
      <c r="P1825" s="2">
        <v>9851017</v>
      </c>
      <c r="Q1825" s="24">
        <v>7.0409122114441898</v>
      </c>
      <c r="R1825" s="24">
        <v>0</v>
      </c>
      <c r="S1825" s="24">
        <v>0</v>
      </c>
      <c r="T1825" s="24">
        <v>0</v>
      </c>
      <c r="U1825" s="24">
        <v>1</v>
      </c>
      <c r="V1825" s="95">
        <v>2.3350186049666568E-2</v>
      </c>
      <c r="W1825" s="95">
        <v>0.49724999999999997</v>
      </c>
      <c r="X1825" s="95">
        <v>0.44030000000000002</v>
      </c>
      <c r="Y1825" s="95">
        <f t="shared" si="391"/>
        <v>0.44030000000000002</v>
      </c>
      <c r="Z1825" s="2" t="s">
        <v>532</v>
      </c>
      <c r="AA1825" s="2" t="s">
        <v>532</v>
      </c>
      <c r="AB1825" s="2" t="s">
        <v>532</v>
      </c>
      <c r="AC1825" s="95">
        <v>0.44030000000000002</v>
      </c>
      <c r="AD1825" s="38">
        <f t="shared" si="392"/>
        <v>0</v>
      </c>
      <c r="AE1825" s="38">
        <f t="shared" si="393"/>
        <v>0</v>
      </c>
      <c r="AF1825" s="38">
        <f t="shared" si="394"/>
        <v>0</v>
      </c>
      <c r="AG1825" s="38">
        <f t="shared" si="395"/>
        <v>268.89270702000005</v>
      </c>
      <c r="AH1825" s="38">
        <f t="shared" si="396"/>
        <v>268.89270702000005</v>
      </c>
      <c r="AI1825" s="38">
        <v>127.496111111</v>
      </c>
      <c r="AJ1825" s="24">
        <v>0.54401773737285475</v>
      </c>
      <c r="AK1825" s="2">
        <f t="shared" si="397"/>
        <v>6972</v>
      </c>
    </row>
    <row r="1826" spans="1:37">
      <c r="A1826" s="2">
        <v>328</v>
      </c>
      <c r="B1826" s="2" t="s">
        <v>374</v>
      </c>
      <c r="C1826" s="2" t="s">
        <v>2</v>
      </c>
      <c r="D1826" s="2" t="s">
        <v>443</v>
      </c>
      <c r="E1826" s="2" t="s">
        <v>767</v>
      </c>
      <c r="F1826" s="2" t="s">
        <v>361</v>
      </c>
      <c r="G1826" s="2" t="s">
        <v>1077</v>
      </c>
      <c r="I1826" s="2">
        <v>154027</v>
      </c>
      <c r="J1826" s="169">
        <v>30379</v>
      </c>
      <c r="K1826" s="95">
        <v>2.3350186049666568E-2</v>
      </c>
      <c r="L1826" s="38">
        <f t="shared" si="387"/>
        <v>0</v>
      </c>
      <c r="M1826" s="38">
        <f t="shared" si="388"/>
        <v>0</v>
      </c>
      <c r="N1826" s="38">
        <f t="shared" si="389"/>
        <v>0</v>
      </c>
      <c r="O1826" s="38">
        <f t="shared" si="390"/>
        <v>151.89500000000001</v>
      </c>
      <c r="P1826" s="2">
        <v>9851017</v>
      </c>
      <c r="Q1826" s="24">
        <v>7.0409122114441898</v>
      </c>
      <c r="R1826" s="24">
        <v>0</v>
      </c>
      <c r="S1826" s="24">
        <v>0</v>
      </c>
      <c r="T1826" s="24">
        <v>0</v>
      </c>
      <c r="U1826" s="24">
        <v>1</v>
      </c>
      <c r="V1826" s="95">
        <v>2.3350186049666568E-2</v>
      </c>
      <c r="W1826" s="95">
        <v>0.49724999999999997</v>
      </c>
      <c r="X1826" s="95">
        <v>0.44030000000000002</v>
      </c>
      <c r="Y1826" s="95">
        <f t="shared" si="391"/>
        <v>0.44030000000000002</v>
      </c>
      <c r="Z1826" s="2" t="s">
        <v>532</v>
      </c>
      <c r="AA1826" s="2" t="s">
        <v>532</v>
      </c>
      <c r="AB1826" s="2" t="s">
        <v>532</v>
      </c>
      <c r="AC1826" s="95">
        <v>0.44030000000000002</v>
      </c>
      <c r="AD1826" s="38">
        <f t="shared" si="392"/>
        <v>0</v>
      </c>
      <c r="AE1826" s="38">
        <f t="shared" si="393"/>
        <v>0</v>
      </c>
      <c r="AF1826" s="38">
        <f t="shared" si="394"/>
        <v>0</v>
      </c>
      <c r="AG1826" s="38">
        <f t="shared" si="395"/>
        <v>585.86326806000011</v>
      </c>
      <c r="AH1826" s="38">
        <f t="shared" si="396"/>
        <v>585.86326806000011</v>
      </c>
      <c r="AI1826" s="38">
        <v>127.496111111</v>
      </c>
      <c r="AJ1826" s="24">
        <v>0.54401773737285475</v>
      </c>
      <c r="AK1826" s="2">
        <f t="shared" si="397"/>
        <v>15190</v>
      </c>
    </row>
    <row r="1827" spans="1:37">
      <c r="A1827" s="2">
        <v>328</v>
      </c>
      <c r="B1827" s="2" t="s">
        <v>374</v>
      </c>
      <c r="C1827" s="2" t="s">
        <v>2</v>
      </c>
      <c r="D1827" s="2" t="s">
        <v>443</v>
      </c>
      <c r="E1827" s="2" t="s">
        <v>767</v>
      </c>
      <c r="F1827" s="2" t="s">
        <v>361</v>
      </c>
      <c r="G1827" s="2" t="s">
        <v>1069</v>
      </c>
      <c r="I1827" s="2">
        <v>154027</v>
      </c>
      <c r="J1827" s="169">
        <v>21346</v>
      </c>
      <c r="K1827" s="95">
        <v>0.48253228330097969</v>
      </c>
      <c r="L1827" s="38">
        <f t="shared" si="387"/>
        <v>0</v>
      </c>
      <c r="M1827" s="38">
        <f t="shared" si="388"/>
        <v>0</v>
      </c>
      <c r="N1827" s="38">
        <f t="shared" si="389"/>
        <v>0</v>
      </c>
      <c r="O1827" s="38">
        <f t="shared" si="390"/>
        <v>106.73</v>
      </c>
      <c r="P1827" s="2">
        <v>9851017</v>
      </c>
      <c r="Q1827" s="24">
        <v>145.50065848226637</v>
      </c>
      <c r="R1827" s="24">
        <v>0</v>
      </c>
      <c r="S1827" s="24">
        <v>0</v>
      </c>
      <c r="T1827" s="24">
        <v>0</v>
      </c>
      <c r="U1827" s="24">
        <v>1</v>
      </c>
      <c r="V1827" s="95">
        <v>0.48253228330097969</v>
      </c>
      <c r="W1827" s="95">
        <v>0.49724999999999997</v>
      </c>
      <c r="X1827" s="95">
        <v>0.44030000000000002</v>
      </c>
      <c r="Y1827" s="95">
        <f t="shared" si="391"/>
        <v>0.44030000000000002</v>
      </c>
      <c r="Z1827" s="2" t="s">
        <v>532</v>
      </c>
      <c r="AA1827" s="2" t="s">
        <v>532</v>
      </c>
      <c r="AB1827" s="2" t="s">
        <v>532</v>
      </c>
      <c r="AC1827" s="95">
        <v>0.44030000000000002</v>
      </c>
      <c r="AD1827" s="38">
        <f t="shared" si="392"/>
        <v>0</v>
      </c>
      <c r="AE1827" s="38">
        <f t="shared" si="393"/>
        <v>0</v>
      </c>
      <c r="AF1827" s="38">
        <f t="shared" si="394"/>
        <v>0</v>
      </c>
      <c r="AG1827" s="38">
        <f t="shared" si="395"/>
        <v>411.66059844000006</v>
      </c>
      <c r="AH1827" s="38">
        <f t="shared" si="396"/>
        <v>411.66059844000006</v>
      </c>
      <c r="AI1827" s="38">
        <v>127.496111111</v>
      </c>
      <c r="AJ1827" s="24">
        <v>11.242142585605</v>
      </c>
      <c r="AK1827" s="2">
        <f t="shared" si="397"/>
        <v>10673</v>
      </c>
    </row>
    <row r="1828" spans="1:37">
      <c r="A1828" s="2">
        <v>318</v>
      </c>
      <c r="B1828" s="2" t="s">
        <v>366</v>
      </c>
      <c r="C1828" s="2" t="s">
        <v>1</v>
      </c>
      <c r="D1828" s="2" t="s">
        <v>448</v>
      </c>
      <c r="E1828" s="2" t="s">
        <v>767</v>
      </c>
      <c r="F1828" s="2" t="s">
        <v>361</v>
      </c>
      <c r="G1828" s="2" t="s">
        <v>1074</v>
      </c>
      <c r="I1828" s="2">
        <v>723734</v>
      </c>
      <c r="J1828" s="169">
        <v>19299.8</v>
      </c>
      <c r="K1828" s="95">
        <v>1.1452998157117452E-2</v>
      </c>
      <c r="L1828" s="38">
        <f t="shared" si="387"/>
        <v>0</v>
      </c>
      <c r="M1828" s="38">
        <f t="shared" si="388"/>
        <v>0</v>
      </c>
      <c r="N1828" s="38">
        <f t="shared" si="389"/>
        <v>0</v>
      </c>
      <c r="O1828" s="38">
        <f t="shared" si="390"/>
        <v>96.498999999999995</v>
      </c>
      <c r="P1828" s="2">
        <v>65382556</v>
      </c>
      <c r="Q1828" s="24">
        <v>2.6991711272258323</v>
      </c>
      <c r="R1828" s="24">
        <v>0</v>
      </c>
      <c r="S1828" s="24">
        <v>0</v>
      </c>
      <c r="T1828" s="24">
        <v>0</v>
      </c>
      <c r="U1828" s="24">
        <v>1</v>
      </c>
      <c r="V1828" s="95">
        <v>1.1452998157117452E-2</v>
      </c>
      <c r="W1828" s="95">
        <v>0.55621874999999987</v>
      </c>
      <c r="X1828" s="95">
        <v>0.48609374999999999</v>
      </c>
      <c r="Y1828" s="95">
        <f t="shared" si="391"/>
        <v>0.48609374999999999</v>
      </c>
      <c r="Z1828" s="2" t="s">
        <v>532</v>
      </c>
      <c r="AA1828" s="2" t="s">
        <v>532</v>
      </c>
      <c r="AB1828" s="2" t="s">
        <v>532</v>
      </c>
      <c r="AC1828" s="95">
        <v>0.48609374999999999</v>
      </c>
      <c r="AD1828" s="38">
        <f t="shared" si="392"/>
        <v>0</v>
      </c>
      <c r="AE1828" s="38">
        <f t="shared" si="393"/>
        <v>0</v>
      </c>
      <c r="AF1828" s="38">
        <f t="shared" si="394"/>
        <v>0</v>
      </c>
      <c r="AG1828" s="38">
        <f t="shared" si="395"/>
        <v>410.91023244374998</v>
      </c>
      <c r="AH1828" s="38">
        <f t="shared" si="396"/>
        <v>410.91023244374998</v>
      </c>
      <c r="AI1828" s="38">
        <v>303.90305555600003</v>
      </c>
      <c r="AJ1828" s="24">
        <v>0.58070724908162852</v>
      </c>
      <c r="AK1828" s="2">
        <f t="shared" si="397"/>
        <v>9650</v>
      </c>
    </row>
    <row r="1829" spans="1:37">
      <c r="A1829" s="2">
        <v>318</v>
      </c>
      <c r="B1829" s="2" t="s">
        <v>366</v>
      </c>
      <c r="C1829" s="2" t="s">
        <v>1</v>
      </c>
      <c r="D1829" s="2" t="s">
        <v>448</v>
      </c>
      <c r="E1829" s="2" t="s">
        <v>767</v>
      </c>
      <c r="F1829" s="2" t="s">
        <v>361</v>
      </c>
      <c r="G1829" s="2" t="s">
        <v>1075</v>
      </c>
      <c r="I1829" s="2">
        <v>723734</v>
      </c>
      <c r="J1829" s="169">
        <v>29262</v>
      </c>
      <c r="K1829" s="95">
        <v>1.7177686597225992E-2</v>
      </c>
      <c r="L1829" s="38">
        <f t="shared" si="387"/>
        <v>0</v>
      </c>
      <c r="M1829" s="38">
        <f t="shared" si="388"/>
        <v>0</v>
      </c>
      <c r="N1829" s="38">
        <f t="shared" si="389"/>
        <v>0</v>
      </c>
      <c r="O1829" s="38">
        <f t="shared" si="390"/>
        <v>146.31</v>
      </c>
      <c r="P1829" s="2">
        <v>65382556</v>
      </c>
      <c r="Q1829" s="24">
        <v>4.0483299708690472</v>
      </c>
      <c r="R1829" s="24">
        <v>0</v>
      </c>
      <c r="S1829" s="24">
        <v>0</v>
      </c>
      <c r="T1829" s="24">
        <v>0</v>
      </c>
      <c r="U1829" s="24">
        <v>1</v>
      </c>
      <c r="V1829" s="95">
        <v>1.7177686597225992E-2</v>
      </c>
      <c r="W1829" s="95">
        <v>0.55621874999999987</v>
      </c>
      <c r="X1829" s="95">
        <v>0.48609374999999999</v>
      </c>
      <c r="Y1829" s="95">
        <f t="shared" si="391"/>
        <v>0.48609374999999999</v>
      </c>
      <c r="Z1829" s="2" t="s">
        <v>532</v>
      </c>
      <c r="AA1829" s="2" t="s">
        <v>532</v>
      </c>
      <c r="AB1829" s="2" t="s">
        <v>532</v>
      </c>
      <c r="AC1829" s="95">
        <v>0.48609374999999999</v>
      </c>
      <c r="AD1829" s="38">
        <f t="shared" si="392"/>
        <v>0</v>
      </c>
      <c r="AE1829" s="38">
        <f t="shared" si="393"/>
        <v>0</v>
      </c>
      <c r="AF1829" s="38">
        <f t="shared" si="394"/>
        <v>0</v>
      </c>
      <c r="AG1829" s="38">
        <f t="shared" si="395"/>
        <v>623.01449868750001</v>
      </c>
      <c r="AH1829" s="38">
        <f t="shared" si="396"/>
        <v>623.01449868750001</v>
      </c>
      <c r="AI1829" s="38">
        <v>303.90305555600003</v>
      </c>
      <c r="AJ1829" s="24">
        <v>0.87096906789095951</v>
      </c>
      <c r="AK1829" s="2">
        <f t="shared" si="397"/>
        <v>14631</v>
      </c>
    </row>
    <row r="1830" spans="1:37">
      <c r="A1830" s="2">
        <v>318</v>
      </c>
      <c r="B1830" s="2" t="s">
        <v>366</v>
      </c>
      <c r="C1830" s="2" t="s">
        <v>1</v>
      </c>
      <c r="D1830" s="2" t="s">
        <v>448</v>
      </c>
      <c r="E1830" s="2" t="s">
        <v>767</v>
      </c>
      <c r="F1830" s="2" t="s">
        <v>361</v>
      </c>
      <c r="G1830" s="2" t="s">
        <v>1076</v>
      </c>
      <c r="I1830" s="2">
        <v>723734</v>
      </c>
      <c r="J1830" s="169">
        <v>30708.799999999988</v>
      </c>
      <c r="K1830" s="95">
        <v>0.25868067549679857</v>
      </c>
      <c r="L1830" s="38">
        <f t="shared" si="387"/>
        <v>0</v>
      </c>
      <c r="M1830" s="38">
        <f t="shared" si="388"/>
        <v>0</v>
      </c>
      <c r="N1830" s="38">
        <f t="shared" si="389"/>
        <v>0</v>
      </c>
      <c r="O1830" s="38">
        <f t="shared" si="390"/>
        <v>153.54399999999995</v>
      </c>
      <c r="P1830" s="2">
        <v>65382556</v>
      </c>
      <c r="Q1830" s="24">
        <v>60.964247168617874</v>
      </c>
      <c r="R1830" s="24">
        <v>0</v>
      </c>
      <c r="S1830" s="24">
        <v>0</v>
      </c>
      <c r="T1830" s="24">
        <v>0</v>
      </c>
      <c r="U1830" s="24">
        <v>1</v>
      </c>
      <c r="V1830" s="95">
        <v>0.25868067549679857</v>
      </c>
      <c r="W1830" s="95">
        <v>0.55621874999999987</v>
      </c>
      <c r="X1830" s="95">
        <v>0.48609374999999999</v>
      </c>
      <c r="Y1830" s="95">
        <f t="shared" si="391"/>
        <v>0.48609374999999999</v>
      </c>
      <c r="Z1830" s="2" t="s">
        <v>532</v>
      </c>
      <c r="AA1830" s="2" t="s">
        <v>532</v>
      </c>
      <c r="AB1830" s="2" t="s">
        <v>532</v>
      </c>
      <c r="AC1830" s="95">
        <v>0.48609374999999999</v>
      </c>
      <c r="AD1830" s="38">
        <f t="shared" si="392"/>
        <v>0</v>
      </c>
      <c r="AE1830" s="38">
        <f t="shared" si="393"/>
        <v>0</v>
      </c>
      <c r="AF1830" s="38">
        <f t="shared" si="394"/>
        <v>0</v>
      </c>
      <c r="AG1830" s="38">
        <f t="shared" si="395"/>
        <v>653.81818184999986</v>
      </c>
      <c r="AH1830" s="38">
        <f t="shared" si="396"/>
        <v>653.81818184999986</v>
      </c>
      <c r="AI1830" s="38">
        <v>303.90305555600003</v>
      </c>
      <c r="AJ1830" s="24">
        <v>13.116019176600554</v>
      </c>
      <c r="AK1830" s="2">
        <f t="shared" si="397"/>
        <v>15354</v>
      </c>
    </row>
    <row r="1831" spans="1:37">
      <c r="A1831" s="2">
        <v>318</v>
      </c>
      <c r="B1831" s="2" t="s">
        <v>366</v>
      </c>
      <c r="C1831" s="2" t="s">
        <v>1</v>
      </c>
      <c r="D1831" s="2" t="s">
        <v>448</v>
      </c>
      <c r="E1831" s="2" t="s">
        <v>767</v>
      </c>
      <c r="F1831" s="2" t="s">
        <v>361</v>
      </c>
      <c r="G1831" s="2" t="s">
        <v>1073</v>
      </c>
      <c r="I1831" s="2">
        <v>723734</v>
      </c>
      <c r="J1831" s="169">
        <v>12423</v>
      </c>
      <c r="K1831" s="95">
        <v>1.1452998157117452E-2</v>
      </c>
      <c r="L1831" s="38">
        <f t="shared" si="387"/>
        <v>0</v>
      </c>
      <c r="M1831" s="38">
        <f t="shared" si="388"/>
        <v>0</v>
      </c>
      <c r="N1831" s="38">
        <f t="shared" si="389"/>
        <v>0</v>
      </c>
      <c r="O1831" s="38">
        <f t="shared" si="390"/>
        <v>62.115000000000002</v>
      </c>
      <c r="P1831" s="2">
        <v>65382556</v>
      </c>
      <c r="Q1831" s="24">
        <v>2.6991711272258323</v>
      </c>
      <c r="R1831" s="24">
        <v>0</v>
      </c>
      <c r="S1831" s="24">
        <v>0</v>
      </c>
      <c r="T1831" s="24">
        <v>0</v>
      </c>
      <c r="U1831" s="24">
        <v>1</v>
      </c>
      <c r="V1831" s="95">
        <v>1.1452998157117452E-2</v>
      </c>
      <c r="W1831" s="95">
        <v>0.55621874999999987</v>
      </c>
      <c r="X1831" s="95">
        <v>0.48609374999999999</v>
      </c>
      <c r="Y1831" s="95">
        <f t="shared" si="391"/>
        <v>0.48609374999999999</v>
      </c>
      <c r="Z1831" s="2" t="s">
        <v>532</v>
      </c>
      <c r="AA1831" s="2" t="s">
        <v>532</v>
      </c>
      <c r="AB1831" s="2" t="s">
        <v>532</v>
      </c>
      <c r="AC1831" s="95">
        <v>0.48609374999999999</v>
      </c>
      <c r="AD1831" s="38">
        <f t="shared" si="392"/>
        <v>0</v>
      </c>
      <c r="AE1831" s="38">
        <f t="shared" si="393"/>
        <v>0</v>
      </c>
      <c r="AF1831" s="38">
        <f t="shared" si="394"/>
        <v>0</v>
      </c>
      <c r="AG1831" s="38">
        <f t="shared" si="395"/>
        <v>264.49692834375003</v>
      </c>
      <c r="AH1831" s="38">
        <f t="shared" si="396"/>
        <v>264.49692834375003</v>
      </c>
      <c r="AI1831" s="38">
        <v>303.90305555600003</v>
      </c>
      <c r="AJ1831" s="24">
        <v>0.58070724908162852</v>
      </c>
      <c r="AK1831" s="2">
        <f t="shared" si="397"/>
        <v>6212</v>
      </c>
    </row>
    <row r="1832" spans="1:37">
      <c r="A1832" s="2">
        <v>318</v>
      </c>
      <c r="B1832" s="2" t="s">
        <v>366</v>
      </c>
      <c r="C1832" s="2" t="s">
        <v>1</v>
      </c>
      <c r="D1832" s="2" t="s">
        <v>448</v>
      </c>
      <c r="E1832" s="2" t="s">
        <v>767</v>
      </c>
      <c r="F1832" s="2" t="s">
        <v>361</v>
      </c>
      <c r="G1832" s="2" t="s">
        <v>718</v>
      </c>
      <c r="I1832" s="2">
        <v>723734</v>
      </c>
      <c r="J1832" s="169">
        <v>25740</v>
      </c>
      <c r="K1832" s="95">
        <v>1.7177686597225992E-2</v>
      </c>
      <c r="L1832" s="38">
        <f t="shared" si="387"/>
        <v>0</v>
      </c>
      <c r="M1832" s="38">
        <f t="shared" si="388"/>
        <v>0</v>
      </c>
      <c r="N1832" s="38">
        <f t="shared" si="389"/>
        <v>0</v>
      </c>
      <c r="O1832" s="38">
        <f t="shared" si="390"/>
        <v>128.69999999999999</v>
      </c>
      <c r="P1832" s="2">
        <v>65382556</v>
      </c>
      <c r="Q1832" s="24">
        <v>4.0483299708690472</v>
      </c>
      <c r="R1832" s="24">
        <v>0</v>
      </c>
      <c r="S1832" s="24">
        <v>0</v>
      </c>
      <c r="T1832" s="24">
        <v>0</v>
      </c>
      <c r="U1832" s="24">
        <v>1</v>
      </c>
      <c r="V1832" s="95">
        <v>1.7177686597225992E-2</v>
      </c>
      <c r="W1832" s="95">
        <v>0.55621874999999987</v>
      </c>
      <c r="X1832" s="95">
        <v>0.48609374999999999</v>
      </c>
      <c r="Y1832" s="95">
        <f t="shared" si="391"/>
        <v>0.48609374999999999</v>
      </c>
      <c r="Z1832" s="2" t="s">
        <v>532</v>
      </c>
      <c r="AA1832" s="2" t="s">
        <v>532</v>
      </c>
      <c r="AB1832" s="2" t="s">
        <v>532</v>
      </c>
      <c r="AC1832" s="95">
        <v>0.48609374999999999</v>
      </c>
      <c r="AD1832" s="38">
        <f t="shared" si="392"/>
        <v>0</v>
      </c>
      <c r="AE1832" s="38">
        <f t="shared" si="393"/>
        <v>0</v>
      </c>
      <c r="AF1832" s="38">
        <f t="shared" si="394"/>
        <v>0</v>
      </c>
      <c r="AG1832" s="38">
        <f t="shared" si="395"/>
        <v>548.02792687499993</v>
      </c>
      <c r="AH1832" s="38">
        <f t="shared" si="396"/>
        <v>548.02792687499993</v>
      </c>
      <c r="AI1832" s="38">
        <v>303.90305555600003</v>
      </c>
      <c r="AJ1832" s="24">
        <v>0.87096906789095951</v>
      </c>
      <c r="AK1832" s="2">
        <f t="shared" si="397"/>
        <v>12870</v>
      </c>
    </row>
    <row r="1833" spans="1:37">
      <c r="A1833" s="2">
        <v>318</v>
      </c>
      <c r="B1833" s="2" t="s">
        <v>366</v>
      </c>
      <c r="C1833" s="2" t="s">
        <v>1</v>
      </c>
      <c r="D1833" s="2" t="s">
        <v>448</v>
      </c>
      <c r="E1833" s="2" t="s">
        <v>767</v>
      </c>
      <c r="F1833" s="2" t="s">
        <v>361</v>
      </c>
      <c r="G1833" s="2" t="s">
        <v>1077</v>
      </c>
      <c r="I1833" s="2">
        <v>723734</v>
      </c>
      <c r="J1833" s="169">
        <v>193649</v>
      </c>
      <c r="K1833" s="95">
        <v>1.7177686597225992E-2</v>
      </c>
      <c r="L1833" s="38">
        <f t="shared" si="387"/>
        <v>0</v>
      </c>
      <c r="M1833" s="38">
        <f t="shared" si="388"/>
        <v>0</v>
      </c>
      <c r="N1833" s="38">
        <f t="shared" si="389"/>
        <v>0</v>
      </c>
      <c r="O1833" s="38">
        <f t="shared" si="390"/>
        <v>968.245</v>
      </c>
      <c r="P1833" s="2">
        <v>65382556</v>
      </c>
      <c r="Q1833" s="24">
        <v>4.0483299708690472</v>
      </c>
      <c r="R1833" s="24">
        <v>0</v>
      </c>
      <c r="S1833" s="24">
        <v>0</v>
      </c>
      <c r="T1833" s="24">
        <v>0</v>
      </c>
      <c r="U1833" s="24">
        <v>1</v>
      </c>
      <c r="V1833" s="95">
        <v>1.7177686597225992E-2</v>
      </c>
      <c r="W1833" s="95">
        <v>0.55621874999999987</v>
      </c>
      <c r="X1833" s="95">
        <v>0.48609374999999999</v>
      </c>
      <c r="Y1833" s="95">
        <f t="shared" si="391"/>
        <v>0.48609374999999999</v>
      </c>
      <c r="Z1833" s="2" t="s">
        <v>532</v>
      </c>
      <c r="AA1833" s="2" t="s">
        <v>532</v>
      </c>
      <c r="AB1833" s="2" t="s">
        <v>532</v>
      </c>
      <c r="AC1833" s="95">
        <v>0.48609374999999999</v>
      </c>
      <c r="AD1833" s="38">
        <f t="shared" si="392"/>
        <v>0</v>
      </c>
      <c r="AE1833" s="38">
        <f t="shared" si="393"/>
        <v>0</v>
      </c>
      <c r="AF1833" s="38">
        <f t="shared" si="394"/>
        <v>0</v>
      </c>
      <c r="AG1833" s="38">
        <f t="shared" si="395"/>
        <v>4122.9627044062499</v>
      </c>
      <c r="AH1833" s="38">
        <f t="shared" si="396"/>
        <v>4122.9627044062499</v>
      </c>
      <c r="AI1833" s="38">
        <v>303.90305555600003</v>
      </c>
      <c r="AJ1833" s="24">
        <v>0.87096906789095951</v>
      </c>
      <c r="AK1833" s="2">
        <f t="shared" si="397"/>
        <v>96825</v>
      </c>
    </row>
    <row r="1834" spans="1:37">
      <c r="A1834" s="2">
        <v>318</v>
      </c>
      <c r="B1834" s="2" t="s">
        <v>366</v>
      </c>
      <c r="C1834" s="2" t="s">
        <v>1</v>
      </c>
      <c r="D1834" s="2" t="s">
        <v>448</v>
      </c>
      <c r="E1834" s="2" t="s">
        <v>767</v>
      </c>
      <c r="F1834" s="2" t="s">
        <v>361</v>
      </c>
      <c r="G1834" s="2" t="s">
        <v>1069</v>
      </c>
      <c r="I1834" s="2">
        <v>723734</v>
      </c>
      <c r="J1834" s="169">
        <v>90503</v>
      </c>
      <c r="K1834" s="95">
        <v>0.25868067549679857</v>
      </c>
      <c r="L1834" s="38">
        <f t="shared" si="387"/>
        <v>0</v>
      </c>
      <c r="M1834" s="38">
        <f t="shared" si="388"/>
        <v>0</v>
      </c>
      <c r="N1834" s="38">
        <f t="shared" si="389"/>
        <v>0</v>
      </c>
      <c r="O1834" s="38">
        <f t="shared" si="390"/>
        <v>452.51499999999999</v>
      </c>
      <c r="P1834" s="2">
        <v>65382556</v>
      </c>
      <c r="Q1834" s="24">
        <v>60.964247168617874</v>
      </c>
      <c r="R1834" s="24">
        <v>0</v>
      </c>
      <c r="S1834" s="24">
        <v>0</v>
      </c>
      <c r="T1834" s="24">
        <v>0</v>
      </c>
      <c r="U1834" s="24">
        <v>1</v>
      </c>
      <c r="V1834" s="95">
        <v>0.25868067549679857</v>
      </c>
      <c r="W1834" s="95">
        <v>0.55621874999999987</v>
      </c>
      <c r="X1834" s="95">
        <v>0.48609374999999999</v>
      </c>
      <c r="Y1834" s="95">
        <f t="shared" si="391"/>
        <v>0.48609374999999999</v>
      </c>
      <c r="Z1834" s="2" t="s">
        <v>532</v>
      </c>
      <c r="AA1834" s="2" t="s">
        <v>532</v>
      </c>
      <c r="AB1834" s="2" t="s">
        <v>532</v>
      </c>
      <c r="AC1834" s="95">
        <v>0.48609374999999999</v>
      </c>
      <c r="AD1834" s="38">
        <f t="shared" si="392"/>
        <v>0</v>
      </c>
      <c r="AE1834" s="38">
        <f t="shared" si="393"/>
        <v>0</v>
      </c>
      <c r="AF1834" s="38">
        <f t="shared" si="394"/>
        <v>0</v>
      </c>
      <c r="AG1834" s="38">
        <f t="shared" si="395"/>
        <v>1926.89088834375</v>
      </c>
      <c r="AH1834" s="38">
        <f t="shared" si="396"/>
        <v>1926.89088834375</v>
      </c>
      <c r="AI1834" s="38">
        <v>303.90305555600003</v>
      </c>
      <c r="AJ1834" s="24">
        <v>13.116019176600554</v>
      </c>
      <c r="AK1834" s="2">
        <f t="shared" si="397"/>
        <v>45252</v>
      </c>
    </row>
    <row r="1835" spans="1:37">
      <c r="A1835" s="2">
        <v>324</v>
      </c>
      <c r="B1835" s="2" t="s">
        <v>370</v>
      </c>
      <c r="C1835" s="2" t="s">
        <v>26</v>
      </c>
      <c r="D1835" s="2" t="s">
        <v>410</v>
      </c>
      <c r="E1835" s="2" t="s">
        <v>1100</v>
      </c>
      <c r="F1835" s="2" t="s">
        <v>361</v>
      </c>
      <c r="G1835" s="2" t="s">
        <v>1073</v>
      </c>
      <c r="I1835" s="2">
        <v>3466</v>
      </c>
      <c r="J1835" s="169">
        <v>341</v>
      </c>
      <c r="K1835" s="95">
        <v>8.4555349768033874E-2</v>
      </c>
      <c r="L1835" s="38">
        <f t="shared" si="387"/>
        <v>0</v>
      </c>
      <c r="M1835" s="38">
        <f t="shared" si="388"/>
        <v>0</v>
      </c>
      <c r="N1835" s="38">
        <f t="shared" si="389"/>
        <v>0</v>
      </c>
      <c r="O1835" s="38">
        <f t="shared" si="390"/>
        <v>1.7050000000000001</v>
      </c>
      <c r="P1835" s="2">
        <v>11311117</v>
      </c>
      <c r="Q1835" s="24">
        <v>0.53174791141515954</v>
      </c>
      <c r="R1835" s="24">
        <v>0</v>
      </c>
      <c r="S1835" s="24">
        <v>0</v>
      </c>
      <c r="T1835" s="24">
        <v>0</v>
      </c>
      <c r="U1835" s="24">
        <v>1</v>
      </c>
      <c r="V1835" s="95">
        <v>8.4555349768033874E-2</v>
      </c>
      <c r="W1835" s="95">
        <v>0.49831249999999994</v>
      </c>
      <c r="X1835" s="95">
        <v>0.46856249999999999</v>
      </c>
      <c r="Y1835" s="95">
        <f t="shared" si="391"/>
        <v>0.46856249999999999</v>
      </c>
      <c r="Z1835" s="2" t="s">
        <v>532</v>
      </c>
      <c r="AA1835" s="2" t="s">
        <v>532</v>
      </c>
      <c r="AB1835" s="2" t="s">
        <v>532</v>
      </c>
      <c r="AC1835" s="95">
        <v>0.46856249999999999</v>
      </c>
      <c r="AD1835" s="38">
        <f t="shared" si="392"/>
        <v>0</v>
      </c>
      <c r="AE1835" s="38">
        <f t="shared" si="393"/>
        <v>0</v>
      </c>
      <c r="AF1835" s="38">
        <f t="shared" si="394"/>
        <v>0</v>
      </c>
      <c r="AG1835" s="38">
        <f t="shared" si="395"/>
        <v>6.9983557874999995</v>
      </c>
      <c r="AH1835" s="38">
        <f t="shared" si="396"/>
        <v>6.9983557874999995</v>
      </c>
      <c r="AI1835" s="38">
        <v>81.848055556000006</v>
      </c>
      <c r="AJ1835" s="24">
        <v>7.3485714470117175E-2</v>
      </c>
      <c r="AK1835" s="2">
        <f t="shared" si="397"/>
        <v>171</v>
      </c>
    </row>
    <row r="1836" spans="1:37">
      <c r="A1836" s="2">
        <v>324</v>
      </c>
      <c r="B1836" s="2" t="s">
        <v>370</v>
      </c>
      <c r="C1836" s="2" t="s">
        <v>26</v>
      </c>
      <c r="D1836" s="2" t="s">
        <v>410</v>
      </c>
      <c r="E1836" s="2" t="s">
        <v>1100</v>
      </c>
      <c r="F1836" s="2" t="s">
        <v>361</v>
      </c>
      <c r="G1836" s="2" t="s">
        <v>718</v>
      </c>
      <c r="I1836" s="2">
        <v>3466</v>
      </c>
      <c r="J1836" s="169">
        <v>29</v>
      </c>
      <c r="K1836" s="95">
        <v>2.2195948558567376E-2</v>
      </c>
      <c r="L1836" s="38">
        <f t="shared" si="387"/>
        <v>0</v>
      </c>
      <c r="M1836" s="38">
        <f t="shared" si="388"/>
        <v>0</v>
      </c>
      <c r="N1836" s="38">
        <f t="shared" si="389"/>
        <v>0</v>
      </c>
      <c r="O1836" s="38">
        <f t="shared" si="390"/>
        <v>0.14499999999999999</v>
      </c>
      <c r="P1836" s="2">
        <v>11311117</v>
      </c>
      <c r="Q1836" s="24">
        <v>0.13958489108347955</v>
      </c>
      <c r="R1836" s="24">
        <v>0</v>
      </c>
      <c r="S1836" s="24">
        <v>0</v>
      </c>
      <c r="T1836" s="24">
        <v>0</v>
      </c>
      <c r="U1836" s="24">
        <v>1</v>
      </c>
      <c r="V1836" s="95">
        <v>2.2195948558567376E-2</v>
      </c>
      <c r="W1836" s="95">
        <v>0.49831249999999994</v>
      </c>
      <c r="X1836" s="95">
        <v>0.46856249999999999</v>
      </c>
      <c r="Y1836" s="95">
        <f t="shared" si="391"/>
        <v>0.46856249999999999</v>
      </c>
      <c r="Z1836" s="2" t="s">
        <v>532</v>
      </c>
      <c r="AA1836" s="2" t="s">
        <v>532</v>
      </c>
      <c r="AB1836" s="2" t="s">
        <v>532</v>
      </c>
      <c r="AC1836" s="95">
        <v>0.46856249999999999</v>
      </c>
      <c r="AD1836" s="38">
        <f t="shared" si="392"/>
        <v>0</v>
      </c>
      <c r="AE1836" s="38">
        <f t="shared" si="393"/>
        <v>0</v>
      </c>
      <c r="AF1836" s="38">
        <f t="shared" si="394"/>
        <v>0</v>
      </c>
      <c r="AG1836" s="38">
        <f t="shared" si="395"/>
        <v>0.59516808749999994</v>
      </c>
      <c r="AH1836" s="38">
        <f t="shared" si="396"/>
        <v>0.59516808749999994</v>
      </c>
      <c r="AI1836" s="38">
        <v>81.848055556000006</v>
      </c>
      <c r="AJ1836" s="24">
        <v>1.9290147136082486E-2</v>
      </c>
      <c r="AK1836" s="2">
        <f t="shared" si="397"/>
        <v>15</v>
      </c>
    </row>
    <row r="1837" spans="1:37">
      <c r="A1837" s="2">
        <v>324</v>
      </c>
      <c r="B1837" s="2" t="s">
        <v>370</v>
      </c>
      <c r="C1837" s="2" t="s">
        <v>26</v>
      </c>
      <c r="D1837" s="2" t="s">
        <v>410</v>
      </c>
      <c r="E1837" s="2" t="s">
        <v>1100</v>
      </c>
      <c r="F1837" s="2" t="s">
        <v>361</v>
      </c>
      <c r="G1837" s="2" t="s">
        <v>1069</v>
      </c>
      <c r="I1837" s="2">
        <v>3466</v>
      </c>
      <c r="J1837" s="169">
        <v>0</v>
      </c>
      <c r="K1837" s="95">
        <v>0</v>
      </c>
      <c r="L1837" s="38">
        <f t="shared" si="387"/>
        <v>0</v>
      </c>
      <c r="M1837" s="38">
        <f t="shared" si="388"/>
        <v>0</v>
      </c>
      <c r="N1837" s="38">
        <f t="shared" si="389"/>
        <v>0</v>
      </c>
      <c r="O1837" s="38">
        <f t="shared" si="390"/>
        <v>0</v>
      </c>
      <c r="P1837" s="2">
        <v>11311117</v>
      </c>
      <c r="Q1837" s="24">
        <v>0</v>
      </c>
      <c r="R1837" s="24">
        <v>0</v>
      </c>
      <c r="S1837" s="24">
        <v>0</v>
      </c>
      <c r="T1837" s="24">
        <v>0</v>
      </c>
      <c r="U1837" s="24">
        <v>1</v>
      </c>
      <c r="V1837" s="95">
        <v>0</v>
      </c>
      <c r="W1837" s="95">
        <v>0.49831249999999994</v>
      </c>
      <c r="X1837" s="95">
        <v>0.46856249999999999</v>
      </c>
      <c r="Y1837" s="95">
        <f t="shared" si="391"/>
        <v>0.46856249999999999</v>
      </c>
      <c r="Z1837" s="2" t="s">
        <v>532</v>
      </c>
      <c r="AA1837" s="2" t="s">
        <v>532</v>
      </c>
      <c r="AB1837" s="2" t="s">
        <v>532</v>
      </c>
      <c r="AC1837" s="95">
        <v>0.46856249999999999</v>
      </c>
      <c r="AD1837" s="38">
        <f t="shared" si="392"/>
        <v>0</v>
      </c>
      <c r="AE1837" s="38">
        <f t="shared" si="393"/>
        <v>0</v>
      </c>
      <c r="AF1837" s="38">
        <f t="shared" si="394"/>
        <v>0</v>
      </c>
      <c r="AG1837" s="38">
        <f t="shared" si="395"/>
        <v>0</v>
      </c>
      <c r="AH1837" s="38">
        <f t="shared" si="396"/>
        <v>0</v>
      </c>
      <c r="AI1837" s="38">
        <v>81.848055556000006</v>
      </c>
      <c r="AJ1837" s="24">
        <v>0</v>
      </c>
      <c r="AK1837" s="2">
        <f t="shared" si="397"/>
        <v>0</v>
      </c>
    </row>
    <row r="1838" spans="1:37">
      <c r="A1838" s="2">
        <v>341</v>
      </c>
      <c r="B1838" s="2" t="s">
        <v>386</v>
      </c>
      <c r="C1838" s="2" t="s">
        <v>25</v>
      </c>
      <c r="D1838" s="2" t="s">
        <v>411</v>
      </c>
      <c r="E1838" s="2" t="s">
        <v>1100</v>
      </c>
      <c r="F1838" s="2" t="s">
        <v>361</v>
      </c>
      <c r="G1838" s="2" t="s">
        <v>1073</v>
      </c>
      <c r="I1838" s="2">
        <v>34972</v>
      </c>
      <c r="J1838" s="169">
        <v>2</v>
      </c>
      <c r="K1838" s="95">
        <v>9.5970843358027572E-4</v>
      </c>
      <c r="L1838" s="38">
        <f t="shared" si="387"/>
        <v>0</v>
      </c>
      <c r="M1838" s="38">
        <f t="shared" si="388"/>
        <v>0</v>
      </c>
      <c r="N1838" s="38">
        <f t="shared" si="389"/>
        <v>0</v>
      </c>
      <c r="O1838" s="38">
        <f t="shared" si="390"/>
        <v>0.01</v>
      </c>
      <c r="P1838" s="2">
        <v>7153784</v>
      </c>
      <c r="Q1838" s="24">
        <v>6.9245526691042877E-2</v>
      </c>
      <c r="R1838" s="24">
        <v>0</v>
      </c>
      <c r="S1838" s="24">
        <v>0</v>
      </c>
      <c r="T1838" s="24">
        <v>0</v>
      </c>
      <c r="U1838" s="24">
        <v>1</v>
      </c>
      <c r="V1838" s="95">
        <v>9.5970843358027572E-4</v>
      </c>
      <c r="W1838" s="95">
        <v>0.36124999999999996</v>
      </c>
      <c r="X1838" s="95">
        <v>0.33697187499999998</v>
      </c>
      <c r="Y1838" s="95">
        <f t="shared" si="391"/>
        <v>0.33697187499999998</v>
      </c>
      <c r="Z1838" s="2" t="s">
        <v>532</v>
      </c>
      <c r="AA1838" s="2" t="s">
        <v>532</v>
      </c>
      <c r="AB1838" s="2" t="s">
        <v>532</v>
      </c>
      <c r="AC1838" s="95">
        <v>0.33697187499999998</v>
      </c>
      <c r="AD1838" s="38">
        <f t="shared" si="392"/>
        <v>0</v>
      </c>
      <c r="AE1838" s="38">
        <f t="shared" si="393"/>
        <v>0</v>
      </c>
      <c r="AF1838" s="38">
        <f t="shared" si="394"/>
        <v>0</v>
      </c>
      <c r="AG1838" s="38">
        <f t="shared" si="395"/>
        <v>2.951873625E-2</v>
      </c>
      <c r="AH1838" s="38">
        <f t="shared" si="396"/>
        <v>2.951873625E-2</v>
      </c>
      <c r="AI1838" s="38">
        <v>28.898055555999999</v>
      </c>
      <c r="AJ1838" s="24">
        <v>1.7141898698132447E-2</v>
      </c>
      <c r="AK1838" s="2">
        <f t="shared" si="397"/>
        <v>1</v>
      </c>
    </row>
    <row r="1839" spans="1:37">
      <c r="A1839" s="2">
        <v>341</v>
      </c>
      <c r="B1839" s="2" t="s">
        <v>386</v>
      </c>
      <c r="C1839" s="2" t="s">
        <v>25</v>
      </c>
      <c r="D1839" s="2" t="s">
        <v>411</v>
      </c>
      <c r="E1839" s="2" t="s">
        <v>1100</v>
      </c>
      <c r="F1839" s="2" t="s">
        <v>361</v>
      </c>
      <c r="G1839" s="2" t="s">
        <v>718</v>
      </c>
      <c r="I1839" s="2">
        <v>34972</v>
      </c>
      <c r="J1839" s="169">
        <v>87</v>
      </c>
      <c r="K1839" s="95">
        <v>1.5851846237227097E-3</v>
      </c>
      <c r="L1839" s="38">
        <f t="shared" si="387"/>
        <v>0</v>
      </c>
      <c r="M1839" s="38">
        <f t="shared" si="388"/>
        <v>0</v>
      </c>
      <c r="N1839" s="38">
        <f t="shared" si="389"/>
        <v>0</v>
      </c>
      <c r="O1839" s="38">
        <f t="shared" si="390"/>
        <v>0.435</v>
      </c>
      <c r="P1839" s="2">
        <v>7153784</v>
      </c>
      <c r="Q1839" s="24">
        <v>0.11437530434397301</v>
      </c>
      <c r="R1839" s="24">
        <v>0</v>
      </c>
      <c r="S1839" s="24">
        <v>0</v>
      </c>
      <c r="T1839" s="24">
        <v>0</v>
      </c>
      <c r="U1839" s="24">
        <v>1</v>
      </c>
      <c r="V1839" s="95">
        <v>1.5851846237227097E-3</v>
      </c>
      <c r="W1839" s="95">
        <v>0.36124999999999996</v>
      </c>
      <c r="X1839" s="95">
        <v>0.33697187499999998</v>
      </c>
      <c r="Y1839" s="95">
        <f t="shared" si="391"/>
        <v>0.33697187499999998</v>
      </c>
      <c r="Z1839" s="2" t="s">
        <v>532</v>
      </c>
      <c r="AA1839" s="2" t="s">
        <v>532</v>
      </c>
      <c r="AB1839" s="2" t="s">
        <v>532</v>
      </c>
      <c r="AC1839" s="95">
        <v>0.33697187499999998</v>
      </c>
      <c r="AD1839" s="38">
        <f t="shared" si="392"/>
        <v>0</v>
      </c>
      <c r="AE1839" s="38">
        <f t="shared" si="393"/>
        <v>0</v>
      </c>
      <c r="AF1839" s="38">
        <f t="shared" si="394"/>
        <v>0</v>
      </c>
      <c r="AG1839" s="38">
        <f t="shared" si="395"/>
        <v>1.284065026875</v>
      </c>
      <c r="AH1839" s="38">
        <f t="shared" si="396"/>
        <v>1.284065026875</v>
      </c>
      <c r="AI1839" s="38">
        <v>28.898055555999999</v>
      </c>
      <c r="AJ1839" s="24">
        <v>2.8313885016431888E-2</v>
      </c>
      <c r="AK1839" s="2">
        <f t="shared" si="397"/>
        <v>44</v>
      </c>
    </row>
    <row r="1840" spans="1:37">
      <c r="A1840" s="2">
        <v>341</v>
      </c>
      <c r="B1840" s="2" t="s">
        <v>386</v>
      </c>
      <c r="C1840" s="2" t="s">
        <v>25</v>
      </c>
      <c r="D1840" s="2" t="s">
        <v>411</v>
      </c>
      <c r="E1840" s="2" t="s">
        <v>1100</v>
      </c>
      <c r="F1840" s="2" t="s">
        <v>361</v>
      </c>
      <c r="G1840" s="2" t="s">
        <v>1069</v>
      </c>
      <c r="I1840" s="2">
        <v>34972</v>
      </c>
      <c r="J1840" s="169">
        <v>0</v>
      </c>
      <c r="K1840" s="95">
        <v>0</v>
      </c>
      <c r="L1840" s="38">
        <f t="shared" si="387"/>
        <v>0</v>
      </c>
      <c r="M1840" s="38">
        <f t="shared" si="388"/>
        <v>0</v>
      </c>
      <c r="N1840" s="38">
        <f t="shared" si="389"/>
        <v>0</v>
      </c>
      <c r="O1840" s="38">
        <f t="shared" si="390"/>
        <v>0</v>
      </c>
      <c r="P1840" s="2">
        <v>7153784</v>
      </c>
      <c r="Q1840" s="24">
        <v>0</v>
      </c>
      <c r="R1840" s="24">
        <v>0</v>
      </c>
      <c r="S1840" s="24">
        <v>0</v>
      </c>
      <c r="T1840" s="24">
        <v>0</v>
      </c>
      <c r="U1840" s="24">
        <v>1</v>
      </c>
      <c r="V1840" s="95">
        <v>0</v>
      </c>
      <c r="W1840" s="95">
        <v>0.36124999999999996</v>
      </c>
      <c r="X1840" s="95">
        <v>0.33697187499999998</v>
      </c>
      <c r="Y1840" s="95">
        <f t="shared" si="391"/>
        <v>0.33697187499999998</v>
      </c>
      <c r="Z1840" s="2" t="s">
        <v>532</v>
      </c>
      <c r="AA1840" s="2" t="s">
        <v>532</v>
      </c>
      <c r="AB1840" s="2" t="s">
        <v>532</v>
      </c>
      <c r="AC1840" s="95">
        <v>0.33697187499999998</v>
      </c>
      <c r="AD1840" s="38">
        <f t="shared" si="392"/>
        <v>0</v>
      </c>
      <c r="AE1840" s="38">
        <f t="shared" si="393"/>
        <v>0</v>
      </c>
      <c r="AF1840" s="38">
        <f t="shared" si="394"/>
        <v>0</v>
      </c>
      <c r="AG1840" s="38">
        <f t="shared" si="395"/>
        <v>0</v>
      </c>
      <c r="AH1840" s="38">
        <f t="shared" si="396"/>
        <v>0</v>
      </c>
      <c r="AI1840" s="38">
        <v>28.898055555999999</v>
      </c>
      <c r="AJ1840" s="24">
        <v>0</v>
      </c>
      <c r="AK1840" s="2">
        <f t="shared" si="397"/>
        <v>0</v>
      </c>
    </row>
    <row r="1841" spans="1:37">
      <c r="A1841" s="2">
        <v>335</v>
      </c>
      <c r="B1841" s="2" t="s">
        <v>381</v>
      </c>
      <c r="C1841" s="2" t="s">
        <v>24</v>
      </c>
      <c r="D1841" s="2" t="s">
        <v>431</v>
      </c>
      <c r="E1841" s="2" t="s">
        <v>1100</v>
      </c>
      <c r="F1841" s="2" t="s">
        <v>361</v>
      </c>
      <c r="G1841" s="2" t="s">
        <v>1073</v>
      </c>
      <c r="I1841" s="2">
        <v>55162</v>
      </c>
      <c r="J1841" s="169">
        <v>2</v>
      </c>
      <c r="K1841" s="95">
        <v>4.6200075039978085E-3</v>
      </c>
      <c r="L1841" s="38">
        <f t="shared" si="387"/>
        <v>0</v>
      </c>
      <c r="M1841" s="38">
        <f t="shared" si="388"/>
        <v>0</v>
      </c>
      <c r="N1841" s="38">
        <f t="shared" si="389"/>
        <v>6.1862745100000009E-3</v>
      </c>
      <c r="O1841" s="38">
        <f t="shared" si="390"/>
        <v>3.8137254899999998E-3</v>
      </c>
      <c r="P1841" s="2">
        <v>4190669</v>
      </c>
      <c r="Q1841" s="24">
        <v>0.59931611290097586</v>
      </c>
      <c r="R1841" s="24">
        <v>0</v>
      </c>
      <c r="S1841" s="24">
        <v>0</v>
      </c>
      <c r="T1841" s="24">
        <v>0.61862745100000005</v>
      </c>
      <c r="U1841" s="24">
        <v>0.38137254900000001</v>
      </c>
      <c r="V1841" s="95">
        <v>4.6200075039978085E-3</v>
      </c>
      <c r="W1841" s="95">
        <v>0.28846875</v>
      </c>
      <c r="X1841" s="95">
        <v>0.24393753100000001</v>
      </c>
      <c r="Y1841" s="95">
        <f t="shared" si="391"/>
        <v>0.24393753063628126</v>
      </c>
      <c r="Z1841" s="2" t="s">
        <v>532</v>
      </c>
      <c r="AA1841" s="2" t="s">
        <v>532</v>
      </c>
      <c r="AB1841" s="2">
        <v>0.22500000000000001</v>
      </c>
      <c r="AC1841" s="95">
        <v>0.27465624999999999</v>
      </c>
      <c r="AD1841" s="38">
        <f t="shared" si="392"/>
        <v>0</v>
      </c>
      <c r="AE1841" s="38">
        <f t="shared" si="393"/>
        <v>0</v>
      </c>
      <c r="AF1841" s="38">
        <f t="shared" si="394"/>
        <v>1.2193147059210001E-2</v>
      </c>
      <c r="AG1841" s="38">
        <f t="shared" si="395"/>
        <v>9.1757806245282361E-3</v>
      </c>
      <c r="AH1841" s="38">
        <f t="shared" si="396"/>
        <v>2.1368927683738236E-2</v>
      </c>
      <c r="AI1841" s="38">
        <v>15.3</v>
      </c>
      <c r="AJ1841" s="24">
        <v>0.16415264415258951</v>
      </c>
      <c r="AK1841" s="2">
        <f t="shared" si="397"/>
        <v>1</v>
      </c>
    </row>
    <row r="1842" spans="1:37">
      <c r="A1842" s="2">
        <v>335</v>
      </c>
      <c r="B1842" s="2" t="s">
        <v>381</v>
      </c>
      <c r="C1842" s="2" t="s">
        <v>24</v>
      </c>
      <c r="D1842" s="2" t="s">
        <v>431</v>
      </c>
      <c r="E1842" s="2" t="s">
        <v>1100</v>
      </c>
      <c r="F1842" s="2" t="s">
        <v>361</v>
      </c>
      <c r="G1842" s="2" t="s">
        <v>718</v>
      </c>
      <c r="I1842" s="2">
        <v>55162</v>
      </c>
      <c r="J1842" s="169">
        <v>1092</v>
      </c>
      <c r="K1842" s="95">
        <v>1.5212485879128258E-2</v>
      </c>
      <c r="L1842" s="38">
        <f t="shared" si="387"/>
        <v>0</v>
      </c>
      <c r="M1842" s="38">
        <f t="shared" si="388"/>
        <v>0</v>
      </c>
      <c r="N1842" s="38">
        <f t="shared" si="389"/>
        <v>3.3777058824600004</v>
      </c>
      <c r="O1842" s="38">
        <f t="shared" si="390"/>
        <v>2.08229411754</v>
      </c>
      <c r="P1842" s="2">
        <v>4190669</v>
      </c>
      <c r="Q1842" s="24">
        <v>2.1899290990190705</v>
      </c>
      <c r="R1842" s="24">
        <v>0</v>
      </c>
      <c r="S1842" s="24">
        <v>0</v>
      </c>
      <c r="T1842" s="24">
        <v>0.61862745100000005</v>
      </c>
      <c r="U1842" s="24">
        <v>0.38137254900000001</v>
      </c>
      <c r="V1842" s="95">
        <v>1.5212485879128258E-2</v>
      </c>
      <c r="W1842" s="95">
        <v>0.28846875</v>
      </c>
      <c r="X1842" s="95">
        <v>0.24393753100000001</v>
      </c>
      <c r="Y1842" s="95">
        <f t="shared" si="391"/>
        <v>0.24393753063628126</v>
      </c>
      <c r="Z1842" s="2" t="s">
        <v>532</v>
      </c>
      <c r="AA1842" s="2" t="s">
        <v>532</v>
      </c>
      <c r="AB1842" s="2">
        <v>0.22500000000000001</v>
      </c>
      <c r="AC1842" s="95">
        <v>0.27465624999999999</v>
      </c>
      <c r="AD1842" s="38">
        <f t="shared" si="392"/>
        <v>0</v>
      </c>
      <c r="AE1842" s="38">
        <f t="shared" si="393"/>
        <v>0</v>
      </c>
      <c r="AF1842" s="38">
        <f t="shared" si="394"/>
        <v>6.6574582943286611</v>
      </c>
      <c r="AG1842" s="38">
        <f t="shared" si="395"/>
        <v>5.0099762209924172</v>
      </c>
      <c r="AH1842" s="38">
        <f t="shared" si="396"/>
        <v>11.667434515321078</v>
      </c>
      <c r="AI1842" s="38">
        <v>15.3</v>
      </c>
      <c r="AJ1842" s="24">
        <v>0.5998214370887025</v>
      </c>
      <c r="AK1842" s="2">
        <f t="shared" si="397"/>
        <v>546</v>
      </c>
    </row>
    <row r="1843" spans="1:37">
      <c r="A1843" s="2">
        <v>335</v>
      </c>
      <c r="B1843" s="2" t="s">
        <v>381</v>
      </c>
      <c r="C1843" s="2" t="s">
        <v>24</v>
      </c>
      <c r="D1843" s="2" t="s">
        <v>431</v>
      </c>
      <c r="E1843" s="2" t="s">
        <v>1100</v>
      </c>
      <c r="F1843" s="2" t="s">
        <v>361</v>
      </c>
      <c r="G1843" s="2" t="s">
        <v>1069</v>
      </c>
      <c r="I1843" s="2">
        <v>55162</v>
      </c>
      <c r="J1843" s="169">
        <v>0</v>
      </c>
      <c r="K1843" s="95">
        <v>0</v>
      </c>
      <c r="L1843" s="38">
        <f t="shared" si="387"/>
        <v>0</v>
      </c>
      <c r="M1843" s="38">
        <f t="shared" si="388"/>
        <v>0</v>
      </c>
      <c r="N1843" s="38">
        <f t="shared" si="389"/>
        <v>0</v>
      </c>
      <c r="O1843" s="38">
        <f t="shared" si="390"/>
        <v>0</v>
      </c>
      <c r="P1843" s="2">
        <v>4190669</v>
      </c>
      <c r="Q1843" s="24">
        <v>0</v>
      </c>
      <c r="R1843" s="24">
        <v>0</v>
      </c>
      <c r="S1843" s="24">
        <v>0</v>
      </c>
      <c r="T1843" s="24">
        <v>0.61862745100000005</v>
      </c>
      <c r="U1843" s="24">
        <v>0.38137254900000001</v>
      </c>
      <c r="V1843" s="95">
        <v>0</v>
      </c>
      <c r="W1843" s="95">
        <v>0.28846875</v>
      </c>
      <c r="X1843" s="95">
        <v>0.24393753100000001</v>
      </c>
      <c r="Y1843" s="95">
        <f t="shared" si="391"/>
        <v>0.24393753063628126</v>
      </c>
      <c r="Z1843" s="2" t="s">
        <v>532</v>
      </c>
      <c r="AA1843" s="2" t="s">
        <v>532</v>
      </c>
      <c r="AB1843" s="2">
        <v>0.22500000000000001</v>
      </c>
      <c r="AC1843" s="95">
        <v>0.27465624999999999</v>
      </c>
      <c r="AD1843" s="38">
        <f t="shared" si="392"/>
        <v>0</v>
      </c>
      <c r="AE1843" s="38">
        <f t="shared" si="393"/>
        <v>0</v>
      </c>
      <c r="AF1843" s="38">
        <f t="shared" si="394"/>
        <v>0</v>
      </c>
      <c r="AG1843" s="38">
        <f t="shared" si="395"/>
        <v>0</v>
      </c>
      <c r="AH1843" s="38">
        <f t="shared" si="396"/>
        <v>0</v>
      </c>
      <c r="AI1843" s="38">
        <v>15.3</v>
      </c>
      <c r="AJ1843" s="24">
        <v>0</v>
      </c>
      <c r="AK1843" s="2">
        <f t="shared" si="397"/>
        <v>0</v>
      </c>
    </row>
    <row r="1844" spans="1:37">
      <c r="A1844" s="2">
        <v>344</v>
      </c>
      <c r="B1844" s="2" t="s">
        <v>388</v>
      </c>
      <c r="C1844" s="2" t="s">
        <v>23</v>
      </c>
      <c r="D1844" s="2" t="s">
        <v>412</v>
      </c>
      <c r="E1844" s="2" t="s">
        <v>1100</v>
      </c>
      <c r="F1844" s="2" t="s">
        <v>361</v>
      </c>
      <c r="G1844" s="2" t="s">
        <v>1073</v>
      </c>
      <c r="I1844" s="2">
        <v>97932</v>
      </c>
      <c r="J1844" s="169">
        <v>0</v>
      </c>
      <c r="K1844" s="95">
        <v>0</v>
      </c>
      <c r="L1844" s="38">
        <f t="shared" si="387"/>
        <v>0</v>
      </c>
      <c r="M1844" s="38">
        <f t="shared" si="388"/>
        <v>0</v>
      </c>
      <c r="N1844" s="38">
        <f t="shared" si="389"/>
        <v>0</v>
      </c>
      <c r="O1844" s="38">
        <f t="shared" si="390"/>
        <v>0</v>
      </c>
      <c r="P1844" s="2">
        <v>848319</v>
      </c>
      <c r="Q1844" s="24">
        <v>0</v>
      </c>
      <c r="R1844" s="24">
        <v>0</v>
      </c>
      <c r="S1844" s="24">
        <v>0.38567774900000001</v>
      </c>
      <c r="T1844" s="24">
        <v>0.48343989799999998</v>
      </c>
      <c r="U1844" s="24">
        <v>0.13088235300000001</v>
      </c>
      <c r="V1844" s="95">
        <v>0</v>
      </c>
      <c r="W1844" s="95">
        <v>0.25393749999999998</v>
      </c>
      <c r="X1844" s="95">
        <v>0.231165181</v>
      </c>
      <c r="Y1844" s="95">
        <f t="shared" si="391"/>
        <v>0.20950352063993752</v>
      </c>
      <c r="Z1844" s="2" t="s">
        <v>532</v>
      </c>
      <c r="AA1844" s="2">
        <v>0.17499999999999999</v>
      </c>
      <c r="AB1844" s="2">
        <v>0.22500000000000001</v>
      </c>
      <c r="AC1844" s="95">
        <v>0.25393749999999998</v>
      </c>
      <c r="AD1844" s="38">
        <f t="shared" si="392"/>
        <v>0</v>
      </c>
      <c r="AE1844" s="38">
        <f t="shared" si="393"/>
        <v>0</v>
      </c>
      <c r="AF1844" s="38">
        <f t="shared" si="394"/>
        <v>0</v>
      </c>
      <c r="AG1844" s="38">
        <f t="shared" si="395"/>
        <v>0</v>
      </c>
      <c r="AH1844" s="38">
        <f t="shared" si="396"/>
        <v>0</v>
      </c>
      <c r="AI1844" s="38">
        <v>4.3988888890000002</v>
      </c>
      <c r="AJ1844" s="24">
        <v>0</v>
      </c>
      <c r="AK1844" s="2">
        <f t="shared" si="397"/>
        <v>0</v>
      </c>
    </row>
    <row r="1845" spans="1:37">
      <c r="A1845" s="2">
        <v>344</v>
      </c>
      <c r="B1845" s="2" t="s">
        <v>388</v>
      </c>
      <c r="C1845" s="2" t="s">
        <v>23</v>
      </c>
      <c r="D1845" s="2" t="s">
        <v>412</v>
      </c>
      <c r="E1845" s="2" t="s">
        <v>1100</v>
      </c>
      <c r="F1845" s="2" t="s">
        <v>361</v>
      </c>
      <c r="G1845" s="2" t="s">
        <v>718</v>
      </c>
      <c r="I1845" s="2">
        <v>97932</v>
      </c>
      <c r="J1845" s="169">
        <v>0</v>
      </c>
      <c r="K1845" s="95">
        <v>0</v>
      </c>
      <c r="L1845" s="38">
        <f t="shared" si="387"/>
        <v>0</v>
      </c>
      <c r="M1845" s="38">
        <f t="shared" si="388"/>
        <v>0</v>
      </c>
      <c r="N1845" s="38">
        <f t="shared" si="389"/>
        <v>0</v>
      </c>
      <c r="O1845" s="38">
        <f t="shared" si="390"/>
        <v>0</v>
      </c>
      <c r="P1845" s="2">
        <v>848319</v>
      </c>
      <c r="Q1845" s="24">
        <v>0</v>
      </c>
      <c r="R1845" s="24">
        <v>0</v>
      </c>
      <c r="S1845" s="24">
        <v>0.38567774900000001</v>
      </c>
      <c r="T1845" s="24">
        <v>0.48343989799999998</v>
      </c>
      <c r="U1845" s="24">
        <v>0.13088235300000001</v>
      </c>
      <c r="V1845" s="95">
        <v>0</v>
      </c>
      <c r="W1845" s="95">
        <v>0.25393749999999998</v>
      </c>
      <c r="X1845" s="95">
        <v>0.231165181</v>
      </c>
      <c r="Y1845" s="95">
        <f t="shared" si="391"/>
        <v>0.20950352063993752</v>
      </c>
      <c r="Z1845" s="2" t="s">
        <v>532</v>
      </c>
      <c r="AA1845" s="2">
        <v>0.17499999999999999</v>
      </c>
      <c r="AB1845" s="2">
        <v>0.22500000000000001</v>
      </c>
      <c r="AC1845" s="95">
        <v>0.25393749999999998</v>
      </c>
      <c r="AD1845" s="38">
        <f t="shared" si="392"/>
        <v>0</v>
      </c>
      <c r="AE1845" s="38">
        <f t="shared" si="393"/>
        <v>0</v>
      </c>
      <c r="AF1845" s="38">
        <f t="shared" si="394"/>
        <v>0</v>
      </c>
      <c r="AG1845" s="38">
        <f t="shared" si="395"/>
        <v>0</v>
      </c>
      <c r="AH1845" s="38">
        <f t="shared" si="396"/>
        <v>0</v>
      </c>
      <c r="AI1845" s="38">
        <v>4.3988888890000002</v>
      </c>
      <c r="AJ1845" s="24">
        <v>0</v>
      </c>
      <c r="AK1845" s="2">
        <f t="shared" si="397"/>
        <v>0</v>
      </c>
    </row>
    <row r="1846" spans="1:37">
      <c r="A1846" s="2">
        <v>344</v>
      </c>
      <c r="B1846" s="2" t="s">
        <v>388</v>
      </c>
      <c r="C1846" s="2" t="s">
        <v>23</v>
      </c>
      <c r="D1846" s="2" t="s">
        <v>412</v>
      </c>
      <c r="E1846" s="2" t="s">
        <v>1100</v>
      </c>
      <c r="F1846" s="2" t="s">
        <v>361</v>
      </c>
      <c r="G1846" s="2" t="s">
        <v>1069</v>
      </c>
      <c r="I1846" s="2">
        <v>97932</v>
      </c>
      <c r="J1846" s="169">
        <v>0</v>
      </c>
      <c r="K1846" s="95">
        <v>0</v>
      </c>
      <c r="L1846" s="38">
        <f t="shared" si="387"/>
        <v>0</v>
      </c>
      <c r="M1846" s="38">
        <f t="shared" si="388"/>
        <v>0</v>
      </c>
      <c r="N1846" s="38">
        <f t="shared" si="389"/>
        <v>0</v>
      </c>
      <c r="O1846" s="38">
        <f t="shared" si="390"/>
        <v>0</v>
      </c>
      <c r="P1846" s="2">
        <v>848319</v>
      </c>
      <c r="Q1846" s="24">
        <v>0</v>
      </c>
      <c r="R1846" s="24">
        <v>0</v>
      </c>
      <c r="S1846" s="24">
        <v>0.38567774900000001</v>
      </c>
      <c r="T1846" s="24">
        <v>0.48343989799999998</v>
      </c>
      <c r="U1846" s="24">
        <v>0.13088235300000001</v>
      </c>
      <c r="V1846" s="95">
        <v>0</v>
      </c>
      <c r="W1846" s="95">
        <v>0.25393749999999998</v>
      </c>
      <c r="X1846" s="95">
        <v>0.231165181</v>
      </c>
      <c r="Y1846" s="95">
        <f t="shared" si="391"/>
        <v>0.20950352063993752</v>
      </c>
      <c r="Z1846" s="2" t="s">
        <v>532</v>
      </c>
      <c r="AA1846" s="2">
        <v>0.17499999999999999</v>
      </c>
      <c r="AB1846" s="2">
        <v>0.22500000000000001</v>
      </c>
      <c r="AC1846" s="95">
        <v>0.25393749999999998</v>
      </c>
      <c r="AD1846" s="38">
        <f t="shared" si="392"/>
        <v>0</v>
      </c>
      <c r="AE1846" s="38">
        <f t="shared" si="393"/>
        <v>0</v>
      </c>
      <c r="AF1846" s="38">
        <f t="shared" si="394"/>
        <v>0</v>
      </c>
      <c r="AG1846" s="38">
        <f t="shared" si="395"/>
        <v>0</v>
      </c>
      <c r="AH1846" s="38">
        <f t="shared" si="396"/>
        <v>0</v>
      </c>
      <c r="AI1846" s="38">
        <v>4.3988888890000002</v>
      </c>
      <c r="AJ1846" s="24">
        <v>0</v>
      </c>
      <c r="AK1846" s="2">
        <f t="shared" si="397"/>
        <v>0</v>
      </c>
    </row>
    <row r="1847" spans="1:37">
      <c r="A1847" s="2">
        <v>327</v>
      </c>
      <c r="B1847" s="2" t="s">
        <v>373</v>
      </c>
      <c r="C1847" s="2" t="s">
        <v>21</v>
      </c>
      <c r="D1847" s="2" t="s">
        <v>415</v>
      </c>
      <c r="E1847" s="2" t="s">
        <v>1100</v>
      </c>
      <c r="F1847" s="2" t="s">
        <v>361</v>
      </c>
      <c r="G1847" s="2" t="s">
        <v>1073</v>
      </c>
      <c r="I1847" s="2">
        <v>100315</v>
      </c>
      <c r="J1847" s="169">
        <v>996</v>
      </c>
      <c r="K1847" s="95">
        <v>3.049843680770201E-2</v>
      </c>
      <c r="L1847" s="38">
        <f t="shared" si="387"/>
        <v>0</v>
      </c>
      <c r="M1847" s="38">
        <f t="shared" si="388"/>
        <v>0</v>
      </c>
      <c r="N1847" s="38">
        <f t="shared" si="389"/>
        <v>0</v>
      </c>
      <c r="O1847" s="38">
        <f t="shared" si="390"/>
        <v>4.9800000000000004</v>
      </c>
      <c r="P1847" s="2">
        <v>5707251</v>
      </c>
      <c r="Q1847" s="24">
        <v>11.05155171544542</v>
      </c>
      <c r="R1847" s="24">
        <v>0</v>
      </c>
      <c r="S1847" s="24">
        <v>0</v>
      </c>
      <c r="T1847" s="24">
        <v>0</v>
      </c>
      <c r="U1847" s="24">
        <v>1</v>
      </c>
      <c r="V1847" s="95">
        <v>3.049843680770201E-2</v>
      </c>
      <c r="W1847" s="95">
        <v>0.52540624999999996</v>
      </c>
      <c r="X1847" s="95">
        <v>0.47068749999999998</v>
      </c>
      <c r="Y1847" s="95">
        <f t="shared" si="391"/>
        <v>0.47068749999999998</v>
      </c>
      <c r="Z1847" s="2" t="s">
        <v>532</v>
      </c>
      <c r="AA1847" s="2" t="s">
        <v>532</v>
      </c>
      <c r="AB1847" s="2" t="s">
        <v>532</v>
      </c>
      <c r="AC1847" s="95">
        <v>0.47068749999999998</v>
      </c>
      <c r="AD1847" s="38">
        <f t="shared" si="392"/>
        <v>0</v>
      </c>
      <c r="AE1847" s="38">
        <f t="shared" si="393"/>
        <v>0</v>
      </c>
      <c r="AF1847" s="38">
        <f t="shared" si="394"/>
        <v>0</v>
      </c>
      <c r="AG1847" s="38">
        <f t="shared" si="395"/>
        <v>20.533648050000004</v>
      </c>
      <c r="AH1847" s="38">
        <f t="shared" si="396"/>
        <v>20.533648050000004</v>
      </c>
      <c r="AI1847" s="38">
        <v>31.153888889000001</v>
      </c>
      <c r="AJ1847" s="24">
        <v>2.0245940981640378</v>
      </c>
      <c r="AK1847" s="2">
        <f t="shared" si="397"/>
        <v>498</v>
      </c>
    </row>
    <row r="1848" spans="1:37">
      <c r="A1848" s="2">
        <v>327</v>
      </c>
      <c r="B1848" s="2" t="s">
        <v>373</v>
      </c>
      <c r="C1848" s="2" t="s">
        <v>21</v>
      </c>
      <c r="D1848" s="2" t="s">
        <v>415</v>
      </c>
      <c r="E1848" s="2" t="s">
        <v>1100</v>
      </c>
      <c r="F1848" s="2" t="s">
        <v>361</v>
      </c>
      <c r="G1848" s="2" t="s">
        <v>718</v>
      </c>
      <c r="I1848" s="2">
        <v>100315</v>
      </c>
      <c r="J1848" s="169">
        <v>4466</v>
      </c>
      <c r="K1848" s="95">
        <v>2.3950050457412875E-2</v>
      </c>
      <c r="L1848" s="38">
        <f t="shared" si="387"/>
        <v>0</v>
      </c>
      <c r="M1848" s="38">
        <f t="shared" si="388"/>
        <v>0</v>
      </c>
      <c r="N1848" s="38">
        <f t="shared" si="389"/>
        <v>0</v>
      </c>
      <c r="O1848" s="38">
        <f t="shared" si="390"/>
        <v>22.33</v>
      </c>
      <c r="P1848" s="2">
        <v>5707251</v>
      </c>
      <c r="Q1848" s="24">
        <v>8.6786487742474279</v>
      </c>
      <c r="R1848" s="24">
        <v>0</v>
      </c>
      <c r="S1848" s="24">
        <v>0</v>
      </c>
      <c r="T1848" s="24">
        <v>0</v>
      </c>
      <c r="U1848" s="24">
        <v>1</v>
      </c>
      <c r="V1848" s="95">
        <v>2.3950050457412875E-2</v>
      </c>
      <c r="W1848" s="95">
        <v>0.52540624999999996</v>
      </c>
      <c r="X1848" s="95">
        <v>0.47068749999999998</v>
      </c>
      <c r="Y1848" s="95">
        <f t="shared" si="391"/>
        <v>0.47068749999999998</v>
      </c>
      <c r="Z1848" s="2" t="s">
        <v>532</v>
      </c>
      <c r="AA1848" s="2" t="s">
        <v>532</v>
      </c>
      <c r="AB1848" s="2" t="s">
        <v>532</v>
      </c>
      <c r="AC1848" s="95">
        <v>0.47068749999999998</v>
      </c>
      <c r="AD1848" s="38">
        <f t="shared" si="392"/>
        <v>0</v>
      </c>
      <c r="AE1848" s="38">
        <f t="shared" si="393"/>
        <v>0</v>
      </c>
      <c r="AF1848" s="38">
        <f t="shared" si="394"/>
        <v>0</v>
      </c>
      <c r="AG1848" s="38">
        <f t="shared" si="395"/>
        <v>92.071558424999992</v>
      </c>
      <c r="AH1848" s="38">
        <f t="shared" si="396"/>
        <v>92.071558424999992</v>
      </c>
      <c r="AI1848" s="38">
        <v>31.153888889000001</v>
      </c>
      <c r="AJ1848" s="24">
        <v>1.589889052758392</v>
      </c>
      <c r="AK1848" s="2">
        <f t="shared" si="397"/>
        <v>2233</v>
      </c>
    </row>
    <row r="1849" spans="1:37">
      <c r="A1849" s="2">
        <v>327</v>
      </c>
      <c r="B1849" s="2" t="s">
        <v>373</v>
      </c>
      <c r="C1849" s="2" t="s">
        <v>21</v>
      </c>
      <c r="D1849" s="2" t="s">
        <v>415</v>
      </c>
      <c r="E1849" s="2" t="s">
        <v>1100</v>
      </c>
      <c r="F1849" s="2" t="s">
        <v>361</v>
      </c>
      <c r="G1849" s="2" t="s">
        <v>1069</v>
      </c>
      <c r="I1849" s="2">
        <v>100315</v>
      </c>
      <c r="J1849" s="169">
        <v>0</v>
      </c>
      <c r="K1849" s="95">
        <v>0</v>
      </c>
      <c r="L1849" s="38">
        <f t="shared" si="387"/>
        <v>0</v>
      </c>
      <c r="M1849" s="38">
        <f t="shared" si="388"/>
        <v>0</v>
      </c>
      <c r="N1849" s="38">
        <f t="shared" si="389"/>
        <v>0</v>
      </c>
      <c r="O1849" s="38">
        <f t="shared" si="390"/>
        <v>0</v>
      </c>
      <c r="P1849" s="2">
        <v>5707251</v>
      </c>
      <c r="Q1849" s="24">
        <v>0</v>
      </c>
      <c r="R1849" s="24">
        <v>0</v>
      </c>
      <c r="S1849" s="24">
        <v>0</v>
      </c>
      <c r="T1849" s="24">
        <v>0</v>
      </c>
      <c r="U1849" s="24">
        <v>1</v>
      </c>
      <c r="V1849" s="95">
        <v>0</v>
      </c>
      <c r="W1849" s="95">
        <v>0.52540624999999996</v>
      </c>
      <c r="X1849" s="95">
        <v>0.47068749999999998</v>
      </c>
      <c r="Y1849" s="95">
        <f t="shared" si="391"/>
        <v>0.47068749999999998</v>
      </c>
      <c r="Z1849" s="2" t="s">
        <v>532</v>
      </c>
      <c r="AA1849" s="2" t="s">
        <v>532</v>
      </c>
      <c r="AB1849" s="2" t="s">
        <v>532</v>
      </c>
      <c r="AC1849" s="95">
        <v>0.47068749999999998</v>
      </c>
      <c r="AD1849" s="38">
        <f t="shared" si="392"/>
        <v>0</v>
      </c>
      <c r="AE1849" s="38">
        <f t="shared" si="393"/>
        <v>0</v>
      </c>
      <c r="AF1849" s="38">
        <f t="shared" si="394"/>
        <v>0</v>
      </c>
      <c r="AG1849" s="38">
        <f t="shared" si="395"/>
        <v>0</v>
      </c>
      <c r="AH1849" s="38">
        <f t="shared" si="396"/>
        <v>0</v>
      </c>
      <c r="AI1849" s="38">
        <v>31.153888889000001</v>
      </c>
      <c r="AJ1849" s="24">
        <v>0</v>
      </c>
      <c r="AK1849" s="2">
        <f t="shared" si="397"/>
        <v>0</v>
      </c>
    </row>
    <row r="1850" spans="1:37">
      <c r="A1850" s="2">
        <v>333</v>
      </c>
      <c r="B1850" s="2" t="s">
        <v>379</v>
      </c>
      <c r="C1850" s="2" t="s">
        <v>20</v>
      </c>
      <c r="D1850" s="2" t="s">
        <v>416</v>
      </c>
      <c r="E1850" s="2" t="s">
        <v>1100</v>
      </c>
      <c r="F1850" s="2" t="s">
        <v>361</v>
      </c>
      <c r="G1850" s="2" t="s">
        <v>1073</v>
      </c>
      <c r="I1850" s="2">
        <v>36215</v>
      </c>
      <c r="J1850" s="169">
        <v>16</v>
      </c>
      <c r="K1850" s="95">
        <v>4.6321509409991196E-3</v>
      </c>
      <c r="L1850" s="38">
        <f t="shared" si="387"/>
        <v>0</v>
      </c>
      <c r="M1850" s="38">
        <f t="shared" si="388"/>
        <v>0</v>
      </c>
      <c r="N1850" s="38">
        <f t="shared" si="389"/>
        <v>0</v>
      </c>
      <c r="O1850" s="38">
        <f t="shared" si="390"/>
        <v>0.08</v>
      </c>
      <c r="P1850" s="2">
        <v>1315944</v>
      </c>
      <c r="Q1850" s="24">
        <v>2.5548257497463065</v>
      </c>
      <c r="R1850" s="24">
        <v>0</v>
      </c>
      <c r="S1850" s="24">
        <v>0</v>
      </c>
      <c r="T1850" s="24">
        <v>0</v>
      </c>
      <c r="U1850" s="24">
        <v>1</v>
      </c>
      <c r="V1850" s="95">
        <v>4.6321509409991196E-3</v>
      </c>
      <c r="W1850" s="95">
        <v>0.48715624999999996</v>
      </c>
      <c r="X1850" s="95">
        <v>0.45756562499999998</v>
      </c>
      <c r="Y1850" s="95">
        <f t="shared" si="391"/>
        <v>0.45756562499999998</v>
      </c>
      <c r="Z1850" s="2" t="s">
        <v>532</v>
      </c>
      <c r="AA1850" s="2" t="s">
        <v>532</v>
      </c>
      <c r="AB1850" s="2" t="s">
        <v>532</v>
      </c>
      <c r="AC1850" s="95">
        <v>0.45756562499999998</v>
      </c>
      <c r="AD1850" s="38">
        <f t="shared" si="392"/>
        <v>0</v>
      </c>
      <c r="AE1850" s="38">
        <f t="shared" si="393"/>
        <v>0</v>
      </c>
      <c r="AF1850" s="38">
        <f t="shared" si="394"/>
        <v>0</v>
      </c>
      <c r="AG1850" s="38">
        <f t="shared" si="395"/>
        <v>0.32066199000000001</v>
      </c>
      <c r="AH1850" s="38">
        <f t="shared" si="396"/>
        <v>0.32066199000000001</v>
      </c>
      <c r="AI1850" s="38">
        <v>7.2988888889999997</v>
      </c>
      <c r="AJ1850" s="24">
        <v>0.46061909799599277</v>
      </c>
      <c r="AK1850" s="2">
        <f t="shared" si="397"/>
        <v>8</v>
      </c>
    </row>
    <row r="1851" spans="1:37">
      <c r="A1851" s="2">
        <v>333</v>
      </c>
      <c r="B1851" s="2" t="s">
        <v>379</v>
      </c>
      <c r="C1851" s="2" t="s">
        <v>20</v>
      </c>
      <c r="D1851" s="2" t="s">
        <v>416</v>
      </c>
      <c r="E1851" s="2" t="s">
        <v>1100</v>
      </c>
      <c r="F1851" s="2" t="s">
        <v>361</v>
      </c>
      <c r="G1851" s="2" t="s">
        <v>718</v>
      </c>
      <c r="I1851" s="2">
        <v>36215</v>
      </c>
      <c r="J1851" s="169">
        <v>240</v>
      </c>
      <c r="K1851" s="95">
        <v>2.4367431636536478E-3</v>
      </c>
      <c r="L1851" s="38">
        <f t="shared" si="387"/>
        <v>0</v>
      </c>
      <c r="M1851" s="38">
        <f t="shared" si="388"/>
        <v>0</v>
      </c>
      <c r="N1851" s="38">
        <f t="shared" si="389"/>
        <v>0</v>
      </c>
      <c r="O1851" s="38">
        <f t="shared" si="390"/>
        <v>1.2</v>
      </c>
      <c r="P1851" s="2">
        <v>1315944</v>
      </c>
      <c r="Q1851" s="24">
        <v>1.3439661745301059</v>
      </c>
      <c r="R1851" s="24">
        <v>0</v>
      </c>
      <c r="S1851" s="24">
        <v>0</v>
      </c>
      <c r="T1851" s="24">
        <v>0</v>
      </c>
      <c r="U1851" s="24">
        <v>1</v>
      </c>
      <c r="V1851" s="95">
        <v>2.4367431636536478E-3</v>
      </c>
      <c r="W1851" s="95">
        <v>0.48715624999999996</v>
      </c>
      <c r="X1851" s="95">
        <v>0.45756562499999998</v>
      </c>
      <c r="Y1851" s="95">
        <f t="shared" si="391"/>
        <v>0.45756562499999998</v>
      </c>
      <c r="Z1851" s="2" t="s">
        <v>532</v>
      </c>
      <c r="AA1851" s="2" t="s">
        <v>532</v>
      </c>
      <c r="AB1851" s="2" t="s">
        <v>532</v>
      </c>
      <c r="AC1851" s="95">
        <v>0.45756562499999998</v>
      </c>
      <c r="AD1851" s="38">
        <f t="shared" si="392"/>
        <v>0</v>
      </c>
      <c r="AE1851" s="38">
        <f t="shared" si="393"/>
        <v>0</v>
      </c>
      <c r="AF1851" s="38">
        <f t="shared" si="394"/>
        <v>0</v>
      </c>
      <c r="AG1851" s="38">
        <f t="shared" si="395"/>
        <v>4.8099298499999996</v>
      </c>
      <c r="AH1851" s="38">
        <f t="shared" si="396"/>
        <v>4.8099298499999996</v>
      </c>
      <c r="AI1851" s="38">
        <v>7.2988888889999997</v>
      </c>
      <c r="AJ1851" s="24">
        <v>0.24230869252458981</v>
      </c>
      <c r="AK1851" s="2">
        <f t="shared" si="397"/>
        <v>120</v>
      </c>
    </row>
    <row r="1852" spans="1:37">
      <c r="A1852" s="2">
        <v>333</v>
      </c>
      <c r="B1852" s="2" t="s">
        <v>379</v>
      </c>
      <c r="C1852" s="2" t="s">
        <v>20</v>
      </c>
      <c r="D1852" s="2" t="s">
        <v>416</v>
      </c>
      <c r="E1852" s="2" t="s">
        <v>1100</v>
      </c>
      <c r="F1852" s="2" t="s">
        <v>361</v>
      </c>
      <c r="G1852" s="2" t="s">
        <v>1069</v>
      </c>
      <c r="I1852" s="2">
        <v>36215</v>
      </c>
      <c r="J1852" s="169">
        <v>0</v>
      </c>
      <c r="K1852" s="95">
        <v>0</v>
      </c>
      <c r="L1852" s="38">
        <f t="shared" si="387"/>
        <v>0</v>
      </c>
      <c r="M1852" s="38">
        <f t="shared" si="388"/>
        <v>0</v>
      </c>
      <c r="N1852" s="38">
        <f t="shared" si="389"/>
        <v>0</v>
      </c>
      <c r="O1852" s="38">
        <f t="shared" si="390"/>
        <v>0</v>
      </c>
      <c r="P1852" s="2">
        <v>1315944</v>
      </c>
      <c r="Q1852" s="24">
        <v>0</v>
      </c>
      <c r="R1852" s="24">
        <v>0</v>
      </c>
      <c r="S1852" s="24">
        <v>0</v>
      </c>
      <c r="T1852" s="24">
        <v>0</v>
      </c>
      <c r="U1852" s="24">
        <v>1</v>
      </c>
      <c r="V1852" s="95">
        <v>0</v>
      </c>
      <c r="W1852" s="95">
        <v>0.48715624999999996</v>
      </c>
      <c r="X1852" s="95">
        <v>0.45756562499999998</v>
      </c>
      <c r="Y1852" s="95">
        <f t="shared" si="391"/>
        <v>0.45756562499999998</v>
      </c>
      <c r="Z1852" s="2" t="s">
        <v>532</v>
      </c>
      <c r="AA1852" s="2" t="s">
        <v>532</v>
      </c>
      <c r="AB1852" s="2" t="s">
        <v>532</v>
      </c>
      <c r="AC1852" s="95">
        <v>0.45756562499999998</v>
      </c>
      <c r="AD1852" s="38">
        <f t="shared" si="392"/>
        <v>0</v>
      </c>
      <c r="AE1852" s="38">
        <f t="shared" si="393"/>
        <v>0</v>
      </c>
      <c r="AF1852" s="38">
        <f t="shared" si="394"/>
        <v>0</v>
      </c>
      <c r="AG1852" s="38">
        <f t="shared" si="395"/>
        <v>0</v>
      </c>
      <c r="AH1852" s="38">
        <f t="shared" si="396"/>
        <v>0</v>
      </c>
      <c r="AI1852" s="38">
        <v>7.2988888889999997</v>
      </c>
      <c r="AJ1852" s="24">
        <v>0</v>
      </c>
      <c r="AK1852" s="2">
        <f t="shared" si="397"/>
        <v>0</v>
      </c>
    </row>
    <row r="1853" spans="1:37">
      <c r="A1853" s="2">
        <v>329</v>
      </c>
      <c r="B1853" s="2" t="s">
        <v>375</v>
      </c>
      <c r="C1853" s="2" t="s">
        <v>19</v>
      </c>
      <c r="D1853" s="2" t="s">
        <v>419</v>
      </c>
      <c r="E1853" s="2" t="s">
        <v>1100</v>
      </c>
      <c r="F1853" s="2" t="s">
        <v>361</v>
      </c>
      <c r="G1853" s="2" t="s">
        <v>1073</v>
      </c>
      <c r="I1853" s="2">
        <v>78980</v>
      </c>
      <c r="J1853" s="169">
        <v>1240</v>
      </c>
      <c r="K1853" s="95">
        <v>3.4017821486406002E-2</v>
      </c>
      <c r="L1853" s="38">
        <f t="shared" si="387"/>
        <v>0</v>
      </c>
      <c r="M1853" s="38">
        <f t="shared" si="388"/>
        <v>0</v>
      </c>
      <c r="N1853" s="38">
        <f t="shared" si="389"/>
        <v>0</v>
      </c>
      <c r="O1853" s="38">
        <f t="shared" si="390"/>
        <v>6.2</v>
      </c>
      <c r="P1853" s="2">
        <v>5487308</v>
      </c>
      <c r="Q1853" s="24">
        <v>9.7432766786130145</v>
      </c>
      <c r="R1853" s="24">
        <v>0</v>
      </c>
      <c r="S1853" s="24">
        <v>0</v>
      </c>
      <c r="T1853" s="24">
        <v>0</v>
      </c>
      <c r="U1853" s="24">
        <v>1</v>
      </c>
      <c r="V1853" s="95">
        <v>3.4017821486406002E-2</v>
      </c>
      <c r="W1853" s="95">
        <v>0.48874999999999996</v>
      </c>
      <c r="X1853" s="95">
        <v>0.45432499999999998</v>
      </c>
      <c r="Y1853" s="95">
        <f t="shared" si="391"/>
        <v>0.45432499999999998</v>
      </c>
      <c r="Z1853" s="2" t="s">
        <v>532</v>
      </c>
      <c r="AA1853" s="2" t="s">
        <v>532</v>
      </c>
      <c r="AB1853" s="2" t="s">
        <v>532</v>
      </c>
      <c r="AC1853" s="95">
        <v>0.45432499999999998</v>
      </c>
      <c r="AD1853" s="38">
        <f t="shared" si="392"/>
        <v>0</v>
      </c>
      <c r="AE1853" s="38">
        <f t="shared" si="393"/>
        <v>0</v>
      </c>
      <c r="AF1853" s="38">
        <f t="shared" si="394"/>
        <v>0</v>
      </c>
      <c r="AG1853" s="38">
        <f t="shared" si="395"/>
        <v>24.6752994</v>
      </c>
      <c r="AH1853" s="38">
        <f t="shared" si="396"/>
        <v>24.6752994</v>
      </c>
      <c r="AI1853" s="38">
        <v>80.83</v>
      </c>
      <c r="AJ1853" s="24">
        <v>0.66144203964823245</v>
      </c>
      <c r="AK1853" s="2">
        <f t="shared" si="397"/>
        <v>620</v>
      </c>
    </row>
    <row r="1854" spans="1:37">
      <c r="A1854" s="2">
        <v>329</v>
      </c>
      <c r="B1854" s="2" t="s">
        <v>375</v>
      </c>
      <c r="C1854" s="2" t="s">
        <v>19</v>
      </c>
      <c r="D1854" s="2" t="s">
        <v>419</v>
      </c>
      <c r="E1854" s="2" t="s">
        <v>1100</v>
      </c>
      <c r="F1854" s="2" t="s">
        <v>361</v>
      </c>
      <c r="G1854" s="2" t="s">
        <v>718</v>
      </c>
      <c r="I1854" s="2">
        <v>78980</v>
      </c>
      <c r="J1854" s="169">
        <v>3013</v>
      </c>
      <c r="K1854" s="95">
        <v>1.9831254228964975E-2</v>
      </c>
      <c r="L1854" s="38">
        <f t="shared" si="387"/>
        <v>0</v>
      </c>
      <c r="M1854" s="38">
        <f t="shared" si="388"/>
        <v>0</v>
      </c>
      <c r="N1854" s="38">
        <f t="shared" si="389"/>
        <v>0</v>
      </c>
      <c r="O1854" s="38">
        <f t="shared" si="390"/>
        <v>15.065</v>
      </c>
      <c r="P1854" s="2">
        <v>5487308</v>
      </c>
      <c r="Q1854" s="24">
        <v>5.6800050207193351</v>
      </c>
      <c r="R1854" s="24">
        <v>0</v>
      </c>
      <c r="S1854" s="24">
        <v>0</v>
      </c>
      <c r="T1854" s="24">
        <v>0</v>
      </c>
      <c r="U1854" s="24">
        <v>1</v>
      </c>
      <c r="V1854" s="95">
        <v>1.9831254228964975E-2</v>
      </c>
      <c r="W1854" s="95">
        <v>0.48874999999999996</v>
      </c>
      <c r="X1854" s="95">
        <v>0.45432499999999998</v>
      </c>
      <c r="Y1854" s="95">
        <f t="shared" si="391"/>
        <v>0.45432499999999998</v>
      </c>
      <c r="Z1854" s="2" t="s">
        <v>532</v>
      </c>
      <c r="AA1854" s="2" t="s">
        <v>532</v>
      </c>
      <c r="AB1854" s="2" t="s">
        <v>532</v>
      </c>
      <c r="AC1854" s="95">
        <v>0.45432499999999998</v>
      </c>
      <c r="AD1854" s="38">
        <f t="shared" si="392"/>
        <v>0</v>
      </c>
      <c r="AE1854" s="38">
        <f t="shared" si="393"/>
        <v>0</v>
      </c>
      <c r="AF1854" s="38">
        <f t="shared" si="394"/>
        <v>0</v>
      </c>
      <c r="AG1854" s="38">
        <f t="shared" si="395"/>
        <v>59.956997655000002</v>
      </c>
      <c r="AH1854" s="38">
        <f t="shared" si="396"/>
        <v>59.956997655000002</v>
      </c>
      <c r="AI1854" s="38">
        <v>80.83</v>
      </c>
      <c r="AJ1854" s="24">
        <v>0.3855986266266655</v>
      </c>
      <c r="AK1854" s="2">
        <f t="shared" si="397"/>
        <v>1507</v>
      </c>
    </row>
    <row r="1855" spans="1:37">
      <c r="A1855" s="2">
        <v>329</v>
      </c>
      <c r="B1855" s="2" t="s">
        <v>375</v>
      </c>
      <c r="C1855" s="2" t="s">
        <v>19</v>
      </c>
      <c r="D1855" s="2" t="s">
        <v>419</v>
      </c>
      <c r="E1855" s="2" t="s">
        <v>1100</v>
      </c>
      <c r="F1855" s="2" t="s">
        <v>361</v>
      </c>
      <c r="G1855" s="2" t="s">
        <v>1069</v>
      </c>
      <c r="I1855" s="2">
        <v>78980</v>
      </c>
      <c r="J1855" s="169">
        <v>0</v>
      </c>
      <c r="K1855" s="95">
        <v>0</v>
      </c>
      <c r="L1855" s="38">
        <f t="shared" si="387"/>
        <v>0</v>
      </c>
      <c r="M1855" s="38">
        <f t="shared" si="388"/>
        <v>0</v>
      </c>
      <c r="N1855" s="38">
        <f t="shared" si="389"/>
        <v>0</v>
      </c>
      <c r="O1855" s="38">
        <f t="shared" si="390"/>
        <v>0</v>
      </c>
      <c r="P1855" s="2">
        <v>5487308</v>
      </c>
      <c r="Q1855" s="24">
        <v>0</v>
      </c>
      <c r="R1855" s="24">
        <v>0</v>
      </c>
      <c r="S1855" s="24">
        <v>0</v>
      </c>
      <c r="T1855" s="24">
        <v>0</v>
      </c>
      <c r="U1855" s="24">
        <v>1</v>
      </c>
      <c r="V1855" s="95">
        <v>0</v>
      </c>
      <c r="W1855" s="95">
        <v>0.48874999999999996</v>
      </c>
      <c r="X1855" s="95">
        <v>0.45432499999999998</v>
      </c>
      <c r="Y1855" s="95">
        <f t="shared" si="391"/>
        <v>0.45432499999999998</v>
      </c>
      <c r="Z1855" s="2" t="s">
        <v>532</v>
      </c>
      <c r="AA1855" s="2" t="s">
        <v>532</v>
      </c>
      <c r="AB1855" s="2" t="s">
        <v>532</v>
      </c>
      <c r="AC1855" s="95">
        <v>0.45432499999999998</v>
      </c>
      <c r="AD1855" s="38">
        <f t="shared" si="392"/>
        <v>0</v>
      </c>
      <c r="AE1855" s="38">
        <f t="shared" si="393"/>
        <v>0</v>
      </c>
      <c r="AF1855" s="38">
        <f t="shared" si="394"/>
        <v>0</v>
      </c>
      <c r="AG1855" s="38">
        <f t="shared" si="395"/>
        <v>0</v>
      </c>
      <c r="AH1855" s="38">
        <f t="shared" si="396"/>
        <v>0</v>
      </c>
      <c r="AI1855" s="38">
        <v>80.83</v>
      </c>
      <c r="AJ1855" s="24">
        <v>0</v>
      </c>
      <c r="AK1855" s="2">
        <f t="shared" si="397"/>
        <v>0</v>
      </c>
    </row>
    <row r="1856" spans="1:37">
      <c r="A1856" s="2">
        <v>323</v>
      </c>
      <c r="B1856" s="2" t="s">
        <v>369</v>
      </c>
      <c r="C1856" s="2" t="s">
        <v>18</v>
      </c>
      <c r="D1856" s="2" t="s">
        <v>420</v>
      </c>
      <c r="E1856" s="2" t="s">
        <v>1100</v>
      </c>
      <c r="F1856" s="2" t="s">
        <v>361</v>
      </c>
      <c r="G1856" s="2" t="s">
        <v>1073</v>
      </c>
      <c r="I1856" s="2">
        <v>343339</v>
      </c>
      <c r="J1856" s="169">
        <v>349</v>
      </c>
      <c r="K1856" s="95">
        <v>4.584605541373442E-3</v>
      </c>
      <c r="L1856" s="38">
        <f t="shared" si="387"/>
        <v>0</v>
      </c>
      <c r="M1856" s="38">
        <f t="shared" si="388"/>
        <v>0</v>
      </c>
      <c r="N1856" s="38">
        <f t="shared" si="389"/>
        <v>0</v>
      </c>
      <c r="O1856" s="38">
        <f t="shared" si="390"/>
        <v>1.7450000000000001</v>
      </c>
      <c r="P1856" s="2">
        <v>66759950</v>
      </c>
      <c r="Q1856" s="24">
        <v>0.43122577338493029</v>
      </c>
      <c r="R1856" s="24">
        <v>0</v>
      </c>
      <c r="S1856" s="24">
        <v>0</v>
      </c>
      <c r="T1856" s="24">
        <v>0</v>
      </c>
      <c r="U1856" s="24">
        <v>1</v>
      </c>
      <c r="V1856" s="95">
        <v>4.584605541373442E-3</v>
      </c>
      <c r="W1856" s="95">
        <v>0.482375</v>
      </c>
      <c r="X1856" s="95">
        <v>0.4175625</v>
      </c>
      <c r="Y1856" s="95">
        <f t="shared" si="391"/>
        <v>0.4175625</v>
      </c>
      <c r="Z1856" s="2" t="s">
        <v>532</v>
      </c>
      <c r="AA1856" s="2" t="s">
        <v>532</v>
      </c>
      <c r="AB1856" s="2" t="s">
        <v>532</v>
      </c>
      <c r="AC1856" s="95">
        <v>0.4175625</v>
      </c>
      <c r="AD1856" s="38">
        <f t="shared" si="392"/>
        <v>0</v>
      </c>
      <c r="AE1856" s="38">
        <f t="shared" si="393"/>
        <v>0</v>
      </c>
      <c r="AF1856" s="38">
        <f t="shared" si="394"/>
        <v>0</v>
      </c>
      <c r="AG1856" s="38">
        <f t="shared" si="395"/>
        <v>6.3829438875000006</v>
      </c>
      <c r="AH1856" s="38">
        <f t="shared" si="396"/>
        <v>6.3829438875000006</v>
      </c>
      <c r="AI1856" s="38">
        <v>442.37194444400001</v>
      </c>
      <c r="AJ1856" s="24">
        <v>6.5077841014697616E-2</v>
      </c>
      <c r="AK1856" s="2">
        <f t="shared" si="397"/>
        <v>175</v>
      </c>
    </row>
    <row r="1857" spans="1:37">
      <c r="A1857" s="2">
        <v>323</v>
      </c>
      <c r="B1857" s="2" t="s">
        <v>369</v>
      </c>
      <c r="C1857" s="2" t="s">
        <v>18</v>
      </c>
      <c r="D1857" s="2" t="s">
        <v>420</v>
      </c>
      <c r="E1857" s="2" t="s">
        <v>1100</v>
      </c>
      <c r="F1857" s="2" t="s">
        <v>361</v>
      </c>
      <c r="G1857" s="2" t="s">
        <v>718</v>
      </c>
      <c r="I1857" s="2">
        <v>343339</v>
      </c>
      <c r="J1857" s="169">
        <v>2780</v>
      </c>
      <c r="K1857" s="95">
        <v>4.5288362756062761E-3</v>
      </c>
      <c r="L1857" s="38">
        <f t="shared" si="387"/>
        <v>0</v>
      </c>
      <c r="M1857" s="38">
        <f t="shared" si="388"/>
        <v>0</v>
      </c>
      <c r="N1857" s="38">
        <f t="shared" si="389"/>
        <v>0</v>
      </c>
      <c r="O1857" s="38">
        <f t="shared" si="390"/>
        <v>13.9</v>
      </c>
      <c r="P1857" s="2">
        <v>66759950</v>
      </c>
      <c r="Q1857" s="24">
        <v>0.42598014329865003</v>
      </c>
      <c r="R1857" s="24">
        <v>0</v>
      </c>
      <c r="S1857" s="24">
        <v>0</v>
      </c>
      <c r="T1857" s="24">
        <v>0</v>
      </c>
      <c r="U1857" s="24">
        <v>1</v>
      </c>
      <c r="V1857" s="95">
        <v>4.5288362756062761E-3</v>
      </c>
      <c r="W1857" s="95">
        <v>0.482375</v>
      </c>
      <c r="X1857" s="95">
        <v>0.4175625</v>
      </c>
      <c r="Y1857" s="95">
        <f t="shared" si="391"/>
        <v>0.4175625</v>
      </c>
      <c r="Z1857" s="2" t="s">
        <v>532</v>
      </c>
      <c r="AA1857" s="2" t="s">
        <v>532</v>
      </c>
      <c r="AB1857" s="2" t="s">
        <v>532</v>
      </c>
      <c r="AC1857" s="95">
        <v>0.4175625</v>
      </c>
      <c r="AD1857" s="38">
        <f t="shared" si="392"/>
        <v>0</v>
      </c>
      <c r="AE1857" s="38">
        <f t="shared" si="393"/>
        <v>0</v>
      </c>
      <c r="AF1857" s="38">
        <f t="shared" si="394"/>
        <v>0</v>
      </c>
      <c r="AG1857" s="38">
        <f t="shared" si="395"/>
        <v>50.844080249999998</v>
      </c>
      <c r="AH1857" s="38">
        <f t="shared" si="396"/>
        <v>50.844080249999998</v>
      </c>
      <c r="AI1857" s="38">
        <v>442.37194444400001</v>
      </c>
      <c r="AJ1857" s="24">
        <v>6.42862040072497E-2</v>
      </c>
      <c r="AK1857" s="2">
        <f t="shared" si="397"/>
        <v>1390</v>
      </c>
    </row>
    <row r="1858" spans="1:37">
      <c r="A1858" s="2">
        <v>323</v>
      </c>
      <c r="B1858" s="2" t="s">
        <v>369</v>
      </c>
      <c r="C1858" s="2" t="s">
        <v>18</v>
      </c>
      <c r="D1858" s="2" t="s">
        <v>420</v>
      </c>
      <c r="E1858" s="2" t="s">
        <v>1100</v>
      </c>
      <c r="F1858" s="2" t="s">
        <v>361</v>
      </c>
      <c r="G1858" s="2" t="s">
        <v>1069</v>
      </c>
      <c r="I1858" s="2">
        <v>343339</v>
      </c>
      <c r="J1858" s="169">
        <v>0</v>
      </c>
      <c r="K1858" s="95">
        <v>0</v>
      </c>
      <c r="L1858" s="38">
        <f t="shared" si="387"/>
        <v>0</v>
      </c>
      <c r="M1858" s="38">
        <f t="shared" si="388"/>
        <v>0</v>
      </c>
      <c r="N1858" s="38">
        <f t="shared" si="389"/>
        <v>0</v>
      </c>
      <c r="O1858" s="38">
        <f t="shared" si="390"/>
        <v>0</v>
      </c>
      <c r="P1858" s="2">
        <v>66759950</v>
      </c>
      <c r="Q1858" s="24">
        <v>0</v>
      </c>
      <c r="R1858" s="24">
        <v>0</v>
      </c>
      <c r="S1858" s="24">
        <v>0</v>
      </c>
      <c r="T1858" s="24">
        <v>0</v>
      </c>
      <c r="U1858" s="24">
        <v>1</v>
      </c>
      <c r="V1858" s="95">
        <v>0</v>
      </c>
      <c r="W1858" s="95">
        <v>0.482375</v>
      </c>
      <c r="X1858" s="95">
        <v>0.4175625</v>
      </c>
      <c r="Y1858" s="95">
        <f t="shared" si="391"/>
        <v>0.4175625</v>
      </c>
      <c r="Z1858" s="2" t="s">
        <v>532</v>
      </c>
      <c r="AA1858" s="2" t="s">
        <v>532</v>
      </c>
      <c r="AB1858" s="2" t="s">
        <v>532</v>
      </c>
      <c r="AC1858" s="95">
        <v>0.4175625</v>
      </c>
      <c r="AD1858" s="38">
        <f t="shared" si="392"/>
        <v>0</v>
      </c>
      <c r="AE1858" s="38">
        <f t="shared" si="393"/>
        <v>0</v>
      </c>
      <c r="AF1858" s="38">
        <f t="shared" si="394"/>
        <v>0</v>
      </c>
      <c r="AG1858" s="38">
        <f t="shared" si="395"/>
        <v>0</v>
      </c>
      <c r="AH1858" s="38">
        <f t="shared" si="396"/>
        <v>0</v>
      </c>
      <c r="AI1858" s="38">
        <v>442.37194444400001</v>
      </c>
      <c r="AJ1858" s="24">
        <v>0</v>
      </c>
      <c r="AK1858" s="2">
        <f t="shared" si="397"/>
        <v>0</v>
      </c>
    </row>
    <row r="1859" spans="1:37">
      <c r="A1859" s="2">
        <v>326</v>
      </c>
      <c r="B1859" s="2" t="s">
        <v>372</v>
      </c>
      <c r="C1859" s="2" t="s">
        <v>17</v>
      </c>
      <c r="D1859" s="2" t="s">
        <v>414</v>
      </c>
      <c r="E1859" s="2" t="s">
        <v>1100</v>
      </c>
      <c r="F1859" s="2" t="s">
        <v>361</v>
      </c>
      <c r="G1859" s="2" t="s">
        <v>1073</v>
      </c>
      <c r="I1859" s="2">
        <v>56303</v>
      </c>
      <c r="J1859" s="169">
        <v>2058</v>
      </c>
      <c r="K1859" s="95">
        <v>5.448195729381819E-2</v>
      </c>
      <c r="L1859" s="38">
        <f t="shared" si="387"/>
        <v>0</v>
      </c>
      <c r="M1859" s="38">
        <f t="shared" si="388"/>
        <v>0</v>
      </c>
      <c r="N1859" s="38">
        <f t="shared" si="389"/>
        <v>0</v>
      </c>
      <c r="O1859" s="38">
        <f t="shared" si="390"/>
        <v>10.29</v>
      </c>
      <c r="P1859" s="2">
        <v>82175684</v>
      </c>
      <c r="Q1859" s="24">
        <v>0.71415328104042164</v>
      </c>
      <c r="R1859" s="24">
        <v>0</v>
      </c>
      <c r="S1859" s="24">
        <v>0</v>
      </c>
      <c r="T1859" s="24">
        <v>0</v>
      </c>
      <c r="U1859" s="24">
        <v>1</v>
      </c>
      <c r="V1859" s="95">
        <v>5.448195729381819E-2</v>
      </c>
      <c r="W1859" s="95">
        <v>0.50787499999999997</v>
      </c>
      <c r="X1859" s="95">
        <v>0.43679374999999998</v>
      </c>
      <c r="Y1859" s="95">
        <f t="shared" si="391"/>
        <v>0.43679374999999998</v>
      </c>
      <c r="Z1859" s="2" t="s">
        <v>532</v>
      </c>
      <c r="AA1859" s="2" t="s">
        <v>532</v>
      </c>
      <c r="AB1859" s="2" t="s">
        <v>532</v>
      </c>
      <c r="AC1859" s="95">
        <v>0.43679374999999998</v>
      </c>
      <c r="AD1859" s="38">
        <f t="shared" si="392"/>
        <v>0</v>
      </c>
      <c r="AE1859" s="38">
        <f t="shared" si="393"/>
        <v>0</v>
      </c>
      <c r="AF1859" s="38">
        <f t="shared" si="394"/>
        <v>0</v>
      </c>
      <c r="AG1859" s="38">
        <f t="shared" si="395"/>
        <v>39.372763342499994</v>
      </c>
      <c r="AH1859" s="38">
        <f t="shared" si="396"/>
        <v>39.372763342499994</v>
      </c>
      <c r="AI1859" s="38">
        <v>517.37694444399995</v>
      </c>
      <c r="AJ1859" s="24">
        <v>0.11342993726442126</v>
      </c>
      <c r="AK1859" s="2">
        <f t="shared" si="397"/>
        <v>1029</v>
      </c>
    </row>
    <row r="1860" spans="1:37">
      <c r="A1860" s="2">
        <v>326</v>
      </c>
      <c r="B1860" s="2" t="s">
        <v>372</v>
      </c>
      <c r="C1860" s="2" t="s">
        <v>17</v>
      </c>
      <c r="D1860" s="2" t="s">
        <v>414</v>
      </c>
      <c r="E1860" s="2" t="s">
        <v>1100</v>
      </c>
      <c r="F1860" s="2" t="s">
        <v>361</v>
      </c>
      <c r="G1860" s="2" t="s">
        <v>718</v>
      </c>
      <c r="I1860" s="2">
        <v>56303</v>
      </c>
      <c r="J1860" s="169">
        <v>3510</v>
      </c>
      <c r="K1860" s="95">
        <v>4.4411529731739965E-2</v>
      </c>
      <c r="L1860" s="38">
        <f t="shared" si="387"/>
        <v>0</v>
      </c>
      <c r="M1860" s="38">
        <f t="shared" si="388"/>
        <v>0</v>
      </c>
      <c r="N1860" s="38">
        <f t="shared" si="389"/>
        <v>0</v>
      </c>
      <c r="O1860" s="38">
        <f t="shared" si="390"/>
        <v>17.55</v>
      </c>
      <c r="P1860" s="2">
        <v>82175684</v>
      </c>
      <c r="Q1860" s="24">
        <v>0.58214941696936917</v>
      </c>
      <c r="R1860" s="24">
        <v>0</v>
      </c>
      <c r="S1860" s="24">
        <v>0</v>
      </c>
      <c r="T1860" s="24">
        <v>0</v>
      </c>
      <c r="U1860" s="24">
        <v>1</v>
      </c>
      <c r="V1860" s="95">
        <v>4.4411529731739965E-2</v>
      </c>
      <c r="W1860" s="95">
        <v>0.50787499999999997</v>
      </c>
      <c r="X1860" s="95">
        <v>0.43679374999999998</v>
      </c>
      <c r="Y1860" s="95">
        <f t="shared" si="391"/>
        <v>0.43679374999999998</v>
      </c>
      <c r="Z1860" s="2" t="s">
        <v>532</v>
      </c>
      <c r="AA1860" s="2" t="s">
        <v>532</v>
      </c>
      <c r="AB1860" s="2" t="s">
        <v>532</v>
      </c>
      <c r="AC1860" s="95">
        <v>0.43679374999999998</v>
      </c>
      <c r="AD1860" s="38">
        <f t="shared" si="392"/>
        <v>0</v>
      </c>
      <c r="AE1860" s="38">
        <f t="shared" si="393"/>
        <v>0</v>
      </c>
      <c r="AF1860" s="38">
        <f t="shared" si="394"/>
        <v>0</v>
      </c>
      <c r="AG1860" s="38">
        <f t="shared" si="395"/>
        <v>67.151797537500002</v>
      </c>
      <c r="AH1860" s="38">
        <f t="shared" si="396"/>
        <v>67.151797537500002</v>
      </c>
      <c r="AI1860" s="38">
        <v>517.37694444399995</v>
      </c>
      <c r="AJ1860" s="24">
        <v>9.2463583936985977E-2</v>
      </c>
      <c r="AK1860" s="2">
        <f t="shared" si="397"/>
        <v>1755</v>
      </c>
    </row>
    <row r="1861" spans="1:37">
      <c r="A1861" s="2">
        <v>326</v>
      </c>
      <c r="B1861" s="2" t="s">
        <v>372</v>
      </c>
      <c r="C1861" s="2" t="s">
        <v>17</v>
      </c>
      <c r="D1861" s="2" t="s">
        <v>414</v>
      </c>
      <c r="E1861" s="2" t="s">
        <v>1100</v>
      </c>
      <c r="F1861" s="2" t="s">
        <v>361</v>
      </c>
      <c r="G1861" s="2" t="s">
        <v>1069</v>
      </c>
      <c r="I1861" s="2">
        <v>56303</v>
      </c>
      <c r="J1861" s="169">
        <v>0</v>
      </c>
      <c r="K1861" s="95">
        <v>0</v>
      </c>
      <c r="L1861" s="38">
        <f t="shared" si="387"/>
        <v>0</v>
      </c>
      <c r="M1861" s="38">
        <f t="shared" si="388"/>
        <v>0</v>
      </c>
      <c r="N1861" s="38">
        <f t="shared" si="389"/>
        <v>0</v>
      </c>
      <c r="O1861" s="38">
        <f t="shared" si="390"/>
        <v>0</v>
      </c>
      <c r="P1861" s="2">
        <v>82175684</v>
      </c>
      <c r="Q1861" s="24">
        <v>0</v>
      </c>
      <c r="R1861" s="24">
        <v>0</v>
      </c>
      <c r="S1861" s="24">
        <v>0</v>
      </c>
      <c r="T1861" s="24">
        <v>0</v>
      </c>
      <c r="U1861" s="24">
        <v>1</v>
      </c>
      <c r="V1861" s="95">
        <v>0</v>
      </c>
      <c r="W1861" s="95">
        <v>0.50787499999999997</v>
      </c>
      <c r="X1861" s="95">
        <v>0.43679374999999998</v>
      </c>
      <c r="Y1861" s="95">
        <f t="shared" si="391"/>
        <v>0.43679374999999998</v>
      </c>
      <c r="Z1861" s="2" t="s">
        <v>532</v>
      </c>
      <c r="AA1861" s="2" t="s">
        <v>532</v>
      </c>
      <c r="AB1861" s="2" t="s">
        <v>532</v>
      </c>
      <c r="AC1861" s="95">
        <v>0.43679374999999998</v>
      </c>
      <c r="AD1861" s="38">
        <f t="shared" si="392"/>
        <v>0</v>
      </c>
      <c r="AE1861" s="38">
        <f t="shared" si="393"/>
        <v>0</v>
      </c>
      <c r="AF1861" s="38">
        <f t="shared" si="394"/>
        <v>0</v>
      </c>
      <c r="AG1861" s="38">
        <f t="shared" si="395"/>
        <v>0</v>
      </c>
      <c r="AH1861" s="38">
        <f t="shared" si="396"/>
        <v>0</v>
      </c>
      <c r="AI1861" s="38">
        <v>517.37694444399995</v>
      </c>
      <c r="AJ1861" s="24">
        <v>0</v>
      </c>
      <c r="AK1861" s="2">
        <f t="shared" si="397"/>
        <v>0</v>
      </c>
    </row>
    <row r="1862" spans="1:37">
      <c r="A1862" s="2">
        <v>338</v>
      </c>
      <c r="B1862" s="2" t="s">
        <v>384</v>
      </c>
      <c r="C1862" s="2" t="s">
        <v>16</v>
      </c>
      <c r="D1862" s="2" t="s">
        <v>417</v>
      </c>
      <c r="E1862" s="2" t="s">
        <v>1100</v>
      </c>
      <c r="F1862" s="2" t="s">
        <v>361</v>
      </c>
      <c r="G1862" s="2" t="s">
        <v>1073</v>
      </c>
      <c r="I1862" s="2">
        <v>491647</v>
      </c>
      <c r="J1862" s="169">
        <v>3</v>
      </c>
      <c r="K1862" s="95">
        <v>3.9586201046805204E-6</v>
      </c>
      <c r="L1862" s="38">
        <f t="shared" si="387"/>
        <v>0</v>
      </c>
      <c r="M1862" s="38">
        <f t="shared" si="388"/>
        <v>0</v>
      </c>
      <c r="N1862" s="38">
        <f t="shared" si="389"/>
        <v>4.0334793450000003E-3</v>
      </c>
      <c r="O1862" s="38">
        <f t="shared" si="390"/>
        <v>1.0966520655000001E-2</v>
      </c>
      <c r="P1862" s="2">
        <v>10783748</v>
      </c>
      <c r="Q1862" s="24">
        <v>2.0238969121238702E-3</v>
      </c>
      <c r="R1862" s="24">
        <v>0</v>
      </c>
      <c r="S1862" s="24">
        <v>0</v>
      </c>
      <c r="T1862" s="24">
        <v>0.268898623</v>
      </c>
      <c r="U1862" s="24">
        <v>0.731101377</v>
      </c>
      <c r="V1862" s="95">
        <v>3.9586201046805204E-6</v>
      </c>
      <c r="W1862" s="95">
        <v>0.42287499999999995</v>
      </c>
      <c r="X1862" s="95">
        <v>0.298367981</v>
      </c>
      <c r="Y1862" s="95">
        <f t="shared" si="391"/>
        <v>0.29836798180253898</v>
      </c>
      <c r="Z1862" s="2" t="s">
        <v>532</v>
      </c>
      <c r="AA1862" s="2" t="s">
        <v>532</v>
      </c>
      <c r="AB1862" s="2">
        <v>0.22500000000000001</v>
      </c>
      <c r="AC1862" s="95">
        <v>0.32535267899999998</v>
      </c>
      <c r="AD1862" s="38">
        <f t="shared" si="392"/>
        <v>0</v>
      </c>
      <c r="AE1862" s="38">
        <f t="shared" si="393"/>
        <v>0</v>
      </c>
      <c r="AF1862" s="38">
        <f t="shared" si="394"/>
        <v>7.9499877889950017E-3</v>
      </c>
      <c r="AG1862" s="38">
        <f t="shared" si="395"/>
        <v>3.1255565019858621E-2</v>
      </c>
      <c r="AH1862" s="38">
        <f t="shared" si="396"/>
        <v>3.9205552808853621E-2</v>
      </c>
      <c r="AI1862" s="38">
        <v>53.363055555999999</v>
      </c>
      <c r="AJ1862" s="24">
        <v>4.0899446350890219E-4</v>
      </c>
      <c r="AK1862" s="2">
        <f t="shared" si="397"/>
        <v>2</v>
      </c>
    </row>
    <row r="1863" spans="1:37">
      <c r="A1863" s="2">
        <v>338</v>
      </c>
      <c r="B1863" s="2" t="s">
        <v>384</v>
      </c>
      <c r="C1863" s="2" t="s">
        <v>16</v>
      </c>
      <c r="D1863" s="2" t="s">
        <v>417</v>
      </c>
      <c r="E1863" s="2" t="s">
        <v>1100</v>
      </c>
      <c r="F1863" s="2" t="s">
        <v>361</v>
      </c>
      <c r="G1863" s="2" t="s">
        <v>718</v>
      </c>
      <c r="I1863" s="2">
        <v>491647</v>
      </c>
      <c r="J1863" s="169">
        <v>2</v>
      </c>
      <c r="K1863" s="95">
        <v>6.2112782166760626E-6</v>
      </c>
      <c r="L1863" s="38">
        <f t="shared" ref="L1863:L1900" si="398">R1863*$J1863*$D$2/1000</f>
        <v>0</v>
      </c>
      <c r="M1863" s="38">
        <f t="shared" ref="M1863:M1900" si="399">S1863*$J1863*$D$2/1000</f>
        <v>0</v>
      </c>
      <c r="N1863" s="38">
        <f t="shared" ref="N1863:N1900" si="400">T1863*$J1863*$D$2/1000</f>
        <v>2.6889862300000004E-3</v>
      </c>
      <c r="O1863" s="38">
        <f t="shared" ref="O1863:O1900" si="401">U1863*$J1863*$D$2/1000</f>
        <v>7.3110137699999994E-3</v>
      </c>
      <c r="P1863" s="2">
        <v>10783748</v>
      </c>
      <c r="Q1863" s="24">
        <v>4.0354608956757014E-3</v>
      </c>
      <c r="R1863" s="24">
        <v>0</v>
      </c>
      <c r="S1863" s="24">
        <v>0</v>
      </c>
      <c r="T1863" s="24">
        <v>0.268898623</v>
      </c>
      <c r="U1863" s="24">
        <v>0.731101377</v>
      </c>
      <c r="V1863" s="95">
        <v>6.2112782166760626E-6</v>
      </c>
      <c r="W1863" s="95">
        <v>0.42287499999999995</v>
      </c>
      <c r="X1863" s="95">
        <v>0.298367981</v>
      </c>
      <c r="Y1863" s="95">
        <f t="shared" ref="Y1863:Y1900" si="402">SUMPRODUCT(R1863:U1863,Z1863:AC1863)</f>
        <v>0.29836798180253898</v>
      </c>
      <c r="Z1863" s="2" t="s">
        <v>532</v>
      </c>
      <c r="AA1863" s="2" t="s">
        <v>532</v>
      </c>
      <c r="AB1863" s="2">
        <v>0.22500000000000001</v>
      </c>
      <c r="AC1863" s="95">
        <v>0.32535267899999998</v>
      </c>
      <c r="AD1863" s="38">
        <f t="shared" ref="AD1863:AD1900" si="403">IFERROR(L1863*Z1863*8760/1000,0)</f>
        <v>0</v>
      </c>
      <c r="AE1863" s="38">
        <f t="shared" ref="AE1863:AE1900" si="404">IFERROR(M1863*AA1863*8760/1000,0)</f>
        <v>0</v>
      </c>
      <c r="AF1863" s="38">
        <f t="shared" ref="AF1863:AF1900" si="405">IFERROR(N1863*AB1863*8760/1000,0)</f>
        <v>5.2999918593300008E-3</v>
      </c>
      <c r="AG1863" s="38">
        <f t="shared" ref="AG1863:AG1900" si="406">IFERROR(O1863*AC1863*8760/1000,0)</f>
        <v>2.0837043346572413E-2</v>
      </c>
      <c r="AH1863" s="38">
        <f t="shared" ref="AH1863:AH1900" si="407">AF1863+AG1863</f>
        <v>2.6137035205902413E-2</v>
      </c>
      <c r="AI1863" s="38">
        <v>53.363055555999999</v>
      </c>
      <c r="AJ1863" s="24">
        <v>8.1549665605548465E-4</v>
      </c>
      <c r="AK1863" s="2">
        <f t="shared" si="397"/>
        <v>1</v>
      </c>
    </row>
    <row r="1864" spans="1:37">
      <c r="A1864" s="2">
        <v>338</v>
      </c>
      <c r="B1864" s="2" t="s">
        <v>384</v>
      </c>
      <c r="C1864" s="2" t="s">
        <v>16</v>
      </c>
      <c r="D1864" s="2" t="s">
        <v>417</v>
      </c>
      <c r="E1864" s="2" t="s">
        <v>1100</v>
      </c>
      <c r="F1864" s="2" t="s">
        <v>361</v>
      </c>
      <c r="G1864" s="2" t="s">
        <v>1069</v>
      </c>
      <c r="I1864" s="2">
        <v>491647</v>
      </c>
      <c r="J1864" s="169">
        <v>0</v>
      </c>
      <c r="K1864" s="95">
        <v>0</v>
      </c>
      <c r="L1864" s="38">
        <f t="shared" si="398"/>
        <v>0</v>
      </c>
      <c r="M1864" s="38">
        <f t="shared" si="399"/>
        <v>0</v>
      </c>
      <c r="N1864" s="38">
        <f t="shared" si="400"/>
        <v>0</v>
      </c>
      <c r="O1864" s="38">
        <f t="shared" si="401"/>
        <v>0</v>
      </c>
      <c r="P1864" s="2">
        <v>10783748</v>
      </c>
      <c r="Q1864" s="24">
        <v>0</v>
      </c>
      <c r="R1864" s="24">
        <v>0</v>
      </c>
      <c r="S1864" s="24">
        <v>0</v>
      </c>
      <c r="T1864" s="24">
        <v>0.268898623</v>
      </c>
      <c r="U1864" s="24">
        <v>0.731101377</v>
      </c>
      <c r="V1864" s="95">
        <v>0</v>
      </c>
      <c r="W1864" s="95">
        <v>0.42287499999999995</v>
      </c>
      <c r="X1864" s="95">
        <v>0.298367981</v>
      </c>
      <c r="Y1864" s="95">
        <f t="shared" si="402"/>
        <v>0.29836798180253898</v>
      </c>
      <c r="Z1864" s="2" t="s">
        <v>532</v>
      </c>
      <c r="AA1864" s="2" t="s">
        <v>532</v>
      </c>
      <c r="AB1864" s="2">
        <v>0.22500000000000001</v>
      </c>
      <c r="AC1864" s="95">
        <v>0.32535267899999998</v>
      </c>
      <c r="AD1864" s="38">
        <f t="shared" si="403"/>
        <v>0</v>
      </c>
      <c r="AE1864" s="38">
        <f t="shared" si="404"/>
        <v>0</v>
      </c>
      <c r="AF1864" s="38">
        <f t="shared" si="405"/>
        <v>0</v>
      </c>
      <c r="AG1864" s="38">
        <f t="shared" si="406"/>
        <v>0</v>
      </c>
      <c r="AH1864" s="38">
        <f t="shared" si="407"/>
        <v>0</v>
      </c>
      <c r="AI1864" s="38">
        <v>53.363055555999999</v>
      </c>
      <c r="AJ1864" s="24">
        <v>0</v>
      </c>
      <c r="AK1864" s="2">
        <f t="shared" si="397"/>
        <v>0</v>
      </c>
    </row>
    <row r="1865" spans="1:37">
      <c r="A1865" s="2">
        <v>319</v>
      </c>
      <c r="B1865" s="2" t="s">
        <v>367</v>
      </c>
      <c r="C1865" s="2" t="s">
        <v>14</v>
      </c>
      <c r="D1865" s="2" t="s">
        <v>433</v>
      </c>
      <c r="E1865" s="2" t="s">
        <v>1100</v>
      </c>
      <c r="F1865" s="2" t="s">
        <v>361</v>
      </c>
      <c r="G1865" s="2" t="s">
        <v>1073</v>
      </c>
      <c r="I1865" s="2">
        <v>426612</v>
      </c>
      <c r="J1865" s="169">
        <v>0</v>
      </c>
      <c r="K1865" s="95">
        <v>1.8577643084399835E-4</v>
      </c>
      <c r="L1865" s="38">
        <f t="shared" si="398"/>
        <v>0</v>
      </c>
      <c r="M1865" s="38">
        <f t="shared" si="399"/>
        <v>0</v>
      </c>
      <c r="N1865" s="38">
        <f t="shared" si="400"/>
        <v>0</v>
      </c>
      <c r="O1865" s="38">
        <f t="shared" si="401"/>
        <v>0</v>
      </c>
      <c r="P1865" s="2">
        <v>4724720</v>
      </c>
      <c r="Q1865" s="24">
        <v>0.38719731040348065</v>
      </c>
      <c r="R1865" s="24">
        <v>0</v>
      </c>
      <c r="S1865" s="24">
        <v>0</v>
      </c>
      <c r="T1865" s="24">
        <v>0</v>
      </c>
      <c r="U1865" s="24">
        <v>1</v>
      </c>
      <c r="V1865" s="95">
        <v>1.8577643084399835E-4</v>
      </c>
      <c r="W1865" s="95">
        <v>0.55781249999999993</v>
      </c>
      <c r="X1865" s="95">
        <v>0.52700000000000002</v>
      </c>
      <c r="Y1865" s="95">
        <f t="shared" si="402"/>
        <v>0.52700000000000002</v>
      </c>
      <c r="Z1865" s="2" t="s">
        <v>532</v>
      </c>
      <c r="AA1865" s="2" t="s">
        <v>532</v>
      </c>
      <c r="AB1865" s="2" t="s">
        <v>532</v>
      </c>
      <c r="AC1865" s="95">
        <v>0.52700000000000002</v>
      </c>
      <c r="AD1865" s="38">
        <f t="shared" si="403"/>
        <v>0</v>
      </c>
      <c r="AE1865" s="38">
        <f t="shared" si="404"/>
        <v>0</v>
      </c>
      <c r="AF1865" s="38">
        <f t="shared" si="405"/>
        <v>0</v>
      </c>
      <c r="AG1865" s="38">
        <f t="shared" si="406"/>
        <v>0</v>
      </c>
      <c r="AH1865" s="38">
        <f t="shared" si="407"/>
        <v>0</v>
      </c>
      <c r="AI1865" s="38">
        <v>25.573888888999999</v>
      </c>
      <c r="AJ1865" s="24">
        <v>7.1533855658394041E-2</v>
      </c>
      <c r="AK1865" s="2">
        <f t="shared" si="397"/>
        <v>0</v>
      </c>
    </row>
    <row r="1866" spans="1:37">
      <c r="A1866" s="2">
        <v>319</v>
      </c>
      <c r="B1866" s="2" t="s">
        <v>367</v>
      </c>
      <c r="C1866" s="2" t="s">
        <v>14</v>
      </c>
      <c r="D1866" s="2" t="s">
        <v>433</v>
      </c>
      <c r="E1866" s="2" t="s">
        <v>1100</v>
      </c>
      <c r="F1866" s="2" t="s">
        <v>361</v>
      </c>
      <c r="G1866" s="2" t="s">
        <v>718</v>
      </c>
      <c r="I1866" s="2">
        <v>426612</v>
      </c>
      <c r="J1866" s="169">
        <v>198</v>
      </c>
      <c r="K1866" s="95">
        <v>2.7834553478284755E-4</v>
      </c>
      <c r="L1866" s="38">
        <f t="shared" si="398"/>
        <v>0</v>
      </c>
      <c r="M1866" s="38">
        <f t="shared" si="399"/>
        <v>0</v>
      </c>
      <c r="N1866" s="38">
        <f t="shared" si="400"/>
        <v>0</v>
      </c>
      <c r="O1866" s="38">
        <f t="shared" si="401"/>
        <v>0.99</v>
      </c>
      <c r="P1866" s="2">
        <v>4724720</v>
      </c>
      <c r="Q1866" s="24">
        <v>0.58013086989080132</v>
      </c>
      <c r="R1866" s="24">
        <v>0</v>
      </c>
      <c r="S1866" s="24">
        <v>0</v>
      </c>
      <c r="T1866" s="24">
        <v>0</v>
      </c>
      <c r="U1866" s="24">
        <v>1</v>
      </c>
      <c r="V1866" s="95">
        <v>2.7834553478284755E-4</v>
      </c>
      <c r="W1866" s="95">
        <v>0.55781249999999993</v>
      </c>
      <c r="X1866" s="95">
        <v>0.52700000000000002</v>
      </c>
      <c r="Y1866" s="95">
        <f t="shared" si="402"/>
        <v>0.52700000000000002</v>
      </c>
      <c r="Z1866" s="2" t="s">
        <v>532</v>
      </c>
      <c r="AA1866" s="2" t="s">
        <v>532</v>
      </c>
      <c r="AB1866" s="2" t="s">
        <v>532</v>
      </c>
      <c r="AC1866" s="95">
        <v>0.52700000000000002</v>
      </c>
      <c r="AD1866" s="38">
        <f t="shared" si="403"/>
        <v>0</v>
      </c>
      <c r="AE1866" s="38">
        <f t="shared" si="404"/>
        <v>0</v>
      </c>
      <c r="AF1866" s="38">
        <f t="shared" si="405"/>
        <v>0</v>
      </c>
      <c r="AG1866" s="38">
        <f t="shared" si="406"/>
        <v>4.5703548000000005</v>
      </c>
      <c r="AH1866" s="38">
        <f t="shared" si="407"/>
        <v>4.5703548000000005</v>
      </c>
      <c r="AI1866" s="38">
        <v>25.573888888999999</v>
      </c>
      <c r="AJ1866" s="24">
        <v>0.10717790851001249</v>
      </c>
      <c r="AK1866" s="2">
        <f t="shared" si="397"/>
        <v>99</v>
      </c>
    </row>
    <row r="1867" spans="1:37">
      <c r="A1867" s="2">
        <v>319</v>
      </c>
      <c r="B1867" s="2" t="s">
        <v>367</v>
      </c>
      <c r="C1867" s="2" t="s">
        <v>14</v>
      </c>
      <c r="D1867" s="2" t="s">
        <v>433</v>
      </c>
      <c r="E1867" s="2" t="s">
        <v>1100</v>
      </c>
      <c r="F1867" s="2" t="s">
        <v>361</v>
      </c>
      <c r="G1867" s="2" t="s">
        <v>1069</v>
      </c>
      <c r="I1867" s="2">
        <v>426612</v>
      </c>
      <c r="J1867" s="169">
        <v>0</v>
      </c>
      <c r="K1867" s="95">
        <v>0</v>
      </c>
      <c r="L1867" s="38">
        <f t="shared" si="398"/>
        <v>0</v>
      </c>
      <c r="M1867" s="38">
        <f t="shared" si="399"/>
        <v>0</v>
      </c>
      <c r="N1867" s="38">
        <f t="shared" si="400"/>
        <v>0</v>
      </c>
      <c r="O1867" s="38">
        <f t="shared" si="401"/>
        <v>0</v>
      </c>
      <c r="P1867" s="2">
        <v>4724720</v>
      </c>
      <c r="Q1867" s="24">
        <v>0</v>
      </c>
      <c r="R1867" s="24">
        <v>0</v>
      </c>
      <c r="S1867" s="24">
        <v>0</v>
      </c>
      <c r="T1867" s="24">
        <v>0</v>
      </c>
      <c r="U1867" s="24">
        <v>1</v>
      </c>
      <c r="V1867" s="95">
        <v>0</v>
      </c>
      <c r="W1867" s="95">
        <v>0.55781249999999993</v>
      </c>
      <c r="X1867" s="95">
        <v>0.52700000000000002</v>
      </c>
      <c r="Y1867" s="95">
        <f t="shared" si="402"/>
        <v>0.52700000000000002</v>
      </c>
      <c r="Z1867" s="2" t="s">
        <v>532</v>
      </c>
      <c r="AA1867" s="2" t="s">
        <v>532</v>
      </c>
      <c r="AB1867" s="2" t="s">
        <v>532</v>
      </c>
      <c r="AC1867" s="95">
        <v>0.52700000000000002</v>
      </c>
      <c r="AD1867" s="38">
        <f t="shared" si="403"/>
        <v>0</v>
      </c>
      <c r="AE1867" s="38">
        <f t="shared" si="404"/>
        <v>0</v>
      </c>
      <c r="AF1867" s="38">
        <f t="shared" si="405"/>
        <v>0</v>
      </c>
      <c r="AG1867" s="38">
        <f t="shared" si="406"/>
        <v>0</v>
      </c>
      <c r="AH1867" s="38">
        <f t="shared" si="407"/>
        <v>0</v>
      </c>
      <c r="AI1867" s="38">
        <v>25.573888888999999</v>
      </c>
      <c r="AJ1867" s="24">
        <v>0</v>
      </c>
      <c r="AK1867" s="2">
        <f t="shared" si="397"/>
        <v>0</v>
      </c>
    </row>
    <row r="1868" spans="1:37">
      <c r="A1868" s="2">
        <v>334</v>
      </c>
      <c r="B1868" s="2" t="s">
        <v>380</v>
      </c>
      <c r="C1868" s="2" t="s">
        <v>13</v>
      </c>
      <c r="D1868" s="2" t="s">
        <v>435</v>
      </c>
      <c r="E1868" s="2" t="s">
        <v>1100</v>
      </c>
      <c r="F1868" s="2" t="s">
        <v>361</v>
      </c>
      <c r="G1868" s="2" t="s">
        <v>1073</v>
      </c>
      <c r="I1868" s="2">
        <v>537044</v>
      </c>
      <c r="J1868" s="169">
        <v>148</v>
      </c>
      <c r="K1868" s="95">
        <v>1.2350342752116504E-3</v>
      </c>
      <c r="L1868" s="38">
        <f t="shared" si="398"/>
        <v>0</v>
      </c>
      <c r="M1868" s="38">
        <f t="shared" si="399"/>
        <v>8.8641711040000001E-2</v>
      </c>
      <c r="N1868" s="38">
        <f t="shared" si="400"/>
        <v>0.23743315509999999</v>
      </c>
      <c r="O1868" s="38">
        <f t="shared" si="401"/>
        <v>0.41392513385999996</v>
      </c>
      <c r="P1868" s="2">
        <v>60665551</v>
      </c>
      <c r="Q1868" s="24">
        <v>9.004744823517577E-2</v>
      </c>
      <c r="R1868" s="24">
        <v>0</v>
      </c>
      <c r="S1868" s="24">
        <v>0.11978609599999999</v>
      </c>
      <c r="T1868" s="24">
        <v>0.32085561499999998</v>
      </c>
      <c r="U1868" s="24">
        <v>0.55935828899999995</v>
      </c>
      <c r="V1868" s="95">
        <v>1.2350342752116504E-3</v>
      </c>
      <c r="W1868" s="95">
        <v>0.34</v>
      </c>
      <c r="X1868" s="95">
        <v>0.267021112</v>
      </c>
      <c r="Y1868" s="95">
        <f t="shared" si="402"/>
        <v>0.25599826206012499</v>
      </c>
      <c r="Z1868" s="2" t="s">
        <v>532</v>
      </c>
      <c r="AA1868" s="2">
        <v>0.17499999999999999</v>
      </c>
      <c r="AB1868" s="2">
        <v>0.22500000000000001</v>
      </c>
      <c r="AC1868" s="95">
        <v>0.29112500000000002</v>
      </c>
      <c r="AD1868" s="38">
        <f t="shared" si="403"/>
        <v>0</v>
      </c>
      <c r="AE1868" s="38">
        <f t="shared" si="404"/>
        <v>0.13588774302431997</v>
      </c>
      <c r="AF1868" s="38">
        <f t="shared" si="405"/>
        <v>0.46798074870209994</v>
      </c>
      <c r="AG1868" s="38">
        <f t="shared" si="406"/>
        <v>1.0556146422521342</v>
      </c>
      <c r="AH1868" s="38">
        <f t="shared" si="407"/>
        <v>1.5235953909542341</v>
      </c>
      <c r="AI1868" s="38">
        <v>286.02694444399998</v>
      </c>
      <c r="AJ1868" s="24">
        <v>1.9098823273275396E-2</v>
      </c>
      <c r="AK1868" s="2">
        <f t="shared" si="397"/>
        <v>65</v>
      </c>
    </row>
    <row r="1869" spans="1:37">
      <c r="A1869" s="2">
        <v>334</v>
      </c>
      <c r="B1869" s="2" t="s">
        <v>380</v>
      </c>
      <c r="C1869" s="2" t="s">
        <v>13</v>
      </c>
      <c r="D1869" s="2" t="s">
        <v>435</v>
      </c>
      <c r="E1869" s="2" t="s">
        <v>1100</v>
      </c>
      <c r="F1869" s="2" t="s">
        <v>361</v>
      </c>
      <c r="G1869" s="2" t="s">
        <v>718</v>
      </c>
      <c r="I1869" s="2">
        <v>537044</v>
      </c>
      <c r="J1869" s="169">
        <v>1071</v>
      </c>
      <c r="K1869" s="95">
        <v>1.0347983641996457E-3</v>
      </c>
      <c r="L1869" s="38">
        <f t="shared" si="398"/>
        <v>0</v>
      </c>
      <c r="M1869" s="38">
        <f t="shared" si="399"/>
        <v>0.64145454407999991</v>
      </c>
      <c r="N1869" s="38">
        <f t="shared" si="400"/>
        <v>1.7181818183249997</v>
      </c>
      <c r="O1869" s="38">
        <f t="shared" si="401"/>
        <v>2.9953636375950001</v>
      </c>
      <c r="P1869" s="2">
        <v>60665551</v>
      </c>
      <c r="Q1869" s="24">
        <v>0.11680920495700166</v>
      </c>
      <c r="R1869" s="24">
        <v>0</v>
      </c>
      <c r="S1869" s="24">
        <v>0.11978609599999999</v>
      </c>
      <c r="T1869" s="24">
        <v>0.32085561499999998</v>
      </c>
      <c r="U1869" s="24">
        <v>0.55935828899999995</v>
      </c>
      <c r="V1869" s="95">
        <v>1.0347983641996457E-3</v>
      </c>
      <c r="W1869" s="95">
        <v>0.34</v>
      </c>
      <c r="X1869" s="95">
        <v>0.267021112</v>
      </c>
      <c r="Y1869" s="95">
        <f t="shared" si="402"/>
        <v>0.25599826206012499</v>
      </c>
      <c r="Z1869" s="2" t="s">
        <v>532</v>
      </c>
      <c r="AA1869" s="2">
        <v>0.17499999999999999</v>
      </c>
      <c r="AB1869" s="2">
        <v>0.22500000000000001</v>
      </c>
      <c r="AC1869" s="95">
        <v>0.29112500000000002</v>
      </c>
      <c r="AD1869" s="38">
        <f t="shared" si="403"/>
        <v>0</v>
      </c>
      <c r="AE1869" s="38">
        <f t="shared" si="404"/>
        <v>0.98334981607463989</v>
      </c>
      <c r="AF1869" s="38">
        <f t="shared" si="405"/>
        <v>3.3865363639185744</v>
      </c>
      <c r="AG1869" s="38">
        <f t="shared" si="406"/>
        <v>7.6389410935948385</v>
      </c>
      <c r="AH1869" s="38">
        <f t="shared" si="407"/>
        <v>11.025477457513412</v>
      </c>
      <c r="AI1869" s="38">
        <v>286.02694444399998</v>
      </c>
      <c r="AJ1869" s="24">
        <v>2.4774920399066924E-2</v>
      </c>
      <c r="AK1869" s="2">
        <f t="shared" si="397"/>
        <v>471</v>
      </c>
    </row>
    <row r="1870" spans="1:37">
      <c r="A1870" s="2">
        <v>334</v>
      </c>
      <c r="B1870" s="2" t="s">
        <v>380</v>
      </c>
      <c r="C1870" s="2" t="s">
        <v>13</v>
      </c>
      <c r="D1870" s="2" t="s">
        <v>435</v>
      </c>
      <c r="E1870" s="2" t="s">
        <v>1100</v>
      </c>
      <c r="F1870" s="2" t="s">
        <v>361</v>
      </c>
      <c r="G1870" s="2" t="s">
        <v>1069</v>
      </c>
      <c r="I1870" s="2">
        <v>537044</v>
      </c>
      <c r="J1870" s="169">
        <v>0</v>
      </c>
      <c r="K1870" s="95">
        <v>0</v>
      </c>
      <c r="L1870" s="38">
        <f t="shared" si="398"/>
        <v>0</v>
      </c>
      <c r="M1870" s="38">
        <f t="shared" si="399"/>
        <v>0</v>
      </c>
      <c r="N1870" s="38">
        <f t="shared" si="400"/>
        <v>0</v>
      </c>
      <c r="O1870" s="38">
        <f t="shared" si="401"/>
        <v>0</v>
      </c>
      <c r="P1870" s="2">
        <v>60665551</v>
      </c>
      <c r="Q1870" s="24">
        <v>0</v>
      </c>
      <c r="R1870" s="24">
        <v>0</v>
      </c>
      <c r="S1870" s="24">
        <v>0.11978609599999999</v>
      </c>
      <c r="T1870" s="24">
        <v>0.32085561499999998</v>
      </c>
      <c r="U1870" s="24">
        <v>0.55935828899999995</v>
      </c>
      <c r="V1870" s="95">
        <v>0</v>
      </c>
      <c r="W1870" s="95">
        <v>0.34</v>
      </c>
      <c r="X1870" s="95">
        <v>0.267021112</v>
      </c>
      <c r="Y1870" s="95">
        <f t="shared" si="402"/>
        <v>0.25599826206012499</v>
      </c>
      <c r="Z1870" s="2" t="s">
        <v>532</v>
      </c>
      <c r="AA1870" s="2">
        <v>0.17499999999999999</v>
      </c>
      <c r="AB1870" s="2">
        <v>0.22500000000000001</v>
      </c>
      <c r="AC1870" s="95">
        <v>0.29112500000000002</v>
      </c>
      <c r="AD1870" s="38">
        <f t="shared" si="403"/>
        <v>0</v>
      </c>
      <c r="AE1870" s="38">
        <f t="shared" si="404"/>
        <v>0</v>
      </c>
      <c r="AF1870" s="38">
        <f t="shared" si="405"/>
        <v>0</v>
      </c>
      <c r="AG1870" s="38">
        <f t="shared" si="406"/>
        <v>0</v>
      </c>
      <c r="AH1870" s="38">
        <f t="shared" si="407"/>
        <v>0</v>
      </c>
      <c r="AI1870" s="38">
        <v>286.02694444399998</v>
      </c>
      <c r="AJ1870" s="24">
        <v>0</v>
      </c>
      <c r="AK1870" s="2">
        <f t="shared" si="397"/>
        <v>0</v>
      </c>
    </row>
    <row r="1871" spans="1:37">
      <c r="A1871" s="2">
        <v>332</v>
      </c>
      <c r="B1871" s="2" t="s">
        <v>378</v>
      </c>
      <c r="C1871" s="2" t="s">
        <v>12</v>
      </c>
      <c r="D1871" s="2" t="s">
        <v>437</v>
      </c>
      <c r="E1871" s="2" t="s">
        <v>1100</v>
      </c>
      <c r="F1871" s="2" t="s">
        <v>361</v>
      </c>
      <c r="G1871" s="2" t="s">
        <v>1073</v>
      </c>
      <c r="I1871" s="2">
        <v>28916</v>
      </c>
      <c r="J1871" s="169">
        <v>440</v>
      </c>
      <c r="K1871" s="95">
        <v>4.3139921805536073E-2</v>
      </c>
      <c r="L1871" s="38">
        <f t="shared" si="398"/>
        <v>0</v>
      </c>
      <c r="M1871" s="38">
        <f t="shared" si="399"/>
        <v>0</v>
      </c>
      <c r="N1871" s="38">
        <f t="shared" si="400"/>
        <v>0</v>
      </c>
      <c r="O1871" s="38">
        <f t="shared" si="401"/>
        <v>2.2000000000000002</v>
      </c>
      <c r="P1871" s="2">
        <v>1968957</v>
      </c>
      <c r="Q1871" s="24">
        <v>12.884448209460146</v>
      </c>
      <c r="R1871" s="24">
        <v>0</v>
      </c>
      <c r="S1871" s="24">
        <v>0</v>
      </c>
      <c r="T1871" s="24">
        <v>0</v>
      </c>
      <c r="U1871" s="24">
        <v>1</v>
      </c>
      <c r="V1871" s="95">
        <v>4.3139921805536073E-2</v>
      </c>
      <c r="W1871" s="95">
        <v>0.4876875</v>
      </c>
      <c r="X1871" s="95">
        <v>0.46431250000000002</v>
      </c>
      <c r="Y1871" s="95">
        <f t="shared" si="402"/>
        <v>0.46431250000000002</v>
      </c>
      <c r="Z1871" s="2" t="s">
        <v>532</v>
      </c>
      <c r="AA1871" s="2" t="s">
        <v>532</v>
      </c>
      <c r="AB1871" s="2" t="s">
        <v>532</v>
      </c>
      <c r="AC1871" s="95">
        <v>0.46431250000000002</v>
      </c>
      <c r="AD1871" s="38">
        <f t="shared" si="403"/>
        <v>0</v>
      </c>
      <c r="AE1871" s="38">
        <f t="shared" si="404"/>
        <v>0</v>
      </c>
      <c r="AF1871" s="38">
        <f t="shared" si="405"/>
        <v>0</v>
      </c>
      <c r="AG1871" s="38">
        <f t="shared" si="406"/>
        <v>8.9482305000000011</v>
      </c>
      <c r="AH1871" s="38">
        <f t="shared" si="407"/>
        <v>8.9482305000000011</v>
      </c>
      <c r="AI1871" s="38">
        <v>6.4819444439999998</v>
      </c>
      <c r="AJ1871" s="24">
        <v>3.9137830804206786</v>
      </c>
      <c r="AK1871" s="2">
        <f t="shared" ref="AK1871:AK1900" si="408">ROUND((O1871+N1871)/0.01,0)</f>
        <v>220</v>
      </c>
    </row>
    <row r="1872" spans="1:37">
      <c r="A1872" s="2">
        <v>332</v>
      </c>
      <c r="B1872" s="2" t="s">
        <v>378</v>
      </c>
      <c r="C1872" s="2" t="s">
        <v>12</v>
      </c>
      <c r="D1872" s="2" t="s">
        <v>437</v>
      </c>
      <c r="E1872" s="2" t="s">
        <v>1100</v>
      </c>
      <c r="F1872" s="2" t="s">
        <v>361</v>
      </c>
      <c r="G1872" s="2" t="s">
        <v>718</v>
      </c>
      <c r="I1872" s="2">
        <v>28916</v>
      </c>
      <c r="J1872" s="169">
        <v>2554</v>
      </c>
      <c r="K1872" s="95">
        <v>6.0401370212723723E-2</v>
      </c>
      <c r="L1872" s="38">
        <f t="shared" si="398"/>
        <v>0</v>
      </c>
      <c r="M1872" s="38">
        <f t="shared" si="399"/>
        <v>0</v>
      </c>
      <c r="N1872" s="38">
        <f t="shared" si="400"/>
        <v>0</v>
      </c>
      <c r="O1872" s="38">
        <f t="shared" si="401"/>
        <v>12.77</v>
      </c>
      <c r="P1872" s="2">
        <v>1968957</v>
      </c>
      <c r="Q1872" s="24">
        <v>18.039864091417932</v>
      </c>
      <c r="R1872" s="24">
        <v>0</v>
      </c>
      <c r="S1872" s="24">
        <v>0</v>
      </c>
      <c r="T1872" s="24">
        <v>0</v>
      </c>
      <c r="U1872" s="24">
        <v>1</v>
      </c>
      <c r="V1872" s="95">
        <v>6.0401370212723723E-2</v>
      </c>
      <c r="W1872" s="95">
        <v>0.4876875</v>
      </c>
      <c r="X1872" s="95">
        <v>0.46431250000000002</v>
      </c>
      <c r="Y1872" s="95">
        <f t="shared" si="402"/>
        <v>0.46431250000000002</v>
      </c>
      <c r="Z1872" s="2" t="s">
        <v>532</v>
      </c>
      <c r="AA1872" s="2" t="s">
        <v>532</v>
      </c>
      <c r="AB1872" s="2" t="s">
        <v>532</v>
      </c>
      <c r="AC1872" s="95">
        <v>0.46431250000000002</v>
      </c>
      <c r="AD1872" s="38">
        <f t="shared" si="403"/>
        <v>0</v>
      </c>
      <c r="AE1872" s="38">
        <f t="shared" si="404"/>
        <v>0</v>
      </c>
      <c r="AF1872" s="38">
        <f t="shared" si="405"/>
        <v>0</v>
      </c>
      <c r="AG1872" s="38">
        <f t="shared" si="406"/>
        <v>51.940410675000003</v>
      </c>
      <c r="AH1872" s="38">
        <f t="shared" si="407"/>
        <v>51.940410675000003</v>
      </c>
      <c r="AI1872" s="38">
        <v>6.4819444439999998</v>
      </c>
      <c r="AJ1872" s="24">
        <v>5.4797934460429909</v>
      </c>
      <c r="AK1872" s="2">
        <f t="shared" si="408"/>
        <v>1277</v>
      </c>
    </row>
    <row r="1873" spans="1:37">
      <c r="A1873" s="2">
        <v>332</v>
      </c>
      <c r="B1873" s="2" t="s">
        <v>378</v>
      </c>
      <c r="C1873" s="2" t="s">
        <v>12</v>
      </c>
      <c r="D1873" s="2" t="s">
        <v>437</v>
      </c>
      <c r="E1873" s="2" t="s">
        <v>1100</v>
      </c>
      <c r="F1873" s="2" t="s">
        <v>361</v>
      </c>
      <c r="G1873" s="2" t="s">
        <v>1069</v>
      </c>
      <c r="I1873" s="2">
        <v>28916</v>
      </c>
      <c r="J1873" s="169">
        <v>0</v>
      </c>
      <c r="K1873" s="95">
        <v>0</v>
      </c>
      <c r="L1873" s="38">
        <f t="shared" si="398"/>
        <v>0</v>
      </c>
      <c r="M1873" s="38">
        <f t="shared" si="399"/>
        <v>0</v>
      </c>
      <c r="N1873" s="38">
        <f t="shared" si="400"/>
        <v>0</v>
      </c>
      <c r="O1873" s="38">
        <f t="shared" si="401"/>
        <v>0</v>
      </c>
      <c r="P1873" s="2">
        <v>1968957</v>
      </c>
      <c r="Q1873" s="24">
        <v>0</v>
      </c>
      <c r="R1873" s="24">
        <v>0</v>
      </c>
      <c r="S1873" s="24">
        <v>0</v>
      </c>
      <c r="T1873" s="24">
        <v>0</v>
      </c>
      <c r="U1873" s="24">
        <v>1</v>
      </c>
      <c r="V1873" s="95">
        <v>0</v>
      </c>
      <c r="W1873" s="95">
        <v>0.4876875</v>
      </c>
      <c r="X1873" s="95">
        <v>0.46431250000000002</v>
      </c>
      <c r="Y1873" s="95">
        <f t="shared" si="402"/>
        <v>0.46431250000000002</v>
      </c>
      <c r="Z1873" s="2" t="s">
        <v>532</v>
      </c>
      <c r="AA1873" s="2" t="s">
        <v>532</v>
      </c>
      <c r="AB1873" s="2" t="s">
        <v>532</v>
      </c>
      <c r="AC1873" s="95">
        <v>0.46431250000000002</v>
      </c>
      <c r="AD1873" s="38">
        <f t="shared" si="403"/>
        <v>0</v>
      </c>
      <c r="AE1873" s="38">
        <f t="shared" si="404"/>
        <v>0</v>
      </c>
      <c r="AF1873" s="38">
        <f t="shared" si="405"/>
        <v>0</v>
      </c>
      <c r="AG1873" s="38">
        <f t="shared" si="406"/>
        <v>0</v>
      </c>
      <c r="AH1873" s="38">
        <f t="shared" si="407"/>
        <v>0</v>
      </c>
      <c r="AI1873" s="38">
        <v>6.4819444439999998</v>
      </c>
      <c r="AJ1873" s="24">
        <v>0</v>
      </c>
      <c r="AK1873" s="2">
        <f t="shared" si="408"/>
        <v>0</v>
      </c>
    </row>
    <row r="1874" spans="1:37">
      <c r="A1874" s="2">
        <v>331</v>
      </c>
      <c r="B1874" s="2" t="s">
        <v>377</v>
      </c>
      <c r="C1874" s="2" t="s">
        <v>11</v>
      </c>
      <c r="D1874" s="2" t="s">
        <v>436</v>
      </c>
      <c r="E1874" s="2" t="s">
        <v>1100</v>
      </c>
      <c r="F1874" s="2" t="s">
        <v>361</v>
      </c>
      <c r="G1874" s="2" t="s">
        <v>1073</v>
      </c>
      <c r="I1874" s="2">
        <v>6126</v>
      </c>
      <c r="J1874" s="169">
        <v>77</v>
      </c>
      <c r="K1874" s="95">
        <v>3.5808897031380217E-2</v>
      </c>
      <c r="L1874" s="38">
        <f t="shared" si="398"/>
        <v>0</v>
      </c>
      <c r="M1874" s="38">
        <f t="shared" si="399"/>
        <v>0</v>
      </c>
      <c r="N1874" s="38">
        <f t="shared" si="400"/>
        <v>0</v>
      </c>
      <c r="O1874" s="38">
        <f t="shared" si="401"/>
        <v>0.38500000000000001</v>
      </c>
      <c r="P1874" s="2">
        <v>2888558</v>
      </c>
      <c r="Q1874" s="24">
        <v>1.5198784095465208</v>
      </c>
      <c r="R1874" s="24">
        <v>0</v>
      </c>
      <c r="S1874" s="24">
        <v>0</v>
      </c>
      <c r="T1874" s="24">
        <v>0</v>
      </c>
      <c r="U1874" s="24">
        <v>1</v>
      </c>
      <c r="V1874" s="95">
        <v>3.5808897031380217E-2</v>
      </c>
      <c r="W1874" s="95">
        <v>0.46696874999999993</v>
      </c>
      <c r="X1874" s="95">
        <v>0.45692812500000002</v>
      </c>
      <c r="Y1874" s="95">
        <f t="shared" si="402"/>
        <v>0.45692812500000002</v>
      </c>
      <c r="Z1874" s="2" t="s">
        <v>532</v>
      </c>
      <c r="AA1874" s="2" t="s">
        <v>532</v>
      </c>
      <c r="AB1874" s="2" t="s">
        <v>532</v>
      </c>
      <c r="AC1874" s="95">
        <v>0.45692812500000002</v>
      </c>
      <c r="AD1874" s="38">
        <f t="shared" si="403"/>
        <v>0</v>
      </c>
      <c r="AE1874" s="38">
        <f t="shared" si="404"/>
        <v>0</v>
      </c>
      <c r="AF1874" s="38">
        <f t="shared" si="405"/>
        <v>0</v>
      </c>
      <c r="AG1874" s="38">
        <f t="shared" si="406"/>
        <v>1.5410357943750002</v>
      </c>
      <c r="AH1874" s="38">
        <f t="shared" si="407"/>
        <v>1.5410357943750002</v>
      </c>
      <c r="AI1874" s="38">
        <v>9.75</v>
      </c>
      <c r="AJ1874" s="24">
        <v>0.45028276296644915</v>
      </c>
      <c r="AK1874" s="2">
        <f t="shared" si="408"/>
        <v>39</v>
      </c>
    </row>
    <row r="1875" spans="1:37">
      <c r="A1875" s="2">
        <v>331</v>
      </c>
      <c r="B1875" s="2" t="s">
        <v>377</v>
      </c>
      <c r="C1875" s="2" t="s">
        <v>11</v>
      </c>
      <c r="D1875" s="2" t="s">
        <v>436</v>
      </c>
      <c r="E1875" s="2" t="s">
        <v>1100</v>
      </c>
      <c r="F1875" s="2" t="s">
        <v>361</v>
      </c>
      <c r="G1875" s="2" t="s">
        <v>718</v>
      </c>
      <c r="I1875" s="2">
        <v>6126</v>
      </c>
      <c r="J1875" s="169">
        <v>511</v>
      </c>
      <c r="K1875" s="95">
        <v>6.0175432057748078E-2</v>
      </c>
      <c r="L1875" s="38">
        <f t="shared" si="398"/>
        <v>0</v>
      </c>
      <c r="M1875" s="38">
        <f t="shared" si="399"/>
        <v>0</v>
      </c>
      <c r="N1875" s="38">
        <f t="shared" si="400"/>
        <v>0</v>
      </c>
      <c r="O1875" s="38">
        <f t="shared" si="401"/>
        <v>2.5550000000000002</v>
      </c>
      <c r="P1875" s="2">
        <v>2888558</v>
      </c>
      <c r="Q1875" s="24">
        <v>2.5540954218600147</v>
      </c>
      <c r="R1875" s="24">
        <v>0</v>
      </c>
      <c r="S1875" s="24">
        <v>0</v>
      </c>
      <c r="T1875" s="24">
        <v>0</v>
      </c>
      <c r="U1875" s="24">
        <v>1</v>
      </c>
      <c r="V1875" s="95">
        <v>6.0175432057748078E-2</v>
      </c>
      <c r="W1875" s="95">
        <v>0.46696874999999993</v>
      </c>
      <c r="X1875" s="95">
        <v>0.45692812500000002</v>
      </c>
      <c r="Y1875" s="95">
        <f t="shared" si="402"/>
        <v>0.45692812500000002</v>
      </c>
      <c r="Z1875" s="2" t="s">
        <v>532</v>
      </c>
      <c r="AA1875" s="2" t="s">
        <v>532</v>
      </c>
      <c r="AB1875" s="2" t="s">
        <v>532</v>
      </c>
      <c r="AC1875" s="95">
        <v>0.45692812500000002</v>
      </c>
      <c r="AD1875" s="38">
        <f t="shared" si="403"/>
        <v>0</v>
      </c>
      <c r="AE1875" s="38">
        <f t="shared" si="404"/>
        <v>0</v>
      </c>
      <c r="AF1875" s="38">
        <f t="shared" si="405"/>
        <v>0</v>
      </c>
      <c r="AG1875" s="38">
        <f t="shared" si="406"/>
        <v>10.226873908125002</v>
      </c>
      <c r="AH1875" s="38">
        <f t="shared" si="407"/>
        <v>10.226873908125002</v>
      </c>
      <c r="AI1875" s="38">
        <v>9.75</v>
      </c>
      <c r="AJ1875" s="24">
        <v>0.75668233472585844</v>
      </c>
      <c r="AK1875" s="2">
        <f t="shared" si="408"/>
        <v>256</v>
      </c>
    </row>
    <row r="1876" spans="1:37">
      <c r="A1876" s="2">
        <v>331</v>
      </c>
      <c r="B1876" s="2" t="s">
        <v>377</v>
      </c>
      <c r="C1876" s="2" t="s">
        <v>11</v>
      </c>
      <c r="D1876" s="2" t="s">
        <v>436</v>
      </c>
      <c r="E1876" s="2" t="s">
        <v>1100</v>
      </c>
      <c r="F1876" s="2" t="s">
        <v>361</v>
      </c>
      <c r="G1876" s="2" t="s">
        <v>1069</v>
      </c>
      <c r="I1876" s="2">
        <v>6126</v>
      </c>
      <c r="J1876" s="169">
        <v>0</v>
      </c>
      <c r="K1876" s="95">
        <v>0</v>
      </c>
      <c r="L1876" s="38">
        <f t="shared" si="398"/>
        <v>0</v>
      </c>
      <c r="M1876" s="38">
        <f t="shared" si="399"/>
        <v>0</v>
      </c>
      <c r="N1876" s="38">
        <f t="shared" si="400"/>
        <v>0</v>
      </c>
      <c r="O1876" s="38">
        <f t="shared" si="401"/>
        <v>0</v>
      </c>
      <c r="P1876" s="2">
        <v>2888558</v>
      </c>
      <c r="Q1876" s="24">
        <v>0</v>
      </c>
      <c r="R1876" s="24">
        <v>0</v>
      </c>
      <c r="S1876" s="24">
        <v>0</v>
      </c>
      <c r="T1876" s="24">
        <v>0</v>
      </c>
      <c r="U1876" s="24">
        <v>1</v>
      </c>
      <c r="V1876" s="95">
        <v>0</v>
      </c>
      <c r="W1876" s="95">
        <v>0.46696874999999993</v>
      </c>
      <c r="X1876" s="95">
        <v>0.45692812500000002</v>
      </c>
      <c r="Y1876" s="95">
        <f t="shared" si="402"/>
        <v>0.45692812500000002</v>
      </c>
      <c r="Z1876" s="2" t="s">
        <v>532</v>
      </c>
      <c r="AA1876" s="2" t="s">
        <v>532</v>
      </c>
      <c r="AB1876" s="2" t="s">
        <v>532</v>
      </c>
      <c r="AC1876" s="95">
        <v>0.45692812500000002</v>
      </c>
      <c r="AD1876" s="38">
        <f t="shared" si="403"/>
        <v>0</v>
      </c>
      <c r="AE1876" s="38">
        <f t="shared" si="404"/>
        <v>0</v>
      </c>
      <c r="AF1876" s="38">
        <f t="shared" si="405"/>
        <v>0</v>
      </c>
      <c r="AG1876" s="38">
        <f t="shared" si="406"/>
        <v>0</v>
      </c>
      <c r="AH1876" s="38">
        <f t="shared" si="407"/>
        <v>0</v>
      </c>
      <c r="AI1876" s="38">
        <v>9.75</v>
      </c>
      <c r="AJ1876" s="24">
        <v>0</v>
      </c>
      <c r="AK1876" s="2">
        <f t="shared" si="408"/>
        <v>0</v>
      </c>
    </row>
    <row r="1877" spans="1:37">
      <c r="A1877" s="2">
        <v>339</v>
      </c>
      <c r="B1877" s="2" t="s">
        <v>385</v>
      </c>
      <c r="C1877" s="2" t="s">
        <v>10</v>
      </c>
      <c r="D1877" s="2" t="s">
        <v>438</v>
      </c>
      <c r="E1877" s="2" t="s">
        <v>1100</v>
      </c>
      <c r="F1877" s="2" t="s">
        <v>361</v>
      </c>
      <c r="G1877" s="2" t="s">
        <v>1073</v>
      </c>
      <c r="I1877" s="2">
        <v>55388</v>
      </c>
      <c r="J1877" s="169">
        <v>0</v>
      </c>
      <c r="K1877" s="95">
        <v>0</v>
      </c>
      <c r="L1877" s="38">
        <f t="shared" si="398"/>
        <v>0</v>
      </c>
      <c r="M1877" s="38">
        <f t="shared" si="399"/>
        <v>0</v>
      </c>
      <c r="N1877" s="38">
        <f t="shared" si="400"/>
        <v>0</v>
      </c>
      <c r="O1877" s="38">
        <f t="shared" si="401"/>
        <v>0</v>
      </c>
      <c r="P1877" s="2">
        <v>434403</v>
      </c>
      <c r="Q1877" s="24">
        <v>0</v>
      </c>
      <c r="R1877" s="24">
        <v>0</v>
      </c>
      <c r="S1877" s="24">
        <v>0</v>
      </c>
      <c r="T1877" s="24">
        <v>0</v>
      </c>
      <c r="U1877" s="24">
        <v>1</v>
      </c>
      <c r="V1877" s="95">
        <v>0</v>
      </c>
      <c r="W1877" s="95">
        <v>0.30599999999999999</v>
      </c>
      <c r="X1877" s="95">
        <v>0.29702187499999999</v>
      </c>
      <c r="Y1877" s="95">
        <f t="shared" si="402"/>
        <v>0.29702187499999999</v>
      </c>
      <c r="Z1877" s="2" t="s">
        <v>532</v>
      </c>
      <c r="AA1877" s="2" t="s">
        <v>532</v>
      </c>
      <c r="AB1877" s="2" t="s">
        <v>532</v>
      </c>
      <c r="AC1877" s="95">
        <v>0.29702187499999999</v>
      </c>
      <c r="AD1877" s="38">
        <f t="shared" si="403"/>
        <v>0</v>
      </c>
      <c r="AE1877" s="38">
        <f t="shared" si="404"/>
        <v>0</v>
      </c>
      <c r="AF1877" s="38">
        <f t="shared" si="405"/>
        <v>0</v>
      </c>
      <c r="AG1877" s="38">
        <f t="shared" si="406"/>
        <v>0</v>
      </c>
      <c r="AH1877" s="38">
        <f t="shared" si="407"/>
        <v>0</v>
      </c>
      <c r="AI1877" s="38">
        <v>2.113888889</v>
      </c>
      <c r="AJ1877" s="24">
        <v>0</v>
      </c>
      <c r="AK1877" s="2">
        <f t="shared" si="408"/>
        <v>0</v>
      </c>
    </row>
    <row r="1878" spans="1:37">
      <c r="A1878" s="2">
        <v>339</v>
      </c>
      <c r="B1878" s="2" t="s">
        <v>385</v>
      </c>
      <c r="C1878" s="2" t="s">
        <v>10</v>
      </c>
      <c r="D1878" s="2" t="s">
        <v>438</v>
      </c>
      <c r="E1878" s="2" t="s">
        <v>1100</v>
      </c>
      <c r="F1878" s="2" t="s">
        <v>361</v>
      </c>
      <c r="G1878" s="2" t="s">
        <v>718</v>
      </c>
      <c r="I1878" s="2">
        <v>55388</v>
      </c>
      <c r="J1878" s="169">
        <v>0</v>
      </c>
      <c r="K1878" s="95">
        <v>0</v>
      </c>
      <c r="L1878" s="38">
        <f t="shared" si="398"/>
        <v>0</v>
      </c>
      <c r="M1878" s="38">
        <f t="shared" si="399"/>
        <v>0</v>
      </c>
      <c r="N1878" s="38">
        <f t="shared" si="400"/>
        <v>0</v>
      </c>
      <c r="O1878" s="38">
        <f t="shared" si="401"/>
        <v>0</v>
      </c>
      <c r="P1878" s="2">
        <v>434403</v>
      </c>
      <c r="Q1878" s="24">
        <v>0</v>
      </c>
      <c r="R1878" s="24">
        <v>0</v>
      </c>
      <c r="S1878" s="24">
        <v>0</v>
      </c>
      <c r="T1878" s="24">
        <v>0</v>
      </c>
      <c r="U1878" s="24">
        <v>1</v>
      </c>
      <c r="V1878" s="95">
        <v>0</v>
      </c>
      <c r="W1878" s="95">
        <v>0.30599999999999999</v>
      </c>
      <c r="X1878" s="95">
        <v>0.29702187499999999</v>
      </c>
      <c r="Y1878" s="95">
        <f t="shared" si="402"/>
        <v>0.29702187499999999</v>
      </c>
      <c r="Z1878" s="2" t="s">
        <v>532</v>
      </c>
      <c r="AA1878" s="2" t="s">
        <v>532</v>
      </c>
      <c r="AB1878" s="2" t="s">
        <v>532</v>
      </c>
      <c r="AC1878" s="95">
        <v>0.29702187499999999</v>
      </c>
      <c r="AD1878" s="38">
        <f t="shared" si="403"/>
        <v>0</v>
      </c>
      <c r="AE1878" s="38">
        <f t="shared" si="404"/>
        <v>0</v>
      </c>
      <c r="AF1878" s="38">
        <f t="shared" si="405"/>
        <v>0</v>
      </c>
      <c r="AG1878" s="38">
        <f t="shared" si="406"/>
        <v>0</v>
      </c>
      <c r="AH1878" s="38">
        <f t="shared" si="407"/>
        <v>0</v>
      </c>
      <c r="AI1878" s="38">
        <v>2.113888889</v>
      </c>
      <c r="AJ1878" s="24">
        <v>0</v>
      </c>
      <c r="AK1878" s="2">
        <f t="shared" si="408"/>
        <v>0</v>
      </c>
    </row>
    <row r="1879" spans="1:37">
      <c r="A1879" s="2">
        <v>339</v>
      </c>
      <c r="B1879" s="2" t="s">
        <v>385</v>
      </c>
      <c r="C1879" s="2" t="s">
        <v>10</v>
      </c>
      <c r="D1879" s="2" t="s">
        <v>438</v>
      </c>
      <c r="E1879" s="2" t="s">
        <v>1100</v>
      </c>
      <c r="F1879" s="2" t="s">
        <v>361</v>
      </c>
      <c r="G1879" s="2" t="s">
        <v>1069</v>
      </c>
      <c r="I1879" s="2">
        <v>55388</v>
      </c>
      <c r="J1879" s="169">
        <v>0</v>
      </c>
      <c r="K1879" s="95">
        <v>0</v>
      </c>
      <c r="L1879" s="38">
        <f t="shared" si="398"/>
        <v>0</v>
      </c>
      <c r="M1879" s="38">
        <f t="shared" si="399"/>
        <v>0</v>
      </c>
      <c r="N1879" s="38">
        <f t="shared" si="400"/>
        <v>0</v>
      </c>
      <c r="O1879" s="38">
        <f t="shared" si="401"/>
        <v>0</v>
      </c>
      <c r="P1879" s="2">
        <v>434403</v>
      </c>
      <c r="Q1879" s="24">
        <v>0</v>
      </c>
      <c r="R1879" s="24">
        <v>0</v>
      </c>
      <c r="S1879" s="24">
        <v>0</v>
      </c>
      <c r="T1879" s="24">
        <v>0</v>
      </c>
      <c r="U1879" s="24">
        <v>1</v>
      </c>
      <c r="V1879" s="95">
        <v>0</v>
      </c>
      <c r="W1879" s="95">
        <v>0.30599999999999999</v>
      </c>
      <c r="X1879" s="95">
        <v>0.29702187499999999</v>
      </c>
      <c r="Y1879" s="95">
        <f t="shared" si="402"/>
        <v>0.29702187499999999</v>
      </c>
      <c r="Z1879" s="2" t="s">
        <v>532</v>
      </c>
      <c r="AA1879" s="2" t="s">
        <v>532</v>
      </c>
      <c r="AB1879" s="2" t="s">
        <v>532</v>
      </c>
      <c r="AC1879" s="95">
        <v>0.29702187499999999</v>
      </c>
      <c r="AD1879" s="38">
        <f t="shared" si="403"/>
        <v>0</v>
      </c>
      <c r="AE1879" s="38">
        <f t="shared" si="404"/>
        <v>0</v>
      </c>
      <c r="AF1879" s="38">
        <f t="shared" si="405"/>
        <v>0</v>
      </c>
      <c r="AG1879" s="38">
        <f t="shared" si="406"/>
        <v>0</v>
      </c>
      <c r="AH1879" s="38">
        <f t="shared" si="407"/>
        <v>0</v>
      </c>
      <c r="AI1879" s="38">
        <v>2.113888889</v>
      </c>
      <c r="AJ1879" s="24">
        <v>0</v>
      </c>
      <c r="AK1879" s="2">
        <f t="shared" si="408"/>
        <v>0</v>
      </c>
    </row>
    <row r="1880" spans="1:37">
      <c r="A1880" s="2">
        <v>325</v>
      </c>
      <c r="B1880" s="2" t="s">
        <v>371</v>
      </c>
      <c r="C1880" s="2" t="s">
        <v>9</v>
      </c>
      <c r="D1880" s="2" t="s">
        <v>439</v>
      </c>
      <c r="E1880" s="2" t="s">
        <v>1100</v>
      </c>
      <c r="F1880" s="2" t="s">
        <v>361</v>
      </c>
      <c r="G1880" s="2" t="s">
        <v>1073</v>
      </c>
      <c r="I1880" s="2">
        <v>64158</v>
      </c>
      <c r="J1880" s="169">
        <v>1214</v>
      </c>
      <c r="K1880" s="95">
        <v>7.2544079951218893E-2</v>
      </c>
      <c r="L1880" s="38">
        <f t="shared" si="398"/>
        <v>0</v>
      </c>
      <c r="M1880" s="38">
        <f t="shared" si="399"/>
        <v>0</v>
      </c>
      <c r="N1880" s="38">
        <f t="shared" si="400"/>
        <v>0</v>
      </c>
      <c r="O1880" s="38">
        <f t="shared" si="401"/>
        <v>6.07</v>
      </c>
      <c r="P1880" s="2">
        <v>16979120</v>
      </c>
      <c r="Q1880" s="24">
        <v>5.6257347976486107</v>
      </c>
      <c r="R1880" s="24">
        <v>0</v>
      </c>
      <c r="S1880" s="24">
        <v>0</v>
      </c>
      <c r="T1880" s="24">
        <v>0</v>
      </c>
      <c r="U1880" s="24">
        <v>1</v>
      </c>
      <c r="V1880" s="95">
        <v>7.2544079951218893E-2</v>
      </c>
      <c r="W1880" s="95">
        <v>0.49831249999999994</v>
      </c>
      <c r="X1880" s="95">
        <v>0.46856249999999999</v>
      </c>
      <c r="Y1880" s="95">
        <f t="shared" si="402"/>
        <v>0.46856249999999999</v>
      </c>
      <c r="Z1880" s="2" t="s">
        <v>532</v>
      </c>
      <c r="AA1880" s="2" t="s">
        <v>532</v>
      </c>
      <c r="AB1880" s="2" t="s">
        <v>532</v>
      </c>
      <c r="AC1880" s="95">
        <v>0.46856249999999999</v>
      </c>
      <c r="AD1880" s="38">
        <f t="shared" si="403"/>
        <v>0</v>
      </c>
      <c r="AE1880" s="38">
        <f t="shared" si="404"/>
        <v>0</v>
      </c>
      <c r="AF1880" s="38">
        <f t="shared" si="405"/>
        <v>0</v>
      </c>
      <c r="AG1880" s="38">
        <f t="shared" si="406"/>
        <v>24.914967525000002</v>
      </c>
      <c r="AH1880" s="38">
        <f t="shared" si="407"/>
        <v>24.914967525000002</v>
      </c>
      <c r="AI1880" s="38">
        <v>105.62805555600001</v>
      </c>
      <c r="AJ1880" s="24">
        <v>0.90430544910305921</v>
      </c>
      <c r="AK1880" s="2">
        <f t="shared" si="408"/>
        <v>607</v>
      </c>
    </row>
    <row r="1881" spans="1:37">
      <c r="A1881" s="2">
        <v>325</v>
      </c>
      <c r="B1881" s="2" t="s">
        <v>371</v>
      </c>
      <c r="C1881" s="2" t="s">
        <v>9</v>
      </c>
      <c r="D1881" s="2" t="s">
        <v>439</v>
      </c>
      <c r="E1881" s="2" t="s">
        <v>1100</v>
      </c>
      <c r="F1881" s="2" t="s">
        <v>361</v>
      </c>
      <c r="G1881" s="2" t="s">
        <v>718</v>
      </c>
      <c r="I1881" s="2">
        <v>64158</v>
      </c>
      <c r="J1881" s="169">
        <v>8335</v>
      </c>
      <c r="K1881" s="95">
        <v>7.6291606946751758E-2</v>
      </c>
      <c r="L1881" s="38">
        <f t="shared" si="398"/>
        <v>0</v>
      </c>
      <c r="M1881" s="38">
        <f t="shared" si="399"/>
        <v>0</v>
      </c>
      <c r="N1881" s="38">
        <f t="shared" si="400"/>
        <v>0</v>
      </c>
      <c r="O1881" s="38">
        <f t="shared" si="401"/>
        <v>41.674999999999997</v>
      </c>
      <c r="P1881" s="2">
        <v>16979120</v>
      </c>
      <c r="Q1881" s="24">
        <v>5.9163524888244226</v>
      </c>
      <c r="R1881" s="24">
        <v>0</v>
      </c>
      <c r="S1881" s="24">
        <v>0</v>
      </c>
      <c r="T1881" s="24">
        <v>0</v>
      </c>
      <c r="U1881" s="24">
        <v>1</v>
      </c>
      <c r="V1881" s="95">
        <v>7.6291606946751758E-2</v>
      </c>
      <c r="W1881" s="95">
        <v>0.49831249999999994</v>
      </c>
      <c r="X1881" s="95">
        <v>0.46856249999999999</v>
      </c>
      <c r="Y1881" s="95">
        <f t="shared" si="402"/>
        <v>0.46856249999999999</v>
      </c>
      <c r="Z1881" s="2" t="s">
        <v>532</v>
      </c>
      <c r="AA1881" s="2" t="s">
        <v>532</v>
      </c>
      <c r="AB1881" s="2" t="s">
        <v>532</v>
      </c>
      <c r="AC1881" s="95">
        <v>0.46856249999999999</v>
      </c>
      <c r="AD1881" s="38">
        <f t="shared" si="403"/>
        <v>0</v>
      </c>
      <c r="AE1881" s="38">
        <f t="shared" si="404"/>
        <v>0</v>
      </c>
      <c r="AF1881" s="38">
        <f t="shared" si="405"/>
        <v>0</v>
      </c>
      <c r="AG1881" s="38">
        <f t="shared" si="406"/>
        <v>171.05951756249996</v>
      </c>
      <c r="AH1881" s="38">
        <f t="shared" si="407"/>
        <v>171.05951756249996</v>
      </c>
      <c r="AI1881" s="38">
        <v>105.62805555600001</v>
      </c>
      <c r="AJ1881" s="24">
        <v>0.95102061986544251</v>
      </c>
      <c r="AK1881" s="2">
        <f t="shared" si="408"/>
        <v>4168</v>
      </c>
    </row>
    <row r="1882" spans="1:37">
      <c r="A1882" s="2">
        <v>325</v>
      </c>
      <c r="B1882" s="2" t="s">
        <v>371</v>
      </c>
      <c r="C1882" s="2" t="s">
        <v>9</v>
      </c>
      <c r="D1882" s="2" t="s">
        <v>439</v>
      </c>
      <c r="E1882" s="2" t="s">
        <v>1100</v>
      </c>
      <c r="F1882" s="2" t="s">
        <v>361</v>
      </c>
      <c r="G1882" s="2" t="s">
        <v>1069</v>
      </c>
      <c r="I1882" s="2">
        <v>64158</v>
      </c>
      <c r="J1882" s="169">
        <v>0</v>
      </c>
      <c r="K1882" s="95">
        <v>0</v>
      </c>
      <c r="L1882" s="38">
        <f t="shared" si="398"/>
        <v>0</v>
      </c>
      <c r="M1882" s="38">
        <f t="shared" si="399"/>
        <v>0</v>
      </c>
      <c r="N1882" s="38">
        <f t="shared" si="400"/>
        <v>0</v>
      </c>
      <c r="O1882" s="38">
        <f t="shared" si="401"/>
        <v>0</v>
      </c>
      <c r="P1882" s="2">
        <v>16979120</v>
      </c>
      <c r="Q1882" s="24">
        <v>0</v>
      </c>
      <c r="R1882" s="24">
        <v>0</v>
      </c>
      <c r="S1882" s="24">
        <v>0</v>
      </c>
      <c r="T1882" s="24">
        <v>0</v>
      </c>
      <c r="U1882" s="24">
        <v>1</v>
      </c>
      <c r="V1882" s="95">
        <v>0</v>
      </c>
      <c r="W1882" s="95">
        <v>0.49831249999999994</v>
      </c>
      <c r="X1882" s="95">
        <v>0.46856249999999999</v>
      </c>
      <c r="Y1882" s="95">
        <f t="shared" si="402"/>
        <v>0.46856249999999999</v>
      </c>
      <c r="Z1882" s="2" t="s">
        <v>532</v>
      </c>
      <c r="AA1882" s="2" t="s">
        <v>532</v>
      </c>
      <c r="AB1882" s="2" t="s">
        <v>532</v>
      </c>
      <c r="AC1882" s="95">
        <v>0.46856249999999999</v>
      </c>
      <c r="AD1882" s="38">
        <f t="shared" si="403"/>
        <v>0</v>
      </c>
      <c r="AE1882" s="38">
        <f t="shared" si="404"/>
        <v>0</v>
      </c>
      <c r="AF1882" s="38">
        <f t="shared" si="405"/>
        <v>0</v>
      </c>
      <c r="AG1882" s="38">
        <f t="shared" si="406"/>
        <v>0</v>
      </c>
      <c r="AH1882" s="38">
        <f t="shared" si="407"/>
        <v>0</v>
      </c>
      <c r="AI1882" s="38">
        <v>105.62805555600001</v>
      </c>
      <c r="AJ1882" s="24">
        <v>0</v>
      </c>
      <c r="AK1882" s="2">
        <f t="shared" si="408"/>
        <v>0</v>
      </c>
    </row>
    <row r="1883" spans="1:37">
      <c r="A1883" s="2">
        <v>330</v>
      </c>
      <c r="B1883" s="2" t="s">
        <v>376</v>
      </c>
      <c r="C1883" s="2" t="s">
        <v>8</v>
      </c>
      <c r="D1883" s="2" t="s">
        <v>440</v>
      </c>
      <c r="E1883" s="2" t="s">
        <v>1100</v>
      </c>
      <c r="F1883" s="2" t="s">
        <v>361</v>
      </c>
      <c r="G1883" s="2" t="s">
        <v>1073</v>
      </c>
      <c r="I1883" s="2">
        <v>31922</v>
      </c>
      <c r="J1883" s="169">
        <v>1148</v>
      </c>
      <c r="K1883" s="95">
        <v>4.3767652594031571E-2</v>
      </c>
      <c r="L1883" s="38">
        <f t="shared" si="398"/>
        <v>0</v>
      </c>
      <c r="M1883" s="38">
        <f t="shared" si="399"/>
        <v>0</v>
      </c>
      <c r="N1883" s="38">
        <f t="shared" si="400"/>
        <v>0</v>
      </c>
      <c r="O1883" s="38">
        <f t="shared" si="401"/>
        <v>5.74</v>
      </c>
      <c r="P1883" s="2">
        <v>37967209</v>
      </c>
      <c r="Q1883" s="24">
        <v>0.72782447222662594</v>
      </c>
      <c r="R1883" s="24">
        <v>0</v>
      </c>
      <c r="S1883" s="24">
        <v>0</v>
      </c>
      <c r="T1883" s="24">
        <v>0</v>
      </c>
      <c r="U1883" s="24">
        <v>1</v>
      </c>
      <c r="V1883" s="95">
        <v>4.3767652594031571E-2</v>
      </c>
      <c r="W1883" s="95">
        <v>0.48131249999999992</v>
      </c>
      <c r="X1883" s="95">
        <v>0.45156249999999998</v>
      </c>
      <c r="Y1883" s="95">
        <f t="shared" si="402"/>
        <v>0.45156249999999998</v>
      </c>
      <c r="Z1883" s="2" t="s">
        <v>532</v>
      </c>
      <c r="AA1883" s="2" t="s">
        <v>532</v>
      </c>
      <c r="AB1883" s="2" t="s">
        <v>532</v>
      </c>
      <c r="AC1883" s="95">
        <v>0.45156249999999998</v>
      </c>
      <c r="AD1883" s="38">
        <f t="shared" si="403"/>
        <v>0</v>
      </c>
      <c r="AE1883" s="38">
        <f t="shared" si="404"/>
        <v>0</v>
      </c>
      <c r="AF1883" s="38">
        <f t="shared" si="405"/>
        <v>0</v>
      </c>
      <c r="AG1883" s="38">
        <f t="shared" si="406"/>
        <v>22.705646249999997</v>
      </c>
      <c r="AH1883" s="38">
        <f t="shared" si="407"/>
        <v>22.705646249999997</v>
      </c>
      <c r="AI1883" s="38">
        <v>132.838888889</v>
      </c>
      <c r="AJ1883" s="24">
        <v>0.20802239527487684</v>
      </c>
      <c r="AK1883" s="2">
        <f t="shared" si="408"/>
        <v>574</v>
      </c>
    </row>
    <row r="1884" spans="1:37">
      <c r="A1884" s="2">
        <v>330</v>
      </c>
      <c r="B1884" s="2" t="s">
        <v>376</v>
      </c>
      <c r="C1884" s="2" t="s">
        <v>8</v>
      </c>
      <c r="D1884" s="2" t="s">
        <v>440</v>
      </c>
      <c r="E1884" s="2" t="s">
        <v>1100</v>
      </c>
      <c r="F1884" s="2" t="s">
        <v>361</v>
      </c>
      <c r="G1884" s="2" t="s">
        <v>718</v>
      </c>
      <c r="I1884" s="2">
        <v>31922</v>
      </c>
      <c r="J1884" s="169">
        <v>1314</v>
      </c>
      <c r="K1884" s="95">
        <v>3.3357840796106888E-2</v>
      </c>
      <c r="L1884" s="38">
        <f t="shared" si="398"/>
        <v>0</v>
      </c>
      <c r="M1884" s="38">
        <f t="shared" si="399"/>
        <v>0</v>
      </c>
      <c r="N1884" s="38">
        <f t="shared" si="400"/>
        <v>0</v>
      </c>
      <c r="O1884" s="38">
        <f t="shared" si="401"/>
        <v>6.57</v>
      </c>
      <c r="P1884" s="2">
        <v>37967209</v>
      </c>
      <c r="Q1884" s="24">
        <v>0.5547168155725376</v>
      </c>
      <c r="R1884" s="24">
        <v>0</v>
      </c>
      <c r="S1884" s="24">
        <v>0</v>
      </c>
      <c r="T1884" s="24">
        <v>0</v>
      </c>
      <c r="U1884" s="24">
        <v>1</v>
      </c>
      <c r="V1884" s="95">
        <v>3.3357840796106888E-2</v>
      </c>
      <c r="W1884" s="95">
        <v>0.48131249999999992</v>
      </c>
      <c r="X1884" s="95">
        <v>0.45156249999999998</v>
      </c>
      <c r="Y1884" s="95">
        <f t="shared" si="402"/>
        <v>0.45156249999999998</v>
      </c>
      <c r="Z1884" s="2" t="s">
        <v>532</v>
      </c>
      <c r="AA1884" s="2" t="s">
        <v>532</v>
      </c>
      <c r="AB1884" s="2" t="s">
        <v>532</v>
      </c>
      <c r="AC1884" s="95">
        <v>0.45156249999999998</v>
      </c>
      <c r="AD1884" s="38">
        <f t="shared" si="403"/>
        <v>0</v>
      </c>
      <c r="AE1884" s="38">
        <f t="shared" si="404"/>
        <v>0</v>
      </c>
      <c r="AF1884" s="38">
        <f t="shared" si="405"/>
        <v>0</v>
      </c>
      <c r="AG1884" s="38">
        <f t="shared" si="406"/>
        <v>25.988866874999999</v>
      </c>
      <c r="AH1884" s="38">
        <f t="shared" si="407"/>
        <v>25.988866874999999</v>
      </c>
      <c r="AI1884" s="38">
        <v>132.838888889</v>
      </c>
      <c r="AJ1884" s="24">
        <v>0.15854581025783479</v>
      </c>
      <c r="AK1884" s="2">
        <f t="shared" si="408"/>
        <v>657</v>
      </c>
    </row>
    <row r="1885" spans="1:37">
      <c r="A1885" s="2">
        <v>330</v>
      </c>
      <c r="B1885" s="2" t="s">
        <v>376</v>
      </c>
      <c r="C1885" s="2" t="s">
        <v>8</v>
      </c>
      <c r="D1885" s="2" t="s">
        <v>440</v>
      </c>
      <c r="E1885" s="2" t="s">
        <v>1100</v>
      </c>
      <c r="F1885" s="2" t="s">
        <v>361</v>
      </c>
      <c r="G1885" s="2" t="s">
        <v>1069</v>
      </c>
      <c r="I1885" s="2">
        <v>31922</v>
      </c>
      <c r="J1885" s="169">
        <v>0</v>
      </c>
      <c r="K1885" s="95">
        <v>0</v>
      </c>
      <c r="L1885" s="38">
        <f t="shared" si="398"/>
        <v>0</v>
      </c>
      <c r="M1885" s="38">
        <f t="shared" si="399"/>
        <v>0</v>
      </c>
      <c r="N1885" s="38">
        <f t="shared" si="400"/>
        <v>0</v>
      </c>
      <c r="O1885" s="38">
        <f t="shared" si="401"/>
        <v>0</v>
      </c>
      <c r="P1885" s="2">
        <v>37967209</v>
      </c>
      <c r="Q1885" s="24">
        <v>0</v>
      </c>
      <c r="R1885" s="24">
        <v>0</v>
      </c>
      <c r="S1885" s="24">
        <v>0</v>
      </c>
      <c r="T1885" s="24">
        <v>0</v>
      </c>
      <c r="U1885" s="24">
        <v>1</v>
      </c>
      <c r="V1885" s="95">
        <v>0</v>
      </c>
      <c r="W1885" s="95">
        <v>0.48131249999999992</v>
      </c>
      <c r="X1885" s="95">
        <v>0.45156249999999998</v>
      </c>
      <c r="Y1885" s="95">
        <f t="shared" si="402"/>
        <v>0.45156249999999998</v>
      </c>
      <c r="Z1885" s="2" t="s">
        <v>532</v>
      </c>
      <c r="AA1885" s="2" t="s">
        <v>532</v>
      </c>
      <c r="AB1885" s="2" t="s">
        <v>532</v>
      </c>
      <c r="AC1885" s="95">
        <v>0.45156249999999998</v>
      </c>
      <c r="AD1885" s="38">
        <f t="shared" si="403"/>
        <v>0</v>
      </c>
      <c r="AE1885" s="38">
        <f t="shared" si="404"/>
        <v>0</v>
      </c>
      <c r="AF1885" s="38">
        <f t="shared" si="405"/>
        <v>0</v>
      </c>
      <c r="AG1885" s="38">
        <f t="shared" si="406"/>
        <v>0</v>
      </c>
      <c r="AH1885" s="38">
        <f t="shared" si="407"/>
        <v>0</v>
      </c>
      <c r="AI1885" s="38">
        <v>132.838888889</v>
      </c>
      <c r="AJ1885" s="24">
        <v>0</v>
      </c>
      <c r="AK1885" s="2">
        <f t="shared" si="408"/>
        <v>0</v>
      </c>
    </row>
    <row r="1886" spans="1:37">
      <c r="A1886" s="2">
        <v>316</v>
      </c>
      <c r="B1886" s="2" t="s">
        <v>364</v>
      </c>
      <c r="C1886" s="2" t="s">
        <v>7</v>
      </c>
      <c r="D1886" s="2" t="s">
        <v>441</v>
      </c>
      <c r="E1886" s="2" t="s">
        <v>1100</v>
      </c>
      <c r="F1886" s="2" t="s">
        <v>361</v>
      </c>
      <c r="G1886" s="2" t="s">
        <v>1073</v>
      </c>
      <c r="I1886" s="2">
        <v>311079</v>
      </c>
      <c r="J1886" s="169">
        <v>1</v>
      </c>
      <c r="K1886" s="95">
        <v>1.2791669866992626E-6</v>
      </c>
      <c r="L1886" s="38">
        <f t="shared" si="398"/>
        <v>0</v>
      </c>
      <c r="M1886" s="38">
        <f t="shared" si="399"/>
        <v>0</v>
      </c>
      <c r="N1886" s="38">
        <f t="shared" si="400"/>
        <v>0</v>
      </c>
      <c r="O1886" s="38">
        <f t="shared" si="401"/>
        <v>5.0000000000000001E-3</v>
      </c>
      <c r="P1886" s="2">
        <v>10341330</v>
      </c>
      <c r="Q1886" s="24">
        <v>5.7213096226433333E-4</v>
      </c>
      <c r="R1886" s="24">
        <v>0</v>
      </c>
      <c r="S1886" s="24">
        <v>0</v>
      </c>
      <c r="T1886" s="24">
        <v>0</v>
      </c>
      <c r="U1886" s="24">
        <v>1</v>
      </c>
      <c r="V1886" s="95">
        <v>1.2791669866992626E-6</v>
      </c>
      <c r="W1886" s="95">
        <v>0.38621874999999994</v>
      </c>
      <c r="X1886" s="95">
        <v>0.33946874999999999</v>
      </c>
      <c r="Y1886" s="95">
        <f t="shared" si="402"/>
        <v>0.33946874999999999</v>
      </c>
      <c r="Z1886" s="2" t="s">
        <v>532</v>
      </c>
      <c r="AA1886" s="2" t="s">
        <v>532</v>
      </c>
      <c r="AB1886" s="2" t="s">
        <v>532</v>
      </c>
      <c r="AC1886" s="95">
        <v>0.33946874999999999</v>
      </c>
      <c r="AD1886" s="38">
        <f t="shared" si="403"/>
        <v>0</v>
      </c>
      <c r="AE1886" s="38">
        <f t="shared" si="404"/>
        <v>0</v>
      </c>
      <c r="AF1886" s="38">
        <f t="shared" si="405"/>
        <v>0</v>
      </c>
      <c r="AG1886" s="38">
        <f t="shared" si="406"/>
        <v>1.4868731249999999E-2</v>
      </c>
      <c r="AH1886" s="38">
        <f t="shared" si="407"/>
        <v>1.4868731249999999E-2</v>
      </c>
      <c r="AI1886" s="38">
        <v>46.353055556000001</v>
      </c>
      <c r="AJ1886" s="24">
        <v>1.2764196476422289E-4</v>
      </c>
      <c r="AK1886" s="2">
        <f t="shared" si="408"/>
        <v>1</v>
      </c>
    </row>
    <row r="1887" spans="1:37">
      <c r="A1887" s="2">
        <v>316</v>
      </c>
      <c r="B1887" s="2" t="s">
        <v>364</v>
      </c>
      <c r="C1887" s="2" t="s">
        <v>7</v>
      </c>
      <c r="D1887" s="2" t="s">
        <v>441</v>
      </c>
      <c r="E1887" s="2" t="s">
        <v>1100</v>
      </c>
      <c r="F1887" s="2" t="s">
        <v>361</v>
      </c>
      <c r="G1887" s="2" t="s">
        <v>718</v>
      </c>
      <c r="I1887" s="2">
        <v>311079</v>
      </c>
      <c r="J1887" s="169">
        <v>0</v>
      </c>
      <c r="K1887" s="95">
        <v>1.9354505220364608E-6</v>
      </c>
      <c r="L1887" s="38">
        <f t="shared" si="398"/>
        <v>0</v>
      </c>
      <c r="M1887" s="38">
        <f t="shared" si="399"/>
        <v>0</v>
      </c>
      <c r="N1887" s="38">
        <f t="shared" si="400"/>
        <v>0</v>
      </c>
      <c r="O1887" s="38">
        <f t="shared" si="401"/>
        <v>0</v>
      </c>
      <c r="P1887" s="2">
        <v>10341330</v>
      </c>
      <c r="Q1887" s="24">
        <v>8.6566584433597847E-4</v>
      </c>
      <c r="R1887" s="24">
        <v>0</v>
      </c>
      <c r="S1887" s="24">
        <v>0</v>
      </c>
      <c r="T1887" s="24">
        <v>0</v>
      </c>
      <c r="U1887" s="24">
        <v>1</v>
      </c>
      <c r="V1887" s="95">
        <v>1.9354505220364608E-6</v>
      </c>
      <c r="W1887" s="95">
        <v>0.38621874999999994</v>
      </c>
      <c r="X1887" s="95">
        <v>0.33946874999999999</v>
      </c>
      <c r="Y1887" s="95">
        <f t="shared" si="402"/>
        <v>0.33946874999999999</v>
      </c>
      <c r="Z1887" s="2" t="s">
        <v>532</v>
      </c>
      <c r="AA1887" s="2" t="s">
        <v>532</v>
      </c>
      <c r="AB1887" s="2" t="s">
        <v>532</v>
      </c>
      <c r="AC1887" s="95">
        <v>0.33946874999999999</v>
      </c>
      <c r="AD1887" s="38">
        <f t="shared" si="403"/>
        <v>0</v>
      </c>
      <c r="AE1887" s="38">
        <f t="shared" si="404"/>
        <v>0</v>
      </c>
      <c r="AF1887" s="38">
        <f t="shared" si="405"/>
        <v>0</v>
      </c>
      <c r="AG1887" s="38">
        <f t="shared" si="406"/>
        <v>0</v>
      </c>
      <c r="AH1887" s="38">
        <f t="shared" si="407"/>
        <v>0</v>
      </c>
      <c r="AI1887" s="38">
        <v>46.353055556000001</v>
      </c>
      <c r="AJ1887" s="24">
        <v>1.9312936458291814E-4</v>
      </c>
      <c r="AK1887" s="2">
        <f t="shared" si="408"/>
        <v>0</v>
      </c>
    </row>
    <row r="1888" spans="1:37">
      <c r="A1888" s="2">
        <v>316</v>
      </c>
      <c r="B1888" s="2" t="s">
        <v>364</v>
      </c>
      <c r="C1888" s="2" t="s">
        <v>7</v>
      </c>
      <c r="D1888" s="2" t="s">
        <v>441</v>
      </c>
      <c r="E1888" s="2" t="s">
        <v>1100</v>
      </c>
      <c r="F1888" s="2" t="s">
        <v>361</v>
      </c>
      <c r="G1888" s="2" t="s">
        <v>1069</v>
      </c>
      <c r="I1888" s="2">
        <v>311079</v>
      </c>
      <c r="J1888" s="169">
        <v>0</v>
      </c>
      <c r="K1888" s="95">
        <v>0</v>
      </c>
      <c r="L1888" s="38">
        <f t="shared" si="398"/>
        <v>0</v>
      </c>
      <c r="M1888" s="38">
        <f t="shared" si="399"/>
        <v>0</v>
      </c>
      <c r="N1888" s="38">
        <f t="shared" si="400"/>
        <v>0</v>
      </c>
      <c r="O1888" s="38">
        <f t="shared" si="401"/>
        <v>0</v>
      </c>
      <c r="P1888" s="2">
        <v>10341330</v>
      </c>
      <c r="Q1888" s="24">
        <v>0</v>
      </c>
      <c r="R1888" s="24">
        <v>0</v>
      </c>
      <c r="S1888" s="24">
        <v>0</v>
      </c>
      <c r="T1888" s="24">
        <v>0</v>
      </c>
      <c r="U1888" s="24">
        <v>1</v>
      </c>
      <c r="V1888" s="95">
        <v>0</v>
      </c>
      <c r="W1888" s="95">
        <v>0.38621874999999994</v>
      </c>
      <c r="X1888" s="95">
        <v>0.33946874999999999</v>
      </c>
      <c r="Y1888" s="95">
        <f t="shared" si="402"/>
        <v>0.33946874999999999</v>
      </c>
      <c r="Z1888" s="2" t="s">
        <v>532</v>
      </c>
      <c r="AA1888" s="2" t="s">
        <v>532</v>
      </c>
      <c r="AB1888" s="2" t="s">
        <v>532</v>
      </c>
      <c r="AC1888" s="95">
        <v>0.33946874999999999</v>
      </c>
      <c r="AD1888" s="38">
        <f t="shared" si="403"/>
        <v>0</v>
      </c>
      <c r="AE1888" s="38">
        <f t="shared" si="404"/>
        <v>0</v>
      </c>
      <c r="AF1888" s="38">
        <f t="shared" si="405"/>
        <v>0</v>
      </c>
      <c r="AG1888" s="38">
        <f t="shared" si="406"/>
        <v>0</v>
      </c>
      <c r="AH1888" s="38">
        <f t="shared" si="407"/>
        <v>0</v>
      </c>
      <c r="AI1888" s="38">
        <v>46.353055556000001</v>
      </c>
      <c r="AJ1888" s="24">
        <v>0</v>
      </c>
      <c r="AK1888" s="2">
        <f t="shared" si="408"/>
        <v>0</v>
      </c>
    </row>
    <row r="1889" spans="1:37">
      <c r="A1889" s="2">
        <v>342</v>
      </c>
      <c r="B1889" s="2" t="s">
        <v>387</v>
      </c>
      <c r="C1889" s="2" t="s">
        <v>6</v>
      </c>
      <c r="D1889" s="2" t="s">
        <v>442</v>
      </c>
      <c r="E1889" s="2" t="s">
        <v>1100</v>
      </c>
      <c r="F1889" s="2" t="s">
        <v>361</v>
      </c>
      <c r="G1889" s="2" t="s">
        <v>1073</v>
      </c>
      <c r="I1889" s="2">
        <v>28996</v>
      </c>
      <c r="J1889" s="169">
        <v>3</v>
      </c>
      <c r="K1889" s="95">
        <v>1.3577777069162517E-2</v>
      </c>
      <c r="L1889" s="38">
        <f t="shared" si="398"/>
        <v>0</v>
      </c>
      <c r="M1889" s="38">
        <f t="shared" si="399"/>
        <v>0</v>
      </c>
      <c r="N1889" s="38">
        <f t="shared" si="400"/>
        <v>0</v>
      </c>
      <c r="O1889" s="38">
        <f t="shared" si="401"/>
        <v>1.4999999999999999E-2</v>
      </c>
      <c r="P1889" s="2">
        <v>19760314</v>
      </c>
      <c r="Q1889" s="24">
        <v>0.31154102903398467</v>
      </c>
      <c r="R1889" s="24">
        <v>0</v>
      </c>
      <c r="S1889" s="24">
        <v>0</v>
      </c>
      <c r="T1889" s="24">
        <v>0</v>
      </c>
      <c r="U1889" s="24">
        <v>1</v>
      </c>
      <c r="V1889" s="95">
        <v>1.3577777069162517E-2</v>
      </c>
      <c r="W1889" s="95">
        <v>0.38674999999999998</v>
      </c>
      <c r="X1889" s="95">
        <v>0.35699999999999998</v>
      </c>
      <c r="Y1889" s="95">
        <f t="shared" si="402"/>
        <v>0.35699999999999998</v>
      </c>
      <c r="Z1889" s="2" t="s">
        <v>532</v>
      </c>
      <c r="AA1889" s="2" t="s">
        <v>532</v>
      </c>
      <c r="AB1889" s="2" t="s">
        <v>532</v>
      </c>
      <c r="AC1889" s="95">
        <v>0.35699999999999998</v>
      </c>
      <c r="AD1889" s="38">
        <f t="shared" si="403"/>
        <v>0</v>
      </c>
      <c r="AE1889" s="38">
        <f t="shared" si="404"/>
        <v>0</v>
      </c>
      <c r="AF1889" s="38">
        <f t="shared" si="405"/>
        <v>0</v>
      </c>
      <c r="AG1889" s="38">
        <f t="shared" si="406"/>
        <v>4.6909799999999995E-2</v>
      </c>
      <c r="AH1889" s="38">
        <f t="shared" si="407"/>
        <v>4.6909799999999995E-2</v>
      </c>
      <c r="AI1889" s="38">
        <v>43.256944443999998</v>
      </c>
      <c r="AJ1889" s="24">
        <v>0.14231584400429256</v>
      </c>
      <c r="AK1889" s="2">
        <f t="shared" si="408"/>
        <v>2</v>
      </c>
    </row>
    <row r="1890" spans="1:37">
      <c r="A1890" s="2">
        <v>342</v>
      </c>
      <c r="B1890" s="2" t="s">
        <v>387</v>
      </c>
      <c r="C1890" s="2" t="s">
        <v>6</v>
      </c>
      <c r="D1890" s="2" t="s">
        <v>442</v>
      </c>
      <c r="E1890" s="2" t="s">
        <v>1100</v>
      </c>
      <c r="F1890" s="2" t="s">
        <v>361</v>
      </c>
      <c r="G1890" s="2" t="s">
        <v>718</v>
      </c>
      <c r="I1890" s="2">
        <v>28996</v>
      </c>
      <c r="J1890" s="169">
        <v>1750</v>
      </c>
      <c r="K1890" s="95">
        <v>4.6878837636314098E-2</v>
      </c>
      <c r="L1890" s="38">
        <f t="shared" si="398"/>
        <v>0</v>
      </c>
      <c r="M1890" s="38">
        <f t="shared" si="399"/>
        <v>0</v>
      </c>
      <c r="N1890" s="38">
        <f t="shared" si="400"/>
        <v>0</v>
      </c>
      <c r="O1890" s="38">
        <f t="shared" si="401"/>
        <v>8.75</v>
      </c>
      <c r="P1890" s="2">
        <v>19760314</v>
      </c>
      <c r="Q1890" s="24">
        <v>1.0756312497061205</v>
      </c>
      <c r="R1890" s="24">
        <v>0</v>
      </c>
      <c r="S1890" s="24">
        <v>0</v>
      </c>
      <c r="T1890" s="24">
        <v>0</v>
      </c>
      <c r="U1890" s="24">
        <v>1</v>
      </c>
      <c r="V1890" s="95">
        <v>4.6878837636314098E-2</v>
      </c>
      <c r="W1890" s="95">
        <v>0.38674999999999998</v>
      </c>
      <c r="X1890" s="95">
        <v>0.35699999999999998</v>
      </c>
      <c r="Y1890" s="95">
        <f t="shared" si="402"/>
        <v>0.35699999999999998</v>
      </c>
      <c r="Z1890" s="2" t="s">
        <v>532</v>
      </c>
      <c r="AA1890" s="2" t="s">
        <v>532</v>
      </c>
      <c r="AB1890" s="2" t="s">
        <v>532</v>
      </c>
      <c r="AC1890" s="95">
        <v>0.35699999999999998</v>
      </c>
      <c r="AD1890" s="38">
        <f t="shared" si="403"/>
        <v>0</v>
      </c>
      <c r="AE1890" s="38">
        <f t="shared" si="404"/>
        <v>0</v>
      </c>
      <c r="AF1890" s="38">
        <f t="shared" si="405"/>
        <v>0</v>
      </c>
      <c r="AG1890" s="38">
        <f t="shared" si="406"/>
        <v>27.364049999999999</v>
      </c>
      <c r="AH1890" s="38">
        <f t="shared" si="407"/>
        <v>27.364049999999999</v>
      </c>
      <c r="AI1890" s="38">
        <v>43.256944443999998</v>
      </c>
      <c r="AJ1890" s="24">
        <v>0.49136182676799117</v>
      </c>
      <c r="AK1890" s="2">
        <f t="shared" si="408"/>
        <v>875</v>
      </c>
    </row>
    <row r="1891" spans="1:37">
      <c r="A1891" s="2">
        <v>342</v>
      </c>
      <c r="B1891" s="2" t="s">
        <v>387</v>
      </c>
      <c r="C1891" s="2" t="s">
        <v>6</v>
      </c>
      <c r="D1891" s="2" t="s">
        <v>442</v>
      </c>
      <c r="E1891" s="2" t="s">
        <v>1100</v>
      </c>
      <c r="F1891" s="2" t="s">
        <v>361</v>
      </c>
      <c r="G1891" s="2" t="s">
        <v>1069</v>
      </c>
      <c r="I1891" s="2">
        <v>28996</v>
      </c>
      <c r="J1891" s="169">
        <v>0</v>
      </c>
      <c r="K1891" s="95">
        <v>0</v>
      </c>
      <c r="L1891" s="38">
        <f t="shared" si="398"/>
        <v>0</v>
      </c>
      <c r="M1891" s="38">
        <f t="shared" si="399"/>
        <v>0</v>
      </c>
      <c r="N1891" s="38">
        <f t="shared" si="400"/>
        <v>0</v>
      </c>
      <c r="O1891" s="38">
        <f t="shared" si="401"/>
        <v>0</v>
      </c>
      <c r="P1891" s="2">
        <v>19760314</v>
      </c>
      <c r="Q1891" s="24">
        <v>0</v>
      </c>
      <c r="R1891" s="24">
        <v>0</v>
      </c>
      <c r="S1891" s="24">
        <v>0</v>
      </c>
      <c r="T1891" s="24">
        <v>0</v>
      </c>
      <c r="U1891" s="24">
        <v>1</v>
      </c>
      <c r="V1891" s="95">
        <v>0</v>
      </c>
      <c r="W1891" s="95">
        <v>0.38674999999999998</v>
      </c>
      <c r="X1891" s="95">
        <v>0.35699999999999998</v>
      </c>
      <c r="Y1891" s="95">
        <f t="shared" si="402"/>
        <v>0.35699999999999998</v>
      </c>
      <c r="Z1891" s="2" t="s">
        <v>532</v>
      </c>
      <c r="AA1891" s="2" t="s">
        <v>532</v>
      </c>
      <c r="AB1891" s="2" t="s">
        <v>532</v>
      </c>
      <c r="AC1891" s="95">
        <v>0.35699999999999998</v>
      </c>
      <c r="AD1891" s="38">
        <f t="shared" si="403"/>
        <v>0</v>
      </c>
      <c r="AE1891" s="38">
        <f t="shared" si="404"/>
        <v>0</v>
      </c>
      <c r="AF1891" s="38">
        <f t="shared" si="405"/>
        <v>0</v>
      </c>
      <c r="AG1891" s="38">
        <f t="shared" si="406"/>
        <v>0</v>
      </c>
      <c r="AH1891" s="38">
        <f t="shared" si="407"/>
        <v>0</v>
      </c>
      <c r="AI1891" s="38">
        <v>43.256944443999998</v>
      </c>
      <c r="AJ1891" s="24">
        <v>0</v>
      </c>
      <c r="AK1891" s="2">
        <f t="shared" si="408"/>
        <v>0</v>
      </c>
    </row>
    <row r="1892" spans="1:37">
      <c r="A1892" s="2">
        <v>317</v>
      </c>
      <c r="B1892" s="2" t="s">
        <v>365</v>
      </c>
      <c r="C1892" s="2" t="s">
        <v>3</v>
      </c>
      <c r="D1892" s="2" t="s">
        <v>418</v>
      </c>
      <c r="E1892" s="2" t="s">
        <v>1100</v>
      </c>
      <c r="F1892" s="2" t="s">
        <v>361</v>
      </c>
      <c r="G1892" s="2" t="s">
        <v>1073</v>
      </c>
      <c r="I1892" s="2">
        <v>554894</v>
      </c>
      <c r="J1892" s="169">
        <v>25</v>
      </c>
      <c r="K1892" s="95">
        <v>1.2025915234288131E-4</v>
      </c>
      <c r="L1892" s="38">
        <f t="shared" si="398"/>
        <v>0</v>
      </c>
      <c r="M1892" s="38">
        <f t="shared" si="399"/>
        <v>0</v>
      </c>
      <c r="N1892" s="38">
        <f t="shared" si="400"/>
        <v>2.0230524624999999E-2</v>
      </c>
      <c r="O1892" s="38">
        <f t="shared" si="401"/>
        <v>0.10476947537500002</v>
      </c>
      <c r="P1892" s="2">
        <v>46440099</v>
      </c>
      <c r="Q1892" s="24">
        <v>1.8031984752142564E-2</v>
      </c>
      <c r="R1892" s="24">
        <v>0</v>
      </c>
      <c r="S1892" s="24">
        <v>0</v>
      </c>
      <c r="T1892" s="24">
        <v>0.161844197</v>
      </c>
      <c r="U1892" s="24">
        <v>0.83815580300000003</v>
      </c>
      <c r="V1892" s="95">
        <v>1.2025915234288131E-4</v>
      </c>
      <c r="W1892" s="95">
        <v>0.46431250000000002</v>
      </c>
      <c r="X1892" s="95">
        <v>0.30825244400000001</v>
      </c>
      <c r="Y1892" s="95">
        <f t="shared" si="402"/>
        <v>0.30825244436985938</v>
      </c>
      <c r="Z1892" s="2" t="s">
        <v>532</v>
      </c>
      <c r="AA1892" s="2" t="s">
        <v>532</v>
      </c>
      <c r="AB1892" s="2">
        <v>0.22500000000000001</v>
      </c>
      <c r="AC1892" s="95">
        <v>0.32432812500000002</v>
      </c>
      <c r="AD1892" s="38">
        <f t="shared" si="403"/>
        <v>0</v>
      </c>
      <c r="AE1892" s="38">
        <f t="shared" si="404"/>
        <v>0</v>
      </c>
      <c r="AF1892" s="38">
        <f t="shared" si="405"/>
        <v>3.9874364035875E-2</v>
      </c>
      <c r="AG1892" s="38">
        <f t="shared" si="406"/>
        <v>0.29766206254912114</v>
      </c>
      <c r="AH1892" s="38">
        <f t="shared" si="407"/>
        <v>0.33753642658499616</v>
      </c>
      <c r="AI1892" s="38">
        <v>232.51499999999999</v>
      </c>
      <c r="AJ1892" s="24">
        <v>3.6015188570887521E-3</v>
      </c>
      <c r="AK1892" s="2">
        <f t="shared" si="408"/>
        <v>13</v>
      </c>
    </row>
    <row r="1893" spans="1:37">
      <c r="A1893" s="2">
        <v>317</v>
      </c>
      <c r="B1893" s="2" t="s">
        <v>365</v>
      </c>
      <c r="C1893" s="2" t="s">
        <v>3</v>
      </c>
      <c r="D1893" s="2" t="s">
        <v>418</v>
      </c>
      <c r="E1893" s="2" t="s">
        <v>1100</v>
      </c>
      <c r="F1893" s="2" t="s">
        <v>361</v>
      </c>
      <c r="G1893" s="2" t="s">
        <v>718</v>
      </c>
      <c r="I1893" s="2">
        <v>554894</v>
      </c>
      <c r="J1893" s="169">
        <v>132</v>
      </c>
      <c r="K1893" s="95">
        <v>1.6267776894298591E-4</v>
      </c>
      <c r="L1893" s="38">
        <f t="shared" si="398"/>
        <v>0</v>
      </c>
      <c r="M1893" s="38">
        <f t="shared" si="399"/>
        <v>0</v>
      </c>
      <c r="N1893" s="38">
        <f t="shared" si="400"/>
        <v>0.10681717001999999</v>
      </c>
      <c r="O1893" s="38">
        <f t="shared" si="401"/>
        <v>0.5531828299799999</v>
      </c>
      <c r="P1893" s="2">
        <v>46440099</v>
      </c>
      <c r="Q1893" s="24">
        <v>2.7612378724448747E-2</v>
      </c>
      <c r="R1893" s="24">
        <v>0</v>
      </c>
      <c r="S1893" s="24">
        <v>0</v>
      </c>
      <c r="T1893" s="24">
        <v>0.161844197</v>
      </c>
      <c r="U1893" s="24">
        <v>0.83815580300000003</v>
      </c>
      <c r="V1893" s="95">
        <v>1.6267776894298591E-4</v>
      </c>
      <c r="W1893" s="95">
        <v>0.46431250000000002</v>
      </c>
      <c r="X1893" s="95">
        <v>0.30825244400000001</v>
      </c>
      <c r="Y1893" s="95">
        <f t="shared" si="402"/>
        <v>0.30825244436985938</v>
      </c>
      <c r="Z1893" s="2" t="s">
        <v>532</v>
      </c>
      <c r="AA1893" s="2" t="s">
        <v>532</v>
      </c>
      <c r="AB1893" s="2">
        <v>0.22500000000000001</v>
      </c>
      <c r="AC1893" s="95">
        <v>0.32432812500000002</v>
      </c>
      <c r="AD1893" s="38">
        <f t="shared" si="403"/>
        <v>0</v>
      </c>
      <c r="AE1893" s="38">
        <f t="shared" si="404"/>
        <v>0</v>
      </c>
      <c r="AF1893" s="38">
        <f t="shared" si="405"/>
        <v>0.21053664210942</v>
      </c>
      <c r="AG1893" s="38">
        <f t="shared" si="406"/>
        <v>1.5716556902593586</v>
      </c>
      <c r="AH1893" s="38">
        <f t="shared" si="407"/>
        <v>1.7821923323687785</v>
      </c>
      <c r="AI1893" s="38">
        <v>232.51499999999999</v>
      </c>
      <c r="AJ1893" s="24">
        <v>5.5150059204304826E-3</v>
      </c>
      <c r="AK1893" s="2">
        <f t="shared" si="408"/>
        <v>66</v>
      </c>
    </row>
    <row r="1894" spans="1:37">
      <c r="A1894" s="2">
        <v>317</v>
      </c>
      <c r="B1894" s="2" t="s">
        <v>365</v>
      </c>
      <c r="C1894" s="2" t="s">
        <v>3</v>
      </c>
      <c r="D1894" s="2" t="s">
        <v>418</v>
      </c>
      <c r="E1894" s="2" t="s">
        <v>1100</v>
      </c>
      <c r="F1894" s="2" t="s">
        <v>361</v>
      </c>
      <c r="G1894" s="2" t="s">
        <v>1069</v>
      </c>
      <c r="I1894" s="2">
        <v>554894</v>
      </c>
      <c r="J1894" s="169">
        <v>0</v>
      </c>
      <c r="K1894" s="95">
        <v>0</v>
      </c>
      <c r="L1894" s="38">
        <f t="shared" si="398"/>
        <v>0</v>
      </c>
      <c r="M1894" s="38">
        <f t="shared" si="399"/>
        <v>0</v>
      </c>
      <c r="N1894" s="38">
        <f t="shared" si="400"/>
        <v>0</v>
      </c>
      <c r="O1894" s="38">
        <f t="shared" si="401"/>
        <v>0</v>
      </c>
      <c r="P1894" s="2">
        <v>46440099</v>
      </c>
      <c r="Q1894" s="24">
        <v>0</v>
      </c>
      <c r="R1894" s="24">
        <v>0</v>
      </c>
      <c r="S1894" s="24">
        <v>0</v>
      </c>
      <c r="T1894" s="24">
        <v>0.161844197</v>
      </c>
      <c r="U1894" s="24">
        <v>0.83815580300000003</v>
      </c>
      <c r="V1894" s="95">
        <v>0</v>
      </c>
      <c r="W1894" s="95">
        <v>0.46431250000000002</v>
      </c>
      <c r="X1894" s="95">
        <v>0.30825244400000001</v>
      </c>
      <c r="Y1894" s="95">
        <f t="shared" si="402"/>
        <v>0.30825244436985938</v>
      </c>
      <c r="Z1894" s="2" t="s">
        <v>532</v>
      </c>
      <c r="AA1894" s="2" t="s">
        <v>532</v>
      </c>
      <c r="AB1894" s="2">
        <v>0.22500000000000001</v>
      </c>
      <c r="AC1894" s="95">
        <v>0.32432812500000002</v>
      </c>
      <c r="AD1894" s="38">
        <f t="shared" si="403"/>
        <v>0</v>
      </c>
      <c r="AE1894" s="38">
        <f t="shared" si="404"/>
        <v>0</v>
      </c>
      <c r="AF1894" s="38">
        <f t="shared" si="405"/>
        <v>0</v>
      </c>
      <c r="AG1894" s="38">
        <f t="shared" si="406"/>
        <v>0</v>
      </c>
      <c r="AH1894" s="38">
        <f t="shared" si="407"/>
        <v>0</v>
      </c>
      <c r="AI1894" s="38">
        <v>232.51499999999999</v>
      </c>
      <c r="AJ1894" s="24">
        <v>0</v>
      </c>
      <c r="AK1894" s="2">
        <f t="shared" si="408"/>
        <v>0</v>
      </c>
    </row>
    <row r="1895" spans="1:37">
      <c r="A1895" s="2">
        <v>328</v>
      </c>
      <c r="B1895" s="2" t="s">
        <v>374</v>
      </c>
      <c r="C1895" s="2" t="s">
        <v>2</v>
      </c>
      <c r="D1895" s="2" t="s">
        <v>443</v>
      </c>
      <c r="E1895" s="2" t="s">
        <v>1100</v>
      </c>
      <c r="F1895" s="2" t="s">
        <v>361</v>
      </c>
      <c r="G1895" s="2" t="s">
        <v>1073</v>
      </c>
      <c r="I1895" s="2">
        <v>154027</v>
      </c>
      <c r="J1895" s="169">
        <v>1997</v>
      </c>
      <c r="K1895" s="95">
        <v>1.694794349904891E-2</v>
      </c>
      <c r="L1895" s="38">
        <f t="shared" si="398"/>
        <v>0</v>
      </c>
      <c r="M1895" s="38">
        <f t="shared" si="399"/>
        <v>0</v>
      </c>
      <c r="N1895" s="38">
        <f t="shared" si="400"/>
        <v>0</v>
      </c>
      <c r="O1895" s="38">
        <f t="shared" si="401"/>
        <v>9.9849999999999994</v>
      </c>
      <c r="P1895" s="2">
        <v>9851017</v>
      </c>
      <c r="Q1895" s="24">
        <v>5.1104082034936775</v>
      </c>
      <c r="R1895" s="24">
        <v>0</v>
      </c>
      <c r="S1895" s="24">
        <v>0</v>
      </c>
      <c r="T1895" s="24">
        <v>0</v>
      </c>
      <c r="U1895" s="24">
        <v>1</v>
      </c>
      <c r="V1895" s="95">
        <v>1.694794349904891E-2</v>
      </c>
      <c r="W1895" s="95">
        <v>0.49724999999999997</v>
      </c>
      <c r="X1895" s="95">
        <v>0.44030000000000002</v>
      </c>
      <c r="Y1895" s="95">
        <f t="shared" si="402"/>
        <v>0.44030000000000002</v>
      </c>
      <c r="Z1895" s="2" t="s">
        <v>532</v>
      </c>
      <c r="AA1895" s="2" t="s">
        <v>532</v>
      </c>
      <c r="AB1895" s="2" t="s">
        <v>532</v>
      </c>
      <c r="AC1895" s="95">
        <v>0.44030000000000002</v>
      </c>
      <c r="AD1895" s="38">
        <f t="shared" si="403"/>
        <v>0</v>
      </c>
      <c r="AE1895" s="38">
        <f t="shared" si="404"/>
        <v>0</v>
      </c>
      <c r="AF1895" s="38">
        <f t="shared" si="405"/>
        <v>0</v>
      </c>
      <c r="AG1895" s="38">
        <f t="shared" si="406"/>
        <v>38.512424580000001</v>
      </c>
      <c r="AH1895" s="38">
        <f t="shared" si="407"/>
        <v>38.512424580000001</v>
      </c>
      <c r="AI1895" s="38">
        <v>127.496111111</v>
      </c>
      <c r="AJ1895" s="24">
        <v>0.39485689132687785</v>
      </c>
      <c r="AK1895" s="2">
        <f t="shared" si="408"/>
        <v>999</v>
      </c>
    </row>
    <row r="1896" spans="1:37">
      <c r="A1896" s="2">
        <v>328</v>
      </c>
      <c r="B1896" s="2" t="s">
        <v>374</v>
      </c>
      <c r="C1896" s="2" t="s">
        <v>2</v>
      </c>
      <c r="D1896" s="2" t="s">
        <v>443</v>
      </c>
      <c r="E1896" s="2" t="s">
        <v>1100</v>
      </c>
      <c r="F1896" s="2" t="s">
        <v>361</v>
      </c>
      <c r="G1896" s="2" t="s">
        <v>718</v>
      </c>
      <c r="I1896" s="2">
        <v>154027</v>
      </c>
      <c r="J1896" s="169">
        <v>4210</v>
      </c>
      <c r="K1896" s="95">
        <v>2.3350186049666568E-2</v>
      </c>
      <c r="L1896" s="38">
        <f t="shared" si="398"/>
        <v>0</v>
      </c>
      <c r="M1896" s="38">
        <f t="shared" si="399"/>
        <v>0</v>
      </c>
      <c r="N1896" s="38">
        <f t="shared" si="400"/>
        <v>0</v>
      </c>
      <c r="O1896" s="38">
        <f t="shared" si="401"/>
        <v>21.05</v>
      </c>
      <c r="P1896" s="2">
        <v>9851017</v>
      </c>
      <c r="Q1896" s="24">
        <v>7.0409122114441898</v>
      </c>
      <c r="R1896" s="24">
        <v>0</v>
      </c>
      <c r="S1896" s="24">
        <v>0</v>
      </c>
      <c r="T1896" s="24">
        <v>0</v>
      </c>
      <c r="U1896" s="24">
        <v>1</v>
      </c>
      <c r="V1896" s="95">
        <v>2.3350186049666568E-2</v>
      </c>
      <c r="W1896" s="95">
        <v>0.49724999999999997</v>
      </c>
      <c r="X1896" s="95">
        <v>0.44030000000000002</v>
      </c>
      <c r="Y1896" s="95">
        <f t="shared" si="402"/>
        <v>0.44030000000000002</v>
      </c>
      <c r="Z1896" s="2" t="s">
        <v>532</v>
      </c>
      <c r="AA1896" s="2" t="s">
        <v>532</v>
      </c>
      <c r="AB1896" s="2" t="s">
        <v>532</v>
      </c>
      <c r="AC1896" s="95">
        <v>0.44030000000000002</v>
      </c>
      <c r="AD1896" s="38">
        <f t="shared" si="403"/>
        <v>0</v>
      </c>
      <c r="AE1896" s="38">
        <f t="shared" si="404"/>
        <v>0</v>
      </c>
      <c r="AF1896" s="38">
        <f t="shared" si="405"/>
        <v>0</v>
      </c>
      <c r="AG1896" s="38">
        <f t="shared" si="406"/>
        <v>81.190439400000017</v>
      </c>
      <c r="AH1896" s="38">
        <f t="shared" si="407"/>
        <v>81.190439400000017</v>
      </c>
      <c r="AI1896" s="38">
        <v>127.496111111</v>
      </c>
      <c r="AJ1896" s="24">
        <v>0.54401773737285475</v>
      </c>
      <c r="AK1896" s="2">
        <f t="shared" si="408"/>
        <v>2105</v>
      </c>
    </row>
    <row r="1897" spans="1:37">
      <c r="A1897" s="2">
        <v>328</v>
      </c>
      <c r="B1897" s="2" t="s">
        <v>374</v>
      </c>
      <c r="C1897" s="2" t="s">
        <v>2</v>
      </c>
      <c r="D1897" s="2" t="s">
        <v>443</v>
      </c>
      <c r="E1897" s="2" t="s">
        <v>1100</v>
      </c>
      <c r="F1897" s="2" t="s">
        <v>361</v>
      </c>
      <c r="G1897" s="2" t="s">
        <v>1069</v>
      </c>
      <c r="I1897" s="2">
        <v>154027</v>
      </c>
      <c r="J1897" s="169">
        <v>0</v>
      </c>
      <c r="K1897" s="95">
        <v>0</v>
      </c>
      <c r="L1897" s="38">
        <f t="shared" si="398"/>
        <v>0</v>
      </c>
      <c r="M1897" s="38">
        <f t="shared" si="399"/>
        <v>0</v>
      </c>
      <c r="N1897" s="38">
        <f t="shared" si="400"/>
        <v>0</v>
      </c>
      <c r="O1897" s="38">
        <f t="shared" si="401"/>
        <v>0</v>
      </c>
      <c r="P1897" s="2">
        <v>9851017</v>
      </c>
      <c r="Q1897" s="24">
        <v>0</v>
      </c>
      <c r="R1897" s="24">
        <v>0</v>
      </c>
      <c r="S1897" s="24">
        <v>0</v>
      </c>
      <c r="T1897" s="24">
        <v>0</v>
      </c>
      <c r="U1897" s="24">
        <v>1</v>
      </c>
      <c r="V1897" s="95">
        <v>0</v>
      </c>
      <c r="W1897" s="95">
        <v>0.49724999999999997</v>
      </c>
      <c r="X1897" s="95">
        <v>0.44030000000000002</v>
      </c>
      <c r="Y1897" s="95">
        <f t="shared" si="402"/>
        <v>0.44030000000000002</v>
      </c>
      <c r="Z1897" s="2" t="s">
        <v>532</v>
      </c>
      <c r="AA1897" s="2" t="s">
        <v>532</v>
      </c>
      <c r="AB1897" s="2" t="s">
        <v>532</v>
      </c>
      <c r="AC1897" s="95">
        <v>0.44030000000000002</v>
      </c>
      <c r="AD1897" s="38">
        <f t="shared" si="403"/>
        <v>0</v>
      </c>
      <c r="AE1897" s="38">
        <f t="shared" si="404"/>
        <v>0</v>
      </c>
      <c r="AF1897" s="38">
        <f t="shared" si="405"/>
        <v>0</v>
      </c>
      <c r="AG1897" s="38">
        <f t="shared" si="406"/>
        <v>0</v>
      </c>
      <c r="AH1897" s="38">
        <f t="shared" si="407"/>
        <v>0</v>
      </c>
      <c r="AI1897" s="38">
        <v>127.496111111</v>
      </c>
      <c r="AJ1897" s="24">
        <v>0</v>
      </c>
      <c r="AK1897" s="2">
        <f t="shared" si="408"/>
        <v>0</v>
      </c>
    </row>
    <row r="1898" spans="1:37">
      <c r="A1898" s="2">
        <v>318</v>
      </c>
      <c r="B1898" s="2" t="s">
        <v>366</v>
      </c>
      <c r="C1898" s="2" t="s">
        <v>1</v>
      </c>
      <c r="D1898" s="2" t="s">
        <v>448</v>
      </c>
      <c r="E1898" s="2" t="s">
        <v>1100</v>
      </c>
      <c r="F1898" s="2" t="s">
        <v>361</v>
      </c>
      <c r="G1898" s="2" t="s">
        <v>1073</v>
      </c>
      <c r="I1898" s="2">
        <v>723734</v>
      </c>
      <c r="J1898" s="169">
        <v>9332</v>
      </c>
      <c r="K1898" s="95">
        <v>1.1452998157117452E-2</v>
      </c>
      <c r="L1898" s="38">
        <f t="shared" si="398"/>
        <v>0</v>
      </c>
      <c r="M1898" s="38">
        <f t="shared" si="399"/>
        <v>0</v>
      </c>
      <c r="N1898" s="38">
        <f t="shared" si="400"/>
        <v>0</v>
      </c>
      <c r="O1898" s="38">
        <f t="shared" si="401"/>
        <v>46.66</v>
      </c>
      <c r="P1898" s="2">
        <v>65382556</v>
      </c>
      <c r="Q1898" s="24">
        <v>2.6991711272258323</v>
      </c>
      <c r="R1898" s="24">
        <v>0</v>
      </c>
      <c r="S1898" s="24">
        <v>0</v>
      </c>
      <c r="T1898" s="24">
        <v>0</v>
      </c>
      <c r="U1898" s="24">
        <v>1</v>
      </c>
      <c r="V1898" s="95">
        <v>1.1452998157117452E-2</v>
      </c>
      <c r="W1898" s="95">
        <v>0.55621874999999987</v>
      </c>
      <c r="X1898" s="95">
        <v>0.48609374999999999</v>
      </c>
      <c r="Y1898" s="95">
        <f t="shared" si="402"/>
        <v>0.48609374999999999</v>
      </c>
      <c r="Z1898" s="2" t="s">
        <v>532</v>
      </c>
      <c r="AA1898" s="2" t="s">
        <v>532</v>
      </c>
      <c r="AB1898" s="2" t="s">
        <v>532</v>
      </c>
      <c r="AC1898" s="95">
        <v>0.48609374999999999</v>
      </c>
      <c r="AD1898" s="38">
        <f t="shared" si="403"/>
        <v>0</v>
      </c>
      <c r="AE1898" s="38">
        <f t="shared" si="404"/>
        <v>0</v>
      </c>
      <c r="AF1898" s="38">
        <f t="shared" si="405"/>
        <v>0</v>
      </c>
      <c r="AG1898" s="38">
        <f t="shared" si="406"/>
        <v>198.68673712499998</v>
      </c>
      <c r="AH1898" s="38">
        <f t="shared" si="407"/>
        <v>198.68673712499998</v>
      </c>
      <c r="AI1898" s="38">
        <v>303.90305555600003</v>
      </c>
      <c r="AJ1898" s="24">
        <v>0.58070724908162852</v>
      </c>
      <c r="AK1898" s="2">
        <f t="shared" si="408"/>
        <v>4666</v>
      </c>
    </row>
    <row r="1899" spans="1:37">
      <c r="A1899" s="2">
        <v>318</v>
      </c>
      <c r="B1899" s="2" t="s">
        <v>366</v>
      </c>
      <c r="C1899" s="2" t="s">
        <v>1</v>
      </c>
      <c r="D1899" s="2" t="s">
        <v>448</v>
      </c>
      <c r="E1899" s="2" t="s">
        <v>1100</v>
      </c>
      <c r="F1899" s="2" t="s">
        <v>361</v>
      </c>
      <c r="G1899" s="2" t="s">
        <v>718</v>
      </c>
      <c r="I1899" s="2">
        <v>723734</v>
      </c>
      <c r="J1899" s="169">
        <v>11389</v>
      </c>
      <c r="K1899" s="95">
        <v>1.7177686597225992E-2</v>
      </c>
      <c r="L1899" s="38">
        <f t="shared" si="398"/>
        <v>0</v>
      </c>
      <c r="M1899" s="38">
        <f t="shared" si="399"/>
        <v>0</v>
      </c>
      <c r="N1899" s="38">
        <f t="shared" si="400"/>
        <v>0</v>
      </c>
      <c r="O1899" s="38">
        <f t="shared" si="401"/>
        <v>56.945</v>
      </c>
      <c r="P1899" s="2">
        <v>65382556</v>
      </c>
      <c r="Q1899" s="24">
        <v>4.0483299708690472</v>
      </c>
      <c r="R1899" s="24">
        <v>0</v>
      </c>
      <c r="S1899" s="24">
        <v>0</v>
      </c>
      <c r="T1899" s="24">
        <v>0</v>
      </c>
      <c r="U1899" s="24">
        <v>1</v>
      </c>
      <c r="V1899" s="95">
        <v>1.7177686597225992E-2</v>
      </c>
      <c r="W1899" s="95">
        <v>0.55621874999999987</v>
      </c>
      <c r="X1899" s="95">
        <v>0.48609374999999999</v>
      </c>
      <c r="Y1899" s="95">
        <f t="shared" si="402"/>
        <v>0.48609374999999999</v>
      </c>
      <c r="Z1899" s="2" t="s">
        <v>532</v>
      </c>
      <c r="AA1899" s="2" t="s">
        <v>532</v>
      </c>
      <c r="AB1899" s="2" t="s">
        <v>532</v>
      </c>
      <c r="AC1899" s="95">
        <v>0.48609374999999999</v>
      </c>
      <c r="AD1899" s="38">
        <f t="shared" si="403"/>
        <v>0</v>
      </c>
      <c r="AE1899" s="38">
        <f t="shared" si="404"/>
        <v>0</v>
      </c>
      <c r="AF1899" s="38">
        <f t="shared" si="405"/>
        <v>0</v>
      </c>
      <c r="AG1899" s="38">
        <f t="shared" si="406"/>
        <v>242.48213128124999</v>
      </c>
      <c r="AH1899" s="38">
        <f t="shared" si="407"/>
        <v>242.48213128124999</v>
      </c>
      <c r="AI1899" s="38">
        <v>303.90305555600003</v>
      </c>
      <c r="AJ1899" s="24">
        <v>0.87096906789095951</v>
      </c>
      <c r="AK1899" s="2">
        <f t="shared" si="408"/>
        <v>5695</v>
      </c>
    </row>
    <row r="1900" spans="1:37">
      <c r="A1900" s="2">
        <v>318</v>
      </c>
      <c r="B1900" s="2" t="s">
        <v>366</v>
      </c>
      <c r="C1900" s="2" t="s">
        <v>1</v>
      </c>
      <c r="D1900" s="2" t="s">
        <v>448</v>
      </c>
      <c r="E1900" s="2" t="s">
        <v>1100</v>
      </c>
      <c r="F1900" s="2" t="s">
        <v>361</v>
      </c>
      <c r="G1900" s="2" t="s">
        <v>1069</v>
      </c>
      <c r="I1900" s="2">
        <v>723734</v>
      </c>
      <c r="J1900" s="169">
        <v>0</v>
      </c>
      <c r="K1900" s="95">
        <v>0</v>
      </c>
      <c r="L1900" s="38">
        <f t="shared" si="398"/>
        <v>0</v>
      </c>
      <c r="M1900" s="38">
        <f t="shared" si="399"/>
        <v>0</v>
      </c>
      <c r="N1900" s="38">
        <f t="shared" si="400"/>
        <v>0</v>
      </c>
      <c r="O1900" s="38">
        <f t="shared" si="401"/>
        <v>0</v>
      </c>
      <c r="P1900" s="2">
        <v>65382556</v>
      </c>
      <c r="Q1900" s="24">
        <v>0</v>
      </c>
      <c r="R1900" s="24">
        <v>0</v>
      </c>
      <c r="S1900" s="24">
        <v>0</v>
      </c>
      <c r="T1900" s="24">
        <v>0</v>
      </c>
      <c r="U1900" s="24">
        <v>1</v>
      </c>
      <c r="V1900" s="95">
        <v>0</v>
      </c>
      <c r="W1900" s="95">
        <v>0.55621874999999987</v>
      </c>
      <c r="X1900" s="95">
        <v>0.48609374999999999</v>
      </c>
      <c r="Y1900" s="95">
        <f t="shared" si="402"/>
        <v>0.48609374999999999</v>
      </c>
      <c r="Z1900" s="2" t="s">
        <v>532</v>
      </c>
      <c r="AA1900" s="2" t="s">
        <v>532</v>
      </c>
      <c r="AB1900" s="2" t="s">
        <v>532</v>
      </c>
      <c r="AC1900" s="95">
        <v>0.48609374999999999</v>
      </c>
      <c r="AD1900" s="38">
        <f t="shared" si="403"/>
        <v>0</v>
      </c>
      <c r="AE1900" s="38">
        <f t="shared" si="404"/>
        <v>0</v>
      </c>
      <c r="AF1900" s="38">
        <f t="shared" si="405"/>
        <v>0</v>
      </c>
      <c r="AG1900" s="38">
        <f t="shared" si="406"/>
        <v>0</v>
      </c>
      <c r="AH1900" s="38">
        <f t="shared" si="407"/>
        <v>0</v>
      </c>
      <c r="AI1900" s="38">
        <v>303.90305555600003</v>
      </c>
      <c r="AJ1900" s="24">
        <v>0</v>
      </c>
      <c r="AK1900" s="2">
        <f t="shared" si="408"/>
        <v>0</v>
      </c>
    </row>
  </sheetData>
  <autoFilter ref="A6:AK1900" xr:uid="{00000000-0009-0000-0000-00000B000000}">
    <sortState xmlns:xlrd2="http://schemas.microsoft.com/office/spreadsheetml/2017/richdata2" ref="A7:AK1900">
      <sortCondition ref="H6:H1900"/>
    </sortState>
  </autoFilter>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dimension ref="A2:S348"/>
  <sheetViews>
    <sheetView zoomScaleNormal="100" workbookViewId="0">
      <pane xSplit="5" ySplit="7" topLeftCell="F227" activePane="bottomRight" state="frozen"/>
      <selection pane="topRight" activeCell="F1" sqref="F1"/>
      <selection pane="bottomLeft" activeCell="A6" sqref="A6"/>
      <selection pane="bottomRight" activeCell="M234" sqref="M234:N249"/>
    </sheetView>
  </sheetViews>
  <sheetFormatPr defaultRowHeight="14.5"/>
  <cols>
    <col min="4" max="4" width="17.81640625" customWidth="1"/>
    <col min="5" max="5" width="17.453125" customWidth="1"/>
    <col min="6" max="6" width="16.453125" customWidth="1"/>
    <col min="7" max="7" width="20.7265625" customWidth="1"/>
    <col min="8" max="8" width="25.54296875" customWidth="1"/>
    <col min="17" max="18" width="9.54296875" bestFit="1" customWidth="1"/>
  </cols>
  <sheetData>
    <row r="2" spans="1:19">
      <c r="B2" t="s">
        <v>925</v>
      </c>
    </row>
    <row r="3" spans="1:19">
      <c r="B3" t="s">
        <v>923</v>
      </c>
    </row>
    <row r="4" spans="1:19">
      <c r="B4" t="s">
        <v>924</v>
      </c>
    </row>
    <row r="5" spans="1:19">
      <c r="B5" t="s">
        <v>390</v>
      </c>
    </row>
    <row r="6" spans="1:19">
      <c r="I6" t="s">
        <v>389</v>
      </c>
    </row>
    <row r="7" spans="1:19">
      <c r="A7" t="s">
        <v>551</v>
      </c>
      <c r="B7" t="s">
        <v>50</v>
      </c>
      <c r="C7" t="s">
        <v>51</v>
      </c>
      <c r="D7" t="s">
        <v>39</v>
      </c>
      <c r="E7" t="s">
        <v>531</v>
      </c>
      <c r="F7" t="s">
        <v>52</v>
      </c>
      <c r="G7" t="s">
        <v>53</v>
      </c>
      <c r="H7" t="s">
        <v>530</v>
      </c>
      <c r="I7" t="s">
        <v>54</v>
      </c>
      <c r="J7" t="s">
        <v>55</v>
      </c>
      <c r="K7" t="s">
        <v>56</v>
      </c>
      <c r="L7" t="s">
        <v>57</v>
      </c>
      <c r="M7" t="s">
        <v>58</v>
      </c>
      <c r="N7" t="s">
        <v>59</v>
      </c>
      <c r="O7" t="s">
        <v>60</v>
      </c>
      <c r="P7" t="s">
        <v>61</v>
      </c>
      <c r="Q7" t="s">
        <v>62</v>
      </c>
      <c r="R7" t="s">
        <v>63</v>
      </c>
      <c r="S7" t="s">
        <v>722</v>
      </c>
    </row>
    <row r="8" spans="1:19">
      <c r="A8" t="s">
        <v>551</v>
      </c>
      <c r="B8" t="s">
        <v>361</v>
      </c>
      <c r="C8" t="s">
        <v>370</v>
      </c>
      <c r="D8" t="s">
        <v>26</v>
      </c>
      <c r="E8" t="s">
        <v>410</v>
      </c>
      <c r="F8" s="6">
        <f>AVERAGE(I8:M8)</f>
        <v>0.48290624999999993</v>
      </c>
      <c r="G8" s="6">
        <f>AVERAGE(N8:R8)</f>
        <v>0.45421875</v>
      </c>
      <c r="H8" s="6">
        <v>0.46856249999999988</v>
      </c>
      <c r="I8" s="7">
        <v>0.49831249999999994</v>
      </c>
      <c r="J8" s="7">
        <v>0.4898125000000001</v>
      </c>
      <c r="K8" s="7">
        <v>0.48131249999999975</v>
      </c>
      <c r="L8" s="7">
        <v>0.47281250000000036</v>
      </c>
      <c r="M8" s="7">
        <v>0.47228124999999971</v>
      </c>
      <c r="N8" s="7">
        <v>0.46626041666666646</v>
      </c>
      <c r="O8" s="7">
        <v>0.4602395833333332</v>
      </c>
      <c r="P8" s="7">
        <v>0.45421875</v>
      </c>
      <c r="Q8" s="7">
        <v>0.44819791666666675</v>
      </c>
      <c r="R8" s="7">
        <v>0.4421770833333335</v>
      </c>
      <c r="S8" s="6" t="s">
        <v>532</v>
      </c>
    </row>
    <row r="9" spans="1:19">
      <c r="A9" t="s">
        <v>551</v>
      </c>
      <c r="B9" t="s">
        <v>361</v>
      </c>
      <c r="C9" t="s">
        <v>386</v>
      </c>
      <c r="D9" t="s">
        <v>25</v>
      </c>
      <c r="E9" t="s">
        <v>411</v>
      </c>
      <c r="F9" s="6">
        <f t="shared" ref="F9:F72" si="0">AVERAGE(I9:M9)</f>
        <v>0.34988125000000003</v>
      </c>
      <c r="G9" s="6">
        <f t="shared" ref="G9:G72" si="1">AVERAGE(N9:R9)</f>
        <v>0.32406249999999998</v>
      </c>
      <c r="H9" s="6">
        <v>0.33697187500000003</v>
      </c>
      <c r="I9" s="6">
        <v>0.36124999999999996</v>
      </c>
      <c r="J9" s="6">
        <v>0.35168750000000021</v>
      </c>
      <c r="K9" s="6">
        <v>0.34690624999999997</v>
      </c>
      <c r="L9" s="6">
        <v>0.34478124999999993</v>
      </c>
      <c r="M9" s="6">
        <v>0.34478124999999993</v>
      </c>
      <c r="N9" s="6">
        <v>0.33787499999999993</v>
      </c>
      <c r="O9" s="6">
        <v>0.33096874999999992</v>
      </c>
      <c r="P9" s="6">
        <v>0.32406249999999998</v>
      </c>
      <c r="Q9" s="6">
        <v>0.31715624999999997</v>
      </c>
      <c r="R9" s="6">
        <v>0.31024999999999997</v>
      </c>
      <c r="S9" s="6" t="s">
        <v>532</v>
      </c>
    </row>
    <row r="10" spans="1:19">
      <c r="A10" t="s">
        <v>551</v>
      </c>
      <c r="B10" t="s">
        <v>361</v>
      </c>
      <c r="C10" t="s">
        <v>381</v>
      </c>
      <c r="D10" t="s">
        <v>24</v>
      </c>
      <c r="E10" t="s">
        <v>431</v>
      </c>
      <c r="F10" s="6">
        <f t="shared" si="0"/>
        <v>0.26360624999999999</v>
      </c>
      <c r="G10" s="6">
        <f t="shared" si="1"/>
        <v>0.21940625000000002</v>
      </c>
      <c r="H10" s="6">
        <v>0.24393753063725487</v>
      </c>
      <c r="I10" s="6">
        <v>0.28846875</v>
      </c>
      <c r="J10" s="6">
        <v>0.27253125</v>
      </c>
      <c r="K10" s="6">
        <v>0.26296875000000003</v>
      </c>
      <c r="L10" s="6">
        <v>0.24703124999999995</v>
      </c>
      <c r="M10" s="6">
        <v>0.24703124999999995</v>
      </c>
      <c r="N10" s="6">
        <v>0.23782291666666663</v>
      </c>
      <c r="O10" s="6">
        <v>0.22861458333333332</v>
      </c>
      <c r="P10" s="6">
        <v>0.21940625000000002</v>
      </c>
      <c r="Q10" s="6">
        <v>0.21019791666666671</v>
      </c>
      <c r="R10" s="6">
        <v>0.20098958333333339</v>
      </c>
      <c r="S10" s="6" t="s">
        <v>532</v>
      </c>
    </row>
    <row r="11" spans="1:19">
      <c r="A11" t="s">
        <v>551</v>
      </c>
      <c r="B11" t="s">
        <v>361</v>
      </c>
      <c r="C11" t="s">
        <v>388</v>
      </c>
      <c r="D11" t="s">
        <v>23</v>
      </c>
      <c r="E11" t="s">
        <v>412</v>
      </c>
      <c r="F11" s="6">
        <f t="shared" si="0"/>
        <v>0.23035</v>
      </c>
      <c r="G11" s="6">
        <f t="shared" si="1"/>
        <v>0.18487499999999998</v>
      </c>
      <c r="H11" s="6">
        <v>0.23116518135928391</v>
      </c>
      <c r="I11" s="6">
        <v>0.25393749999999998</v>
      </c>
      <c r="J11" s="6">
        <v>0.2411875</v>
      </c>
      <c r="K11" s="6">
        <v>0.22365625</v>
      </c>
      <c r="L11" s="6">
        <v>0.22365625</v>
      </c>
      <c r="M11" s="6">
        <v>0.20931250000000012</v>
      </c>
      <c r="N11" s="6">
        <v>0.20116666666666674</v>
      </c>
      <c r="O11" s="6">
        <v>0.19302083333333336</v>
      </c>
      <c r="P11" s="6">
        <v>0.18487499999999998</v>
      </c>
      <c r="Q11" s="6">
        <v>0.1767291666666666</v>
      </c>
      <c r="R11" s="6">
        <v>0.16858333333333322</v>
      </c>
      <c r="S11" s="6" t="s">
        <v>532</v>
      </c>
    </row>
    <row r="12" spans="1:19">
      <c r="A12" t="s">
        <v>551</v>
      </c>
      <c r="B12" t="s">
        <v>361</v>
      </c>
      <c r="C12" t="s">
        <v>373</v>
      </c>
      <c r="D12" t="s">
        <v>21</v>
      </c>
      <c r="E12" t="s">
        <v>415</v>
      </c>
      <c r="F12" s="6">
        <f t="shared" si="0"/>
        <v>0.49193749999999997</v>
      </c>
      <c r="G12" s="6">
        <f t="shared" si="1"/>
        <v>0.44943750000000016</v>
      </c>
      <c r="H12" s="6">
        <v>0.47068750000000009</v>
      </c>
      <c r="I12" s="6">
        <v>0.52540624999999996</v>
      </c>
      <c r="J12" s="6">
        <v>0.5062812499999999</v>
      </c>
      <c r="K12" s="6">
        <v>0.48396874999999984</v>
      </c>
      <c r="L12" s="6">
        <v>0.47759374999999982</v>
      </c>
      <c r="M12" s="6">
        <v>0.46643750000000012</v>
      </c>
      <c r="N12" s="6">
        <v>0.46077083333333346</v>
      </c>
      <c r="O12" s="6">
        <v>0.45510416666666681</v>
      </c>
      <c r="P12" s="6">
        <v>0.4494375000000001</v>
      </c>
      <c r="Q12" s="6">
        <v>0.44377083333333345</v>
      </c>
      <c r="R12" s="6">
        <v>0.43810416666666679</v>
      </c>
      <c r="S12" s="6" t="s">
        <v>532</v>
      </c>
    </row>
    <row r="13" spans="1:19">
      <c r="A13" t="s">
        <v>551</v>
      </c>
      <c r="B13" t="s">
        <v>361</v>
      </c>
      <c r="C13" t="s">
        <v>379</v>
      </c>
      <c r="D13" t="s">
        <v>20</v>
      </c>
      <c r="E13" t="s">
        <v>416</v>
      </c>
      <c r="F13" s="6">
        <f t="shared" si="0"/>
        <v>0.47206875000000004</v>
      </c>
      <c r="G13" s="6">
        <f t="shared" si="1"/>
        <v>0.44306250000000019</v>
      </c>
      <c r="H13" s="6">
        <v>0.45756562500000014</v>
      </c>
      <c r="I13" s="6">
        <v>0.48715624999999996</v>
      </c>
      <c r="J13" s="6">
        <v>0.48078124999999994</v>
      </c>
      <c r="K13" s="6">
        <v>0.47121874999999985</v>
      </c>
      <c r="L13" s="6">
        <v>0.46059375000000025</v>
      </c>
      <c r="M13" s="6">
        <v>0.46059375000000025</v>
      </c>
      <c r="N13" s="6">
        <v>0.45475000000000021</v>
      </c>
      <c r="O13" s="6">
        <v>0.44890625000000017</v>
      </c>
      <c r="P13" s="6">
        <v>0.44306250000000019</v>
      </c>
      <c r="Q13" s="6">
        <v>0.43721875000000016</v>
      </c>
      <c r="R13" s="6">
        <v>0.43137500000000012</v>
      </c>
      <c r="S13" s="6" t="s">
        <v>532</v>
      </c>
    </row>
    <row r="14" spans="1:19">
      <c r="A14" t="s">
        <v>551</v>
      </c>
      <c r="B14" t="s">
        <v>361</v>
      </c>
      <c r="C14" t="s">
        <v>375</v>
      </c>
      <c r="D14" t="s">
        <v>19</v>
      </c>
      <c r="E14" t="s">
        <v>419</v>
      </c>
      <c r="F14" s="6">
        <f t="shared" si="0"/>
        <v>0.46930624999999981</v>
      </c>
      <c r="G14" s="6">
        <f t="shared" si="1"/>
        <v>0.43934375000000003</v>
      </c>
      <c r="H14" s="6">
        <v>0.45432499999999987</v>
      </c>
      <c r="I14" s="6">
        <v>0.48874999999999996</v>
      </c>
      <c r="J14" s="6">
        <v>0.4770625</v>
      </c>
      <c r="K14" s="6">
        <v>0.47015624999999994</v>
      </c>
      <c r="L14" s="6">
        <v>0.45528124999999969</v>
      </c>
      <c r="M14" s="6">
        <v>0.45528124999999969</v>
      </c>
      <c r="N14" s="6">
        <v>0.44996874999999981</v>
      </c>
      <c r="O14" s="6">
        <v>0.44465624999999992</v>
      </c>
      <c r="P14" s="6">
        <v>0.43934374999999998</v>
      </c>
      <c r="Q14" s="6">
        <v>0.43403125000000009</v>
      </c>
      <c r="R14" s="6">
        <v>0.4287187500000002</v>
      </c>
      <c r="S14" s="6" t="s">
        <v>532</v>
      </c>
    </row>
    <row r="15" spans="1:19">
      <c r="A15" t="s">
        <v>551</v>
      </c>
      <c r="B15" t="s">
        <v>361</v>
      </c>
      <c r="C15" t="s">
        <v>369</v>
      </c>
      <c r="D15" t="s">
        <v>18</v>
      </c>
      <c r="E15" t="s">
        <v>420</v>
      </c>
      <c r="F15" s="6">
        <f t="shared" si="0"/>
        <v>0.45475000000000004</v>
      </c>
      <c r="G15" s="6">
        <f t="shared" si="1"/>
        <v>0.38037499999999996</v>
      </c>
      <c r="H15" s="6">
        <v>0.4175625</v>
      </c>
      <c r="I15" s="6">
        <v>0.482375</v>
      </c>
      <c r="J15" s="6">
        <v>0.46325000000000011</v>
      </c>
      <c r="K15" s="6">
        <v>0.46006249999999987</v>
      </c>
      <c r="L15" s="6">
        <v>0.44306249999999986</v>
      </c>
      <c r="M15" s="6">
        <v>0.42500000000000016</v>
      </c>
      <c r="N15" s="6">
        <v>0.41012500000000007</v>
      </c>
      <c r="O15" s="6">
        <v>0.39524999999999999</v>
      </c>
      <c r="P15" s="6">
        <v>0.38037499999999991</v>
      </c>
      <c r="Q15" s="6">
        <v>0.36549999999999983</v>
      </c>
      <c r="R15" s="6">
        <v>0.35062499999999974</v>
      </c>
      <c r="S15" s="6" t="s">
        <v>532</v>
      </c>
    </row>
    <row r="16" spans="1:19">
      <c r="A16" t="s">
        <v>551</v>
      </c>
      <c r="B16" t="s">
        <v>361</v>
      </c>
      <c r="C16" t="s">
        <v>372</v>
      </c>
      <c r="D16" t="s">
        <v>17</v>
      </c>
      <c r="E16" t="s">
        <v>414</v>
      </c>
      <c r="F16" s="6">
        <f t="shared" si="0"/>
        <v>0.45708749999999998</v>
      </c>
      <c r="G16" s="6">
        <f t="shared" si="1"/>
        <v>0.41649999999999998</v>
      </c>
      <c r="H16" s="6">
        <v>0.43679374999999998</v>
      </c>
      <c r="I16" s="6">
        <v>0.50787499999999997</v>
      </c>
      <c r="J16" s="6">
        <v>0.47599999999999976</v>
      </c>
      <c r="K16" s="6">
        <v>0.44093750000000048</v>
      </c>
      <c r="L16" s="6">
        <v>0.43031249999999988</v>
      </c>
      <c r="M16" s="6">
        <v>0.43031249999999988</v>
      </c>
      <c r="N16" s="6">
        <v>0.42570833333333324</v>
      </c>
      <c r="O16" s="6">
        <v>0.42110416666666661</v>
      </c>
      <c r="P16" s="6">
        <v>0.41649999999999998</v>
      </c>
      <c r="Q16" s="6">
        <v>0.41189583333333335</v>
      </c>
      <c r="R16" s="6">
        <v>0.40729166666666672</v>
      </c>
      <c r="S16" s="6" t="s">
        <v>532</v>
      </c>
    </row>
    <row r="17" spans="1:19">
      <c r="A17" t="s">
        <v>551</v>
      </c>
      <c r="B17" t="s">
        <v>361</v>
      </c>
      <c r="C17" t="s">
        <v>384</v>
      </c>
      <c r="D17" t="s">
        <v>16</v>
      </c>
      <c r="E17" t="s">
        <v>417</v>
      </c>
      <c r="F17" s="6">
        <f t="shared" si="0"/>
        <v>0.35009374999999998</v>
      </c>
      <c r="G17" s="6">
        <f t="shared" si="1"/>
        <v>0.23853125000000008</v>
      </c>
      <c r="H17" s="6">
        <v>0.29836798146120153</v>
      </c>
      <c r="I17" s="6">
        <v>0.42287499999999995</v>
      </c>
      <c r="J17" s="6">
        <v>0.37931249999999989</v>
      </c>
      <c r="K17" s="6">
        <v>0.33893750000000006</v>
      </c>
      <c r="L17" s="6">
        <v>0.32087499999999997</v>
      </c>
      <c r="M17" s="6">
        <v>0.28846875000000011</v>
      </c>
      <c r="N17" s="6">
        <v>0.2718229166666668</v>
      </c>
      <c r="O17" s="6">
        <v>0.25517708333333344</v>
      </c>
      <c r="P17" s="6">
        <v>0.23853125000000011</v>
      </c>
      <c r="Q17" s="6">
        <v>0.22188541666666678</v>
      </c>
      <c r="R17" s="6">
        <v>0.20523958333333345</v>
      </c>
      <c r="S17" s="6" t="s">
        <v>532</v>
      </c>
    </row>
    <row r="18" spans="1:19">
      <c r="A18" t="s">
        <v>551</v>
      </c>
      <c r="B18" t="s">
        <v>361</v>
      </c>
      <c r="C18" t="s">
        <v>367</v>
      </c>
      <c r="D18" t="s">
        <v>14</v>
      </c>
      <c r="E18" t="s">
        <v>433</v>
      </c>
      <c r="F18" s="6">
        <f t="shared" si="0"/>
        <v>0.54346874999999994</v>
      </c>
      <c r="G18" s="6">
        <f t="shared" si="1"/>
        <v>0.5105312500000001</v>
      </c>
      <c r="H18" s="6">
        <v>0.52700000000000002</v>
      </c>
      <c r="I18" s="6">
        <v>0.55781249999999993</v>
      </c>
      <c r="J18" s="6">
        <v>0.55143750000000025</v>
      </c>
      <c r="K18" s="6">
        <v>0.54665624999999984</v>
      </c>
      <c r="L18" s="6">
        <v>0.53284374999999984</v>
      </c>
      <c r="M18" s="6">
        <v>0.52859375000000008</v>
      </c>
      <c r="N18" s="6">
        <v>0.52257291666666672</v>
      </c>
      <c r="O18" s="6">
        <v>0.51655208333333336</v>
      </c>
      <c r="P18" s="6">
        <v>0.5105312500000001</v>
      </c>
      <c r="Q18" s="6">
        <v>0.50451041666666674</v>
      </c>
      <c r="R18" s="6">
        <v>0.49848958333333343</v>
      </c>
      <c r="S18" s="6" t="s">
        <v>532</v>
      </c>
    </row>
    <row r="19" spans="1:19">
      <c r="A19" t="s">
        <v>551</v>
      </c>
      <c r="B19" t="s">
        <v>361</v>
      </c>
      <c r="C19" t="s">
        <v>380</v>
      </c>
      <c r="D19" t="s">
        <v>13</v>
      </c>
      <c r="E19" t="s">
        <v>435</v>
      </c>
      <c r="F19" s="6">
        <f t="shared" si="0"/>
        <v>0.29112499999999997</v>
      </c>
      <c r="G19" s="6">
        <f t="shared" si="1"/>
        <v>0.21249999999999999</v>
      </c>
      <c r="H19" s="6">
        <v>0.26702111178614824</v>
      </c>
      <c r="I19" s="6">
        <v>0.34</v>
      </c>
      <c r="J19" s="6">
        <v>0.3070624999999999</v>
      </c>
      <c r="K19" s="6">
        <v>0.28846874999999988</v>
      </c>
      <c r="L19" s="6">
        <v>0.26084375000000021</v>
      </c>
      <c r="M19" s="6">
        <v>0.25925000000000004</v>
      </c>
      <c r="N19" s="6">
        <v>0.2436666666666667</v>
      </c>
      <c r="O19" s="6">
        <v>0.22808333333333336</v>
      </c>
      <c r="P19" s="6">
        <v>0.21249999999999999</v>
      </c>
      <c r="Q19" s="6">
        <v>0.19691666666666666</v>
      </c>
      <c r="R19" s="6">
        <v>0.18133333333333332</v>
      </c>
      <c r="S19" s="6" t="s">
        <v>532</v>
      </c>
    </row>
    <row r="20" spans="1:19">
      <c r="A20" t="s">
        <v>551</v>
      </c>
      <c r="B20" t="s">
        <v>361</v>
      </c>
      <c r="C20" t="s">
        <v>363</v>
      </c>
      <c r="D20" t="s">
        <v>13</v>
      </c>
      <c r="E20" t="s">
        <v>435</v>
      </c>
      <c r="F20" s="6">
        <f t="shared" si="0"/>
        <v>0.17106249999999998</v>
      </c>
      <c r="G20" s="6">
        <f t="shared" si="1"/>
        <v>0.11475000000000002</v>
      </c>
      <c r="H20" s="6">
        <v>0.22500000000000001</v>
      </c>
      <c r="I20" s="6">
        <v>0.20453125</v>
      </c>
      <c r="J20" s="6">
        <v>0.17796874999999998</v>
      </c>
      <c r="K20" s="6">
        <v>0.16893750000000007</v>
      </c>
      <c r="L20" s="6">
        <v>0.15406249999999996</v>
      </c>
      <c r="M20" s="6">
        <v>0.1498124999999999</v>
      </c>
      <c r="N20" s="6">
        <v>0.13812499999999994</v>
      </c>
      <c r="O20" s="6">
        <v>0.12643749999999998</v>
      </c>
      <c r="P20" s="6">
        <v>0.11475</v>
      </c>
      <c r="Q20" s="6">
        <v>0.10306250000000004</v>
      </c>
      <c r="R20" s="6">
        <v>9.1375000000000081E-2</v>
      </c>
      <c r="S20" s="6" t="s">
        <v>532</v>
      </c>
    </row>
    <row r="21" spans="1:19">
      <c r="A21" t="s">
        <v>551</v>
      </c>
      <c r="B21" t="s">
        <v>361</v>
      </c>
      <c r="C21" t="s">
        <v>378</v>
      </c>
      <c r="D21" t="s">
        <v>12</v>
      </c>
      <c r="E21" t="s">
        <v>437</v>
      </c>
      <c r="F21" s="6">
        <f t="shared" si="0"/>
        <v>0.47812500000000002</v>
      </c>
      <c r="G21" s="6">
        <f t="shared" si="1"/>
        <v>0.45050000000000007</v>
      </c>
      <c r="H21" s="6">
        <v>0.46431250000000002</v>
      </c>
      <c r="I21" s="6">
        <v>0.4876875</v>
      </c>
      <c r="J21" s="6">
        <v>0.48343749999999985</v>
      </c>
      <c r="K21" s="6">
        <v>0.48078125000000005</v>
      </c>
      <c r="L21" s="6">
        <v>0.4712187500000003</v>
      </c>
      <c r="M21" s="6">
        <v>0.46749999999999986</v>
      </c>
      <c r="N21" s="6">
        <v>0.46183333333333326</v>
      </c>
      <c r="O21" s="6">
        <v>0.45616666666666666</v>
      </c>
      <c r="P21" s="6">
        <v>0.45050000000000001</v>
      </c>
      <c r="Q21" s="6">
        <v>0.44483333333333341</v>
      </c>
      <c r="R21" s="6">
        <v>0.43916666666666682</v>
      </c>
      <c r="S21" s="6" t="s">
        <v>532</v>
      </c>
    </row>
    <row r="22" spans="1:19">
      <c r="A22" t="s">
        <v>551</v>
      </c>
      <c r="B22" t="s">
        <v>361</v>
      </c>
      <c r="C22" t="s">
        <v>377</v>
      </c>
      <c r="D22" t="s">
        <v>11</v>
      </c>
      <c r="E22" t="s">
        <v>436</v>
      </c>
      <c r="F22" s="6">
        <f t="shared" si="0"/>
        <v>0.46176250000000002</v>
      </c>
      <c r="G22" s="6">
        <f t="shared" si="1"/>
        <v>0.45209374999999996</v>
      </c>
      <c r="H22" s="6">
        <v>0.45692812500000002</v>
      </c>
      <c r="I22" s="6">
        <v>0.46696874999999993</v>
      </c>
      <c r="J22" s="6">
        <v>0.46484375</v>
      </c>
      <c r="K22" s="6">
        <v>0.46112500000000006</v>
      </c>
      <c r="L22" s="6">
        <v>0.45793750000000011</v>
      </c>
      <c r="M22" s="6">
        <v>0.45793750000000011</v>
      </c>
      <c r="N22" s="6">
        <v>0.45598958333333339</v>
      </c>
      <c r="O22" s="6">
        <v>0.45404166666666668</v>
      </c>
      <c r="P22" s="6">
        <v>0.45209374999999991</v>
      </c>
      <c r="Q22" s="6">
        <v>0.45014583333333319</v>
      </c>
      <c r="R22" s="6">
        <v>0.44819791666666647</v>
      </c>
      <c r="S22" s="6" t="s">
        <v>532</v>
      </c>
    </row>
    <row r="23" spans="1:19">
      <c r="A23" t="s">
        <v>551</v>
      </c>
      <c r="B23" t="s">
        <v>361</v>
      </c>
      <c r="C23" t="s">
        <v>385</v>
      </c>
      <c r="D23" t="s">
        <v>10</v>
      </c>
      <c r="E23" t="s">
        <v>438</v>
      </c>
      <c r="F23" s="6">
        <f t="shared" si="0"/>
        <v>0.29973125000000012</v>
      </c>
      <c r="G23" s="6">
        <f t="shared" si="1"/>
        <v>0.29431250000000003</v>
      </c>
      <c r="H23" s="6">
        <v>0.2970218750000001</v>
      </c>
      <c r="I23" s="6">
        <v>0.30599999999999999</v>
      </c>
      <c r="J23" s="6">
        <v>0.30493750000000003</v>
      </c>
      <c r="K23" s="6">
        <v>0.29590625000000015</v>
      </c>
      <c r="L23" s="6">
        <v>0.29590625000000015</v>
      </c>
      <c r="M23" s="6">
        <v>0.29590625000000015</v>
      </c>
      <c r="N23" s="6">
        <v>0.29537500000000011</v>
      </c>
      <c r="O23" s="6">
        <v>0.29484375000000007</v>
      </c>
      <c r="P23" s="6">
        <v>0.29431249999999998</v>
      </c>
      <c r="Q23" s="6">
        <v>0.29378124999999994</v>
      </c>
      <c r="R23" s="6">
        <v>0.2932499999999999</v>
      </c>
      <c r="S23" s="6" t="s">
        <v>532</v>
      </c>
    </row>
    <row r="24" spans="1:19">
      <c r="A24" t="s">
        <v>551</v>
      </c>
      <c r="B24" t="s">
        <v>361</v>
      </c>
      <c r="C24" t="s">
        <v>371</v>
      </c>
      <c r="D24" t="s">
        <v>9</v>
      </c>
      <c r="E24" t="s">
        <v>439</v>
      </c>
      <c r="F24" s="6">
        <f t="shared" si="0"/>
        <v>0.48290624999999993</v>
      </c>
      <c r="G24" s="6">
        <f t="shared" si="1"/>
        <v>0.45421875</v>
      </c>
      <c r="H24" s="6">
        <v>0.46856249999999988</v>
      </c>
      <c r="I24" s="6">
        <v>0.49831249999999994</v>
      </c>
      <c r="J24" s="6">
        <v>0.4898125000000001</v>
      </c>
      <c r="K24" s="6">
        <v>0.48131249999999975</v>
      </c>
      <c r="L24" s="6">
        <v>0.47281250000000036</v>
      </c>
      <c r="M24" s="6">
        <v>0.47228124999999971</v>
      </c>
      <c r="N24" s="6">
        <v>0.46626041666666646</v>
      </c>
      <c r="O24" s="6">
        <v>0.4602395833333332</v>
      </c>
      <c r="P24" s="6">
        <v>0.45421875</v>
      </c>
      <c r="Q24" s="6">
        <v>0.44819791666666675</v>
      </c>
      <c r="R24" s="6">
        <v>0.4421770833333335</v>
      </c>
      <c r="S24" s="6" t="s">
        <v>532</v>
      </c>
    </row>
    <row r="25" spans="1:19">
      <c r="A25" t="s">
        <v>551</v>
      </c>
      <c r="B25" t="s">
        <v>361</v>
      </c>
      <c r="C25" t="s">
        <v>376</v>
      </c>
      <c r="D25" t="s">
        <v>8</v>
      </c>
      <c r="E25" t="s">
        <v>440</v>
      </c>
      <c r="F25" s="6">
        <f t="shared" si="0"/>
        <v>0.46909374999999998</v>
      </c>
      <c r="G25" s="6">
        <f t="shared" si="1"/>
        <v>0.43403124999999998</v>
      </c>
      <c r="H25" s="6">
        <v>0.45156249999999998</v>
      </c>
      <c r="I25" s="6">
        <v>0.48131249999999992</v>
      </c>
      <c r="J25" s="6">
        <v>0.47281250000000008</v>
      </c>
      <c r="K25" s="6">
        <v>0.47068750000000015</v>
      </c>
      <c r="L25" s="6">
        <v>0.4685624999999996</v>
      </c>
      <c r="M25" s="6">
        <v>0.45209375000000007</v>
      </c>
      <c r="N25" s="6">
        <v>0.44607291666666671</v>
      </c>
      <c r="O25" s="6">
        <v>0.44005208333333334</v>
      </c>
      <c r="P25" s="6">
        <v>0.43403124999999998</v>
      </c>
      <c r="Q25" s="6">
        <v>0.42801041666666662</v>
      </c>
      <c r="R25" s="6">
        <v>0.42198958333333325</v>
      </c>
      <c r="S25" s="6" t="s">
        <v>532</v>
      </c>
    </row>
    <row r="26" spans="1:19">
      <c r="A26" t="s">
        <v>551</v>
      </c>
      <c r="B26" t="s">
        <v>361</v>
      </c>
      <c r="C26" t="s">
        <v>364</v>
      </c>
      <c r="D26" t="s">
        <v>7</v>
      </c>
      <c r="E26" t="s">
        <v>441</v>
      </c>
      <c r="F26" s="6">
        <f t="shared" si="0"/>
        <v>0.36390624999999999</v>
      </c>
      <c r="G26" s="6">
        <f t="shared" si="1"/>
        <v>0.31503124999999993</v>
      </c>
      <c r="H26" s="6">
        <v>0.33946874999999999</v>
      </c>
      <c r="I26" s="6">
        <v>0.38621874999999994</v>
      </c>
      <c r="J26" s="6">
        <v>0.37559375000000006</v>
      </c>
      <c r="K26" s="6">
        <v>0.35859374999999977</v>
      </c>
      <c r="L26" s="6">
        <v>0.35859374999999999</v>
      </c>
      <c r="M26" s="6">
        <v>0.34053125000000012</v>
      </c>
      <c r="N26" s="6">
        <v>0.33203125000000006</v>
      </c>
      <c r="O26" s="6">
        <v>0.32353124999999999</v>
      </c>
      <c r="P26" s="6">
        <v>0.31503124999999998</v>
      </c>
      <c r="Q26" s="6">
        <v>0.30653124999999992</v>
      </c>
      <c r="R26" s="6">
        <v>0.29803124999999986</v>
      </c>
      <c r="S26" s="6" t="s">
        <v>532</v>
      </c>
    </row>
    <row r="27" spans="1:19">
      <c r="A27" t="s">
        <v>551</v>
      </c>
      <c r="B27" t="s">
        <v>361</v>
      </c>
      <c r="C27" t="s">
        <v>387</v>
      </c>
      <c r="D27" t="s">
        <v>6</v>
      </c>
      <c r="E27" t="s">
        <v>442</v>
      </c>
      <c r="F27" s="6">
        <f t="shared" si="0"/>
        <v>0.37453124999999998</v>
      </c>
      <c r="G27" s="6">
        <f t="shared" si="1"/>
        <v>0.33946875000000004</v>
      </c>
      <c r="H27" s="6">
        <v>0.35699999999999998</v>
      </c>
      <c r="I27" s="6">
        <v>0.38674999999999998</v>
      </c>
      <c r="J27" s="6">
        <v>0.38462499999999994</v>
      </c>
      <c r="K27" s="6">
        <v>0.37612500000000021</v>
      </c>
      <c r="L27" s="6">
        <v>0.36549999999999971</v>
      </c>
      <c r="M27" s="6">
        <v>0.35965625000000012</v>
      </c>
      <c r="N27" s="6">
        <v>0.35292708333333345</v>
      </c>
      <c r="O27" s="6">
        <v>0.34619791666666677</v>
      </c>
      <c r="P27" s="6">
        <v>0.33946875000000004</v>
      </c>
      <c r="Q27" s="6">
        <v>0.33273958333333337</v>
      </c>
      <c r="R27" s="6">
        <v>0.32601041666666669</v>
      </c>
      <c r="S27" s="6" t="s">
        <v>532</v>
      </c>
    </row>
    <row r="28" spans="1:19">
      <c r="A28" t="s">
        <v>551</v>
      </c>
      <c r="B28" t="s">
        <v>361</v>
      </c>
      <c r="C28" t="s">
        <v>362</v>
      </c>
      <c r="D28" t="s">
        <v>3</v>
      </c>
      <c r="E28" t="s">
        <v>418</v>
      </c>
      <c r="F28" s="6">
        <f t="shared" si="0"/>
        <v>0.38090624999999995</v>
      </c>
      <c r="G28" s="6">
        <f t="shared" si="1"/>
        <v>0.17796874999999998</v>
      </c>
      <c r="H28" s="6">
        <v>0.34011382083572345</v>
      </c>
      <c r="I28" s="6">
        <v>0.46378125000000003</v>
      </c>
      <c r="J28" s="6">
        <v>0.41171874999999997</v>
      </c>
      <c r="K28" s="6">
        <v>0.37559375</v>
      </c>
      <c r="L28" s="6">
        <v>0.34690625000000014</v>
      </c>
      <c r="M28" s="6">
        <v>0.30653124999999976</v>
      </c>
      <c r="N28" s="6">
        <v>0.26367708333333317</v>
      </c>
      <c r="O28" s="6">
        <v>0.22082291666666659</v>
      </c>
      <c r="P28" s="6">
        <v>0.17796874999999998</v>
      </c>
      <c r="Q28" s="6">
        <v>0.1351145833333334</v>
      </c>
      <c r="R28" s="6">
        <v>9.2260416666666817E-2</v>
      </c>
      <c r="S28" s="6" t="s">
        <v>532</v>
      </c>
    </row>
    <row r="29" spans="1:19">
      <c r="A29" t="s">
        <v>551</v>
      </c>
      <c r="B29" t="s">
        <v>361</v>
      </c>
      <c r="C29" t="s">
        <v>365</v>
      </c>
      <c r="D29" t="s">
        <v>3</v>
      </c>
      <c r="E29" t="s">
        <v>418</v>
      </c>
      <c r="F29" s="6">
        <f t="shared" si="0"/>
        <v>0.35806250000000001</v>
      </c>
      <c r="G29" s="6">
        <f t="shared" si="1"/>
        <v>0.255</v>
      </c>
      <c r="H29" s="6">
        <v>0.30825244435612087</v>
      </c>
      <c r="I29" s="6">
        <v>0.46431250000000002</v>
      </c>
      <c r="J29" s="6">
        <v>0.37718749999999995</v>
      </c>
      <c r="K29" s="6">
        <v>0.34106250000000005</v>
      </c>
      <c r="L29" s="6">
        <v>0.31343750000000004</v>
      </c>
      <c r="M29" s="6">
        <v>0.29431249999999992</v>
      </c>
      <c r="N29" s="6">
        <v>0.28120833333333328</v>
      </c>
      <c r="O29" s="6">
        <v>0.26810416666666664</v>
      </c>
      <c r="P29" s="6">
        <v>0.255</v>
      </c>
      <c r="Q29" s="6">
        <v>0.24189583333333337</v>
      </c>
      <c r="R29" s="6">
        <v>0.22879166666666673</v>
      </c>
      <c r="S29" s="6" t="s">
        <v>532</v>
      </c>
    </row>
    <row r="30" spans="1:19">
      <c r="A30" t="s">
        <v>551</v>
      </c>
      <c r="B30" t="s">
        <v>361</v>
      </c>
      <c r="C30" t="s">
        <v>374</v>
      </c>
      <c r="D30" t="s">
        <v>2</v>
      </c>
      <c r="E30" t="s">
        <v>443</v>
      </c>
      <c r="F30" s="6">
        <f t="shared" si="0"/>
        <v>0.4715375</v>
      </c>
      <c r="G30" s="6">
        <f t="shared" si="1"/>
        <v>0.40906249999999994</v>
      </c>
      <c r="H30" s="6">
        <v>0.44030000000000002</v>
      </c>
      <c r="I30" s="6">
        <v>0.49724999999999997</v>
      </c>
      <c r="J30" s="6">
        <v>0.48131250000000009</v>
      </c>
      <c r="K30" s="6">
        <v>0.47175000000000011</v>
      </c>
      <c r="L30" s="6">
        <v>0.45368749999999985</v>
      </c>
      <c r="M30" s="6">
        <v>0.45368749999999985</v>
      </c>
      <c r="N30" s="6">
        <v>0.43881249999999988</v>
      </c>
      <c r="O30" s="6">
        <v>0.42393749999999991</v>
      </c>
      <c r="P30" s="6">
        <v>0.40906249999999994</v>
      </c>
      <c r="Q30" s="6">
        <v>0.39418749999999997</v>
      </c>
      <c r="R30" s="6">
        <v>0.3793125</v>
      </c>
      <c r="S30" s="6" t="s">
        <v>532</v>
      </c>
    </row>
    <row r="31" spans="1:19">
      <c r="A31" t="s">
        <v>551</v>
      </c>
      <c r="B31" t="s">
        <v>361</v>
      </c>
      <c r="C31" t="s">
        <v>366</v>
      </c>
      <c r="D31" t="s">
        <v>1</v>
      </c>
      <c r="E31" t="s">
        <v>448</v>
      </c>
      <c r="F31" s="6">
        <f t="shared" si="0"/>
        <v>0.53974999999999995</v>
      </c>
      <c r="G31" s="6">
        <f t="shared" si="1"/>
        <v>0.43243749999999981</v>
      </c>
      <c r="H31" s="6">
        <v>0.48609374999999994</v>
      </c>
      <c r="I31" s="6">
        <v>0.55621874999999987</v>
      </c>
      <c r="J31" s="6">
        <v>0.54346874999999994</v>
      </c>
      <c r="K31" s="6">
        <v>0.54028125000000005</v>
      </c>
      <c r="L31" s="6">
        <v>0.53390625000000025</v>
      </c>
      <c r="M31" s="6">
        <v>0.52487499999999987</v>
      </c>
      <c r="N31" s="6">
        <v>0.49406249999999985</v>
      </c>
      <c r="O31" s="6">
        <v>0.46324999999999983</v>
      </c>
      <c r="P31" s="6">
        <v>0.43243749999999981</v>
      </c>
      <c r="Q31" s="6">
        <v>0.40162499999999979</v>
      </c>
      <c r="R31" s="6">
        <v>0.37081249999999977</v>
      </c>
      <c r="S31" s="6" t="s">
        <v>532</v>
      </c>
    </row>
    <row r="32" spans="1:19">
      <c r="A32" t="s">
        <v>551</v>
      </c>
      <c r="B32" t="s">
        <v>64</v>
      </c>
      <c r="C32" t="s">
        <v>66</v>
      </c>
      <c r="D32" t="s">
        <v>27</v>
      </c>
      <c r="E32" t="s">
        <v>409</v>
      </c>
      <c r="F32" s="6">
        <f t="shared" si="0"/>
        <v>0.28475</v>
      </c>
      <c r="G32" s="6">
        <f t="shared" si="1"/>
        <v>0.2114375</v>
      </c>
      <c r="H32" s="6">
        <v>0.26626347170297798</v>
      </c>
      <c r="I32" s="6">
        <v>0.30387500000000001</v>
      </c>
      <c r="J32" s="6">
        <v>0.29112500000000008</v>
      </c>
      <c r="K32" s="6">
        <v>0.28634375000000001</v>
      </c>
      <c r="L32" s="6">
        <v>0.27465624999999999</v>
      </c>
      <c r="M32" s="6">
        <v>0.26775000000000004</v>
      </c>
      <c r="N32" s="6">
        <v>0.2489791666666667</v>
      </c>
      <c r="O32" s="6">
        <v>0.23020833333333335</v>
      </c>
      <c r="P32" s="6">
        <v>0.21143749999999997</v>
      </c>
      <c r="Q32" s="6">
        <v>0.19266666666666662</v>
      </c>
      <c r="R32" s="6">
        <v>0.17389583333333328</v>
      </c>
      <c r="S32" s="6">
        <v>0.28274347451019316</v>
      </c>
    </row>
    <row r="33" spans="1:19">
      <c r="A33" t="s">
        <v>551</v>
      </c>
      <c r="B33" t="s">
        <v>64</v>
      </c>
      <c r="C33" t="s">
        <v>67</v>
      </c>
      <c r="D33" t="s">
        <v>27</v>
      </c>
      <c r="E33" t="s">
        <v>409</v>
      </c>
      <c r="F33" s="6">
        <f t="shared" si="0"/>
        <v>0.30653124999999992</v>
      </c>
      <c r="G33" s="6">
        <f t="shared" si="1"/>
        <v>0.25553125000000004</v>
      </c>
      <c r="H33" s="6">
        <v>0.28166475183823531</v>
      </c>
      <c r="I33" s="6">
        <v>0.32884375000000005</v>
      </c>
      <c r="J33" s="6">
        <v>0.31078124999999995</v>
      </c>
      <c r="K33" s="6">
        <v>0.30387500000000006</v>
      </c>
      <c r="L33" s="6">
        <v>0.29537499999999994</v>
      </c>
      <c r="M33" s="6">
        <v>0.29378124999999977</v>
      </c>
      <c r="N33" s="6">
        <v>0.28103124999999984</v>
      </c>
      <c r="O33" s="6">
        <v>0.26828124999999992</v>
      </c>
      <c r="P33" s="6">
        <v>0.25553125000000004</v>
      </c>
      <c r="Q33" s="6">
        <v>0.24278125000000014</v>
      </c>
      <c r="R33" s="6">
        <v>0.23003125000000024</v>
      </c>
      <c r="S33" s="6">
        <v>0.27291478430830973</v>
      </c>
    </row>
    <row r="34" spans="1:19">
      <c r="A34" t="s">
        <v>551</v>
      </c>
      <c r="B34" t="s">
        <v>64</v>
      </c>
      <c r="C34" t="s">
        <v>346</v>
      </c>
      <c r="D34" t="s">
        <v>27</v>
      </c>
      <c r="E34" t="s">
        <v>409</v>
      </c>
      <c r="F34" s="6">
        <f t="shared" si="0"/>
        <v>0.29962499999999997</v>
      </c>
      <c r="G34" s="6">
        <f t="shared" si="1"/>
        <v>0.29325000000000001</v>
      </c>
      <c r="H34" s="6">
        <v>0.29643750000000002</v>
      </c>
      <c r="I34" s="6">
        <v>0.30387500000000001</v>
      </c>
      <c r="J34" s="6">
        <v>0.29962499999999986</v>
      </c>
      <c r="K34" s="6">
        <v>0.29856250000000012</v>
      </c>
      <c r="L34" s="6">
        <v>0.29856250000000006</v>
      </c>
      <c r="M34" s="6">
        <v>0.29749999999999982</v>
      </c>
      <c r="N34" s="6">
        <v>0.2960833333333332</v>
      </c>
      <c r="O34" s="6">
        <v>0.29466666666666658</v>
      </c>
      <c r="P34" s="6">
        <v>0.29325000000000001</v>
      </c>
      <c r="Q34" s="6">
        <v>0.29183333333333339</v>
      </c>
      <c r="R34" s="6">
        <v>0.29041666666666677</v>
      </c>
      <c r="S34" s="6">
        <v>0.22422250388635631</v>
      </c>
    </row>
    <row r="35" spans="1:19">
      <c r="A35" t="s">
        <v>551</v>
      </c>
      <c r="B35" t="s">
        <v>64</v>
      </c>
      <c r="C35" t="s">
        <v>68</v>
      </c>
      <c r="D35" t="s">
        <v>27</v>
      </c>
      <c r="E35" t="s">
        <v>409</v>
      </c>
      <c r="F35" s="6">
        <f t="shared" si="0"/>
        <v>0.2465</v>
      </c>
      <c r="G35" s="6">
        <f t="shared" si="1"/>
        <v>7.5437500000000046E-2</v>
      </c>
      <c r="H35" s="6">
        <v>0.29702734701634359</v>
      </c>
      <c r="I35" s="6">
        <v>0.36231249999999998</v>
      </c>
      <c r="J35" s="6">
        <v>0.29006250000000006</v>
      </c>
      <c r="K35" s="6">
        <v>0.23693749999999988</v>
      </c>
      <c r="L35" s="6">
        <v>0.19443749999999999</v>
      </c>
      <c r="M35" s="6">
        <v>0.14874999999999991</v>
      </c>
      <c r="N35" s="6">
        <v>0.12431249999999995</v>
      </c>
      <c r="O35" s="6">
        <v>9.9874999999999992E-2</v>
      </c>
      <c r="P35" s="6">
        <v>7.5437500000000046E-2</v>
      </c>
      <c r="Q35" s="6">
        <v>5.1000000000000087E-2</v>
      </c>
      <c r="R35" s="6">
        <v>2.6562500000000131E-2</v>
      </c>
      <c r="S35" s="6">
        <v>0.23255109369956953</v>
      </c>
    </row>
    <row r="36" spans="1:19">
      <c r="A36" t="s">
        <v>551</v>
      </c>
      <c r="B36" t="s">
        <v>64</v>
      </c>
      <c r="C36" t="s">
        <v>69</v>
      </c>
      <c r="D36" t="s">
        <v>27</v>
      </c>
      <c r="E36" t="s">
        <v>409</v>
      </c>
      <c r="F36" s="6">
        <f t="shared" si="0"/>
        <v>0.2465</v>
      </c>
      <c r="G36" s="6">
        <f t="shared" si="1"/>
        <v>0.11475000000000002</v>
      </c>
      <c r="H36" s="6">
        <v>0.29681408873271603</v>
      </c>
      <c r="I36" s="6">
        <v>0.38515624999999998</v>
      </c>
      <c r="J36" s="6">
        <v>0.27465624999999994</v>
      </c>
      <c r="K36" s="6">
        <v>0.21675</v>
      </c>
      <c r="L36" s="6">
        <v>0.18593749999999998</v>
      </c>
      <c r="M36" s="6">
        <v>0.16999999999999996</v>
      </c>
      <c r="N36" s="6">
        <v>0.15158333333333329</v>
      </c>
      <c r="O36" s="6">
        <v>0.13316666666666666</v>
      </c>
      <c r="P36" s="6">
        <v>0.11475</v>
      </c>
      <c r="Q36" s="6">
        <v>9.6333333333333354E-2</v>
      </c>
      <c r="R36" s="6">
        <v>7.7916666666666703E-2</v>
      </c>
      <c r="S36" s="6">
        <v>0.23255109369956953</v>
      </c>
    </row>
    <row r="37" spans="1:19">
      <c r="A37" t="s">
        <v>551</v>
      </c>
      <c r="B37" t="s">
        <v>64</v>
      </c>
      <c r="C37" t="s">
        <v>70</v>
      </c>
      <c r="D37" t="s">
        <v>27</v>
      </c>
      <c r="E37" t="s">
        <v>409</v>
      </c>
      <c r="F37" s="6">
        <f t="shared" si="0"/>
        <v>0.26456249999999998</v>
      </c>
      <c r="G37" s="6">
        <f t="shared" si="1"/>
        <v>0.19443750000000004</v>
      </c>
      <c r="H37" s="6">
        <v>0.25108136332338771</v>
      </c>
      <c r="I37" s="6">
        <v>0.31981249999999994</v>
      </c>
      <c r="J37" s="6">
        <v>0.2741249999999999</v>
      </c>
      <c r="K37" s="6">
        <v>0.25393750000000015</v>
      </c>
      <c r="L37" s="6">
        <v>0.24437500000000012</v>
      </c>
      <c r="M37" s="6">
        <v>0.23056249999999989</v>
      </c>
      <c r="N37" s="6">
        <v>0.21852083333333328</v>
      </c>
      <c r="O37" s="6">
        <v>0.20647916666666666</v>
      </c>
      <c r="P37" s="6">
        <v>0.19443750000000001</v>
      </c>
      <c r="Q37" s="6">
        <v>0.1823958333333334</v>
      </c>
      <c r="R37" s="6">
        <v>0.17035416666666678</v>
      </c>
      <c r="S37" s="6">
        <v>0.21293155440960271</v>
      </c>
    </row>
    <row r="38" spans="1:19">
      <c r="A38" t="s">
        <v>551</v>
      </c>
      <c r="B38" t="s">
        <v>64</v>
      </c>
      <c r="C38" t="s">
        <v>71</v>
      </c>
      <c r="D38" t="s">
        <v>27</v>
      </c>
      <c r="E38" t="s">
        <v>409</v>
      </c>
      <c r="F38" s="6">
        <f t="shared" si="0"/>
        <v>0.28262500000000002</v>
      </c>
      <c r="G38" s="6">
        <f t="shared" si="1"/>
        <v>9.7750000000000004E-2</v>
      </c>
      <c r="H38" s="6">
        <v>0.29498553054271337</v>
      </c>
      <c r="I38" s="6">
        <v>0.37878124999999996</v>
      </c>
      <c r="J38" s="6">
        <v>0.31609375000000001</v>
      </c>
      <c r="K38" s="6">
        <v>0.27890625000000013</v>
      </c>
      <c r="L38" s="6">
        <v>0.2332187499999997</v>
      </c>
      <c r="M38" s="6">
        <v>0.20612500000000022</v>
      </c>
      <c r="N38" s="6">
        <v>0.17000000000000015</v>
      </c>
      <c r="O38" s="6">
        <v>0.13387500000000008</v>
      </c>
      <c r="P38" s="6">
        <v>9.774999999999999E-2</v>
      </c>
      <c r="Q38" s="6">
        <v>6.1624999999999909E-2</v>
      </c>
      <c r="R38" s="6">
        <v>2.5499999999999828E-2</v>
      </c>
      <c r="S38" s="6">
        <v>0.15424725936612438</v>
      </c>
    </row>
    <row r="39" spans="1:19">
      <c r="A39" t="s">
        <v>551</v>
      </c>
      <c r="B39" t="s">
        <v>64</v>
      </c>
      <c r="C39" t="s">
        <v>72</v>
      </c>
      <c r="D39" t="s">
        <v>27</v>
      </c>
      <c r="E39" t="s">
        <v>409</v>
      </c>
      <c r="F39" s="6">
        <f t="shared" si="0"/>
        <v>0.26456249999999998</v>
      </c>
      <c r="G39" s="6">
        <f t="shared" si="1"/>
        <v>9.456249999999998E-2</v>
      </c>
      <c r="H39" s="6">
        <v>0.27656336934004139</v>
      </c>
      <c r="I39" s="6">
        <v>0.35168749999999993</v>
      </c>
      <c r="J39" s="6">
        <v>0.295375</v>
      </c>
      <c r="K39" s="6">
        <v>0.255</v>
      </c>
      <c r="L39" s="6">
        <v>0.23268749999999999</v>
      </c>
      <c r="M39" s="6">
        <v>0.1880625000000001</v>
      </c>
      <c r="N39" s="6">
        <v>0.1568958333333334</v>
      </c>
      <c r="O39" s="6">
        <v>0.1257291666666667</v>
      </c>
      <c r="P39" s="6">
        <v>9.4562499999999966E-2</v>
      </c>
      <c r="Q39" s="6">
        <v>6.3395833333333249E-2</v>
      </c>
      <c r="R39" s="6">
        <v>3.2229166666666531E-2</v>
      </c>
      <c r="S39" s="6">
        <v>0.15424725936612438</v>
      </c>
    </row>
    <row r="40" spans="1:19">
      <c r="A40" t="s">
        <v>551</v>
      </c>
      <c r="B40" t="s">
        <v>64</v>
      </c>
      <c r="C40" t="s">
        <v>73</v>
      </c>
      <c r="D40" t="s">
        <v>27</v>
      </c>
      <c r="E40" t="s">
        <v>409</v>
      </c>
      <c r="F40" s="6">
        <f t="shared" si="0"/>
        <v>0.26934375000000005</v>
      </c>
      <c r="G40" s="6">
        <f t="shared" si="1"/>
        <v>0.10359374999999996</v>
      </c>
      <c r="H40" s="6">
        <v>0.27901782129283387</v>
      </c>
      <c r="I40" s="6">
        <v>0.36178124999999994</v>
      </c>
      <c r="J40" s="6">
        <v>0.29590624999999998</v>
      </c>
      <c r="K40" s="6">
        <v>0.26509374999999985</v>
      </c>
      <c r="L40" s="6">
        <v>0.22046875000000016</v>
      </c>
      <c r="M40" s="6">
        <v>0.20346875000000006</v>
      </c>
      <c r="N40" s="6">
        <v>0.17017708333333337</v>
      </c>
      <c r="O40" s="6">
        <v>0.13688541666666668</v>
      </c>
      <c r="P40" s="6">
        <v>0.10359374999999996</v>
      </c>
      <c r="Q40" s="6">
        <v>7.0302083333333265E-2</v>
      </c>
      <c r="R40" s="6">
        <v>3.7010416666666567E-2</v>
      </c>
      <c r="S40" s="6">
        <v>0.15424725936612438</v>
      </c>
    </row>
    <row r="41" spans="1:19">
      <c r="A41" t="s">
        <v>551</v>
      </c>
      <c r="B41" t="s">
        <v>64</v>
      </c>
      <c r="C41" t="s">
        <v>347</v>
      </c>
      <c r="D41" t="s">
        <v>26</v>
      </c>
      <c r="E41" t="s">
        <v>410</v>
      </c>
      <c r="F41" s="6">
        <f t="shared" si="0"/>
        <v>0.23927499999999996</v>
      </c>
      <c r="G41" s="6">
        <f t="shared" si="1"/>
        <v>0.22684375000000001</v>
      </c>
      <c r="H41" s="6">
        <f>H42</f>
        <v>0.22500000000000001</v>
      </c>
      <c r="I41" s="7">
        <f>I42</f>
        <v>0.24862499999999998</v>
      </c>
      <c r="J41" s="7">
        <f t="shared" ref="J41:R41" si="2">J42</f>
        <v>0.24650000000000002</v>
      </c>
      <c r="K41" s="7">
        <f t="shared" si="2"/>
        <v>0.23799999999999996</v>
      </c>
      <c r="L41" s="7">
        <f t="shared" si="2"/>
        <v>0.23162499999999986</v>
      </c>
      <c r="M41" s="7">
        <f t="shared" si="2"/>
        <v>0.23162499999999986</v>
      </c>
      <c r="N41" s="7">
        <f t="shared" si="2"/>
        <v>0.23003124999999991</v>
      </c>
      <c r="O41" s="7">
        <f t="shared" si="2"/>
        <v>0.22843749999999996</v>
      </c>
      <c r="P41" s="7">
        <f t="shared" si="2"/>
        <v>0.22684374999999998</v>
      </c>
      <c r="Q41" s="7">
        <f t="shared" si="2"/>
        <v>0.22525000000000003</v>
      </c>
      <c r="R41" s="7">
        <f t="shared" si="2"/>
        <v>0.22365625000000008</v>
      </c>
      <c r="S41" s="6">
        <v>0.24125973066678275</v>
      </c>
    </row>
    <row r="42" spans="1:19">
      <c r="A42" t="s">
        <v>551</v>
      </c>
      <c r="B42" t="s">
        <v>64</v>
      </c>
      <c r="C42" t="s">
        <v>74</v>
      </c>
      <c r="D42" t="s">
        <v>26</v>
      </c>
      <c r="E42" t="s">
        <v>410</v>
      </c>
      <c r="F42" s="6">
        <f t="shared" si="0"/>
        <v>0.23927499999999996</v>
      </c>
      <c r="G42" s="6">
        <f t="shared" si="1"/>
        <v>0.22684375000000001</v>
      </c>
      <c r="H42" s="6">
        <v>0.22500000000000001</v>
      </c>
      <c r="I42" s="7">
        <v>0.24862499999999998</v>
      </c>
      <c r="J42" s="7">
        <v>0.24650000000000002</v>
      </c>
      <c r="K42" s="7">
        <v>0.23799999999999996</v>
      </c>
      <c r="L42" s="7">
        <v>0.23162499999999986</v>
      </c>
      <c r="M42" s="7">
        <v>0.23162499999999986</v>
      </c>
      <c r="N42" s="7">
        <v>0.23003124999999991</v>
      </c>
      <c r="O42" s="7">
        <v>0.22843749999999996</v>
      </c>
      <c r="P42" s="7">
        <v>0.22684374999999998</v>
      </c>
      <c r="Q42" s="7">
        <v>0.22525000000000003</v>
      </c>
      <c r="R42" s="7">
        <v>0.22365625000000008</v>
      </c>
      <c r="S42" s="6">
        <v>0.24923715052781956</v>
      </c>
    </row>
    <row r="43" spans="1:19">
      <c r="A43" t="s">
        <v>551</v>
      </c>
      <c r="B43" t="s">
        <v>64</v>
      </c>
      <c r="C43" t="s">
        <v>75</v>
      </c>
      <c r="D43" t="s">
        <v>26</v>
      </c>
      <c r="E43" t="s">
        <v>410</v>
      </c>
      <c r="F43" s="6">
        <f t="shared" si="0"/>
        <v>0.23927499999999996</v>
      </c>
      <c r="G43" s="6">
        <f t="shared" si="1"/>
        <v>0.22684375000000001</v>
      </c>
      <c r="H43" s="6">
        <v>0.22500000000000001</v>
      </c>
      <c r="I43" s="7">
        <v>0.24862499999999998</v>
      </c>
      <c r="J43" s="7">
        <v>0.24650000000000002</v>
      </c>
      <c r="K43" s="7">
        <v>0.23799999999999996</v>
      </c>
      <c r="L43" s="7">
        <v>0.23162499999999986</v>
      </c>
      <c r="M43" s="7">
        <v>0.23162499999999986</v>
      </c>
      <c r="N43" s="7">
        <v>0.23003124999999991</v>
      </c>
      <c r="O43" s="7">
        <v>0.22843749999999996</v>
      </c>
      <c r="P43" s="7">
        <v>0.22684374999999998</v>
      </c>
      <c r="Q43" s="7">
        <v>0.22525000000000003</v>
      </c>
      <c r="R43" s="7">
        <v>0.22365625000000008</v>
      </c>
      <c r="S43" s="6">
        <v>0.21818239094863937</v>
      </c>
    </row>
    <row r="44" spans="1:19">
      <c r="A44" t="s">
        <v>551</v>
      </c>
      <c r="B44" t="s">
        <v>64</v>
      </c>
      <c r="C44" t="s">
        <v>76</v>
      </c>
      <c r="D44" t="s">
        <v>26</v>
      </c>
      <c r="E44" t="s">
        <v>410</v>
      </c>
      <c r="F44" s="6">
        <f t="shared" si="0"/>
        <v>0.34711874999999998</v>
      </c>
      <c r="G44" s="6">
        <f t="shared" si="1"/>
        <v>0.31450000000000011</v>
      </c>
      <c r="H44" s="6">
        <v>0.33080937499999996</v>
      </c>
      <c r="I44" s="7">
        <v>0.37665624999999997</v>
      </c>
      <c r="J44" s="7">
        <v>0.35328124999999988</v>
      </c>
      <c r="K44" s="7">
        <v>0.33946875000000004</v>
      </c>
      <c r="L44" s="7">
        <v>0.33309375000000002</v>
      </c>
      <c r="M44" s="7">
        <v>0.33309375000000002</v>
      </c>
      <c r="N44" s="7">
        <v>0.32689583333333339</v>
      </c>
      <c r="O44" s="7">
        <v>0.32069791666666675</v>
      </c>
      <c r="P44" s="7">
        <v>0.31450000000000006</v>
      </c>
      <c r="Q44" s="7">
        <v>0.30830208333333342</v>
      </c>
      <c r="R44" s="7">
        <v>0.30210416666666678</v>
      </c>
      <c r="S44" s="6">
        <v>0.28548404226365531</v>
      </c>
    </row>
    <row r="45" spans="1:19">
      <c r="A45" t="s">
        <v>551</v>
      </c>
      <c r="B45" t="s">
        <v>64</v>
      </c>
      <c r="C45" t="s">
        <v>77</v>
      </c>
      <c r="D45" t="s">
        <v>26</v>
      </c>
      <c r="E45" t="s">
        <v>410</v>
      </c>
      <c r="F45" s="6">
        <f t="shared" si="0"/>
        <v>0.18795624999999999</v>
      </c>
      <c r="G45" s="6">
        <f t="shared" si="1"/>
        <v>0.15565625</v>
      </c>
      <c r="H45" s="6">
        <v>0.22499999999999998</v>
      </c>
      <c r="I45" s="7">
        <v>0.206125</v>
      </c>
      <c r="J45" s="7">
        <v>0.19656249999999997</v>
      </c>
      <c r="K45" s="7">
        <v>0.17903125000000003</v>
      </c>
      <c r="L45" s="7">
        <v>0.17903125000000003</v>
      </c>
      <c r="M45" s="7">
        <v>0.17903125000000003</v>
      </c>
      <c r="N45" s="7">
        <v>0.17123958333333336</v>
      </c>
      <c r="O45" s="7">
        <v>0.16344791666666669</v>
      </c>
      <c r="P45" s="7">
        <v>0.15565625</v>
      </c>
      <c r="Q45" s="7">
        <v>0.14786458333333333</v>
      </c>
      <c r="R45" s="7">
        <v>0.14007291666666666</v>
      </c>
      <c r="S45" s="6">
        <v>0.24125973066678275</v>
      </c>
    </row>
    <row r="46" spans="1:19">
      <c r="A46" t="s">
        <v>551</v>
      </c>
      <c r="B46" t="s">
        <v>64</v>
      </c>
      <c r="C46" t="s">
        <v>78</v>
      </c>
      <c r="D46" t="s">
        <v>26</v>
      </c>
      <c r="E46" t="s">
        <v>410</v>
      </c>
      <c r="F46" s="6">
        <f t="shared" si="0"/>
        <v>0.30228125</v>
      </c>
      <c r="G46" s="6">
        <f t="shared" si="1"/>
        <v>0.24809374999999995</v>
      </c>
      <c r="H46" s="6">
        <v>0.27852488118723095</v>
      </c>
      <c r="I46" s="7">
        <v>0.31290625</v>
      </c>
      <c r="J46" s="7">
        <v>0.30440624999999988</v>
      </c>
      <c r="K46" s="7">
        <v>0.30387500000000001</v>
      </c>
      <c r="L46" s="7">
        <v>0.29856250000000012</v>
      </c>
      <c r="M46" s="7">
        <v>0.29165625000000001</v>
      </c>
      <c r="N46" s="7">
        <v>0.27713541666666663</v>
      </c>
      <c r="O46" s="7">
        <v>0.26261458333333326</v>
      </c>
      <c r="P46" s="7">
        <v>0.24809374999999995</v>
      </c>
      <c r="Q46" s="7">
        <v>0.2335729166666666</v>
      </c>
      <c r="R46" s="7">
        <v>0.21905208333333326</v>
      </c>
      <c r="S46" s="6">
        <v>0.32936419174383769</v>
      </c>
    </row>
    <row r="47" spans="1:19">
      <c r="A47" t="s">
        <v>551</v>
      </c>
      <c r="B47" t="s">
        <v>64</v>
      </c>
      <c r="C47" t="s">
        <v>79</v>
      </c>
      <c r="D47" t="s">
        <v>26</v>
      </c>
      <c r="E47" t="s">
        <v>410</v>
      </c>
      <c r="F47" s="6">
        <f t="shared" si="0"/>
        <v>0.18795624999999999</v>
      </c>
      <c r="G47" s="6">
        <f t="shared" si="1"/>
        <v>0.15565625</v>
      </c>
      <c r="H47" s="6">
        <v>0.22499999999999998</v>
      </c>
      <c r="I47" s="7">
        <v>0.206125</v>
      </c>
      <c r="J47" s="7">
        <v>0.19656249999999997</v>
      </c>
      <c r="K47" s="7">
        <v>0.17903125000000003</v>
      </c>
      <c r="L47" s="7">
        <v>0.17903125000000003</v>
      </c>
      <c r="M47" s="7">
        <v>0.17903125000000003</v>
      </c>
      <c r="N47" s="7">
        <v>0.17123958333333336</v>
      </c>
      <c r="O47" s="7">
        <v>0.16344791666666669</v>
      </c>
      <c r="P47" s="7">
        <v>0.15565625</v>
      </c>
      <c r="Q47" s="7">
        <v>0.14786458333333333</v>
      </c>
      <c r="R47" s="7">
        <v>0.14007291666666666</v>
      </c>
      <c r="S47" s="6">
        <v>0.22358804336077173</v>
      </c>
    </row>
    <row r="48" spans="1:19">
      <c r="A48" t="s">
        <v>551</v>
      </c>
      <c r="B48" t="s">
        <v>64</v>
      </c>
      <c r="C48" t="s">
        <v>80</v>
      </c>
      <c r="D48" t="s">
        <v>26</v>
      </c>
      <c r="E48" t="s">
        <v>410</v>
      </c>
      <c r="F48" s="6">
        <f t="shared" si="0"/>
        <v>0.20899375000000003</v>
      </c>
      <c r="G48" s="6">
        <f t="shared" si="1"/>
        <v>0.18487499999999998</v>
      </c>
      <c r="H48" s="6">
        <v>0.22500000000000001</v>
      </c>
      <c r="I48" s="6">
        <v>0.22259375000000001</v>
      </c>
      <c r="J48" s="6">
        <v>0.21834375</v>
      </c>
      <c r="K48" s="6">
        <v>0.20134375000000004</v>
      </c>
      <c r="L48" s="6">
        <v>0.20134375000000004</v>
      </c>
      <c r="M48" s="6">
        <v>0.20134375000000004</v>
      </c>
      <c r="N48" s="6">
        <v>0.19585416666666669</v>
      </c>
      <c r="O48" s="6">
        <v>0.19036458333333334</v>
      </c>
      <c r="P48" s="6">
        <v>0.18487499999999998</v>
      </c>
      <c r="Q48" s="6">
        <v>0.17938541666666663</v>
      </c>
      <c r="R48" s="6">
        <v>0.17389583333333328</v>
      </c>
      <c r="S48" s="6">
        <v>0.23463366268898175</v>
      </c>
    </row>
    <row r="49" spans="1:19">
      <c r="A49" t="s">
        <v>551</v>
      </c>
      <c r="B49" t="s">
        <v>64</v>
      </c>
      <c r="C49" t="s">
        <v>81</v>
      </c>
      <c r="D49" t="s">
        <v>26</v>
      </c>
      <c r="E49" t="s">
        <v>410</v>
      </c>
      <c r="F49" s="6">
        <f t="shared" si="0"/>
        <v>0.18795624999999999</v>
      </c>
      <c r="G49" s="6">
        <f t="shared" si="1"/>
        <v>0.15565625</v>
      </c>
      <c r="H49" s="6">
        <v>0.22499999999999998</v>
      </c>
      <c r="I49" s="6">
        <v>0.206125</v>
      </c>
      <c r="J49" s="6">
        <v>0.19656249999999997</v>
      </c>
      <c r="K49" s="6">
        <v>0.17903125000000003</v>
      </c>
      <c r="L49" s="6">
        <v>0.17903125000000003</v>
      </c>
      <c r="M49" s="6">
        <v>0.17903125000000003</v>
      </c>
      <c r="N49" s="6">
        <v>0.17123958333333336</v>
      </c>
      <c r="O49" s="6">
        <v>0.16344791666666669</v>
      </c>
      <c r="P49" s="6">
        <v>0.15565625</v>
      </c>
      <c r="Q49" s="6">
        <v>0.14786458333333333</v>
      </c>
      <c r="R49" s="6">
        <v>0.14007291666666666</v>
      </c>
      <c r="S49" s="6">
        <v>0.19501440503023162</v>
      </c>
    </row>
    <row r="50" spans="1:19">
      <c r="A50" t="s">
        <v>551</v>
      </c>
      <c r="B50" t="s">
        <v>64</v>
      </c>
      <c r="C50" t="s">
        <v>82</v>
      </c>
      <c r="D50" t="s">
        <v>26</v>
      </c>
      <c r="E50" t="s">
        <v>410</v>
      </c>
      <c r="F50" s="6">
        <f t="shared" si="0"/>
        <v>0.19337499999999999</v>
      </c>
      <c r="G50" s="6">
        <f t="shared" si="1"/>
        <v>0.16362500000000005</v>
      </c>
      <c r="H50" s="6">
        <v>0.22500000000000001</v>
      </c>
      <c r="I50" s="6">
        <v>0.21409375</v>
      </c>
      <c r="J50" s="6">
        <v>0.20134374999999999</v>
      </c>
      <c r="K50" s="6">
        <v>0.19178125000000004</v>
      </c>
      <c r="L50" s="6">
        <v>0.18753125000000004</v>
      </c>
      <c r="M50" s="6">
        <v>0.17212499999999983</v>
      </c>
      <c r="N50" s="6">
        <v>0.16929166666666656</v>
      </c>
      <c r="O50" s="6">
        <v>0.16645833333333329</v>
      </c>
      <c r="P50" s="6">
        <v>0.16362500000000005</v>
      </c>
      <c r="Q50" s="6">
        <v>0.16079166666666678</v>
      </c>
      <c r="R50" s="6">
        <v>0.15795833333333351</v>
      </c>
      <c r="S50" s="6">
        <v>0.15185876597150341</v>
      </c>
    </row>
    <row r="51" spans="1:19">
      <c r="A51" t="s">
        <v>551</v>
      </c>
      <c r="B51" t="s">
        <v>64</v>
      </c>
      <c r="C51" t="s">
        <v>83</v>
      </c>
      <c r="D51" t="s">
        <v>26</v>
      </c>
      <c r="E51" t="s">
        <v>410</v>
      </c>
      <c r="F51" s="6">
        <f t="shared" si="0"/>
        <v>0.18699999999999997</v>
      </c>
      <c r="G51" s="6">
        <f t="shared" si="1"/>
        <v>0.15300000000000002</v>
      </c>
      <c r="H51" s="6">
        <v>0.22500000000000001</v>
      </c>
      <c r="I51" s="6">
        <v>0.21356249999999996</v>
      </c>
      <c r="J51" s="6">
        <v>0.19868750000000002</v>
      </c>
      <c r="K51" s="6">
        <v>0.18540625000000002</v>
      </c>
      <c r="L51" s="6">
        <v>0.17159375000000004</v>
      </c>
      <c r="M51" s="6">
        <v>0.16574999999999984</v>
      </c>
      <c r="N51" s="6">
        <v>0.16149999999999989</v>
      </c>
      <c r="O51" s="6">
        <v>0.15724999999999995</v>
      </c>
      <c r="P51" s="6">
        <v>0.15300000000000002</v>
      </c>
      <c r="Q51" s="6">
        <v>0.14875000000000008</v>
      </c>
      <c r="R51" s="6">
        <v>0.14450000000000013</v>
      </c>
      <c r="S51" s="6">
        <v>0.23328980332582872</v>
      </c>
    </row>
    <row r="52" spans="1:19">
      <c r="A52" t="s">
        <v>551</v>
      </c>
      <c r="B52" t="s">
        <v>64</v>
      </c>
      <c r="C52" t="s">
        <v>84</v>
      </c>
      <c r="D52" t="s">
        <v>25</v>
      </c>
      <c r="E52" t="s">
        <v>411</v>
      </c>
      <c r="F52" s="6">
        <f t="shared" si="0"/>
        <v>0.18965624999999994</v>
      </c>
      <c r="G52" s="6">
        <f t="shared" si="1"/>
        <v>0.15353125000000004</v>
      </c>
      <c r="H52" s="6">
        <v>0.22500000000000003</v>
      </c>
      <c r="I52" s="6">
        <v>0.21249999999999999</v>
      </c>
      <c r="J52" s="6">
        <v>0.19018749999999998</v>
      </c>
      <c r="K52" s="6">
        <v>0.18859375000000003</v>
      </c>
      <c r="L52" s="6">
        <v>0.1822187499999999</v>
      </c>
      <c r="M52" s="6">
        <v>0.17478124999999992</v>
      </c>
      <c r="N52" s="6">
        <v>0.16769791666666661</v>
      </c>
      <c r="O52" s="6">
        <v>0.16061458333333331</v>
      </c>
      <c r="P52" s="6">
        <v>0.15353125000000004</v>
      </c>
      <c r="Q52" s="6">
        <v>0.14644791666666673</v>
      </c>
      <c r="R52" s="6">
        <v>0.13936458333333343</v>
      </c>
      <c r="S52" s="6">
        <v>0.14485144645736142</v>
      </c>
    </row>
    <row r="53" spans="1:19">
      <c r="A53" t="s">
        <v>551</v>
      </c>
      <c r="B53" t="s">
        <v>64</v>
      </c>
      <c r="C53" t="s">
        <v>85</v>
      </c>
      <c r="D53" t="s">
        <v>25</v>
      </c>
      <c r="E53" t="s">
        <v>411</v>
      </c>
      <c r="F53" s="6">
        <f t="shared" si="0"/>
        <v>0.19401249999999998</v>
      </c>
      <c r="G53" s="6">
        <f t="shared" si="1"/>
        <v>0.15406249999999996</v>
      </c>
      <c r="H53" s="6">
        <v>0.22500000000000001</v>
      </c>
      <c r="I53" s="6">
        <v>0.21887499999999999</v>
      </c>
      <c r="J53" s="6">
        <v>0.20081249999999998</v>
      </c>
      <c r="K53" s="6">
        <v>0.19549999999999998</v>
      </c>
      <c r="L53" s="6">
        <v>0.17743749999999997</v>
      </c>
      <c r="M53" s="6">
        <v>0.17743749999999997</v>
      </c>
      <c r="N53" s="6">
        <v>0.1696458333333333</v>
      </c>
      <c r="O53" s="6">
        <v>0.16185416666666663</v>
      </c>
      <c r="P53" s="6">
        <v>0.15406249999999996</v>
      </c>
      <c r="Q53" s="6">
        <v>0.14627083333333329</v>
      </c>
      <c r="R53" s="6">
        <v>0.13847916666666663</v>
      </c>
      <c r="S53" s="6">
        <v>0.16921324267589466</v>
      </c>
    </row>
    <row r="54" spans="1:19">
      <c r="A54" t="s">
        <v>551</v>
      </c>
      <c r="B54" t="s">
        <v>64</v>
      </c>
      <c r="C54" t="s">
        <v>86</v>
      </c>
      <c r="D54" t="s">
        <v>25</v>
      </c>
      <c r="E54" t="s">
        <v>411</v>
      </c>
      <c r="F54" s="6">
        <f t="shared" si="0"/>
        <v>0.23906249999999996</v>
      </c>
      <c r="G54" s="6">
        <f t="shared" si="1"/>
        <v>0.17849999999999996</v>
      </c>
      <c r="H54" s="6">
        <v>0.23743428622159091</v>
      </c>
      <c r="I54" s="6">
        <v>0.26881250000000001</v>
      </c>
      <c r="J54" s="6">
        <v>0.24543749999999989</v>
      </c>
      <c r="K54" s="6">
        <v>0.231625</v>
      </c>
      <c r="L54" s="6">
        <v>0.23162499999999986</v>
      </c>
      <c r="M54" s="6">
        <v>0.2178125000000001</v>
      </c>
      <c r="N54" s="6">
        <v>0.20470833333333338</v>
      </c>
      <c r="O54" s="6">
        <v>0.19160416666666666</v>
      </c>
      <c r="P54" s="6">
        <v>0.17849999999999996</v>
      </c>
      <c r="Q54" s="6">
        <v>0.16539583333333324</v>
      </c>
      <c r="R54" s="6">
        <v>0.15229166666666652</v>
      </c>
      <c r="S54" s="6">
        <v>0.22872306557064467</v>
      </c>
    </row>
    <row r="55" spans="1:19">
      <c r="A55" t="s">
        <v>551</v>
      </c>
      <c r="B55" t="s">
        <v>64</v>
      </c>
      <c r="C55" t="s">
        <v>87</v>
      </c>
      <c r="D55" t="s">
        <v>25</v>
      </c>
      <c r="E55" t="s">
        <v>411</v>
      </c>
      <c r="F55" s="6">
        <f t="shared" si="0"/>
        <v>0.18912500000000002</v>
      </c>
      <c r="G55" s="6">
        <f t="shared" si="1"/>
        <v>0.14025000000000001</v>
      </c>
      <c r="H55" s="6">
        <v>0.22500000000000001</v>
      </c>
      <c r="I55" s="6">
        <v>0.22418750000000004</v>
      </c>
      <c r="J55" s="6">
        <v>0.19443749999999996</v>
      </c>
      <c r="K55" s="6">
        <v>0.1822187499999999</v>
      </c>
      <c r="L55" s="6">
        <v>0.17265625000000004</v>
      </c>
      <c r="M55" s="6">
        <v>0.17212500000000008</v>
      </c>
      <c r="N55" s="6">
        <v>0.16150000000000006</v>
      </c>
      <c r="O55" s="6">
        <v>0.15087500000000004</v>
      </c>
      <c r="P55" s="6">
        <v>0.14025000000000001</v>
      </c>
      <c r="Q55" s="6">
        <v>0.12962499999999999</v>
      </c>
      <c r="R55" s="6">
        <v>0.11899999999999997</v>
      </c>
      <c r="S55" s="6">
        <v>0.17312029220282571</v>
      </c>
    </row>
    <row r="56" spans="1:19">
      <c r="A56" t="s">
        <v>551</v>
      </c>
      <c r="B56" t="s">
        <v>64</v>
      </c>
      <c r="C56" t="s">
        <v>88</v>
      </c>
      <c r="D56" t="s">
        <v>25</v>
      </c>
      <c r="E56" t="s">
        <v>411</v>
      </c>
      <c r="F56" s="6">
        <f t="shared" si="0"/>
        <v>0.15406250000000002</v>
      </c>
      <c r="G56" s="6">
        <f t="shared" si="1"/>
        <v>8.712499999999998E-2</v>
      </c>
      <c r="H56" s="6">
        <v>0.22500000000000001</v>
      </c>
      <c r="I56" s="6">
        <v>0.22525000000000001</v>
      </c>
      <c r="J56" s="6">
        <v>0.15512499999999996</v>
      </c>
      <c r="K56" s="6">
        <v>0.13759375000000004</v>
      </c>
      <c r="L56" s="6">
        <v>0.13015624999999995</v>
      </c>
      <c r="M56" s="6">
        <v>0.12218750000000013</v>
      </c>
      <c r="N56" s="6">
        <v>0.11050000000000008</v>
      </c>
      <c r="O56" s="6">
        <v>9.8812500000000039E-2</v>
      </c>
      <c r="P56" s="6">
        <v>8.712499999999998E-2</v>
      </c>
      <c r="Q56" s="6">
        <v>7.5437499999999935E-2</v>
      </c>
      <c r="R56" s="6">
        <v>6.374999999999989E-2</v>
      </c>
      <c r="S56" s="6">
        <v>0.14428123130949413</v>
      </c>
    </row>
    <row r="57" spans="1:19">
      <c r="A57" t="s">
        <v>551</v>
      </c>
      <c r="B57" t="s">
        <v>64</v>
      </c>
      <c r="C57" t="s">
        <v>89</v>
      </c>
      <c r="D57" t="s">
        <v>25</v>
      </c>
      <c r="E57" t="s">
        <v>411</v>
      </c>
      <c r="F57" s="6">
        <f t="shared" si="0"/>
        <v>0.176375</v>
      </c>
      <c r="G57" s="6">
        <f t="shared" si="1"/>
        <v>0.11900000000000002</v>
      </c>
      <c r="H57" s="6">
        <v>0.22500000000000001</v>
      </c>
      <c r="I57" s="6">
        <v>0.21834374999999998</v>
      </c>
      <c r="J57" s="6">
        <v>0.18753125000000001</v>
      </c>
      <c r="K57" s="6">
        <v>0.16787499999999997</v>
      </c>
      <c r="L57" s="6">
        <v>0.16149999999999998</v>
      </c>
      <c r="M57" s="6">
        <v>0.14662500000000014</v>
      </c>
      <c r="N57" s="6">
        <v>0.13741666666666677</v>
      </c>
      <c r="O57" s="6">
        <v>0.1282083333333334</v>
      </c>
      <c r="P57" s="6">
        <v>0.11900000000000001</v>
      </c>
      <c r="Q57" s="6">
        <v>0.10979166666666663</v>
      </c>
      <c r="R57" s="6">
        <v>0.10058333333333326</v>
      </c>
      <c r="S57" s="6">
        <v>0.14428123130949413</v>
      </c>
    </row>
    <row r="58" spans="1:19">
      <c r="A58" t="s">
        <v>551</v>
      </c>
      <c r="B58" t="s">
        <v>64</v>
      </c>
      <c r="C58" t="s">
        <v>186</v>
      </c>
      <c r="D58" t="s">
        <v>24</v>
      </c>
      <c r="E58" t="s">
        <v>431</v>
      </c>
      <c r="F58" s="6">
        <f t="shared" si="0"/>
        <v>0.26296875000000003</v>
      </c>
      <c r="G58" s="6">
        <f t="shared" si="1"/>
        <v>0.16309374999999995</v>
      </c>
      <c r="H58" s="6">
        <v>0.26369981223912731</v>
      </c>
      <c r="I58" s="6">
        <v>0.3304375</v>
      </c>
      <c r="J58" s="6">
        <v>0.27943750000000001</v>
      </c>
      <c r="K58" s="6">
        <v>0.24915625000000011</v>
      </c>
      <c r="L58" s="6">
        <v>0.23321875000000006</v>
      </c>
      <c r="M58" s="6">
        <v>0.22259374999999981</v>
      </c>
      <c r="N58" s="6">
        <v>0.20276041666666653</v>
      </c>
      <c r="O58" s="6">
        <v>0.18292708333333324</v>
      </c>
      <c r="P58" s="6">
        <v>0.16309374999999995</v>
      </c>
      <c r="Q58" s="6">
        <v>0.14326041666666667</v>
      </c>
      <c r="R58" s="6">
        <v>0.12342708333333338</v>
      </c>
      <c r="S58" s="6">
        <v>0.18856663934391349</v>
      </c>
    </row>
    <row r="59" spans="1:19">
      <c r="A59" t="s">
        <v>551</v>
      </c>
      <c r="B59" t="s">
        <v>64</v>
      </c>
      <c r="C59" t="s">
        <v>333</v>
      </c>
      <c r="D59" t="s">
        <v>24</v>
      </c>
      <c r="E59" t="s">
        <v>431</v>
      </c>
      <c r="F59" s="6">
        <f t="shared" si="0"/>
        <v>0.19815624999999998</v>
      </c>
      <c r="G59" s="6">
        <f t="shared" si="1"/>
        <v>0.15246874999999999</v>
      </c>
      <c r="H59" s="6">
        <v>0.22500000000000001</v>
      </c>
      <c r="I59" s="6">
        <v>0.21887499999999999</v>
      </c>
      <c r="J59" s="6">
        <v>0.20293749999999999</v>
      </c>
      <c r="K59" s="6">
        <v>0.19656249999999997</v>
      </c>
      <c r="L59" s="6">
        <v>0.18699999999999997</v>
      </c>
      <c r="M59" s="6">
        <v>0.18540625000000002</v>
      </c>
      <c r="N59" s="6">
        <v>0.17442708333333334</v>
      </c>
      <c r="O59" s="6">
        <v>0.16344791666666666</v>
      </c>
      <c r="P59" s="6">
        <v>0.15246874999999999</v>
      </c>
      <c r="Q59" s="6">
        <v>0.14148958333333331</v>
      </c>
      <c r="R59" s="6">
        <v>0.13051041666666663</v>
      </c>
      <c r="S59" s="6">
        <v>0.1527693545526374</v>
      </c>
    </row>
    <row r="60" spans="1:19">
      <c r="A60" t="s">
        <v>551</v>
      </c>
      <c r="B60" t="s">
        <v>64</v>
      </c>
      <c r="C60" t="s">
        <v>90</v>
      </c>
      <c r="D60" t="s">
        <v>23</v>
      </c>
      <c r="E60" t="s">
        <v>412</v>
      </c>
      <c r="F60" s="6">
        <f t="shared" si="0"/>
        <v>0.17850000000000002</v>
      </c>
      <c r="G60" s="6">
        <f t="shared" si="1"/>
        <v>0.1221875</v>
      </c>
      <c r="H60" s="6">
        <v>0.22500000000000001</v>
      </c>
      <c r="I60" s="6">
        <v>0.21887499999999996</v>
      </c>
      <c r="J60" s="6">
        <v>0.18700000000000008</v>
      </c>
      <c r="K60" s="6">
        <v>0.17106250000000001</v>
      </c>
      <c r="L60" s="6">
        <v>0.16256249999999997</v>
      </c>
      <c r="M60" s="6">
        <v>0.15300000000000002</v>
      </c>
      <c r="N60" s="6">
        <v>0.14272916666666668</v>
      </c>
      <c r="O60" s="6">
        <v>0.13245833333333334</v>
      </c>
      <c r="P60" s="6">
        <v>0.12218749999999999</v>
      </c>
      <c r="Q60" s="6">
        <v>0.11191666666666665</v>
      </c>
      <c r="R60" s="6">
        <v>0.10164583333333331</v>
      </c>
      <c r="S60" s="6">
        <v>0.12457081089714009</v>
      </c>
    </row>
    <row r="61" spans="1:19">
      <c r="A61" t="s">
        <v>551</v>
      </c>
      <c r="B61" t="s">
        <v>64</v>
      </c>
      <c r="C61" t="s">
        <v>91</v>
      </c>
      <c r="D61" t="s">
        <v>22</v>
      </c>
      <c r="E61" t="s">
        <v>413</v>
      </c>
      <c r="F61" s="6">
        <f t="shared" si="0"/>
        <v>0.24363124999999991</v>
      </c>
      <c r="G61" s="6">
        <f t="shared" si="1"/>
        <v>0.22684375000000007</v>
      </c>
      <c r="H61" s="6">
        <v>0.22500000000000001</v>
      </c>
      <c r="I61" s="6">
        <v>0.24968750000000001</v>
      </c>
      <c r="J61" s="6">
        <v>0.24862500000000007</v>
      </c>
      <c r="K61" s="6">
        <v>0.24278124999999995</v>
      </c>
      <c r="L61" s="6">
        <v>0.23853124999999981</v>
      </c>
      <c r="M61" s="6">
        <v>0.23853124999999981</v>
      </c>
      <c r="N61" s="6">
        <v>0.23463541666666657</v>
      </c>
      <c r="O61" s="6">
        <v>0.23073958333333333</v>
      </c>
      <c r="P61" s="6">
        <v>0.22684375000000007</v>
      </c>
      <c r="Q61" s="6">
        <v>0.22294791666666683</v>
      </c>
      <c r="R61" s="6">
        <v>0.21905208333333359</v>
      </c>
      <c r="S61" s="6">
        <v>0.22110408759237765</v>
      </c>
    </row>
    <row r="62" spans="1:19">
      <c r="A62" t="s">
        <v>551</v>
      </c>
      <c r="B62" t="s">
        <v>64</v>
      </c>
      <c r="C62" t="s">
        <v>92</v>
      </c>
      <c r="D62" t="s">
        <v>22</v>
      </c>
      <c r="E62" t="s">
        <v>413</v>
      </c>
      <c r="F62" s="6">
        <f t="shared" si="0"/>
        <v>0.25064374999999994</v>
      </c>
      <c r="G62" s="6">
        <f t="shared" si="1"/>
        <v>0.21196874999999998</v>
      </c>
      <c r="H62" s="6">
        <v>0.23685186359026372</v>
      </c>
      <c r="I62" s="6">
        <v>0.27518749999999997</v>
      </c>
      <c r="J62" s="6">
        <v>0.26137500000000008</v>
      </c>
      <c r="K62" s="6">
        <v>0.24596874999999999</v>
      </c>
      <c r="L62" s="6">
        <v>0.24596874999999999</v>
      </c>
      <c r="M62" s="6">
        <v>0.22471874999999983</v>
      </c>
      <c r="N62" s="6">
        <v>0.22046874999999988</v>
      </c>
      <c r="O62" s="6">
        <v>0.21621874999999993</v>
      </c>
      <c r="P62" s="6">
        <v>0.21196875000000001</v>
      </c>
      <c r="Q62" s="6">
        <v>0.20771875000000006</v>
      </c>
      <c r="R62" s="6">
        <v>0.20346875000000011</v>
      </c>
      <c r="S62" s="6">
        <v>0.22110408759237765</v>
      </c>
    </row>
    <row r="63" spans="1:19">
      <c r="A63" t="s">
        <v>551</v>
      </c>
      <c r="B63" t="s">
        <v>64</v>
      </c>
      <c r="C63" t="s">
        <v>93</v>
      </c>
      <c r="D63" t="s">
        <v>22</v>
      </c>
      <c r="E63" t="s">
        <v>413</v>
      </c>
      <c r="F63" s="6">
        <f t="shared" si="0"/>
        <v>0.24703124999999998</v>
      </c>
      <c r="G63" s="6">
        <f t="shared" si="1"/>
        <v>0.18115624999999999</v>
      </c>
      <c r="H63" s="6">
        <v>0.23922901869379656</v>
      </c>
      <c r="I63" s="6">
        <v>0.27625</v>
      </c>
      <c r="J63" s="6">
        <v>0.255</v>
      </c>
      <c r="K63" s="6">
        <v>0.24012500000000001</v>
      </c>
      <c r="L63" s="6">
        <v>0.24012499999999987</v>
      </c>
      <c r="M63" s="6">
        <v>0.22365625000000017</v>
      </c>
      <c r="N63" s="6">
        <v>0.20948958333333345</v>
      </c>
      <c r="O63" s="6">
        <v>0.19532291666666673</v>
      </c>
      <c r="P63" s="6">
        <v>0.18115624999999999</v>
      </c>
      <c r="Q63" s="6">
        <v>0.16698958333333327</v>
      </c>
      <c r="R63" s="6">
        <v>0.15282291666666656</v>
      </c>
      <c r="S63" s="6">
        <v>0.13963784186668968</v>
      </c>
    </row>
    <row r="64" spans="1:19">
      <c r="A64" t="s">
        <v>551</v>
      </c>
      <c r="B64" t="s">
        <v>64</v>
      </c>
      <c r="C64" t="s">
        <v>94</v>
      </c>
      <c r="D64" t="s">
        <v>22</v>
      </c>
      <c r="E64" t="s">
        <v>413</v>
      </c>
      <c r="F64" s="6">
        <f t="shared" si="0"/>
        <v>0.22057500000000005</v>
      </c>
      <c r="G64" s="6">
        <f t="shared" si="1"/>
        <v>0.16999999999999996</v>
      </c>
      <c r="H64" s="6">
        <v>0.22500000000000001</v>
      </c>
      <c r="I64" s="6">
        <v>0.24331249999999999</v>
      </c>
      <c r="J64" s="6">
        <v>0.22737499999999997</v>
      </c>
      <c r="K64" s="6">
        <v>0.2162187500000001</v>
      </c>
      <c r="L64" s="6">
        <v>0.2162187500000001</v>
      </c>
      <c r="M64" s="6">
        <v>0.19975000000000009</v>
      </c>
      <c r="N64" s="6">
        <v>0.18983333333333338</v>
      </c>
      <c r="O64" s="6">
        <v>0.17991666666666667</v>
      </c>
      <c r="P64" s="6">
        <v>0.16999999999999996</v>
      </c>
      <c r="Q64" s="6">
        <v>0.16008333333333324</v>
      </c>
      <c r="R64" s="6">
        <v>0.15016666666666653</v>
      </c>
      <c r="S64" s="6">
        <v>0.15023374707186657</v>
      </c>
    </row>
    <row r="65" spans="1:19">
      <c r="A65" t="s">
        <v>551</v>
      </c>
      <c r="B65" t="s">
        <v>64</v>
      </c>
      <c r="C65" t="s">
        <v>95</v>
      </c>
      <c r="D65" t="s">
        <v>22</v>
      </c>
      <c r="E65" t="s">
        <v>413</v>
      </c>
      <c r="F65" s="6">
        <f t="shared" si="0"/>
        <v>0.265625</v>
      </c>
      <c r="G65" s="6">
        <f t="shared" si="1"/>
        <v>0.20081250000000006</v>
      </c>
      <c r="H65" s="6">
        <v>0.2511174726277372</v>
      </c>
      <c r="I65" s="6">
        <v>0.28900000000000003</v>
      </c>
      <c r="J65" s="6">
        <v>0.27306249999999999</v>
      </c>
      <c r="K65" s="6">
        <v>0.26509375000000007</v>
      </c>
      <c r="L65" s="6">
        <v>0.25871874999999983</v>
      </c>
      <c r="M65" s="6">
        <v>0.24225000000000002</v>
      </c>
      <c r="N65" s="6">
        <v>0.22843750000000004</v>
      </c>
      <c r="O65" s="6">
        <v>0.21462500000000007</v>
      </c>
      <c r="P65" s="6">
        <v>0.20081250000000006</v>
      </c>
      <c r="Q65" s="6">
        <v>0.18700000000000008</v>
      </c>
      <c r="R65" s="6">
        <v>0.17318750000000011</v>
      </c>
      <c r="S65" s="6">
        <v>0.26115875601590388</v>
      </c>
    </row>
    <row r="66" spans="1:19">
      <c r="A66" t="s">
        <v>551</v>
      </c>
      <c r="B66" t="s">
        <v>64</v>
      </c>
      <c r="C66" t="s">
        <v>96</v>
      </c>
      <c r="D66" t="s">
        <v>22</v>
      </c>
      <c r="E66" t="s">
        <v>413</v>
      </c>
      <c r="F66" s="6">
        <f t="shared" si="0"/>
        <v>0.29803125000000003</v>
      </c>
      <c r="G66" s="6">
        <f t="shared" si="1"/>
        <v>0.24490624999999988</v>
      </c>
      <c r="H66" s="6">
        <v>0.27193317095588232</v>
      </c>
      <c r="I66" s="6">
        <v>0.32353124999999999</v>
      </c>
      <c r="J66" s="6">
        <v>0.30653124999999998</v>
      </c>
      <c r="K66" s="6">
        <v>0.29750000000000004</v>
      </c>
      <c r="L66" s="6">
        <v>0.2858124999999998</v>
      </c>
      <c r="M66" s="6">
        <v>0.2767812500000002</v>
      </c>
      <c r="N66" s="6">
        <v>0.26615625000000009</v>
      </c>
      <c r="O66" s="6">
        <v>0.25553124999999999</v>
      </c>
      <c r="P66" s="6">
        <v>0.24490624999999991</v>
      </c>
      <c r="Q66" s="6">
        <v>0.2342812499999998</v>
      </c>
      <c r="R66" s="6">
        <v>0.2236562499999997</v>
      </c>
      <c r="S66" s="6">
        <v>0.25665490097649812</v>
      </c>
    </row>
    <row r="67" spans="1:19">
      <c r="A67" t="s">
        <v>551</v>
      </c>
      <c r="B67" t="s">
        <v>64</v>
      </c>
      <c r="C67" t="s">
        <v>97</v>
      </c>
      <c r="D67" t="s">
        <v>22</v>
      </c>
      <c r="E67" t="s">
        <v>413</v>
      </c>
      <c r="F67" s="6">
        <f t="shared" si="0"/>
        <v>0.2648812499999999</v>
      </c>
      <c r="G67" s="6">
        <f t="shared" si="1"/>
        <v>0.20506249999999993</v>
      </c>
      <c r="H67" s="6">
        <v>0.24999787260923639</v>
      </c>
      <c r="I67" s="6">
        <v>0.28474999999999995</v>
      </c>
      <c r="J67" s="6">
        <v>0.2709375</v>
      </c>
      <c r="K67" s="6">
        <v>0.26190624999999995</v>
      </c>
      <c r="L67" s="6">
        <v>0.25340624999999972</v>
      </c>
      <c r="M67" s="6">
        <v>0.25340624999999972</v>
      </c>
      <c r="N67" s="6">
        <v>0.23729166666666646</v>
      </c>
      <c r="O67" s="6">
        <v>0.22117708333333319</v>
      </c>
      <c r="P67" s="6">
        <v>0.20506249999999995</v>
      </c>
      <c r="Q67" s="6">
        <v>0.18894791666666669</v>
      </c>
      <c r="R67" s="6">
        <v>0.17283333333333342</v>
      </c>
      <c r="S67" s="6">
        <v>0.19994811155723283</v>
      </c>
    </row>
    <row r="68" spans="1:19">
      <c r="A68" t="s">
        <v>551</v>
      </c>
      <c r="B68" t="s">
        <v>64</v>
      </c>
      <c r="C68" t="s">
        <v>98</v>
      </c>
      <c r="D68" t="s">
        <v>22</v>
      </c>
      <c r="E68" t="s">
        <v>413</v>
      </c>
      <c r="F68" s="6">
        <f t="shared" si="0"/>
        <v>0.26477499999999993</v>
      </c>
      <c r="G68" s="6">
        <f t="shared" si="1"/>
        <v>0.20984374999999997</v>
      </c>
      <c r="H68" s="6">
        <v>0.24805256853814478</v>
      </c>
      <c r="I68" s="6">
        <v>0.28634375000000001</v>
      </c>
      <c r="J68" s="6">
        <v>0.26934374999999994</v>
      </c>
      <c r="K68" s="6">
        <v>0.26668750000000008</v>
      </c>
      <c r="L68" s="6">
        <v>0.25074999999999986</v>
      </c>
      <c r="M68" s="6">
        <v>0.25074999999999986</v>
      </c>
      <c r="N68" s="6">
        <v>0.23711458333333324</v>
      </c>
      <c r="O68" s="6">
        <v>0.22347916666666662</v>
      </c>
      <c r="P68" s="6">
        <v>0.20984374999999997</v>
      </c>
      <c r="Q68" s="6">
        <v>0.19620833333333335</v>
      </c>
      <c r="R68" s="6">
        <v>0.18257291666666672</v>
      </c>
      <c r="S68" s="6">
        <v>0.19994811155723283</v>
      </c>
    </row>
    <row r="69" spans="1:19">
      <c r="A69" t="s">
        <v>551</v>
      </c>
      <c r="B69" t="s">
        <v>64</v>
      </c>
      <c r="C69" t="s">
        <v>133</v>
      </c>
      <c r="D69" t="s">
        <v>21</v>
      </c>
      <c r="E69" t="s">
        <v>415</v>
      </c>
      <c r="F69" s="6">
        <f t="shared" si="0"/>
        <v>0.41437499999999999</v>
      </c>
      <c r="G69" s="6">
        <f t="shared" si="1"/>
        <v>0.36443750000000003</v>
      </c>
      <c r="H69" s="6">
        <v>0.38940625000000001</v>
      </c>
      <c r="I69" s="6">
        <v>0.43881250000000005</v>
      </c>
      <c r="J69" s="6">
        <v>0.42074999999999996</v>
      </c>
      <c r="K69" s="6">
        <v>0.41543749999999996</v>
      </c>
      <c r="L69" s="6">
        <v>0.4080000000000002</v>
      </c>
      <c r="M69" s="6">
        <v>0.38887499999999975</v>
      </c>
      <c r="N69" s="6">
        <v>0.38072916666666651</v>
      </c>
      <c r="O69" s="6">
        <v>0.37258333333333327</v>
      </c>
      <c r="P69" s="6">
        <v>0.36443750000000003</v>
      </c>
      <c r="Q69" s="6">
        <v>0.35629166666666678</v>
      </c>
      <c r="R69" s="6">
        <v>0.34814583333333354</v>
      </c>
      <c r="S69" s="6">
        <v>0.30766286406707222</v>
      </c>
    </row>
    <row r="70" spans="1:19">
      <c r="A70" t="s">
        <v>551</v>
      </c>
      <c r="B70" t="s">
        <v>64</v>
      </c>
      <c r="C70" t="s">
        <v>134</v>
      </c>
      <c r="D70" t="s">
        <v>21</v>
      </c>
      <c r="E70" t="s">
        <v>415</v>
      </c>
      <c r="F70" s="6">
        <f t="shared" si="0"/>
        <v>0.38568749999999996</v>
      </c>
      <c r="G70" s="6">
        <f t="shared" si="1"/>
        <v>0.33681250000000007</v>
      </c>
      <c r="H70" s="6">
        <v>0.36125000000000007</v>
      </c>
      <c r="I70" s="6">
        <v>0.41650000000000004</v>
      </c>
      <c r="J70" s="6">
        <v>0.3941874999999998</v>
      </c>
      <c r="K70" s="6">
        <v>0.38143750000000032</v>
      </c>
      <c r="L70" s="6">
        <v>0.37187499999999973</v>
      </c>
      <c r="M70" s="6">
        <v>0.36443750000000008</v>
      </c>
      <c r="N70" s="6">
        <v>0.35522916666666676</v>
      </c>
      <c r="O70" s="6">
        <v>0.34602083333333344</v>
      </c>
      <c r="P70" s="6">
        <v>0.33681250000000007</v>
      </c>
      <c r="Q70" s="6">
        <v>0.32760416666666675</v>
      </c>
      <c r="R70" s="6">
        <v>0.31839583333333343</v>
      </c>
      <c r="S70" s="6">
        <v>0.29007963921080965</v>
      </c>
    </row>
    <row r="71" spans="1:19">
      <c r="A71" t="s">
        <v>551</v>
      </c>
      <c r="B71" t="s">
        <v>64</v>
      </c>
      <c r="C71" t="s">
        <v>135</v>
      </c>
      <c r="D71" t="s">
        <v>21</v>
      </c>
      <c r="E71" t="s">
        <v>415</v>
      </c>
      <c r="F71" s="6">
        <f t="shared" si="0"/>
        <v>0.37293750000000003</v>
      </c>
      <c r="G71" s="6">
        <f t="shared" si="1"/>
        <v>0.32406249999999998</v>
      </c>
      <c r="H71" s="6">
        <v>0.34849999999999992</v>
      </c>
      <c r="I71" s="6">
        <v>0.41862499999999991</v>
      </c>
      <c r="J71" s="6">
        <v>0.38037500000000002</v>
      </c>
      <c r="K71" s="6">
        <v>0.36443750000000008</v>
      </c>
      <c r="L71" s="6">
        <v>0.35381250000000009</v>
      </c>
      <c r="M71" s="6">
        <v>0.34743750000000007</v>
      </c>
      <c r="N71" s="6">
        <v>0.33964583333333337</v>
      </c>
      <c r="O71" s="6">
        <v>0.33185416666666667</v>
      </c>
      <c r="P71" s="6">
        <v>0.32406249999999992</v>
      </c>
      <c r="Q71" s="6">
        <v>0.31627083333333322</v>
      </c>
      <c r="R71" s="6">
        <v>0.30847916666666653</v>
      </c>
      <c r="S71" s="6">
        <v>0.2853155167434332</v>
      </c>
    </row>
    <row r="72" spans="1:19">
      <c r="A72" t="s">
        <v>551</v>
      </c>
      <c r="B72" t="s">
        <v>64</v>
      </c>
      <c r="C72" t="s">
        <v>136</v>
      </c>
      <c r="D72" t="s">
        <v>21</v>
      </c>
      <c r="E72" t="s">
        <v>415</v>
      </c>
      <c r="F72" s="6">
        <f t="shared" si="0"/>
        <v>0.38993749999999999</v>
      </c>
      <c r="G72" s="6">
        <f t="shared" si="1"/>
        <v>0.32193750000000004</v>
      </c>
      <c r="H72" s="6">
        <v>0.35593749999999996</v>
      </c>
      <c r="I72" s="6">
        <v>0.45156249999999998</v>
      </c>
      <c r="J72" s="6">
        <v>0.40268750000000009</v>
      </c>
      <c r="K72" s="6">
        <v>0.38090624999999972</v>
      </c>
      <c r="L72" s="6">
        <v>0.36284375000000002</v>
      </c>
      <c r="M72" s="6">
        <v>0.35168750000000026</v>
      </c>
      <c r="N72" s="6">
        <v>0.34177083333333352</v>
      </c>
      <c r="O72" s="6">
        <v>0.33185416666666678</v>
      </c>
      <c r="P72" s="6">
        <v>0.32193749999999999</v>
      </c>
      <c r="Q72" s="6">
        <v>0.31202083333333325</v>
      </c>
      <c r="R72" s="6">
        <v>0.30210416666666651</v>
      </c>
      <c r="S72" s="6">
        <v>0.32091902824293655</v>
      </c>
    </row>
    <row r="73" spans="1:19">
      <c r="A73" t="s">
        <v>551</v>
      </c>
      <c r="B73" t="s">
        <v>64</v>
      </c>
      <c r="C73" t="s">
        <v>137</v>
      </c>
      <c r="D73" t="s">
        <v>21</v>
      </c>
      <c r="E73" t="s">
        <v>415</v>
      </c>
      <c r="F73" s="6">
        <f t="shared" ref="F73:F136" si="3">AVERAGE(I73:M73)</f>
        <v>0.42446875000000006</v>
      </c>
      <c r="G73" s="6">
        <f t="shared" ref="G73:G136" si="4">AVERAGE(N73:R73)</f>
        <v>0.36071875000000003</v>
      </c>
      <c r="H73" s="6">
        <v>0.39259375000000002</v>
      </c>
      <c r="I73" s="6">
        <v>0.47228125000000004</v>
      </c>
      <c r="J73" s="6">
        <v>0.43934375000000014</v>
      </c>
      <c r="K73" s="6">
        <v>0.41278124999999977</v>
      </c>
      <c r="L73" s="6">
        <v>0.39896874999999982</v>
      </c>
      <c r="M73" s="6">
        <v>0.39896875000000026</v>
      </c>
      <c r="N73" s="6">
        <v>0.38621875000000017</v>
      </c>
      <c r="O73" s="6">
        <v>0.37346875000000007</v>
      </c>
      <c r="P73" s="6">
        <v>0.36071875000000003</v>
      </c>
      <c r="Q73" s="6">
        <v>0.34796874999999994</v>
      </c>
      <c r="R73" s="6">
        <v>0.33521874999999984</v>
      </c>
      <c r="S73" s="6">
        <v>0.35217536603691263</v>
      </c>
    </row>
    <row r="74" spans="1:19">
      <c r="A74" t="s">
        <v>551</v>
      </c>
      <c r="B74" t="s">
        <v>64</v>
      </c>
      <c r="C74" t="s">
        <v>138</v>
      </c>
      <c r="D74" t="s">
        <v>20</v>
      </c>
      <c r="E74" t="s">
        <v>416</v>
      </c>
      <c r="F74" s="6">
        <f t="shared" si="3"/>
        <v>0.29325000000000001</v>
      </c>
      <c r="G74" s="6">
        <f t="shared" si="4"/>
        <v>0.24543750000000003</v>
      </c>
      <c r="H74" s="6">
        <v>0.26914987745098046</v>
      </c>
      <c r="I74" s="6">
        <v>0.33043750000000005</v>
      </c>
      <c r="J74" s="6">
        <v>0.29962499999999986</v>
      </c>
      <c r="K74" s="6">
        <v>0.28475000000000006</v>
      </c>
      <c r="L74" s="6">
        <v>0.2773124999999998</v>
      </c>
      <c r="M74" s="6">
        <v>0.27412500000000029</v>
      </c>
      <c r="N74" s="6">
        <v>0.2645625000000002</v>
      </c>
      <c r="O74" s="6">
        <v>0.25500000000000012</v>
      </c>
      <c r="P74" s="6">
        <v>0.2454375</v>
      </c>
      <c r="Q74" s="6">
        <v>0.23587499999999992</v>
      </c>
      <c r="R74" s="6">
        <v>0.22631249999999983</v>
      </c>
      <c r="S74" s="6">
        <v>0.35970869595157762</v>
      </c>
    </row>
    <row r="75" spans="1:19">
      <c r="A75" t="s">
        <v>551</v>
      </c>
      <c r="B75" t="s">
        <v>64</v>
      </c>
      <c r="C75" t="s">
        <v>159</v>
      </c>
      <c r="D75" t="s">
        <v>19</v>
      </c>
      <c r="E75" t="s">
        <v>419</v>
      </c>
      <c r="F75" s="6">
        <f t="shared" si="3"/>
        <v>0.29112499999999997</v>
      </c>
      <c r="G75" s="6">
        <f t="shared" si="4"/>
        <v>0.23800000000000004</v>
      </c>
      <c r="H75" s="6">
        <v>0.26737491830065363</v>
      </c>
      <c r="I75" s="6">
        <v>0.32459375000000001</v>
      </c>
      <c r="J75" s="6">
        <v>0.29803125000000003</v>
      </c>
      <c r="K75" s="6">
        <v>0.28581249999999986</v>
      </c>
      <c r="L75" s="6">
        <v>0.27518750000000014</v>
      </c>
      <c r="M75" s="6">
        <v>0.27200000000000002</v>
      </c>
      <c r="N75" s="6">
        <v>0.26066666666666671</v>
      </c>
      <c r="O75" s="6">
        <v>0.24933333333333338</v>
      </c>
      <c r="P75" s="6">
        <v>0.23800000000000002</v>
      </c>
      <c r="Q75" s="6">
        <v>0.22666666666666668</v>
      </c>
      <c r="R75" s="6">
        <v>0.21533333333333335</v>
      </c>
      <c r="S75" s="6">
        <v>0.27188390602655571</v>
      </c>
    </row>
    <row r="76" spans="1:19">
      <c r="A76" t="s">
        <v>551</v>
      </c>
      <c r="B76" t="s">
        <v>64</v>
      </c>
      <c r="C76" t="s">
        <v>160</v>
      </c>
      <c r="D76" t="s">
        <v>19</v>
      </c>
      <c r="E76" t="s">
        <v>419</v>
      </c>
      <c r="F76" s="6">
        <f t="shared" si="3"/>
        <v>0.29803124999999991</v>
      </c>
      <c r="G76" s="6">
        <f t="shared" si="4"/>
        <v>0.24596875000000001</v>
      </c>
      <c r="H76" s="6">
        <v>0.27174012657563024</v>
      </c>
      <c r="I76" s="6">
        <v>0.34159375000000003</v>
      </c>
      <c r="J76" s="6">
        <v>0.3054687499999999</v>
      </c>
      <c r="K76" s="6">
        <v>0.29006250000000011</v>
      </c>
      <c r="L76" s="6">
        <v>0.28049999999999981</v>
      </c>
      <c r="M76" s="6">
        <v>0.27253125</v>
      </c>
      <c r="N76" s="6">
        <v>0.26367708333333334</v>
      </c>
      <c r="O76" s="6">
        <v>0.25482291666666668</v>
      </c>
      <c r="P76" s="6">
        <v>0.24596875000000004</v>
      </c>
      <c r="Q76" s="6">
        <v>0.23711458333333338</v>
      </c>
      <c r="R76" s="6">
        <v>0.22826041666666672</v>
      </c>
      <c r="S76" s="6">
        <v>0.34479984008699149</v>
      </c>
    </row>
    <row r="77" spans="1:19">
      <c r="A77" t="s">
        <v>551</v>
      </c>
      <c r="B77" t="s">
        <v>64</v>
      </c>
      <c r="C77" t="s">
        <v>161</v>
      </c>
      <c r="D77" t="s">
        <v>19</v>
      </c>
      <c r="E77" t="s">
        <v>419</v>
      </c>
      <c r="F77" s="6">
        <f t="shared" si="3"/>
        <v>0.30121874999999998</v>
      </c>
      <c r="G77" s="6">
        <f t="shared" si="4"/>
        <v>0.23746875000000003</v>
      </c>
      <c r="H77" s="6">
        <v>0.27007992349900495</v>
      </c>
      <c r="I77" s="6">
        <v>0.34425</v>
      </c>
      <c r="J77" s="6">
        <v>0.30599999999999988</v>
      </c>
      <c r="K77" s="6">
        <v>0.29325000000000007</v>
      </c>
      <c r="L77" s="6">
        <v>0.28474999999999978</v>
      </c>
      <c r="M77" s="6">
        <v>0.27784375000000011</v>
      </c>
      <c r="N77" s="6">
        <v>0.26438541666666676</v>
      </c>
      <c r="O77" s="6">
        <v>0.25092708333333341</v>
      </c>
      <c r="P77" s="6">
        <v>0.23746875000000003</v>
      </c>
      <c r="Q77" s="6">
        <v>0.22401041666666668</v>
      </c>
      <c r="R77" s="6">
        <v>0.21055208333333333</v>
      </c>
      <c r="S77" s="6">
        <v>0.32191390587825813</v>
      </c>
    </row>
    <row r="78" spans="1:19">
      <c r="A78" t="s">
        <v>551</v>
      </c>
      <c r="B78" t="s">
        <v>64</v>
      </c>
      <c r="C78" t="s">
        <v>162</v>
      </c>
      <c r="D78" t="s">
        <v>19</v>
      </c>
      <c r="E78" t="s">
        <v>419</v>
      </c>
      <c r="F78" s="6">
        <f t="shared" si="3"/>
        <v>0.28209374999999992</v>
      </c>
      <c r="G78" s="6">
        <f t="shared" si="4"/>
        <v>0.21621874999999999</v>
      </c>
      <c r="H78" s="6">
        <v>0.25766234893926687</v>
      </c>
      <c r="I78" s="6">
        <v>0.33946875000000004</v>
      </c>
      <c r="J78" s="6">
        <v>0.29378124999999988</v>
      </c>
      <c r="K78" s="6">
        <v>0.27359375000000002</v>
      </c>
      <c r="L78" s="6">
        <v>0.25553125000000004</v>
      </c>
      <c r="M78" s="6">
        <v>0.24809374999999984</v>
      </c>
      <c r="N78" s="6">
        <v>0.23746874999999987</v>
      </c>
      <c r="O78" s="6">
        <v>0.2268437499999999</v>
      </c>
      <c r="P78" s="6">
        <v>0.21621874999999996</v>
      </c>
      <c r="Q78" s="6">
        <v>0.20559374999999999</v>
      </c>
      <c r="R78" s="6">
        <v>0.19496875000000002</v>
      </c>
      <c r="S78" s="6">
        <v>0.30943325803895466</v>
      </c>
    </row>
    <row r="79" spans="1:19">
      <c r="A79" t="s">
        <v>551</v>
      </c>
      <c r="B79" t="s">
        <v>64</v>
      </c>
      <c r="C79" t="s">
        <v>163</v>
      </c>
      <c r="D79" t="s">
        <v>19</v>
      </c>
      <c r="E79" t="s">
        <v>419</v>
      </c>
      <c r="F79" s="6">
        <f t="shared" si="3"/>
        <v>0.39099999999999996</v>
      </c>
      <c r="G79" s="6">
        <f t="shared" si="4"/>
        <v>0.34637500000000004</v>
      </c>
      <c r="H79" s="6">
        <v>0.36868750000000006</v>
      </c>
      <c r="I79" s="6">
        <v>0.44306249999999997</v>
      </c>
      <c r="J79" s="6">
        <v>0.39950000000000013</v>
      </c>
      <c r="K79" s="6">
        <v>0.38143749999999982</v>
      </c>
      <c r="L79" s="6">
        <v>0.37399999999999994</v>
      </c>
      <c r="M79" s="6">
        <v>0.35699999999999993</v>
      </c>
      <c r="N79" s="6">
        <v>0.35345833333333332</v>
      </c>
      <c r="O79" s="6">
        <v>0.34991666666666671</v>
      </c>
      <c r="P79" s="6">
        <v>0.34637500000000004</v>
      </c>
      <c r="Q79" s="6">
        <v>0.34283333333333343</v>
      </c>
      <c r="R79" s="6">
        <v>0.33929166666666682</v>
      </c>
      <c r="S79" s="6">
        <v>0.43766375451003264</v>
      </c>
    </row>
    <row r="80" spans="1:19">
      <c r="A80" t="s">
        <v>551</v>
      </c>
      <c r="B80" t="s">
        <v>64</v>
      </c>
      <c r="C80" t="s">
        <v>164</v>
      </c>
      <c r="D80" t="s">
        <v>18</v>
      </c>
      <c r="E80" t="s">
        <v>420</v>
      </c>
      <c r="F80" s="6">
        <f t="shared" si="3"/>
        <v>0.26339374999999993</v>
      </c>
      <c r="G80" s="6">
        <f t="shared" si="4"/>
        <v>0.2337499999999999</v>
      </c>
      <c r="H80" s="6">
        <v>0.24668117647058813</v>
      </c>
      <c r="I80" s="6">
        <v>0.27890624999999997</v>
      </c>
      <c r="J80" s="6">
        <v>0.26828124999999997</v>
      </c>
      <c r="K80" s="6">
        <v>0.2608437500000001</v>
      </c>
      <c r="L80" s="6">
        <v>0.25446874999999985</v>
      </c>
      <c r="M80" s="6">
        <v>0.25446874999999985</v>
      </c>
      <c r="N80" s="6">
        <v>0.24756249999999988</v>
      </c>
      <c r="O80" s="6">
        <v>0.2406562499999999</v>
      </c>
      <c r="P80" s="6">
        <v>0.23374999999999993</v>
      </c>
      <c r="Q80" s="6">
        <v>0.22684374999999996</v>
      </c>
      <c r="R80" s="6">
        <v>0.21993749999999998</v>
      </c>
      <c r="S80" s="6">
        <v>0.22302803342989494</v>
      </c>
    </row>
    <row r="81" spans="1:19">
      <c r="A81" t="s">
        <v>551</v>
      </c>
      <c r="B81" t="s">
        <v>64</v>
      </c>
      <c r="C81" t="s">
        <v>165</v>
      </c>
      <c r="D81" t="s">
        <v>18</v>
      </c>
      <c r="E81" t="s">
        <v>420</v>
      </c>
      <c r="F81" s="6">
        <f t="shared" si="3"/>
        <v>0.25765625000000003</v>
      </c>
      <c r="G81" s="6">
        <f t="shared" si="4"/>
        <v>0.21940625000000002</v>
      </c>
      <c r="H81" s="6">
        <v>0.24050259859625672</v>
      </c>
      <c r="I81" s="6">
        <v>0.27359375000000002</v>
      </c>
      <c r="J81" s="6">
        <v>0.26190624999999995</v>
      </c>
      <c r="K81" s="6">
        <v>0.25978125000000013</v>
      </c>
      <c r="L81" s="6">
        <v>0.25234375000000009</v>
      </c>
      <c r="M81" s="6">
        <v>0.24065624999999971</v>
      </c>
      <c r="N81" s="6">
        <v>0.23357291666666649</v>
      </c>
      <c r="O81" s="6">
        <v>0.22648958333333327</v>
      </c>
      <c r="P81" s="6">
        <v>0.21940625000000002</v>
      </c>
      <c r="Q81" s="6">
        <v>0.21232291666666681</v>
      </c>
      <c r="R81" s="6">
        <v>0.20523958333333359</v>
      </c>
      <c r="S81" s="6" t="s">
        <v>532</v>
      </c>
    </row>
    <row r="82" spans="1:19">
      <c r="A82" t="s">
        <v>551</v>
      </c>
      <c r="B82" t="s">
        <v>64</v>
      </c>
      <c r="C82" t="s">
        <v>166</v>
      </c>
      <c r="D82" t="s">
        <v>18</v>
      </c>
      <c r="E82" t="s">
        <v>420</v>
      </c>
      <c r="F82" s="6">
        <f t="shared" si="3"/>
        <v>0.29643750000000002</v>
      </c>
      <c r="G82" s="6">
        <f t="shared" si="4"/>
        <v>0.24968750000000006</v>
      </c>
      <c r="H82" s="6">
        <v>0.27388937881970976</v>
      </c>
      <c r="I82" s="6">
        <v>0.31609374999999995</v>
      </c>
      <c r="J82" s="6">
        <v>0.30440624999999999</v>
      </c>
      <c r="K82" s="6">
        <v>0.29590624999999998</v>
      </c>
      <c r="L82" s="6">
        <v>0.29271875000000008</v>
      </c>
      <c r="M82" s="6">
        <v>0.27306249999999993</v>
      </c>
      <c r="N82" s="6">
        <v>0.26527083333333329</v>
      </c>
      <c r="O82" s="6">
        <v>0.25747916666666665</v>
      </c>
      <c r="P82" s="6">
        <v>0.24968750000000006</v>
      </c>
      <c r="Q82" s="6">
        <v>0.24189583333333345</v>
      </c>
      <c r="R82" s="6">
        <v>0.23410416666666684</v>
      </c>
      <c r="S82" s="6" t="s">
        <v>532</v>
      </c>
    </row>
    <row r="83" spans="1:19">
      <c r="A83" t="s">
        <v>551</v>
      </c>
      <c r="B83" t="s">
        <v>64</v>
      </c>
      <c r="C83" t="s">
        <v>167</v>
      </c>
      <c r="D83" t="s">
        <v>18</v>
      </c>
      <c r="E83" t="s">
        <v>420</v>
      </c>
      <c r="F83" s="6">
        <f t="shared" si="3"/>
        <v>0.32374375</v>
      </c>
      <c r="G83" s="6">
        <f t="shared" si="4"/>
        <v>0.27996875000000004</v>
      </c>
      <c r="H83" s="6">
        <v>0.30185625000000005</v>
      </c>
      <c r="I83" s="6">
        <v>0.36231249999999998</v>
      </c>
      <c r="J83" s="6">
        <v>0.32937499999999997</v>
      </c>
      <c r="K83" s="6">
        <v>0.32034374999999998</v>
      </c>
      <c r="L83" s="6">
        <v>0.30334374999999997</v>
      </c>
      <c r="M83" s="6">
        <v>0.30334374999999997</v>
      </c>
      <c r="N83" s="6">
        <v>0.29555208333333333</v>
      </c>
      <c r="O83" s="6">
        <v>0.28776041666666669</v>
      </c>
      <c r="P83" s="6">
        <v>0.27996875000000004</v>
      </c>
      <c r="Q83" s="6">
        <v>0.2721770833333334</v>
      </c>
      <c r="R83" s="6">
        <v>0.26438541666666676</v>
      </c>
      <c r="S83" s="6" t="s">
        <v>532</v>
      </c>
    </row>
    <row r="84" spans="1:19">
      <c r="A84" t="s">
        <v>551</v>
      </c>
      <c r="B84" t="s">
        <v>64</v>
      </c>
      <c r="C84" t="s">
        <v>168</v>
      </c>
      <c r="D84" t="s">
        <v>18</v>
      </c>
      <c r="E84" t="s">
        <v>420</v>
      </c>
      <c r="F84" s="6">
        <f t="shared" si="3"/>
        <v>0.28220000000000001</v>
      </c>
      <c r="G84" s="6">
        <f t="shared" si="4"/>
        <v>0.23799999999999999</v>
      </c>
      <c r="H84" s="6">
        <v>0.26108085901027078</v>
      </c>
      <c r="I84" s="6">
        <v>0.30121874999999998</v>
      </c>
      <c r="J84" s="6">
        <v>0.28421874999999996</v>
      </c>
      <c r="K84" s="6">
        <v>0.28421874999999996</v>
      </c>
      <c r="L84" s="6">
        <v>0.27359375000000008</v>
      </c>
      <c r="M84" s="6">
        <v>0.26775000000000004</v>
      </c>
      <c r="N84" s="6">
        <v>0.25783333333333336</v>
      </c>
      <c r="O84" s="6">
        <v>0.24791666666666667</v>
      </c>
      <c r="P84" s="6">
        <v>0.23800000000000002</v>
      </c>
      <c r="Q84" s="6">
        <v>0.22808333333333333</v>
      </c>
      <c r="R84" s="6">
        <v>0.21816666666666665</v>
      </c>
      <c r="S84" s="6" t="s">
        <v>532</v>
      </c>
    </row>
    <row r="85" spans="1:19">
      <c r="A85" t="s">
        <v>551</v>
      </c>
      <c r="B85" t="s">
        <v>64</v>
      </c>
      <c r="C85" t="s">
        <v>169</v>
      </c>
      <c r="D85" t="s">
        <v>18</v>
      </c>
      <c r="E85" t="s">
        <v>420</v>
      </c>
      <c r="F85" s="6">
        <f t="shared" si="3"/>
        <v>0.35115625000000006</v>
      </c>
      <c r="G85" s="6">
        <f t="shared" si="4"/>
        <v>0.28793749999999985</v>
      </c>
      <c r="H85" s="6">
        <v>0.31954687499999995</v>
      </c>
      <c r="I85" s="6">
        <v>0.39365624999999999</v>
      </c>
      <c r="J85" s="6">
        <v>0.36071874999999992</v>
      </c>
      <c r="K85" s="6">
        <v>0.35009374999999998</v>
      </c>
      <c r="L85" s="6">
        <v>0.32565625000000015</v>
      </c>
      <c r="M85" s="6">
        <v>0.32565625000000015</v>
      </c>
      <c r="N85" s="6">
        <v>0.31308333333333338</v>
      </c>
      <c r="O85" s="6">
        <v>0.30051041666666661</v>
      </c>
      <c r="P85" s="6">
        <v>0.2879374999999999</v>
      </c>
      <c r="Q85" s="6">
        <v>0.27536458333333313</v>
      </c>
      <c r="R85" s="6">
        <v>0.26279166666666637</v>
      </c>
      <c r="S85" s="6" t="s">
        <v>532</v>
      </c>
    </row>
    <row r="86" spans="1:19">
      <c r="A86" t="s">
        <v>551</v>
      </c>
      <c r="B86" t="s">
        <v>64</v>
      </c>
      <c r="C86" t="s">
        <v>170</v>
      </c>
      <c r="D86" t="s">
        <v>18</v>
      </c>
      <c r="E86" t="s">
        <v>420</v>
      </c>
      <c r="F86" s="6">
        <f t="shared" si="3"/>
        <v>0.25818749999999996</v>
      </c>
      <c r="G86" s="6">
        <f t="shared" si="4"/>
        <v>0.22206250000000011</v>
      </c>
      <c r="H86" s="6">
        <v>0.24118645510835915</v>
      </c>
      <c r="I86" s="6">
        <v>0.28634374999999995</v>
      </c>
      <c r="J86" s="6">
        <v>0.26509375000000007</v>
      </c>
      <c r="K86" s="6">
        <v>0.25818750000000007</v>
      </c>
      <c r="L86" s="6">
        <v>0.25075000000000003</v>
      </c>
      <c r="M86" s="6">
        <v>0.23056249999999981</v>
      </c>
      <c r="N86" s="6">
        <v>0.22772916666666657</v>
      </c>
      <c r="O86" s="6">
        <v>0.22489583333333332</v>
      </c>
      <c r="P86" s="6">
        <v>0.22206250000000008</v>
      </c>
      <c r="Q86" s="6">
        <v>0.21922916666666684</v>
      </c>
      <c r="R86" s="6">
        <v>0.21639583333333359</v>
      </c>
      <c r="S86" s="6" t="s">
        <v>532</v>
      </c>
    </row>
    <row r="87" spans="1:19">
      <c r="A87" t="s">
        <v>551</v>
      </c>
      <c r="B87" t="s">
        <v>64</v>
      </c>
      <c r="C87" t="s">
        <v>171</v>
      </c>
      <c r="D87" t="s">
        <v>18</v>
      </c>
      <c r="E87" t="s">
        <v>420</v>
      </c>
      <c r="F87" s="6">
        <f t="shared" si="3"/>
        <v>0.30228125</v>
      </c>
      <c r="G87" s="6">
        <f t="shared" si="4"/>
        <v>0.24809374999999995</v>
      </c>
      <c r="H87" s="6">
        <v>0.27852488118723095</v>
      </c>
      <c r="I87" s="6">
        <v>0.31290625</v>
      </c>
      <c r="J87" s="6">
        <v>0.30440624999999988</v>
      </c>
      <c r="K87" s="6">
        <v>0.30387500000000001</v>
      </c>
      <c r="L87" s="6">
        <v>0.29856250000000012</v>
      </c>
      <c r="M87" s="6">
        <v>0.29165625000000001</v>
      </c>
      <c r="N87" s="6">
        <v>0.27713541666666663</v>
      </c>
      <c r="O87" s="6">
        <v>0.26261458333333326</v>
      </c>
      <c r="P87" s="6">
        <v>0.24809374999999995</v>
      </c>
      <c r="Q87" s="6">
        <v>0.2335729166666666</v>
      </c>
      <c r="R87" s="6">
        <v>0.21905208333333326</v>
      </c>
      <c r="S87" s="6" t="s">
        <v>532</v>
      </c>
    </row>
    <row r="88" spans="1:19">
      <c r="A88" t="s">
        <v>551</v>
      </c>
      <c r="B88" t="s">
        <v>64</v>
      </c>
      <c r="C88" t="s">
        <v>172</v>
      </c>
      <c r="D88" t="s">
        <v>18</v>
      </c>
      <c r="E88" t="s">
        <v>420</v>
      </c>
      <c r="F88" s="6">
        <f t="shared" si="3"/>
        <v>0.22089375000000003</v>
      </c>
      <c r="G88" s="6">
        <f t="shared" si="4"/>
        <v>0.18221875000000001</v>
      </c>
      <c r="H88" s="6">
        <v>0.22500000000000001</v>
      </c>
      <c r="I88" s="6">
        <v>0.24384375</v>
      </c>
      <c r="J88" s="6">
        <v>0.22790625000000003</v>
      </c>
      <c r="K88" s="6">
        <v>0.21515625000000008</v>
      </c>
      <c r="L88" s="6">
        <v>0.21515625000000008</v>
      </c>
      <c r="M88" s="6">
        <v>0.20240625000000004</v>
      </c>
      <c r="N88" s="6">
        <v>0.19567708333333336</v>
      </c>
      <c r="O88" s="6">
        <v>0.18894791666666669</v>
      </c>
      <c r="P88" s="6">
        <v>0.18221874999999998</v>
      </c>
      <c r="Q88" s="6">
        <v>0.17548958333333331</v>
      </c>
      <c r="R88" s="6">
        <v>0.16876041666666663</v>
      </c>
      <c r="S88" s="6" t="s">
        <v>532</v>
      </c>
    </row>
    <row r="89" spans="1:19">
      <c r="A89" t="s">
        <v>551</v>
      </c>
      <c r="B89" t="s">
        <v>64</v>
      </c>
      <c r="C89" t="s">
        <v>173</v>
      </c>
      <c r="D89" t="s">
        <v>18</v>
      </c>
      <c r="E89" t="s">
        <v>420</v>
      </c>
      <c r="F89" s="6">
        <f t="shared" si="3"/>
        <v>0.19454374999999996</v>
      </c>
      <c r="G89" s="6">
        <f t="shared" si="4"/>
        <v>0.16468750000000001</v>
      </c>
      <c r="H89" s="6">
        <v>0.22500000000000001</v>
      </c>
      <c r="I89" s="6">
        <v>0.21249999999999999</v>
      </c>
      <c r="J89" s="6">
        <v>0.19656249999999997</v>
      </c>
      <c r="K89" s="6">
        <v>0.19656249999999997</v>
      </c>
      <c r="L89" s="6">
        <v>0.18646874999999991</v>
      </c>
      <c r="M89" s="6">
        <v>0.18062499999999998</v>
      </c>
      <c r="N89" s="6">
        <v>0.17531249999999998</v>
      </c>
      <c r="O89" s="6">
        <v>0.16999999999999998</v>
      </c>
      <c r="P89" s="6">
        <v>0.16468749999999999</v>
      </c>
      <c r="Q89" s="6">
        <v>0.15937499999999999</v>
      </c>
      <c r="R89" s="6">
        <v>0.15406249999999999</v>
      </c>
      <c r="S89" s="6" t="s">
        <v>532</v>
      </c>
    </row>
    <row r="90" spans="1:19">
      <c r="A90" t="s">
        <v>551</v>
      </c>
      <c r="B90" t="s">
        <v>64</v>
      </c>
      <c r="C90" t="s">
        <v>174</v>
      </c>
      <c r="D90" t="s">
        <v>18</v>
      </c>
      <c r="E90" t="s">
        <v>420</v>
      </c>
      <c r="F90" s="6">
        <f t="shared" si="3"/>
        <v>0.23003124999999999</v>
      </c>
      <c r="G90" s="6">
        <f t="shared" si="4"/>
        <v>0.18221874999999996</v>
      </c>
      <c r="H90" s="6">
        <v>0.23068945685366449</v>
      </c>
      <c r="I90" s="6">
        <v>0.25446875000000002</v>
      </c>
      <c r="J90" s="6">
        <v>0.23321874999999997</v>
      </c>
      <c r="K90" s="6">
        <v>0.23268750000000007</v>
      </c>
      <c r="L90" s="6">
        <v>0.21675</v>
      </c>
      <c r="M90" s="6">
        <v>0.21303124999999992</v>
      </c>
      <c r="N90" s="6">
        <v>0.20276041666666661</v>
      </c>
      <c r="O90" s="6">
        <v>0.1924895833333333</v>
      </c>
      <c r="P90" s="6">
        <v>0.18221874999999998</v>
      </c>
      <c r="Q90" s="6">
        <v>0.17194791666666667</v>
      </c>
      <c r="R90" s="6">
        <v>0.16167708333333336</v>
      </c>
      <c r="S90" s="6" t="s">
        <v>532</v>
      </c>
    </row>
    <row r="91" spans="1:19">
      <c r="A91" t="s">
        <v>551</v>
      </c>
      <c r="B91" t="s">
        <v>64</v>
      </c>
      <c r="C91" t="s">
        <v>175</v>
      </c>
      <c r="D91" t="s">
        <v>18</v>
      </c>
      <c r="E91" t="s">
        <v>420</v>
      </c>
      <c r="F91" s="6">
        <f t="shared" si="3"/>
        <v>0.32618750000000002</v>
      </c>
      <c r="G91" s="6">
        <f t="shared" si="4"/>
        <v>0.28581249999999991</v>
      </c>
      <c r="H91" s="6">
        <v>0.30599999999999994</v>
      </c>
      <c r="I91" s="6">
        <v>0.35009374999999998</v>
      </c>
      <c r="J91" s="6">
        <v>0.33309374999999997</v>
      </c>
      <c r="K91" s="6">
        <v>0.32565625000000009</v>
      </c>
      <c r="L91" s="6">
        <v>0.31290625000000011</v>
      </c>
      <c r="M91" s="6">
        <v>0.30918749999999995</v>
      </c>
      <c r="N91" s="6">
        <v>0.30139583333333325</v>
      </c>
      <c r="O91" s="6">
        <v>0.29360416666666656</v>
      </c>
      <c r="P91" s="6">
        <v>0.28581249999999991</v>
      </c>
      <c r="Q91" s="6">
        <v>0.27802083333333322</v>
      </c>
      <c r="R91" s="6">
        <v>0.27022916666666652</v>
      </c>
      <c r="S91" s="6" t="s">
        <v>532</v>
      </c>
    </row>
    <row r="92" spans="1:19">
      <c r="A92" t="s">
        <v>551</v>
      </c>
      <c r="B92" t="s">
        <v>64</v>
      </c>
      <c r="C92" t="s">
        <v>176</v>
      </c>
      <c r="D92" t="s">
        <v>18</v>
      </c>
      <c r="E92" t="s">
        <v>420</v>
      </c>
      <c r="F92" s="6">
        <f t="shared" si="3"/>
        <v>0.33628124999999998</v>
      </c>
      <c r="G92" s="6">
        <f t="shared" si="4"/>
        <v>0.28528124999999988</v>
      </c>
      <c r="H92" s="6">
        <v>0.31078124999999995</v>
      </c>
      <c r="I92" s="6">
        <v>0.38409374999999996</v>
      </c>
      <c r="J92" s="6">
        <v>0.33628125000000003</v>
      </c>
      <c r="K92" s="6">
        <v>0.32990624999999996</v>
      </c>
      <c r="L92" s="6">
        <v>0.31821874999999999</v>
      </c>
      <c r="M92" s="6">
        <v>0.31290625</v>
      </c>
      <c r="N92" s="6">
        <v>0.30369791666666662</v>
      </c>
      <c r="O92" s="6">
        <v>0.29448958333333325</v>
      </c>
      <c r="P92" s="6">
        <v>0.28528124999999993</v>
      </c>
      <c r="Q92" s="6">
        <v>0.27607291666666656</v>
      </c>
      <c r="R92" s="6">
        <v>0.26686458333333318</v>
      </c>
      <c r="S92" s="6" t="s">
        <v>532</v>
      </c>
    </row>
    <row r="93" spans="1:19">
      <c r="A93" t="s">
        <v>551</v>
      </c>
      <c r="B93" t="s">
        <v>64</v>
      </c>
      <c r="C93" t="s">
        <v>177</v>
      </c>
      <c r="D93" t="s">
        <v>18</v>
      </c>
      <c r="E93" t="s">
        <v>420</v>
      </c>
      <c r="F93" s="6">
        <f t="shared" si="3"/>
        <v>0.30302499999999988</v>
      </c>
      <c r="G93" s="6">
        <f t="shared" si="4"/>
        <v>0.26774999999999993</v>
      </c>
      <c r="H93" s="6">
        <v>0.28538749999999991</v>
      </c>
      <c r="I93" s="6">
        <v>0.32300000000000001</v>
      </c>
      <c r="J93" s="6">
        <v>0.30706250000000002</v>
      </c>
      <c r="K93" s="6">
        <v>0.30706250000000013</v>
      </c>
      <c r="L93" s="6">
        <v>0.2889999999999997</v>
      </c>
      <c r="M93" s="6">
        <v>0.2889999999999997</v>
      </c>
      <c r="N93" s="6">
        <v>0.28191666666666643</v>
      </c>
      <c r="O93" s="6">
        <v>0.27483333333333315</v>
      </c>
      <c r="P93" s="6">
        <v>0.26774999999999993</v>
      </c>
      <c r="Q93" s="6">
        <v>0.26066666666666666</v>
      </c>
      <c r="R93" s="6">
        <v>0.25358333333333338</v>
      </c>
      <c r="S93" s="6" t="s">
        <v>532</v>
      </c>
    </row>
    <row r="94" spans="1:19">
      <c r="A94" t="s">
        <v>551</v>
      </c>
      <c r="B94" t="s">
        <v>64</v>
      </c>
      <c r="C94" t="s">
        <v>178</v>
      </c>
      <c r="D94" t="s">
        <v>18</v>
      </c>
      <c r="E94" t="s">
        <v>420</v>
      </c>
      <c r="F94" s="6">
        <f t="shared" si="3"/>
        <v>0.23321875000000003</v>
      </c>
      <c r="G94" s="6">
        <f t="shared" si="4"/>
        <v>0.17478124999999994</v>
      </c>
      <c r="H94" s="6">
        <v>0.24194770518618297</v>
      </c>
      <c r="I94" s="6">
        <v>0.27837499999999998</v>
      </c>
      <c r="J94" s="6">
        <v>0.23800000000000002</v>
      </c>
      <c r="K94" s="6">
        <v>0.22631249999999994</v>
      </c>
      <c r="L94" s="6">
        <v>0.21993750000000012</v>
      </c>
      <c r="M94" s="6">
        <v>0.20346875000000006</v>
      </c>
      <c r="N94" s="6">
        <v>0.19390625000000003</v>
      </c>
      <c r="O94" s="6">
        <v>0.18434375</v>
      </c>
      <c r="P94" s="6">
        <v>0.17478124999999994</v>
      </c>
      <c r="Q94" s="6">
        <v>0.16521874999999991</v>
      </c>
      <c r="R94" s="6">
        <v>0.15565624999999988</v>
      </c>
      <c r="S94" s="6" t="s">
        <v>532</v>
      </c>
    </row>
    <row r="95" spans="1:19">
      <c r="A95" t="s">
        <v>551</v>
      </c>
      <c r="B95" t="s">
        <v>64</v>
      </c>
      <c r="C95" t="s">
        <v>179</v>
      </c>
      <c r="D95" t="s">
        <v>18</v>
      </c>
      <c r="E95" t="s">
        <v>420</v>
      </c>
      <c r="F95" s="6">
        <f t="shared" si="3"/>
        <v>0.28103124999999995</v>
      </c>
      <c r="G95" s="6">
        <f t="shared" si="4"/>
        <v>0.20240624999999998</v>
      </c>
      <c r="H95" s="6">
        <v>0.25937739862930087</v>
      </c>
      <c r="I95" s="6">
        <v>0.34371874999999996</v>
      </c>
      <c r="J95" s="6">
        <v>0.29378125000000005</v>
      </c>
      <c r="K95" s="6">
        <v>0.27571874999999985</v>
      </c>
      <c r="L95" s="6">
        <v>0.25340625000000006</v>
      </c>
      <c r="M95" s="6">
        <v>0.23853124999999994</v>
      </c>
      <c r="N95" s="6">
        <v>0.2264895833333333</v>
      </c>
      <c r="O95" s="6">
        <v>0.21444791666666665</v>
      </c>
      <c r="P95" s="6">
        <v>0.20240624999999998</v>
      </c>
      <c r="Q95" s="6">
        <v>0.19036458333333334</v>
      </c>
      <c r="R95" s="6">
        <v>0.17832291666666669</v>
      </c>
      <c r="S95" s="6" t="s">
        <v>532</v>
      </c>
    </row>
    <row r="96" spans="1:19">
      <c r="A96" t="s">
        <v>551</v>
      </c>
      <c r="B96" t="s">
        <v>64</v>
      </c>
      <c r="C96" t="s">
        <v>180</v>
      </c>
      <c r="D96" t="s">
        <v>18</v>
      </c>
      <c r="E96" t="s">
        <v>420</v>
      </c>
      <c r="F96" s="6">
        <f t="shared" si="3"/>
        <v>0.25489375000000009</v>
      </c>
      <c r="G96" s="6">
        <f t="shared" si="4"/>
        <v>0.20665624999999999</v>
      </c>
      <c r="H96" s="6">
        <v>0.24125207138108493</v>
      </c>
      <c r="I96" s="6">
        <v>0.27890624999999997</v>
      </c>
      <c r="J96" s="6">
        <v>0.26296874999999997</v>
      </c>
      <c r="K96" s="6">
        <v>0.2502187500000001</v>
      </c>
      <c r="L96" s="6">
        <v>0.2502187500000001</v>
      </c>
      <c r="M96" s="6">
        <v>0.23215625000000017</v>
      </c>
      <c r="N96" s="6">
        <v>0.22365625000000011</v>
      </c>
      <c r="O96" s="6">
        <v>0.21515625000000005</v>
      </c>
      <c r="P96" s="6">
        <v>0.20665625000000001</v>
      </c>
      <c r="Q96" s="6">
        <v>0.19815624999999995</v>
      </c>
      <c r="R96" s="6">
        <v>0.18965624999999989</v>
      </c>
      <c r="S96" s="6" t="s">
        <v>532</v>
      </c>
    </row>
    <row r="97" spans="1:19">
      <c r="A97" t="s">
        <v>551</v>
      </c>
      <c r="B97" t="s">
        <v>64</v>
      </c>
      <c r="C97" t="s">
        <v>181</v>
      </c>
      <c r="D97" t="s">
        <v>18</v>
      </c>
      <c r="E97" t="s">
        <v>420</v>
      </c>
      <c r="F97" s="6">
        <f t="shared" si="3"/>
        <v>0.30653125000000003</v>
      </c>
      <c r="G97" s="6">
        <f t="shared" si="4"/>
        <v>0.18221874999999993</v>
      </c>
      <c r="H97" s="6">
        <v>0.28496807847539812</v>
      </c>
      <c r="I97" s="6">
        <v>0.37346875000000002</v>
      </c>
      <c r="J97" s="6">
        <v>0.3235312500000001</v>
      </c>
      <c r="K97" s="6">
        <v>0.29749999999999982</v>
      </c>
      <c r="L97" s="6">
        <v>0.27837500000000015</v>
      </c>
      <c r="M97" s="6">
        <v>0.25978124999999996</v>
      </c>
      <c r="N97" s="6">
        <v>0.23392708333333329</v>
      </c>
      <c r="O97" s="6">
        <v>0.20807291666666661</v>
      </c>
      <c r="P97" s="6">
        <v>0.18221874999999993</v>
      </c>
      <c r="Q97" s="6">
        <v>0.15636458333333325</v>
      </c>
      <c r="R97" s="6">
        <v>0.13051041666666657</v>
      </c>
      <c r="S97" s="6" t="s">
        <v>532</v>
      </c>
    </row>
    <row r="98" spans="1:19">
      <c r="A98" t="s">
        <v>551</v>
      </c>
      <c r="B98" t="s">
        <v>64</v>
      </c>
      <c r="C98" t="s">
        <v>182</v>
      </c>
      <c r="D98" t="s">
        <v>18</v>
      </c>
      <c r="E98" t="s">
        <v>420</v>
      </c>
      <c r="F98" s="6">
        <f t="shared" si="3"/>
        <v>0.29006249999999995</v>
      </c>
      <c r="G98" s="6">
        <f t="shared" si="4"/>
        <v>0.22737500000000005</v>
      </c>
      <c r="H98" s="6">
        <v>0.26364243358633765</v>
      </c>
      <c r="I98" s="6">
        <v>0.34318749999999998</v>
      </c>
      <c r="J98" s="6">
        <v>0.30387499999999995</v>
      </c>
      <c r="K98" s="6">
        <v>0.27890625000000013</v>
      </c>
      <c r="L98" s="6">
        <v>0.26403124999999972</v>
      </c>
      <c r="M98" s="6">
        <v>0.26031249999999989</v>
      </c>
      <c r="N98" s="6">
        <v>0.24933333333333327</v>
      </c>
      <c r="O98" s="6">
        <v>0.23835416666666664</v>
      </c>
      <c r="P98" s="6">
        <v>0.22737500000000005</v>
      </c>
      <c r="Q98" s="6">
        <v>0.21639583333333343</v>
      </c>
      <c r="R98" s="6">
        <v>0.2054166666666668</v>
      </c>
      <c r="S98" s="6" t="s">
        <v>532</v>
      </c>
    </row>
    <row r="99" spans="1:19">
      <c r="A99" t="s">
        <v>551</v>
      </c>
      <c r="B99" t="s">
        <v>64</v>
      </c>
      <c r="C99" t="s">
        <v>183</v>
      </c>
      <c r="D99" t="s">
        <v>18</v>
      </c>
      <c r="E99" t="s">
        <v>420</v>
      </c>
      <c r="F99" s="6">
        <f t="shared" si="3"/>
        <v>0.36656250000000001</v>
      </c>
      <c r="G99" s="6">
        <f t="shared" si="4"/>
        <v>0.26881250000000001</v>
      </c>
      <c r="H99" s="6">
        <v>0.32513730181525735</v>
      </c>
      <c r="I99" s="6">
        <v>0.41703124999999996</v>
      </c>
      <c r="J99" s="6">
        <v>0.37878125000000007</v>
      </c>
      <c r="K99" s="6">
        <v>0.3596562499999999</v>
      </c>
      <c r="L99" s="6">
        <v>0.3405312500000004</v>
      </c>
      <c r="M99" s="6">
        <v>0.33681249999999979</v>
      </c>
      <c r="N99" s="6">
        <v>0.31414583333333318</v>
      </c>
      <c r="O99" s="6">
        <v>0.29147916666666657</v>
      </c>
      <c r="P99" s="6">
        <v>0.26881250000000001</v>
      </c>
      <c r="Q99" s="6">
        <v>0.24614583333333342</v>
      </c>
      <c r="R99" s="6">
        <v>0.22347916666666684</v>
      </c>
      <c r="S99" s="6" t="s">
        <v>532</v>
      </c>
    </row>
    <row r="100" spans="1:19">
      <c r="A100" t="s">
        <v>551</v>
      </c>
      <c r="B100" t="s">
        <v>64</v>
      </c>
      <c r="C100" t="s">
        <v>184</v>
      </c>
      <c r="D100" t="s">
        <v>18</v>
      </c>
      <c r="E100" t="s">
        <v>420</v>
      </c>
      <c r="F100" s="6">
        <f t="shared" si="3"/>
        <v>0.31184374999999998</v>
      </c>
      <c r="G100" s="6">
        <f t="shared" si="4"/>
        <v>0.14821875000000001</v>
      </c>
      <c r="H100" s="6">
        <v>0.30325886449139816</v>
      </c>
      <c r="I100" s="6">
        <v>0.38143750000000004</v>
      </c>
      <c r="J100" s="6">
        <v>0.34424999999999994</v>
      </c>
      <c r="K100" s="6">
        <v>0.31662499999999999</v>
      </c>
      <c r="L100" s="6">
        <v>0.27518750000000014</v>
      </c>
      <c r="M100" s="6">
        <v>0.24171874999999984</v>
      </c>
      <c r="N100" s="6">
        <v>0.21055208333333322</v>
      </c>
      <c r="O100" s="6">
        <v>0.1793854166666666</v>
      </c>
      <c r="P100" s="6">
        <v>0.14821875000000001</v>
      </c>
      <c r="Q100" s="6">
        <v>0.1170520833333334</v>
      </c>
      <c r="R100" s="6">
        <v>8.5885416666666797E-2</v>
      </c>
      <c r="S100" s="6" t="s">
        <v>532</v>
      </c>
    </row>
    <row r="101" spans="1:19">
      <c r="A101" t="s">
        <v>551</v>
      </c>
      <c r="B101" t="s">
        <v>64</v>
      </c>
      <c r="C101" t="s">
        <v>185</v>
      </c>
      <c r="D101" t="s">
        <v>18</v>
      </c>
      <c r="E101" t="s">
        <v>420</v>
      </c>
      <c r="F101" s="6">
        <f t="shared" si="3"/>
        <v>0.18806249999999999</v>
      </c>
      <c r="G101" s="6">
        <f t="shared" si="4"/>
        <v>9.4562500000000008E-2</v>
      </c>
      <c r="H101" s="6">
        <v>0.24811053568177369</v>
      </c>
      <c r="I101" s="6">
        <v>0.26509375000000002</v>
      </c>
      <c r="J101" s="6">
        <v>0.20453124999999994</v>
      </c>
      <c r="K101" s="6">
        <v>0.17743750000000014</v>
      </c>
      <c r="L101" s="6">
        <v>0.14981249999999985</v>
      </c>
      <c r="M101" s="6">
        <v>0.14343750000000002</v>
      </c>
      <c r="N101" s="6">
        <v>0.12714583333333335</v>
      </c>
      <c r="O101" s="6">
        <v>0.11085416666666667</v>
      </c>
      <c r="P101" s="6">
        <v>9.4562500000000008E-2</v>
      </c>
      <c r="Q101" s="6">
        <v>7.8270833333333331E-2</v>
      </c>
      <c r="R101" s="6">
        <v>6.1979166666666655E-2</v>
      </c>
      <c r="S101" s="6" t="s">
        <v>532</v>
      </c>
    </row>
    <row r="102" spans="1:19">
      <c r="A102" t="s">
        <v>551</v>
      </c>
      <c r="B102" t="s">
        <v>64</v>
      </c>
      <c r="C102" s="8" t="s">
        <v>127</v>
      </c>
      <c r="D102" t="s">
        <v>17</v>
      </c>
      <c r="E102" t="s">
        <v>414</v>
      </c>
      <c r="F102" s="6">
        <f t="shared" si="3"/>
        <v>0.20293749999999999</v>
      </c>
      <c r="G102" s="6">
        <f t="shared" si="4"/>
        <v>0.15087500000000001</v>
      </c>
      <c r="H102" s="6">
        <v>0.22500000000000001</v>
      </c>
      <c r="I102" s="6">
        <v>0.22525000000000001</v>
      </c>
      <c r="J102" s="6">
        <v>0.20824999999999999</v>
      </c>
      <c r="K102" s="6">
        <v>0.197625</v>
      </c>
      <c r="L102" s="6">
        <v>0.19762500000000011</v>
      </c>
      <c r="M102" s="6">
        <v>0.18593749999999998</v>
      </c>
      <c r="N102" s="6">
        <v>0.17424999999999999</v>
      </c>
      <c r="O102" s="6">
        <v>0.1625625</v>
      </c>
      <c r="P102" s="6">
        <v>0.15087499999999998</v>
      </c>
      <c r="Q102" s="6">
        <v>0.13918749999999999</v>
      </c>
      <c r="R102" s="6">
        <v>0.1275</v>
      </c>
      <c r="S102" s="6" t="s">
        <v>532</v>
      </c>
    </row>
    <row r="103" spans="1:19">
      <c r="A103" t="s">
        <v>551</v>
      </c>
      <c r="B103" t="s">
        <v>64</v>
      </c>
      <c r="C103" t="s">
        <v>99</v>
      </c>
      <c r="D103" t="s">
        <v>17</v>
      </c>
      <c r="E103" t="s">
        <v>414</v>
      </c>
      <c r="F103" s="6">
        <f t="shared" si="3"/>
        <v>0.18784999999999999</v>
      </c>
      <c r="G103" s="6">
        <f t="shared" si="4"/>
        <v>0.15300000000000002</v>
      </c>
      <c r="H103" s="6">
        <v>0.22500000000000003</v>
      </c>
      <c r="I103" s="6">
        <v>0.20824999999999999</v>
      </c>
      <c r="J103" s="6">
        <v>0.19124999999999998</v>
      </c>
      <c r="K103" s="6">
        <v>0.19124999999999998</v>
      </c>
      <c r="L103" s="6">
        <v>0.17424999999999999</v>
      </c>
      <c r="M103" s="6">
        <v>0.17424999999999999</v>
      </c>
      <c r="N103" s="6">
        <v>0.16716666666666666</v>
      </c>
      <c r="O103" s="6">
        <v>0.16008333333333333</v>
      </c>
      <c r="P103" s="6">
        <v>0.15300000000000002</v>
      </c>
      <c r="Q103" s="6">
        <v>0.14591666666666669</v>
      </c>
      <c r="R103" s="6">
        <v>0.13883333333333336</v>
      </c>
      <c r="S103" s="6">
        <v>0.13918644870859029</v>
      </c>
    </row>
    <row r="104" spans="1:19">
      <c r="A104" t="s">
        <v>551</v>
      </c>
      <c r="B104" t="s">
        <v>64</v>
      </c>
      <c r="C104" t="s">
        <v>100</v>
      </c>
      <c r="D104" t="s">
        <v>17</v>
      </c>
      <c r="E104" t="s">
        <v>414</v>
      </c>
      <c r="F104" s="6">
        <f t="shared" si="3"/>
        <v>0.17403750000000001</v>
      </c>
      <c r="G104" s="6">
        <f t="shared" si="4"/>
        <v>0.13706249999999995</v>
      </c>
      <c r="H104" s="6" t="s">
        <v>532</v>
      </c>
      <c r="I104" s="6">
        <v>0.19443750000000001</v>
      </c>
      <c r="J104" s="6">
        <v>0.17956249999999993</v>
      </c>
      <c r="K104" s="6">
        <v>0.16946875000000003</v>
      </c>
      <c r="L104" s="6">
        <v>0.16946875000000003</v>
      </c>
      <c r="M104" s="6">
        <v>0.15725000000000003</v>
      </c>
      <c r="N104" s="6">
        <v>0.15052083333333333</v>
      </c>
      <c r="O104" s="6">
        <v>0.14379166666666662</v>
      </c>
      <c r="P104" s="6">
        <v>0.13706249999999995</v>
      </c>
      <c r="Q104" s="6">
        <v>0.13033333333333325</v>
      </c>
      <c r="R104" s="6">
        <v>0.12360416666666656</v>
      </c>
      <c r="S104" s="6">
        <v>0.11654454914670655</v>
      </c>
    </row>
    <row r="105" spans="1:19">
      <c r="A105" t="s">
        <v>551</v>
      </c>
      <c r="B105" t="s">
        <v>64</v>
      </c>
      <c r="C105" t="s">
        <v>101</v>
      </c>
      <c r="D105" t="s">
        <v>17</v>
      </c>
      <c r="E105" t="s">
        <v>414</v>
      </c>
      <c r="F105" s="6">
        <f t="shared" si="3"/>
        <v>0.18540625000000005</v>
      </c>
      <c r="G105" s="6">
        <f t="shared" si="4"/>
        <v>0.13546875</v>
      </c>
      <c r="H105" s="6">
        <v>0.22500000000000001</v>
      </c>
      <c r="I105" s="6">
        <v>0.21037500000000001</v>
      </c>
      <c r="J105" s="6">
        <v>0.19125000000000006</v>
      </c>
      <c r="K105" s="6">
        <v>0.17849999999999988</v>
      </c>
      <c r="L105" s="6">
        <v>0.17424999999999999</v>
      </c>
      <c r="M105" s="6">
        <v>0.17265625000000015</v>
      </c>
      <c r="N105" s="6">
        <v>0.16026041666666677</v>
      </c>
      <c r="O105" s="6">
        <v>0.14786458333333338</v>
      </c>
      <c r="P105" s="6">
        <v>0.13546875</v>
      </c>
      <c r="Q105" s="6">
        <v>0.12307291666666662</v>
      </c>
      <c r="R105" s="6">
        <v>0.11067708333333323</v>
      </c>
      <c r="S105" s="6">
        <v>0.15808714028320281</v>
      </c>
    </row>
    <row r="106" spans="1:19">
      <c r="A106" t="s">
        <v>551</v>
      </c>
      <c r="B106" t="s">
        <v>64</v>
      </c>
      <c r="C106" t="s">
        <v>102</v>
      </c>
      <c r="D106" t="s">
        <v>17</v>
      </c>
      <c r="E106" t="s">
        <v>414</v>
      </c>
      <c r="F106" s="6">
        <f t="shared" si="3"/>
        <v>0.19284375000000001</v>
      </c>
      <c r="G106" s="6">
        <f t="shared" si="4"/>
        <v>0.15671875000000002</v>
      </c>
      <c r="H106" s="6">
        <v>0.22500000000000001</v>
      </c>
      <c r="I106" s="6">
        <v>0.21249999999999999</v>
      </c>
      <c r="J106" s="6">
        <v>0.19868749999999999</v>
      </c>
      <c r="K106" s="6">
        <v>0.19284375000000004</v>
      </c>
      <c r="L106" s="6">
        <v>0.18221875000000004</v>
      </c>
      <c r="M106" s="6">
        <v>0.1779687499999999</v>
      </c>
      <c r="N106" s="6">
        <v>0.1708854166666666</v>
      </c>
      <c r="O106" s="6">
        <v>0.16380208333333329</v>
      </c>
      <c r="P106" s="6">
        <v>0.15671875000000002</v>
      </c>
      <c r="Q106" s="6">
        <v>0.14963541666666672</v>
      </c>
      <c r="R106" s="6">
        <v>0.14255208333333341</v>
      </c>
      <c r="S106" s="6">
        <v>0.15808714028320281</v>
      </c>
    </row>
    <row r="107" spans="1:19">
      <c r="A107" t="s">
        <v>551</v>
      </c>
      <c r="B107" t="s">
        <v>64</v>
      </c>
      <c r="C107" t="s">
        <v>103</v>
      </c>
      <c r="D107" t="s">
        <v>17</v>
      </c>
      <c r="E107" t="s">
        <v>414</v>
      </c>
      <c r="F107" s="6">
        <f t="shared" si="3"/>
        <v>0.20931250000000001</v>
      </c>
      <c r="G107" s="6">
        <f t="shared" si="4"/>
        <v>0.1625625</v>
      </c>
      <c r="H107" s="6">
        <v>0.22500000000000001</v>
      </c>
      <c r="I107" s="6">
        <v>0.23906249999999998</v>
      </c>
      <c r="J107" s="6">
        <v>0.21356249999999996</v>
      </c>
      <c r="K107" s="6">
        <v>0.20718750000000016</v>
      </c>
      <c r="L107" s="6">
        <v>0.19868749999999988</v>
      </c>
      <c r="M107" s="6">
        <v>0.18806249999999997</v>
      </c>
      <c r="N107" s="6">
        <v>0.17956249999999999</v>
      </c>
      <c r="O107" s="6">
        <v>0.17106250000000001</v>
      </c>
      <c r="P107" s="6">
        <v>0.1625625</v>
      </c>
      <c r="Q107" s="6">
        <v>0.15406250000000002</v>
      </c>
      <c r="R107" s="6">
        <v>0.14556250000000004</v>
      </c>
      <c r="S107" s="6">
        <v>0.15424725936612438</v>
      </c>
    </row>
    <row r="108" spans="1:19">
      <c r="A108" t="s">
        <v>551</v>
      </c>
      <c r="B108" t="s">
        <v>64</v>
      </c>
      <c r="C108" t="s">
        <v>104</v>
      </c>
      <c r="D108" t="s">
        <v>17</v>
      </c>
      <c r="E108" t="s">
        <v>414</v>
      </c>
      <c r="F108" s="6">
        <f t="shared" si="3"/>
        <v>0.21303124999999995</v>
      </c>
      <c r="G108" s="6">
        <f t="shared" si="4"/>
        <v>0.18859375000000003</v>
      </c>
      <c r="H108" s="6">
        <v>0.22500000000000001</v>
      </c>
      <c r="I108" s="6">
        <v>0.22843749999999999</v>
      </c>
      <c r="J108" s="6">
        <v>0.21568749999999998</v>
      </c>
      <c r="K108" s="6">
        <v>0.21409375</v>
      </c>
      <c r="L108" s="6">
        <v>0.21303124999999992</v>
      </c>
      <c r="M108" s="6">
        <v>0.19390625000000003</v>
      </c>
      <c r="N108" s="6">
        <v>0.1921354166666667</v>
      </c>
      <c r="O108" s="6">
        <v>0.19036458333333336</v>
      </c>
      <c r="P108" s="6">
        <v>0.18859375000000003</v>
      </c>
      <c r="Q108" s="6">
        <v>0.1868229166666667</v>
      </c>
      <c r="R108" s="6">
        <v>0.18505208333333337</v>
      </c>
      <c r="S108" s="6">
        <v>0.13841921084694994</v>
      </c>
    </row>
    <row r="109" spans="1:19">
      <c r="A109" t="s">
        <v>551</v>
      </c>
      <c r="B109" t="s">
        <v>64</v>
      </c>
      <c r="C109" t="s">
        <v>105</v>
      </c>
      <c r="D109" t="s">
        <v>17</v>
      </c>
      <c r="E109" t="s">
        <v>414</v>
      </c>
      <c r="F109" s="6">
        <f t="shared" si="3"/>
        <v>0.18381249999999999</v>
      </c>
      <c r="G109" s="6">
        <f t="shared" si="4"/>
        <v>0.14237500000000003</v>
      </c>
      <c r="H109" s="6">
        <v>0.22499999999999998</v>
      </c>
      <c r="I109" s="6">
        <v>0.20718750000000002</v>
      </c>
      <c r="J109" s="6">
        <v>0.19443750000000001</v>
      </c>
      <c r="K109" s="6">
        <v>0.1816875</v>
      </c>
      <c r="L109" s="6">
        <v>0.17318749999999986</v>
      </c>
      <c r="M109" s="6">
        <v>0.16256250000000008</v>
      </c>
      <c r="N109" s="6">
        <v>0.15583333333333341</v>
      </c>
      <c r="O109" s="6">
        <v>0.14910416666666673</v>
      </c>
      <c r="P109" s="6">
        <v>0.14237500000000003</v>
      </c>
      <c r="Q109" s="6">
        <v>0.13564583333333335</v>
      </c>
      <c r="R109" s="6">
        <v>0.12891666666666668</v>
      </c>
      <c r="S109" s="6">
        <v>0.14451042972147493</v>
      </c>
    </row>
    <row r="110" spans="1:19">
      <c r="A110" t="s">
        <v>551</v>
      </c>
      <c r="B110" t="s">
        <v>64</v>
      </c>
      <c r="C110" t="s">
        <v>106</v>
      </c>
      <c r="D110" t="s">
        <v>17</v>
      </c>
      <c r="E110" t="s">
        <v>414</v>
      </c>
      <c r="F110" s="6">
        <f t="shared" si="3"/>
        <v>0.1761625</v>
      </c>
      <c r="G110" s="6">
        <f t="shared" si="4"/>
        <v>0.13600000000000001</v>
      </c>
      <c r="H110" s="6">
        <v>0.22500000000000001</v>
      </c>
      <c r="I110" s="6">
        <v>0.20240625000000001</v>
      </c>
      <c r="J110" s="6">
        <v>0.18540624999999999</v>
      </c>
      <c r="K110" s="6">
        <v>0.17637500000000009</v>
      </c>
      <c r="L110" s="6">
        <v>0.15831249999999997</v>
      </c>
      <c r="M110" s="6">
        <v>0.15831249999999997</v>
      </c>
      <c r="N110" s="6">
        <v>0.15087499999999998</v>
      </c>
      <c r="O110" s="6">
        <v>0.1434375</v>
      </c>
      <c r="P110" s="6">
        <v>0.13599999999999998</v>
      </c>
      <c r="Q110" s="6">
        <v>0.1285625</v>
      </c>
      <c r="R110" s="6">
        <v>0.121125</v>
      </c>
      <c r="S110" s="6">
        <v>0.1476228137682076</v>
      </c>
    </row>
    <row r="111" spans="1:19">
      <c r="A111" t="s">
        <v>551</v>
      </c>
      <c r="B111" t="s">
        <v>64</v>
      </c>
      <c r="C111" t="s">
        <v>107</v>
      </c>
      <c r="D111" t="s">
        <v>17</v>
      </c>
      <c r="E111" t="s">
        <v>414</v>
      </c>
      <c r="F111" s="6">
        <f t="shared" si="3"/>
        <v>0.18923124999999996</v>
      </c>
      <c r="G111" s="6">
        <f t="shared" si="4"/>
        <v>0.15565625</v>
      </c>
      <c r="H111" s="6">
        <v>0.22500000000000001</v>
      </c>
      <c r="I111" s="6">
        <v>0.20771875000000001</v>
      </c>
      <c r="J111" s="6">
        <v>0.19390625000000003</v>
      </c>
      <c r="K111" s="6">
        <v>0.18646874999999996</v>
      </c>
      <c r="L111" s="6">
        <v>0.17903124999999992</v>
      </c>
      <c r="M111" s="6">
        <v>0.17903124999999992</v>
      </c>
      <c r="N111" s="6">
        <v>0.17123958333333328</v>
      </c>
      <c r="O111" s="6">
        <v>0.16344791666666664</v>
      </c>
      <c r="P111" s="6">
        <v>0.15565625</v>
      </c>
      <c r="Q111" s="6">
        <v>0.14786458333333335</v>
      </c>
      <c r="R111" s="6">
        <v>0.14007291666666671</v>
      </c>
      <c r="S111" s="6">
        <v>0.1618629583142738</v>
      </c>
    </row>
    <row r="112" spans="1:19">
      <c r="A112" t="s">
        <v>551</v>
      </c>
      <c r="B112" t="s">
        <v>64</v>
      </c>
      <c r="C112" t="s">
        <v>108</v>
      </c>
      <c r="D112" t="s">
        <v>17</v>
      </c>
      <c r="E112" t="s">
        <v>414</v>
      </c>
      <c r="F112" s="6">
        <f t="shared" si="3"/>
        <v>0.18699999999999997</v>
      </c>
      <c r="G112" s="6">
        <f t="shared" si="4"/>
        <v>0.1476875</v>
      </c>
      <c r="H112" s="6">
        <v>0.22500000000000001</v>
      </c>
      <c r="I112" s="6">
        <v>0.206125</v>
      </c>
      <c r="J112" s="6">
        <v>0.19018749999999998</v>
      </c>
      <c r="K112" s="6">
        <v>0.18859375000000003</v>
      </c>
      <c r="L112" s="6">
        <v>0.17584375000000005</v>
      </c>
      <c r="M112" s="6">
        <v>0.17424999999999985</v>
      </c>
      <c r="N112" s="6">
        <v>0.16539583333333324</v>
      </c>
      <c r="O112" s="6">
        <v>0.15654166666666663</v>
      </c>
      <c r="P112" s="6">
        <v>0.1476875</v>
      </c>
      <c r="Q112" s="6">
        <v>0.13883333333333339</v>
      </c>
      <c r="R112" s="6">
        <v>0.12997916666666678</v>
      </c>
      <c r="S112" s="6">
        <v>0.14374818228833861</v>
      </c>
    </row>
    <row r="113" spans="1:19">
      <c r="A113" t="s">
        <v>551</v>
      </c>
      <c r="B113" t="s">
        <v>64</v>
      </c>
      <c r="C113" t="s">
        <v>109</v>
      </c>
      <c r="D113" t="s">
        <v>17</v>
      </c>
      <c r="E113" t="s">
        <v>414</v>
      </c>
      <c r="F113" s="6">
        <f t="shared" si="3"/>
        <v>0.19943125</v>
      </c>
      <c r="G113" s="6">
        <f t="shared" si="4"/>
        <v>0.15990625</v>
      </c>
      <c r="H113" s="6">
        <v>0.22499999999999998</v>
      </c>
      <c r="I113" s="6">
        <v>0.22578124999999999</v>
      </c>
      <c r="J113" s="6">
        <v>0.20028124999999999</v>
      </c>
      <c r="K113" s="6">
        <v>0.20028125000000005</v>
      </c>
      <c r="L113" s="6">
        <v>0.18540625000000002</v>
      </c>
      <c r="M113" s="6">
        <v>0.18540625000000002</v>
      </c>
      <c r="N113" s="6">
        <v>0.17690625000000001</v>
      </c>
      <c r="O113" s="6">
        <v>0.16840625000000001</v>
      </c>
      <c r="P113" s="6">
        <v>0.15990624999999997</v>
      </c>
      <c r="Q113" s="6">
        <v>0.15140624999999996</v>
      </c>
      <c r="R113" s="6">
        <v>0.14290624999999996</v>
      </c>
      <c r="S113" s="6">
        <v>0.14995016770099387</v>
      </c>
    </row>
    <row r="114" spans="1:19">
      <c r="A114" t="s">
        <v>551</v>
      </c>
      <c r="B114" t="s">
        <v>64</v>
      </c>
      <c r="C114" t="s">
        <v>355</v>
      </c>
      <c r="D114" t="s">
        <v>17</v>
      </c>
      <c r="E114" t="s">
        <v>414</v>
      </c>
      <c r="F114" s="6">
        <f t="shared" si="3"/>
        <v>0.20134375000000002</v>
      </c>
      <c r="G114" s="6">
        <f t="shared" si="4"/>
        <v>0.18328125000000001</v>
      </c>
      <c r="H114" s="6">
        <v>0.22500000000000001</v>
      </c>
      <c r="I114" s="6">
        <v>0.21249999999999999</v>
      </c>
      <c r="J114" s="6">
        <v>0.20399999999999999</v>
      </c>
      <c r="K114" s="6">
        <v>0.201875</v>
      </c>
      <c r="L114" s="6">
        <v>0.201875</v>
      </c>
      <c r="M114" s="6">
        <v>0.18646875000000004</v>
      </c>
      <c r="N114" s="6">
        <v>0.18540625000000002</v>
      </c>
      <c r="O114" s="6">
        <v>0.18434375</v>
      </c>
      <c r="P114" s="6">
        <v>0.18328125000000001</v>
      </c>
      <c r="Q114" s="6">
        <v>0.18221874999999998</v>
      </c>
      <c r="R114" s="6">
        <v>0.18115624999999996</v>
      </c>
      <c r="S114" s="6">
        <v>0.1582325339356577</v>
      </c>
    </row>
    <row r="115" spans="1:19">
      <c r="A115" t="s">
        <v>551</v>
      </c>
      <c r="B115" t="s">
        <v>64</v>
      </c>
      <c r="C115" t="s">
        <v>110</v>
      </c>
      <c r="D115" t="s">
        <v>17</v>
      </c>
      <c r="E115" t="s">
        <v>414</v>
      </c>
      <c r="F115" s="6">
        <f t="shared" si="3"/>
        <v>0.24384375</v>
      </c>
      <c r="G115" s="6">
        <f t="shared" si="4"/>
        <v>0.19496875000000008</v>
      </c>
      <c r="H115" s="6">
        <v>0.23627712020033387</v>
      </c>
      <c r="I115" s="6">
        <v>0.27890624999999997</v>
      </c>
      <c r="J115" s="6">
        <v>0.25128125000000001</v>
      </c>
      <c r="K115" s="6">
        <v>0.23799999999999996</v>
      </c>
      <c r="L115" s="6">
        <v>0.22843749999999988</v>
      </c>
      <c r="M115" s="6">
        <v>0.22259375000000006</v>
      </c>
      <c r="N115" s="6">
        <v>0.21338541666666674</v>
      </c>
      <c r="O115" s="6">
        <v>0.20417708333333343</v>
      </c>
      <c r="P115" s="6">
        <v>0.19496875000000008</v>
      </c>
      <c r="Q115" s="6">
        <v>0.18576041666666676</v>
      </c>
      <c r="R115" s="6">
        <v>0.17655208333333344</v>
      </c>
      <c r="S115" s="6">
        <v>0.20070542962256949</v>
      </c>
    </row>
    <row r="116" spans="1:19">
      <c r="A116" t="s">
        <v>551</v>
      </c>
      <c r="B116" t="s">
        <v>64</v>
      </c>
      <c r="C116" t="s">
        <v>356</v>
      </c>
      <c r="D116" t="s">
        <v>17</v>
      </c>
      <c r="E116" t="s">
        <v>414</v>
      </c>
      <c r="F116" s="6">
        <f t="shared" si="3"/>
        <v>0.33521875000000001</v>
      </c>
      <c r="G116" s="6">
        <f t="shared" si="4"/>
        <v>0.25978124999999991</v>
      </c>
      <c r="H116" s="6">
        <v>0.29611467297567162</v>
      </c>
      <c r="I116" s="6">
        <v>0.35912500000000003</v>
      </c>
      <c r="J116" s="6">
        <v>0.35912500000000008</v>
      </c>
      <c r="K116" s="6">
        <v>0.34637499999999993</v>
      </c>
      <c r="L116" s="6">
        <v>0.32299999999999995</v>
      </c>
      <c r="M116" s="6">
        <v>0.28846875000000011</v>
      </c>
      <c r="N116" s="6">
        <v>0.27890625000000002</v>
      </c>
      <c r="O116" s="6">
        <v>0.26934374999999994</v>
      </c>
      <c r="P116" s="6">
        <v>0.25978124999999991</v>
      </c>
      <c r="Q116" s="6">
        <v>0.25021874999999982</v>
      </c>
      <c r="R116" s="6">
        <v>0.24065624999999977</v>
      </c>
      <c r="S116" s="6">
        <v>0.29480245540518341</v>
      </c>
    </row>
    <row r="117" spans="1:19">
      <c r="A117" t="s">
        <v>551</v>
      </c>
      <c r="B117" t="s">
        <v>64</v>
      </c>
      <c r="C117" t="s">
        <v>357</v>
      </c>
      <c r="D117" t="s">
        <v>17</v>
      </c>
      <c r="E117" t="s">
        <v>414</v>
      </c>
      <c r="F117" s="6">
        <f t="shared" si="3"/>
        <v>0.25776250000000001</v>
      </c>
      <c r="G117" s="6">
        <f t="shared" si="4"/>
        <v>0.22949999999999995</v>
      </c>
      <c r="H117" s="6">
        <v>0.24217966386554618</v>
      </c>
      <c r="I117" s="6">
        <v>0.26774999999999999</v>
      </c>
      <c r="J117" s="6">
        <v>0.26031250000000011</v>
      </c>
      <c r="K117" s="6">
        <v>0.25446875000000002</v>
      </c>
      <c r="L117" s="6">
        <v>0.25446875000000002</v>
      </c>
      <c r="M117" s="6">
        <v>0.25181249999999988</v>
      </c>
      <c r="N117" s="6">
        <v>0.2443749999999999</v>
      </c>
      <c r="O117" s="6">
        <v>0.23693749999999991</v>
      </c>
      <c r="P117" s="6">
        <v>0.22949999999999995</v>
      </c>
      <c r="Q117" s="6">
        <v>0.22206249999999997</v>
      </c>
      <c r="R117" s="6">
        <v>0.21462499999999998</v>
      </c>
      <c r="S117" s="6">
        <v>0.22377213405428562</v>
      </c>
    </row>
    <row r="118" spans="1:19">
      <c r="A118" t="s">
        <v>551</v>
      </c>
      <c r="B118" t="s">
        <v>64</v>
      </c>
      <c r="C118" t="s">
        <v>111</v>
      </c>
      <c r="D118" t="s">
        <v>17</v>
      </c>
      <c r="E118" t="s">
        <v>414</v>
      </c>
      <c r="F118" s="6">
        <f t="shared" si="3"/>
        <v>0.16149999999999998</v>
      </c>
      <c r="G118" s="6">
        <f t="shared" si="4"/>
        <v>0.13068749999999998</v>
      </c>
      <c r="H118" s="6" t="s">
        <v>532</v>
      </c>
      <c r="I118" s="6">
        <v>0.17531249999999998</v>
      </c>
      <c r="J118" s="6">
        <v>0.16893750000000005</v>
      </c>
      <c r="K118" s="6">
        <v>0.15618749999999987</v>
      </c>
      <c r="L118" s="6">
        <v>0.15618749999999987</v>
      </c>
      <c r="M118" s="6">
        <v>0.15087500000000004</v>
      </c>
      <c r="N118" s="6">
        <v>0.14414583333333336</v>
      </c>
      <c r="O118" s="6">
        <v>0.13741666666666669</v>
      </c>
      <c r="P118" s="6">
        <v>0.13068749999999998</v>
      </c>
      <c r="Q118" s="6">
        <v>0.1239583333333333</v>
      </c>
      <c r="R118" s="6">
        <v>0.11722916666666661</v>
      </c>
      <c r="S118" s="6">
        <v>0.11201069424800537</v>
      </c>
    </row>
    <row r="119" spans="1:19">
      <c r="A119" t="s">
        <v>551</v>
      </c>
      <c r="B119" t="s">
        <v>64</v>
      </c>
      <c r="C119" t="s">
        <v>112</v>
      </c>
      <c r="D119" t="s">
        <v>17</v>
      </c>
      <c r="E119" t="s">
        <v>414</v>
      </c>
      <c r="F119" s="6">
        <f t="shared" si="3"/>
        <v>0.16521875</v>
      </c>
      <c r="G119" s="6">
        <f t="shared" si="4"/>
        <v>0.12909375000000001</v>
      </c>
      <c r="H119" s="6" t="s">
        <v>532</v>
      </c>
      <c r="I119" s="6">
        <v>0.18487500000000001</v>
      </c>
      <c r="J119" s="6">
        <v>0.17212500000000003</v>
      </c>
      <c r="K119" s="6">
        <v>0.16096874999999994</v>
      </c>
      <c r="L119" s="6">
        <v>0.15778124999999996</v>
      </c>
      <c r="M119" s="6">
        <v>0.15034374999999997</v>
      </c>
      <c r="N119" s="6">
        <v>0.14326041666666664</v>
      </c>
      <c r="O119" s="6">
        <v>0.13617708333333331</v>
      </c>
      <c r="P119" s="6">
        <v>0.12909375000000001</v>
      </c>
      <c r="Q119" s="6">
        <v>0.12201041666666669</v>
      </c>
      <c r="R119" s="6">
        <v>0.11492708333333337</v>
      </c>
      <c r="S119" s="6">
        <v>0.11446062657816976</v>
      </c>
    </row>
    <row r="120" spans="1:19">
      <c r="A120" t="s">
        <v>551</v>
      </c>
      <c r="B120" t="s">
        <v>64</v>
      </c>
      <c r="C120" t="s">
        <v>113</v>
      </c>
      <c r="D120" t="s">
        <v>17</v>
      </c>
      <c r="E120" t="s">
        <v>414</v>
      </c>
      <c r="F120" s="6">
        <f t="shared" si="3"/>
        <v>0.18646875000000002</v>
      </c>
      <c r="G120" s="6">
        <f t="shared" si="4"/>
        <v>0.13334374999999996</v>
      </c>
      <c r="H120" s="6">
        <v>0.22500000000000001</v>
      </c>
      <c r="I120" s="6">
        <v>0.21356249999999996</v>
      </c>
      <c r="J120" s="6">
        <v>0.19550000000000001</v>
      </c>
      <c r="K120" s="6">
        <v>0.18381249999999996</v>
      </c>
      <c r="L120" s="6">
        <v>0.17637500000000012</v>
      </c>
      <c r="M120" s="6">
        <v>0.16309375000000001</v>
      </c>
      <c r="N120" s="6">
        <v>0.15317708333333332</v>
      </c>
      <c r="O120" s="6">
        <v>0.14326041666666664</v>
      </c>
      <c r="P120" s="6">
        <v>0.13334374999999996</v>
      </c>
      <c r="Q120" s="6">
        <v>0.12342708333333327</v>
      </c>
      <c r="R120" s="6">
        <v>0.11351041666666659</v>
      </c>
      <c r="S120" s="6">
        <v>0.13966849327295544</v>
      </c>
    </row>
    <row r="121" spans="1:19">
      <c r="A121" t="s">
        <v>551</v>
      </c>
      <c r="B121" t="s">
        <v>64</v>
      </c>
      <c r="C121" t="s">
        <v>114</v>
      </c>
      <c r="D121" t="s">
        <v>17</v>
      </c>
      <c r="E121" t="s">
        <v>414</v>
      </c>
      <c r="F121" s="6">
        <f t="shared" si="3"/>
        <v>0.30493749999999997</v>
      </c>
      <c r="G121" s="6">
        <f t="shared" si="4"/>
        <v>0.24543749999999998</v>
      </c>
      <c r="H121" s="6">
        <v>0.27832402836134446</v>
      </c>
      <c r="I121" s="6">
        <v>0.34531249999999997</v>
      </c>
      <c r="J121" s="6">
        <v>0.30387500000000006</v>
      </c>
      <c r="K121" s="6">
        <v>0.29271874999999986</v>
      </c>
      <c r="L121" s="6">
        <v>0.29271875000000008</v>
      </c>
      <c r="M121" s="6">
        <v>0.29006249999999995</v>
      </c>
      <c r="N121" s="6">
        <v>0.27518749999999992</v>
      </c>
      <c r="O121" s="6">
        <v>0.26031249999999995</v>
      </c>
      <c r="P121" s="6">
        <v>0.24543749999999995</v>
      </c>
      <c r="Q121" s="6">
        <v>0.23056249999999995</v>
      </c>
      <c r="R121" s="6">
        <v>0.21568749999999995</v>
      </c>
      <c r="S121" s="6">
        <v>0.27127713035421447</v>
      </c>
    </row>
    <row r="122" spans="1:19">
      <c r="A122" t="s">
        <v>551</v>
      </c>
      <c r="B122" t="s">
        <v>64</v>
      </c>
      <c r="C122" t="s">
        <v>115</v>
      </c>
      <c r="D122" t="s">
        <v>17</v>
      </c>
      <c r="E122" t="s">
        <v>414</v>
      </c>
      <c r="F122" s="6">
        <f t="shared" si="3"/>
        <v>0.22556875000000001</v>
      </c>
      <c r="G122" s="6">
        <f t="shared" si="4"/>
        <v>0.18646875000000002</v>
      </c>
      <c r="H122" s="6">
        <v>0.22500000000000003</v>
      </c>
      <c r="I122" s="6">
        <v>0.24278125</v>
      </c>
      <c r="J122" s="6">
        <v>0.23215625000000001</v>
      </c>
      <c r="K122" s="6">
        <v>0.21993750000000004</v>
      </c>
      <c r="L122" s="6">
        <v>0.21993750000000004</v>
      </c>
      <c r="M122" s="6">
        <v>0.21303124999999992</v>
      </c>
      <c r="N122" s="6">
        <v>0.20417708333333329</v>
      </c>
      <c r="O122" s="6">
        <v>0.19532291666666665</v>
      </c>
      <c r="P122" s="6">
        <v>0.18646874999999999</v>
      </c>
      <c r="Q122" s="6">
        <v>0.17761458333333335</v>
      </c>
      <c r="R122" s="6">
        <v>0.16876041666666672</v>
      </c>
      <c r="S122" s="6">
        <v>0.182405232009173</v>
      </c>
    </row>
    <row r="123" spans="1:19">
      <c r="A123" t="s">
        <v>551</v>
      </c>
      <c r="B123" t="s">
        <v>64</v>
      </c>
      <c r="C123" t="s">
        <v>116</v>
      </c>
      <c r="D123" t="s">
        <v>17</v>
      </c>
      <c r="E123" t="s">
        <v>414</v>
      </c>
      <c r="F123" s="6">
        <f t="shared" si="3"/>
        <v>0.25149374999999996</v>
      </c>
      <c r="G123" s="6">
        <f t="shared" si="4"/>
        <v>0.20984375000000005</v>
      </c>
      <c r="H123" s="6">
        <v>0.23806732430717079</v>
      </c>
      <c r="I123" s="6">
        <v>0.27040624999999996</v>
      </c>
      <c r="J123" s="6">
        <v>0.25659374999999995</v>
      </c>
      <c r="K123" s="6">
        <v>0.2555312500000001</v>
      </c>
      <c r="L123" s="6">
        <v>0.23746874999999984</v>
      </c>
      <c r="M123" s="6">
        <v>0.23746874999999984</v>
      </c>
      <c r="N123" s="6">
        <v>0.22826041666666658</v>
      </c>
      <c r="O123" s="6">
        <v>0.21905208333333331</v>
      </c>
      <c r="P123" s="6">
        <v>0.20984375000000005</v>
      </c>
      <c r="Q123" s="6">
        <v>0.20063541666666679</v>
      </c>
      <c r="R123" s="6">
        <v>0.19142708333333353</v>
      </c>
      <c r="S123" s="6">
        <v>0.220343623592924</v>
      </c>
    </row>
    <row r="124" spans="1:19">
      <c r="A124" t="s">
        <v>551</v>
      </c>
      <c r="B124" t="s">
        <v>64</v>
      </c>
      <c r="C124" t="s">
        <v>117</v>
      </c>
      <c r="D124" t="s">
        <v>17</v>
      </c>
      <c r="E124" t="s">
        <v>414</v>
      </c>
      <c r="F124" s="6">
        <f t="shared" si="3"/>
        <v>0.27890625000000002</v>
      </c>
      <c r="G124" s="6">
        <f t="shared" si="4"/>
        <v>0.20878124999999997</v>
      </c>
      <c r="H124" s="6">
        <v>0.25839099964739065</v>
      </c>
      <c r="I124" s="6">
        <v>0.34318749999999992</v>
      </c>
      <c r="J124" s="6">
        <v>0.28900000000000009</v>
      </c>
      <c r="K124" s="6">
        <v>0.26828124999999997</v>
      </c>
      <c r="L124" s="6">
        <v>0.24703124999999995</v>
      </c>
      <c r="M124" s="6">
        <v>0.24703124999999995</v>
      </c>
      <c r="N124" s="6">
        <v>0.23428124999999997</v>
      </c>
      <c r="O124" s="6">
        <v>0.22153124999999999</v>
      </c>
      <c r="P124" s="6">
        <v>0.20878124999999997</v>
      </c>
      <c r="Q124" s="6">
        <v>0.19603124999999999</v>
      </c>
      <c r="R124" s="6">
        <v>0.18328125000000001</v>
      </c>
      <c r="S124" s="6">
        <v>0.2346300044301384</v>
      </c>
    </row>
    <row r="125" spans="1:19">
      <c r="A125" t="s">
        <v>551</v>
      </c>
      <c r="B125" t="s">
        <v>64</v>
      </c>
      <c r="C125" t="s">
        <v>118</v>
      </c>
      <c r="D125" t="s">
        <v>17</v>
      </c>
      <c r="E125" t="s">
        <v>414</v>
      </c>
      <c r="F125" s="6">
        <f t="shared" si="3"/>
        <v>0.30493750000000003</v>
      </c>
      <c r="G125" s="6">
        <f t="shared" si="4"/>
        <v>0.24331250000000004</v>
      </c>
      <c r="H125" s="6">
        <v>0.27189936258594355</v>
      </c>
      <c r="I125" s="6">
        <v>0.37346874999999996</v>
      </c>
      <c r="J125" s="6">
        <v>0.31928125000000013</v>
      </c>
      <c r="K125" s="6">
        <v>0.29218749999999988</v>
      </c>
      <c r="L125" s="6">
        <v>0.27306249999999993</v>
      </c>
      <c r="M125" s="6">
        <v>0.26668750000000013</v>
      </c>
      <c r="N125" s="6">
        <v>0.25889583333333344</v>
      </c>
      <c r="O125" s="6">
        <v>0.25110416666666674</v>
      </c>
      <c r="P125" s="6">
        <v>0.24331249999999999</v>
      </c>
      <c r="Q125" s="6">
        <v>0.23552083333333326</v>
      </c>
      <c r="R125" s="6">
        <v>0.22772916666666654</v>
      </c>
      <c r="S125" s="6">
        <v>0.30109324972995488</v>
      </c>
    </row>
    <row r="126" spans="1:19">
      <c r="A126" t="s">
        <v>551</v>
      </c>
      <c r="B126" t="s">
        <v>64</v>
      </c>
      <c r="C126" t="s">
        <v>119</v>
      </c>
      <c r="D126" t="s">
        <v>17</v>
      </c>
      <c r="E126" t="s">
        <v>414</v>
      </c>
      <c r="F126" s="6">
        <f t="shared" si="3"/>
        <v>0.25978124999999996</v>
      </c>
      <c r="G126" s="6">
        <f t="shared" si="4"/>
        <v>0.23003124999999991</v>
      </c>
      <c r="H126" s="6">
        <v>0.24223226102941173</v>
      </c>
      <c r="I126" s="6">
        <v>0.27784374999999994</v>
      </c>
      <c r="J126" s="6">
        <v>0.26403125</v>
      </c>
      <c r="K126" s="6">
        <v>0.25659375000000001</v>
      </c>
      <c r="L126" s="6">
        <v>0.25128125000000007</v>
      </c>
      <c r="M126" s="6">
        <v>0.24915624999999988</v>
      </c>
      <c r="N126" s="6">
        <v>0.24278124999999989</v>
      </c>
      <c r="O126" s="6">
        <v>0.2364062499999999</v>
      </c>
      <c r="P126" s="6">
        <v>0.23003124999999994</v>
      </c>
      <c r="Q126" s="6">
        <v>0.22365624999999995</v>
      </c>
      <c r="R126" s="6">
        <v>0.21728124999999995</v>
      </c>
      <c r="S126" s="6">
        <v>0.21899631454390606</v>
      </c>
    </row>
    <row r="127" spans="1:19">
      <c r="A127" t="s">
        <v>551</v>
      </c>
      <c r="B127" t="s">
        <v>64</v>
      </c>
      <c r="C127" t="s">
        <v>120</v>
      </c>
      <c r="D127" t="s">
        <v>17</v>
      </c>
      <c r="E127" t="s">
        <v>414</v>
      </c>
      <c r="F127" s="6">
        <f t="shared" si="3"/>
        <v>0.25234374999999998</v>
      </c>
      <c r="G127" s="6">
        <f t="shared" si="4"/>
        <v>0.19284374999999995</v>
      </c>
      <c r="H127" s="6">
        <v>0.23810368663594469</v>
      </c>
      <c r="I127" s="6">
        <v>0.26403125000000005</v>
      </c>
      <c r="J127" s="6">
        <v>0.25871874999999989</v>
      </c>
      <c r="K127" s="6">
        <v>0.25021874999999999</v>
      </c>
      <c r="L127" s="6">
        <v>0.24490625000000005</v>
      </c>
      <c r="M127" s="6">
        <v>0.24384375</v>
      </c>
      <c r="N127" s="6">
        <v>0.22684374999999998</v>
      </c>
      <c r="O127" s="6">
        <v>0.20984374999999997</v>
      </c>
      <c r="P127" s="6">
        <v>0.19284374999999995</v>
      </c>
      <c r="Q127" s="6">
        <v>0.17584374999999994</v>
      </c>
      <c r="R127" s="6">
        <v>0.15884374999999992</v>
      </c>
      <c r="S127" s="6">
        <v>0.1894482750866624</v>
      </c>
    </row>
    <row r="128" spans="1:19">
      <c r="A128" t="s">
        <v>551</v>
      </c>
      <c r="B128" t="s">
        <v>64</v>
      </c>
      <c r="C128" t="s">
        <v>121</v>
      </c>
      <c r="D128" t="s">
        <v>17</v>
      </c>
      <c r="E128" t="s">
        <v>414</v>
      </c>
      <c r="F128" s="6">
        <f t="shared" si="3"/>
        <v>0.24543750000000003</v>
      </c>
      <c r="G128" s="6">
        <f t="shared" si="4"/>
        <v>0.22100000000000009</v>
      </c>
      <c r="H128" s="6">
        <v>0.2313874080882353</v>
      </c>
      <c r="I128" s="6">
        <v>0.2603125</v>
      </c>
      <c r="J128" s="6">
        <v>0.24756249999999996</v>
      </c>
      <c r="K128" s="6">
        <v>0.24596875000000007</v>
      </c>
      <c r="L128" s="6">
        <v>0.23853124999999994</v>
      </c>
      <c r="M128" s="6">
        <v>0.23481250000000004</v>
      </c>
      <c r="N128" s="6">
        <v>0.23020833333333338</v>
      </c>
      <c r="O128" s="6">
        <v>0.22560416666666672</v>
      </c>
      <c r="P128" s="6">
        <v>0.22100000000000006</v>
      </c>
      <c r="Q128" s="6">
        <v>0.2163958333333334</v>
      </c>
      <c r="R128" s="6">
        <v>0.21179166666666674</v>
      </c>
      <c r="S128" s="6">
        <v>0.20418834138748787</v>
      </c>
    </row>
    <row r="129" spans="1:19">
      <c r="A129" t="s">
        <v>551</v>
      </c>
      <c r="B129" t="s">
        <v>64</v>
      </c>
      <c r="C129" t="s">
        <v>122</v>
      </c>
      <c r="D129" t="s">
        <v>17</v>
      </c>
      <c r="E129" t="s">
        <v>414</v>
      </c>
      <c r="F129" s="6">
        <f t="shared" si="3"/>
        <v>0.23853125000000003</v>
      </c>
      <c r="G129" s="6">
        <f t="shared" si="4"/>
        <v>0.19496875</v>
      </c>
      <c r="H129" s="6">
        <v>0.23332563466310369</v>
      </c>
      <c r="I129" s="6">
        <v>0.2603125</v>
      </c>
      <c r="J129" s="6">
        <v>0.24650000000000008</v>
      </c>
      <c r="K129" s="6">
        <v>0.23268750000000005</v>
      </c>
      <c r="L129" s="6">
        <v>0.23268750000000005</v>
      </c>
      <c r="M129" s="6">
        <v>0.22046875000000005</v>
      </c>
      <c r="N129" s="6">
        <v>0.21196875000000004</v>
      </c>
      <c r="O129" s="6">
        <v>0.20346875000000003</v>
      </c>
      <c r="P129" s="6">
        <v>0.19496875</v>
      </c>
      <c r="Q129" s="6">
        <v>0.18646874999999999</v>
      </c>
      <c r="R129" s="6">
        <v>0.17796874999999998</v>
      </c>
      <c r="S129" s="6">
        <v>0.17433157219505585</v>
      </c>
    </row>
    <row r="130" spans="1:19">
      <c r="A130" t="s">
        <v>551</v>
      </c>
      <c r="B130" t="s">
        <v>64</v>
      </c>
      <c r="C130" t="s">
        <v>123</v>
      </c>
      <c r="D130" t="s">
        <v>17</v>
      </c>
      <c r="E130" t="s">
        <v>414</v>
      </c>
      <c r="F130" s="6">
        <f t="shared" si="3"/>
        <v>0.23799999999999999</v>
      </c>
      <c r="G130" s="6">
        <f t="shared" si="4"/>
        <v>0.15618749999999998</v>
      </c>
      <c r="H130" s="6">
        <v>0.23163394933452078</v>
      </c>
      <c r="I130" s="6">
        <v>0.25287499999999996</v>
      </c>
      <c r="J130" s="6">
        <v>0.24649999999999997</v>
      </c>
      <c r="K130" s="6">
        <v>0.23693750000000005</v>
      </c>
      <c r="L130" s="6">
        <v>0.22843749999999999</v>
      </c>
      <c r="M130" s="6">
        <v>0.22525000000000014</v>
      </c>
      <c r="N130" s="6">
        <v>0.20222916666666677</v>
      </c>
      <c r="O130" s="6">
        <v>0.17920833333333339</v>
      </c>
      <c r="P130" s="6">
        <v>0.15618749999999998</v>
      </c>
      <c r="Q130" s="6">
        <v>0.1331666666666666</v>
      </c>
      <c r="R130" s="6">
        <v>0.11014583333333321</v>
      </c>
      <c r="S130" s="6">
        <v>0.21899631454390606</v>
      </c>
    </row>
    <row r="131" spans="1:19">
      <c r="A131" t="s">
        <v>551</v>
      </c>
      <c r="B131" t="s">
        <v>64</v>
      </c>
      <c r="C131" t="s">
        <v>124</v>
      </c>
      <c r="D131" t="s">
        <v>17</v>
      </c>
      <c r="E131" t="s">
        <v>414</v>
      </c>
      <c r="F131" s="6">
        <f t="shared" si="3"/>
        <v>0.18020000000000005</v>
      </c>
      <c r="G131" s="6">
        <f t="shared" si="4"/>
        <v>0.13918749999999996</v>
      </c>
      <c r="H131" s="6">
        <v>0.22500000000000001</v>
      </c>
      <c r="I131" s="6">
        <v>0.20665624999999999</v>
      </c>
      <c r="J131" s="6">
        <v>0.18753124999999998</v>
      </c>
      <c r="K131" s="6">
        <v>0.17478125000000003</v>
      </c>
      <c r="L131" s="6">
        <v>0.17478125000000003</v>
      </c>
      <c r="M131" s="6">
        <v>0.15725000000000017</v>
      </c>
      <c r="N131" s="6">
        <v>0.15122916666666678</v>
      </c>
      <c r="O131" s="6">
        <v>0.14520833333333338</v>
      </c>
      <c r="P131" s="6">
        <v>0.13918749999999996</v>
      </c>
      <c r="Q131" s="6">
        <v>0.13316666666666657</v>
      </c>
      <c r="R131" s="6">
        <v>0.12714583333333318</v>
      </c>
      <c r="S131" s="6">
        <v>0.135031197712283</v>
      </c>
    </row>
    <row r="132" spans="1:19">
      <c r="A132" t="s">
        <v>551</v>
      </c>
      <c r="B132" t="s">
        <v>64</v>
      </c>
      <c r="C132" t="s">
        <v>125</v>
      </c>
      <c r="D132" t="s">
        <v>17</v>
      </c>
      <c r="E132" t="s">
        <v>414</v>
      </c>
      <c r="F132" s="6">
        <f t="shared" si="3"/>
        <v>0.20506249999999998</v>
      </c>
      <c r="G132" s="6">
        <f t="shared" si="4"/>
        <v>0.15300000000000002</v>
      </c>
      <c r="H132" s="6">
        <v>0.22500000000000001</v>
      </c>
      <c r="I132" s="6">
        <v>0.22950000000000001</v>
      </c>
      <c r="J132" s="6">
        <v>0.21356249999999996</v>
      </c>
      <c r="K132" s="6">
        <v>0.19921875000000006</v>
      </c>
      <c r="L132" s="6">
        <v>0.19921874999999992</v>
      </c>
      <c r="M132" s="6">
        <v>0.18381249999999996</v>
      </c>
      <c r="N132" s="6">
        <v>0.17354166666666665</v>
      </c>
      <c r="O132" s="6">
        <v>0.16327083333333334</v>
      </c>
      <c r="P132" s="6">
        <v>0.15300000000000002</v>
      </c>
      <c r="Q132" s="6">
        <v>0.14272916666666671</v>
      </c>
      <c r="R132" s="6">
        <v>0.1324583333333334</v>
      </c>
      <c r="S132" s="6">
        <v>0.14426216956055701</v>
      </c>
    </row>
    <row r="133" spans="1:19">
      <c r="A133" t="s">
        <v>551</v>
      </c>
      <c r="B133" t="s">
        <v>64</v>
      </c>
      <c r="C133" t="s">
        <v>126</v>
      </c>
      <c r="D133" t="s">
        <v>17</v>
      </c>
      <c r="E133" t="s">
        <v>414</v>
      </c>
      <c r="F133" s="6">
        <f t="shared" si="3"/>
        <v>0.19071874999999999</v>
      </c>
      <c r="G133" s="6">
        <f t="shared" si="4"/>
        <v>0.15353125000000006</v>
      </c>
      <c r="H133" s="6">
        <v>0.22500000000000001</v>
      </c>
      <c r="I133" s="6">
        <v>0.21037500000000001</v>
      </c>
      <c r="J133" s="6">
        <v>0.19868749999999999</v>
      </c>
      <c r="K133" s="6">
        <v>0.18540624999999991</v>
      </c>
      <c r="L133" s="6">
        <v>0.18115625000000002</v>
      </c>
      <c r="M133" s="6">
        <v>0.17796875000000004</v>
      </c>
      <c r="N133" s="6">
        <v>0.16982291666666671</v>
      </c>
      <c r="O133" s="6">
        <v>0.16167708333333339</v>
      </c>
      <c r="P133" s="6">
        <v>0.15353125000000004</v>
      </c>
      <c r="Q133" s="6">
        <v>0.14538541666666671</v>
      </c>
      <c r="R133" s="6">
        <v>0.13723958333333339</v>
      </c>
      <c r="S133" s="6">
        <v>0.14896825090883861</v>
      </c>
    </row>
    <row r="134" spans="1:19">
      <c r="A134" t="s">
        <v>551</v>
      </c>
      <c r="B134" t="s">
        <v>64</v>
      </c>
      <c r="C134" t="s">
        <v>128</v>
      </c>
      <c r="D134" t="s">
        <v>17</v>
      </c>
      <c r="E134" t="s">
        <v>414</v>
      </c>
      <c r="F134" s="6">
        <f t="shared" si="3"/>
        <v>0.235875</v>
      </c>
      <c r="G134" s="6">
        <f t="shared" si="4"/>
        <v>0.19390625000000009</v>
      </c>
      <c r="H134" s="6">
        <v>0.23019664142624052</v>
      </c>
      <c r="I134" s="6">
        <v>0.25446875000000002</v>
      </c>
      <c r="J134" s="6">
        <v>0.23959375000000002</v>
      </c>
      <c r="K134" s="6">
        <v>0.2390624999999999</v>
      </c>
      <c r="L134" s="6">
        <v>0.22312499999999999</v>
      </c>
      <c r="M134" s="6">
        <v>0.22312499999999999</v>
      </c>
      <c r="N134" s="6">
        <v>0.21338541666666669</v>
      </c>
      <c r="O134" s="6">
        <v>0.20364583333333339</v>
      </c>
      <c r="P134" s="6">
        <v>0.19390625000000006</v>
      </c>
      <c r="Q134" s="6">
        <v>0.18416666666666676</v>
      </c>
      <c r="R134" s="6">
        <v>0.17442708333333345</v>
      </c>
      <c r="S134" s="6">
        <v>0.17920989677446861</v>
      </c>
    </row>
    <row r="135" spans="1:19">
      <c r="A135" t="s">
        <v>551</v>
      </c>
      <c r="B135" t="s">
        <v>64</v>
      </c>
      <c r="C135" t="s">
        <v>129</v>
      </c>
      <c r="D135" t="s">
        <v>17</v>
      </c>
      <c r="E135" t="s">
        <v>414</v>
      </c>
      <c r="F135" s="6">
        <f t="shared" si="3"/>
        <v>0.22684375000000001</v>
      </c>
      <c r="G135" s="6">
        <f t="shared" si="4"/>
        <v>0.18009374999999997</v>
      </c>
      <c r="H135" s="6">
        <v>0.22500000000000001</v>
      </c>
      <c r="I135" s="6">
        <v>0.24756249999999999</v>
      </c>
      <c r="J135" s="6">
        <v>0.23268749999999994</v>
      </c>
      <c r="K135" s="6">
        <v>0.23056250000000003</v>
      </c>
      <c r="L135" s="6">
        <v>0.2178125000000001</v>
      </c>
      <c r="M135" s="6">
        <v>0.20559375000000005</v>
      </c>
      <c r="N135" s="6">
        <v>0.19709375000000001</v>
      </c>
      <c r="O135" s="6">
        <v>0.18859374999999998</v>
      </c>
      <c r="P135" s="6">
        <v>0.18009374999999997</v>
      </c>
      <c r="Q135" s="6">
        <v>0.17159374999999993</v>
      </c>
      <c r="R135" s="6">
        <v>0.1630937499999999</v>
      </c>
      <c r="S135" s="6">
        <v>0.1766815769142612</v>
      </c>
    </row>
    <row r="136" spans="1:19">
      <c r="A136" t="s">
        <v>551</v>
      </c>
      <c r="B136" t="s">
        <v>64</v>
      </c>
      <c r="C136" t="s">
        <v>130</v>
      </c>
      <c r="D136" t="s">
        <v>17</v>
      </c>
      <c r="E136" t="s">
        <v>414</v>
      </c>
      <c r="F136" s="6">
        <f t="shared" si="3"/>
        <v>0.23109375000000004</v>
      </c>
      <c r="G136" s="6">
        <f t="shared" si="4"/>
        <v>0.20559374999999996</v>
      </c>
      <c r="H136" s="6">
        <v>0.22500000000000001</v>
      </c>
      <c r="I136" s="6">
        <v>0.24437499999999998</v>
      </c>
      <c r="J136" s="6">
        <v>0.23056249999999998</v>
      </c>
      <c r="K136" s="6">
        <v>0.23056249999999998</v>
      </c>
      <c r="L136" s="6">
        <v>0.22631250000000011</v>
      </c>
      <c r="M136" s="6">
        <v>0.22365625000000017</v>
      </c>
      <c r="N136" s="6">
        <v>0.21763541666666678</v>
      </c>
      <c r="O136" s="6">
        <v>0.21161458333333338</v>
      </c>
      <c r="P136" s="6">
        <v>0.20559374999999996</v>
      </c>
      <c r="Q136" s="6">
        <v>0.19957291666666657</v>
      </c>
      <c r="R136" s="6">
        <v>0.19355208333333318</v>
      </c>
      <c r="S136" s="6">
        <v>0.1999134422628796</v>
      </c>
    </row>
    <row r="137" spans="1:19">
      <c r="A137" t="s">
        <v>551</v>
      </c>
      <c r="B137" t="s">
        <v>64</v>
      </c>
      <c r="C137" t="s">
        <v>358</v>
      </c>
      <c r="D137" t="s">
        <v>17</v>
      </c>
      <c r="E137" t="s">
        <v>414</v>
      </c>
      <c r="F137" s="6">
        <f t="shared" ref="F137:F200" si="5">AVERAGE(I137:M137)</f>
        <v>0.22949999999999998</v>
      </c>
      <c r="G137" s="6">
        <f t="shared" ref="G137:G200" si="6">AVERAGE(N137:R137)</f>
        <v>0.19762499999999994</v>
      </c>
      <c r="H137" s="6">
        <v>0.22500000000000001</v>
      </c>
      <c r="I137" s="6">
        <v>0.24171875000000004</v>
      </c>
      <c r="J137" s="6">
        <v>0.23428125</v>
      </c>
      <c r="K137" s="6">
        <v>0.23003124999999994</v>
      </c>
      <c r="L137" s="6">
        <v>0.22259375000000006</v>
      </c>
      <c r="M137" s="6">
        <v>0.21887499999999999</v>
      </c>
      <c r="N137" s="6">
        <v>0.21179166666666663</v>
      </c>
      <c r="O137" s="6">
        <v>0.20470833333333327</v>
      </c>
      <c r="P137" s="6">
        <v>0.19762499999999994</v>
      </c>
      <c r="Q137" s="6">
        <v>0.19054166666666658</v>
      </c>
      <c r="R137" s="6">
        <v>0.18345833333333322</v>
      </c>
      <c r="S137" s="6">
        <v>0.1955085443969837</v>
      </c>
    </row>
    <row r="138" spans="1:19">
      <c r="A138" t="s">
        <v>551</v>
      </c>
      <c r="B138" t="s">
        <v>64</v>
      </c>
      <c r="C138" t="s">
        <v>131</v>
      </c>
      <c r="D138" t="s">
        <v>17</v>
      </c>
      <c r="E138" t="s">
        <v>414</v>
      </c>
      <c r="F138" s="6">
        <f t="shared" si="5"/>
        <v>0.35168749999999999</v>
      </c>
      <c r="G138" s="6">
        <f t="shared" si="6"/>
        <v>0.27306249999999993</v>
      </c>
      <c r="H138" s="6">
        <v>0.31577541725023334</v>
      </c>
      <c r="I138" s="6">
        <v>0.40109374999999997</v>
      </c>
      <c r="J138" s="6">
        <v>0.36178124999999994</v>
      </c>
      <c r="K138" s="6">
        <v>0.34318750000000003</v>
      </c>
      <c r="L138" s="6">
        <v>0.33468749999999986</v>
      </c>
      <c r="M138" s="6">
        <v>0.31768750000000018</v>
      </c>
      <c r="N138" s="6">
        <v>0.3028125000000001</v>
      </c>
      <c r="O138" s="6">
        <v>0.28793750000000001</v>
      </c>
      <c r="P138" s="6">
        <v>0.27306249999999999</v>
      </c>
      <c r="Q138" s="6">
        <v>0.2581874999999999</v>
      </c>
      <c r="R138" s="6">
        <v>0.24331249999999985</v>
      </c>
      <c r="S138" s="6">
        <v>0.336376063140713</v>
      </c>
    </row>
    <row r="139" spans="1:19">
      <c r="A139" t="s">
        <v>551</v>
      </c>
      <c r="B139" t="s">
        <v>64</v>
      </c>
      <c r="C139" t="s">
        <v>132</v>
      </c>
      <c r="D139" t="s">
        <v>17</v>
      </c>
      <c r="E139" t="s">
        <v>414</v>
      </c>
      <c r="F139" s="6">
        <f t="shared" si="5"/>
        <v>0.21303124999999995</v>
      </c>
      <c r="G139" s="6">
        <f t="shared" si="6"/>
        <v>0.16203125000000004</v>
      </c>
      <c r="H139" s="6">
        <v>0.22500000000000001</v>
      </c>
      <c r="I139" s="6">
        <v>0.23534374999999999</v>
      </c>
      <c r="J139" s="6">
        <v>0.22259375000000001</v>
      </c>
      <c r="K139" s="6">
        <v>0.20824999999999988</v>
      </c>
      <c r="L139" s="6">
        <v>0.20506249999999998</v>
      </c>
      <c r="M139" s="6">
        <v>0.19390625000000003</v>
      </c>
      <c r="N139" s="6">
        <v>0.18328125000000003</v>
      </c>
      <c r="O139" s="6">
        <v>0.17265625000000004</v>
      </c>
      <c r="P139" s="6">
        <v>0.16203125000000004</v>
      </c>
      <c r="Q139" s="6">
        <v>0.15140625000000005</v>
      </c>
      <c r="R139" s="6">
        <v>0.14078125000000005</v>
      </c>
      <c r="S139" s="6">
        <v>0.1616820450358655</v>
      </c>
    </row>
    <row r="140" spans="1:19">
      <c r="A140" t="s">
        <v>551</v>
      </c>
      <c r="B140" t="s">
        <v>64</v>
      </c>
      <c r="C140" t="s">
        <v>139</v>
      </c>
      <c r="D140" t="s">
        <v>16</v>
      </c>
      <c r="E140" t="s">
        <v>417</v>
      </c>
      <c r="F140" s="6">
        <f t="shared" si="5"/>
        <v>0.28687499999999999</v>
      </c>
      <c r="G140" s="6">
        <f t="shared" si="6"/>
        <v>0.16574999999999998</v>
      </c>
      <c r="H140" s="6">
        <v>0.28526318835726155</v>
      </c>
      <c r="I140" s="6">
        <v>0.37240624999999999</v>
      </c>
      <c r="J140" s="6">
        <v>0.31290625</v>
      </c>
      <c r="K140" s="6">
        <v>0.27412499999999995</v>
      </c>
      <c r="L140" s="6">
        <v>0.24968750000000015</v>
      </c>
      <c r="M140" s="6">
        <v>0.22525000000000001</v>
      </c>
      <c r="N140" s="6">
        <v>0.20541666666666666</v>
      </c>
      <c r="O140" s="6">
        <v>0.18558333333333332</v>
      </c>
      <c r="P140" s="6">
        <v>0.16574999999999995</v>
      </c>
      <c r="Q140" s="6">
        <v>0.14591666666666661</v>
      </c>
      <c r="R140" s="6">
        <v>0.12608333333333327</v>
      </c>
      <c r="S140" s="6">
        <v>0.23696326141958821</v>
      </c>
    </row>
    <row r="141" spans="1:19">
      <c r="A141" t="s">
        <v>551</v>
      </c>
      <c r="B141" t="s">
        <v>64</v>
      </c>
      <c r="C141" t="s">
        <v>140</v>
      </c>
      <c r="D141" t="s">
        <v>16</v>
      </c>
      <c r="E141" t="s">
        <v>417</v>
      </c>
      <c r="F141" s="6">
        <f t="shared" si="5"/>
        <v>0.40215624999999999</v>
      </c>
      <c r="G141" s="6">
        <f t="shared" si="6"/>
        <v>0.27359375000000008</v>
      </c>
      <c r="H141" s="6">
        <v>0.34856443455378733</v>
      </c>
      <c r="I141" s="6">
        <v>0.47918749999999999</v>
      </c>
      <c r="J141" s="6">
        <v>0.41968750000000005</v>
      </c>
      <c r="K141" s="6">
        <v>0.39684375000000005</v>
      </c>
      <c r="L141" s="6">
        <v>0.3639062500000001</v>
      </c>
      <c r="M141" s="6">
        <v>0.35115624999999961</v>
      </c>
      <c r="N141" s="6">
        <v>0.3253020833333331</v>
      </c>
      <c r="O141" s="6">
        <v>0.29944791666666659</v>
      </c>
      <c r="P141" s="6">
        <v>0.27359375000000008</v>
      </c>
      <c r="Q141" s="6">
        <v>0.24773958333333357</v>
      </c>
      <c r="R141" s="6">
        <v>0.22188541666666706</v>
      </c>
      <c r="S141" s="6">
        <v>0.24925390541810799</v>
      </c>
    </row>
    <row r="142" spans="1:19">
      <c r="A142" t="s">
        <v>551</v>
      </c>
      <c r="B142" t="s">
        <v>64</v>
      </c>
      <c r="C142" t="s">
        <v>141</v>
      </c>
      <c r="D142" t="s">
        <v>16</v>
      </c>
      <c r="E142" t="s">
        <v>417</v>
      </c>
      <c r="F142" s="6">
        <f t="shared" si="5"/>
        <v>0.42765624999999996</v>
      </c>
      <c r="G142" s="6">
        <f t="shared" si="6"/>
        <v>0.28634375000000001</v>
      </c>
      <c r="H142" s="6">
        <v>0.36050566259682887</v>
      </c>
      <c r="I142" s="6">
        <v>0.51212500000000005</v>
      </c>
      <c r="J142" s="6">
        <v>0.44943749999999982</v>
      </c>
      <c r="K142" s="6">
        <v>0.41703125000000024</v>
      </c>
      <c r="L142" s="6">
        <v>0.38728124999999991</v>
      </c>
      <c r="M142" s="6">
        <v>0.37240625000000011</v>
      </c>
      <c r="N142" s="6">
        <v>0.34371875000000007</v>
      </c>
      <c r="O142" s="6">
        <v>0.31503125000000004</v>
      </c>
      <c r="P142" s="6">
        <v>0.28634375000000001</v>
      </c>
      <c r="Q142" s="6">
        <v>0.25765624999999998</v>
      </c>
      <c r="R142" s="6">
        <v>0.22896874999999994</v>
      </c>
      <c r="S142" s="6">
        <v>0.2950592924347949</v>
      </c>
    </row>
    <row r="143" spans="1:19">
      <c r="A143" t="s">
        <v>551</v>
      </c>
      <c r="B143" t="s">
        <v>64</v>
      </c>
      <c r="C143" t="s">
        <v>142</v>
      </c>
      <c r="D143" t="s">
        <v>16</v>
      </c>
      <c r="E143" t="s">
        <v>417</v>
      </c>
      <c r="F143" s="6">
        <f t="shared" si="5"/>
        <v>0.31237500000000001</v>
      </c>
      <c r="G143" s="6">
        <f t="shared" si="6"/>
        <v>0.18168750000000003</v>
      </c>
      <c r="H143" s="6">
        <v>0.28771891534391525</v>
      </c>
      <c r="I143" s="6">
        <v>0.40853125000000001</v>
      </c>
      <c r="J143" s="6">
        <v>0.33521874999999995</v>
      </c>
      <c r="K143" s="6">
        <v>0.29537499999999983</v>
      </c>
      <c r="L143" s="6">
        <v>0.26775000000000027</v>
      </c>
      <c r="M143" s="6">
        <v>0.25499999999999978</v>
      </c>
      <c r="N143" s="6">
        <v>0.23056249999999986</v>
      </c>
      <c r="O143" s="6">
        <v>0.20612499999999995</v>
      </c>
      <c r="P143" s="6">
        <v>0.18168750000000003</v>
      </c>
      <c r="Q143" s="6">
        <v>0.15725000000000011</v>
      </c>
      <c r="R143" s="6">
        <v>0.13281250000000019</v>
      </c>
      <c r="S143" s="6">
        <v>0.22441944313371609</v>
      </c>
    </row>
    <row r="144" spans="1:19">
      <c r="A144" t="s">
        <v>551</v>
      </c>
      <c r="B144" t="s">
        <v>64</v>
      </c>
      <c r="C144" t="s">
        <v>422</v>
      </c>
      <c r="D144" t="s">
        <v>16</v>
      </c>
      <c r="E144" t="s">
        <v>417</v>
      </c>
      <c r="F144" s="6">
        <f t="shared" si="5"/>
        <v>0.24012499999999998</v>
      </c>
      <c r="G144" s="6">
        <f t="shared" si="6"/>
        <v>0.13493749999999999</v>
      </c>
      <c r="H144" s="6">
        <v>0.25366939197166471</v>
      </c>
      <c r="I144" s="6">
        <v>0.29962500000000003</v>
      </c>
      <c r="J144" s="6">
        <v>0.24756249999999996</v>
      </c>
      <c r="K144" s="6">
        <v>0.23215625000000009</v>
      </c>
      <c r="L144" s="6">
        <v>0.2194062499999998</v>
      </c>
      <c r="M144" s="6">
        <v>0.201875</v>
      </c>
      <c r="N144" s="6">
        <v>0.17956249999999999</v>
      </c>
      <c r="O144" s="6">
        <v>0.15724999999999997</v>
      </c>
      <c r="P144" s="6">
        <v>0.13493749999999999</v>
      </c>
      <c r="Q144" s="6">
        <v>0.11262499999999999</v>
      </c>
      <c r="R144" s="6">
        <v>9.031249999999999E-2</v>
      </c>
      <c r="S144" s="6">
        <v>0.26625883432199404</v>
      </c>
    </row>
    <row r="145" spans="1:19">
      <c r="A145" t="s">
        <v>551</v>
      </c>
      <c r="B145" t="s">
        <v>64</v>
      </c>
      <c r="C145" t="s">
        <v>423</v>
      </c>
      <c r="D145" t="s">
        <v>16</v>
      </c>
      <c r="E145" t="s">
        <v>417</v>
      </c>
      <c r="F145" s="6">
        <f t="shared" si="5"/>
        <v>0.16999999999999998</v>
      </c>
      <c r="G145" s="6">
        <f t="shared" si="6"/>
        <v>0.11687500000000002</v>
      </c>
      <c r="H145" s="6">
        <v>0.22500000000000001</v>
      </c>
      <c r="I145" s="6">
        <v>0.21356249999999996</v>
      </c>
      <c r="J145" s="6">
        <v>0.16893749999999999</v>
      </c>
      <c r="K145" s="6">
        <v>0.16575000000000006</v>
      </c>
      <c r="L145" s="6">
        <v>0.15299999999999997</v>
      </c>
      <c r="M145" s="6">
        <v>0.14874999999999991</v>
      </c>
      <c r="N145" s="6">
        <v>0.13812499999999994</v>
      </c>
      <c r="O145" s="6">
        <v>0.12749999999999997</v>
      </c>
      <c r="P145" s="6">
        <v>0.11687500000000003</v>
      </c>
      <c r="Q145" s="6">
        <v>0.10625000000000008</v>
      </c>
      <c r="R145" s="6">
        <v>9.5625000000000127E-2</v>
      </c>
      <c r="S145" s="6">
        <v>0.19104662571870332</v>
      </c>
    </row>
    <row r="146" spans="1:19">
      <c r="A146" t="s">
        <v>551</v>
      </c>
      <c r="B146" t="s">
        <v>64</v>
      </c>
      <c r="C146" t="s">
        <v>424</v>
      </c>
      <c r="D146" t="s">
        <v>16</v>
      </c>
      <c r="E146" t="s">
        <v>417</v>
      </c>
      <c r="F146" s="6">
        <f t="shared" si="5"/>
        <v>0.19337499999999996</v>
      </c>
      <c r="G146" s="6">
        <f t="shared" si="6"/>
        <v>0.12112500000000001</v>
      </c>
      <c r="H146" s="6">
        <v>0.25089923026090361</v>
      </c>
      <c r="I146" s="6">
        <v>0.26774999999999999</v>
      </c>
      <c r="J146" s="6">
        <v>0.201875</v>
      </c>
      <c r="K146" s="6">
        <v>0.18221874999999996</v>
      </c>
      <c r="L146" s="6">
        <v>0.16840625000000004</v>
      </c>
      <c r="M146" s="6">
        <v>0.14662499999999992</v>
      </c>
      <c r="N146" s="6">
        <v>0.13812499999999994</v>
      </c>
      <c r="O146" s="6">
        <v>0.12962499999999996</v>
      </c>
      <c r="P146" s="6">
        <v>0.12112500000000001</v>
      </c>
      <c r="Q146" s="6">
        <v>0.11262500000000004</v>
      </c>
      <c r="R146" s="6">
        <v>0.10412500000000008</v>
      </c>
      <c r="S146" s="6">
        <v>0.11583441711539816</v>
      </c>
    </row>
    <row r="147" spans="1:19">
      <c r="A147" t="s">
        <v>551</v>
      </c>
      <c r="B147" t="s">
        <v>64</v>
      </c>
      <c r="C147" t="s">
        <v>425</v>
      </c>
      <c r="D147" t="s">
        <v>16</v>
      </c>
      <c r="E147" t="s">
        <v>417</v>
      </c>
      <c r="F147" s="6">
        <f>AVERAGE(I147:M147)</f>
        <v>0.22206249999999997</v>
      </c>
      <c r="G147" s="6">
        <f>AVERAGE(N147:R147)</f>
        <v>9.668750000000001E-2</v>
      </c>
      <c r="H147" s="6">
        <v>0.2912487100965851</v>
      </c>
      <c r="I147" s="6">
        <v>0.33415625000000004</v>
      </c>
      <c r="J147" s="6">
        <v>0.24915624999999997</v>
      </c>
      <c r="K147" s="6">
        <v>0.21037500000000001</v>
      </c>
      <c r="L147" s="6">
        <v>0.17318749999999999</v>
      </c>
      <c r="M147" s="6">
        <v>0.14343749999999991</v>
      </c>
      <c r="N147" s="6">
        <v>0.1278541666666666</v>
      </c>
      <c r="O147" s="6">
        <v>0.11227083333333331</v>
      </c>
      <c r="P147" s="6">
        <v>9.668750000000001E-2</v>
      </c>
      <c r="Q147" s="6">
        <v>8.1104166666666713E-2</v>
      </c>
      <c r="R147" s="6">
        <v>6.5520833333333417E-2</v>
      </c>
      <c r="S147" s="6">
        <v>0.17105544718746157</v>
      </c>
    </row>
    <row r="148" spans="1:19">
      <c r="A148" t="s">
        <v>551</v>
      </c>
      <c r="B148" t="s">
        <v>64</v>
      </c>
      <c r="C148" t="s">
        <v>426</v>
      </c>
      <c r="D148" t="s">
        <v>16</v>
      </c>
      <c r="E148" t="s">
        <v>417</v>
      </c>
      <c r="F148" s="6">
        <f t="shared" si="5"/>
        <v>0.20070625</v>
      </c>
      <c r="G148" s="6">
        <f t="shared" si="6"/>
        <v>0.1275</v>
      </c>
      <c r="H148" s="6">
        <v>0.2597976645540841</v>
      </c>
      <c r="I148" s="6">
        <v>0.27890624999999997</v>
      </c>
      <c r="J148" s="6">
        <v>0.20134374999999993</v>
      </c>
      <c r="K148" s="6">
        <v>0.19071875000000005</v>
      </c>
      <c r="L148" s="6">
        <v>0.16628125000000005</v>
      </c>
      <c r="M148" s="6">
        <v>0.16628125000000005</v>
      </c>
      <c r="N148" s="6">
        <v>0.15335416666666671</v>
      </c>
      <c r="O148" s="6">
        <v>0.14042708333333337</v>
      </c>
      <c r="P148" s="6">
        <v>0.1275</v>
      </c>
      <c r="Q148" s="6">
        <v>0.11457291666666665</v>
      </c>
      <c r="R148" s="6">
        <v>0.1016458333333333</v>
      </c>
      <c r="S148" s="6">
        <v>0.12736173602872239</v>
      </c>
    </row>
    <row r="149" spans="1:19">
      <c r="A149" t="s">
        <v>551</v>
      </c>
      <c r="B149" t="s">
        <v>64</v>
      </c>
      <c r="C149" t="s">
        <v>427</v>
      </c>
      <c r="D149" t="s">
        <v>16</v>
      </c>
      <c r="E149" t="s">
        <v>417</v>
      </c>
      <c r="F149" s="6">
        <f t="shared" si="5"/>
        <v>0.30599999999999994</v>
      </c>
      <c r="G149" s="6">
        <f t="shared" si="6"/>
        <v>0.18487499999999998</v>
      </c>
      <c r="H149" s="6">
        <v>0.28318845341469134</v>
      </c>
      <c r="I149" s="6">
        <v>0.38568749999999996</v>
      </c>
      <c r="J149" s="6">
        <v>0.32725000000000004</v>
      </c>
      <c r="K149" s="6">
        <v>0.29271875000000003</v>
      </c>
      <c r="L149" s="6">
        <v>0.26721875000000012</v>
      </c>
      <c r="M149" s="6">
        <v>0.25712499999999977</v>
      </c>
      <c r="N149" s="6">
        <v>0.23304166666666651</v>
      </c>
      <c r="O149" s="6">
        <v>0.20895833333333325</v>
      </c>
      <c r="P149" s="6">
        <v>0.18487500000000001</v>
      </c>
      <c r="Q149" s="6">
        <v>0.16079166666666675</v>
      </c>
      <c r="R149" s="6">
        <v>0.13670833333333349</v>
      </c>
      <c r="S149" s="6">
        <v>0.22715377536424633</v>
      </c>
    </row>
    <row r="150" spans="1:19">
      <c r="A150" t="s">
        <v>551</v>
      </c>
      <c r="B150" t="s">
        <v>64</v>
      </c>
      <c r="C150" t="s">
        <v>428</v>
      </c>
      <c r="D150" t="s">
        <v>16</v>
      </c>
      <c r="E150" t="s">
        <v>417</v>
      </c>
      <c r="F150" s="6">
        <f t="shared" si="5"/>
        <v>0.24118750000000003</v>
      </c>
      <c r="G150" s="6">
        <f t="shared" si="6"/>
        <v>0.13174999999999995</v>
      </c>
      <c r="H150" s="6">
        <v>0.2749469866071429</v>
      </c>
      <c r="I150" s="6">
        <v>0.33468750000000003</v>
      </c>
      <c r="J150" s="6">
        <v>0.24968749999999995</v>
      </c>
      <c r="K150" s="6">
        <v>0.22365625000000008</v>
      </c>
      <c r="L150" s="6">
        <v>0.20346874999999981</v>
      </c>
      <c r="M150" s="6">
        <v>0.19443750000000035</v>
      </c>
      <c r="N150" s="6">
        <v>0.17354166666666687</v>
      </c>
      <c r="O150" s="6">
        <v>0.1526458333333334</v>
      </c>
      <c r="P150" s="6">
        <v>0.13174999999999992</v>
      </c>
      <c r="Q150" s="6">
        <v>0.11085416666666645</v>
      </c>
      <c r="R150" s="6">
        <v>8.9958333333332974E-2</v>
      </c>
      <c r="S150" s="6">
        <v>0.19111472687926109</v>
      </c>
    </row>
    <row r="151" spans="1:19">
      <c r="A151" t="s">
        <v>551</v>
      </c>
      <c r="B151" t="s">
        <v>64</v>
      </c>
      <c r="C151" t="s">
        <v>429</v>
      </c>
      <c r="D151" t="s">
        <v>16</v>
      </c>
      <c r="E151" t="s">
        <v>417</v>
      </c>
      <c r="F151" s="6">
        <f t="shared" si="5"/>
        <v>0.24118749999999997</v>
      </c>
      <c r="G151" s="6">
        <f t="shared" si="6"/>
        <v>0.12112500000000001</v>
      </c>
      <c r="H151" s="6">
        <v>0.27171969984802441</v>
      </c>
      <c r="I151" s="6">
        <v>0.34850000000000003</v>
      </c>
      <c r="J151" s="6">
        <v>0.26031249999999995</v>
      </c>
      <c r="K151" s="6">
        <v>0.22312499999999999</v>
      </c>
      <c r="L151" s="6">
        <v>0.19656249999999986</v>
      </c>
      <c r="M151" s="6">
        <v>0.17743750000000008</v>
      </c>
      <c r="N151" s="6">
        <v>0.15866666666666673</v>
      </c>
      <c r="O151" s="6">
        <v>0.13989583333333339</v>
      </c>
      <c r="P151" s="6">
        <v>0.12112500000000001</v>
      </c>
      <c r="Q151" s="6">
        <v>0.10235416666666665</v>
      </c>
      <c r="R151" s="6">
        <v>8.3583333333333287E-2</v>
      </c>
      <c r="S151" s="6">
        <v>0.22715377536424633</v>
      </c>
    </row>
    <row r="152" spans="1:19">
      <c r="A152" t="s">
        <v>551</v>
      </c>
      <c r="B152" t="s">
        <v>64</v>
      </c>
      <c r="C152" t="s">
        <v>430</v>
      </c>
      <c r="D152" t="s">
        <v>16</v>
      </c>
      <c r="E152" t="s">
        <v>417</v>
      </c>
      <c r="F152" s="6">
        <f t="shared" si="5"/>
        <v>0.25340625</v>
      </c>
      <c r="G152" s="6">
        <f t="shared" si="6"/>
        <v>0.13653124999999994</v>
      </c>
      <c r="H152" s="6">
        <v>0.2690498246619909</v>
      </c>
      <c r="I152" s="6">
        <v>0.35009374999999998</v>
      </c>
      <c r="J152" s="6">
        <v>0.27465625000000005</v>
      </c>
      <c r="K152" s="6">
        <v>0.22790624999999987</v>
      </c>
      <c r="L152" s="6">
        <v>0.21409375000000005</v>
      </c>
      <c r="M152" s="6">
        <v>0.20028125000000016</v>
      </c>
      <c r="N152" s="6">
        <v>0.17903125000000009</v>
      </c>
      <c r="O152" s="6">
        <v>0.15778125000000001</v>
      </c>
      <c r="P152" s="6">
        <v>0.13653124999999997</v>
      </c>
      <c r="Q152" s="6">
        <v>0.1152812499999999</v>
      </c>
      <c r="R152" s="6">
        <v>9.4031249999999844E-2</v>
      </c>
      <c r="S152" s="6">
        <v>0.19111472687926109</v>
      </c>
    </row>
    <row r="153" spans="1:19">
      <c r="A153" t="s">
        <v>551</v>
      </c>
      <c r="B153" t="s">
        <v>64</v>
      </c>
      <c r="C153" t="s">
        <v>187</v>
      </c>
      <c r="D153" t="s">
        <v>15</v>
      </c>
      <c r="E153" t="s">
        <v>432</v>
      </c>
      <c r="F153" s="6">
        <f t="shared" si="5"/>
        <v>0.20059999999999997</v>
      </c>
      <c r="G153" s="6">
        <f t="shared" si="6"/>
        <v>0.17690625000000004</v>
      </c>
      <c r="H153" s="6">
        <v>0.22500000000000001</v>
      </c>
      <c r="I153" s="6">
        <v>0.22950000000000001</v>
      </c>
      <c r="J153" s="6">
        <v>0.21037500000000006</v>
      </c>
      <c r="K153" s="6">
        <v>0.19762499999999991</v>
      </c>
      <c r="L153" s="6">
        <v>0.18274999999999997</v>
      </c>
      <c r="M153" s="6">
        <v>0.18274999999999997</v>
      </c>
      <c r="N153" s="6">
        <v>0.18080208333333334</v>
      </c>
      <c r="O153" s="6">
        <v>0.1788541666666667</v>
      </c>
      <c r="P153" s="6">
        <v>0.17690625000000004</v>
      </c>
      <c r="Q153" s="6">
        <v>0.17495833333333341</v>
      </c>
      <c r="R153" s="6">
        <v>0.17301041666666678</v>
      </c>
      <c r="S153" s="6" t="s">
        <v>532</v>
      </c>
    </row>
    <row r="154" spans="1:19">
      <c r="A154" t="s">
        <v>551</v>
      </c>
      <c r="B154" t="s">
        <v>64</v>
      </c>
      <c r="C154" t="s">
        <v>188</v>
      </c>
      <c r="D154" t="s">
        <v>15</v>
      </c>
      <c r="E154" t="s">
        <v>432</v>
      </c>
      <c r="F154" s="6">
        <f t="shared" si="5"/>
        <v>0.25234374999999998</v>
      </c>
      <c r="G154" s="6">
        <f t="shared" si="6"/>
        <v>0.21834374999999998</v>
      </c>
      <c r="H154" s="6">
        <v>0.23599411764705869</v>
      </c>
      <c r="I154" s="6">
        <v>0.27199999999999996</v>
      </c>
      <c r="J154" s="6">
        <v>0.25500000000000012</v>
      </c>
      <c r="K154" s="6">
        <v>0.24915624999999972</v>
      </c>
      <c r="L154" s="6">
        <v>0.24384375000000008</v>
      </c>
      <c r="M154" s="6">
        <v>0.24171875000000007</v>
      </c>
      <c r="N154" s="6">
        <v>0.23392708333333337</v>
      </c>
      <c r="O154" s="6">
        <v>0.22613541666666667</v>
      </c>
      <c r="P154" s="6">
        <v>0.21834374999999998</v>
      </c>
      <c r="Q154" s="6">
        <v>0.21055208333333328</v>
      </c>
      <c r="R154" s="6">
        <v>0.20276041666666658</v>
      </c>
      <c r="S154" s="6">
        <v>0.22176590899267165</v>
      </c>
    </row>
    <row r="155" spans="1:19">
      <c r="A155" t="s">
        <v>551</v>
      </c>
      <c r="B155" t="s">
        <v>64</v>
      </c>
      <c r="C155" t="s">
        <v>189</v>
      </c>
      <c r="D155" t="s">
        <v>15</v>
      </c>
      <c r="E155" t="s">
        <v>432</v>
      </c>
      <c r="F155" s="6">
        <f t="shared" si="5"/>
        <v>0.26881250000000001</v>
      </c>
      <c r="G155" s="6">
        <f t="shared" si="6"/>
        <v>0.22206249999999988</v>
      </c>
      <c r="H155" s="6">
        <v>0.25030994853070571</v>
      </c>
      <c r="I155" s="6">
        <v>0.28581250000000002</v>
      </c>
      <c r="J155" s="6">
        <v>0.2741249999999999</v>
      </c>
      <c r="K155" s="6">
        <v>0.26562499999999994</v>
      </c>
      <c r="L155" s="6">
        <v>0.2603125</v>
      </c>
      <c r="M155" s="6">
        <v>0.25818750000000013</v>
      </c>
      <c r="N155" s="6">
        <v>0.24614583333333337</v>
      </c>
      <c r="O155" s="6">
        <v>0.23410416666666661</v>
      </c>
      <c r="P155" s="6">
        <v>0.22206249999999988</v>
      </c>
      <c r="Q155" s="6">
        <v>0.21002083333333313</v>
      </c>
      <c r="R155" s="6">
        <v>0.19797916666666637</v>
      </c>
      <c r="S155" s="6">
        <v>0.23888353057779557</v>
      </c>
    </row>
    <row r="156" spans="1:19">
      <c r="A156" t="s">
        <v>551</v>
      </c>
      <c r="B156" t="s">
        <v>64</v>
      </c>
      <c r="C156" t="s">
        <v>190</v>
      </c>
      <c r="D156" t="s">
        <v>15</v>
      </c>
      <c r="E156" t="s">
        <v>432</v>
      </c>
      <c r="F156" s="6">
        <f t="shared" si="5"/>
        <v>0.23428125</v>
      </c>
      <c r="G156" s="6">
        <f t="shared" si="6"/>
        <v>0.20346875</v>
      </c>
      <c r="H156" s="6">
        <v>0.23073789179981202</v>
      </c>
      <c r="I156" s="6">
        <v>0.25871875</v>
      </c>
      <c r="J156" s="6">
        <v>0.24171874999999998</v>
      </c>
      <c r="K156" s="6">
        <v>0.22790625</v>
      </c>
      <c r="L156" s="6">
        <v>0.22790624999999995</v>
      </c>
      <c r="M156" s="6">
        <v>0.21515625000000008</v>
      </c>
      <c r="N156" s="6">
        <v>0.21126041666666673</v>
      </c>
      <c r="O156" s="6">
        <v>0.20736458333333338</v>
      </c>
      <c r="P156" s="6">
        <v>0.20346875</v>
      </c>
      <c r="Q156" s="6">
        <v>0.19957291666666666</v>
      </c>
      <c r="R156" s="6">
        <v>0.19567708333333331</v>
      </c>
      <c r="S156" s="6">
        <v>0.21915480210519936</v>
      </c>
    </row>
    <row r="157" spans="1:19">
      <c r="A157" t="s">
        <v>551</v>
      </c>
      <c r="B157" t="s">
        <v>64</v>
      </c>
      <c r="C157" t="s">
        <v>191</v>
      </c>
      <c r="D157" t="s">
        <v>15</v>
      </c>
      <c r="E157" t="s">
        <v>432</v>
      </c>
      <c r="F157" s="6">
        <f t="shared" si="5"/>
        <v>0.16946875</v>
      </c>
      <c r="G157" s="6">
        <f t="shared" si="6"/>
        <v>0.13334374999999993</v>
      </c>
      <c r="H157" s="6" t="s">
        <v>532</v>
      </c>
      <c r="I157" s="6">
        <v>0.18434374999999997</v>
      </c>
      <c r="J157" s="6">
        <v>0.17796875000000004</v>
      </c>
      <c r="K157" s="6">
        <v>0.17</v>
      </c>
      <c r="L157" s="6">
        <v>0.16256250000000008</v>
      </c>
      <c r="M157" s="6">
        <v>0.15246874999999999</v>
      </c>
      <c r="N157" s="6">
        <v>0.14609374999999997</v>
      </c>
      <c r="O157" s="6">
        <v>0.13971874999999995</v>
      </c>
      <c r="P157" s="6">
        <v>0.13334374999999993</v>
      </c>
      <c r="Q157" s="6">
        <v>0.12696874999999991</v>
      </c>
      <c r="R157" s="6">
        <v>0.12059374999999989</v>
      </c>
      <c r="S157" s="6">
        <v>0.12768412309104402</v>
      </c>
    </row>
    <row r="158" spans="1:19">
      <c r="A158" t="s">
        <v>551</v>
      </c>
      <c r="B158" t="s">
        <v>64</v>
      </c>
      <c r="C158" t="s">
        <v>192</v>
      </c>
      <c r="D158" t="s">
        <v>15</v>
      </c>
      <c r="E158" t="s">
        <v>432</v>
      </c>
      <c r="F158" s="6">
        <f t="shared" si="5"/>
        <v>0.1774375</v>
      </c>
      <c r="G158" s="6">
        <f t="shared" si="6"/>
        <v>0.15300000000000002</v>
      </c>
      <c r="H158" s="6" t="s">
        <v>532</v>
      </c>
      <c r="I158" s="6">
        <v>0.18965625</v>
      </c>
      <c r="J158" s="6">
        <v>0.18009375</v>
      </c>
      <c r="K158" s="6">
        <v>0.18009374999999994</v>
      </c>
      <c r="L158" s="6">
        <v>0.17478125000000005</v>
      </c>
      <c r="M158" s="6">
        <v>0.16256249999999994</v>
      </c>
      <c r="N158" s="6">
        <v>0.15937499999999996</v>
      </c>
      <c r="O158" s="6">
        <v>0.15618749999999998</v>
      </c>
      <c r="P158" s="6">
        <v>0.15300000000000002</v>
      </c>
      <c r="Q158" s="6">
        <v>0.14981250000000004</v>
      </c>
      <c r="R158" s="6">
        <v>0.14662500000000006</v>
      </c>
      <c r="S158" s="6">
        <v>0.15625696147819435</v>
      </c>
    </row>
    <row r="159" spans="1:19">
      <c r="A159" t="s">
        <v>551</v>
      </c>
      <c r="B159" t="s">
        <v>64</v>
      </c>
      <c r="C159" t="s">
        <v>193</v>
      </c>
      <c r="D159" t="s">
        <v>15</v>
      </c>
      <c r="E159" t="s">
        <v>432</v>
      </c>
      <c r="F159" s="6">
        <f t="shared" si="5"/>
        <v>0.197625</v>
      </c>
      <c r="G159" s="6">
        <f t="shared" si="6"/>
        <v>0.17318750000000002</v>
      </c>
      <c r="H159" s="6">
        <v>0.22500000000000001</v>
      </c>
      <c r="I159" s="6">
        <v>0.21515624999999999</v>
      </c>
      <c r="J159" s="6">
        <v>0.20346875000000006</v>
      </c>
      <c r="K159" s="6">
        <v>0.19656250000000003</v>
      </c>
      <c r="L159" s="6">
        <v>0.19231249999999986</v>
      </c>
      <c r="M159" s="6">
        <v>0.18062499999999998</v>
      </c>
      <c r="N159" s="6">
        <v>0.17814583333333334</v>
      </c>
      <c r="O159" s="6">
        <v>0.17566666666666669</v>
      </c>
      <c r="P159" s="6">
        <v>0.17318750000000002</v>
      </c>
      <c r="Q159" s="6">
        <v>0.17070833333333338</v>
      </c>
      <c r="R159" s="6">
        <v>0.16822916666666674</v>
      </c>
      <c r="S159" s="6">
        <v>0.15123231457056982</v>
      </c>
    </row>
    <row r="160" spans="1:19">
      <c r="A160" t="s">
        <v>551</v>
      </c>
      <c r="B160" t="s">
        <v>64</v>
      </c>
      <c r="C160" t="s">
        <v>194</v>
      </c>
      <c r="D160" t="s">
        <v>14</v>
      </c>
      <c r="E160" t="s">
        <v>434</v>
      </c>
      <c r="F160" s="6">
        <f t="shared" si="5"/>
        <v>0.47451249999999989</v>
      </c>
      <c r="G160" s="6">
        <f t="shared" si="6"/>
        <v>0.4170312499999998</v>
      </c>
      <c r="H160" s="6">
        <v>0.44577187499999982</v>
      </c>
      <c r="I160" s="6">
        <v>0.50256250000000002</v>
      </c>
      <c r="J160" s="6">
        <v>0.47812499999999991</v>
      </c>
      <c r="K160" s="6">
        <v>0.47600000000000003</v>
      </c>
      <c r="L160" s="6">
        <v>0.45793749999999983</v>
      </c>
      <c r="M160" s="6">
        <v>0.45793749999999983</v>
      </c>
      <c r="N160" s="6">
        <v>0.44430208333333315</v>
      </c>
      <c r="O160" s="6">
        <v>0.43066666666666648</v>
      </c>
      <c r="P160" s="6">
        <v>0.41703124999999985</v>
      </c>
      <c r="Q160" s="6">
        <v>0.40339583333333318</v>
      </c>
      <c r="R160" s="6">
        <v>0.3897604166666665</v>
      </c>
      <c r="S160" s="6" t="s">
        <v>532</v>
      </c>
    </row>
    <row r="161" spans="1:19">
      <c r="A161" t="s">
        <v>551</v>
      </c>
      <c r="B161" t="s">
        <v>64</v>
      </c>
      <c r="C161" t="s">
        <v>195</v>
      </c>
      <c r="D161" t="s">
        <v>14</v>
      </c>
      <c r="E161" t="s">
        <v>434</v>
      </c>
      <c r="F161" s="6">
        <f t="shared" si="5"/>
        <v>0.47493749999999996</v>
      </c>
      <c r="G161" s="6">
        <f t="shared" si="6"/>
        <v>0.41968750000000021</v>
      </c>
      <c r="H161" s="6">
        <v>0.44731250000000006</v>
      </c>
      <c r="I161" s="6">
        <v>0.50840624999999995</v>
      </c>
      <c r="J161" s="6">
        <v>0.47759374999999982</v>
      </c>
      <c r="K161" s="6">
        <v>0.47228125000000004</v>
      </c>
      <c r="L161" s="6">
        <v>0.45846875000000004</v>
      </c>
      <c r="M161" s="6">
        <v>0.45793749999999994</v>
      </c>
      <c r="N161" s="6">
        <v>0.44518750000000001</v>
      </c>
      <c r="O161" s="6">
        <v>0.43243750000000009</v>
      </c>
      <c r="P161" s="6">
        <v>0.41968750000000021</v>
      </c>
      <c r="Q161" s="6">
        <v>0.40693750000000029</v>
      </c>
      <c r="R161" s="6">
        <v>0.39418750000000036</v>
      </c>
      <c r="S161" s="6" t="s">
        <v>532</v>
      </c>
    </row>
    <row r="162" spans="1:19">
      <c r="A162" t="s">
        <v>551</v>
      </c>
      <c r="B162" t="s">
        <v>64</v>
      </c>
      <c r="C162" t="s">
        <v>196</v>
      </c>
      <c r="D162" t="s">
        <v>13</v>
      </c>
      <c r="E162" t="s">
        <v>435</v>
      </c>
      <c r="F162" s="6">
        <f t="shared" si="5"/>
        <v>0.17053124999999997</v>
      </c>
      <c r="G162" s="6">
        <f t="shared" si="6"/>
        <v>9.0843750000000015E-2</v>
      </c>
      <c r="H162" s="6">
        <v>0.27224725381738862</v>
      </c>
      <c r="I162" s="6">
        <v>0.28793750000000001</v>
      </c>
      <c r="J162" s="6">
        <v>0.17531249999999993</v>
      </c>
      <c r="K162" s="6">
        <v>0.13918750000000013</v>
      </c>
      <c r="L162" s="6">
        <v>0.12856249999999994</v>
      </c>
      <c r="M162" s="6">
        <v>0.12165624999999995</v>
      </c>
      <c r="N162" s="6">
        <v>0.11138541666666664</v>
      </c>
      <c r="O162" s="6">
        <v>0.10111458333333333</v>
      </c>
      <c r="P162" s="6">
        <v>9.0843750000000001E-2</v>
      </c>
      <c r="Q162" s="6">
        <v>8.0572916666666689E-2</v>
      </c>
      <c r="R162" s="6">
        <v>7.0302083333333376E-2</v>
      </c>
      <c r="S162" s="6">
        <v>0.19681457071957612</v>
      </c>
    </row>
    <row r="163" spans="1:19">
      <c r="A163" t="s">
        <v>551</v>
      </c>
      <c r="B163" t="s">
        <v>64</v>
      </c>
      <c r="C163" t="s">
        <v>197</v>
      </c>
      <c r="D163" t="s">
        <v>13</v>
      </c>
      <c r="E163" t="s">
        <v>435</v>
      </c>
      <c r="F163" s="6">
        <f t="shared" si="5"/>
        <v>0.25234374999999998</v>
      </c>
      <c r="G163" s="6">
        <f t="shared" si="6"/>
        <v>9.5093749999999949E-2</v>
      </c>
      <c r="H163" s="6">
        <v>0.27959881347282461</v>
      </c>
      <c r="I163" s="6">
        <v>0.34318750000000003</v>
      </c>
      <c r="J163" s="6">
        <v>0.27837499999999987</v>
      </c>
      <c r="K163" s="6">
        <v>0.24384375</v>
      </c>
      <c r="L163" s="6">
        <v>0.21196875000000007</v>
      </c>
      <c r="M163" s="6">
        <v>0.18434375000000003</v>
      </c>
      <c r="N163" s="6">
        <v>0.15459375</v>
      </c>
      <c r="O163" s="6">
        <v>0.12484374999999998</v>
      </c>
      <c r="P163" s="6">
        <v>9.5093749999999949E-2</v>
      </c>
      <c r="Q163" s="6">
        <v>6.5343749999999923E-2</v>
      </c>
      <c r="R163" s="6">
        <v>3.5593749999999896E-2</v>
      </c>
      <c r="S163" s="6">
        <v>0.19681457071957612</v>
      </c>
    </row>
    <row r="164" spans="1:19">
      <c r="A164" t="s">
        <v>551</v>
      </c>
      <c r="B164" t="s">
        <v>64</v>
      </c>
      <c r="C164" t="s">
        <v>198</v>
      </c>
      <c r="D164" t="s">
        <v>13</v>
      </c>
      <c r="E164" t="s">
        <v>435</v>
      </c>
      <c r="F164" s="6">
        <f t="shared" si="5"/>
        <v>0.18062499999999998</v>
      </c>
      <c r="G164" s="6">
        <f t="shared" si="6"/>
        <v>6.1624999999999999E-2</v>
      </c>
      <c r="H164" s="6">
        <v>0.25770356055088389</v>
      </c>
      <c r="I164" s="6">
        <v>0.27624999999999994</v>
      </c>
      <c r="J164" s="6">
        <v>0.206125</v>
      </c>
      <c r="K164" s="6">
        <v>0.16628125000000013</v>
      </c>
      <c r="L164" s="6">
        <v>0.13971874999999989</v>
      </c>
      <c r="M164" s="6">
        <v>0.11475</v>
      </c>
      <c r="N164" s="6">
        <v>9.7041666666666665E-2</v>
      </c>
      <c r="O164" s="6">
        <v>7.9333333333333325E-2</v>
      </c>
      <c r="P164" s="6">
        <v>6.1624999999999985E-2</v>
      </c>
      <c r="Q164" s="6">
        <v>4.3916666666666646E-2</v>
      </c>
      <c r="R164" s="6">
        <v>2.6208333333333306E-2</v>
      </c>
      <c r="S164" s="6">
        <v>0.19681457071957612</v>
      </c>
    </row>
    <row r="165" spans="1:19">
      <c r="A165" t="s">
        <v>551</v>
      </c>
      <c r="B165" t="s">
        <v>64</v>
      </c>
      <c r="C165" t="s">
        <v>199</v>
      </c>
      <c r="D165" t="s">
        <v>13</v>
      </c>
      <c r="E165" t="s">
        <v>435</v>
      </c>
      <c r="F165" s="6">
        <f t="shared" si="5"/>
        <v>0.13334374999999998</v>
      </c>
      <c r="G165" s="6">
        <f t="shared" si="6"/>
        <v>8.9781250000000021E-2</v>
      </c>
      <c r="H165" s="6">
        <v>0.22500000000000001</v>
      </c>
      <c r="I165" s="6">
        <v>0.20134374999999999</v>
      </c>
      <c r="J165" s="6">
        <v>0.12696874999999999</v>
      </c>
      <c r="K165" s="6">
        <v>0.11953125000000002</v>
      </c>
      <c r="L165" s="6">
        <v>0.11528124999999999</v>
      </c>
      <c r="M165" s="6">
        <v>0.10359374999999994</v>
      </c>
      <c r="N165" s="6">
        <v>9.8989583333333298E-2</v>
      </c>
      <c r="O165" s="6">
        <v>9.4385416666666652E-2</v>
      </c>
      <c r="P165" s="6">
        <v>8.9781250000000021E-2</v>
      </c>
      <c r="Q165" s="6">
        <v>8.5177083333333375E-2</v>
      </c>
      <c r="R165" s="6">
        <v>8.057291666666673E-2</v>
      </c>
      <c r="S165" s="6">
        <v>0.19681457071957612</v>
      </c>
    </row>
    <row r="166" spans="1:19">
      <c r="A166" t="s">
        <v>551</v>
      </c>
      <c r="B166" t="s">
        <v>64</v>
      </c>
      <c r="C166" t="s">
        <v>200</v>
      </c>
      <c r="D166" t="s">
        <v>13</v>
      </c>
      <c r="E166" t="s">
        <v>435</v>
      </c>
      <c r="F166" s="6">
        <f t="shared" si="5"/>
        <v>0.20293749999999999</v>
      </c>
      <c r="G166" s="6">
        <f t="shared" si="6"/>
        <v>0.11687499999999998</v>
      </c>
      <c r="H166" s="6">
        <v>0.24902905161277941</v>
      </c>
      <c r="I166" s="6">
        <v>0.27040624999999996</v>
      </c>
      <c r="J166" s="6">
        <v>0.21196875000000001</v>
      </c>
      <c r="K166" s="6">
        <v>0.19018750000000015</v>
      </c>
      <c r="L166" s="6">
        <v>0.17318749999999986</v>
      </c>
      <c r="M166" s="6">
        <v>0.16893750000000007</v>
      </c>
      <c r="N166" s="6">
        <v>0.15158333333333338</v>
      </c>
      <c r="O166" s="6">
        <v>0.13422916666666668</v>
      </c>
      <c r="P166" s="6">
        <v>0.11687499999999997</v>
      </c>
      <c r="Q166" s="6">
        <v>9.9520833333333267E-2</v>
      </c>
      <c r="R166" s="6">
        <v>8.2166666666666568E-2</v>
      </c>
      <c r="S166" s="6">
        <v>0.14296687533844432</v>
      </c>
    </row>
    <row r="167" spans="1:19">
      <c r="A167" t="s">
        <v>551</v>
      </c>
      <c r="B167" t="s">
        <v>64</v>
      </c>
      <c r="C167" t="s">
        <v>201</v>
      </c>
      <c r="D167" t="s">
        <v>13</v>
      </c>
      <c r="E167" t="s">
        <v>435</v>
      </c>
      <c r="F167" s="6">
        <f t="shared" si="5"/>
        <v>0.22259375000000001</v>
      </c>
      <c r="G167" s="6">
        <f t="shared" si="6"/>
        <v>0.14609374999999994</v>
      </c>
      <c r="H167" s="6">
        <v>0.24009046180071286</v>
      </c>
      <c r="I167" s="6">
        <v>0.26987499999999998</v>
      </c>
      <c r="J167" s="6">
        <v>0.23162499999999997</v>
      </c>
      <c r="K167" s="6">
        <v>0.21090625000000018</v>
      </c>
      <c r="L167" s="6">
        <v>0.20771874999999992</v>
      </c>
      <c r="M167" s="6">
        <v>0.19284375000000004</v>
      </c>
      <c r="N167" s="6">
        <v>0.17726041666666667</v>
      </c>
      <c r="O167" s="6">
        <v>0.1616770833333333</v>
      </c>
      <c r="P167" s="6">
        <v>0.14609374999999994</v>
      </c>
      <c r="Q167" s="6">
        <v>0.13051041666666657</v>
      </c>
      <c r="R167" s="6">
        <v>0.11492708333333321</v>
      </c>
      <c r="S167" s="6">
        <v>0.16787186653885516</v>
      </c>
    </row>
    <row r="168" spans="1:19">
      <c r="A168" t="s">
        <v>551</v>
      </c>
      <c r="B168" t="s">
        <v>64</v>
      </c>
      <c r="C168" t="s">
        <v>202</v>
      </c>
      <c r="D168" t="s">
        <v>13</v>
      </c>
      <c r="E168" t="s">
        <v>435</v>
      </c>
      <c r="F168" s="6">
        <f t="shared" si="5"/>
        <v>0.21515624999999999</v>
      </c>
      <c r="G168" s="6">
        <f t="shared" si="6"/>
        <v>0.12909375000000001</v>
      </c>
      <c r="H168" s="6">
        <v>0.24801953545608368</v>
      </c>
      <c r="I168" s="6">
        <v>0.27625</v>
      </c>
      <c r="J168" s="6">
        <v>0.22949999999999995</v>
      </c>
      <c r="K168" s="6">
        <v>0.20506250000000023</v>
      </c>
      <c r="L168" s="6">
        <v>0.19443749999999974</v>
      </c>
      <c r="M168" s="6">
        <v>0.17053125000000002</v>
      </c>
      <c r="N168" s="6">
        <v>0.15671875000000002</v>
      </c>
      <c r="O168" s="6">
        <v>0.14290625000000001</v>
      </c>
      <c r="P168" s="6">
        <v>0.12909375000000003</v>
      </c>
      <c r="Q168" s="6">
        <v>0.11528125000000004</v>
      </c>
      <c r="R168" s="6">
        <v>0.10146875000000005</v>
      </c>
      <c r="S168" s="6">
        <v>0.20125283304426025</v>
      </c>
    </row>
    <row r="169" spans="1:19">
      <c r="A169" t="s">
        <v>551</v>
      </c>
      <c r="B169" t="s">
        <v>64</v>
      </c>
      <c r="C169" t="s">
        <v>203</v>
      </c>
      <c r="D169" t="s">
        <v>13</v>
      </c>
      <c r="E169" t="s">
        <v>435</v>
      </c>
      <c r="F169" s="6">
        <f t="shared" si="5"/>
        <v>0.24171874999999998</v>
      </c>
      <c r="G169" s="6">
        <f t="shared" si="6"/>
        <v>0.20346874999999995</v>
      </c>
      <c r="H169" s="6">
        <v>0.23445105975994487</v>
      </c>
      <c r="I169" s="6">
        <v>0.27040624999999996</v>
      </c>
      <c r="J169" s="6">
        <v>0.24596874999999993</v>
      </c>
      <c r="K169" s="6">
        <v>0.23906250000000004</v>
      </c>
      <c r="L169" s="6">
        <v>0.2369375</v>
      </c>
      <c r="M169" s="6">
        <v>0.21621874999999996</v>
      </c>
      <c r="N169" s="6">
        <v>0.21196874999999996</v>
      </c>
      <c r="O169" s="6">
        <v>0.20771874999999995</v>
      </c>
      <c r="P169" s="6">
        <v>0.20346874999999995</v>
      </c>
      <c r="Q169" s="6">
        <v>0.19921874999999994</v>
      </c>
      <c r="R169" s="6">
        <v>0.19496874999999994</v>
      </c>
      <c r="S169" s="6">
        <v>0.21495141244558272</v>
      </c>
    </row>
    <row r="170" spans="1:19">
      <c r="A170" t="s">
        <v>551</v>
      </c>
      <c r="B170" t="s">
        <v>64</v>
      </c>
      <c r="C170" t="s">
        <v>204</v>
      </c>
      <c r="D170" t="s">
        <v>13</v>
      </c>
      <c r="E170" t="s">
        <v>435</v>
      </c>
      <c r="F170" s="6">
        <f t="shared" si="5"/>
        <v>0.24596874999999999</v>
      </c>
      <c r="G170" s="6">
        <f t="shared" si="6"/>
        <v>0.17371875000000006</v>
      </c>
      <c r="H170" s="6">
        <v>0.24257299039433772</v>
      </c>
      <c r="I170" s="6">
        <v>0.295375</v>
      </c>
      <c r="J170" s="6">
        <v>0.25393749999999998</v>
      </c>
      <c r="K170" s="6">
        <v>0.23481250000000004</v>
      </c>
      <c r="L170" s="6">
        <v>0.22737499999999986</v>
      </c>
      <c r="M170" s="6">
        <v>0.21834375000000006</v>
      </c>
      <c r="N170" s="6">
        <v>0.20346875000000006</v>
      </c>
      <c r="O170" s="6">
        <v>0.18859375000000006</v>
      </c>
      <c r="P170" s="6">
        <v>0.17371875000000003</v>
      </c>
      <c r="Q170" s="6">
        <v>0.15884375000000003</v>
      </c>
      <c r="R170" s="6">
        <v>0.14396875000000003</v>
      </c>
      <c r="S170" s="6">
        <v>0.23318901261365044</v>
      </c>
    </row>
    <row r="171" spans="1:19">
      <c r="A171" t="s">
        <v>551</v>
      </c>
      <c r="B171" t="s">
        <v>64</v>
      </c>
      <c r="C171" t="s">
        <v>205</v>
      </c>
      <c r="D171" t="s">
        <v>13</v>
      </c>
      <c r="E171" t="s">
        <v>435</v>
      </c>
      <c r="F171" s="6">
        <f t="shared" si="5"/>
        <v>0.22525000000000003</v>
      </c>
      <c r="G171" s="6">
        <f t="shared" si="6"/>
        <v>0.13812499999999997</v>
      </c>
      <c r="H171" s="6">
        <v>0.24954775755157171</v>
      </c>
      <c r="I171" s="6">
        <v>0.28209375000000003</v>
      </c>
      <c r="J171" s="6">
        <v>0.24384375000000003</v>
      </c>
      <c r="K171" s="6">
        <v>0.21356249999999993</v>
      </c>
      <c r="L171" s="6">
        <v>0.20824999999999999</v>
      </c>
      <c r="M171" s="6">
        <v>0.17850000000000008</v>
      </c>
      <c r="N171" s="6">
        <v>0.1650416666666667</v>
      </c>
      <c r="O171" s="6">
        <v>0.15158333333333332</v>
      </c>
      <c r="P171" s="6">
        <v>0.13812499999999997</v>
      </c>
      <c r="Q171" s="6">
        <v>0.12466666666666661</v>
      </c>
      <c r="R171" s="6">
        <v>0.11120833333333324</v>
      </c>
      <c r="S171" s="6">
        <v>0.15959966619129698</v>
      </c>
    </row>
    <row r="172" spans="1:19">
      <c r="A172" t="s">
        <v>551</v>
      </c>
      <c r="B172" t="s">
        <v>64</v>
      </c>
      <c r="C172" t="s">
        <v>206</v>
      </c>
      <c r="D172" t="s">
        <v>13</v>
      </c>
      <c r="E172" t="s">
        <v>435</v>
      </c>
      <c r="F172" s="6">
        <f t="shared" si="5"/>
        <v>0.24065624999999996</v>
      </c>
      <c r="G172" s="6">
        <f t="shared" si="6"/>
        <v>0.16415625</v>
      </c>
      <c r="H172" s="6">
        <v>0.24411628142373692</v>
      </c>
      <c r="I172" s="6">
        <v>0.30121874999999998</v>
      </c>
      <c r="J172" s="6">
        <v>0.25021874999999993</v>
      </c>
      <c r="K172" s="6">
        <v>0.23109375000000007</v>
      </c>
      <c r="L172" s="6">
        <v>0.2162187499999999</v>
      </c>
      <c r="M172" s="6">
        <v>0.20453125000000005</v>
      </c>
      <c r="N172" s="6">
        <v>0.1910729166666667</v>
      </c>
      <c r="O172" s="6">
        <v>0.17761458333333335</v>
      </c>
      <c r="P172" s="6">
        <v>0.16415624999999998</v>
      </c>
      <c r="Q172" s="6">
        <v>0.15069791666666663</v>
      </c>
      <c r="R172" s="6">
        <v>0.13723958333333328</v>
      </c>
      <c r="S172" s="6">
        <v>0.19041389826893812</v>
      </c>
    </row>
    <row r="173" spans="1:19">
      <c r="A173" t="s">
        <v>551</v>
      </c>
      <c r="B173" t="s">
        <v>64</v>
      </c>
      <c r="C173" t="s">
        <v>207</v>
      </c>
      <c r="D173" t="s">
        <v>13</v>
      </c>
      <c r="E173" t="s">
        <v>435</v>
      </c>
      <c r="F173" s="6">
        <f t="shared" si="5"/>
        <v>0.265625</v>
      </c>
      <c r="G173" s="6">
        <f t="shared" si="6"/>
        <v>0.18275000000000005</v>
      </c>
      <c r="H173" s="6">
        <v>0.25421931860668001</v>
      </c>
      <c r="I173" s="6">
        <v>0.32884374999999999</v>
      </c>
      <c r="J173" s="6">
        <v>0.27465624999999994</v>
      </c>
      <c r="K173" s="6">
        <v>0.25553125000000021</v>
      </c>
      <c r="L173" s="6">
        <v>0.23746874999999984</v>
      </c>
      <c r="M173" s="6">
        <v>0.231625</v>
      </c>
      <c r="N173" s="6">
        <v>0.21533333333333335</v>
      </c>
      <c r="O173" s="6">
        <v>0.1990416666666667</v>
      </c>
      <c r="P173" s="6">
        <v>0.18275000000000005</v>
      </c>
      <c r="Q173" s="6">
        <v>0.1664583333333334</v>
      </c>
      <c r="R173" s="6">
        <v>0.15016666666666675</v>
      </c>
      <c r="S173" s="6">
        <v>0.20710914275115891</v>
      </c>
    </row>
    <row r="174" spans="1:19">
      <c r="A174" t="s">
        <v>551</v>
      </c>
      <c r="B174" t="s">
        <v>64</v>
      </c>
      <c r="C174" t="s">
        <v>208</v>
      </c>
      <c r="D174" t="s">
        <v>13</v>
      </c>
      <c r="E174" t="s">
        <v>435</v>
      </c>
      <c r="F174" s="6">
        <f t="shared" si="5"/>
        <v>0.22259374999999998</v>
      </c>
      <c r="G174" s="6">
        <f t="shared" si="6"/>
        <v>5.1531250000000028E-2</v>
      </c>
      <c r="H174" s="6">
        <v>0.26755067542379202</v>
      </c>
      <c r="I174" s="6">
        <v>0.32778124999999997</v>
      </c>
      <c r="J174" s="6">
        <v>0.25765625000000003</v>
      </c>
      <c r="K174" s="6">
        <v>0.21621875000000004</v>
      </c>
      <c r="L174" s="6">
        <v>0.1822187499999999</v>
      </c>
      <c r="M174" s="6">
        <v>0.12909374999999984</v>
      </c>
      <c r="N174" s="6">
        <v>0.10323958333333323</v>
      </c>
      <c r="O174" s="6">
        <v>7.7385416666666623E-2</v>
      </c>
      <c r="P174" s="6">
        <v>5.1531250000000035E-2</v>
      </c>
      <c r="Q174" s="6">
        <v>2.567708333333343E-2</v>
      </c>
      <c r="R174" s="6">
        <v>-1.7708333333317505E-4</v>
      </c>
      <c r="S174" s="6">
        <v>0.19681457071957612</v>
      </c>
    </row>
    <row r="175" spans="1:19">
      <c r="A175" t="s">
        <v>551</v>
      </c>
      <c r="B175" t="s">
        <v>64</v>
      </c>
      <c r="C175" t="s">
        <v>209</v>
      </c>
      <c r="D175" t="s">
        <v>13</v>
      </c>
      <c r="E175" t="s">
        <v>435</v>
      </c>
      <c r="F175" s="6">
        <f t="shared" si="5"/>
        <v>0.197625</v>
      </c>
      <c r="G175" s="6">
        <f t="shared" si="6"/>
        <v>5.2062500000000012E-2</v>
      </c>
      <c r="H175" s="6">
        <v>0.26548799773185483</v>
      </c>
      <c r="I175" s="6">
        <v>0.29165625000000001</v>
      </c>
      <c r="J175" s="6">
        <v>0.22365624999999995</v>
      </c>
      <c r="K175" s="6">
        <v>0.18753125000000004</v>
      </c>
      <c r="L175" s="6">
        <v>0.15778125000000004</v>
      </c>
      <c r="M175" s="6">
        <v>0.12749999999999989</v>
      </c>
      <c r="N175" s="6">
        <v>0.10235416666666659</v>
      </c>
      <c r="O175" s="6">
        <v>7.7208333333333296E-2</v>
      </c>
      <c r="P175" s="6">
        <v>5.2062500000000018E-2</v>
      </c>
      <c r="Q175" s="6">
        <v>2.6916666666666724E-2</v>
      </c>
      <c r="R175" s="6">
        <v>1.7708333333334297E-3</v>
      </c>
      <c r="S175" s="6">
        <v>0.19681457071957612</v>
      </c>
    </row>
    <row r="176" spans="1:19">
      <c r="A176" t="s">
        <v>551</v>
      </c>
      <c r="B176" t="s">
        <v>64</v>
      </c>
      <c r="C176" t="s">
        <v>210</v>
      </c>
      <c r="D176" t="s">
        <v>13</v>
      </c>
      <c r="E176" t="s">
        <v>435</v>
      </c>
      <c r="F176" s="6">
        <f t="shared" si="5"/>
        <v>0.14290624999999998</v>
      </c>
      <c r="G176" s="6">
        <f t="shared" si="6"/>
        <v>8.7656250000000005E-2</v>
      </c>
      <c r="H176" s="6" t="s">
        <v>532</v>
      </c>
      <c r="I176" s="6">
        <v>0.19018750000000001</v>
      </c>
      <c r="J176" s="6">
        <v>0.14662499999999995</v>
      </c>
      <c r="K176" s="6">
        <v>0.13174999999999989</v>
      </c>
      <c r="L176" s="6">
        <v>0.12643750000000001</v>
      </c>
      <c r="M176" s="6">
        <v>0.11953125000000006</v>
      </c>
      <c r="N176" s="6">
        <v>0.10890625000000004</v>
      </c>
      <c r="O176" s="6">
        <v>9.8281250000000014E-2</v>
      </c>
      <c r="P176" s="6">
        <v>8.7656249999999991E-2</v>
      </c>
      <c r="Q176" s="6">
        <v>7.7031249999999968E-2</v>
      </c>
      <c r="R176" s="6">
        <v>6.6406249999999944E-2</v>
      </c>
      <c r="S176" s="6">
        <v>0.19681457071957612</v>
      </c>
    </row>
    <row r="177" spans="1:19">
      <c r="A177" t="s">
        <v>551</v>
      </c>
      <c r="B177" t="s">
        <v>64</v>
      </c>
      <c r="C177" t="s">
        <v>211</v>
      </c>
      <c r="D177" t="s">
        <v>13</v>
      </c>
      <c r="E177" t="s">
        <v>435</v>
      </c>
      <c r="F177" s="6">
        <f t="shared" si="5"/>
        <v>0.15087500000000001</v>
      </c>
      <c r="G177" s="6">
        <f t="shared" si="6"/>
        <v>8.0750000000000016E-2</v>
      </c>
      <c r="H177" s="6">
        <v>0.2482881711409396</v>
      </c>
      <c r="I177" s="6">
        <v>0.25818750000000001</v>
      </c>
      <c r="J177" s="6">
        <v>0.14874999999999997</v>
      </c>
      <c r="K177" s="6">
        <v>0.12378125000000002</v>
      </c>
      <c r="L177" s="6">
        <v>0.11528125000000006</v>
      </c>
      <c r="M177" s="6">
        <v>0.10837499999999987</v>
      </c>
      <c r="N177" s="6">
        <v>9.9166666666666584E-2</v>
      </c>
      <c r="O177" s="6">
        <v>8.9958333333333293E-2</v>
      </c>
      <c r="P177" s="6">
        <v>8.0750000000000016E-2</v>
      </c>
      <c r="Q177" s="6">
        <v>7.1541666666666726E-2</v>
      </c>
      <c r="R177" s="6">
        <v>6.2333333333333442E-2</v>
      </c>
      <c r="S177" s="6">
        <v>0.19681457071957612</v>
      </c>
    </row>
    <row r="178" spans="1:19">
      <c r="A178" t="s">
        <v>551</v>
      </c>
      <c r="B178" t="s">
        <v>64</v>
      </c>
      <c r="C178" t="s">
        <v>212</v>
      </c>
      <c r="D178" t="s">
        <v>13</v>
      </c>
      <c r="E178" t="s">
        <v>435</v>
      </c>
      <c r="F178" s="6">
        <f t="shared" si="5"/>
        <v>0.14184374999999999</v>
      </c>
      <c r="G178" s="6">
        <f t="shared" si="6"/>
        <v>0.10359375000000001</v>
      </c>
      <c r="H178" s="6" t="s">
        <v>532</v>
      </c>
      <c r="I178" s="6">
        <v>0.172125</v>
      </c>
      <c r="J178" s="6">
        <v>0.14556249999999993</v>
      </c>
      <c r="K178" s="6">
        <v>0.13812500000000011</v>
      </c>
      <c r="L178" s="6">
        <v>0.13068749999999982</v>
      </c>
      <c r="M178" s="6">
        <v>0.12271875000000007</v>
      </c>
      <c r="N178" s="6">
        <v>0.11634375000000005</v>
      </c>
      <c r="O178" s="6">
        <v>0.10996875000000003</v>
      </c>
      <c r="P178" s="6">
        <v>0.10359375000000001</v>
      </c>
      <c r="Q178" s="6">
        <v>9.7218749999999993E-2</v>
      </c>
      <c r="R178" s="6">
        <v>9.0843749999999973E-2</v>
      </c>
      <c r="S178" s="6">
        <v>0.12794544203098418</v>
      </c>
    </row>
    <row r="179" spans="1:19">
      <c r="A179" t="s">
        <v>551</v>
      </c>
      <c r="B179" t="s">
        <v>64</v>
      </c>
      <c r="C179" t="s">
        <v>213</v>
      </c>
      <c r="D179" t="s">
        <v>13</v>
      </c>
      <c r="E179" t="s">
        <v>435</v>
      </c>
      <c r="F179" s="6">
        <f t="shared" si="5"/>
        <v>0.17658749999999998</v>
      </c>
      <c r="G179" s="6">
        <f t="shared" si="6"/>
        <v>0.11899999999999995</v>
      </c>
      <c r="H179" s="6">
        <v>0.22500000000000003</v>
      </c>
      <c r="I179" s="6">
        <v>0.21568750000000003</v>
      </c>
      <c r="J179" s="6">
        <v>0.18274999999999994</v>
      </c>
      <c r="K179" s="6">
        <v>0.17212500000000008</v>
      </c>
      <c r="L179" s="6">
        <v>0.15618749999999998</v>
      </c>
      <c r="M179" s="6">
        <v>0.15618749999999998</v>
      </c>
      <c r="N179" s="6">
        <v>0.14379166666666665</v>
      </c>
      <c r="O179" s="6">
        <v>0.13139583333333332</v>
      </c>
      <c r="P179" s="6">
        <v>0.11899999999999997</v>
      </c>
      <c r="Q179" s="6">
        <v>0.10660416666666662</v>
      </c>
      <c r="R179" s="6">
        <v>9.4208333333333283E-2</v>
      </c>
      <c r="S179" s="6">
        <v>9.9528448328347327E-2</v>
      </c>
    </row>
    <row r="180" spans="1:19">
      <c r="A180" t="s">
        <v>551</v>
      </c>
      <c r="B180" t="s">
        <v>64</v>
      </c>
      <c r="C180" t="s">
        <v>214</v>
      </c>
      <c r="D180" t="s">
        <v>13</v>
      </c>
      <c r="E180" t="s">
        <v>435</v>
      </c>
      <c r="F180" s="6">
        <f t="shared" si="5"/>
        <v>0.20028125000000002</v>
      </c>
      <c r="G180" s="6">
        <f t="shared" si="6"/>
        <v>0.12696874999999999</v>
      </c>
      <c r="H180" s="6">
        <v>0.24728065899364987</v>
      </c>
      <c r="I180" s="6">
        <v>0.26615624999999998</v>
      </c>
      <c r="J180" s="6">
        <v>0.20878125000000006</v>
      </c>
      <c r="K180" s="6">
        <v>0.18487500000000009</v>
      </c>
      <c r="L180" s="6">
        <v>0.17956249999999985</v>
      </c>
      <c r="M180" s="6">
        <v>0.16203125000000002</v>
      </c>
      <c r="N180" s="6">
        <v>0.15034375</v>
      </c>
      <c r="O180" s="6">
        <v>0.13865624999999998</v>
      </c>
      <c r="P180" s="6">
        <v>0.12696874999999999</v>
      </c>
      <c r="Q180" s="6">
        <v>0.11528124999999999</v>
      </c>
      <c r="R180" s="6">
        <v>0.10359374999999998</v>
      </c>
      <c r="S180" s="6">
        <v>9.9528448328347327E-2</v>
      </c>
    </row>
    <row r="181" spans="1:19">
      <c r="A181" t="s">
        <v>551</v>
      </c>
      <c r="B181" t="s">
        <v>64</v>
      </c>
      <c r="C181" t="s">
        <v>215</v>
      </c>
      <c r="D181" t="s">
        <v>13</v>
      </c>
      <c r="E181" t="s">
        <v>435</v>
      </c>
      <c r="F181" s="6">
        <f t="shared" si="5"/>
        <v>0.18275</v>
      </c>
      <c r="G181" s="6">
        <f t="shared" si="6"/>
        <v>0.12537500000000004</v>
      </c>
      <c r="H181" s="6">
        <v>0.22500000000000001</v>
      </c>
      <c r="I181" s="6">
        <v>0.23268749999999999</v>
      </c>
      <c r="J181" s="6">
        <v>0.19018750000000001</v>
      </c>
      <c r="K181" s="6">
        <v>0.17159375000000002</v>
      </c>
      <c r="L181" s="6">
        <v>0.16628125000000005</v>
      </c>
      <c r="M181" s="6">
        <v>0.15299999999999991</v>
      </c>
      <c r="N181" s="6">
        <v>0.14379166666666662</v>
      </c>
      <c r="O181" s="6">
        <v>0.13458333333333333</v>
      </c>
      <c r="P181" s="6">
        <v>0.12537500000000004</v>
      </c>
      <c r="Q181" s="6">
        <v>0.11616666666666675</v>
      </c>
      <c r="R181" s="6">
        <v>0.10695833333333346</v>
      </c>
      <c r="S181" s="6">
        <v>0.12286743337596623</v>
      </c>
    </row>
    <row r="182" spans="1:19">
      <c r="A182" t="s">
        <v>551</v>
      </c>
      <c r="B182" t="s">
        <v>64</v>
      </c>
      <c r="C182" t="s">
        <v>216</v>
      </c>
      <c r="D182" t="s">
        <v>13</v>
      </c>
      <c r="E182" t="s">
        <v>435</v>
      </c>
      <c r="F182" s="6">
        <f t="shared" si="5"/>
        <v>0.18009374999999997</v>
      </c>
      <c r="G182" s="6">
        <f t="shared" si="6"/>
        <v>0.11421875000000001</v>
      </c>
      <c r="H182" s="6">
        <v>0.22500000000000001</v>
      </c>
      <c r="I182" s="6">
        <v>0.21887499999999999</v>
      </c>
      <c r="J182" s="6">
        <v>0.18699999999999997</v>
      </c>
      <c r="K182" s="6">
        <v>0.17265625000000001</v>
      </c>
      <c r="L182" s="6">
        <v>0.16734374999999993</v>
      </c>
      <c r="M182" s="6">
        <v>0.15459374999999997</v>
      </c>
      <c r="N182" s="6">
        <v>0.14113541666666665</v>
      </c>
      <c r="O182" s="6">
        <v>0.12767708333333333</v>
      </c>
      <c r="P182" s="6">
        <v>0.11421875000000002</v>
      </c>
      <c r="Q182" s="6">
        <v>0.1007604166666667</v>
      </c>
      <c r="R182" s="6">
        <v>8.7302083333333377E-2</v>
      </c>
      <c r="S182" s="6">
        <v>0.14296687533844432</v>
      </c>
    </row>
    <row r="183" spans="1:19">
      <c r="A183" t="s">
        <v>551</v>
      </c>
      <c r="B183" t="s">
        <v>64</v>
      </c>
      <c r="C183" t="s">
        <v>219</v>
      </c>
      <c r="D183" t="s">
        <v>12</v>
      </c>
      <c r="E183" t="s">
        <v>437</v>
      </c>
      <c r="F183" s="6">
        <f t="shared" si="5"/>
        <v>0.30599999999999999</v>
      </c>
      <c r="G183" s="6">
        <f t="shared" si="6"/>
        <v>0.24437499999999995</v>
      </c>
      <c r="H183" s="6">
        <v>0.27704789915966388</v>
      </c>
      <c r="I183" s="6">
        <v>0.34053125000000001</v>
      </c>
      <c r="J183" s="6">
        <v>0.31609374999999995</v>
      </c>
      <c r="K183" s="6">
        <v>0.30281249999999993</v>
      </c>
      <c r="L183" s="6">
        <v>0.2879374999999999</v>
      </c>
      <c r="M183" s="6">
        <v>0.28262500000000007</v>
      </c>
      <c r="N183" s="6">
        <v>0.26987500000000003</v>
      </c>
      <c r="O183" s="6">
        <v>0.25712499999999999</v>
      </c>
      <c r="P183" s="6">
        <v>0.24437499999999998</v>
      </c>
      <c r="Q183" s="6">
        <v>0.23162499999999994</v>
      </c>
      <c r="R183" s="6">
        <v>0.2188749999999999</v>
      </c>
      <c r="S183" s="6">
        <v>0.28967070518081411</v>
      </c>
    </row>
    <row r="184" spans="1:19">
      <c r="A184" t="s">
        <v>551</v>
      </c>
      <c r="B184" t="s">
        <v>64</v>
      </c>
      <c r="C184" t="s">
        <v>217</v>
      </c>
      <c r="D184" t="s">
        <v>11</v>
      </c>
      <c r="E184" t="s">
        <v>436</v>
      </c>
      <c r="F184" s="6">
        <f t="shared" si="5"/>
        <v>0.31269374999999994</v>
      </c>
      <c r="G184" s="6">
        <f t="shared" si="6"/>
        <v>0.25818750000000001</v>
      </c>
      <c r="H184" s="6">
        <v>0.28728230898337592</v>
      </c>
      <c r="I184" s="6">
        <v>0.33946874999999999</v>
      </c>
      <c r="J184" s="6">
        <v>0.32140625000000006</v>
      </c>
      <c r="K184" s="6">
        <v>0.31290624999999994</v>
      </c>
      <c r="L184" s="6">
        <v>0.29484374999999985</v>
      </c>
      <c r="M184" s="6">
        <v>0.29484374999999985</v>
      </c>
      <c r="N184" s="6">
        <v>0.2826249999999999</v>
      </c>
      <c r="O184" s="6">
        <v>0.27040624999999996</v>
      </c>
      <c r="P184" s="6">
        <v>0.25818749999999996</v>
      </c>
      <c r="Q184" s="6">
        <v>0.24596874999999999</v>
      </c>
      <c r="R184" s="6">
        <v>0.23375000000000001</v>
      </c>
      <c r="S184" s="6" t="s">
        <v>532</v>
      </c>
    </row>
    <row r="185" spans="1:19">
      <c r="A185" t="s">
        <v>551</v>
      </c>
      <c r="B185" t="s">
        <v>64</v>
      </c>
      <c r="C185" t="s">
        <v>218</v>
      </c>
      <c r="D185" t="s">
        <v>534</v>
      </c>
      <c r="E185" t="s">
        <v>533</v>
      </c>
      <c r="F185" s="6">
        <f t="shared" si="5"/>
        <v>0.20771875000000001</v>
      </c>
      <c r="G185" s="6">
        <f t="shared" si="6"/>
        <v>0.17478124999999994</v>
      </c>
      <c r="H185" s="6">
        <v>0.22500000000000001</v>
      </c>
      <c r="I185" s="6">
        <v>0.22578124999999999</v>
      </c>
      <c r="J185" s="6">
        <v>0.21303124999999998</v>
      </c>
      <c r="K185" s="6">
        <v>0.20506249999999998</v>
      </c>
      <c r="L185" s="6">
        <v>0.197625</v>
      </c>
      <c r="M185" s="6">
        <v>0.19709375000000004</v>
      </c>
      <c r="N185" s="6">
        <v>0.18965625</v>
      </c>
      <c r="O185" s="6">
        <v>0.18221874999999996</v>
      </c>
      <c r="P185" s="6">
        <v>0.17478124999999994</v>
      </c>
      <c r="Q185" s="6">
        <v>0.1673437499999999</v>
      </c>
      <c r="R185" s="6">
        <v>0.15990624999999986</v>
      </c>
      <c r="S185" s="6">
        <v>0.16387086641717477</v>
      </c>
    </row>
    <row r="186" spans="1:19">
      <c r="A186" t="s">
        <v>551</v>
      </c>
      <c r="B186" t="s">
        <v>64</v>
      </c>
      <c r="C186" t="s">
        <v>220</v>
      </c>
      <c r="D186" t="s">
        <v>10</v>
      </c>
      <c r="E186" t="s">
        <v>438</v>
      </c>
      <c r="F186" s="6">
        <f t="shared" si="5"/>
        <v>0.29803124999999991</v>
      </c>
      <c r="G186" s="6">
        <f t="shared" si="6"/>
        <v>0.24596875000000001</v>
      </c>
      <c r="H186" s="6">
        <v>0.27174012657563018</v>
      </c>
      <c r="I186" s="6">
        <v>0.32778124999999997</v>
      </c>
      <c r="J186" s="6">
        <v>0.30653125000000009</v>
      </c>
      <c r="K186" s="6">
        <v>0.2948437499999999</v>
      </c>
      <c r="L186" s="6">
        <v>0.28846875000000005</v>
      </c>
      <c r="M186" s="6">
        <v>0.27253124999999973</v>
      </c>
      <c r="N186" s="6">
        <v>0.26367708333333317</v>
      </c>
      <c r="O186" s="6">
        <v>0.25482291666666662</v>
      </c>
      <c r="P186" s="6">
        <v>0.24596875000000004</v>
      </c>
      <c r="Q186" s="6">
        <v>0.23711458333333349</v>
      </c>
      <c r="R186" s="6">
        <v>0.22826041666666694</v>
      </c>
      <c r="S186" s="6" t="s">
        <v>532</v>
      </c>
    </row>
    <row r="187" spans="1:19">
      <c r="A187" t="s">
        <v>551</v>
      </c>
      <c r="B187" t="s">
        <v>64</v>
      </c>
      <c r="C187" t="s">
        <v>221</v>
      </c>
      <c r="D187" t="s">
        <v>9</v>
      </c>
      <c r="E187" t="s">
        <v>439</v>
      </c>
      <c r="F187" s="6">
        <f t="shared" si="5"/>
        <v>0.39046874999999998</v>
      </c>
      <c r="G187" s="6">
        <f t="shared" si="6"/>
        <v>0.29696875</v>
      </c>
      <c r="H187" s="6">
        <v>0.34371874999999996</v>
      </c>
      <c r="I187" s="6">
        <v>0.42499999999999999</v>
      </c>
      <c r="J187" s="6">
        <v>0.40268750000000009</v>
      </c>
      <c r="K187" s="6">
        <v>0.39312499999999995</v>
      </c>
      <c r="L187" s="6">
        <v>0.37718749999999984</v>
      </c>
      <c r="M187" s="6">
        <v>0.35434375000000001</v>
      </c>
      <c r="N187" s="6">
        <v>0.33521875000000001</v>
      </c>
      <c r="O187" s="6">
        <v>0.31609375000000001</v>
      </c>
      <c r="P187" s="6">
        <v>0.29696875</v>
      </c>
      <c r="Q187" s="6">
        <v>0.27784375</v>
      </c>
      <c r="R187" s="6">
        <v>0.25871875</v>
      </c>
      <c r="S187" s="6">
        <v>0.39107815399589985</v>
      </c>
    </row>
    <row r="188" spans="1:19">
      <c r="A188" t="s">
        <v>551</v>
      </c>
      <c r="B188" t="s">
        <v>64</v>
      </c>
      <c r="C188" t="s">
        <v>222</v>
      </c>
      <c r="D188" t="s">
        <v>9</v>
      </c>
      <c r="E188" t="s">
        <v>439</v>
      </c>
      <c r="F188" s="6">
        <f t="shared" si="5"/>
        <v>0.38993749999999999</v>
      </c>
      <c r="G188" s="6">
        <f t="shared" si="6"/>
        <v>0.32831249999999995</v>
      </c>
      <c r="H188" s="6">
        <v>0.35912499999999997</v>
      </c>
      <c r="I188" s="6">
        <v>0.42659374999999994</v>
      </c>
      <c r="J188" s="6">
        <v>0.40003125000000006</v>
      </c>
      <c r="K188" s="6">
        <v>0.3894062499999999</v>
      </c>
      <c r="L188" s="6">
        <v>0.37559375000000023</v>
      </c>
      <c r="M188" s="6">
        <v>0.35806249999999984</v>
      </c>
      <c r="N188" s="6">
        <v>0.34814583333333321</v>
      </c>
      <c r="O188" s="6">
        <v>0.33822916666666658</v>
      </c>
      <c r="P188" s="6">
        <v>0.32831249999999995</v>
      </c>
      <c r="Q188" s="6">
        <v>0.31839583333333332</v>
      </c>
      <c r="R188" s="6">
        <v>0.30847916666666669</v>
      </c>
      <c r="S188" s="6">
        <v>0.40895818882905338</v>
      </c>
    </row>
    <row r="189" spans="1:19">
      <c r="A189" t="s">
        <v>551</v>
      </c>
      <c r="B189" t="s">
        <v>64</v>
      </c>
      <c r="C189" t="s">
        <v>223</v>
      </c>
      <c r="D189" t="s">
        <v>9</v>
      </c>
      <c r="E189" t="s">
        <v>439</v>
      </c>
      <c r="F189" s="6">
        <f t="shared" si="5"/>
        <v>0.295375</v>
      </c>
      <c r="G189" s="6">
        <f t="shared" si="6"/>
        <v>0.26349999999999996</v>
      </c>
      <c r="H189" s="6">
        <v>0.27943750000000001</v>
      </c>
      <c r="I189" s="6">
        <v>0.32087499999999997</v>
      </c>
      <c r="J189" s="6">
        <v>0.29750000000000004</v>
      </c>
      <c r="K189" s="6">
        <v>0.29325000000000007</v>
      </c>
      <c r="L189" s="6">
        <v>0.28687499999999994</v>
      </c>
      <c r="M189" s="6">
        <v>0.27837499999999982</v>
      </c>
      <c r="N189" s="6">
        <v>0.27341666666666653</v>
      </c>
      <c r="O189" s="6">
        <v>0.26845833333333324</v>
      </c>
      <c r="P189" s="6">
        <v>0.26350000000000001</v>
      </c>
      <c r="Q189" s="6">
        <v>0.25854166666666673</v>
      </c>
      <c r="R189" s="6">
        <v>0.25358333333333344</v>
      </c>
      <c r="S189" s="6">
        <v>0.23921618219698657</v>
      </c>
    </row>
    <row r="190" spans="1:19">
      <c r="A190" t="s">
        <v>551</v>
      </c>
      <c r="B190" t="s">
        <v>64</v>
      </c>
      <c r="C190" t="s">
        <v>224</v>
      </c>
      <c r="D190" t="s">
        <v>9</v>
      </c>
      <c r="E190" t="s">
        <v>439</v>
      </c>
      <c r="F190" s="6">
        <f t="shared" si="5"/>
        <v>0.30759375</v>
      </c>
      <c r="G190" s="6">
        <f t="shared" si="6"/>
        <v>0.25234374999999992</v>
      </c>
      <c r="H190" s="6">
        <v>0.27884705882352934</v>
      </c>
      <c r="I190" s="6">
        <v>0.35168749999999993</v>
      </c>
      <c r="J190" s="6">
        <v>0.32618750000000019</v>
      </c>
      <c r="K190" s="6">
        <v>0.3054687499999999</v>
      </c>
      <c r="L190" s="6">
        <v>0.28528124999999988</v>
      </c>
      <c r="M190" s="6">
        <v>0.2693437500000001</v>
      </c>
      <c r="N190" s="6">
        <v>0.2636770833333334</v>
      </c>
      <c r="O190" s="6">
        <v>0.25801041666666669</v>
      </c>
      <c r="P190" s="6">
        <v>0.25234374999999992</v>
      </c>
      <c r="Q190" s="6">
        <v>0.24667708333333319</v>
      </c>
      <c r="R190" s="6">
        <v>0.24101041666666645</v>
      </c>
      <c r="S190" s="6">
        <v>0.28956377962336005</v>
      </c>
    </row>
    <row r="191" spans="1:19">
      <c r="A191" t="s">
        <v>551</v>
      </c>
      <c r="B191" t="s">
        <v>64</v>
      </c>
      <c r="C191" t="s">
        <v>225</v>
      </c>
      <c r="D191" t="s">
        <v>9</v>
      </c>
      <c r="E191" t="s">
        <v>439</v>
      </c>
      <c r="F191" s="6">
        <f t="shared" si="5"/>
        <v>0.27890624999999997</v>
      </c>
      <c r="G191" s="6">
        <f t="shared" si="6"/>
        <v>0.23534375000000002</v>
      </c>
      <c r="H191" s="6">
        <v>0.2546194852941176</v>
      </c>
      <c r="I191" s="6">
        <v>0.31396875000000002</v>
      </c>
      <c r="J191" s="6">
        <v>0.28528124999999988</v>
      </c>
      <c r="K191" s="6">
        <v>0.27412500000000017</v>
      </c>
      <c r="L191" s="6">
        <v>0.2634999999999999</v>
      </c>
      <c r="M191" s="6">
        <v>0.25765624999999998</v>
      </c>
      <c r="N191" s="6">
        <v>0.25021874999999999</v>
      </c>
      <c r="O191" s="6">
        <v>0.24278125</v>
      </c>
      <c r="P191" s="6">
        <v>0.23534374999999999</v>
      </c>
      <c r="Q191" s="6">
        <v>0.22790625</v>
      </c>
      <c r="R191" s="6">
        <v>0.22046875000000002</v>
      </c>
      <c r="S191" s="6">
        <v>0.26524957028986823</v>
      </c>
    </row>
    <row r="192" spans="1:19">
      <c r="A192" t="s">
        <v>551</v>
      </c>
      <c r="B192" t="s">
        <v>64</v>
      </c>
      <c r="C192" t="s">
        <v>226</v>
      </c>
      <c r="D192" t="s">
        <v>9</v>
      </c>
      <c r="E192" t="s">
        <v>439</v>
      </c>
      <c r="F192" s="6">
        <f t="shared" si="5"/>
        <v>0.37134374999999997</v>
      </c>
      <c r="G192" s="6">
        <f t="shared" si="6"/>
        <v>0.33734375</v>
      </c>
      <c r="H192" s="6">
        <v>0.35434375000000001</v>
      </c>
      <c r="I192" s="6">
        <v>0.40587500000000004</v>
      </c>
      <c r="J192" s="6">
        <v>0.38143750000000004</v>
      </c>
      <c r="K192" s="6">
        <v>0.36815624999999991</v>
      </c>
      <c r="L192" s="6">
        <v>0.35753125000000013</v>
      </c>
      <c r="M192" s="6">
        <v>0.34371874999999974</v>
      </c>
      <c r="N192" s="6">
        <v>0.34159374999999981</v>
      </c>
      <c r="O192" s="6">
        <v>0.33946874999999987</v>
      </c>
      <c r="P192" s="6">
        <v>0.33734375</v>
      </c>
      <c r="Q192" s="6">
        <v>0.33521875000000007</v>
      </c>
      <c r="R192" s="6">
        <v>0.33309375000000013</v>
      </c>
      <c r="S192" s="6">
        <v>0.31695806714122887</v>
      </c>
    </row>
    <row r="193" spans="1:19">
      <c r="A193" t="s">
        <v>551</v>
      </c>
      <c r="B193" t="s">
        <v>64</v>
      </c>
      <c r="C193" t="s">
        <v>227</v>
      </c>
      <c r="D193" t="s">
        <v>9</v>
      </c>
      <c r="E193" t="s">
        <v>439</v>
      </c>
      <c r="F193" s="6">
        <f t="shared" si="5"/>
        <v>0.34095625000000002</v>
      </c>
      <c r="G193" s="6">
        <f t="shared" si="6"/>
        <v>0.29643749999999996</v>
      </c>
      <c r="H193" s="6">
        <v>0.31869687499999999</v>
      </c>
      <c r="I193" s="6">
        <v>0.35646875</v>
      </c>
      <c r="J193" s="6">
        <v>0.34265625</v>
      </c>
      <c r="K193" s="6">
        <v>0.34265625</v>
      </c>
      <c r="L193" s="6">
        <v>0.33681249999999996</v>
      </c>
      <c r="M193" s="6">
        <v>0.32618750000000002</v>
      </c>
      <c r="N193" s="6">
        <v>0.31627083333333333</v>
      </c>
      <c r="O193" s="6">
        <v>0.30635416666666665</v>
      </c>
      <c r="P193" s="6">
        <v>0.29643750000000002</v>
      </c>
      <c r="Q193" s="6">
        <v>0.28652083333333334</v>
      </c>
      <c r="R193" s="6">
        <v>0.27660416666666665</v>
      </c>
      <c r="S193" s="6">
        <v>0.30560711569462512</v>
      </c>
    </row>
    <row r="194" spans="1:19">
      <c r="A194" t="s">
        <v>551</v>
      </c>
      <c r="B194" t="s">
        <v>64</v>
      </c>
      <c r="C194" t="s">
        <v>228</v>
      </c>
      <c r="D194" t="s">
        <v>9</v>
      </c>
      <c r="E194" t="s">
        <v>439</v>
      </c>
      <c r="F194" s="6">
        <f t="shared" si="5"/>
        <v>0.41703124999999985</v>
      </c>
      <c r="G194" s="6">
        <f t="shared" si="6"/>
        <v>0.36390624999999999</v>
      </c>
      <c r="H194" s="6">
        <v>0.39046874999999998</v>
      </c>
      <c r="I194" s="6">
        <v>0.45103124999999999</v>
      </c>
      <c r="J194" s="6">
        <v>0.42871875000000009</v>
      </c>
      <c r="K194" s="6">
        <v>0.41278124999999977</v>
      </c>
      <c r="L194" s="6">
        <v>0.39684375000000005</v>
      </c>
      <c r="M194" s="6">
        <v>0.39578124999999992</v>
      </c>
      <c r="N194" s="6">
        <v>0.38515624999999992</v>
      </c>
      <c r="O194" s="6">
        <v>0.37453124999999993</v>
      </c>
      <c r="P194" s="6">
        <v>0.36390624999999999</v>
      </c>
      <c r="Q194" s="6">
        <v>0.35328124999999999</v>
      </c>
      <c r="R194" s="6">
        <v>0.34265625</v>
      </c>
      <c r="S194" s="6">
        <v>0.36834194274586074</v>
      </c>
    </row>
    <row r="195" spans="1:19">
      <c r="A195" t="s">
        <v>551</v>
      </c>
      <c r="B195" t="s">
        <v>64</v>
      </c>
      <c r="C195" t="s">
        <v>229</v>
      </c>
      <c r="D195" t="s">
        <v>9</v>
      </c>
      <c r="E195" t="s">
        <v>439</v>
      </c>
      <c r="F195" s="6">
        <f t="shared" si="5"/>
        <v>0.34711874999999998</v>
      </c>
      <c r="G195" s="6">
        <f t="shared" si="6"/>
        <v>0.31450000000000011</v>
      </c>
      <c r="H195" s="6">
        <v>0.33080937499999996</v>
      </c>
      <c r="I195" s="6">
        <v>0.37665624999999997</v>
      </c>
      <c r="J195" s="6">
        <v>0.35328124999999988</v>
      </c>
      <c r="K195" s="6">
        <v>0.33946875000000004</v>
      </c>
      <c r="L195" s="6">
        <v>0.33309375000000002</v>
      </c>
      <c r="M195" s="6">
        <v>0.33309375000000002</v>
      </c>
      <c r="N195" s="6">
        <v>0.32689583333333339</v>
      </c>
      <c r="O195" s="6">
        <v>0.32069791666666675</v>
      </c>
      <c r="P195" s="6">
        <v>0.31450000000000006</v>
      </c>
      <c r="Q195" s="6">
        <v>0.30830208333333342</v>
      </c>
      <c r="R195" s="6">
        <v>0.30210416666666678</v>
      </c>
      <c r="S195" s="6">
        <v>0.37414057223690367</v>
      </c>
    </row>
    <row r="196" spans="1:19">
      <c r="A196" t="s">
        <v>551</v>
      </c>
      <c r="B196" t="s">
        <v>64</v>
      </c>
      <c r="C196" t="s">
        <v>230</v>
      </c>
      <c r="D196" t="s">
        <v>9</v>
      </c>
      <c r="E196" t="s">
        <v>439</v>
      </c>
      <c r="F196" s="6">
        <f t="shared" si="5"/>
        <v>0.34711874999999998</v>
      </c>
      <c r="G196" s="6">
        <f t="shared" si="6"/>
        <v>0.31450000000000011</v>
      </c>
      <c r="H196" s="6">
        <v>0.33080937499999996</v>
      </c>
      <c r="I196" s="7">
        <v>0.37665624999999997</v>
      </c>
      <c r="J196" s="7">
        <v>0.35328124999999988</v>
      </c>
      <c r="K196" s="7">
        <v>0.33946875000000004</v>
      </c>
      <c r="L196" s="7">
        <v>0.33309375000000002</v>
      </c>
      <c r="M196" s="7">
        <v>0.33309375000000002</v>
      </c>
      <c r="N196" s="7">
        <v>0.32689583333333339</v>
      </c>
      <c r="O196" s="7">
        <v>0.32069791666666675</v>
      </c>
      <c r="P196" s="7">
        <v>0.31450000000000006</v>
      </c>
      <c r="Q196" s="7">
        <v>0.30830208333333342</v>
      </c>
      <c r="R196" s="7">
        <v>0.30210416666666678</v>
      </c>
      <c r="S196" s="6">
        <v>0.37758033677100822</v>
      </c>
    </row>
    <row r="197" spans="1:19">
      <c r="A197" t="s">
        <v>551</v>
      </c>
      <c r="B197" t="s">
        <v>64</v>
      </c>
      <c r="C197" t="s">
        <v>231</v>
      </c>
      <c r="D197" t="s">
        <v>9</v>
      </c>
      <c r="E197" t="s">
        <v>439</v>
      </c>
      <c r="F197" s="6">
        <f t="shared" si="5"/>
        <v>0.34095625000000002</v>
      </c>
      <c r="G197" s="6">
        <f t="shared" si="6"/>
        <v>0.29643749999999996</v>
      </c>
      <c r="H197" s="6">
        <v>0.31869687499999999</v>
      </c>
      <c r="I197" s="7">
        <v>0.35646875</v>
      </c>
      <c r="J197" s="7">
        <v>0.34265625</v>
      </c>
      <c r="K197" s="7">
        <v>0.34265625</v>
      </c>
      <c r="L197" s="7">
        <v>0.33681249999999996</v>
      </c>
      <c r="M197" s="7">
        <v>0.32618750000000002</v>
      </c>
      <c r="N197" s="7">
        <v>0.31627083333333333</v>
      </c>
      <c r="O197" s="7">
        <v>0.30635416666666665</v>
      </c>
      <c r="P197" s="7">
        <v>0.29643750000000002</v>
      </c>
      <c r="Q197" s="7">
        <v>0.28652083333333334</v>
      </c>
      <c r="R197" s="7">
        <v>0.27660416666666665</v>
      </c>
      <c r="S197" s="6">
        <v>0.2921043701134477</v>
      </c>
    </row>
    <row r="198" spans="1:19">
      <c r="A198" t="s">
        <v>551</v>
      </c>
      <c r="B198" t="s">
        <v>64</v>
      </c>
      <c r="C198" t="s">
        <v>232</v>
      </c>
      <c r="D198" t="s">
        <v>9</v>
      </c>
      <c r="E198" t="s">
        <v>439</v>
      </c>
      <c r="F198" s="6">
        <f t="shared" si="5"/>
        <v>0.23927499999999996</v>
      </c>
      <c r="G198" s="6">
        <f t="shared" si="6"/>
        <v>0.22684375000000001</v>
      </c>
      <c r="H198" s="6">
        <v>0.22500000000000001</v>
      </c>
      <c r="I198" s="6">
        <v>0.24862499999999998</v>
      </c>
      <c r="J198" s="6">
        <v>0.24650000000000002</v>
      </c>
      <c r="K198" s="6">
        <v>0.23799999999999996</v>
      </c>
      <c r="L198" s="6">
        <v>0.23162499999999986</v>
      </c>
      <c r="M198" s="6">
        <v>0.23162499999999986</v>
      </c>
      <c r="N198" s="6">
        <v>0.23003124999999991</v>
      </c>
      <c r="O198" s="6">
        <v>0.22843749999999996</v>
      </c>
      <c r="P198" s="6">
        <v>0.22684374999999998</v>
      </c>
      <c r="Q198" s="6">
        <v>0.22525000000000003</v>
      </c>
      <c r="R198" s="6">
        <v>0.22365625000000008</v>
      </c>
      <c r="S198" s="6">
        <v>0.20636993094214873</v>
      </c>
    </row>
    <row r="199" spans="1:19">
      <c r="A199" t="s">
        <v>551</v>
      </c>
      <c r="B199" t="s">
        <v>64</v>
      </c>
      <c r="C199" t="s">
        <v>233</v>
      </c>
      <c r="D199" t="s">
        <v>8</v>
      </c>
      <c r="E199" t="s">
        <v>440</v>
      </c>
      <c r="F199" s="6">
        <f t="shared" si="5"/>
        <v>0.26774999999999999</v>
      </c>
      <c r="G199" s="6">
        <f t="shared" si="6"/>
        <v>0.2305625</v>
      </c>
      <c r="H199" s="6">
        <v>0.24685147058823548</v>
      </c>
      <c r="I199" s="6">
        <v>0.28581249999999997</v>
      </c>
      <c r="J199" s="6">
        <v>0.27518749999999997</v>
      </c>
      <c r="K199" s="6">
        <v>0.27093750000000005</v>
      </c>
      <c r="L199" s="6">
        <v>0.25606249999999969</v>
      </c>
      <c r="M199" s="6">
        <v>0.25075000000000025</v>
      </c>
      <c r="N199" s="6">
        <v>0.24402083333333349</v>
      </c>
      <c r="O199" s="6">
        <v>0.23729166666666673</v>
      </c>
      <c r="P199" s="6">
        <v>0.23056249999999995</v>
      </c>
      <c r="Q199" s="6">
        <v>0.22383333333333319</v>
      </c>
      <c r="R199" s="6">
        <v>0.21710416666666643</v>
      </c>
      <c r="S199" s="6" t="s">
        <v>532</v>
      </c>
    </row>
    <row r="200" spans="1:19">
      <c r="A200" t="s">
        <v>551</v>
      </c>
      <c r="B200" t="s">
        <v>64</v>
      </c>
      <c r="C200" t="s">
        <v>234</v>
      </c>
      <c r="D200" t="s">
        <v>8</v>
      </c>
      <c r="E200" t="s">
        <v>440</v>
      </c>
      <c r="F200" s="6">
        <f t="shared" si="5"/>
        <v>0.27699375000000004</v>
      </c>
      <c r="G200" s="6">
        <f t="shared" si="6"/>
        <v>0.24278125</v>
      </c>
      <c r="H200" s="6">
        <v>0.25862118915548682</v>
      </c>
      <c r="I200" s="6">
        <v>0.29112500000000002</v>
      </c>
      <c r="J200" s="6">
        <v>0.28262500000000002</v>
      </c>
      <c r="K200" s="6">
        <v>0.27412500000000006</v>
      </c>
      <c r="L200" s="6">
        <v>0.27412500000000006</v>
      </c>
      <c r="M200" s="6">
        <v>0.26296875000000008</v>
      </c>
      <c r="N200" s="6">
        <v>0.25623958333333341</v>
      </c>
      <c r="O200" s="6">
        <v>0.24951041666666671</v>
      </c>
      <c r="P200" s="6">
        <v>0.24278125</v>
      </c>
      <c r="Q200" s="6">
        <v>0.2360520833333333</v>
      </c>
      <c r="R200" s="6">
        <v>0.2293229166666666</v>
      </c>
      <c r="S200" s="6" t="s">
        <v>532</v>
      </c>
    </row>
    <row r="201" spans="1:19">
      <c r="A201" t="s">
        <v>551</v>
      </c>
      <c r="B201" t="s">
        <v>64</v>
      </c>
      <c r="C201" t="s">
        <v>235</v>
      </c>
      <c r="D201" t="s">
        <v>8</v>
      </c>
      <c r="E201" t="s">
        <v>440</v>
      </c>
      <c r="F201" s="6">
        <f t="shared" ref="F201:F264" si="7">AVERAGE(I201:M201)</f>
        <v>0.22471874999999999</v>
      </c>
      <c r="G201" s="6">
        <f t="shared" ref="G201:G264" si="8">AVERAGE(N201:R201)</f>
        <v>0.15034375</v>
      </c>
      <c r="H201" s="6">
        <v>0.23325215726612944</v>
      </c>
      <c r="I201" s="6">
        <v>0.25659375000000001</v>
      </c>
      <c r="J201" s="6">
        <v>0.2364062499999999</v>
      </c>
      <c r="K201" s="6">
        <v>0.22418750000000004</v>
      </c>
      <c r="L201" s="6">
        <v>0.20506249999999998</v>
      </c>
      <c r="M201" s="6">
        <v>0.20134375000000015</v>
      </c>
      <c r="N201" s="6">
        <v>0.18434375000000011</v>
      </c>
      <c r="O201" s="6">
        <v>0.16734375000000007</v>
      </c>
      <c r="P201" s="6">
        <v>0.15034375</v>
      </c>
      <c r="Q201" s="6">
        <v>0.13334374999999996</v>
      </c>
      <c r="R201" s="6">
        <v>0.1163437499999999</v>
      </c>
      <c r="S201" s="6">
        <v>0.16571894298922515</v>
      </c>
    </row>
    <row r="202" spans="1:19">
      <c r="A202" t="s">
        <v>551</v>
      </c>
      <c r="B202" t="s">
        <v>64</v>
      </c>
      <c r="C202" t="s">
        <v>236</v>
      </c>
      <c r="D202" t="s">
        <v>8</v>
      </c>
      <c r="E202" t="s">
        <v>440</v>
      </c>
      <c r="F202" s="6">
        <f t="shared" si="7"/>
        <v>0.24278125</v>
      </c>
      <c r="G202" s="6">
        <f t="shared" si="8"/>
        <v>0.19815624999999998</v>
      </c>
      <c r="H202" s="6">
        <v>0.2347162953129901</v>
      </c>
      <c r="I202" s="6">
        <v>0.26615624999999998</v>
      </c>
      <c r="J202" s="6">
        <v>0.24703125000000001</v>
      </c>
      <c r="K202" s="6">
        <v>0.23746875000000003</v>
      </c>
      <c r="L202" s="6">
        <v>0.23534375000000007</v>
      </c>
      <c r="M202" s="6">
        <v>0.22790624999999995</v>
      </c>
      <c r="N202" s="6">
        <v>0.21798958333333329</v>
      </c>
      <c r="O202" s="6">
        <v>0.20807291666666664</v>
      </c>
      <c r="P202" s="6">
        <v>0.19815625000000001</v>
      </c>
      <c r="Q202" s="6">
        <v>0.18823958333333335</v>
      </c>
      <c r="R202" s="6">
        <v>0.17832291666666669</v>
      </c>
      <c r="S202" s="6">
        <v>0.16571894298922515</v>
      </c>
    </row>
    <row r="203" spans="1:19">
      <c r="A203" t="s">
        <v>551</v>
      </c>
      <c r="B203" t="s">
        <v>64</v>
      </c>
      <c r="C203" t="s">
        <v>237</v>
      </c>
      <c r="D203" t="s">
        <v>8</v>
      </c>
      <c r="E203" t="s">
        <v>440</v>
      </c>
      <c r="F203" s="6">
        <f t="shared" si="7"/>
        <v>0.28315625</v>
      </c>
      <c r="G203" s="6">
        <f t="shared" si="8"/>
        <v>0.25446875000000002</v>
      </c>
      <c r="H203" s="6">
        <v>0.26841055903979244</v>
      </c>
      <c r="I203" s="6">
        <v>0.29590624999999998</v>
      </c>
      <c r="J203" s="6">
        <v>0.28421875000000013</v>
      </c>
      <c r="K203" s="6">
        <v>0.28368749999999987</v>
      </c>
      <c r="L203" s="6">
        <v>0.27943750000000028</v>
      </c>
      <c r="M203" s="6">
        <v>0.27253124999999973</v>
      </c>
      <c r="N203" s="6">
        <v>0.26651041666666647</v>
      </c>
      <c r="O203" s="6">
        <v>0.26048958333333322</v>
      </c>
      <c r="P203" s="6">
        <v>0.25446875000000002</v>
      </c>
      <c r="Q203" s="6">
        <v>0.2484479166666668</v>
      </c>
      <c r="R203" s="6">
        <v>0.24242708333333357</v>
      </c>
      <c r="S203" s="6" t="s">
        <v>532</v>
      </c>
    </row>
    <row r="204" spans="1:19">
      <c r="A204" t="s">
        <v>551</v>
      </c>
      <c r="B204" t="s">
        <v>64</v>
      </c>
      <c r="C204" t="s">
        <v>238</v>
      </c>
      <c r="D204" t="s">
        <v>8</v>
      </c>
      <c r="E204" t="s">
        <v>440</v>
      </c>
      <c r="F204" s="6">
        <f t="shared" si="7"/>
        <v>0.24224999999999999</v>
      </c>
      <c r="G204" s="6">
        <f t="shared" si="8"/>
        <v>0.18381249999999999</v>
      </c>
      <c r="H204" s="6">
        <v>0.23586456262425448</v>
      </c>
      <c r="I204" s="6">
        <v>0.26350000000000001</v>
      </c>
      <c r="J204" s="6">
        <v>0.25287500000000002</v>
      </c>
      <c r="K204" s="6">
        <v>0.24065625000000002</v>
      </c>
      <c r="L204" s="6">
        <v>0.22896874999999983</v>
      </c>
      <c r="M204" s="6">
        <v>0.22525000000000001</v>
      </c>
      <c r="N204" s="6">
        <v>0.2114375</v>
      </c>
      <c r="O204" s="6">
        <v>0.197625</v>
      </c>
      <c r="P204" s="6">
        <v>0.18381249999999999</v>
      </c>
      <c r="Q204" s="6">
        <v>0.16999999999999998</v>
      </c>
      <c r="R204" s="6">
        <v>0.15618749999999998</v>
      </c>
      <c r="S204" s="6" t="s">
        <v>532</v>
      </c>
    </row>
    <row r="205" spans="1:19">
      <c r="A205" t="s">
        <v>551</v>
      </c>
      <c r="B205" t="s">
        <v>64</v>
      </c>
      <c r="C205" t="s">
        <v>239</v>
      </c>
      <c r="D205" t="s">
        <v>8</v>
      </c>
      <c r="E205" t="s">
        <v>440</v>
      </c>
      <c r="F205" s="6">
        <f t="shared" si="7"/>
        <v>0.24798750000000003</v>
      </c>
      <c r="G205" s="6">
        <f t="shared" si="8"/>
        <v>0.20931250000000007</v>
      </c>
      <c r="H205" s="6">
        <v>0.23616972593777258</v>
      </c>
      <c r="I205" s="6">
        <v>0.26721874999999995</v>
      </c>
      <c r="J205" s="6">
        <v>0.25553124999999999</v>
      </c>
      <c r="K205" s="6">
        <v>0.25181249999999988</v>
      </c>
      <c r="L205" s="6">
        <v>0.23268750000000013</v>
      </c>
      <c r="M205" s="6">
        <v>0.23268750000000013</v>
      </c>
      <c r="N205" s="6">
        <v>0.22489583333333343</v>
      </c>
      <c r="O205" s="6">
        <v>0.21710416666666674</v>
      </c>
      <c r="P205" s="6">
        <v>0.20931250000000007</v>
      </c>
      <c r="Q205" s="6">
        <v>0.20152083333333337</v>
      </c>
      <c r="R205" s="6">
        <v>0.19372916666666667</v>
      </c>
      <c r="S205" s="6" t="s">
        <v>532</v>
      </c>
    </row>
    <row r="206" spans="1:19">
      <c r="A206" t="s">
        <v>551</v>
      </c>
      <c r="B206" t="s">
        <v>64</v>
      </c>
      <c r="C206" t="s">
        <v>240</v>
      </c>
      <c r="D206" t="s">
        <v>8</v>
      </c>
      <c r="E206" t="s">
        <v>440</v>
      </c>
      <c r="F206" s="6">
        <f t="shared" si="7"/>
        <v>0.3009</v>
      </c>
      <c r="G206" s="6">
        <f t="shared" si="8"/>
        <v>0.26509375000000002</v>
      </c>
      <c r="H206" s="6">
        <v>0.28299687500000004</v>
      </c>
      <c r="I206" s="6">
        <v>0.32246875000000003</v>
      </c>
      <c r="J206" s="6">
        <v>0.30440624999999999</v>
      </c>
      <c r="K206" s="6">
        <v>0.30387500000000001</v>
      </c>
      <c r="L206" s="6">
        <v>0.28687499999999999</v>
      </c>
      <c r="M206" s="6">
        <v>0.28687499999999999</v>
      </c>
      <c r="N206" s="6">
        <v>0.27961458333333333</v>
      </c>
      <c r="O206" s="6">
        <v>0.27235416666666667</v>
      </c>
      <c r="P206" s="6">
        <v>0.26509375000000002</v>
      </c>
      <c r="Q206" s="6">
        <v>0.25783333333333336</v>
      </c>
      <c r="R206" s="6">
        <v>0.2505729166666667</v>
      </c>
      <c r="S206" s="6" t="s">
        <v>532</v>
      </c>
    </row>
    <row r="207" spans="1:19">
      <c r="A207" t="s">
        <v>551</v>
      </c>
      <c r="B207" t="s">
        <v>64</v>
      </c>
      <c r="C207" t="s">
        <v>241</v>
      </c>
      <c r="D207" t="s">
        <v>8</v>
      </c>
      <c r="E207" t="s">
        <v>440</v>
      </c>
      <c r="F207" s="6">
        <f t="shared" si="7"/>
        <v>0.28262500000000002</v>
      </c>
      <c r="G207" s="6">
        <f t="shared" si="8"/>
        <v>0.24437500000000001</v>
      </c>
      <c r="H207" s="6">
        <v>0.26083639705882355</v>
      </c>
      <c r="I207" s="6">
        <v>0.30228124999999995</v>
      </c>
      <c r="J207" s="6">
        <v>0.28953125000000007</v>
      </c>
      <c r="K207" s="6">
        <v>0.2799687500000001</v>
      </c>
      <c r="L207" s="6">
        <v>0.27571874999999985</v>
      </c>
      <c r="M207" s="6">
        <v>0.26562500000000006</v>
      </c>
      <c r="N207" s="6">
        <v>0.25854166666666667</v>
      </c>
      <c r="O207" s="6">
        <v>0.25145833333333334</v>
      </c>
      <c r="P207" s="6">
        <v>0.24437499999999998</v>
      </c>
      <c r="Q207" s="6">
        <v>0.23729166666666662</v>
      </c>
      <c r="R207" s="6">
        <v>0.23020833333333326</v>
      </c>
      <c r="S207" s="6">
        <v>0.24047913814604879</v>
      </c>
    </row>
    <row r="208" spans="1:19">
      <c r="A208" t="s">
        <v>551</v>
      </c>
      <c r="B208" t="s">
        <v>64</v>
      </c>
      <c r="C208" t="s">
        <v>242</v>
      </c>
      <c r="D208" t="s">
        <v>8</v>
      </c>
      <c r="E208" t="s">
        <v>440</v>
      </c>
      <c r="F208" s="6">
        <f t="shared" si="7"/>
        <v>0.30185625000000005</v>
      </c>
      <c r="G208" s="6">
        <f t="shared" si="8"/>
        <v>0.24490625000000002</v>
      </c>
      <c r="H208" s="6">
        <v>0.27441229196756833</v>
      </c>
      <c r="I208" s="6">
        <v>0.34318749999999998</v>
      </c>
      <c r="J208" s="6">
        <v>0.31025000000000008</v>
      </c>
      <c r="K208" s="6">
        <v>0.29803124999999991</v>
      </c>
      <c r="L208" s="6">
        <v>0.27890625000000008</v>
      </c>
      <c r="M208" s="6">
        <v>0.27890625000000008</v>
      </c>
      <c r="N208" s="6">
        <v>0.26757291666666672</v>
      </c>
      <c r="O208" s="6">
        <v>0.25623958333333335</v>
      </c>
      <c r="P208" s="6">
        <v>0.24490625000000005</v>
      </c>
      <c r="Q208" s="6">
        <v>0.23357291666666671</v>
      </c>
      <c r="R208" s="6">
        <v>0.22223958333333338</v>
      </c>
      <c r="S208" s="6">
        <v>0.29965988257123344</v>
      </c>
    </row>
    <row r="209" spans="1:19">
      <c r="A209" t="s">
        <v>551</v>
      </c>
      <c r="B209" t="s">
        <v>64</v>
      </c>
      <c r="C209" t="s">
        <v>243</v>
      </c>
      <c r="D209" t="s">
        <v>8</v>
      </c>
      <c r="E209" t="s">
        <v>440</v>
      </c>
      <c r="F209" s="6">
        <f t="shared" si="7"/>
        <v>0.23693749999999997</v>
      </c>
      <c r="G209" s="6">
        <f t="shared" si="8"/>
        <v>0.18912500000000002</v>
      </c>
      <c r="H209" s="6">
        <v>0.23354069042871384</v>
      </c>
      <c r="I209" s="6">
        <v>0.26137499999999997</v>
      </c>
      <c r="J209" s="6">
        <v>0.24331249999999999</v>
      </c>
      <c r="K209" s="6">
        <v>0.23321875000000011</v>
      </c>
      <c r="L209" s="6">
        <v>0.22684374999999982</v>
      </c>
      <c r="M209" s="6">
        <v>0.21993750000000004</v>
      </c>
      <c r="N209" s="6">
        <v>0.2096666666666667</v>
      </c>
      <c r="O209" s="6">
        <v>0.19939583333333336</v>
      </c>
      <c r="P209" s="6">
        <v>0.18912499999999999</v>
      </c>
      <c r="Q209" s="6">
        <v>0.17885416666666665</v>
      </c>
      <c r="R209" s="6">
        <v>0.16858333333333331</v>
      </c>
      <c r="S209" s="6">
        <v>0.21851982370476417</v>
      </c>
    </row>
    <row r="210" spans="1:19">
      <c r="A210" t="s">
        <v>551</v>
      </c>
      <c r="B210" t="s">
        <v>64</v>
      </c>
      <c r="C210" t="s">
        <v>244</v>
      </c>
      <c r="D210" t="s">
        <v>8</v>
      </c>
      <c r="E210" t="s">
        <v>440</v>
      </c>
      <c r="F210" s="6">
        <f t="shared" si="7"/>
        <v>0.27093749999999994</v>
      </c>
      <c r="G210" s="6">
        <f t="shared" si="8"/>
        <v>0.22206250000000005</v>
      </c>
      <c r="H210" s="6">
        <v>0.24832904411764695</v>
      </c>
      <c r="I210" s="6">
        <v>0.29165625000000001</v>
      </c>
      <c r="J210" s="6">
        <v>0.28103125000000001</v>
      </c>
      <c r="K210" s="6">
        <v>0.26562499999999994</v>
      </c>
      <c r="L210" s="6">
        <v>0.26562499999999994</v>
      </c>
      <c r="M210" s="6">
        <v>0.25074999999999981</v>
      </c>
      <c r="N210" s="6">
        <v>0.24118749999999989</v>
      </c>
      <c r="O210" s="6">
        <v>0.23162499999999997</v>
      </c>
      <c r="P210" s="6">
        <v>0.22206250000000002</v>
      </c>
      <c r="Q210" s="6">
        <v>0.21250000000000011</v>
      </c>
      <c r="R210" s="6">
        <v>0.20293750000000019</v>
      </c>
      <c r="S210" s="6">
        <v>0.2611966855282451</v>
      </c>
    </row>
    <row r="211" spans="1:19">
      <c r="A211" t="s">
        <v>551</v>
      </c>
      <c r="B211" t="s">
        <v>64</v>
      </c>
      <c r="C211" t="s">
        <v>245</v>
      </c>
      <c r="D211" t="s">
        <v>8</v>
      </c>
      <c r="E211" t="s">
        <v>440</v>
      </c>
      <c r="F211" s="6">
        <f t="shared" si="7"/>
        <v>0.28103125000000001</v>
      </c>
      <c r="G211" s="6">
        <f t="shared" si="8"/>
        <v>0.23746874999999998</v>
      </c>
      <c r="H211" s="6">
        <v>0.25975774782135086</v>
      </c>
      <c r="I211" s="6">
        <v>0.29749999999999999</v>
      </c>
      <c r="J211" s="6">
        <v>0.28581250000000002</v>
      </c>
      <c r="K211" s="6">
        <v>0.27890624999999997</v>
      </c>
      <c r="L211" s="6">
        <v>0.27678124999999976</v>
      </c>
      <c r="M211" s="6">
        <v>0.26615625000000021</v>
      </c>
      <c r="N211" s="6">
        <v>0.25659375000000012</v>
      </c>
      <c r="O211" s="6">
        <v>0.24703125000000004</v>
      </c>
      <c r="P211" s="6">
        <v>0.23746874999999998</v>
      </c>
      <c r="Q211" s="6">
        <v>0.22790624999999989</v>
      </c>
      <c r="R211" s="6">
        <v>0.21834374999999981</v>
      </c>
      <c r="S211" s="6">
        <v>0.25976094049464465</v>
      </c>
    </row>
    <row r="212" spans="1:19">
      <c r="A212" t="s">
        <v>551</v>
      </c>
      <c r="B212" t="s">
        <v>64</v>
      </c>
      <c r="C212" t="s">
        <v>246</v>
      </c>
      <c r="D212" t="s">
        <v>8</v>
      </c>
      <c r="E212" t="s">
        <v>440</v>
      </c>
      <c r="F212" s="6">
        <f t="shared" si="7"/>
        <v>0.3002625000000001</v>
      </c>
      <c r="G212" s="6">
        <f t="shared" si="8"/>
        <v>0.27146875000000004</v>
      </c>
      <c r="H212" s="6">
        <v>0.28586562500000007</v>
      </c>
      <c r="I212" s="6">
        <v>0.32087499999999997</v>
      </c>
      <c r="J212" s="6">
        <v>0.3038749999999999</v>
      </c>
      <c r="K212" s="6">
        <v>0.3038749999999999</v>
      </c>
      <c r="L212" s="6">
        <v>0.28634375000000023</v>
      </c>
      <c r="M212" s="6">
        <v>0.28634375000000023</v>
      </c>
      <c r="N212" s="6">
        <v>0.28138541666666683</v>
      </c>
      <c r="O212" s="6">
        <v>0.27642708333333343</v>
      </c>
      <c r="P212" s="6">
        <v>0.27146875000000004</v>
      </c>
      <c r="Q212" s="6">
        <v>0.26651041666666664</v>
      </c>
      <c r="R212" s="6">
        <v>0.26155208333333324</v>
      </c>
      <c r="S212" s="6">
        <v>0.27491141127433866</v>
      </c>
    </row>
    <row r="213" spans="1:19">
      <c r="A213" t="s">
        <v>551</v>
      </c>
      <c r="B213" t="s">
        <v>64</v>
      </c>
      <c r="C213" t="s">
        <v>247</v>
      </c>
      <c r="D213" t="s">
        <v>8</v>
      </c>
      <c r="E213" t="s">
        <v>440</v>
      </c>
      <c r="F213" s="6">
        <f t="shared" si="7"/>
        <v>0.31768750000000001</v>
      </c>
      <c r="G213" s="6">
        <f t="shared" si="8"/>
        <v>0.27624999999999994</v>
      </c>
      <c r="H213" s="6">
        <v>0.29696874999999995</v>
      </c>
      <c r="I213" s="6">
        <v>0.34265625</v>
      </c>
      <c r="J213" s="6">
        <v>0.32034375000000009</v>
      </c>
      <c r="K213" s="6">
        <v>0.31556249999999986</v>
      </c>
      <c r="L213" s="6">
        <v>0.3070624999999999</v>
      </c>
      <c r="M213" s="6">
        <v>0.30281250000000021</v>
      </c>
      <c r="N213" s="6">
        <v>0.29395833333333343</v>
      </c>
      <c r="O213" s="6">
        <v>0.28510416666666666</v>
      </c>
      <c r="P213" s="6">
        <v>0.27624999999999994</v>
      </c>
      <c r="Q213" s="6">
        <v>0.26739583333333317</v>
      </c>
      <c r="R213" s="6">
        <v>0.25854166666666639</v>
      </c>
      <c r="S213" s="6">
        <v>0.28748613519512267</v>
      </c>
    </row>
    <row r="214" spans="1:19">
      <c r="A214" t="s">
        <v>551</v>
      </c>
      <c r="B214" t="s">
        <v>64</v>
      </c>
      <c r="C214" t="s">
        <v>248</v>
      </c>
      <c r="D214" t="s">
        <v>8</v>
      </c>
      <c r="E214" t="s">
        <v>440</v>
      </c>
      <c r="F214" s="6">
        <f t="shared" si="7"/>
        <v>0.32916249999999991</v>
      </c>
      <c r="G214" s="6">
        <f t="shared" si="8"/>
        <v>0.28474999999999989</v>
      </c>
      <c r="H214" s="6">
        <v>0.30695624999999993</v>
      </c>
      <c r="I214" s="6">
        <v>0.35593750000000002</v>
      </c>
      <c r="J214" s="6">
        <v>0.33574999999999994</v>
      </c>
      <c r="K214" s="6">
        <v>0.325125</v>
      </c>
      <c r="L214" s="6">
        <v>0.325125</v>
      </c>
      <c r="M214" s="6">
        <v>0.30387499999999984</v>
      </c>
      <c r="N214" s="6">
        <v>0.29749999999999988</v>
      </c>
      <c r="O214" s="6">
        <v>0.29112499999999991</v>
      </c>
      <c r="P214" s="6">
        <v>0.28474999999999989</v>
      </c>
      <c r="Q214" s="6">
        <v>0.27837499999999993</v>
      </c>
      <c r="R214" s="6">
        <v>0.27199999999999996</v>
      </c>
      <c r="S214" s="6">
        <v>0.32405477472541011</v>
      </c>
    </row>
    <row r="215" spans="1:19">
      <c r="A215" t="s">
        <v>551</v>
      </c>
      <c r="B215" t="s">
        <v>64</v>
      </c>
      <c r="C215" t="s">
        <v>249</v>
      </c>
      <c r="D215" t="s">
        <v>7</v>
      </c>
      <c r="E215" t="s">
        <v>441</v>
      </c>
      <c r="F215" s="6">
        <f t="shared" si="7"/>
        <v>0.23853125</v>
      </c>
      <c r="G215" s="6">
        <f t="shared" si="8"/>
        <v>0.15565625</v>
      </c>
      <c r="H215" s="6">
        <v>0.24551080052169466</v>
      </c>
      <c r="I215" s="6">
        <v>0.28209374999999998</v>
      </c>
      <c r="J215" s="6">
        <v>0.24915624999999997</v>
      </c>
      <c r="K215" s="6">
        <v>0.23215625000000009</v>
      </c>
      <c r="L215" s="6">
        <v>0.22046874999999991</v>
      </c>
      <c r="M215" s="6">
        <v>0.20878125000000006</v>
      </c>
      <c r="N215" s="6">
        <v>0.1910729166666667</v>
      </c>
      <c r="O215" s="6">
        <v>0.17336458333333335</v>
      </c>
      <c r="P215" s="6">
        <v>0.15565624999999997</v>
      </c>
      <c r="Q215" s="6">
        <v>0.13794791666666661</v>
      </c>
      <c r="R215" s="6">
        <v>0.12023958333333325</v>
      </c>
      <c r="S215" s="6">
        <v>0.23941679595992418</v>
      </c>
    </row>
    <row r="216" spans="1:19">
      <c r="A216" t="s">
        <v>551</v>
      </c>
      <c r="B216" t="s">
        <v>64</v>
      </c>
      <c r="C216" t="s">
        <v>250</v>
      </c>
      <c r="D216" t="s">
        <v>7</v>
      </c>
      <c r="E216" t="s">
        <v>441</v>
      </c>
      <c r="F216" s="6">
        <f t="shared" si="7"/>
        <v>0.23938124999999996</v>
      </c>
      <c r="G216" s="6">
        <f t="shared" si="8"/>
        <v>0.18646874999999999</v>
      </c>
      <c r="H216" s="6">
        <v>0.23844967986292723</v>
      </c>
      <c r="I216" s="6">
        <v>0.27412500000000001</v>
      </c>
      <c r="J216" s="6">
        <v>0.24650000000000002</v>
      </c>
      <c r="K216" s="6">
        <v>0.23321875000000003</v>
      </c>
      <c r="L216" s="6">
        <v>0.22153124999999993</v>
      </c>
      <c r="M216" s="6">
        <v>0.22153124999999993</v>
      </c>
      <c r="N216" s="6">
        <v>0.20984374999999994</v>
      </c>
      <c r="O216" s="6">
        <v>0.19815624999999995</v>
      </c>
      <c r="P216" s="6">
        <v>0.18646874999999999</v>
      </c>
      <c r="Q216" s="6">
        <v>0.17478125</v>
      </c>
      <c r="R216" s="6">
        <v>0.16309375000000001</v>
      </c>
      <c r="S216" s="6">
        <v>0.28708097182923975</v>
      </c>
    </row>
    <row r="217" spans="1:19">
      <c r="A217" t="s">
        <v>551</v>
      </c>
      <c r="B217" t="s">
        <v>64</v>
      </c>
      <c r="C217" t="s">
        <v>251</v>
      </c>
      <c r="D217" t="s">
        <v>7</v>
      </c>
      <c r="E217" t="s">
        <v>441</v>
      </c>
      <c r="F217" s="6">
        <f t="shared" si="7"/>
        <v>0.19443749999999999</v>
      </c>
      <c r="G217" s="6">
        <f t="shared" si="8"/>
        <v>0.1434375</v>
      </c>
      <c r="H217" s="6">
        <v>0.22500000000000001</v>
      </c>
      <c r="I217" s="6">
        <v>0.23109374999999999</v>
      </c>
      <c r="J217" s="6">
        <v>0.20453124999999994</v>
      </c>
      <c r="K217" s="6">
        <v>0.18912500000000002</v>
      </c>
      <c r="L217" s="6">
        <v>0.17637499999999998</v>
      </c>
      <c r="M217" s="6">
        <v>0.17106250000000009</v>
      </c>
      <c r="N217" s="6">
        <v>0.16185416666666672</v>
      </c>
      <c r="O217" s="6">
        <v>0.15264583333333334</v>
      </c>
      <c r="P217" s="6">
        <v>0.1434375</v>
      </c>
      <c r="Q217" s="6">
        <v>0.13422916666666662</v>
      </c>
      <c r="R217" s="6">
        <v>0.12502083333333325</v>
      </c>
      <c r="S217" s="6">
        <v>0.22302434136469604</v>
      </c>
    </row>
    <row r="218" spans="1:19">
      <c r="A218" t="s">
        <v>551</v>
      </c>
      <c r="B218" t="s">
        <v>64</v>
      </c>
      <c r="C218" t="s">
        <v>252</v>
      </c>
      <c r="D218" t="s">
        <v>7</v>
      </c>
      <c r="E218" t="s">
        <v>441</v>
      </c>
      <c r="F218" s="6">
        <f t="shared" si="7"/>
        <v>0.22365625000000003</v>
      </c>
      <c r="G218" s="6">
        <f t="shared" si="8"/>
        <v>0.20346874999999986</v>
      </c>
      <c r="H218" s="6">
        <v>0.22500000000000001</v>
      </c>
      <c r="I218" s="6">
        <v>0.23321874999999997</v>
      </c>
      <c r="J218" s="6">
        <v>0.22684375000000001</v>
      </c>
      <c r="K218" s="6">
        <v>0.22365624999999995</v>
      </c>
      <c r="L218" s="6">
        <v>0.21728125000000004</v>
      </c>
      <c r="M218" s="6">
        <v>0.21728125000000004</v>
      </c>
      <c r="N218" s="6">
        <v>0.21267708333333332</v>
      </c>
      <c r="O218" s="6">
        <v>0.20807291666666661</v>
      </c>
      <c r="P218" s="6">
        <v>0.20346874999999989</v>
      </c>
      <c r="Q218" s="6">
        <v>0.19886458333333318</v>
      </c>
      <c r="R218" s="6">
        <v>0.19426041666666646</v>
      </c>
      <c r="S218" s="6">
        <v>0.22705637568064974</v>
      </c>
    </row>
    <row r="219" spans="1:19">
      <c r="A219" t="s">
        <v>551</v>
      </c>
      <c r="B219" t="s">
        <v>64</v>
      </c>
      <c r="C219" t="s">
        <v>253</v>
      </c>
      <c r="D219" t="s">
        <v>7</v>
      </c>
      <c r="E219" t="s">
        <v>441</v>
      </c>
      <c r="F219" s="6">
        <f t="shared" si="7"/>
        <v>0.20453125</v>
      </c>
      <c r="G219" s="6">
        <f t="shared" si="8"/>
        <v>0.17159375000000002</v>
      </c>
      <c r="H219" s="6">
        <v>0.22500000000000001</v>
      </c>
      <c r="I219" s="6">
        <v>0.22631249999999997</v>
      </c>
      <c r="J219" s="6">
        <v>0.21037500000000001</v>
      </c>
      <c r="K219" s="6">
        <v>0.19921875000000006</v>
      </c>
      <c r="L219" s="6">
        <v>0.19496874999999991</v>
      </c>
      <c r="M219" s="6">
        <v>0.19178124999999993</v>
      </c>
      <c r="N219" s="6">
        <v>0.18505208333333328</v>
      </c>
      <c r="O219" s="6">
        <v>0.17832291666666664</v>
      </c>
      <c r="P219" s="6">
        <v>0.17159375000000002</v>
      </c>
      <c r="Q219" s="6">
        <v>0.16486458333333337</v>
      </c>
      <c r="R219" s="6">
        <v>0.15813541666666672</v>
      </c>
      <c r="S219" s="6">
        <v>0.19239563368924317</v>
      </c>
    </row>
    <row r="220" spans="1:19">
      <c r="A220" t="s">
        <v>551</v>
      </c>
      <c r="B220" t="s">
        <v>64</v>
      </c>
      <c r="C220" t="s">
        <v>254</v>
      </c>
      <c r="D220" t="s">
        <v>6</v>
      </c>
      <c r="E220" t="s">
        <v>442</v>
      </c>
      <c r="F220" s="6">
        <f t="shared" si="7"/>
        <v>0.16628124999999999</v>
      </c>
      <c r="G220" s="6">
        <f t="shared" si="8"/>
        <v>0.11421874999999997</v>
      </c>
      <c r="H220" s="6">
        <v>0.22500000000000001</v>
      </c>
      <c r="I220" s="6">
        <v>0.20984374999999997</v>
      </c>
      <c r="J220" s="6">
        <v>0.16840624999999998</v>
      </c>
      <c r="K220" s="6">
        <v>0.16043750000000007</v>
      </c>
      <c r="L220" s="6">
        <v>0.15618749999999998</v>
      </c>
      <c r="M220" s="6">
        <v>0.13653124999999997</v>
      </c>
      <c r="N220" s="6">
        <v>0.12909374999999995</v>
      </c>
      <c r="O220" s="6">
        <v>0.12165624999999995</v>
      </c>
      <c r="P220" s="6">
        <v>0.11421874999999997</v>
      </c>
      <c r="Q220" s="6">
        <v>0.10678124999999997</v>
      </c>
      <c r="R220" s="6">
        <v>9.9343749999999967E-2</v>
      </c>
      <c r="S220" s="6">
        <v>0.10813469319464504</v>
      </c>
    </row>
    <row r="221" spans="1:19">
      <c r="A221" t="s">
        <v>551</v>
      </c>
      <c r="B221" t="s">
        <v>64</v>
      </c>
      <c r="C221" t="s">
        <v>255</v>
      </c>
      <c r="D221" t="s">
        <v>6</v>
      </c>
      <c r="E221" t="s">
        <v>442</v>
      </c>
      <c r="F221" s="6">
        <f t="shared" si="7"/>
        <v>0.16628125000000002</v>
      </c>
      <c r="G221" s="6">
        <f t="shared" si="8"/>
        <v>0.10571874999999994</v>
      </c>
      <c r="H221" s="6">
        <v>0.22499999999999998</v>
      </c>
      <c r="I221" s="6">
        <v>0.21887499999999996</v>
      </c>
      <c r="J221" s="6">
        <v>0.17531250000000004</v>
      </c>
      <c r="K221" s="6">
        <v>0.15406250000000005</v>
      </c>
      <c r="L221" s="6">
        <v>0.14662499999999995</v>
      </c>
      <c r="M221" s="6">
        <v>0.13653124999999997</v>
      </c>
      <c r="N221" s="6">
        <v>0.12626041666666662</v>
      </c>
      <c r="O221" s="6">
        <v>0.11598958333333328</v>
      </c>
      <c r="P221" s="6">
        <v>0.10571874999999996</v>
      </c>
      <c r="Q221" s="6">
        <v>9.5447916666666618E-2</v>
      </c>
      <c r="R221" s="6">
        <v>8.5177083333333278E-2</v>
      </c>
      <c r="S221" s="6">
        <v>0.10813469319464504</v>
      </c>
    </row>
    <row r="222" spans="1:19">
      <c r="A222" t="s">
        <v>551</v>
      </c>
      <c r="B222" t="s">
        <v>64</v>
      </c>
      <c r="C222" t="s">
        <v>256</v>
      </c>
      <c r="D222" t="s">
        <v>6</v>
      </c>
      <c r="E222" t="s">
        <v>442</v>
      </c>
      <c r="F222" s="6">
        <f t="shared" si="7"/>
        <v>0.23746875000000003</v>
      </c>
      <c r="G222" s="6">
        <f t="shared" si="8"/>
        <v>0.17584374999999994</v>
      </c>
      <c r="H222" s="6">
        <v>0.23793643602502401</v>
      </c>
      <c r="I222" s="6">
        <v>0.26881249999999995</v>
      </c>
      <c r="J222" s="6">
        <v>0.24437500000000001</v>
      </c>
      <c r="K222" s="6">
        <v>0.23587499999999983</v>
      </c>
      <c r="L222" s="6">
        <v>0.22631250000000011</v>
      </c>
      <c r="M222" s="6">
        <v>0.21196875000000018</v>
      </c>
      <c r="N222" s="6">
        <v>0.19992708333333342</v>
      </c>
      <c r="O222" s="6">
        <v>0.18788541666666667</v>
      </c>
      <c r="P222" s="6">
        <v>0.17584374999999994</v>
      </c>
      <c r="Q222" s="6">
        <v>0.16380208333333318</v>
      </c>
      <c r="R222" s="6">
        <v>0.15176041666666643</v>
      </c>
      <c r="S222" s="6">
        <v>0.18541390967713448</v>
      </c>
    </row>
    <row r="223" spans="1:19">
      <c r="A223" t="s">
        <v>551</v>
      </c>
      <c r="B223" t="s">
        <v>64</v>
      </c>
      <c r="C223" t="s">
        <v>257</v>
      </c>
      <c r="D223" t="s">
        <v>6</v>
      </c>
      <c r="E223" t="s">
        <v>442</v>
      </c>
      <c r="F223" s="6">
        <f t="shared" si="7"/>
        <v>0.24225000000000002</v>
      </c>
      <c r="G223" s="6">
        <f t="shared" si="8"/>
        <v>0.19018749999999998</v>
      </c>
      <c r="H223" s="6">
        <v>0.23535322955786961</v>
      </c>
      <c r="I223" s="6">
        <v>0.27040624999999996</v>
      </c>
      <c r="J223" s="6">
        <v>0.25021875000000005</v>
      </c>
      <c r="K223" s="6">
        <v>0.23959374999999988</v>
      </c>
      <c r="L223" s="6">
        <v>0.23428124999999994</v>
      </c>
      <c r="M223" s="6">
        <v>0.21675000000000022</v>
      </c>
      <c r="N223" s="6">
        <v>0.20789583333333347</v>
      </c>
      <c r="O223" s="6">
        <v>0.19904166666666673</v>
      </c>
      <c r="P223" s="6">
        <v>0.19018750000000001</v>
      </c>
      <c r="Q223" s="6">
        <v>0.18133333333333326</v>
      </c>
      <c r="R223" s="6">
        <v>0.17247916666666652</v>
      </c>
      <c r="S223" s="6">
        <v>0.23518476772837701</v>
      </c>
    </row>
    <row r="224" spans="1:19">
      <c r="A224" t="s">
        <v>551</v>
      </c>
      <c r="B224" t="s">
        <v>64</v>
      </c>
      <c r="C224" t="s">
        <v>258</v>
      </c>
      <c r="D224" t="s">
        <v>6</v>
      </c>
      <c r="E224" t="s">
        <v>442</v>
      </c>
      <c r="F224" s="6">
        <f t="shared" si="7"/>
        <v>0.20453124999999997</v>
      </c>
      <c r="G224" s="6">
        <f t="shared" si="8"/>
        <v>0.15671875000000005</v>
      </c>
      <c r="H224" s="6">
        <v>0.22500000000000003</v>
      </c>
      <c r="I224" s="6">
        <v>0.23746875000000003</v>
      </c>
      <c r="J224" s="6">
        <v>0.21515624999999994</v>
      </c>
      <c r="K224" s="6">
        <v>0.20240624999999998</v>
      </c>
      <c r="L224" s="6">
        <v>0.19071875000000005</v>
      </c>
      <c r="M224" s="6">
        <v>0.1769062499999999</v>
      </c>
      <c r="N224" s="6">
        <v>0.17017708333333328</v>
      </c>
      <c r="O224" s="6">
        <v>0.16344791666666666</v>
      </c>
      <c r="P224" s="6">
        <v>0.15671875000000005</v>
      </c>
      <c r="Q224" s="6">
        <v>0.14998958333333343</v>
      </c>
      <c r="R224" s="6">
        <v>0.14326041666666681</v>
      </c>
      <c r="S224" s="6">
        <v>0.16921324267589466</v>
      </c>
    </row>
    <row r="225" spans="1:19">
      <c r="A225" t="s">
        <v>551</v>
      </c>
      <c r="B225" t="s">
        <v>64</v>
      </c>
      <c r="C225" t="s">
        <v>259</v>
      </c>
      <c r="D225" t="s">
        <v>6</v>
      </c>
      <c r="E225" t="s">
        <v>442</v>
      </c>
      <c r="F225" s="6">
        <f t="shared" si="7"/>
        <v>0.17116875000000004</v>
      </c>
      <c r="G225" s="6">
        <f t="shared" si="8"/>
        <v>0.15459375</v>
      </c>
      <c r="H225" s="6" t="s">
        <v>532</v>
      </c>
      <c r="I225" s="6">
        <v>0.17796875000000001</v>
      </c>
      <c r="J225" s="6">
        <v>0.17584374999999999</v>
      </c>
      <c r="K225" s="6">
        <v>0.16734375000000001</v>
      </c>
      <c r="L225" s="6">
        <v>0.1673437500000001</v>
      </c>
      <c r="M225" s="6">
        <v>0.1673437500000001</v>
      </c>
      <c r="N225" s="6">
        <v>0.16309375000000007</v>
      </c>
      <c r="O225" s="6">
        <v>0.15884375000000003</v>
      </c>
      <c r="P225" s="6">
        <v>0.15459375</v>
      </c>
      <c r="Q225" s="6">
        <v>0.15034374999999997</v>
      </c>
      <c r="R225" s="6">
        <v>0.14609374999999994</v>
      </c>
      <c r="S225" s="6">
        <v>0.1264479632503353</v>
      </c>
    </row>
    <row r="226" spans="1:19">
      <c r="A226" t="s">
        <v>551</v>
      </c>
      <c r="B226" t="s">
        <v>64</v>
      </c>
      <c r="C226" t="s">
        <v>260</v>
      </c>
      <c r="D226" t="s">
        <v>6</v>
      </c>
      <c r="E226" t="s">
        <v>442</v>
      </c>
      <c r="F226" s="6">
        <f t="shared" si="7"/>
        <v>0.19124999999999998</v>
      </c>
      <c r="G226" s="6">
        <f t="shared" si="8"/>
        <v>0.14343750000000005</v>
      </c>
      <c r="H226" s="6">
        <v>0.22500000000000001</v>
      </c>
      <c r="I226" s="6">
        <v>0.21515624999999999</v>
      </c>
      <c r="J226" s="6">
        <v>0.19390625</v>
      </c>
      <c r="K226" s="6">
        <v>0.18699999999999997</v>
      </c>
      <c r="L226" s="6">
        <v>0.18593749999999998</v>
      </c>
      <c r="M226" s="6">
        <v>0.17424999999999996</v>
      </c>
      <c r="N226" s="6">
        <v>0.16397916666666665</v>
      </c>
      <c r="O226" s="6">
        <v>0.15370833333333334</v>
      </c>
      <c r="P226" s="6">
        <v>0.14343750000000005</v>
      </c>
      <c r="Q226" s="6">
        <v>0.13316666666666674</v>
      </c>
      <c r="R226" s="6">
        <v>0.12289583333333344</v>
      </c>
      <c r="S226" s="6">
        <v>0.15249145523407431</v>
      </c>
    </row>
    <row r="227" spans="1:19">
      <c r="A227" t="s">
        <v>551</v>
      </c>
      <c r="B227" t="s">
        <v>64</v>
      </c>
      <c r="C227" t="s">
        <v>261</v>
      </c>
      <c r="D227" t="s">
        <v>6</v>
      </c>
      <c r="E227" t="s">
        <v>442</v>
      </c>
      <c r="F227" s="6">
        <f t="shared" si="7"/>
        <v>0.17775625</v>
      </c>
      <c r="G227" s="6">
        <f t="shared" si="8"/>
        <v>0.12378125</v>
      </c>
      <c r="H227" s="6">
        <v>0.22500000000000001</v>
      </c>
      <c r="I227" s="6">
        <v>0.20824999999999999</v>
      </c>
      <c r="J227" s="6">
        <v>0.17956249999999996</v>
      </c>
      <c r="K227" s="6">
        <v>0.17000000000000007</v>
      </c>
      <c r="L227" s="6">
        <v>0.17000000000000007</v>
      </c>
      <c r="M227" s="6">
        <v>0.16096875000000002</v>
      </c>
      <c r="N227" s="6">
        <v>0.14857291666666667</v>
      </c>
      <c r="O227" s="6">
        <v>0.13617708333333334</v>
      </c>
      <c r="P227" s="6">
        <v>0.12378125</v>
      </c>
      <c r="Q227" s="6">
        <v>0.11138541666666665</v>
      </c>
      <c r="R227" s="6">
        <v>9.8989583333333311E-2</v>
      </c>
      <c r="S227" s="6">
        <v>0.14901823415775436</v>
      </c>
    </row>
    <row r="228" spans="1:19">
      <c r="A228" t="s">
        <v>551</v>
      </c>
      <c r="B228" t="s">
        <v>64</v>
      </c>
      <c r="C228" t="s">
        <v>270</v>
      </c>
      <c r="D228" t="s">
        <v>5</v>
      </c>
      <c r="E228" t="s">
        <v>447</v>
      </c>
      <c r="F228" s="6">
        <f t="shared" si="7"/>
        <v>0.28315624999999994</v>
      </c>
      <c r="G228" s="6">
        <f t="shared" si="8"/>
        <v>0.22949999999999998</v>
      </c>
      <c r="H228" s="6">
        <v>0.26006674208144787</v>
      </c>
      <c r="I228" s="6">
        <v>0.30174999999999996</v>
      </c>
      <c r="J228" s="6">
        <v>0.28368750000000004</v>
      </c>
      <c r="K228" s="6">
        <v>0.28368750000000004</v>
      </c>
      <c r="L228" s="6">
        <v>0.27571874999999985</v>
      </c>
      <c r="M228" s="6">
        <v>0.27093749999999994</v>
      </c>
      <c r="N228" s="6">
        <v>0.25712499999999994</v>
      </c>
      <c r="O228" s="6">
        <v>0.24331249999999996</v>
      </c>
      <c r="P228" s="6">
        <v>0.22950000000000001</v>
      </c>
      <c r="Q228" s="6">
        <v>0.21568750000000003</v>
      </c>
      <c r="R228" s="6">
        <v>0.20187500000000005</v>
      </c>
      <c r="S228" s="6">
        <v>0.19581483678618278</v>
      </c>
    </row>
    <row r="229" spans="1:19">
      <c r="A229" t="s">
        <v>551</v>
      </c>
      <c r="B229" t="s">
        <v>64</v>
      </c>
      <c r="C229" t="s">
        <v>271</v>
      </c>
      <c r="D229" t="s">
        <v>5</v>
      </c>
      <c r="E229" t="s">
        <v>447</v>
      </c>
      <c r="F229" s="6">
        <f t="shared" si="7"/>
        <v>0.26403125</v>
      </c>
      <c r="G229" s="6">
        <f t="shared" si="8"/>
        <v>0.20984375000000011</v>
      </c>
      <c r="H229" s="6">
        <v>0.24713515312636491</v>
      </c>
      <c r="I229" s="6">
        <v>0.28740624999999997</v>
      </c>
      <c r="J229" s="6">
        <v>0.27146874999999998</v>
      </c>
      <c r="K229" s="6">
        <v>0.26190625000000012</v>
      </c>
      <c r="L229" s="6">
        <v>0.25446875000000008</v>
      </c>
      <c r="M229" s="6">
        <v>0.24490624999999971</v>
      </c>
      <c r="N229" s="6">
        <v>0.23321874999999984</v>
      </c>
      <c r="O229" s="6">
        <v>0.22153124999999996</v>
      </c>
      <c r="P229" s="6">
        <v>0.20984375000000011</v>
      </c>
      <c r="Q229" s="6">
        <v>0.19815625000000023</v>
      </c>
      <c r="R229" s="6">
        <v>0.18646875000000035</v>
      </c>
      <c r="S229" s="6">
        <v>0.19581483678618278</v>
      </c>
    </row>
    <row r="230" spans="1:19">
      <c r="A230" t="s">
        <v>551</v>
      </c>
      <c r="B230" t="s">
        <v>64</v>
      </c>
      <c r="C230" t="s">
        <v>272</v>
      </c>
      <c r="D230" t="s">
        <v>5</v>
      </c>
      <c r="E230" t="s">
        <v>447</v>
      </c>
      <c r="F230" s="6">
        <f t="shared" si="7"/>
        <v>0.16946875</v>
      </c>
      <c r="G230" s="6">
        <f t="shared" si="8"/>
        <v>0.11846874999999997</v>
      </c>
      <c r="H230" s="6">
        <v>0.22500000000000001</v>
      </c>
      <c r="I230" s="6">
        <v>0.20771875000000001</v>
      </c>
      <c r="J230" s="6">
        <v>0.17584374999999997</v>
      </c>
      <c r="K230" s="6">
        <v>0.16309375000000001</v>
      </c>
      <c r="L230" s="6">
        <v>0.16309375000000004</v>
      </c>
      <c r="M230" s="6">
        <v>0.13759375000000007</v>
      </c>
      <c r="N230" s="6">
        <v>0.13121875000000005</v>
      </c>
      <c r="O230" s="6">
        <v>0.12484375000000002</v>
      </c>
      <c r="P230" s="6">
        <v>0.11846874999999997</v>
      </c>
      <c r="Q230" s="6">
        <v>0.11209374999999994</v>
      </c>
      <c r="R230" s="6">
        <v>0.1057187499999999</v>
      </c>
      <c r="S230" s="6">
        <v>0.158</v>
      </c>
    </row>
    <row r="231" spans="1:19">
      <c r="A231" t="s">
        <v>551</v>
      </c>
      <c r="B231" t="s">
        <v>64</v>
      </c>
      <c r="C231" t="s">
        <v>273</v>
      </c>
      <c r="D231" t="s">
        <v>5</v>
      </c>
      <c r="E231" t="s">
        <v>447</v>
      </c>
      <c r="F231" s="6">
        <f t="shared" si="7"/>
        <v>0.16415624999999998</v>
      </c>
      <c r="G231" s="6">
        <f t="shared" si="8"/>
        <v>0.10996875000000002</v>
      </c>
      <c r="H231" s="6" t="s">
        <v>532</v>
      </c>
      <c r="I231" s="6">
        <v>0.19284374999999998</v>
      </c>
      <c r="J231" s="6">
        <v>0.17053125000000002</v>
      </c>
      <c r="K231" s="6">
        <v>0.15778124999999998</v>
      </c>
      <c r="L231" s="6">
        <v>0.15246874999999996</v>
      </c>
      <c r="M231" s="6">
        <v>0.14715624999999996</v>
      </c>
      <c r="N231" s="6">
        <v>0.13476041666666666</v>
      </c>
      <c r="O231" s="6">
        <v>0.12236458333333335</v>
      </c>
      <c r="P231" s="6">
        <v>0.10996875000000002</v>
      </c>
      <c r="Q231" s="6">
        <v>9.7572916666666704E-2</v>
      </c>
      <c r="R231" s="6">
        <v>8.5177083333333389E-2</v>
      </c>
      <c r="S231" s="6">
        <v>0.15809296188126837</v>
      </c>
    </row>
    <row r="232" spans="1:19">
      <c r="A232" t="s">
        <v>551</v>
      </c>
      <c r="B232" t="s">
        <v>64</v>
      </c>
      <c r="C232" t="s">
        <v>445</v>
      </c>
      <c r="D232" t="s">
        <v>4</v>
      </c>
      <c r="E232" t="s">
        <v>444</v>
      </c>
      <c r="F232" s="6">
        <f t="shared" si="7"/>
        <v>0.17690624999999999</v>
      </c>
      <c r="G232" s="6">
        <f t="shared" si="8"/>
        <v>0.10146874999999995</v>
      </c>
      <c r="H232" s="6">
        <v>0.22500000000000001</v>
      </c>
      <c r="I232" s="6">
        <v>0.21781249999999996</v>
      </c>
      <c r="J232" s="6">
        <v>0.187</v>
      </c>
      <c r="K232" s="6">
        <v>0.17053125000000002</v>
      </c>
      <c r="L232" s="6">
        <v>0.15990625000000003</v>
      </c>
      <c r="M232" s="6">
        <v>0.14928124999999998</v>
      </c>
      <c r="N232" s="6">
        <v>0.13334374999999998</v>
      </c>
      <c r="O232" s="6">
        <v>0.11740624999999998</v>
      </c>
      <c r="P232" s="6">
        <v>0.10146874999999995</v>
      </c>
      <c r="Q232" s="6">
        <v>8.5531249999999948E-2</v>
      </c>
      <c r="R232" s="6">
        <v>6.959374999999994E-2</v>
      </c>
      <c r="S232" s="6">
        <v>0.15278694365853773</v>
      </c>
    </row>
    <row r="233" spans="1:19">
      <c r="A233" t="s">
        <v>551</v>
      </c>
      <c r="B233" t="s">
        <v>64</v>
      </c>
      <c r="C233" t="s">
        <v>446</v>
      </c>
      <c r="D233" t="s">
        <v>4</v>
      </c>
      <c r="E233" t="s">
        <v>444</v>
      </c>
      <c r="F233" s="6">
        <f t="shared" si="7"/>
        <v>0.16309374999999998</v>
      </c>
      <c r="G233" s="6">
        <f t="shared" si="8"/>
        <v>6.9593749999999982E-2</v>
      </c>
      <c r="H233" s="6">
        <v>0.25294182728736503</v>
      </c>
      <c r="I233" s="6">
        <v>0.26509375000000002</v>
      </c>
      <c r="J233" s="6">
        <v>0.16521875000000003</v>
      </c>
      <c r="K233" s="6">
        <v>0.13546874999999992</v>
      </c>
      <c r="L233" s="6">
        <v>0.12696874999999999</v>
      </c>
      <c r="M233" s="6">
        <v>0.12271875000000007</v>
      </c>
      <c r="N233" s="6">
        <v>0.1050104166666667</v>
      </c>
      <c r="O233" s="6">
        <v>8.7302083333333336E-2</v>
      </c>
      <c r="P233" s="6">
        <v>6.9593749999999982E-2</v>
      </c>
      <c r="Q233" s="6">
        <v>5.1885416666666614E-2</v>
      </c>
      <c r="R233" s="6">
        <v>3.4177083333333247E-2</v>
      </c>
      <c r="S233" s="6">
        <v>0.15278694365853773</v>
      </c>
    </row>
    <row r="234" spans="1:19">
      <c r="A234" t="s">
        <v>551</v>
      </c>
      <c r="B234" t="s">
        <v>64</v>
      </c>
      <c r="C234" t="s">
        <v>143</v>
      </c>
      <c r="D234" t="s">
        <v>3</v>
      </c>
      <c r="E234" t="s">
        <v>418</v>
      </c>
      <c r="F234" s="6">
        <f t="shared" si="7"/>
        <v>0.26296874999999992</v>
      </c>
      <c r="G234" s="6">
        <f t="shared" si="8"/>
        <v>0.16096875000000005</v>
      </c>
      <c r="H234" s="6">
        <v>0.26176084790146981</v>
      </c>
      <c r="I234" s="6">
        <v>0.33628124999999998</v>
      </c>
      <c r="J234" s="6">
        <v>0.27465625000000005</v>
      </c>
      <c r="K234" s="6">
        <v>0.24331250000000004</v>
      </c>
      <c r="L234" s="6">
        <v>0.23799999999999988</v>
      </c>
      <c r="M234" s="6">
        <v>0.22259374999999981</v>
      </c>
      <c r="N234" s="6">
        <v>0.20205208333333322</v>
      </c>
      <c r="O234" s="6">
        <v>0.18151041666666662</v>
      </c>
      <c r="P234" s="6">
        <v>0.16096875000000005</v>
      </c>
      <c r="Q234" s="6">
        <v>0.14042708333333345</v>
      </c>
      <c r="R234" s="6">
        <v>0.11988541666666687</v>
      </c>
      <c r="S234" s="6">
        <v>0.23064118283581214</v>
      </c>
    </row>
    <row r="235" spans="1:19">
      <c r="A235" t="s">
        <v>551</v>
      </c>
      <c r="B235" t="s">
        <v>64</v>
      </c>
      <c r="C235" t="s">
        <v>144</v>
      </c>
      <c r="D235" t="s">
        <v>3</v>
      </c>
      <c r="E235" t="s">
        <v>418</v>
      </c>
      <c r="F235" s="6">
        <f t="shared" si="7"/>
        <v>0.28953125000000002</v>
      </c>
      <c r="G235" s="6">
        <f t="shared" si="8"/>
        <v>0.13971875</v>
      </c>
      <c r="H235" s="6">
        <v>0.28555767530370579</v>
      </c>
      <c r="I235" s="6">
        <v>0.36815624999999996</v>
      </c>
      <c r="J235" s="6">
        <v>0.31396874999999996</v>
      </c>
      <c r="K235" s="6">
        <v>0.28050000000000019</v>
      </c>
      <c r="L235" s="6">
        <v>0.24649999999999964</v>
      </c>
      <c r="M235" s="6">
        <v>0.23853125000000019</v>
      </c>
      <c r="N235" s="6">
        <v>0.20559375000000013</v>
      </c>
      <c r="O235" s="6">
        <v>0.17265625000000007</v>
      </c>
      <c r="P235" s="6">
        <v>0.13971875</v>
      </c>
      <c r="Q235" s="6">
        <v>0.10678124999999994</v>
      </c>
      <c r="R235" s="6">
        <v>7.3843749999999875E-2</v>
      </c>
      <c r="S235" s="6">
        <v>0.18807662020398969</v>
      </c>
    </row>
    <row r="236" spans="1:19">
      <c r="A236" t="s">
        <v>551</v>
      </c>
      <c r="B236" t="s">
        <v>64</v>
      </c>
      <c r="C236" t="s">
        <v>145</v>
      </c>
      <c r="D236" t="s">
        <v>3</v>
      </c>
      <c r="E236" t="s">
        <v>418</v>
      </c>
      <c r="F236" s="6">
        <f t="shared" si="7"/>
        <v>0.25234374999999998</v>
      </c>
      <c r="G236" s="6">
        <f t="shared" si="8"/>
        <v>0.13440624999999995</v>
      </c>
      <c r="H236" s="6">
        <v>0.26110637929997593</v>
      </c>
      <c r="I236" s="6">
        <v>0.32140625</v>
      </c>
      <c r="J236" s="6">
        <v>0.26828125000000003</v>
      </c>
      <c r="K236" s="6">
        <v>0.24384375000000008</v>
      </c>
      <c r="L236" s="6">
        <v>0.22046874999999982</v>
      </c>
      <c r="M236" s="6">
        <v>0.20771875000000006</v>
      </c>
      <c r="N236" s="6">
        <v>0.18328125000000003</v>
      </c>
      <c r="O236" s="6">
        <v>0.15884375000000001</v>
      </c>
      <c r="P236" s="6">
        <v>0.13440624999999995</v>
      </c>
      <c r="Q236" s="6">
        <v>0.10996874999999991</v>
      </c>
      <c r="R236" s="6">
        <v>8.5531249999999864E-2</v>
      </c>
      <c r="S236" s="6">
        <v>0.19778116671978127</v>
      </c>
    </row>
    <row r="237" spans="1:19">
      <c r="A237" t="s">
        <v>551</v>
      </c>
      <c r="B237" t="s">
        <v>64</v>
      </c>
      <c r="C237" t="s">
        <v>146</v>
      </c>
      <c r="D237" t="s">
        <v>3</v>
      </c>
      <c r="E237" t="s">
        <v>418</v>
      </c>
      <c r="F237" s="6">
        <f t="shared" si="7"/>
        <v>0.24278125</v>
      </c>
      <c r="G237" s="6">
        <f t="shared" si="8"/>
        <v>0.14928124999999998</v>
      </c>
      <c r="H237" s="6">
        <v>0.25593342473105957</v>
      </c>
      <c r="I237" s="6">
        <v>0.31184375000000003</v>
      </c>
      <c r="J237" s="6">
        <v>0.24809374999999995</v>
      </c>
      <c r="K237" s="6">
        <v>0.22737499999999991</v>
      </c>
      <c r="L237" s="6">
        <v>0.2156875000000002</v>
      </c>
      <c r="M237" s="6">
        <v>0.21090624999999993</v>
      </c>
      <c r="N237" s="6">
        <v>0.19036458333333328</v>
      </c>
      <c r="O237" s="6">
        <v>0.16982291666666663</v>
      </c>
      <c r="P237" s="6">
        <v>0.14928124999999998</v>
      </c>
      <c r="Q237" s="6">
        <v>0.12873958333333332</v>
      </c>
      <c r="R237" s="6">
        <v>0.10819791666666667</v>
      </c>
      <c r="S237" s="6">
        <v>0.17445420488990626</v>
      </c>
    </row>
    <row r="238" spans="1:19">
      <c r="A238" t="s">
        <v>551</v>
      </c>
      <c r="B238" t="s">
        <v>64</v>
      </c>
      <c r="C238" t="s">
        <v>147</v>
      </c>
      <c r="D238" t="s">
        <v>3</v>
      </c>
      <c r="E238" t="s">
        <v>418</v>
      </c>
      <c r="F238" s="6">
        <f t="shared" si="7"/>
        <v>0.26509375000000002</v>
      </c>
      <c r="G238" s="6">
        <f t="shared" si="8"/>
        <v>0.20028125000000005</v>
      </c>
      <c r="H238" s="6">
        <v>0.25043518003816473</v>
      </c>
      <c r="I238" s="6">
        <v>0.30387500000000001</v>
      </c>
      <c r="J238" s="6">
        <v>0.2709375</v>
      </c>
      <c r="K238" s="6">
        <v>0.26349999999999996</v>
      </c>
      <c r="L238" s="6">
        <v>0.2454375</v>
      </c>
      <c r="M238" s="6">
        <v>0.24171875000000007</v>
      </c>
      <c r="N238" s="6">
        <v>0.22790625000000006</v>
      </c>
      <c r="O238" s="6">
        <v>0.21409375000000005</v>
      </c>
      <c r="P238" s="6">
        <v>0.20028125000000008</v>
      </c>
      <c r="Q238" s="6">
        <v>0.18646875000000007</v>
      </c>
      <c r="R238" s="6">
        <v>0.17265625000000007</v>
      </c>
      <c r="S238" s="6">
        <v>0.20769276109636506</v>
      </c>
    </row>
    <row r="239" spans="1:19">
      <c r="A239" t="s">
        <v>551</v>
      </c>
      <c r="B239" t="s">
        <v>64</v>
      </c>
      <c r="C239" t="s">
        <v>148</v>
      </c>
      <c r="D239" t="s">
        <v>3</v>
      </c>
      <c r="E239" t="s">
        <v>418</v>
      </c>
      <c r="F239" s="6">
        <f t="shared" si="7"/>
        <v>0.24703124999999998</v>
      </c>
      <c r="G239" s="6">
        <f t="shared" si="8"/>
        <v>0.19284375000000004</v>
      </c>
      <c r="H239" s="6">
        <v>0.23973896507429518</v>
      </c>
      <c r="I239" s="6">
        <v>0.28528124999999999</v>
      </c>
      <c r="J239" s="6">
        <v>0.25340624999999994</v>
      </c>
      <c r="K239" s="6">
        <v>0.24543750000000006</v>
      </c>
      <c r="L239" s="6">
        <v>0.22737499999999986</v>
      </c>
      <c r="M239" s="6">
        <v>0.22365625000000017</v>
      </c>
      <c r="N239" s="6">
        <v>0.2133854166666668</v>
      </c>
      <c r="O239" s="6">
        <v>0.20311458333333343</v>
      </c>
      <c r="P239" s="6">
        <v>0.19284375000000004</v>
      </c>
      <c r="Q239" s="6">
        <v>0.18257291666666667</v>
      </c>
      <c r="R239" s="6">
        <v>0.1723020833333333</v>
      </c>
      <c r="S239" s="6">
        <v>0.19761455766478644</v>
      </c>
    </row>
    <row r="240" spans="1:19">
      <c r="A240" t="s">
        <v>551</v>
      </c>
      <c r="B240" t="s">
        <v>64</v>
      </c>
      <c r="C240" t="s">
        <v>149</v>
      </c>
      <c r="D240" t="s">
        <v>3</v>
      </c>
      <c r="E240" t="s">
        <v>418</v>
      </c>
      <c r="F240" s="6">
        <f t="shared" si="7"/>
        <v>0.28846874999999994</v>
      </c>
      <c r="G240" s="6">
        <f t="shared" si="8"/>
        <v>0.21303125000000001</v>
      </c>
      <c r="H240" s="6">
        <v>0.26464251203875083</v>
      </c>
      <c r="I240" s="6">
        <v>0.32884374999999999</v>
      </c>
      <c r="J240" s="6">
        <v>0.29909374999999994</v>
      </c>
      <c r="K240" s="6">
        <v>0.27571875000000001</v>
      </c>
      <c r="L240" s="6">
        <v>0.26934374999999988</v>
      </c>
      <c r="M240" s="6">
        <v>0.26934374999999988</v>
      </c>
      <c r="N240" s="6">
        <v>0.25057291666666659</v>
      </c>
      <c r="O240" s="6">
        <v>0.2318020833333333</v>
      </c>
      <c r="P240" s="6">
        <v>0.21303125000000003</v>
      </c>
      <c r="Q240" s="6">
        <v>0.19426041666666674</v>
      </c>
      <c r="R240" s="6">
        <v>0.17548958333333345</v>
      </c>
      <c r="S240" s="6">
        <v>0.2329788833621933</v>
      </c>
    </row>
    <row r="241" spans="1:19">
      <c r="A241" t="s">
        <v>551</v>
      </c>
      <c r="B241" t="s">
        <v>64</v>
      </c>
      <c r="C241" t="s">
        <v>150</v>
      </c>
      <c r="D241" t="s">
        <v>3</v>
      </c>
      <c r="E241" t="s">
        <v>418</v>
      </c>
      <c r="F241" s="6">
        <f t="shared" si="7"/>
        <v>0.19709374999999998</v>
      </c>
      <c r="G241" s="6">
        <f t="shared" si="8"/>
        <v>0.15671875000000002</v>
      </c>
      <c r="H241" s="6">
        <v>0.22500000000000003</v>
      </c>
      <c r="I241" s="6">
        <v>0.22737499999999999</v>
      </c>
      <c r="J241" s="6">
        <v>0.19974999999999993</v>
      </c>
      <c r="K241" s="6">
        <v>0.19762500000000002</v>
      </c>
      <c r="L241" s="6">
        <v>0.18487499999999998</v>
      </c>
      <c r="M241" s="6">
        <v>0.17584375000000002</v>
      </c>
      <c r="N241" s="6">
        <v>0.16946875000000003</v>
      </c>
      <c r="O241" s="6">
        <v>0.16309375000000004</v>
      </c>
      <c r="P241" s="6">
        <v>0.15671875000000002</v>
      </c>
      <c r="Q241" s="6">
        <v>0.15034375000000003</v>
      </c>
      <c r="R241" s="6">
        <v>0.14396875000000003</v>
      </c>
      <c r="S241" s="6">
        <v>0.1436506070107407</v>
      </c>
    </row>
    <row r="242" spans="1:19">
      <c r="A242" t="s">
        <v>551</v>
      </c>
      <c r="B242" t="s">
        <v>64</v>
      </c>
      <c r="C242" t="s">
        <v>151</v>
      </c>
      <c r="D242" t="s">
        <v>3</v>
      </c>
      <c r="E242" t="s">
        <v>418</v>
      </c>
      <c r="F242" s="6">
        <f t="shared" si="7"/>
        <v>0.26615624999999998</v>
      </c>
      <c r="G242" s="6">
        <f t="shared" si="8"/>
        <v>0.20346875</v>
      </c>
      <c r="H242" s="6">
        <v>0.25119253019384957</v>
      </c>
      <c r="I242" s="6">
        <v>0.30174999999999996</v>
      </c>
      <c r="J242" s="6">
        <v>0.27625000000000005</v>
      </c>
      <c r="K242" s="6">
        <v>0.26350000000000001</v>
      </c>
      <c r="L242" s="6">
        <v>0.24862499999999987</v>
      </c>
      <c r="M242" s="6">
        <v>0.24065624999999996</v>
      </c>
      <c r="N242" s="6">
        <v>0.22826041666666663</v>
      </c>
      <c r="O242" s="6">
        <v>0.2158645833333333</v>
      </c>
      <c r="P242" s="6">
        <v>0.20346875</v>
      </c>
      <c r="Q242" s="6">
        <v>0.19107291666666668</v>
      </c>
      <c r="R242" s="6">
        <v>0.17867708333333335</v>
      </c>
      <c r="S242" s="6">
        <v>0.20089718901155329</v>
      </c>
    </row>
    <row r="243" spans="1:19">
      <c r="A243" t="s">
        <v>551</v>
      </c>
      <c r="B243" t="s">
        <v>64</v>
      </c>
      <c r="C243" t="s">
        <v>152</v>
      </c>
      <c r="D243" t="s">
        <v>3</v>
      </c>
      <c r="E243" t="s">
        <v>418</v>
      </c>
      <c r="F243" s="6">
        <f t="shared" si="7"/>
        <v>0.23587499999999992</v>
      </c>
      <c r="G243" s="6">
        <f t="shared" si="8"/>
        <v>0.16575000000000004</v>
      </c>
      <c r="H243" s="6">
        <v>0.23840749551565085</v>
      </c>
      <c r="I243" s="6">
        <v>0.26881250000000001</v>
      </c>
      <c r="J243" s="6">
        <v>0.24543749999999989</v>
      </c>
      <c r="K243" s="6">
        <v>0.231625</v>
      </c>
      <c r="L243" s="6">
        <v>0.21887499999999985</v>
      </c>
      <c r="M243" s="6">
        <v>0.21462499999999998</v>
      </c>
      <c r="N243" s="6">
        <v>0.19833333333333333</v>
      </c>
      <c r="O243" s="6">
        <v>0.18204166666666668</v>
      </c>
      <c r="P243" s="6">
        <v>0.16575000000000004</v>
      </c>
      <c r="Q243" s="6">
        <v>0.14945833333333339</v>
      </c>
      <c r="R243" s="6">
        <v>0.13316666666666674</v>
      </c>
      <c r="S243" s="6">
        <v>0.19047331614490362</v>
      </c>
    </row>
    <row r="244" spans="1:19">
      <c r="A244" t="s">
        <v>551</v>
      </c>
      <c r="B244" t="s">
        <v>64</v>
      </c>
      <c r="C244" t="s">
        <v>153</v>
      </c>
      <c r="D244" t="s">
        <v>3</v>
      </c>
      <c r="E244" t="s">
        <v>418</v>
      </c>
      <c r="F244" s="6">
        <f t="shared" si="7"/>
        <v>0.17467500000000005</v>
      </c>
      <c r="G244" s="6">
        <f t="shared" si="8"/>
        <v>0.14131250000000001</v>
      </c>
      <c r="H244" s="6">
        <v>0.22500000000000001</v>
      </c>
      <c r="I244" s="6">
        <v>0.20559374999999999</v>
      </c>
      <c r="J244" s="6">
        <v>0.17796875000000004</v>
      </c>
      <c r="K244" s="6">
        <v>0.17106250000000001</v>
      </c>
      <c r="L244" s="6">
        <v>0.1593750000000001</v>
      </c>
      <c r="M244" s="6">
        <v>0.1593750000000001</v>
      </c>
      <c r="N244" s="6">
        <v>0.15335416666666674</v>
      </c>
      <c r="O244" s="6">
        <v>0.14733333333333337</v>
      </c>
      <c r="P244" s="6">
        <v>0.14131250000000001</v>
      </c>
      <c r="Q244" s="6">
        <v>0.13529166666666664</v>
      </c>
      <c r="R244" s="6">
        <v>0.12927083333333328</v>
      </c>
      <c r="S244" s="6">
        <v>0.11435518438746375</v>
      </c>
    </row>
    <row r="245" spans="1:19">
      <c r="A245" t="s">
        <v>551</v>
      </c>
      <c r="B245" t="s">
        <v>64</v>
      </c>
      <c r="C245" t="s">
        <v>154</v>
      </c>
      <c r="D245" t="s">
        <v>3</v>
      </c>
      <c r="E245" t="s">
        <v>418</v>
      </c>
      <c r="F245" s="6">
        <f t="shared" si="7"/>
        <v>0.24703125000000004</v>
      </c>
      <c r="G245" s="6">
        <f t="shared" si="8"/>
        <v>0.15778124999999998</v>
      </c>
      <c r="H245" s="6">
        <v>0.25704734941121804</v>
      </c>
      <c r="I245" s="6">
        <v>0.33415624999999993</v>
      </c>
      <c r="J245" s="6">
        <v>0.2565937499999999</v>
      </c>
      <c r="K245" s="6">
        <v>0.22843750000000013</v>
      </c>
      <c r="L245" s="6">
        <v>0.2178125000000001</v>
      </c>
      <c r="M245" s="6">
        <v>0.19815624999999992</v>
      </c>
      <c r="N245" s="6">
        <v>0.1846979166666666</v>
      </c>
      <c r="O245" s="6">
        <v>0.17123958333333328</v>
      </c>
      <c r="P245" s="6">
        <v>0.15778124999999998</v>
      </c>
      <c r="Q245" s="6">
        <v>0.14432291666666666</v>
      </c>
      <c r="R245" s="6">
        <v>0.13086458333333334</v>
      </c>
      <c r="S245" s="6">
        <v>0.17112782176155167</v>
      </c>
    </row>
    <row r="246" spans="1:19">
      <c r="A246" t="s">
        <v>551</v>
      </c>
      <c r="B246" t="s">
        <v>64</v>
      </c>
      <c r="C246" t="s">
        <v>155</v>
      </c>
      <c r="D246" t="s">
        <v>3</v>
      </c>
      <c r="E246" t="s">
        <v>418</v>
      </c>
      <c r="F246" s="6">
        <f t="shared" si="7"/>
        <v>0.23693749999999997</v>
      </c>
      <c r="G246" s="6">
        <f t="shared" si="8"/>
        <v>0.16043750000000004</v>
      </c>
      <c r="H246" s="6">
        <v>0.25041232511203093</v>
      </c>
      <c r="I246" s="6">
        <v>0.295375</v>
      </c>
      <c r="J246" s="6">
        <v>0.24650000000000008</v>
      </c>
      <c r="K246" s="6">
        <v>0.22471874999999997</v>
      </c>
      <c r="L246" s="6">
        <v>0.21303124999999978</v>
      </c>
      <c r="M246" s="6">
        <v>0.20506250000000012</v>
      </c>
      <c r="N246" s="6">
        <v>0.19018750000000009</v>
      </c>
      <c r="O246" s="6">
        <v>0.17531250000000007</v>
      </c>
      <c r="P246" s="6">
        <v>0.16043750000000001</v>
      </c>
      <c r="Q246" s="6">
        <v>0.14556249999999998</v>
      </c>
      <c r="R246" s="6">
        <v>0.13068749999999996</v>
      </c>
      <c r="S246" s="6">
        <v>0.18098268230351147</v>
      </c>
    </row>
    <row r="247" spans="1:19">
      <c r="A247" t="s">
        <v>551</v>
      </c>
      <c r="B247" t="s">
        <v>64</v>
      </c>
      <c r="C247" t="s">
        <v>156</v>
      </c>
      <c r="D247" t="s">
        <v>3</v>
      </c>
      <c r="E247" t="s">
        <v>418</v>
      </c>
      <c r="F247" s="6">
        <f t="shared" si="7"/>
        <v>0.22896875000000003</v>
      </c>
      <c r="G247" s="6">
        <f t="shared" si="8"/>
        <v>0.17053124999999997</v>
      </c>
      <c r="H247" s="6">
        <v>0.25251882039718837</v>
      </c>
      <c r="I247" s="6">
        <v>0.28315625</v>
      </c>
      <c r="J247" s="6">
        <v>0.24915624999999997</v>
      </c>
      <c r="K247" s="6">
        <v>0.2215312500000001</v>
      </c>
      <c r="L247" s="6">
        <v>0.20240624999999993</v>
      </c>
      <c r="M247" s="6">
        <v>0.18859375000000014</v>
      </c>
      <c r="N247" s="6">
        <v>0.18257291666666675</v>
      </c>
      <c r="O247" s="6">
        <v>0.17655208333333336</v>
      </c>
      <c r="P247" s="6">
        <v>0.17053124999999994</v>
      </c>
      <c r="Q247" s="6">
        <v>0.16451041666666655</v>
      </c>
      <c r="R247" s="6">
        <v>0.15848958333333316</v>
      </c>
      <c r="S247" s="6">
        <v>0.19427117552324236</v>
      </c>
    </row>
    <row r="248" spans="1:19">
      <c r="A248" t="s">
        <v>551</v>
      </c>
      <c r="B248" t="s">
        <v>64</v>
      </c>
      <c r="C248" t="s">
        <v>157</v>
      </c>
      <c r="D248" t="s">
        <v>3</v>
      </c>
      <c r="E248" t="s">
        <v>418</v>
      </c>
      <c r="F248" s="6">
        <f t="shared" si="7"/>
        <v>0.21462499999999998</v>
      </c>
      <c r="G248" s="6">
        <f t="shared" si="8"/>
        <v>0.14662499999999998</v>
      </c>
      <c r="H248" s="6">
        <v>0.25162350070555034</v>
      </c>
      <c r="I248" s="6">
        <v>0.27890624999999997</v>
      </c>
      <c r="J248" s="6">
        <v>0.22578124999999999</v>
      </c>
      <c r="K248" s="6">
        <v>0.20134374999999996</v>
      </c>
      <c r="L248" s="6">
        <v>0.19071874999999991</v>
      </c>
      <c r="M248" s="6">
        <v>0.17637500000000009</v>
      </c>
      <c r="N248" s="6">
        <v>0.16645833333333337</v>
      </c>
      <c r="O248" s="6">
        <v>0.15654166666666666</v>
      </c>
      <c r="P248" s="6">
        <v>0.14662499999999998</v>
      </c>
      <c r="Q248" s="6">
        <v>0.13670833333333327</v>
      </c>
      <c r="R248" s="6">
        <v>0.12679166666666655</v>
      </c>
      <c r="S248" s="6">
        <v>0.22548617322256373</v>
      </c>
    </row>
    <row r="249" spans="1:19">
      <c r="A249" t="s">
        <v>551</v>
      </c>
      <c r="B249" t="s">
        <v>64</v>
      </c>
      <c r="C249" t="s">
        <v>158</v>
      </c>
      <c r="D249" t="s">
        <v>3</v>
      </c>
      <c r="E249" t="s">
        <v>418</v>
      </c>
      <c r="F249" s="6">
        <f t="shared" si="7"/>
        <v>0.21356249999999996</v>
      </c>
      <c r="G249" s="6">
        <f t="shared" si="8"/>
        <v>0.16043750000000001</v>
      </c>
      <c r="H249" s="6">
        <v>0.23489430171105644</v>
      </c>
      <c r="I249" s="6">
        <v>0.255</v>
      </c>
      <c r="J249" s="6">
        <v>0.22418749999999998</v>
      </c>
      <c r="K249" s="6">
        <v>0.20612499999999981</v>
      </c>
      <c r="L249" s="6">
        <v>0.19443750000000035</v>
      </c>
      <c r="M249" s="6">
        <v>0.18806249999999974</v>
      </c>
      <c r="N249" s="6">
        <v>0.17885416666666651</v>
      </c>
      <c r="O249" s="6">
        <v>0.16964583333333327</v>
      </c>
      <c r="P249" s="6">
        <v>0.16043750000000001</v>
      </c>
      <c r="Q249" s="6">
        <v>0.15122916666666678</v>
      </c>
      <c r="R249" s="6">
        <v>0.14202083333333354</v>
      </c>
      <c r="S249" s="6">
        <v>0.16619709242186187</v>
      </c>
    </row>
    <row r="250" spans="1:19">
      <c r="A250" t="s">
        <v>551</v>
      </c>
      <c r="B250" t="s">
        <v>64</v>
      </c>
      <c r="C250" t="s">
        <v>262</v>
      </c>
      <c r="D250" t="s">
        <v>2</v>
      </c>
      <c r="E250" t="s">
        <v>443</v>
      </c>
      <c r="F250" s="6">
        <f t="shared" si="7"/>
        <v>0.32884374999999999</v>
      </c>
      <c r="G250" s="6">
        <f t="shared" si="8"/>
        <v>0.24596875000000007</v>
      </c>
      <c r="H250" s="6">
        <v>0.29117242819825295</v>
      </c>
      <c r="I250" s="6">
        <v>0.38834374999999999</v>
      </c>
      <c r="J250" s="6">
        <v>0.35115625000000017</v>
      </c>
      <c r="K250" s="6">
        <v>0.32034374999999998</v>
      </c>
      <c r="L250" s="6">
        <v>0.29803125000000008</v>
      </c>
      <c r="M250" s="6">
        <v>0.28634374999999962</v>
      </c>
      <c r="N250" s="6">
        <v>0.27288541666666644</v>
      </c>
      <c r="O250" s="6">
        <v>0.25942708333333325</v>
      </c>
      <c r="P250" s="6">
        <v>0.24596875000000004</v>
      </c>
      <c r="Q250" s="6">
        <v>0.23251041666666686</v>
      </c>
      <c r="R250" s="6">
        <v>0.21905208333333367</v>
      </c>
      <c r="S250" s="6">
        <v>0.27666995223748886</v>
      </c>
    </row>
    <row r="251" spans="1:19">
      <c r="A251" t="s">
        <v>551</v>
      </c>
      <c r="B251" t="s">
        <v>64</v>
      </c>
      <c r="C251" t="s">
        <v>263</v>
      </c>
      <c r="D251" t="s">
        <v>2</v>
      </c>
      <c r="E251" t="s">
        <v>443</v>
      </c>
      <c r="F251" s="6">
        <f t="shared" si="7"/>
        <v>0.3091875</v>
      </c>
      <c r="G251" s="6">
        <f t="shared" si="8"/>
        <v>0.2305625</v>
      </c>
      <c r="H251" s="6">
        <v>0.27589679621848734</v>
      </c>
      <c r="I251" s="6">
        <v>0.36178125</v>
      </c>
      <c r="J251" s="6">
        <v>0.32671875000000011</v>
      </c>
      <c r="K251" s="6">
        <v>0.30121874999999987</v>
      </c>
      <c r="L251" s="6">
        <v>0.28103125000000007</v>
      </c>
      <c r="M251" s="6">
        <v>0.27518749999999992</v>
      </c>
      <c r="N251" s="6">
        <v>0.26031249999999995</v>
      </c>
      <c r="O251" s="6">
        <v>0.24543749999999998</v>
      </c>
      <c r="P251" s="6">
        <v>0.23056249999999998</v>
      </c>
      <c r="Q251" s="6">
        <v>0.2156875</v>
      </c>
      <c r="R251" s="6">
        <v>0.20081250000000003</v>
      </c>
      <c r="S251" s="6">
        <v>0.2266762077514568</v>
      </c>
    </row>
    <row r="252" spans="1:19">
      <c r="A252" t="s">
        <v>551</v>
      </c>
      <c r="B252" t="s">
        <v>64</v>
      </c>
      <c r="C252" t="s">
        <v>264</v>
      </c>
      <c r="D252" t="s">
        <v>2</v>
      </c>
      <c r="E252" t="s">
        <v>443</v>
      </c>
      <c r="F252" s="6">
        <f t="shared" si="7"/>
        <v>0.36284374999999996</v>
      </c>
      <c r="G252" s="6">
        <f t="shared" si="8"/>
        <v>0.22896875000000003</v>
      </c>
      <c r="H252" s="6">
        <v>0.31338519154570538</v>
      </c>
      <c r="I252" s="6">
        <v>0.42393750000000002</v>
      </c>
      <c r="J252" s="6">
        <v>0.38462499999999994</v>
      </c>
      <c r="K252" s="6">
        <v>0.35965624999999996</v>
      </c>
      <c r="L252" s="6">
        <v>0.33628125000000014</v>
      </c>
      <c r="M252" s="6">
        <v>0.30971874999999988</v>
      </c>
      <c r="N252" s="6">
        <v>0.28280208333333323</v>
      </c>
      <c r="O252" s="6">
        <v>0.25588541666666664</v>
      </c>
      <c r="P252" s="6">
        <v>0.22896875000000003</v>
      </c>
      <c r="Q252" s="6">
        <v>0.20205208333333341</v>
      </c>
      <c r="R252" s="6">
        <v>0.17513541666666679</v>
      </c>
      <c r="S252" s="6">
        <v>0.29425478004924011</v>
      </c>
    </row>
    <row r="253" spans="1:19">
      <c r="A253" t="s">
        <v>551</v>
      </c>
      <c r="B253" t="s">
        <v>64</v>
      </c>
      <c r="C253" t="s">
        <v>265</v>
      </c>
      <c r="D253" t="s">
        <v>2</v>
      </c>
      <c r="E253" t="s">
        <v>443</v>
      </c>
      <c r="F253" s="6">
        <f t="shared" si="7"/>
        <v>0.35806249999999995</v>
      </c>
      <c r="G253" s="6">
        <f t="shared" si="8"/>
        <v>0.265625</v>
      </c>
      <c r="H253" s="6">
        <v>0.31804136029411767</v>
      </c>
      <c r="I253" s="6">
        <v>0.393125</v>
      </c>
      <c r="J253" s="6">
        <v>0.36974999999999997</v>
      </c>
      <c r="K253" s="6">
        <v>0.35912500000000003</v>
      </c>
      <c r="L253" s="6">
        <v>0.34424999999999994</v>
      </c>
      <c r="M253" s="6">
        <v>0.32406250000000003</v>
      </c>
      <c r="N253" s="6">
        <v>0.30458333333333337</v>
      </c>
      <c r="O253" s="6">
        <v>0.28510416666666671</v>
      </c>
      <c r="P253" s="6">
        <v>0.265625</v>
      </c>
      <c r="Q253" s="6">
        <v>0.24614583333333331</v>
      </c>
      <c r="R253" s="6">
        <v>0.22666666666666663</v>
      </c>
      <c r="S253" s="6">
        <v>0.32417610868833829</v>
      </c>
    </row>
    <row r="254" spans="1:19">
      <c r="A254" t="s">
        <v>551</v>
      </c>
      <c r="B254" t="s">
        <v>64</v>
      </c>
      <c r="C254" t="s">
        <v>266</v>
      </c>
      <c r="D254" t="s">
        <v>2</v>
      </c>
      <c r="E254" t="s">
        <v>443</v>
      </c>
      <c r="F254" s="6">
        <f t="shared" si="7"/>
        <v>0.32618749999999996</v>
      </c>
      <c r="G254" s="6">
        <f t="shared" si="8"/>
        <v>0.23693749999999997</v>
      </c>
      <c r="H254" s="6">
        <v>0.28500305606617637</v>
      </c>
      <c r="I254" s="6">
        <v>0.37453124999999993</v>
      </c>
      <c r="J254" s="6">
        <v>0.34690624999999992</v>
      </c>
      <c r="K254" s="6">
        <v>0.31768749999999996</v>
      </c>
      <c r="L254" s="6">
        <v>0.30387500000000028</v>
      </c>
      <c r="M254" s="6">
        <v>0.28793749999999968</v>
      </c>
      <c r="N254" s="6">
        <v>0.27093749999999978</v>
      </c>
      <c r="O254" s="6">
        <v>0.25393749999999987</v>
      </c>
      <c r="P254" s="6">
        <v>0.2369375</v>
      </c>
      <c r="Q254" s="6">
        <v>0.21993750000000009</v>
      </c>
      <c r="R254" s="6">
        <v>0.20293750000000019</v>
      </c>
      <c r="S254" s="6">
        <v>0.25775659299823761</v>
      </c>
    </row>
    <row r="255" spans="1:19">
      <c r="A255" t="s">
        <v>551</v>
      </c>
      <c r="B255" t="s">
        <v>64</v>
      </c>
      <c r="C255" t="s">
        <v>267</v>
      </c>
      <c r="D255" t="s">
        <v>2</v>
      </c>
      <c r="E255" t="s">
        <v>443</v>
      </c>
      <c r="F255" s="6">
        <f t="shared" si="7"/>
        <v>0.27625</v>
      </c>
      <c r="G255" s="6">
        <f t="shared" si="8"/>
        <v>0.18912500000000007</v>
      </c>
      <c r="H255" s="6">
        <v>0.2647170311864579</v>
      </c>
      <c r="I255" s="6">
        <v>0.34425</v>
      </c>
      <c r="J255" s="6">
        <v>0.29431249999999992</v>
      </c>
      <c r="K255" s="6">
        <v>0.26828125000000014</v>
      </c>
      <c r="L255" s="6">
        <v>0.24278124999999995</v>
      </c>
      <c r="M255" s="6">
        <v>0.231625</v>
      </c>
      <c r="N255" s="6">
        <v>0.21745833333333336</v>
      </c>
      <c r="O255" s="6">
        <v>0.20329166666666673</v>
      </c>
      <c r="P255" s="6">
        <v>0.18912500000000007</v>
      </c>
      <c r="Q255" s="6">
        <v>0.17495833333333344</v>
      </c>
      <c r="R255" s="6">
        <v>0.1607916666666668</v>
      </c>
      <c r="S255" s="6">
        <v>0.21171204252977588</v>
      </c>
    </row>
    <row r="256" spans="1:19">
      <c r="A256" t="s">
        <v>551</v>
      </c>
      <c r="B256" t="s">
        <v>64</v>
      </c>
      <c r="C256" t="s">
        <v>268</v>
      </c>
      <c r="D256" t="s">
        <v>2</v>
      </c>
      <c r="E256" t="s">
        <v>443</v>
      </c>
      <c r="F256" s="6">
        <f t="shared" si="7"/>
        <v>0.40853124999999996</v>
      </c>
      <c r="G256" s="6">
        <f t="shared" si="8"/>
        <v>0.27040625000000007</v>
      </c>
      <c r="H256" s="6">
        <v>0.34912798974348275</v>
      </c>
      <c r="I256" s="6">
        <v>0.46643750000000006</v>
      </c>
      <c r="J256" s="6">
        <v>0.42606249999999996</v>
      </c>
      <c r="K256" s="6">
        <v>0.39524999999999999</v>
      </c>
      <c r="L256" s="6">
        <v>0.39099999999999996</v>
      </c>
      <c r="M256" s="6">
        <v>0.36390624999999988</v>
      </c>
      <c r="N256" s="6">
        <v>0.33273958333333326</v>
      </c>
      <c r="O256" s="6">
        <v>0.30157291666666663</v>
      </c>
      <c r="P256" s="6">
        <v>0.27040625000000007</v>
      </c>
      <c r="Q256" s="6">
        <v>0.23923958333333348</v>
      </c>
      <c r="R256" s="6">
        <v>0.20807291666666689</v>
      </c>
      <c r="S256" s="6">
        <v>0.24322948799840868</v>
      </c>
    </row>
    <row r="257" spans="1:19">
      <c r="A257" t="s">
        <v>551</v>
      </c>
      <c r="B257" t="s">
        <v>64</v>
      </c>
      <c r="C257" t="s">
        <v>269</v>
      </c>
      <c r="D257" t="s">
        <v>2</v>
      </c>
      <c r="E257" t="s">
        <v>443</v>
      </c>
      <c r="F257" s="6">
        <f t="shared" si="7"/>
        <v>0.37825000000000003</v>
      </c>
      <c r="G257" s="6">
        <f t="shared" si="8"/>
        <v>0.26987499999999998</v>
      </c>
      <c r="H257" s="6">
        <v>0.33250683306525736</v>
      </c>
      <c r="I257" s="6">
        <v>0.44093750000000004</v>
      </c>
      <c r="J257" s="6">
        <v>0.39099999999999996</v>
      </c>
      <c r="K257" s="6">
        <v>0.37134374999999986</v>
      </c>
      <c r="L257" s="6">
        <v>0.35009375000000004</v>
      </c>
      <c r="M257" s="6">
        <v>0.33787500000000015</v>
      </c>
      <c r="N257" s="6">
        <v>0.31520833333333342</v>
      </c>
      <c r="O257" s="6">
        <v>0.2925416666666667</v>
      </c>
      <c r="P257" s="6">
        <v>0.26987499999999998</v>
      </c>
      <c r="Q257" s="6">
        <v>0.24720833333333325</v>
      </c>
      <c r="R257" s="6">
        <v>0.22454166666666653</v>
      </c>
      <c r="S257" s="6">
        <v>0.28561031304177387</v>
      </c>
    </row>
    <row r="258" spans="1:19">
      <c r="A258" t="s">
        <v>551</v>
      </c>
      <c r="B258" t="s">
        <v>64</v>
      </c>
      <c r="C258" t="s">
        <v>298</v>
      </c>
      <c r="D258" t="s">
        <v>1</v>
      </c>
      <c r="E258" t="s">
        <v>448</v>
      </c>
      <c r="F258" s="6">
        <f t="shared" si="7"/>
        <v>0.38377499999999987</v>
      </c>
      <c r="G258" s="6">
        <f t="shared" si="8"/>
        <v>0.33893750000000006</v>
      </c>
      <c r="H258" s="6">
        <v>0.36135624999999999</v>
      </c>
      <c r="I258" s="6">
        <v>0.41012499999999996</v>
      </c>
      <c r="J258" s="6">
        <v>0.39099999999999996</v>
      </c>
      <c r="K258" s="6">
        <v>0.3782500000000002</v>
      </c>
      <c r="L258" s="6">
        <v>0.36974999999999969</v>
      </c>
      <c r="M258" s="6">
        <v>0.36974999999999969</v>
      </c>
      <c r="N258" s="6">
        <v>0.35947916666666646</v>
      </c>
      <c r="O258" s="6">
        <v>0.34920833333333323</v>
      </c>
      <c r="P258" s="6">
        <v>0.33893750000000006</v>
      </c>
      <c r="Q258" s="6">
        <v>0.32866666666666683</v>
      </c>
      <c r="R258" s="6">
        <v>0.3183958333333336</v>
      </c>
      <c r="S258" s="6">
        <v>0.33179615390462158</v>
      </c>
    </row>
    <row r="259" spans="1:19">
      <c r="A259" t="s">
        <v>551</v>
      </c>
      <c r="B259" t="s">
        <v>64</v>
      </c>
      <c r="C259" t="s">
        <v>299</v>
      </c>
      <c r="D259" t="s">
        <v>1</v>
      </c>
      <c r="E259" t="s">
        <v>448</v>
      </c>
      <c r="F259" s="6">
        <f t="shared" si="7"/>
        <v>0.40800000000000003</v>
      </c>
      <c r="G259" s="6">
        <f t="shared" si="8"/>
        <v>0.35487499999999994</v>
      </c>
      <c r="H259" s="6">
        <v>0.38143749999999998</v>
      </c>
      <c r="I259" s="6">
        <v>0.42978125</v>
      </c>
      <c r="J259" s="6">
        <v>0.41278124999999999</v>
      </c>
      <c r="K259" s="6">
        <v>0.41012499999999985</v>
      </c>
      <c r="L259" s="6">
        <v>0.39631250000000007</v>
      </c>
      <c r="M259" s="6">
        <v>0.39099999999999996</v>
      </c>
      <c r="N259" s="6">
        <v>0.37895833333333329</v>
      </c>
      <c r="O259" s="6">
        <v>0.36691666666666661</v>
      </c>
      <c r="P259" s="6">
        <v>0.354875</v>
      </c>
      <c r="Q259" s="6">
        <v>0.34283333333333332</v>
      </c>
      <c r="R259" s="6">
        <v>0.33079166666666665</v>
      </c>
      <c r="S259" s="6">
        <v>0.36282298606670677</v>
      </c>
    </row>
    <row r="260" spans="1:19">
      <c r="A260" t="s">
        <v>551</v>
      </c>
      <c r="B260" t="s">
        <v>64</v>
      </c>
      <c r="C260" t="s">
        <v>300</v>
      </c>
      <c r="D260" t="s">
        <v>1</v>
      </c>
      <c r="E260" t="s">
        <v>448</v>
      </c>
      <c r="F260" s="6">
        <f t="shared" si="7"/>
        <v>0.39843750000000006</v>
      </c>
      <c r="G260" s="6">
        <f t="shared" si="8"/>
        <v>0.33468749999999997</v>
      </c>
      <c r="H260" s="6">
        <v>0.36656250000000001</v>
      </c>
      <c r="I260" s="6">
        <v>0.43243750000000003</v>
      </c>
      <c r="J260" s="6">
        <v>0.40587499999999999</v>
      </c>
      <c r="K260" s="6">
        <v>0.39206249999999992</v>
      </c>
      <c r="L260" s="6">
        <v>0.38887499999999997</v>
      </c>
      <c r="M260" s="6">
        <v>0.37293750000000009</v>
      </c>
      <c r="N260" s="6">
        <v>0.36018750000000005</v>
      </c>
      <c r="O260" s="6">
        <v>0.34743750000000001</v>
      </c>
      <c r="P260" s="6">
        <v>0.33468750000000003</v>
      </c>
      <c r="Q260" s="6">
        <v>0.32193749999999999</v>
      </c>
      <c r="R260" s="6">
        <v>0.30918749999999995</v>
      </c>
      <c r="S260" s="6">
        <v>0.40939129856100098</v>
      </c>
    </row>
    <row r="261" spans="1:19">
      <c r="A261" t="s">
        <v>551</v>
      </c>
      <c r="B261" t="s">
        <v>64</v>
      </c>
      <c r="C261" t="s">
        <v>301</v>
      </c>
      <c r="D261" t="s">
        <v>1</v>
      </c>
      <c r="E261" t="s">
        <v>448</v>
      </c>
      <c r="F261" s="6">
        <f t="shared" si="7"/>
        <v>0.32353124999999999</v>
      </c>
      <c r="G261" s="6">
        <f t="shared" si="8"/>
        <v>0.25978124999999996</v>
      </c>
      <c r="H261" s="6">
        <v>0.29461670496323528</v>
      </c>
      <c r="I261" s="6">
        <v>0.36231249999999998</v>
      </c>
      <c r="J261" s="6">
        <v>0.33362500000000012</v>
      </c>
      <c r="K261" s="6">
        <v>0.31609374999999984</v>
      </c>
      <c r="L261" s="6">
        <v>0.30759375000000022</v>
      </c>
      <c r="M261" s="6">
        <v>0.29803124999999975</v>
      </c>
      <c r="N261" s="6">
        <v>0.28528124999999982</v>
      </c>
      <c r="O261" s="6">
        <v>0.27253124999999989</v>
      </c>
      <c r="P261" s="6">
        <v>0.25978125000000002</v>
      </c>
      <c r="Q261" s="6">
        <v>0.24703125000000012</v>
      </c>
      <c r="R261" s="6">
        <v>0.23428125000000022</v>
      </c>
      <c r="S261" s="6">
        <v>0.32480102521978549</v>
      </c>
    </row>
    <row r="262" spans="1:19">
      <c r="A262" t="s">
        <v>551</v>
      </c>
      <c r="B262" t="s">
        <v>64</v>
      </c>
      <c r="C262" t="s">
        <v>302</v>
      </c>
      <c r="D262" t="s">
        <v>1</v>
      </c>
      <c r="E262" t="s">
        <v>448</v>
      </c>
      <c r="F262" s="6">
        <f t="shared" si="7"/>
        <v>0.38398750000000004</v>
      </c>
      <c r="G262" s="6">
        <f t="shared" si="8"/>
        <v>0.31715624999999986</v>
      </c>
      <c r="H262" s="6">
        <v>0.35057187499999998</v>
      </c>
      <c r="I262" s="6">
        <v>0.4090625</v>
      </c>
      <c r="J262" s="6">
        <v>0.39099999999999996</v>
      </c>
      <c r="K262" s="6">
        <v>0.38250000000000006</v>
      </c>
      <c r="L262" s="6">
        <v>0.36868750000000006</v>
      </c>
      <c r="M262" s="6">
        <v>0.36868750000000006</v>
      </c>
      <c r="N262" s="6">
        <v>0.35151041666666666</v>
      </c>
      <c r="O262" s="6">
        <v>0.33433333333333326</v>
      </c>
      <c r="P262" s="6">
        <v>0.31715624999999992</v>
      </c>
      <c r="Q262" s="6">
        <v>0.29997916666666652</v>
      </c>
      <c r="R262" s="6">
        <v>0.28280208333333312</v>
      </c>
      <c r="S262" s="6">
        <v>0.32480102521978549</v>
      </c>
    </row>
    <row r="263" spans="1:19">
      <c r="A263" t="s">
        <v>551</v>
      </c>
      <c r="B263" t="s">
        <v>64</v>
      </c>
      <c r="C263" t="s">
        <v>303</v>
      </c>
      <c r="D263" t="s">
        <v>1</v>
      </c>
      <c r="E263" t="s">
        <v>448</v>
      </c>
      <c r="F263" s="6">
        <f t="shared" si="7"/>
        <v>0.38313749999999985</v>
      </c>
      <c r="G263" s="6">
        <f t="shared" si="8"/>
        <v>0.34743750000000001</v>
      </c>
      <c r="H263" s="6">
        <v>0.36528749999999993</v>
      </c>
      <c r="I263" s="6">
        <v>0.40268749999999998</v>
      </c>
      <c r="J263" s="6">
        <v>0.38568749999999996</v>
      </c>
      <c r="K263" s="6">
        <v>0.38568749999999996</v>
      </c>
      <c r="L263" s="6">
        <v>0.37081249999999982</v>
      </c>
      <c r="M263" s="6">
        <v>0.37081249999999982</v>
      </c>
      <c r="N263" s="6">
        <v>0.36302083333333324</v>
      </c>
      <c r="O263" s="6">
        <v>0.35522916666666665</v>
      </c>
      <c r="P263" s="6">
        <v>0.34743750000000007</v>
      </c>
      <c r="Q263" s="6">
        <v>0.33964583333333348</v>
      </c>
      <c r="R263" s="6">
        <v>0.33185416666666689</v>
      </c>
      <c r="S263" s="6">
        <v>0.32400000000000001</v>
      </c>
    </row>
    <row r="264" spans="1:19">
      <c r="A264" t="s">
        <v>551</v>
      </c>
      <c r="B264" t="s">
        <v>64</v>
      </c>
      <c r="C264" t="s">
        <v>304</v>
      </c>
      <c r="D264" t="s">
        <v>1</v>
      </c>
      <c r="E264" t="s">
        <v>448</v>
      </c>
      <c r="F264" s="6">
        <f t="shared" si="7"/>
        <v>0.36921875000000004</v>
      </c>
      <c r="G264" s="6">
        <f t="shared" si="8"/>
        <v>0.30121875000000015</v>
      </c>
      <c r="H264" s="6">
        <v>0.33521875000000007</v>
      </c>
      <c r="I264" s="6">
        <v>0.40534374999999995</v>
      </c>
      <c r="J264" s="6">
        <v>0.38515625000000003</v>
      </c>
      <c r="K264" s="6">
        <v>0.37134375000000003</v>
      </c>
      <c r="L264" s="6">
        <v>0.35328124999999994</v>
      </c>
      <c r="M264" s="6">
        <v>0.33096874999999998</v>
      </c>
      <c r="N264" s="6">
        <v>0.32105208333333335</v>
      </c>
      <c r="O264" s="6">
        <v>0.31113541666666672</v>
      </c>
      <c r="P264" s="6">
        <v>0.30121875000000009</v>
      </c>
      <c r="Q264" s="6">
        <v>0.29130208333333346</v>
      </c>
      <c r="R264" s="6">
        <v>0.28138541666666683</v>
      </c>
      <c r="S264" s="6">
        <v>0.44946082032788953</v>
      </c>
    </row>
    <row r="265" spans="1:19">
      <c r="A265" t="s">
        <v>551</v>
      </c>
      <c r="B265" t="s">
        <v>64</v>
      </c>
      <c r="C265" t="s">
        <v>305</v>
      </c>
      <c r="D265" t="s">
        <v>1</v>
      </c>
      <c r="E265" t="s">
        <v>448</v>
      </c>
      <c r="F265" s="6">
        <f t="shared" ref="F265:F328" si="9">AVERAGE(I265:M265)</f>
        <v>0.39578124999999992</v>
      </c>
      <c r="G265" s="6">
        <f t="shared" ref="G265:G328" si="10">AVERAGE(N265:R265)</f>
        <v>0.34053125000000012</v>
      </c>
      <c r="H265" s="6">
        <v>0.36815625000000002</v>
      </c>
      <c r="I265" s="6">
        <v>0.42234375000000007</v>
      </c>
      <c r="J265" s="6">
        <v>0.40321874999999996</v>
      </c>
      <c r="K265" s="6">
        <v>0.3888749999999998</v>
      </c>
      <c r="L265" s="6">
        <v>0.38356250000000008</v>
      </c>
      <c r="M265" s="6">
        <v>0.38090624999999989</v>
      </c>
      <c r="N265" s="6">
        <v>0.36744791666666665</v>
      </c>
      <c r="O265" s="6">
        <v>0.35398958333333341</v>
      </c>
      <c r="P265" s="6">
        <v>0.34053125000000012</v>
      </c>
      <c r="Q265" s="6">
        <v>0.32707291666666688</v>
      </c>
      <c r="R265" s="6">
        <v>0.31361458333333364</v>
      </c>
      <c r="S265" s="6">
        <v>0.37853219022845097</v>
      </c>
    </row>
    <row r="266" spans="1:19">
      <c r="A266" t="s">
        <v>551</v>
      </c>
      <c r="B266" t="s">
        <v>64</v>
      </c>
      <c r="C266" t="s">
        <v>306</v>
      </c>
      <c r="D266" t="s">
        <v>1</v>
      </c>
      <c r="E266" t="s">
        <v>448</v>
      </c>
      <c r="F266" s="6">
        <f t="shared" si="9"/>
        <v>0.37187500000000001</v>
      </c>
      <c r="G266" s="6">
        <f t="shared" si="10"/>
        <v>0.33574999999999999</v>
      </c>
      <c r="H266" s="6">
        <v>0.35381249999999997</v>
      </c>
      <c r="I266" s="6">
        <v>0.40375</v>
      </c>
      <c r="J266" s="6">
        <v>0.38037499999999996</v>
      </c>
      <c r="K266" s="6">
        <v>0.36496875000000001</v>
      </c>
      <c r="L266" s="6">
        <v>0.35753125000000013</v>
      </c>
      <c r="M266" s="6">
        <v>0.35274999999999995</v>
      </c>
      <c r="N266" s="6">
        <v>0.3470833333333333</v>
      </c>
      <c r="O266" s="6">
        <v>0.34141666666666665</v>
      </c>
      <c r="P266" s="6">
        <v>0.33574999999999999</v>
      </c>
      <c r="Q266" s="6">
        <v>0.33008333333333334</v>
      </c>
      <c r="R266" s="6">
        <v>0.32441666666666669</v>
      </c>
      <c r="S266" s="6">
        <v>0.33066498965652691</v>
      </c>
    </row>
    <row r="267" spans="1:19">
      <c r="A267" t="s">
        <v>551</v>
      </c>
      <c r="B267" t="s">
        <v>64</v>
      </c>
      <c r="C267" t="s">
        <v>307</v>
      </c>
      <c r="D267" t="s">
        <v>1</v>
      </c>
      <c r="E267" t="s">
        <v>448</v>
      </c>
      <c r="F267" s="6">
        <f t="shared" si="9"/>
        <v>0.34042500000000003</v>
      </c>
      <c r="G267" s="6">
        <f t="shared" si="10"/>
        <v>0.30971874999999993</v>
      </c>
      <c r="H267" s="6">
        <v>0.32507187500000001</v>
      </c>
      <c r="I267" s="6">
        <v>0.35859374999999999</v>
      </c>
      <c r="J267" s="6">
        <v>0.34371875000000013</v>
      </c>
      <c r="K267" s="6">
        <v>0.33681249999999979</v>
      </c>
      <c r="L267" s="6">
        <v>0.33150000000000007</v>
      </c>
      <c r="M267" s="6">
        <v>0.33150000000000007</v>
      </c>
      <c r="N267" s="6">
        <v>0.32423958333333336</v>
      </c>
      <c r="O267" s="6">
        <v>0.31697916666666665</v>
      </c>
      <c r="P267" s="6">
        <v>0.30971874999999999</v>
      </c>
      <c r="Q267" s="6">
        <v>0.30245833333333327</v>
      </c>
      <c r="R267" s="6">
        <v>0.29519791666666656</v>
      </c>
      <c r="S267" s="6">
        <v>0.27599352392682514</v>
      </c>
    </row>
    <row r="268" spans="1:19">
      <c r="A268" t="s">
        <v>551</v>
      </c>
      <c r="B268" t="s">
        <v>64</v>
      </c>
      <c r="C268" t="s">
        <v>308</v>
      </c>
      <c r="D268" t="s">
        <v>1</v>
      </c>
      <c r="E268" t="s">
        <v>448</v>
      </c>
      <c r="F268" s="6">
        <f t="shared" si="9"/>
        <v>0.35232500000000005</v>
      </c>
      <c r="G268" s="6">
        <f t="shared" si="10"/>
        <v>0.29537499999999994</v>
      </c>
      <c r="H268" s="6">
        <v>0.32384999999999997</v>
      </c>
      <c r="I268" s="6">
        <v>0.39046874999999998</v>
      </c>
      <c r="J268" s="6">
        <v>0.36284375000000002</v>
      </c>
      <c r="K268" s="6">
        <v>0.34318750000000003</v>
      </c>
      <c r="L268" s="6">
        <v>0.34318750000000003</v>
      </c>
      <c r="M268" s="6">
        <v>0.32193750000000027</v>
      </c>
      <c r="N268" s="6">
        <v>0.31308333333333349</v>
      </c>
      <c r="O268" s="6">
        <v>0.30422916666666672</v>
      </c>
      <c r="P268" s="6">
        <v>0.29537499999999994</v>
      </c>
      <c r="Q268" s="6">
        <v>0.28652083333333317</v>
      </c>
      <c r="R268" s="6">
        <v>0.2776666666666664</v>
      </c>
      <c r="S268" s="6">
        <v>0.32480102521978549</v>
      </c>
    </row>
    <row r="269" spans="1:19">
      <c r="A269" t="s">
        <v>551</v>
      </c>
      <c r="B269" t="s">
        <v>64</v>
      </c>
      <c r="C269" t="s">
        <v>309</v>
      </c>
      <c r="D269" t="s">
        <v>1</v>
      </c>
      <c r="E269" t="s">
        <v>448</v>
      </c>
      <c r="F269" s="6">
        <f t="shared" si="9"/>
        <v>0.35381249999999997</v>
      </c>
      <c r="G269" s="6">
        <f t="shared" si="10"/>
        <v>0.30706249999999996</v>
      </c>
      <c r="H269" s="6">
        <v>0.3304375</v>
      </c>
      <c r="I269" s="6">
        <v>0.38993749999999999</v>
      </c>
      <c r="J269" s="6">
        <v>0.36018749999999994</v>
      </c>
      <c r="K269" s="6">
        <v>0.34637500000000015</v>
      </c>
      <c r="L269" s="6">
        <v>0.34212499999999996</v>
      </c>
      <c r="M269" s="6">
        <v>0.33043750000000005</v>
      </c>
      <c r="N269" s="6">
        <v>0.32264583333333335</v>
      </c>
      <c r="O269" s="6">
        <v>0.31485416666666666</v>
      </c>
      <c r="P269" s="6">
        <v>0.30706249999999996</v>
      </c>
      <c r="Q269" s="6">
        <v>0.29927083333333326</v>
      </c>
      <c r="R269" s="6">
        <v>0.29147916666666657</v>
      </c>
      <c r="S269" s="6">
        <v>0.32480102521978549</v>
      </c>
    </row>
    <row r="270" spans="1:19">
      <c r="A270" t="s">
        <v>551</v>
      </c>
      <c r="B270" t="s">
        <v>64</v>
      </c>
      <c r="C270" t="s">
        <v>310</v>
      </c>
      <c r="D270" t="s">
        <v>1</v>
      </c>
      <c r="E270" t="s">
        <v>448</v>
      </c>
      <c r="F270" s="6">
        <f t="shared" si="9"/>
        <v>0.35434375000000007</v>
      </c>
      <c r="G270" s="6">
        <f t="shared" si="10"/>
        <v>0.32884374999999999</v>
      </c>
      <c r="H270" s="6">
        <v>0.34159375000000003</v>
      </c>
      <c r="I270" s="6">
        <v>0.37187500000000001</v>
      </c>
      <c r="J270" s="6">
        <v>0.35699999999999987</v>
      </c>
      <c r="K270" s="6">
        <v>0.35168750000000004</v>
      </c>
      <c r="L270" s="6">
        <v>0.3516875000000001</v>
      </c>
      <c r="M270" s="6">
        <v>0.33946874999999999</v>
      </c>
      <c r="N270" s="6">
        <v>0.33592708333333332</v>
      </c>
      <c r="O270" s="6">
        <v>0.33238541666666666</v>
      </c>
      <c r="P270" s="6">
        <v>0.32884374999999999</v>
      </c>
      <c r="Q270" s="6">
        <v>0.32530208333333333</v>
      </c>
      <c r="R270" s="6">
        <v>0.32176041666666666</v>
      </c>
      <c r="S270" s="6">
        <v>0.29096735724494482</v>
      </c>
    </row>
    <row r="271" spans="1:19">
      <c r="A271" t="s">
        <v>551</v>
      </c>
      <c r="B271" t="s">
        <v>64</v>
      </c>
      <c r="C271" t="s">
        <v>311</v>
      </c>
      <c r="D271" t="s">
        <v>1</v>
      </c>
      <c r="E271" t="s">
        <v>448</v>
      </c>
      <c r="F271" s="6">
        <f t="shared" si="9"/>
        <v>0.36411874999999994</v>
      </c>
      <c r="G271" s="6">
        <f t="shared" si="10"/>
        <v>0.33734375000000005</v>
      </c>
      <c r="H271" s="6">
        <v>0.35073124999999999</v>
      </c>
      <c r="I271" s="6">
        <v>0.39206249999999998</v>
      </c>
      <c r="J271" s="6">
        <v>0.36868750000000006</v>
      </c>
      <c r="K271" s="6">
        <v>0.35806249999999989</v>
      </c>
      <c r="L271" s="6">
        <v>0.35806249999999989</v>
      </c>
      <c r="M271" s="6">
        <v>0.34371874999999974</v>
      </c>
      <c r="N271" s="6">
        <v>0.34159374999999986</v>
      </c>
      <c r="O271" s="6">
        <v>0.33946874999999999</v>
      </c>
      <c r="P271" s="6">
        <v>0.33734375000000005</v>
      </c>
      <c r="Q271" s="6">
        <v>0.33521875000000018</v>
      </c>
      <c r="R271" s="6">
        <v>0.3330937500000003</v>
      </c>
      <c r="S271" s="6">
        <v>0.35299981366551475</v>
      </c>
    </row>
    <row r="272" spans="1:19">
      <c r="A272" t="s">
        <v>551</v>
      </c>
      <c r="B272" t="s">
        <v>64</v>
      </c>
      <c r="C272" t="s">
        <v>312</v>
      </c>
      <c r="D272" t="s">
        <v>1</v>
      </c>
      <c r="E272" t="s">
        <v>448</v>
      </c>
      <c r="F272" s="6">
        <f t="shared" si="9"/>
        <v>0.35912500000000003</v>
      </c>
      <c r="G272" s="6">
        <f t="shared" si="10"/>
        <v>0.31237500000000001</v>
      </c>
      <c r="H272" s="6">
        <v>0.33575000000000005</v>
      </c>
      <c r="I272" s="6">
        <v>0.40321874999999996</v>
      </c>
      <c r="J272" s="6">
        <v>0.36496875000000006</v>
      </c>
      <c r="K272" s="6">
        <v>0.35062499999999991</v>
      </c>
      <c r="L272" s="6">
        <v>0.34318750000000009</v>
      </c>
      <c r="M272" s="6">
        <v>0.33362499999999989</v>
      </c>
      <c r="N272" s="6">
        <v>0.32654166666666662</v>
      </c>
      <c r="O272" s="6">
        <v>0.31945833333333334</v>
      </c>
      <c r="P272" s="6">
        <v>0.31237500000000001</v>
      </c>
      <c r="Q272" s="6">
        <v>0.30529166666666674</v>
      </c>
      <c r="R272" s="6">
        <v>0.29820833333333346</v>
      </c>
      <c r="S272" s="6">
        <v>0.29582034696232012</v>
      </c>
    </row>
    <row r="273" spans="1:19">
      <c r="A273" t="s">
        <v>551</v>
      </c>
      <c r="B273" t="s">
        <v>64</v>
      </c>
      <c r="C273" t="s">
        <v>313</v>
      </c>
      <c r="D273" t="s">
        <v>1</v>
      </c>
      <c r="E273" t="s">
        <v>448</v>
      </c>
      <c r="F273" s="6">
        <f t="shared" si="9"/>
        <v>0.37665625000000003</v>
      </c>
      <c r="G273" s="6">
        <f t="shared" si="10"/>
        <v>0.32565625000000004</v>
      </c>
      <c r="H273" s="6">
        <v>0.35115625</v>
      </c>
      <c r="I273" s="6">
        <v>0.40693750000000001</v>
      </c>
      <c r="J273" s="6">
        <v>0.38249999999999995</v>
      </c>
      <c r="K273" s="6">
        <v>0.36921874999999987</v>
      </c>
      <c r="L273" s="6">
        <v>0.36496875000000023</v>
      </c>
      <c r="M273" s="6">
        <v>0.3596562499999999</v>
      </c>
      <c r="N273" s="6">
        <v>0.34832291666666659</v>
      </c>
      <c r="O273" s="6">
        <v>0.33698958333333329</v>
      </c>
      <c r="P273" s="6">
        <v>0.32565625000000004</v>
      </c>
      <c r="Q273" s="6">
        <v>0.31432291666666673</v>
      </c>
      <c r="R273" s="6">
        <v>0.30298958333333342</v>
      </c>
      <c r="S273" s="6">
        <v>0.29582034696232012</v>
      </c>
    </row>
    <row r="274" spans="1:19">
      <c r="A274" t="s">
        <v>551</v>
      </c>
      <c r="B274" t="s">
        <v>64</v>
      </c>
      <c r="C274" t="s">
        <v>314</v>
      </c>
      <c r="D274" t="s">
        <v>1</v>
      </c>
      <c r="E274" t="s">
        <v>448</v>
      </c>
      <c r="F274" s="6">
        <f t="shared" si="9"/>
        <v>0.31396875000000002</v>
      </c>
      <c r="G274" s="6">
        <f t="shared" si="10"/>
        <v>0.27571875000000007</v>
      </c>
      <c r="H274" s="6">
        <v>0.29484375000000002</v>
      </c>
      <c r="I274" s="6">
        <v>0.32778124999999997</v>
      </c>
      <c r="J274" s="6">
        <v>0.31928124999999996</v>
      </c>
      <c r="K274" s="6">
        <v>0.31237500000000001</v>
      </c>
      <c r="L274" s="6">
        <v>0.3070624999999999</v>
      </c>
      <c r="M274" s="6">
        <v>0.30334375000000013</v>
      </c>
      <c r="N274" s="6">
        <v>0.29413541666666676</v>
      </c>
      <c r="O274" s="6">
        <v>0.28492708333333339</v>
      </c>
      <c r="P274" s="6">
        <v>0.27571875000000007</v>
      </c>
      <c r="Q274" s="6">
        <v>0.26651041666666669</v>
      </c>
      <c r="R274" s="6">
        <v>0.25730208333333332</v>
      </c>
      <c r="S274" s="6">
        <v>0.29582034696232012</v>
      </c>
    </row>
    <row r="275" spans="1:19">
      <c r="A275" t="s">
        <v>551</v>
      </c>
      <c r="B275" t="s">
        <v>64</v>
      </c>
      <c r="C275" t="s">
        <v>315</v>
      </c>
      <c r="D275" t="s">
        <v>1</v>
      </c>
      <c r="E275" t="s">
        <v>448</v>
      </c>
      <c r="F275" s="6">
        <f t="shared" si="9"/>
        <v>0.36794375000000007</v>
      </c>
      <c r="G275" s="6">
        <f t="shared" si="10"/>
        <v>0.32512500000000016</v>
      </c>
      <c r="H275" s="6">
        <v>0.34653437500000006</v>
      </c>
      <c r="I275" s="6">
        <v>0.38621874999999994</v>
      </c>
      <c r="J275" s="6">
        <v>0.37240624999999994</v>
      </c>
      <c r="K275" s="6">
        <v>0.37240624999999994</v>
      </c>
      <c r="L275" s="6">
        <v>0.35434375000000023</v>
      </c>
      <c r="M275" s="6">
        <v>0.35434375000000023</v>
      </c>
      <c r="N275" s="6">
        <v>0.34460416666666688</v>
      </c>
      <c r="O275" s="6">
        <v>0.33486458333333352</v>
      </c>
      <c r="P275" s="6">
        <v>0.32512500000000011</v>
      </c>
      <c r="Q275" s="6">
        <v>0.31538541666666675</v>
      </c>
      <c r="R275" s="6">
        <v>0.30564583333333339</v>
      </c>
      <c r="S275" s="6">
        <v>0.32625041069631994</v>
      </c>
    </row>
    <row r="276" spans="1:19">
      <c r="A276" t="s">
        <v>551</v>
      </c>
      <c r="B276" t="s">
        <v>64</v>
      </c>
      <c r="C276" t="s">
        <v>316</v>
      </c>
      <c r="D276" t="s">
        <v>1</v>
      </c>
      <c r="E276" t="s">
        <v>448</v>
      </c>
      <c r="F276" s="6">
        <f t="shared" si="9"/>
        <v>0.34138125000000002</v>
      </c>
      <c r="G276" s="6">
        <f t="shared" si="10"/>
        <v>0.31821874999999999</v>
      </c>
      <c r="H276" s="6">
        <v>0.32979999999999998</v>
      </c>
      <c r="I276" s="6">
        <v>0.35806250000000001</v>
      </c>
      <c r="J276" s="6">
        <v>0.34318749999999998</v>
      </c>
      <c r="K276" s="6">
        <v>0.34265625000000011</v>
      </c>
      <c r="L276" s="6">
        <v>0.34265625000000011</v>
      </c>
      <c r="M276" s="6">
        <v>0.32034374999999998</v>
      </c>
      <c r="N276" s="6">
        <v>0.31963541666666667</v>
      </c>
      <c r="O276" s="6">
        <v>0.31892708333333336</v>
      </c>
      <c r="P276" s="6">
        <v>0.31821874999999999</v>
      </c>
      <c r="Q276" s="6">
        <v>0.31751041666666668</v>
      </c>
      <c r="R276" s="6">
        <v>0.31680208333333337</v>
      </c>
      <c r="S276" s="6">
        <v>0.29444794651802103</v>
      </c>
    </row>
    <row r="277" spans="1:19">
      <c r="A277" t="s">
        <v>551</v>
      </c>
      <c r="B277" t="s">
        <v>64</v>
      </c>
      <c r="C277" t="s">
        <v>317</v>
      </c>
      <c r="D277" t="s">
        <v>1</v>
      </c>
      <c r="E277" t="s">
        <v>448</v>
      </c>
      <c r="F277" s="6">
        <f t="shared" si="9"/>
        <v>0.36656250000000001</v>
      </c>
      <c r="G277" s="6">
        <f t="shared" si="10"/>
        <v>0.34850000000000009</v>
      </c>
      <c r="H277" s="6">
        <v>0.35753125000000008</v>
      </c>
      <c r="I277" s="6">
        <v>0.37399999999999994</v>
      </c>
      <c r="J277" s="6">
        <v>0.36868750000000006</v>
      </c>
      <c r="K277" s="6">
        <v>0.36496874999999979</v>
      </c>
      <c r="L277" s="6">
        <v>0.36496875000000023</v>
      </c>
      <c r="M277" s="6">
        <v>0.36018749999999983</v>
      </c>
      <c r="N277" s="6">
        <v>0.35629166666666656</v>
      </c>
      <c r="O277" s="6">
        <v>0.3523958333333333</v>
      </c>
      <c r="P277" s="6">
        <v>0.34850000000000009</v>
      </c>
      <c r="Q277" s="6">
        <v>0.34460416666666682</v>
      </c>
      <c r="R277" s="6">
        <v>0.34070833333333356</v>
      </c>
      <c r="S277" s="6">
        <v>0.39552891416433272</v>
      </c>
    </row>
    <row r="278" spans="1:19">
      <c r="A278" t="s">
        <v>551</v>
      </c>
      <c r="B278" t="s">
        <v>64</v>
      </c>
      <c r="C278" t="s">
        <v>449</v>
      </c>
      <c r="D278" t="s">
        <v>1</v>
      </c>
      <c r="E278" t="s">
        <v>448</v>
      </c>
      <c r="F278" s="6">
        <f t="shared" si="9"/>
        <v>0.28326249999999992</v>
      </c>
      <c r="G278" s="6">
        <f t="shared" si="10"/>
        <v>0.25712499999999999</v>
      </c>
      <c r="H278" s="6">
        <v>0.26882169117647053</v>
      </c>
      <c r="I278" s="7">
        <v>0.29590624999999998</v>
      </c>
      <c r="J278" s="7">
        <v>0.29165625000000001</v>
      </c>
      <c r="K278" s="7">
        <v>0.27624999999999994</v>
      </c>
      <c r="L278" s="7">
        <v>0.27624999999999994</v>
      </c>
      <c r="M278" s="7">
        <v>0.27624999999999994</v>
      </c>
      <c r="N278" s="7">
        <v>0.26987499999999998</v>
      </c>
      <c r="O278" s="7">
        <v>0.26350000000000001</v>
      </c>
      <c r="P278" s="7">
        <v>0.25712499999999999</v>
      </c>
      <c r="Q278" s="7">
        <v>0.25075000000000003</v>
      </c>
      <c r="R278" s="7">
        <v>0.24437500000000004</v>
      </c>
      <c r="S278" s="6">
        <v>0.29599999999999999</v>
      </c>
    </row>
    <row r="279" spans="1:19">
      <c r="A279" t="s">
        <v>551</v>
      </c>
      <c r="B279" t="s">
        <v>64</v>
      </c>
      <c r="C279" t="s">
        <v>450</v>
      </c>
      <c r="D279" t="s">
        <v>1</v>
      </c>
      <c r="E279" t="s">
        <v>448</v>
      </c>
      <c r="F279" s="6">
        <f t="shared" si="9"/>
        <v>0.28326249999999992</v>
      </c>
      <c r="G279" s="6">
        <f t="shared" si="10"/>
        <v>0.25712499999999999</v>
      </c>
      <c r="H279" s="6">
        <v>0.26882169117647053</v>
      </c>
      <c r="I279" s="7">
        <v>0.29590624999999998</v>
      </c>
      <c r="J279" s="7">
        <v>0.29165625000000001</v>
      </c>
      <c r="K279" s="7">
        <v>0.27624999999999994</v>
      </c>
      <c r="L279" s="7">
        <v>0.27624999999999994</v>
      </c>
      <c r="M279" s="7">
        <v>0.27624999999999994</v>
      </c>
      <c r="N279" s="7">
        <v>0.26987499999999998</v>
      </c>
      <c r="O279" s="7">
        <v>0.26350000000000001</v>
      </c>
      <c r="P279" s="7">
        <v>0.25712499999999999</v>
      </c>
      <c r="Q279" s="7">
        <v>0.25075000000000003</v>
      </c>
      <c r="R279" s="7">
        <v>0.24437500000000004</v>
      </c>
      <c r="S279" s="6">
        <v>0.2352819468528187</v>
      </c>
    </row>
    <row r="280" spans="1:19">
      <c r="A280" t="s">
        <v>551</v>
      </c>
      <c r="B280" t="s">
        <v>64</v>
      </c>
      <c r="C280" t="s">
        <v>451</v>
      </c>
      <c r="D280" t="s">
        <v>1</v>
      </c>
      <c r="E280" t="s">
        <v>448</v>
      </c>
      <c r="F280" s="6">
        <f t="shared" si="9"/>
        <v>0.28326249999999992</v>
      </c>
      <c r="G280" s="6">
        <f t="shared" si="10"/>
        <v>0.25712499999999999</v>
      </c>
      <c r="H280" s="6">
        <v>0.26882169117647053</v>
      </c>
      <c r="I280" s="7">
        <v>0.29590624999999998</v>
      </c>
      <c r="J280" s="7">
        <v>0.29165625000000001</v>
      </c>
      <c r="K280" s="7">
        <v>0.27624999999999994</v>
      </c>
      <c r="L280" s="7">
        <v>0.27624999999999994</v>
      </c>
      <c r="M280" s="7">
        <v>0.27624999999999994</v>
      </c>
      <c r="N280" s="7">
        <v>0.26987499999999998</v>
      </c>
      <c r="O280" s="7">
        <v>0.26350000000000001</v>
      </c>
      <c r="P280" s="7">
        <v>0.25712499999999999</v>
      </c>
      <c r="Q280" s="7">
        <v>0.25075000000000003</v>
      </c>
      <c r="R280" s="7">
        <v>0.24437500000000004</v>
      </c>
      <c r="S280" s="6">
        <v>0.29599999999999999</v>
      </c>
    </row>
    <row r="281" spans="1:19">
      <c r="A281" t="s">
        <v>551</v>
      </c>
      <c r="B281" t="s">
        <v>64</v>
      </c>
      <c r="C281" t="s">
        <v>452</v>
      </c>
      <c r="D281" t="s">
        <v>1</v>
      </c>
      <c r="E281" t="s">
        <v>448</v>
      </c>
      <c r="F281" s="6">
        <f t="shared" si="9"/>
        <v>0.28326249999999992</v>
      </c>
      <c r="G281" s="6">
        <f t="shared" si="10"/>
        <v>0.25712499999999999</v>
      </c>
      <c r="H281" s="6">
        <v>0.26882169117647053</v>
      </c>
      <c r="I281" s="7">
        <v>0.29590624999999998</v>
      </c>
      <c r="J281" s="7">
        <v>0.29165625000000001</v>
      </c>
      <c r="K281" s="7">
        <v>0.27624999999999994</v>
      </c>
      <c r="L281" s="7">
        <v>0.27624999999999994</v>
      </c>
      <c r="M281" s="7">
        <v>0.27624999999999994</v>
      </c>
      <c r="N281" s="7">
        <v>0.26987499999999998</v>
      </c>
      <c r="O281" s="7">
        <v>0.26350000000000001</v>
      </c>
      <c r="P281" s="7">
        <v>0.25712499999999999</v>
      </c>
      <c r="Q281" s="7">
        <v>0.25075000000000003</v>
      </c>
      <c r="R281" s="7">
        <v>0.24437500000000004</v>
      </c>
      <c r="S281" s="6">
        <v>0.2352819468528187</v>
      </c>
    </row>
    <row r="282" spans="1:19">
      <c r="A282" t="s">
        <v>551</v>
      </c>
      <c r="B282" t="s">
        <v>64</v>
      </c>
      <c r="C282" t="s">
        <v>453</v>
      </c>
      <c r="D282" t="s">
        <v>1</v>
      </c>
      <c r="E282" t="s">
        <v>448</v>
      </c>
      <c r="F282" s="6">
        <f t="shared" si="9"/>
        <v>0.28326249999999992</v>
      </c>
      <c r="G282" s="6">
        <f t="shared" si="10"/>
        <v>0.25712499999999999</v>
      </c>
      <c r="H282" s="6">
        <v>0.26882169117647053</v>
      </c>
      <c r="I282" s="7">
        <v>0.29590624999999998</v>
      </c>
      <c r="J282" s="7">
        <v>0.29165625000000001</v>
      </c>
      <c r="K282" s="7">
        <v>0.27624999999999994</v>
      </c>
      <c r="L282" s="7">
        <v>0.27624999999999994</v>
      </c>
      <c r="M282" s="7">
        <v>0.27624999999999994</v>
      </c>
      <c r="N282" s="7">
        <v>0.26987499999999998</v>
      </c>
      <c r="O282" s="7">
        <v>0.26350000000000001</v>
      </c>
      <c r="P282" s="7">
        <v>0.25712499999999999</v>
      </c>
      <c r="Q282" s="7">
        <v>0.25075000000000003</v>
      </c>
      <c r="R282" s="7">
        <v>0.24437500000000004</v>
      </c>
      <c r="S282" s="6">
        <v>0.29599999999999999</v>
      </c>
    </row>
    <row r="283" spans="1:19">
      <c r="A283" t="s">
        <v>551</v>
      </c>
      <c r="B283" t="s">
        <v>64</v>
      </c>
      <c r="C283" t="s">
        <v>318</v>
      </c>
      <c r="D283" t="s">
        <v>1</v>
      </c>
      <c r="E283" t="s">
        <v>448</v>
      </c>
      <c r="F283" s="6">
        <f t="shared" si="9"/>
        <v>0.34106249999999994</v>
      </c>
      <c r="G283" s="6">
        <f t="shared" si="10"/>
        <v>0.31768749999999985</v>
      </c>
      <c r="H283" s="6">
        <v>0.32937499999999992</v>
      </c>
      <c r="I283" s="6">
        <v>0.354875</v>
      </c>
      <c r="J283" s="6">
        <v>0.34424999999999994</v>
      </c>
      <c r="K283" s="6">
        <v>0.33999999999999991</v>
      </c>
      <c r="L283" s="6">
        <v>0.33575000000000027</v>
      </c>
      <c r="M283" s="6">
        <v>0.33043749999999977</v>
      </c>
      <c r="N283" s="6">
        <v>0.3261874999999998</v>
      </c>
      <c r="O283" s="6">
        <v>0.32193749999999982</v>
      </c>
      <c r="P283" s="6">
        <v>0.3176874999999999</v>
      </c>
      <c r="Q283" s="6">
        <v>0.31343749999999992</v>
      </c>
      <c r="R283" s="6">
        <v>0.30918749999999995</v>
      </c>
      <c r="S283" s="6">
        <v>0.29655245505154981</v>
      </c>
    </row>
    <row r="284" spans="1:19">
      <c r="A284" t="s">
        <v>551</v>
      </c>
      <c r="B284" t="s">
        <v>64</v>
      </c>
      <c r="C284" t="s">
        <v>319</v>
      </c>
      <c r="D284" t="s">
        <v>1</v>
      </c>
      <c r="E284" t="s">
        <v>448</v>
      </c>
      <c r="F284" s="6">
        <f t="shared" si="9"/>
        <v>0.33585624999999997</v>
      </c>
      <c r="G284" s="6">
        <f t="shared" si="10"/>
        <v>0.29803124999999986</v>
      </c>
      <c r="H284" s="6">
        <v>0.31694374999999991</v>
      </c>
      <c r="I284" s="6">
        <v>0.38409375000000001</v>
      </c>
      <c r="J284" s="6">
        <v>0.34265625</v>
      </c>
      <c r="K284" s="6">
        <v>0.32671875000000006</v>
      </c>
      <c r="L284" s="6">
        <v>0.31290624999999989</v>
      </c>
      <c r="M284" s="6">
        <v>0.31290624999999989</v>
      </c>
      <c r="N284" s="6">
        <v>0.30794791666666654</v>
      </c>
      <c r="O284" s="6">
        <v>0.3029895833333332</v>
      </c>
      <c r="P284" s="6">
        <v>0.29803124999999986</v>
      </c>
      <c r="Q284" s="6">
        <v>0.29307291666666652</v>
      </c>
      <c r="R284" s="6">
        <v>0.28811458333333317</v>
      </c>
      <c r="S284" s="6">
        <v>0.25904165906116727</v>
      </c>
    </row>
    <row r="285" spans="1:19">
      <c r="A285" t="s">
        <v>551</v>
      </c>
      <c r="B285" t="s">
        <v>64</v>
      </c>
      <c r="C285" t="s">
        <v>320</v>
      </c>
      <c r="D285" t="s">
        <v>1</v>
      </c>
      <c r="E285" t="s">
        <v>448</v>
      </c>
      <c r="F285" s="6">
        <f t="shared" si="9"/>
        <v>0.34584375000000006</v>
      </c>
      <c r="G285" s="6">
        <f t="shared" si="10"/>
        <v>0.30759375</v>
      </c>
      <c r="H285" s="6">
        <v>0.32671875000000006</v>
      </c>
      <c r="I285" s="6">
        <v>0.37346875000000002</v>
      </c>
      <c r="J285" s="6">
        <v>0.34690625000000003</v>
      </c>
      <c r="K285" s="6">
        <v>0.34106250000000005</v>
      </c>
      <c r="L285" s="6">
        <v>0.33468749999999992</v>
      </c>
      <c r="M285" s="6">
        <v>0.33309375000000019</v>
      </c>
      <c r="N285" s="6">
        <v>0.32459375000000013</v>
      </c>
      <c r="O285" s="6">
        <v>0.31609375000000006</v>
      </c>
      <c r="P285" s="6">
        <v>0.30759375</v>
      </c>
      <c r="Q285" s="6">
        <v>0.29909374999999994</v>
      </c>
      <c r="R285" s="6">
        <v>0.29059374999999987</v>
      </c>
      <c r="S285" s="6">
        <v>0.25138824115473407</v>
      </c>
    </row>
    <row r="286" spans="1:19">
      <c r="A286" t="s">
        <v>551</v>
      </c>
      <c r="B286" t="s">
        <v>64</v>
      </c>
      <c r="C286" t="s">
        <v>321</v>
      </c>
      <c r="D286" t="s">
        <v>1</v>
      </c>
      <c r="E286" t="s">
        <v>448</v>
      </c>
      <c r="F286" s="6">
        <f t="shared" si="9"/>
        <v>0.33585624999999997</v>
      </c>
      <c r="G286" s="6">
        <f t="shared" si="10"/>
        <v>0.29803124999999986</v>
      </c>
      <c r="H286" s="6">
        <v>0.31694374999999991</v>
      </c>
      <c r="I286" s="7">
        <v>0.38409375000000001</v>
      </c>
      <c r="J286" s="7">
        <v>0.34265625</v>
      </c>
      <c r="K286" s="7">
        <v>0.32671875000000006</v>
      </c>
      <c r="L286" s="7">
        <v>0.31290624999999989</v>
      </c>
      <c r="M286" s="7">
        <v>0.31290624999999989</v>
      </c>
      <c r="N286" s="7">
        <v>0.30794791666666654</v>
      </c>
      <c r="O286" s="7">
        <v>0.3029895833333332</v>
      </c>
      <c r="P286" s="7">
        <v>0.29803124999999986</v>
      </c>
      <c r="Q286" s="7">
        <v>0.29307291666666652</v>
      </c>
      <c r="R286" s="7">
        <v>0.28811458333333317</v>
      </c>
      <c r="S286" s="6">
        <v>0.35252868599980652</v>
      </c>
    </row>
    <row r="287" spans="1:19">
      <c r="A287" t="s">
        <v>551</v>
      </c>
      <c r="B287" t="s">
        <v>64</v>
      </c>
      <c r="C287" t="s">
        <v>322</v>
      </c>
      <c r="D287" t="s">
        <v>1</v>
      </c>
      <c r="E287" t="s">
        <v>448</v>
      </c>
      <c r="F287" s="6">
        <f t="shared" si="9"/>
        <v>0.35859374999999999</v>
      </c>
      <c r="G287" s="6">
        <f t="shared" si="10"/>
        <v>0.31928125000000002</v>
      </c>
      <c r="H287" s="6">
        <v>0.3389375</v>
      </c>
      <c r="I287" s="6">
        <v>0.38834375000000004</v>
      </c>
      <c r="J287" s="6">
        <v>0.36709375</v>
      </c>
      <c r="K287" s="6">
        <v>0.35859374999999999</v>
      </c>
      <c r="L287" s="6">
        <v>0.33946875000000004</v>
      </c>
      <c r="M287" s="6">
        <v>0.33946875000000004</v>
      </c>
      <c r="N287" s="6">
        <v>0.33273958333333337</v>
      </c>
      <c r="O287" s="6">
        <v>0.32601041666666669</v>
      </c>
      <c r="P287" s="6">
        <v>0.31928125000000002</v>
      </c>
      <c r="Q287" s="6">
        <v>0.31255208333333334</v>
      </c>
      <c r="R287" s="6">
        <v>0.30582291666666667</v>
      </c>
      <c r="S287" s="6">
        <v>0.29582034696232012</v>
      </c>
    </row>
    <row r="288" spans="1:19">
      <c r="A288" t="s">
        <v>551</v>
      </c>
      <c r="B288" t="s">
        <v>64</v>
      </c>
      <c r="C288" t="s">
        <v>323</v>
      </c>
      <c r="D288" t="s">
        <v>1</v>
      </c>
      <c r="E288" t="s">
        <v>448</v>
      </c>
      <c r="F288" s="6">
        <f t="shared" si="9"/>
        <v>0.38940625000000001</v>
      </c>
      <c r="G288" s="6">
        <f t="shared" si="10"/>
        <v>0.35221875000000002</v>
      </c>
      <c r="H288" s="6">
        <v>0.37081250000000004</v>
      </c>
      <c r="I288" s="6">
        <v>0.42128125</v>
      </c>
      <c r="J288" s="6">
        <v>0.39471874999999995</v>
      </c>
      <c r="K288" s="6">
        <v>0.38728124999999991</v>
      </c>
      <c r="L288" s="6">
        <v>0.37984375000000026</v>
      </c>
      <c r="M288" s="6">
        <v>0.36390624999999988</v>
      </c>
      <c r="N288" s="6">
        <v>0.36001041666666661</v>
      </c>
      <c r="O288" s="6">
        <v>0.35611458333333335</v>
      </c>
      <c r="P288" s="6">
        <v>0.35221875000000002</v>
      </c>
      <c r="Q288" s="6">
        <v>0.34832291666666676</v>
      </c>
      <c r="R288" s="6">
        <v>0.34442708333333349</v>
      </c>
      <c r="S288" s="6">
        <v>0.30823883134066449</v>
      </c>
    </row>
    <row r="289" spans="1:19">
      <c r="A289" t="s">
        <v>551</v>
      </c>
      <c r="B289" t="s">
        <v>64</v>
      </c>
      <c r="C289" t="s">
        <v>324</v>
      </c>
      <c r="D289" t="s">
        <v>1</v>
      </c>
      <c r="E289" t="s">
        <v>448</v>
      </c>
      <c r="F289" s="6">
        <f t="shared" si="9"/>
        <v>0.46643749999999989</v>
      </c>
      <c r="G289" s="6">
        <f t="shared" si="10"/>
        <v>0.42606250000000012</v>
      </c>
      <c r="H289" s="6">
        <v>0.44624999999999992</v>
      </c>
      <c r="I289" s="6">
        <v>0.48503124999999991</v>
      </c>
      <c r="J289" s="6">
        <v>0.47121875000000002</v>
      </c>
      <c r="K289" s="6">
        <v>0.46856249999999999</v>
      </c>
      <c r="L289" s="6">
        <v>0.45368749999999985</v>
      </c>
      <c r="M289" s="6">
        <v>0.45368749999999985</v>
      </c>
      <c r="N289" s="6">
        <v>0.44447916666666659</v>
      </c>
      <c r="O289" s="6">
        <v>0.43527083333333333</v>
      </c>
      <c r="P289" s="6">
        <v>0.42606250000000007</v>
      </c>
      <c r="Q289" s="6">
        <v>0.4168541666666668</v>
      </c>
      <c r="R289" s="6">
        <v>0.40764583333333354</v>
      </c>
      <c r="S289" s="6">
        <v>0.4322546773751586</v>
      </c>
    </row>
    <row r="290" spans="1:19">
      <c r="A290" t="s">
        <v>551</v>
      </c>
      <c r="B290" t="s">
        <v>64</v>
      </c>
      <c r="C290" t="s">
        <v>325</v>
      </c>
      <c r="D290" t="s">
        <v>1</v>
      </c>
      <c r="E290" t="s">
        <v>448</v>
      </c>
      <c r="F290" s="6">
        <f t="shared" si="9"/>
        <v>0.44093749999999998</v>
      </c>
      <c r="G290" s="6">
        <f t="shared" si="10"/>
        <v>0.39206249999999987</v>
      </c>
      <c r="H290" s="6">
        <v>0.41649999999999993</v>
      </c>
      <c r="I290" s="6">
        <v>0.46271875000000001</v>
      </c>
      <c r="J290" s="6">
        <v>0.44571875</v>
      </c>
      <c r="K290" s="6">
        <v>0.43987500000000013</v>
      </c>
      <c r="L290" s="6">
        <v>0.42818749999999961</v>
      </c>
      <c r="M290" s="6">
        <v>0.42818750000000039</v>
      </c>
      <c r="N290" s="6">
        <v>0.41614583333333355</v>
      </c>
      <c r="O290" s="6">
        <v>0.40410416666666671</v>
      </c>
      <c r="P290" s="6">
        <v>0.39206249999999992</v>
      </c>
      <c r="Q290" s="6">
        <v>0.38002083333333309</v>
      </c>
      <c r="R290" s="6">
        <v>0.36797916666666625</v>
      </c>
      <c r="S290" s="6">
        <v>0.41084083995006648</v>
      </c>
    </row>
    <row r="291" spans="1:19">
      <c r="A291" t="s">
        <v>551</v>
      </c>
      <c r="B291" t="s">
        <v>64</v>
      </c>
      <c r="C291" t="s">
        <v>326</v>
      </c>
      <c r="D291" t="s">
        <v>1</v>
      </c>
      <c r="E291" t="s">
        <v>448</v>
      </c>
      <c r="F291" s="6">
        <f t="shared" si="9"/>
        <v>0.44943750000000005</v>
      </c>
      <c r="G291" s="6">
        <f t="shared" si="10"/>
        <v>0.35699999999999993</v>
      </c>
      <c r="H291" s="6">
        <v>0.40321875000000001</v>
      </c>
      <c r="I291" s="6">
        <v>0.48343750000000008</v>
      </c>
      <c r="J291" s="6">
        <v>0.46006249999999982</v>
      </c>
      <c r="K291" s="6">
        <v>0.44943749999999993</v>
      </c>
      <c r="L291" s="6">
        <v>0.43243750000000009</v>
      </c>
      <c r="M291" s="6">
        <v>0.42181250000000037</v>
      </c>
      <c r="N291" s="6">
        <v>0.40020833333333355</v>
      </c>
      <c r="O291" s="6">
        <v>0.37860416666666674</v>
      </c>
      <c r="P291" s="6">
        <v>0.35699999999999993</v>
      </c>
      <c r="Q291" s="6">
        <v>0.33539583333333312</v>
      </c>
      <c r="R291" s="6">
        <v>0.3137916666666663</v>
      </c>
      <c r="S291" s="6">
        <v>0.3633993831948979</v>
      </c>
    </row>
    <row r="292" spans="1:19">
      <c r="A292" t="s">
        <v>551</v>
      </c>
      <c r="B292" t="s">
        <v>64</v>
      </c>
      <c r="C292" t="s">
        <v>327</v>
      </c>
      <c r="D292" t="s">
        <v>1</v>
      </c>
      <c r="E292" t="s">
        <v>448</v>
      </c>
      <c r="F292" s="6">
        <f t="shared" si="9"/>
        <v>0.42181249999999998</v>
      </c>
      <c r="G292" s="6">
        <f t="shared" si="10"/>
        <v>0.33362499999999995</v>
      </c>
      <c r="H292" s="6">
        <v>0.37771874999999999</v>
      </c>
      <c r="I292" s="6">
        <v>0.46696874999999993</v>
      </c>
      <c r="J292" s="6">
        <v>0.43615625000000002</v>
      </c>
      <c r="K292" s="6">
        <v>0.4165000000000002</v>
      </c>
      <c r="L292" s="6">
        <v>0.40162499999999995</v>
      </c>
      <c r="M292" s="6">
        <v>0.38781249999999962</v>
      </c>
      <c r="N292" s="6">
        <v>0.36974999999999975</v>
      </c>
      <c r="O292" s="6">
        <v>0.35168749999999988</v>
      </c>
      <c r="P292" s="6">
        <v>0.33362499999999995</v>
      </c>
      <c r="Q292" s="6">
        <v>0.31556250000000008</v>
      </c>
      <c r="R292" s="6">
        <v>0.29750000000000021</v>
      </c>
      <c r="S292" s="6">
        <v>0.32277985914633306</v>
      </c>
    </row>
    <row r="293" spans="1:19">
      <c r="A293" t="s">
        <v>551</v>
      </c>
      <c r="B293" t="s">
        <v>64</v>
      </c>
      <c r="C293" t="s">
        <v>328</v>
      </c>
      <c r="D293" t="s">
        <v>1</v>
      </c>
      <c r="E293" t="s">
        <v>448</v>
      </c>
      <c r="F293" s="6">
        <f t="shared" si="9"/>
        <v>0.38409375000000001</v>
      </c>
      <c r="G293" s="6">
        <f t="shared" si="10"/>
        <v>0.2704062499999999</v>
      </c>
      <c r="H293" s="6">
        <v>0.33588229628323929</v>
      </c>
      <c r="I293" s="6">
        <v>0.43137500000000006</v>
      </c>
      <c r="J293" s="6">
        <v>0.39312499999999989</v>
      </c>
      <c r="K293" s="6">
        <v>0.38037499999999974</v>
      </c>
      <c r="L293" s="6">
        <v>0.36762500000000042</v>
      </c>
      <c r="M293" s="6">
        <v>0.34796874999999999</v>
      </c>
      <c r="N293" s="6">
        <v>0.32211458333333332</v>
      </c>
      <c r="O293" s="6">
        <v>0.29626041666666664</v>
      </c>
      <c r="P293" s="6">
        <v>0.27040624999999996</v>
      </c>
      <c r="Q293" s="6">
        <v>0.24455208333333328</v>
      </c>
      <c r="R293" s="6">
        <v>0.2186979166666666</v>
      </c>
      <c r="S293" s="6" t="s">
        <v>532</v>
      </c>
    </row>
    <row r="294" spans="1:19">
      <c r="A294" t="s">
        <v>551</v>
      </c>
      <c r="B294" t="s">
        <v>64</v>
      </c>
      <c r="C294" t="s">
        <v>329</v>
      </c>
      <c r="D294" t="s">
        <v>1</v>
      </c>
      <c r="E294" t="s">
        <v>448</v>
      </c>
      <c r="F294" s="6">
        <f t="shared" si="9"/>
        <v>0.40853124999999996</v>
      </c>
      <c r="G294" s="6">
        <f t="shared" si="10"/>
        <v>0.30653124999999998</v>
      </c>
      <c r="H294" s="6">
        <v>0.35753124999999997</v>
      </c>
      <c r="I294" s="6">
        <v>0.45953125000000011</v>
      </c>
      <c r="J294" s="6">
        <v>0.42340624999999993</v>
      </c>
      <c r="K294" s="6">
        <v>0.39843750000000017</v>
      </c>
      <c r="L294" s="6">
        <v>0.39099999999999951</v>
      </c>
      <c r="M294" s="6">
        <v>0.37028125000000012</v>
      </c>
      <c r="N294" s="6">
        <v>0.34903125000000007</v>
      </c>
      <c r="O294" s="6">
        <v>0.32778125000000002</v>
      </c>
      <c r="P294" s="6">
        <v>0.30653124999999998</v>
      </c>
      <c r="Q294" s="6">
        <v>0.28528124999999993</v>
      </c>
      <c r="R294" s="6">
        <v>0.26403124999999988</v>
      </c>
      <c r="S294" s="6" t="s">
        <v>532</v>
      </c>
    </row>
    <row r="295" spans="1:19">
      <c r="A295" t="s">
        <v>551</v>
      </c>
      <c r="B295" t="s">
        <v>64</v>
      </c>
      <c r="C295" t="s">
        <v>330</v>
      </c>
      <c r="D295" t="s">
        <v>1</v>
      </c>
      <c r="E295" t="s">
        <v>448</v>
      </c>
      <c r="F295" s="6">
        <f t="shared" si="9"/>
        <v>0.41331249999999997</v>
      </c>
      <c r="G295" s="6">
        <f t="shared" si="10"/>
        <v>0.30174999999999996</v>
      </c>
      <c r="H295" s="6">
        <v>0.36888326143790845</v>
      </c>
      <c r="I295" s="6">
        <v>0.44678125000000002</v>
      </c>
      <c r="J295" s="6">
        <v>0.4234062500000001</v>
      </c>
      <c r="K295" s="6">
        <v>0.41437499999999999</v>
      </c>
      <c r="L295" s="6">
        <v>0.40056249999999988</v>
      </c>
      <c r="M295" s="6">
        <v>0.3814375000000001</v>
      </c>
      <c r="N295" s="6">
        <v>0.35487500000000005</v>
      </c>
      <c r="O295" s="6">
        <v>0.32831250000000001</v>
      </c>
      <c r="P295" s="6">
        <v>0.30175000000000002</v>
      </c>
      <c r="Q295" s="6">
        <v>0.27518749999999997</v>
      </c>
      <c r="R295" s="6">
        <v>0.24862499999999996</v>
      </c>
      <c r="S295" s="6">
        <v>0.3458376760670126</v>
      </c>
    </row>
    <row r="296" spans="1:19">
      <c r="A296" t="s">
        <v>551</v>
      </c>
      <c r="B296" t="s">
        <v>64</v>
      </c>
      <c r="C296" t="s">
        <v>331</v>
      </c>
      <c r="D296" t="s">
        <v>1</v>
      </c>
      <c r="E296" t="s">
        <v>448</v>
      </c>
      <c r="F296" s="6">
        <f t="shared" si="9"/>
        <v>0.43456249999999991</v>
      </c>
      <c r="G296" s="6">
        <f t="shared" si="10"/>
        <v>0.26243750000000005</v>
      </c>
      <c r="H296" s="6">
        <v>0.35653804292065661</v>
      </c>
      <c r="I296" s="6">
        <v>0.5238124999999999</v>
      </c>
      <c r="J296" s="6">
        <v>0.46750000000000003</v>
      </c>
      <c r="K296" s="6">
        <v>0.43031249999999988</v>
      </c>
      <c r="L296" s="6">
        <v>0.3973750000000002</v>
      </c>
      <c r="M296" s="6">
        <v>0.35381249999999981</v>
      </c>
      <c r="N296" s="6">
        <v>0.32335416666666655</v>
      </c>
      <c r="O296" s="6">
        <v>0.2928958333333333</v>
      </c>
      <c r="P296" s="6">
        <v>0.26243750000000005</v>
      </c>
      <c r="Q296" s="6">
        <v>0.23197916666666679</v>
      </c>
      <c r="R296" s="6">
        <v>0.20152083333333354</v>
      </c>
      <c r="S296" s="6">
        <v>0.3748636183870192</v>
      </c>
    </row>
    <row r="297" spans="1:19">
      <c r="A297" t="s">
        <v>551</v>
      </c>
      <c r="B297" t="s">
        <v>64</v>
      </c>
      <c r="C297" t="s">
        <v>332</v>
      </c>
      <c r="D297" t="s">
        <v>1</v>
      </c>
      <c r="E297" t="s">
        <v>448</v>
      </c>
      <c r="F297" s="6">
        <f t="shared" si="9"/>
        <v>0.46420624999999999</v>
      </c>
      <c r="G297" s="6">
        <f t="shared" si="10"/>
        <v>0.42659375000000005</v>
      </c>
      <c r="H297" s="6">
        <v>0.44539999999999996</v>
      </c>
      <c r="I297" s="6">
        <v>0.48662499999999997</v>
      </c>
      <c r="J297" s="6">
        <v>0.47281250000000002</v>
      </c>
      <c r="K297" s="6">
        <v>0.45899999999999985</v>
      </c>
      <c r="L297" s="6">
        <v>0.45899999999999985</v>
      </c>
      <c r="M297" s="6">
        <v>0.44359375000000006</v>
      </c>
      <c r="N297" s="6">
        <v>0.43792708333333341</v>
      </c>
      <c r="O297" s="6">
        <v>0.43226041666666676</v>
      </c>
      <c r="P297" s="6">
        <v>0.42659375000000005</v>
      </c>
      <c r="Q297" s="6">
        <v>0.4209270833333334</v>
      </c>
      <c r="R297" s="6">
        <v>0.41526041666666674</v>
      </c>
      <c r="S297" s="6">
        <v>0.3975103282528199</v>
      </c>
    </row>
    <row r="298" spans="1:19">
      <c r="A298" t="s">
        <v>550</v>
      </c>
      <c r="B298" t="s">
        <v>361</v>
      </c>
      <c r="C298" t="s">
        <v>383</v>
      </c>
      <c r="D298" t="s">
        <v>537</v>
      </c>
      <c r="E298" t="s">
        <v>334</v>
      </c>
      <c r="F298" s="6">
        <f t="shared" si="9"/>
        <v>0.27986249999999996</v>
      </c>
      <c r="G298" s="6">
        <f t="shared" si="10"/>
        <v>0.23215624999999993</v>
      </c>
      <c r="H298" s="6">
        <v>0.25834195572250634</v>
      </c>
      <c r="I298" s="6">
        <v>0.29643750000000002</v>
      </c>
      <c r="J298" s="6">
        <v>0.28262499999999985</v>
      </c>
      <c r="K298" s="6">
        <v>0.28262499999999985</v>
      </c>
      <c r="L298" s="6">
        <v>0.26881250000000001</v>
      </c>
      <c r="M298" s="6">
        <v>0.26881250000000001</v>
      </c>
      <c r="N298" s="6">
        <v>0.25659375000000001</v>
      </c>
      <c r="O298" s="6">
        <v>0.24437499999999998</v>
      </c>
      <c r="P298" s="6">
        <v>0.23215624999999995</v>
      </c>
      <c r="Q298" s="6">
        <v>0.21993749999999992</v>
      </c>
      <c r="R298" s="6">
        <v>0.2077187499999999</v>
      </c>
      <c r="S298" s="6" t="s">
        <v>532</v>
      </c>
    </row>
    <row r="299" spans="1:19">
      <c r="A299" t="s">
        <v>550</v>
      </c>
      <c r="B299" t="s">
        <v>361</v>
      </c>
      <c r="C299" t="s">
        <v>382</v>
      </c>
      <c r="D299" t="s">
        <v>543</v>
      </c>
      <c r="E299" t="s">
        <v>542</v>
      </c>
      <c r="F299" s="6">
        <f t="shared" si="9"/>
        <v>0.25765624999999998</v>
      </c>
      <c r="G299" s="6">
        <f t="shared" si="10"/>
        <v>0.22684374999999996</v>
      </c>
      <c r="H299" s="6">
        <v>0.24053409926470584</v>
      </c>
      <c r="I299" s="6">
        <v>0.27306250000000004</v>
      </c>
      <c r="J299" s="6">
        <v>0.26668749999999991</v>
      </c>
      <c r="K299" s="6">
        <v>0.25393750000000004</v>
      </c>
      <c r="L299" s="6">
        <v>0.24968750000000001</v>
      </c>
      <c r="M299" s="6">
        <v>0.24490624999999988</v>
      </c>
      <c r="N299" s="6">
        <v>0.23888541666666657</v>
      </c>
      <c r="O299" s="6">
        <v>0.23286458333333326</v>
      </c>
      <c r="P299" s="6">
        <v>0.22684374999999998</v>
      </c>
      <c r="Q299" s="6">
        <v>0.22082291666666667</v>
      </c>
      <c r="R299" s="6">
        <v>0.21480208333333337</v>
      </c>
      <c r="S299" s="6" t="s">
        <v>532</v>
      </c>
    </row>
    <row r="300" spans="1:19">
      <c r="A300" t="s">
        <v>550</v>
      </c>
      <c r="B300" t="s">
        <v>361</v>
      </c>
      <c r="C300" t="s">
        <v>368</v>
      </c>
      <c r="D300" t="s">
        <v>545</v>
      </c>
      <c r="E300" t="s">
        <v>544</v>
      </c>
      <c r="F300" s="6">
        <f t="shared" si="9"/>
        <v>0.46165624999999999</v>
      </c>
      <c r="G300" s="6">
        <f t="shared" si="10"/>
        <v>0.36603124999999997</v>
      </c>
      <c r="H300" s="6">
        <v>0.41384375000000001</v>
      </c>
      <c r="I300" s="6">
        <v>0.48874999999999996</v>
      </c>
      <c r="J300" s="6">
        <v>0.46962499999999996</v>
      </c>
      <c r="K300" s="6">
        <v>0.4552812499999998</v>
      </c>
      <c r="L300" s="6">
        <v>0.45209375000000024</v>
      </c>
      <c r="M300" s="6">
        <v>0.44253124999999971</v>
      </c>
      <c r="N300" s="6">
        <v>0.4170312499999998</v>
      </c>
      <c r="O300" s="6">
        <v>0.39153124999999989</v>
      </c>
      <c r="P300" s="6">
        <v>0.36603125000000003</v>
      </c>
      <c r="Q300" s="6">
        <v>0.34053125000000012</v>
      </c>
      <c r="R300" s="6">
        <v>0.31503125000000021</v>
      </c>
      <c r="S300" s="6" t="s">
        <v>532</v>
      </c>
    </row>
    <row r="301" spans="1:19">
      <c r="A301" t="s">
        <v>550</v>
      </c>
      <c r="B301" t="s">
        <v>64</v>
      </c>
      <c r="C301" t="s">
        <v>334</v>
      </c>
      <c r="D301" t="s">
        <v>537</v>
      </c>
      <c r="E301" t="s">
        <v>334</v>
      </c>
      <c r="F301" s="6">
        <f t="shared" si="9"/>
        <v>0.22790625000000003</v>
      </c>
      <c r="G301" s="6">
        <f t="shared" si="10"/>
        <v>0.10359375000000001</v>
      </c>
      <c r="H301" s="6">
        <v>0.29390517932215043</v>
      </c>
      <c r="I301" s="6">
        <v>0.34053125000000001</v>
      </c>
      <c r="J301" s="6">
        <v>0.2459687499999999</v>
      </c>
      <c r="K301" s="6">
        <v>0.20718750000000011</v>
      </c>
      <c r="L301" s="6">
        <v>0.18168749999999997</v>
      </c>
      <c r="M301" s="6">
        <v>0.16415625</v>
      </c>
      <c r="N301" s="6">
        <v>0.14396875000000001</v>
      </c>
      <c r="O301" s="6">
        <v>0.12378125000000001</v>
      </c>
      <c r="P301" s="6">
        <v>0.10359375000000001</v>
      </c>
      <c r="Q301" s="6">
        <v>8.3406250000000015E-2</v>
      </c>
      <c r="R301" s="6">
        <v>6.3218750000000018E-2</v>
      </c>
      <c r="S301" s="6" t="s">
        <v>532</v>
      </c>
    </row>
    <row r="302" spans="1:19">
      <c r="A302" t="s">
        <v>550</v>
      </c>
      <c r="B302" t="s">
        <v>64</v>
      </c>
      <c r="C302" t="s">
        <v>335</v>
      </c>
      <c r="D302" t="s">
        <v>715</v>
      </c>
      <c r="E302" t="s">
        <v>335</v>
      </c>
      <c r="F302" s="6">
        <f t="shared" si="9"/>
        <v>0.22960624999999996</v>
      </c>
      <c r="G302" s="6">
        <f t="shared" si="10"/>
        <v>0.12271875000000003</v>
      </c>
      <c r="H302" s="6">
        <v>0.28392035505836577</v>
      </c>
      <c r="I302" s="6">
        <v>0.32671875</v>
      </c>
      <c r="J302" s="6">
        <v>0.24703124999999995</v>
      </c>
      <c r="K302" s="6">
        <v>0.21196874999999993</v>
      </c>
      <c r="L302" s="6">
        <v>0.18115625000000002</v>
      </c>
      <c r="M302" s="6">
        <v>0.18115625000000002</v>
      </c>
      <c r="N302" s="6">
        <v>0.16167708333333336</v>
      </c>
      <c r="O302" s="6">
        <v>0.1421979166666667</v>
      </c>
      <c r="P302" s="6">
        <v>0.12271875000000003</v>
      </c>
      <c r="Q302" s="6">
        <v>0.10323958333333337</v>
      </c>
      <c r="R302" s="6">
        <v>8.3760416666666712E-2</v>
      </c>
      <c r="S302" s="6" t="s">
        <v>532</v>
      </c>
    </row>
    <row r="303" spans="1:19">
      <c r="A303" t="s">
        <v>550</v>
      </c>
      <c r="B303" t="s">
        <v>64</v>
      </c>
      <c r="C303" t="s">
        <v>716</v>
      </c>
      <c r="D303" t="s">
        <v>538</v>
      </c>
      <c r="E303" t="s">
        <v>716</v>
      </c>
      <c r="F303" s="6">
        <f t="shared" si="9"/>
        <v>0.19709375000000001</v>
      </c>
      <c r="G303" s="6">
        <f t="shared" si="10"/>
        <v>0.11953125000000001</v>
      </c>
      <c r="H303" s="6">
        <v>0.2628611669580419</v>
      </c>
      <c r="I303" s="6">
        <v>0.28103125000000001</v>
      </c>
      <c r="J303" s="6">
        <v>0.20134375000000013</v>
      </c>
      <c r="K303" s="6">
        <v>0.17743749999999978</v>
      </c>
      <c r="L303" s="6">
        <v>0.1646875000000001</v>
      </c>
      <c r="M303" s="6">
        <v>0.16096875000000002</v>
      </c>
      <c r="N303" s="6">
        <v>0.14715625000000002</v>
      </c>
      <c r="O303" s="6">
        <v>0.13334375000000001</v>
      </c>
      <c r="P303" s="6">
        <v>0.11953124999999999</v>
      </c>
      <c r="Q303" s="6">
        <v>0.10571874999999999</v>
      </c>
      <c r="R303" s="6">
        <v>9.1906249999999981E-2</v>
      </c>
      <c r="S303" s="6" t="s">
        <v>532</v>
      </c>
    </row>
    <row r="304" spans="1:19">
      <c r="A304" t="s">
        <v>550</v>
      </c>
      <c r="B304" t="s">
        <v>64</v>
      </c>
      <c r="C304" t="s">
        <v>65</v>
      </c>
      <c r="D304" t="s">
        <v>713</v>
      </c>
      <c r="E304" t="s">
        <v>65</v>
      </c>
      <c r="F304" s="6">
        <f t="shared" si="9"/>
        <v>0.30015625000000001</v>
      </c>
      <c r="G304" s="6">
        <f t="shared" si="10"/>
        <v>0.14609374999999991</v>
      </c>
      <c r="H304" s="6">
        <v>0.30124139292282331</v>
      </c>
      <c r="I304" s="6">
        <v>0.39737500000000003</v>
      </c>
      <c r="J304" s="6">
        <v>0.3304375</v>
      </c>
      <c r="K304" s="6">
        <v>0.30175000000000007</v>
      </c>
      <c r="L304" s="6">
        <v>0.24331249999999999</v>
      </c>
      <c r="M304" s="6">
        <v>0.22790624999999995</v>
      </c>
      <c r="N304" s="6">
        <v>0.20063541666666659</v>
      </c>
      <c r="O304" s="6">
        <v>0.17336458333333324</v>
      </c>
      <c r="P304" s="6">
        <v>0.14609374999999991</v>
      </c>
      <c r="Q304" s="6">
        <v>0.11882291666666657</v>
      </c>
      <c r="R304" s="6">
        <v>9.1552083333333228E-2</v>
      </c>
      <c r="S304" s="6" t="s">
        <v>532</v>
      </c>
    </row>
    <row r="305" spans="1:19">
      <c r="A305" t="s">
        <v>550</v>
      </c>
      <c r="B305" t="s">
        <v>64</v>
      </c>
      <c r="C305" t="s">
        <v>336</v>
      </c>
      <c r="D305" t="s">
        <v>539</v>
      </c>
      <c r="E305" t="s">
        <v>336</v>
      </c>
      <c r="F305" s="6">
        <f t="shared" si="9"/>
        <v>0.24809374999999995</v>
      </c>
      <c r="G305" s="6">
        <f t="shared" si="10"/>
        <v>0.20771875000000009</v>
      </c>
      <c r="H305" s="6">
        <v>0.23615157492564057</v>
      </c>
      <c r="I305" s="6">
        <v>0.2709375</v>
      </c>
      <c r="J305" s="6">
        <v>0.25287499999999996</v>
      </c>
      <c r="K305" s="6">
        <v>0.25074999999999992</v>
      </c>
      <c r="L305" s="6">
        <v>0.2369375</v>
      </c>
      <c r="M305" s="6">
        <v>0.22896875000000005</v>
      </c>
      <c r="N305" s="6">
        <v>0.22188541666666672</v>
      </c>
      <c r="O305" s="6">
        <v>0.21480208333333339</v>
      </c>
      <c r="P305" s="6">
        <v>0.20771875000000009</v>
      </c>
      <c r="Q305" s="6">
        <v>0.20063541666666676</v>
      </c>
      <c r="R305" s="6">
        <v>0.19355208333333343</v>
      </c>
      <c r="S305" s="6" t="s">
        <v>532</v>
      </c>
    </row>
    <row r="306" spans="1:19">
      <c r="A306" t="s">
        <v>550</v>
      </c>
      <c r="B306" t="s">
        <v>64</v>
      </c>
      <c r="C306" t="s">
        <v>338</v>
      </c>
      <c r="D306" t="s">
        <v>543</v>
      </c>
      <c r="E306" t="s">
        <v>542</v>
      </c>
      <c r="F306" s="6">
        <f t="shared" si="9"/>
        <v>0.25340624999999994</v>
      </c>
      <c r="G306" s="6">
        <f t="shared" si="10"/>
        <v>0.12271875000000003</v>
      </c>
      <c r="H306" s="6">
        <v>0.27427877932703609</v>
      </c>
      <c r="I306" s="6">
        <v>0.34531249999999997</v>
      </c>
      <c r="J306" s="6">
        <v>0.27412500000000006</v>
      </c>
      <c r="K306" s="6">
        <v>0.23959375000000008</v>
      </c>
      <c r="L306" s="6">
        <v>0.21834374999999981</v>
      </c>
      <c r="M306" s="6">
        <v>0.18965624999999992</v>
      </c>
      <c r="N306" s="6">
        <v>0.16734374999999996</v>
      </c>
      <c r="O306" s="6">
        <v>0.14503125</v>
      </c>
      <c r="P306" s="6">
        <v>0.12271875000000003</v>
      </c>
      <c r="Q306" s="6">
        <v>0.10040625000000007</v>
      </c>
      <c r="R306" s="6">
        <v>7.8093750000000114E-2</v>
      </c>
      <c r="S306" s="6">
        <v>0.15688592908639473</v>
      </c>
    </row>
    <row r="307" spans="1:19">
      <c r="A307" t="s">
        <v>550</v>
      </c>
      <c r="B307" t="s">
        <v>64</v>
      </c>
      <c r="C307" t="s">
        <v>339</v>
      </c>
      <c r="D307" t="s">
        <v>545</v>
      </c>
      <c r="E307" t="s">
        <v>544</v>
      </c>
      <c r="F307" s="6">
        <f t="shared" si="9"/>
        <v>0.40162500000000001</v>
      </c>
      <c r="G307" s="6">
        <f t="shared" si="10"/>
        <v>0.24331249999999999</v>
      </c>
      <c r="H307" s="6">
        <v>0.233558841440207</v>
      </c>
      <c r="I307" s="7">
        <f>I308</f>
        <v>0.47865625000000006</v>
      </c>
      <c r="J307" s="7">
        <f t="shared" ref="J307:R307" si="11">J308</f>
        <v>0.42446874999999995</v>
      </c>
      <c r="K307" s="7">
        <f t="shared" si="11"/>
        <v>0.39100000000000018</v>
      </c>
      <c r="L307" s="7">
        <f t="shared" si="11"/>
        <v>0.37187499999999973</v>
      </c>
      <c r="M307" s="7">
        <f t="shared" si="11"/>
        <v>0.34212500000000018</v>
      </c>
      <c r="N307" s="7">
        <f t="shared" si="11"/>
        <v>0.30918750000000012</v>
      </c>
      <c r="O307" s="7">
        <f t="shared" si="11"/>
        <v>0.27625000000000005</v>
      </c>
      <c r="P307" s="7">
        <f t="shared" si="11"/>
        <v>0.24331249999999999</v>
      </c>
      <c r="Q307" s="7">
        <f t="shared" si="11"/>
        <v>0.21037499999999992</v>
      </c>
      <c r="R307" s="7">
        <f t="shared" si="11"/>
        <v>0.17743749999999986</v>
      </c>
      <c r="S307" s="6">
        <v>0.42239426850414086</v>
      </c>
    </row>
    <row r="308" spans="1:19">
      <c r="A308" t="s">
        <v>550</v>
      </c>
      <c r="B308" t="s">
        <v>64</v>
      </c>
      <c r="C308" t="s">
        <v>340</v>
      </c>
      <c r="D308" t="s">
        <v>545</v>
      </c>
      <c r="E308" t="s">
        <v>544</v>
      </c>
      <c r="F308" s="6">
        <f t="shared" si="9"/>
        <v>0.40162500000000001</v>
      </c>
      <c r="G308" s="6">
        <f t="shared" si="10"/>
        <v>0.24331249999999999</v>
      </c>
      <c r="H308" s="6">
        <v>0.34679592330413533</v>
      </c>
      <c r="I308" s="6">
        <v>0.47865625000000006</v>
      </c>
      <c r="J308" s="6">
        <v>0.42446874999999995</v>
      </c>
      <c r="K308" s="6">
        <v>0.39100000000000018</v>
      </c>
      <c r="L308" s="6">
        <v>0.37187499999999973</v>
      </c>
      <c r="M308" s="6">
        <v>0.34212500000000018</v>
      </c>
      <c r="N308" s="6">
        <v>0.30918750000000012</v>
      </c>
      <c r="O308" s="6">
        <v>0.27625000000000005</v>
      </c>
      <c r="P308" s="6">
        <v>0.24331249999999999</v>
      </c>
      <c r="Q308" s="6">
        <v>0.21037499999999992</v>
      </c>
      <c r="R308" s="6">
        <v>0.17743749999999986</v>
      </c>
      <c r="S308" s="6">
        <v>0.42239426850414086</v>
      </c>
    </row>
    <row r="309" spans="1:19">
      <c r="A309" t="s">
        <v>550</v>
      </c>
      <c r="B309" t="s">
        <v>64</v>
      </c>
      <c r="C309" t="s">
        <v>341</v>
      </c>
      <c r="D309" t="s">
        <v>545</v>
      </c>
      <c r="E309" t="s">
        <v>544</v>
      </c>
      <c r="F309" s="6">
        <f t="shared" si="9"/>
        <v>0.40162500000000001</v>
      </c>
      <c r="G309" s="6">
        <f t="shared" si="10"/>
        <v>0.22418750000000004</v>
      </c>
      <c r="H309" s="6">
        <v>0.34545468436053867</v>
      </c>
      <c r="I309" s="6">
        <v>0.48078125000000005</v>
      </c>
      <c r="J309" s="6">
        <v>0.42340624999999987</v>
      </c>
      <c r="K309" s="6">
        <v>0.40109375000000025</v>
      </c>
      <c r="L309" s="6">
        <v>0.36496874999999979</v>
      </c>
      <c r="M309" s="6">
        <v>0.33787500000000015</v>
      </c>
      <c r="N309" s="6">
        <v>0.2999791666666668</v>
      </c>
      <c r="O309" s="6">
        <v>0.26208333333333345</v>
      </c>
      <c r="P309" s="6">
        <v>0.22418750000000004</v>
      </c>
      <c r="Q309" s="6">
        <v>0.18629166666666666</v>
      </c>
      <c r="R309" s="6">
        <v>0.14839583333333328</v>
      </c>
      <c r="S309" s="6">
        <v>0.42239426850414086</v>
      </c>
    </row>
    <row r="310" spans="1:19">
      <c r="A310" t="s">
        <v>550</v>
      </c>
      <c r="B310" t="s">
        <v>64</v>
      </c>
      <c r="C310" t="s">
        <v>342</v>
      </c>
      <c r="D310" t="s">
        <v>545</v>
      </c>
      <c r="E310" t="s">
        <v>544</v>
      </c>
      <c r="F310" s="6">
        <f t="shared" si="9"/>
        <v>0.45315624999999987</v>
      </c>
      <c r="G310" s="6">
        <f t="shared" si="10"/>
        <v>0.29590624999999998</v>
      </c>
      <c r="H310" s="6">
        <v>0.37820926547955025</v>
      </c>
      <c r="I310" s="6">
        <v>0.50521875000000005</v>
      </c>
      <c r="J310" s="6">
        <v>0.47015624999999989</v>
      </c>
      <c r="K310" s="6">
        <v>0.44465625000000003</v>
      </c>
      <c r="L310" s="6">
        <v>0.43296875000000001</v>
      </c>
      <c r="M310" s="6">
        <v>0.41278124999999971</v>
      </c>
      <c r="N310" s="6">
        <v>0.37382291666666645</v>
      </c>
      <c r="O310" s="6">
        <v>0.33486458333333319</v>
      </c>
      <c r="P310" s="6">
        <v>0.29590624999999998</v>
      </c>
      <c r="Q310" s="6">
        <v>0.25694791666666672</v>
      </c>
      <c r="R310" s="6">
        <v>0.21798958333333349</v>
      </c>
      <c r="S310" s="6">
        <v>0.42239426850414086</v>
      </c>
    </row>
    <row r="311" spans="1:19">
      <c r="A311" t="s">
        <v>550</v>
      </c>
      <c r="B311" t="s">
        <v>64</v>
      </c>
      <c r="C311" t="s">
        <v>343</v>
      </c>
      <c r="D311" t="s">
        <v>545</v>
      </c>
      <c r="E311" t="s">
        <v>544</v>
      </c>
      <c r="F311" s="6">
        <f t="shared" si="9"/>
        <v>0.42765625000000007</v>
      </c>
      <c r="G311" s="6">
        <f t="shared" si="10"/>
        <v>0.24490624999999996</v>
      </c>
      <c r="H311" s="6">
        <v>0.36994821496826896</v>
      </c>
      <c r="I311" s="6">
        <v>0.51265624999999992</v>
      </c>
      <c r="J311" s="6">
        <v>0.44996874999999992</v>
      </c>
      <c r="K311" s="6">
        <v>0.41915625000000017</v>
      </c>
      <c r="L311" s="6">
        <v>0.39046875000000003</v>
      </c>
      <c r="M311" s="6">
        <v>0.36603125000000014</v>
      </c>
      <c r="N311" s="6">
        <v>0.32565625000000009</v>
      </c>
      <c r="O311" s="6">
        <v>0.28528125000000004</v>
      </c>
      <c r="P311" s="6">
        <v>0.24490624999999996</v>
      </c>
      <c r="Q311" s="6">
        <v>0.20453124999999991</v>
      </c>
      <c r="R311" s="6">
        <v>0.16415624999999986</v>
      </c>
      <c r="S311" s="6">
        <v>0.4281761050774025</v>
      </c>
    </row>
    <row r="312" spans="1:19">
      <c r="A312" t="s">
        <v>550</v>
      </c>
      <c r="B312" t="s">
        <v>64</v>
      </c>
      <c r="C312" t="s">
        <v>344</v>
      </c>
      <c r="D312" t="s">
        <v>545</v>
      </c>
      <c r="E312" t="s">
        <v>544</v>
      </c>
      <c r="F312" s="6">
        <f t="shared" si="9"/>
        <v>0.42393749999999997</v>
      </c>
      <c r="G312" s="6">
        <f t="shared" si="10"/>
        <v>0.30706249999999985</v>
      </c>
      <c r="H312" s="6">
        <v>0.36549999999999988</v>
      </c>
      <c r="I312" s="6">
        <v>0.48290624999999998</v>
      </c>
      <c r="J312" s="6">
        <v>0.43721874999999999</v>
      </c>
      <c r="K312" s="6">
        <v>0.41543749999999985</v>
      </c>
      <c r="L312" s="6">
        <v>0.40481249999999985</v>
      </c>
      <c r="M312" s="6">
        <v>0.37931250000000033</v>
      </c>
      <c r="N312" s="6">
        <v>0.35522916666666682</v>
      </c>
      <c r="O312" s="6">
        <v>0.33114583333333331</v>
      </c>
      <c r="P312" s="6">
        <v>0.30706249999999985</v>
      </c>
      <c r="Q312" s="6">
        <v>0.28297916666666634</v>
      </c>
      <c r="R312" s="6">
        <v>0.25889583333333283</v>
      </c>
      <c r="S312" s="6">
        <v>0.41587935794467751</v>
      </c>
    </row>
    <row r="313" spans="1:19">
      <c r="A313" t="s">
        <v>550</v>
      </c>
      <c r="B313" t="s">
        <v>64</v>
      </c>
      <c r="C313" t="s">
        <v>345</v>
      </c>
      <c r="D313" t="s">
        <v>545</v>
      </c>
      <c r="E313" t="s">
        <v>544</v>
      </c>
      <c r="F313" s="6">
        <f t="shared" si="9"/>
        <v>0.45156249999999992</v>
      </c>
      <c r="G313" s="6">
        <f t="shared" si="10"/>
        <v>0.32937499999999992</v>
      </c>
      <c r="H313" s="6">
        <v>0.39046874999999992</v>
      </c>
      <c r="I313" s="6">
        <v>0.5238124999999999</v>
      </c>
      <c r="J313" s="6">
        <v>0.47175000000000011</v>
      </c>
      <c r="K313" s="6">
        <v>0.42924999999999991</v>
      </c>
      <c r="L313" s="6">
        <v>0.41968749999999988</v>
      </c>
      <c r="M313" s="6">
        <v>0.41331250000000008</v>
      </c>
      <c r="N313" s="6">
        <v>0.38533333333333336</v>
      </c>
      <c r="O313" s="6">
        <v>0.35735416666666664</v>
      </c>
      <c r="P313" s="6">
        <v>0.32937499999999997</v>
      </c>
      <c r="Q313" s="6">
        <v>0.30139583333333325</v>
      </c>
      <c r="R313" s="6">
        <v>0.27341666666666653</v>
      </c>
      <c r="S313" s="6">
        <v>0.42410575811506152</v>
      </c>
    </row>
    <row r="314" spans="1:19">
      <c r="A314" t="s">
        <v>550</v>
      </c>
      <c r="B314" t="s">
        <v>64</v>
      </c>
      <c r="C314" t="s">
        <v>714</v>
      </c>
      <c r="D314" t="s">
        <v>540</v>
      </c>
      <c r="E314" t="s">
        <v>714</v>
      </c>
      <c r="F314" s="6">
        <f t="shared" si="9"/>
        <v>0.19496875</v>
      </c>
      <c r="G314" s="6">
        <f t="shared" si="10"/>
        <v>0.13228125000000002</v>
      </c>
      <c r="H314" s="6">
        <v>0.22500000000000001</v>
      </c>
      <c r="I314" s="6">
        <v>0.2369375</v>
      </c>
      <c r="J314" s="6">
        <v>0.19974999999999996</v>
      </c>
      <c r="K314" s="6">
        <v>0.18646875000000007</v>
      </c>
      <c r="L314" s="6">
        <v>0.1822187499999999</v>
      </c>
      <c r="M314" s="6">
        <v>0.16946875000000003</v>
      </c>
      <c r="N314" s="6">
        <v>0.1570729166666667</v>
      </c>
      <c r="O314" s="6">
        <v>0.14467708333333337</v>
      </c>
      <c r="P314" s="6">
        <v>0.13228125000000002</v>
      </c>
      <c r="Q314" s="6">
        <v>0.11988541666666667</v>
      </c>
      <c r="R314" s="6">
        <v>0.10748958333333333</v>
      </c>
      <c r="S314" s="6" t="s">
        <v>532</v>
      </c>
    </row>
    <row r="315" spans="1:19">
      <c r="A315" t="s">
        <v>550</v>
      </c>
      <c r="B315" t="s">
        <v>64</v>
      </c>
      <c r="C315" t="s">
        <v>348</v>
      </c>
      <c r="D315" t="s">
        <v>547</v>
      </c>
      <c r="E315" t="s">
        <v>546</v>
      </c>
      <c r="F315" s="6">
        <f t="shared" si="9"/>
        <v>0.3091875</v>
      </c>
      <c r="G315" s="6">
        <f t="shared" si="10"/>
        <v>0.14343749999999997</v>
      </c>
      <c r="H315" s="6">
        <v>0.2970046398110483</v>
      </c>
      <c r="I315" s="6">
        <v>0.42340624999999998</v>
      </c>
      <c r="J315" s="6">
        <v>0.34690625000000003</v>
      </c>
      <c r="K315" s="6">
        <v>0.30068749999999994</v>
      </c>
      <c r="L315" s="6">
        <v>0.25074999999999986</v>
      </c>
      <c r="M315" s="6">
        <v>0.22418750000000012</v>
      </c>
      <c r="N315" s="6">
        <v>0.1972708333333334</v>
      </c>
      <c r="O315" s="6">
        <v>0.17035416666666667</v>
      </c>
      <c r="P315" s="6">
        <v>0.14343749999999997</v>
      </c>
      <c r="Q315" s="6">
        <v>0.11652083333333325</v>
      </c>
      <c r="R315" s="6">
        <v>8.960416666666654E-2</v>
      </c>
      <c r="S315" s="6">
        <v>0.3038829591432764</v>
      </c>
    </row>
    <row r="316" spans="1:19">
      <c r="A316" t="s">
        <v>550</v>
      </c>
      <c r="B316" t="s">
        <v>64</v>
      </c>
      <c r="C316" t="s">
        <v>349</v>
      </c>
      <c r="D316" t="s">
        <v>547</v>
      </c>
      <c r="E316" t="s">
        <v>546</v>
      </c>
      <c r="F316" s="6">
        <f t="shared" si="9"/>
        <v>0.23799999999999999</v>
      </c>
      <c r="G316" s="6">
        <f t="shared" si="10"/>
        <v>0.12431249999999998</v>
      </c>
      <c r="H316" s="6">
        <v>0.29300862108497283</v>
      </c>
      <c r="I316" s="6">
        <v>0.35699999999999998</v>
      </c>
      <c r="J316" s="6">
        <v>0.24225000000000002</v>
      </c>
      <c r="K316" s="6">
        <v>0.21515625000000008</v>
      </c>
      <c r="L316" s="6">
        <v>0.19496874999999991</v>
      </c>
      <c r="M316" s="6">
        <v>0.18062500000000009</v>
      </c>
      <c r="N316" s="6">
        <v>0.16185416666666672</v>
      </c>
      <c r="O316" s="6">
        <v>0.14308333333333334</v>
      </c>
      <c r="P316" s="6">
        <v>0.12431249999999999</v>
      </c>
      <c r="Q316" s="6">
        <v>0.10554166666666663</v>
      </c>
      <c r="R316" s="6">
        <v>8.6770833333333269E-2</v>
      </c>
      <c r="S316" s="6">
        <v>0.19681457071957612</v>
      </c>
    </row>
    <row r="317" spans="1:19">
      <c r="A317" t="s">
        <v>550</v>
      </c>
      <c r="B317" t="s">
        <v>64</v>
      </c>
      <c r="C317" t="s">
        <v>350</v>
      </c>
      <c r="D317" t="s">
        <v>547</v>
      </c>
      <c r="E317" t="s">
        <v>546</v>
      </c>
      <c r="F317" s="6">
        <f t="shared" si="9"/>
        <v>0.176375</v>
      </c>
      <c r="G317" s="6">
        <f t="shared" si="10"/>
        <v>0.1221875</v>
      </c>
      <c r="H317" s="6">
        <v>0.22500000000000003</v>
      </c>
      <c r="I317" s="6">
        <v>0.2114375</v>
      </c>
      <c r="J317" s="6">
        <v>0.18381249999999996</v>
      </c>
      <c r="K317" s="6">
        <v>0.17212499999999997</v>
      </c>
      <c r="L317" s="6">
        <v>0.15725000000000008</v>
      </c>
      <c r="M317" s="6">
        <v>0.15724999999999992</v>
      </c>
      <c r="N317" s="6">
        <v>0.14556249999999996</v>
      </c>
      <c r="O317" s="6">
        <v>0.13387499999999999</v>
      </c>
      <c r="P317" s="6">
        <v>0.1221875</v>
      </c>
      <c r="Q317" s="6">
        <v>0.11050000000000003</v>
      </c>
      <c r="R317" s="6">
        <v>9.8812500000000053E-2</v>
      </c>
      <c r="S317" s="6">
        <v>0.19681457071957612</v>
      </c>
    </row>
    <row r="318" spans="1:19">
      <c r="A318" t="s">
        <v>550</v>
      </c>
      <c r="B318" t="s">
        <v>64</v>
      </c>
      <c r="C318" t="s">
        <v>351</v>
      </c>
      <c r="D318" t="s">
        <v>547</v>
      </c>
      <c r="E318" t="s">
        <v>546</v>
      </c>
      <c r="F318" s="6">
        <f t="shared" si="9"/>
        <v>0.18062500000000001</v>
      </c>
      <c r="G318" s="6">
        <f t="shared" si="10"/>
        <v>0.13600000000000004</v>
      </c>
      <c r="H318" s="6">
        <v>0.22500000000000003</v>
      </c>
      <c r="I318" s="6">
        <v>0.21568750000000003</v>
      </c>
      <c r="J318" s="6">
        <v>0.18487499999999996</v>
      </c>
      <c r="K318" s="6">
        <v>0.17956249999999996</v>
      </c>
      <c r="L318" s="6">
        <v>0.16787500000000011</v>
      </c>
      <c r="M318" s="6">
        <v>0.15512499999999993</v>
      </c>
      <c r="N318" s="6">
        <v>0.14874999999999997</v>
      </c>
      <c r="O318" s="6">
        <v>0.142375</v>
      </c>
      <c r="P318" s="6">
        <v>0.13600000000000001</v>
      </c>
      <c r="Q318" s="6">
        <v>0.12962500000000005</v>
      </c>
      <c r="R318" s="6">
        <v>0.12325000000000007</v>
      </c>
      <c r="S318" s="6">
        <v>0.19681457071957612</v>
      </c>
    </row>
    <row r="319" spans="1:19">
      <c r="A319" t="s">
        <v>550</v>
      </c>
      <c r="B319" t="s">
        <v>64</v>
      </c>
      <c r="C319" t="s">
        <v>352</v>
      </c>
      <c r="D319" t="s">
        <v>547</v>
      </c>
      <c r="E319" t="s">
        <v>546</v>
      </c>
      <c r="F319" s="6">
        <f t="shared" si="9"/>
        <v>0.29218749999999993</v>
      </c>
      <c r="G319" s="6">
        <f t="shared" si="10"/>
        <v>0.108375</v>
      </c>
      <c r="H319" s="6">
        <v>0.31076103137845612</v>
      </c>
      <c r="I319" s="6">
        <v>0.40959374999999998</v>
      </c>
      <c r="J319" s="6">
        <v>0.33096875000000003</v>
      </c>
      <c r="K319" s="6">
        <v>0.28262499999999996</v>
      </c>
      <c r="L319" s="6">
        <v>0.23693750000000013</v>
      </c>
      <c r="M319" s="6">
        <v>0.20081249999999987</v>
      </c>
      <c r="N319" s="6">
        <v>0.1699999999999999</v>
      </c>
      <c r="O319" s="6">
        <v>0.13918749999999994</v>
      </c>
      <c r="P319" s="6">
        <v>0.108375</v>
      </c>
      <c r="Q319" s="6">
        <v>7.7562500000000048E-2</v>
      </c>
      <c r="R319" s="6">
        <v>4.6750000000000097E-2</v>
      </c>
      <c r="S319" s="6">
        <v>0.15424725936612438</v>
      </c>
    </row>
    <row r="320" spans="1:19">
      <c r="A320" t="s">
        <v>550</v>
      </c>
      <c r="B320" t="s">
        <v>64</v>
      </c>
      <c r="C320" t="s">
        <v>353</v>
      </c>
      <c r="D320" t="s">
        <v>547</v>
      </c>
      <c r="E320" t="s">
        <v>546</v>
      </c>
      <c r="F320" s="6">
        <f t="shared" si="9"/>
        <v>0.26721874999999995</v>
      </c>
      <c r="G320" s="6">
        <f t="shared" si="10"/>
        <v>0.10890625000000005</v>
      </c>
      <c r="H320" s="6">
        <v>0.31236172839506193</v>
      </c>
      <c r="I320" s="6">
        <v>0.40640625000000002</v>
      </c>
      <c r="J320" s="6">
        <v>0.30759374999999994</v>
      </c>
      <c r="K320" s="6">
        <v>0.23587500000000017</v>
      </c>
      <c r="L320" s="6">
        <v>0.20612499999999986</v>
      </c>
      <c r="M320" s="6">
        <v>0.1800937499999998</v>
      </c>
      <c r="N320" s="6">
        <v>0.15636458333333322</v>
      </c>
      <c r="O320" s="6">
        <v>0.13263541666666664</v>
      </c>
      <c r="P320" s="6">
        <v>0.10890625000000004</v>
      </c>
      <c r="Q320" s="6">
        <v>8.5177083333333445E-2</v>
      </c>
      <c r="R320" s="6">
        <v>6.1447916666666852E-2</v>
      </c>
      <c r="S320" s="6">
        <v>0.17553091504286761</v>
      </c>
    </row>
    <row r="321" spans="1:19">
      <c r="A321" t="s">
        <v>550</v>
      </c>
      <c r="B321" t="s">
        <v>64</v>
      </c>
      <c r="C321" t="s">
        <v>354</v>
      </c>
      <c r="D321" t="s">
        <v>547</v>
      </c>
      <c r="E321" t="s">
        <v>546</v>
      </c>
      <c r="F321" s="6">
        <f t="shared" si="9"/>
        <v>0.30175000000000002</v>
      </c>
      <c r="G321" s="6">
        <f t="shared" si="10"/>
        <v>8.9249999999999968E-2</v>
      </c>
      <c r="H321" s="6">
        <v>0.31916674269273398</v>
      </c>
      <c r="I321" s="6">
        <v>0.41543750000000002</v>
      </c>
      <c r="J321" s="6">
        <v>0.34212500000000007</v>
      </c>
      <c r="K321" s="6">
        <v>0.29271874999999986</v>
      </c>
      <c r="L321" s="6">
        <v>0.24809375000000017</v>
      </c>
      <c r="M321" s="6">
        <v>0.21037499999999976</v>
      </c>
      <c r="N321" s="6">
        <v>0.16999999999999982</v>
      </c>
      <c r="O321" s="6">
        <v>0.12962499999999988</v>
      </c>
      <c r="P321" s="6">
        <v>8.9249999999999982E-2</v>
      </c>
      <c r="Q321" s="6">
        <v>4.8875000000000057E-2</v>
      </c>
      <c r="R321" s="6">
        <v>8.5000000000001324E-3</v>
      </c>
      <c r="S321" s="6">
        <v>0.15424725936612438</v>
      </c>
    </row>
    <row r="322" spans="1:19">
      <c r="A322" t="s">
        <v>550</v>
      </c>
      <c r="B322" t="s">
        <v>64</v>
      </c>
      <c r="C322" t="s">
        <v>359</v>
      </c>
      <c r="D322" t="s">
        <v>536</v>
      </c>
      <c r="E322" t="s">
        <v>535</v>
      </c>
      <c r="F322" s="6">
        <f t="shared" si="9"/>
        <v>0.28793750000000001</v>
      </c>
      <c r="G322" s="6">
        <f t="shared" si="10"/>
        <v>0.2071875</v>
      </c>
      <c r="H322" s="6">
        <v>0.26407117040606726</v>
      </c>
      <c r="I322" s="6">
        <v>0.33840625000000002</v>
      </c>
      <c r="J322" s="6">
        <v>0.30015624999999996</v>
      </c>
      <c r="K322" s="6">
        <v>0.27784375</v>
      </c>
      <c r="L322" s="6">
        <v>0.2693437500000001</v>
      </c>
      <c r="M322" s="6">
        <v>0.25393749999999993</v>
      </c>
      <c r="N322" s="6">
        <v>0.23835416666666662</v>
      </c>
      <c r="O322" s="6">
        <v>0.22277083333333331</v>
      </c>
      <c r="P322" s="6">
        <v>0.20718750000000002</v>
      </c>
      <c r="Q322" s="6">
        <v>0.19160416666666671</v>
      </c>
      <c r="R322" s="6">
        <v>0.1760208333333334</v>
      </c>
      <c r="S322" s="6" t="s">
        <v>532</v>
      </c>
    </row>
    <row r="323" spans="1:19">
      <c r="A323" t="s">
        <v>550</v>
      </c>
      <c r="B323" t="s">
        <v>64</v>
      </c>
      <c r="C323" t="s">
        <v>274</v>
      </c>
      <c r="D323" t="s">
        <v>536</v>
      </c>
      <c r="E323" t="s">
        <v>535</v>
      </c>
      <c r="F323" s="6">
        <f t="shared" si="9"/>
        <v>0.25871875</v>
      </c>
      <c r="G323" s="6">
        <f t="shared" si="10"/>
        <v>0.21196874999999996</v>
      </c>
      <c r="H323" s="6">
        <v>0.24099979065483179</v>
      </c>
      <c r="I323" s="6">
        <v>0.29590624999999998</v>
      </c>
      <c r="J323" s="6">
        <v>0.26296874999999997</v>
      </c>
      <c r="K323" s="6">
        <v>0.25234374999999998</v>
      </c>
      <c r="L323" s="6">
        <v>0.24490625000000019</v>
      </c>
      <c r="M323" s="6">
        <v>0.23746874999999984</v>
      </c>
      <c r="N323" s="6">
        <v>0.22896874999999989</v>
      </c>
      <c r="O323" s="6">
        <v>0.22046874999999994</v>
      </c>
      <c r="P323" s="6">
        <v>0.21196874999999996</v>
      </c>
      <c r="Q323" s="6">
        <v>0.20346875</v>
      </c>
      <c r="R323" s="6">
        <v>0.19496875000000005</v>
      </c>
      <c r="S323" s="6" t="s">
        <v>532</v>
      </c>
    </row>
    <row r="324" spans="1:19">
      <c r="A324" t="s">
        <v>550</v>
      </c>
      <c r="B324" t="s">
        <v>64</v>
      </c>
      <c r="C324" t="s">
        <v>275</v>
      </c>
      <c r="D324" t="s">
        <v>536</v>
      </c>
      <c r="E324" t="s">
        <v>535</v>
      </c>
      <c r="F324" s="6">
        <f t="shared" si="9"/>
        <v>0.30653124999999998</v>
      </c>
      <c r="G324" s="6">
        <f t="shared" si="10"/>
        <v>0.20453124999999997</v>
      </c>
      <c r="H324" s="6">
        <v>0.28155199423948413</v>
      </c>
      <c r="I324" s="6">
        <v>0.36762499999999998</v>
      </c>
      <c r="J324" s="6">
        <v>0.32193749999999999</v>
      </c>
      <c r="K324" s="6">
        <v>0.29696875000000006</v>
      </c>
      <c r="L324" s="6">
        <v>0.28209375000000009</v>
      </c>
      <c r="M324" s="6">
        <v>0.26403124999999972</v>
      </c>
      <c r="N324" s="6">
        <v>0.24419791666666646</v>
      </c>
      <c r="O324" s="6">
        <v>0.2243645833333332</v>
      </c>
      <c r="P324" s="6">
        <v>0.20453124999999997</v>
      </c>
      <c r="Q324" s="6">
        <v>0.18469791666666671</v>
      </c>
      <c r="R324" s="6">
        <v>0.16486458333333345</v>
      </c>
      <c r="S324" s="6" t="s">
        <v>532</v>
      </c>
    </row>
    <row r="325" spans="1:19">
      <c r="A325" t="s">
        <v>550</v>
      </c>
      <c r="B325" t="s">
        <v>64</v>
      </c>
      <c r="C325" t="s">
        <v>276</v>
      </c>
      <c r="D325" t="s">
        <v>536</v>
      </c>
      <c r="E325" t="s">
        <v>535</v>
      </c>
      <c r="F325" s="6">
        <f t="shared" si="9"/>
        <v>0.3198125</v>
      </c>
      <c r="G325" s="6">
        <f t="shared" si="10"/>
        <v>0.1816875</v>
      </c>
      <c r="H325" s="6">
        <v>0.29428237546280711</v>
      </c>
      <c r="I325" s="6">
        <v>0.40640624999999997</v>
      </c>
      <c r="J325" s="6">
        <v>0.34371874999999991</v>
      </c>
      <c r="K325" s="6">
        <v>0.31450000000000006</v>
      </c>
      <c r="L325" s="6">
        <v>0.27625000000000016</v>
      </c>
      <c r="M325" s="6">
        <v>0.2581874999999999</v>
      </c>
      <c r="N325" s="6">
        <v>0.23268749999999994</v>
      </c>
      <c r="O325" s="6">
        <v>0.20718749999999997</v>
      </c>
      <c r="P325" s="6">
        <v>0.18168750000000003</v>
      </c>
      <c r="Q325" s="6">
        <v>0.15618750000000006</v>
      </c>
      <c r="R325" s="6">
        <v>0.1306875000000001</v>
      </c>
      <c r="S325" s="6" t="s">
        <v>532</v>
      </c>
    </row>
    <row r="326" spans="1:19">
      <c r="A326" t="s">
        <v>550</v>
      </c>
      <c r="B326" t="s">
        <v>64</v>
      </c>
      <c r="C326" t="s">
        <v>277</v>
      </c>
      <c r="D326" t="s">
        <v>536</v>
      </c>
      <c r="E326" t="s">
        <v>535</v>
      </c>
      <c r="F326" s="6">
        <f t="shared" si="9"/>
        <v>0.24012499999999992</v>
      </c>
      <c r="G326" s="6">
        <f t="shared" si="10"/>
        <v>0.1275</v>
      </c>
      <c r="H326" s="6">
        <v>0.26874843396191395</v>
      </c>
      <c r="I326" s="6">
        <v>0.34318749999999998</v>
      </c>
      <c r="J326" s="6">
        <v>0.26137500000000002</v>
      </c>
      <c r="K326" s="6">
        <v>0.21940624999999994</v>
      </c>
      <c r="L326" s="6">
        <v>0.20028125000000005</v>
      </c>
      <c r="M326" s="6">
        <v>0.17637499999999984</v>
      </c>
      <c r="N326" s="6">
        <v>0.16008333333333322</v>
      </c>
      <c r="O326" s="6">
        <v>0.1437916666666666</v>
      </c>
      <c r="P326" s="6">
        <v>0.1275</v>
      </c>
      <c r="Q326" s="6">
        <v>0.1112083333333334</v>
      </c>
      <c r="R326" s="6">
        <v>9.4916666666666788E-2</v>
      </c>
      <c r="S326" s="6" t="s">
        <v>532</v>
      </c>
    </row>
    <row r="327" spans="1:19">
      <c r="A327" t="s">
        <v>550</v>
      </c>
      <c r="B327" t="s">
        <v>64</v>
      </c>
      <c r="C327" t="s">
        <v>278</v>
      </c>
      <c r="D327" t="s">
        <v>536</v>
      </c>
      <c r="E327" t="s">
        <v>535</v>
      </c>
      <c r="F327" s="6">
        <f t="shared" si="9"/>
        <v>0.22843749999999999</v>
      </c>
      <c r="G327" s="6">
        <f t="shared" si="10"/>
        <v>0.15193749999999998</v>
      </c>
      <c r="H327" s="6">
        <v>0.25628215623852546</v>
      </c>
      <c r="I327" s="6">
        <v>0.29909375000000005</v>
      </c>
      <c r="J327" s="6">
        <v>0.23959374999999994</v>
      </c>
      <c r="K327" s="6">
        <v>0.21196875000000007</v>
      </c>
      <c r="L327" s="6">
        <v>0.20771874999999992</v>
      </c>
      <c r="M327" s="6">
        <v>0.18381249999999996</v>
      </c>
      <c r="N327" s="6">
        <v>0.17318749999999997</v>
      </c>
      <c r="O327" s="6">
        <v>0.16256249999999997</v>
      </c>
      <c r="P327" s="6">
        <v>0.15193749999999998</v>
      </c>
      <c r="Q327" s="6">
        <v>0.14131249999999998</v>
      </c>
      <c r="R327" s="6">
        <v>0.13068749999999998</v>
      </c>
      <c r="S327" s="6" t="s">
        <v>532</v>
      </c>
    </row>
    <row r="328" spans="1:19">
      <c r="A328" t="s">
        <v>550</v>
      </c>
      <c r="B328" t="s">
        <v>64</v>
      </c>
      <c r="C328" t="s">
        <v>279</v>
      </c>
      <c r="D328" t="s">
        <v>536</v>
      </c>
      <c r="E328" t="s">
        <v>535</v>
      </c>
      <c r="F328" s="6">
        <f t="shared" si="9"/>
        <v>0.19549999999999995</v>
      </c>
      <c r="G328" s="6">
        <f t="shared" si="10"/>
        <v>0.12750000000000003</v>
      </c>
      <c r="H328" s="6">
        <v>0.24387993412726539</v>
      </c>
      <c r="I328" s="6">
        <v>0.26084374999999999</v>
      </c>
      <c r="J328" s="6">
        <v>0.20665625000000001</v>
      </c>
      <c r="K328" s="6">
        <v>0.18274999999999997</v>
      </c>
      <c r="L328" s="6">
        <v>0.16362499999999996</v>
      </c>
      <c r="M328" s="6">
        <v>0.16362499999999983</v>
      </c>
      <c r="N328" s="6">
        <v>0.15158333333333324</v>
      </c>
      <c r="O328" s="6">
        <v>0.13954166666666665</v>
      </c>
      <c r="P328" s="6">
        <v>0.12750000000000003</v>
      </c>
      <c r="Q328" s="6">
        <v>0.11545833333333343</v>
      </c>
      <c r="R328" s="6">
        <v>0.10341666666666682</v>
      </c>
      <c r="S328" s="6" t="s">
        <v>532</v>
      </c>
    </row>
    <row r="329" spans="1:19">
      <c r="A329" t="s">
        <v>550</v>
      </c>
      <c r="B329" t="s">
        <v>64</v>
      </c>
      <c r="C329" t="s">
        <v>280</v>
      </c>
      <c r="D329" t="s">
        <v>536</v>
      </c>
      <c r="E329" t="s">
        <v>535</v>
      </c>
      <c r="F329" s="6">
        <f t="shared" ref="F329:F348" si="12">AVERAGE(I329:M329)</f>
        <v>0.18168749999999997</v>
      </c>
      <c r="G329" s="6">
        <f t="shared" ref="G329:G348" si="13">AVERAGE(N329:R329)</f>
        <v>9.4562500000000008E-2</v>
      </c>
      <c r="H329" s="6">
        <v>0.22500000000000001</v>
      </c>
      <c r="I329" s="6">
        <v>0.24171875000000004</v>
      </c>
      <c r="J329" s="6">
        <v>0.19603124999999988</v>
      </c>
      <c r="K329" s="6">
        <v>0.17584375000000002</v>
      </c>
      <c r="L329" s="6">
        <v>0.15140625000000002</v>
      </c>
      <c r="M329" s="6">
        <v>0.14343750000000002</v>
      </c>
      <c r="N329" s="6">
        <v>0.12714583333333335</v>
      </c>
      <c r="O329" s="6">
        <v>0.11085416666666667</v>
      </c>
      <c r="P329" s="6">
        <v>9.4562500000000008E-2</v>
      </c>
      <c r="Q329" s="6">
        <v>7.8270833333333331E-2</v>
      </c>
      <c r="R329" s="6">
        <v>6.1979166666666655E-2</v>
      </c>
      <c r="S329" s="6" t="s">
        <v>532</v>
      </c>
    </row>
    <row r="330" spans="1:19">
      <c r="A330" t="s">
        <v>550</v>
      </c>
      <c r="B330" t="s">
        <v>64</v>
      </c>
      <c r="C330" t="s">
        <v>281</v>
      </c>
      <c r="D330" t="s">
        <v>536</v>
      </c>
      <c r="E330" t="s">
        <v>535</v>
      </c>
      <c r="F330" s="6">
        <f t="shared" si="12"/>
        <v>0.18381249999999999</v>
      </c>
      <c r="G330" s="6">
        <f t="shared" si="13"/>
        <v>0.12962500000000002</v>
      </c>
      <c r="H330" s="6">
        <v>0.22500000000000001</v>
      </c>
      <c r="I330" s="6">
        <v>0.22950000000000001</v>
      </c>
      <c r="J330" s="6">
        <v>0.19018749999999998</v>
      </c>
      <c r="K330" s="6">
        <v>0.17796875000000004</v>
      </c>
      <c r="L330" s="6">
        <v>0.16521875000000003</v>
      </c>
      <c r="M330" s="6">
        <v>0.15618749999999992</v>
      </c>
      <c r="N330" s="6">
        <v>0.14733333333333329</v>
      </c>
      <c r="O330" s="6">
        <v>0.13847916666666665</v>
      </c>
      <c r="P330" s="6">
        <v>0.12962500000000002</v>
      </c>
      <c r="Q330" s="6">
        <v>0.12077083333333338</v>
      </c>
      <c r="R330" s="6">
        <v>0.11191666666666675</v>
      </c>
      <c r="S330" s="6" t="s">
        <v>532</v>
      </c>
    </row>
    <row r="331" spans="1:19">
      <c r="A331" t="s">
        <v>550</v>
      </c>
      <c r="B331" t="s">
        <v>64</v>
      </c>
      <c r="C331" t="s">
        <v>282</v>
      </c>
      <c r="D331" t="s">
        <v>536</v>
      </c>
      <c r="E331" t="s">
        <v>535</v>
      </c>
      <c r="F331" s="6">
        <f t="shared" si="12"/>
        <v>0.23162499999999997</v>
      </c>
      <c r="G331" s="6">
        <f t="shared" si="13"/>
        <v>0.15831250000000002</v>
      </c>
      <c r="H331" s="6">
        <v>0.24877820765334843</v>
      </c>
      <c r="I331" s="6">
        <v>0.29112500000000002</v>
      </c>
      <c r="J331" s="6">
        <v>0.23906249999999998</v>
      </c>
      <c r="K331" s="6">
        <v>0.2172812499999999</v>
      </c>
      <c r="L331" s="6">
        <v>0.21090625000000005</v>
      </c>
      <c r="M331" s="6">
        <v>0.19974999999999987</v>
      </c>
      <c r="N331" s="6">
        <v>0.18593749999999992</v>
      </c>
      <c r="O331" s="6">
        <v>0.17212499999999997</v>
      </c>
      <c r="P331" s="6">
        <v>0.15831250000000002</v>
      </c>
      <c r="Q331" s="6">
        <v>0.14450000000000007</v>
      </c>
      <c r="R331" s="6">
        <v>0.13068750000000012</v>
      </c>
      <c r="S331" s="6" t="s">
        <v>532</v>
      </c>
    </row>
    <row r="332" spans="1:19">
      <c r="A332" t="s">
        <v>550</v>
      </c>
      <c r="B332" t="s">
        <v>64</v>
      </c>
      <c r="C332" t="s">
        <v>283</v>
      </c>
      <c r="D332" t="s">
        <v>536</v>
      </c>
      <c r="E332" t="s">
        <v>535</v>
      </c>
      <c r="F332" s="6">
        <f t="shared" si="12"/>
        <v>0.22790624999999992</v>
      </c>
      <c r="G332" s="6">
        <f t="shared" si="13"/>
        <v>0.11315625000000004</v>
      </c>
      <c r="H332" s="6">
        <v>0.26734259402374538</v>
      </c>
      <c r="I332" s="6">
        <v>0.33574999999999999</v>
      </c>
      <c r="J332" s="6">
        <v>0.25181249999999994</v>
      </c>
      <c r="K332" s="6">
        <v>0.21090624999999993</v>
      </c>
      <c r="L332" s="6">
        <v>0.17690625000000004</v>
      </c>
      <c r="M332" s="6">
        <v>0.16415624999999978</v>
      </c>
      <c r="N332" s="6">
        <v>0.14715624999999988</v>
      </c>
      <c r="O332" s="6">
        <v>0.13015624999999997</v>
      </c>
      <c r="P332" s="6">
        <v>0.11315625000000004</v>
      </c>
      <c r="Q332" s="6">
        <v>9.6156250000000124E-2</v>
      </c>
      <c r="R332" s="6">
        <v>7.9156250000000206E-2</v>
      </c>
      <c r="S332" s="6" t="s">
        <v>532</v>
      </c>
    </row>
    <row r="333" spans="1:19">
      <c r="A333" t="s">
        <v>550</v>
      </c>
      <c r="B333" t="s">
        <v>64</v>
      </c>
      <c r="C333" t="s">
        <v>284</v>
      </c>
      <c r="D333" t="s">
        <v>536</v>
      </c>
      <c r="E333" t="s">
        <v>535</v>
      </c>
      <c r="F333" s="6">
        <f t="shared" si="12"/>
        <v>0.23056249999999995</v>
      </c>
      <c r="G333" s="6">
        <f t="shared" si="13"/>
        <v>0.12962499999999996</v>
      </c>
      <c r="H333" s="6">
        <v>0.26856676643277394</v>
      </c>
      <c r="I333" s="6">
        <v>0.31078124999999995</v>
      </c>
      <c r="J333" s="6">
        <v>0.24278125</v>
      </c>
      <c r="K333" s="6">
        <v>0.21781250000000002</v>
      </c>
      <c r="L333" s="6">
        <v>0.19337499999999985</v>
      </c>
      <c r="M333" s="6">
        <v>0.1880625000000001</v>
      </c>
      <c r="N333" s="6">
        <v>0.16858333333333339</v>
      </c>
      <c r="O333" s="6">
        <v>0.14910416666666668</v>
      </c>
      <c r="P333" s="6">
        <v>0.12962499999999996</v>
      </c>
      <c r="Q333" s="6">
        <v>0.11014583333333325</v>
      </c>
      <c r="R333" s="6">
        <v>9.0666666666666534E-2</v>
      </c>
      <c r="S333" s="6" t="s">
        <v>532</v>
      </c>
    </row>
    <row r="334" spans="1:19">
      <c r="A334" t="s">
        <v>550</v>
      </c>
      <c r="B334" t="s">
        <v>64</v>
      </c>
      <c r="C334" t="s">
        <v>285</v>
      </c>
      <c r="D334" t="s">
        <v>536</v>
      </c>
      <c r="E334" t="s">
        <v>535</v>
      </c>
      <c r="F334" s="6">
        <f t="shared" si="12"/>
        <v>0.25128125000000001</v>
      </c>
      <c r="G334" s="6">
        <f t="shared" si="13"/>
        <v>0.12378125</v>
      </c>
      <c r="H334" s="6">
        <v>0.27993963949862127</v>
      </c>
      <c r="I334" s="6">
        <v>0.35912499999999997</v>
      </c>
      <c r="J334" s="6">
        <v>0.26881250000000001</v>
      </c>
      <c r="K334" s="6">
        <v>0.24065624999999996</v>
      </c>
      <c r="L334" s="6">
        <v>0.21090624999999993</v>
      </c>
      <c r="M334" s="6">
        <v>0.17690625000000015</v>
      </c>
      <c r="N334" s="6">
        <v>0.15919791666666677</v>
      </c>
      <c r="O334" s="6">
        <v>0.14148958333333339</v>
      </c>
      <c r="P334" s="6">
        <v>0.12378125</v>
      </c>
      <c r="Q334" s="6">
        <v>0.10607291666666661</v>
      </c>
      <c r="R334" s="6">
        <v>8.8364583333333233E-2</v>
      </c>
      <c r="S334" s="6" t="s">
        <v>532</v>
      </c>
    </row>
    <row r="335" spans="1:19">
      <c r="A335" t="s">
        <v>550</v>
      </c>
      <c r="B335" t="s">
        <v>64</v>
      </c>
      <c r="C335" t="s">
        <v>286</v>
      </c>
      <c r="D335" t="s">
        <v>536</v>
      </c>
      <c r="E335" t="s">
        <v>535</v>
      </c>
      <c r="F335" s="6">
        <f t="shared" si="12"/>
        <v>0.22631249999999997</v>
      </c>
      <c r="G335" s="6">
        <f t="shared" si="13"/>
        <v>0.15406250000000002</v>
      </c>
      <c r="H335" s="6">
        <v>0.25017750830462593</v>
      </c>
      <c r="I335" s="6">
        <v>0.28528124999999993</v>
      </c>
      <c r="J335" s="6">
        <v>0.23215625000000004</v>
      </c>
      <c r="K335" s="6">
        <v>0.21568749999999992</v>
      </c>
      <c r="L335" s="6">
        <v>0.19975000000000009</v>
      </c>
      <c r="M335" s="6">
        <v>0.19868749999999988</v>
      </c>
      <c r="N335" s="6">
        <v>0.18381249999999993</v>
      </c>
      <c r="O335" s="6">
        <v>0.16893749999999999</v>
      </c>
      <c r="P335" s="6">
        <v>0.15406250000000002</v>
      </c>
      <c r="Q335" s="6">
        <v>0.13918750000000008</v>
      </c>
      <c r="R335" s="6">
        <v>0.12431250000000012</v>
      </c>
      <c r="S335" s="6" t="s">
        <v>532</v>
      </c>
    </row>
    <row r="336" spans="1:19">
      <c r="A336" t="s">
        <v>550</v>
      </c>
      <c r="B336" t="s">
        <v>64</v>
      </c>
      <c r="C336" t="s">
        <v>287</v>
      </c>
      <c r="D336" t="s">
        <v>536</v>
      </c>
      <c r="E336" t="s">
        <v>535</v>
      </c>
      <c r="F336" s="6">
        <f t="shared" si="12"/>
        <v>0.24596875000000001</v>
      </c>
      <c r="G336" s="6">
        <f t="shared" si="13"/>
        <v>0.16096874999999999</v>
      </c>
      <c r="H336" s="6">
        <v>0.25372133933697133</v>
      </c>
      <c r="I336" s="6">
        <v>0.32246875000000003</v>
      </c>
      <c r="J336" s="6">
        <v>0.25659374999999995</v>
      </c>
      <c r="K336" s="6">
        <v>0.23215624999999995</v>
      </c>
      <c r="L336" s="6">
        <v>0.21728124999999993</v>
      </c>
      <c r="M336" s="6">
        <v>0.20134375000000004</v>
      </c>
      <c r="N336" s="6">
        <v>0.18788541666666669</v>
      </c>
      <c r="O336" s="6">
        <v>0.17442708333333334</v>
      </c>
      <c r="P336" s="6">
        <v>0.16096875000000002</v>
      </c>
      <c r="Q336" s="6">
        <v>0.14751041666666667</v>
      </c>
      <c r="R336" s="6">
        <v>0.13405208333333332</v>
      </c>
      <c r="S336" s="6" t="s">
        <v>532</v>
      </c>
    </row>
    <row r="337" spans="1:19">
      <c r="A337" t="s">
        <v>550</v>
      </c>
      <c r="B337" t="s">
        <v>64</v>
      </c>
      <c r="C337" t="s">
        <v>288</v>
      </c>
      <c r="D337" t="s">
        <v>536</v>
      </c>
      <c r="E337" t="s">
        <v>535</v>
      </c>
      <c r="F337" s="6">
        <f t="shared" si="12"/>
        <v>0.15778125000000004</v>
      </c>
      <c r="G337" s="6">
        <f t="shared" si="13"/>
        <v>8.2343749999999993E-2</v>
      </c>
      <c r="H337" s="6">
        <v>0.22500000000000001</v>
      </c>
      <c r="I337" s="6">
        <v>0.20984375</v>
      </c>
      <c r="J337" s="6">
        <v>0.16415625</v>
      </c>
      <c r="K337" s="6">
        <v>0.14715624999999993</v>
      </c>
      <c r="L337" s="6">
        <v>0.13546875</v>
      </c>
      <c r="M337" s="6">
        <v>0.13228125000000007</v>
      </c>
      <c r="N337" s="6">
        <v>0.11563541666666671</v>
      </c>
      <c r="O337" s="6">
        <v>9.8989583333333353E-2</v>
      </c>
      <c r="P337" s="6">
        <v>8.2343750000000007E-2</v>
      </c>
      <c r="Q337" s="6">
        <v>6.5697916666666648E-2</v>
      </c>
      <c r="R337" s="6">
        <v>4.9052083333333288E-2</v>
      </c>
      <c r="S337" s="6" t="s">
        <v>532</v>
      </c>
    </row>
    <row r="338" spans="1:19">
      <c r="A338" t="s">
        <v>550</v>
      </c>
      <c r="B338" t="s">
        <v>64</v>
      </c>
      <c r="C338" t="s">
        <v>289</v>
      </c>
      <c r="D338" t="s">
        <v>536</v>
      </c>
      <c r="E338" t="s">
        <v>535</v>
      </c>
      <c r="F338" s="6">
        <f t="shared" si="12"/>
        <v>0.16893749999999999</v>
      </c>
      <c r="G338" s="6">
        <f t="shared" si="13"/>
        <v>9.5625000000000002E-2</v>
      </c>
      <c r="H338" s="6">
        <v>0.22500000000000001</v>
      </c>
      <c r="I338" s="6">
        <v>0.22790625000000003</v>
      </c>
      <c r="J338" s="6">
        <v>0.17903124999999992</v>
      </c>
      <c r="K338" s="6">
        <v>0.16043750000000007</v>
      </c>
      <c r="L338" s="6">
        <v>0.15299999999999986</v>
      </c>
      <c r="M338" s="6">
        <v>0.12431250000000013</v>
      </c>
      <c r="N338" s="6">
        <v>0.11475000000000009</v>
      </c>
      <c r="O338" s="6">
        <v>0.10518750000000004</v>
      </c>
      <c r="P338" s="6">
        <v>9.5625000000000016E-2</v>
      </c>
      <c r="Q338" s="6">
        <v>8.6062499999999972E-2</v>
      </c>
      <c r="R338" s="6">
        <v>7.6499999999999929E-2</v>
      </c>
      <c r="S338" s="6" t="s">
        <v>532</v>
      </c>
    </row>
    <row r="339" spans="1:19">
      <c r="A339" t="s">
        <v>550</v>
      </c>
      <c r="B339" t="s">
        <v>64</v>
      </c>
      <c r="C339" t="s">
        <v>290</v>
      </c>
      <c r="D339" t="s">
        <v>536</v>
      </c>
      <c r="E339" t="s">
        <v>535</v>
      </c>
      <c r="F339" s="6">
        <f t="shared" si="12"/>
        <v>0.197625</v>
      </c>
      <c r="G339" s="6">
        <f t="shared" si="13"/>
        <v>0.11475000000000002</v>
      </c>
      <c r="H339" s="6">
        <v>0.24536638077640646</v>
      </c>
      <c r="I339" s="6">
        <v>0.26403125</v>
      </c>
      <c r="J339" s="6">
        <v>0.20878125000000006</v>
      </c>
      <c r="K339" s="6">
        <v>0.18699999999999986</v>
      </c>
      <c r="L339" s="6">
        <v>0.1689375000000001</v>
      </c>
      <c r="M339" s="6">
        <v>0.15937499999999996</v>
      </c>
      <c r="N339" s="6">
        <v>0.14449999999999996</v>
      </c>
      <c r="O339" s="6">
        <v>0.12962499999999999</v>
      </c>
      <c r="P339" s="6">
        <v>0.11475</v>
      </c>
      <c r="Q339" s="6">
        <v>9.9875000000000019E-2</v>
      </c>
      <c r="R339" s="6">
        <v>8.5000000000000034E-2</v>
      </c>
      <c r="S339" s="6" t="s">
        <v>532</v>
      </c>
    </row>
    <row r="340" spans="1:19">
      <c r="A340" t="s">
        <v>550</v>
      </c>
      <c r="B340" t="s">
        <v>64</v>
      </c>
      <c r="C340" t="s">
        <v>360</v>
      </c>
      <c r="D340" t="s">
        <v>536</v>
      </c>
      <c r="E340" t="s">
        <v>535</v>
      </c>
      <c r="F340" s="6">
        <f t="shared" si="12"/>
        <v>0.23746875000000003</v>
      </c>
      <c r="G340" s="6">
        <f t="shared" si="13"/>
        <v>0.10996875000000002</v>
      </c>
      <c r="H340" s="6">
        <v>0.26456483931185465</v>
      </c>
      <c r="I340" s="6">
        <v>0.32406249999999998</v>
      </c>
      <c r="J340" s="6">
        <v>0.2603125</v>
      </c>
      <c r="K340" s="6">
        <v>0.2300312500000001</v>
      </c>
      <c r="L340" s="6">
        <v>0.19921874999999981</v>
      </c>
      <c r="M340" s="6">
        <v>0.17371875000000003</v>
      </c>
      <c r="N340" s="6">
        <v>0.15246875000000004</v>
      </c>
      <c r="O340" s="6">
        <v>0.13121875000000005</v>
      </c>
      <c r="P340" s="6">
        <v>0.10996875000000002</v>
      </c>
      <c r="Q340" s="6">
        <v>8.8718750000000013E-2</v>
      </c>
      <c r="R340" s="6">
        <v>6.7468750000000008E-2</v>
      </c>
      <c r="S340" s="6" t="s">
        <v>532</v>
      </c>
    </row>
    <row r="341" spans="1:19">
      <c r="A341" t="s">
        <v>550</v>
      </c>
      <c r="B341" t="s">
        <v>64</v>
      </c>
      <c r="C341" t="s">
        <v>291</v>
      </c>
      <c r="D341" t="s">
        <v>536</v>
      </c>
      <c r="E341" t="s">
        <v>535</v>
      </c>
      <c r="F341" s="6">
        <f t="shared" si="12"/>
        <v>0.27731249999999996</v>
      </c>
      <c r="G341" s="6">
        <f t="shared" si="13"/>
        <v>0.12006249999999999</v>
      </c>
      <c r="H341" s="6">
        <v>0.29329656532716181</v>
      </c>
      <c r="I341" s="6">
        <v>0.3878125</v>
      </c>
      <c r="J341" s="6">
        <v>0.30812499999999993</v>
      </c>
      <c r="K341" s="6">
        <v>0.26668749999999986</v>
      </c>
      <c r="L341" s="6">
        <v>0.22950000000000023</v>
      </c>
      <c r="M341" s="6">
        <v>0.19443749999999987</v>
      </c>
      <c r="N341" s="6">
        <v>0.16964583333333325</v>
      </c>
      <c r="O341" s="6">
        <v>0.14485416666666662</v>
      </c>
      <c r="P341" s="6">
        <v>0.12006249999999999</v>
      </c>
      <c r="Q341" s="6">
        <v>9.527083333333336E-2</v>
      </c>
      <c r="R341" s="6">
        <v>7.0479166666666732E-2</v>
      </c>
      <c r="S341" s="6" t="s">
        <v>532</v>
      </c>
    </row>
    <row r="342" spans="1:19">
      <c r="A342" t="s">
        <v>550</v>
      </c>
      <c r="B342" t="s">
        <v>64</v>
      </c>
      <c r="C342" t="s">
        <v>292</v>
      </c>
      <c r="D342" t="s">
        <v>536</v>
      </c>
      <c r="E342" t="s">
        <v>535</v>
      </c>
      <c r="F342" s="6">
        <f t="shared" si="12"/>
        <v>0</v>
      </c>
      <c r="G342" s="6">
        <f t="shared" si="13"/>
        <v>0</v>
      </c>
      <c r="H342" s="6" t="s">
        <v>532</v>
      </c>
      <c r="I342" s="6">
        <v>0</v>
      </c>
      <c r="J342" s="6">
        <v>0</v>
      </c>
      <c r="K342" s="6">
        <v>0</v>
      </c>
      <c r="L342" s="6">
        <v>0</v>
      </c>
      <c r="M342" s="6">
        <v>0</v>
      </c>
      <c r="N342" s="6">
        <v>0</v>
      </c>
      <c r="O342" s="6">
        <v>0</v>
      </c>
      <c r="P342" s="6">
        <v>0</v>
      </c>
      <c r="Q342" s="6">
        <v>0</v>
      </c>
      <c r="R342" s="6">
        <v>0</v>
      </c>
      <c r="S342" s="6" t="s">
        <v>532</v>
      </c>
    </row>
    <row r="343" spans="1:19">
      <c r="A343" t="s">
        <v>550</v>
      </c>
      <c r="B343" t="s">
        <v>64</v>
      </c>
      <c r="C343" t="s">
        <v>293</v>
      </c>
      <c r="D343" t="s">
        <v>536</v>
      </c>
      <c r="E343" t="s">
        <v>535</v>
      </c>
      <c r="F343" s="6">
        <f t="shared" si="12"/>
        <v>0.26190625000000001</v>
      </c>
      <c r="G343" s="6">
        <f t="shared" si="13"/>
        <v>0.13865624999999998</v>
      </c>
      <c r="H343" s="6">
        <v>0.27541648456587259</v>
      </c>
      <c r="I343" s="6">
        <v>0.35434375000000001</v>
      </c>
      <c r="J343" s="6">
        <v>0.28209375000000009</v>
      </c>
      <c r="K343" s="6">
        <v>0.24490624999999988</v>
      </c>
      <c r="L343" s="6">
        <v>0.22153125000000004</v>
      </c>
      <c r="M343" s="6">
        <v>0.20665624999999993</v>
      </c>
      <c r="N343" s="6">
        <v>0.18398958333333326</v>
      </c>
      <c r="O343" s="6">
        <v>0.16132291666666659</v>
      </c>
      <c r="P343" s="6">
        <v>0.13865624999999995</v>
      </c>
      <c r="Q343" s="6">
        <v>0.1159895833333333</v>
      </c>
      <c r="R343" s="6">
        <v>9.3322916666666644E-2</v>
      </c>
      <c r="S343" s="6" t="s">
        <v>532</v>
      </c>
    </row>
    <row r="344" spans="1:19">
      <c r="A344" t="s">
        <v>550</v>
      </c>
      <c r="B344" t="s">
        <v>64</v>
      </c>
      <c r="C344" t="s">
        <v>294</v>
      </c>
      <c r="D344" t="s">
        <v>536</v>
      </c>
      <c r="E344" t="s">
        <v>535</v>
      </c>
      <c r="F344" s="6">
        <f t="shared" si="12"/>
        <v>0</v>
      </c>
      <c r="G344" s="6">
        <f t="shared" si="13"/>
        <v>0</v>
      </c>
      <c r="H344" s="6" t="s">
        <v>532</v>
      </c>
      <c r="I344" s="6">
        <v>0</v>
      </c>
      <c r="J344" s="6">
        <v>0</v>
      </c>
      <c r="K344" s="6">
        <v>0</v>
      </c>
      <c r="L344" s="6">
        <v>0</v>
      </c>
      <c r="M344" s="6">
        <v>0</v>
      </c>
      <c r="N344" s="6">
        <v>0</v>
      </c>
      <c r="O344" s="6">
        <v>0</v>
      </c>
      <c r="P344" s="6">
        <v>0</v>
      </c>
      <c r="Q344" s="6">
        <v>0</v>
      </c>
      <c r="R344" s="6">
        <v>0</v>
      </c>
      <c r="S344" s="6" t="s">
        <v>532</v>
      </c>
    </row>
    <row r="345" spans="1:19">
      <c r="A345" t="s">
        <v>550</v>
      </c>
      <c r="B345" t="s">
        <v>64</v>
      </c>
      <c r="C345" t="s">
        <v>295</v>
      </c>
      <c r="D345" t="s">
        <v>536</v>
      </c>
      <c r="E345" t="s">
        <v>535</v>
      </c>
      <c r="F345" s="6">
        <f t="shared" si="12"/>
        <v>0.25446875000000002</v>
      </c>
      <c r="G345" s="6">
        <f t="shared" si="13"/>
        <v>0.15246874999999999</v>
      </c>
      <c r="H345" s="6">
        <v>0.26224116825273869</v>
      </c>
      <c r="I345" s="6">
        <v>0.33096875000000003</v>
      </c>
      <c r="J345" s="6">
        <v>0.26615624999999998</v>
      </c>
      <c r="K345" s="6">
        <v>0.24278124999999987</v>
      </c>
      <c r="L345" s="6">
        <v>0.22684375000000029</v>
      </c>
      <c r="M345" s="6">
        <v>0.20559375000000005</v>
      </c>
      <c r="N345" s="6">
        <v>0.18788541666666669</v>
      </c>
      <c r="O345" s="6">
        <v>0.17017708333333334</v>
      </c>
      <c r="P345" s="6">
        <v>0.15246874999999996</v>
      </c>
      <c r="Q345" s="6">
        <v>0.1347604166666666</v>
      </c>
      <c r="R345" s="6">
        <v>0.11705208333333324</v>
      </c>
      <c r="S345" s="6" t="s">
        <v>532</v>
      </c>
    </row>
    <row r="346" spans="1:19">
      <c r="A346" t="s">
        <v>550</v>
      </c>
      <c r="B346" t="s">
        <v>64</v>
      </c>
      <c r="C346" t="s">
        <v>296</v>
      </c>
      <c r="D346" t="s">
        <v>536</v>
      </c>
      <c r="E346" t="s">
        <v>535</v>
      </c>
      <c r="F346" s="6">
        <f t="shared" si="12"/>
        <v>0.22843749999999999</v>
      </c>
      <c r="G346" s="6">
        <f t="shared" si="13"/>
        <v>0.15937499999999999</v>
      </c>
      <c r="H346" s="6">
        <v>0.23986597856835801</v>
      </c>
      <c r="I346" s="6">
        <v>0.27412500000000001</v>
      </c>
      <c r="J346" s="6">
        <v>0.2348124999999999</v>
      </c>
      <c r="K346" s="6">
        <v>0.21940625000000014</v>
      </c>
      <c r="L346" s="6">
        <v>0.20878125000000006</v>
      </c>
      <c r="M346" s="6">
        <v>0.20506249999999987</v>
      </c>
      <c r="N346" s="6">
        <v>0.18983333333333324</v>
      </c>
      <c r="O346" s="6">
        <v>0.17460416666666662</v>
      </c>
      <c r="P346" s="6">
        <v>0.15937499999999999</v>
      </c>
      <c r="Q346" s="6">
        <v>0.14414583333333336</v>
      </c>
      <c r="R346" s="6">
        <v>0.12891666666666673</v>
      </c>
      <c r="S346" s="6" t="s">
        <v>532</v>
      </c>
    </row>
    <row r="347" spans="1:19">
      <c r="A347" t="s">
        <v>550</v>
      </c>
      <c r="B347" t="s">
        <v>64</v>
      </c>
      <c r="C347" t="s">
        <v>297</v>
      </c>
      <c r="D347" t="s">
        <v>536</v>
      </c>
      <c r="E347" t="s">
        <v>535</v>
      </c>
      <c r="F347" s="6">
        <f t="shared" si="12"/>
        <v>0.15990625</v>
      </c>
      <c r="G347" s="6">
        <f t="shared" si="13"/>
        <v>0.14449999999999999</v>
      </c>
      <c r="H347" s="6" t="s">
        <v>532</v>
      </c>
      <c r="I347" s="6">
        <v>0.17371875000000001</v>
      </c>
      <c r="J347" s="6">
        <v>0.15884374999999998</v>
      </c>
      <c r="K347" s="6">
        <v>0.15884374999999998</v>
      </c>
      <c r="L347" s="6">
        <v>0.15618750000000015</v>
      </c>
      <c r="M347" s="6">
        <v>0.15193749999999992</v>
      </c>
      <c r="N347" s="6">
        <v>0.14945833333333328</v>
      </c>
      <c r="O347" s="6">
        <v>0.14697916666666663</v>
      </c>
      <c r="P347" s="6">
        <v>0.14450000000000002</v>
      </c>
      <c r="Q347" s="6">
        <v>0.14202083333333337</v>
      </c>
      <c r="R347" s="6">
        <v>0.13954166666666673</v>
      </c>
      <c r="S347" s="6" t="s">
        <v>532</v>
      </c>
    </row>
    <row r="348" spans="1:19">
      <c r="A348" t="s">
        <v>550</v>
      </c>
      <c r="B348" t="s">
        <v>64</v>
      </c>
      <c r="C348" t="s">
        <v>337</v>
      </c>
      <c r="D348" t="s">
        <v>541</v>
      </c>
      <c r="E348" t="s">
        <v>337</v>
      </c>
      <c r="F348" s="6">
        <f t="shared" si="12"/>
        <v>0.28793749999999996</v>
      </c>
      <c r="G348" s="6">
        <f t="shared" si="13"/>
        <v>0.17743750000000008</v>
      </c>
      <c r="H348" s="6">
        <v>0.27111866022714615</v>
      </c>
      <c r="I348" s="6">
        <v>0.32406249999999998</v>
      </c>
      <c r="J348" s="6">
        <v>0.31662499999999993</v>
      </c>
      <c r="K348" s="6">
        <v>0.27412500000000006</v>
      </c>
      <c r="L348" s="6">
        <v>0.26881250000000001</v>
      </c>
      <c r="M348" s="6">
        <v>0.25606249999999992</v>
      </c>
      <c r="N348" s="6">
        <v>0.22985416666666664</v>
      </c>
      <c r="O348" s="6">
        <v>0.20364583333333336</v>
      </c>
      <c r="P348" s="6">
        <v>0.17743750000000008</v>
      </c>
      <c r="Q348" s="6">
        <v>0.1512291666666668</v>
      </c>
      <c r="R348" s="6">
        <v>0.12502083333333353</v>
      </c>
      <c r="S348" s="6" t="s">
        <v>532</v>
      </c>
    </row>
  </sheetData>
  <sortState xmlns:xlrd2="http://schemas.microsoft.com/office/spreadsheetml/2017/richdata2" ref="A6:R346">
    <sortCondition ref="A6:A346"/>
    <sortCondition ref="B6:B346"/>
    <sortCondition ref="D6:D346"/>
    <sortCondition ref="C6:C346"/>
  </sortState>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2:N1973"/>
  <sheetViews>
    <sheetView workbookViewId="0">
      <selection activeCell="D12" sqref="D12"/>
    </sheetView>
  </sheetViews>
  <sheetFormatPr defaultRowHeight="14.5"/>
  <cols>
    <col min="1" max="1" width="22.453125" bestFit="1" customWidth="1"/>
    <col min="2" max="2" width="12" bestFit="1" customWidth="1"/>
    <col min="4" max="4" width="21.1796875" customWidth="1"/>
    <col min="5" max="5" width="21.1796875" bestFit="1" customWidth="1"/>
    <col min="6" max="6" width="8.1796875" customWidth="1"/>
    <col min="7" max="7" width="44.1796875" bestFit="1" customWidth="1"/>
    <col min="8" max="8" width="29.7265625" bestFit="1" customWidth="1"/>
    <col min="9" max="9" width="24.26953125" customWidth="1"/>
    <col min="10" max="10" width="21.7265625" bestFit="1" customWidth="1"/>
    <col min="11" max="11" width="19" customWidth="1"/>
    <col min="12" max="12" width="29.7265625" bestFit="1" customWidth="1"/>
  </cols>
  <sheetData>
    <row r="2" spans="1:8">
      <c r="A2" t="s">
        <v>925</v>
      </c>
    </row>
    <row r="3" spans="1:8">
      <c r="A3" t="s">
        <v>923</v>
      </c>
    </row>
    <row r="4" spans="1:8">
      <c r="A4" t="s">
        <v>924</v>
      </c>
    </row>
    <row r="7" spans="1:8">
      <c r="D7" s="98" t="s">
        <v>912</v>
      </c>
      <c r="E7" s="98" t="s">
        <v>906</v>
      </c>
      <c r="G7" s="98" t="s">
        <v>916</v>
      </c>
      <c r="H7" s="98" t="s">
        <v>929</v>
      </c>
    </row>
    <row r="8" spans="1:8">
      <c r="D8" s="97" t="s">
        <v>907</v>
      </c>
      <c r="E8" s="99" t="s">
        <v>887</v>
      </c>
      <c r="G8" t="s">
        <v>918</v>
      </c>
      <c r="H8" s="99" t="s">
        <v>886</v>
      </c>
    </row>
    <row r="9" spans="1:8">
      <c r="D9" s="97" t="s">
        <v>908</v>
      </c>
      <c r="E9" s="99" t="s">
        <v>888</v>
      </c>
      <c r="G9" t="s">
        <v>919</v>
      </c>
      <c r="H9" s="99" t="s">
        <v>886</v>
      </c>
    </row>
    <row r="10" spans="1:8">
      <c r="D10" s="97" t="s">
        <v>909</v>
      </c>
      <c r="E10" s="99" t="s">
        <v>889</v>
      </c>
      <c r="G10" t="s">
        <v>917</v>
      </c>
      <c r="H10" s="99" t="s">
        <v>886</v>
      </c>
    </row>
    <row r="11" spans="1:8">
      <c r="D11" s="97" t="s">
        <v>911</v>
      </c>
      <c r="E11" s="99" t="s">
        <v>891</v>
      </c>
      <c r="G11" t="s">
        <v>917</v>
      </c>
      <c r="H11" s="99" t="s">
        <v>890</v>
      </c>
    </row>
    <row r="12" spans="1:8">
      <c r="D12" s="97" t="s">
        <v>910</v>
      </c>
      <c r="E12" s="99" t="s">
        <v>892</v>
      </c>
      <c r="G12" t="s">
        <v>920</v>
      </c>
      <c r="H12" s="99" t="s">
        <v>890</v>
      </c>
    </row>
    <row r="13" spans="1:8">
      <c r="D13" s="97" t="s">
        <v>921</v>
      </c>
    </row>
    <row r="16" spans="1:8">
      <c r="B16" s="99"/>
      <c r="C16" s="99"/>
      <c r="D16" s="99"/>
      <c r="E16" s="99"/>
      <c r="F16" s="99"/>
      <c r="G16" s="99"/>
    </row>
    <row r="17" spans="1:14">
      <c r="A17" s="16" t="s">
        <v>39</v>
      </c>
      <c r="B17" s="98" t="s">
        <v>531</v>
      </c>
      <c r="C17" s="98" t="s">
        <v>893</v>
      </c>
      <c r="D17" s="98" t="s">
        <v>912</v>
      </c>
      <c r="E17" s="98" t="s">
        <v>906</v>
      </c>
      <c r="F17" s="98" t="s">
        <v>915</v>
      </c>
      <c r="G17" s="98"/>
      <c r="N17" s="99"/>
    </row>
    <row r="18" spans="1:14">
      <c r="A18" t="s">
        <v>537</v>
      </c>
      <c r="B18" s="99" t="s">
        <v>334</v>
      </c>
      <c r="C18" s="99" t="s">
        <v>894</v>
      </c>
      <c r="D18" s="99" t="s">
        <v>907</v>
      </c>
      <c r="E18" s="99" t="s">
        <v>887</v>
      </c>
      <c r="F18" s="114">
        <v>0.13034482758620689</v>
      </c>
    </row>
    <row r="19" spans="1:14">
      <c r="A19" t="s">
        <v>27</v>
      </c>
      <c r="B19" s="99" t="s">
        <v>409</v>
      </c>
      <c r="C19" s="99" t="s">
        <v>894</v>
      </c>
      <c r="D19" s="99" t="s">
        <v>907</v>
      </c>
      <c r="E19" s="99" t="s">
        <v>887</v>
      </c>
      <c r="F19" s="114">
        <v>0.14980544747060304</v>
      </c>
    </row>
    <row r="20" spans="1:14">
      <c r="A20" t="s">
        <v>715</v>
      </c>
      <c r="B20" s="99" t="s">
        <v>335</v>
      </c>
      <c r="C20" s="99" t="s">
        <v>894</v>
      </c>
      <c r="D20" s="99" t="s">
        <v>907</v>
      </c>
      <c r="E20" s="99" t="s">
        <v>887</v>
      </c>
      <c r="F20" s="114">
        <v>0.14482758620689656</v>
      </c>
    </row>
    <row r="21" spans="1:14">
      <c r="A21" t="s">
        <v>26</v>
      </c>
      <c r="B21" s="99" t="s">
        <v>410</v>
      </c>
      <c r="C21" s="99" t="s">
        <v>894</v>
      </c>
      <c r="D21" s="99" t="s">
        <v>907</v>
      </c>
      <c r="E21" s="99" t="s">
        <v>887</v>
      </c>
      <c r="F21" s="114">
        <v>0.16340425531966454</v>
      </c>
    </row>
    <row r="22" spans="1:14">
      <c r="A22" t="s">
        <v>25</v>
      </c>
      <c r="B22" s="99" t="s">
        <v>411</v>
      </c>
      <c r="C22" s="99" t="s">
        <v>894</v>
      </c>
      <c r="D22" s="99" t="s">
        <v>907</v>
      </c>
      <c r="E22" s="99" t="s">
        <v>887</v>
      </c>
      <c r="F22" s="114">
        <v>0.12947635135072935</v>
      </c>
    </row>
    <row r="23" spans="1:14">
      <c r="A23" t="s">
        <v>547</v>
      </c>
      <c r="B23" s="99" t="s">
        <v>546</v>
      </c>
      <c r="C23" s="99" t="s">
        <v>894</v>
      </c>
      <c r="D23" s="99" t="s">
        <v>907</v>
      </c>
      <c r="E23" s="99" t="s">
        <v>887</v>
      </c>
      <c r="F23" s="114">
        <v>0.15141630901392933</v>
      </c>
    </row>
    <row r="24" spans="1:14">
      <c r="A24" t="s">
        <v>540</v>
      </c>
      <c r="B24" s="99" t="s">
        <v>714</v>
      </c>
      <c r="C24" s="99" t="s">
        <v>894</v>
      </c>
      <c r="D24" s="99" t="s">
        <v>907</v>
      </c>
      <c r="E24" s="99" t="s">
        <v>887</v>
      </c>
      <c r="F24" s="114">
        <v>0.13404255319148933</v>
      </c>
    </row>
    <row r="25" spans="1:14">
      <c r="A25" t="s">
        <v>23</v>
      </c>
      <c r="B25" s="99" t="s">
        <v>412</v>
      </c>
      <c r="C25" s="99" t="s">
        <v>894</v>
      </c>
      <c r="D25" s="99" t="s">
        <v>907</v>
      </c>
      <c r="E25" s="99" t="s">
        <v>887</v>
      </c>
      <c r="F25" s="114">
        <v>9.4915254237288152E-2</v>
      </c>
    </row>
    <row r="26" spans="1:14">
      <c r="A26" t="s">
        <v>22</v>
      </c>
      <c r="B26" s="99" t="s">
        <v>413</v>
      </c>
      <c r="C26" s="99" t="s">
        <v>894</v>
      </c>
      <c r="D26" s="99" t="s">
        <v>907</v>
      </c>
      <c r="E26" s="99" t="s">
        <v>887</v>
      </c>
      <c r="F26" s="114">
        <v>0.16272727272727272</v>
      </c>
    </row>
    <row r="27" spans="1:14">
      <c r="A27" t="s">
        <v>17</v>
      </c>
      <c r="B27" s="99" t="s">
        <v>414</v>
      </c>
      <c r="C27" s="99" t="s">
        <v>894</v>
      </c>
      <c r="D27" s="99" t="s">
        <v>907</v>
      </c>
      <c r="E27" s="99" t="s">
        <v>887</v>
      </c>
      <c r="F27" s="114">
        <v>0.17072460754660401</v>
      </c>
    </row>
    <row r="28" spans="1:14">
      <c r="A28" t="s">
        <v>21</v>
      </c>
      <c r="B28" s="99" t="s">
        <v>415</v>
      </c>
      <c r="C28" s="99" t="s">
        <v>894</v>
      </c>
      <c r="D28" s="99" t="s">
        <v>907</v>
      </c>
      <c r="E28" s="99" t="s">
        <v>887</v>
      </c>
      <c r="F28" s="114">
        <v>0.18831756478815298</v>
      </c>
    </row>
    <row r="29" spans="1:14">
      <c r="A29" t="s">
        <v>20</v>
      </c>
      <c r="B29" s="99" t="s">
        <v>416</v>
      </c>
      <c r="C29" s="99" t="s">
        <v>894</v>
      </c>
      <c r="D29" s="99" t="s">
        <v>907</v>
      </c>
      <c r="E29" s="99" t="s">
        <v>887</v>
      </c>
      <c r="F29" s="114">
        <v>0.18706896551724139</v>
      </c>
    </row>
    <row r="30" spans="1:14">
      <c r="A30" t="s">
        <v>16</v>
      </c>
      <c r="B30" s="99" t="s">
        <v>417</v>
      </c>
      <c r="C30" s="99" t="s">
        <v>894</v>
      </c>
      <c r="D30" s="99" t="s">
        <v>907</v>
      </c>
      <c r="E30" s="99" t="s">
        <v>887</v>
      </c>
      <c r="F30" s="114">
        <v>0.12911005434719169</v>
      </c>
    </row>
    <row r="31" spans="1:14">
      <c r="A31" t="s">
        <v>3</v>
      </c>
      <c r="B31" s="99" t="s">
        <v>418</v>
      </c>
      <c r="C31" s="99" t="s">
        <v>894</v>
      </c>
      <c r="D31" s="99" t="s">
        <v>907</v>
      </c>
      <c r="E31" s="99" t="s">
        <v>887</v>
      </c>
      <c r="F31" s="114">
        <v>0.14818835662912197</v>
      </c>
    </row>
    <row r="32" spans="1:14">
      <c r="A32" t="s">
        <v>19</v>
      </c>
      <c r="B32" s="99" t="s">
        <v>419</v>
      </c>
      <c r="C32" s="99" t="s">
        <v>894</v>
      </c>
      <c r="D32" s="99" t="s">
        <v>907</v>
      </c>
      <c r="E32" s="99" t="s">
        <v>887</v>
      </c>
      <c r="F32" s="114">
        <v>0.18199999999999997</v>
      </c>
    </row>
    <row r="33" spans="1:6">
      <c r="A33" t="s">
        <v>18</v>
      </c>
      <c r="B33" s="99" t="s">
        <v>420</v>
      </c>
      <c r="C33" s="99" t="s">
        <v>894</v>
      </c>
      <c r="D33" s="99" t="s">
        <v>907</v>
      </c>
      <c r="E33" s="99" t="s">
        <v>887</v>
      </c>
      <c r="F33" s="114">
        <v>0.1583687216283555</v>
      </c>
    </row>
    <row r="34" spans="1:6">
      <c r="A34" t="s">
        <v>24</v>
      </c>
      <c r="B34" s="99" t="s">
        <v>431</v>
      </c>
      <c r="C34" s="99" t="s">
        <v>894</v>
      </c>
      <c r="D34" s="99" t="s">
        <v>907</v>
      </c>
      <c r="E34" s="99" t="s">
        <v>887</v>
      </c>
      <c r="F34" s="114">
        <v>0.14416475972540044</v>
      </c>
    </row>
    <row r="35" spans="1:6">
      <c r="A35" t="s">
        <v>15</v>
      </c>
      <c r="B35" s="99" t="s">
        <v>432</v>
      </c>
      <c r="C35" s="99" t="s">
        <v>894</v>
      </c>
      <c r="D35" s="99" t="s">
        <v>907</v>
      </c>
      <c r="E35" s="99" t="s">
        <v>887</v>
      </c>
      <c r="F35" s="114">
        <v>0.14751106194714506</v>
      </c>
    </row>
    <row r="36" spans="1:6">
      <c r="A36" t="s">
        <v>14</v>
      </c>
      <c r="B36" s="99" t="s">
        <v>433</v>
      </c>
      <c r="C36" s="99" t="s">
        <v>894</v>
      </c>
      <c r="D36" s="99" t="s">
        <v>907</v>
      </c>
      <c r="E36" s="99" t="s">
        <v>887</v>
      </c>
      <c r="F36" s="114">
        <v>0.17514893617021271</v>
      </c>
    </row>
    <row r="37" spans="1:6">
      <c r="A37" t="s">
        <v>914</v>
      </c>
      <c r="B37" s="99" t="s">
        <v>895</v>
      </c>
      <c r="C37" s="99" t="s">
        <v>894</v>
      </c>
      <c r="D37" s="99" t="s">
        <v>907</v>
      </c>
      <c r="E37" s="99" t="s">
        <v>887</v>
      </c>
      <c r="F37" s="114">
        <v>0</v>
      </c>
    </row>
    <row r="38" spans="1:6">
      <c r="A38" t="s">
        <v>13</v>
      </c>
      <c r="B38" s="99" t="s">
        <v>435</v>
      </c>
      <c r="C38" s="99" t="s">
        <v>894</v>
      </c>
      <c r="D38" s="99" t="s">
        <v>907</v>
      </c>
      <c r="E38" s="99" t="s">
        <v>887</v>
      </c>
      <c r="F38" s="114">
        <v>0.13883299798687349</v>
      </c>
    </row>
    <row r="39" spans="1:6">
      <c r="A39" t="s">
        <v>538</v>
      </c>
      <c r="B39" s="99" t="s">
        <v>716</v>
      </c>
      <c r="C39" s="99" t="s">
        <v>894</v>
      </c>
      <c r="D39" s="99" t="s">
        <v>907</v>
      </c>
      <c r="E39" s="99" t="s">
        <v>887</v>
      </c>
      <c r="F39" s="114">
        <v>0.10988372093023255</v>
      </c>
    </row>
    <row r="40" spans="1:6">
      <c r="A40" t="s">
        <v>11</v>
      </c>
      <c r="B40" s="99" t="s">
        <v>436</v>
      </c>
      <c r="C40" s="99" t="s">
        <v>894</v>
      </c>
      <c r="D40" s="99" t="s">
        <v>907</v>
      </c>
      <c r="E40" s="99" t="s">
        <v>887</v>
      </c>
      <c r="F40" s="114">
        <v>0.17983425414364637</v>
      </c>
    </row>
    <row r="41" spans="1:6">
      <c r="A41" t="s">
        <v>534</v>
      </c>
      <c r="B41" s="99" t="s">
        <v>533</v>
      </c>
      <c r="C41" s="99" t="s">
        <v>894</v>
      </c>
      <c r="D41" s="99" t="s">
        <v>907</v>
      </c>
      <c r="E41" s="99" t="s">
        <v>887</v>
      </c>
      <c r="F41" s="114">
        <v>0.16352459016393436</v>
      </c>
    </row>
    <row r="42" spans="1:6">
      <c r="A42" t="s">
        <v>12</v>
      </c>
      <c r="B42" s="99" t="s">
        <v>437</v>
      </c>
      <c r="C42" s="99" t="s">
        <v>894</v>
      </c>
      <c r="D42" s="99" t="s">
        <v>907</v>
      </c>
      <c r="E42" s="99" t="s">
        <v>887</v>
      </c>
      <c r="F42" s="114">
        <v>0.18760806916426512</v>
      </c>
    </row>
    <row r="43" spans="1:6">
      <c r="A43" t="s">
        <v>543</v>
      </c>
      <c r="B43" s="99" t="s">
        <v>542</v>
      </c>
      <c r="C43" s="99" t="s">
        <v>894</v>
      </c>
      <c r="D43" s="99" t="s">
        <v>907</v>
      </c>
      <c r="E43" s="99" t="s">
        <v>887</v>
      </c>
      <c r="F43" s="114">
        <v>0.11249999999999999</v>
      </c>
    </row>
    <row r="44" spans="1:6">
      <c r="A44" t="s">
        <v>713</v>
      </c>
      <c r="B44" s="99" t="s">
        <v>65</v>
      </c>
      <c r="C44" s="99" t="s">
        <v>894</v>
      </c>
      <c r="D44" s="99" t="s">
        <v>907</v>
      </c>
      <c r="E44" s="99" t="s">
        <v>887</v>
      </c>
      <c r="F44" s="114">
        <v>0.12000000000000001</v>
      </c>
    </row>
    <row r="45" spans="1:6">
      <c r="A45" t="s">
        <v>10</v>
      </c>
      <c r="B45" s="99" t="s">
        <v>438</v>
      </c>
      <c r="C45" s="99" t="s">
        <v>894</v>
      </c>
      <c r="D45" s="99" t="s">
        <v>907</v>
      </c>
      <c r="E45" s="99" t="s">
        <v>887</v>
      </c>
      <c r="F45" s="114">
        <v>0.12422535211267602</v>
      </c>
    </row>
    <row r="46" spans="1:6">
      <c r="A46" t="s">
        <v>9</v>
      </c>
      <c r="B46" s="99" t="s">
        <v>439</v>
      </c>
      <c r="C46" s="99" t="s">
        <v>894</v>
      </c>
      <c r="D46" s="99" t="s">
        <v>907</v>
      </c>
      <c r="E46" s="99" t="s">
        <v>887</v>
      </c>
      <c r="F46" s="114">
        <v>0.17342600163543792</v>
      </c>
    </row>
    <row r="47" spans="1:6">
      <c r="A47" t="s">
        <v>545</v>
      </c>
      <c r="B47" s="99" t="s">
        <v>544</v>
      </c>
      <c r="C47" s="99" t="s">
        <v>894</v>
      </c>
      <c r="D47" s="99" t="s">
        <v>907</v>
      </c>
      <c r="E47" s="99" t="s">
        <v>887</v>
      </c>
      <c r="F47" s="114">
        <v>0.17900552486172872</v>
      </c>
    </row>
    <row r="48" spans="1:6">
      <c r="A48" t="s">
        <v>8</v>
      </c>
      <c r="B48" s="99" t="s">
        <v>440</v>
      </c>
      <c r="C48" s="99" t="s">
        <v>894</v>
      </c>
      <c r="D48" s="99" t="s">
        <v>907</v>
      </c>
      <c r="E48" s="99" t="s">
        <v>887</v>
      </c>
      <c r="F48" s="114">
        <v>0.17122888759464178</v>
      </c>
    </row>
    <row r="49" spans="1:6">
      <c r="A49" t="s">
        <v>7</v>
      </c>
      <c r="B49" s="99" t="s">
        <v>441</v>
      </c>
      <c r="C49" s="99" t="s">
        <v>894</v>
      </c>
      <c r="D49" s="99" t="s">
        <v>907</v>
      </c>
      <c r="E49" s="99" t="s">
        <v>887</v>
      </c>
      <c r="F49" s="114">
        <v>0.1321888412017167</v>
      </c>
    </row>
    <row r="50" spans="1:6">
      <c r="A50" t="s">
        <v>6</v>
      </c>
      <c r="B50" s="99" t="s">
        <v>442</v>
      </c>
      <c r="C50" s="99" t="s">
        <v>894</v>
      </c>
      <c r="D50" s="99" t="s">
        <v>907</v>
      </c>
      <c r="E50" s="99" t="s">
        <v>887</v>
      </c>
      <c r="F50" s="114">
        <v>0.13662650602409637</v>
      </c>
    </row>
    <row r="51" spans="1:6">
      <c r="A51" t="s">
        <v>2</v>
      </c>
      <c r="B51" s="99" t="s">
        <v>443</v>
      </c>
      <c r="C51" s="99" t="s">
        <v>894</v>
      </c>
      <c r="D51" s="99" t="s">
        <v>907</v>
      </c>
      <c r="E51" s="99" t="s">
        <v>887</v>
      </c>
      <c r="F51" s="114">
        <v>0.17873958710612095</v>
      </c>
    </row>
    <row r="52" spans="1:6">
      <c r="A52" t="s">
        <v>4</v>
      </c>
      <c r="B52" s="99" t="s">
        <v>444</v>
      </c>
      <c r="C52" s="99" t="s">
        <v>894</v>
      </c>
      <c r="D52" s="99" t="s">
        <v>907</v>
      </c>
      <c r="E52" s="99" t="s">
        <v>887</v>
      </c>
      <c r="F52" s="114">
        <v>0.15815899581589957</v>
      </c>
    </row>
    <row r="53" spans="1:6">
      <c r="A53" t="s">
        <v>5</v>
      </c>
      <c r="B53" s="99" t="s">
        <v>447</v>
      </c>
      <c r="C53" s="99" t="s">
        <v>894</v>
      </c>
      <c r="D53" s="99" t="s">
        <v>907</v>
      </c>
      <c r="E53" s="99" t="s">
        <v>887</v>
      </c>
      <c r="F53" s="114">
        <v>0.14906054279749478</v>
      </c>
    </row>
    <row r="54" spans="1:6">
      <c r="A54" t="s">
        <v>1</v>
      </c>
      <c r="B54" s="99" t="s">
        <v>448</v>
      </c>
      <c r="C54" s="99" t="s">
        <v>894</v>
      </c>
      <c r="D54" s="99" t="s">
        <v>907</v>
      </c>
      <c r="E54" s="99" t="s">
        <v>887</v>
      </c>
      <c r="F54" s="114">
        <v>0.1740661686233167</v>
      </c>
    </row>
    <row r="55" spans="1:6">
      <c r="A55" t="s">
        <v>537</v>
      </c>
      <c r="B55" s="99" t="s">
        <v>334</v>
      </c>
      <c r="C55" s="99" t="s">
        <v>896</v>
      </c>
      <c r="D55" s="99" t="s">
        <v>907</v>
      </c>
      <c r="E55" s="99" t="s">
        <v>887</v>
      </c>
      <c r="F55" s="114">
        <v>0.14482758620689651</v>
      </c>
    </row>
    <row r="56" spans="1:6">
      <c r="A56" t="s">
        <v>27</v>
      </c>
      <c r="B56" s="99" t="s">
        <v>409</v>
      </c>
      <c r="C56" s="99" t="s">
        <v>896</v>
      </c>
      <c r="D56" s="99" t="s">
        <v>907</v>
      </c>
      <c r="E56" s="99" t="s">
        <v>887</v>
      </c>
      <c r="F56" s="114">
        <v>0.17613488975399852</v>
      </c>
    </row>
    <row r="57" spans="1:6">
      <c r="A57" t="s">
        <v>715</v>
      </c>
      <c r="B57" s="99" t="s">
        <v>335</v>
      </c>
      <c r="C57" s="99" t="s">
        <v>896</v>
      </c>
      <c r="D57" s="99" t="s">
        <v>907</v>
      </c>
      <c r="E57" s="99" t="s">
        <v>887</v>
      </c>
      <c r="F57" s="114">
        <v>0.16896551724137926</v>
      </c>
    </row>
    <row r="58" spans="1:6">
      <c r="A58" t="s">
        <v>26</v>
      </c>
      <c r="B58" s="99" t="s">
        <v>410</v>
      </c>
      <c r="C58" s="99" t="s">
        <v>896</v>
      </c>
      <c r="D58" s="99" t="s">
        <v>907</v>
      </c>
      <c r="E58" s="99" t="s">
        <v>887</v>
      </c>
      <c r="F58" s="114">
        <v>0.19595744680787827</v>
      </c>
    </row>
    <row r="59" spans="1:6">
      <c r="A59" t="s">
        <v>25</v>
      </c>
      <c r="B59" s="99" t="s">
        <v>411</v>
      </c>
      <c r="C59" s="99" t="s">
        <v>896</v>
      </c>
      <c r="D59" s="99" t="s">
        <v>907</v>
      </c>
      <c r="E59" s="99" t="s">
        <v>887</v>
      </c>
      <c r="F59" s="114">
        <v>0.15608108108047708</v>
      </c>
    </row>
    <row r="60" spans="1:6">
      <c r="A60" t="s">
        <v>547</v>
      </c>
      <c r="B60" s="99" t="s">
        <v>546</v>
      </c>
      <c r="C60" s="99" t="s">
        <v>896</v>
      </c>
      <c r="D60" s="99" t="s">
        <v>907</v>
      </c>
      <c r="E60" s="99" t="s">
        <v>887</v>
      </c>
      <c r="F60" s="114">
        <v>0.18025751073044768</v>
      </c>
    </row>
    <row r="61" spans="1:6">
      <c r="A61" t="s">
        <v>540</v>
      </c>
      <c r="B61" s="99" t="s">
        <v>714</v>
      </c>
      <c r="C61" s="99" t="s">
        <v>896</v>
      </c>
      <c r="D61" s="99" t="s">
        <v>907</v>
      </c>
      <c r="E61" s="99" t="s">
        <v>887</v>
      </c>
      <c r="F61" s="114">
        <v>0.15638297872340423</v>
      </c>
    </row>
    <row r="62" spans="1:6">
      <c r="A62" t="s">
        <v>23</v>
      </c>
      <c r="B62" s="99" t="s">
        <v>412</v>
      </c>
      <c r="C62" s="99" t="s">
        <v>896</v>
      </c>
      <c r="D62" s="99" t="s">
        <v>907</v>
      </c>
      <c r="E62" s="99" t="s">
        <v>887</v>
      </c>
      <c r="F62" s="114">
        <v>0.11864406779661016</v>
      </c>
    </row>
    <row r="63" spans="1:6">
      <c r="A63" t="s">
        <v>22</v>
      </c>
      <c r="B63" s="99" t="s">
        <v>413</v>
      </c>
      <c r="C63" s="99" t="s">
        <v>896</v>
      </c>
      <c r="D63" s="99" t="s">
        <v>907</v>
      </c>
      <c r="E63" s="99" t="s">
        <v>887</v>
      </c>
      <c r="F63" s="114">
        <v>0.18818181818181814</v>
      </c>
    </row>
    <row r="64" spans="1:6">
      <c r="A64" t="s">
        <v>17</v>
      </c>
      <c r="B64" s="99" t="s">
        <v>414</v>
      </c>
      <c r="C64" s="99" t="s">
        <v>896</v>
      </c>
      <c r="D64" s="99" t="s">
        <v>907</v>
      </c>
      <c r="E64" s="99" t="s">
        <v>887</v>
      </c>
      <c r="F64" s="114">
        <v>0.18840835845735829</v>
      </c>
    </row>
    <row r="65" spans="1:6">
      <c r="A65" t="s">
        <v>21</v>
      </c>
      <c r="B65" s="99" t="s">
        <v>415</v>
      </c>
      <c r="C65" s="99" t="s">
        <v>896</v>
      </c>
      <c r="D65" s="99" t="s">
        <v>907</v>
      </c>
      <c r="E65" s="99" t="s">
        <v>887</v>
      </c>
      <c r="F65" s="114">
        <v>0.19695598519127927</v>
      </c>
    </row>
    <row r="66" spans="1:6">
      <c r="A66" t="s">
        <v>20</v>
      </c>
      <c r="B66" s="99" t="s">
        <v>416</v>
      </c>
      <c r="C66" s="99" t="s">
        <v>896</v>
      </c>
      <c r="D66" s="99" t="s">
        <v>907</v>
      </c>
      <c r="E66" s="99" t="s">
        <v>887</v>
      </c>
      <c r="F66" s="114">
        <v>0.18706896551724131</v>
      </c>
    </row>
    <row r="67" spans="1:6">
      <c r="A67" t="s">
        <v>16</v>
      </c>
      <c r="B67" s="99" t="s">
        <v>417</v>
      </c>
      <c r="C67" s="99" t="s">
        <v>896</v>
      </c>
      <c r="D67" s="99" t="s">
        <v>907</v>
      </c>
      <c r="E67" s="99" t="s">
        <v>887</v>
      </c>
      <c r="F67" s="114">
        <v>0.16192255434849573</v>
      </c>
    </row>
    <row r="68" spans="1:6">
      <c r="A68" t="s">
        <v>3</v>
      </c>
      <c r="B68" s="99" t="s">
        <v>418</v>
      </c>
      <c r="C68" s="99" t="s">
        <v>896</v>
      </c>
      <c r="D68" s="99" t="s">
        <v>907</v>
      </c>
      <c r="E68" s="99" t="s">
        <v>887</v>
      </c>
      <c r="F68" s="114">
        <v>0.18876916813678923</v>
      </c>
    </row>
    <row r="69" spans="1:6">
      <c r="A69" t="s">
        <v>19</v>
      </c>
      <c r="B69" s="99" t="s">
        <v>419</v>
      </c>
      <c r="C69" s="99" t="s">
        <v>896</v>
      </c>
      <c r="D69" s="99" t="s">
        <v>907</v>
      </c>
      <c r="E69" s="99" t="s">
        <v>887</v>
      </c>
      <c r="F69" s="114">
        <v>0.19366666666666668</v>
      </c>
    </row>
    <row r="70" spans="1:6">
      <c r="A70" t="s">
        <v>18</v>
      </c>
      <c r="B70" s="99" t="s">
        <v>420</v>
      </c>
      <c r="C70" s="99" t="s">
        <v>896</v>
      </c>
      <c r="D70" s="99" t="s">
        <v>907</v>
      </c>
      <c r="E70" s="99" t="s">
        <v>887</v>
      </c>
      <c r="F70" s="114">
        <v>0.18911992971115035</v>
      </c>
    </row>
    <row r="71" spans="1:6">
      <c r="A71" t="s">
        <v>24</v>
      </c>
      <c r="B71" s="99" t="s">
        <v>431</v>
      </c>
      <c r="C71" s="99" t="s">
        <v>896</v>
      </c>
      <c r="D71" s="99" t="s">
        <v>907</v>
      </c>
      <c r="E71" s="99" t="s">
        <v>887</v>
      </c>
      <c r="F71" s="114">
        <v>0.18741418764302056</v>
      </c>
    </row>
    <row r="72" spans="1:6">
      <c r="A72" t="s">
        <v>15</v>
      </c>
      <c r="B72" s="99" t="s">
        <v>432</v>
      </c>
      <c r="C72" s="99" t="s">
        <v>896</v>
      </c>
      <c r="D72" s="99" t="s">
        <v>907</v>
      </c>
      <c r="E72" s="99" t="s">
        <v>887</v>
      </c>
      <c r="F72" s="114">
        <v>0.18235619469117972</v>
      </c>
    </row>
    <row r="73" spans="1:6">
      <c r="A73" t="s">
        <v>14</v>
      </c>
      <c r="B73" s="99" t="s">
        <v>433</v>
      </c>
      <c r="C73" s="99" t="s">
        <v>896</v>
      </c>
      <c r="D73" s="99" t="s">
        <v>907</v>
      </c>
      <c r="E73" s="99" t="s">
        <v>887</v>
      </c>
      <c r="F73" s="114">
        <v>0.18765957446808509</v>
      </c>
    </row>
    <row r="74" spans="1:6">
      <c r="A74" t="s">
        <v>914</v>
      </c>
      <c r="B74" s="99" t="s">
        <v>895</v>
      </c>
      <c r="C74" s="99" t="s">
        <v>896</v>
      </c>
      <c r="D74" s="99" t="s">
        <v>907</v>
      </c>
      <c r="E74" s="99" t="s">
        <v>887</v>
      </c>
      <c r="F74" s="114">
        <v>0</v>
      </c>
    </row>
    <row r="75" spans="1:6">
      <c r="A75" t="s">
        <v>13</v>
      </c>
      <c r="B75" s="99" t="s">
        <v>435</v>
      </c>
      <c r="C75" s="99" t="s">
        <v>896</v>
      </c>
      <c r="D75" s="99" t="s">
        <v>907</v>
      </c>
      <c r="E75" s="99" t="s">
        <v>887</v>
      </c>
      <c r="F75" s="114">
        <v>0.17927565392278089</v>
      </c>
    </row>
    <row r="76" spans="1:6">
      <c r="A76" t="s">
        <v>538</v>
      </c>
      <c r="B76" s="99" t="s">
        <v>716</v>
      </c>
      <c r="C76" s="99" t="s">
        <v>896</v>
      </c>
      <c r="D76" s="99" t="s">
        <v>907</v>
      </c>
      <c r="E76" s="99" t="s">
        <v>887</v>
      </c>
      <c r="F76" s="114">
        <v>0.13430232558139532</v>
      </c>
    </row>
    <row r="77" spans="1:6">
      <c r="A77" t="s">
        <v>11</v>
      </c>
      <c r="B77" s="99" t="s">
        <v>436</v>
      </c>
      <c r="C77" s="99" t="s">
        <v>896</v>
      </c>
      <c r="D77" s="99" t="s">
        <v>907</v>
      </c>
      <c r="E77" s="99" t="s">
        <v>887</v>
      </c>
      <c r="F77" s="114">
        <v>0.20303867403314918</v>
      </c>
    </row>
    <row r="78" spans="1:6">
      <c r="A78" t="s">
        <v>534</v>
      </c>
      <c r="B78" s="99" t="s">
        <v>533</v>
      </c>
      <c r="C78" s="99" t="s">
        <v>896</v>
      </c>
      <c r="D78" s="99" t="s">
        <v>907</v>
      </c>
      <c r="E78" s="99" t="s">
        <v>887</v>
      </c>
      <c r="F78" s="114">
        <v>0.18934426229508189</v>
      </c>
    </row>
    <row r="79" spans="1:6">
      <c r="A79" t="s">
        <v>12</v>
      </c>
      <c r="B79" s="99" t="s">
        <v>437</v>
      </c>
      <c r="C79" s="99" t="s">
        <v>896</v>
      </c>
      <c r="D79" s="99" t="s">
        <v>907</v>
      </c>
      <c r="E79" s="99" t="s">
        <v>887</v>
      </c>
      <c r="F79" s="114">
        <v>0.18760806916426515</v>
      </c>
    </row>
    <row r="80" spans="1:6">
      <c r="A80" t="s">
        <v>543</v>
      </c>
      <c r="B80" s="99" t="s">
        <v>542</v>
      </c>
      <c r="C80" s="99" t="s">
        <v>896</v>
      </c>
      <c r="D80" s="99" t="s">
        <v>907</v>
      </c>
      <c r="E80" s="99" t="s">
        <v>887</v>
      </c>
      <c r="F80" s="114">
        <v>0.17499999999999999</v>
      </c>
    </row>
    <row r="81" spans="1:6">
      <c r="A81" t="s">
        <v>713</v>
      </c>
      <c r="B81" s="99" t="s">
        <v>65</v>
      </c>
      <c r="C81" s="99" t="s">
        <v>896</v>
      </c>
      <c r="D81" s="99" t="s">
        <v>907</v>
      </c>
      <c r="E81" s="99" t="s">
        <v>887</v>
      </c>
      <c r="F81" s="114">
        <v>0.15000000000000005</v>
      </c>
    </row>
    <row r="82" spans="1:6">
      <c r="A82" t="s">
        <v>10</v>
      </c>
      <c r="B82" s="99" t="s">
        <v>438</v>
      </c>
      <c r="C82" s="99" t="s">
        <v>896</v>
      </c>
      <c r="D82" s="99" t="s">
        <v>907</v>
      </c>
      <c r="E82" s="99" t="s">
        <v>887</v>
      </c>
      <c r="F82" s="114">
        <v>0.14197183098591551</v>
      </c>
    </row>
    <row r="83" spans="1:6">
      <c r="A83" t="s">
        <v>9</v>
      </c>
      <c r="B83" s="99" t="s">
        <v>439</v>
      </c>
      <c r="C83" s="99" t="s">
        <v>896</v>
      </c>
      <c r="D83" s="99" t="s">
        <v>907</v>
      </c>
      <c r="E83" s="99" t="s">
        <v>887</v>
      </c>
      <c r="F83" s="114">
        <v>0.19660670482431011</v>
      </c>
    </row>
    <row r="84" spans="1:6">
      <c r="A84" t="s">
        <v>545</v>
      </c>
      <c r="B84" s="99" t="s">
        <v>544</v>
      </c>
      <c r="C84" s="99" t="s">
        <v>896</v>
      </c>
      <c r="D84" s="99" t="s">
        <v>907</v>
      </c>
      <c r="E84" s="99" t="s">
        <v>887</v>
      </c>
      <c r="F84" s="114">
        <v>0.20303867403326131</v>
      </c>
    </row>
    <row r="85" spans="1:6">
      <c r="A85" t="s">
        <v>8</v>
      </c>
      <c r="B85" s="99" t="s">
        <v>440</v>
      </c>
      <c r="C85" s="99" t="s">
        <v>896</v>
      </c>
      <c r="D85" s="99" t="s">
        <v>907</v>
      </c>
      <c r="E85" s="99" t="s">
        <v>887</v>
      </c>
      <c r="F85" s="114">
        <v>0.1952824694234129</v>
      </c>
    </row>
    <row r="86" spans="1:6">
      <c r="A86" t="s">
        <v>7</v>
      </c>
      <c r="B86" s="99" t="s">
        <v>441</v>
      </c>
      <c r="C86" s="99" t="s">
        <v>896</v>
      </c>
      <c r="D86" s="99" t="s">
        <v>907</v>
      </c>
      <c r="E86" s="99" t="s">
        <v>887</v>
      </c>
      <c r="F86" s="114">
        <v>0.16959656652360514</v>
      </c>
    </row>
    <row r="87" spans="1:6">
      <c r="A87" t="s">
        <v>6</v>
      </c>
      <c r="B87" s="99" t="s">
        <v>442</v>
      </c>
      <c r="C87" s="99" t="s">
        <v>896</v>
      </c>
      <c r="D87" s="99" t="s">
        <v>907</v>
      </c>
      <c r="E87" s="99" t="s">
        <v>887</v>
      </c>
      <c r="F87" s="114">
        <v>0.16951807228915658</v>
      </c>
    </row>
    <row r="88" spans="1:6">
      <c r="A88" t="s">
        <v>2</v>
      </c>
      <c r="B88" s="99" t="s">
        <v>443</v>
      </c>
      <c r="C88" s="99" t="s">
        <v>896</v>
      </c>
      <c r="D88" s="99" t="s">
        <v>907</v>
      </c>
      <c r="E88" s="99" t="s">
        <v>887</v>
      </c>
      <c r="F88" s="114">
        <v>0.1992756247736327</v>
      </c>
    </row>
    <row r="89" spans="1:6">
      <c r="A89" t="s">
        <v>4</v>
      </c>
      <c r="B89" s="99" t="s">
        <v>444</v>
      </c>
      <c r="C89" s="99" t="s">
        <v>896</v>
      </c>
      <c r="D89" s="99" t="s">
        <v>907</v>
      </c>
      <c r="E89" s="99" t="s">
        <v>887</v>
      </c>
      <c r="F89" s="114">
        <v>0.19330543933054392</v>
      </c>
    </row>
    <row r="90" spans="1:6">
      <c r="A90" t="s">
        <v>5</v>
      </c>
      <c r="B90" s="99" t="s">
        <v>447</v>
      </c>
      <c r="C90" s="99" t="s">
        <v>896</v>
      </c>
      <c r="D90" s="99" t="s">
        <v>907</v>
      </c>
      <c r="E90" s="99" t="s">
        <v>887</v>
      </c>
      <c r="F90" s="114">
        <v>0.17098121085594989</v>
      </c>
    </row>
    <row r="91" spans="1:6">
      <c r="A91" t="s">
        <v>1</v>
      </c>
      <c r="B91" s="99" t="s">
        <v>448</v>
      </c>
      <c r="C91" s="99" t="s">
        <v>896</v>
      </c>
      <c r="D91" s="99" t="s">
        <v>907</v>
      </c>
      <c r="E91" s="99" t="s">
        <v>887</v>
      </c>
      <c r="F91" s="114">
        <v>0.19199573105664933</v>
      </c>
    </row>
    <row r="92" spans="1:6">
      <c r="A92" t="s">
        <v>537</v>
      </c>
      <c r="B92" s="99" t="s">
        <v>334</v>
      </c>
      <c r="C92" s="99" t="s">
        <v>897</v>
      </c>
      <c r="D92" s="99" t="s">
        <v>907</v>
      </c>
      <c r="E92" s="99" t="s">
        <v>887</v>
      </c>
      <c r="F92" s="114">
        <v>0.18827586206896552</v>
      </c>
    </row>
    <row r="93" spans="1:6">
      <c r="A93" t="s">
        <v>27</v>
      </c>
      <c r="B93" s="99" t="s">
        <v>409</v>
      </c>
      <c r="C93" s="99" t="s">
        <v>897</v>
      </c>
      <c r="D93" s="99" t="s">
        <v>907</v>
      </c>
      <c r="E93" s="99" t="s">
        <v>887</v>
      </c>
      <c r="F93" s="114">
        <v>0.18702983138797166</v>
      </c>
    </row>
    <row r="94" spans="1:6">
      <c r="A94" t="s">
        <v>715</v>
      </c>
      <c r="B94" s="99" t="s">
        <v>335</v>
      </c>
      <c r="C94" s="99" t="s">
        <v>897</v>
      </c>
      <c r="D94" s="99" t="s">
        <v>907</v>
      </c>
      <c r="E94" s="99" t="s">
        <v>887</v>
      </c>
      <c r="F94" s="114">
        <v>0.18103448275862064</v>
      </c>
    </row>
    <row r="95" spans="1:6">
      <c r="A95" t="s">
        <v>26</v>
      </c>
      <c r="B95" s="99" t="s">
        <v>410</v>
      </c>
      <c r="C95" s="99" t="s">
        <v>897</v>
      </c>
      <c r="D95" s="99" t="s">
        <v>907</v>
      </c>
      <c r="E95" s="99" t="s">
        <v>887</v>
      </c>
      <c r="F95" s="114">
        <v>0.19914893617066565</v>
      </c>
    </row>
    <row r="96" spans="1:6">
      <c r="A96" t="s">
        <v>25</v>
      </c>
      <c r="B96" s="99" t="s">
        <v>411</v>
      </c>
      <c r="C96" s="99" t="s">
        <v>897</v>
      </c>
      <c r="D96" s="99" t="s">
        <v>907</v>
      </c>
      <c r="E96" s="99" t="s">
        <v>887</v>
      </c>
      <c r="F96" s="114">
        <v>0.20574324324302751</v>
      </c>
    </row>
    <row r="97" spans="1:6">
      <c r="A97" t="s">
        <v>547</v>
      </c>
      <c r="B97" s="99" t="s">
        <v>546</v>
      </c>
      <c r="C97" s="99" t="s">
        <v>897</v>
      </c>
      <c r="D97" s="99" t="s">
        <v>907</v>
      </c>
      <c r="E97" s="99" t="s">
        <v>887</v>
      </c>
      <c r="F97" s="114">
        <v>0.17665236051477884</v>
      </c>
    </row>
    <row r="98" spans="1:6">
      <c r="A98" t="s">
        <v>540</v>
      </c>
      <c r="B98" s="99" t="s">
        <v>714</v>
      </c>
      <c r="C98" s="99" t="s">
        <v>897</v>
      </c>
      <c r="D98" s="99" t="s">
        <v>907</v>
      </c>
      <c r="E98" s="99" t="s">
        <v>887</v>
      </c>
      <c r="F98" s="114">
        <v>0.20106382978723403</v>
      </c>
    </row>
    <row r="99" spans="1:6">
      <c r="A99" t="s">
        <v>23</v>
      </c>
      <c r="B99" s="99" t="s">
        <v>412</v>
      </c>
      <c r="C99" s="99" t="s">
        <v>897</v>
      </c>
      <c r="D99" s="99" t="s">
        <v>907</v>
      </c>
      <c r="E99" s="99" t="s">
        <v>887</v>
      </c>
      <c r="F99" s="114">
        <v>0.17796610169491525</v>
      </c>
    </row>
    <row r="100" spans="1:6">
      <c r="A100" t="s">
        <v>22</v>
      </c>
      <c r="B100" s="99" t="s">
        <v>413</v>
      </c>
      <c r="C100" s="99" t="s">
        <v>897</v>
      </c>
      <c r="D100" s="99" t="s">
        <v>907</v>
      </c>
      <c r="E100" s="99" t="s">
        <v>887</v>
      </c>
      <c r="F100" s="114">
        <v>0.18909090909090906</v>
      </c>
    </row>
    <row r="101" spans="1:6">
      <c r="A101" t="s">
        <v>17</v>
      </c>
      <c r="B101" s="99" t="s">
        <v>414</v>
      </c>
      <c r="C101" s="99" t="s">
        <v>897</v>
      </c>
      <c r="D101" s="99" t="s">
        <v>907</v>
      </c>
      <c r="E101" s="99" t="s">
        <v>887</v>
      </c>
      <c r="F101" s="114">
        <v>0.18862667637004157</v>
      </c>
    </row>
    <row r="102" spans="1:6">
      <c r="A102" t="s">
        <v>21</v>
      </c>
      <c r="B102" s="99" t="s">
        <v>415</v>
      </c>
      <c r="C102" s="99" t="s">
        <v>897</v>
      </c>
      <c r="D102" s="99" t="s">
        <v>907</v>
      </c>
      <c r="E102" s="99" t="s">
        <v>887</v>
      </c>
      <c r="F102" s="114">
        <v>0.20904977375565609</v>
      </c>
    </row>
    <row r="103" spans="1:6">
      <c r="A103" t="s">
        <v>20</v>
      </c>
      <c r="B103" s="99" t="s">
        <v>416</v>
      </c>
      <c r="C103" s="99" t="s">
        <v>897</v>
      </c>
      <c r="D103" s="99" t="s">
        <v>907</v>
      </c>
      <c r="E103" s="99" t="s">
        <v>887</v>
      </c>
      <c r="F103" s="114">
        <v>0.21120689655172412</v>
      </c>
    </row>
    <row r="104" spans="1:6">
      <c r="A104" t="s">
        <v>16</v>
      </c>
      <c r="B104" s="99" t="s">
        <v>417</v>
      </c>
      <c r="C104" s="99" t="s">
        <v>897</v>
      </c>
      <c r="D104" s="99" t="s">
        <v>907</v>
      </c>
      <c r="E104" s="99" t="s">
        <v>887</v>
      </c>
      <c r="F104" s="114">
        <v>0.18902853260774122</v>
      </c>
    </row>
    <row r="105" spans="1:6">
      <c r="A105" t="s">
        <v>3</v>
      </c>
      <c r="B105" s="99" t="s">
        <v>418</v>
      </c>
      <c r="C105" s="99" t="s">
        <v>897</v>
      </c>
      <c r="D105" s="99" t="s">
        <v>907</v>
      </c>
      <c r="E105" s="99" t="s">
        <v>887</v>
      </c>
      <c r="F105" s="114">
        <v>0.17579698737956298</v>
      </c>
    </row>
    <row r="106" spans="1:6">
      <c r="A106" t="s">
        <v>19</v>
      </c>
      <c r="B106" s="99" t="s">
        <v>419</v>
      </c>
      <c r="C106" s="99" t="s">
        <v>897</v>
      </c>
      <c r="D106" s="99" t="s">
        <v>907</v>
      </c>
      <c r="E106" s="99" t="s">
        <v>887</v>
      </c>
      <c r="F106" s="114">
        <v>0.20650000000000002</v>
      </c>
    </row>
    <row r="107" spans="1:6">
      <c r="A107" t="s">
        <v>18</v>
      </c>
      <c r="B107" s="99" t="s">
        <v>420</v>
      </c>
      <c r="C107" s="99" t="s">
        <v>897</v>
      </c>
      <c r="D107" s="99" t="s">
        <v>907</v>
      </c>
      <c r="E107" s="99" t="s">
        <v>887</v>
      </c>
      <c r="F107" s="114">
        <v>0.19127251427709482</v>
      </c>
    </row>
    <row r="108" spans="1:6">
      <c r="A108" t="s">
        <v>24</v>
      </c>
      <c r="B108" s="99" t="s">
        <v>431</v>
      </c>
      <c r="C108" s="99" t="s">
        <v>897</v>
      </c>
      <c r="D108" s="99" t="s">
        <v>907</v>
      </c>
      <c r="E108" s="99" t="s">
        <v>887</v>
      </c>
      <c r="F108" s="114">
        <v>0.18741418764302051</v>
      </c>
    </row>
    <row r="109" spans="1:6">
      <c r="A109" t="s">
        <v>15</v>
      </c>
      <c r="B109" s="99" t="s">
        <v>432</v>
      </c>
      <c r="C109" s="99" t="s">
        <v>897</v>
      </c>
      <c r="D109" s="99" t="s">
        <v>907</v>
      </c>
      <c r="E109" s="99" t="s">
        <v>887</v>
      </c>
      <c r="F109" s="114">
        <v>0.19164823008812551</v>
      </c>
    </row>
    <row r="110" spans="1:6">
      <c r="A110" t="s">
        <v>14</v>
      </c>
      <c r="B110" s="99" t="s">
        <v>433</v>
      </c>
      <c r="C110" s="99" t="s">
        <v>897</v>
      </c>
      <c r="D110" s="99" t="s">
        <v>907</v>
      </c>
      <c r="E110" s="99" t="s">
        <v>887</v>
      </c>
      <c r="F110" s="114">
        <v>0.1840851063829787</v>
      </c>
    </row>
    <row r="111" spans="1:6">
      <c r="A111" t="s">
        <v>914</v>
      </c>
      <c r="B111" s="99" t="s">
        <v>895</v>
      </c>
      <c r="C111" s="99" t="s">
        <v>897</v>
      </c>
      <c r="D111" s="99" t="s">
        <v>907</v>
      </c>
      <c r="E111" s="99" t="s">
        <v>887</v>
      </c>
      <c r="F111" s="114">
        <v>0</v>
      </c>
    </row>
    <row r="112" spans="1:6">
      <c r="A112" t="s">
        <v>13</v>
      </c>
      <c r="B112" s="99" t="s">
        <v>435</v>
      </c>
      <c r="C112" s="99" t="s">
        <v>897</v>
      </c>
      <c r="D112" s="99" t="s">
        <v>907</v>
      </c>
      <c r="E112" s="99" t="s">
        <v>887</v>
      </c>
      <c r="F112" s="114">
        <v>0.17565392354066892</v>
      </c>
    </row>
    <row r="113" spans="1:6">
      <c r="A113" t="s">
        <v>538</v>
      </c>
      <c r="B113" s="99" t="s">
        <v>716</v>
      </c>
      <c r="C113" s="99" t="s">
        <v>897</v>
      </c>
      <c r="D113" s="99" t="s">
        <v>907</v>
      </c>
      <c r="E113" s="99" t="s">
        <v>887</v>
      </c>
      <c r="F113" s="114">
        <v>0.20755813953488367</v>
      </c>
    </row>
    <row r="114" spans="1:6">
      <c r="A114" t="s">
        <v>11</v>
      </c>
      <c r="B114" s="99" t="s">
        <v>436</v>
      </c>
      <c r="C114" s="99" t="s">
        <v>897</v>
      </c>
      <c r="D114" s="99" t="s">
        <v>907</v>
      </c>
      <c r="E114" s="99" t="s">
        <v>887</v>
      </c>
      <c r="F114" s="114">
        <v>0.21464088397790054</v>
      </c>
    </row>
    <row r="115" spans="1:6">
      <c r="A115" t="s">
        <v>534</v>
      </c>
      <c r="B115" s="99" t="s">
        <v>533</v>
      </c>
      <c r="C115" s="99" t="s">
        <v>897</v>
      </c>
      <c r="D115" s="99" t="s">
        <v>907</v>
      </c>
      <c r="E115" s="99" t="s">
        <v>887</v>
      </c>
      <c r="F115" s="114">
        <v>0.18934426229508189</v>
      </c>
    </row>
    <row r="116" spans="1:6">
      <c r="A116" t="s">
        <v>12</v>
      </c>
      <c r="B116" s="99" t="s">
        <v>437</v>
      </c>
      <c r="C116" s="99" t="s">
        <v>897</v>
      </c>
      <c r="D116" s="99" t="s">
        <v>907</v>
      </c>
      <c r="E116" s="99" t="s">
        <v>887</v>
      </c>
      <c r="F116" s="114">
        <v>0.20576368876080695</v>
      </c>
    </row>
    <row r="117" spans="1:6">
      <c r="A117" t="s">
        <v>543</v>
      </c>
      <c r="B117" s="99" t="s">
        <v>542</v>
      </c>
      <c r="C117" s="99" t="s">
        <v>897</v>
      </c>
      <c r="D117" s="99" t="s">
        <v>907</v>
      </c>
      <c r="E117" s="99" t="s">
        <v>887</v>
      </c>
      <c r="F117" s="114">
        <v>0.17499999999999991</v>
      </c>
    </row>
    <row r="118" spans="1:6">
      <c r="A118" t="s">
        <v>713</v>
      </c>
      <c r="B118" s="99" t="s">
        <v>65</v>
      </c>
      <c r="C118" s="99" t="s">
        <v>897</v>
      </c>
      <c r="D118" s="99" t="s">
        <v>907</v>
      </c>
      <c r="E118" s="99" t="s">
        <v>887</v>
      </c>
      <c r="F118" s="114">
        <v>0.19999999999999998</v>
      </c>
    </row>
    <row r="119" spans="1:6">
      <c r="A119" t="s">
        <v>10</v>
      </c>
      <c r="B119" s="99" t="s">
        <v>438</v>
      </c>
      <c r="C119" s="99" t="s">
        <v>897</v>
      </c>
      <c r="D119" s="99" t="s">
        <v>907</v>
      </c>
      <c r="E119" s="99" t="s">
        <v>887</v>
      </c>
      <c r="F119" s="114">
        <v>0.16563380281690138</v>
      </c>
    </row>
    <row r="120" spans="1:6">
      <c r="A120" t="s">
        <v>9</v>
      </c>
      <c r="B120" s="99" t="s">
        <v>439</v>
      </c>
      <c r="C120" s="99" t="s">
        <v>897</v>
      </c>
      <c r="D120" s="99" t="s">
        <v>907</v>
      </c>
      <c r="E120" s="99" t="s">
        <v>887</v>
      </c>
      <c r="F120" s="114">
        <v>0.2021872444812339</v>
      </c>
    </row>
    <row r="121" spans="1:6">
      <c r="A121" t="s">
        <v>545</v>
      </c>
      <c r="B121" s="99" t="s">
        <v>544</v>
      </c>
      <c r="C121" s="99" t="s">
        <v>897</v>
      </c>
      <c r="D121" s="99" t="s">
        <v>907</v>
      </c>
      <c r="E121" s="99" t="s">
        <v>887</v>
      </c>
      <c r="F121" s="114">
        <v>0.19558011049742846</v>
      </c>
    </row>
    <row r="122" spans="1:6">
      <c r="A122" t="s">
        <v>8</v>
      </c>
      <c r="B122" s="99" t="s">
        <v>440</v>
      </c>
      <c r="C122" s="99" t="s">
        <v>897</v>
      </c>
      <c r="D122" s="99" t="s">
        <v>907</v>
      </c>
      <c r="E122" s="99" t="s">
        <v>887</v>
      </c>
      <c r="F122" s="114">
        <v>0.19650553290623168</v>
      </c>
    </row>
    <row r="123" spans="1:6">
      <c r="A123" t="s">
        <v>7</v>
      </c>
      <c r="B123" s="99" t="s">
        <v>441</v>
      </c>
      <c r="C123" s="99" t="s">
        <v>897</v>
      </c>
      <c r="D123" s="99" t="s">
        <v>907</v>
      </c>
      <c r="E123" s="99" t="s">
        <v>887</v>
      </c>
      <c r="F123" s="114">
        <v>0.16717596566523601</v>
      </c>
    </row>
    <row r="124" spans="1:6">
      <c r="A124" t="s">
        <v>6</v>
      </c>
      <c r="B124" s="99" t="s">
        <v>442</v>
      </c>
      <c r="C124" s="99" t="s">
        <v>897</v>
      </c>
      <c r="D124" s="99" t="s">
        <v>907</v>
      </c>
      <c r="E124" s="99" t="s">
        <v>887</v>
      </c>
      <c r="F124" s="114">
        <v>0.19102409638554216</v>
      </c>
    </row>
    <row r="125" spans="1:6">
      <c r="A125" t="s">
        <v>2</v>
      </c>
      <c r="B125" s="99" t="s">
        <v>443</v>
      </c>
      <c r="C125" s="99" t="s">
        <v>897</v>
      </c>
      <c r="D125" s="99" t="s">
        <v>907</v>
      </c>
      <c r="E125" s="99" t="s">
        <v>887</v>
      </c>
      <c r="F125" s="114">
        <v>0.20688156465048896</v>
      </c>
    </row>
    <row r="126" spans="1:6">
      <c r="A126" t="s">
        <v>4</v>
      </c>
      <c r="B126" s="99" t="s">
        <v>444</v>
      </c>
      <c r="C126" s="99" t="s">
        <v>897</v>
      </c>
      <c r="D126" s="99" t="s">
        <v>907</v>
      </c>
      <c r="E126" s="99" t="s">
        <v>887</v>
      </c>
      <c r="F126" s="114">
        <v>0.19330543933054392</v>
      </c>
    </row>
    <row r="127" spans="1:6">
      <c r="A127" t="s">
        <v>5</v>
      </c>
      <c r="B127" s="99" t="s">
        <v>447</v>
      </c>
      <c r="C127" s="99" t="s">
        <v>897</v>
      </c>
      <c r="D127" s="99" t="s">
        <v>907</v>
      </c>
      <c r="E127" s="99" t="s">
        <v>887</v>
      </c>
      <c r="F127" s="114">
        <v>0.20824634655532362</v>
      </c>
    </row>
    <row r="128" spans="1:6">
      <c r="A128" t="s">
        <v>1</v>
      </c>
      <c r="B128" s="99" t="s">
        <v>448</v>
      </c>
      <c r="C128" s="99" t="s">
        <v>897</v>
      </c>
      <c r="D128" s="99" t="s">
        <v>907</v>
      </c>
      <c r="E128" s="99" t="s">
        <v>887</v>
      </c>
      <c r="F128" s="114">
        <v>0.18863393810054344</v>
      </c>
    </row>
    <row r="129" spans="1:6">
      <c r="A129" t="s">
        <v>537</v>
      </c>
      <c r="B129" s="99" t="s">
        <v>334</v>
      </c>
      <c r="C129" s="99" t="s">
        <v>898</v>
      </c>
      <c r="D129" s="99" t="s">
        <v>907</v>
      </c>
      <c r="E129" s="99" t="s">
        <v>887</v>
      </c>
      <c r="F129" s="114">
        <v>0.15931034482758619</v>
      </c>
    </row>
    <row r="130" spans="1:6">
      <c r="A130" t="s">
        <v>27</v>
      </c>
      <c r="B130" s="99" t="s">
        <v>409</v>
      </c>
      <c r="C130" s="99" t="s">
        <v>898</v>
      </c>
      <c r="D130" s="99" t="s">
        <v>907</v>
      </c>
      <c r="E130" s="99" t="s">
        <v>887</v>
      </c>
      <c r="F130" s="114">
        <v>0.15071335927336602</v>
      </c>
    </row>
    <row r="131" spans="1:6">
      <c r="A131" t="s">
        <v>715</v>
      </c>
      <c r="B131" s="99" t="s">
        <v>335</v>
      </c>
      <c r="C131" s="99" t="s">
        <v>898</v>
      </c>
      <c r="D131" s="99" t="s">
        <v>907</v>
      </c>
      <c r="E131" s="99" t="s">
        <v>887</v>
      </c>
      <c r="F131" s="114">
        <v>0.15689655172413794</v>
      </c>
    </row>
    <row r="132" spans="1:6">
      <c r="A132" t="s">
        <v>26</v>
      </c>
      <c r="B132" s="99" t="s">
        <v>410</v>
      </c>
      <c r="C132" s="99" t="s">
        <v>898</v>
      </c>
      <c r="D132" s="99" t="s">
        <v>907</v>
      </c>
      <c r="E132" s="99" t="s">
        <v>887</v>
      </c>
      <c r="F132" s="114">
        <v>0.13787234042508925</v>
      </c>
    </row>
    <row r="133" spans="1:6">
      <c r="A133" t="s">
        <v>25</v>
      </c>
      <c r="B133" s="99" t="s">
        <v>411</v>
      </c>
      <c r="C133" s="99" t="s">
        <v>898</v>
      </c>
      <c r="D133" s="99" t="s">
        <v>907</v>
      </c>
      <c r="E133" s="99" t="s">
        <v>887</v>
      </c>
      <c r="F133" s="114">
        <v>0.1472128378375826</v>
      </c>
    </row>
    <row r="134" spans="1:6">
      <c r="A134" t="s">
        <v>547</v>
      </c>
      <c r="B134" s="99" t="s">
        <v>546</v>
      </c>
      <c r="C134" s="99" t="s">
        <v>898</v>
      </c>
      <c r="D134" s="99" t="s">
        <v>907</v>
      </c>
      <c r="E134" s="99" t="s">
        <v>887</v>
      </c>
      <c r="F134" s="114">
        <v>0.15141630901392933</v>
      </c>
    </row>
    <row r="135" spans="1:6">
      <c r="A135" t="s">
        <v>540</v>
      </c>
      <c r="B135" s="99" t="s">
        <v>714</v>
      </c>
      <c r="C135" s="99" t="s">
        <v>898</v>
      </c>
      <c r="D135" s="99" t="s">
        <v>907</v>
      </c>
      <c r="E135" s="99" t="s">
        <v>887</v>
      </c>
      <c r="F135" s="114">
        <v>0.14521276595744681</v>
      </c>
    </row>
    <row r="136" spans="1:6">
      <c r="A136" t="s">
        <v>23</v>
      </c>
      <c r="B136" s="99" t="s">
        <v>412</v>
      </c>
      <c r="C136" s="99" t="s">
        <v>898</v>
      </c>
      <c r="D136" s="99" t="s">
        <v>907</v>
      </c>
      <c r="E136" s="99" t="s">
        <v>887</v>
      </c>
      <c r="F136" s="114">
        <v>0.16610169491525426</v>
      </c>
    </row>
    <row r="137" spans="1:6">
      <c r="A137" t="s">
        <v>22</v>
      </c>
      <c r="B137" s="99" t="s">
        <v>413</v>
      </c>
      <c r="C137" s="99" t="s">
        <v>898</v>
      </c>
      <c r="D137" s="99" t="s">
        <v>907</v>
      </c>
      <c r="E137" s="99" t="s">
        <v>887</v>
      </c>
      <c r="F137" s="114">
        <v>0.14545454545454545</v>
      </c>
    </row>
    <row r="138" spans="1:6">
      <c r="A138" t="s">
        <v>17</v>
      </c>
      <c r="B138" s="99" t="s">
        <v>414</v>
      </c>
      <c r="C138" s="99" t="s">
        <v>898</v>
      </c>
      <c r="D138" s="99" t="s">
        <v>907</v>
      </c>
      <c r="E138" s="99" t="s">
        <v>887</v>
      </c>
      <c r="F138" s="114">
        <v>0.14627300135096372</v>
      </c>
    </row>
    <row r="139" spans="1:6">
      <c r="A139" t="s">
        <v>21</v>
      </c>
      <c r="B139" s="99" t="s">
        <v>415</v>
      </c>
      <c r="C139" s="99" t="s">
        <v>898</v>
      </c>
      <c r="D139" s="99" t="s">
        <v>907</v>
      </c>
      <c r="E139" s="99" t="s">
        <v>887</v>
      </c>
      <c r="F139" s="114">
        <v>0.14771698889345947</v>
      </c>
    </row>
    <row r="140" spans="1:6">
      <c r="A140" t="s">
        <v>20</v>
      </c>
      <c r="B140" s="99" t="s">
        <v>416</v>
      </c>
      <c r="C140" s="99" t="s">
        <v>898</v>
      </c>
      <c r="D140" s="99" t="s">
        <v>907</v>
      </c>
      <c r="E140" s="99" t="s">
        <v>887</v>
      </c>
      <c r="F140" s="114">
        <v>0.14482758620689654</v>
      </c>
    </row>
    <row r="141" spans="1:6">
      <c r="A141" t="s">
        <v>16</v>
      </c>
      <c r="B141" s="99" t="s">
        <v>417</v>
      </c>
      <c r="C141" s="99" t="s">
        <v>898</v>
      </c>
      <c r="D141" s="99" t="s">
        <v>907</v>
      </c>
      <c r="E141" s="99" t="s">
        <v>887</v>
      </c>
      <c r="F141" s="114">
        <v>0.14266304347727812</v>
      </c>
    </row>
    <row r="142" spans="1:6">
      <c r="A142" t="s">
        <v>3</v>
      </c>
      <c r="B142" s="99" t="s">
        <v>418</v>
      </c>
      <c r="C142" s="99" t="s">
        <v>898</v>
      </c>
      <c r="D142" s="99" t="s">
        <v>907</v>
      </c>
      <c r="E142" s="99" t="s">
        <v>887</v>
      </c>
      <c r="F142" s="114">
        <v>0.16243723707422983</v>
      </c>
    </row>
    <row r="143" spans="1:6">
      <c r="A143" t="s">
        <v>19</v>
      </c>
      <c r="B143" s="99" t="s">
        <v>419</v>
      </c>
      <c r="C143" s="99" t="s">
        <v>898</v>
      </c>
      <c r="D143" s="99" t="s">
        <v>907</v>
      </c>
      <c r="E143" s="99" t="s">
        <v>887</v>
      </c>
      <c r="F143" s="114">
        <v>0.15283333333333329</v>
      </c>
    </row>
    <row r="144" spans="1:6">
      <c r="A144" t="s">
        <v>18</v>
      </c>
      <c r="B144" s="99" t="s">
        <v>420</v>
      </c>
      <c r="C144" s="99" t="s">
        <v>898</v>
      </c>
      <c r="D144" s="99" t="s">
        <v>907</v>
      </c>
      <c r="E144" s="99" t="s">
        <v>887</v>
      </c>
      <c r="F144" s="114">
        <v>0.15344852833554132</v>
      </c>
    </row>
    <row r="145" spans="1:6">
      <c r="A145" t="s">
        <v>24</v>
      </c>
      <c r="B145" s="99" t="s">
        <v>431</v>
      </c>
      <c r="C145" s="99" t="s">
        <v>898</v>
      </c>
      <c r="D145" s="99" t="s">
        <v>907</v>
      </c>
      <c r="E145" s="99" t="s">
        <v>887</v>
      </c>
      <c r="F145" s="114">
        <v>0.14897025171624714</v>
      </c>
    </row>
    <row r="146" spans="1:6">
      <c r="A146" t="s">
        <v>15</v>
      </c>
      <c r="B146" s="99" t="s">
        <v>432</v>
      </c>
      <c r="C146" s="99" t="s">
        <v>898</v>
      </c>
      <c r="D146" s="99" t="s">
        <v>907</v>
      </c>
      <c r="E146" s="99" t="s">
        <v>887</v>
      </c>
      <c r="F146" s="114">
        <v>0.15448008849546413</v>
      </c>
    </row>
    <row r="147" spans="1:6">
      <c r="A147" t="s">
        <v>14</v>
      </c>
      <c r="B147" s="99" t="s">
        <v>433</v>
      </c>
      <c r="C147" s="99" t="s">
        <v>898</v>
      </c>
      <c r="D147" s="99" t="s">
        <v>907</v>
      </c>
      <c r="E147" s="99" t="s">
        <v>887</v>
      </c>
      <c r="F147" s="114">
        <v>0.1554893617021276</v>
      </c>
    </row>
    <row r="148" spans="1:6">
      <c r="A148" t="s">
        <v>914</v>
      </c>
      <c r="B148" s="99" t="s">
        <v>895</v>
      </c>
      <c r="C148" s="99" t="s">
        <v>898</v>
      </c>
      <c r="D148" s="99" t="s">
        <v>907</v>
      </c>
      <c r="E148" s="99" t="s">
        <v>887</v>
      </c>
      <c r="F148" s="114">
        <v>0</v>
      </c>
    </row>
    <row r="149" spans="1:6">
      <c r="A149" t="s">
        <v>13</v>
      </c>
      <c r="B149" s="99" t="s">
        <v>435</v>
      </c>
      <c r="C149" s="99" t="s">
        <v>898</v>
      </c>
      <c r="D149" s="99" t="s">
        <v>907</v>
      </c>
      <c r="E149" s="99" t="s">
        <v>887</v>
      </c>
      <c r="F149" s="114">
        <v>0.15694164989996842</v>
      </c>
    </row>
    <row r="150" spans="1:6">
      <c r="A150" t="s">
        <v>538</v>
      </c>
      <c r="B150" s="99" t="s">
        <v>716</v>
      </c>
      <c r="C150" s="99" t="s">
        <v>898</v>
      </c>
      <c r="D150" s="99" t="s">
        <v>907</v>
      </c>
      <c r="E150" s="99" t="s">
        <v>887</v>
      </c>
      <c r="F150" s="114">
        <v>0.15872093023255815</v>
      </c>
    </row>
    <row r="151" spans="1:6">
      <c r="A151" t="s">
        <v>11</v>
      </c>
      <c r="B151" s="99" t="s">
        <v>436</v>
      </c>
      <c r="C151" s="99" t="s">
        <v>898</v>
      </c>
      <c r="D151" s="99" t="s">
        <v>907</v>
      </c>
      <c r="E151" s="99" t="s">
        <v>887</v>
      </c>
      <c r="F151" s="114">
        <v>0.1392265193370166</v>
      </c>
    </row>
    <row r="152" spans="1:6">
      <c r="A152" t="s">
        <v>534</v>
      </c>
      <c r="B152" s="99" t="s">
        <v>533</v>
      </c>
      <c r="C152" s="99" t="s">
        <v>898</v>
      </c>
      <c r="D152" s="99" t="s">
        <v>907</v>
      </c>
      <c r="E152" s="99" t="s">
        <v>887</v>
      </c>
      <c r="F152" s="114">
        <v>0.14631147540983602</v>
      </c>
    </row>
    <row r="153" spans="1:6">
      <c r="A153" t="s">
        <v>12</v>
      </c>
      <c r="B153" s="99" t="s">
        <v>437</v>
      </c>
      <c r="C153" s="99" t="s">
        <v>898</v>
      </c>
      <c r="D153" s="99" t="s">
        <v>907</v>
      </c>
      <c r="E153" s="99" t="s">
        <v>887</v>
      </c>
      <c r="F153" s="114">
        <v>0.1512968299711816</v>
      </c>
    </row>
    <row r="154" spans="1:6">
      <c r="A154" t="s">
        <v>543</v>
      </c>
      <c r="B154" s="99" t="s">
        <v>542</v>
      </c>
      <c r="C154" s="99" t="s">
        <v>898</v>
      </c>
      <c r="D154" s="99" t="s">
        <v>907</v>
      </c>
      <c r="E154" s="99" t="s">
        <v>887</v>
      </c>
      <c r="F154" s="114">
        <v>0.14999999999999997</v>
      </c>
    </row>
    <row r="155" spans="1:6">
      <c r="A155" t="s">
        <v>713</v>
      </c>
      <c r="B155" s="99" t="s">
        <v>65</v>
      </c>
      <c r="C155" s="99" t="s">
        <v>898</v>
      </c>
      <c r="D155" s="99" t="s">
        <v>907</v>
      </c>
      <c r="E155" s="99" t="s">
        <v>887</v>
      </c>
      <c r="F155" s="114">
        <v>0.14000000000000004</v>
      </c>
    </row>
    <row r="156" spans="1:6">
      <c r="A156" t="s">
        <v>10</v>
      </c>
      <c r="B156" s="99" t="s">
        <v>438</v>
      </c>
      <c r="C156" s="99" t="s">
        <v>898</v>
      </c>
      <c r="D156" s="99" t="s">
        <v>907</v>
      </c>
      <c r="E156" s="99" t="s">
        <v>887</v>
      </c>
      <c r="F156" s="114">
        <v>0.19521126760563376</v>
      </c>
    </row>
    <row r="157" spans="1:6">
      <c r="A157" t="s">
        <v>9</v>
      </c>
      <c r="B157" s="99" t="s">
        <v>439</v>
      </c>
      <c r="C157" s="99" t="s">
        <v>898</v>
      </c>
      <c r="D157" s="99" t="s">
        <v>907</v>
      </c>
      <c r="E157" s="99" t="s">
        <v>887</v>
      </c>
      <c r="F157" s="114">
        <v>0.13908421913323332</v>
      </c>
    </row>
    <row r="158" spans="1:6">
      <c r="A158" t="s">
        <v>545</v>
      </c>
      <c r="B158" s="99" t="s">
        <v>544</v>
      </c>
      <c r="C158" s="99" t="s">
        <v>898</v>
      </c>
      <c r="D158" s="99" t="s">
        <v>907</v>
      </c>
      <c r="E158" s="99" t="s">
        <v>887</v>
      </c>
      <c r="F158" s="114">
        <v>0.15414364640875916</v>
      </c>
    </row>
    <row r="159" spans="1:6">
      <c r="A159" t="s">
        <v>8</v>
      </c>
      <c r="B159" s="99" t="s">
        <v>440</v>
      </c>
      <c r="C159" s="99" t="s">
        <v>898</v>
      </c>
      <c r="D159" s="99" t="s">
        <v>907</v>
      </c>
      <c r="E159" s="99" t="s">
        <v>887</v>
      </c>
      <c r="F159" s="114">
        <v>0.14228305183459519</v>
      </c>
    </row>
    <row r="160" spans="1:6">
      <c r="A160" t="s">
        <v>7</v>
      </c>
      <c r="B160" s="99" t="s">
        <v>441</v>
      </c>
      <c r="C160" s="99" t="s">
        <v>898</v>
      </c>
      <c r="D160" s="99" t="s">
        <v>907</v>
      </c>
      <c r="E160" s="99" t="s">
        <v>887</v>
      </c>
      <c r="F160" s="114">
        <v>0.15450643776824036</v>
      </c>
    </row>
    <row r="161" spans="1:6">
      <c r="A161" t="s">
        <v>6</v>
      </c>
      <c r="B161" s="99" t="s">
        <v>442</v>
      </c>
      <c r="C161" s="99" t="s">
        <v>898</v>
      </c>
      <c r="D161" s="99" t="s">
        <v>907</v>
      </c>
      <c r="E161" s="99" t="s">
        <v>887</v>
      </c>
      <c r="F161" s="114">
        <v>0.16445783132530117</v>
      </c>
    </row>
    <row r="162" spans="1:6">
      <c r="A162" t="s">
        <v>2</v>
      </c>
      <c r="B162" s="99" t="s">
        <v>443</v>
      </c>
      <c r="C162" s="99" t="s">
        <v>898</v>
      </c>
      <c r="D162" s="99" t="s">
        <v>907</v>
      </c>
      <c r="E162" s="99" t="s">
        <v>887</v>
      </c>
      <c r="F162" s="114">
        <v>0.14907642158638174</v>
      </c>
    </row>
    <row r="163" spans="1:6">
      <c r="A163" t="s">
        <v>4</v>
      </c>
      <c r="B163" s="99" t="s">
        <v>444</v>
      </c>
      <c r="C163" s="99" t="s">
        <v>898</v>
      </c>
      <c r="D163" s="99" t="s">
        <v>907</v>
      </c>
      <c r="E163" s="99" t="s">
        <v>887</v>
      </c>
      <c r="F163" s="114">
        <v>0.14937238493723851</v>
      </c>
    </row>
    <row r="164" spans="1:6">
      <c r="A164" t="s">
        <v>5</v>
      </c>
      <c r="B164" s="99" t="s">
        <v>447</v>
      </c>
      <c r="C164" s="99" t="s">
        <v>898</v>
      </c>
      <c r="D164" s="99" t="s">
        <v>907</v>
      </c>
      <c r="E164" s="99" t="s">
        <v>887</v>
      </c>
      <c r="F164" s="114">
        <v>0.16002087682672236</v>
      </c>
    </row>
    <row r="165" spans="1:6">
      <c r="A165" t="s">
        <v>1</v>
      </c>
      <c r="B165" s="99" t="s">
        <v>448</v>
      </c>
      <c r="C165" s="99" t="s">
        <v>898</v>
      </c>
      <c r="D165" s="99" t="s">
        <v>907</v>
      </c>
      <c r="E165" s="99" t="s">
        <v>887</v>
      </c>
      <c r="F165" s="114">
        <v>0.15501600853764158</v>
      </c>
    </row>
    <row r="166" spans="1:6">
      <c r="A166" t="s">
        <v>537</v>
      </c>
      <c r="B166" s="99" t="s">
        <v>334</v>
      </c>
      <c r="C166" s="99" t="s">
        <v>899</v>
      </c>
      <c r="D166" s="99" t="s">
        <v>907</v>
      </c>
      <c r="E166" s="99" t="s">
        <v>887</v>
      </c>
      <c r="F166" s="114">
        <v>0.15931034482758619</v>
      </c>
    </row>
    <row r="167" spans="1:6">
      <c r="A167" t="s">
        <v>27</v>
      </c>
      <c r="B167" s="99" t="s">
        <v>409</v>
      </c>
      <c r="C167" s="99" t="s">
        <v>899</v>
      </c>
      <c r="D167" s="99" t="s">
        <v>907</v>
      </c>
      <c r="E167" s="99" t="s">
        <v>887</v>
      </c>
      <c r="F167" s="114">
        <v>0.18249027237333948</v>
      </c>
    </row>
    <row r="168" spans="1:6">
      <c r="A168" t="s">
        <v>715</v>
      </c>
      <c r="B168" s="99" t="s">
        <v>335</v>
      </c>
      <c r="C168" s="99" t="s">
        <v>899</v>
      </c>
      <c r="D168" s="99" t="s">
        <v>907</v>
      </c>
      <c r="E168" s="99" t="s">
        <v>887</v>
      </c>
      <c r="F168" s="114">
        <v>0.19310344827586204</v>
      </c>
    </row>
    <row r="169" spans="1:6">
      <c r="A169" t="s">
        <v>26</v>
      </c>
      <c r="B169" s="99" t="s">
        <v>410</v>
      </c>
      <c r="C169" s="99" t="s">
        <v>899</v>
      </c>
      <c r="D169" s="99" t="s">
        <v>907</v>
      </c>
      <c r="E169" s="99" t="s">
        <v>887</v>
      </c>
      <c r="F169" s="114">
        <v>0.16468085106421773</v>
      </c>
    </row>
    <row r="170" spans="1:6">
      <c r="A170" t="s">
        <v>25</v>
      </c>
      <c r="B170" s="99" t="s">
        <v>411</v>
      </c>
      <c r="C170" s="99" t="s">
        <v>899</v>
      </c>
      <c r="D170" s="99" t="s">
        <v>907</v>
      </c>
      <c r="E170" s="99" t="s">
        <v>887</v>
      </c>
      <c r="F170" s="114">
        <v>0.16317567567543115</v>
      </c>
    </row>
    <row r="171" spans="1:6">
      <c r="A171" t="s">
        <v>547</v>
      </c>
      <c r="B171" s="99" t="s">
        <v>546</v>
      </c>
      <c r="C171" s="99" t="s">
        <v>899</v>
      </c>
      <c r="D171" s="99" t="s">
        <v>907</v>
      </c>
      <c r="E171" s="99" t="s">
        <v>887</v>
      </c>
      <c r="F171" s="114">
        <v>0.18206008583575847</v>
      </c>
    </row>
    <row r="172" spans="1:6">
      <c r="A172" t="s">
        <v>540</v>
      </c>
      <c r="B172" s="99" t="s">
        <v>714</v>
      </c>
      <c r="C172" s="99" t="s">
        <v>899</v>
      </c>
      <c r="D172" s="99" t="s">
        <v>907</v>
      </c>
      <c r="E172" s="99" t="s">
        <v>887</v>
      </c>
      <c r="F172" s="114">
        <v>0.17872340425531916</v>
      </c>
    </row>
    <row r="173" spans="1:6">
      <c r="A173" t="s">
        <v>23</v>
      </c>
      <c r="B173" s="99" t="s">
        <v>412</v>
      </c>
      <c r="C173" s="99" t="s">
        <v>899</v>
      </c>
      <c r="D173" s="99" t="s">
        <v>907</v>
      </c>
      <c r="E173" s="99" t="s">
        <v>887</v>
      </c>
      <c r="F173" s="114">
        <v>0.16610169491525426</v>
      </c>
    </row>
    <row r="174" spans="1:6">
      <c r="A174" t="s">
        <v>22</v>
      </c>
      <c r="B174" s="99" t="s">
        <v>413</v>
      </c>
      <c r="C174" s="99" t="s">
        <v>899</v>
      </c>
      <c r="D174" s="99" t="s">
        <v>907</v>
      </c>
      <c r="E174" s="99" t="s">
        <v>887</v>
      </c>
      <c r="F174" s="114">
        <v>0.17818181818181816</v>
      </c>
    </row>
    <row r="175" spans="1:6">
      <c r="A175" t="s">
        <v>17</v>
      </c>
      <c r="B175" s="99" t="s">
        <v>414</v>
      </c>
      <c r="C175" s="99" t="s">
        <v>899</v>
      </c>
      <c r="D175" s="99" t="s">
        <v>907</v>
      </c>
      <c r="E175" s="99" t="s">
        <v>887</v>
      </c>
      <c r="F175" s="114">
        <v>0.165266659735329</v>
      </c>
    </row>
    <row r="176" spans="1:6">
      <c r="A176" t="s">
        <v>21</v>
      </c>
      <c r="B176" s="99" t="s">
        <v>415</v>
      </c>
      <c r="C176" s="99" t="s">
        <v>899</v>
      </c>
      <c r="D176" s="99" t="s">
        <v>907</v>
      </c>
      <c r="E176" s="99" t="s">
        <v>887</v>
      </c>
      <c r="F176" s="114">
        <v>0.15030851501439738</v>
      </c>
    </row>
    <row r="177" spans="1:6">
      <c r="A177" t="s">
        <v>20</v>
      </c>
      <c r="B177" s="99" t="s">
        <v>416</v>
      </c>
      <c r="C177" s="99" t="s">
        <v>899</v>
      </c>
      <c r="D177" s="99" t="s">
        <v>907</v>
      </c>
      <c r="E177" s="99" t="s">
        <v>887</v>
      </c>
      <c r="F177" s="114">
        <v>0.14482758620689654</v>
      </c>
    </row>
    <row r="178" spans="1:6">
      <c r="A178" t="s">
        <v>16</v>
      </c>
      <c r="B178" s="99" t="s">
        <v>417</v>
      </c>
      <c r="C178" s="99" t="s">
        <v>899</v>
      </c>
      <c r="D178" s="99" t="s">
        <v>907</v>
      </c>
      <c r="E178" s="99" t="s">
        <v>887</v>
      </c>
      <c r="F178" s="114">
        <v>0.15621603260829181</v>
      </c>
    </row>
    <row r="179" spans="1:6">
      <c r="A179" t="s">
        <v>3</v>
      </c>
      <c r="B179" s="99" t="s">
        <v>418</v>
      </c>
      <c r="C179" s="99" t="s">
        <v>899</v>
      </c>
      <c r="D179" s="99" t="s">
        <v>907</v>
      </c>
      <c r="E179" s="99" t="s">
        <v>887</v>
      </c>
      <c r="F179" s="114">
        <v>0.19891437101370604</v>
      </c>
    </row>
    <row r="180" spans="1:6">
      <c r="A180" t="s">
        <v>19</v>
      </c>
      <c r="B180" s="99" t="s">
        <v>419</v>
      </c>
      <c r="C180" s="99" t="s">
        <v>899</v>
      </c>
      <c r="D180" s="99" t="s">
        <v>907</v>
      </c>
      <c r="E180" s="99" t="s">
        <v>887</v>
      </c>
      <c r="F180" s="114">
        <v>0.15516666666666662</v>
      </c>
    </row>
    <row r="181" spans="1:6">
      <c r="A181" t="s">
        <v>18</v>
      </c>
      <c r="B181" s="99" t="s">
        <v>420</v>
      </c>
      <c r="C181" s="99" t="s">
        <v>899</v>
      </c>
      <c r="D181" s="99" t="s">
        <v>907</v>
      </c>
      <c r="E181" s="99" t="s">
        <v>887</v>
      </c>
      <c r="F181" s="114">
        <v>0.18665983306474329</v>
      </c>
    </row>
    <row r="182" spans="1:6">
      <c r="A182" t="s">
        <v>24</v>
      </c>
      <c r="B182" s="99" t="s">
        <v>431</v>
      </c>
      <c r="C182" s="99" t="s">
        <v>899</v>
      </c>
      <c r="D182" s="99" t="s">
        <v>907</v>
      </c>
      <c r="E182" s="99" t="s">
        <v>887</v>
      </c>
      <c r="F182" s="114">
        <v>0.19221967963386724</v>
      </c>
    </row>
    <row r="183" spans="1:6">
      <c r="A183" t="s">
        <v>15</v>
      </c>
      <c r="B183" s="99" t="s">
        <v>432</v>
      </c>
      <c r="C183" s="99" t="s">
        <v>899</v>
      </c>
      <c r="D183" s="99" t="s">
        <v>907</v>
      </c>
      <c r="E183" s="99" t="s">
        <v>887</v>
      </c>
      <c r="F183" s="114">
        <v>0.19164823008812551</v>
      </c>
    </row>
    <row r="184" spans="1:6">
      <c r="A184" t="s">
        <v>14</v>
      </c>
      <c r="B184" s="99" t="s">
        <v>433</v>
      </c>
      <c r="C184" s="99" t="s">
        <v>899</v>
      </c>
      <c r="D184" s="99" t="s">
        <v>907</v>
      </c>
      <c r="E184" s="99" t="s">
        <v>887</v>
      </c>
      <c r="F184" s="114">
        <v>0.16799999999999995</v>
      </c>
    </row>
    <row r="185" spans="1:6">
      <c r="A185" t="s">
        <v>914</v>
      </c>
      <c r="B185" s="99" t="s">
        <v>895</v>
      </c>
      <c r="C185" s="99" t="s">
        <v>899</v>
      </c>
      <c r="D185" s="99" t="s">
        <v>907</v>
      </c>
      <c r="E185" s="99" t="s">
        <v>887</v>
      </c>
      <c r="F185" s="114">
        <v>0</v>
      </c>
    </row>
    <row r="186" spans="1:6">
      <c r="A186" t="s">
        <v>13</v>
      </c>
      <c r="B186" s="99" t="s">
        <v>435</v>
      </c>
      <c r="C186" s="99" t="s">
        <v>899</v>
      </c>
      <c r="D186" s="99" t="s">
        <v>907</v>
      </c>
      <c r="E186" s="99" t="s">
        <v>887</v>
      </c>
      <c r="F186" s="114">
        <v>0.18893360161010286</v>
      </c>
    </row>
    <row r="187" spans="1:6">
      <c r="A187" t="s">
        <v>538</v>
      </c>
      <c r="B187" s="99" t="s">
        <v>716</v>
      </c>
      <c r="C187" s="99" t="s">
        <v>899</v>
      </c>
      <c r="D187" s="99" t="s">
        <v>907</v>
      </c>
      <c r="E187" s="99" t="s">
        <v>887</v>
      </c>
      <c r="F187" s="114">
        <v>0.17093023255813952</v>
      </c>
    </row>
    <row r="188" spans="1:6">
      <c r="A188" t="s">
        <v>11</v>
      </c>
      <c r="B188" s="99" t="s">
        <v>436</v>
      </c>
      <c r="C188" s="99" t="s">
        <v>899</v>
      </c>
      <c r="D188" s="99" t="s">
        <v>907</v>
      </c>
      <c r="E188" s="99" t="s">
        <v>887</v>
      </c>
      <c r="F188" s="114">
        <v>0.15082872928176794</v>
      </c>
    </row>
    <row r="189" spans="1:6">
      <c r="A189" t="s">
        <v>534</v>
      </c>
      <c r="B189" s="99" t="s">
        <v>533</v>
      </c>
      <c r="C189" s="99" t="s">
        <v>899</v>
      </c>
      <c r="D189" s="99" t="s">
        <v>907</v>
      </c>
      <c r="E189" s="99" t="s">
        <v>887</v>
      </c>
      <c r="F189" s="114">
        <v>0.17213114754098355</v>
      </c>
    </row>
    <row r="190" spans="1:6">
      <c r="A190" t="s">
        <v>12</v>
      </c>
      <c r="B190" s="99" t="s">
        <v>437</v>
      </c>
      <c r="C190" s="99" t="s">
        <v>899</v>
      </c>
      <c r="D190" s="99" t="s">
        <v>907</v>
      </c>
      <c r="E190" s="99" t="s">
        <v>887</v>
      </c>
      <c r="F190" s="114">
        <v>0.14524495677233432</v>
      </c>
    </row>
    <row r="191" spans="1:6">
      <c r="A191" t="s">
        <v>543</v>
      </c>
      <c r="B191" s="99" t="s">
        <v>542</v>
      </c>
      <c r="C191" s="99" t="s">
        <v>899</v>
      </c>
      <c r="D191" s="99" t="s">
        <v>907</v>
      </c>
      <c r="E191" s="99" t="s">
        <v>887</v>
      </c>
      <c r="F191" s="114">
        <v>0.17499999999999999</v>
      </c>
    </row>
    <row r="192" spans="1:6">
      <c r="A192" t="s">
        <v>713</v>
      </c>
      <c r="B192" s="99" t="s">
        <v>65</v>
      </c>
      <c r="C192" s="99" t="s">
        <v>899</v>
      </c>
      <c r="D192" s="99" t="s">
        <v>907</v>
      </c>
      <c r="E192" s="99" t="s">
        <v>887</v>
      </c>
      <c r="F192" s="114">
        <v>0.16</v>
      </c>
    </row>
    <row r="193" spans="1:6">
      <c r="A193" t="s">
        <v>10</v>
      </c>
      <c r="B193" s="99" t="s">
        <v>438</v>
      </c>
      <c r="C193" s="99" t="s">
        <v>899</v>
      </c>
      <c r="D193" s="99" t="s">
        <v>907</v>
      </c>
      <c r="E193" s="99" t="s">
        <v>887</v>
      </c>
      <c r="F193" s="114">
        <v>0.19521126760563376</v>
      </c>
    </row>
    <row r="194" spans="1:6">
      <c r="A194" t="s">
        <v>9</v>
      </c>
      <c r="B194" s="99" t="s">
        <v>439</v>
      </c>
      <c r="C194" s="99" t="s">
        <v>899</v>
      </c>
      <c r="D194" s="99" t="s">
        <v>907</v>
      </c>
      <c r="E194" s="99" t="s">
        <v>887</v>
      </c>
      <c r="F194" s="114">
        <v>0.16569910057248052</v>
      </c>
    </row>
    <row r="195" spans="1:6">
      <c r="A195" t="s">
        <v>545</v>
      </c>
      <c r="B195" s="99" t="s">
        <v>544</v>
      </c>
      <c r="C195" s="99" t="s">
        <v>899</v>
      </c>
      <c r="D195" s="99" t="s">
        <v>907</v>
      </c>
      <c r="E195" s="99" t="s">
        <v>887</v>
      </c>
      <c r="F195" s="114">
        <v>0.16988950276244191</v>
      </c>
    </row>
    <row r="196" spans="1:6">
      <c r="A196" t="s">
        <v>8</v>
      </c>
      <c r="B196" s="99" t="s">
        <v>440</v>
      </c>
      <c r="C196" s="99" t="s">
        <v>899</v>
      </c>
      <c r="D196" s="99" t="s">
        <v>907</v>
      </c>
      <c r="E196" s="99" t="s">
        <v>887</v>
      </c>
      <c r="F196" s="114">
        <v>0.15940594059405935</v>
      </c>
    </row>
    <row r="197" spans="1:6">
      <c r="A197" t="s">
        <v>7</v>
      </c>
      <c r="B197" s="99" t="s">
        <v>441</v>
      </c>
      <c r="C197" s="99" t="s">
        <v>899</v>
      </c>
      <c r="D197" s="99" t="s">
        <v>907</v>
      </c>
      <c r="E197" s="99" t="s">
        <v>887</v>
      </c>
      <c r="F197" s="114">
        <v>0.20085836909871249</v>
      </c>
    </row>
    <row r="198" spans="1:6">
      <c r="A198" t="s">
        <v>6</v>
      </c>
      <c r="B198" s="99" t="s">
        <v>442</v>
      </c>
      <c r="C198" s="99" t="s">
        <v>899</v>
      </c>
      <c r="D198" s="99" t="s">
        <v>907</v>
      </c>
      <c r="E198" s="99" t="s">
        <v>887</v>
      </c>
      <c r="F198" s="114">
        <v>0.18090361445783124</v>
      </c>
    </row>
    <row r="199" spans="1:6">
      <c r="A199" t="s">
        <v>2</v>
      </c>
      <c r="B199" s="99" t="s">
        <v>443</v>
      </c>
      <c r="C199" s="99" t="s">
        <v>899</v>
      </c>
      <c r="D199" s="99" t="s">
        <v>907</v>
      </c>
      <c r="E199" s="99" t="s">
        <v>887</v>
      </c>
      <c r="F199" s="114">
        <v>0.1551611734878667</v>
      </c>
    </row>
    <row r="200" spans="1:6">
      <c r="A200" t="s">
        <v>4</v>
      </c>
      <c r="B200" s="99" t="s">
        <v>444</v>
      </c>
      <c r="C200" s="99" t="s">
        <v>899</v>
      </c>
      <c r="D200" s="99" t="s">
        <v>907</v>
      </c>
      <c r="E200" s="99" t="s">
        <v>887</v>
      </c>
      <c r="F200" s="114">
        <v>0.19330543933054392</v>
      </c>
    </row>
    <row r="201" spans="1:6">
      <c r="A201" t="s">
        <v>5</v>
      </c>
      <c r="B201" s="99" t="s">
        <v>447</v>
      </c>
      <c r="C201" s="99" t="s">
        <v>899</v>
      </c>
      <c r="D201" s="99" t="s">
        <v>907</v>
      </c>
      <c r="E201" s="99" t="s">
        <v>887</v>
      </c>
      <c r="F201" s="114">
        <v>0.17317327766179541</v>
      </c>
    </row>
    <row r="202" spans="1:6">
      <c r="A202" t="s">
        <v>1</v>
      </c>
      <c r="B202" s="99" t="s">
        <v>448</v>
      </c>
      <c r="C202" s="99" t="s">
        <v>899</v>
      </c>
      <c r="D202" s="99" t="s">
        <v>907</v>
      </c>
      <c r="E202" s="99" t="s">
        <v>887</v>
      </c>
      <c r="F202" s="114">
        <v>0.16373176805386414</v>
      </c>
    </row>
    <row r="203" spans="1:6">
      <c r="A203" t="s">
        <v>537</v>
      </c>
      <c r="B203" s="99" t="s">
        <v>334</v>
      </c>
      <c r="C203" s="99" t="s">
        <v>900</v>
      </c>
      <c r="D203" s="99" t="s">
        <v>907</v>
      </c>
      <c r="E203" s="99" t="s">
        <v>887</v>
      </c>
      <c r="F203" s="114">
        <v>0.15931034482758619</v>
      </c>
    </row>
    <row r="204" spans="1:6">
      <c r="A204" t="s">
        <v>27</v>
      </c>
      <c r="B204" s="99" t="s">
        <v>409</v>
      </c>
      <c r="C204" s="99" t="s">
        <v>900</v>
      </c>
      <c r="D204" s="99" t="s">
        <v>907</v>
      </c>
      <c r="E204" s="99" t="s">
        <v>887</v>
      </c>
      <c r="F204" s="114">
        <v>0.18702983138715445</v>
      </c>
    </row>
    <row r="205" spans="1:6">
      <c r="A205" t="s">
        <v>715</v>
      </c>
      <c r="B205" s="99" t="s">
        <v>335</v>
      </c>
      <c r="C205" s="99" t="s">
        <v>900</v>
      </c>
      <c r="D205" s="99" t="s">
        <v>907</v>
      </c>
      <c r="E205" s="99" t="s">
        <v>887</v>
      </c>
      <c r="F205" s="114">
        <v>0.18103448275862064</v>
      </c>
    </row>
    <row r="206" spans="1:6">
      <c r="A206" t="s">
        <v>26</v>
      </c>
      <c r="B206" s="99" t="s">
        <v>410</v>
      </c>
      <c r="C206" s="99" t="s">
        <v>900</v>
      </c>
      <c r="D206" s="99" t="s">
        <v>907</v>
      </c>
      <c r="E206" s="99" t="s">
        <v>887</v>
      </c>
      <c r="F206" s="114">
        <v>0.1557446808509409</v>
      </c>
    </row>
    <row r="207" spans="1:6">
      <c r="A207" t="s">
        <v>25</v>
      </c>
      <c r="B207" s="99" t="s">
        <v>411</v>
      </c>
      <c r="C207" s="99" t="s">
        <v>900</v>
      </c>
      <c r="D207" s="99" t="s">
        <v>907</v>
      </c>
      <c r="E207" s="99" t="s">
        <v>887</v>
      </c>
      <c r="F207" s="114">
        <v>0.19864864864913759</v>
      </c>
    </row>
    <row r="208" spans="1:6">
      <c r="A208" t="s">
        <v>547</v>
      </c>
      <c r="B208" s="99" t="s">
        <v>546</v>
      </c>
      <c r="C208" s="99" t="s">
        <v>900</v>
      </c>
      <c r="D208" s="99" t="s">
        <v>907</v>
      </c>
      <c r="E208" s="99" t="s">
        <v>887</v>
      </c>
      <c r="F208" s="114">
        <v>0.18206008583702032</v>
      </c>
    </row>
    <row r="209" spans="1:6">
      <c r="A209" t="s">
        <v>540</v>
      </c>
      <c r="B209" s="99" t="s">
        <v>714</v>
      </c>
      <c r="C209" s="99" t="s">
        <v>900</v>
      </c>
      <c r="D209" s="99" t="s">
        <v>907</v>
      </c>
      <c r="E209" s="99" t="s">
        <v>887</v>
      </c>
      <c r="F209" s="114">
        <v>0.21223404255319145</v>
      </c>
    </row>
    <row r="210" spans="1:6">
      <c r="A210" t="s">
        <v>23</v>
      </c>
      <c r="B210" s="99" t="s">
        <v>412</v>
      </c>
      <c r="C210" s="99" t="s">
        <v>900</v>
      </c>
      <c r="D210" s="99" t="s">
        <v>907</v>
      </c>
      <c r="E210" s="99" t="s">
        <v>887</v>
      </c>
      <c r="F210" s="114">
        <v>0.22542372881355929</v>
      </c>
    </row>
    <row r="211" spans="1:6">
      <c r="A211" t="s">
        <v>22</v>
      </c>
      <c r="B211" s="99" t="s">
        <v>413</v>
      </c>
      <c r="C211" s="99" t="s">
        <v>900</v>
      </c>
      <c r="D211" s="99" t="s">
        <v>907</v>
      </c>
      <c r="E211" s="99" t="s">
        <v>887</v>
      </c>
      <c r="F211" s="114">
        <v>0.16363636363636364</v>
      </c>
    </row>
    <row r="212" spans="1:6">
      <c r="A212" t="s">
        <v>17</v>
      </c>
      <c r="B212" s="99" t="s">
        <v>414</v>
      </c>
      <c r="C212" s="99" t="s">
        <v>900</v>
      </c>
      <c r="D212" s="99" t="s">
        <v>907</v>
      </c>
      <c r="E212" s="99" t="s">
        <v>887</v>
      </c>
      <c r="F212" s="114">
        <v>0.15435076411277895</v>
      </c>
    </row>
    <row r="213" spans="1:6">
      <c r="A213" t="s">
        <v>21</v>
      </c>
      <c r="B213" s="99" t="s">
        <v>415</v>
      </c>
      <c r="C213" s="99" t="s">
        <v>900</v>
      </c>
      <c r="D213" s="99" t="s">
        <v>907</v>
      </c>
      <c r="E213" s="99" t="s">
        <v>887</v>
      </c>
      <c r="F213" s="114">
        <v>0.15117235705470999</v>
      </c>
    </row>
    <row r="214" spans="1:6">
      <c r="A214" t="s">
        <v>20</v>
      </c>
      <c r="B214" s="99" t="s">
        <v>416</v>
      </c>
      <c r="C214" s="99" t="s">
        <v>900</v>
      </c>
      <c r="D214" s="99" t="s">
        <v>907</v>
      </c>
      <c r="E214" s="99" t="s">
        <v>887</v>
      </c>
      <c r="F214" s="114">
        <v>0.15086206896551724</v>
      </c>
    </row>
    <row r="215" spans="1:6">
      <c r="A215" t="s">
        <v>16</v>
      </c>
      <c r="B215" s="99" t="s">
        <v>417</v>
      </c>
      <c r="C215" s="99" t="s">
        <v>900</v>
      </c>
      <c r="D215" s="99" t="s">
        <v>907</v>
      </c>
      <c r="E215" s="99" t="s">
        <v>887</v>
      </c>
      <c r="F215" s="114">
        <v>0.18260869565221424</v>
      </c>
    </row>
    <row r="216" spans="1:6">
      <c r="A216" t="s">
        <v>3</v>
      </c>
      <c r="B216" s="99" t="s">
        <v>418</v>
      </c>
      <c r="C216" s="99" t="s">
        <v>900</v>
      </c>
      <c r="D216" s="99" t="s">
        <v>907</v>
      </c>
      <c r="E216" s="99" t="s">
        <v>887</v>
      </c>
      <c r="F216" s="114">
        <v>0.18808522187542401</v>
      </c>
    </row>
    <row r="217" spans="1:6">
      <c r="A217" t="s">
        <v>19</v>
      </c>
      <c r="B217" s="99" t="s">
        <v>419</v>
      </c>
      <c r="C217" s="99" t="s">
        <v>900</v>
      </c>
      <c r="D217" s="99" t="s">
        <v>907</v>
      </c>
      <c r="E217" s="99" t="s">
        <v>887</v>
      </c>
      <c r="F217" s="114">
        <v>0.15866666666666665</v>
      </c>
    </row>
    <row r="218" spans="1:6">
      <c r="A218" t="s">
        <v>18</v>
      </c>
      <c r="B218" s="99" t="s">
        <v>420</v>
      </c>
      <c r="C218" s="99" t="s">
        <v>900</v>
      </c>
      <c r="D218" s="99" t="s">
        <v>907</v>
      </c>
      <c r="E218" s="99" t="s">
        <v>887</v>
      </c>
      <c r="F218" s="114">
        <v>0.17651193439797572</v>
      </c>
    </row>
    <row r="219" spans="1:6">
      <c r="A219" t="s">
        <v>24</v>
      </c>
      <c r="B219" s="99" t="s">
        <v>431</v>
      </c>
      <c r="C219" s="99" t="s">
        <v>900</v>
      </c>
      <c r="D219" s="99" t="s">
        <v>907</v>
      </c>
      <c r="E219" s="99" t="s">
        <v>887</v>
      </c>
      <c r="F219" s="114">
        <v>0.18260869565217386</v>
      </c>
    </row>
    <row r="220" spans="1:6">
      <c r="A220" t="s">
        <v>15</v>
      </c>
      <c r="B220" s="99" t="s">
        <v>432</v>
      </c>
      <c r="C220" s="99" t="s">
        <v>900</v>
      </c>
      <c r="D220" s="99" t="s">
        <v>907</v>
      </c>
      <c r="E220" s="99" t="s">
        <v>887</v>
      </c>
      <c r="F220" s="114">
        <v>0.19629424778700491</v>
      </c>
    </row>
    <row r="221" spans="1:6">
      <c r="A221" t="s">
        <v>14</v>
      </c>
      <c r="B221" s="99" t="s">
        <v>433</v>
      </c>
      <c r="C221" s="99" t="s">
        <v>900</v>
      </c>
      <c r="D221" s="99" t="s">
        <v>907</v>
      </c>
      <c r="E221" s="99" t="s">
        <v>887</v>
      </c>
      <c r="F221" s="114">
        <v>0.1554893617021276</v>
      </c>
    </row>
    <row r="222" spans="1:6">
      <c r="A222" t="s">
        <v>914</v>
      </c>
      <c r="B222" s="99" t="s">
        <v>895</v>
      </c>
      <c r="C222" s="99" t="s">
        <v>900</v>
      </c>
      <c r="D222" s="99" t="s">
        <v>907</v>
      </c>
      <c r="E222" s="99" t="s">
        <v>887</v>
      </c>
      <c r="F222" s="114">
        <v>0</v>
      </c>
    </row>
    <row r="223" spans="1:6">
      <c r="A223" t="s">
        <v>13</v>
      </c>
      <c r="B223" s="99" t="s">
        <v>435</v>
      </c>
      <c r="C223" s="99" t="s">
        <v>900</v>
      </c>
      <c r="D223" s="99" t="s">
        <v>907</v>
      </c>
      <c r="E223" s="99" t="s">
        <v>887</v>
      </c>
      <c r="F223" s="114">
        <v>0.18531187122799089</v>
      </c>
    </row>
    <row r="224" spans="1:6">
      <c r="A224" t="s">
        <v>538</v>
      </c>
      <c r="B224" s="99" t="s">
        <v>716</v>
      </c>
      <c r="C224" s="99" t="s">
        <v>900</v>
      </c>
      <c r="D224" s="99" t="s">
        <v>907</v>
      </c>
      <c r="E224" s="99" t="s">
        <v>887</v>
      </c>
      <c r="F224" s="114">
        <v>0.2197674418604651</v>
      </c>
    </row>
    <row r="225" spans="1:6">
      <c r="A225" t="s">
        <v>11</v>
      </c>
      <c r="B225" s="99" t="s">
        <v>436</v>
      </c>
      <c r="C225" s="99" t="s">
        <v>900</v>
      </c>
      <c r="D225" s="99" t="s">
        <v>907</v>
      </c>
      <c r="E225" s="99" t="s">
        <v>887</v>
      </c>
      <c r="F225" s="114">
        <v>0.15082872928176794</v>
      </c>
    </row>
    <row r="226" spans="1:6">
      <c r="A226" t="s">
        <v>534</v>
      </c>
      <c r="B226" s="99" t="s">
        <v>533</v>
      </c>
      <c r="C226" s="99" t="s">
        <v>900</v>
      </c>
      <c r="D226" s="99" t="s">
        <v>907</v>
      </c>
      <c r="E226" s="99" t="s">
        <v>887</v>
      </c>
      <c r="F226" s="114">
        <v>0.16352459016393442</v>
      </c>
    </row>
    <row r="227" spans="1:6">
      <c r="A227" t="s">
        <v>12</v>
      </c>
      <c r="B227" s="99" t="s">
        <v>437</v>
      </c>
      <c r="C227" s="99" t="s">
        <v>900</v>
      </c>
      <c r="D227" s="99" t="s">
        <v>907</v>
      </c>
      <c r="E227" s="99" t="s">
        <v>887</v>
      </c>
      <c r="F227" s="114">
        <v>0.1512968299711816</v>
      </c>
    </row>
    <row r="228" spans="1:6">
      <c r="A228" t="s">
        <v>543</v>
      </c>
      <c r="B228" s="99" t="s">
        <v>542</v>
      </c>
      <c r="C228" s="99" t="s">
        <v>900</v>
      </c>
      <c r="D228" s="99" t="s">
        <v>907</v>
      </c>
      <c r="E228" s="99" t="s">
        <v>887</v>
      </c>
      <c r="F228" s="114">
        <v>0.16249999999999998</v>
      </c>
    </row>
    <row r="229" spans="1:6">
      <c r="A229" t="s">
        <v>713</v>
      </c>
      <c r="B229" s="99" t="s">
        <v>65</v>
      </c>
      <c r="C229" s="99" t="s">
        <v>900</v>
      </c>
      <c r="D229" s="99" t="s">
        <v>907</v>
      </c>
      <c r="E229" s="99" t="s">
        <v>887</v>
      </c>
      <c r="F229" s="114">
        <v>0.19999999999999998</v>
      </c>
    </row>
    <row r="230" spans="1:6">
      <c r="A230" t="s">
        <v>10</v>
      </c>
      <c r="B230" s="99" t="s">
        <v>438</v>
      </c>
      <c r="C230" s="99" t="s">
        <v>900</v>
      </c>
      <c r="D230" s="99" t="s">
        <v>907</v>
      </c>
      <c r="E230" s="99" t="s">
        <v>887</v>
      </c>
      <c r="F230" s="114">
        <v>0.22478873239436617</v>
      </c>
    </row>
    <row r="231" spans="1:6">
      <c r="A231" t="s">
        <v>9</v>
      </c>
      <c r="B231" s="99" t="s">
        <v>439</v>
      </c>
      <c r="C231" s="99" t="s">
        <v>900</v>
      </c>
      <c r="D231" s="99" t="s">
        <v>907</v>
      </c>
      <c r="E231" s="99" t="s">
        <v>887</v>
      </c>
      <c r="F231" s="114">
        <v>0.15282093213421821</v>
      </c>
    </row>
    <row r="232" spans="1:6">
      <c r="A232" t="s">
        <v>545</v>
      </c>
      <c r="B232" s="99" t="s">
        <v>544</v>
      </c>
      <c r="C232" s="99" t="s">
        <v>900</v>
      </c>
      <c r="D232" s="99" t="s">
        <v>907</v>
      </c>
      <c r="E232" s="99" t="s">
        <v>887</v>
      </c>
      <c r="F232" s="114">
        <v>0.15331491712732231</v>
      </c>
    </row>
    <row r="233" spans="1:6">
      <c r="A233" t="s">
        <v>8</v>
      </c>
      <c r="B233" s="99" t="s">
        <v>440</v>
      </c>
      <c r="C233" s="99" t="s">
        <v>900</v>
      </c>
      <c r="D233" s="99" t="s">
        <v>907</v>
      </c>
      <c r="E233" s="99" t="s">
        <v>887</v>
      </c>
      <c r="F233" s="114">
        <v>0.15247524752475247</v>
      </c>
    </row>
    <row r="234" spans="1:6">
      <c r="A234" t="s">
        <v>7</v>
      </c>
      <c r="B234" s="99" t="s">
        <v>441</v>
      </c>
      <c r="C234" s="99" t="s">
        <v>900</v>
      </c>
      <c r="D234" s="99" t="s">
        <v>907</v>
      </c>
      <c r="E234" s="99" t="s">
        <v>887</v>
      </c>
      <c r="F234" s="114">
        <v>0.21802575107296132</v>
      </c>
    </row>
    <row r="235" spans="1:6">
      <c r="A235" t="s">
        <v>6</v>
      </c>
      <c r="B235" s="99" t="s">
        <v>442</v>
      </c>
      <c r="C235" s="99" t="s">
        <v>900</v>
      </c>
      <c r="D235" s="99" t="s">
        <v>907</v>
      </c>
      <c r="E235" s="99" t="s">
        <v>887</v>
      </c>
      <c r="F235" s="114">
        <v>0.20873493975903609</v>
      </c>
    </row>
    <row r="236" spans="1:6">
      <c r="A236" t="s">
        <v>2</v>
      </c>
      <c r="B236" s="99" t="s">
        <v>443</v>
      </c>
      <c r="C236" s="99" t="s">
        <v>900</v>
      </c>
      <c r="D236" s="99" t="s">
        <v>907</v>
      </c>
      <c r="E236" s="99" t="s">
        <v>887</v>
      </c>
      <c r="F236" s="114">
        <v>0.15287939152480984</v>
      </c>
    </row>
    <row r="237" spans="1:6">
      <c r="A237" t="s">
        <v>4</v>
      </c>
      <c r="B237" s="99" t="s">
        <v>444</v>
      </c>
      <c r="C237" s="99" t="s">
        <v>900</v>
      </c>
      <c r="D237" s="99" t="s">
        <v>907</v>
      </c>
      <c r="E237" s="99" t="s">
        <v>887</v>
      </c>
      <c r="F237" s="114">
        <v>0.1845188284518828</v>
      </c>
    </row>
    <row r="238" spans="1:6">
      <c r="A238" t="s">
        <v>5</v>
      </c>
      <c r="B238" s="99" t="s">
        <v>447</v>
      </c>
      <c r="C238" s="99" t="s">
        <v>900</v>
      </c>
      <c r="D238" s="99" t="s">
        <v>907</v>
      </c>
      <c r="E238" s="99" t="s">
        <v>887</v>
      </c>
      <c r="F238" s="114">
        <v>0.19947807933194159</v>
      </c>
    </row>
    <row r="239" spans="1:6">
      <c r="A239" t="s">
        <v>1</v>
      </c>
      <c r="B239" s="99" t="s">
        <v>448</v>
      </c>
      <c r="C239" s="99" t="s">
        <v>900</v>
      </c>
      <c r="D239" s="99" t="s">
        <v>907</v>
      </c>
      <c r="E239" s="99" t="s">
        <v>887</v>
      </c>
      <c r="F239" s="114">
        <v>0.15750622554253987</v>
      </c>
    </row>
    <row r="240" spans="1:6">
      <c r="A240" t="s">
        <v>537</v>
      </c>
      <c r="B240" s="99" t="s">
        <v>334</v>
      </c>
      <c r="C240" s="99" t="s">
        <v>502</v>
      </c>
      <c r="D240" s="99" t="s">
        <v>907</v>
      </c>
      <c r="E240" s="99" t="s">
        <v>887</v>
      </c>
      <c r="F240" s="114">
        <v>0.10137931034482764</v>
      </c>
    </row>
    <row r="241" spans="1:6">
      <c r="A241" t="s">
        <v>27</v>
      </c>
      <c r="B241" s="99" t="s">
        <v>409</v>
      </c>
      <c r="C241" s="99" t="s">
        <v>502</v>
      </c>
      <c r="D241" s="99" t="s">
        <v>907</v>
      </c>
      <c r="E241" s="99" t="s">
        <v>887</v>
      </c>
      <c r="F241" s="114">
        <v>0.12438391699160484</v>
      </c>
    </row>
    <row r="242" spans="1:6">
      <c r="A242" t="s">
        <v>715</v>
      </c>
      <c r="B242" s="99" t="s">
        <v>335</v>
      </c>
      <c r="C242" s="99" t="s">
        <v>502</v>
      </c>
      <c r="D242" s="99" t="s">
        <v>907</v>
      </c>
      <c r="E242" s="99" t="s">
        <v>887</v>
      </c>
      <c r="F242" s="114">
        <v>0.10862068965517242</v>
      </c>
    </row>
    <row r="243" spans="1:6">
      <c r="A243" t="s">
        <v>26</v>
      </c>
      <c r="B243" s="99" t="s">
        <v>410</v>
      </c>
      <c r="C243" s="99" t="s">
        <v>502</v>
      </c>
      <c r="D243" s="99" t="s">
        <v>907</v>
      </c>
      <c r="E243" s="99" t="s">
        <v>887</v>
      </c>
      <c r="F243" s="114">
        <v>0.10914893616983309</v>
      </c>
    </row>
    <row r="244" spans="1:6">
      <c r="A244" t="s">
        <v>25</v>
      </c>
      <c r="B244" s="99" t="s">
        <v>411</v>
      </c>
      <c r="C244" s="99" t="s">
        <v>502</v>
      </c>
      <c r="D244" s="99" t="s">
        <v>907</v>
      </c>
      <c r="E244" s="99" t="s">
        <v>887</v>
      </c>
      <c r="F244" s="114">
        <v>0.15076013513559172</v>
      </c>
    </row>
    <row r="245" spans="1:6">
      <c r="A245" t="s">
        <v>547</v>
      </c>
      <c r="B245" s="99" t="s">
        <v>546</v>
      </c>
      <c r="C245" s="99" t="s">
        <v>502</v>
      </c>
      <c r="D245" s="99" t="s">
        <v>907</v>
      </c>
      <c r="E245" s="99" t="s">
        <v>887</v>
      </c>
      <c r="F245" s="114">
        <v>0.10094420600844502</v>
      </c>
    </row>
    <row r="246" spans="1:6">
      <c r="A246" t="s">
        <v>540</v>
      </c>
      <c r="B246" s="99" t="s">
        <v>714</v>
      </c>
      <c r="C246" s="99" t="s">
        <v>502</v>
      </c>
      <c r="D246" s="99" t="s">
        <v>907</v>
      </c>
      <c r="E246" s="99" t="s">
        <v>887</v>
      </c>
      <c r="F246" s="114">
        <v>0.13404255319148933</v>
      </c>
    </row>
    <row r="247" spans="1:6">
      <c r="A247" t="s">
        <v>23</v>
      </c>
      <c r="B247" s="99" t="s">
        <v>412</v>
      </c>
      <c r="C247" s="99" t="s">
        <v>502</v>
      </c>
      <c r="D247" s="99" t="s">
        <v>907</v>
      </c>
      <c r="E247" s="99" t="s">
        <v>887</v>
      </c>
      <c r="F247" s="114">
        <v>0.15423728813559326</v>
      </c>
    </row>
    <row r="248" spans="1:6">
      <c r="A248" t="s">
        <v>22</v>
      </c>
      <c r="B248" s="99" t="s">
        <v>413</v>
      </c>
      <c r="C248" s="99" t="s">
        <v>502</v>
      </c>
      <c r="D248" s="99" t="s">
        <v>907</v>
      </c>
      <c r="E248" s="99" t="s">
        <v>887</v>
      </c>
      <c r="F248" s="114">
        <v>0.10636363636363637</v>
      </c>
    </row>
    <row r="249" spans="1:6">
      <c r="A249" t="s">
        <v>17</v>
      </c>
      <c r="B249" s="99" t="s">
        <v>414</v>
      </c>
      <c r="C249" s="99" t="s">
        <v>502</v>
      </c>
      <c r="D249" s="99" t="s">
        <v>907</v>
      </c>
      <c r="E249" s="99" t="s">
        <v>887</v>
      </c>
      <c r="F249" s="114">
        <v>9.9334650172173605E-2</v>
      </c>
    </row>
    <row r="250" spans="1:6">
      <c r="A250" t="s">
        <v>21</v>
      </c>
      <c r="B250" s="99" t="s">
        <v>415</v>
      </c>
      <c r="C250" s="99" t="s">
        <v>502</v>
      </c>
      <c r="D250" s="99" t="s">
        <v>907</v>
      </c>
      <c r="E250" s="99" t="s">
        <v>887</v>
      </c>
      <c r="F250" s="114">
        <v>0.13216783216783218</v>
      </c>
    </row>
    <row r="251" spans="1:6">
      <c r="A251" t="s">
        <v>20</v>
      </c>
      <c r="B251" s="99" t="s">
        <v>416</v>
      </c>
      <c r="C251" s="99" t="s">
        <v>502</v>
      </c>
      <c r="D251" s="99" t="s">
        <v>907</v>
      </c>
      <c r="E251" s="99" t="s">
        <v>887</v>
      </c>
      <c r="F251" s="114">
        <v>0.10862068965517239</v>
      </c>
    </row>
    <row r="252" spans="1:6">
      <c r="A252" t="s">
        <v>16</v>
      </c>
      <c r="B252" s="99" t="s">
        <v>417</v>
      </c>
      <c r="C252" s="99" t="s">
        <v>502</v>
      </c>
      <c r="D252" s="99" t="s">
        <v>907</v>
      </c>
      <c r="E252" s="99" t="s">
        <v>887</v>
      </c>
      <c r="F252" s="114">
        <v>0.16263586956567347</v>
      </c>
    </row>
    <row r="253" spans="1:6">
      <c r="A253" t="s">
        <v>3</v>
      </c>
      <c r="B253" s="99" t="s">
        <v>418</v>
      </c>
      <c r="C253" s="99" t="s">
        <v>502</v>
      </c>
      <c r="D253" s="99" t="s">
        <v>907</v>
      </c>
      <c r="E253" s="99" t="s">
        <v>887</v>
      </c>
      <c r="F253" s="114">
        <v>0.1231103270457321</v>
      </c>
    </row>
    <row r="254" spans="1:6">
      <c r="A254" t="s">
        <v>19</v>
      </c>
      <c r="B254" s="99" t="s">
        <v>419</v>
      </c>
      <c r="C254" s="99" t="s">
        <v>502</v>
      </c>
      <c r="D254" s="99" t="s">
        <v>907</v>
      </c>
      <c r="E254" s="99" t="s">
        <v>887</v>
      </c>
      <c r="F254" s="114">
        <v>0.11316666666666668</v>
      </c>
    </row>
    <row r="255" spans="1:6">
      <c r="A255" t="s">
        <v>18</v>
      </c>
      <c r="B255" s="99" t="s">
        <v>420</v>
      </c>
      <c r="C255" s="99" t="s">
        <v>502</v>
      </c>
      <c r="D255" s="99" t="s">
        <v>907</v>
      </c>
      <c r="E255" s="99" t="s">
        <v>887</v>
      </c>
      <c r="F255" s="114">
        <v>0.11869966320132007</v>
      </c>
    </row>
    <row r="256" spans="1:6">
      <c r="A256" t="s">
        <v>24</v>
      </c>
      <c r="B256" s="99" t="s">
        <v>431</v>
      </c>
      <c r="C256" s="99" t="s">
        <v>502</v>
      </c>
      <c r="D256" s="99" t="s">
        <v>907</v>
      </c>
      <c r="E256" s="99" t="s">
        <v>887</v>
      </c>
      <c r="F256" s="114">
        <v>0.11052631578947365</v>
      </c>
    </row>
    <row r="257" spans="1:6">
      <c r="A257" t="s">
        <v>15</v>
      </c>
      <c r="B257" s="99" t="s">
        <v>432</v>
      </c>
      <c r="C257" s="99" t="s">
        <v>502</v>
      </c>
      <c r="D257" s="99" t="s">
        <v>907</v>
      </c>
      <c r="E257" s="99" t="s">
        <v>887</v>
      </c>
      <c r="F257" s="114">
        <v>0.14402654867257894</v>
      </c>
    </row>
    <row r="258" spans="1:6">
      <c r="A258" t="s">
        <v>14</v>
      </c>
      <c r="B258" s="99" t="s">
        <v>433</v>
      </c>
      <c r="C258" s="99" t="s">
        <v>502</v>
      </c>
      <c r="D258" s="99" t="s">
        <v>907</v>
      </c>
      <c r="E258" s="99" t="s">
        <v>887</v>
      </c>
      <c r="F258" s="114">
        <v>0.13582978723404251</v>
      </c>
    </row>
    <row r="259" spans="1:6">
      <c r="A259" t="s">
        <v>914</v>
      </c>
      <c r="B259" s="99" t="s">
        <v>895</v>
      </c>
      <c r="C259" s="99" t="s">
        <v>502</v>
      </c>
      <c r="D259" s="99" t="s">
        <v>907</v>
      </c>
      <c r="E259" s="99" t="s">
        <v>887</v>
      </c>
      <c r="F259" s="114">
        <v>0</v>
      </c>
    </row>
    <row r="260" spans="1:6">
      <c r="A260" t="s">
        <v>13</v>
      </c>
      <c r="B260" s="99" t="s">
        <v>435</v>
      </c>
      <c r="C260" s="99" t="s">
        <v>502</v>
      </c>
      <c r="D260" s="99" t="s">
        <v>907</v>
      </c>
      <c r="E260" s="99" t="s">
        <v>887</v>
      </c>
      <c r="F260" s="114">
        <v>0.11830985915575086</v>
      </c>
    </row>
    <row r="261" spans="1:6">
      <c r="A261" t="s">
        <v>538</v>
      </c>
      <c r="B261" s="99" t="s">
        <v>716</v>
      </c>
      <c r="C261" s="99" t="s">
        <v>502</v>
      </c>
      <c r="D261" s="99" t="s">
        <v>907</v>
      </c>
      <c r="E261" s="99" t="s">
        <v>887</v>
      </c>
      <c r="F261" s="114">
        <v>0.13430232558139535</v>
      </c>
    </row>
    <row r="262" spans="1:6">
      <c r="A262" t="s">
        <v>11</v>
      </c>
      <c r="B262" s="99" t="s">
        <v>436</v>
      </c>
      <c r="C262" s="99" t="s">
        <v>502</v>
      </c>
      <c r="D262" s="99" t="s">
        <v>907</v>
      </c>
      <c r="E262" s="99" t="s">
        <v>887</v>
      </c>
      <c r="F262" s="114">
        <v>0.11022099447513811</v>
      </c>
    </row>
    <row r="263" spans="1:6">
      <c r="A263" t="s">
        <v>534</v>
      </c>
      <c r="B263" s="99" t="s">
        <v>533</v>
      </c>
      <c r="C263" s="99" t="s">
        <v>502</v>
      </c>
      <c r="D263" s="99" t="s">
        <v>907</v>
      </c>
      <c r="E263" s="99" t="s">
        <v>887</v>
      </c>
      <c r="F263" s="114">
        <v>0.10327868852459014</v>
      </c>
    </row>
    <row r="264" spans="1:6">
      <c r="A264" t="s">
        <v>12</v>
      </c>
      <c r="B264" s="99" t="s">
        <v>437</v>
      </c>
      <c r="C264" s="99" t="s">
        <v>502</v>
      </c>
      <c r="D264" s="99" t="s">
        <v>907</v>
      </c>
      <c r="E264" s="99" t="s">
        <v>887</v>
      </c>
      <c r="F264" s="114">
        <v>9.6829971181556229E-2</v>
      </c>
    </row>
    <row r="265" spans="1:6">
      <c r="A265" t="s">
        <v>543</v>
      </c>
      <c r="B265" s="99" t="s">
        <v>542</v>
      </c>
      <c r="C265" s="99" t="s">
        <v>502</v>
      </c>
      <c r="D265" s="99" t="s">
        <v>907</v>
      </c>
      <c r="E265" s="99" t="s">
        <v>887</v>
      </c>
      <c r="F265" s="114">
        <v>8.7499999999999994E-2</v>
      </c>
    </row>
    <row r="266" spans="1:6">
      <c r="A266" t="s">
        <v>713</v>
      </c>
      <c r="B266" s="99" t="s">
        <v>65</v>
      </c>
      <c r="C266" s="99" t="s">
        <v>502</v>
      </c>
      <c r="D266" s="99" t="s">
        <v>907</v>
      </c>
      <c r="E266" s="99" t="s">
        <v>887</v>
      </c>
      <c r="F266" s="114">
        <v>0.16</v>
      </c>
    </row>
    <row r="267" spans="1:6">
      <c r="A267" t="s">
        <v>10</v>
      </c>
      <c r="B267" s="99" t="s">
        <v>438</v>
      </c>
      <c r="C267" s="99" t="s">
        <v>502</v>
      </c>
      <c r="D267" s="99" t="s">
        <v>907</v>
      </c>
      <c r="E267" s="99" t="s">
        <v>887</v>
      </c>
      <c r="F267" s="114">
        <v>0.11239436619718308</v>
      </c>
    </row>
    <row r="268" spans="1:6">
      <c r="A268" t="s">
        <v>9</v>
      </c>
      <c r="B268" s="99" t="s">
        <v>439</v>
      </c>
      <c r="C268" s="99" t="s">
        <v>502</v>
      </c>
      <c r="D268" s="99" t="s">
        <v>907</v>
      </c>
      <c r="E268" s="99" t="s">
        <v>887</v>
      </c>
      <c r="F268" s="114">
        <v>0.11118152085015988</v>
      </c>
    </row>
    <row r="269" spans="1:6">
      <c r="A269" t="s">
        <v>545</v>
      </c>
      <c r="B269" s="99" t="s">
        <v>544</v>
      </c>
      <c r="C269" s="99" t="s">
        <v>502</v>
      </c>
      <c r="D269" s="99" t="s">
        <v>907</v>
      </c>
      <c r="E269" s="99" t="s">
        <v>887</v>
      </c>
      <c r="F269" s="114">
        <v>9.5303867402953199E-2</v>
      </c>
    </row>
    <row r="270" spans="1:6">
      <c r="A270" t="s">
        <v>8</v>
      </c>
      <c r="B270" s="99" t="s">
        <v>440</v>
      </c>
      <c r="C270" s="99" t="s">
        <v>502</v>
      </c>
      <c r="D270" s="99" t="s">
        <v>907</v>
      </c>
      <c r="E270" s="99" t="s">
        <v>887</v>
      </c>
      <c r="F270" s="114">
        <v>0.10966802562609197</v>
      </c>
    </row>
    <row r="271" spans="1:6">
      <c r="A271" t="s">
        <v>7</v>
      </c>
      <c r="B271" s="99" t="s">
        <v>441</v>
      </c>
      <c r="C271" s="99" t="s">
        <v>502</v>
      </c>
      <c r="D271" s="99" t="s">
        <v>907</v>
      </c>
      <c r="E271" s="99" t="s">
        <v>887</v>
      </c>
      <c r="F271" s="114">
        <v>0.16824034334763946</v>
      </c>
    </row>
    <row r="272" spans="1:6">
      <c r="A272" t="s">
        <v>6</v>
      </c>
      <c r="B272" s="99" t="s">
        <v>442</v>
      </c>
      <c r="C272" s="99" t="s">
        <v>502</v>
      </c>
      <c r="D272" s="99" t="s">
        <v>907</v>
      </c>
      <c r="E272" s="99" t="s">
        <v>887</v>
      </c>
      <c r="F272" s="114">
        <v>0.13789156626506022</v>
      </c>
    </row>
    <row r="273" spans="1:6">
      <c r="A273" t="s">
        <v>2</v>
      </c>
      <c r="B273" s="99" t="s">
        <v>443</v>
      </c>
      <c r="C273" s="99" t="s">
        <v>502</v>
      </c>
      <c r="D273" s="99" t="s">
        <v>907</v>
      </c>
      <c r="E273" s="99" t="s">
        <v>887</v>
      </c>
      <c r="F273" s="114">
        <v>0.1133285041651575</v>
      </c>
    </row>
    <row r="274" spans="1:6">
      <c r="A274" t="s">
        <v>4</v>
      </c>
      <c r="B274" s="99" t="s">
        <v>444</v>
      </c>
      <c r="C274" s="99" t="s">
        <v>502</v>
      </c>
      <c r="D274" s="99" t="s">
        <v>907</v>
      </c>
      <c r="E274" s="99" t="s">
        <v>887</v>
      </c>
      <c r="F274" s="114">
        <v>9.6652719665271933E-2</v>
      </c>
    </row>
    <row r="275" spans="1:6">
      <c r="A275" t="s">
        <v>5</v>
      </c>
      <c r="B275" s="99" t="s">
        <v>447</v>
      </c>
      <c r="C275" s="99" t="s">
        <v>502</v>
      </c>
      <c r="D275" s="99" t="s">
        <v>907</v>
      </c>
      <c r="E275" s="99" t="s">
        <v>887</v>
      </c>
      <c r="F275" s="114">
        <v>0.14248434237995825</v>
      </c>
    </row>
    <row r="276" spans="1:6">
      <c r="A276" t="s">
        <v>1</v>
      </c>
      <c r="B276" s="99" t="s">
        <v>448</v>
      </c>
      <c r="C276" s="99" t="s">
        <v>502</v>
      </c>
      <c r="D276" s="99" t="s">
        <v>907</v>
      </c>
      <c r="E276" s="99" t="s">
        <v>887</v>
      </c>
      <c r="F276" s="114">
        <v>0.12426182853087953</v>
      </c>
    </row>
    <row r="277" spans="1:6">
      <c r="A277" t="s">
        <v>537</v>
      </c>
      <c r="B277" s="99" t="s">
        <v>334</v>
      </c>
      <c r="C277" s="99" t="s">
        <v>901</v>
      </c>
      <c r="D277" s="99" t="s">
        <v>907</v>
      </c>
      <c r="E277" s="99" t="s">
        <v>887</v>
      </c>
      <c r="F277" s="114">
        <v>7.2413793103448254E-2</v>
      </c>
    </row>
    <row r="278" spans="1:6">
      <c r="A278" t="s">
        <v>27</v>
      </c>
      <c r="B278" s="99" t="s">
        <v>409</v>
      </c>
      <c r="C278" s="99" t="s">
        <v>901</v>
      </c>
      <c r="D278" s="99" t="s">
        <v>907</v>
      </c>
      <c r="E278" s="99" t="s">
        <v>887</v>
      </c>
      <c r="F278" s="114">
        <v>0.12801556420265678</v>
      </c>
    </row>
    <row r="279" spans="1:6">
      <c r="A279" t="s">
        <v>715</v>
      </c>
      <c r="B279" s="99" t="s">
        <v>335</v>
      </c>
      <c r="C279" s="99" t="s">
        <v>901</v>
      </c>
      <c r="D279" s="99" t="s">
        <v>907</v>
      </c>
      <c r="E279" s="99" t="s">
        <v>887</v>
      </c>
      <c r="F279" s="114">
        <v>9.6551724137931061E-2</v>
      </c>
    </row>
    <row r="280" spans="1:6">
      <c r="A280" t="s">
        <v>26</v>
      </c>
      <c r="B280" s="99" t="s">
        <v>410</v>
      </c>
      <c r="C280" s="99" t="s">
        <v>901</v>
      </c>
      <c r="D280" s="99" t="s">
        <v>907</v>
      </c>
      <c r="E280" s="99" t="s">
        <v>887</v>
      </c>
      <c r="F280" s="114">
        <v>0.11872340425468443</v>
      </c>
    </row>
    <row r="281" spans="1:6">
      <c r="A281" t="s">
        <v>25</v>
      </c>
      <c r="B281" s="99" t="s">
        <v>411</v>
      </c>
      <c r="C281" s="99" t="s">
        <v>901</v>
      </c>
      <c r="D281" s="99" t="s">
        <v>907</v>
      </c>
      <c r="E281" s="99" t="s">
        <v>887</v>
      </c>
      <c r="F281" s="114">
        <v>0.11173986486387619</v>
      </c>
    </row>
    <row r="282" spans="1:6">
      <c r="A282" t="s">
        <v>547</v>
      </c>
      <c r="B282" s="99" t="s">
        <v>546</v>
      </c>
      <c r="C282" s="99" t="s">
        <v>901</v>
      </c>
      <c r="D282" s="99" t="s">
        <v>907</v>
      </c>
      <c r="E282" s="99" t="s">
        <v>887</v>
      </c>
      <c r="F282" s="114">
        <v>0.10454935622159031</v>
      </c>
    </row>
    <row r="283" spans="1:6">
      <c r="A283" t="s">
        <v>540</v>
      </c>
      <c r="B283" s="99" t="s">
        <v>714</v>
      </c>
      <c r="C283" s="99" t="s">
        <v>901</v>
      </c>
      <c r="D283" s="99" t="s">
        <v>907</v>
      </c>
      <c r="E283" s="99" t="s">
        <v>887</v>
      </c>
      <c r="F283" s="114">
        <v>8.9361702127659551E-2</v>
      </c>
    </row>
    <row r="284" spans="1:6">
      <c r="A284" t="s">
        <v>23</v>
      </c>
      <c r="B284" s="99" t="s">
        <v>412</v>
      </c>
      <c r="C284" s="99" t="s">
        <v>901</v>
      </c>
      <c r="D284" s="99" t="s">
        <v>907</v>
      </c>
      <c r="E284" s="99" t="s">
        <v>887</v>
      </c>
      <c r="F284" s="114">
        <v>9.4915254237288152E-2</v>
      </c>
    </row>
    <row r="285" spans="1:6">
      <c r="A285" t="s">
        <v>22</v>
      </c>
      <c r="B285" s="99" t="s">
        <v>413</v>
      </c>
      <c r="C285" s="99" t="s">
        <v>901</v>
      </c>
      <c r="D285" s="99" t="s">
        <v>907</v>
      </c>
      <c r="E285" s="99" t="s">
        <v>887</v>
      </c>
      <c r="F285" s="114">
        <v>0.11909090909090908</v>
      </c>
    </row>
    <row r="286" spans="1:6">
      <c r="A286" t="s">
        <v>17</v>
      </c>
      <c r="B286" s="99" t="s">
        <v>414</v>
      </c>
      <c r="C286" s="99" t="s">
        <v>901</v>
      </c>
      <c r="D286" s="99" t="s">
        <v>907</v>
      </c>
      <c r="E286" s="99" t="s">
        <v>887</v>
      </c>
      <c r="F286" s="114">
        <v>0.11177877118267704</v>
      </c>
    </row>
    <row r="287" spans="1:6">
      <c r="A287" t="s">
        <v>21</v>
      </c>
      <c r="B287" s="99" t="s">
        <v>415</v>
      </c>
      <c r="C287" s="99" t="s">
        <v>901</v>
      </c>
      <c r="D287" s="99" t="s">
        <v>907</v>
      </c>
      <c r="E287" s="99" t="s">
        <v>887</v>
      </c>
      <c r="F287" s="114">
        <v>0.12525709584533115</v>
      </c>
    </row>
    <row r="288" spans="1:6">
      <c r="A288" t="s">
        <v>20</v>
      </c>
      <c r="B288" s="99" t="s">
        <v>416</v>
      </c>
      <c r="C288" s="99" t="s">
        <v>901</v>
      </c>
      <c r="D288" s="99" t="s">
        <v>907</v>
      </c>
      <c r="E288" s="99" t="s">
        <v>887</v>
      </c>
      <c r="F288" s="114">
        <v>0.10862068965517239</v>
      </c>
    </row>
    <row r="289" spans="1:6">
      <c r="A289" t="s">
        <v>16</v>
      </c>
      <c r="B289" s="99" t="s">
        <v>417</v>
      </c>
      <c r="C289" s="99" t="s">
        <v>901</v>
      </c>
      <c r="D289" s="99" t="s">
        <v>907</v>
      </c>
      <c r="E289" s="99" t="s">
        <v>887</v>
      </c>
      <c r="F289" s="114">
        <v>0.13624320652082381</v>
      </c>
    </row>
    <row r="290" spans="1:6">
      <c r="A290" t="s">
        <v>3</v>
      </c>
      <c r="B290" s="99" t="s">
        <v>418</v>
      </c>
      <c r="C290" s="99" t="s">
        <v>901</v>
      </c>
      <c r="D290" s="99" t="s">
        <v>907</v>
      </c>
      <c r="E290" s="99" t="s">
        <v>887</v>
      </c>
      <c r="F290" s="114">
        <v>0.11513095399647169</v>
      </c>
    </row>
    <row r="291" spans="1:6">
      <c r="A291" t="s">
        <v>19</v>
      </c>
      <c r="B291" s="99" t="s">
        <v>419</v>
      </c>
      <c r="C291" s="99" t="s">
        <v>901</v>
      </c>
      <c r="D291" s="99" t="s">
        <v>907</v>
      </c>
      <c r="E291" s="99" t="s">
        <v>887</v>
      </c>
      <c r="F291" s="114">
        <v>0.11316666666666668</v>
      </c>
    </row>
    <row r="292" spans="1:6">
      <c r="A292" t="s">
        <v>18</v>
      </c>
      <c r="B292" s="99" t="s">
        <v>420</v>
      </c>
      <c r="C292" s="99" t="s">
        <v>901</v>
      </c>
      <c r="D292" s="99" t="s">
        <v>907</v>
      </c>
      <c r="E292" s="99" t="s">
        <v>887</v>
      </c>
      <c r="F292" s="114">
        <v>0.11900717528178269</v>
      </c>
    </row>
    <row r="293" spans="1:6">
      <c r="A293" t="s">
        <v>24</v>
      </c>
      <c r="B293" s="99" t="s">
        <v>431</v>
      </c>
      <c r="C293" s="99" t="s">
        <v>901</v>
      </c>
      <c r="D293" s="99" t="s">
        <v>907</v>
      </c>
      <c r="E293" s="99" t="s">
        <v>887</v>
      </c>
      <c r="F293" s="114">
        <v>0.12013729977116705</v>
      </c>
    </row>
    <row r="294" spans="1:6">
      <c r="A294" t="s">
        <v>15</v>
      </c>
      <c r="B294" s="99" t="s">
        <v>432</v>
      </c>
      <c r="C294" s="99" t="s">
        <v>901</v>
      </c>
      <c r="D294" s="99" t="s">
        <v>907</v>
      </c>
      <c r="E294" s="99" t="s">
        <v>887</v>
      </c>
      <c r="F294" s="114">
        <v>0.12660398230137468</v>
      </c>
    </row>
    <row r="295" spans="1:6">
      <c r="A295" t="s">
        <v>14</v>
      </c>
      <c r="B295" s="99" t="s">
        <v>433</v>
      </c>
      <c r="C295" s="99" t="s">
        <v>901</v>
      </c>
      <c r="D295" s="99" t="s">
        <v>907</v>
      </c>
      <c r="E295" s="99" t="s">
        <v>887</v>
      </c>
      <c r="F295" s="114">
        <v>0.13225531914893615</v>
      </c>
    </row>
    <row r="296" spans="1:6">
      <c r="A296" t="s">
        <v>914</v>
      </c>
      <c r="B296" s="99" t="s">
        <v>895</v>
      </c>
      <c r="C296" s="99" t="s">
        <v>901</v>
      </c>
      <c r="D296" s="99" t="s">
        <v>907</v>
      </c>
      <c r="E296" s="99" t="s">
        <v>887</v>
      </c>
      <c r="F296" s="114">
        <v>0</v>
      </c>
    </row>
    <row r="297" spans="1:6">
      <c r="A297" t="s">
        <v>13</v>
      </c>
      <c r="B297" s="99" t="s">
        <v>435</v>
      </c>
      <c r="C297" s="99" t="s">
        <v>901</v>
      </c>
      <c r="D297" s="99" t="s">
        <v>907</v>
      </c>
      <c r="E297" s="99" t="s">
        <v>887</v>
      </c>
      <c r="F297" s="114">
        <v>0.11770623742561014</v>
      </c>
    </row>
    <row r="298" spans="1:6">
      <c r="A298" t="s">
        <v>538</v>
      </c>
      <c r="B298" s="99" t="s">
        <v>716</v>
      </c>
      <c r="C298" s="99" t="s">
        <v>901</v>
      </c>
      <c r="D298" s="99" t="s">
        <v>907</v>
      </c>
      <c r="E298" s="99" t="s">
        <v>887</v>
      </c>
      <c r="F298" s="114">
        <v>8.5465116279069761E-2</v>
      </c>
    </row>
    <row r="299" spans="1:6">
      <c r="A299" t="s">
        <v>11</v>
      </c>
      <c r="B299" s="99" t="s">
        <v>436</v>
      </c>
      <c r="C299" s="99" t="s">
        <v>901</v>
      </c>
      <c r="D299" s="99" t="s">
        <v>907</v>
      </c>
      <c r="E299" s="99" t="s">
        <v>887</v>
      </c>
      <c r="F299" s="114">
        <v>0.11022099447513811</v>
      </c>
    </row>
    <row r="300" spans="1:6">
      <c r="A300" t="s">
        <v>534</v>
      </c>
      <c r="B300" s="99" t="s">
        <v>533</v>
      </c>
      <c r="C300" s="99" t="s">
        <v>901</v>
      </c>
      <c r="D300" s="99" t="s">
        <v>907</v>
      </c>
      <c r="E300" s="99" t="s">
        <v>887</v>
      </c>
      <c r="F300" s="114">
        <v>0.10327868852459016</v>
      </c>
    </row>
    <row r="301" spans="1:6">
      <c r="A301" t="s">
        <v>12</v>
      </c>
      <c r="B301" s="99" t="s">
        <v>437</v>
      </c>
      <c r="C301" s="99" t="s">
        <v>901</v>
      </c>
      <c r="D301" s="99" t="s">
        <v>907</v>
      </c>
      <c r="E301" s="99" t="s">
        <v>887</v>
      </c>
      <c r="F301" s="114">
        <v>0.10893371757925073</v>
      </c>
    </row>
    <row r="302" spans="1:6">
      <c r="A302" t="s">
        <v>543</v>
      </c>
      <c r="B302" s="99" t="s">
        <v>542</v>
      </c>
      <c r="C302" s="99" t="s">
        <v>901</v>
      </c>
      <c r="D302" s="99" t="s">
        <v>907</v>
      </c>
      <c r="E302" s="99" t="s">
        <v>887</v>
      </c>
      <c r="F302" s="114">
        <v>0.11249999999999999</v>
      </c>
    </row>
    <row r="303" spans="1:6">
      <c r="A303" t="s">
        <v>713</v>
      </c>
      <c r="B303" s="99" t="s">
        <v>65</v>
      </c>
      <c r="C303" s="99" t="s">
        <v>901</v>
      </c>
      <c r="D303" s="99" t="s">
        <v>907</v>
      </c>
      <c r="E303" s="99" t="s">
        <v>887</v>
      </c>
      <c r="F303" s="114">
        <v>0.13000000000000003</v>
      </c>
    </row>
    <row r="304" spans="1:6">
      <c r="A304" t="s">
        <v>10</v>
      </c>
      <c r="B304" s="99" t="s">
        <v>438</v>
      </c>
      <c r="C304" s="99" t="s">
        <v>901</v>
      </c>
      <c r="D304" s="99" t="s">
        <v>907</v>
      </c>
      <c r="E304" s="99" t="s">
        <v>887</v>
      </c>
      <c r="F304" s="114">
        <v>7.6901408450704228E-2</v>
      </c>
    </row>
    <row r="305" spans="1:6">
      <c r="A305" t="s">
        <v>9</v>
      </c>
      <c r="B305" s="99" t="s">
        <v>439</v>
      </c>
      <c r="C305" s="99" t="s">
        <v>901</v>
      </c>
      <c r="D305" s="99" t="s">
        <v>907</v>
      </c>
      <c r="E305" s="99" t="s">
        <v>887</v>
      </c>
      <c r="F305" s="114">
        <v>0.11676206050656854</v>
      </c>
    </row>
    <row r="306" spans="1:6">
      <c r="A306" t="s">
        <v>545</v>
      </c>
      <c r="B306" s="99" t="s">
        <v>544</v>
      </c>
      <c r="C306" s="99" t="s">
        <v>901</v>
      </c>
      <c r="D306" s="99" t="s">
        <v>907</v>
      </c>
      <c r="E306" s="99" t="s">
        <v>887</v>
      </c>
      <c r="F306" s="114">
        <v>0.10773480662972804</v>
      </c>
    </row>
    <row r="307" spans="1:6">
      <c r="A307" t="s">
        <v>8</v>
      </c>
      <c r="B307" s="99" t="s">
        <v>440</v>
      </c>
      <c r="C307" s="99" t="s">
        <v>901</v>
      </c>
      <c r="D307" s="99" t="s">
        <v>907</v>
      </c>
      <c r="E307" s="99" t="s">
        <v>887</v>
      </c>
      <c r="F307" s="114">
        <v>0.12312172393709953</v>
      </c>
    </row>
    <row r="308" spans="1:6">
      <c r="A308" t="s">
        <v>7</v>
      </c>
      <c r="B308" s="99" t="s">
        <v>441</v>
      </c>
      <c r="C308" s="99" t="s">
        <v>901</v>
      </c>
      <c r="D308" s="99" t="s">
        <v>907</v>
      </c>
      <c r="E308" s="99" t="s">
        <v>887</v>
      </c>
      <c r="F308" s="114">
        <v>0.14592274678111586</v>
      </c>
    </row>
    <row r="309" spans="1:6">
      <c r="A309" t="s">
        <v>6</v>
      </c>
      <c r="B309" s="99" t="s">
        <v>442</v>
      </c>
      <c r="C309" s="99" t="s">
        <v>901</v>
      </c>
      <c r="D309" s="99" t="s">
        <v>907</v>
      </c>
      <c r="E309" s="99" t="s">
        <v>887</v>
      </c>
      <c r="F309" s="114">
        <v>0.11259036144578312</v>
      </c>
    </row>
    <row r="310" spans="1:6">
      <c r="A310" t="s">
        <v>2</v>
      </c>
      <c r="B310" s="99" t="s">
        <v>443</v>
      </c>
      <c r="C310" s="99" t="s">
        <v>901</v>
      </c>
      <c r="D310" s="99" t="s">
        <v>907</v>
      </c>
      <c r="E310" s="99" t="s">
        <v>887</v>
      </c>
      <c r="F310" s="114">
        <v>0.11484969214052874</v>
      </c>
    </row>
    <row r="311" spans="1:6">
      <c r="A311" t="s">
        <v>4</v>
      </c>
      <c r="B311" s="99" t="s">
        <v>444</v>
      </c>
      <c r="C311" s="99" t="s">
        <v>901</v>
      </c>
      <c r="D311" s="99" t="s">
        <v>907</v>
      </c>
      <c r="E311" s="99" t="s">
        <v>887</v>
      </c>
      <c r="F311" s="114">
        <v>0.12301255230125523</v>
      </c>
    </row>
    <row r="312" spans="1:6">
      <c r="A312" t="s">
        <v>5</v>
      </c>
      <c r="B312" s="99" t="s">
        <v>447</v>
      </c>
      <c r="C312" s="99" t="s">
        <v>901</v>
      </c>
      <c r="D312" s="99" t="s">
        <v>907</v>
      </c>
      <c r="E312" s="99" t="s">
        <v>887</v>
      </c>
      <c r="F312" s="114">
        <v>0.12056367432150315</v>
      </c>
    </row>
    <row r="313" spans="1:6">
      <c r="A313" t="s">
        <v>1</v>
      </c>
      <c r="B313" s="99" t="s">
        <v>448</v>
      </c>
      <c r="C313" s="99" t="s">
        <v>901</v>
      </c>
      <c r="D313" s="99" t="s">
        <v>907</v>
      </c>
      <c r="E313" s="99" t="s">
        <v>887</v>
      </c>
      <c r="F313" s="114">
        <v>0.11691568836767345</v>
      </c>
    </row>
    <row r="314" spans="1:6">
      <c r="A314" t="s">
        <v>537</v>
      </c>
      <c r="B314" s="99" t="s">
        <v>334</v>
      </c>
      <c r="C314" s="99" t="s">
        <v>902</v>
      </c>
      <c r="D314" s="99" t="s">
        <v>907</v>
      </c>
      <c r="E314" s="99" t="s">
        <v>887</v>
      </c>
      <c r="F314" s="114">
        <v>0.11586206896551726</v>
      </c>
    </row>
    <row r="315" spans="1:6">
      <c r="A315" t="s">
        <v>27</v>
      </c>
      <c r="B315" s="99" t="s">
        <v>409</v>
      </c>
      <c r="C315" s="99" t="s">
        <v>902</v>
      </c>
      <c r="D315" s="99" t="s">
        <v>907</v>
      </c>
      <c r="E315" s="99" t="s">
        <v>887</v>
      </c>
      <c r="F315" s="114">
        <v>9.9870298312918243E-2</v>
      </c>
    </row>
    <row r="316" spans="1:6">
      <c r="A316" t="s">
        <v>715</v>
      </c>
      <c r="B316" s="99" t="s">
        <v>335</v>
      </c>
      <c r="C316" s="99" t="s">
        <v>902</v>
      </c>
      <c r="D316" s="99" t="s">
        <v>907</v>
      </c>
      <c r="E316" s="99" t="s">
        <v>887</v>
      </c>
      <c r="F316" s="114">
        <v>7.2413793103448268E-2</v>
      </c>
    </row>
    <row r="317" spans="1:6">
      <c r="A317" t="s">
        <v>26</v>
      </c>
      <c r="B317" s="99" t="s">
        <v>410</v>
      </c>
      <c r="C317" s="99" t="s">
        <v>902</v>
      </c>
      <c r="D317" s="99" t="s">
        <v>907</v>
      </c>
      <c r="E317" s="99" t="s">
        <v>887</v>
      </c>
      <c r="F317" s="114">
        <v>9.8936170212705121E-2</v>
      </c>
    </row>
    <row r="318" spans="1:6">
      <c r="A318" t="s">
        <v>25</v>
      </c>
      <c r="B318" s="99" t="s">
        <v>411</v>
      </c>
      <c r="C318" s="99" t="s">
        <v>902</v>
      </c>
      <c r="D318" s="99" t="s">
        <v>907</v>
      </c>
      <c r="E318" s="99" t="s">
        <v>887</v>
      </c>
      <c r="F318" s="114">
        <v>0.10287162162204584</v>
      </c>
    </row>
    <row r="319" spans="1:6">
      <c r="A319" t="s">
        <v>547</v>
      </c>
      <c r="B319" s="99" t="s">
        <v>546</v>
      </c>
      <c r="C319" s="99" t="s">
        <v>902</v>
      </c>
      <c r="D319" s="99" t="s">
        <v>907</v>
      </c>
      <c r="E319" s="99" t="s">
        <v>887</v>
      </c>
      <c r="F319" s="114">
        <v>0.10094420600844506</v>
      </c>
    </row>
    <row r="320" spans="1:6">
      <c r="A320" t="s">
        <v>540</v>
      </c>
      <c r="B320" s="99" t="s">
        <v>714</v>
      </c>
      <c r="C320" s="99" t="s">
        <v>902</v>
      </c>
      <c r="D320" s="99" t="s">
        <v>907</v>
      </c>
      <c r="E320" s="99" t="s">
        <v>887</v>
      </c>
      <c r="F320" s="114">
        <v>0.10053191489361701</v>
      </c>
    </row>
    <row r="321" spans="1:6">
      <c r="A321" t="s">
        <v>23</v>
      </c>
      <c r="B321" s="99" t="s">
        <v>412</v>
      </c>
      <c r="C321" s="99" t="s">
        <v>902</v>
      </c>
      <c r="D321" s="99" t="s">
        <v>907</v>
      </c>
      <c r="E321" s="99" t="s">
        <v>887</v>
      </c>
      <c r="F321" s="114">
        <v>7.1186440677966104E-2</v>
      </c>
    </row>
    <row r="322" spans="1:6">
      <c r="A322" t="s">
        <v>22</v>
      </c>
      <c r="B322" s="99" t="s">
        <v>413</v>
      </c>
      <c r="C322" s="99" t="s">
        <v>902</v>
      </c>
      <c r="D322" s="99" t="s">
        <v>907</v>
      </c>
      <c r="E322" s="99" t="s">
        <v>887</v>
      </c>
      <c r="F322" s="114">
        <v>0.10636363636363637</v>
      </c>
    </row>
    <row r="323" spans="1:6">
      <c r="A323" t="s">
        <v>17</v>
      </c>
      <c r="B323" s="99" t="s">
        <v>414</v>
      </c>
      <c r="C323" s="99" t="s">
        <v>902</v>
      </c>
      <c r="D323" s="99" t="s">
        <v>907</v>
      </c>
      <c r="E323" s="99" t="s">
        <v>887</v>
      </c>
      <c r="F323" s="114">
        <v>0.10937727414482008</v>
      </c>
    </row>
    <row r="324" spans="1:6">
      <c r="A324" t="s">
        <v>21</v>
      </c>
      <c r="B324" s="99" t="s">
        <v>415</v>
      </c>
      <c r="C324" s="99" t="s">
        <v>902</v>
      </c>
      <c r="D324" s="99" t="s">
        <v>907</v>
      </c>
      <c r="E324" s="99" t="s">
        <v>887</v>
      </c>
      <c r="F324" s="114">
        <v>0.12525709584533115</v>
      </c>
    </row>
    <row r="325" spans="1:6">
      <c r="A325" t="s">
        <v>20</v>
      </c>
      <c r="B325" s="99" t="s">
        <v>416</v>
      </c>
      <c r="C325" s="99" t="s">
        <v>902</v>
      </c>
      <c r="D325" s="99" t="s">
        <v>907</v>
      </c>
      <c r="E325" s="99" t="s">
        <v>887</v>
      </c>
      <c r="F325" s="114">
        <v>0.11465517241379307</v>
      </c>
    </row>
    <row r="326" spans="1:6">
      <c r="A326" t="s">
        <v>16</v>
      </c>
      <c r="B326" s="99" t="s">
        <v>417</v>
      </c>
      <c r="C326" s="99" t="s">
        <v>902</v>
      </c>
      <c r="D326" s="99" t="s">
        <v>907</v>
      </c>
      <c r="E326" s="99" t="s">
        <v>887</v>
      </c>
      <c r="F326" s="114">
        <v>0.13053668478340183</v>
      </c>
    </row>
    <row r="327" spans="1:6">
      <c r="A327" t="s">
        <v>3</v>
      </c>
      <c r="B327" s="99" t="s">
        <v>418</v>
      </c>
      <c r="C327" s="99" t="s">
        <v>902</v>
      </c>
      <c r="D327" s="99" t="s">
        <v>907</v>
      </c>
      <c r="E327" s="99" t="s">
        <v>887</v>
      </c>
      <c r="F327" s="114">
        <v>7.8083864839191192E-2</v>
      </c>
    </row>
    <row r="328" spans="1:6">
      <c r="A328" t="s">
        <v>19</v>
      </c>
      <c r="B328" s="99" t="s">
        <v>419</v>
      </c>
      <c r="C328" s="99" t="s">
        <v>902</v>
      </c>
      <c r="D328" s="99" t="s">
        <v>907</v>
      </c>
      <c r="E328" s="99" t="s">
        <v>887</v>
      </c>
      <c r="F328" s="114">
        <v>0.11783333333333333</v>
      </c>
    </row>
    <row r="329" spans="1:6">
      <c r="A329" t="s">
        <v>18</v>
      </c>
      <c r="B329" s="99" t="s">
        <v>420</v>
      </c>
      <c r="C329" s="99" t="s">
        <v>902</v>
      </c>
      <c r="D329" s="99" t="s">
        <v>907</v>
      </c>
      <c r="E329" s="99" t="s">
        <v>887</v>
      </c>
      <c r="F329" s="114">
        <v>9.5943769218671787E-2</v>
      </c>
    </row>
    <row r="330" spans="1:6">
      <c r="A330" t="s">
        <v>24</v>
      </c>
      <c r="B330" s="99" t="s">
        <v>431</v>
      </c>
      <c r="C330" s="99" t="s">
        <v>902</v>
      </c>
      <c r="D330" s="99" t="s">
        <v>907</v>
      </c>
      <c r="E330" s="99" t="s">
        <v>887</v>
      </c>
      <c r="F330" s="114">
        <v>7.2082379862700205E-2</v>
      </c>
    </row>
    <row r="331" spans="1:6">
      <c r="A331" t="s">
        <v>15</v>
      </c>
      <c r="B331" s="99" t="s">
        <v>432</v>
      </c>
      <c r="C331" s="99" t="s">
        <v>902</v>
      </c>
      <c r="D331" s="99" t="s">
        <v>907</v>
      </c>
      <c r="E331" s="99" t="s">
        <v>887</v>
      </c>
      <c r="F331" s="114">
        <v>0.10801991150504402</v>
      </c>
    </row>
    <row r="332" spans="1:6">
      <c r="A332" t="s">
        <v>14</v>
      </c>
      <c r="B332" s="99" t="s">
        <v>433</v>
      </c>
      <c r="C332" s="99" t="s">
        <v>902</v>
      </c>
      <c r="D332" s="99" t="s">
        <v>907</v>
      </c>
      <c r="E332" s="99" t="s">
        <v>887</v>
      </c>
      <c r="F332" s="114">
        <v>0.13225531914893615</v>
      </c>
    </row>
    <row r="333" spans="1:6">
      <c r="A333" t="s">
        <v>914</v>
      </c>
      <c r="B333" s="99" t="s">
        <v>895</v>
      </c>
      <c r="C333" s="99" t="s">
        <v>902</v>
      </c>
      <c r="D333" s="99" t="s">
        <v>907</v>
      </c>
      <c r="E333" s="99" t="s">
        <v>887</v>
      </c>
      <c r="F333" s="114">
        <v>0</v>
      </c>
    </row>
    <row r="334" spans="1:6">
      <c r="A334" t="s">
        <v>13</v>
      </c>
      <c r="B334" s="99" t="s">
        <v>435</v>
      </c>
      <c r="C334" s="99" t="s">
        <v>902</v>
      </c>
      <c r="D334" s="99" t="s">
        <v>907</v>
      </c>
      <c r="E334" s="99" t="s">
        <v>887</v>
      </c>
      <c r="F334" s="114">
        <v>8.933601609758765E-2</v>
      </c>
    </row>
    <row r="335" spans="1:6">
      <c r="A335" t="s">
        <v>538</v>
      </c>
      <c r="B335" s="99" t="s">
        <v>716</v>
      </c>
      <c r="C335" s="99" t="s">
        <v>902</v>
      </c>
      <c r="D335" s="99" t="s">
        <v>907</v>
      </c>
      <c r="E335" s="99" t="s">
        <v>887</v>
      </c>
      <c r="F335" s="114">
        <v>9.7674418604651134E-2</v>
      </c>
    </row>
    <row r="336" spans="1:6">
      <c r="A336" t="s">
        <v>11</v>
      </c>
      <c r="B336" s="99" t="s">
        <v>436</v>
      </c>
      <c r="C336" s="99" t="s">
        <v>902</v>
      </c>
      <c r="D336" s="99" t="s">
        <v>907</v>
      </c>
      <c r="E336" s="99" t="s">
        <v>887</v>
      </c>
      <c r="F336" s="114">
        <v>0.11022099447513811</v>
      </c>
    </row>
    <row r="337" spans="1:6">
      <c r="A337" t="s">
        <v>534</v>
      </c>
      <c r="B337" s="99" t="s">
        <v>533</v>
      </c>
      <c r="C337" s="99" t="s">
        <v>902</v>
      </c>
      <c r="D337" s="99" t="s">
        <v>907</v>
      </c>
      <c r="E337" s="99" t="s">
        <v>887</v>
      </c>
      <c r="F337" s="114">
        <v>9.4672131147540972E-2</v>
      </c>
    </row>
    <row r="338" spans="1:6">
      <c r="A338" t="s">
        <v>12</v>
      </c>
      <c r="B338" s="99" t="s">
        <v>437</v>
      </c>
      <c r="C338" s="99" t="s">
        <v>902</v>
      </c>
      <c r="D338" s="99" t="s">
        <v>907</v>
      </c>
      <c r="E338" s="99" t="s">
        <v>887</v>
      </c>
      <c r="F338" s="114">
        <v>0.10893371757925073</v>
      </c>
    </row>
    <row r="339" spans="1:6">
      <c r="A339" t="s">
        <v>543</v>
      </c>
      <c r="B339" s="99" t="s">
        <v>542</v>
      </c>
      <c r="C339" s="99" t="s">
        <v>902</v>
      </c>
      <c r="D339" s="99" t="s">
        <v>907</v>
      </c>
      <c r="E339" s="99" t="s">
        <v>887</v>
      </c>
      <c r="F339" s="114">
        <v>6.2500000000000014E-2</v>
      </c>
    </row>
    <row r="340" spans="1:6">
      <c r="A340" t="s">
        <v>713</v>
      </c>
      <c r="B340" s="99" t="s">
        <v>65</v>
      </c>
      <c r="C340" s="99" t="s">
        <v>902</v>
      </c>
      <c r="D340" s="99" t="s">
        <v>907</v>
      </c>
      <c r="E340" s="99" t="s">
        <v>887</v>
      </c>
      <c r="F340" s="114">
        <v>0.11</v>
      </c>
    </row>
    <row r="341" spans="1:6">
      <c r="A341" t="s">
        <v>10</v>
      </c>
      <c r="B341" s="99" t="s">
        <v>438</v>
      </c>
      <c r="C341" s="99" t="s">
        <v>902</v>
      </c>
      <c r="D341" s="99" t="s">
        <v>907</v>
      </c>
      <c r="E341" s="99" t="s">
        <v>887</v>
      </c>
      <c r="F341" s="114">
        <v>8.2816901408450702E-2</v>
      </c>
    </row>
    <row r="342" spans="1:6">
      <c r="A342" t="s">
        <v>9</v>
      </c>
      <c r="B342" s="99" t="s">
        <v>439</v>
      </c>
      <c r="C342" s="99" t="s">
        <v>902</v>
      </c>
      <c r="D342" s="99" t="s">
        <v>907</v>
      </c>
      <c r="E342" s="99" t="s">
        <v>887</v>
      </c>
      <c r="F342" s="114">
        <v>0.1094644317252299</v>
      </c>
    </row>
    <row r="343" spans="1:6">
      <c r="A343" t="s">
        <v>545</v>
      </c>
      <c r="B343" s="99" t="s">
        <v>544</v>
      </c>
      <c r="C343" s="99" t="s">
        <v>902</v>
      </c>
      <c r="D343" s="99" t="s">
        <v>907</v>
      </c>
      <c r="E343" s="99" t="s">
        <v>887</v>
      </c>
      <c r="F343" s="114">
        <v>0.10027624309389517</v>
      </c>
    </row>
    <row r="344" spans="1:6">
      <c r="A344" t="s">
        <v>8</v>
      </c>
      <c r="B344" s="99" t="s">
        <v>440</v>
      </c>
      <c r="C344" s="99" t="s">
        <v>902</v>
      </c>
      <c r="D344" s="99" t="s">
        <v>907</v>
      </c>
      <c r="E344" s="99" t="s">
        <v>887</v>
      </c>
      <c r="F344" s="114">
        <v>0.11089108910891084</v>
      </c>
    </row>
    <row r="345" spans="1:6">
      <c r="A345" t="s">
        <v>7</v>
      </c>
      <c r="B345" s="99" t="s">
        <v>441</v>
      </c>
      <c r="C345" s="99" t="s">
        <v>902</v>
      </c>
      <c r="D345" s="99" t="s">
        <v>907</v>
      </c>
      <c r="E345" s="99" t="s">
        <v>887</v>
      </c>
      <c r="F345" s="114">
        <v>7.5536480686695273E-2</v>
      </c>
    </row>
    <row r="346" spans="1:6">
      <c r="A346" t="s">
        <v>6</v>
      </c>
      <c r="B346" s="99" t="s">
        <v>442</v>
      </c>
      <c r="C346" s="99" t="s">
        <v>902</v>
      </c>
      <c r="D346" s="99" t="s">
        <v>907</v>
      </c>
      <c r="E346" s="99" t="s">
        <v>887</v>
      </c>
      <c r="F346" s="114">
        <v>0.1100602409638554</v>
      </c>
    </row>
    <row r="347" spans="1:6">
      <c r="A347" t="s">
        <v>2</v>
      </c>
      <c r="B347" s="99" t="s">
        <v>443</v>
      </c>
      <c r="C347" s="99" t="s">
        <v>902</v>
      </c>
      <c r="D347" s="99" t="s">
        <v>907</v>
      </c>
      <c r="E347" s="99" t="s">
        <v>887</v>
      </c>
      <c r="F347" s="114">
        <v>0.11256791017747192</v>
      </c>
    </row>
    <row r="348" spans="1:6">
      <c r="A348" t="s">
        <v>4</v>
      </c>
      <c r="B348" s="99" t="s">
        <v>444</v>
      </c>
      <c r="C348" s="99" t="s">
        <v>902</v>
      </c>
      <c r="D348" s="99" t="s">
        <v>907</v>
      </c>
      <c r="E348" s="99" t="s">
        <v>887</v>
      </c>
      <c r="F348" s="114">
        <v>6.1506276150627641E-2</v>
      </c>
    </row>
    <row r="349" spans="1:6">
      <c r="A349" t="s">
        <v>5</v>
      </c>
      <c r="B349" s="99" t="s">
        <v>447</v>
      </c>
      <c r="C349" s="99" t="s">
        <v>902</v>
      </c>
      <c r="D349" s="99" t="s">
        <v>907</v>
      </c>
      <c r="E349" s="99" t="s">
        <v>887</v>
      </c>
      <c r="F349" s="114">
        <v>0.10741127348643006</v>
      </c>
    </row>
    <row r="350" spans="1:6">
      <c r="A350" t="s">
        <v>1</v>
      </c>
      <c r="B350" s="99" t="s">
        <v>448</v>
      </c>
      <c r="C350" s="99" t="s">
        <v>902</v>
      </c>
      <c r="D350" s="99" t="s">
        <v>907</v>
      </c>
      <c r="E350" s="99" t="s">
        <v>887</v>
      </c>
      <c r="F350" s="114">
        <v>0.11604411241508378</v>
      </c>
    </row>
    <row r="351" spans="1:6">
      <c r="A351" t="s">
        <v>537</v>
      </c>
      <c r="B351" s="99" t="s">
        <v>334</v>
      </c>
      <c r="C351" s="99" t="s">
        <v>903</v>
      </c>
      <c r="D351" s="99" t="s">
        <v>907</v>
      </c>
      <c r="E351" s="99" t="s">
        <v>887</v>
      </c>
      <c r="F351" s="114">
        <v>0.23172413793103444</v>
      </c>
    </row>
    <row r="352" spans="1:6">
      <c r="A352" t="s">
        <v>27</v>
      </c>
      <c r="B352" s="99" t="s">
        <v>409</v>
      </c>
      <c r="C352" s="99" t="s">
        <v>903</v>
      </c>
      <c r="D352" s="99" t="s">
        <v>907</v>
      </c>
      <c r="E352" s="99" t="s">
        <v>887</v>
      </c>
      <c r="F352" s="114">
        <v>0.212451361868604</v>
      </c>
    </row>
    <row r="353" spans="1:6">
      <c r="A353" t="s">
        <v>715</v>
      </c>
      <c r="B353" s="99" t="s">
        <v>335</v>
      </c>
      <c r="C353" s="99" t="s">
        <v>903</v>
      </c>
      <c r="D353" s="99" t="s">
        <v>907</v>
      </c>
      <c r="E353" s="99" t="s">
        <v>887</v>
      </c>
      <c r="F353" s="114">
        <v>0.21724137931034485</v>
      </c>
    </row>
    <row r="354" spans="1:6">
      <c r="A354" t="s">
        <v>26</v>
      </c>
      <c r="B354" s="99" t="s">
        <v>410</v>
      </c>
      <c r="C354" s="99" t="s">
        <v>903</v>
      </c>
      <c r="D354" s="99" t="s">
        <v>907</v>
      </c>
      <c r="E354" s="99" t="s">
        <v>887</v>
      </c>
      <c r="F354" s="114">
        <v>0.23361702127711345</v>
      </c>
    </row>
    <row r="355" spans="1:6">
      <c r="A355" t="s">
        <v>25</v>
      </c>
      <c r="B355" s="99" t="s">
        <v>411</v>
      </c>
      <c r="C355" s="99" t="s">
        <v>903</v>
      </c>
      <c r="D355" s="99" t="s">
        <v>907</v>
      </c>
      <c r="E355" s="99" t="s">
        <v>887</v>
      </c>
      <c r="F355" s="114">
        <v>0.19155405405418346</v>
      </c>
    </row>
    <row r="356" spans="1:6">
      <c r="A356" t="s">
        <v>547</v>
      </c>
      <c r="B356" s="99" t="s">
        <v>546</v>
      </c>
      <c r="C356" s="99" t="s">
        <v>903</v>
      </c>
      <c r="D356" s="99" t="s">
        <v>907</v>
      </c>
      <c r="E356" s="99" t="s">
        <v>887</v>
      </c>
      <c r="F356" s="114">
        <v>0.23433476394907732</v>
      </c>
    </row>
    <row r="357" spans="1:6">
      <c r="A357" t="s">
        <v>540</v>
      </c>
      <c r="B357" s="99" t="s">
        <v>714</v>
      </c>
      <c r="C357" s="99" t="s">
        <v>903</v>
      </c>
      <c r="D357" s="99" t="s">
        <v>907</v>
      </c>
      <c r="E357" s="99" t="s">
        <v>887</v>
      </c>
      <c r="F357" s="114">
        <v>0.18989361702127655</v>
      </c>
    </row>
    <row r="358" spans="1:6">
      <c r="A358" t="s">
        <v>23</v>
      </c>
      <c r="B358" s="99" t="s">
        <v>412</v>
      </c>
      <c r="C358" s="99" t="s">
        <v>903</v>
      </c>
      <c r="D358" s="99" t="s">
        <v>907</v>
      </c>
      <c r="E358" s="99" t="s">
        <v>887</v>
      </c>
      <c r="F358" s="114">
        <v>0.21355932203389832</v>
      </c>
    </row>
    <row r="359" spans="1:6">
      <c r="A359" t="s">
        <v>22</v>
      </c>
      <c r="B359" s="99" t="s">
        <v>413</v>
      </c>
      <c r="C359" s="99" t="s">
        <v>903</v>
      </c>
      <c r="D359" s="99" t="s">
        <v>907</v>
      </c>
      <c r="E359" s="99" t="s">
        <v>887</v>
      </c>
      <c r="F359" s="114">
        <v>0.23</v>
      </c>
    </row>
    <row r="360" spans="1:6">
      <c r="A360" t="s">
        <v>17</v>
      </c>
      <c r="B360" s="99" t="s">
        <v>414</v>
      </c>
      <c r="C360" s="99" t="s">
        <v>903</v>
      </c>
      <c r="D360" s="99" t="s">
        <v>907</v>
      </c>
      <c r="E360" s="99" t="s">
        <v>887</v>
      </c>
      <c r="F360" s="114">
        <v>0.24560765152313735</v>
      </c>
    </row>
    <row r="361" spans="1:6">
      <c r="A361" t="s">
        <v>21</v>
      </c>
      <c r="B361" s="99" t="s">
        <v>415</v>
      </c>
      <c r="C361" s="99" t="s">
        <v>903</v>
      </c>
      <c r="D361" s="99" t="s">
        <v>907</v>
      </c>
      <c r="E361" s="99" t="s">
        <v>887</v>
      </c>
      <c r="F361" s="114">
        <v>0.22027972027972029</v>
      </c>
    </row>
    <row r="362" spans="1:6">
      <c r="A362" t="s">
        <v>20</v>
      </c>
      <c r="B362" s="99" t="s">
        <v>416</v>
      </c>
      <c r="C362" s="99" t="s">
        <v>903</v>
      </c>
      <c r="D362" s="99" t="s">
        <v>907</v>
      </c>
      <c r="E362" s="99" t="s">
        <v>887</v>
      </c>
      <c r="F362" s="114">
        <v>0.23534482758620684</v>
      </c>
    </row>
    <row r="363" spans="1:6">
      <c r="A363" t="s">
        <v>16</v>
      </c>
      <c r="B363" s="99" t="s">
        <v>417</v>
      </c>
      <c r="C363" s="99" t="s">
        <v>903</v>
      </c>
      <c r="D363" s="99" t="s">
        <v>907</v>
      </c>
      <c r="E363" s="99" t="s">
        <v>887</v>
      </c>
      <c r="F363" s="114">
        <v>0.20115489130532674</v>
      </c>
    </row>
    <row r="364" spans="1:6">
      <c r="A364" t="s">
        <v>3</v>
      </c>
      <c r="B364" s="99" t="s">
        <v>418</v>
      </c>
      <c r="C364" s="99" t="s">
        <v>903</v>
      </c>
      <c r="D364" s="99" t="s">
        <v>907</v>
      </c>
      <c r="E364" s="99" t="s">
        <v>887</v>
      </c>
      <c r="F364" s="114">
        <v>0.21021088343058753</v>
      </c>
    </row>
    <row r="365" spans="1:6">
      <c r="A365" t="s">
        <v>19</v>
      </c>
      <c r="B365" s="99" t="s">
        <v>419</v>
      </c>
      <c r="C365" s="99" t="s">
        <v>903</v>
      </c>
      <c r="D365" s="99" t="s">
        <v>907</v>
      </c>
      <c r="E365" s="99" t="s">
        <v>887</v>
      </c>
      <c r="F365" s="114">
        <v>0.2263333333333333</v>
      </c>
    </row>
    <row r="366" spans="1:6">
      <c r="A366" t="s">
        <v>18</v>
      </c>
      <c r="B366" s="99" t="s">
        <v>420</v>
      </c>
      <c r="C366" s="99" t="s">
        <v>903</v>
      </c>
      <c r="D366" s="99" t="s">
        <v>907</v>
      </c>
      <c r="E366" s="99" t="s">
        <v>887</v>
      </c>
      <c r="F366" s="114">
        <v>0.21402840825906658</v>
      </c>
    </row>
    <row r="367" spans="1:6">
      <c r="A367" t="s">
        <v>24</v>
      </c>
      <c r="B367" s="99" t="s">
        <v>431</v>
      </c>
      <c r="C367" s="99" t="s">
        <v>903</v>
      </c>
      <c r="D367" s="99" t="s">
        <v>907</v>
      </c>
      <c r="E367" s="99" t="s">
        <v>887</v>
      </c>
      <c r="F367" s="114">
        <v>0.21624713958810068</v>
      </c>
    </row>
    <row r="368" spans="1:6">
      <c r="A368" t="s">
        <v>15</v>
      </c>
      <c r="B368" s="99" t="s">
        <v>432</v>
      </c>
      <c r="C368" s="99" t="s">
        <v>903</v>
      </c>
      <c r="D368" s="99" t="s">
        <v>907</v>
      </c>
      <c r="E368" s="99" t="s">
        <v>887</v>
      </c>
      <c r="F368" s="114">
        <v>0.19048672566381214</v>
      </c>
    </row>
    <row r="369" spans="1:6">
      <c r="A369" t="s">
        <v>14</v>
      </c>
      <c r="B369" s="99" t="s">
        <v>433</v>
      </c>
      <c r="C369" s="99" t="s">
        <v>903</v>
      </c>
      <c r="D369" s="99" t="s">
        <v>907</v>
      </c>
      <c r="E369" s="99" t="s">
        <v>887</v>
      </c>
      <c r="F369" s="114">
        <v>0.21982978723404251</v>
      </c>
    </row>
    <row r="370" spans="1:6">
      <c r="A370" t="s">
        <v>914</v>
      </c>
      <c r="B370" s="99" t="s">
        <v>895</v>
      </c>
      <c r="C370" s="99" t="s">
        <v>903</v>
      </c>
      <c r="D370" s="99" t="s">
        <v>907</v>
      </c>
      <c r="E370" s="99" t="s">
        <v>887</v>
      </c>
      <c r="F370" s="114">
        <v>0</v>
      </c>
    </row>
    <row r="371" spans="1:6">
      <c r="A371" t="s">
        <v>13</v>
      </c>
      <c r="B371" s="99" t="s">
        <v>435</v>
      </c>
      <c r="C371" s="99" t="s">
        <v>903</v>
      </c>
      <c r="D371" s="99" t="s">
        <v>907</v>
      </c>
      <c r="E371" s="99" t="s">
        <v>887</v>
      </c>
      <c r="F371" s="114">
        <v>0.21851106639840678</v>
      </c>
    </row>
    <row r="372" spans="1:6">
      <c r="A372" t="s">
        <v>538</v>
      </c>
      <c r="B372" s="99" t="s">
        <v>716</v>
      </c>
      <c r="C372" s="99" t="s">
        <v>903</v>
      </c>
      <c r="D372" s="99" t="s">
        <v>907</v>
      </c>
      <c r="E372" s="99" t="s">
        <v>887</v>
      </c>
      <c r="F372" s="114">
        <v>0.20755813953488367</v>
      </c>
    </row>
    <row r="373" spans="1:6">
      <c r="A373" t="s">
        <v>11</v>
      </c>
      <c r="B373" s="99" t="s">
        <v>436</v>
      </c>
      <c r="C373" s="99" t="s">
        <v>903</v>
      </c>
      <c r="D373" s="99" t="s">
        <v>907</v>
      </c>
      <c r="E373" s="99" t="s">
        <v>887</v>
      </c>
      <c r="F373" s="114">
        <v>0.22624309392265193</v>
      </c>
    </row>
    <row r="374" spans="1:6">
      <c r="A374" t="s">
        <v>534</v>
      </c>
      <c r="B374" s="99" t="s">
        <v>533</v>
      </c>
      <c r="C374" s="99" t="s">
        <v>903</v>
      </c>
      <c r="D374" s="99" t="s">
        <v>907</v>
      </c>
      <c r="E374" s="99" t="s">
        <v>887</v>
      </c>
      <c r="F374" s="114">
        <v>0.24959016393442618</v>
      </c>
    </row>
    <row r="375" spans="1:6">
      <c r="A375" t="s">
        <v>12</v>
      </c>
      <c r="B375" s="99" t="s">
        <v>437</v>
      </c>
      <c r="C375" s="99" t="s">
        <v>903</v>
      </c>
      <c r="D375" s="99" t="s">
        <v>907</v>
      </c>
      <c r="E375" s="99" t="s">
        <v>887</v>
      </c>
      <c r="F375" s="114">
        <v>0.24207492795389049</v>
      </c>
    </row>
    <row r="376" spans="1:6">
      <c r="A376" t="s">
        <v>543</v>
      </c>
      <c r="B376" s="99" t="s">
        <v>542</v>
      </c>
      <c r="C376" s="99" t="s">
        <v>903</v>
      </c>
      <c r="D376" s="99" t="s">
        <v>907</v>
      </c>
      <c r="E376" s="99" t="s">
        <v>887</v>
      </c>
      <c r="F376" s="114">
        <v>0.23750000000000004</v>
      </c>
    </row>
    <row r="377" spans="1:6">
      <c r="A377" t="s">
        <v>713</v>
      </c>
      <c r="B377" s="99" t="s">
        <v>65</v>
      </c>
      <c r="C377" s="99" t="s">
        <v>903</v>
      </c>
      <c r="D377" s="99" t="s">
        <v>907</v>
      </c>
      <c r="E377" s="99" t="s">
        <v>887</v>
      </c>
      <c r="F377" s="114">
        <v>0.18000000000000008</v>
      </c>
    </row>
    <row r="378" spans="1:6">
      <c r="A378" t="s">
        <v>10</v>
      </c>
      <c r="B378" s="99" t="s">
        <v>438</v>
      </c>
      <c r="C378" s="99" t="s">
        <v>903</v>
      </c>
      <c r="D378" s="99" t="s">
        <v>907</v>
      </c>
      <c r="E378" s="99" t="s">
        <v>887</v>
      </c>
      <c r="F378" s="114">
        <v>0.24845070422535209</v>
      </c>
    </row>
    <row r="379" spans="1:6">
      <c r="A379" t="s">
        <v>9</v>
      </c>
      <c r="B379" s="99" t="s">
        <v>439</v>
      </c>
      <c r="C379" s="99" t="s">
        <v>903</v>
      </c>
      <c r="D379" s="99" t="s">
        <v>907</v>
      </c>
      <c r="E379" s="99" t="s">
        <v>887</v>
      </c>
      <c r="F379" s="114">
        <v>0.22751430907613981</v>
      </c>
    </row>
    <row r="380" spans="1:6">
      <c r="A380" t="s">
        <v>545</v>
      </c>
      <c r="B380" s="99" t="s">
        <v>544</v>
      </c>
      <c r="C380" s="99" t="s">
        <v>903</v>
      </c>
      <c r="D380" s="99" t="s">
        <v>907</v>
      </c>
      <c r="E380" s="99" t="s">
        <v>887</v>
      </c>
      <c r="F380" s="114">
        <v>0.23287292817659277</v>
      </c>
    </row>
    <row r="381" spans="1:6">
      <c r="A381" t="s">
        <v>8</v>
      </c>
      <c r="B381" s="99" t="s">
        <v>440</v>
      </c>
      <c r="C381" s="99" t="s">
        <v>903</v>
      </c>
      <c r="D381" s="99" t="s">
        <v>907</v>
      </c>
      <c r="E381" s="99" t="s">
        <v>887</v>
      </c>
      <c r="F381" s="114">
        <v>0.2274898078043098</v>
      </c>
    </row>
    <row r="382" spans="1:6">
      <c r="A382" t="s">
        <v>7</v>
      </c>
      <c r="B382" s="99" t="s">
        <v>441</v>
      </c>
      <c r="C382" s="99" t="s">
        <v>903</v>
      </c>
      <c r="D382" s="99" t="s">
        <v>907</v>
      </c>
      <c r="E382" s="99" t="s">
        <v>887</v>
      </c>
      <c r="F382" s="114">
        <v>0.19730472103004287</v>
      </c>
    </row>
    <row r="383" spans="1:6">
      <c r="A383" t="s">
        <v>6</v>
      </c>
      <c r="B383" s="99" t="s">
        <v>442</v>
      </c>
      <c r="C383" s="99" t="s">
        <v>903</v>
      </c>
      <c r="D383" s="99" t="s">
        <v>907</v>
      </c>
      <c r="E383" s="99" t="s">
        <v>887</v>
      </c>
      <c r="F383" s="114">
        <v>0.20240963855421681</v>
      </c>
    </row>
    <row r="384" spans="1:6">
      <c r="A384" t="s">
        <v>2</v>
      </c>
      <c r="B384" s="99" t="s">
        <v>443</v>
      </c>
      <c r="C384" s="99" t="s">
        <v>903</v>
      </c>
      <c r="D384" s="99" t="s">
        <v>907</v>
      </c>
      <c r="E384" s="99" t="s">
        <v>887</v>
      </c>
      <c r="F384" s="114">
        <v>0.2236146323795726</v>
      </c>
    </row>
    <row r="385" spans="1:6">
      <c r="A385" t="s">
        <v>4</v>
      </c>
      <c r="B385" s="99" t="s">
        <v>444</v>
      </c>
      <c r="C385" s="99" t="s">
        <v>903</v>
      </c>
      <c r="D385" s="99" t="s">
        <v>907</v>
      </c>
      <c r="E385" s="99" t="s">
        <v>887</v>
      </c>
      <c r="F385" s="114">
        <v>0.19330543933054392</v>
      </c>
    </row>
    <row r="386" spans="1:6">
      <c r="A386" t="s">
        <v>5</v>
      </c>
      <c r="B386" s="99" t="s">
        <v>447</v>
      </c>
      <c r="C386" s="99" t="s">
        <v>903</v>
      </c>
      <c r="D386" s="99" t="s">
        <v>907</v>
      </c>
      <c r="E386" s="99" t="s">
        <v>887</v>
      </c>
      <c r="F386" s="114">
        <v>0.19509394572025054</v>
      </c>
    </row>
    <row r="387" spans="1:6">
      <c r="A387" t="s">
        <v>1</v>
      </c>
      <c r="B387" s="99" t="s">
        <v>448</v>
      </c>
      <c r="C387" s="99" t="s">
        <v>903</v>
      </c>
      <c r="D387" s="99" t="s">
        <v>907</v>
      </c>
      <c r="E387" s="99" t="s">
        <v>887</v>
      </c>
      <c r="F387" s="114">
        <v>0.22934898612597723</v>
      </c>
    </row>
    <row r="388" spans="1:6">
      <c r="A388" t="s">
        <v>537</v>
      </c>
      <c r="B388" s="99" t="s">
        <v>334</v>
      </c>
      <c r="C388" s="99" t="s">
        <v>904</v>
      </c>
      <c r="D388" s="99" t="s">
        <v>907</v>
      </c>
      <c r="E388" s="99" t="s">
        <v>887</v>
      </c>
      <c r="F388" s="114">
        <v>0.31862068965517237</v>
      </c>
    </row>
    <row r="389" spans="1:6">
      <c r="A389" t="s">
        <v>27</v>
      </c>
      <c r="B389" s="99" t="s">
        <v>409</v>
      </c>
      <c r="C389" s="99" t="s">
        <v>904</v>
      </c>
      <c r="D389" s="99" t="s">
        <v>907</v>
      </c>
      <c r="E389" s="99" t="s">
        <v>887</v>
      </c>
      <c r="F389" s="114">
        <v>0.25693904020725955</v>
      </c>
    </row>
    <row r="390" spans="1:6">
      <c r="A390" t="s">
        <v>715</v>
      </c>
      <c r="B390" s="99" t="s">
        <v>335</v>
      </c>
      <c r="C390" s="99" t="s">
        <v>904</v>
      </c>
      <c r="D390" s="99" t="s">
        <v>907</v>
      </c>
      <c r="E390" s="99" t="s">
        <v>887</v>
      </c>
      <c r="F390" s="114">
        <v>0.28965517241379307</v>
      </c>
    </row>
    <row r="391" spans="1:6">
      <c r="A391" t="s">
        <v>26</v>
      </c>
      <c r="B391" s="99" t="s">
        <v>410</v>
      </c>
      <c r="C391" s="99" t="s">
        <v>904</v>
      </c>
      <c r="D391" s="99" t="s">
        <v>907</v>
      </c>
      <c r="E391" s="99" t="s">
        <v>887</v>
      </c>
      <c r="F391" s="114">
        <v>0.25659574468047586</v>
      </c>
    </row>
    <row r="392" spans="1:6">
      <c r="A392" t="s">
        <v>25</v>
      </c>
      <c r="B392" s="99" t="s">
        <v>411</v>
      </c>
      <c r="C392" s="99" t="s">
        <v>904</v>
      </c>
      <c r="D392" s="99" t="s">
        <v>907</v>
      </c>
      <c r="E392" s="99" t="s">
        <v>887</v>
      </c>
      <c r="F392" s="114">
        <v>0.25895270270358717</v>
      </c>
    </row>
    <row r="393" spans="1:6">
      <c r="A393" t="s">
        <v>547</v>
      </c>
      <c r="B393" s="99" t="s">
        <v>546</v>
      </c>
      <c r="C393" s="99" t="s">
        <v>904</v>
      </c>
      <c r="D393" s="99" t="s">
        <v>907</v>
      </c>
      <c r="E393" s="99" t="s">
        <v>887</v>
      </c>
      <c r="F393" s="114">
        <v>0.26858369098657525</v>
      </c>
    </row>
    <row r="394" spans="1:6">
      <c r="A394" t="s">
        <v>540</v>
      </c>
      <c r="B394" s="99" t="s">
        <v>714</v>
      </c>
      <c r="C394" s="99" t="s">
        <v>904</v>
      </c>
      <c r="D394" s="99" t="s">
        <v>907</v>
      </c>
      <c r="E394" s="99" t="s">
        <v>887</v>
      </c>
      <c r="F394" s="114">
        <v>0.25691489361702124</v>
      </c>
    </row>
    <row r="395" spans="1:6">
      <c r="A395" t="s">
        <v>23</v>
      </c>
      <c r="B395" s="99" t="s">
        <v>412</v>
      </c>
      <c r="C395" s="99" t="s">
        <v>904</v>
      </c>
      <c r="D395" s="99" t="s">
        <v>907</v>
      </c>
      <c r="E395" s="99" t="s">
        <v>887</v>
      </c>
      <c r="F395" s="114">
        <v>0.27288135593220342</v>
      </c>
    </row>
    <row r="396" spans="1:6">
      <c r="A396" t="s">
        <v>22</v>
      </c>
      <c r="B396" s="99" t="s">
        <v>413</v>
      </c>
      <c r="C396" s="99" t="s">
        <v>904</v>
      </c>
      <c r="D396" s="99" t="s">
        <v>907</v>
      </c>
      <c r="E396" s="99" t="s">
        <v>887</v>
      </c>
      <c r="F396" s="114">
        <v>0.26090909090909081</v>
      </c>
    </row>
    <row r="397" spans="1:6">
      <c r="A397" t="s">
        <v>17</v>
      </c>
      <c r="B397" s="99" t="s">
        <v>414</v>
      </c>
      <c r="C397" s="99" t="s">
        <v>904</v>
      </c>
      <c r="D397" s="99" t="s">
        <v>907</v>
      </c>
      <c r="E397" s="99" t="s">
        <v>887</v>
      </c>
      <c r="F397" s="114">
        <v>0.26154485913325498</v>
      </c>
    </row>
    <row r="398" spans="1:6">
      <c r="A398" t="s">
        <v>21</v>
      </c>
      <c r="B398" s="99" t="s">
        <v>415</v>
      </c>
      <c r="C398" s="99" t="s">
        <v>904</v>
      </c>
      <c r="D398" s="99" t="s">
        <v>907</v>
      </c>
      <c r="E398" s="99" t="s">
        <v>887</v>
      </c>
      <c r="F398" s="114">
        <v>0.2228712464006582</v>
      </c>
    </row>
    <row r="399" spans="1:6">
      <c r="A399" t="s">
        <v>20</v>
      </c>
      <c r="B399" s="99" t="s">
        <v>416</v>
      </c>
      <c r="C399" s="99" t="s">
        <v>904</v>
      </c>
      <c r="D399" s="99" t="s">
        <v>907</v>
      </c>
      <c r="E399" s="99" t="s">
        <v>887</v>
      </c>
      <c r="F399" s="114">
        <v>0.24741379310344822</v>
      </c>
    </row>
    <row r="400" spans="1:6">
      <c r="A400" t="s">
        <v>16</v>
      </c>
      <c r="B400" s="99" t="s">
        <v>417</v>
      </c>
      <c r="C400" s="99" t="s">
        <v>904</v>
      </c>
      <c r="D400" s="99" t="s">
        <v>907</v>
      </c>
      <c r="E400" s="99" t="s">
        <v>887</v>
      </c>
      <c r="F400" s="114">
        <v>0.24538043478332938</v>
      </c>
    </row>
    <row r="401" spans="1:6">
      <c r="A401" t="s">
        <v>3</v>
      </c>
      <c r="B401" s="99" t="s">
        <v>418</v>
      </c>
      <c r="C401" s="99" t="s">
        <v>904</v>
      </c>
      <c r="D401" s="99" t="s">
        <v>907</v>
      </c>
      <c r="E401" s="99" t="s">
        <v>887</v>
      </c>
      <c r="F401" s="114">
        <v>0.26465870538743386</v>
      </c>
    </row>
    <row r="402" spans="1:6">
      <c r="A402" t="s">
        <v>19</v>
      </c>
      <c r="B402" s="99" t="s">
        <v>419</v>
      </c>
      <c r="C402" s="99" t="s">
        <v>904</v>
      </c>
      <c r="D402" s="99" t="s">
        <v>907</v>
      </c>
      <c r="E402" s="99" t="s">
        <v>887</v>
      </c>
      <c r="F402" s="114">
        <v>0.23683333333333334</v>
      </c>
    </row>
    <row r="403" spans="1:6">
      <c r="A403" t="s">
        <v>18</v>
      </c>
      <c r="B403" s="99" t="s">
        <v>420</v>
      </c>
      <c r="C403" s="99" t="s">
        <v>904</v>
      </c>
      <c r="D403" s="99" t="s">
        <v>907</v>
      </c>
      <c r="E403" s="99" t="s">
        <v>887</v>
      </c>
      <c r="F403" s="114">
        <v>0.24693220090780596</v>
      </c>
    </row>
    <row r="404" spans="1:6">
      <c r="A404" t="s">
        <v>24</v>
      </c>
      <c r="B404" s="99" t="s">
        <v>431</v>
      </c>
      <c r="C404" s="99" t="s">
        <v>904</v>
      </c>
      <c r="D404" s="99" t="s">
        <v>907</v>
      </c>
      <c r="E404" s="99" t="s">
        <v>887</v>
      </c>
      <c r="F404" s="114">
        <v>0.26910755148741416</v>
      </c>
    </row>
    <row r="405" spans="1:6">
      <c r="A405" t="s">
        <v>15</v>
      </c>
      <c r="B405" s="99" t="s">
        <v>432</v>
      </c>
      <c r="C405" s="99" t="s">
        <v>904</v>
      </c>
      <c r="D405" s="99" t="s">
        <v>907</v>
      </c>
      <c r="E405" s="99" t="s">
        <v>887</v>
      </c>
      <c r="F405" s="114">
        <v>0.22417035398190738</v>
      </c>
    </row>
    <row r="406" spans="1:6">
      <c r="A406" t="s">
        <v>14</v>
      </c>
      <c r="B406" s="99" t="s">
        <v>433</v>
      </c>
      <c r="C406" s="99" t="s">
        <v>904</v>
      </c>
      <c r="D406" s="99" t="s">
        <v>907</v>
      </c>
      <c r="E406" s="99" t="s">
        <v>887</v>
      </c>
      <c r="F406" s="114">
        <v>0.2287659574468085</v>
      </c>
    </row>
    <row r="407" spans="1:6">
      <c r="A407" t="s">
        <v>914</v>
      </c>
      <c r="B407" s="99" t="s">
        <v>895</v>
      </c>
      <c r="C407" s="99" t="s">
        <v>904</v>
      </c>
      <c r="D407" s="99" t="s">
        <v>907</v>
      </c>
      <c r="E407" s="99" t="s">
        <v>887</v>
      </c>
      <c r="F407" s="114">
        <v>0</v>
      </c>
    </row>
    <row r="408" spans="1:6">
      <c r="A408" t="s">
        <v>13</v>
      </c>
      <c r="B408" s="99" t="s">
        <v>435</v>
      </c>
      <c r="C408" s="99" t="s">
        <v>904</v>
      </c>
      <c r="D408" s="99" t="s">
        <v>907</v>
      </c>
      <c r="E408" s="99" t="s">
        <v>887</v>
      </c>
      <c r="F408" s="114">
        <v>0.27344064386276185</v>
      </c>
    </row>
    <row r="409" spans="1:6">
      <c r="A409" t="s">
        <v>538</v>
      </c>
      <c r="B409" s="99" t="s">
        <v>716</v>
      </c>
      <c r="C409" s="99" t="s">
        <v>904</v>
      </c>
      <c r="D409" s="99" t="s">
        <v>907</v>
      </c>
      <c r="E409" s="99" t="s">
        <v>887</v>
      </c>
      <c r="F409" s="114">
        <v>0.25639534883720927</v>
      </c>
    </row>
    <row r="410" spans="1:6">
      <c r="A410" t="s">
        <v>11</v>
      </c>
      <c r="B410" s="99" t="s">
        <v>436</v>
      </c>
      <c r="C410" s="99" t="s">
        <v>904</v>
      </c>
      <c r="D410" s="99" t="s">
        <v>907</v>
      </c>
      <c r="E410" s="99" t="s">
        <v>887</v>
      </c>
      <c r="F410" s="114">
        <v>0.24944751381215466</v>
      </c>
    </row>
    <row r="411" spans="1:6">
      <c r="A411" t="s">
        <v>534</v>
      </c>
      <c r="B411" s="99" t="s">
        <v>533</v>
      </c>
      <c r="C411" s="99" t="s">
        <v>904</v>
      </c>
      <c r="D411" s="99" t="s">
        <v>907</v>
      </c>
      <c r="E411" s="99" t="s">
        <v>887</v>
      </c>
      <c r="F411" s="114">
        <v>0.2668032786885246</v>
      </c>
    </row>
    <row r="412" spans="1:6">
      <c r="A412" t="s">
        <v>12</v>
      </c>
      <c r="B412" s="99" t="s">
        <v>437</v>
      </c>
      <c r="C412" s="99" t="s">
        <v>904</v>
      </c>
      <c r="D412" s="99" t="s">
        <v>907</v>
      </c>
      <c r="E412" s="99" t="s">
        <v>887</v>
      </c>
      <c r="F412" s="114">
        <v>0.25417867435158503</v>
      </c>
    </row>
    <row r="413" spans="1:6">
      <c r="A413" t="s">
        <v>543</v>
      </c>
      <c r="B413" s="99" t="s">
        <v>542</v>
      </c>
      <c r="C413" s="99" t="s">
        <v>904</v>
      </c>
      <c r="D413" s="99" t="s">
        <v>907</v>
      </c>
      <c r="E413" s="99" t="s">
        <v>887</v>
      </c>
      <c r="F413" s="114">
        <v>0.3249999999999999</v>
      </c>
    </row>
    <row r="414" spans="1:6">
      <c r="A414" t="s">
        <v>713</v>
      </c>
      <c r="B414" s="99" t="s">
        <v>65</v>
      </c>
      <c r="C414" s="99" t="s">
        <v>904</v>
      </c>
      <c r="D414" s="99" t="s">
        <v>907</v>
      </c>
      <c r="E414" s="99" t="s">
        <v>887</v>
      </c>
      <c r="F414" s="114">
        <v>0.25000000000000006</v>
      </c>
    </row>
    <row r="415" spans="1:6">
      <c r="A415" t="s">
        <v>10</v>
      </c>
      <c r="B415" s="99" t="s">
        <v>438</v>
      </c>
      <c r="C415" s="99" t="s">
        <v>904</v>
      </c>
      <c r="D415" s="99" t="s">
        <v>907</v>
      </c>
      <c r="E415" s="99" t="s">
        <v>887</v>
      </c>
      <c r="F415" s="114">
        <v>0.25436619718309855</v>
      </c>
    </row>
    <row r="416" spans="1:6">
      <c r="A416" t="s">
        <v>9</v>
      </c>
      <c r="B416" s="99" t="s">
        <v>439</v>
      </c>
      <c r="C416" s="99" t="s">
        <v>904</v>
      </c>
      <c r="D416" s="99" t="s">
        <v>907</v>
      </c>
      <c r="E416" s="99" t="s">
        <v>887</v>
      </c>
      <c r="F416" s="114">
        <v>0.25112428454611574</v>
      </c>
    </row>
    <row r="417" spans="1:6">
      <c r="A417" t="s">
        <v>545</v>
      </c>
      <c r="B417" s="99" t="s">
        <v>544</v>
      </c>
      <c r="C417" s="99" t="s">
        <v>904</v>
      </c>
      <c r="D417" s="99" t="s">
        <v>907</v>
      </c>
      <c r="E417" s="99" t="s">
        <v>887</v>
      </c>
      <c r="F417" s="114">
        <v>0.25773480663014242</v>
      </c>
    </row>
    <row r="418" spans="1:6">
      <c r="A418" t="s">
        <v>8</v>
      </c>
      <c r="B418" s="99" t="s">
        <v>440</v>
      </c>
      <c r="C418" s="99" t="s">
        <v>904</v>
      </c>
      <c r="D418" s="99" t="s">
        <v>907</v>
      </c>
      <c r="E418" s="99" t="s">
        <v>887</v>
      </c>
      <c r="F418" s="114">
        <v>0.25562026790914377</v>
      </c>
    </row>
    <row r="419" spans="1:6">
      <c r="A419" t="s">
        <v>7</v>
      </c>
      <c r="B419" s="99" t="s">
        <v>441</v>
      </c>
      <c r="C419" s="99" t="s">
        <v>904</v>
      </c>
      <c r="D419" s="99" t="s">
        <v>907</v>
      </c>
      <c r="E419" s="99" t="s">
        <v>887</v>
      </c>
      <c r="F419" s="114">
        <v>0.24408583690987129</v>
      </c>
    </row>
    <row r="420" spans="1:6">
      <c r="A420" t="s">
        <v>6</v>
      </c>
      <c r="B420" s="99" t="s">
        <v>442</v>
      </c>
      <c r="C420" s="99" t="s">
        <v>904</v>
      </c>
      <c r="D420" s="99" t="s">
        <v>907</v>
      </c>
      <c r="E420" s="99" t="s">
        <v>887</v>
      </c>
      <c r="F420" s="114">
        <v>0.23150602409638549</v>
      </c>
    </row>
    <row r="421" spans="1:6">
      <c r="A421" t="s">
        <v>2</v>
      </c>
      <c r="B421" s="99" t="s">
        <v>443</v>
      </c>
      <c r="C421" s="99" t="s">
        <v>904</v>
      </c>
      <c r="D421" s="99" t="s">
        <v>907</v>
      </c>
      <c r="E421" s="99" t="s">
        <v>887</v>
      </c>
      <c r="F421" s="114">
        <v>0.24567185802245561</v>
      </c>
    </row>
    <row r="422" spans="1:6">
      <c r="A422" t="s">
        <v>4</v>
      </c>
      <c r="B422" s="99" t="s">
        <v>444</v>
      </c>
      <c r="C422" s="99" t="s">
        <v>904</v>
      </c>
      <c r="D422" s="99" t="s">
        <v>907</v>
      </c>
      <c r="E422" s="99" t="s">
        <v>887</v>
      </c>
      <c r="F422" s="114">
        <v>0.27238493723849372</v>
      </c>
    </row>
    <row r="423" spans="1:6">
      <c r="A423" t="s">
        <v>5</v>
      </c>
      <c r="B423" s="99" t="s">
        <v>447</v>
      </c>
      <c r="C423" s="99" t="s">
        <v>904</v>
      </c>
      <c r="D423" s="99" t="s">
        <v>907</v>
      </c>
      <c r="E423" s="99" t="s">
        <v>887</v>
      </c>
      <c r="F423" s="114">
        <v>0.22797494780793318</v>
      </c>
    </row>
    <row r="424" spans="1:6">
      <c r="A424" t="s">
        <v>1</v>
      </c>
      <c r="B424" s="99" t="s">
        <v>448</v>
      </c>
      <c r="C424" s="99" t="s">
        <v>904</v>
      </c>
      <c r="D424" s="99" t="s">
        <v>907</v>
      </c>
      <c r="E424" s="99" t="s">
        <v>887</v>
      </c>
      <c r="F424" s="114">
        <v>0.24316969050118167</v>
      </c>
    </row>
    <row r="425" spans="1:6">
      <c r="A425" t="s">
        <v>537</v>
      </c>
      <c r="B425" s="99" t="s">
        <v>334</v>
      </c>
      <c r="C425" s="99" t="s">
        <v>905</v>
      </c>
      <c r="D425" s="99" t="s">
        <v>907</v>
      </c>
      <c r="E425" s="99" t="s">
        <v>887</v>
      </c>
      <c r="F425" s="114">
        <v>0</v>
      </c>
    </row>
    <row r="426" spans="1:6">
      <c r="A426" t="s">
        <v>27</v>
      </c>
      <c r="B426" s="99" t="s">
        <v>409</v>
      </c>
      <c r="C426" s="99" t="s">
        <v>905</v>
      </c>
      <c r="D426" s="99" t="s">
        <v>907</v>
      </c>
      <c r="E426" s="99" t="s">
        <v>887</v>
      </c>
      <c r="F426" s="114">
        <v>0</v>
      </c>
    </row>
    <row r="427" spans="1:6">
      <c r="A427" t="s">
        <v>715</v>
      </c>
      <c r="B427" s="99" t="s">
        <v>335</v>
      </c>
      <c r="C427" s="99" t="s">
        <v>905</v>
      </c>
      <c r="D427" s="99" t="s">
        <v>907</v>
      </c>
      <c r="E427" s="99" t="s">
        <v>887</v>
      </c>
      <c r="F427" s="114">
        <v>0</v>
      </c>
    </row>
    <row r="428" spans="1:6">
      <c r="A428" t="s">
        <v>26</v>
      </c>
      <c r="B428" s="99" t="s">
        <v>410</v>
      </c>
      <c r="C428" s="99" t="s">
        <v>905</v>
      </c>
      <c r="D428" s="99" t="s">
        <v>907</v>
      </c>
      <c r="E428" s="99" t="s">
        <v>887</v>
      </c>
      <c r="F428" s="114">
        <v>0</v>
      </c>
    </row>
    <row r="429" spans="1:6">
      <c r="A429" t="s">
        <v>25</v>
      </c>
      <c r="B429" s="99" t="s">
        <v>411</v>
      </c>
      <c r="C429" s="99" t="s">
        <v>905</v>
      </c>
      <c r="D429" s="99" t="s">
        <v>907</v>
      </c>
      <c r="E429" s="99" t="s">
        <v>887</v>
      </c>
      <c r="F429" s="114">
        <v>0</v>
      </c>
    </row>
    <row r="430" spans="1:6">
      <c r="A430" t="s">
        <v>547</v>
      </c>
      <c r="B430" s="99" t="s">
        <v>546</v>
      </c>
      <c r="C430" s="99" t="s">
        <v>905</v>
      </c>
      <c r="D430" s="99" t="s">
        <v>907</v>
      </c>
      <c r="E430" s="99" t="s">
        <v>887</v>
      </c>
      <c r="F430" s="114">
        <v>0</v>
      </c>
    </row>
    <row r="431" spans="1:6">
      <c r="A431" t="s">
        <v>540</v>
      </c>
      <c r="B431" s="99" t="s">
        <v>714</v>
      </c>
      <c r="C431" s="99" t="s">
        <v>905</v>
      </c>
      <c r="D431" s="99" t="s">
        <v>907</v>
      </c>
      <c r="E431" s="99" t="s">
        <v>887</v>
      </c>
      <c r="F431" s="114">
        <v>0</v>
      </c>
    </row>
    <row r="432" spans="1:6">
      <c r="A432" t="s">
        <v>23</v>
      </c>
      <c r="B432" s="99" t="s">
        <v>412</v>
      </c>
      <c r="C432" s="99" t="s">
        <v>905</v>
      </c>
      <c r="D432" s="99" t="s">
        <v>907</v>
      </c>
      <c r="E432" s="99" t="s">
        <v>887</v>
      </c>
      <c r="F432" s="114">
        <v>0</v>
      </c>
    </row>
    <row r="433" spans="1:6">
      <c r="A433" t="s">
        <v>22</v>
      </c>
      <c r="B433" s="99" t="s">
        <v>413</v>
      </c>
      <c r="C433" s="99" t="s">
        <v>905</v>
      </c>
      <c r="D433" s="99" t="s">
        <v>907</v>
      </c>
      <c r="E433" s="99" t="s">
        <v>887</v>
      </c>
      <c r="F433" s="114">
        <v>0</v>
      </c>
    </row>
    <row r="434" spans="1:6">
      <c r="A434" t="s">
        <v>17</v>
      </c>
      <c r="B434" s="99" t="s">
        <v>414</v>
      </c>
      <c r="C434" s="99" t="s">
        <v>905</v>
      </c>
      <c r="D434" s="99" t="s">
        <v>907</v>
      </c>
      <c r="E434" s="99" t="s">
        <v>887</v>
      </c>
      <c r="F434" s="114">
        <v>0</v>
      </c>
    </row>
    <row r="435" spans="1:6">
      <c r="A435" t="s">
        <v>21</v>
      </c>
      <c r="B435" s="99" t="s">
        <v>415</v>
      </c>
      <c r="C435" s="99" t="s">
        <v>905</v>
      </c>
      <c r="D435" s="99" t="s">
        <v>907</v>
      </c>
      <c r="E435" s="99" t="s">
        <v>887</v>
      </c>
      <c r="F435" s="114">
        <v>0</v>
      </c>
    </row>
    <row r="436" spans="1:6">
      <c r="A436" t="s">
        <v>20</v>
      </c>
      <c r="B436" s="99" t="s">
        <v>416</v>
      </c>
      <c r="C436" s="99" t="s">
        <v>905</v>
      </c>
      <c r="D436" s="99" t="s">
        <v>907</v>
      </c>
      <c r="E436" s="99" t="s">
        <v>887</v>
      </c>
      <c r="F436" s="114">
        <v>0</v>
      </c>
    </row>
    <row r="437" spans="1:6">
      <c r="A437" t="s">
        <v>16</v>
      </c>
      <c r="B437" s="99" t="s">
        <v>417</v>
      </c>
      <c r="C437" s="99" t="s">
        <v>905</v>
      </c>
      <c r="D437" s="99" t="s">
        <v>907</v>
      </c>
      <c r="E437" s="99" t="s">
        <v>887</v>
      </c>
      <c r="F437" s="114">
        <v>0</v>
      </c>
    </row>
    <row r="438" spans="1:6">
      <c r="A438" t="s">
        <v>3</v>
      </c>
      <c r="B438" s="99" t="s">
        <v>418</v>
      </c>
      <c r="C438" s="99" t="s">
        <v>905</v>
      </c>
      <c r="D438" s="99" t="s">
        <v>907</v>
      </c>
      <c r="E438" s="99" t="s">
        <v>887</v>
      </c>
      <c r="F438" s="114">
        <v>0</v>
      </c>
    </row>
    <row r="439" spans="1:6">
      <c r="A439" t="s">
        <v>19</v>
      </c>
      <c r="B439" s="99" t="s">
        <v>419</v>
      </c>
      <c r="C439" s="99" t="s">
        <v>905</v>
      </c>
      <c r="D439" s="99" t="s">
        <v>907</v>
      </c>
      <c r="E439" s="99" t="s">
        <v>887</v>
      </c>
      <c r="F439" s="114">
        <v>0</v>
      </c>
    </row>
    <row r="440" spans="1:6">
      <c r="A440" t="s">
        <v>18</v>
      </c>
      <c r="B440" s="99" t="s">
        <v>420</v>
      </c>
      <c r="C440" s="99" t="s">
        <v>905</v>
      </c>
      <c r="D440" s="99" t="s">
        <v>907</v>
      </c>
      <c r="E440" s="99" t="s">
        <v>887</v>
      </c>
      <c r="F440" s="114">
        <v>0</v>
      </c>
    </row>
    <row r="441" spans="1:6">
      <c r="A441" t="s">
        <v>24</v>
      </c>
      <c r="B441" s="99" t="s">
        <v>431</v>
      </c>
      <c r="C441" s="99" t="s">
        <v>905</v>
      </c>
      <c r="D441" s="99" t="s">
        <v>907</v>
      </c>
      <c r="E441" s="99" t="s">
        <v>887</v>
      </c>
      <c r="F441" s="114">
        <v>0</v>
      </c>
    </row>
    <row r="442" spans="1:6">
      <c r="A442" t="s">
        <v>15</v>
      </c>
      <c r="B442" s="99" t="s">
        <v>432</v>
      </c>
      <c r="C442" s="99" t="s">
        <v>905</v>
      </c>
      <c r="D442" s="99" t="s">
        <v>907</v>
      </c>
      <c r="E442" s="99" t="s">
        <v>887</v>
      </c>
      <c r="F442" s="114">
        <v>0</v>
      </c>
    </row>
    <row r="443" spans="1:6">
      <c r="A443" t="s">
        <v>14</v>
      </c>
      <c r="B443" s="99" t="s">
        <v>433</v>
      </c>
      <c r="C443" s="99" t="s">
        <v>905</v>
      </c>
      <c r="D443" s="99" t="s">
        <v>907</v>
      </c>
      <c r="E443" s="99" t="s">
        <v>887</v>
      </c>
      <c r="F443" s="114">
        <v>0</v>
      </c>
    </row>
    <row r="444" spans="1:6">
      <c r="A444" t="s">
        <v>914</v>
      </c>
      <c r="B444" s="99" t="s">
        <v>895</v>
      </c>
      <c r="C444" s="99" t="s">
        <v>905</v>
      </c>
      <c r="D444" s="99" t="s">
        <v>907</v>
      </c>
      <c r="E444" s="99" t="s">
        <v>887</v>
      </c>
      <c r="F444" s="114">
        <v>0</v>
      </c>
    </row>
    <row r="445" spans="1:6">
      <c r="A445" t="s">
        <v>13</v>
      </c>
      <c r="B445" s="99" t="s">
        <v>435</v>
      </c>
      <c r="C445" s="99" t="s">
        <v>905</v>
      </c>
      <c r="D445" s="99" t="s">
        <v>907</v>
      </c>
      <c r="E445" s="99" t="s">
        <v>887</v>
      </c>
      <c r="F445" s="114">
        <v>0</v>
      </c>
    </row>
    <row r="446" spans="1:6">
      <c r="A446" t="s">
        <v>538</v>
      </c>
      <c r="B446" s="99" t="s">
        <v>716</v>
      </c>
      <c r="C446" s="99" t="s">
        <v>905</v>
      </c>
      <c r="D446" s="99" t="s">
        <v>907</v>
      </c>
      <c r="E446" s="99" t="s">
        <v>887</v>
      </c>
      <c r="F446" s="114">
        <v>0</v>
      </c>
    </row>
    <row r="447" spans="1:6">
      <c r="A447" t="s">
        <v>11</v>
      </c>
      <c r="B447" s="99" t="s">
        <v>436</v>
      </c>
      <c r="C447" s="99" t="s">
        <v>905</v>
      </c>
      <c r="D447" s="99" t="s">
        <v>907</v>
      </c>
      <c r="E447" s="99" t="s">
        <v>887</v>
      </c>
      <c r="F447" s="114">
        <v>0</v>
      </c>
    </row>
    <row r="448" spans="1:6">
      <c r="A448" t="s">
        <v>534</v>
      </c>
      <c r="B448" s="99" t="s">
        <v>533</v>
      </c>
      <c r="C448" s="99" t="s">
        <v>905</v>
      </c>
      <c r="D448" s="99" t="s">
        <v>907</v>
      </c>
      <c r="E448" s="99" t="s">
        <v>887</v>
      </c>
      <c r="F448" s="114">
        <v>0</v>
      </c>
    </row>
    <row r="449" spans="1:6">
      <c r="A449" t="s">
        <v>12</v>
      </c>
      <c r="B449" s="99" t="s">
        <v>437</v>
      </c>
      <c r="C449" s="99" t="s">
        <v>905</v>
      </c>
      <c r="D449" s="99" t="s">
        <v>907</v>
      </c>
      <c r="E449" s="99" t="s">
        <v>887</v>
      </c>
      <c r="F449" s="114">
        <v>0</v>
      </c>
    </row>
    <row r="450" spans="1:6">
      <c r="A450" t="s">
        <v>543</v>
      </c>
      <c r="B450" s="99" t="s">
        <v>542</v>
      </c>
      <c r="C450" s="99" t="s">
        <v>905</v>
      </c>
      <c r="D450" s="99" t="s">
        <v>907</v>
      </c>
      <c r="E450" s="99" t="s">
        <v>887</v>
      </c>
      <c r="F450" s="114">
        <v>0</v>
      </c>
    </row>
    <row r="451" spans="1:6">
      <c r="A451" t="s">
        <v>713</v>
      </c>
      <c r="B451" s="99" t="s">
        <v>65</v>
      </c>
      <c r="C451" s="99" t="s">
        <v>905</v>
      </c>
      <c r="D451" s="99" t="s">
        <v>907</v>
      </c>
      <c r="E451" s="99" t="s">
        <v>887</v>
      </c>
      <c r="F451" s="114">
        <v>0</v>
      </c>
    </row>
    <row r="452" spans="1:6">
      <c r="A452" t="s">
        <v>10</v>
      </c>
      <c r="B452" s="99" t="s">
        <v>438</v>
      </c>
      <c r="C452" s="99" t="s">
        <v>905</v>
      </c>
      <c r="D452" s="99" t="s">
        <v>907</v>
      </c>
      <c r="E452" s="99" t="s">
        <v>887</v>
      </c>
      <c r="F452" s="114">
        <v>0</v>
      </c>
    </row>
    <row r="453" spans="1:6">
      <c r="A453" t="s">
        <v>9</v>
      </c>
      <c r="B453" s="99" t="s">
        <v>439</v>
      </c>
      <c r="C453" s="99" t="s">
        <v>905</v>
      </c>
      <c r="D453" s="99" t="s">
        <v>907</v>
      </c>
      <c r="E453" s="99" t="s">
        <v>887</v>
      </c>
      <c r="F453" s="114">
        <v>0</v>
      </c>
    </row>
    <row r="454" spans="1:6">
      <c r="A454" t="s">
        <v>545</v>
      </c>
      <c r="B454" s="99" t="s">
        <v>544</v>
      </c>
      <c r="C454" s="99" t="s">
        <v>905</v>
      </c>
      <c r="D454" s="99" t="s">
        <v>907</v>
      </c>
      <c r="E454" s="99" t="s">
        <v>887</v>
      </c>
      <c r="F454" s="114">
        <v>0</v>
      </c>
    </row>
    <row r="455" spans="1:6">
      <c r="A455" t="s">
        <v>8</v>
      </c>
      <c r="B455" s="99" t="s">
        <v>440</v>
      </c>
      <c r="C455" s="99" t="s">
        <v>905</v>
      </c>
      <c r="D455" s="99" t="s">
        <v>907</v>
      </c>
      <c r="E455" s="99" t="s">
        <v>887</v>
      </c>
      <c r="F455" s="114">
        <v>0</v>
      </c>
    </row>
    <row r="456" spans="1:6">
      <c r="A456" t="s">
        <v>7</v>
      </c>
      <c r="B456" s="99" t="s">
        <v>441</v>
      </c>
      <c r="C456" s="99" t="s">
        <v>905</v>
      </c>
      <c r="D456" s="99" t="s">
        <v>907</v>
      </c>
      <c r="E456" s="99" t="s">
        <v>887</v>
      </c>
      <c r="F456" s="114">
        <v>0</v>
      </c>
    </row>
    <row r="457" spans="1:6">
      <c r="A457" t="s">
        <v>6</v>
      </c>
      <c r="B457" s="99" t="s">
        <v>442</v>
      </c>
      <c r="C457" s="99" t="s">
        <v>905</v>
      </c>
      <c r="D457" s="99" t="s">
        <v>907</v>
      </c>
      <c r="E457" s="99" t="s">
        <v>887</v>
      </c>
      <c r="F457" s="114">
        <v>0</v>
      </c>
    </row>
    <row r="458" spans="1:6">
      <c r="A458" t="s">
        <v>2</v>
      </c>
      <c r="B458" s="99" t="s">
        <v>443</v>
      </c>
      <c r="C458" s="99" t="s">
        <v>905</v>
      </c>
      <c r="D458" s="99" t="s">
        <v>907</v>
      </c>
      <c r="E458" s="99" t="s">
        <v>887</v>
      </c>
      <c r="F458" s="114">
        <v>0</v>
      </c>
    </row>
    <row r="459" spans="1:6">
      <c r="A459" t="s">
        <v>4</v>
      </c>
      <c r="B459" s="99" t="s">
        <v>444</v>
      </c>
      <c r="C459" s="99" t="s">
        <v>905</v>
      </c>
      <c r="D459" s="99" t="s">
        <v>907</v>
      </c>
      <c r="E459" s="99" t="s">
        <v>887</v>
      </c>
      <c r="F459" s="114">
        <v>0</v>
      </c>
    </row>
    <row r="460" spans="1:6">
      <c r="A460" t="s">
        <v>5</v>
      </c>
      <c r="B460" s="99" t="s">
        <v>447</v>
      </c>
      <c r="C460" s="99" t="s">
        <v>905</v>
      </c>
      <c r="D460" s="99" t="s">
        <v>907</v>
      </c>
      <c r="E460" s="99" t="s">
        <v>887</v>
      </c>
      <c r="F460" s="114">
        <v>0</v>
      </c>
    </row>
    <row r="461" spans="1:6">
      <c r="A461" t="s">
        <v>1</v>
      </c>
      <c r="B461" s="99" t="s">
        <v>448</v>
      </c>
      <c r="C461" s="99" t="s">
        <v>905</v>
      </c>
      <c r="D461" s="99" t="s">
        <v>907</v>
      </c>
      <c r="E461" s="99" t="s">
        <v>887</v>
      </c>
      <c r="F461" s="114">
        <v>0</v>
      </c>
    </row>
    <row r="462" spans="1:6">
      <c r="A462" t="s">
        <v>537</v>
      </c>
      <c r="B462" s="99" t="s">
        <v>334</v>
      </c>
      <c r="C462" s="99" t="s">
        <v>894</v>
      </c>
      <c r="D462" s="99" t="s">
        <v>908</v>
      </c>
      <c r="E462" s="99" t="s">
        <v>888</v>
      </c>
      <c r="F462" s="114">
        <v>0.17157987643424535</v>
      </c>
    </row>
    <row r="463" spans="1:6">
      <c r="A463" t="s">
        <v>27</v>
      </c>
      <c r="B463" s="99" t="s">
        <v>409</v>
      </c>
      <c r="C463" s="99" t="s">
        <v>894</v>
      </c>
      <c r="D463" s="99" t="s">
        <v>908</v>
      </c>
      <c r="E463" s="99" t="s">
        <v>888</v>
      </c>
      <c r="F463" s="114">
        <v>0.19183914432544963</v>
      </c>
    </row>
    <row r="464" spans="1:6">
      <c r="A464" t="s">
        <v>715</v>
      </c>
      <c r="B464" s="99" t="s">
        <v>335</v>
      </c>
      <c r="C464" s="99" t="s">
        <v>894</v>
      </c>
      <c r="D464" s="99" t="s">
        <v>908</v>
      </c>
      <c r="E464" s="99" t="s">
        <v>888</v>
      </c>
      <c r="F464" s="114">
        <v>0.18376963350785339</v>
      </c>
    </row>
    <row r="465" spans="1:6">
      <c r="A465" t="s">
        <v>26</v>
      </c>
      <c r="B465" s="99" t="s">
        <v>410</v>
      </c>
      <c r="C465" s="99" t="s">
        <v>894</v>
      </c>
      <c r="D465" s="99" t="s">
        <v>908</v>
      </c>
      <c r="E465" s="99" t="s">
        <v>888</v>
      </c>
      <c r="F465" s="114">
        <v>0.21440443213302984</v>
      </c>
    </row>
    <row r="466" spans="1:6">
      <c r="A466" t="s">
        <v>25</v>
      </c>
      <c r="B466" s="99" t="s">
        <v>411</v>
      </c>
      <c r="C466" s="99" t="s">
        <v>894</v>
      </c>
      <c r="D466" s="99" t="s">
        <v>908</v>
      </c>
      <c r="E466" s="99" t="s">
        <v>888</v>
      </c>
      <c r="F466" s="114">
        <v>0.1627349319506135</v>
      </c>
    </row>
    <row r="467" spans="1:6">
      <c r="A467" t="s">
        <v>547</v>
      </c>
      <c r="B467" s="99" t="s">
        <v>546</v>
      </c>
      <c r="C467" s="99" t="s">
        <v>894</v>
      </c>
      <c r="D467" s="99" t="s">
        <v>908</v>
      </c>
      <c r="E467" s="99" t="s">
        <v>888</v>
      </c>
      <c r="F467" s="114">
        <v>0.19866220735766082</v>
      </c>
    </row>
    <row r="468" spans="1:6">
      <c r="A468" t="s">
        <v>540</v>
      </c>
      <c r="B468" s="99" t="s">
        <v>714</v>
      </c>
      <c r="C468" s="99" t="s">
        <v>894</v>
      </c>
      <c r="D468" s="99" t="s">
        <v>908</v>
      </c>
      <c r="E468" s="99" t="s">
        <v>888</v>
      </c>
      <c r="F468" s="114">
        <v>0.17619961612284069</v>
      </c>
    </row>
    <row r="469" spans="1:6">
      <c r="A469" t="s">
        <v>23</v>
      </c>
      <c r="B469" s="99" t="s">
        <v>412</v>
      </c>
      <c r="C469" s="99" t="s">
        <v>894</v>
      </c>
      <c r="D469" s="99" t="s">
        <v>908</v>
      </c>
      <c r="E469" s="99" t="s">
        <v>888</v>
      </c>
      <c r="F469" s="114">
        <v>0.12006204756980352</v>
      </c>
    </row>
    <row r="470" spans="1:6">
      <c r="A470" t="s">
        <v>22</v>
      </c>
      <c r="B470" s="99" t="s">
        <v>413</v>
      </c>
      <c r="C470" s="99" t="s">
        <v>894</v>
      </c>
      <c r="D470" s="99" t="s">
        <v>908</v>
      </c>
      <c r="E470" s="99" t="s">
        <v>888</v>
      </c>
      <c r="F470" s="114">
        <v>0.20382800676577942</v>
      </c>
    </row>
    <row r="471" spans="1:6">
      <c r="A471" t="s">
        <v>17</v>
      </c>
      <c r="B471" s="99" t="s">
        <v>414</v>
      </c>
      <c r="C471" s="99" t="s">
        <v>894</v>
      </c>
      <c r="D471" s="99" t="s">
        <v>908</v>
      </c>
      <c r="E471" s="99" t="s">
        <v>888</v>
      </c>
      <c r="F471" s="114">
        <v>0.22078187983928249</v>
      </c>
    </row>
    <row r="472" spans="1:6">
      <c r="A472" t="s">
        <v>21</v>
      </c>
      <c r="B472" s="99" t="s">
        <v>415</v>
      </c>
      <c r="C472" s="99" t="s">
        <v>894</v>
      </c>
      <c r="D472" s="99" t="s">
        <v>908</v>
      </c>
      <c r="E472" s="99" t="s">
        <v>888</v>
      </c>
      <c r="F472" s="114">
        <v>0.24178737359934407</v>
      </c>
    </row>
    <row r="473" spans="1:6">
      <c r="A473" t="s">
        <v>20</v>
      </c>
      <c r="B473" s="99" t="s">
        <v>416</v>
      </c>
      <c r="C473" s="99" t="s">
        <v>894</v>
      </c>
      <c r="D473" s="99" t="s">
        <v>908</v>
      </c>
      <c r="E473" s="99" t="s">
        <v>888</v>
      </c>
      <c r="F473" s="114">
        <v>0.24254522769806616</v>
      </c>
    </row>
    <row r="474" spans="1:6">
      <c r="A474" t="s">
        <v>16</v>
      </c>
      <c r="B474" s="99" t="s">
        <v>417</v>
      </c>
      <c r="C474" s="99" t="s">
        <v>894</v>
      </c>
      <c r="D474" s="99" t="s">
        <v>908</v>
      </c>
      <c r="E474" s="99" t="s">
        <v>888</v>
      </c>
      <c r="F474" s="114">
        <v>0.17419354838707829</v>
      </c>
    </row>
    <row r="475" spans="1:6">
      <c r="A475" t="s">
        <v>3</v>
      </c>
      <c r="B475" s="99" t="s">
        <v>418</v>
      </c>
      <c r="C475" s="99" t="s">
        <v>894</v>
      </c>
      <c r="D475" s="99" t="s">
        <v>908</v>
      </c>
      <c r="E475" s="99" t="s">
        <v>888</v>
      </c>
      <c r="F475" s="114">
        <v>0.18912368848825181</v>
      </c>
    </row>
    <row r="476" spans="1:6">
      <c r="A476" t="s">
        <v>19</v>
      </c>
      <c r="B476" s="99" t="s">
        <v>419</v>
      </c>
      <c r="C476" s="99" t="s">
        <v>894</v>
      </c>
      <c r="D476" s="99" t="s">
        <v>908</v>
      </c>
      <c r="E476" s="99" t="s">
        <v>888</v>
      </c>
      <c r="F476" s="114">
        <v>0.23291536050156739</v>
      </c>
    </row>
    <row r="477" spans="1:6">
      <c r="A477" t="s">
        <v>18</v>
      </c>
      <c r="B477" s="99" t="s">
        <v>420</v>
      </c>
      <c r="C477" s="99" t="s">
        <v>894</v>
      </c>
      <c r="D477" s="99" t="s">
        <v>908</v>
      </c>
      <c r="E477" s="99" t="s">
        <v>888</v>
      </c>
      <c r="F477" s="114">
        <v>0.2057577645281605</v>
      </c>
    </row>
    <row r="478" spans="1:6">
      <c r="A478" t="s">
        <v>24</v>
      </c>
      <c r="B478" s="99" t="s">
        <v>431</v>
      </c>
      <c r="C478" s="99" t="s">
        <v>894</v>
      </c>
      <c r="D478" s="99" t="s">
        <v>908</v>
      </c>
      <c r="E478" s="99" t="s">
        <v>888</v>
      </c>
      <c r="F478" s="114">
        <v>0.18593814432989694</v>
      </c>
    </row>
    <row r="479" spans="1:6">
      <c r="A479" t="s">
        <v>15</v>
      </c>
      <c r="B479" s="99" t="s">
        <v>432</v>
      </c>
      <c r="C479" s="99" t="s">
        <v>894</v>
      </c>
      <c r="D479" s="99" t="s">
        <v>908</v>
      </c>
      <c r="E479" s="99" t="s">
        <v>888</v>
      </c>
      <c r="F479" s="114">
        <v>0.18970855000596498</v>
      </c>
    </row>
    <row r="480" spans="1:6">
      <c r="A480" t="s">
        <v>14</v>
      </c>
      <c r="B480" s="99" t="s">
        <v>433</v>
      </c>
      <c r="C480" s="99" t="s">
        <v>894</v>
      </c>
      <c r="D480" s="99" t="s">
        <v>908</v>
      </c>
      <c r="E480" s="99" t="s">
        <v>888</v>
      </c>
      <c r="F480" s="114">
        <v>0.22585551330798478</v>
      </c>
    </row>
    <row r="481" spans="1:6">
      <c r="A481" t="s">
        <v>914</v>
      </c>
      <c r="B481" s="99" t="s">
        <v>895</v>
      </c>
      <c r="C481" s="99" t="s">
        <v>894</v>
      </c>
      <c r="D481" s="99" t="s">
        <v>908</v>
      </c>
      <c r="E481" s="99" t="s">
        <v>888</v>
      </c>
      <c r="F481" s="114">
        <v>0</v>
      </c>
    </row>
    <row r="482" spans="1:6">
      <c r="A482" t="s">
        <v>13</v>
      </c>
      <c r="B482" s="99" t="s">
        <v>435</v>
      </c>
      <c r="C482" s="99" t="s">
        <v>894</v>
      </c>
      <c r="D482" s="99" t="s">
        <v>908</v>
      </c>
      <c r="E482" s="99" t="s">
        <v>888</v>
      </c>
      <c r="F482" s="114">
        <v>0.18011482730338677</v>
      </c>
    </row>
    <row r="483" spans="1:6">
      <c r="A483" t="s">
        <v>538</v>
      </c>
      <c r="B483" s="99" t="s">
        <v>716</v>
      </c>
      <c r="C483" s="99" t="s">
        <v>894</v>
      </c>
      <c r="D483" s="99" t="s">
        <v>908</v>
      </c>
      <c r="E483" s="99" t="s">
        <v>888</v>
      </c>
      <c r="F483" s="114">
        <v>0.15913555992141459</v>
      </c>
    </row>
    <row r="484" spans="1:6">
      <c r="A484" t="s">
        <v>11</v>
      </c>
      <c r="B484" s="99" t="s">
        <v>436</v>
      </c>
      <c r="C484" s="99" t="s">
        <v>894</v>
      </c>
      <c r="D484" s="99" t="s">
        <v>908</v>
      </c>
      <c r="E484" s="99" t="s">
        <v>888</v>
      </c>
      <c r="F484" s="114">
        <v>0.23714121699196328</v>
      </c>
    </row>
    <row r="485" spans="1:6">
      <c r="A485" t="s">
        <v>534</v>
      </c>
      <c r="B485" s="99" t="s">
        <v>533</v>
      </c>
      <c r="C485" s="99" t="s">
        <v>894</v>
      </c>
      <c r="D485" s="99" t="s">
        <v>908</v>
      </c>
      <c r="E485" s="99" t="s">
        <v>888</v>
      </c>
      <c r="F485" s="114">
        <v>0.2119047619047619</v>
      </c>
    </row>
    <row r="486" spans="1:6">
      <c r="A486" t="s">
        <v>12</v>
      </c>
      <c r="B486" s="99" t="s">
        <v>437</v>
      </c>
      <c r="C486" s="99" t="s">
        <v>894</v>
      </c>
      <c r="D486" s="99" t="s">
        <v>908</v>
      </c>
      <c r="E486" s="99" t="s">
        <v>888</v>
      </c>
      <c r="F486" s="114">
        <v>0.24369396294082488</v>
      </c>
    </row>
    <row r="487" spans="1:6">
      <c r="A487" t="s">
        <v>543</v>
      </c>
      <c r="B487" s="99" t="s">
        <v>542</v>
      </c>
      <c r="C487" s="99" t="s">
        <v>894</v>
      </c>
      <c r="D487" s="99" t="s">
        <v>908</v>
      </c>
      <c r="E487" s="99" t="s">
        <v>888</v>
      </c>
      <c r="F487" s="114">
        <v>0.17645669291338581</v>
      </c>
    </row>
    <row r="488" spans="1:6">
      <c r="A488" t="s">
        <v>713</v>
      </c>
      <c r="B488" s="99" t="s">
        <v>65</v>
      </c>
      <c r="C488" s="99" t="s">
        <v>894</v>
      </c>
      <c r="D488" s="99" t="s">
        <v>908</v>
      </c>
      <c r="E488" s="99" t="s">
        <v>888</v>
      </c>
      <c r="F488" s="114">
        <v>0.1604472843450479</v>
      </c>
    </row>
    <row r="489" spans="1:6">
      <c r="A489" t="s">
        <v>10</v>
      </c>
      <c r="B489" s="99" t="s">
        <v>438</v>
      </c>
      <c r="C489" s="99" t="s">
        <v>894</v>
      </c>
      <c r="D489" s="99" t="s">
        <v>908</v>
      </c>
      <c r="E489" s="99" t="s">
        <v>888</v>
      </c>
      <c r="F489" s="114">
        <v>0.16905187835420393</v>
      </c>
    </row>
    <row r="490" spans="1:6">
      <c r="A490" t="s">
        <v>9</v>
      </c>
      <c r="B490" s="99" t="s">
        <v>439</v>
      </c>
      <c r="C490" s="99" t="s">
        <v>894</v>
      </c>
      <c r="D490" s="99" t="s">
        <v>908</v>
      </c>
      <c r="E490" s="99" t="s">
        <v>888</v>
      </c>
      <c r="F490" s="114">
        <v>0.2258887754652549</v>
      </c>
    </row>
    <row r="491" spans="1:6">
      <c r="A491" t="s">
        <v>545</v>
      </c>
      <c r="B491" s="99" t="s">
        <v>544</v>
      </c>
      <c r="C491" s="99" t="s">
        <v>894</v>
      </c>
      <c r="D491" s="99" t="s">
        <v>908</v>
      </c>
      <c r="E491" s="99" t="s">
        <v>888</v>
      </c>
      <c r="F491" s="114">
        <v>0.23606557377017526</v>
      </c>
    </row>
    <row r="492" spans="1:6">
      <c r="A492" t="s">
        <v>8</v>
      </c>
      <c r="B492" s="99" t="s">
        <v>440</v>
      </c>
      <c r="C492" s="99" t="s">
        <v>894</v>
      </c>
      <c r="D492" s="99" t="s">
        <v>908</v>
      </c>
      <c r="E492" s="99" t="s">
        <v>888</v>
      </c>
      <c r="F492" s="114">
        <v>0.22210968379446641</v>
      </c>
    </row>
    <row r="493" spans="1:6">
      <c r="A493" t="s">
        <v>7</v>
      </c>
      <c r="B493" s="99" t="s">
        <v>441</v>
      </c>
      <c r="C493" s="99" t="s">
        <v>894</v>
      </c>
      <c r="D493" s="99" t="s">
        <v>908</v>
      </c>
      <c r="E493" s="99" t="s">
        <v>888</v>
      </c>
      <c r="F493" s="114">
        <v>0.16681087884210735</v>
      </c>
    </row>
    <row r="494" spans="1:6">
      <c r="A494" t="s">
        <v>6</v>
      </c>
      <c r="B494" s="99" t="s">
        <v>442</v>
      </c>
      <c r="C494" s="99" t="s">
        <v>894</v>
      </c>
      <c r="D494" s="99" t="s">
        <v>908</v>
      </c>
      <c r="E494" s="99" t="s">
        <v>888</v>
      </c>
      <c r="F494" s="114">
        <v>0.18207602683299989</v>
      </c>
    </row>
    <row r="495" spans="1:6">
      <c r="A495" t="s">
        <v>2</v>
      </c>
      <c r="B495" s="99" t="s">
        <v>443</v>
      </c>
      <c r="C495" s="99" t="s">
        <v>894</v>
      </c>
      <c r="D495" s="99" t="s">
        <v>908</v>
      </c>
      <c r="E495" s="99" t="s">
        <v>888</v>
      </c>
      <c r="F495" s="114">
        <v>0.23325937878176681</v>
      </c>
    </row>
    <row r="496" spans="1:6">
      <c r="A496" t="s">
        <v>4</v>
      </c>
      <c r="B496" s="99" t="s">
        <v>444</v>
      </c>
      <c r="C496" s="99" t="s">
        <v>894</v>
      </c>
      <c r="D496" s="99" t="s">
        <v>908</v>
      </c>
      <c r="E496" s="99" t="s">
        <v>888</v>
      </c>
      <c r="F496" s="114">
        <v>0.18833528722157092</v>
      </c>
    </row>
    <row r="497" spans="1:6">
      <c r="A497" t="s">
        <v>5</v>
      </c>
      <c r="B497" s="99" t="s">
        <v>447</v>
      </c>
      <c r="C497" s="99" t="s">
        <v>894</v>
      </c>
      <c r="D497" s="99" t="s">
        <v>908</v>
      </c>
      <c r="E497" s="99" t="s">
        <v>888</v>
      </c>
      <c r="F497" s="114">
        <v>0.19285714285714289</v>
      </c>
    </row>
    <row r="498" spans="1:6">
      <c r="A498" t="s">
        <v>1</v>
      </c>
      <c r="B498" s="99" t="s">
        <v>448</v>
      </c>
      <c r="C498" s="99" t="s">
        <v>894</v>
      </c>
      <c r="D498" s="99" t="s">
        <v>908</v>
      </c>
      <c r="E498" s="99" t="s">
        <v>888</v>
      </c>
      <c r="F498" s="114">
        <v>0.22538437645574852</v>
      </c>
    </row>
    <row r="499" spans="1:6">
      <c r="A499" t="s">
        <v>537</v>
      </c>
      <c r="B499" s="99" t="s">
        <v>334</v>
      </c>
      <c r="C499" s="99" t="s">
        <v>896</v>
      </c>
      <c r="D499" s="99" t="s">
        <v>908</v>
      </c>
      <c r="E499" s="99" t="s">
        <v>888</v>
      </c>
      <c r="F499" s="114">
        <v>0.2168578993821712</v>
      </c>
    </row>
    <row r="500" spans="1:6">
      <c r="A500" t="s">
        <v>27</v>
      </c>
      <c r="B500" s="99" t="s">
        <v>409</v>
      </c>
      <c r="C500" s="99" t="s">
        <v>896</v>
      </c>
      <c r="D500" s="99" t="s">
        <v>908</v>
      </c>
      <c r="E500" s="99" t="s">
        <v>888</v>
      </c>
      <c r="F500" s="114">
        <v>0.228969301292025</v>
      </c>
    </row>
    <row r="501" spans="1:6">
      <c r="A501" t="s">
        <v>715</v>
      </c>
      <c r="B501" s="99" t="s">
        <v>335</v>
      </c>
      <c r="C501" s="99" t="s">
        <v>896</v>
      </c>
      <c r="D501" s="99" t="s">
        <v>908</v>
      </c>
      <c r="E501" s="99" t="s">
        <v>888</v>
      </c>
      <c r="F501" s="114">
        <v>0.23795811518324608</v>
      </c>
    </row>
    <row r="502" spans="1:6">
      <c r="A502" t="s">
        <v>26</v>
      </c>
      <c r="B502" s="99" t="s">
        <v>410</v>
      </c>
      <c r="C502" s="99" t="s">
        <v>896</v>
      </c>
      <c r="D502" s="99" t="s">
        <v>908</v>
      </c>
      <c r="E502" s="99" t="s">
        <v>888</v>
      </c>
      <c r="F502" s="114">
        <v>0.25197863078771399</v>
      </c>
    </row>
    <row r="503" spans="1:6">
      <c r="A503" t="s">
        <v>25</v>
      </c>
      <c r="B503" s="99" t="s">
        <v>411</v>
      </c>
      <c r="C503" s="99" t="s">
        <v>896</v>
      </c>
      <c r="D503" s="99" t="s">
        <v>908</v>
      </c>
      <c r="E503" s="99" t="s">
        <v>888</v>
      </c>
      <c r="F503" s="114">
        <v>0.20866817887215761</v>
      </c>
    </row>
    <row r="504" spans="1:6">
      <c r="A504" t="s">
        <v>547</v>
      </c>
      <c r="B504" s="99" t="s">
        <v>546</v>
      </c>
      <c r="C504" s="99" t="s">
        <v>896</v>
      </c>
      <c r="D504" s="99" t="s">
        <v>908</v>
      </c>
      <c r="E504" s="99" t="s">
        <v>888</v>
      </c>
      <c r="F504" s="114">
        <v>0.23357859531747427</v>
      </c>
    </row>
    <row r="505" spans="1:6">
      <c r="A505" t="s">
        <v>540</v>
      </c>
      <c r="B505" s="99" t="s">
        <v>714</v>
      </c>
      <c r="C505" s="99" t="s">
        <v>896</v>
      </c>
      <c r="D505" s="99" t="s">
        <v>908</v>
      </c>
      <c r="E505" s="99" t="s">
        <v>888</v>
      </c>
      <c r="F505" s="114">
        <v>0.2202495201535509</v>
      </c>
    </row>
    <row r="506" spans="1:6">
      <c r="A506" t="s">
        <v>23</v>
      </c>
      <c r="B506" s="99" t="s">
        <v>412</v>
      </c>
      <c r="C506" s="99" t="s">
        <v>896</v>
      </c>
      <c r="D506" s="99" t="s">
        <v>908</v>
      </c>
      <c r="E506" s="99" t="s">
        <v>888</v>
      </c>
      <c r="F506" s="114">
        <v>0.17032057911065154</v>
      </c>
    </row>
    <row r="507" spans="1:6">
      <c r="A507" t="s">
        <v>22</v>
      </c>
      <c r="B507" s="99" t="s">
        <v>413</v>
      </c>
      <c r="C507" s="99" t="s">
        <v>896</v>
      </c>
      <c r="D507" s="99" t="s">
        <v>908</v>
      </c>
      <c r="E507" s="99" t="s">
        <v>888</v>
      </c>
      <c r="F507" s="114">
        <v>0.24228612124988874</v>
      </c>
    </row>
    <row r="508" spans="1:6">
      <c r="A508" t="s">
        <v>17</v>
      </c>
      <c r="B508" s="99" t="s">
        <v>414</v>
      </c>
      <c r="C508" s="99" t="s">
        <v>896</v>
      </c>
      <c r="D508" s="99" t="s">
        <v>908</v>
      </c>
      <c r="E508" s="99" t="s">
        <v>888</v>
      </c>
      <c r="F508" s="114">
        <v>0.24214601062129315</v>
      </c>
    </row>
    <row r="509" spans="1:6">
      <c r="A509" t="s">
        <v>21</v>
      </c>
      <c r="B509" s="99" t="s">
        <v>415</v>
      </c>
      <c r="C509" s="99" t="s">
        <v>896</v>
      </c>
      <c r="D509" s="99" t="s">
        <v>908</v>
      </c>
      <c r="E509" s="99" t="s">
        <v>888</v>
      </c>
      <c r="F509" s="114">
        <v>0.25138015851325501</v>
      </c>
    </row>
    <row r="510" spans="1:6">
      <c r="A510" t="s">
        <v>20</v>
      </c>
      <c r="B510" s="99" t="s">
        <v>416</v>
      </c>
      <c r="C510" s="99" t="s">
        <v>896</v>
      </c>
      <c r="D510" s="99" t="s">
        <v>908</v>
      </c>
      <c r="E510" s="99" t="s">
        <v>888</v>
      </c>
      <c r="F510" s="114">
        <v>0.25601996257018095</v>
      </c>
    </row>
    <row r="511" spans="1:6">
      <c r="A511" t="s">
        <v>16</v>
      </c>
      <c r="B511" s="99" t="s">
        <v>417</v>
      </c>
      <c r="C511" s="99" t="s">
        <v>896</v>
      </c>
      <c r="D511" s="99" t="s">
        <v>908</v>
      </c>
      <c r="E511" s="99" t="s">
        <v>888</v>
      </c>
      <c r="F511" s="114">
        <v>0.20464799476861009</v>
      </c>
    </row>
    <row r="512" spans="1:6">
      <c r="A512" t="s">
        <v>3</v>
      </c>
      <c r="B512" s="99" t="s">
        <v>418</v>
      </c>
      <c r="C512" s="99" t="s">
        <v>896</v>
      </c>
      <c r="D512" s="99" t="s">
        <v>908</v>
      </c>
      <c r="E512" s="99" t="s">
        <v>888</v>
      </c>
      <c r="F512" s="114">
        <v>0.2374180582237328</v>
      </c>
    </row>
    <row r="513" spans="1:6">
      <c r="A513" t="s">
        <v>19</v>
      </c>
      <c r="B513" s="99" t="s">
        <v>419</v>
      </c>
      <c r="C513" s="99" t="s">
        <v>896</v>
      </c>
      <c r="D513" s="99" t="s">
        <v>908</v>
      </c>
      <c r="E513" s="99" t="s">
        <v>888</v>
      </c>
      <c r="F513" s="114">
        <v>0.24639498432601881</v>
      </c>
    </row>
    <row r="514" spans="1:6">
      <c r="A514" t="s">
        <v>18</v>
      </c>
      <c r="B514" s="99" t="s">
        <v>420</v>
      </c>
      <c r="C514" s="99" t="s">
        <v>896</v>
      </c>
      <c r="D514" s="99" t="s">
        <v>908</v>
      </c>
      <c r="E514" s="99" t="s">
        <v>888</v>
      </c>
      <c r="F514" s="114">
        <v>0.24332117113101831</v>
      </c>
    </row>
    <row r="515" spans="1:6">
      <c r="A515" t="s">
        <v>24</v>
      </c>
      <c r="B515" s="99" t="s">
        <v>431</v>
      </c>
      <c r="C515" s="99" t="s">
        <v>896</v>
      </c>
      <c r="D515" s="99" t="s">
        <v>908</v>
      </c>
      <c r="E515" s="99" t="s">
        <v>888</v>
      </c>
      <c r="F515" s="114">
        <v>0.25162886597938144</v>
      </c>
    </row>
    <row r="516" spans="1:6">
      <c r="A516" t="s">
        <v>15</v>
      </c>
      <c r="B516" s="99" t="s">
        <v>432</v>
      </c>
      <c r="C516" s="99" t="s">
        <v>896</v>
      </c>
      <c r="D516" s="99" t="s">
        <v>908</v>
      </c>
      <c r="E516" s="99" t="s">
        <v>888</v>
      </c>
      <c r="F516" s="114">
        <v>0.23085016326009161</v>
      </c>
    </row>
    <row r="517" spans="1:6">
      <c r="A517" t="s">
        <v>14</v>
      </c>
      <c r="B517" s="99" t="s">
        <v>433</v>
      </c>
      <c r="C517" s="99" t="s">
        <v>896</v>
      </c>
      <c r="D517" s="99" t="s">
        <v>908</v>
      </c>
      <c r="E517" s="99" t="s">
        <v>888</v>
      </c>
      <c r="F517" s="114">
        <v>0.24074144486692015</v>
      </c>
    </row>
    <row r="518" spans="1:6">
      <c r="A518" t="s">
        <v>914</v>
      </c>
      <c r="B518" s="99" t="s">
        <v>895</v>
      </c>
      <c r="C518" s="99" t="s">
        <v>896</v>
      </c>
      <c r="D518" s="99" t="s">
        <v>908</v>
      </c>
      <c r="E518" s="99" t="s">
        <v>888</v>
      </c>
      <c r="F518" s="114">
        <v>0</v>
      </c>
    </row>
    <row r="519" spans="1:6">
      <c r="A519" t="s">
        <v>13</v>
      </c>
      <c r="B519" s="99" t="s">
        <v>435</v>
      </c>
      <c r="C519" s="99" t="s">
        <v>896</v>
      </c>
      <c r="D519" s="99" t="s">
        <v>908</v>
      </c>
      <c r="E519" s="99" t="s">
        <v>888</v>
      </c>
      <c r="F519" s="114">
        <v>0.23289437710725752</v>
      </c>
    </row>
    <row r="520" spans="1:6">
      <c r="A520" t="s">
        <v>538</v>
      </c>
      <c r="B520" s="99" t="s">
        <v>716</v>
      </c>
      <c r="C520" s="99" t="s">
        <v>896</v>
      </c>
      <c r="D520" s="99" t="s">
        <v>908</v>
      </c>
      <c r="E520" s="99" t="s">
        <v>888</v>
      </c>
      <c r="F520" s="114">
        <v>0.17504911591355599</v>
      </c>
    </row>
    <row r="521" spans="1:6">
      <c r="A521" t="s">
        <v>11</v>
      </c>
      <c r="B521" s="99" t="s">
        <v>436</v>
      </c>
      <c r="C521" s="99" t="s">
        <v>896</v>
      </c>
      <c r="D521" s="99" t="s">
        <v>908</v>
      </c>
      <c r="E521" s="99" t="s">
        <v>888</v>
      </c>
      <c r="F521" s="114">
        <v>0.24799081515499422</v>
      </c>
    </row>
    <row r="522" spans="1:6">
      <c r="A522" t="s">
        <v>534</v>
      </c>
      <c r="B522" s="99" t="s">
        <v>533</v>
      </c>
      <c r="C522" s="99" t="s">
        <v>896</v>
      </c>
      <c r="D522" s="99" t="s">
        <v>908</v>
      </c>
      <c r="E522" s="99" t="s">
        <v>888</v>
      </c>
      <c r="F522" s="114">
        <v>0.24285714285714283</v>
      </c>
    </row>
    <row r="523" spans="1:6">
      <c r="A523" t="s">
        <v>12</v>
      </c>
      <c r="B523" s="99" t="s">
        <v>437</v>
      </c>
      <c r="C523" s="99" t="s">
        <v>896</v>
      </c>
      <c r="D523" s="99" t="s">
        <v>908</v>
      </c>
      <c r="E523" s="99" t="s">
        <v>888</v>
      </c>
      <c r="F523" s="114">
        <v>0.25821876867901972</v>
      </c>
    </row>
    <row r="524" spans="1:6">
      <c r="A524" t="s">
        <v>543</v>
      </c>
      <c r="B524" s="99" t="s">
        <v>542</v>
      </c>
      <c r="C524" s="99" t="s">
        <v>896</v>
      </c>
      <c r="D524" s="99" t="s">
        <v>908</v>
      </c>
      <c r="E524" s="99" t="s">
        <v>888</v>
      </c>
      <c r="F524" s="114">
        <v>0.2317322834645669</v>
      </c>
    </row>
    <row r="525" spans="1:6">
      <c r="A525" t="s">
        <v>713</v>
      </c>
      <c r="B525" s="99" t="s">
        <v>65</v>
      </c>
      <c r="C525" s="99" t="s">
        <v>896</v>
      </c>
      <c r="D525" s="99" t="s">
        <v>908</v>
      </c>
      <c r="E525" s="99" t="s">
        <v>888</v>
      </c>
      <c r="F525" s="114">
        <v>0.19667731629392973</v>
      </c>
    </row>
    <row r="526" spans="1:6">
      <c r="A526" t="s">
        <v>10</v>
      </c>
      <c r="B526" s="99" t="s">
        <v>438</v>
      </c>
      <c r="C526" s="99" t="s">
        <v>896</v>
      </c>
      <c r="D526" s="99" t="s">
        <v>908</v>
      </c>
      <c r="E526" s="99" t="s">
        <v>888</v>
      </c>
      <c r="F526" s="114">
        <v>0.18676207513416815</v>
      </c>
    </row>
    <row r="527" spans="1:6">
      <c r="A527" t="s">
        <v>9</v>
      </c>
      <c r="B527" s="99" t="s">
        <v>439</v>
      </c>
      <c r="C527" s="99" t="s">
        <v>896</v>
      </c>
      <c r="D527" s="99" t="s">
        <v>908</v>
      </c>
      <c r="E527" s="99" t="s">
        <v>888</v>
      </c>
      <c r="F527" s="114">
        <v>0.24937641471737135</v>
      </c>
    </row>
    <row r="528" spans="1:6">
      <c r="A528" t="s">
        <v>545</v>
      </c>
      <c r="B528" s="99" t="s">
        <v>544</v>
      </c>
      <c r="C528" s="99" t="s">
        <v>896</v>
      </c>
      <c r="D528" s="99" t="s">
        <v>908</v>
      </c>
      <c r="E528" s="99" t="s">
        <v>888</v>
      </c>
      <c r="F528" s="114">
        <v>0.25333866453425824</v>
      </c>
    </row>
    <row r="529" spans="1:6">
      <c r="A529" t="s">
        <v>8</v>
      </c>
      <c r="B529" s="99" t="s">
        <v>440</v>
      </c>
      <c r="C529" s="99" t="s">
        <v>896</v>
      </c>
      <c r="D529" s="99" t="s">
        <v>908</v>
      </c>
      <c r="E529" s="99" t="s">
        <v>888</v>
      </c>
      <c r="F529" s="114">
        <v>0.25156867588932808</v>
      </c>
    </row>
    <row r="530" spans="1:6">
      <c r="A530" t="s">
        <v>7</v>
      </c>
      <c r="B530" s="99" t="s">
        <v>441</v>
      </c>
      <c r="C530" s="99" t="s">
        <v>896</v>
      </c>
      <c r="D530" s="99" t="s">
        <v>908</v>
      </c>
      <c r="E530" s="99" t="s">
        <v>888</v>
      </c>
      <c r="F530" s="114">
        <v>0.21613291774006413</v>
      </c>
    </row>
    <row r="531" spans="1:6">
      <c r="A531" t="s">
        <v>6</v>
      </c>
      <c r="B531" s="99" t="s">
        <v>442</v>
      </c>
      <c r="C531" s="99" t="s">
        <v>896</v>
      </c>
      <c r="D531" s="99" t="s">
        <v>908</v>
      </c>
      <c r="E531" s="99" t="s">
        <v>888</v>
      </c>
      <c r="F531" s="114">
        <v>0.21798281746498763</v>
      </c>
    </row>
    <row r="532" spans="1:6">
      <c r="A532" t="s">
        <v>2</v>
      </c>
      <c r="B532" s="99" t="s">
        <v>443</v>
      </c>
      <c r="C532" s="99" t="s">
        <v>896</v>
      </c>
      <c r="D532" s="99" t="s">
        <v>908</v>
      </c>
      <c r="E532" s="99" t="s">
        <v>888</v>
      </c>
      <c r="F532" s="114">
        <v>0.25231948366276724</v>
      </c>
    </row>
    <row r="533" spans="1:6">
      <c r="A533" t="s">
        <v>4</v>
      </c>
      <c r="B533" s="99" t="s">
        <v>444</v>
      </c>
      <c r="C533" s="99" t="s">
        <v>896</v>
      </c>
      <c r="D533" s="99" t="s">
        <v>908</v>
      </c>
      <c r="E533" s="99" t="s">
        <v>888</v>
      </c>
      <c r="F533" s="114">
        <v>0.23898007033997656</v>
      </c>
    </row>
    <row r="534" spans="1:6">
      <c r="A534" t="s">
        <v>5</v>
      </c>
      <c r="B534" s="99" t="s">
        <v>447</v>
      </c>
      <c r="C534" s="99" t="s">
        <v>896</v>
      </c>
      <c r="D534" s="99" t="s">
        <v>908</v>
      </c>
      <c r="E534" s="99" t="s">
        <v>888</v>
      </c>
      <c r="F534" s="114">
        <v>0.22398106216550029</v>
      </c>
    </row>
    <row r="535" spans="1:6">
      <c r="A535" t="s">
        <v>1</v>
      </c>
      <c r="B535" s="99" t="s">
        <v>448</v>
      </c>
      <c r="C535" s="99" t="s">
        <v>896</v>
      </c>
      <c r="D535" s="99" t="s">
        <v>908</v>
      </c>
      <c r="E535" s="99" t="s">
        <v>888</v>
      </c>
      <c r="F535" s="114">
        <v>0.24603587513595562</v>
      </c>
    </row>
    <row r="536" spans="1:6">
      <c r="A536" t="s">
        <v>537</v>
      </c>
      <c r="B536" s="99" t="s">
        <v>334</v>
      </c>
      <c r="C536" s="99" t="s">
        <v>897</v>
      </c>
      <c r="D536" s="99" t="s">
        <v>908</v>
      </c>
      <c r="E536" s="99" t="s">
        <v>888</v>
      </c>
      <c r="F536" s="114">
        <v>0.22400706090026479</v>
      </c>
    </row>
    <row r="537" spans="1:6">
      <c r="A537" t="s">
        <v>27</v>
      </c>
      <c r="B537" s="99" t="s">
        <v>409</v>
      </c>
      <c r="C537" s="99" t="s">
        <v>897</v>
      </c>
      <c r="D537" s="99" t="s">
        <v>908</v>
      </c>
      <c r="E537" s="99" t="s">
        <v>888</v>
      </c>
      <c r="F537" s="114">
        <v>0.23478260869592368</v>
      </c>
    </row>
    <row r="538" spans="1:6">
      <c r="A538" t="s">
        <v>715</v>
      </c>
      <c r="B538" s="99" t="s">
        <v>335</v>
      </c>
      <c r="C538" s="99" t="s">
        <v>897</v>
      </c>
      <c r="D538" s="99" t="s">
        <v>908</v>
      </c>
      <c r="E538" s="99" t="s">
        <v>888</v>
      </c>
      <c r="F538" s="114">
        <v>0.22853403141361256</v>
      </c>
    </row>
    <row r="539" spans="1:6">
      <c r="A539" t="s">
        <v>26</v>
      </c>
      <c r="B539" s="99" t="s">
        <v>410</v>
      </c>
      <c r="C539" s="99" t="s">
        <v>897</v>
      </c>
      <c r="D539" s="99" t="s">
        <v>908</v>
      </c>
      <c r="E539" s="99" t="s">
        <v>888</v>
      </c>
      <c r="F539" s="114">
        <v>0.25660862682998847</v>
      </c>
    </row>
    <row r="540" spans="1:6">
      <c r="A540" t="s">
        <v>25</v>
      </c>
      <c r="B540" s="99" t="s">
        <v>411</v>
      </c>
      <c r="C540" s="99" t="s">
        <v>897</v>
      </c>
      <c r="D540" s="99" t="s">
        <v>908</v>
      </c>
      <c r="E540" s="99" t="s">
        <v>888</v>
      </c>
      <c r="F540" s="114">
        <v>0.26510045366200824</v>
      </c>
    </row>
    <row r="541" spans="1:6">
      <c r="A541" t="s">
        <v>547</v>
      </c>
      <c r="B541" s="99" t="s">
        <v>546</v>
      </c>
      <c r="C541" s="99" t="s">
        <v>897</v>
      </c>
      <c r="D541" s="99" t="s">
        <v>908</v>
      </c>
      <c r="E541" s="99" t="s">
        <v>888</v>
      </c>
      <c r="F541" s="114">
        <v>0.22996655518408551</v>
      </c>
    </row>
    <row r="542" spans="1:6">
      <c r="A542" t="s">
        <v>540</v>
      </c>
      <c r="B542" s="99" t="s">
        <v>714</v>
      </c>
      <c r="C542" s="99" t="s">
        <v>897</v>
      </c>
      <c r="D542" s="99" t="s">
        <v>908</v>
      </c>
      <c r="E542" s="99" t="s">
        <v>888</v>
      </c>
      <c r="F542" s="114">
        <v>0.25393474088291745</v>
      </c>
    </row>
    <row r="543" spans="1:6">
      <c r="A543" t="s">
        <v>23</v>
      </c>
      <c r="B543" s="99" t="s">
        <v>412</v>
      </c>
      <c r="C543" s="99" t="s">
        <v>897</v>
      </c>
      <c r="D543" s="99" t="s">
        <v>908</v>
      </c>
      <c r="E543" s="99" t="s">
        <v>888</v>
      </c>
      <c r="F543" s="114">
        <v>0.24012409513960709</v>
      </c>
    </row>
    <row r="544" spans="1:6">
      <c r="A544" t="s">
        <v>22</v>
      </c>
      <c r="B544" s="99" t="s">
        <v>413</v>
      </c>
      <c r="C544" s="99" t="s">
        <v>897</v>
      </c>
      <c r="D544" s="99" t="s">
        <v>908</v>
      </c>
      <c r="E544" s="99" t="s">
        <v>888</v>
      </c>
      <c r="F544" s="114">
        <v>0.24493011662067121</v>
      </c>
    </row>
    <row r="545" spans="1:6">
      <c r="A545" t="s">
        <v>17</v>
      </c>
      <c r="B545" s="99" t="s">
        <v>414</v>
      </c>
      <c r="C545" s="99" t="s">
        <v>897</v>
      </c>
      <c r="D545" s="99" t="s">
        <v>908</v>
      </c>
      <c r="E545" s="99" t="s">
        <v>888</v>
      </c>
      <c r="F545" s="114">
        <v>0.24093672019996304</v>
      </c>
    </row>
    <row r="546" spans="1:6">
      <c r="A546" t="s">
        <v>21</v>
      </c>
      <c r="B546" s="99" t="s">
        <v>415</v>
      </c>
      <c r="C546" s="99" t="s">
        <v>897</v>
      </c>
      <c r="D546" s="99" t="s">
        <v>908</v>
      </c>
      <c r="E546" s="99" t="s">
        <v>888</v>
      </c>
      <c r="F546" s="114">
        <v>0.2654003826182017</v>
      </c>
    </row>
    <row r="547" spans="1:6">
      <c r="A547" t="s">
        <v>20</v>
      </c>
      <c r="B547" s="99" t="s">
        <v>416</v>
      </c>
      <c r="C547" s="99" t="s">
        <v>897</v>
      </c>
      <c r="D547" s="99" t="s">
        <v>908</v>
      </c>
      <c r="E547" s="99" t="s">
        <v>888</v>
      </c>
      <c r="F547" s="114">
        <v>0.26612601372426697</v>
      </c>
    </row>
    <row r="548" spans="1:6">
      <c r="A548" t="s">
        <v>16</v>
      </c>
      <c r="B548" s="99" t="s">
        <v>417</v>
      </c>
      <c r="C548" s="99" t="s">
        <v>897</v>
      </c>
      <c r="D548" s="99" t="s">
        <v>908</v>
      </c>
      <c r="E548" s="99" t="s">
        <v>888</v>
      </c>
      <c r="F548" s="114">
        <v>0.23951612903254341</v>
      </c>
    </row>
    <row r="549" spans="1:6">
      <c r="A549" t="s">
        <v>3</v>
      </c>
      <c r="B549" s="99" t="s">
        <v>418</v>
      </c>
      <c r="C549" s="99" t="s">
        <v>897</v>
      </c>
      <c r="D549" s="99" t="s">
        <v>908</v>
      </c>
      <c r="E549" s="99" t="s">
        <v>888</v>
      </c>
      <c r="F549" s="114">
        <v>0.22562110240874836</v>
      </c>
    </row>
    <row r="550" spans="1:6">
      <c r="A550" t="s">
        <v>19</v>
      </c>
      <c r="B550" s="99" t="s">
        <v>419</v>
      </c>
      <c r="C550" s="99" t="s">
        <v>897</v>
      </c>
      <c r="D550" s="99" t="s">
        <v>908</v>
      </c>
      <c r="E550" s="99" t="s">
        <v>888</v>
      </c>
      <c r="F550" s="114">
        <v>0.26771159874608147</v>
      </c>
    </row>
    <row r="551" spans="1:6">
      <c r="A551" t="s">
        <v>18</v>
      </c>
      <c r="B551" s="99" t="s">
        <v>420</v>
      </c>
      <c r="C551" s="99" t="s">
        <v>897</v>
      </c>
      <c r="D551" s="99" t="s">
        <v>908</v>
      </c>
      <c r="E551" s="99" t="s">
        <v>888</v>
      </c>
      <c r="F551" s="114">
        <v>0.24540357746737274</v>
      </c>
    </row>
    <row r="552" spans="1:6">
      <c r="A552" t="s">
        <v>24</v>
      </c>
      <c r="B552" s="99" t="s">
        <v>431</v>
      </c>
      <c r="C552" s="99" t="s">
        <v>897</v>
      </c>
      <c r="D552" s="99" t="s">
        <v>908</v>
      </c>
      <c r="E552" s="99" t="s">
        <v>888</v>
      </c>
      <c r="F552" s="114">
        <v>0.23270103092783509</v>
      </c>
    </row>
    <row r="553" spans="1:6">
      <c r="A553" t="s">
        <v>15</v>
      </c>
      <c r="B553" s="99" t="s">
        <v>432</v>
      </c>
      <c r="C553" s="99" t="s">
        <v>897</v>
      </c>
      <c r="D553" s="99" t="s">
        <v>908</v>
      </c>
      <c r="E553" s="99" t="s">
        <v>888</v>
      </c>
      <c r="F553" s="114">
        <v>0.24684967952590278</v>
      </c>
    </row>
    <row r="554" spans="1:6">
      <c r="A554" t="s">
        <v>14</v>
      </c>
      <c r="B554" s="99" t="s">
        <v>433</v>
      </c>
      <c r="C554" s="99" t="s">
        <v>897</v>
      </c>
      <c r="D554" s="99" t="s">
        <v>908</v>
      </c>
      <c r="E554" s="99" t="s">
        <v>888</v>
      </c>
      <c r="F554" s="114">
        <v>0.23201520912547524</v>
      </c>
    </row>
    <row r="555" spans="1:6">
      <c r="A555" t="s">
        <v>914</v>
      </c>
      <c r="B555" s="99" t="s">
        <v>895</v>
      </c>
      <c r="C555" s="99" t="s">
        <v>897</v>
      </c>
      <c r="D555" s="99" t="s">
        <v>908</v>
      </c>
      <c r="E555" s="99" t="s">
        <v>888</v>
      </c>
      <c r="F555" s="114">
        <v>0</v>
      </c>
    </row>
    <row r="556" spans="1:6">
      <c r="A556" t="s">
        <v>13</v>
      </c>
      <c r="B556" s="99" t="s">
        <v>435</v>
      </c>
      <c r="C556" s="99" t="s">
        <v>897</v>
      </c>
      <c r="D556" s="99" t="s">
        <v>908</v>
      </c>
      <c r="E556" s="99" t="s">
        <v>888</v>
      </c>
      <c r="F556" s="114">
        <v>0.2303107627814433</v>
      </c>
    </row>
    <row r="557" spans="1:6">
      <c r="A557" t="s">
        <v>538</v>
      </c>
      <c r="B557" s="99" t="s">
        <v>716</v>
      </c>
      <c r="C557" s="99" t="s">
        <v>897</v>
      </c>
      <c r="D557" s="99" t="s">
        <v>908</v>
      </c>
      <c r="E557" s="99" t="s">
        <v>888</v>
      </c>
      <c r="F557" s="114">
        <v>0.2572691552062869</v>
      </c>
    </row>
    <row r="558" spans="1:6">
      <c r="A558" t="s">
        <v>11</v>
      </c>
      <c r="B558" s="99" t="s">
        <v>436</v>
      </c>
      <c r="C558" s="99" t="s">
        <v>897</v>
      </c>
      <c r="D558" s="99" t="s">
        <v>908</v>
      </c>
      <c r="E558" s="99" t="s">
        <v>888</v>
      </c>
      <c r="F558" s="114">
        <v>0.27433983926521233</v>
      </c>
    </row>
    <row r="559" spans="1:6">
      <c r="A559" t="s">
        <v>534</v>
      </c>
      <c r="B559" s="99" t="s">
        <v>533</v>
      </c>
      <c r="C559" s="99" t="s">
        <v>897</v>
      </c>
      <c r="D559" s="99" t="s">
        <v>908</v>
      </c>
      <c r="E559" s="99" t="s">
        <v>888</v>
      </c>
      <c r="F559" s="114">
        <v>0.24285714285714283</v>
      </c>
    </row>
    <row r="560" spans="1:6">
      <c r="A560" t="s">
        <v>12</v>
      </c>
      <c r="B560" s="99" t="s">
        <v>437</v>
      </c>
      <c r="C560" s="99" t="s">
        <v>897</v>
      </c>
      <c r="D560" s="99" t="s">
        <v>908</v>
      </c>
      <c r="E560" s="99" t="s">
        <v>888</v>
      </c>
      <c r="F560" s="114">
        <v>0.27435744172145848</v>
      </c>
    </row>
    <row r="561" spans="1:6">
      <c r="A561" t="s">
        <v>543</v>
      </c>
      <c r="B561" s="99" t="s">
        <v>542</v>
      </c>
      <c r="C561" s="99" t="s">
        <v>897</v>
      </c>
      <c r="D561" s="99" t="s">
        <v>908</v>
      </c>
      <c r="E561" s="99" t="s">
        <v>888</v>
      </c>
      <c r="F561" s="114">
        <v>0.21259842519685035</v>
      </c>
    </row>
    <row r="562" spans="1:6">
      <c r="A562" t="s">
        <v>713</v>
      </c>
      <c r="B562" s="99" t="s">
        <v>65</v>
      </c>
      <c r="C562" s="99" t="s">
        <v>897</v>
      </c>
      <c r="D562" s="99" t="s">
        <v>908</v>
      </c>
      <c r="E562" s="99" t="s">
        <v>888</v>
      </c>
      <c r="F562" s="114">
        <v>0.25533546325878592</v>
      </c>
    </row>
    <row r="563" spans="1:6">
      <c r="A563" t="s">
        <v>10</v>
      </c>
      <c r="B563" s="99" t="s">
        <v>438</v>
      </c>
      <c r="C563" s="99" t="s">
        <v>897</v>
      </c>
      <c r="D563" s="99" t="s">
        <v>908</v>
      </c>
      <c r="E563" s="99" t="s">
        <v>888</v>
      </c>
      <c r="F563" s="114">
        <v>0.2141323792486583</v>
      </c>
    </row>
    <row r="564" spans="1:6">
      <c r="A564" t="s">
        <v>9</v>
      </c>
      <c r="B564" s="99" t="s">
        <v>439</v>
      </c>
      <c r="C564" s="99" t="s">
        <v>897</v>
      </c>
      <c r="D564" s="99" t="s">
        <v>908</v>
      </c>
      <c r="E564" s="99" t="s">
        <v>888</v>
      </c>
      <c r="F564" s="114">
        <v>0.2566863432602231</v>
      </c>
    </row>
    <row r="565" spans="1:6">
      <c r="A565" t="s">
        <v>545</v>
      </c>
      <c r="B565" s="99" t="s">
        <v>544</v>
      </c>
      <c r="C565" s="99" t="s">
        <v>897</v>
      </c>
      <c r="D565" s="99" t="s">
        <v>908</v>
      </c>
      <c r="E565" s="99" t="s">
        <v>888</v>
      </c>
      <c r="F565" s="114">
        <v>0.25027988804481932</v>
      </c>
    </row>
    <row r="566" spans="1:6">
      <c r="A566" t="s">
        <v>8</v>
      </c>
      <c r="B566" s="99" t="s">
        <v>440</v>
      </c>
      <c r="C566" s="99" t="s">
        <v>897</v>
      </c>
      <c r="D566" s="99" t="s">
        <v>908</v>
      </c>
      <c r="E566" s="99" t="s">
        <v>888</v>
      </c>
      <c r="F566" s="114">
        <v>0.25245800395256918</v>
      </c>
    </row>
    <row r="567" spans="1:6">
      <c r="A567" t="s">
        <v>7</v>
      </c>
      <c r="B567" s="99" t="s">
        <v>441</v>
      </c>
      <c r="C567" s="99" t="s">
        <v>897</v>
      </c>
      <c r="D567" s="99" t="s">
        <v>908</v>
      </c>
      <c r="E567" s="99" t="s">
        <v>888</v>
      </c>
      <c r="F567" s="114">
        <v>0.21717272030048579</v>
      </c>
    </row>
    <row r="568" spans="1:6">
      <c r="A568" t="s">
        <v>6</v>
      </c>
      <c r="B568" s="99" t="s">
        <v>442</v>
      </c>
      <c r="C568" s="99" t="s">
        <v>897</v>
      </c>
      <c r="D568" s="99" t="s">
        <v>908</v>
      </c>
      <c r="E568" s="99" t="s">
        <v>888</v>
      </c>
      <c r="F568" s="114">
        <v>0.25230081205131216</v>
      </c>
    </row>
    <row r="569" spans="1:6">
      <c r="A569" t="s">
        <v>2</v>
      </c>
      <c r="B569" s="99" t="s">
        <v>443</v>
      </c>
      <c r="C569" s="99" t="s">
        <v>897</v>
      </c>
      <c r="D569" s="99" t="s">
        <v>908</v>
      </c>
      <c r="E569" s="99" t="s">
        <v>888</v>
      </c>
      <c r="F569" s="114">
        <v>0.26230334812424355</v>
      </c>
    </row>
    <row r="570" spans="1:6">
      <c r="A570" t="s">
        <v>4</v>
      </c>
      <c r="B570" s="99" t="s">
        <v>444</v>
      </c>
      <c r="C570" s="99" t="s">
        <v>897</v>
      </c>
      <c r="D570" s="99" t="s">
        <v>908</v>
      </c>
      <c r="E570" s="99" t="s">
        <v>888</v>
      </c>
      <c r="F570" s="114">
        <v>0.24847596717467763</v>
      </c>
    </row>
    <row r="571" spans="1:6">
      <c r="A571" t="s">
        <v>5</v>
      </c>
      <c r="B571" s="99" t="s">
        <v>447</v>
      </c>
      <c r="C571" s="99" t="s">
        <v>897</v>
      </c>
      <c r="D571" s="99" t="s">
        <v>908</v>
      </c>
      <c r="E571" s="99" t="s">
        <v>888</v>
      </c>
      <c r="F571" s="114">
        <v>0.25677233429394819</v>
      </c>
    </row>
    <row r="572" spans="1:6">
      <c r="A572" t="s">
        <v>1</v>
      </c>
      <c r="B572" s="99" t="s">
        <v>448</v>
      </c>
      <c r="C572" s="99" t="s">
        <v>897</v>
      </c>
      <c r="D572" s="99" t="s">
        <v>908</v>
      </c>
      <c r="E572" s="99" t="s">
        <v>888</v>
      </c>
      <c r="F572" s="114">
        <v>0.2404798881814576</v>
      </c>
    </row>
    <row r="573" spans="1:6">
      <c r="A573" t="s">
        <v>537</v>
      </c>
      <c r="B573" s="99" t="s">
        <v>334</v>
      </c>
      <c r="C573" s="99" t="s">
        <v>898</v>
      </c>
      <c r="D573" s="99" t="s">
        <v>908</v>
      </c>
      <c r="E573" s="99" t="s">
        <v>888</v>
      </c>
      <c r="F573" s="114">
        <v>0.20732568402471313</v>
      </c>
    </row>
    <row r="574" spans="1:6">
      <c r="A574" t="s">
        <v>27</v>
      </c>
      <c r="B574" s="99" t="s">
        <v>409</v>
      </c>
      <c r="C574" s="99" t="s">
        <v>898</v>
      </c>
      <c r="D574" s="99" t="s">
        <v>908</v>
      </c>
      <c r="E574" s="99" t="s">
        <v>888</v>
      </c>
      <c r="F574" s="114">
        <v>0.20252812890692057</v>
      </c>
    </row>
    <row r="575" spans="1:6">
      <c r="A575" t="s">
        <v>715</v>
      </c>
      <c r="B575" s="99" t="s">
        <v>335</v>
      </c>
      <c r="C575" s="99" t="s">
        <v>898</v>
      </c>
      <c r="D575" s="99" t="s">
        <v>908</v>
      </c>
      <c r="E575" s="99" t="s">
        <v>888</v>
      </c>
      <c r="F575" s="114">
        <v>0.20968586387434551</v>
      </c>
    </row>
    <row r="576" spans="1:6">
      <c r="A576" t="s">
        <v>26</v>
      </c>
      <c r="B576" s="99" t="s">
        <v>410</v>
      </c>
      <c r="C576" s="99" t="s">
        <v>898</v>
      </c>
      <c r="D576" s="99" t="s">
        <v>908</v>
      </c>
      <c r="E576" s="99" t="s">
        <v>888</v>
      </c>
      <c r="F576" s="114">
        <v>0.17896715472862626</v>
      </c>
    </row>
    <row r="577" spans="1:6">
      <c r="A577" t="s">
        <v>25</v>
      </c>
      <c r="B577" s="99" t="s">
        <v>411</v>
      </c>
      <c r="C577" s="99" t="s">
        <v>898</v>
      </c>
      <c r="D577" s="99" t="s">
        <v>908</v>
      </c>
      <c r="E577" s="99" t="s">
        <v>888</v>
      </c>
      <c r="F577" s="114">
        <v>0.19160725858753755</v>
      </c>
    </row>
    <row r="578" spans="1:6">
      <c r="A578" t="s">
        <v>547</v>
      </c>
      <c r="B578" s="99" t="s">
        <v>546</v>
      </c>
      <c r="C578" s="99" t="s">
        <v>898</v>
      </c>
      <c r="D578" s="99" t="s">
        <v>908</v>
      </c>
      <c r="E578" s="99" t="s">
        <v>888</v>
      </c>
      <c r="F578" s="114">
        <v>0.20197324414668832</v>
      </c>
    </row>
    <row r="579" spans="1:6">
      <c r="A579" t="s">
        <v>540</v>
      </c>
      <c r="B579" s="99" t="s">
        <v>714</v>
      </c>
      <c r="C579" s="99" t="s">
        <v>898</v>
      </c>
      <c r="D579" s="99" t="s">
        <v>908</v>
      </c>
      <c r="E579" s="99" t="s">
        <v>888</v>
      </c>
      <c r="F579" s="114">
        <v>0.20729366602687144</v>
      </c>
    </row>
    <row r="580" spans="1:6">
      <c r="A580" t="s">
        <v>23</v>
      </c>
      <c r="B580" s="99" t="s">
        <v>412</v>
      </c>
      <c r="C580" s="99" t="s">
        <v>898</v>
      </c>
      <c r="D580" s="99" t="s">
        <v>908</v>
      </c>
      <c r="E580" s="99" t="s">
        <v>888</v>
      </c>
      <c r="F580" s="114">
        <v>0.20661840744570839</v>
      </c>
    </row>
    <row r="581" spans="1:6">
      <c r="A581" t="s">
        <v>22</v>
      </c>
      <c r="B581" s="99" t="s">
        <v>413</v>
      </c>
      <c r="C581" s="99" t="s">
        <v>898</v>
      </c>
      <c r="D581" s="99" t="s">
        <v>908</v>
      </c>
      <c r="E581" s="99" t="s">
        <v>888</v>
      </c>
      <c r="F581" s="114">
        <v>0.19180984598949519</v>
      </c>
    </row>
    <row r="582" spans="1:6">
      <c r="A582" t="s">
        <v>17</v>
      </c>
      <c r="B582" s="99" t="s">
        <v>414</v>
      </c>
      <c r="C582" s="99" t="s">
        <v>898</v>
      </c>
      <c r="D582" s="99" t="s">
        <v>908</v>
      </c>
      <c r="E582" s="99" t="s">
        <v>888</v>
      </c>
      <c r="F582" s="114">
        <v>0.18767035638898352</v>
      </c>
    </row>
    <row r="583" spans="1:6">
      <c r="A583" t="s">
        <v>21</v>
      </c>
      <c r="B583" s="99" t="s">
        <v>415</v>
      </c>
      <c r="C583" s="99" t="s">
        <v>898</v>
      </c>
      <c r="D583" s="99" t="s">
        <v>908</v>
      </c>
      <c r="E583" s="99" t="s">
        <v>888</v>
      </c>
      <c r="F583" s="114">
        <v>0.19013391637059307</v>
      </c>
    </row>
    <row r="584" spans="1:6">
      <c r="A584" t="s">
        <v>20</v>
      </c>
      <c r="B584" s="99" t="s">
        <v>416</v>
      </c>
      <c r="C584" s="99" t="s">
        <v>898</v>
      </c>
      <c r="D584" s="99" t="s">
        <v>908</v>
      </c>
      <c r="E584" s="99" t="s">
        <v>888</v>
      </c>
      <c r="F584" s="114">
        <v>0.19706799750467871</v>
      </c>
    </row>
    <row r="585" spans="1:6">
      <c r="A585" t="s">
        <v>16</v>
      </c>
      <c r="B585" s="99" t="s">
        <v>417</v>
      </c>
      <c r="C585" s="99" t="s">
        <v>898</v>
      </c>
      <c r="D585" s="99" t="s">
        <v>908</v>
      </c>
      <c r="E585" s="99" t="s">
        <v>888</v>
      </c>
      <c r="F585" s="114">
        <v>0.18831734960800886</v>
      </c>
    </row>
    <row r="586" spans="1:6">
      <c r="A586" t="s">
        <v>3</v>
      </c>
      <c r="B586" s="99" t="s">
        <v>418</v>
      </c>
      <c r="C586" s="99" t="s">
        <v>898</v>
      </c>
      <c r="D586" s="99" t="s">
        <v>908</v>
      </c>
      <c r="E586" s="99" t="s">
        <v>888</v>
      </c>
      <c r="F586" s="114">
        <v>0.20588148367075512</v>
      </c>
    </row>
    <row r="587" spans="1:6">
      <c r="A587" t="s">
        <v>19</v>
      </c>
      <c r="B587" s="99" t="s">
        <v>419</v>
      </c>
      <c r="C587" s="99" t="s">
        <v>898</v>
      </c>
      <c r="D587" s="99" t="s">
        <v>908</v>
      </c>
      <c r="E587" s="99" t="s">
        <v>888</v>
      </c>
      <c r="F587" s="114">
        <v>0.19937304075235115</v>
      </c>
    </row>
    <row r="588" spans="1:6">
      <c r="A588" t="s">
        <v>18</v>
      </c>
      <c r="B588" s="99" t="s">
        <v>420</v>
      </c>
      <c r="C588" s="99" t="s">
        <v>898</v>
      </c>
      <c r="D588" s="99" t="s">
        <v>908</v>
      </c>
      <c r="E588" s="99" t="s">
        <v>888</v>
      </c>
      <c r="F588" s="114">
        <v>0.1997508231735155</v>
      </c>
    </row>
    <row r="589" spans="1:6">
      <c r="A589" t="s">
        <v>24</v>
      </c>
      <c r="B589" s="99" t="s">
        <v>431</v>
      </c>
      <c r="C589" s="99" t="s">
        <v>898</v>
      </c>
      <c r="D589" s="99" t="s">
        <v>908</v>
      </c>
      <c r="E589" s="99" t="s">
        <v>888</v>
      </c>
      <c r="F589" s="114">
        <v>0.19929896907216496</v>
      </c>
    </row>
    <row r="590" spans="1:6">
      <c r="A590" t="s">
        <v>15</v>
      </c>
      <c r="B590" s="99" t="s">
        <v>432</v>
      </c>
      <c r="C590" s="99" t="s">
        <v>898</v>
      </c>
      <c r="D590" s="99" t="s">
        <v>908</v>
      </c>
      <c r="E590" s="99" t="s">
        <v>888</v>
      </c>
      <c r="F590" s="114">
        <v>0.20081025517042636</v>
      </c>
    </row>
    <row r="591" spans="1:6">
      <c r="A591" t="s">
        <v>14</v>
      </c>
      <c r="B591" s="99" t="s">
        <v>433</v>
      </c>
      <c r="C591" s="99" t="s">
        <v>898</v>
      </c>
      <c r="D591" s="99" t="s">
        <v>908</v>
      </c>
      <c r="E591" s="99" t="s">
        <v>888</v>
      </c>
      <c r="F591" s="114">
        <v>0.2032699619771863</v>
      </c>
    </row>
    <row r="592" spans="1:6">
      <c r="A592" t="s">
        <v>914</v>
      </c>
      <c r="B592" s="99" t="s">
        <v>895</v>
      </c>
      <c r="C592" s="99" t="s">
        <v>898</v>
      </c>
      <c r="D592" s="99" t="s">
        <v>908</v>
      </c>
      <c r="E592" s="99" t="s">
        <v>888</v>
      </c>
      <c r="F592" s="114">
        <v>0</v>
      </c>
    </row>
    <row r="593" spans="1:6">
      <c r="A593" t="s">
        <v>13</v>
      </c>
      <c r="B593" s="99" t="s">
        <v>435</v>
      </c>
      <c r="C593" s="99" t="s">
        <v>898</v>
      </c>
      <c r="D593" s="99" t="s">
        <v>908</v>
      </c>
      <c r="E593" s="99" t="s">
        <v>888</v>
      </c>
      <c r="F593" s="114">
        <v>0.2011528296732045</v>
      </c>
    </row>
    <row r="594" spans="1:6">
      <c r="A594" t="s">
        <v>538</v>
      </c>
      <c r="B594" s="99" t="s">
        <v>716</v>
      </c>
      <c r="C594" s="99" t="s">
        <v>898</v>
      </c>
      <c r="D594" s="99" t="s">
        <v>908</v>
      </c>
      <c r="E594" s="99" t="s">
        <v>888</v>
      </c>
      <c r="F594" s="114">
        <v>0.19626719056974462</v>
      </c>
    </row>
    <row r="595" spans="1:6">
      <c r="A595" t="s">
        <v>11</v>
      </c>
      <c r="B595" s="99" t="s">
        <v>436</v>
      </c>
      <c r="C595" s="99" t="s">
        <v>898</v>
      </c>
      <c r="D595" s="99" t="s">
        <v>908</v>
      </c>
      <c r="E595" s="99" t="s">
        <v>888</v>
      </c>
      <c r="F595" s="114">
        <v>0.18289322617680825</v>
      </c>
    </row>
    <row r="596" spans="1:6">
      <c r="A596" t="s">
        <v>534</v>
      </c>
      <c r="B596" s="99" t="s">
        <v>533</v>
      </c>
      <c r="C596" s="99" t="s">
        <v>898</v>
      </c>
      <c r="D596" s="99" t="s">
        <v>908</v>
      </c>
      <c r="E596" s="99" t="s">
        <v>888</v>
      </c>
      <c r="F596" s="114">
        <v>0.19523809523809524</v>
      </c>
    </row>
    <row r="597" spans="1:6">
      <c r="A597" t="s">
        <v>12</v>
      </c>
      <c r="B597" s="99" t="s">
        <v>437</v>
      </c>
      <c r="C597" s="99" t="s">
        <v>898</v>
      </c>
      <c r="D597" s="99" t="s">
        <v>908</v>
      </c>
      <c r="E597" s="99" t="s">
        <v>888</v>
      </c>
      <c r="F597" s="114">
        <v>0.18236700537955766</v>
      </c>
    </row>
    <row r="598" spans="1:6">
      <c r="A598" t="s">
        <v>543</v>
      </c>
      <c r="B598" s="99" t="s">
        <v>542</v>
      </c>
      <c r="C598" s="99" t="s">
        <v>898</v>
      </c>
      <c r="D598" s="99" t="s">
        <v>908</v>
      </c>
      <c r="E598" s="99" t="s">
        <v>888</v>
      </c>
      <c r="F598" s="114">
        <v>0.19771653543307083</v>
      </c>
    </row>
    <row r="599" spans="1:6">
      <c r="A599" t="s">
        <v>713</v>
      </c>
      <c r="B599" s="99" t="s">
        <v>65</v>
      </c>
      <c r="C599" s="99" t="s">
        <v>898</v>
      </c>
      <c r="D599" s="99" t="s">
        <v>908</v>
      </c>
      <c r="E599" s="99" t="s">
        <v>888</v>
      </c>
      <c r="F599" s="114">
        <v>0.20012779552715657</v>
      </c>
    </row>
    <row r="600" spans="1:6">
      <c r="A600" t="s">
        <v>10</v>
      </c>
      <c r="B600" s="99" t="s">
        <v>438</v>
      </c>
      <c r="C600" s="99" t="s">
        <v>898</v>
      </c>
      <c r="D600" s="99" t="s">
        <v>908</v>
      </c>
      <c r="E600" s="99" t="s">
        <v>888</v>
      </c>
      <c r="F600" s="114">
        <v>0.24633273703041145</v>
      </c>
    </row>
    <row r="601" spans="1:6">
      <c r="A601" t="s">
        <v>9</v>
      </c>
      <c r="B601" s="99" t="s">
        <v>439</v>
      </c>
      <c r="C601" s="99" t="s">
        <v>898</v>
      </c>
      <c r="D601" s="99" t="s">
        <v>908</v>
      </c>
      <c r="E601" s="99" t="s">
        <v>888</v>
      </c>
      <c r="F601" s="114">
        <v>0.18526474634950832</v>
      </c>
    </row>
    <row r="602" spans="1:6">
      <c r="A602" t="s">
        <v>545</v>
      </c>
      <c r="B602" s="99" t="s">
        <v>544</v>
      </c>
      <c r="C602" s="99" t="s">
        <v>898</v>
      </c>
      <c r="D602" s="99" t="s">
        <v>908</v>
      </c>
      <c r="E602" s="99" t="s">
        <v>888</v>
      </c>
      <c r="F602" s="114">
        <v>0.20511795281860506</v>
      </c>
    </row>
    <row r="603" spans="1:6">
      <c r="A603" t="s">
        <v>8</v>
      </c>
      <c r="B603" s="99" t="s">
        <v>440</v>
      </c>
      <c r="C603" s="99" t="s">
        <v>898</v>
      </c>
      <c r="D603" s="99" t="s">
        <v>908</v>
      </c>
      <c r="E603" s="99" t="s">
        <v>888</v>
      </c>
      <c r="F603" s="114">
        <v>0.18264575098814231</v>
      </c>
    </row>
    <row r="604" spans="1:6">
      <c r="A604" t="s">
        <v>7</v>
      </c>
      <c r="B604" s="99" t="s">
        <v>441</v>
      </c>
      <c r="C604" s="99" t="s">
        <v>898</v>
      </c>
      <c r="D604" s="99" t="s">
        <v>908</v>
      </c>
      <c r="E604" s="99" t="s">
        <v>888</v>
      </c>
      <c r="F604" s="114">
        <v>0.19866865941672732</v>
      </c>
    </row>
    <row r="605" spans="1:6">
      <c r="A605" t="s">
        <v>6</v>
      </c>
      <c r="B605" s="99" t="s">
        <v>442</v>
      </c>
      <c r="C605" s="99" t="s">
        <v>898</v>
      </c>
      <c r="D605" s="99" t="s">
        <v>908</v>
      </c>
      <c r="E605" s="99" t="s">
        <v>888</v>
      </c>
      <c r="F605" s="114">
        <v>0.21226315170060017</v>
      </c>
    </row>
    <row r="606" spans="1:6">
      <c r="A606" t="s">
        <v>2</v>
      </c>
      <c r="B606" s="99" t="s">
        <v>443</v>
      </c>
      <c r="C606" s="99" t="s">
        <v>898</v>
      </c>
      <c r="D606" s="99" t="s">
        <v>908</v>
      </c>
      <c r="E606" s="99" t="s">
        <v>888</v>
      </c>
      <c r="F606" s="114">
        <v>0.19241629689390879</v>
      </c>
    </row>
    <row r="607" spans="1:6">
      <c r="A607" t="s">
        <v>4</v>
      </c>
      <c r="B607" s="99" t="s">
        <v>444</v>
      </c>
      <c r="C607" s="99" t="s">
        <v>898</v>
      </c>
      <c r="D607" s="99" t="s">
        <v>908</v>
      </c>
      <c r="E607" s="99" t="s">
        <v>888</v>
      </c>
      <c r="F607" s="114">
        <v>0.20416178194607265</v>
      </c>
    </row>
    <row r="608" spans="1:6">
      <c r="A608" t="s">
        <v>5</v>
      </c>
      <c r="B608" s="99" t="s">
        <v>447</v>
      </c>
      <c r="C608" s="99" t="s">
        <v>898</v>
      </c>
      <c r="D608" s="99" t="s">
        <v>908</v>
      </c>
      <c r="E608" s="99" t="s">
        <v>888</v>
      </c>
      <c r="F608" s="114">
        <v>0.20508439687114047</v>
      </c>
    </row>
    <row r="609" spans="1:6">
      <c r="A609" t="s">
        <v>1</v>
      </c>
      <c r="B609" s="99" t="s">
        <v>448</v>
      </c>
      <c r="C609" s="99" t="s">
        <v>898</v>
      </c>
      <c r="D609" s="99" t="s">
        <v>908</v>
      </c>
      <c r="E609" s="99" t="s">
        <v>888</v>
      </c>
      <c r="F609" s="114">
        <v>0.20158797949984231</v>
      </c>
    </row>
    <row r="610" spans="1:6">
      <c r="A610" t="s">
        <v>537</v>
      </c>
      <c r="B610" s="99" t="s">
        <v>334</v>
      </c>
      <c r="C610" s="99" t="s">
        <v>899</v>
      </c>
      <c r="D610" s="99" t="s">
        <v>908</v>
      </c>
      <c r="E610" s="99" t="s">
        <v>888</v>
      </c>
      <c r="F610" s="114">
        <v>0.20970873786407765</v>
      </c>
    </row>
    <row r="611" spans="1:6">
      <c r="A611" t="s">
        <v>27</v>
      </c>
      <c r="B611" s="99" t="s">
        <v>409</v>
      </c>
      <c r="C611" s="99" t="s">
        <v>899</v>
      </c>
      <c r="D611" s="99" t="s">
        <v>908</v>
      </c>
      <c r="E611" s="99" t="s">
        <v>888</v>
      </c>
      <c r="F611" s="114">
        <v>0.23271982219716175</v>
      </c>
    </row>
    <row r="612" spans="1:6">
      <c r="A612" t="s">
        <v>715</v>
      </c>
      <c r="B612" s="99" t="s">
        <v>335</v>
      </c>
      <c r="C612" s="99" t="s">
        <v>899</v>
      </c>
      <c r="D612" s="99" t="s">
        <v>908</v>
      </c>
      <c r="E612" s="99" t="s">
        <v>888</v>
      </c>
      <c r="F612" s="114">
        <v>0.23795811518324608</v>
      </c>
    </row>
    <row r="613" spans="1:6">
      <c r="A613" t="s">
        <v>26</v>
      </c>
      <c r="B613" s="99" t="s">
        <v>410</v>
      </c>
      <c r="C613" s="99" t="s">
        <v>899</v>
      </c>
      <c r="D613" s="99" t="s">
        <v>908</v>
      </c>
      <c r="E613" s="99" t="s">
        <v>888</v>
      </c>
      <c r="F613" s="114">
        <v>0.21404827859131639</v>
      </c>
    </row>
    <row r="614" spans="1:6">
      <c r="A614" t="s">
        <v>25</v>
      </c>
      <c r="B614" s="99" t="s">
        <v>411</v>
      </c>
      <c r="C614" s="99" t="s">
        <v>899</v>
      </c>
      <c r="D614" s="99" t="s">
        <v>908</v>
      </c>
      <c r="E614" s="99" t="s">
        <v>888</v>
      </c>
      <c r="F614" s="114">
        <v>0.20604342190573721</v>
      </c>
    </row>
    <row r="615" spans="1:6">
      <c r="A615" t="s">
        <v>547</v>
      </c>
      <c r="B615" s="99" t="s">
        <v>546</v>
      </c>
      <c r="C615" s="99" t="s">
        <v>899</v>
      </c>
      <c r="D615" s="99" t="s">
        <v>908</v>
      </c>
      <c r="E615" s="99" t="s">
        <v>888</v>
      </c>
      <c r="F615" s="114">
        <v>0.23809364548478956</v>
      </c>
    </row>
    <row r="616" spans="1:6">
      <c r="A616" t="s">
        <v>540</v>
      </c>
      <c r="B616" s="99" t="s">
        <v>714</v>
      </c>
      <c r="C616" s="99" t="s">
        <v>899</v>
      </c>
      <c r="D616" s="99" t="s">
        <v>908</v>
      </c>
      <c r="E616" s="99" t="s">
        <v>888</v>
      </c>
      <c r="F616" s="114">
        <v>0.23838771593090211</v>
      </c>
    </row>
    <row r="617" spans="1:6">
      <c r="A617" t="s">
        <v>23</v>
      </c>
      <c r="B617" s="99" t="s">
        <v>412</v>
      </c>
      <c r="C617" s="99" t="s">
        <v>899</v>
      </c>
      <c r="D617" s="99" t="s">
        <v>908</v>
      </c>
      <c r="E617" s="99" t="s">
        <v>888</v>
      </c>
      <c r="F617" s="114">
        <v>0.21499482936918307</v>
      </c>
    </row>
    <row r="618" spans="1:6">
      <c r="A618" t="s">
        <v>22</v>
      </c>
      <c r="B618" s="99" t="s">
        <v>413</v>
      </c>
      <c r="C618" s="99" t="s">
        <v>899</v>
      </c>
      <c r="D618" s="99" t="s">
        <v>908</v>
      </c>
      <c r="E618" s="99" t="s">
        <v>888</v>
      </c>
      <c r="F618" s="114">
        <v>0.22810469153387342</v>
      </c>
    </row>
    <row r="619" spans="1:6">
      <c r="A619" t="s">
        <v>17</v>
      </c>
      <c r="B619" s="99" t="s">
        <v>414</v>
      </c>
      <c r="C619" s="99" t="s">
        <v>899</v>
      </c>
      <c r="D619" s="99" t="s">
        <v>908</v>
      </c>
      <c r="E619" s="99" t="s">
        <v>888</v>
      </c>
      <c r="F619" s="114">
        <v>0.21375647834138331</v>
      </c>
    </row>
    <row r="620" spans="1:6">
      <c r="A620" t="s">
        <v>21</v>
      </c>
      <c r="B620" s="99" t="s">
        <v>415</v>
      </c>
      <c r="C620" s="99" t="s">
        <v>899</v>
      </c>
      <c r="D620" s="99" t="s">
        <v>908</v>
      </c>
      <c r="E620" s="99" t="s">
        <v>888</v>
      </c>
      <c r="F620" s="114">
        <v>0.19702104400109322</v>
      </c>
    </row>
    <row r="621" spans="1:6">
      <c r="A621" t="s">
        <v>20</v>
      </c>
      <c r="B621" s="99" t="s">
        <v>416</v>
      </c>
      <c r="C621" s="99" t="s">
        <v>899</v>
      </c>
      <c r="D621" s="99" t="s">
        <v>908</v>
      </c>
      <c r="E621" s="99" t="s">
        <v>888</v>
      </c>
      <c r="F621" s="114">
        <v>0.19538365564566437</v>
      </c>
    </row>
    <row r="622" spans="1:6">
      <c r="A622" t="s">
        <v>16</v>
      </c>
      <c r="B622" s="99" t="s">
        <v>417</v>
      </c>
      <c r="C622" s="99" t="s">
        <v>899</v>
      </c>
      <c r="D622" s="99" t="s">
        <v>908</v>
      </c>
      <c r="E622" s="99" t="s">
        <v>888</v>
      </c>
      <c r="F622" s="114">
        <v>0.1977332170878642</v>
      </c>
    </row>
    <row r="623" spans="1:6">
      <c r="A623" t="s">
        <v>3</v>
      </c>
      <c r="B623" s="99" t="s">
        <v>418</v>
      </c>
      <c r="C623" s="99" t="s">
        <v>899</v>
      </c>
      <c r="D623" s="99" t="s">
        <v>908</v>
      </c>
      <c r="E623" s="99" t="s">
        <v>888</v>
      </c>
      <c r="F623" s="114">
        <v>0.25322890498005024</v>
      </c>
    </row>
    <row r="624" spans="1:6">
      <c r="A624" t="s">
        <v>19</v>
      </c>
      <c r="B624" s="99" t="s">
        <v>419</v>
      </c>
      <c r="C624" s="99" t="s">
        <v>899</v>
      </c>
      <c r="D624" s="99" t="s">
        <v>908</v>
      </c>
      <c r="E624" s="99" t="s">
        <v>888</v>
      </c>
      <c r="F624" s="114">
        <v>0.20219435736677116</v>
      </c>
    </row>
    <row r="625" spans="1:6">
      <c r="A625" t="s">
        <v>18</v>
      </c>
      <c r="B625" s="99" t="s">
        <v>420</v>
      </c>
      <c r="C625" s="99" t="s">
        <v>899</v>
      </c>
      <c r="D625" s="99" t="s">
        <v>908</v>
      </c>
      <c r="E625" s="99" t="s">
        <v>888</v>
      </c>
      <c r="F625" s="114">
        <v>0.23931654356178353</v>
      </c>
    </row>
    <row r="626" spans="1:6">
      <c r="A626" t="s">
        <v>24</v>
      </c>
      <c r="B626" s="99" t="s">
        <v>431</v>
      </c>
      <c r="C626" s="99" t="s">
        <v>899</v>
      </c>
      <c r="D626" s="99" t="s">
        <v>908</v>
      </c>
      <c r="E626" s="99" t="s">
        <v>888</v>
      </c>
      <c r="F626" s="114">
        <v>0.25496907216494846</v>
      </c>
    </row>
    <row r="627" spans="1:6">
      <c r="A627" t="s">
        <v>15</v>
      </c>
      <c r="B627" s="99" t="s">
        <v>432</v>
      </c>
      <c r="C627" s="99" t="s">
        <v>899</v>
      </c>
      <c r="D627" s="99" t="s">
        <v>908</v>
      </c>
      <c r="E627" s="99" t="s">
        <v>888</v>
      </c>
      <c r="F627" s="114">
        <v>0.24684967952590278</v>
      </c>
    </row>
    <row r="628" spans="1:6">
      <c r="A628" t="s">
        <v>14</v>
      </c>
      <c r="B628" s="99" t="s">
        <v>433</v>
      </c>
      <c r="C628" s="99" t="s">
        <v>899</v>
      </c>
      <c r="D628" s="99" t="s">
        <v>908</v>
      </c>
      <c r="E628" s="99" t="s">
        <v>888</v>
      </c>
      <c r="F628" s="114">
        <v>0.21404942965779472</v>
      </c>
    </row>
    <row r="629" spans="1:6">
      <c r="A629" t="s">
        <v>914</v>
      </c>
      <c r="B629" s="99" t="s">
        <v>895</v>
      </c>
      <c r="C629" s="99" t="s">
        <v>899</v>
      </c>
      <c r="D629" s="99" t="s">
        <v>908</v>
      </c>
      <c r="E629" s="99" t="s">
        <v>888</v>
      </c>
      <c r="F629" s="114">
        <v>0</v>
      </c>
    </row>
    <row r="630" spans="1:6">
      <c r="A630" t="s">
        <v>13</v>
      </c>
      <c r="B630" s="99" t="s">
        <v>435</v>
      </c>
      <c r="C630" s="99" t="s">
        <v>899</v>
      </c>
      <c r="D630" s="99" t="s">
        <v>908</v>
      </c>
      <c r="E630" s="99" t="s">
        <v>888</v>
      </c>
      <c r="F630" s="114">
        <v>0.24212157112913013</v>
      </c>
    </row>
    <row r="631" spans="1:6">
      <c r="A631" t="s">
        <v>538</v>
      </c>
      <c r="B631" s="99" t="s">
        <v>716</v>
      </c>
      <c r="C631" s="99" t="s">
        <v>899</v>
      </c>
      <c r="D631" s="99" t="s">
        <v>908</v>
      </c>
      <c r="E631" s="99" t="s">
        <v>888</v>
      </c>
      <c r="F631" s="114">
        <v>0.2095284872298625</v>
      </c>
    </row>
    <row r="632" spans="1:6">
      <c r="A632" t="s">
        <v>11</v>
      </c>
      <c r="B632" s="99" t="s">
        <v>436</v>
      </c>
      <c r="C632" s="99" t="s">
        <v>899</v>
      </c>
      <c r="D632" s="99" t="s">
        <v>908</v>
      </c>
      <c r="E632" s="99" t="s">
        <v>888</v>
      </c>
      <c r="F632" s="114">
        <v>0.19374282433983925</v>
      </c>
    </row>
    <row r="633" spans="1:6">
      <c r="A633" t="s">
        <v>534</v>
      </c>
      <c r="B633" s="99" t="s">
        <v>533</v>
      </c>
      <c r="C633" s="99" t="s">
        <v>899</v>
      </c>
      <c r="D633" s="99" t="s">
        <v>908</v>
      </c>
      <c r="E633" s="99" t="s">
        <v>888</v>
      </c>
      <c r="F633" s="114">
        <v>0.22380952380952376</v>
      </c>
    </row>
    <row r="634" spans="1:6">
      <c r="A634" t="s">
        <v>12</v>
      </c>
      <c r="B634" s="99" t="s">
        <v>437</v>
      </c>
      <c r="C634" s="99" t="s">
        <v>899</v>
      </c>
      <c r="D634" s="99" t="s">
        <v>908</v>
      </c>
      <c r="E634" s="99" t="s">
        <v>888</v>
      </c>
      <c r="F634" s="114">
        <v>0.18882247459653315</v>
      </c>
    </row>
    <row r="635" spans="1:6">
      <c r="A635" t="s">
        <v>543</v>
      </c>
      <c r="B635" s="99" t="s">
        <v>542</v>
      </c>
      <c r="C635" s="99" t="s">
        <v>899</v>
      </c>
      <c r="D635" s="99" t="s">
        <v>908</v>
      </c>
      <c r="E635" s="99" t="s">
        <v>888</v>
      </c>
      <c r="F635" s="114">
        <v>0.2338582677165354</v>
      </c>
    </row>
    <row r="636" spans="1:6">
      <c r="A636" t="s">
        <v>713</v>
      </c>
      <c r="B636" s="99" t="s">
        <v>65</v>
      </c>
      <c r="C636" s="99" t="s">
        <v>899</v>
      </c>
      <c r="D636" s="99" t="s">
        <v>908</v>
      </c>
      <c r="E636" s="99" t="s">
        <v>888</v>
      </c>
      <c r="F636" s="114">
        <v>0.21565495207667731</v>
      </c>
    </row>
    <row r="637" spans="1:6">
      <c r="A637" t="s">
        <v>10</v>
      </c>
      <c r="B637" s="99" t="s">
        <v>438</v>
      </c>
      <c r="C637" s="99" t="s">
        <v>899</v>
      </c>
      <c r="D637" s="99" t="s">
        <v>908</v>
      </c>
      <c r="E637" s="99" t="s">
        <v>888</v>
      </c>
      <c r="F637" s="114">
        <v>0.24472271914132382</v>
      </c>
    </row>
    <row r="638" spans="1:6">
      <c r="A638" t="s">
        <v>9</v>
      </c>
      <c r="B638" s="99" t="s">
        <v>439</v>
      </c>
      <c r="C638" s="99" t="s">
        <v>899</v>
      </c>
      <c r="D638" s="99" t="s">
        <v>908</v>
      </c>
      <c r="E638" s="99" t="s">
        <v>888</v>
      </c>
      <c r="F638" s="114">
        <v>0.21234743242628926</v>
      </c>
    </row>
    <row r="639" spans="1:6">
      <c r="A639" t="s">
        <v>545</v>
      </c>
      <c r="B639" s="99" t="s">
        <v>544</v>
      </c>
      <c r="C639" s="99" t="s">
        <v>899</v>
      </c>
      <c r="D639" s="99" t="s">
        <v>908</v>
      </c>
      <c r="E639" s="99" t="s">
        <v>888</v>
      </c>
      <c r="F639" s="114">
        <v>0.21825269892019483</v>
      </c>
    </row>
    <row r="640" spans="1:6">
      <c r="A640" t="s">
        <v>8</v>
      </c>
      <c r="B640" s="99" t="s">
        <v>440</v>
      </c>
      <c r="C640" s="99" t="s">
        <v>899</v>
      </c>
      <c r="D640" s="99" t="s">
        <v>908</v>
      </c>
      <c r="E640" s="99" t="s">
        <v>888</v>
      </c>
      <c r="F640" s="114">
        <v>0.20776926877470356</v>
      </c>
    </row>
    <row r="641" spans="1:6">
      <c r="A641" t="s">
        <v>7</v>
      </c>
      <c r="B641" s="99" t="s">
        <v>441</v>
      </c>
      <c r="C641" s="99" t="s">
        <v>899</v>
      </c>
      <c r="D641" s="99" t="s">
        <v>908</v>
      </c>
      <c r="E641" s="99" t="s">
        <v>888</v>
      </c>
      <c r="F641" s="114">
        <v>0.25574718294625487</v>
      </c>
    </row>
    <row r="642" spans="1:6">
      <c r="A642" t="s">
        <v>6</v>
      </c>
      <c r="B642" s="99" t="s">
        <v>442</v>
      </c>
      <c r="C642" s="99" t="s">
        <v>899</v>
      </c>
      <c r="D642" s="99" t="s">
        <v>908</v>
      </c>
      <c r="E642" s="99" t="s">
        <v>888</v>
      </c>
      <c r="F642" s="114">
        <v>0.22370248322937508</v>
      </c>
    </row>
    <row r="643" spans="1:6">
      <c r="A643" t="s">
        <v>2</v>
      </c>
      <c r="B643" s="99" t="s">
        <v>443</v>
      </c>
      <c r="C643" s="99" t="s">
        <v>899</v>
      </c>
      <c r="D643" s="99" t="s">
        <v>908</v>
      </c>
      <c r="E643" s="99" t="s">
        <v>888</v>
      </c>
      <c r="F643" s="114">
        <v>0.20403388463089953</v>
      </c>
    </row>
    <row r="644" spans="1:6">
      <c r="A644" t="s">
        <v>4</v>
      </c>
      <c r="B644" s="99" t="s">
        <v>444</v>
      </c>
      <c r="C644" s="99" t="s">
        <v>899</v>
      </c>
      <c r="D644" s="99" t="s">
        <v>908</v>
      </c>
      <c r="E644" s="99" t="s">
        <v>888</v>
      </c>
      <c r="F644" s="114">
        <v>0.25005861664712775</v>
      </c>
    </row>
    <row r="645" spans="1:6">
      <c r="A645" t="s">
        <v>5</v>
      </c>
      <c r="B645" s="99" t="s">
        <v>447</v>
      </c>
      <c r="C645" s="99" t="s">
        <v>899</v>
      </c>
      <c r="D645" s="99" t="s">
        <v>908</v>
      </c>
      <c r="E645" s="99" t="s">
        <v>888</v>
      </c>
      <c r="F645" s="114">
        <v>0.22787155207904494</v>
      </c>
    </row>
    <row r="646" spans="1:6">
      <c r="A646" t="s">
        <v>1</v>
      </c>
      <c r="B646" s="99" t="s">
        <v>448</v>
      </c>
      <c r="C646" s="99" t="s">
        <v>899</v>
      </c>
      <c r="D646" s="99" t="s">
        <v>908</v>
      </c>
      <c r="E646" s="99" t="s">
        <v>888</v>
      </c>
      <c r="F646" s="114">
        <v>0.21294455660823605</v>
      </c>
    </row>
    <row r="647" spans="1:6">
      <c r="A647" t="s">
        <v>537</v>
      </c>
      <c r="B647" s="99" t="s">
        <v>334</v>
      </c>
      <c r="C647" s="99" t="s">
        <v>900</v>
      </c>
      <c r="D647" s="99" t="s">
        <v>908</v>
      </c>
      <c r="E647" s="99" t="s">
        <v>888</v>
      </c>
      <c r="F647" s="114">
        <v>0.22639011473962928</v>
      </c>
    </row>
    <row r="648" spans="1:6">
      <c r="A648" t="s">
        <v>27</v>
      </c>
      <c r="B648" s="99" t="s">
        <v>409</v>
      </c>
      <c r="C648" s="99" t="s">
        <v>900</v>
      </c>
      <c r="D648" s="99" t="s">
        <v>908</v>
      </c>
      <c r="E648" s="99" t="s">
        <v>888</v>
      </c>
      <c r="F648" s="114">
        <v>0.24340880677863275</v>
      </c>
    </row>
    <row r="649" spans="1:6">
      <c r="A649" t="s">
        <v>715</v>
      </c>
      <c r="B649" s="99" t="s">
        <v>335</v>
      </c>
      <c r="C649" s="99" t="s">
        <v>900</v>
      </c>
      <c r="D649" s="99" t="s">
        <v>908</v>
      </c>
      <c r="E649" s="99" t="s">
        <v>888</v>
      </c>
      <c r="F649" s="114">
        <v>0.22853403141361256</v>
      </c>
    </row>
    <row r="650" spans="1:6">
      <c r="A650" t="s">
        <v>26</v>
      </c>
      <c r="B650" s="99" t="s">
        <v>410</v>
      </c>
      <c r="C650" s="99" t="s">
        <v>900</v>
      </c>
      <c r="D650" s="99" t="s">
        <v>908</v>
      </c>
      <c r="E650" s="99" t="s">
        <v>888</v>
      </c>
      <c r="F650" s="114">
        <v>0.20247328848406296</v>
      </c>
    </row>
    <row r="651" spans="1:6">
      <c r="A651" t="s">
        <v>25</v>
      </c>
      <c r="B651" s="99" t="s">
        <v>411</v>
      </c>
      <c r="C651" s="99" t="s">
        <v>900</v>
      </c>
      <c r="D651" s="99" t="s">
        <v>908</v>
      </c>
      <c r="E651" s="99" t="s">
        <v>888</v>
      </c>
      <c r="F651" s="114">
        <v>0.25328904730970409</v>
      </c>
    </row>
    <row r="652" spans="1:6">
      <c r="A652" t="s">
        <v>547</v>
      </c>
      <c r="B652" s="99" t="s">
        <v>546</v>
      </c>
      <c r="C652" s="99" t="s">
        <v>900</v>
      </c>
      <c r="D652" s="99" t="s">
        <v>908</v>
      </c>
      <c r="E652" s="99" t="s">
        <v>888</v>
      </c>
      <c r="F652" s="114">
        <v>0.2311705685621627</v>
      </c>
    </row>
    <row r="653" spans="1:6">
      <c r="A653" t="s">
        <v>540</v>
      </c>
      <c r="B653" s="99" t="s">
        <v>714</v>
      </c>
      <c r="C653" s="99" t="s">
        <v>900</v>
      </c>
      <c r="D653" s="99" t="s">
        <v>908</v>
      </c>
      <c r="E653" s="99" t="s">
        <v>888</v>
      </c>
      <c r="F653" s="114">
        <v>0.26170825335892517</v>
      </c>
    </row>
    <row r="654" spans="1:6">
      <c r="A654" t="s">
        <v>23</v>
      </c>
      <c r="B654" s="99" t="s">
        <v>412</v>
      </c>
      <c r="C654" s="99" t="s">
        <v>900</v>
      </c>
      <c r="D654" s="99" t="s">
        <v>908</v>
      </c>
      <c r="E654" s="99" t="s">
        <v>888</v>
      </c>
      <c r="F654" s="114">
        <v>0.28479834539813859</v>
      </c>
    </row>
    <row r="655" spans="1:6">
      <c r="A655" t="s">
        <v>22</v>
      </c>
      <c r="B655" s="99" t="s">
        <v>413</v>
      </c>
      <c r="C655" s="99" t="s">
        <v>900</v>
      </c>
      <c r="D655" s="99" t="s">
        <v>908</v>
      </c>
      <c r="E655" s="99" t="s">
        <v>888</v>
      </c>
      <c r="F655" s="114">
        <v>0.21368289860233239</v>
      </c>
    </row>
    <row r="656" spans="1:6">
      <c r="A656" t="s">
        <v>17</v>
      </c>
      <c r="B656" s="99" t="s">
        <v>414</v>
      </c>
      <c r="C656" s="99" t="s">
        <v>900</v>
      </c>
      <c r="D656" s="99" t="s">
        <v>908</v>
      </c>
      <c r="E656" s="99" t="s">
        <v>888</v>
      </c>
      <c r="F656" s="114">
        <v>0.19843879966733619</v>
      </c>
    </row>
    <row r="657" spans="1:6">
      <c r="A657" t="s">
        <v>21</v>
      </c>
      <c r="B657" s="99" t="s">
        <v>415</v>
      </c>
      <c r="C657" s="99" t="s">
        <v>900</v>
      </c>
      <c r="D657" s="99" t="s">
        <v>908</v>
      </c>
      <c r="E657" s="99" t="s">
        <v>888</v>
      </c>
      <c r="F657" s="114">
        <v>0.19800491937687889</v>
      </c>
    </row>
    <row r="658" spans="1:6">
      <c r="A658" t="s">
        <v>20</v>
      </c>
      <c r="B658" s="99" t="s">
        <v>416</v>
      </c>
      <c r="C658" s="99" t="s">
        <v>900</v>
      </c>
      <c r="D658" s="99" t="s">
        <v>908</v>
      </c>
      <c r="E658" s="99" t="s">
        <v>888</v>
      </c>
      <c r="F658" s="114">
        <v>0.1869619463505926</v>
      </c>
    </row>
    <row r="659" spans="1:6">
      <c r="A659" t="s">
        <v>16</v>
      </c>
      <c r="B659" s="99" t="s">
        <v>417</v>
      </c>
      <c r="C659" s="99" t="s">
        <v>900</v>
      </c>
      <c r="D659" s="99" t="s">
        <v>908</v>
      </c>
      <c r="E659" s="99" t="s">
        <v>888</v>
      </c>
      <c r="F659" s="114">
        <v>0.23289559720989747</v>
      </c>
    </row>
    <row r="660" spans="1:6">
      <c r="A660" t="s">
        <v>3</v>
      </c>
      <c r="B660" s="99" t="s">
        <v>418</v>
      </c>
      <c r="C660" s="99" t="s">
        <v>900</v>
      </c>
      <c r="D660" s="99" t="s">
        <v>908</v>
      </c>
      <c r="E660" s="99" t="s">
        <v>888</v>
      </c>
      <c r="F660" s="114">
        <v>0.24564799763558445</v>
      </c>
    </row>
    <row r="661" spans="1:6">
      <c r="A661" t="s">
        <v>19</v>
      </c>
      <c r="B661" s="99" t="s">
        <v>419</v>
      </c>
      <c r="C661" s="99" t="s">
        <v>900</v>
      </c>
      <c r="D661" s="99" t="s">
        <v>908</v>
      </c>
      <c r="E661" s="99" t="s">
        <v>888</v>
      </c>
      <c r="F661" s="114">
        <v>0.20250783699059566</v>
      </c>
    </row>
    <row r="662" spans="1:6">
      <c r="A662" t="s">
        <v>18</v>
      </c>
      <c r="B662" s="99" t="s">
        <v>420</v>
      </c>
      <c r="C662" s="99" t="s">
        <v>900</v>
      </c>
      <c r="D662" s="99" t="s">
        <v>908</v>
      </c>
      <c r="E662" s="99" t="s">
        <v>888</v>
      </c>
      <c r="F662" s="114">
        <v>0.22674201299236016</v>
      </c>
    </row>
    <row r="663" spans="1:6">
      <c r="A663" t="s">
        <v>24</v>
      </c>
      <c r="B663" s="99" t="s">
        <v>431</v>
      </c>
      <c r="C663" s="99" t="s">
        <v>900</v>
      </c>
      <c r="D663" s="99" t="s">
        <v>908</v>
      </c>
      <c r="E663" s="99" t="s">
        <v>888</v>
      </c>
      <c r="F663" s="114">
        <v>0.22824742268041243</v>
      </c>
    </row>
    <row r="664" spans="1:6">
      <c r="A664" t="s">
        <v>15</v>
      </c>
      <c r="B664" s="99" t="s">
        <v>432</v>
      </c>
      <c r="C664" s="99" t="s">
        <v>900</v>
      </c>
      <c r="D664" s="99" t="s">
        <v>908</v>
      </c>
      <c r="E664" s="99" t="s">
        <v>888</v>
      </c>
      <c r="F664" s="114">
        <v>0.24717620026588608</v>
      </c>
    </row>
    <row r="665" spans="1:6">
      <c r="A665" t="s">
        <v>14</v>
      </c>
      <c r="B665" s="99" t="s">
        <v>433</v>
      </c>
      <c r="C665" s="99" t="s">
        <v>900</v>
      </c>
      <c r="D665" s="99" t="s">
        <v>908</v>
      </c>
      <c r="E665" s="99" t="s">
        <v>888</v>
      </c>
      <c r="F665" s="114">
        <v>0.20686311787072242</v>
      </c>
    </row>
    <row r="666" spans="1:6">
      <c r="A666" t="s">
        <v>914</v>
      </c>
      <c r="B666" s="99" t="s">
        <v>895</v>
      </c>
      <c r="C666" s="99" t="s">
        <v>900</v>
      </c>
      <c r="D666" s="99" t="s">
        <v>908</v>
      </c>
      <c r="E666" s="99" t="s">
        <v>888</v>
      </c>
      <c r="F666" s="114">
        <v>0</v>
      </c>
    </row>
    <row r="667" spans="1:6">
      <c r="A667" t="s">
        <v>13</v>
      </c>
      <c r="B667" s="99" t="s">
        <v>435</v>
      </c>
      <c r="C667" s="99" t="s">
        <v>900</v>
      </c>
      <c r="D667" s="99" t="s">
        <v>908</v>
      </c>
      <c r="E667" s="99" t="s">
        <v>888</v>
      </c>
      <c r="F667" s="114">
        <v>0.23916886904233758</v>
      </c>
    </row>
    <row r="668" spans="1:6">
      <c r="A668" t="s">
        <v>538</v>
      </c>
      <c r="B668" s="99" t="s">
        <v>716</v>
      </c>
      <c r="C668" s="99" t="s">
        <v>900</v>
      </c>
      <c r="D668" s="99" t="s">
        <v>908</v>
      </c>
      <c r="E668" s="99" t="s">
        <v>888</v>
      </c>
      <c r="F668" s="114">
        <v>0.29174852652259337</v>
      </c>
    </row>
    <row r="669" spans="1:6">
      <c r="A669" t="s">
        <v>11</v>
      </c>
      <c r="B669" s="99" t="s">
        <v>436</v>
      </c>
      <c r="C669" s="99" t="s">
        <v>900</v>
      </c>
      <c r="D669" s="99" t="s">
        <v>908</v>
      </c>
      <c r="E669" s="99" t="s">
        <v>888</v>
      </c>
      <c r="F669" s="114">
        <v>0.19374282433983925</v>
      </c>
    </row>
    <row r="670" spans="1:6">
      <c r="A670" t="s">
        <v>534</v>
      </c>
      <c r="B670" s="99" t="s">
        <v>533</v>
      </c>
      <c r="C670" s="99" t="s">
        <v>900</v>
      </c>
      <c r="D670" s="99" t="s">
        <v>908</v>
      </c>
      <c r="E670" s="99" t="s">
        <v>888</v>
      </c>
      <c r="F670" s="114">
        <v>0.19285714285714284</v>
      </c>
    </row>
    <row r="671" spans="1:6">
      <c r="A671" t="s">
        <v>12</v>
      </c>
      <c r="B671" s="99" t="s">
        <v>437</v>
      </c>
      <c r="C671" s="99" t="s">
        <v>900</v>
      </c>
      <c r="D671" s="99" t="s">
        <v>908</v>
      </c>
      <c r="E671" s="99" t="s">
        <v>888</v>
      </c>
      <c r="F671" s="114">
        <v>0.18075313807531379</v>
      </c>
    </row>
    <row r="672" spans="1:6">
      <c r="A672" t="s">
        <v>543</v>
      </c>
      <c r="B672" s="99" t="s">
        <v>542</v>
      </c>
      <c r="C672" s="99" t="s">
        <v>900</v>
      </c>
      <c r="D672" s="99" t="s">
        <v>908</v>
      </c>
      <c r="E672" s="99" t="s">
        <v>888</v>
      </c>
      <c r="F672" s="114">
        <v>0.22110236220472437</v>
      </c>
    </row>
    <row r="673" spans="1:6">
      <c r="A673" t="s">
        <v>713</v>
      </c>
      <c r="B673" s="99" t="s">
        <v>65</v>
      </c>
      <c r="C673" s="99" t="s">
        <v>900</v>
      </c>
      <c r="D673" s="99" t="s">
        <v>908</v>
      </c>
      <c r="E673" s="99" t="s">
        <v>888</v>
      </c>
      <c r="F673" s="114">
        <v>0.25361022364217245</v>
      </c>
    </row>
    <row r="674" spans="1:6">
      <c r="A674" t="s">
        <v>10</v>
      </c>
      <c r="B674" s="99" t="s">
        <v>438</v>
      </c>
      <c r="C674" s="99" t="s">
        <v>900</v>
      </c>
      <c r="D674" s="99" t="s">
        <v>908</v>
      </c>
      <c r="E674" s="99" t="s">
        <v>888</v>
      </c>
      <c r="F674" s="114">
        <v>0.27853309481216459</v>
      </c>
    </row>
    <row r="675" spans="1:6">
      <c r="A675" t="s">
        <v>9</v>
      </c>
      <c r="B675" s="99" t="s">
        <v>439</v>
      </c>
      <c r="C675" s="99" t="s">
        <v>900</v>
      </c>
      <c r="D675" s="99" t="s">
        <v>908</v>
      </c>
      <c r="E675" s="99" t="s">
        <v>888</v>
      </c>
      <c r="F675" s="114">
        <v>0.20036394301174751</v>
      </c>
    </row>
    <row r="676" spans="1:6">
      <c r="A676" t="s">
        <v>545</v>
      </c>
      <c r="B676" s="99" t="s">
        <v>544</v>
      </c>
      <c r="C676" s="99" t="s">
        <v>900</v>
      </c>
      <c r="D676" s="99" t="s">
        <v>908</v>
      </c>
      <c r="E676" s="99" t="s">
        <v>888</v>
      </c>
      <c r="F676" s="114">
        <v>0.20367852858862168</v>
      </c>
    </row>
    <row r="677" spans="1:6">
      <c r="A677" t="s">
        <v>8</v>
      </c>
      <c r="B677" s="99" t="s">
        <v>440</v>
      </c>
      <c r="C677" s="99" t="s">
        <v>900</v>
      </c>
      <c r="D677" s="99" t="s">
        <v>908</v>
      </c>
      <c r="E677" s="99" t="s">
        <v>888</v>
      </c>
      <c r="F677" s="114">
        <v>0.19832015810276679</v>
      </c>
    </row>
    <row r="678" spans="1:6">
      <c r="A678" t="s">
        <v>7</v>
      </c>
      <c r="B678" s="99" t="s">
        <v>441</v>
      </c>
      <c r="C678" s="99" t="s">
        <v>900</v>
      </c>
      <c r="D678" s="99" t="s">
        <v>908</v>
      </c>
      <c r="E678" s="99" t="s">
        <v>888</v>
      </c>
      <c r="F678" s="114">
        <v>0.27698570332933481</v>
      </c>
    </row>
    <row r="679" spans="1:6">
      <c r="A679" t="s">
        <v>6</v>
      </c>
      <c r="B679" s="99" t="s">
        <v>442</v>
      </c>
      <c r="C679" s="99" t="s">
        <v>900</v>
      </c>
      <c r="D679" s="99" t="s">
        <v>908</v>
      </c>
      <c r="E679" s="99" t="s">
        <v>888</v>
      </c>
      <c r="F679" s="114">
        <v>0.25897375544309748</v>
      </c>
    </row>
    <row r="680" spans="1:6">
      <c r="A680" t="s">
        <v>2</v>
      </c>
      <c r="B680" s="99" t="s">
        <v>443</v>
      </c>
      <c r="C680" s="99" t="s">
        <v>900</v>
      </c>
      <c r="D680" s="99" t="s">
        <v>908</v>
      </c>
      <c r="E680" s="99" t="s">
        <v>888</v>
      </c>
      <c r="F680" s="114">
        <v>0.19985881403791855</v>
      </c>
    </row>
    <row r="681" spans="1:6">
      <c r="A681" t="s">
        <v>4</v>
      </c>
      <c r="B681" s="99" t="s">
        <v>444</v>
      </c>
      <c r="C681" s="99" t="s">
        <v>900</v>
      </c>
      <c r="D681" s="99" t="s">
        <v>908</v>
      </c>
      <c r="E681" s="99" t="s">
        <v>888</v>
      </c>
      <c r="F681" s="114">
        <v>0.24847596717467754</v>
      </c>
    </row>
    <row r="682" spans="1:6">
      <c r="A682" t="s">
        <v>5</v>
      </c>
      <c r="B682" s="99" t="s">
        <v>447</v>
      </c>
      <c r="C682" s="99" t="s">
        <v>900</v>
      </c>
      <c r="D682" s="99" t="s">
        <v>908</v>
      </c>
      <c r="E682" s="99" t="s">
        <v>888</v>
      </c>
      <c r="F682" s="114">
        <v>0.25732811856731169</v>
      </c>
    </row>
    <row r="683" spans="1:6">
      <c r="A683" t="s">
        <v>1</v>
      </c>
      <c r="B683" s="99" t="s">
        <v>448</v>
      </c>
      <c r="C683" s="99" t="s">
        <v>900</v>
      </c>
      <c r="D683" s="99" t="s">
        <v>908</v>
      </c>
      <c r="E683" s="99" t="s">
        <v>888</v>
      </c>
      <c r="F683" s="114">
        <v>0.20504736760387418</v>
      </c>
    </row>
    <row r="684" spans="1:6">
      <c r="A684" t="s">
        <v>537</v>
      </c>
      <c r="B684" s="99" t="s">
        <v>334</v>
      </c>
      <c r="C684" s="99" t="s">
        <v>502</v>
      </c>
      <c r="D684" s="99" t="s">
        <v>908</v>
      </c>
      <c r="E684" s="99" t="s">
        <v>888</v>
      </c>
      <c r="F684" s="114">
        <v>0.16681376875551635</v>
      </c>
    </row>
    <row r="685" spans="1:6">
      <c r="A685" t="s">
        <v>27</v>
      </c>
      <c r="B685" s="99" t="s">
        <v>409</v>
      </c>
      <c r="C685" s="99" t="s">
        <v>502</v>
      </c>
      <c r="D685" s="99" t="s">
        <v>908</v>
      </c>
      <c r="E685" s="99" t="s">
        <v>888</v>
      </c>
      <c r="F685" s="114">
        <v>0.17571190443128562</v>
      </c>
    </row>
    <row r="686" spans="1:6">
      <c r="A686" t="s">
        <v>715</v>
      </c>
      <c r="B686" s="99" t="s">
        <v>335</v>
      </c>
      <c r="C686" s="99" t="s">
        <v>502</v>
      </c>
      <c r="D686" s="99" t="s">
        <v>908</v>
      </c>
      <c r="E686" s="99" t="s">
        <v>888</v>
      </c>
      <c r="F686" s="114">
        <v>0.13664921465968588</v>
      </c>
    </row>
    <row r="687" spans="1:6">
      <c r="A687" t="s">
        <v>26</v>
      </c>
      <c r="B687" s="99" t="s">
        <v>410</v>
      </c>
      <c r="C687" s="99" t="s">
        <v>502</v>
      </c>
      <c r="D687" s="99" t="s">
        <v>908</v>
      </c>
      <c r="E687" s="99" t="s">
        <v>888</v>
      </c>
      <c r="F687" s="114">
        <v>0.1426394934709185</v>
      </c>
    </row>
    <row r="688" spans="1:6">
      <c r="A688" t="s">
        <v>25</v>
      </c>
      <c r="B688" s="99" t="s">
        <v>411</v>
      </c>
      <c r="C688" s="99" t="s">
        <v>502</v>
      </c>
      <c r="D688" s="99" t="s">
        <v>908</v>
      </c>
      <c r="E688" s="99" t="s">
        <v>888</v>
      </c>
      <c r="F688" s="114">
        <v>0.20035644847726802</v>
      </c>
    </row>
    <row r="689" spans="1:6">
      <c r="A689" t="s">
        <v>547</v>
      </c>
      <c r="B689" s="99" t="s">
        <v>546</v>
      </c>
      <c r="C689" s="99" t="s">
        <v>502</v>
      </c>
      <c r="D689" s="99" t="s">
        <v>908</v>
      </c>
      <c r="E689" s="99" t="s">
        <v>888</v>
      </c>
      <c r="F689" s="114">
        <v>0.14959866220717888</v>
      </c>
    </row>
    <row r="690" spans="1:6">
      <c r="A690" t="s">
        <v>540</v>
      </c>
      <c r="B690" s="99" t="s">
        <v>714</v>
      </c>
      <c r="C690" s="99" t="s">
        <v>502</v>
      </c>
      <c r="D690" s="99" t="s">
        <v>908</v>
      </c>
      <c r="E690" s="99" t="s">
        <v>888</v>
      </c>
      <c r="F690" s="114">
        <v>0.17101727447216891</v>
      </c>
    </row>
    <row r="691" spans="1:6">
      <c r="A691" t="s">
        <v>23</v>
      </c>
      <c r="B691" s="99" t="s">
        <v>412</v>
      </c>
      <c r="C691" s="99" t="s">
        <v>502</v>
      </c>
      <c r="D691" s="99" t="s">
        <v>908</v>
      </c>
      <c r="E691" s="99" t="s">
        <v>888</v>
      </c>
      <c r="F691" s="114">
        <v>0.21220268872802484</v>
      </c>
    </row>
    <row r="692" spans="1:6">
      <c r="A692" t="s">
        <v>22</v>
      </c>
      <c r="B692" s="99" t="s">
        <v>413</v>
      </c>
      <c r="C692" s="99" t="s">
        <v>502</v>
      </c>
      <c r="D692" s="99" t="s">
        <v>908</v>
      </c>
      <c r="E692" s="99" t="s">
        <v>888</v>
      </c>
      <c r="F692" s="114">
        <v>0.14662156147066679</v>
      </c>
    </row>
    <row r="693" spans="1:6">
      <c r="A693" t="s">
        <v>17</v>
      </c>
      <c r="B693" s="99" t="s">
        <v>414</v>
      </c>
      <c r="C693" s="99" t="s">
        <v>502</v>
      </c>
      <c r="D693" s="99" t="s">
        <v>908</v>
      </c>
      <c r="E693" s="99" t="s">
        <v>888</v>
      </c>
      <c r="F693" s="114">
        <v>0.13711049971204067</v>
      </c>
    </row>
    <row r="694" spans="1:6">
      <c r="A694" t="s">
        <v>21</v>
      </c>
      <c r="B694" s="99" t="s">
        <v>415</v>
      </c>
      <c r="C694" s="99" t="s">
        <v>502</v>
      </c>
      <c r="D694" s="99" t="s">
        <v>908</v>
      </c>
      <c r="E694" s="99" t="s">
        <v>888</v>
      </c>
      <c r="F694" s="114">
        <v>0.17512981688986062</v>
      </c>
    </row>
    <row r="695" spans="1:6">
      <c r="A695" t="s">
        <v>20</v>
      </c>
      <c r="B695" s="99" t="s">
        <v>416</v>
      </c>
      <c r="C695" s="99" t="s">
        <v>502</v>
      </c>
      <c r="D695" s="99" t="s">
        <v>908</v>
      </c>
      <c r="E695" s="99" t="s">
        <v>888</v>
      </c>
      <c r="F695" s="114">
        <v>0.14148471615720526</v>
      </c>
    </row>
    <row r="696" spans="1:6">
      <c r="A696" t="s">
        <v>16</v>
      </c>
      <c r="B696" s="99" t="s">
        <v>417</v>
      </c>
      <c r="C696" s="99" t="s">
        <v>502</v>
      </c>
      <c r="D696" s="99" t="s">
        <v>908</v>
      </c>
      <c r="E696" s="99" t="s">
        <v>888</v>
      </c>
      <c r="F696" s="114">
        <v>0.22892327811703669</v>
      </c>
    </row>
    <row r="697" spans="1:6">
      <c r="A697" t="s">
        <v>3</v>
      </c>
      <c r="B697" s="99" t="s">
        <v>418</v>
      </c>
      <c r="C697" s="99" t="s">
        <v>502</v>
      </c>
      <c r="D697" s="99" t="s">
        <v>908</v>
      </c>
      <c r="E697" s="99" t="s">
        <v>888</v>
      </c>
      <c r="F697" s="114">
        <v>0.17369587705039161</v>
      </c>
    </row>
    <row r="698" spans="1:6">
      <c r="A698" t="s">
        <v>19</v>
      </c>
      <c r="B698" s="99" t="s">
        <v>419</v>
      </c>
      <c r="C698" s="99" t="s">
        <v>502</v>
      </c>
      <c r="D698" s="99" t="s">
        <v>908</v>
      </c>
      <c r="E698" s="99" t="s">
        <v>888</v>
      </c>
      <c r="F698" s="114">
        <v>0.1542319749216301</v>
      </c>
    </row>
    <row r="699" spans="1:6">
      <c r="A699" t="s">
        <v>18</v>
      </c>
      <c r="B699" s="99" t="s">
        <v>420</v>
      </c>
      <c r="C699" s="99" t="s">
        <v>502</v>
      </c>
      <c r="D699" s="99" t="s">
        <v>908</v>
      </c>
      <c r="E699" s="99" t="s">
        <v>888</v>
      </c>
      <c r="F699" s="114">
        <v>0.1621073240188326</v>
      </c>
    </row>
    <row r="700" spans="1:6">
      <c r="A700" t="s">
        <v>24</v>
      </c>
      <c r="B700" s="99" t="s">
        <v>431</v>
      </c>
      <c r="C700" s="99" t="s">
        <v>502</v>
      </c>
      <c r="D700" s="99" t="s">
        <v>908</v>
      </c>
      <c r="E700" s="99" t="s">
        <v>888</v>
      </c>
      <c r="F700" s="114">
        <v>0.14474226804123716</v>
      </c>
    </row>
    <row r="701" spans="1:6">
      <c r="A701" t="s">
        <v>15</v>
      </c>
      <c r="B701" s="99" t="s">
        <v>432</v>
      </c>
      <c r="C701" s="99" t="s">
        <v>502</v>
      </c>
      <c r="D701" s="99" t="s">
        <v>908</v>
      </c>
      <c r="E701" s="99" t="s">
        <v>888</v>
      </c>
      <c r="F701" s="114">
        <v>0.18905550852645547</v>
      </c>
    </row>
    <row r="702" spans="1:6">
      <c r="A702" t="s">
        <v>14</v>
      </c>
      <c r="B702" s="99" t="s">
        <v>433</v>
      </c>
      <c r="C702" s="99" t="s">
        <v>502</v>
      </c>
      <c r="D702" s="99" t="s">
        <v>908</v>
      </c>
      <c r="E702" s="99" t="s">
        <v>888</v>
      </c>
      <c r="F702" s="114">
        <v>0.18479087452471485</v>
      </c>
    </row>
    <row r="703" spans="1:6">
      <c r="A703" t="s">
        <v>914</v>
      </c>
      <c r="B703" s="99" t="s">
        <v>895</v>
      </c>
      <c r="C703" s="99" t="s">
        <v>502</v>
      </c>
      <c r="D703" s="99" t="s">
        <v>908</v>
      </c>
      <c r="E703" s="99" t="s">
        <v>888</v>
      </c>
      <c r="F703" s="114">
        <v>0</v>
      </c>
    </row>
    <row r="704" spans="1:6">
      <c r="A704" t="s">
        <v>13</v>
      </c>
      <c r="B704" s="99" t="s">
        <v>435</v>
      </c>
      <c r="C704" s="99" t="s">
        <v>502</v>
      </c>
      <c r="D704" s="99" t="s">
        <v>908</v>
      </c>
      <c r="E704" s="99" t="s">
        <v>888</v>
      </c>
      <c r="F704" s="114">
        <v>0.16608949239034712</v>
      </c>
    </row>
    <row r="705" spans="1:6">
      <c r="A705" t="s">
        <v>538</v>
      </c>
      <c r="B705" s="99" t="s">
        <v>716</v>
      </c>
      <c r="C705" s="99" t="s">
        <v>502</v>
      </c>
      <c r="D705" s="99" t="s">
        <v>908</v>
      </c>
      <c r="E705" s="99" t="s">
        <v>888</v>
      </c>
      <c r="F705" s="114">
        <v>0.19891944990176821</v>
      </c>
    </row>
    <row r="706" spans="1:6">
      <c r="A706" t="s">
        <v>11</v>
      </c>
      <c r="B706" s="99" t="s">
        <v>436</v>
      </c>
      <c r="C706" s="99" t="s">
        <v>502</v>
      </c>
      <c r="D706" s="99" t="s">
        <v>908</v>
      </c>
      <c r="E706" s="99" t="s">
        <v>888</v>
      </c>
      <c r="F706" s="114">
        <v>0.15034443168771525</v>
      </c>
    </row>
    <row r="707" spans="1:6">
      <c r="A707" t="s">
        <v>534</v>
      </c>
      <c r="B707" s="99" t="s">
        <v>533</v>
      </c>
      <c r="C707" s="99" t="s">
        <v>502</v>
      </c>
      <c r="D707" s="99" t="s">
        <v>908</v>
      </c>
      <c r="E707" s="99" t="s">
        <v>888</v>
      </c>
      <c r="F707" s="114">
        <v>0.12857142857142856</v>
      </c>
    </row>
    <row r="708" spans="1:6">
      <c r="A708" t="s">
        <v>12</v>
      </c>
      <c r="B708" s="99" t="s">
        <v>437</v>
      </c>
      <c r="C708" s="99" t="s">
        <v>502</v>
      </c>
      <c r="D708" s="99" t="s">
        <v>908</v>
      </c>
      <c r="E708" s="99" t="s">
        <v>888</v>
      </c>
      <c r="F708" s="114">
        <v>0.14847579199043631</v>
      </c>
    </row>
    <row r="709" spans="1:6">
      <c r="A709" t="s">
        <v>543</v>
      </c>
      <c r="B709" s="99" t="s">
        <v>542</v>
      </c>
      <c r="C709" s="99" t="s">
        <v>502</v>
      </c>
      <c r="D709" s="99" t="s">
        <v>908</v>
      </c>
      <c r="E709" s="99" t="s">
        <v>888</v>
      </c>
      <c r="F709" s="114">
        <v>0.13818897637795272</v>
      </c>
    </row>
    <row r="710" spans="1:6">
      <c r="A710" t="s">
        <v>713</v>
      </c>
      <c r="B710" s="99" t="s">
        <v>65</v>
      </c>
      <c r="C710" s="99" t="s">
        <v>502</v>
      </c>
      <c r="D710" s="99" t="s">
        <v>908</v>
      </c>
      <c r="E710" s="99" t="s">
        <v>888</v>
      </c>
      <c r="F710" s="114">
        <v>0.21392971246006393</v>
      </c>
    </row>
    <row r="711" spans="1:6">
      <c r="A711" t="s">
        <v>10</v>
      </c>
      <c r="B711" s="99" t="s">
        <v>438</v>
      </c>
      <c r="C711" s="99" t="s">
        <v>502</v>
      </c>
      <c r="D711" s="99" t="s">
        <v>908</v>
      </c>
      <c r="E711" s="99" t="s">
        <v>888</v>
      </c>
      <c r="F711" s="114">
        <v>0.15617173524150266</v>
      </c>
    </row>
    <row r="712" spans="1:6">
      <c r="A712" t="s">
        <v>9</v>
      </c>
      <c r="B712" s="99" t="s">
        <v>439</v>
      </c>
      <c r="C712" s="99" t="s">
        <v>502</v>
      </c>
      <c r="D712" s="99" t="s">
        <v>908</v>
      </c>
      <c r="E712" s="99" t="s">
        <v>888</v>
      </c>
      <c r="F712" s="114">
        <v>0.15350849940060599</v>
      </c>
    </row>
    <row r="713" spans="1:6">
      <c r="A713" t="s">
        <v>545</v>
      </c>
      <c r="B713" s="99" t="s">
        <v>544</v>
      </c>
      <c r="C713" s="99" t="s">
        <v>502</v>
      </c>
      <c r="D713" s="99" t="s">
        <v>908</v>
      </c>
      <c r="E713" s="99" t="s">
        <v>888</v>
      </c>
      <c r="F713" s="114">
        <v>0.14160335865676488</v>
      </c>
    </row>
    <row r="714" spans="1:6">
      <c r="A714" t="s">
        <v>8</v>
      </c>
      <c r="B714" s="99" t="s">
        <v>440</v>
      </c>
      <c r="C714" s="99" t="s">
        <v>502</v>
      </c>
      <c r="D714" s="99" t="s">
        <v>908</v>
      </c>
      <c r="E714" s="99" t="s">
        <v>888</v>
      </c>
      <c r="F714" s="114">
        <v>0.14662796442687748</v>
      </c>
    </row>
    <row r="715" spans="1:6">
      <c r="A715" t="s">
        <v>7</v>
      </c>
      <c r="B715" s="99" t="s">
        <v>441</v>
      </c>
      <c r="C715" s="99" t="s">
        <v>502</v>
      </c>
      <c r="D715" s="99" t="s">
        <v>908</v>
      </c>
      <c r="E715" s="99" t="s">
        <v>888</v>
      </c>
      <c r="F715" s="114">
        <v>0.23229631668993728</v>
      </c>
    </row>
    <row r="716" spans="1:6">
      <c r="A716" t="s">
        <v>6</v>
      </c>
      <c r="B716" s="99" t="s">
        <v>442</v>
      </c>
      <c r="C716" s="99" t="s">
        <v>502</v>
      </c>
      <c r="D716" s="99" t="s">
        <v>908</v>
      </c>
      <c r="E716" s="99" t="s">
        <v>888</v>
      </c>
      <c r="F716" s="114">
        <v>0.18493585971519358</v>
      </c>
    </row>
    <row r="717" spans="1:6">
      <c r="A717" t="s">
        <v>2</v>
      </c>
      <c r="B717" s="99" t="s">
        <v>443</v>
      </c>
      <c r="C717" s="99" t="s">
        <v>502</v>
      </c>
      <c r="D717" s="99" t="s">
        <v>908</v>
      </c>
      <c r="E717" s="99" t="s">
        <v>888</v>
      </c>
      <c r="F717" s="114">
        <v>0.15629286002420328</v>
      </c>
    </row>
    <row r="718" spans="1:6">
      <c r="A718" t="s">
        <v>4</v>
      </c>
      <c r="B718" s="99" t="s">
        <v>444</v>
      </c>
      <c r="C718" s="99" t="s">
        <v>502</v>
      </c>
      <c r="D718" s="99" t="s">
        <v>908</v>
      </c>
      <c r="E718" s="99" t="s">
        <v>888</v>
      </c>
      <c r="F718" s="114">
        <v>0.14085580304806566</v>
      </c>
    </row>
    <row r="719" spans="1:6">
      <c r="A719" t="s">
        <v>5</v>
      </c>
      <c r="B719" s="99" t="s">
        <v>447</v>
      </c>
      <c r="C719" s="99" t="s">
        <v>502</v>
      </c>
      <c r="D719" s="99" t="s">
        <v>908</v>
      </c>
      <c r="E719" s="99" t="s">
        <v>888</v>
      </c>
      <c r="F719" s="114">
        <v>0.19230135858377939</v>
      </c>
    </row>
    <row r="720" spans="1:6">
      <c r="A720" t="s">
        <v>1</v>
      </c>
      <c r="B720" s="99" t="s">
        <v>448</v>
      </c>
      <c r="C720" s="99" t="s">
        <v>502</v>
      </c>
      <c r="D720" s="99" t="s">
        <v>908</v>
      </c>
      <c r="E720" s="99" t="s">
        <v>888</v>
      </c>
      <c r="F720" s="114">
        <v>0.16514210281091152</v>
      </c>
    </row>
    <row r="721" spans="1:6">
      <c r="A721" t="s">
        <v>537</v>
      </c>
      <c r="B721" s="99" t="s">
        <v>334</v>
      </c>
      <c r="C721" s="99" t="s">
        <v>901</v>
      </c>
      <c r="D721" s="99" t="s">
        <v>908</v>
      </c>
      <c r="E721" s="99" t="s">
        <v>888</v>
      </c>
      <c r="F721" s="114">
        <v>0.13345101500441306</v>
      </c>
    </row>
    <row r="722" spans="1:6">
      <c r="A722" t="s">
        <v>27</v>
      </c>
      <c r="B722" s="99" t="s">
        <v>409</v>
      </c>
      <c r="C722" s="99" t="s">
        <v>901</v>
      </c>
      <c r="D722" s="99" t="s">
        <v>908</v>
      </c>
      <c r="E722" s="99" t="s">
        <v>888</v>
      </c>
      <c r="F722" s="114">
        <v>0.17514932629548982</v>
      </c>
    </row>
    <row r="723" spans="1:6">
      <c r="A723" t="s">
        <v>715</v>
      </c>
      <c r="B723" s="99" t="s">
        <v>335</v>
      </c>
      <c r="C723" s="99" t="s">
        <v>901</v>
      </c>
      <c r="D723" s="99" t="s">
        <v>908</v>
      </c>
      <c r="E723" s="99" t="s">
        <v>888</v>
      </c>
      <c r="F723" s="114">
        <v>0.14371727748691096</v>
      </c>
    </row>
    <row r="724" spans="1:6">
      <c r="A724" t="s">
        <v>26</v>
      </c>
      <c r="B724" s="99" t="s">
        <v>410</v>
      </c>
      <c r="C724" s="99" t="s">
        <v>901</v>
      </c>
      <c r="D724" s="99" t="s">
        <v>908</v>
      </c>
      <c r="E724" s="99" t="s">
        <v>888</v>
      </c>
      <c r="F724" s="114">
        <v>0.15189948555605526</v>
      </c>
    </row>
    <row r="725" spans="1:6">
      <c r="A725" t="s">
        <v>25</v>
      </c>
      <c r="B725" s="99" t="s">
        <v>411</v>
      </c>
      <c r="C725" s="99" t="s">
        <v>901</v>
      </c>
      <c r="D725" s="99" t="s">
        <v>908</v>
      </c>
      <c r="E725" s="99" t="s">
        <v>888</v>
      </c>
      <c r="F725" s="114">
        <v>0.14961114711641152</v>
      </c>
    </row>
    <row r="726" spans="1:6">
      <c r="A726" t="s">
        <v>547</v>
      </c>
      <c r="B726" s="99" t="s">
        <v>546</v>
      </c>
      <c r="C726" s="99" t="s">
        <v>901</v>
      </c>
      <c r="D726" s="99" t="s">
        <v>908</v>
      </c>
      <c r="E726" s="99" t="s">
        <v>888</v>
      </c>
      <c r="F726" s="114">
        <v>0.15802675585308701</v>
      </c>
    </row>
    <row r="727" spans="1:6">
      <c r="A727" t="s">
        <v>540</v>
      </c>
      <c r="B727" s="99" t="s">
        <v>714</v>
      </c>
      <c r="C727" s="99" t="s">
        <v>901</v>
      </c>
      <c r="D727" s="99" t="s">
        <v>908</v>
      </c>
      <c r="E727" s="99" t="s">
        <v>888</v>
      </c>
      <c r="F727" s="114">
        <v>0.13733205374280233</v>
      </c>
    </row>
    <row r="728" spans="1:6">
      <c r="A728" t="s">
        <v>23</v>
      </c>
      <c r="B728" s="99" t="s">
        <v>412</v>
      </c>
      <c r="C728" s="99" t="s">
        <v>901</v>
      </c>
      <c r="D728" s="99" t="s">
        <v>908</v>
      </c>
      <c r="E728" s="99" t="s">
        <v>888</v>
      </c>
      <c r="F728" s="114">
        <v>0.12285418821096174</v>
      </c>
    </row>
    <row r="729" spans="1:6">
      <c r="A729" t="s">
        <v>22</v>
      </c>
      <c r="B729" s="99" t="s">
        <v>413</v>
      </c>
      <c r="C729" s="99" t="s">
        <v>901</v>
      </c>
      <c r="D729" s="99" t="s">
        <v>908</v>
      </c>
      <c r="E729" s="99" t="s">
        <v>888</v>
      </c>
      <c r="F729" s="114">
        <v>0.16056262797115642</v>
      </c>
    </row>
    <row r="730" spans="1:6">
      <c r="A730" t="s">
        <v>17</v>
      </c>
      <c r="B730" s="99" t="s">
        <v>414</v>
      </c>
      <c r="C730" s="99" t="s">
        <v>901</v>
      </c>
      <c r="D730" s="99" t="s">
        <v>908</v>
      </c>
      <c r="E730" s="99" t="s">
        <v>888</v>
      </c>
      <c r="F730" s="114">
        <v>0.15334954251669802</v>
      </c>
    </row>
    <row r="731" spans="1:6">
      <c r="A731" t="s">
        <v>21</v>
      </c>
      <c r="B731" s="99" t="s">
        <v>415</v>
      </c>
      <c r="C731" s="99" t="s">
        <v>901</v>
      </c>
      <c r="D731" s="99" t="s">
        <v>908</v>
      </c>
      <c r="E731" s="99" t="s">
        <v>888</v>
      </c>
      <c r="F731" s="114">
        <v>0.1675047827275212</v>
      </c>
    </row>
    <row r="732" spans="1:6">
      <c r="A732" t="s">
        <v>20</v>
      </c>
      <c r="B732" s="99" t="s">
        <v>416</v>
      </c>
      <c r="C732" s="99" t="s">
        <v>901</v>
      </c>
      <c r="D732" s="99" t="s">
        <v>908</v>
      </c>
      <c r="E732" s="99" t="s">
        <v>888</v>
      </c>
      <c r="F732" s="114">
        <v>0.14148471615720526</v>
      </c>
    </row>
    <row r="733" spans="1:6">
      <c r="A733" t="s">
        <v>16</v>
      </c>
      <c r="B733" s="99" t="s">
        <v>417</v>
      </c>
      <c r="C733" s="99" t="s">
        <v>901</v>
      </c>
      <c r="D733" s="99" t="s">
        <v>908</v>
      </c>
      <c r="E733" s="99" t="s">
        <v>888</v>
      </c>
      <c r="F733" s="114">
        <v>0.18625762859671877</v>
      </c>
    </row>
    <row r="734" spans="1:6">
      <c r="A734" t="s">
        <v>3</v>
      </c>
      <c r="B734" s="99" t="s">
        <v>418</v>
      </c>
      <c r="C734" s="99" t="s">
        <v>901</v>
      </c>
      <c r="D734" s="99" t="s">
        <v>908</v>
      </c>
      <c r="E734" s="99" t="s">
        <v>888</v>
      </c>
      <c r="F734" s="114">
        <v>0.15733707699128122</v>
      </c>
    </row>
    <row r="735" spans="1:6">
      <c r="A735" t="s">
        <v>19</v>
      </c>
      <c r="B735" s="99" t="s">
        <v>419</v>
      </c>
      <c r="C735" s="99" t="s">
        <v>901</v>
      </c>
      <c r="D735" s="99" t="s">
        <v>908</v>
      </c>
      <c r="E735" s="99" t="s">
        <v>888</v>
      </c>
      <c r="F735" s="114">
        <v>0.14921630094043886</v>
      </c>
    </row>
    <row r="736" spans="1:6">
      <c r="A736" t="s">
        <v>18</v>
      </c>
      <c r="B736" s="99" t="s">
        <v>420</v>
      </c>
      <c r="C736" s="99" t="s">
        <v>901</v>
      </c>
      <c r="D736" s="99" t="s">
        <v>908</v>
      </c>
      <c r="E736" s="99" t="s">
        <v>888</v>
      </c>
      <c r="F736" s="114">
        <v>0.16042538043931354</v>
      </c>
    </row>
    <row r="737" spans="1:6">
      <c r="A737" t="s">
        <v>24</v>
      </c>
      <c r="B737" s="99" t="s">
        <v>431</v>
      </c>
      <c r="C737" s="99" t="s">
        <v>901</v>
      </c>
      <c r="D737" s="99" t="s">
        <v>908</v>
      </c>
      <c r="E737" s="99" t="s">
        <v>888</v>
      </c>
      <c r="F737" s="114">
        <v>0.17035051546391752</v>
      </c>
    </row>
    <row r="738" spans="1:6">
      <c r="A738" t="s">
        <v>15</v>
      </c>
      <c r="B738" s="99" t="s">
        <v>432</v>
      </c>
      <c r="C738" s="99" t="s">
        <v>901</v>
      </c>
      <c r="D738" s="99" t="s">
        <v>908</v>
      </c>
      <c r="E738" s="99" t="s">
        <v>888</v>
      </c>
      <c r="F738" s="114">
        <v>0.1720764300397801</v>
      </c>
    </row>
    <row r="739" spans="1:6">
      <c r="A739" t="s">
        <v>14</v>
      </c>
      <c r="B739" s="99" t="s">
        <v>433</v>
      </c>
      <c r="C739" s="99" t="s">
        <v>901</v>
      </c>
      <c r="D739" s="99" t="s">
        <v>908</v>
      </c>
      <c r="E739" s="99" t="s">
        <v>888</v>
      </c>
      <c r="F739" s="114">
        <v>0.17709125475285173</v>
      </c>
    </row>
    <row r="740" spans="1:6">
      <c r="A740" t="s">
        <v>914</v>
      </c>
      <c r="B740" s="99" t="s">
        <v>895</v>
      </c>
      <c r="C740" s="99" t="s">
        <v>901</v>
      </c>
      <c r="D740" s="99" t="s">
        <v>908</v>
      </c>
      <c r="E740" s="99" t="s">
        <v>888</v>
      </c>
      <c r="F740" s="114">
        <v>0</v>
      </c>
    </row>
    <row r="741" spans="1:6">
      <c r="A741" t="s">
        <v>13</v>
      </c>
      <c r="B741" s="99" t="s">
        <v>435</v>
      </c>
      <c r="C741" s="99" t="s">
        <v>901</v>
      </c>
      <c r="D741" s="99" t="s">
        <v>908</v>
      </c>
      <c r="E741" s="99" t="s">
        <v>888</v>
      </c>
      <c r="F741" s="114">
        <v>0.15932288344071555</v>
      </c>
    </row>
    <row r="742" spans="1:6">
      <c r="A742" t="s">
        <v>538</v>
      </c>
      <c r="B742" s="99" t="s">
        <v>716</v>
      </c>
      <c r="C742" s="99" t="s">
        <v>901</v>
      </c>
      <c r="D742" s="99" t="s">
        <v>908</v>
      </c>
      <c r="E742" s="99" t="s">
        <v>888</v>
      </c>
      <c r="F742" s="114">
        <v>0.11669941060903735</v>
      </c>
    </row>
    <row r="743" spans="1:6">
      <c r="A743" t="s">
        <v>11</v>
      </c>
      <c r="B743" s="99" t="s">
        <v>436</v>
      </c>
      <c r="C743" s="99" t="s">
        <v>901</v>
      </c>
      <c r="D743" s="99" t="s">
        <v>908</v>
      </c>
      <c r="E743" s="99" t="s">
        <v>888</v>
      </c>
      <c r="F743" s="114">
        <v>0.15189437428243396</v>
      </c>
    </row>
    <row r="744" spans="1:6">
      <c r="A744" t="s">
        <v>534</v>
      </c>
      <c r="B744" s="99" t="s">
        <v>533</v>
      </c>
      <c r="C744" s="99" t="s">
        <v>901</v>
      </c>
      <c r="D744" s="99" t="s">
        <v>908</v>
      </c>
      <c r="E744" s="99" t="s">
        <v>888</v>
      </c>
      <c r="F744" s="114">
        <v>0.15</v>
      </c>
    </row>
    <row r="745" spans="1:6">
      <c r="A745" t="s">
        <v>12</v>
      </c>
      <c r="B745" s="99" t="s">
        <v>437</v>
      </c>
      <c r="C745" s="99" t="s">
        <v>901</v>
      </c>
      <c r="D745" s="99" t="s">
        <v>908</v>
      </c>
      <c r="E745" s="99" t="s">
        <v>888</v>
      </c>
      <c r="F745" s="114">
        <v>0.15008965929468021</v>
      </c>
    </row>
    <row r="746" spans="1:6">
      <c r="A746" t="s">
        <v>543</v>
      </c>
      <c r="B746" s="99" t="s">
        <v>542</v>
      </c>
      <c r="C746" s="99" t="s">
        <v>901</v>
      </c>
      <c r="D746" s="99" t="s">
        <v>908</v>
      </c>
      <c r="E746" s="99" t="s">
        <v>888</v>
      </c>
      <c r="F746" s="114">
        <v>0.15732283464566926</v>
      </c>
    </row>
    <row r="747" spans="1:6">
      <c r="A747" t="s">
        <v>713</v>
      </c>
      <c r="B747" s="99" t="s">
        <v>65</v>
      </c>
      <c r="C747" s="99" t="s">
        <v>901</v>
      </c>
      <c r="D747" s="99" t="s">
        <v>908</v>
      </c>
      <c r="E747" s="99" t="s">
        <v>888</v>
      </c>
      <c r="F747" s="114">
        <v>0.16907348242811501</v>
      </c>
    </row>
    <row r="748" spans="1:6">
      <c r="A748" t="s">
        <v>10</v>
      </c>
      <c r="B748" s="99" t="s">
        <v>438</v>
      </c>
      <c r="C748" s="99" t="s">
        <v>901</v>
      </c>
      <c r="D748" s="99" t="s">
        <v>908</v>
      </c>
      <c r="E748" s="99" t="s">
        <v>888</v>
      </c>
      <c r="F748" s="114">
        <v>0.11592128801431126</v>
      </c>
    </row>
    <row r="749" spans="1:6">
      <c r="A749" t="s">
        <v>9</v>
      </c>
      <c r="B749" s="99" t="s">
        <v>439</v>
      </c>
      <c r="C749" s="99" t="s">
        <v>901</v>
      </c>
      <c r="D749" s="99" t="s">
        <v>908</v>
      </c>
      <c r="E749" s="99" t="s">
        <v>888</v>
      </c>
      <c r="F749" s="114">
        <v>0.15866139984911923</v>
      </c>
    </row>
    <row r="750" spans="1:6">
      <c r="A750" t="s">
        <v>545</v>
      </c>
      <c r="B750" s="99" t="s">
        <v>544</v>
      </c>
      <c r="C750" s="99" t="s">
        <v>901</v>
      </c>
      <c r="D750" s="99" t="s">
        <v>908</v>
      </c>
      <c r="E750" s="99" t="s">
        <v>888</v>
      </c>
      <c r="F750" s="114">
        <v>0.14790083966423323</v>
      </c>
    </row>
    <row r="751" spans="1:6">
      <c r="A751" t="s">
        <v>8</v>
      </c>
      <c r="B751" s="99" t="s">
        <v>440</v>
      </c>
      <c r="C751" s="99" t="s">
        <v>901</v>
      </c>
      <c r="D751" s="99" t="s">
        <v>908</v>
      </c>
      <c r="E751" s="99" t="s">
        <v>888</v>
      </c>
      <c r="F751" s="114">
        <v>0.16085721343873519</v>
      </c>
    </row>
    <row r="752" spans="1:6">
      <c r="A752" t="s">
        <v>7</v>
      </c>
      <c r="B752" s="99" t="s">
        <v>441</v>
      </c>
      <c r="C752" s="99" t="s">
        <v>901</v>
      </c>
      <c r="D752" s="99" t="s">
        <v>908</v>
      </c>
      <c r="E752" s="99" t="s">
        <v>888</v>
      </c>
      <c r="F752" s="114">
        <v>0.20176594363925984</v>
      </c>
    </row>
    <row r="753" spans="1:6">
      <c r="A753" t="s">
        <v>6</v>
      </c>
      <c r="B753" s="99" t="s">
        <v>442</v>
      </c>
      <c r="C753" s="99" t="s">
        <v>901</v>
      </c>
      <c r="D753" s="99" t="s">
        <v>908</v>
      </c>
      <c r="E753" s="99" t="s">
        <v>888</v>
      </c>
      <c r="F753" s="114">
        <v>0.15570201247499113</v>
      </c>
    </row>
    <row r="754" spans="1:6">
      <c r="A754" t="s">
        <v>2</v>
      </c>
      <c r="B754" s="99" t="s">
        <v>443</v>
      </c>
      <c r="C754" s="99" t="s">
        <v>901</v>
      </c>
      <c r="D754" s="99" t="s">
        <v>908</v>
      </c>
      <c r="E754" s="99" t="s">
        <v>888</v>
      </c>
      <c r="F754" s="114">
        <v>0.15538523598225087</v>
      </c>
    </row>
    <row r="755" spans="1:6">
      <c r="A755" t="s">
        <v>4</v>
      </c>
      <c r="B755" s="99" t="s">
        <v>444</v>
      </c>
      <c r="C755" s="99" t="s">
        <v>901</v>
      </c>
      <c r="D755" s="99" t="s">
        <v>908</v>
      </c>
      <c r="E755" s="99" t="s">
        <v>888</v>
      </c>
      <c r="F755" s="114">
        <v>0.16459554513481828</v>
      </c>
    </row>
    <row r="756" spans="1:6">
      <c r="A756" t="s">
        <v>5</v>
      </c>
      <c r="B756" s="99" t="s">
        <v>447</v>
      </c>
      <c r="C756" s="99" t="s">
        <v>901</v>
      </c>
      <c r="D756" s="99" t="s">
        <v>908</v>
      </c>
      <c r="E756" s="99" t="s">
        <v>888</v>
      </c>
      <c r="F756" s="114">
        <v>0.16062165500205852</v>
      </c>
    </row>
    <row r="757" spans="1:6">
      <c r="A757" t="s">
        <v>1</v>
      </c>
      <c r="B757" s="99" t="s">
        <v>448</v>
      </c>
      <c r="C757" s="99" t="s">
        <v>901</v>
      </c>
      <c r="D757" s="99" t="s">
        <v>908</v>
      </c>
      <c r="E757" s="99" t="s">
        <v>888</v>
      </c>
      <c r="F757" s="114">
        <v>0.15741963037714168</v>
      </c>
    </row>
    <row r="758" spans="1:6">
      <c r="A758" t="s">
        <v>537</v>
      </c>
      <c r="B758" s="99" t="s">
        <v>334</v>
      </c>
      <c r="C758" s="99" t="s">
        <v>902</v>
      </c>
      <c r="D758" s="99" t="s">
        <v>908</v>
      </c>
      <c r="E758" s="99" t="s">
        <v>888</v>
      </c>
      <c r="F758" s="114">
        <v>0.16204766107678725</v>
      </c>
    </row>
    <row r="759" spans="1:6">
      <c r="A759" t="s">
        <v>27</v>
      </c>
      <c r="B759" s="99" t="s">
        <v>409</v>
      </c>
      <c r="C759" s="99" t="s">
        <v>902</v>
      </c>
      <c r="D759" s="99" t="s">
        <v>908</v>
      </c>
      <c r="E759" s="99" t="s">
        <v>888</v>
      </c>
      <c r="F759" s="114">
        <v>0.14195721628032909</v>
      </c>
    </row>
    <row r="760" spans="1:6">
      <c r="A760" t="s">
        <v>715</v>
      </c>
      <c r="B760" s="99" t="s">
        <v>335</v>
      </c>
      <c r="C760" s="99" t="s">
        <v>902</v>
      </c>
      <c r="D760" s="99" t="s">
        <v>908</v>
      </c>
      <c r="E760" s="99" t="s">
        <v>888</v>
      </c>
      <c r="F760" s="114">
        <v>0.1130890052356021</v>
      </c>
    </row>
    <row r="761" spans="1:6">
      <c r="A761" t="s">
        <v>26</v>
      </c>
      <c r="B761" s="99" t="s">
        <v>410</v>
      </c>
      <c r="C761" s="99" t="s">
        <v>902</v>
      </c>
      <c r="D761" s="99" t="s">
        <v>908</v>
      </c>
      <c r="E761" s="99" t="s">
        <v>888</v>
      </c>
      <c r="F761" s="114">
        <v>0.1344479620107262</v>
      </c>
    </row>
    <row r="762" spans="1:6">
      <c r="A762" t="s">
        <v>25</v>
      </c>
      <c r="B762" s="99" t="s">
        <v>411</v>
      </c>
      <c r="C762" s="99" t="s">
        <v>902</v>
      </c>
      <c r="D762" s="99" t="s">
        <v>908</v>
      </c>
      <c r="E762" s="99" t="s">
        <v>888</v>
      </c>
      <c r="F762" s="114">
        <v>0.13430006480905518</v>
      </c>
    </row>
    <row r="763" spans="1:6">
      <c r="A763" t="s">
        <v>547</v>
      </c>
      <c r="B763" s="99" t="s">
        <v>546</v>
      </c>
      <c r="C763" s="99" t="s">
        <v>902</v>
      </c>
      <c r="D763" s="99" t="s">
        <v>908</v>
      </c>
      <c r="E763" s="99" t="s">
        <v>888</v>
      </c>
      <c r="F763" s="114">
        <v>0.14628762541815141</v>
      </c>
    </row>
    <row r="764" spans="1:6">
      <c r="A764" t="s">
        <v>540</v>
      </c>
      <c r="B764" s="99" t="s">
        <v>714</v>
      </c>
      <c r="C764" s="99" t="s">
        <v>902</v>
      </c>
      <c r="D764" s="99" t="s">
        <v>908</v>
      </c>
      <c r="E764" s="99" t="s">
        <v>888</v>
      </c>
      <c r="F764" s="114">
        <v>0.12437619961612284</v>
      </c>
    </row>
    <row r="765" spans="1:6">
      <c r="A765" t="s">
        <v>23</v>
      </c>
      <c r="B765" s="99" t="s">
        <v>412</v>
      </c>
      <c r="C765" s="99" t="s">
        <v>902</v>
      </c>
      <c r="D765" s="99" t="s">
        <v>908</v>
      </c>
      <c r="E765" s="99" t="s">
        <v>888</v>
      </c>
      <c r="F765" s="114">
        <v>0.11447776628748708</v>
      </c>
    </row>
    <row r="766" spans="1:6">
      <c r="A766" t="s">
        <v>22</v>
      </c>
      <c r="B766" s="99" t="s">
        <v>413</v>
      </c>
      <c r="C766" s="99" t="s">
        <v>902</v>
      </c>
      <c r="D766" s="99" t="s">
        <v>908</v>
      </c>
      <c r="E766" s="99" t="s">
        <v>888</v>
      </c>
      <c r="F766" s="114">
        <v>0.14133357072910174</v>
      </c>
    </row>
    <row r="767" spans="1:6">
      <c r="A767" t="s">
        <v>17</v>
      </c>
      <c r="B767" s="99" t="s">
        <v>414</v>
      </c>
      <c r="C767" s="99" t="s">
        <v>902</v>
      </c>
      <c r="D767" s="99" t="s">
        <v>908</v>
      </c>
      <c r="E767" s="99" t="s">
        <v>888</v>
      </c>
      <c r="F767" s="114">
        <v>0.14851238083006466</v>
      </c>
    </row>
    <row r="768" spans="1:6">
      <c r="A768" t="s">
        <v>21</v>
      </c>
      <c r="B768" s="99" t="s">
        <v>415</v>
      </c>
      <c r="C768" s="99" t="s">
        <v>902</v>
      </c>
      <c r="D768" s="99" t="s">
        <v>908</v>
      </c>
      <c r="E768" s="99" t="s">
        <v>888</v>
      </c>
      <c r="F768" s="114">
        <v>0.16824268925936045</v>
      </c>
    </row>
    <row r="769" spans="1:6">
      <c r="A769" t="s">
        <v>20</v>
      </c>
      <c r="B769" s="99" t="s">
        <v>416</v>
      </c>
      <c r="C769" s="99" t="s">
        <v>902</v>
      </c>
      <c r="D769" s="99" t="s">
        <v>908</v>
      </c>
      <c r="E769" s="99" t="s">
        <v>888</v>
      </c>
      <c r="F769" s="114">
        <v>0.14822208359326264</v>
      </c>
    </row>
    <row r="770" spans="1:6">
      <c r="A770" t="s">
        <v>16</v>
      </c>
      <c r="B770" s="99" t="s">
        <v>417</v>
      </c>
      <c r="C770" s="99" t="s">
        <v>902</v>
      </c>
      <c r="D770" s="99" t="s">
        <v>908</v>
      </c>
      <c r="E770" s="99" t="s">
        <v>888</v>
      </c>
      <c r="F770" s="114">
        <v>0.18728748910150309</v>
      </c>
    </row>
    <row r="771" spans="1:6">
      <c r="A771" t="s">
        <v>3</v>
      </c>
      <c r="B771" s="99" t="s">
        <v>418</v>
      </c>
      <c r="C771" s="99" t="s">
        <v>902</v>
      </c>
      <c r="D771" s="99" t="s">
        <v>908</v>
      </c>
      <c r="E771" s="99" t="s">
        <v>888</v>
      </c>
      <c r="F771" s="114">
        <v>0.11437860203930841</v>
      </c>
    </row>
    <row r="772" spans="1:6">
      <c r="A772" t="s">
        <v>19</v>
      </c>
      <c r="B772" s="99" t="s">
        <v>419</v>
      </c>
      <c r="C772" s="99" t="s">
        <v>902</v>
      </c>
      <c r="D772" s="99" t="s">
        <v>908</v>
      </c>
      <c r="E772" s="99" t="s">
        <v>888</v>
      </c>
      <c r="F772" s="114">
        <v>0.15579937304075236</v>
      </c>
    </row>
    <row r="773" spans="1:6">
      <c r="A773" t="s">
        <v>18</v>
      </c>
      <c r="B773" s="99" t="s">
        <v>420</v>
      </c>
      <c r="C773" s="99" t="s">
        <v>902</v>
      </c>
      <c r="D773" s="99" t="s">
        <v>908</v>
      </c>
      <c r="E773" s="99" t="s">
        <v>888</v>
      </c>
      <c r="F773" s="114">
        <v>0.13279345020939132</v>
      </c>
    </row>
    <row r="774" spans="1:6">
      <c r="A774" t="s">
        <v>24</v>
      </c>
      <c r="B774" s="99" t="s">
        <v>431</v>
      </c>
      <c r="C774" s="99" t="s">
        <v>902</v>
      </c>
      <c r="D774" s="99" t="s">
        <v>908</v>
      </c>
      <c r="E774" s="99" t="s">
        <v>888</v>
      </c>
      <c r="F774" s="114">
        <v>0.1124536082474227</v>
      </c>
    </row>
    <row r="775" spans="1:6">
      <c r="A775" t="s">
        <v>15</v>
      </c>
      <c r="B775" s="99" t="s">
        <v>432</v>
      </c>
      <c r="C775" s="99" t="s">
        <v>902</v>
      </c>
      <c r="D775" s="99" t="s">
        <v>908</v>
      </c>
      <c r="E775" s="99" t="s">
        <v>888</v>
      </c>
      <c r="F775" s="114">
        <v>0.13844479380801261</v>
      </c>
    </row>
    <row r="776" spans="1:6">
      <c r="A776" t="s">
        <v>14</v>
      </c>
      <c r="B776" s="99" t="s">
        <v>433</v>
      </c>
      <c r="C776" s="99" t="s">
        <v>902</v>
      </c>
      <c r="D776" s="99" t="s">
        <v>908</v>
      </c>
      <c r="E776" s="99" t="s">
        <v>888</v>
      </c>
      <c r="F776" s="114">
        <v>0.17247148288973382</v>
      </c>
    </row>
    <row r="777" spans="1:6">
      <c r="A777" t="s">
        <v>914</v>
      </c>
      <c r="B777" s="99" t="s">
        <v>895</v>
      </c>
      <c r="C777" s="99" t="s">
        <v>902</v>
      </c>
      <c r="D777" s="99" t="s">
        <v>908</v>
      </c>
      <c r="E777" s="99" t="s">
        <v>888</v>
      </c>
      <c r="F777" s="114">
        <v>0</v>
      </c>
    </row>
    <row r="778" spans="1:6">
      <c r="A778" t="s">
        <v>13</v>
      </c>
      <c r="B778" s="99" t="s">
        <v>435</v>
      </c>
      <c r="C778" s="99" t="s">
        <v>902</v>
      </c>
      <c r="D778" s="99" t="s">
        <v>908</v>
      </c>
      <c r="E778" s="99" t="s">
        <v>888</v>
      </c>
      <c r="F778" s="114">
        <v>0.12512075093416314</v>
      </c>
    </row>
    <row r="779" spans="1:6">
      <c r="A779" t="s">
        <v>538</v>
      </c>
      <c r="B779" s="99" t="s">
        <v>716</v>
      </c>
      <c r="C779" s="99" t="s">
        <v>902</v>
      </c>
      <c r="D779" s="99" t="s">
        <v>908</v>
      </c>
      <c r="E779" s="99" t="s">
        <v>888</v>
      </c>
      <c r="F779" s="114">
        <v>0.12996070726915526</v>
      </c>
    </row>
    <row r="780" spans="1:6">
      <c r="A780" t="s">
        <v>11</v>
      </c>
      <c r="B780" s="99" t="s">
        <v>436</v>
      </c>
      <c r="C780" s="99" t="s">
        <v>902</v>
      </c>
      <c r="D780" s="99" t="s">
        <v>908</v>
      </c>
      <c r="E780" s="99" t="s">
        <v>888</v>
      </c>
      <c r="F780" s="114">
        <v>0.15189437428243396</v>
      </c>
    </row>
    <row r="781" spans="1:6">
      <c r="A781" t="s">
        <v>534</v>
      </c>
      <c r="B781" s="99" t="s">
        <v>533</v>
      </c>
      <c r="C781" s="99" t="s">
        <v>902</v>
      </c>
      <c r="D781" s="99" t="s">
        <v>908</v>
      </c>
      <c r="E781" s="99" t="s">
        <v>888</v>
      </c>
      <c r="F781" s="114">
        <v>0.13809523809523808</v>
      </c>
    </row>
    <row r="782" spans="1:6">
      <c r="A782" t="s">
        <v>12</v>
      </c>
      <c r="B782" s="99" t="s">
        <v>437</v>
      </c>
      <c r="C782" s="99" t="s">
        <v>902</v>
      </c>
      <c r="D782" s="99" t="s">
        <v>908</v>
      </c>
      <c r="E782" s="99" t="s">
        <v>888</v>
      </c>
      <c r="F782" s="114">
        <v>0.14686192468619244</v>
      </c>
    </row>
    <row r="783" spans="1:6">
      <c r="A783" t="s">
        <v>543</v>
      </c>
      <c r="B783" s="99" t="s">
        <v>542</v>
      </c>
      <c r="C783" s="99" t="s">
        <v>902</v>
      </c>
      <c r="D783" s="99" t="s">
        <v>908</v>
      </c>
      <c r="E783" s="99" t="s">
        <v>888</v>
      </c>
      <c r="F783" s="114">
        <v>0.10842519685039369</v>
      </c>
    </row>
    <row r="784" spans="1:6">
      <c r="A784" t="s">
        <v>713</v>
      </c>
      <c r="B784" s="99" t="s">
        <v>65</v>
      </c>
      <c r="C784" s="99" t="s">
        <v>902</v>
      </c>
      <c r="D784" s="99" t="s">
        <v>908</v>
      </c>
      <c r="E784" s="99" t="s">
        <v>888</v>
      </c>
      <c r="F784" s="114">
        <v>0.15527156549520765</v>
      </c>
    </row>
    <row r="785" spans="1:6">
      <c r="A785" t="s">
        <v>10</v>
      </c>
      <c r="B785" s="99" t="s">
        <v>438</v>
      </c>
      <c r="C785" s="99" t="s">
        <v>902</v>
      </c>
      <c r="D785" s="99" t="s">
        <v>908</v>
      </c>
      <c r="E785" s="99" t="s">
        <v>888</v>
      </c>
      <c r="F785" s="114">
        <v>0.11109123434704829</v>
      </c>
    </row>
    <row r="786" spans="1:6">
      <c r="A786" t="s">
        <v>9</v>
      </c>
      <c r="B786" s="99" t="s">
        <v>439</v>
      </c>
      <c r="C786" s="99" t="s">
        <v>902</v>
      </c>
      <c r="D786" s="99" t="s">
        <v>908</v>
      </c>
      <c r="E786" s="99" t="s">
        <v>888</v>
      </c>
      <c r="F786" s="114">
        <v>0.14607873596380014</v>
      </c>
    </row>
    <row r="787" spans="1:6">
      <c r="A787" t="s">
        <v>545</v>
      </c>
      <c r="B787" s="99" t="s">
        <v>544</v>
      </c>
      <c r="C787" s="99" t="s">
        <v>902</v>
      </c>
      <c r="D787" s="99" t="s">
        <v>908</v>
      </c>
      <c r="E787" s="99" t="s">
        <v>888</v>
      </c>
      <c r="F787" s="114">
        <v>0.14520191923235312</v>
      </c>
    </row>
    <row r="788" spans="1:6">
      <c r="A788" t="s">
        <v>8</v>
      </c>
      <c r="B788" s="99" t="s">
        <v>440</v>
      </c>
      <c r="C788" s="99" t="s">
        <v>902</v>
      </c>
      <c r="D788" s="99" t="s">
        <v>908</v>
      </c>
      <c r="E788" s="99" t="s">
        <v>888</v>
      </c>
      <c r="F788" s="114">
        <v>0.15018527667984194</v>
      </c>
    </row>
    <row r="789" spans="1:6">
      <c r="A789" t="s">
        <v>7</v>
      </c>
      <c r="B789" s="99" t="s">
        <v>441</v>
      </c>
      <c r="C789" s="99" t="s">
        <v>902</v>
      </c>
      <c r="D789" s="99" t="s">
        <v>908</v>
      </c>
      <c r="E789" s="99" t="s">
        <v>888</v>
      </c>
      <c r="F789" s="114">
        <v>0.10575013274075241</v>
      </c>
    </row>
    <row r="790" spans="1:6">
      <c r="A790" t="s">
        <v>6</v>
      </c>
      <c r="B790" s="99" t="s">
        <v>442</v>
      </c>
      <c r="C790" s="99" t="s">
        <v>902</v>
      </c>
      <c r="D790" s="99" t="s">
        <v>908</v>
      </c>
      <c r="E790" s="99" t="s">
        <v>888</v>
      </c>
      <c r="F790" s="114">
        <v>0.13854301518182888</v>
      </c>
    </row>
    <row r="791" spans="1:6">
      <c r="A791" t="s">
        <v>2</v>
      </c>
      <c r="B791" s="99" t="s">
        <v>443</v>
      </c>
      <c r="C791" s="99" t="s">
        <v>902</v>
      </c>
      <c r="D791" s="99" t="s">
        <v>908</v>
      </c>
      <c r="E791" s="99" t="s">
        <v>888</v>
      </c>
      <c r="F791" s="114">
        <v>0.15810810810810813</v>
      </c>
    </row>
    <row r="792" spans="1:6">
      <c r="A792" t="s">
        <v>4</v>
      </c>
      <c r="B792" s="99" t="s">
        <v>444</v>
      </c>
      <c r="C792" s="99" t="s">
        <v>902</v>
      </c>
      <c r="D792" s="99" t="s">
        <v>908</v>
      </c>
      <c r="E792" s="99" t="s">
        <v>888</v>
      </c>
      <c r="F792" s="114">
        <v>0.11236811254396248</v>
      </c>
    </row>
    <row r="793" spans="1:6">
      <c r="A793" t="s">
        <v>5</v>
      </c>
      <c r="B793" s="99" t="s">
        <v>447</v>
      </c>
      <c r="C793" s="99" t="s">
        <v>902</v>
      </c>
      <c r="D793" s="99" t="s">
        <v>908</v>
      </c>
      <c r="E793" s="99" t="s">
        <v>888</v>
      </c>
      <c r="F793" s="114">
        <v>0.15395224372169622</v>
      </c>
    </row>
    <row r="794" spans="1:6">
      <c r="A794" t="s">
        <v>1</v>
      </c>
      <c r="B794" s="99" t="s">
        <v>448</v>
      </c>
      <c r="C794" s="99" t="s">
        <v>902</v>
      </c>
      <c r="D794" s="99" t="s">
        <v>908</v>
      </c>
      <c r="E794" s="99" t="s">
        <v>888</v>
      </c>
      <c r="F794" s="114">
        <v>0.15525314489851635</v>
      </c>
    </row>
    <row r="795" spans="1:6">
      <c r="A795" t="s">
        <v>537</v>
      </c>
      <c r="B795" s="99" t="s">
        <v>334</v>
      </c>
      <c r="C795" s="99" t="s">
        <v>903</v>
      </c>
      <c r="D795" s="99" t="s">
        <v>908</v>
      </c>
      <c r="E795" s="99" t="s">
        <v>888</v>
      </c>
      <c r="F795" s="114">
        <v>0.27166813768755521</v>
      </c>
    </row>
    <row r="796" spans="1:6">
      <c r="A796" t="s">
        <v>27</v>
      </c>
      <c r="B796" s="99" t="s">
        <v>409</v>
      </c>
      <c r="C796" s="99" t="s">
        <v>903</v>
      </c>
      <c r="D796" s="99" t="s">
        <v>908</v>
      </c>
      <c r="E796" s="99" t="s">
        <v>888</v>
      </c>
      <c r="F796" s="114">
        <v>0.2655368801221295</v>
      </c>
    </row>
    <row r="797" spans="1:6">
      <c r="A797" t="s">
        <v>715</v>
      </c>
      <c r="B797" s="99" t="s">
        <v>335</v>
      </c>
      <c r="C797" s="99" t="s">
        <v>903</v>
      </c>
      <c r="D797" s="99" t="s">
        <v>908</v>
      </c>
      <c r="E797" s="99" t="s">
        <v>888</v>
      </c>
      <c r="F797" s="114">
        <v>0.28979057591623036</v>
      </c>
    </row>
    <row r="798" spans="1:6">
      <c r="A798" t="s">
        <v>26</v>
      </c>
      <c r="B798" s="99" t="s">
        <v>410</v>
      </c>
      <c r="C798" s="99" t="s">
        <v>903</v>
      </c>
      <c r="D798" s="99" t="s">
        <v>908</v>
      </c>
      <c r="E798" s="99" t="s">
        <v>888</v>
      </c>
      <c r="F798" s="114">
        <v>0.29204590423439208</v>
      </c>
    </row>
    <row r="799" spans="1:6">
      <c r="A799" t="s">
        <v>25</v>
      </c>
      <c r="B799" s="99" t="s">
        <v>411</v>
      </c>
      <c r="C799" s="99" t="s">
        <v>903</v>
      </c>
      <c r="D799" s="99" t="s">
        <v>908</v>
      </c>
      <c r="E799" s="99" t="s">
        <v>888</v>
      </c>
      <c r="F799" s="114">
        <v>0.25110174983786204</v>
      </c>
    </row>
    <row r="800" spans="1:6">
      <c r="A800" t="s">
        <v>547</v>
      </c>
      <c r="B800" s="99" t="s">
        <v>546</v>
      </c>
      <c r="C800" s="99" t="s">
        <v>903</v>
      </c>
      <c r="D800" s="99" t="s">
        <v>908</v>
      </c>
      <c r="E800" s="99" t="s">
        <v>888</v>
      </c>
      <c r="F800" s="114">
        <v>0.27812709030127297</v>
      </c>
    </row>
    <row r="801" spans="1:6">
      <c r="A801" t="s">
        <v>540</v>
      </c>
      <c r="B801" s="99" t="s">
        <v>714</v>
      </c>
      <c r="C801" s="99" t="s">
        <v>903</v>
      </c>
      <c r="D801" s="99" t="s">
        <v>908</v>
      </c>
      <c r="E801" s="99" t="s">
        <v>888</v>
      </c>
      <c r="F801" s="114">
        <v>0.26689059500959694</v>
      </c>
    </row>
    <row r="802" spans="1:6">
      <c r="A802" t="s">
        <v>23</v>
      </c>
      <c r="B802" s="99" t="s">
        <v>412</v>
      </c>
      <c r="C802" s="99" t="s">
        <v>903</v>
      </c>
      <c r="D802" s="99" t="s">
        <v>908</v>
      </c>
      <c r="E802" s="99" t="s">
        <v>888</v>
      </c>
      <c r="F802" s="114">
        <v>0.25408479834539816</v>
      </c>
    </row>
    <row r="803" spans="1:6">
      <c r="A803" t="s">
        <v>22</v>
      </c>
      <c r="B803" s="99" t="s">
        <v>413</v>
      </c>
      <c r="C803" s="99" t="s">
        <v>903</v>
      </c>
      <c r="D803" s="99" t="s">
        <v>908</v>
      </c>
      <c r="E803" s="99" t="s">
        <v>888</v>
      </c>
      <c r="F803" s="114">
        <v>0.28386895753583191</v>
      </c>
    </row>
    <row r="804" spans="1:6">
      <c r="A804" t="s">
        <v>17</v>
      </c>
      <c r="B804" s="99" t="s">
        <v>414</v>
      </c>
      <c r="C804" s="99" t="s">
        <v>903</v>
      </c>
      <c r="D804" s="99" t="s">
        <v>908</v>
      </c>
      <c r="E804" s="99" t="s">
        <v>888</v>
      </c>
      <c r="F804" s="114">
        <v>0.30848422803813541</v>
      </c>
    </row>
    <row r="805" spans="1:6">
      <c r="A805" t="s">
        <v>21</v>
      </c>
      <c r="B805" s="99" t="s">
        <v>415</v>
      </c>
      <c r="C805" s="99" t="s">
        <v>903</v>
      </c>
      <c r="D805" s="99" t="s">
        <v>908</v>
      </c>
      <c r="E805" s="99" t="s">
        <v>888</v>
      </c>
      <c r="F805" s="114">
        <v>0.27671494943973757</v>
      </c>
    </row>
    <row r="806" spans="1:6">
      <c r="A806" t="s">
        <v>20</v>
      </c>
      <c r="B806" s="99" t="s">
        <v>416</v>
      </c>
      <c r="C806" s="99" t="s">
        <v>903</v>
      </c>
      <c r="D806" s="99" t="s">
        <v>908</v>
      </c>
      <c r="E806" s="99" t="s">
        <v>888</v>
      </c>
      <c r="F806" s="114">
        <v>0.29475982532751088</v>
      </c>
    </row>
    <row r="807" spans="1:6">
      <c r="A807" t="s">
        <v>16</v>
      </c>
      <c r="B807" s="99" t="s">
        <v>417</v>
      </c>
      <c r="C807" s="99" t="s">
        <v>903</v>
      </c>
      <c r="D807" s="99" t="s">
        <v>908</v>
      </c>
      <c r="E807" s="99" t="s">
        <v>888</v>
      </c>
      <c r="F807" s="114">
        <v>0.25290431560583332</v>
      </c>
    </row>
    <row r="808" spans="1:6">
      <c r="A808" t="s">
        <v>3</v>
      </c>
      <c r="B808" s="99" t="s">
        <v>418</v>
      </c>
      <c r="C808" s="99" t="s">
        <v>903</v>
      </c>
      <c r="D808" s="99" t="s">
        <v>908</v>
      </c>
      <c r="E808" s="99" t="s">
        <v>888</v>
      </c>
      <c r="F808" s="114">
        <v>0.26728949312841738</v>
      </c>
    </row>
    <row r="809" spans="1:6">
      <c r="A809" t="s">
        <v>19</v>
      </c>
      <c r="B809" s="99" t="s">
        <v>419</v>
      </c>
      <c r="C809" s="99" t="s">
        <v>903</v>
      </c>
      <c r="D809" s="99" t="s">
        <v>908</v>
      </c>
      <c r="E809" s="99" t="s">
        <v>888</v>
      </c>
      <c r="F809" s="114">
        <v>0.28369905956112856</v>
      </c>
    </row>
    <row r="810" spans="1:6">
      <c r="A810" t="s">
        <v>18</v>
      </c>
      <c r="B810" s="99" t="s">
        <v>420</v>
      </c>
      <c r="C810" s="99" t="s">
        <v>903</v>
      </c>
      <c r="D810" s="99" t="s">
        <v>908</v>
      </c>
      <c r="E810" s="99" t="s">
        <v>888</v>
      </c>
      <c r="F810" s="114">
        <v>0.26943134288471943</v>
      </c>
    </row>
    <row r="811" spans="1:6">
      <c r="A811" t="s">
        <v>24</v>
      </c>
      <c r="B811" s="99" t="s">
        <v>431</v>
      </c>
      <c r="C811" s="99" t="s">
        <v>903</v>
      </c>
      <c r="D811" s="99" t="s">
        <v>908</v>
      </c>
      <c r="E811" s="99" t="s">
        <v>888</v>
      </c>
      <c r="F811" s="114">
        <v>0.26721649484536086</v>
      </c>
    </row>
    <row r="812" spans="1:6">
      <c r="A812" t="s">
        <v>15</v>
      </c>
      <c r="B812" s="99" t="s">
        <v>432</v>
      </c>
      <c r="C812" s="99" t="s">
        <v>903</v>
      </c>
      <c r="D812" s="99" t="s">
        <v>908</v>
      </c>
      <c r="E812" s="99" t="s">
        <v>888</v>
      </c>
      <c r="F812" s="114">
        <v>0.2510944491475145</v>
      </c>
    </row>
    <row r="813" spans="1:6">
      <c r="A813" t="s">
        <v>14</v>
      </c>
      <c r="B813" s="99" t="s">
        <v>433</v>
      </c>
      <c r="C813" s="99" t="s">
        <v>903</v>
      </c>
      <c r="D813" s="99" t="s">
        <v>908</v>
      </c>
      <c r="E813" s="99" t="s">
        <v>888</v>
      </c>
      <c r="F813" s="114">
        <v>0.27307984790874523</v>
      </c>
    </row>
    <row r="814" spans="1:6">
      <c r="A814" t="s">
        <v>914</v>
      </c>
      <c r="B814" s="99" t="s">
        <v>895</v>
      </c>
      <c r="C814" s="99" t="s">
        <v>903</v>
      </c>
      <c r="D814" s="99" t="s">
        <v>908</v>
      </c>
      <c r="E814" s="99" t="s">
        <v>888</v>
      </c>
      <c r="F814" s="114">
        <v>0</v>
      </c>
    </row>
    <row r="815" spans="1:6">
      <c r="A815" t="s">
        <v>13</v>
      </c>
      <c r="B815" s="99" t="s">
        <v>435</v>
      </c>
      <c r="C815" s="99" t="s">
        <v>903</v>
      </c>
      <c r="D815" s="99" t="s">
        <v>908</v>
      </c>
      <c r="E815" s="99" t="s">
        <v>888</v>
      </c>
      <c r="F815" s="114">
        <v>0.27004921170111923</v>
      </c>
    </row>
    <row r="816" spans="1:6">
      <c r="A816" t="s">
        <v>538</v>
      </c>
      <c r="B816" s="99" t="s">
        <v>716</v>
      </c>
      <c r="C816" s="99" t="s">
        <v>903</v>
      </c>
      <c r="D816" s="99" t="s">
        <v>908</v>
      </c>
      <c r="E816" s="99" t="s">
        <v>888</v>
      </c>
      <c r="F816" s="114">
        <v>0.2572691552062869</v>
      </c>
    </row>
    <row r="817" spans="1:6">
      <c r="A817" t="s">
        <v>11</v>
      </c>
      <c r="B817" s="99" t="s">
        <v>436</v>
      </c>
      <c r="C817" s="99" t="s">
        <v>903</v>
      </c>
      <c r="D817" s="99" t="s">
        <v>908</v>
      </c>
      <c r="E817" s="99" t="s">
        <v>888</v>
      </c>
      <c r="F817" s="114">
        <v>0.28673938002296206</v>
      </c>
    </row>
    <row r="818" spans="1:6">
      <c r="A818" t="s">
        <v>534</v>
      </c>
      <c r="B818" s="99" t="s">
        <v>533</v>
      </c>
      <c r="C818" s="99" t="s">
        <v>903</v>
      </c>
      <c r="D818" s="99" t="s">
        <v>908</v>
      </c>
      <c r="E818" s="99" t="s">
        <v>888</v>
      </c>
      <c r="F818" s="114">
        <v>0.30952380952380959</v>
      </c>
    </row>
    <row r="819" spans="1:6">
      <c r="A819" t="s">
        <v>12</v>
      </c>
      <c r="B819" s="99" t="s">
        <v>437</v>
      </c>
      <c r="C819" s="99" t="s">
        <v>903</v>
      </c>
      <c r="D819" s="99" t="s">
        <v>908</v>
      </c>
      <c r="E819" s="99" t="s">
        <v>888</v>
      </c>
      <c r="F819" s="114">
        <v>0.28888224745965335</v>
      </c>
    </row>
    <row r="820" spans="1:6">
      <c r="A820" t="s">
        <v>543</v>
      </c>
      <c r="B820" s="99" t="s">
        <v>542</v>
      </c>
      <c r="C820" s="99" t="s">
        <v>903</v>
      </c>
      <c r="D820" s="99" t="s">
        <v>908</v>
      </c>
      <c r="E820" s="99" t="s">
        <v>888</v>
      </c>
      <c r="F820" s="114">
        <v>0.29125984251968501</v>
      </c>
    </row>
    <row r="821" spans="1:6">
      <c r="A821" t="s">
        <v>713</v>
      </c>
      <c r="B821" s="99" t="s">
        <v>65</v>
      </c>
      <c r="C821" s="99" t="s">
        <v>903</v>
      </c>
      <c r="D821" s="99" t="s">
        <v>908</v>
      </c>
      <c r="E821" s="99" t="s">
        <v>888</v>
      </c>
      <c r="F821" s="114">
        <v>0.23980830670926512</v>
      </c>
    </row>
    <row r="822" spans="1:6">
      <c r="A822" t="s">
        <v>10</v>
      </c>
      <c r="B822" s="99" t="s">
        <v>438</v>
      </c>
      <c r="C822" s="99" t="s">
        <v>903</v>
      </c>
      <c r="D822" s="99" t="s">
        <v>908</v>
      </c>
      <c r="E822" s="99" t="s">
        <v>888</v>
      </c>
      <c r="F822" s="114">
        <v>0.30268336314847938</v>
      </c>
    </row>
    <row r="823" spans="1:6">
      <c r="A823" t="s">
        <v>9</v>
      </c>
      <c r="B823" s="99" t="s">
        <v>439</v>
      </c>
      <c r="C823" s="99" t="s">
        <v>903</v>
      </c>
      <c r="D823" s="99" t="s">
        <v>908</v>
      </c>
      <c r="E823" s="99" t="s">
        <v>888</v>
      </c>
      <c r="F823" s="114">
        <v>0.28604589232644712</v>
      </c>
    </row>
    <row r="824" spans="1:6">
      <c r="A824" t="s">
        <v>545</v>
      </c>
      <c r="B824" s="99" t="s">
        <v>544</v>
      </c>
      <c r="C824" s="99" t="s">
        <v>903</v>
      </c>
      <c r="D824" s="99" t="s">
        <v>908</v>
      </c>
      <c r="E824" s="99" t="s">
        <v>888</v>
      </c>
      <c r="F824" s="114">
        <v>0.2860855657737485</v>
      </c>
    </row>
    <row r="825" spans="1:6">
      <c r="A825" t="s">
        <v>8</v>
      </c>
      <c r="B825" s="99" t="s">
        <v>440</v>
      </c>
      <c r="C825" s="99" t="s">
        <v>903</v>
      </c>
      <c r="D825" s="99" t="s">
        <v>908</v>
      </c>
      <c r="E825" s="99" t="s">
        <v>888</v>
      </c>
      <c r="F825" s="114">
        <v>0.28636363636363638</v>
      </c>
    </row>
    <row r="826" spans="1:6">
      <c r="A826" t="s">
        <v>7</v>
      </c>
      <c r="B826" s="99" t="s">
        <v>441</v>
      </c>
      <c r="C826" s="99" t="s">
        <v>903</v>
      </c>
      <c r="D826" s="99" t="s">
        <v>908</v>
      </c>
      <c r="E826" s="99" t="s">
        <v>888</v>
      </c>
      <c r="F826" s="114">
        <v>0.24599516233702393</v>
      </c>
    </row>
    <row r="827" spans="1:6">
      <c r="A827" t="s">
        <v>6</v>
      </c>
      <c r="B827" s="99" t="s">
        <v>442</v>
      </c>
      <c r="C827" s="99" t="s">
        <v>903</v>
      </c>
      <c r="D827" s="99" t="s">
        <v>908</v>
      </c>
      <c r="E827" s="99" t="s">
        <v>888</v>
      </c>
      <c r="F827" s="114">
        <v>0.25579616335177119</v>
      </c>
    </row>
    <row r="828" spans="1:6">
      <c r="A828" t="s">
        <v>2</v>
      </c>
      <c r="B828" s="99" t="s">
        <v>443</v>
      </c>
      <c r="C828" s="99" t="s">
        <v>903</v>
      </c>
      <c r="D828" s="99" t="s">
        <v>908</v>
      </c>
      <c r="E828" s="99" t="s">
        <v>888</v>
      </c>
      <c r="F828" s="114">
        <v>0.28045582896329163</v>
      </c>
    </row>
    <row r="829" spans="1:6">
      <c r="A829" t="s">
        <v>4</v>
      </c>
      <c r="B829" s="99" t="s">
        <v>444</v>
      </c>
      <c r="C829" s="99" t="s">
        <v>903</v>
      </c>
      <c r="D829" s="99" t="s">
        <v>908</v>
      </c>
      <c r="E829" s="99" t="s">
        <v>888</v>
      </c>
      <c r="F829" s="114">
        <v>0.25005861664712775</v>
      </c>
    </row>
    <row r="830" spans="1:6">
      <c r="A830" t="s">
        <v>5</v>
      </c>
      <c r="B830" s="99" t="s">
        <v>447</v>
      </c>
      <c r="C830" s="99" t="s">
        <v>903</v>
      </c>
      <c r="D830" s="99" t="s">
        <v>908</v>
      </c>
      <c r="E830" s="99" t="s">
        <v>888</v>
      </c>
      <c r="F830" s="114">
        <v>0.24343351173322358</v>
      </c>
    </row>
    <row r="831" spans="1:6">
      <c r="A831" t="s">
        <v>1</v>
      </c>
      <c r="B831" s="99" t="s">
        <v>448</v>
      </c>
      <c r="C831" s="99" t="s">
        <v>903</v>
      </c>
      <c r="D831" s="99" t="s">
        <v>908</v>
      </c>
      <c r="E831" s="99" t="s">
        <v>888</v>
      </c>
      <c r="F831" s="114">
        <v>0.28723404255329044</v>
      </c>
    </row>
    <row r="832" spans="1:6">
      <c r="A832" t="s">
        <v>537</v>
      </c>
      <c r="B832" s="99" t="s">
        <v>334</v>
      </c>
      <c r="C832" s="99" t="s">
        <v>904</v>
      </c>
      <c r="D832" s="99" t="s">
        <v>908</v>
      </c>
      <c r="E832" s="99" t="s">
        <v>888</v>
      </c>
      <c r="F832" s="114">
        <v>0.3455428067078552</v>
      </c>
    </row>
    <row r="833" spans="1:6">
      <c r="A833" t="s">
        <v>27</v>
      </c>
      <c r="B833" s="99" t="s">
        <v>409</v>
      </c>
      <c r="C833" s="99" t="s">
        <v>904</v>
      </c>
      <c r="D833" s="99" t="s">
        <v>908</v>
      </c>
      <c r="E833" s="99" t="s">
        <v>888</v>
      </c>
      <c r="F833" s="114">
        <v>0.30660508403927567</v>
      </c>
    </row>
    <row r="834" spans="1:6">
      <c r="A834" t="s">
        <v>715</v>
      </c>
      <c r="B834" s="99" t="s">
        <v>335</v>
      </c>
      <c r="C834" s="99" t="s">
        <v>904</v>
      </c>
      <c r="D834" s="99" t="s">
        <v>908</v>
      </c>
      <c r="E834" s="99" t="s">
        <v>888</v>
      </c>
      <c r="F834" s="114">
        <v>0.34397905759162301</v>
      </c>
    </row>
    <row r="835" spans="1:6">
      <c r="A835" t="s">
        <v>26</v>
      </c>
      <c r="B835" s="99" t="s">
        <v>410</v>
      </c>
      <c r="C835" s="99" t="s">
        <v>904</v>
      </c>
      <c r="D835" s="99" t="s">
        <v>908</v>
      </c>
      <c r="E835" s="99" t="s">
        <v>888</v>
      </c>
      <c r="F835" s="114">
        <v>0.32499010684601826</v>
      </c>
    </row>
    <row r="836" spans="1:6">
      <c r="A836" t="s">
        <v>25</v>
      </c>
      <c r="B836" s="99" t="s">
        <v>411</v>
      </c>
      <c r="C836" s="99" t="s">
        <v>904</v>
      </c>
      <c r="D836" s="99" t="s">
        <v>908</v>
      </c>
      <c r="E836" s="99" t="s">
        <v>888</v>
      </c>
      <c r="F836" s="114">
        <v>0.32197018794538729</v>
      </c>
    </row>
    <row r="837" spans="1:6">
      <c r="A837" t="s">
        <v>547</v>
      </c>
      <c r="B837" s="99" t="s">
        <v>546</v>
      </c>
      <c r="C837" s="99" t="s">
        <v>904</v>
      </c>
      <c r="D837" s="99" t="s">
        <v>908</v>
      </c>
      <c r="E837" s="99" t="s">
        <v>888</v>
      </c>
      <c r="F837" s="114">
        <v>0.31876254180626823</v>
      </c>
    </row>
    <row r="838" spans="1:6">
      <c r="A838" t="s">
        <v>540</v>
      </c>
      <c r="B838" s="99" t="s">
        <v>714</v>
      </c>
      <c r="C838" s="99" t="s">
        <v>904</v>
      </c>
      <c r="D838" s="99" t="s">
        <v>908</v>
      </c>
      <c r="E838" s="99" t="s">
        <v>888</v>
      </c>
      <c r="F838" s="114">
        <v>0.30316698656429941</v>
      </c>
    </row>
    <row r="839" spans="1:6">
      <c r="A839" t="s">
        <v>23</v>
      </c>
      <c r="B839" s="99" t="s">
        <v>412</v>
      </c>
      <c r="C839" s="99" t="s">
        <v>904</v>
      </c>
      <c r="D839" s="99" t="s">
        <v>908</v>
      </c>
      <c r="E839" s="99" t="s">
        <v>888</v>
      </c>
      <c r="F839" s="114">
        <v>0.35739400206825245</v>
      </c>
    </row>
    <row r="840" spans="1:6">
      <c r="A840" t="s">
        <v>22</v>
      </c>
      <c r="B840" s="99" t="s">
        <v>413</v>
      </c>
      <c r="C840" s="99" t="s">
        <v>904</v>
      </c>
      <c r="D840" s="99" t="s">
        <v>908</v>
      </c>
      <c r="E840" s="99" t="s">
        <v>888</v>
      </c>
      <c r="F840" s="114">
        <v>0.32809578919255766</v>
      </c>
    </row>
    <row r="841" spans="1:6">
      <c r="A841" t="s">
        <v>17</v>
      </c>
      <c r="B841" s="99" t="s">
        <v>414</v>
      </c>
      <c r="C841" s="99" t="s">
        <v>904</v>
      </c>
      <c r="D841" s="99" t="s">
        <v>908</v>
      </c>
      <c r="E841" s="99" t="s">
        <v>888</v>
      </c>
      <c r="F841" s="114">
        <v>0.32552946445672104</v>
      </c>
    </row>
    <row r="842" spans="1:6">
      <c r="A842" t="s">
        <v>21</v>
      </c>
      <c r="B842" s="99" t="s">
        <v>415</v>
      </c>
      <c r="C842" s="99" t="s">
        <v>904</v>
      </c>
      <c r="D842" s="99" t="s">
        <v>908</v>
      </c>
      <c r="E842" s="99" t="s">
        <v>888</v>
      </c>
      <c r="F842" s="114">
        <v>0.2818802951626127</v>
      </c>
    </row>
    <row r="843" spans="1:6">
      <c r="A843" t="s">
        <v>20</v>
      </c>
      <c r="B843" s="99" t="s">
        <v>416</v>
      </c>
      <c r="C843" s="99" t="s">
        <v>904</v>
      </c>
      <c r="D843" s="99" t="s">
        <v>908</v>
      </c>
      <c r="E843" s="99" t="s">
        <v>888</v>
      </c>
      <c r="F843" s="114">
        <v>0.30823456019962564</v>
      </c>
    </row>
    <row r="844" spans="1:6">
      <c r="A844" t="s">
        <v>16</v>
      </c>
      <c r="B844" s="99" t="s">
        <v>417</v>
      </c>
      <c r="C844" s="99" t="s">
        <v>904</v>
      </c>
      <c r="D844" s="99" t="s">
        <v>908</v>
      </c>
      <c r="E844" s="99" t="s">
        <v>888</v>
      </c>
      <c r="F844" s="114">
        <v>0.29306887532665932</v>
      </c>
    </row>
    <row r="845" spans="1:6">
      <c r="A845" t="s">
        <v>3</v>
      </c>
      <c r="B845" s="99" t="s">
        <v>418</v>
      </c>
      <c r="C845" s="99" t="s">
        <v>904</v>
      </c>
      <c r="D845" s="99" t="s">
        <v>908</v>
      </c>
      <c r="E845" s="99" t="s">
        <v>888</v>
      </c>
      <c r="F845" s="114">
        <v>0.32552017142012701</v>
      </c>
    </row>
    <row r="846" spans="1:6">
      <c r="A846" t="s">
        <v>19</v>
      </c>
      <c r="B846" s="99" t="s">
        <v>419</v>
      </c>
      <c r="C846" s="99" t="s">
        <v>904</v>
      </c>
      <c r="D846" s="99" t="s">
        <v>908</v>
      </c>
      <c r="E846" s="99" t="s">
        <v>888</v>
      </c>
      <c r="F846" s="114">
        <v>0.29905956112852666</v>
      </c>
    </row>
    <row r="847" spans="1:6">
      <c r="A847" t="s">
        <v>18</v>
      </c>
      <c r="B847" s="99" t="s">
        <v>420</v>
      </c>
      <c r="C847" s="99" t="s">
        <v>904</v>
      </c>
      <c r="D847" s="99" t="s">
        <v>908</v>
      </c>
      <c r="E847" s="99" t="s">
        <v>888</v>
      </c>
      <c r="F847" s="114">
        <v>0.30371095488124517</v>
      </c>
    </row>
    <row r="848" spans="1:6">
      <c r="A848" t="s">
        <v>24</v>
      </c>
      <c r="B848" s="99" t="s">
        <v>431</v>
      </c>
      <c r="C848" s="99" t="s">
        <v>904</v>
      </c>
      <c r="D848" s="99" t="s">
        <v>908</v>
      </c>
      <c r="E848" s="99" t="s">
        <v>888</v>
      </c>
      <c r="F848" s="114">
        <v>0.32622680412371141</v>
      </c>
    </row>
    <row r="849" spans="1:6">
      <c r="A849" t="s">
        <v>15</v>
      </c>
      <c r="B849" s="99" t="s">
        <v>432</v>
      </c>
      <c r="C849" s="99" t="s">
        <v>904</v>
      </c>
      <c r="D849" s="99" t="s">
        <v>908</v>
      </c>
      <c r="E849" s="99" t="s">
        <v>888</v>
      </c>
      <c r="F849" s="114">
        <v>0.28244044019825593</v>
      </c>
    </row>
    <row r="850" spans="1:6">
      <c r="A850" t="s">
        <v>14</v>
      </c>
      <c r="B850" s="99" t="s">
        <v>433</v>
      </c>
      <c r="C850" s="99" t="s">
        <v>904</v>
      </c>
      <c r="D850" s="99" t="s">
        <v>908</v>
      </c>
      <c r="E850" s="99" t="s">
        <v>888</v>
      </c>
      <c r="F850" s="114">
        <v>0.28488593155893532</v>
      </c>
    </row>
    <row r="851" spans="1:6">
      <c r="A851" t="s">
        <v>914</v>
      </c>
      <c r="B851" s="99" t="s">
        <v>895</v>
      </c>
      <c r="C851" s="99" t="s">
        <v>904</v>
      </c>
      <c r="D851" s="99" t="s">
        <v>908</v>
      </c>
      <c r="E851" s="99" t="s">
        <v>888</v>
      </c>
      <c r="F851" s="114">
        <v>0</v>
      </c>
    </row>
    <row r="852" spans="1:6">
      <c r="A852" t="s">
        <v>13</v>
      </c>
      <c r="B852" s="99" t="s">
        <v>435</v>
      </c>
      <c r="C852" s="99" t="s">
        <v>904</v>
      </c>
      <c r="D852" s="99" t="s">
        <v>908</v>
      </c>
      <c r="E852" s="99" t="s">
        <v>888</v>
      </c>
      <c r="F852" s="114">
        <v>0.33230201403426757</v>
      </c>
    </row>
    <row r="853" spans="1:6">
      <c r="A853" t="s">
        <v>538</v>
      </c>
      <c r="B853" s="99" t="s">
        <v>716</v>
      </c>
      <c r="C853" s="99" t="s">
        <v>904</v>
      </c>
      <c r="D853" s="99" t="s">
        <v>908</v>
      </c>
      <c r="E853" s="99" t="s">
        <v>888</v>
      </c>
      <c r="F853" s="114">
        <v>0.31561886051080557</v>
      </c>
    </row>
    <row r="854" spans="1:6">
      <c r="A854" t="s">
        <v>11</v>
      </c>
      <c r="B854" s="99" t="s">
        <v>436</v>
      </c>
      <c r="C854" s="99" t="s">
        <v>904</v>
      </c>
      <c r="D854" s="99" t="s">
        <v>908</v>
      </c>
      <c r="E854" s="99" t="s">
        <v>888</v>
      </c>
      <c r="F854" s="114">
        <v>0.31153846153846149</v>
      </c>
    </row>
    <row r="855" spans="1:6">
      <c r="A855" t="s">
        <v>534</v>
      </c>
      <c r="B855" s="99" t="s">
        <v>533</v>
      </c>
      <c r="C855" s="99" t="s">
        <v>904</v>
      </c>
      <c r="D855" s="99" t="s">
        <v>908</v>
      </c>
      <c r="E855" s="99" t="s">
        <v>888</v>
      </c>
      <c r="F855" s="114">
        <v>0.32619047619047614</v>
      </c>
    </row>
    <row r="856" spans="1:6">
      <c r="A856" t="s">
        <v>12</v>
      </c>
      <c r="B856" s="99" t="s">
        <v>437</v>
      </c>
      <c r="C856" s="99" t="s">
        <v>904</v>
      </c>
      <c r="D856" s="99" t="s">
        <v>908</v>
      </c>
      <c r="E856" s="99" t="s">
        <v>888</v>
      </c>
      <c r="F856" s="114">
        <v>0.31631799163179913</v>
      </c>
    </row>
    <row r="857" spans="1:6">
      <c r="A857" t="s">
        <v>543</v>
      </c>
      <c r="B857" s="99" t="s">
        <v>542</v>
      </c>
      <c r="C857" s="99" t="s">
        <v>904</v>
      </c>
      <c r="D857" s="99" t="s">
        <v>908</v>
      </c>
      <c r="E857" s="99" t="s">
        <v>888</v>
      </c>
      <c r="F857" s="114">
        <v>0.36566929133858267</v>
      </c>
    </row>
    <row r="858" spans="1:6">
      <c r="A858" t="s">
        <v>713</v>
      </c>
      <c r="B858" s="99" t="s">
        <v>65</v>
      </c>
      <c r="C858" s="99" t="s">
        <v>904</v>
      </c>
      <c r="D858" s="99" t="s">
        <v>908</v>
      </c>
      <c r="E858" s="99" t="s">
        <v>888</v>
      </c>
      <c r="F858" s="114">
        <v>0.30191693290734811</v>
      </c>
    </row>
    <row r="859" spans="1:6">
      <c r="A859" t="s">
        <v>10</v>
      </c>
      <c r="B859" s="99" t="s">
        <v>438</v>
      </c>
      <c r="C859" s="99" t="s">
        <v>904</v>
      </c>
      <c r="D859" s="99" t="s">
        <v>908</v>
      </c>
      <c r="E859" s="99" t="s">
        <v>888</v>
      </c>
      <c r="F859" s="114">
        <v>0.32361359570661891</v>
      </c>
    </row>
    <row r="860" spans="1:6">
      <c r="A860" t="s">
        <v>9</v>
      </c>
      <c r="B860" s="99" t="s">
        <v>439</v>
      </c>
      <c r="C860" s="99" t="s">
        <v>904</v>
      </c>
      <c r="D860" s="99" t="s">
        <v>908</v>
      </c>
      <c r="E860" s="99" t="s">
        <v>888</v>
      </c>
      <c r="F860" s="114">
        <v>0.31288890861488833</v>
      </c>
    </row>
    <row r="861" spans="1:6">
      <c r="A861" t="s">
        <v>545</v>
      </c>
      <c r="B861" s="99" t="s">
        <v>544</v>
      </c>
      <c r="C861" s="99" t="s">
        <v>904</v>
      </c>
      <c r="D861" s="99" t="s">
        <v>908</v>
      </c>
      <c r="E861" s="99" t="s">
        <v>888</v>
      </c>
      <c r="F861" s="114">
        <v>0.3067772890844514</v>
      </c>
    </row>
    <row r="862" spans="1:6">
      <c r="A862" t="s">
        <v>8</v>
      </c>
      <c r="B862" s="99" t="s">
        <v>440</v>
      </c>
      <c r="C862" s="99" t="s">
        <v>904</v>
      </c>
      <c r="D862" s="99" t="s">
        <v>908</v>
      </c>
      <c r="E862" s="99" t="s">
        <v>888</v>
      </c>
      <c r="F862" s="114">
        <v>0.31993577075098811</v>
      </c>
    </row>
    <row r="863" spans="1:6">
      <c r="A863" t="s">
        <v>7</v>
      </c>
      <c r="B863" s="99" t="s">
        <v>441</v>
      </c>
      <c r="C863" s="99" t="s">
        <v>904</v>
      </c>
      <c r="D863" s="99" t="s">
        <v>908</v>
      </c>
      <c r="E863" s="99" t="s">
        <v>888</v>
      </c>
      <c r="F863" s="114">
        <v>0.29961800161255436</v>
      </c>
    </row>
    <row r="864" spans="1:6">
      <c r="A864" t="s">
        <v>6</v>
      </c>
      <c r="B864" s="99" t="s">
        <v>442</v>
      </c>
      <c r="C864" s="99" t="s">
        <v>904</v>
      </c>
      <c r="D864" s="99" t="s">
        <v>908</v>
      </c>
      <c r="E864" s="99" t="s">
        <v>888</v>
      </c>
      <c r="F864" s="114">
        <v>0.29265623161115689</v>
      </c>
    </row>
    <row r="865" spans="1:6">
      <c r="A865" t="s">
        <v>2</v>
      </c>
      <c r="B865" s="99" t="s">
        <v>443</v>
      </c>
      <c r="C865" s="99" t="s">
        <v>904</v>
      </c>
      <c r="D865" s="99" t="s">
        <v>908</v>
      </c>
      <c r="E865" s="99" t="s">
        <v>888</v>
      </c>
      <c r="F865" s="114">
        <v>0.30024203307785391</v>
      </c>
    </row>
    <row r="866" spans="1:6">
      <c r="A866" t="s">
        <v>4</v>
      </c>
      <c r="B866" s="99" t="s">
        <v>444</v>
      </c>
      <c r="C866" s="99" t="s">
        <v>904</v>
      </c>
      <c r="D866" s="99" t="s">
        <v>908</v>
      </c>
      <c r="E866" s="99" t="s">
        <v>888</v>
      </c>
      <c r="F866" s="114">
        <v>0.3291910902696365</v>
      </c>
    </row>
    <row r="867" spans="1:6">
      <c r="A867" t="s">
        <v>5</v>
      </c>
      <c r="B867" s="99" t="s">
        <v>447</v>
      </c>
      <c r="C867" s="99" t="s">
        <v>904</v>
      </c>
      <c r="D867" s="99" t="s">
        <v>908</v>
      </c>
      <c r="E867" s="99" t="s">
        <v>888</v>
      </c>
      <c r="F867" s="114">
        <v>0.27900370522848916</v>
      </c>
    </row>
    <row r="868" spans="1:6">
      <c r="A868" t="s">
        <v>1</v>
      </c>
      <c r="B868" s="99" t="s">
        <v>448</v>
      </c>
      <c r="C868" s="99" t="s">
        <v>904</v>
      </c>
      <c r="D868" s="99" t="s">
        <v>908</v>
      </c>
      <c r="E868" s="99" t="s">
        <v>888</v>
      </c>
      <c r="F868" s="114">
        <v>0.30337785370397402</v>
      </c>
    </row>
    <row r="869" spans="1:6">
      <c r="A869" t="s">
        <v>537</v>
      </c>
      <c r="B869" s="99" t="s">
        <v>334</v>
      </c>
      <c r="C869" s="99" t="s">
        <v>905</v>
      </c>
      <c r="D869" s="99" t="s">
        <v>908</v>
      </c>
      <c r="E869" s="99" t="s">
        <v>888</v>
      </c>
      <c r="F869" s="114">
        <v>0</v>
      </c>
    </row>
    <row r="870" spans="1:6">
      <c r="A870" t="s">
        <v>27</v>
      </c>
      <c r="B870" s="99" t="s">
        <v>409</v>
      </c>
      <c r="C870" s="99" t="s">
        <v>905</v>
      </c>
      <c r="D870" s="99" t="s">
        <v>908</v>
      </c>
      <c r="E870" s="99" t="s">
        <v>888</v>
      </c>
      <c r="F870" s="114">
        <v>0</v>
      </c>
    </row>
    <row r="871" spans="1:6">
      <c r="A871" t="s">
        <v>715</v>
      </c>
      <c r="B871" s="99" t="s">
        <v>335</v>
      </c>
      <c r="C871" s="99" t="s">
        <v>905</v>
      </c>
      <c r="D871" s="99" t="s">
        <v>908</v>
      </c>
      <c r="E871" s="99" t="s">
        <v>888</v>
      </c>
      <c r="F871" s="114">
        <v>0</v>
      </c>
    </row>
    <row r="872" spans="1:6">
      <c r="A872" t="s">
        <v>26</v>
      </c>
      <c r="B872" s="99" t="s">
        <v>410</v>
      </c>
      <c r="C872" s="99" t="s">
        <v>905</v>
      </c>
      <c r="D872" s="99" t="s">
        <v>908</v>
      </c>
      <c r="E872" s="99" t="s">
        <v>888</v>
      </c>
      <c r="F872" s="114">
        <v>0</v>
      </c>
    </row>
    <row r="873" spans="1:6">
      <c r="A873" t="s">
        <v>25</v>
      </c>
      <c r="B873" s="99" t="s">
        <v>411</v>
      </c>
      <c r="C873" s="99" t="s">
        <v>905</v>
      </c>
      <c r="D873" s="99" t="s">
        <v>908</v>
      </c>
      <c r="E873" s="99" t="s">
        <v>888</v>
      </c>
      <c r="F873" s="114">
        <v>0</v>
      </c>
    </row>
    <row r="874" spans="1:6">
      <c r="A874" t="s">
        <v>547</v>
      </c>
      <c r="B874" s="99" t="s">
        <v>546</v>
      </c>
      <c r="C874" s="99" t="s">
        <v>905</v>
      </c>
      <c r="D874" s="99" t="s">
        <v>908</v>
      </c>
      <c r="E874" s="99" t="s">
        <v>888</v>
      </c>
      <c r="F874" s="114">
        <v>0</v>
      </c>
    </row>
    <row r="875" spans="1:6">
      <c r="A875" t="s">
        <v>540</v>
      </c>
      <c r="B875" s="99" t="s">
        <v>714</v>
      </c>
      <c r="C875" s="99" t="s">
        <v>905</v>
      </c>
      <c r="D875" s="99" t="s">
        <v>908</v>
      </c>
      <c r="E875" s="99" t="s">
        <v>888</v>
      </c>
      <c r="F875" s="114">
        <v>0</v>
      </c>
    </row>
    <row r="876" spans="1:6">
      <c r="A876" t="s">
        <v>23</v>
      </c>
      <c r="B876" s="99" t="s">
        <v>412</v>
      </c>
      <c r="C876" s="99" t="s">
        <v>905</v>
      </c>
      <c r="D876" s="99" t="s">
        <v>908</v>
      </c>
      <c r="E876" s="99" t="s">
        <v>888</v>
      </c>
      <c r="F876" s="114">
        <v>0</v>
      </c>
    </row>
    <row r="877" spans="1:6">
      <c r="A877" t="s">
        <v>22</v>
      </c>
      <c r="B877" s="99" t="s">
        <v>413</v>
      </c>
      <c r="C877" s="99" t="s">
        <v>905</v>
      </c>
      <c r="D877" s="99" t="s">
        <v>908</v>
      </c>
      <c r="E877" s="99" t="s">
        <v>888</v>
      </c>
      <c r="F877" s="114">
        <v>0</v>
      </c>
    </row>
    <row r="878" spans="1:6">
      <c r="A878" t="s">
        <v>17</v>
      </c>
      <c r="B878" s="99" t="s">
        <v>414</v>
      </c>
      <c r="C878" s="99" t="s">
        <v>905</v>
      </c>
      <c r="D878" s="99" t="s">
        <v>908</v>
      </c>
      <c r="E878" s="99" t="s">
        <v>888</v>
      </c>
      <c r="F878" s="114">
        <v>0</v>
      </c>
    </row>
    <row r="879" spans="1:6">
      <c r="A879" t="s">
        <v>21</v>
      </c>
      <c r="B879" s="99" t="s">
        <v>415</v>
      </c>
      <c r="C879" s="99" t="s">
        <v>905</v>
      </c>
      <c r="D879" s="99" t="s">
        <v>908</v>
      </c>
      <c r="E879" s="99" t="s">
        <v>888</v>
      </c>
      <c r="F879" s="114">
        <v>0</v>
      </c>
    </row>
    <row r="880" spans="1:6">
      <c r="A880" t="s">
        <v>20</v>
      </c>
      <c r="B880" s="99" t="s">
        <v>416</v>
      </c>
      <c r="C880" s="99" t="s">
        <v>905</v>
      </c>
      <c r="D880" s="99" t="s">
        <v>908</v>
      </c>
      <c r="E880" s="99" t="s">
        <v>888</v>
      </c>
      <c r="F880" s="114">
        <v>0</v>
      </c>
    </row>
    <row r="881" spans="1:6">
      <c r="A881" t="s">
        <v>16</v>
      </c>
      <c r="B881" s="99" t="s">
        <v>417</v>
      </c>
      <c r="C881" s="99" t="s">
        <v>905</v>
      </c>
      <c r="D881" s="99" t="s">
        <v>908</v>
      </c>
      <c r="E881" s="99" t="s">
        <v>888</v>
      </c>
      <c r="F881" s="114">
        <v>0</v>
      </c>
    </row>
    <row r="882" spans="1:6">
      <c r="A882" t="s">
        <v>3</v>
      </c>
      <c r="B882" s="99" t="s">
        <v>418</v>
      </c>
      <c r="C882" s="99" t="s">
        <v>905</v>
      </c>
      <c r="D882" s="99" t="s">
        <v>908</v>
      </c>
      <c r="E882" s="99" t="s">
        <v>888</v>
      </c>
      <c r="F882" s="114">
        <v>0</v>
      </c>
    </row>
    <row r="883" spans="1:6">
      <c r="A883" t="s">
        <v>19</v>
      </c>
      <c r="B883" s="99" t="s">
        <v>419</v>
      </c>
      <c r="C883" s="99" t="s">
        <v>905</v>
      </c>
      <c r="D883" s="99" t="s">
        <v>908</v>
      </c>
      <c r="E883" s="99" t="s">
        <v>888</v>
      </c>
      <c r="F883" s="114">
        <v>0</v>
      </c>
    </row>
    <row r="884" spans="1:6">
      <c r="A884" t="s">
        <v>18</v>
      </c>
      <c r="B884" s="99" t="s">
        <v>420</v>
      </c>
      <c r="C884" s="99" t="s">
        <v>905</v>
      </c>
      <c r="D884" s="99" t="s">
        <v>908</v>
      </c>
      <c r="E884" s="99" t="s">
        <v>888</v>
      </c>
      <c r="F884" s="114">
        <v>0</v>
      </c>
    </row>
    <row r="885" spans="1:6">
      <c r="A885" t="s">
        <v>24</v>
      </c>
      <c r="B885" s="99" t="s">
        <v>431</v>
      </c>
      <c r="C885" s="99" t="s">
        <v>905</v>
      </c>
      <c r="D885" s="99" t="s">
        <v>908</v>
      </c>
      <c r="E885" s="99" t="s">
        <v>888</v>
      </c>
      <c r="F885" s="114">
        <v>0</v>
      </c>
    </row>
    <row r="886" spans="1:6">
      <c r="A886" t="s">
        <v>15</v>
      </c>
      <c r="B886" s="99" t="s">
        <v>432</v>
      </c>
      <c r="C886" s="99" t="s">
        <v>905</v>
      </c>
      <c r="D886" s="99" t="s">
        <v>908</v>
      </c>
      <c r="E886" s="99" t="s">
        <v>888</v>
      </c>
      <c r="F886" s="114">
        <v>0</v>
      </c>
    </row>
    <row r="887" spans="1:6">
      <c r="A887" t="s">
        <v>14</v>
      </c>
      <c r="B887" s="99" t="s">
        <v>433</v>
      </c>
      <c r="C887" s="99" t="s">
        <v>905</v>
      </c>
      <c r="D887" s="99" t="s">
        <v>908</v>
      </c>
      <c r="E887" s="99" t="s">
        <v>888</v>
      </c>
      <c r="F887" s="114">
        <v>0</v>
      </c>
    </row>
    <row r="888" spans="1:6">
      <c r="A888" t="s">
        <v>914</v>
      </c>
      <c r="B888" s="99" t="s">
        <v>895</v>
      </c>
      <c r="C888" s="99" t="s">
        <v>905</v>
      </c>
      <c r="D888" s="99" t="s">
        <v>908</v>
      </c>
      <c r="E888" s="99" t="s">
        <v>888</v>
      </c>
      <c r="F888" s="114">
        <v>0</v>
      </c>
    </row>
    <row r="889" spans="1:6">
      <c r="A889" t="s">
        <v>13</v>
      </c>
      <c r="B889" s="99" t="s">
        <v>435</v>
      </c>
      <c r="C889" s="99" t="s">
        <v>905</v>
      </c>
      <c r="D889" s="99" t="s">
        <v>908</v>
      </c>
      <c r="E889" s="99" t="s">
        <v>888</v>
      </c>
      <c r="F889" s="114">
        <v>0</v>
      </c>
    </row>
    <row r="890" spans="1:6">
      <c r="A890" t="s">
        <v>538</v>
      </c>
      <c r="B890" s="99" t="s">
        <v>716</v>
      </c>
      <c r="C890" s="99" t="s">
        <v>905</v>
      </c>
      <c r="D890" s="99" t="s">
        <v>908</v>
      </c>
      <c r="E890" s="99" t="s">
        <v>888</v>
      </c>
      <c r="F890" s="114">
        <v>0</v>
      </c>
    </row>
    <row r="891" spans="1:6">
      <c r="A891" t="s">
        <v>11</v>
      </c>
      <c r="B891" s="99" t="s">
        <v>436</v>
      </c>
      <c r="C891" s="99" t="s">
        <v>905</v>
      </c>
      <c r="D891" s="99" t="s">
        <v>908</v>
      </c>
      <c r="E891" s="99" t="s">
        <v>888</v>
      </c>
      <c r="F891" s="114">
        <v>0</v>
      </c>
    </row>
    <row r="892" spans="1:6">
      <c r="A892" t="s">
        <v>534</v>
      </c>
      <c r="B892" s="99" t="s">
        <v>533</v>
      </c>
      <c r="C892" s="99" t="s">
        <v>905</v>
      </c>
      <c r="D892" s="99" t="s">
        <v>908</v>
      </c>
      <c r="E892" s="99" t="s">
        <v>888</v>
      </c>
      <c r="F892" s="114">
        <v>0</v>
      </c>
    </row>
    <row r="893" spans="1:6">
      <c r="A893" t="s">
        <v>12</v>
      </c>
      <c r="B893" s="99" t="s">
        <v>437</v>
      </c>
      <c r="C893" s="99" t="s">
        <v>905</v>
      </c>
      <c r="D893" s="99" t="s">
        <v>908</v>
      </c>
      <c r="E893" s="99" t="s">
        <v>888</v>
      </c>
      <c r="F893" s="114">
        <v>0</v>
      </c>
    </row>
    <row r="894" spans="1:6">
      <c r="A894" t="s">
        <v>543</v>
      </c>
      <c r="B894" s="99" t="s">
        <v>542</v>
      </c>
      <c r="C894" s="99" t="s">
        <v>905</v>
      </c>
      <c r="D894" s="99" t="s">
        <v>908</v>
      </c>
      <c r="E894" s="99" t="s">
        <v>888</v>
      </c>
      <c r="F894" s="114">
        <v>0</v>
      </c>
    </row>
    <row r="895" spans="1:6">
      <c r="A895" t="s">
        <v>713</v>
      </c>
      <c r="B895" s="99" t="s">
        <v>65</v>
      </c>
      <c r="C895" s="99" t="s">
        <v>905</v>
      </c>
      <c r="D895" s="99" t="s">
        <v>908</v>
      </c>
      <c r="E895" s="99" t="s">
        <v>888</v>
      </c>
      <c r="F895" s="114">
        <v>0</v>
      </c>
    </row>
    <row r="896" spans="1:6">
      <c r="A896" t="s">
        <v>10</v>
      </c>
      <c r="B896" s="99" t="s">
        <v>438</v>
      </c>
      <c r="C896" s="99" t="s">
        <v>905</v>
      </c>
      <c r="D896" s="99" t="s">
        <v>908</v>
      </c>
      <c r="E896" s="99" t="s">
        <v>888</v>
      </c>
      <c r="F896" s="114">
        <v>0</v>
      </c>
    </row>
    <row r="897" spans="1:6">
      <c r="A897" t="s">
        <v>9</v>
      </c>
      <c r="B897" s="99" t="s">
        <v>439</v>
      </c>
      <c r="C897" s="99" t="s">
        <v>905</v>
      </c>
      <c r="D897" s="99" t="s">
        <v>908</v>
      </c>
      <c r="E897" s="99" t="s">
        <v>888</v>
      </c>
      <c r="F897" s="114">
        <v>0</v>
      </c>
    </row>
    <row r="898" spans="1:6">
      <c r="A898" t="s">
        <v>545</v>
      </c>
      <c r="B898" s="99" t="s">
        <v>544</v>
      </c>
      <c r="C898" s="99" t="s">
        <v>905</v>
      </c>
      <c r="D898" s="99" t="s">
        <v>908</v>
      </c>
      <c r="E898" s="99" t="s">
        <v>888</v>
      </c>
      <c r="F898" s="114">
        <v>0</v>
      </c>
    </row>
    <row r="899" spans="1:6">
      <c r="A899" t="s">
        <v>8</v>
      </c>
      <c r="B899" s="99" t="s">
        <v>440</v>
      </c>
      <c r="C899" s="99" t="s">
        <v>905</v>
      </c>
      <c r="D899" s="99" t="s">
        <v>908</v>
      </c>
      <c r="E899" s="99" t="s">
        <v>888</v>
      </c>
      <c r="F899" s="114">
        <v>0</v>
      </c>
    </row>
    <row r="900" spans="1:6">
      <c r="A900" t="s">
        <v>7</v>
      </c>
      <c r="B900" s="99" t="s">
        <v>441</v>
      </c>
      <c r="C900" s="99" t="s">
        <v>905</v>
      </c>
      <c r="D900" s="99" t="s">
        <v>908</v>
      </c>
      <c r="E900" s="99" t="s">
        <v>888</v>
      </c>
      <c r="F900" s="114">
        <v>0</v>
      </c>
    </row>
    <row r="901" spans="1:6">
      <c r="A901" t="s">
        <v>6</v>
      </c>
      <c r="B901" s="99" t="s">
        <v>442</v>
      </c>
      <c r="C901" s="99" t="s">
        <v>905</v>
      </c>
      <c r="D901" s="99" t="s">
        <v>908</v>
      </c>
      <c r="E901" s="99" t="s">
        <v>888</v>
      </c>
      <c r="F901" s="114">
        <v>0</v>
      </c>
    </row>
    <row r="902" spans="1:6">
      <c r="A902" t="s">
        <v>2</v>
      </c>
      <c r="B902" s="99" t="s">
        <v>443</v>
      </c>
      <c r="C902" s="99" t="s">
        <v>905</v>
      </c>
      <c r="D902" s="99" t="s">
        <v>908</v>
      </c>
      <c r="E902" s="99" t="s">
        <v>888</v>
      </c>
      <c r="F902" s="114">
        <v>0</v>
      </c>
    </row>
    <row r="903" spans="1:6">
      <c r="A903" t="s">
        <v>4</v>
      </c>
      <c r="B903" s="99" t="s">
        <v>444</v>
      </c>
      <c r="C903" s="99" t="s">
        <v>905</v>
      </c>
      <c r="D903" s="99" t="s">
        <v>908</v>
      </c>
      <c r="E903" s="99" t="s">
        <v>888</v>
      </c>
      <c r="F903" s="114">
        <v>0</v>
      </c>
    </row>
    <row r="904" spans="1:6">
      <c r="A904" t="s">
        <v>5</v>
      </c>
      <c r="B904" s="99" t="s">
        <v>447</v>
      </c>
      <c r="C904" s="99" t="s">
        <v>905</v>
      </c>
      <c r="D904" s="99" t="s">
        <v>908</v>
      </c>
      <c r="E904" s="99" t="s">
        <v>888</v>
      </c>
      <c r="F904" s="114">
        <v>0</v>
      </c>
    </row>
    <row r="905" spans="1:6">
      <c r="A905" t="s">
        <v>1</v>
      </c>
      <c r="B905" s="99" t="s">
        <v>448</v>
      </c>
      <c r="C905" s="99" t="s">
        <v>905</v>
      </c>
      <c r="D905" s="99" t="s">
        <v>908</v>
      </c>
      <c r="E905" s="99" t="s">
        <v>888</v>
      </c>
      <c r="F905" s="114">
        <v>0</v>
      </c>
    </row>
    <row r="906" spans="1:6">
      <c r="A906" t="s">
        <v>537</v>
      </c>
      <c r="B906" s="99" t="s">
        <v>334</v>
      </c>
      <c r="C906" s="99" t="s">
        <v>894</v>
      </c>
      <c r="D906" s="99" t="s">
        <v>909</v>
      </c>
      <c r="E906" s="99" t="s">
        <v>889</v>
      </c>
      <c r="F906" s="114">
        <v>0.22182572614107887</v>
      </c>
    </row>
    <row r="907" spans="1:6">
      <c r="A907" t="s">
        <v>27</v>
      </c>
      <c r="B907" s="99" t="s">
        <v>409</v>
      </c>
      <c r="C907" s="99" t="s">
        <v>894</v>
      </c>
      <c r="D907" s="99" t="s">
        <v>909</v>
      </c>
      <c r="E907" s="99" t="s">
        <v>889</v>
      </c>
      <c r="F907" s="114">
        <v>0.26606222173574318</v>
      </c>
    </row>
    <row r="908" spans="1:6">
      <c r="A908" t="s">
        <v>715</v>
      </c>
      <c r="B908" s="99" t="s">
        <v>335</v>
      </c>
      <c r="C908" s="99" t="s">
        <v>894</v>
      </c>
      <c r="D908" s="99" t="s">
        <v>909</v>
      </c>
      <c r="E908" s="99" t="s">
        <v>889</v>
      </c>
      <c r="F908" s="114">
        <v>0.22837004405286343</v>
      </c>
    </row>
    <row r="909" spans="1:6">
      <c r="A909" t="s">
        <v>26</v>
      </c>
      <c r="B909" s="99" t="s">
        <v>410</v>
      </c>
      <c r="C909" s="99" t="s">
        <v>894</v>
      </c>
      <c r="D909" s="99" t="s">
        <v>909</v>
      </c>
      <c r="E909" s="99" t="s">
        <v>889</v>
      </c>
      <c r="F909" s="114">
        <v>0.29703378729688523</v>
      </c>
    </row>
    <row r="910" spans="1:6">
      <c r="A910" t="s">
        <v>25</v>
      </c>
      <c r="B910" s="99" t="s">
        <v>411</v>
      </c>
      <c r="C910" s="99" t="s">
        <v>894</v>
      </c>
      <c r="D910" s="99" t="s">
        <v>909</v>
      </c>
      <c r="E910" s="99" t="s">
        <v>889</v>
      </c>
      <c r="F910" s="114">
        <v>0.20367928644774316</v>
      </c>
    </row>
    <row r="911" spans="1:6">
      <c r="A911" t="s">
        <v>547</v>
      </c>
      <c r="B911" s="99" t="s">
        <v>546</v>
      </c>
      <c r="C911" s="99" t="s">
        <v>894</v>
      </c>
      <c r="D911" s="99" t="s">
        <v>909</v>
      </c>
      <c r="E911" s="99" t="s">
        <v>889</v>
      </c>
      <c r="F911" s="114">
        <v>0.27783625304169118</v>
      </c>
    </row>
    <row r="912" spans="1:6">
      <c r="A912" t="s">
        <v>540</v>
      </c>
      <c r="B912" s="99" t="s">
        <v>714</v>
      </c>
      <c r="C912" s="99" t="s">
        <v>894</v>
      </c>
      <c r="D912" s="99" t="s">
        <v>909</v>
      </c>
      <c r="E912" s="99" t="s">
        <v>889</v>
      </c>
      <c r="F912" s="114">
        <v>0.21088757396449703</v>
      </c>
    </row>
    <row r="913" spans="1:6">
      <c r="A913" t="s">
        <v>23</v>
      </c>
      <c r="B913" s="99" t="s">
        <v>412</v>
      </c>
      <c r="C913" s="99" t="s">
        <v>894</v>
      </c>
      <c r="D913" s="99" t="s">
        <v>909</v>
      </c>
      <c r="E913" s="99" t="s">
        <v>889</v>
      </c>
      <c r="F913" s="114">
        <v>0.16037735849056603</v>
      </c>
    </row>
    <row r="914" spans="1:6">
      <c r="A914" t="s">
        <v>22</v>
      </c>
      <c r="B914" s="99" t="s">
        <v>413</v>
      </c>
      <c r="C914" s="99" t="s">
        <v>894</v>
      </c>
      <c r="D914" s="99" t="s">
        <v>909</v>
      </c>
      <c r="E914" s="99" t="s">
        <v>889</v>
      </c>
      <c r="F914" s="114">
        <v>0.2475170180238172</v>
      </c>
    </row>
    <row r="915" spans="1:6">
      <c r="A915" t="s">
        <v>17</v>
      </c>
      <c r="B915" s="99" t="s">
        <v>414</v>
      </c>
      <c r="C915" s="99" t="s">
        <v>894</v>
      </c>
      <c r="D915" s="99" t="s">
        <v>909</v>
      </c>
      <c r="E915" s="99" t="s">
        <v>889</v>
      </c>
      <c r="F915" s="114">
        <v>0.26930324111772491</v>
      </c>
    </row>
    <row r="916" spans="1:6">
      <c r="A916" t="s">
        <v>21</v>
      </c>
      <c r="B916" s="99" t="s">
        <v>415</v>
      </c>
      <c r="C916" s="99" t="s">
        <v>894</v>
      </c>
      <c r="D916" s="99" t="s">
        <v>909</v>
      </c>
      <c r="E916" s="99" t="s">
        <v>889</v>
      </c>
      <c r="F916" s="114">
        <v>0.39521964285714289</v>
      </c>
    </row>
    <row r="917" spans="1:6">
      <c r="A917" t="s">
        <v>20</v>
      </c>
      <c r="B917" s="99" t="s">
        <v>416</v>
      </c>
      <c r="C917" s="99" t="s">
        <v>894</v>
      </c>
      <c r="D917" s="99" t="s">
        <v>909</v>
      </c>
      <c r="E917" s="99" t="s">
        <v>889</v>
      </c>
      <c r="F917" s="114">
        <v>0.29887419700214135</v>
      </c>
    </row>
    <row r="918" spans="1:6">
      <c r="A918" t="s">
        <v>16</v>
      </c>
      <c r="B918" s="99" t="s">
        <v>417</v>
      </c>
      <c r="C918" s="99" t="s">
        <v>894</v>
      </c>
      <c r="D918" s="99" t="s">
        <v>909</v>
      </c>
      <c r="E918" s="99" t="s">
        <v>889</v>
      </c>
      <c r="F918" s="114">
        <v>0.25704463704441805</v>
      </c>
    </row>
    <row r="919" spans="1:6">
      <c r="A919" t="s">
        <v>3</v>
      </c>
      <c r="B919" s="99" t="s">
        <v>418</v>
      </c>
      <c r="C919" s="99" t="s">
        <v>894</v>
      </c>
      <c r="D919" s="99" t="s">
        <v>909</v>
      </c>
      <c r="E919" s="99" t="s">
        <v>889</v>
      </c>
      <c r="F919" s="114">
        <v>0.24965269388189826</v>
      </c>
    </row>
    <row r="920" spans="1:6">
      <c r="A920" t="s">
        <v>19</v>
      </c>
      <c r="B920" s="99" t="s">
        <v>419</v>
      </c>
      <c r="C920" s="99" t="s">
        <v>894</v>
      </c>
      <c r="D920" s="99" t="s">
        <v>909</v>
      </c>
      <c r="E920" s="99" t="s">
        <v>889</v>
      </c>
      <c r="F920" s="114">
        <v>0.32407888755423958</v>
      </c>
    </row>
    <row r="921" spans="1:6">
      <c r="A921" t="s">
        <v>18</v>
      </c>
      <c r="B921" s="99" t="s">
        <v>420</v>
      </c>
      <c r="C921" s="99" t="s">
        <v>894</v>
      </c>
      <c r="D921" s="99" t="s">
        <v>909</v>
      </c>
      <c r="E921" s="99" t="s">
        <v>889</v>
      </c>
      <c r="F921" s="114">
        <v>0.26607582572972638</v>
      </c>
    </row>
    <row r="922" spans="1:6">
      <c r="A922" t="s">
        <v>24</v>
      </c>
      <c r="B922" s="99" t="s">
        <v>431</v>
      </c>
      <c r="C922" s="99" t="s">
        <v>894</v>
      </c>
      <c r="D922" s="99" t="s">
        <v>909</v>
      </c>
      <c r="E922" s="99" t="s">
        <v>889</v>
      </c>
      <c r="F922" s="114">
        <v>0.25518453947368419</v>
      </c>
    </row>
    <row r="923" spans="1:6">
      <c r="A923" t="s">
        <v>15</v>
      </c>
      <c r="B923" s="99" t="s">
        <v>432</v>
      </c>
      <c r="C923" s="99" t="s">
        <v>894</v>
      </c>
      <c r="D923" s="99" t="s">
        <v>909</v>
      </c>
      <c r="E923" s="99" t="s">
        <v>889</v>
      </c>
      <c r="F923" s="114">
        <v>0.22650218245336337</v>
      </c>
    </row>
    <row r="924" spans="1:6">
      <c r="A924" t="s">
        <v>14</v>
      </c>
      <c r="B924" s="99" t="s">
        <v>433</v>
      </c>
      <c r="C924" s="99" t="s">
        <v>894</v>
      </c>
      <c r="D924" s="99" t="s">
        <v>909</v>
      </c>
      <c r="E924" s="99" t="s">
        <v>889</v>
      </c>
      <c r="F924" s="114">
        <v>0.4512426315789474</v>
      </c>
    </row>
    <row r="925" spans="1:6">
      <c r="A925" t="s">
        <v>914</v>
      </c>
      <c r="B925" s="99" t="s">
        <v>895</v>
      </c>
      <c r="C925" s="99" t="s">
        <v>894</v>
      </c>
      <c r="D925" s="99" t="s">
        <v>909</v>
      </c>
      <c r="E925" s="99" t="s">
        <v>889</v>
      </c>
      <c r="F925" s="114">
        <v>0</v>
      </c>
    </row>
    <row r="926" spans="1:6">
      <c r="A926" t="s">
        <v>13</v>
      </c>
      <c r="B926" s="99" t="s">
        <v>435</v>
      </c>
      <c r="C926" s="99" t="s">
        <v>894</v>
      </c>
      <c r="D926" s="99" t="s">
        <v>909</v>
      </c>
      <c r="E926" s="99" t="s">
        <v>889</v>
      </c>
      <c r="F926" s="114">
        <v>0.23325344849168111</v>
      </c>
    </row>
    <row r="927" spans="1:6">
      <c r="A927" t="s">
        <v>538</v>
      </c>
      <c r="B927" s="99" t="s">
        <v>716</v>
      </c>
      <c r="C927" s="99" t="s">
        <v>894</v>
      </c>
      <c r="D927" s="99" t="s">
        <v>909</v>
      </c>
      <c r="E927" s="99" t="s">
        <v>889</v>
      </c>
      <c r="F927" s="114">
        <v>0.20149253731343286</v>
      </c>
    </row>
    <row r="928" spans="1:6">
      <c r="A928" t="s">
        <v>11</v>
      </c>
      <c r="B928" s="99" t="s">
        <v>436</v>
      </c>
      <c r="C928" s="99" t="s">
        <v>894</v>
      </c>
      <c r="D928" s="99" t="s">
        <v>909</v>
      </c>
      <c r="E928" s="99" t="s">
        <v>889</v>
      </c>
      <c r="F928" s="114">
        <v>0.31298182531380742</v>
      </c>
    </row>
    <row r="929" spans="1:6">
      <c r="A929" t="s">
        <v>534</v>
      </c>
      <c r="B929" s="99" t="s">
        <v>533</v>
      </c>
      <c r="C929" s="99" t="s">
        <v>894</v>
      </c>
      <c r="D929" s="99" t="s">
        <v>909</v>
      </c>
      <c r="E929" s="99" t="s">
        <v>889</v>
      </c>
      <c r="F929" s="114">
        <v>0.24683544303797472</v>
      </c>
    </row>
    <row r="930" spans="1:6">
      <c r="A930" t="s">
        <v>12</v>
      </c>
      <c r="B930" s="99" t="s">
        <v>437</v>
      </c>
      <c r="C930" s="99" t="s">
        <v>894</v>
      </c>
      <c r="D930" s="99" t="s">
        <v>909</v>
      </c>
      <c r="E930" s="99" t="s">
        <v>889</v>
      </c>
      <c r="F930" s="114">
        <v>0.32190160047421457</v>
      </c>
    </row>
    <row r="931" spans="1:6">
      <c r="A931" t="s">
        <v>543</v>
      </c>
      <c r="B931" s="99" t="s">
        <v>542</v>
      </c>
      <c r="C931" s="99" t="s">
        <v>894</v>
      </c>
      <c r="D931" s="99" t="s">
        <v>909</v>
      </c>
      <c r="E931" s="99" t="s">
        <v>889</v>
      </c>
      <c r="F931" s="114">
        <v>0.21600000000000003</v>
      </c>
    </row>
    <row r="932" spans="1:6">
      <c r="A932" t="s">
        <v>713</v>
      </c>
      <c r="B932" s="99" t="s">
        <v>65</v>
      </c>
      <c r="C932" s="99" t="s">
        <v>894</v>
      </c>
      <c r="D932" s="99" t="s">
        <v>909</v>
      </c>
      <c r="E932" s="99" t="s">
        <v>889</v>
      </c>
      <c r="F932" s="114">
        <v>0.2121769911504425</v>
      </c>
    </row>
    <row r="933" spans="1:6">
      <c r="A933" t="s">
        <v>10</v>
      </c>
      <c r="B933" s="99" t="s">
        <v>438</v>
      </c>
      <c r="C933" s="99" t="s">
        <v>894</v>
      </c>
      <c r="D933" s="99" t="s">
        <v>909</v>
      </c>
      <c r="E933" s="99" t="s">
        <v>889</v>
      </c>
      <c r="F933" s="114">
        <v>0.22073145604395591</v>
      </c>
    </row>
    <row r="934" spans="1:6">
      <c r="A934" t="s">
        <v>9</v>
      </c>
      <c r="B934" s="99" t="s">
        <v>439</v>
      </c>
      <c r="C934" s="99" t="s">
        <v>894</v>
      </c>
      <c r="D934" s="99" t="s">
        <v>909</v>
      </c>
      <c r="E934" s="99" t="s">
        <v>889</v>
      </c>
      <c r="F934" s="114">
        <v>0.32686446573371702</v>
      </c>
    </row>
    <row r="935" spans="1:6">
      <c r="A935" t="s">
        <v>545</v>
      </c>
      <c r="B935" s="99" t="s">
        <v>544</v>
      </c>
      <c r="C935" s="99" t="s">
        <v>894</v>
      </c>
      <c r="D935" s="99" t="s">
        <v>909</v>
      </c>
      <c r="E935" s="99" t="s">
        <v>889</v>
      </c>
      <c r="F935" s="114">
        <v>0.34206536631878004</v>
      </c>
    </row>
    <row r="936" spans="1:6">
      <c r="A936" t="s">
        <v>8</v>
      </c>
      <c r="B936" s="99" t="s">
        <v>440</v>
      </c>
      <c r="C936" s="99" t="s">
        <v>894</v>
      </c>
      <c r="D936" s="99" t="s">
        <v>909</v>
      </c>
      <c r="E936" s="99" t="s">
        <v>889</v>
      </c>
      <c r="F936" s="114">
        <v>0.27214447407154591</v>
      </c>
    </row>
    <row r="937" spans="1:6">
      <c r="A937" t="s">
        <v>7</v>
      </c>
      <c r="B937" s="99" t="s">
        <v>441</v>
      </c>
      <c r="C937" s="99" t="s">
        <v>894</v>
      </c>
      <c r="D937" s="99" t="s">
        <v>909</v>
      </c>
      <c r="E937" s="99" t="s">
        <v>889</v>
      </c>
      <c r="F937" s="114">
        <v>0.20534844581875444</v>
      </c>
    </row>
    <row r="938" spans="1:6">
      <c r="A938" t="s">
        <v>6</v>
      </c>
      <c r="B938" s="99" t="s">
        <v>442</v>
      </c>
      <c r="C938" s="99" t="s">
        <v>894</v>
      </c>
      <c r="D938" s="99" t="s">
        <v>909</v>
      </c>
      <c r="E938" s="99" t="s">
        <v>889</v>
      </c>
      <c r="F938" s="114">
        <v>0.21839516129032258</v>
      </c>
    </row>
    <row r="939" spans="1:6">
      <c r="A939" t="s">
        <v>2</v>
      </c>
      <c r="B939" s="99" t="s">
        <v>443</v>
      </c>
      <c r="C939" s="99" t="s">
        <v>894</v>
      </c>
      <c r="D939" s="99" t="s">
        <v>909</v>
      </c>
      <c r="E939" s="99" t="s">
        <v>889</v>
      </c>
      <c r="F939" s="114">
        <v>0.33615138125847333</v>
      </c>
    </row>
    <row r="940" spans="1:6">
      <c r="A940" t="s">
        <v>4</v>
      </c>
      <c r="B940" s="99" t="s">
        <v>444</v>
      </c>
      <c r="C940" s="99" t="s">
        <v>894</v>
      </c>
      <c r="D940" s="99" t="s">
        <v>909</v>
      </c>
      <c r="E940" s="99" t="s">
        <v>889</v>
      </c>
      <c r="F940" s="114">
        <v>0.23209924892703865</v>
      </c>
    </row>
    <row r="941" spans="1:6">
      <c r="A941" t="s">
        <v>5</v>
      </c>
      <c r="B941" s="99" t="s">
        <v>447</v>
      </c>
      <c r="C941" s="99" t="s">
        <v>894</v>
      </c>
      <c r="D941" s="99" t="s">
        <v>909</v>
      </c>
      <c r="E941" s="99" t="s">
        <v>889</v>
      </c>
      <c r="F941" s="114">
        <v>0.2413947708630528</v>
      </c>
    </row>
    <row r="942" spans="1:6">
      <c r="A942" t="s">
        <v>1</v>
      </c>
      <c r="B942" s="99" t="s">
        <v>448</v>
      </c>
      <c r="C942" s="99" t="s">
        <v>894</v>
      </c>
      <c r="D942" s="99" t="s">
        <v>909</v>
      </c>
      <c r="E942" s="99" t="s">
        <v>889</v>
      </c>
      <c r="F942" s="114">
        <v>0.34482981864036566</v>
      </c>
    </row>
    <row r="943" spans="1:6">
      <c r="A943" t="s">
        <v>537</v>
      </c>
      <c r="B943" s="99" t="s">
        <v>334</v>
      </c>
      <c r="C943" s="99" t="s">
        <v>896</v>
      </c>
      <c r="D943" s="99" t="s">
        <v>909</v>
      </c>
      <c r="E943" s="99" t="s">
        <v>889</v>
      </c>
      <c r="F943" s="114">
        <v>0.26215767634854775</v>
      </c>
    </row>
    <row r="944" spans="1:6">
      <c r="A944" t="s">
        <v>27</v>
      </c>
      <c r="B944" s="99" t="s">
        <v>409</v>
      </c>
      <c r="C944" s="99" t="s">
        <v>896</v>
      </c>
      <c r="D944" s="99" t="s">
        <v>909</v>
      </c>
      <c r="E944" s="99" t="s">
        <v>889</v>
      </c>
      <c r="F944" s="114">
        <v>0.31174157908168587</v>
      </c>
    </row>
    <row r="945" spans="1:6">
      <c r="A945" t="s">
        <v>715</v>
      </c>
      <c r="B945" s="99" t="s">
        <v>335</v>
      </c>
      <c r="C945" s="99" t="s">
        <v>896</v>
      </c>
      <c r="D945" s="99" t="s">
        <v>909</v>
      </c>
      <c r="E945" s="99" t="s">
        <v>889</v>
      </c>
      <c r="F945" s="114">
        <v>0.2783259911894273</v>
      </c>
    </row>
    <row r="946" spans="1:6">
      <c r="A946" t="s">
        <v>26</v>
      </c>
      <c r="B946" s="99" t="s">
        <v>410</v>
      </c>
      <c r="C946" s="99" t="s">
        <v>896</v>
      </c>
      <c r="D946" s="99" t="s">
        <v>909</v>
      </c>
      <c r="E946" s="99" t="s">
        <v>889</v>
      </c>
      <c r="F946" s="114">
        <v>0.34623570298413014</v>
      </c>
    </row>
    <row r="947" spans="1:6">
      <c r="A947" t="s">
        <v>25</v>
      </c>
      <c r="B947" s="99" t="s">
        <v>411</v>
      </c>
      <c r="C947" s="99" t="s">
        <v>896</v>
      </c>
      <c r="D947" s="99" t="s">
        <v>909</v>
      </c>
      <c r="E947" s="99" t="s">
        <v>889</v>
      </c>
      <c r="F947" s="114">
        <v>0.25335716119109519</v>
      </c>
    </row>
    <row r="948" spans="1:6">
      <c r="A948" t="s">
        <v>547</v>
      </c>
      <c r="B948" s="99" t="s">
        <v>546</v>
      </c>
      <c r="C948" s="99" t="s">
        <v>896</v>
      </c>
      <c r="D948" s="99" t="s">
        <v>909</v>
      </c>
      <c r="E948" s="99" t="s">
        <v>889</v>
      </c>
      <c r="F948" s="114">
        <v>0.31416868613139598</v>
      </c>
    </row>
    <row r="949" spans="1:6">
      <c r="A949" t="s">
        <v>540</v>
      </c>
      <c r="B949" s="99" t="s">
        <v>714</v>
      </c>
      <c r="C949" s="99" t="s">
        <v>896</v>
      </c>
      <c r="D949" s="99" t="s">
        <v>909</v>
      </c>
      <c r="E949" s="99" t="s">
        <v>889</v>
      </c>
      <c r="F949" s="114">
        <v>0.23964497041420119</v>
      </c>
    </row>
    <row r="950" spans="1:6">
      <c r="A950" t="s">
        <v>23</v>
      </c>
      <c r="B950" s="99" t="s">
        <v>412</v>
      </c>
      <c r="C950" s="99" t="s">
        <v>896</v>
      </c>
      <c r="D950" s="99" t="s">
        <v>909</v>
      </c>
      <c r="E950" s="99" t="s">
        <v>889</v>
      </c>
      <c r="F950" s="114">
        <v>0.17924528301886791</v>
      </c>
    </row>
    <row r="951" spans="1:6">
      <c r="A951" t="s">
        <v>22</v>
      </c>
      <c r="B951" s="99" t="s">
        <v>413</v>
      </c>
      <c r="C951" s="99" t="s">
        <v>896</v>
      </c>
      <c r="D951" s="99" t="s">
        <v>909</v>
      </c>
      <c r="E951" s="99" t="s">
        <v>889</v>
      </c>
      <c r="F951" s="114">
        <v>0.28929204216285803</v>
      </c>
    </row>
    <row r="952" spans="1:6">
      <c r="A952" t="s">
        <v>17</v>
      </c>
      <c r="B952" s="99" t="s">
        <v>414</v>
      </c>
      <c r="C952" s="99" t="s">
        <v>896</v>
      </c>
      <c r="D952" s="99" t="s">
        <v>909</v>
      </c>
      <c r="E952" s="99" t="s">
        <v>889</v>
      </c>
      <c r="F952" s="114">
        <v>0.29731470962810425</v>
      </c>
    </row>
    <row r="953" spans="1:6">
      <c r="A953" t="s">
        <v>21</v>
      </c>
      <c r="B953" s="99" t="s">
        <v>415</v>
      </c>
      <c r="C953" s="99" t="s">
        <v>896</v>
      </c>
      <c r="D953" s="99" t="s">
        <v>909</v>
      </c>
      <c r="E953" s="99" t="s">
        <v>889</v>
      </c>
      <c r="F953" s="114">
        <v>0.41091428571428573</v>
      </c>
    </row>
    <row r="954" spans="1:6">
      <c r="A954" t="s">
        <v>20</v>
      </c>
      <c r="B954" s="99" t="s">
        <v>416</v>
      </c>
      <c r="C954" s="99" t="s">
        <v>896</v>
      </c>
      <c r="D954" s="99" t="s">
        <v>909</v>
      </c>
      <c r="E954" s="99" t="s">
        <v>889</v>
      </c>
      <c r="F954" s="114">
        <v>0.31345342612419702</v>
      </c>
    </row>
    <row r="955" spans="1:6">
      <c r="A955" t="s">
        <v>16</v>
      </c>
      <c r="B955" s="99" t="s">
        <v>417</v>
      </c>
      <c r="C955" s="99" t="s">
        <v>896</v>
      </c>
      <c r="D955" s="99" t="s">
        <v>909</v>
      </c>
      <c r="E955" s="99" t="s">
        <v>889</v>
      </c>
      <c r="F955" s="114">
        <v>0.29376529947890201</v>
      </c>
    </row>
    <row r="956" spans="1:6">
      <c r="A956" t="s">
        <v>3</v>
      </c>
      <c r="B956" s="99" t="s">
        <v>418</v>
      </c>
      <c r="C956" s="99" t="s">
        <v>896</v>
      </c>
      <c r="D956" s="99" t="s">
        <v>909</v>
      </c>
      <c r="E956" s="99" t="s">
        <v>889</v>
      </c>
      <c r="F956" s="114">
        <v>0.30341337441484206</v>
      </c>
    </row>
    <row r="957" spans="1:6">
      <c r="A957" t="s">
        <v>19</v>
      </c>
      <c r="B957" s="99" t="s">
        <v>419</v>
      </c>
      <c r="C957" s="99" t="s">
        <v>896</v>
      </c>
      <c r="D957" s="99" t="s">
        <v>909</v>
      </c>
      <c r="E957" s="99" t="s">
        <v>889</v>
      </c>
      <c r="F957" s="114">
        <v>0.33407250963740998</v>
      </c>
    </row>
    <row r="958" spans="1:6">
      <c r="A958" t="s">
        <v>18</v>
      </c>
      <c r="B958" s="99" t="s">
        <v>420</v>
      </c>
      <c r="C958" s="99" t="s">
        <v>896</v>
      </c>
      <c r="D958" s="99" t="s">
        <v>909</v>
      </c>
      <c r="E958" s="99" t="s">
        <v>889</v>
      </c>
      <c r="F958" s="114">
        <v>0.30866203593254515</v>
      </c>
    </row>
    <row r="959" spans="1:6">
      <c r="A959" t="s">
        <v>24</v>
      </c>
      <c r="B959" s="99" t="s">
        <v>431</v>
      </c>
      <c r="C959" s="99" t="s">
        <v>896</v>
      </c>
      <c r="D959" s="99" t="s">
        <v>909</v>
      </c>
      <c r="E959" s="99" t="s">
        <v>889</v>
      </c>
      <c r="F959" s="114">
        <v>0.33222138157894732</v>
      </c>
    </row>
    <row r="960" spans="1:6">
      <c r="A960" t="s">
        <v>15</v>
      </c>
      <c r="B960" s="99" t="s">
        <v>432</v>
      </c>
      <c r="C960" s="99" t="s">
        <v>896</v>
      </c>
      <c r="D960" s="99" t="s">
        <v>909</v>
      </c>
      <c r="E960" s="99" t="s">
        <v>889</v>
      </c>
      <c r="F960" s="114">
        <v>0.27345995198590611</v>
      </c>
    </row>
    <row r="961" spans="1:6">
      <c r="A961" t="s">
        <v>14</v>
      </c>
      <c r="B961" s="99" t="s">
        <v>433</v>
      </c>
      <c r="C961" s="99" t="s">
        <v>896</v>
      </c>
      <c r="D961" s="99" t="s">
        <v>909</v>
      </c>
      <c r="E961" s="99" t="s">
        <v>889</v>
      </c>
      <c r="F961" s="114">
        <v>0.47380476315789477</v>
      </c>
    </row>
    <row r="962" spans="1:6">
      <c r="A962" t="s">
        <v>914</v>
      </c>
      <c r="B962" s="99" t="s">
        <v>895</v>
      </c>
      <c r="C962" s="99" t="s">
        <v>896</v>
      </c>
      <c r="D962" s="99" t="s">
        <v>909</v>
      </c>
      <c r="E962" s="99" t="s">
        <v>889</v>
      </c>
      <c r="F962" s="114">
        <v>0</v>
      </c>
    </row>
    <row r="963" spans="1:6">
      <c r="A963" t="s">
        <v>13</v>
      </c>
      <c r="B963" s="99" t="s">
        <v>435</v>
      </c>
      <c r="C963" s="99" t="s">
        <v>896</v>
      </c>
      <c r="D963" s="99" t="s">
        <v>909</v>
      </c>
      <c r="E963" s="99" t="s">
        <v>889</v>
      </c>
      <c r="F963" s="114">
        <v>0.28611304293402146</v>
      </c>
    </row>
    <row r="964" spans="1:6">
      <c r="A964" t="s">
        <v>538</v>
      </c>
      <c r="B964" s="99" t="s">
        <v>716</v>
      </c>
      <c r="C964" s="99" t="s">
        <v>896</v>
      </c>
      <c r="D964" s="99" t="s">
        <v>909</v>
      </c>
      <c r="E964" s="99" t="s">
        <v>889</v>
      </c>
      <c r="F964" s="114">
        <v>0.23373134328358211</v>
      </c>
    </row>
    <row r="965" spans="1:6">
      <c r="A965" t="s">
        <v>11</v>
      </c>
      <c r="B965" s="99" t="s">
        <v>436</v>
      </c>
      <c r="C965" s="99" t="s">
        <v>896</v>
      </c>
      <c r="D965" s="99" t="s">
        <v>909</v>
      </c>
      <c r="E965" s="99" t="s">
        <v>889</v>
      </c>
      <c r="F965" s="114">
        <v>0.33533766997907943</v>
      </c>
    </row>
    <row r="966" spans="1:6">
      <c r="A966" t="s">
        <v>534</v>
      </c>
      <c r="B966" s="99" t="s">
        <v>533</v>
      </c>
      <c r="C966" s="99" t="s">
        <v>896</v>
      </c>
      <c r="D966" s="99" t="s">
        <v>909</v>
      </c>
      <c r="E966" s="99" t="s">
        <v>889</v>
      </c>
      <c r="F966" s="114">
        <v>0.26582278481012661</v>
      </c>
    </row>
    <row r="967" spans="1:6">
      <c r="A967" t="s">
        <v>12</v>
      </c>
      <c r="B967" s="99" t="s">
        <v>437</v>
      </c>
      <c r="C967" s="99" t="s">
        <v>896</v>
      </c>
      <c r="D967" s="99" t="s">
        <v>909</v>
      </c>
      <c r="E967" s="99" t="s">
        <v>889</v>
      </c>
      <c r="F967" s="114">
        <v>0.32921754593953767</v>
      </c>
    </row>
    <row r="968" spans="1:6">
      <c r="A968" t="s">
        <v>543</v>
      </c>
      <c r="B968" s="99" t="s">
        <v>542</v>
      </c>
      <c r="C968" s="99" t="s">
        <v>896</v>
      </c>
      <c r="D968" s="99" t="s">
        <v>909</v>
      </c>
      <c r="E968" s="99" t="s">
        <v>889</v>
      </c>
      <c r="F968" s="114">
        <v>0.27675000000000005</v>
      </c>
    </row>
    <row r="969" spans="1:6">
      <c r="A969" t="s">
        <v>713</v>
      </c>
      <c r="B969" s="99" t="s">
        <v>65</v>
      </c>
      <c r="C969" s="99" t="s">
        <v>896</v>
      </c>
      <c r="D969" s="99" t="s">
        <v>909</v>
      </c>
      <c r="E969" s="99" t="s">
        <v>889</v>
      </c>
      <c r="F969" s="114">
        <v>0.23511504424778765</v>
      </c>
    </row>
    <row r="970" spans="1:6">
      <c r="A970" t="s">
        <v>10</v>
      </c>
      <c r="B970" s="99" t="s">
        <v>438</v>
      </c>
      <c r="C970" s="99" t="s">
        <v>896</v>
      </c>
      <c r="D970" s="99" t="s">
        <v>909</v>
      </c>
      <c r="E970" s="99" t="s">
        <v>889</v>
      </c>
      <c r="F970" s="114">
        <v>0.25016231684981677</v>
      </c>
    </row>
    <row r="971" spans="1:6">
      <c r="A971" t="s">
        <v>9</v>
      </c>
      <c r="B971" s="99" t="s">
        <v>439</v>
      </c>
      <c r="C971" s="99" t="s">
        <v>896</v>
      </c>
      <c r="D971" s="99" t="s">
        <v>909</v>
      </c>
      <c r="E971" s="99" t="s">
        <v>889</v>
      </c>
      <c r="F971" s="114">
        <v>0.36048481078061362</v>
      </c>
    </row>
    <row r="972" spans="1:6">
      <c r="A972" t="s">
        <v>545</v>
      </c>
      <c r="B972" s="99" t="s">
        <v>544</v>
      </c>
      <c r="C972" s="99" t="s">
        <v>896</v>
      </c>
      <c r="D972" s="99" t="s">
        <v>909</v>
      </c>
      <c r="E972" s="99" t="s">
        <v>889</v>
      </c>
      <c r="F972" s="114">
        <v>0.36698972718148037</v>
      </c>
    </row>
    <row r="973" spans="1:6">
      <c r="A973" t="s">
        <v>8</v>
      </c>
      <c r="B973" s="99" t="s">
        <v>440</v>
      </c>
      <c r="C973" s="99" t="s">
        <v>896</v>
      </c>
      <c r="D973" s="99" t="s">
        <v>909</v>
      </c>
      <c r="E973" s="99" t="s">
        <v>889</v>
      </c>
      <c r="F973" s="114">
        <v>0.30665554868206807</v>
      </c>
    </row>
    <row r="974" spans="1:6">
      <c r="A974" t="s">
        <v>7</v>
      </c>
      <c r="B974" s="99" t="s">
        <v>441</v>
      </c>
      <c r="C974" s="99" t="s">
        <v>896</v>
      </c>
      <c r="D974" s="99" t="s">
        <v>909</v>
      </c>
      <c r="E974" s="99" t="s">
        <v>889</v>
      </c>
      <c r="F974" s="114">
        <v>0.2578689211985003</v>
      </c>
    </row>
    <row r="975" spans="1:6">
      <c r="A975" t="s">
        <v>6</v>
      </c>
      <c r="B975" s="99" t="s">
        <v>442</v>
      </c>
      <c r="C975" s="99" t="s">
        <v>896</v>
      </c>
      <c r="D975" s="99" t="s">
        <v>909</v>
      </c>
      <c r="E975" s="99" t="s">
        <v>889</v>
      </c>
      <c r="F975" s="114">
        <v>0.25170967741935485</v>
      </c>
    </row>
    <row r="976" spans="1:6">
      <c r="A976" t="s">
        <v>2</v>
      </c>
      <c r="B976" s="99" t="s">
        <v>443</v>
      </c>
      <c r="C976" s="99" t="s">
        <v>896</v>
      </c>
      <c r="D976" s="99" t="s">
        <v>909</v>
      </c>
      <c r="E976" s="99" t="s">
        <v>889</v>
      </c>
      <c r="F976" s="114">
        <v>0.36200917981681752</v>
      </c>
    </row>
    <row r="977" spans="1:6">
      <c r="A977" t="s">
        <v>4</v>
      </c>
      <c r="B977" s="99" t="s">
        <v>444</v>
      </c>
      <c r="C977" s="99" t="s">
        <v>896</v>
      </c>
      <c r="D977" s="99" t="s">
        <v>909</v>
      </c>
      <c r="E977" s="99" t="s">
        <v>889</v>
      </c>
      <c r="F977" s="114">
        <v>0.26850697424892706</v>
      </c>
    </row>
    <row r="978" spans="1:6">
      <c r="A978" t="s">
        <v>5</v>
      </c>
      <c r="B978" s="99" t="s">
        <v>447</v>
      </c>
      <c r="C978" s="99" t="s">
        <v>896</v>
      </c>
      <c r="D978" s="99" t="s">
        <v>909</v>
      </c>
      <c r="E978" s="99" t="s">
        <v>889</v>
      </c>
      <c r="F978" s="114">
        <v>0.27420571059201143</v>
      </c>
    </row>
    <row r="979" spans="1:6">
      <c r="A979" t="s">
        <v>1</v>
      </c>
      <c r="B979" s="99" t="s">
        <v>448</v>
      </c>
      <c r="C979" s="99" t="s">
        <v>896</v>
      </c>
      <c r="D979" s="99" t="s">
        <v>909</v>
      </c>
      <c r="E979" s="99" t="s">
        <v>889</v>
      </c>
      <c r="F979" s="114">
        <v>0.37580605658606958</v>
      </c>
    </row>
    <row r="980" spans="1:6">
      <c r="A980" t="s">
        <v>537</v>
      </c>
      <c r="B980" s="99" t="s">
        <v>334</v>
      </c>
      <c r="C980" s="99" t="s">
        <v>897</v>
      </c>
      <c r="D980" s="99" t="s">
        <v>909</v>
      </c>
      <c r="E980" s="99" t="s">
        <v>889</v>
      </c>
      <c r="F980" s="114">
        <v>0.27560165975103734</v>
      </c>
    </row>
    <row r="981" spans="1:6">
      <c r="A981" t="s">
        <v>27</v>
      </c>
      <c r="B981" s="99" t="s">
        <v>409</v>
      </c>
      <c r="C981" s="99" t="s">
        <v>897</v>
      </c>
      <c r="D981" s="99" t="s">
        <v>909</v>
      </c>
      <c r="E981" s="99" t="s">
        <v>889</v>
      </c>
      <c r="F981" s="114">
        <v>0.31895410918897793</v>
      </c>
    </row>
    <row r="982" spans="1:6">
      <c r="A982" t="s">
        <v>715</v>
      </c>
      <c r="B982" s="99" t="s">
        <v>335</v>
      </c>
      <c r="C982" s="99" t="s">
        <v>897</v>
      </c>
      <c r="D982" s="99" t="s">
        <v>909</v>
      </c>
      <c r="E982" s="99" t="s">
        <v>889</v>
      </c>
      <c r="F982" s="114">
        <v>0.27118942731277534</v>
      </c>
    </row>
    <row r="983" spans="1:6">
      <c r="A983" t="s">
        <v>26</v>
      </c>
      <c r="B983" s="99" t="s">
        <v>410</v>
      </c>
      <c r="C983" s="99" t="s">
        <v>897</v>
      </c>
      <c r="D983" s="99" t="s">
        <v>909</v>
      </c>
      <c r="E983" s="99" t="s">
        <v>889</v>
      </c>
      <c r="F983" s="114">
        <v>0.35443602226450238</v>
      </c>
    </row>
    <row r="984" spans="1:6">
      <c r="A984" t="s">
        <v>25</v>
      </c>
      <c r="B984" s="99" t="s">
        <v>411</v>
      </c>
      <c r="C984" s="99" t="s">
        <v>897</v>
      </c>
      <c r="D984" s="99" t="s">
        <v>909</v>
      </c>
      <c r="E984" s="99" t="s">
        <v>889</v>
      </c>
      <c r="F984" s="114">
        <v>0.32125025667334506</v>
      </c>
    </row>
    <row r="985" spans="1:6">
      <c r="A985" t="s">
        <v>547</v>
      </c>
      <c r="B985" s="99" t="s">
        <v>546</v>
      </c>
      <c r="C985" s="99" t="s">
        <v>897</v>
      </c>
      <c r="D985" s="99" t="s">
        <v>909</v>
      </c>
      <c r="E985" s="99" t="s">
        <v>889</v>
      </c>
      <c r="F985" s="114">
        <v>0.30561987834518706</v>
      </c>
    </row>
    <row r="986" spans="1:6">
      <c r="A986" t="s">
        <v>540</v>
      </c>
      <c r="B986" s="99" t="s">
        <v>714</v>
      </c>
      <c r="C986" s="99" t="s">
        <v>897</v>
      </c>
      <c r="D986" s="99" t="s">
        <v>909</v>
      </c>
      <c r="E986" s="99" t="s">
        <v>889</v>
      </c>
      <c r="F986" s="114">
        <v>0.30674556213017751</v>
      </c>
    </row>
    <row r="987" spans="1:6">
      <c r="A987" t="s">
        <v>23</v>
      </c>
      <c r="B987" s="99" t="s">
        <v>412</v>
      </c>
      <c r="C987" s="99" t="s">
        <v>897</v>
      </c>
      <c r="D987" s="99" t="s">
        <v>909</v>
      </c>
      <c r="E987" s="99" t="s">
        <v>889</v>
      </c>
      <c r="F987" s="114">
        <v>0.27358490566037735</v>
      </c>
    </row>
    <row r="988" spans="1:6">
      <c r="A988" t="s">
        <v>22</v>
      </c>
      <c r="B988" s="99" t="s">
        <v>413</v>
      </c>
      <c r="C988" s="99" t="s">
        <v>897</v>
      </c>
      <c r="D988" s="99" t="s">
        <v>909</v>
      </c>
      <c r="E988" s="99" t="s">
        <v>889</v>
      </c>
      <c r="F988" s="114">
        <v>0.29346954457676211</v>
      </c>
    </row>
    <row r="989" spans="1:6">
      <c r="A989" t="s">
        <v>17</v>
      </c>
      <c r="B989" s="99" t="s">
        <v>414</v>
      </c>
      <c r="C989" s="99" t="s">
        <v>897</v>
      </c>
      <c r="D989" s="99" t="s">
        <v>909</v>
      </c>
      <c r="E989" s="99" t="s">
        <v>889</v>
      </c>
      <c r="F989" s="114">
        <v>0.29387470472268201</v>
      </c>
    </row>
    <row r="990" spans="1:6">
      <c r="A990" t="s">
        <v>21</v>
      </c>
      <c r="B990" s="99" t="s">
        <v>415</v>
      </c>
      <c r="C990" s="99" t="s">
        <v>897</v>
      </c>
      <c r="D990" s="99" t="s">
        <v>909</v>
      </c>
      <c r="E990" s="99" t="s">
        <v>889</v>
      </c>
      <c r="F990" s="114">
        <v>0.42946249999999997</v>
      </c>
    </row>
    <row r="991" spans="1:6">
      <c r="A991" t="s">
        <v>20</v>
      </c>
      <c r="B991" s="99" t="s">
        <v>416</v>
      </c>
      <c r="C991" s="99" t="s">
        <v>897</v>
      </c>
      <c r="D991" s="99" t="s">
        <v>909</v>
      </c>
      <c r="E991" s="99" t="s">
        <v>889</v>
      </c>
      <c r="F991" s="114">
        <v>0.34261188436830836</v>
      </c>
    </row>
    <row r="992" spans="1:6">
      <c r="A992" t="s">
        <v>16</v>
      </c>
      <c r="B992" s="99" t="s">
        <v>417</v>
      </c>
      <c r="C992" s="99" t="s">
        <v>897</v>
      </c>
      <c r="D992" s="99" t="s">
        <v>909</v>
      </c>
      <c r="E992" s="99" t="s">
        <v>889</v>
      </c>
      <c r="F992" s="114">
        <v>0.33631463849087739</v>
      </c>
    </row>
    <row r="993" spans="1:6">
      <c r="A993" t="s">
        <v>3</v>
      </c>
      <c r="B993" s="99" t="s">
        <v>418</v>
      </c>
      <c r="C993" s="99" t="s">
        <v>897</v>
      </c>
      <c r="D993" s="99" t="s">
        <v>909</v>
      </c>
      <c r="E993" s="99" t="s">
        <v>889</v>
      </c>
      <c r="F993" s="114">
        <v>0.29333124639268848</v>
      </c>
    </row>
    <row r="994" spans="1:6">
      <c r="A994" t="s">
        <v>19</v>
      </c>
      <c r="B994" s="99" t="s">
        <v>419</v>
      </c>
      <c r="C994" s="99" t="s">
        <v>897</v>
      </c>
      <c r="D994" s="99" t="s">
        <v>909</v>
      </c>
      <c r="E994" s="99" t="s">
        <v>889</v>
      </c>
      <c r="F994" s="114">
        <v>0.35834273469653805</v>
      </c>
    </row>
    <row r="995" spans="1:6">
      <c r="A995" t="s">
        <v>18</v>
      </c>
      <c r="B995" s="99" t="s">
        <v>420</v>
      </c>
      <c r="C995" s="99" t="s">
        <v>897</v>
      </c>
      <c r="D995" s="99" t="s">
        <v>909</v>
      </c>
      <c r="E995" s="99" t="s">
        <v>889</v>
      </c>
      <c r="F995" s="114">
        <v>0.31182960528654419</v>
      </c>
    </row>
    <row r="996" spans="1:6">
      <c r="A996" t="s">
        <v>24</v>
      </c>
      <c r="B996" s="99" t="s">
        <v>431</v>
      </c>
      <c r="C996" s="99" t="s">
        <v>897</v>
      </c>
      <c r="D996" s="99" t="s">
        <v>909</v>
      </c>
      <c r="E996" s="99" t="s">
        <v>889</v>
      </c>
      <c r="F996" s="114">
        <v>0.31777697368421054</v>
      </c>
    </row>
    <row r="997" spans="1:6">
      <c r="A997" t="s">
        <v>15</v>
      </c>
      <c r="B997" s="99" t="s">
        <v>432</v>
      </c>
      <c r="C997" s="99" t="s">
        <v>897</v>
      </c>
      <c r="D997" s="99" t="s">
        <v>909</v>
      </c>
      <c r="E997" s="99" t="s">
        <v>889</v>
      </c>
      <c r="F997" s="114">
        <v>0.28865217154041012</v>
      </c>
    </row>
    <row r="998" spans="1:6">
      <c r="A998" t="s">
        <v>14</v>
      </c>
      <c r="B998" s="99" t="s">
        <v>433</v>
      </c>
      <c r="C998" s="99" t="s">
        <v>897</v>
      </c>
      <c r="D998" s="99" t="s">
        <v>909</v>
      </c>
      <c r="E998" s="99" t="s">
        <v>889</v>
      </c>
      <c r="F998" s="114">
        <v>0.46252369736842114</v>
      </c>
    </row>
    <row r="999" spans="1:6">
      <c r="A999" t="s">
        <v>914</v>
      </c>
      <c r="B999" s="99" t="s">
        <v>895</v>
      </c>
      <c r="C999" s="99" t="s">
        <v>897</v>
      </c>
      <c r="D999" s="99" t="s">
        <v>909</v>
      </c>
      <c r="E999" s="99" t="s">
        <v>889</v>
      </c>
      <c r="F999" s="114">
        <v>0</v>
      </c>
    </row>
    <row r="1000" spans="1:6">
      <c r="A1000" t="s">
        <v>13</v>
      </c>
      <c r="B1000" s="99" t="s">
        <v>435</v>
      </c>
      <c r="C1000" s="99" t="s">
        <v>897</v>
      </c>
      <c r="D1000" s="99" t="s">
        <v>909</v>
      </c>
      <c r="E1000" s="99" t="s">
        <v>889</v>
      </c>
      <c r="F1000" s="114">
        <v>0.28233735761645973</v>
      </c>
    </row>
    <row r="1001" spans="1:6">
      <c r="A1001" t="s">
        <v>538</v>
      </c>
      <c r="B1001" s="99" t="s">
        <v>716</v>
      </c>
      <c r="C1001" s="99" t="s">
        <v>897</v>
      </c>
      <c r="D1001" s="99" t="s">
        <v>909</v>
      </c>
      <c r="E1001" s="99" t="s">
        <v>889</v>
      </c>
      <c r="F1001" s="114">
        <v>0.30626865671641795</v>
      </c>
    </row>
    <row r="1002" spans="1:6">
      <c r="A1002" t="s">
        <v>11</v>
      </c>
      <c r="B1002" s="99" t="s">
        <v>436</v>
      </c>
      <c r="C1002" s="99" t="s">
        <v>897</v>
      </c>
      <c r="D1002" s="99" t="s">
        <v>909</v>
      </c>
      <c r="E1002" s="99" t="s">
        <v>889</v>
      </c>
      <c r="F1002" s="114">
        <v>0.35769351464435128</v>
      </c>
    </row>
    <row r="1003" spans="1:6">
      <c r="A1003" t="s">
        <v>534</v>
      </c>
      <c r="B1003" s="99" t="s">
        <v>533</v>
      </c>
      <c r="C1003" s="99" t="s">
        <v>897</v>
      </c>
      <c r="D1003" s="99" t="s">
        <v>909</v>
      </c>
      <c r="E1003" s="99" t="s">
        <v>889</v>
      </c>
      <c r="F1003" s="114">
        <v>0.26582278481012661</v>
      </c>
    </row>
    <row r="1004" spans="1:6">
      <c r="A1004" t="s">
        <v>12</v>
      </c>
      <c r="B1004" s="99" t="s">
        <v>437</v>
      </c>
      <c r="C1004" s="99" t="s">
        <v>897</v>
      </c>
      <c r="D1004" s="99" t="s">
        <v>909</v>
      </c>
      <c r="E1004" s="99" t="s">
        <v>889</v>
      </c>
      <c r="F1004" s="114">
        <v>0.36579727326615297</v>
      </c>
    </row>
    <row r="1005" spans="1:6">
      <c r="A1005" t="s">
        <v>543</v>
      </c>
      <c r="B1005" s="99" t="s">
        <v>542</v>
      </c>
      <c r="C1005" s="99" t="s">
        <v>897</v>
      </c>
      <c r="D1005" s="99" t="s">
        <v>909</v>
      </c>
      <c r="E1005" s="99" t="s">
        <v>889</v>
      </c>
      <c r="F1005" s="114">
        <v>0.27000000000000007</v>
      </c>
    </row>
    <row r="1006" spans="1:6">
      <c r="A1006" t="s">
        <v>713</v>
      </c>
      <c r="B1006" s="99" t="s">
        <v>65</v>
      </c>
      <c r="C1006" s="99" t="s">
        <v>897</v>
      </c>
      <c r="D1006" s="99" t="s">
        <v>909</v>
      </c>
      <c r="E1006" s="99" t="s">
        <v>889</v>
      </c>
      <c r="F1006" s="114">
        <v>0.29819469026548684</v>
      </c>
    </row>
    <row r="1007" spans="1:6">
      <c r="A1007" t="s">
        <v>10</v>
      </c>
      <c r="B1007" s="99" t="s">
        <v>438</v>
      </c>
      <c r="C1007" s="99" t="s">
        <v>897</v>
      </c>
      <c r="D1007" s="99" t="s">
        <v>909</v>
      </c>
      <c r="E1007" s="99" t="s">
        <v>889</v>
      </c>
      <c r="F1007" s="114">
        <v>0.27223546245421232</v>
      </c>
    </row>
    <row r="1008" spans="1:6">
      <c r="A1008" t="s">
        <v>9</v>
      </c>
      <c r="B1008" s="99" t="s">
        <v>439</v>
      </c>
      <c r="C1008" s="99" t="s">
        <v>897</v>
      </c>
      <c r="D1008" s="99" t="s">
        <v>909</v>
      </c>
      <c r="E1008" s="99" t="s">
        <v>889</v>
      </c>
      <c r="F1008" s="114">
        <v>0.36920119653376171</v>
      </c>
    </row>
    <row r="1009" spans="1:6">
      <c r="A1009" t="s">
        <v>545</v>
      </c>
      <c r="B1009" s="99" t="s">
        <v>544</v>
      </c>
      <c r="C1009" s="99" t="s">
        <v>897</v>
      </c>
      <c r="D1009" s="99" t="s">
        <v>909</v>
      </c>
      <c r="E1009" s="99" t="s">
        <v>889</v>
      </c>
      <c r="F1009" s="114">
        <v>0.36011404142606596</v>
      </c>
    </row>
    <row r="1010" spans="1:6">
      <c r="A1010" t="s">
        <v>8</v>
      </c>
      <c r="B1010" s="99" t="s">
        <v>440</v>
      </c>
      <c r="C1010" s="99" t="s">
        <v>897</v>
      </c>
      <c r="D1010" s="99" t="s">
        <v>909</v>
      </c>
      <c r="E1010" s="99" t="s">
        <v>889</v>
      </c>
      <c r="F1010" s="114">
        <v>0.31010665614312027</v>
      </c>
    </row>
    <row r="1011" spans="1:6">
      <c r="A1011" t="s">
        <v>7</v>
      </c>
      <c r="B1011" s="99" t="s">
        <v>441</v>
      </c>
      <c r="C1011" s="99" t="s">
        <v>897</v>
      </c>
      <c r="D1011" s="99" t="s">
        <v>909</v>
      </c>
      <c r="E1011" s="99" t="s">
        <v>889</v>
      </c>
      <c r="F1011" s="114">
        <v>0.27457523543460238</v>
      </c>
    </row>
    <row r="1012" spans="1:6">
      <c r="A1012" t="s">
        <v>6</v>
      </c>
      <c r="B1012" s="99" t="s">
        <v>442</v>
      </c>
      <c r="C1012" s="99" t="s">
        <v>897</v>
      </c>
      <c r="D1012" s="99" t="s">
        <v>909</v>
      </c>
      <c r="E1012" s="99" t="s">
        <v>889</v>
      </c>
      <c r="F1012" s="114">
        <v>0.29736290322580644</v>
      </c>
    </row>
    <row r="1013" spans="1:6">
      <c r="A1013" t="s">
        <v>2</v>
      </c>
      <c r="B1013" s="99" t="s">
        <v>443</v>
      </c>
      <c r="C1013" s="99" t="s">
        <v>897</v>
      </c>
      <c r="D1013" s="99" t="s">
        <v>909</v>
      </c>
      <c r="E1013" s="99" t="s">
        <v>889</v>
      </c>
      <c r="F1013" s="114">
        <v>0.37493807909598947</v>
      </c>
    </row>
    <row r="1014" spans="1:6">
      <c r="A1014" t="s">
        <v>4</v>
      </c>
      <c r="B1014" s="99" t="s">
        <v>444</v>
      </c>
      <c r="C1014" s="99" t="s">
        <v>897</v>
      </c>
      <c r="D1014" s="99" t="s">
        <v>909</v>
      </c>
      <c r="E1014" s="99" t="s">
        <v>889</v>
      </c>
      <c r="F1014" s="114">
        <v>0.28671083690987126</v>
      </c>
    </row>
    <row r="1015" spans="1:6">
      <c r="A1015" t="s">
        <v>5</v>
      </c>
      <c r="B1015" s="99" t="s">
        <v>447</v>
      </c>
      <c r="C1015" s="99" t="s">
        <v>897</v>
      </c>
      <c r="D1015" s="99" t="s">
        <v>909</v>
      </c>
      <c r="E1015" s="99" t="s">
        <v>889</v>
      </c>
      <c r="F1015" s="114">
        <v>0.311703927425107</v>
      </c>
    </row>
    <row r="1016" spans="1:6">
      <c r="A1016" t="s">
        <v>1</v>
      </c>
      <c r="B1016" s="99" t="s">
        <v>448</v>
      </c>
      <c r="C1016" s="99" t="s">
        <v>897</v>
      </c>
      <c r="D1016" s="99" t="s">
        <v>909</v>
      </c>
      <c r="E1016" s="99" t="s">
        <v>889</v>
      </c>
      <c r="F1016" s="114">
        <v>0.36684437768385625</v>
      </c>
    </row>
    <row r="1017" spans="1:6">
      <c r="A1017" t="s">
        <v>537</v>
      </c>
      <c r="B1017" s="99" t="s">
        <v>334</v>
      </c>
      <c r="C1017" s="99" t="s">
        <v>898</v>
      </c>
      <c r="D1017" s="99" t="s">
        <v>909</v>
      </c>
      <c r="E1017" s="99" t="s">
        <v>889</v>
      </c>
      <c r="F1017" s="114">
        <v>0.25543568464730293</v>
      </c>
    </row>
    <row r="1018" spans="1:6">
      <c r="A1018" t="s">
        <v>27</v>
      </c>
      <c r="B1018" s="99" t="s">
        <v>409</v>
      </c>
      <c r="C1018" s="99" t="s">
        <v>898</v>
      </c>
      <c r="D1018" s="99" t="s">
        <v>909</v>
      </c>
      <c r="E1018" s="99" t="s">
        <v>889</v>
      </c>
      <c r="F1018" s="114">
        <v>0.28048728195032729</v>
      </c>
    </row>
    <row r="1019" spans="1:6">
      <c r="A1019" t="s">
        <v>715</v>
      </c>
      <c r="B1019" s="99" t="s">
        <v>335</v>
      </c>
      <c r="C1019" s="99" t="s">
        <v>898</v>
      </c>
      <c r="D1019" s="99" t="s">
        <v>909</v>
      </c>
      <c r="E1019" s="99" t="s">
        <v>889</v>
      </c>
      <c r="F1019" s="114">
        <v>0.25691629955947137</v>
      </c>
    </row>
    <row r="1020" spans="1:6">
      <c r="A1020" t="s">
        <v>26</v>
      </c>
      <c r="B1020" s="99" t="s">
        <v>410</v>
      </c>
      <c r="C1020" s="99" t="s">
        <v>898</v>
      </c>
      <c r="D1020" s="99" t="s">
        <v>909</v>
      </c>
      <c r="E1020" s="99" t="s">
        <v>889</v>
      </c>
      <c r="F1020" s="114">
        <v>0.25056531136976451</v>
      </c>
    </row>
    <row r="1021" spans="1:6">
      <c r="A1021" t="s">
        <v>25</v>
      </c>
      <c r="B1021" s="99" t="s">
        <v>411</v>
      </c>
      <c r="C1021" s="99" t="s">
        <v>898</v>
      </c>
      <c r="D1021" s="99" t="s">
        <v>909</v>
      </c>
      <c r="E1021" s="99" t="s">
        <v>889</v>
      </c>
      <c r="F1021" s="114">
        <v>0.22686229466097624</v>
      </c>
    </row>
    <row r="1022" spans="1:6">
      <c r="A1022" t="s">
        <v>547</v>
      </c>
      <c r="B1022" s="99" t="s">
        <v>546</v>
      </c>
      <c r="C1022" s="99" t="s">
        <v>898</v>
      </c>
      <c r="D1022" s="99" t="s">
        <v>909</v>
      </c>
      <c r="E1022" s="99" t="s">
        <v>889</v>
      </c>
      <c r="F1022" s="114">
        <v>0.28745366180070869</v>
      </c>
    </row>
    <row r="1023" spans="1:6">
      <c r="A1023" t="s">
        <v>540</v>
      </c>
      <c r="B1023" s="99" t="s">
        <v>714</v>
      </c>
      <c r="C1023" s="99" t="s">
        <v>898</v>
      </c>
      <c r="D1023" s="99" t="s">
        <v>909</v>
      </c>
      <c r="E1023" s="99" t="s">
        <v>889</v>
      </c>
      <c r="F1023" s="114">
        <v>0.23964497041420119</v>
      </c>
    </row>
    <row r="1024" spans="1:6">
      <c r="A1024" t="s">
        <v>23</v>
      </c>
      <c r="B1024" s="99" t="s">
        <v>412</v>
      </c>
      <c r="C1024" s="99" t="s">
        <v>898</v>
      </c>
      <c r="D1024" s="99" t="s">
        <v>909</v>
      </c>
      <c r="E1024" s="99" t="s">
        <v>889</v>
      </c>
      <c r="F1024" s="114">
        <v>0.24528301886792453</v>
      </c>
    </row>
    <row r="1025" spans="1:6">
      <c r="A1025" t="s">
        <v>22</v>
      </c>
      <c r="B1025" s="99" t="s">
        <v>413</v>
      </c>
      <c r="C1025" s="99" t="s">
        <v>898</v>
      </c>
      <c r="D1025" s="99" t="s">
        <v>909</v>
      </c>
      <c r="E1025" s="99" t="s">
        <v>889</v>
      </c>
      <c r="F1025" s="114">
        <v>0.23185138397167687</v>
      </c>
    </row>
    <row r="1026" spans="1:6">
      <c r="A1026" t="s">
        <v>17</v>
      </c>
      <c r="B1026" s="99" t="s">
        <v>414</v>
      </c>
      <c r="C1026" s="99" t="s">
        <v>898</v>
      </c>
      <c r="D1026" s="99" t="s">
        <v>909</v>
      </c>
      <c r="E1026" s="99" t="s">
        <v>889</v>
      </c>
      <c r="F1026" s="114">
        <v>0.23121747252831401</v>
      </c>
    </row>
    <row r="1027" spans="1:6">
      <c r="A1027" t="s">
        <v>21</v>
      </c>
      <c r="B1027" s="99" t="s">
        <v>415</v>
      </c>
      <c r="C1027" s="99" t="s">
        <v>898</v>
      </c>
      <c r="D1027" s="99" t="s">
        <v>909</v>
      </c>
      <c r="E1027" s="99" t="s">
        <v>889</v>
      </c>
      <c r="F1027" s="114">
        <v>0.3167464285714286</v>
      </c>
    </row>
    <row r="1028" spans="1:6">
      <c r="A1028" t="s">
        <v>20</v>
      </c>
      <c r="B1028" s="99" t="s">
        <v>416</v>
      </c>
      <c r="C1028" s="99" t="s">
        <v>898</v>
      </c>
      <c r="D1028" s="99" t="s">
        <v>909</v>
      </c>
      <c r="E1028" s="99" t="s">
        <v>889</v>
      </c>
      <c r="F1028" s="114">
        <v>0.24055728051391867</v>
      </c>
    </row>
    <row r="1029" spans="1:6">
      <c r="A1029" t="s">
        <v>16</v>
      </c>
      <c r="B1029" s="99" t="s">
        <v>417</v>
      </c>
      <c r="C1029" s="99" t="s">
        <v>898</v>
      </c>
      <c r="D1029" s="99" t="s">
        <v>909</v>
      </c>
      <c r="E1029" s="99" t="s">
        <v>889</v>
      </c>
      <c r="F1029" s="114">
        <v>0.27394779911709771</v>
      </c>
    </row>
    <row r="1030" spans="1:6">
      <c r="A1030" t="s">
        <v>3</v>
      </c>
      <c r="B1030" s="99" t="s">
        <v>418</v>
      </c>
      <c r="C1030" s="99" t="s">
        <v>898</v>
      </c>
      <c r="D1030" s="99" t="s">
        <v>909</v>
      </c>
      <c r="E1030" s="99" t="s">
        <v>889</v>
      </c>
      <c r="F1030" s="114">
        <v>0.27045708503872312</v>
      </c>
    </row>
    <row r="1031" spans="1:6">
      <c r="A1031" t="s">
        <v>19</v>
      </c>
      <c r="B1031" s="99" t="s">
        <v>419</v>
      </c>
      <c r="C1031" s="99" t="s">
        <v>898</v>
      </c>
      <c r="D1031" s="99" t="s">
        <v>909</v>
      </c>
      <c r="E1031" s="99" t="s">
        <v>889</v>
      </c>
      <c r="F1031" s="114">
        <v>0.26982779624560038</v>
      </c>
    </row>
    <row r="1032" spans="1:6">
      <c r="A1032" t="s">
        <v>18</v>
      </c>
      <c r="B1032" s="99" t="s">
        <v>420</v>
      </c>
      <c r="C1032" s="99" t="s">
        <v>898</v>
      </c>
      <c r="D1032" s="99" t="s">
        <v>909</v>
      </c>
      <c r="E1032" s="99" t="s">
        <v>889</v>
      </c>
      <c r="F1032" s="114">
        <v>0.26079654347331938</v>
      </c>
    </row>
    <row r="1033" spans="1:6">
      <c r="A1033" t="s">
        <v>24</v>
      </c>
      <c r="B1033" s="99" t="s">
        <v>431</v>
      </c>
      <c r="C1033" s="99" t="s">
        <v>898</v>
      </c>
      <c r="D1033" s="99" t="s">
        <v>909</v>
      </c>
      <c r="E1033" s="99" t="s">
        <v>889</v>
      </c>
      <c r="F1033" s="114">
        <v>0.26962894736842108</v>
      </c>
    </row>
    <row r="1034" spans="1:6">
      <c r="A1034" t="s">
        <v>15</v>
      </c>
      <c r="B1034" s="99" t="s">
        <v>432</v>
      </c>
      <c r="C1034" s="99" t="s">
        <v>898</v>
      </c>
      <c r="D1034" s="99" t="s">
        <v>909</v>
      </c>
      <c r="E1034" s="99" t="s">
        <v>889</v>
      </c>
      <c r="F1034" s="114">
        <v>0.23478884766464733</v>
      </c>
    </row>
    <row r="1035" spans="1:6">
      <c r="A1035" t="s">
        <v>14</v>
      </c>
      <c r="B1035" s="99" t="s">
        <v>433</v>
      </c>
      <c r="C1035" s="99" t="s">
        <v>898</v>
      </c>
      <c r="D1035" s="99" t="s">
        <v>909</v>
      </c>
      <c r="E1035" s="99" t="s">
        <v>889</v>
      </c>
      <c r="F1035" s="114">
        <v>0.40987872368421063</v>
      </c>
    </row>
    <row r="1036" spans="1:6">
      <c r="A1036" t="s">
        <v>914</v>
      </c>
      <c r="B1036" s="99" t="s">
        <v>895</v>
      </c>
      <c r="C1036" s="99" t="s">
        <v>898</v>
      </c>
      <c r="D1036" s="99" t="s">
        <v>909</v>
      </c>
      <c r="E1036" s="99" t="s">
        <v>889</v>
      </c>
      <c r="F1036" s="114">
        <v>0</v>
      </c>
    </row>
    <row r="1037" spans="1:6">
      <c r="A1037" t="s">
        <v>13</v>
      </c>
      <c r="B1037" s="99" t="s">
        <v>435</v>
      </c>
      <c r="C1037" s="99" t="s">
        <v>898</v>
      </c>
      <c r="D1037" s="99" t="s">
        <v>909</v>
      </c>
      <c r="E1037" s="99" t="s">
        <v>889</v>
      </c>
      <c r="F1037" s="114">
        <v>0.25800516334939261</v>
      </c>
    </row>
    <row r="1038" spans="1:6">
      <c r="A1038" t="s">
        <v>538</v>
      </c>
      <c r="B1038" s="99" t="s">
        <v>716</v>
      </c>
      <c r="C1038" s="99" t="s">
        <v>898</v>
      </c>
      <c r="D1038" s="99" t="s">
        <v>909</v>
      </c>
      <c r="E1038" s="99" t="s">
        <v>889</v>
      </c>
      <c r="F1038" s="114">
        <v>0.24985074626865678</v>
      </c>
    </row>
    <row r="1039" spans="1:6">
      <c r="A1039" t="s">
        <v>11</v>
      </c>
      <c r="B1039" s="99" t="s">
        <v>436</v>
      </c>
      <c r="C1039" s="99" t="s">
        <v>898</v>
      </c>
      <c r="D1039" s="99" t="s">
        <v>909</v>
      </c>
      <c r="E1039" s="99" t="s">
        <v>889</v>
      </c>
      <c r="F1039" s="114">
        <v>0.23846234309623424</v>
      </c>
    </row>
    <row r="1040" spans="1:6">
      <c r="A1040" t="s">
        <v>534</v>
      </c>
      <c r="B1040" s="99" t="s">
        <v>533</v>
      </c>
      <c r="C1040" s="99" t="s">
        <v>898</v>
      </c>
      <c r="D1040" s="99" t="s">
        <v>909</v>
      </c>
      <c r="E1040" s="99" t="s">
        <v>889</v>
      </c>
      <c r="F1040" s="114">
        <v>0.21835443037974686</v>
      </c>
    </row>
    <row r="1041" spans="1:6">
      <c r="A1041" t="s">
        <v>12</v>
      </c>
      <c r="B1041" s="99" t="s">
        <v>437</v>
      </c>
      <c r="C1041" s="99" t="s">
        <v>898</v>
      </c>
      <c r="D1041" s="99" t="s">
        <v>909</v>
      </c>
      <c r="E1041" s="99" t="s">
        <v>889</v>
      </c>
      <c r="F1041" s="114">
        <v>0.2341102548903379</v>
      </c>
    </row>
    <row r="1042" spans="1:6">
      <c r="A1042" t="s">
        <v>543</v>
      </c>
      <c r="B1042" s="99" t="s">
        <v>542</v>
      </c>
      <c r="C1042" s="99" t="s">
        <v>898</v>
      </c>
      <c r="D1042" s="99" t="s">
        <v>909</v>
      </c>
      <c r="E1042" s="99" t="s">
        <v>889</v>
      </c>
      <c r="F1042" s="114">
        <v>0.24975000000000003</v>
      </c>
    </row>
    <row r="1043" spans="1:6">
      <c r="A1043" t="s">
        <v>713</v>
      </c>
      <c r="B1043" s="99" t="s">
        <v>65</v>
      </c>
      <c r="C1043" s="99" t="s">
        <v>898</v>
      </c>
      <c r="D1043" s="99" t="s">
        <v>909</v>
      </c>
      <c r="E1043" s="99" t="s">
        <v>889</v>
      </c>
      <c r="F1043" s="114">
        <v>0.25231858407079649</v>
      </c>
    </row>
    <row r="1044" spans="1:6">
      <c r="A1044" t="s">
        <v>10</v>
      </c>
      <c r="B1044" s="99" t="s">
        <v>438</v>
      </c>
      <c r="C1044" s="99" t="s">
        <v>898</v>
      </c>
      <c r="D1044" s="99" t="s">
        <v>909</v>
      </c>
      <c r="E1044" s="99" t="s">
        <v>889</v>
      </c>
      <c r="F1044" s="114">
        <v>0.30902403846153831</v>
      </c>
    </row>
    <row r="1045" spans="1:6">
      <c r="A1045" t="s">
        <v>9</v>
      </c>
      <c r="B1045" s="99" t="s">
        <v>439</v>
      </c>
      <c r="C1045" s="99" t="s">
        <v>898</v>
      </c>
      <c r="D1045" s="99" t="s">
        <v>909</v>
      </c>
      <c r="E1045" s="99" t="s">
        <v>889</v>
      </c>
      <c r="F1045" s="114">
        <v>0.27020795834012173</v>
      </c>
    </row>
    <row r="1046" spans="1:6">
      <c r="A1046" t="s">
        <v>545</v>
      </c>
      <c r="B1046" s="99" t="s">
        <v>544</v>
      </c>
      <c r="C1046" s="99" t="s">
        <v>898</v>
      </c>
      <c r="D1046" s="99" t="s">
        <v>909</v>
      </c>
      <c r="E1046" s="99" t="s">
        <v>889</v>
      </c>
      <c r="F1046" s="114">
        <v>0.30081125178809864</v>
      </c>
    </row>
    <row r="1047" spans="1:6">
      <c r="A1047" t="s">
        <v>8</v>
      </c>
      <c r="B1047" s="99" t="s">
        <v>440</v>
      </c>
      <c r="C1047" s="99" t="s">
        <v>898</v>
      </c>
      <c r="D1047" s="99" t="s">
        <v>909</v>
      </c>
      <c r="E1047" s="99" t="s">
        <v>889</v>
      </c>
      <c r="F1047" s="114">
        <v>0.22777309242944604</v>
      </c>
    </row>
    <row r="1048" spans="1:6">
      <c r="A1048" t="s">
        <v>7</v>
      </c>
      <c r="B1048" s="99" t="s">
        <v>441</v>
      </c>
      <c r="C1048" s="99" t="s">
        <v>898</v>
      </c>
      <c r="D1048" s="99" t="s">
        <v>909</v>
      </c>
      <c r="E1048" s="99" t="s">
        <v>889</v>
      </c>
      <c r="F1048" s="114">
        <v>0.24537399034274893</v>
      </c>
    </row>
    <row r="1049" spans="1:6">
      <c r="A1049" t="s">
        <v>6</v>
      </c>
      <c r="B1049" s="99" t="s">
        <v>442</v>
      </c>
      <c r="C1049" s="99" t="s">
        <v>898</v>
      </c>
      <c r="D1049" s="99" t="s">
        <v>909</v>
      </c>
      <c r="E1049" s="99" t="s">
        <v>889</v>
      </c>
      <c r="F1049" s="114">
        <v>0.24924193548387094</v>
      </c>
    </row>
    <row r="1050" spans="1:6">
      <c r="A1050" t="s">
        <v>2</v>
      </c>
      <c r="B1050" s="99" t="s">
        <v>443</v>
      </c>
      <c r="C1050" s="99" t="s">
        <v>898</v>
      </c>
      <c r="D1050" s="99" t="s">
        <v>909</v>
      </c>
      <c r="E1050" s="99" t="s">
        <v>889</v>
      </c>
      <c r="F1050" s="114">
        <v>0.28443578414178511</v>
      </c>
    </row>
    <row r="1051" spans="1:6">
      <c r="A1051" t="s">
        <v>4</v>
      </c>
      <c r="B1051" s="99" t="s">
        <v>444</v>
      </c>
      <c r="C1051" s="99" t="s">
        <v>898</v>
      </c>
      <c r="D1051" s="99" t="s">
        <v>909</v>
      </c>
      <c r="E1051" s="99" t="s">
        <v>889</v>
      </c>
      <c r="F1051" s="114">
        <v>0.2548540772532189</v>
      </c>
    </row>
    <row r="1052" spans="1:6">
      <c r="A1052" t="s">
        <v>5</v>
      </c>
      <c r="B1052" s="99" t="s">
        <v>447</v>
      </c>
      <c r="C1052" s="99" t="s">
        <v>898</v>
      </c>
      <c r="D1052" s="99" t="s">
        <v>909</v>
      </c>
      <c r="E1052" s="99" t="s">
        <v>889</v>
      </c>
      <c r="F1052" s="114">
        <v>0.24842568651925825</v>
      </c>
    </row>
    <row r="1053" spans="1:6">
      <c r="A1053" t="s">
        <v>1</v>
      </c>
      <c r="B1053" s="99" t="s">
        <v>448</v>
      </c>
      <c r="C1053" s="99" t="s">
        <v>898</v>
      </c>
      <c r="D1053" s="99" t="s">
        <v>909</v>
      </c>
      <c r="E1053" s="99" t="s">
        <v>889</v>
      </c>
      <c r="F1053" s="114">
        <v>0.31093129409605119</v>
      </c>
    </row>
    <row r="1054" spans="1:6">
      <c r="A1054" t="s">
        <v>537</v>
      </c>
      <c r="B1054" s="99" t="s">
        <v>334</v>
      </c>
      <c r="C1054" s="99" t="s">
        <v>899</v>
      </c>
      <c r="D1054" s="99" t="s">
        <v>909</v>
      </c>
      <c r="E1054" s="99" t="s">
        <v>889</v>
      </c>
      <c r="F1054" s="114">
        <v>0.24871369294605811</v>
      </c>
    </row>
    <row r="1055" spans="1:6">
      <c r="A1055" t="s">
        <v>27</v>
      </c>
      <c r="B1055" s="99" t="s">
        <v>409</v>
      </c>
      <c r="C1055" s="99" t="s">
        <v>899</v>
      </c>
      <c r="D1055" s="99" t="s">
        <v>909</v>
      </c>
      <c r="E1055" s="99" t="s">
        <v>889</v>
      </c>
      <c r="F1055" s="114">
        <v>0.3157485402527242</v>
      </c>
    </row>
    <row r="1056" spans="1:6">
      <c r="A1056" t="s">
        <v>715</v>
      </c>
      <c r="B1056" s="99" t="s">
        <v>335</v>
      </c>
      <c r="C1056" s="99" t="s">
        <v>899</v>
      </c>
      <c r="D1056" s="99" t="s">
        <v>909</v>
      </c>
      <c r="E1056" s="99" t="s">
        <v>889</v>
      </c>
      <c r="F1056" s="114">
        <v>0.2783259911894273</v>
      </c>
    </row>
    <row r="1057" spans="1:6">
      <c r="A1057" t="s">
        <v>26</v>
      </c>
      <c r="B1057" s="99" t="s">
        <v>410</v>
      </c>
      <c r="C1057" s="99" t="s">
        <v>899</v>
      </c>
      <c r="D1057" s="99" t="s">
        <v>909</v>
      </c>
      <c r="E1057" s="99" t="s">
        <v>889</v>
      </c>
      <c r="F1057" s="114">
        <v>0.29885608047030138</v>
      </c>
    </row>
    <row r="1058" spans="1:6">
      <c r="A1058" t="s">
        <v>25</v>
      </c>
      <c r="B1058" s="99" t="s">
        <v>411</v>
      </c>
      <c r="C1058" s="99" t="s">
        <v>899</v>
      </c>
      <c r="D1058" s="99" t="s">
        <v>909</v>
      </c>
      <c r="E1058" s="99" t="s">
        <v>889</v>
      </c>
      <c r="F1058" s="114">
        <v>0.24673344455831706</v>
      </c>
    </row>
    <row r="1059" spans="1:6">
      <c r="A1059" t="s">
        <v>547</v>
      </c>
      <c r="B1059" s="99" t="s">
        <v>546</v>
      </c>
      <c r="C1059" s="99" t="s">
        <v>899</v>
      </c>
      <c r="D1059" s="99" t="s">
        <v>909</v>
      </c>
      <c r="E1059" s="99" t="s">
        <v>889</v>
      </c>
      <c r="F1059" s="114">
        <v>0.32485469586397009</v>
      </c>
    </row>
    <row r="1060" spans="1:6">
      <c r="A1060" t="s">
        <v>540</v>
      </c>
      <c r="B1060" s="99" t="s">
        <v>714</v>
      </c>
      <c r="C1060" s="99" t="s">
        <v>899</v>
      </c>
      <c r="D1060" s="99" t="s">
        <v>909</v>
      </c>
      <c r="E1060" s="99" t="s">
        <v>889</v>
      </c>
      <c r="F1060" s="114">
        <v>0.2684023668639054</v>
      </c>
    </row>
    <row r="1061" spans="1:6">
      <c r="A1061" t="s">
        <v>23</v>
      </c>
      <c r="B1061" s="99" t="s">
        <v>412</v>
      </c>
      <c r="C1061" s="99" t="s">
        <v>899</v>
      </c>
      <c r="D1061" s="99" t="s">
        <v>909</v>
      </c>
      <c r="E1061" s="99" t="s">
        <v>889</v>
      </c>
      <c r="F1061" s="114">
        <v>0.21698113207547171</v>
      </c>
    </row>
    <row r="1062" spans="1:6">
      <c r="A1062" t="s">
        <v>22</v>
      </c>
      <c r="B1062" s="99" t="s">
        <v>413</v>
      </c>
      <c r="C1062" s="99" t="s">
        <v>899</v>
      </c>
      <c r="D1062" s="99" t="s">
        <v>909</v>
      </c>
      <c r="E1062" s="99" t="s">
        <v>889</v>
      </c>
      <c r="F1062" s="114">
        <v>0.27258203250724172</v>
      </c>
    </row>
    <row r="1063" spans="1:6">
      <c r="A1063" t="s">
        <v>17</v>
      </c>
      <c r="B1063" s="99" t="s">
        <v>414</v>
      </c>
      <c r="C1063" s="99" t="s">
        <v>899</v>
      </c>
      <c r="D1063" s="99" t="s">
        <v>909</v>
      </c>
      <c r="E1063" s="99" t="s">
        <v>889</v>
      </c>
      <c r="F1063" s="114">
        <v>0.26365180448838865</v>
      </c>
    </row>
    <row r="1064" spans="1:6">
      <c r="A1064" t="s">
        <v>21</v>
      </c>
      <c r="B1064" s="99" t="s">
        <v>415</v>
      </c>
      <c r="C1064" s="99" t="s">
        <v>899</v>
      </c>
      <c r="D1064" s="99" t="s">
        <v>909</v>
      </c>
      <c r="E1064" s="99" t="s">
        <v>889</v>
      </c>
      <c r="F1064" s="114">
        <v>0.32673392857142863</v>
      </c>
    </row>
    <row r="1065" spans="1:6">
      <c r="A1065" t="s">
        <v>20</v>
      </c>
      <c r="B1065" s="99" t="s">
        <v>416</v>
      </c>
      <c r="C1065" s="99" t="s">
        <v>899</v>
      </c>
      <c r="D1065" s="99" t="s">
        <v>909</v>
      </c>
      <c r="E1065" s="99" t="s">
        <v>889</v>
      </c>
      <c r="F1065" s="114">
        <v>0.2478468950749465</v>
      </c>
    </row>
    <row r="1066" spans="1:6">
      <c r="A1066" t="s">
        <v>16</v>
      </c>
      <c r="B1066" s="99" t="s">
        <v>417</v>
      </c>
      <c r="C1066" s="99" t="s">
        <v>899</v>
      </c>
      <c r="D1066" s="99" t="s">
        <v>909</v>
      </c>
      <c r="E1066" s="99" t="s">
        <v>889</v>
      </c>
      <c r="F1066" s="114">
        <v>0.2803593433521111</v>
      </c>
    </row>
    <row r="1067" spans="1:6">
      <c r="A1067" t="s">
        <v>3</v>
      </c>
      <c r="B1067" s="99" t="s">
        <v>418</v>
      </c>
      <c r="C1067" s="99" t="s">
        <v>899</v>
      </c>
      <c r="D1067" s="99" t="s">
        <v>909</v>
      </c>
      <c r="E1067" s="99" t="s">
        <v>889</v>
      </c>
      <c r="F1067" s="114">
        <v>0.32060100218594201</v>
      </c>
    </row>
    <row r="1068" spans="1:6">
      <c r="A1068" t="s">
        <v>19</v>
      </c>
      <c r="B1068" s="99" t="s">
        <v>419</v>
      </c>
      <c r="C1068" s="99" t="s">
        <v>899</v>
      </c>
      <c r="D1068" s="99" t="s">
        <v>909</v>
      </c>
      <c r="E1068" s="99" t="s">
        <v>889</v>
      </c>
      <c r="F1068" s="114">
        <v>0.27125545654319616</v>
      </c>
    </row>
    <row r="1069" spans="1:6">
      <c r="A1069" t="s">
        <v>18</v>
      </c>
      <c r="B1069" s="99" t="s">
        <v>420</v>
      </c>
      <c r="C1069" s="99" t="s">
        <v>899</v>
      </c>
      <c r="D1069" s="99" t="s">
        <v>909</v>
      </c>
      <c r="E1069" s="99" t="s">
        <v>889</v>
      </c>
      <c r="F1069" s="114">
        <v>0.30514251442853191</v>
      </c>
    </row>
    <row r="1070" spans="1:6">
      <c r="A1070" t="s">
        <v>24</v>
      </c>
      <c r="B1070" s="99" t="s">
        <v>431</v>
      </c>
      <c r="C1070" s="99" t="s">
        <v>899</v>
      </c>
      <c r="D1070" s="99" t="s">
        <v>909</v>
      </c>
      <c r="E1070" s="99" t="s">
        <v>889</v>
      </c>
      <c r="F1070" s="114">
        <v>0.34185098684210524</v>
      </c>
    </row>
    <row r="1071" spans="1:6">
      <c r="A1071" t="s">
        <v>15</v>
      </c>
      <c r="B1071" s="99" t="s">
        <v>432</v>
      </c>
      <c r="C1071" s="99" t="s">
        <v>899</v>
      </c>
      <c r="D1071" s="99" t="s">
        <v>909</v>
      </c>
      <c r="E1071" s="99" t="s">
        <v>889</v>
      </c>
      <c r="F1071" s="114">
        <v>0.28865217154041012</v>
      </c>
    </row>
    <row r="1072" spans="1:6">
      <c r="A1072" t="s">
        <v>14</v>
      </c>
      <c r="B1072" s="99" t="s">
        <v>433</v>
      </c>
      <c r="C1072" s="99" t="s">
        <v>899</v>
      </c>
      <c r="D1072" s="99" t="s">
        <v>909</v>
      </c>
      <c r="E1072" s="99" t="s">
        <v>889</v>
      </c>
      <c r="F1072" s="114">
        <v>0.42492014473684209</v>
      </c>
    </row>
    <row r="1073" spans="1:6">
      <c r="A1073" t="s">
        <v>914</v>
      </c>
      <c r="B1073" s="99" t="s">
        <v>895</v>
      </c>
      <c r="C1073" s="99" t="s">
        <v>899</v>
      </c>
      <c r="D1073" s="99" t="s">
        <v>909</v>
      </c>
      <c r="E1073" s="99" t="s">
        <v>889</v>
      </c>
      <c r="F1073" s="114">
        <v>0</v>
      </c>
    </row>
    <row r="1074" spans="1:6">
      <c r="A1074" t="s">
        <v>13</v>
      </c>
      <c r="B1074" s="99" t="s">
        <v>435</v>
      </c>
      <c r="C1074" s="99" t="s">
        <v>899</v>
      </c>
      <c r="D1074" s="99" t="s">
        <v>909</v>
      </c>
      <c r="E1074" s="99" t="s">
        <v>889</v>
      </c>
      <c r="F1074" s="114">
        <v>0.29660105770453687</v>
      </c>
    </row>
    <row r="1075" spans="1:6">
      <c r="A1075" t="s">
        <v>538</v>
      </c>
      <c r="B1075" s="99" t="s">
        <v>716</v>
      </c>
      <c r="C1075" s="99" t="s">
        <v>899</v>
      </c>
      <c r="D1075" s="99" t="s">
        <v>909</v>
      </c>
      <c r="E1075" s="99" t="s">
        <v>889</v>
      </c>
      <c r="F1075" s="114">
        <v>0.24985074626865678</v>
      </c>
    </row>
    <row r="1076" spans="1:6">
      <c r="A1076" t="s">
        <v>11</v>
      </c>
      <c r="B1076" s="99" t="s">
        <v>436</v>
      </c>
      <c r="C1076" s="99" t="s">
        <v>899</v>
      </c>
      <c r="D1076" s="99" t="s">
        <v>909</v>
      </c>
      <c r="E1076" s="99" t="s">
        <v>889</v>
      </c>
      <c r="F1076" s="114">
        <v>0.26081818776150617</v>
      </c>
    </row>
    <row r="1077" spans="1:6">
      <c r="A1077" t="s">
        <v>534</v>
      </c>
      <c r="B1077" s="99" t="s">
        <v>533</v>
      </c>
      <c r="C1077" s="99" t="s">
        <v>899</v>
      </c>
      <c r="D1077" s="99" t="s">
        <v>909</v>
      </c>
      <c r="E1077" s="99" t="s">
        <v>889</v>
      </c>
      <c r="F1077" s="114">
        <v>0.24683544303797472</v>
      </c>
    </row>
    <row r="1078" spans="1:6">
      <c r="A1078" t="s">
        <v>12</v>
      </c>
      <c r="B1078" s="99" t="s">
        <v>437</v>
      </c>
      <c r="C1078" s="99" t="s">
        <v>899</v>
      </c>
      <c r="D1078" s="99" t="s">
        <v>909</v>
      </c>
      <c r="E1078" s="99" t="s">
        <v>889</v>
      </c>
      <c r="F1078" s="114">
        <v>0.24142620035566095</v>
      </c>
    </row>
    <row r="1079" spans="1:6">
      <c r="A1079" t="s">
        <v>543</v>
      </c>
      <c r="B1079" s="99" t="s">
        <v>542</v>
      </c>
      <c r="C1079" s="99" t="s">
        <v>899</v>
      </c>
      <c r="D1079" s="99" t="s">
        <v>909</v>
      </c>
      <c r="E1079" s="99" t="s">
        <v>889</v>
      </c>
      <c r="F1079" s="114">
        <v>0.27000000000000007</v>
      </c>
    </row>
    <row r="1080" spans="1:6">
      <c r="A1080" t="s">
        <v>713</v>
      </c>
      <c r="B1080" s="99" t="s">
        <v>65</v>
      </c>
      <c r="C1080" s="99" t="s">
        <v>899</v>
      </c>
      <c r="D1080" s="99" t="s">
        <v>909</v>
      </c>
      <c r="E1080" s="99" t="s">
        <v>889</v>
      </c>
      <c r="F1080" s="114">
        <v>0.25805309734513282</v>
      </c>
    </row>
    <row r="1081" spans="1:6">
      <c r="A1081" t="s">
        <v>10</v>
      </c>
      <c r="B1081" s="99" t="s">
        <v>438</v>
      </c>
      <c r="C1081" s="99" t="s">
        <v>899</v>
      </c>
      <c r="D1081" s="99" t="s">
        <v>909</v>
      </c>
      <c r="E1081" s="99" t="s">
        <v>889</v>
      </c>
      <c r="F1081" s="114">
        <v>0.31638175366300353</v>
      </c>
    </row>
    <row r="1082" spans="1:6">
      <c r="A1082" t="s">
        <v>9</v>
      </c>
      <c r="B1082" s="99" t="s">
        <v>439</v>
      </c>
      <c r="C1082" s="99" t="s">
        <v>899</v>
      </c>
      <c r="D1082" s="99" t="s">
        <v>909</v>
      </c>
      <c r="E1082" s="99" t="s">
        <v>889</v>
      </c>
      <c r="F1082" s="114">
        <v>0.31005429321026867</v>
      </c>
    </row>
    <row r="1083" spans="1:6">
      <c r="A1083" t="s">
        <v>545</v>
      </c>
      <c r="B1083" s="99" t="s">
        <v>544</v>
      </c>
      <c r="C1083" s="99" t="s">
        <v>899</v>
      </c>
      <c r="D1083" s="99" t="s">
        <v>909</v>
      </c>
      <c r="E1083" s="99" t="s">
        <v>889</v>
      </c>
      <c r="F1083" s="114">
        <v>0.31971938761503699</v>
      </c>
    </row>
    <row r="1084" spans="1:6">
      <c r="A1084" t="s">
        <v>8</v>
      </c>
      <c r="B1084" s="99" t="s">
        <v>440</v>
      </c>
      <c r="C1084" s="99" t="s">
        <v>899</v>
      </c>
      <c r="D1084" s="99" t="s">
        <v>909</v>
      </c>
      <c r="E1084" s="99" t="s">
        <v>889</v>
      </c>
      <c r="F1084" s="114">
        <v>0.25439592141470596</v>
      </c>
    </row>
    <row r="1085" spans="1:6">
      <c r="A1085" t="s">
        <v>7</v>
      </c>
      <c r="B1085" s="99" t="s">
        <v>441</v>
      </c>
      <c r="C1085" s="99" t="s">
        <v>899</v>
      </c>
      <c r="D1085" s="99" t="s">
        <v>909</v>
      </c>
      <c r="E1085" s="99" t="s">
        <v>889</v>
      </c>
      <c r="F1085" s="114">
        <v>0.30802266872813161</v>
      </c>
    </row>
    <row r="1086" spans="1:6">
      <c r="A1086" t="s">
        <v>6</v>
      </c>
      <c r="B1086" s="99" t="s">
        <v>442</v>
      </c>
      <c r="C1086" s="99" t="s">
        <v>899</v>
      </c>
      <c r="D1086" s="99" t="s">
        <v>909</v>
      </c>
      <c r="E1086" s="99" t="s">
        <v>889</v>
      </c>
      <c r="F1086" s="114">
        <v>0.26034677419354835</v>
      </c>
    </row>
    <row r="1087" spans="1:6">
      <c r="A1087" t="s">
        <v>2</v>
      </c>
      <c r="B1087" s="99" t="s">
        <v>443</v>
      </c>
      <c r="C1087" s="99" t="s">
        <v>899</v>
      </c>
      <c r="D1087" s="99" t="s">
        <v>909</v>
      </c>
      <c r="E1087" s="99" t="s">
        <v>889</v>
      </c>
      <c r="F1087" s="114">
        <v>0.29822661003956868</v>
      </c>
    </row>
    <row r="1088" spans="1:6">
      <c r="A1088" t="s">
        <v>4</v>
      </c>
      <c r="B1088" s="99" t="s">
        <v>444</v>
      </c>
      <c r="C1088" s="99" t="s">
        <v>899</v>
      </c>
      <c r="D1088" s="99" t="s">
        <v>909</v>
      </c>
      <c r="E1088" s="99" t="s">
        <v>889</v>
      </c>
      <c r="F1088" s="114">
        <v>0.28215987124463521</v>
      </c>
    </row>
    <row r="1089" spans="1:6">
      <c r="A1089" t="s">
        <v>5</v>
      </c>
      <c r="B1089" s="99" t="s">
        <v>447</v>
      </c>
      <c r="C1089" s="99" t="s">
        <v>899</v>
      </c>
      <c r="D1089" s="99" t="s">
        <v>909</v>
      </c>
      <c r="E1089" s="99" t="s">
        <v>889</v>
      </c>
      <c r="F1089" s="114">
        <v>0.26951843348787446</v>
      </c>
    </row>
    <row r="1090" spans="1:6">
      <c r="A1090" t="s">
        <v>1</v>
      </c>
      <c r="B1090" s="99" t="s">
        <v>448</v>
      </c>
      <c r="C1090" s="99" t="s">
        <v>899</v>
      </c>
      <c r="D1090" s="99" t="s">
        <v>909</v>
      </c>
      <c r="E1090" s="99" t="s">
        <v>889</v>
      </c>
      <c r="F1090" s="114">
        <v>0.32943910922106501</v>
      </c>
    </row>
    <row r="1091" spans="1:6">
      <c r="A1091" t="s">
        <v>537</v>
      </c>
      <c r="B1091" s="99" t="s">
        <v>334</v>
      </c>
      <c r="C1091" s="99" t="s">
        <v>900</v>
      </c>
      <c r="D1091" s="99" t="s">
        <v>909</v>
      </c>
      <c r="E1091" s="99" t="s">
        <v>889</v>
      </c>
      <c r="F1091" s="114">
        <v>0.26887966804979258</v>
      </c>
    </row>
    <row r="1092" spans="1:6">
      <c r="A1092" t="s">
        <v>27</v>
      </c>
      <c r="B1092" s="99" t="s">
        <v>409</v>
      </c>
      <c r="C1092" s="99" t="s">
        <v>900</v>
      </c>
      <c r="D1092" s="99" t="s">
        <v>909</v>
      </c>
      <c r="E1092" s="99" t="s">
        <v>889</v>
      </c>
      <c r="F1092" s="114">
        <v>0.33017360046730831</v>
      </c>
    </row>
    <row r="1093" spans="1:6">
      <c r="A1093" t="s">
        <v>715</v>
      </c>
      <c r="B1093" s="99" t="s">
        <v>335</v>
      </c>
      <c r="C1093" s="99" t="s">
        <v>900</v>
      </c>
      <c r="D1093" s="99" t="s">
        <v>909</v>
      </c>
      <c r="E1093" s="99" t="s">
        <v>889</v>
      </c>
      <c r="F1093" s="114">
        <v>0.27118942731277534</v>
      </c>
    </row>
    <row r="1094" spans="1:6">
      <c r="A1094" t="s">
        <v>26</v>
      </c>
      <c r="B1094" s="99" t="s">
        <v>410</v>
      </c>
      <c r="C1094" s="99" t="s">
        <v>900</v>
      </c>
      <c r="D1094" s="99" t="s">
        <v>909</v>
      </c>
      <c r="E1094" s="99" t="s">
        <v>889</v>
      </c>
      <c r="F1094" s="114">
        <v>0.28518888166767642</v>
      </c>
    </row>
    <row r="1095" spans="1:6">
      <c r="A1095" t="s">
        <v>25</v>
      </c>
      <c r="B1095" s="99" t="s">
        <v>411</v>
      </c>
      <c r="C1095" s="99" t="s">
        <v>900</v>
      </c>
      <c r="D1095" s="99" t="s">
        <v>909</v>
      </c>
      <c r="E1095" s="99" t="s">
        <v>889</v>
      </c>
      <c r="F1095" s="114">
        <v>0.29972317761855488</v>
      </c>
    </row>
    <row r="1096" spans="1:6">
      <c r="A1096" t="s">
        <v>547</v>
      </c>
      <c r="B1096" s="99" t="s">
        <v>546</v>
      </c>
      <c r="C1096" s="99" t="s">
        <v>900</v>
      </c>
      <c r="D1096" s="99" t="s">
        <v>909</v>
      </c>
      <c r="E1096" s="99" t="s">
        <v>889</v>
      </c>
      <c r="F1096" s="114">
        <v>0.31737448905131777</v>
      </c>
    </row>
    <row r="1097" spans="1:6">
      <c r="A1097" t="s">
        <v>540</v>
      </c>
      <c r="B1097" s="99" t="s">
        <v>714</v>
      </c>
      <c r="C1097" s="99" t="s">
        <v>900</v>
      </c>
      <c r="D1097" s="99" t="s">
        <v>909</v>
      </c>
      <c r="E1097" s="99" t="s">
        <v>889</v>
      </c>
      <c r="F1097" s="114">
        <v>0.32591715976331365</v>
      </c>
    </row>
    <row r="1098" spans="1:6">
      <c r="A1098" t="s">
        <v>23</v>
      </c>
      <c r="B1098" s="99" t="s">
        <v>412</v>
      </c>
      <c r="C1098" s="99" t="s">
        <v>900</v>
      </c>
      <c r="D1098" s="99" t="s">
        <v>909</v>
      </c>
      <c r="E1098" s="99" t="s">
        <v>889</v>
      </c>
      <c r="F1098" s="114">
        <v>0.31132075471698112</v>
      </c>
    </row>
    <row r="1099" spans="1:6">
      <c r="A1099" t="s">
        <v>22</v>
      </c>
      <c r="B1099" s="99" t="s">
        <v>413</v>
      </c>
      <c r="C1099" s="99" t="s">
        <v>900</v>
      </c>
      <c r="D1099" s="99" t="s">
        <v>909</v>
      </c>
      <c r="E1099" s="99" t="s">
        <v>889</v>
      </c>
      <c r="F1099" s="114">
        <v>0.2621382764724815</v>
      </c>
    </row>
    <row r="1100" spans="1:6">
      <c r="A1100" t="s">
        <v>17</v>
      </c>
      <c r="B1100" s="99" t="s">
        <v>414</v>
      </c>
      <c r="C1100" s="99" t="s">
        <v>900</v>
      </c>
      <c r="D1100" s="99" t="s">
        <v>909</v>
      </c>
      <c r="E1100" s="99" t="s">
        <v>889</v>
      </c>
      <c r="F1100" s="114">
        <v>0.24546892141980534</v>
      </c>
    </row>
    <row r="1101" spans="1:6">
      <c r="A1101" t="s">
        <v>21</v>
      </c>
      <c r="B1101" s="99" t="s">
        <v>415</v>
      </c>
      <c r="C1101" s="99" t="s">
        <v>900</v>
      </c>
      <c r="D1101" s="99" t="s">
        <v>909</v>
      </c>
      <c r="E1101" s="99" t="s">
        <v>889</v>
      </c>
      <c r="F1101" s="114">
        <v>0.32816071428571431</v>
      </c>
    </row>
    <row r="1102" spans="1:6">
      <c r="A1102" t="s">
        <v>20</v>
      </c>
      <c r="B1102" s="99" t="s">
        <v>416</v>
      </c>
      <c r="C1102" s="99" t="s">
        <v>900</v>
      </c>
      <c r="D1102" s="99" t="s">
        <v>909</v>
      </c>
      <c r="E1102" s="99" t="s">
        <v>889</v>
      </c>
      <c r="F1102" s="114">
        <v>0.2478468950749465</v>
      </c>
    </row>
    <row r="1103" spans="1:6">
      <c r="A1103" t="s">
        <v>16</v>
      </c>
      <c r="B1103" s="99" t="s">
        <v>417</v>
      </c>
      <c r="C1103" s="99" t="s">
        <v>900</v>
      </c>
      <c r="D1103" s="99" t="s">
        <v>909</v>
      </c>
      <c r="E1103" s="99" t="s">
        <v>889</v>
      </c>
      <c r="F1103" s="114">
        <v>0.33048596191414359</v>
      </c>
    </row>
    <row r="1104" spans="1:6">
      <c r="A1104" t="s">
        <v>3</v>
      </c>
      <c r="B1104" s="99" t="s">
        <v>418</v>
      </c>
      <c r="C1104" s="99" t="s">
        <v>900</v>
      </c>
      <c r="D1104" s="99" t="s">
        <v>909</v>
      </c>
      <c r="E1104" s="99" t="s">
        <v>889</v>
      </c>
      <c r="F1104" s="114">
        <v>0.31633343476915743</v>
      </c>
    </row>
    <row r="1105" spans="1:6">
      <c r="A1105" t="s">
        <v>19</v>
      </c>
      <c r="B1105" s="99" t="s">
        <v>419</v>
      </c>
      <c r="C1105" s="99" t="s">
        <v>900</v>
      </c>
      <c r="D1105" s="99" t="s">
        <v>909</v>
      </c>
      <c r="E1105" s="99" t="s">
        <v>889</v>
      </c>
      <c r="F1105" s="114">
        <v>0.27696609773357922</v>
      </c>
    </row>
    <row r="1106" spans="1:6">
      <c r="A1106" t="s">
        <v>18</v>
      </c>
      <c r="B1106" s="99" t="s">
        <v>420</v>
      </c>
      <c r="C1106" s="99" t="s">
        <v>900</v>
      </c>
      <c r="D1106" s="99" t="s">
        <v>909</v>
      </c>
      <c r="E1106" s="99" t="s">
        <v>889</v>
      </c>
      <c r="F1106" s="114">
        <v>0.29528785421652054</v>
      </c>
    </row>
    <row r="1107" spans="1:6">
      <c r="A1107" t="s">
        <v>24</v>
      </c>
      <c r="B1107" s="99" t="s">
        <v>431</v>
      </c>
      <c r="C1107" s="99" t="s">
        <v>900</v>
      </c>
      <c r="D1107" s="99" t="s">
        <v>909</v>
      </c>
      <c r="E1107" s="99" t="s">
        <v>889</v>
      </c>
      <c r="F1107" s="114">
        <v>0.31296217105263158</v>
      </c>
    </row>
    <row r="1108" spans="1:6">
      <c r="A1108" t="s">
        <v>15</v>
      </c>
      <c r="B1108" s="99" t="s">
        <v>432</v>
      </c>
      <c r="C1108" s="99" t="s">
        <v>900</v>
      </c>
      <c r="D1108" s="99" t="s">
        <v>909</v>
      </c>
      <c r="E1108" s="99" t="s">
        <v>889</v>
      </c>
      <c r="F1108" s="114">
        <v>0.2872710606723462</v>
      </c>
    </row>
    <row r="1109" spans="1:6">
      <c r="A1109" t="s">
        <v>14</v>
      </c>
      <c r="B1109" s="99" t="s">
        <v>433</v>
      </c>
      <c r="C1109" s="99" t="s">
        <v>900</v>
      </c>
      <c r="D1109" s="99" t="s">
        <v>909</v>
      </c>
      <c r="E1109" s="99" t="s">
        <v>889</v>
      </c>
      <c r="F1109" s="114">
        <v>0.42115978947368432</v>
      </c>
    </row>
    <row r="1110" spans="1:6">
      <c r="A1110" t="s">
        <v>914</v>
      </c>
      <c r="B1110" s="99" t="s">
        <v>895</v>
      </c>
      <c r="C1110" s="99" t="s">
        <v>900</v>
      </c>
      <c r="D1110" s="99" t="s">
        <v>909</v>
      </c>
      <c r="E1110" s="99" t="s">
        <v>889</v>
      </c>
      <c r="F1110" s="114">
        <v>0</v>
      </c>
    </row>
    <row r="1111" spans="1:6">
      <c r="A1111" t="s">
        <v>13</v>
      </c>
      <c r="B1111" s="99" t="s">
        <v>435</v>
      </c>
      <c r="C1111" s="99" t="s">
        <v>900</v>
      </c>
      <c r="D1111" s="99" t="s">
        <v>909</v>
      </c>
      <c r="E1111" s="99" t="s">
        <v>889</v>
      </c>
      <c r="F1111" s="114">
        <v>0.29408393415978934</v>
      </c>
    </row>
    <row r="1112" spans="1:6">
      <c r="A1112" t="s">
        <v>538</v>
      </c>
      <c r="B1112" s="99" t="s">
        <v>716</v>
      </c>
      <c r="C1112" s="99" t="s">
        <v>900</v>
      </c>
      <c r="D1112" s="99" t="s">
        <v>909</v>
      </c>
      <c r="E1112" s="99" t="s">
        <v>889</v>
      </c>
      <c r="F1112" s="114">
        <v>0.32238805970149259</v>
      </c>
    </row>
    <row r="1113" spans="1:6">
      <c r="A1113" t="s">
        <v>11</v>
      </c>
      <c r="B1113" s="99" t="s">
        <v>436</v>
      </c>
      <c r="C1113" s="99" t="s">
        <v>900</v>
      </c>
      <c r="D1113" s="99" t="s">
        <v>909</v>
      </c>
      <c r="E1113" s="99" t="s">
        <v>889</v>
      </c>
      <c r="F1113" s="114">
        <v>0.26081818776150617</v>
      </c>
    </row>
    <row r="1114" spans="1:6">
      <c r="A1114" t="s">
        <v>534</v>
      </c>
      <c r="B1114" s="99" t="s">
        <v>533</v>
      </c>
      <c r="C1114" s="99" t="s">
        <v>900</v>
      </c>
      <c r="D1114" s="99" t="s">
        <v>909</v>
      </c>
      <c r="E1114" s="99" t="s">
        <v>889</v>
      </c>
      <c r="F1114" s="114">
        <v>0.22784810126582281</v>
      </c>
    </row>
    <row r="1115" spans="1:6">
      <c r="A1115" t="s">
        <v>12</v>
      </c>
      <c r="B1115" s="99" t="s">
        <v>437</v>
      </c>
      <c r="C1115" s="99" t="s">
        <v>900</v>
      </c>
      <c r="D1115" s="99" t="s">
        <v>909</v>
      </c>
      <c r="E1115" s="99" t="s">
        <v>889</v>
      </c>
      <c r="F1115" s="114">
        <v>0.24142620035566095</v>
      </c>
    </row>
    <row r="1116" spans="1:6">
      <c r="A1116" t="s">
        <v>543</v>
      </c>
      <c r="B1116" s="99" t="s">
        <v>542</v>
      </c>
      <c r="C1116" s="99" t="s">
        <v>900</v>
      </c>
      <c r="D1116" s="99" t="s">
        <v>909</v>
      </c>
      <c r="E1116" s="99" t="s">
        <v>889</v>
      </c>
      <c r="F1116" s="114">
        <v>0.27675000000000005</v>
      </c>
    </row>
    <row r="1117" spans="1:6">
      <c r="A1117" t="s">
        <v>713</v>
      </c>
      <c r="B1117" s="99" t="s">
        <v>65</v>
      </c>
      <c r="C1117" s="99" t="s">
        <v>900</v>
      </c>
      <c r="D1117" s="99" t="s">
        <v>909</v>
      </c>
      <c r="E1117" s="99" t="s">
        <v>889</v>
      </c>
      <c r="F1117" s="114">
        <v>0.30392920353982306</v>
      </c>
    </row>
    <row r="1118" spans="1:6">
      <c r="A1118" t="s">
        <v>10</v>
      </c>
      <c r="B1118" s="99" t="s">
        <v>438</v>
      </c>
      <c r="C1118" s="99" t="s">
        <v>900</v>
      </c>
      <c r="D1118" s="99" t="s">
        <v>909</v>
      </c>
      <c r="E1118" s="99" t="s">
        <v>889</v>
      </c>
      <c r="F1118" s="114">
        <v>0.3458126144688643</v>
      </c>
    </row>
    <row r="1119" spans="1:6">
      <c r="A1119" t="s">
        <v>9</v>
      </c>
      <c r="B1119" s="99" t="s">
        <v>439</v>
      </c>
      <c r="C1119" s="99" t="s">
        <v>900</v>
      </c>
      <c r="D1119" s="99" t="s">
        <v>909</v>
      </c>
      <c r="E1119" s="99" t="s">
        <v>889</v>
      </c>
      <c r="F1119" s="114">
        <v>0.29760231356302086</v>
      </c>
    </row>
    <row r="1120" spans="1:6">
      <c r="A1120" t="s">
        <v>545</v>
      </c>
      <c r="B1120" s="99" t="s">
        <v>544</v>
      </c>
      <c r="C1120" s="99" t="s">
        <v>900</v>
      </c>
      <c r="D1120" s="99" t="s">
        <v>909</v>
      </c>
      <c r="E1120" s="99" t="s">
        <v>889</v>
      </c>
      <c r="F1120" s="114">
        <v>0.30338963394645424</v>
      </c>
    </row>
    <row r="1121" spans="1:6">
      <c r="A1121" t="s">
        <v>8</v>
      </c>
      <c r="B1121" s="99" t="s">
        <v>440</v>
      </c>
      <c r="C1121" s="99" t="s">
        <v>900</v>
      </c>
      <c r="D1121" s="99" t="s">
        <v>909</v>
      </c>
      <c r="E1121" s="99" t="s">
        <v>889</v>
      </c>
      <c r="F1121" s="114">
        <v>0.24453561438312821</v>
      </c>
    </row>
    <row r="1122" spans="1:6">
      <c r="A1122" t="s">
        <v>7</v>
      </c>
      <c r="B1122" s="99" t="s">
        <v>441</v>
      </c>
      <c r="C1122" s="99" t="s">
        <v>900</v>
      </c>
      <c r="D1122" s="99" t="s">
        <v>909</v>
      </c>
      <c r="E1122" s="99" t="s">
        <v>889</v>
      </c>
      <c r="F1122" s="114">
        <v>0.34630797218586556</v>
      </c>
    </row>
    <row r="1123" spans="1:6">
      <c r="A1123" t="s">
        <v>6</v>
      </c>
      <c r="B1123" s="99" t="s">
        <v>442</v>
      </c>
      <c r="C1123" s="99" t="s">
        <v>900</v>
      </c>
      <c r="D1123" s="99" t="s">
        <v>909</v>
      </c>
      <c r="E1123" s="99" t="s">
        <v>889</v>
      </c>
      <c r="F1123" s="114">
        <v>0.29612903225806447</v>
      </c>
    </row>
    <row r="1124" spans="1:6">
      <c r="A1124" t="s">
        <v>2</v>
      </c>
      <c r="B1124" s="99" t="s">
        <v>443</v>
      </c>
      <c r="C1124" s="99" t="s">
        <v>900</v>
      </c>
      <c r="D1124" s="99" t="s">
        <v>909</v>
      </c>
      <c r="E1124" s="99" t="s">
        <v>889</v>
      </c>
      <c r="F1124" s="114">
        <v>0.29650275680234572</v>
      </c>
    </row>
    <row r="1125" spans="1:6">
      <c r="A1125" t="s">
        <v>4</v>
      </c>
      <c r="B1125" s="99" t="s">
        <v>444</v>
      </c>
      <c r="C1125" s="99" t="s">
        <v>900</v>
      </c>
      <c r="D1125" s="99" t="s">
        <v>909</v>
      </c>
      <c r="E1125" s="99" t="s">
        <v>889</v>
      </c>
      <c r="F1125" s="114">
        <v>0.30946566523605157</v>
      </c>
    </row>
    <row r="1126" spans="1:6">
      <c r="A1126" t="s">
        <v>5</v>
      </c>
      <c r="B1126" s="99" t="s">
        <v>447</v>
      </c>
      <c r="C1126" s="99" t="s">
        <v>900</v>
      </c>
      <c r="D1126" s="99" t="s">
        <v>909</v>
      </c>
      <c r="E1126" s="99" t="s">
        <v>889</v>
      </c>
      <c r="F1126" s="114">
        <v>0.30936028887303857</v>
      </c>
    </row>
    <row r="1127" spans="1:6">
      <c r="A1127" t="s">
        <v>1</v>
      </c>
      <c r="B1127" s="99" t="s">
        <v>448</v>
      </c>
      <c r="C1127" s="99" t="s">
        <v>900</v>
      </c>
      <c r="D1127" s="99" t="s">
        <v>909</v>
      </c>
      <c r="E1127" s="99" t="s">
        <v>889</v>
      </c>
      <c r="F1127" s="114">
        <v>0.31891887746563469</v>
      </c>
    </row>
    <row r="1128" spans="1:6">
      <c r="A1128" t="s">
        <v>537</v>
      </c>
      <c r="B1128" s="99" t="s">
        <v>334</v>
      </c>
      <c r="C1128" s="99" t="s">
        <v>502</v>
      </c>
      <c r="D1128" s="99" t="s">
        <v>909</v>
      </c>
      <c r="E1128" s="99" t="s">
        <v>889</v>
      </c>
      <c r="F1128" s="114">
        <v>0.23526970954356846</v>
      </c>
    </row>
    <row r="1129" spans="1:6">
      <c r="A1129" t="s">
        <v>27</v>
      </c>
      <c r="B1129" s="99" t="s">
        <v>409</v>
      </c>
      <c r="C1129" s="99" t="s">
        <v>502</v>
      </c>
      <c r="D1129" s="99" t="s">
        <v>909</v>
      </c>
      <c r="E1129" s="99" t="s">
        <v>889</v>
      </c>
      <c r="F1129" s="114">
        <v>0.25484273045741274</v>
      </c>
    </row>
    <row r="1130" spans="1:6">
      <c r="A1130" t="s">
        <v>715</v>
      </c>
      <c r="B1130" s="99" t="s">
        <v>335</v>
      </c>
      <c r="C1130" s="99" t="s">
        <v>502</v>
      </c>
      <c r="D1130" s="99" t="s">
        <v>909</v>
      </c>
      <c r="E1130" s="99" t="s">
        <v>889</v>
      </c>
      <c r="F1130" s="114">
        <v>0.19268722466960353</v>
      </c>
    </row>
    <row r="1131" spans="1:6">
      <c r="A1131" t="s">
        <v>26</v>
      </c>
      <c r="B1131" s="99" t="s">
        <v>410</v>
      </c>
      <c r="C1131" s="99" t="s">
        <v>502</v>
      </c>
      <c r="D1131" s="99" t="s">
        <v>909</v>
      </c>
      <c r="E1131" s="99" t="s">
        <v>889</v>
      </c>
      <c r="F1131" s="114">
        <v>0.2040968354426437</v>
      </c>
    </row>
    <row r="1132" spans="1:6">
      <c r="A1132" t="s">
        <v>25</v>
      </c>
      <c r="B1132" s="99" t="s">
        <v>411</v>
      </c>
      <c r="C1132" s="99" t="s">
        <v>502</v>
      </c>
      <c r="D1132" s="99" t="s">
        <v>909</v>
      </c>
      <c r="E1132" s="99" t="s">
        <v>889</v>
      </c>
      <c r="F1132" s="114">
        <v>0.24342158624242474</v>
      </c>
    </row>
    <row r="1133" spans="1:6">
      <c r="A1133" t="s">
        <v>547</v>
      </c>
      <c r="B1133" s="99" t="s">
        <v>546</v>
      </c>
      <c r="C1133" s="99" t="s">
        <v>502</v>
      </c>
      <c r="D1133" s="99" t="s">
        <v>909</v>
      </c>
      <c r="E1133" s="99" t="s">
        <v>889</v>
      </c>
      <c r="F1133" s="114">
        <v>0.23829801703131653</v>
      </c>
    </row>
    <row r="1134" spans="1:6">
      <c r="A1134" t="s">
        <v>540</v>
      </c>
      <c r="B1134" s="99" t="s">
        <v>714</v>
      </c>
      <c r="C1134" s="99" t="s">
        <v>502</v>
      </c>
      <c r="D1134" s="99" t="s">
        <v>909</v>
      </c>
      <c r="E1134" s="99" t="s">
        <v>889</v>
      </c>
      <c r="F1134" s="114">
        <v>0.23005917159763312</v>
      </c>
    </row>
    <row r="1135" spans="1:6">
      <c r="A1135" t="s">
        <v>23</v>
      </c>
      <c r="B1135" s="99" t="s">
        <v>412</v>
      </c>
      <c r="C1135" s="99" t="s">
        <v>502</v>
      </c>
      <c r="D1135" s="99" t="s">
        <v>909</v>
      </c>
      <c r="E1135" s="99" t="s">
        <v>889</v>
      </c>
      <c r="F1135" s="114">
        <v>0.27358490566037735</v>
      </c>
    </row>
    <row r="1136" spans="1:6">
      <c r="A1136" t="s">
        <v>22</v>
      </c>
      <c r="B1136" s="99" t="s">
        <v>413</v>
      </c>
      <c r="C1136" s="99" t="s">
        <v>502</v>
      </c>
      <c r="D1136" s="99" t="s">
        <v>909</v>
      </c>
      <c r="E1136" s="99" t="s">
        <v>889</v>
      </c>
      <c r="F1136" s="114">
        <v>0.18276573060830384</v>
      </c>
    </row>
    <row r="1137" spans="1:6">
      <c r="A1137" t="s">
        <v>17</v>
      </c>
      <c r="B1137" s="99" t="s">
        <v>414</v>
      </c>
      <c r="C1137" s="99" t="s">
        <v>502</v>
      </c>
      <c r="D1137" s="99" t="s">
        <v>909</v>
      </c>
      <c r="E1137" s="99" t="s">
        <v>889</v>
      </c>
      <c r="F1137" s="114">
        <v>0.17544025014385689</v>
      </c>
    </row>
    <row r="1138" spans="1:6">
      <c r="A1138" t="s">
        <v>21</v>
      </c>
      <c r="B1138" s="99" t="s">
        <v>415</v>
      </c>
      <c r="C1138" s="99" t="s">
        <v>502</v>
      </c>
      <c r="D1138" s="99" t="s">
        <v>909</v>
      </c>
      <c r="E1138" s="99" t="s">
        <v>889</v>
      </c>
      <c r="F1138" s="114">
        <v>0.3039053571428571</v>
      </c>
    </row>
    <row r="1139" spans="1:6">
      <c r="A1139" t="s">
        <v>20</v>
      </c>
      <c r="B1139" s="99" t="s">
        <v>416</v>
      </c>
      <c r="C1139" s="99" t="s">
        <v>502</v>
      </c>
      <c r="D1139" s="99" t="s">
        <v>909</v>
      </c>
      <c r="E1139" s="99" t="s">
        <v>889</v>
      </c>
      <c r="F1139" s="114">
        <v>0.1895299785867238</v>
      </c>
    </row>
    <row r="1140" spans="1:6">
      <c r="A1140" t="s">
        <v>16</v>
      </c>
      <c r="B1140" s="99" t="s">
        <v>417</v>
      </c>
      <c r="C1140" s="99" t="s">
        <v>502</v>
      </c>
      <c r="D1140" s="99" t="s">
        <v>909</v>
      </c>
      <c r="E1140" s="99" t="s">
        <v>889</v>
      </c>
      <c r="F1140" s="114">
        <v>0.34039471209504568</v>
      </c>
    </row>
    <row r="1141" spans="1:6">
      <c r="A1141" t="s">
        <v>3</v>
      </c>
      <c r="B1141" s="99" t="s">
        <v>418</v>
      </c>
      <c r="C1141" s="99" t="s">
        <v>502</v>
      </c>
      <c r="D1141" s="99" t="s">
        <v>909</v>
      </c>
      <c r="E1141" s="99" t="s">
        <v>889</v>
      </c>
      <c r="F1141" s="114">
        <v>0.24751891017350594</v>
      </c>
    </row>
    <row r="1142" spans="1:6">
      <c r="A1142" t="s">
        <v>19</v>
      </c>
      <c r="B1142" s="99" t="s">
        <v>419</v>
      </c>
      <c r="C1142" s="99" t="s">
        <v>502</v>
      </c>
      <c r="D1142" s="99" t="s">
        <v>909</v>
      </c>
      <c r="E1142" s="99" t="s">
        <v>889</v>
      </c>
      <c r="F1142" s="114">
        <v>0.21843202553215268</v>
      </c>
    </row>
    <row r="1143" spans="1:6">
      <c r="A1143" t="s">
        <v>18</v>
      </c>
      <c r="B1143" s="99" t="s">
        <v>420</v>
      </c>
      <c r="C1143" s="99" t="s">
        <v>502</v>
      </c>
      <c r="D1143" s="99" t="s">
        <v>909</v>
      </c>
      <c r="E1143" s="99" t="s">
        <v>889</v>
      </c>
      <c r="F1143" s="114">
        <v>0.2203220461729086</v>
      </c>
    </row>
    <row r="1144" spans="1:6">
      <c r="A1144" t="s">
        <v>24</v>
      </c>
      <c r="B1144" s="99" t="s">
        <v>431</v>
      </c>
      <c r="C1144" s="99" t="s">
        <v>502</v>
      </c>
      <c r="D1144" s="99" t="s">
        <v>909</v>
      </c>
      <c r="E1144" s="99" t="s">
        <v>889</v>
      </c>
      <c r="F1144" s="114">
        <v>0.21666611842105263</v>
      </c>
    </row>
    <row r="1145" spans="1:6">
      <c r="A1145" t="s">
        <v>15</v>
      </c>
      <c r="B1145" s="99" t="s">
        <v>432</v>
      </c>
      <c r="C1145" s="99" t="s">
        <v>502</v>
      </c>
      <c r="D1145" s="99" t="s">
        <v>909</v>
      </c>
      <c r="E1145" s="99" t="s">
        <v>889</v>
      </c>
      <c r="F1145" s="114">
        <v>0.222358849847238</v>
      </c>
    </row>
    <row r="1146" spans="1:6">
      <c r="A1146" t="s">
        <v>14</v>
      </c>
      <c r="B1146" s="99" t="s">
        <v>433</v>
      </c>
      <c r="C1146" s="99" t="s">
        <v>502</v>
      </c>
      <c r="D1146" s="99" t="s">
        <v>909</v>
      </c>
      <c r="E1146" s="99" t="s">
        <v>889</v>
      </c>
      <c r="F1146" s="114">
        <v>0.37603552631578951</v>
      </c>
    </row>
    <row r="1147" spans="1:6">
      <c r="A1147" t="s">
        <v>914</v>
      </c>
      <c r="B1147" s="99" t="s">
        <v>895</v>
      </c>
      <c r="C1147" s="99" t="s">
        <v>502</v>
      </c>
      <c r="D1147" s="99" t="s">
        <v>909</v>
      </c>
      <c r="E1147" s="99" t="s">
        <v>889</v>
      </c>
      <c r="F1147" s="114">
        <v>0</v>
      </c>
    </row>
    <row r="1148" spans="1:6">
      <c r="A1148" t="s">
        <v>13</v>
      </c>
      <c r="B1148" s="99" t="s">
        <v>435</v>
      </c>
      <c r="C1148" s="99" t="s">
        <v>502</v>
      </c>
      <c r="D1148" s="99" t="s">
        <v>909</v>
      </c>
      <c r="E1148" s="99" t="s">
        <v>889</v>
      </c>
      <c r="F1148" s="114">
        <v>0.22654111903872742</v>
      </c>
    </row>
    <row r="1149" spans="1:6">
      <c r="A1149" t="s">
        <v>538</v>
      </c>
      <c r="B1149" s="99" t="s">
        <v>716</v>
      </c>
      <c r="C1149" s="99" t="s">
        <v>502</v>
      </c>
      <c r="D1149" s="99" t="s">
        <v>909</v>
      </c>
      <c r="E1149" s="99" t="s">
        <v>889</v>
      </c>
      <c r="F1149" s="114">
        <v>0.24179104477611943</v>
      </c>
    </row>
    <row r="1150" spans="1:6">
      <c r="A1150" t="s">
        <v>11</v>
      </c>
      <c r="B1150" s="99" t="s">
        <v>436</v>
      </c>
      <c r="C1150" s="99" t="s">
        <v>502</v>
      </c>
      <c r="D1150" s="99" t="s">
        <v>909</v>
      </c>
      <c r="E1150" s="99" t="s">
        <v>889</v>
      </c>
      <c r="F1150" s="114">
        <v>0.20865455020920498</v>
      </c>
    </row>
    <row r="1151" spans="1:6">
      <c r="A1151" t="s">
        <v>534</v>
      </c>
      <c r="B1151" s="99" t="s">
        <v>533</v>
      </c>
      <c r="C1151" s="99" t="s">
        <v>502</v>
      </c>
      <c r="D1151" s="99" t="s">
        <v>909</v>
      </c>
      <c r="E1151" s="99" t="s">
        <v>889</v>
      </c>
      <c r="F1151" s="114">
        <v>0.15189873417721519</v>
      </c>
    </row>
    <row r="1152" spans="1:6">
      <c r="A1152" t="s">
        <v>12</v>
      </c>
      <c r="B1152" s="99" t="s">
        <v>437</v>
      </c>
      <c r="C1152" s="99" t="s">
        <v>502</v>
      </c>
      <c r="D1152" s="99" t="s">
        <v>909</v>
      </c>
      <c r="E1152" s="99" t="s">
        <v>889</v>
      </c>
      <c r="F1152" s="114">
        <v>0.20484647302904566</v>
      </c>
    </row>
    <row r="1153" spans="1:6">
      <c r="A1153" t="s">
        <v>543</v>
      </c>
      <c r="B1153" s="99" t="s">
        <v>542</v>
      </c>
      <c r="C1153" s="99" t="s">
        <v>502</v>
      </c>
      <c r="D1153" s="99" t="s">
        <v>909</v>
      </c>
      <c r="E1153" s="99" t="s">
        <v>889</v>
      </c>
      <c r="F1153" s="114">
        <v>0.20250000000000001</v>
      </c>
    </row>
    <row r="1154" spans="1:6">
      <c r="A1154" t="s">
        <v>713</v>
      </c>
      <c r="B1154" s="99" t="s">
        <v>65</v>
      </c>
      <c r="C1154" s="99" t="s">
        <v>502</v>
      </c>
      <c r="D1154" s="99" t="s">
        <v>909</v>
      </c>
      <c r="E1154" s="99" t="s">
        <v>889</v>
      </c>
      <c r="F1154" s="114">
        <v>0.26378761061946909</v>
      </c>
    </row>
    <row r="1155" spans="1:6">
      <c r="A1155" t="s">
        <v>10</v>
      </c>
      <c r="B1155" s="99" t="s">
        <v>438</v>
      </c>
      <c r="C1155" s="99" t="s">
        <v>502</v>
      </c>
      <c r="D1155" s="99" t="s">
        <v>909</v>
      </c>
      <c r="E1155" s="99" t="s">
        <v>889</v>
      </c>
      <c r="F1155" s="114">
        <v>0.20601602564102556</v>
      </c>
    </row>
    <row r="1156" spans="1:6">
      <c r="A1156" t="s">
        <v>9</v>
      </c>
      <c r="B1156" s="99" t="s">
        <v>439</v>
      </c>
      <c r="C1156" s="99" t="s">
        <v>502</v>
      </c>
      <c r="D1156" s="99" t="s">
        <v>909</v>
      </c>
      <c r="E1156" s="99" t="s">
        <v>889</v>
      </c>
      <c r="F1156" s="114">
        <v>0.23285201939912553</v>
      </c>
    </row>
    <row r="1157" spans="1:6">
      <c r="A1157" t="s">
        <v>545</v>
      </c>
      <c r="B1157" s="99" t="s">
        <v>544</v>
      </c>
      <c r="C1157" s="99" t="s">
        <v>502</v>
      </c>
      <c r="D1157" s="99" t="s">
        <v>909</v>
      </c>
      <c r="E1157" s="99" t="s">
        <v>889</v>
      </c>
      <c r="F1157" s="114">
        <v>0.23033547279765818</v>
      </c>
    </row>
    <row r="1158" spans="1:6">
      <c r="A1158" t="s">
        <v>8</v>
      </c>
      <c r="B1158" s="99" t="s">
        <v>440</v>
      </c>
      <c r="C1158" s="99" t="s">
        <v>502</v>
      </c>
      <c r="D1158" s="99" t="s">
        <v>909</v>
      </c>
      <c r="E1158" s="99" t="s">
        <v>889</v>
      </c>
      <c r="F1158" s="114">
        <v>0.18537377219366169</v>
      </c>
    </row>
    <row r="1159" spans="1:6">
      <c r="A1159" t="s">
        <v>7</v>
      </c>
      <c r="B1159" s="99" t="s">
        <v>441</v>
      </c>
      <c r="C1159" s="99" t="s">
        <v>502</v>
      </c>
      <c r="D1159" s="99" t="s">
        <v>909</v>
      </c>
      <c r="E1159" s="99" t="s">
        <v>889</v>
      </c>
      <c r="F1159" s="114">
        <v>0.32194459725821672</v>
      </c>
    </row>
    <row r="1160" spans="1:6">
      <c r="A1160" t="s">
        <v>6</v>
      </c>
      <c r="B1160" s="99" t="s">
        <v>442</v>
      </c>
      <c r="C1160" s="99" t="s">
        <v>502</v>
      </c>
      <c r="D1160" s="99" t="s">
        <v>909</v>
      </c>
      <c r="E1160" s="99" t="s">
        <v>889</v>
      </c>
      <c r="F1160" s="114">
        <v>0.21345967741935484</v>
      </c>
    </row>
    <row r="1161" spans="1:6">
      <c r="A1161" t="s">
        <v>2</v>
      </c>
      <c r="B1161" s="99" t="s">
        <v>443</v>
      </c>
      <c r="C1161" s="99" t="s">
        <v>502</v>
      </c>
      <c r="D1161" s="99" t="s">
        <v>909</v>
      </c>
      <c r="E1161" s="99" t="s">
        <v>889</v>
      </c>
      <c r="F1161" s="114">
        <v>0.24478715968565751</v>
      </c>
    </row>
    <row r="1162" spans="1:6">
      <c r="A1162" t="s">
        <v>4</v>
      </c>
      <c r="B1162" s="99" t="s">
        <v>444</v>
      </c>
      <c r="C1162" s="99" t="s">
        <v>502</v>
      </c>
      <c r="D1162" s="99" t="s">
        <v>909</v>
      </c>
      <c r="E1162" s="99" t="s">
        <v>889</v>
      </c>
      <c r="F1162" s="114">
        <v>0.20934442060085839</v>
      </c>
    </row>
    <row r="1163" spans="1:6">
      <c r="A1163" t="s">
        <v>5</v>
      </c>
      <c r="B1163" s="99" t="s">
        <v>447</v>
      </c>
      <c r="C1163" s="99" t="s">
        <v>502</v>
      </c>
      <c r="D1163" s="99" t="s">
        <v>909</v>
      </c>
      <c r="E1163" s="99" t="s">
        <v>889</v>
      </c>
      <c r="F1163" s="114">
        <v>0.23202021665477887</v>
      </c>
    </row>
    <row r="1164" spans="1:6">
      <c r="A1164" t="s">
        <v>1</v>
      </c>
      <c r="B1164" s="99" t="s">
        <v>448</v>
      </c>
      <c r="C1164" s="99" t="s">
        <v>502</v>
      </c>
      <c r="D1164" s="99" t="s">
        <v>909</v>
      </c>
      <c r="E1164" s="99" t="s">
        <v>889</v>
      </c>
      <c r="F1164" s="114">
        <v>0.26183687923881788</v>
      </c>
    </row>
    <row r="1165" spans="1:6">
      <c r="A1165" t="s">
        <v>537</v>
      </c>
      <c r="B1165" s="99" t="s">
        <v>334</v>
      </c>
      <c r="C1165" s="99" t="s">
        <v>901</v>
      </c>
      <c r="D1165" s="99" t="s">
        <v>909</v>
      </c>
      <c r="E1165" s="99" t="s">
        <v>889</v>
      </c>
      <c r="F1165" s="114">
        <v>0.19493775933609958</v>
      </c>
    </row>
    <row r="1166" spans="1:6">
      <c r="A1166" t="s">
        <v>27</v>
      </c>
      <c r="B1166" s="99" t="s">
        <v>409</v>
      </c>
      <c r="C1166" s="99" t="s">
        <v>901</v>
      </c>
      <c r="D1166" s="99" t="s">
        <v>909</v>
      </c>
      <c r="E1166" s="99" t="s">
        <v>889</v>
      </c>
      <c r="F1166" s="114">
        <v>0.24923298481896872</v>
      </c>
    </row>
    <row r="1167" spans="1:6">
      <c r="A1167" t="s">
        <v>715</v>
      </c>
      <c r="B1167" s="99" t="s">
        <v>335</v>
      </c>
      <c r="C1167" s="99" t="s">
        <v>901</v>
      </c>
      <c r="D1167" s="99" t="s">
        <v>909</v>
      </c>
      <c r="E1167" s="99" t="s">
        <v>889</v>
      </c>
      <c r="F1167" s="114">
        <v>0.20696035242290747</v>
      </c>
    </row>
    <row r="1168" spans="1:6">
      <c r="A1168" t="s">
        <v>26</v>
      </c>
      <c r="B1168" s="99" t="s">
        <v>410</v>
      </c>
      <c r="C1168" s="99" t="s">
        <v>901</v>
      </c>
      <c r="D1168" s="99" t="s">
        <v>909</v>
      </c>
      <c r="E1168" s="99" t="s">
        <v>889</v>
      </c>
      <c r="F1168" s="114">
        <v>0.21594174107185266</v>
      </c>
    </row>
    <row r="1169" spans="1:6">
      <c r="A1169" t="s">
        <v>25</v>
      </c>
      <c r="B1169" s="99" t="s">
        <v>411</v>
      </c>
      <c r="C1169" s="99" t="s">
        <v>901</v>
      </c>
      <c r="D1169" s="99" t="s">
        <v>909</v>
      </c>
      <c r="E1169" s="99" t="s">
        <v>889</v>
      </c>
      <c r="F1169" s="114">
        <v>0.18711999486629466</v>
      </c>
    </row>
    <row r="1170" spans="1:6">
      <c r="A1170" t="s">
        <v>547</v>
      </c>
      <c r="B1170" s="99" t="s">
        <v>546</v>
      </c>
      <c r="C1170" s="99" t="s">
        <v>901</v>
      </c>
      <c r="D1170" s="99" t="s">
        <v>909</v>
      </c>
      <c r="E1170" s="99" t="s">
        <v>889</v>
      </c>
      <c r="F1170" s="114">
        <v>0.24043521897842976</v>
      </c>
    </row>
    <row r="1171" spans="1:6">
      <c r="A1171" t="s">
        <v>540</v>
      </c>
      <c r="B1171" s="99" t="s">
        <v>714</v>
      </c>
      <c r="C1171" s="99" t="s">
        <v>901</v>
      </c>
      <c r="D1171" s="99" t="s">
        <v>909</v>
      </c>
      <c r="E1171" s="99" t="s">
        <v>889</v>
      </c>
      <c r="F1171" s="114">
        <v>0.16295857988165682</v>
      </c>
    </row>
    <row r="1172" spans="1:6">
      <c r="A1172" t="s">
        <v>23</v>
      </c>
      <c r="B1172" s="99" t="s">
        <v>412</v>
      </c>
      <c r="C1172" s="99" t="s">
        <v>901</v>
      </c>
      <c r="D1172" s="99" t="s">
        <v>909</v>
      </c>
      <c r="E1172" s="99" t="s">
        <v>889</v>
      </c>
      <c r="F1172" s="114">
        <v>0.15094339622641509</v>
      </c>
    </row>
    <row r="1173" spans="1:6">
      <c r="A1173" t="s">
        <v>22</v>
      </c>
      <c r="B1173" s="99" t="s">
        <v>413</v>
      </c>
      <c r="C1173" s="99" t="s">
        <v>901</v>
      </c>
      <c r="D1173" s="99" t="s">
        <v>909</v>
      </c>
      <c r="E1173" s="99" t="s">
        <v>889</v>
      </c>
      <c r="F1173" s="114">
        <v>0.19529823785001607</v>
      </c>
    </row>
    <row r="1174" spans="1:6">
      <c r="A1174" t="s">
        <v>17</v>
      </c>
      <c r="B1174" s="99" t="s">
        <v>414</v>
      </c>
      <c r="C1174" s="99" t="s">
        <v>901</v>
      </c>
      <c r="D1174" s="99" t="s">
        <v>909</v>
      </c>
      <c r="E1174" s="99" t="s">
        <v>889</v>
      </c>
      <c r="F1174" s="114">
        <v>0.19337741857613852</v>
      </c>
    </row>
    <row r="1175" spans="1:6">
      <c r="A1175" t="s">
        <v>21</v>
      </c>
      <c r="B1175" s="99" t="s">
        <v>415</v>
      </c>
      <c r="C1175" s="99" t="s">
        <v>901</v>
      </c>
      <c r="D1175" s="99" t="s">
        <v>909</v>
      </c>
      <c r="E1175" s="99" t="s">
        <v>889</v>
      </c>
      <c r="F1175" s="114">
        <v>0.29106428571428572</v>
      </c>
    </row>
    <row r="1176" spans="1:6">
      <c r="A1176" t="s">
        <v>20</v>
      </c>
      <c r="B1176" s="99" t="s">
        <v>416</v>
      </c>
      <c r="C1176" s="99" t="s">
        <v>901</v>
      </c>
      <c r="D1176" s="99" t="s">
        <v>909</v>
      </c>
      <c r="E1176" s="99" t="s">
        <v>889</v>
      </c>
      <c r="F1176" s="114">
        <v>0.1895299785867238</v>
      </c>
    </row>
    <row r="1177" spans="1:6">
      <c r="A1177" t="s">
        <v>16</v>
      </c>
      <c r="B1177" s="99" t="s">
        <v>417</v>
      </c>
      <c r="C1177" s="99" t="s">
        <v>901</v>
      </c>
      <c r="D1177" s="99" t="s">
        <v>909</v>
      </c>
      <c r="E1177" s="99" t="s">
        <v>889</v>
      </c>
      <c r="F1177" s="114">
        <v>0.27919360803706744</v>
      </c>
    </row>
    <row r="1178" spans="1:6">
      <c r="A1178" t="s">
        <v>3</v>
      </c>
      <c r="B1178" s="99" t="s">
        <v>418</v>
      </c>
      <c r="C1178" s="99" t="s">
        <v>901</v>
      </c>
      <c r="D1178" s="99" t="s">
        <v>909</v>
      </c>
      <c r="E1178" s="99" t="s">
        <v>889</v>
      </c>
      <c r="F1178" s="114">
        <v>0.2171124923289158</v>
      </c>
    </row>
    <row r="1179" spans="1:6">
      <c r="A1179" t="s">
        <v>19</v>
      </c>
      <c r="B1179" s="99" t="s">
        <v>419</v>
      </c>
      <c r="C1179" s="99" t="s">
        <v>901</v>
      </c>
      <c r="D1179" s="99" t="s">
        <v>909</v>
      </c>
      <c r="E1179" s="99" t="s">
        <v>889</v>
      </c>
      <c r="F1179" s="114">
        <v>0.2127213843417696</v>
      </c>
    </row>
    <row r="1180" spans="1:6">
      <c r="A1180" t="s">
        <v>18</v>
      </c>
      <c r="B1180" s="99" t="s">
        <v>420</v>
      </c>
      <c r="C1180" s="99" t="s">
        <v>901</v>
      </c>
      <c r="D1180" s="99" t="s">
        <v>909</v>
      </c>
      <c r="E1180" s="99" t="s">
        <v>889</v>
      </c>
      <c r="F1180" s="114">
        <v>0.21539471606729008</v>
      </c>
    </row>
    <row r="1181" spans="1:6">
      <c r="A1181" t="s">
        <v>24</v>
      </c>
      <c r="B1181" s="99" t="s">
        <v>431</v>
      </c>
      <c r="C1181" s="99" t="s">
        <v>901</v>
      </c>
      <c r="D1181" s="99" t="s">
        <v>909</v>
      </c>
      <c r="E1181" s="99" t="s">
        <v>889</v>
      </c>
      <c r="F1181" s="114">
        <v>0.25036973684210528</v>
      </c>
    </row>
    <row r="1182" spans="1:6">
      <c r="A1182" t="s">
        <v>15</v>
      </c>
      <c r="B1182" s="99" t="s">
        <v>432</v>
      </c>
      <c r="C1182" s="99" t="s">
        <v>901</v>
      </c>
      <c r="D1182" s="99" t="s">
        <v>909</v>
      </c>
      <c r="E1182" s="99" t="s">
        <v>889</v>
      </c>
      <c r="F1182" s="114">
        <v>0.20440440855563932</v>
      </c>
    </row>
    <row r="1183" spans="1:6">
      <c r="A1183" t="s">
        <v>14</v>
      </c>
      <c r="B1183" s="99" t="s">
        <v>433</v>
      </c>
      <c r="C1183" s="99" t="s">
        <v>901</v>
      </c>
      <c r="D1183" s="99" t="s">
        <v>909</v>
      </c>
      <c r="E1183" s="99" t="s">
        <v>889</v>
      </c>
      <c r="F1183" s="114">
        <v>0.35723375000000002</v>
      </c>
    </row>
    <row r="1184" spans="1:6">
      <c r="A1184" t="s">
        <v>914</v>
      </c>
      <c r="B1184" s="99" t="s">
        <v>895</v>
      </c>
      <c r="C1184" s="99" t="s">
        <v>901</v>
      </c>
      <c r="D1184" s="99" t="s">
        <v>909</v>
      </c>
      <c r="E1184" s="99" t="s">
        <v>889</v>
      </c>
      <c r="F1184" s="114">
        <v>0</v>
      </c>
    </row>
    <row r="1185" spans="1:6">
      <c r="A1185" t="s">
        <v>13</v>
      </c>
      <c r="B1185" s="99" t="s">
        <v>435</v>
      </c>
      <c r="C1185" s="99" t="s">
        <v>901</v>
      </c>
      <c r="D1185" s="99" t="s">
        <v>909</v>
      </c>
      <c r="E1185" s="99" t="s">
        <v>889</v>
      </c>
      <c r="F1185" s="114">
        <v>0.2097602954059028</v>
      </c>
    </row>
    <row r="1186" spans="1:6">
      <c r="A1186" t="s">
        <v>538</v>
      </c>
      <c r="B1186" s="99" t="s">
        <v>716</v>
      </c>
      <c r="C1186" s="99" t="s">
        <v>901</v>
      </c>
      <c r="D1186" s="99" t="s">
        <v>909</v>
      </c>
      <c r="E1186" s="99" t="s">
        <v>889</v>
      </c>
      <c r="F1186" s="114">
        <v>0.16925373134328361</v>
      </c>
    </row>
    <row r="1187" spans="1:6">
      <c r="A1187" t="s">
        <v>11</v>
      </c>
      <c r="B1187" s="99" t="s">
        <v>436</v>
      </c>
      <c r="C1187" s="99" t="s">
        <v>901</v>
      </c>
      <c r="D1187" s="99" t="s">
        <v>909</v>
      </c>
      <c r="E1187" s="99" t="s">
        <v>889</v>
      </c>
      <c r="F1187" s="114">
        <v>0.20120260198744763</v>
      </c>
    </row>
    <row r="1188" spans="1:6">
      <c r="A1188" t="s">
        <v>534</v>
      </c>
      <c r="B1188" s="99" t="s">
        <v>533</v>
      </c>
      <c r="C1188" s="99" t="s">
        <v>901</v>
      </c>
      <c r="D1188" s="99" t="s">
        <v>909</v>
      </c>
      <c r="E1188" s="99" t="s">
        <v>889</v>
      </c>
      <c r="F1188" s="114">
        <v>0.16139240506329117</v>
      </c>
    </row>
    <row r="1189" spans="1:6">
      <c r="A1189" t="s">
        <v>12</v>
      </c>
      <c r="B1189" s="99" t="s">
        <v>437</v>
      </c>
      <c r="C1189" s="99" t="s">
        <v>901</v>
      </c>
      <c r="D1189" s="99" t="s">
        <v>909</v>
      </c>
      <c r="E1189" s="99" t="s">
        <v>889</v>
      </c>
      <c r="F1189" s="114">
        <v>0.19753052756372261</v>
      </c>
    </row>
    <row r="1190" spans="1:6">
      <c r="A1190" t="s">
        <v>543</v>
      </c>
      <c r="B1190" s="99" t="s">
        <v>542</v>
      </c>
      <c r="C1190" s="99" t="s">
        <v>901</v>
      </c>
      <c r="D1190" s="99" t="s">
        <v>909</v>
      </c>
      <c r="E1190" s="99" t="s">
        <v>889</v>
      </c>
      <c r="F1190" s="114">
        <v>0.20925000000000005</v>
      </c>
    </row>
    <row r="1191" spans="1:6">
      <c r="A1191" t="s">
        <v>713</v>
      </c>
      <c r="B1191" s="99" t="s">
        <v>65</v>
      </c>
      <c r="C1191" s="99" t="s">
        <v>901</v>
      </c>
      <c r="D1191" s="99" t="s">
        <v>909</v>
      </c>
      <c r="E1191" s="99" t="s">
        <v>889</v>
      </c>
      <c r="F1191" s="114">
        <v>0.2121769911504425</v>
      </c>
    </row>
    <row r="1192" spans="1:6">
      <c r="A1192" t="s">
        <v>10</v>
      </c>
      <c r="B1192" s="99" t="s">
        <v>438</v>
      </c>
      <c r="C1192" s="99" t="s">
        <v>901</v>
      </c>
      <c r="D1192" s="99" t="s">
        <v>909</v>
      </c>
      <c r="E1192" s="99" t="s">
        <v>889</v>
      </c>
      <c r="F1192" s="114">
        <v>0.16922744963369954</v>
      </c>
    </row>
    <row r="1193" spans="1:6">
      <c r="A1193" t="s">
        <v>9</v>
      </c>
      <c r="B1193" s="99" t="s">
        <v>439</v>
      </c>
      <c r="C1193" s="99" t="s">
        <v>901</v>
      </c>
      <c r="D1193" s="99" t="s">
        <v>909</v>
      </c>
      <c r="E1193" s="99" t="s">
        <v>889</v>
      </c>
      <c r="F1193" s="114">
        <v>0.24032320718732478</v>
      </c>
    </row>
    <row r="1194" spans="1:6">
      <c r="A1194" t="s">
        <v>545</v>
      </c>
      <c r="B1194" s="99" t="s">
        <v>544</v>
      </c>
      <c r="C1194" s="99" t="s">
        <v>901</v>
      </c>
      <c r="D1194" s="99" t="s">
        <v>909</v>
      </c>
      <c r="E1194" s="99" t="s">
        <v>889</v>
      </c>
      <c r="F1194" s="114">
        <v>0.23893007999177573</v>
      </c>
    </row>
    <row r="1195" spans="1:6">
      <c r="A1195" t="s">
        <v>8</v>
      </c>
      <c r="B1195" s="99" t="s">
        <v>440</v>
      </c>
      <c r="C1195" s="99" t="s">
        <v>901</v>
      </c>
      <c r="D1195" s="99" t="s">
        <v>909</v>
      </c>
      <c r="E1195" s="99" t="s">
        <v>889</v>
      </c>
      <c r="F1195" s="114">
        <v>0.1986851866862917</v>
      </c>
    </row>
    <row r="1196" spans="1:6">
      <c r="A1196" t="s">
        <v>7</v>
      </c>
      <c r="B1196" s="99" t="s">
        <v>441</v>
      </c>
      <c r="C1196" s="99" t="s">
        <v>901</v>
      </c>
      <c r="D1196" s="99" t="s">
        <v>909</v>
      </c>
      <c r="E1196" s="99" t="s">
        <v>889</v>
      </c>
      <c r="F1196" s="114">
        <v>0.25929591887283399</v>
      </c>
    </row>
    <row r="1197" spans="1:6">
      <c r="A1197" t="s">
        <v>6</v>
      </c>
      <c r="B1197" s="99" t="s">
        <v>442</v>
      </c>
      <c r="C1197" s="99" t="s">
        <v>901</v>
      </c>
      <c r="D1197" s="99" t="s">
        <v>909</v>
      </c>
      <c r="E1197" s="99" t="s">
        <v>889</v>
      </c>
      <c r="F1197" s="114">
        <v>0.17891129032258063</v>
      </c>
    </row>
    <row r="1198" spans="1:6">
      <c r="A1198" t="s">
        <v>2</v>
      </c>
      <c r="B1198" s="99" t="s">
        <v>443</v>
      </c>
      <c r="C1198" s="99" t="s">
        <v>901</v>
      </c>
      <c r="D1198" s="99" t="s">
        <v>909</v>
      </c>
      <c r="E1198" s="99" t="s">
        <v>889</v>
      </c>
      <c r="F1198" s="114">
        <v>0.24047752659260019</v>
      </c>
    </row>
    <row r="1199" spans="1:6">
      <c r="A1199" t="s">
        <v>4</v>
      </c>
      <c r="B1199" s="99" t="s">
        <v>444</v>
      </c>
      <c r="C1199" s="99" t="s">
        <v>901</v>
      </c>
      <c r="D1199" s="99" t="s">
        <v>909</v>
      </c>
      <c r="E1199" s="99" t="s">
        <v>889</v>
      </c>
      <c r="F1199" s="114">
        <v>0.20934442060085839</v>
      </c>
    </row>
    <row r="1200" spans="1:6">
      <c r="A1200" t="s">
        <v>5</v>
      </c>
      <c r="B1200" s="99" t="s">
        <v>447</v>
      </c>
      <c r="C1200" s="99" t="s">
        <v>901</v>
      </c>
      <c r="D1200" s="99" t="s">
        <v>909</v>
      </c>
      <c r="E1200" s="99" t="s">
        <v>889</v>
      </c>
      <c r="F1200" s="114">
        <v>0.20155291547788876</v>
      </c>
    </row>
    <row r="1201" spans="1:6">
      <c r="A1201" t="s">
        <v>1</v>
      </c>
      <c r="B1201" s="99" t="s">
        <v>448</v>
      </c>
      <c r="C1201" s="99" t="s">
        <v>901</v>
      </c>
      <c r="D1201" s="99" t="s">
        <v>909</v>
      </c>
      <c r="E1201" s="99" t="s">
        <v>889</v>
      </c>
      <c r="F1201" s="114">
        <v>0.25131664748410842</v>
      </c>
    </row>
    <row r="1202" spans="1:6">
      <c r="A1202" t="s">
        <v>537</v>
      </c>
      <c r="B1202" s="99" t="s">
        <v>334</v>
      </c>
      <c r="C1202" s="99" t="s">
        <v>902</v>
      </c>
      <c r="D1202" s="99" t="s">
        <v>909</v>
      </c>
      <c r="E1202" s="99" t="s">
        <v>889</v>
      </c>
      <c r="F1202" s="114">
        <v>0.21510373443983402</v>
      </c>
    </row>
    <row r="1203" spans="1:6">
      <c r="A1203" t="s">
        <v>27</v>
      </c>
      <c r="B1203" s="99" t="s">
        <v>409</v>
      </c>
      <c r="C1203" s="99" t="s">
        <v>902</v>
      </c>
      <c r="D1203" s="99" t="s">
        <v>909</v>
      </c>
      <c r="E1203" s="99" t="s">
        <v>889</v>
      </c>
      <c r="F1203" s="114">
        <v>0.21076615757959688</v>
      </c>
    </row>
    <row r="1204" spans="1:6">
      <c r="A1204" t="s">
        <v>715</v>
      </c>
      <c r="B1204" s="99" t="s">
        <v>335</v>
      </c>
      <c r="C1204" s="99" t="s">
        <v>902</v>
      </c>
      <c r="D1204" s="99" t="s">
        <v>909</v>
      </c>
      <c r="E1204" s="99" t="s">
        <v>889</v>
      </c>
      <c r="F1204" s="114">
        <v>0.1570044052863436</v>
      </c>
    </row>
    <row r="1205" spans="1:6">
      <c r="A1205" t="s">
        <v>26</v>
      </c>
      <c r="B1205" s="99" t="s">
        <v>410</v>
      </c>
      <c r="C1205" s="99" t="s">
        <v>902</v>
      </c>
      <c r="D1205" s="99" t="s">
        <v>909</v>
      </c>
      <c r="E1205" s="99" t="s">
        <v>889</v>
      </c>
      <c r="F1205" s="114">
        <v>0.19134078322772904</v>
      </c>
    </row>
    <row r="1206" spans="1:6">
      <c r="A1206" t="s">
        <v>25</v>
      </c>
      <c r="B1206" s="99" t="s">
        <v>411</v>
      </c>
      <c r="C1206" s="99" t="s">
        <v>902</v>
      </c>
      <c r="D1206" s="99" t="s">
        <v>909</v>
      </c>
      <c r="E1206" s="99" t="s">
        <v>889</v>
      </c>
      <c r="F1206" s="114">
        <v>0.17056070328583969</v>
      </c>
    </row>
    <row r="1207" spans="1:6">
      <c r="A1207" t="s">
        <v>547</v>
      </c>
      <c r="B1207" s="99" t="s">
        <v>546</v>
      </c>
      <c r="C1207" s="99" t="s">
        <v>902</v>
      </c>
      <c r="D1207" s="99" t="s">
        <v>909</v>
      </c>
      <c r="E1207" s="99" t="s">
        <v>889</v>
      </c>
      <c r="F1207" s="114">
        <v>0.228680608272299</v>
      </c>
    </row>
    <row r="1208" spans="1:6">
      <c r="A1208" t="s">
        <v>540</v>
      </c>
      <c r="B1208" s="99" t="s">
        <v>714</v>
      </c>
      <c r="C1208" s="99" t="s">
        <v>902</v>
      </c>
      <c r="D1208" s="99" t="s">
        <v>909</v>
      </c>
      <c r="E1208" s="99" t="s">
        <v>889</v>
      </c>
      <c r="F1208" s="114">
        <v>0.16295857988165682</v>
      </c>
    </row>
    <row r="1209" spans="1:6">
      <c r="A1209" t="s">
        <v>23</v>
      </c>
      <c r="B1209" s="99" t="s">
        <v>412</v>
      </c>
      <c r="C1209" s="99" t="s">
        <v>902</v>
      </c>
      <c r="D1209" s="99" t="s">
        <v>909</v>
      </c>
      <c r="E1209" s="99" t="s">
        <v>889</v>
      </c>
      <c r="F1209" s="114">
        <v>0.17924528301886791</v>
      </c>
    </row>
    <row r="1210" spans="1:6">
      <c r="A1210" t="s">
        <v>22</v>
      </c>
      <c r="B1210" s="99" t="s">
        <v>413</v>
      </c>
      <c r="C1210" s="99" t="s">
        <v>902</v>
      </c>
      <c r="D1210" s="99" t="s">
        <v>909</v>
      </c>
      <c r="E1210" s="99" t="s">
        <v>889</v>
      </c>
      <c r="F1210" s="114">
        <v>0.17441072578049563</v>
      </c>
    </row>
    <row r="1211" spans="1:6">
      <c r="A1211" t="s">
        <v>17</v>
      </c>
      <c r="B1211" s="99" t="s">
        <v>414</v>
      </c>
      <c r="C1211" s="99" t="s">
        <v>902</v>
      </c>
      <c r="D1211" s="99" t="s">
        <v>909</v>
      </c>
      <c r="E1211" s="99" t="s">
        <v>889</v>
      </c>
      <c r="F1211" s="114">
        <v>0.18576026485825631</v>
      </c>
    </row>
    <row r="1212" spans="1:6">
      <c r="A1212" t="s">
        <v>21</v>
      </c>
      <c r="B1212" s="99" t="s">
        <v>415</v>
      </c>
      <c r="C1212" s="99" t="s">
        <v>902</v>
      </c>
      <c r="D1212" s="99" t="s">
        <v>909</v>
      </c>
      <c r="E1212" s="99" t="s">
        <v>889</v>
      </c>
      <c r="F1212" s="114">
        <v>0.28678392857142859</v>
      </c>
    </row>
    <row r="1213" spans="1:6">
      <c r="A1213" t="s">
        <v>20</v>
      </c>
      <c r="B1213" s="99" t="s">
        <v>416</v>
      </c>
      <c r="C1213" s="99" t="s">
        <v>902</v>
      </c>
      <c r="D1213" s="99" t="s">
        <v>909</v>
      </c>
      <c r="E1213" s="99" t="s">
        <v>889</v>
      </c>
      <c r="F1213" s="114">
        <v>0.19681959314775166</v>
      </c>
    </row>
    <row r="1214" spans="1:6">
      <c r="A1214" t="s">
        <v>16</v>
      </c>
      <c r="B1214" s="99" t="s">
        <v>417</v>
      </c>
      <c r="C1214" s="99" t="s">
        <v>902</v>
      </c>
      <c r="D1214" s="99" t="s">
        <v>909</v>
      </c>
      <c r="E1214" s="99" t="s">
        <v>889</v>
      </c>
      <c r="F1214" s="114">
        <v>0.28677088758712443</v>
      </c>
    </row>
    <row r="1215" spans="1:6">
      <c r="A1215" t="s">
        <v>3</v>
      </c>
      <c r="B1215" s="99" t="s">
        <v>418</v>
      </c>
      <c r="C1215" s="99" t="s">
        <v>902</v>
      </c>
      <c r="D1215" s="99" t="s">
        <v>909</v>
      </c>
      <c r="E1215" s="99" t="s">
        <v>889</v>
      </c>
      <c r="F1215" s="114">
        <v>0.16803546703589306</v>
      </c>
    </row>
    <row r="1216" spans="1:6">
      <c r="A1216" t="s">
        <v>19</v>
      </c>
      <c r="B1216" s="99" t="s">
        <v>419</v>
      </c>
      <c r="C1216" s="99" t="s">
        <v>902</v>
      </c>
      <c r="D1216" s="99" t="s">
        <v>909</v>
      </c>
      <c r="E1216" s="99" t="s">
        <v>889</v>
      </c>
      <c r="F1216" s="114">
        <v>0.22557032702013152</v>
      </c>
    </row>
    <row r="1217" spans="1:6">
      <c r="A1217" t="s">
        <v>18</v>
      </c>
      <c r="B1217" s="99" t="s">
        <v>420</v>
      </c>
      <c r="C1217" s="99" t="s">
        <v>902</v>
      </c>
      <c r="D1217" s="99" t="s">
        <v>909</v>
      </c>
      <c r="E1217" s="99" t="s">
        <v>889</v>
      </c>
      <c r="F1217" s="114">
        <v>0.18019950102328627</v>
      </c>
    </row>
    <row r="1218" spans="1:6">
      <c r="A1218" t="s">
        <v>24</v>
      </c>
      <c r="B1218" s="99" t="s">
        <v>431</v>
      </c>
      <c r="C1218" s="99" t="s">
        <v>902</v>
      </c>
      <c r="D1218" s="99" t="s">
        <v>909</v>
      </c>
      <c r="E1218" s="99" t="s">
        <v>889</v>
      </c>
      <c r="F1218" s="114">
        <v>0.1637032894736842</v>
      </c>
    </row>
    <row r="1219" spans="1:6">
      <c r="A1219" t="s">
        <v>15</v>
      </c>
      <c r="B1219" s="99" t="s">
        <v>432</v>
      </c>
      <c r="C1219" s="99" t="s">
        <v>902</v>
      </c>
      <c r="D1219" s="99" t="s">
        <v>909</v>
      </c>
      <c r="E1219" s="99" t="s">
        <v>889</v>
      </c>
      <c r="F1219" s="114">
        <v>0.16711441510244449</v>
      </c>
    </row>
    <row r="1220" spans="1:6">
      <c r="A1220" t="s">
        <v>14</v>
      </c>
      <c r="B1220" s="99" t="s">
        <v>433</v>
      </c>
      <c r="C1220" s="99" t="s">
        <v>902</v>
      </c>
      <c r="D1220" s="99" t="s">
        <v>909</v>
      </c>
      <c r="E1220" s="99" t="s">
        <v>889</v>
      </c>
      <c r="F1220" s="114">
        <v>0.35347339473684214</v>
      </c>
    </row>
    <row r="1221" spans="1:6">
      <c r="A1221" t="s">
        <v>914</v>
      </c>
      <c r="B1221" s="99" t="s">
        <v>895</v>
      </c>
      <c r="C1221" s="99" t="s">
        <v>902</v>
      </c>
      <c r="D1221" s="99" t="s">
        <v>909</v>
      </c>
      <c r="E1221" s="99" t="s">
        <v>889</v>
      </c>
      <c r="F1221" s="114">
        <v>0</v>
      </c>
    </row>
    <row r="1222" spans="1:6">
      <c r="A1222" t="s">
        <v>13</v>
      </c>
      <c r="B1222" s="99" t="s">
        <v>435</v>
      </c>
      <c r="C1222" s="99" t="s">
        <v>902</v>
      </c>
      <c r="D1222" s="99" t="s">
        <v>909</v>
      </c>
      <c r="E1222" s="99" t="s">
        <v>889</v>
      </c>
      <c r="F1222" s="114">
        <v>0.17745720991394881</v>
      </c>
    </row>
    <row r="1223" spans="1:6">
      <c r="A1223" t="s">
        <v>538</v>
      </c>
      <c r="B1223" s="99" t="s">
        <v>716</v>
      </c>
      <c r="C1223" s="99" t="s">
        <v>902</v>
      </c>
      <c r="D1223" s="99" t="s">
        <v>909</v>
      </c>
      <c r="E1223" s="99" t="s">
        <v>889</v>
      </c>
      <c r="F1223" s="114">
        <v>0.16925373134328361</v>
      </c>
    </row>
    <row r="1224" spans="1:6">
      <c r="A1224" t="s">
        <v>11</v>
      </c>
      <c r="B1224" s="99" t="s">
        <v>436</v>
      </c>
      <c r="C1224" s="99" t="s">
        <v>902</v>
      </c>
      <c r="D1224" s="99" t="s">
        <v>909</v>
      </c>
      <c r="E1224" s="99" t="s">
        <v>889</v>
      </c>
      <c r="F1224" s="114">
        <v>0.20120260198744763</v>
      </c>
    </row>
    <row r="1225" spans="1:6">
      <c r="A1225" t="s">
        <v>534</v>
      </c>
      <c r="B1225" s="99" t="s">
        <v>533</v>
      </c>
      <c r="C1225" s="99" t="s">
        <v>902</v>
      </c>
      <c r="D1225" s="99" t="s">
        <v>909</v>
      </c>
      <c r="E1225" s="99" t="s">
        <v>889</v>
      </c>
      <c r="F1225" s="114">
        <v>0.16139240506329117</v>
      </c>
    </row>
    <row r="1226" spans="1:6">
      <c r="A1226" t="s">
        <v>12</v>
      </c>
      <c r="B1226" s="99" t="s">
        <v>437</v>
      </c>
      <c r="C1226" s="99" t="s">
        <v>902</v>
      </c>
      <c r="D1226" s="99" t="s">
        <v>909</v>
      </c>
      <c r="E1226" s="99" t="s">
        <v>889</v>
      </c>
      <c r="F1226" s="114">
        <v>0.21216241849436868</v>
      </c>
    </row>
    <row r="1227" spans="1:6">
      <c r="A1227" t="s">
        <v>543</v>
      </c>
      <c r="B1227" s="99" t="s">
        <v>542</v>
      </c>
      <c r="C1227" s="99" t="s">
        <v>902</v>
      </c>
      <c r="D1227" s="99" t="s">
        <v>909</v>
      </c>
      <c r="E1227" s="99" t="s">
        <v>889</v>
      </c>
      <c r="F1227" s="114">
        <v>0.16200000000000001</v>
      </c>
    </row>
    <row r="1228" spans="1:6">
      <c r="A1228" t="s">
        <v>713</v>
      </c>
      <c r="B1228" s="99" t="s">
        <v>65</v>
      </c>
      <c r="C1228" s="99" t="s">
        <v>902</v>
      </c>
      <c r="D1228" s="99" t="s">
        <v>909</v>
      </c>
      <c r="E1228" s="99" t="s">
        <v>889</v>
      </c>
      <c r="F1228" s="114">
        <v>0.20070796460176993</v>
      </c>
    </row>
    <row r="1229" spans="1:6">
      <c r="A1229" t="s">
        <v>10</v>
      </c>
      <c r="B1229" s="99" t="s">
        <v>438</v>
      </c>
      <c r="C1229" s="99" t="s">
        <v>902</v>
      </c>
      <c r="D1229" s="99" t="s">
        <v>909</v>
      </c>
      <c r="E1229" s="99" t="s">
        <v>889</v>
      </c>
      <c r="F1229" s="114">
        <v>0.15451201923076915</v>
      </c>
    </row>
    <row r="1230" spans="1:6">
      <c r="A1230" t="s">
        <v>9</v>
      </c>
      <c r="B1230" s="99" t="s">
        <v>439</v>
      </c>
      <c r="C1230" s="99" t="s">
        <v>902</v>
      </c>
      <c r="D1230" s="99" t="s">
        <v>909</v>
      </c>
      <c r="E1230" s="99" t="s">
        <v>889</v>
      </c>
      <c r="F1230" s="114">
        <v>0.22164523771682665</v>
      </c>
    </row>
    <row r="1231" spans="1:6">
      <c r="A1231" t="s">
        <v>545</v>
      </c>
      <c r="B1231" s="99" t="s">
        <v>544</v>
      </c>
      <c r="C1231" s="99" t="s">
        <v>902</v>
      </c>
      <c r="D1231" s="99" t="s">
        <v>909</v>
      </c>
      <c r="E1231" s="99" t="s">
        <v>889</v>
      </c>
      <c r="F1231" s="114">
        <v>0.23033547279765818</v>
      </c>
    </row>
    <row r="1232" spans="1:6">
      <c r="A1232" t="s">
        <v>8</v>
      </c>
      <c r="B1232" s="99" t="s">
        <v>440</v>
      </c>
      <c r="C1232" s="99" t="s">
        <v>902</v>
      </c>
      <c r="D1232" s="99" t="s">
        <v>909</v>
      </c>
      <c r="E1232" s="99" t="s">
        <v>889</v>
      </c>
      <c r="F1232" s="114">
        <v>0.18685281824839839</v>
      </c>
    </row>
    <row r="1233" spans="1:6">
      <c r="A1233" t="s">
        <v>7</v>
      </c>
      <c r="B1233" s="99" t="s">
        <v>441</v>
      </c>
      <c r="C1233" s="99" t="s">
        <v>902</v>
      </c>
      <c r="D1233" s="99" t="s">
        <v>909</v>
      </c>
      <c r="E1233" s="99" t="s">
        <v>889</v>
      </c>
      <c r="F1233" s="114">
        <v>0.1583619370297174</v>
      </c>
    </row>
    <row r="1234" spans="1:6">
      <c r="A1234" t="s">
        <v>6</v>
      </c>
      <c r="B1234" s="99" t="s">
        <v>442</v>
      </c>
      <c r="C1234" s="99" t="s">
        <v>902</v>
      </c>
      <c r="D1234" s="99" t="s">
        <v>909</v>
      </c>
      <c r="E1234" s="99" t="s">
        <v>889</v>
      </c>
      <c r="F1234" s="114">
        <v>0.17150806451612902</v>
      </c>
    </row>
    <row r="1235" spans="1:6">
      <c r="A1235" t="s">
        <v>2</v>
      </c>
      <c r="B1235" s="99" t="s">
        <v>443</v>
      </c>
      <c r="C1235" s="99" t="s">
        <v>902</v>
      </c>
      <c r="D1235" s="99" t="s">
        <v>909</v>
      </c>
      <c r="E1235" s="99" t="s">
        <v>889</v>
      </c>
      <c r="F1235" s="114">
        <v>0.24047752659260019</v>
      </c>
    </row>
    <row r="1236" spans="1:6">
      <c r="A1236" t="s">
        <v>4</v>
      </c>
      <c r="B1236" s="99" t="s">
        <v>444</v>
      </c>
      <c r="C1236" s="99" t="s">
        <v>902</v>
      </c>
      <c r="D1236" s="99" t="s">
        <v>909</v>
      </c>
      <c r="E1236" s="99" t="s">
        <v>889</v>
      </c>
      <c r="F1236" s="114">
        <v>0.15473283261802578</v>
      </c>
    </row>
    <row r="1237" spans="1:6">
      <c r="A1237" t="s">
        <v>5</v>
      </c>
      <c r="B1237" s="99" t="s">
        <v>447</v>
      </c>
      <c r="C1237" s="99" t="s">
        <v>902</v>
      </c>
      <c r="D1237" s="99" t="s">
        <v>909</v>
      </c>
      <c r="E1237" s="99" t="s">
        <v>889</v>
      </c>
      <c r="F1237" s="114">
        <v>0.18280380706134097</v>
      </c>
    </row>
    <row r="1238" spans="1:6">
      <c r="A1238" t="s">
        <v>1</v>
      </c>
      <c r="B1238" s="99" t="s">
        <v>448</v>
      </c>
      <c r="C1238" s="99" t="s">
        <v>902</v>
      </c>
      <c r="D1238" s="99" t="s">
        <v>909</v>
      </c>
      <c r="E1238" s="99" t="s">
        <v>889</v>
      </c>
      <c r="F1238" s="114">
        <v>0.24683580803228086</v>
      </c>
    </row>
    <row r="1239" spans="1:6">
      <c r="A1239" t="s">
        <v>537</v>
      </c>
      <c r="B1239" s="99" t="s">
        <v>334</v>
      </c>
      <c r="C1239" s="99" t="s">
        <v>903</v>
      </c>
      <c r="D1239" s="99" t="s">
        <v>909</v>
      </c>
      <c r="E1239" s="99" t="s">
        <v>889</v>
      </c>
      <c r="F1239" s="114">
        <v>0.30921161825726146</v>
      </c>
    </row>
    <row r="1240" spans="1:6">
      <c r="A1240" t="s">
        <v>27</v>
      </c>
      <c r="B1240" s="99" t="s">
        <v>409</v>
      </c>
      <c r="C1240" s="99" t="s">
        <v>903</v>
      </c>
      <c r="D1240" s="99" t="s">
        <v>909</v>
      </c>
      <c r="E1240" s="99" t="s">
        <v>889</v>
      </c>
      <c r="F1240" s="114">
        <v>0.34780422961814622</v>
      </c>
    </row>
    <row r="1241" spans="1:6">
      <c r="A1241" t="s">
        <v>715</v>
      </c>
      <c r="B1241" s="99" t="s">
        <v>335</v>
      </c>
      <c r="C1241" s="99" t="s">
        <v>903</v>
      </c>
      <c r="D1241" s="99" t="s">
        <v>909</v>
      </c>
      <c r="E1241" s="99" t="s">
        <v>889</v>
      </c>
      <c r="F1241" s="114">
        <v>0.33541850220264319</v>
      </c>
    </row>
    <row r="1242" spans="1:6">
      <c r="A1242" t="s">
        <v>26</v>
      </c>
      <c r="B1242" s="99" t="s">
        <v>410</v>
      </c>
      <c r="C1242" s="99" t="s">
        <v>903</v>
      </c>
      <c r="D1242" s="99" t="s">
        <v>909</v>
      </c>
      <c r="E1242" s="99" t="s">
        <v>889</v>
      </c>
      <c r="F1242" s="114">
        <v>0.40090449819162327</v>
      </c>
    </row>
    <row r="1243" spans="1:6">
      <c r="A1243" t="s">
        <v>25</v>
      </c>
      <c r="B1243" s="99" t="s">
        <v>411</v>
      </c>
      <c r="C1243" s="99" t="s">
        <v>903</v>
      </c>
      <c r="D1243" s="99" t="s">
        <v>909</v>
      </c>
      <c r="E1243" s="99" t="s">
        <v>889</v>
      </c>
      <c r="F1243" s="114">
        <v>0.29144353182733379</v>
      </c>
    </row>
    <row r="1244" spans="1:6">
      <c r="A1244" t="s">
        <v>547</v>
      </c>
      <c r="B1244" s="99" t="s">
        <v>546</v>
      </c>
      <c r="C1244" s="99" t="s">
        <v>903</v>
      </c>
      <c r="D1244" s="99" t="s">
        <v>909</v>
      </c>
      <c r="E1244" s="99" t="s">
        <v>889</v>
      </c>
      <c r="F1244" s="114">
        <v>0.34836391727473554</v>
      </c>
    </row>
    <row r="1245" spans="1:6">
      <c r="A1245" t="s">
        <v>540</v>
      </c>
      <c r="B1245" s="99" t="s">
        <v>714</v>
      </c>
      <c r="C1245" s="99" t="s">
        <v>903</v>
      </c>
      <c r="D1245" s="99" t="s">
        <v>909</v>
      </c>
      <c r="E1245" s="99" t="s">
        <v>889</v>
      </c>
      <c r="F1245" s="114">
        <v>0.30674556213017751</v>
      </c>
    </row>
    <row r="1246" spans="1:6">
      <c r="A1246" t="s">
        <v>23</v>
      </c>
      <c r="B1246" s="99" t="s">
        <v>412</v>
      </c>
      <c r="C1246" s="99" t="s">
        <v>903</v>
      </c>
      <c r="D1246" s="99" t="s">
        <v>909</v>
      </c>
      <c r="E1246" s="99" t="s">
        <v>889</v>
      </c>
      <c r="F1246" s="114">
        <v>0.27358490566037735</v>
      </c>
    </row>
    <row r="1247" spans="1:6">
      <c r="A1247" t="s">
        <v>22</v>
      </c>
      <c r="B1247" s="99" t="s">
        <v>413</v>
      </c>
      <c r="C1247" s="99" t="s">
        <v>903</v>
      </c>
      <c r="D1247" s="99" t="s">
        <v>909</v>
      </c>
      <c r="E1247" s="99" t="s">
        <v>889</v>
      </c>
      <c r="F1247" s="114">
        <v>0.33837769552623115</v>
      </c>
    </row>
    <row r="1248" spans="1:6">
      <c r="A1248" t="s">
        <v>17</v>
      </c>
      <c r="B1248" s="99" t="s">
        <v>414</v>
      </c>
      <c r="C1248" s="99" t="s">
        <v>903</v>
      </c>
      <c r="D1248" s="99" t="s">
        <v>909</v>
      </c>
      <c r="E1248" s="99" t="s">
        <v>889</v>
      </c>
      <c r="F1248" s="114">
        <v>0.36562337845087478</v>
      </c>
    </row>
    <row r="1249" spans="1:6">
      <c r="A1249" t="s">
        <v>21</v>
      </c>
      <c r="B1249" s="99" t="s">
        <v>415</v>
      </c>
      <c r="C1249" s="99" t="s">
        <v>903</v>
      </c>
      <c r="D1249" s="99" t="s">
        <v>909</v>
      </c>
      <c r="E1249" s="99" t="s">
        <v>889</v>
      </c>
      <c r="F1249" s="114">
        <v>0.44230357142857146</v>
      </c>
    </row>
    <row r="1250" spans="1:6">
      <c r="A1250" t="s">
        <v>20</v>
      </c>
      <c r="B1250" s="99" t="s">
        <v>416</v>
      </c>
      <c r="C1250" s="99" t="s">
        <v>903</v>
      </c>
      <c r="D1250" s="99" t="s">
        <v>909</v>
      </c>
      <c r="E1250" s="99" t="s">
        <v>889</v>
      </c>
      <c r="F1250" s="114">
        <v>0.36448072805139192</v>
      </c>
    </row>
    <row r="1251" spans="1:6">
      <c r="A1251" t="s">
        <v>16</v>
      </c>
      <c r="B1251" s="99" t="s">
        <v>417</v>
      </c>
      <c r="C1251" s="99" t="s">
        <v>903</v>
      </c>
      <c r="D1251" s="99" t="s">
        <v>909</v>
      </c>
      <c r="E1251" s="99" t="s">
        <v>889</v>
      </c>
      <c r="F1251" s="114">
        <v>0.33864610912172249</v>
      </c>
    </row>
    <row r="1252" spans="1:6">
      <c r="A1252" t="s">
        <v>3</v>
      </c>
      <c r="B1252" s="99" t="s">
        <v>418</v>
      </c>
      <c r="C1252" s="99" t="s">
        <v>903</v>
      </c>
      <c r="D1252" s="99" t="s">
        <v>909</v>
      </c>
      <c r="E1252" s="99" t="s">
        <v>889</v>
      </c>
      <c r="F1252" s="114">
        <v>0.33990107582835033</v>
      </c>
    </row>
    <row r="1253" spans="1:6">
      <c r="A1253" t="s">
        <v>19</v>
      </c>
      <c r="B1253" s="99" t="s">
        <v>419</v>
      </c>
      <c r="C1253" s="99" t="s">
        <v>903</v>
      </c>
      <c r="D1253" s="99" t="s">
        <v>909</v>
      </c>
      <c r="E1253" s="99" t="s">
        <v>889</v>
      </c>
      <c r="F1253" s="114">
        <v>0.37832997886287884</v>
      </c>
    </row>
    <row r="1254" spans="1:6">
      <c r="A1254" t="s">
        <v>18</v>
      </c>
      <c r="B1254" s="99" t="s">
        <v>420</v>
      </c>
      <c r="C1254" s="99" t="s">
        <v>903</v>
      </c>
      <c r="D1254" s="99" t="s">
        <v>909</v>
      </c>
      <c r="E1254" s="99" t="s">
        <v>889</v>
      </c>
      <c r="F1254" s="114">
        <v>0.33998577732174723</v>
      </c>
    </row>
    <row r="1255" spans="1:6">
      <c r="A1255" t="s">
        <v>24</v>
      </c>
      <c r="B1255" s="99" t="s">
        <v>431</v>
      </c>
      <c r="C1255" s="99" t="s">
        <v>903</v>
      </c>
      <c r="D1255" s="99" t="s">
        <v>909</v>
      </c>
      <c r="E1255" s="99" t="s">
        <v>889</v>
      </c>
      <c r="F1255" s="114">
        <v>0.36111019736842104</v>
      </c>
    </row>
    <row r="1256" spans="1:6">
      <c r="A1256" t="s">
        <v>15</v>
      </c>
      <c r="B1256" s="99" t="s">
        <v>432</v>
      </c>
      <c r="C1256" s="99" t="s">
        <v>903</v>
      </c>
      <c r="D1256" s="99" t="s">
        <v>909</v>
      </c>
      <c r="E1256" s="99" t="s">
        <v>889</v>
      </c>
      <c r="F1256" s="114">
        <v>0.29141439327847157</v>
      </c>
    </row>
    <row r="1257" spans="1:6">
      <c r="A1257" t="s">
        <v>14</v>
      </c>
      <c r="B1257" s="99" t="s">
        <v>433</v>
      </c>
      <c r="C1257" s="99" t="s">
        <v>903</v>
      </c>
      <c r="D1257" s="99" t="s">
        <v>909</v>
      </c>
      <c r="E1257" s="99" t="s">
        <v>889</v>
      </c>
      <c r="F1257" s="114">
        <v>0.53773080263157902</v>
      </c>
    </row>
    <row r="1258" spans="1:6">
      <c r="A1258" t="s">
        <v>914</v>
      </c>
      <c r="B1258" s="99" t="s">
        <v>895</v>
      </c>
      <c r="C1258" s="99" t="s">
        <v>903</v>
      </c>
      <c r="D1258" s="99" t="s">
        <v>909</v>
      </c>
      <c r="E1258" s="99" t="s">
        <v>889</v>
      </c>
      <c r="F1258" s="114">
        <v>0</v>
      </c>
    </row>
    <row r="1259" spans="1:6">
      <c r="A1259" t="s">
        <v>13</v>
      </c>
      <c r="B1259" s="99" t="s">
        <v>435</v>
      </c>
      <c r="C1259" s="99" t="s">
        <v>903</v>
      </c>
      <c r="D1259" s="99" t="s">
        <v>909</v>
      </c>
      <c r="E1259" s="99" t="s">
        <v>889</v>
      </c>
      <c r="F1259" s="114">
        <v>0.3251284578798101</v>
      </c>
    </row>
    <row r="1260" spans="1:6">
      <c r="A1260" t="s">
        <v>538</v>
      </c>
      <c r="B1260" s="99" t="s">
        <v>716</v>
      </c>
      <c r="C1260" s="99" t="s">
        <v>903</v>
      </c>
      <c r="D1260" s="99" t="s">
        <v>909</v>
      </c>
      <c r="E1260" s="99" t="s">
        <v>889</v>
      </c>
      <c r="F1260" s="114">
        <v>0.30626865671641795</v>
      </c>
    </row>
    <row r="1261" spans="1:6">
      <c r="A1261" t="s">
        <v>11</v>
      </c>
      <c r="B1261" s="99" t="s">
        <v>436</v>
      </c>
      <c r="C1261" s="99" t="s">
        <v>903</v>
      </c>
      <c r="D1261" s="99" t="s">
        <v>909</v>
      </c>
      <c r="E1261" s="99" t="s">
        <v>889</v>
      </c>
      <c r="F1261" s="114">
        <v>0.37259741108786598</v>
      </c>
    </row>
    <row r="1262" spans="1:6">
      <c r="A1262" t="s">
        <v>534</v>
      </c>
      <c r="B1262" s="99" t="s">
        <v>533</v>
      </c>
      <c r="C1262" s="99" t="s">
        <v>903</v>
      </c>
      <c r="D1262" s="99" t="s">
        <v>909</v>
      </c>
      <c r="E1262" s="99" t="s">
        <v>889</v>
      </c>
      <c r="F1262" s="114">
        <v>0.33227848101265822</v>
      </c>
    </row>
    <row r="1263" spans="1:6">
      <c r="A1263" t="s">
        <v>12</v>
      </c>
      <c r="B1263" s="99" t="s">
        <v>437</v>
      </c>
      <c r="C1263" s="99" t="s">
        <v>903</v>
      </c>
      <c r="D1263" s="99" t="s">
        <v>909</v>
      </c>
      <c r="E1263" s="99" t="s">
        <v>889</v>
      </c>
      <c r="F1263" s="114">
        <v>0.37311321873147602</v>
      </c>
    </row>
    <row r="1264" spans="1:6">
      <c r="A1264" t="s">
        <v>543</v>
      </c>
      <c r="B1264" s="99" t="s">
        <v>542</v>
      </c>
      <c r="C1264" s="99" t="s">
        <v>903</v>
      </c>
      <c r="D1264" s="99" t="s">
        <v>909</v>
      </c>
      <c r="E1264" s="99" t="s">
        <v>889</v>
      </c>
      <c r="F1264" s="114">
        <v>0.32400000000000001</v>
      </c>
    </row>
    <row r="1265" spans="1:6">
      <c r="A1265" t="s">
        <v>713</v>
      </c>
      <c r="B1265" s="99" t="s">
        <v>65</v>
      </c>
      <c r="C1265" s="99" t="s">
        <v>903</v>
      </c>
      <c r="D1265" s="99" t="s">
        <v>909</v>
      </c>
      <c r="E1265" s="99" t="s">
        <v>889</v>
      </c>
      <c r="F1265" s="114">
        <v>0.29246017699115051</v>
      </c>
    </row>
    <row r="1266" spans="1:6">
      <c r="A1266" t="s">
        <v>10</v>
      </c>
      <c r="B1266" s="99" t="s">
        <v>438</v>
      </c>
      <c r="C1266" s="99" t="s">
        <v>903</v>
      </c>
      <c r="D1266" s="99" t="s">
        <v>909</v>
      </c>
      <c r="E1266" s="99" t="s">
        <v>889</v>
      </c>
      <c r="F1266" s="114">
        <v>0.38260119047619029</v>
      </c>
    </row>
    <row r="1267" spans="1:6">
      <c r="A1267" t="s">
        <v>9</v>
      </c>
      <c r="B1267" s="99" t="s">
        <v>439</v>
      </c>
      <c r="C1267" s="99" t="s">
        <v>903</v>
      </c>
      <c r="D1267" s="99" t="s">
        <v>909</v>
      </c>
      <c r="E1267" s="99" t="s">
        <v>889</v>
      </c>
      <c r="F1267" s="114">
        <v>0.40655713547475797</v>
      </c>
    </row>
    <row r="1268" spans="1:6">
      <c r="A1268" t="s">
        <v>545</v>
      </c>
      <c r="B1268" s="99" t="s">
        <v>544</v>
      </c>
      <c r="C1268" s="99" t="s">
        <v>903</v>
      </c>
      <c r="D1268" s="99" t="s">
        <v>909</v>
      </c>
      <c r="E1268" s="99" t="s">
        <v>889</v>
      </c>
      <c r="F1268" s="114">
        <v>0.39105462732452828</v>
      </c>
    </row>
    <row r="1269" spans="1:6">
      <c r="A1269" t="s">
        <v>8</v>
      </c>
      <c r="B1269" s="99" t="s">
        <v>440</v>
      </c>
      <c r="C1269" s="99" t="s">
        <v>903</v>
      </c>
      <c r="D1269" s="99" t="s">
        <v>909</v>
      </c>
      <c r="E1269" s="99" t="s">
        <v>889</v>
      </c>
      <c r="F1269" s="114">
        <v>0.34708280751153681</v>
      </c>
    </row>
    <row r="1270" spans="1:6">
      <c r="A1270" t="s">
        <v>7</v>
      </c>
      <c r="B1270" s="99" t="s">
        <v>441</v>
      </c>
      <c r="C1270" s="99" t="s">
        <v>903</v>
      </c>
      <c r="D1270" s="99" t="s">
        <v>909</v>
      </c>
      <c r="E1270" s="99" t="s">
        <v>889</v>
      </c>
      <c r="F1270" s="114">
        <v>0.28781846994884575</v>
      </c>
    </row>
    <row r="1271" spans="1:6">
      <c r="A1271" t="s">
        <v>6</v>
      </c>
      <c r="B1271" s="99" t="s">
        <v>442</v>
      </c>
      <c r="C1271" s="99" t="s">
        <v>903</v>
      </c>
      <c r="D1271" s="99" t="s">
        <v>909</v>
      </c>
      <c r="E1271" s="99" t="s">
        <v>889</v>
      </c>
      <c r="F1271" s="114">
        <v>0.3022983870967742</v>
      </c>
    </row>
    <row r="1272" spans="1:6">
      <c r="A1272" t="s">
        <v>2</v>
      </c>
      <c r="B1272" s="99" t="s">
        <v>443</v>
      </c>
      <c r="C1272" s="99" t="s">
        <v>903</v>
      </c>
      <c r="D1272" s="99" t="s">
        <v>909</v>
      </c>
      <c r="E1272" s="99" t="s">
        <v>889</v>
      </c>
      <c r="F1272" s="114">
        <v>0.39217661146821886</v>
      </c>
    </row>
    <row r="1273" spans="1:6">
      <c r="A1273" t="s">
        <v>4</v>
      </c>
      <c r="B1273" s="99" t="s">
        <v>444</v>
      </c>
      <c r="C1273" s="99" t="s">
        <v>903</v>
      </c>
      <c r="D1273" s="99" t="s">
        <v>909</v>
      </c>
      <c r="E1273" s="99" t="s">
        <v>889</v>
      </c>
      <c r="F1273" s="114">
        <v>0.28215987124463521</v>
      </c>
    </row>
    <row r="1274" spans="1:6">
      <c r="A1274" t="s">
        <v>5</v>
      </c>
      <c r="B1274" s="99" t="s">
        <v>447</v>
      </c>
      <c r="C1274" s="99" t="s">
        <v>903</v>
      </c>
      <c r="D1274" s="99" t="s">
        <v>909</v>
      </c>
      <c r="E1274" s="99" t="s">
        <v>889</v>
      </c>
      <c r="F1274" s="114">
        <v>0.29764209611269621</v>
      </c>
    </row>
    <row r="1275" spans="1:6">
      <c r="A1275" t="s">
        <v>1</v>
      </c>
      <c r="B1275" s="99" t="s">
        <v>448</v>
      </c>
      <c r="C1275" s="99" t="s">
        <v>903</v>
      </c>
      <c r="D1275" s="99" t="s">
        <v>909</v>
      </c>
      <c r="E1275" s="99" t="s">
        <v>889</v>
      </c>
      <c r="F1275" s="114">
        <v>0.43055022553414213</v>
      </c>
    </row>
    <row r="1276" spans="1:6">
      <c r="A1276" t="s">
        <v>537</v>
      </c>
      <c r="B1276" s="99" t="s">
        <v>334</v>
      </c>
      <c r="C1276" s="99" t="s">
        <v>904</v>
      </c>
      <c r="D1276" s="99" t="s">
        <v>909</v>
      </c>
      <c r="E1276" s="99" t="s">
        <v>889</v>
      </c>
      <c r="F1276" s="114">
        <v>0.3697095435684648</v>
      </c>
    </row>
    <row r="1277" spans="1:6">
      <c r="A1277" t="s">
        <v>27</v>
      </c>
      <c r="B1277" s="99" t="s">
        <v>409</v>
      </c>
      <c r="C1277" s="99" t="s">
        <v>904</v>
      </c>
      <c r="D1277" s="99" t="s">
        <v>909</v>
      </c>
      <c r="E1277" s="99" t="s">
        <v>889</v>
      </c>
      <c r="F1277" s="114">
        <v>0.39268219473002541</v>
      </c>
    </row>
    <row r="1278" spans="1:6">
      <c r="A1278" t="s">
        <v>715</v>
      </c>
      <c r="B1278" s="99" t="s">
        <v>335</v>
      </c>
      <c r="C1278" s="99" t="s">
        <v>904</v>
      </c>
      <c r="D1278" s="99" t="s">
        <v>909</v>
      </c>
      <c r="E1278" s="99" t="s">
        <v>889</v>
      </c>
      <c r="F1278" s="114">
        <v>0.38537444933920706</v>
      </c>
    </row>
    <row r="1279" spans="1:6">
      <c r="A1279" t="s">
        <v>26</v>
      </c>
      <c r="B1279" s="99" t="s">
        <v>410</v>
      </c>
      <c r="C1279" s="99" t="s">
        <v>904</v>
      </c>
      <c r="D1279" s="99" t="s">
        <v>909</v>
      </c>
      <c r="E1279" s="99" t="s">
        <v>889</v>
      </c>
      <c r="F1279" s="114">
        <v>0.44190609459749353</v>
      </c>
    </row>
    <row r="1280" spans="1:6">
      <c r="A1280" t="s">
        <v>25</v>
      </c>
      <c r="B1280" s="99" t="s">
        <v>411</v>
      </c>
      <c r="C1280" s="99" t="s">
        <v>904</v>
      </c>
      <c r="D1280" s="99" t="s">
        <v>909</v>
      </c>
      <c r="E1280" s="99" t="s">
        <v>889</v>
      </c>
      <c r="F1280" s="114">
        <v>0.37092813141669706</v>
      </c>
    </row>
    <row r="1281" spans="1:6">
      <c r="A1281" t="s">
        <v>547</v>
      </c>
      <c r="B1281" s="99" t="s">
        <v>546</v>
      </c>
      <c r="C1281" s="99" t="s">
        <v>904</v>
      </c>
      <c r="D1281" s="99" t="s">
        <v>909</v>
      </c>
      <c r="E1281" s="99" t="s">
        <v>889</v>
      </c>
      <c r="F1281" s="114">
        <v>0.39110795620428412</v>
      </c>
    </row>
    <row r="1282" spans="1:6">
      <c r="A1282" t="s">
        <v>540</v>
      </c>
      <c r="B1282" s="99" t="s">
        <v>714</v>
      </c>
      <c r="C1282" s="99" t="s">
        <v>904</v>
      </c>
      <c r="D1282" s="99" t="s">
        <v>909</v>
      </c>
      <c r="E1282" s="99" t="s">
        <v>889</v>
      </c>
      <c r="F1282" s="114">
        <v>0.36426035502958581</v>
      </c>
    </row>
    <row r="1283" spans="1:6">
      <c r="A1283" t="s">
        <v>23</v>
      </c>
      <c r="B1283" s="99" t="s">
        <v>412</v>
      </c>
      <c r="C1283" s="99" t="s">
        <v>904</v>
      </c>
      <c r="D1283" s="99" t="s">
        <v>909</v>
      </c>
      <c r="E1283" s="99" t="s">
        <v>889</v>
      </c>
      <c r="F1283" s="114">
        <v>0.34905660377358488</v>
      </c>
    </row>
    <row r="1284" spans="1:6">
      <c r="A1284" t="s">
        <v>22</v>
      </c>
      <c r="B1284" s="99" t="s">
        <v>413</v>
      </c>
      <c r="C1284" s="99" t="s">
        <v>904</v>
      </c>
      <c r="D1284" s="99" t="s">
        <v>909</v>
      </c>
      <c r="E1284" s="99" t="s">
        <v>889</v>
      </c>
      <c r="F1284" s="114">
        <v>0.38641897328612806</v>
      </c>
    </row>
    <row r="1285" spans="1:6">
      <c r="A1285" t="s">
        <v>17</v>
      </c>
      <c r="B1285" s="99" t="s">
        <v>414</v>
      </c>
      <c r="C1285" s="99" t="s">
        <v>904</v>
      </c>
      <c r="D1285" s="99" t="s">
        <v>909</v>
      </c>
      <c r="E1285" s="99" t="s">
        <v>889</v>
      </c>
      <c r="F1285" s="114">
        <v>0.38749198106024829</v>
      </c>
    </row>
    <row r="1286" spans="1:6">
      <c r="A1286" t="s">
        <v>21</v>
      </c>
      <c r="B1286" s="99" t="s">
        <v>415</v>
      </c>
      <c r="C1286" s="99" t="s">
        <v>904</v>
      </c>
      <c r="D1286" s="99" t="s">
        <v>909</v>
      </c>
      <c r="E1286" s="99" t="s">
        <v>889</v>
      </c>
      <c r="F1286" s="114">
        <v>0.44801071428571432</v>
      </c>
    </row>
    <row r="1287" spans="1:6">
      <c r="A1287" t="s">
        <v>20</v>
      </c>
      <c r="B1287" s="99" t="s">
        <v>416</v>
      </c>
      <c r="C1287" s="99" t="s">
        <v>904</v>
      </c>
      <c r="D1287" s="99" t="s">
        <v>909</v>
      </c>
      <c r="E1287" s="99" t="s">
        <v>889</v>
      </c>
      <c r="F1287" s="114">
        <v>0.37905995717344759</v>
      </c>
    </row>
    <row r="1288" spans="1:6">
      <c r="A1288" t="s">
        <v>16</v>
      </c>
      <c r="B1288" s="99" t="s">
        <v>417</v>
      </c>
      <c r="C1288" s="99" t="s">
        <v>904</v>
      </c>
      <c r="D1288" s="99" t="s">
        <v>909</v>
      </c>
      <c r="E1288" s="99" t="s">
        <v>889</v>
      </c>
      <c r="F1288" s="114">
        <v>0.38352691876454298</v>
      </c>
    </row>
    <row r="1289" spans="1:6">
      <c r="A1289" t="s">
        <v>3</v>
      </c>
      <c r="B1289" s="99" t="s">
        <v>418</v>
      </c>
      <c r="C1289" s="99" t="s">
        <v>904</v>
      </c>
      <c r="D1289" s="99" t="s">
        <v>909</v>
      </c>
      <c r="E1289" s="99" t="s">
        <v>889</v>
      </c>
      <c r="F1289" s="114">
        <v>0.40168478310484912</v>
      </c>
    </row>
    <row r="1290" spans="1:6">
      <c r="A1290" t="s">
        <v>19</v>
      </c>
      <c r="B1290" s="99" t="s">
        <v>419</v>
      </c>
      <c r="C1290" s="99" t="s">
        <v>904</v>
      </c>
      <c r="D1290" s="99" t="s">
        <v>909</v>
      </c>
      <c r="E1290" s="99" t="s">
        <v>889</v>
      </c>
      <c r="F1290" s="114">
        <v>0.38689594064845351</v>
      </c>
    </row>
    <row r="1291" spans="1:6">
      <c r="A1291" t="s">
        <v>18</v>
      </c>
      <c r="B1291" s="99" t="s">
        <v>420</v>
      </c>
      <c r="C1291" s="99" t="s">
        <v>904</v>
      </c>
      <c r="D1291" s="99" t="s">
        <v>909</v>
      </c>
      <c r="E1291" s="99" t="s">
        <v>889</v>
      </c>
      <c r="F1291" s="114">
        <v>0.38116417892296067</v>
      </c>
    </row>
    <row r="1292" spans="1:6">
      <c r="A1292" t="s">
        <v>24</v>
      </c>
      <c r="B1292" s="99" t="s">
        <v>431</v>
      </c>
      <c r="C1292" s="99" t="s">
        <v>904</v>
      </c>
      <c r="D1292" s="99" t="s">
        <v>909</v>
      </c>
      <c r="E1292" s="99" t="s">
        <v>889</v>
      </c>
      <c r="F1292" s="114">
        <v>0.41888782894736842</v>
      </c>
    </row>
    <row r="1293" spans="1:6">
      <c r="A1293" t="s">
        <v>15</v>
      </c>
      <c r="B1293" s="99" t="s">
        <v>432</v>
      </c>
      <c r="C1293" s="99" t="s">
        <v>904</v>
      </c>
      <c r="D1293" s="99" t="s">
        <v>909</v>
      </c>
      <c r="E1293" s="99" t="s">
        <v>889</v>
      </c>
      <c r="F1293" s="114">
        <v>0.33146660846779424</v>
      </c>
    </row>
    <row r="1294" spans="1:6">
      <c r="A1294" t="s">
        <v>14</v>
      </c>
      <c r="B1294" s="99" t="s">
        <v>433</v>
      </c>
      <c r="C1294" s="99" t="s">
        <v>904</v>
      </c>
      <c r="D1294" s="99" t="s">
        <v>909</v>
      </c>
      <c r="E1294" s="99" t="s">
        <v>889</v>
      </c>
      <c r="F1294" s="114">
        <v>0.54525151315789477</v>
      </c>
    </row>
    <row r="1295" spans="1:6">
      <c r="A1295" t="s">
        <v>914</v>
      </c>
      <c r="B1295" s="99" t="s">
        <v>895</v>
      </c>
      <c r="C1295" s="99" t="s">
        <v>904</v>
      </c>
      <c r="D1295" s="99" t="s">
        <v>909</v>
      </c>
      <c r="E1295" s="99" t="s">
        <v>889</v>
      </c>
      <c r="F1295" s="114">
        <v>0</v>
      </c>
    </row>
    <row r="1296" spans="1:6">
      <c r="A1296" t="s">
        <v>13</v>
      </c>
      <c r="B1296" s="99" t="s">
        <v>435</v>
      </c>
      <c r="C1296" s="99" t="s">
        <v>904</v>
      </c>
      <c r="D1296" s="99" t="s">
        <v>909</v>
      </c>
      <c r="E1296" s="99" t="s">
        <v>889</v>
      </c>
      <c r="F1296" s="114">
        <v>0.38763702591049604</v>
      </c>
    </row>
    <row r="1297" spans="1:6">
      <c r="A1297" t="s">
        <v>538</v>
      </c>
      <c r="B1297" s="99" t="s">
        <v>716</v>
      </c>
      <c r="C1297" s="99" t="s">
        <v>904</v>
      </c>
      <c r="D1297" s="99" t="s">
        <v>909</v>
      </c>
      <c r="E1297" s="99" t="s">
        <v>889</v>
      </c>
      <c r="F1297" s="114">
        <v>0.3707462686567165</v>
      </c>
    </row>
    <row r="1298" spans="1:6">
      <c r="A1298" t="s">
        <v>11</v>
      </c>
      <c r="B1298" s="99" t="s">
        <v>436</v>
      </c>
      <c r="C1298" s="99" t="s">
        <v>904</v>
      </c>
      <c r="D1298" s="99" t="s">
        <v>909</v>
      </c>
      <c r="E1298" s="99" t="s">
        <v>889</v>
      </c>
      <c r="F1298" s="114">
        <v>0.40240520397489526</v>
      </c>
    </row>
    <row r="1299" spans="1:6">
      <c r="A1299" t="s">
        <v>534</v>
      </c>
      <c r="B1299" s="99" t="s">
        <v>533</v>
      </c>
      <c r="C1299" s="99" t="s">
        <v>904</v>
      </c>
      <c r="D1299" s="99" t="s">
        <v>909</v>
      </c>
      <c r="E1299" s="99" t="s">
        <v>889</v>
      </c>
      <c r="F1299" s="114">
        <v>0.36075949367088611</v>
      </c>
    </row>
    <row r="1300" spans="1:6">
      <c r="A1300" t="s">
        <v>12</v>
      </c>
      <c r="B1300" s="99" t="s">
        <v>437</v>
      </c>
      <c r="C1300" s="99" t="s">
        <v>904</v>
      </c>
      <c r="D1300" s="99" t="s">
        <v>909</v>
      </c>
      <c r="E1300" s="99" t="s">
        <v>889</v>
      </c>
      <c r="F1300" s="114">
        <v>0.39506105512744522</v>
      </c>
    </row>
    <row r="1301" spans="1:6">
      <c r="A1301" t="s">
        <v>543</v>
      </c>
      <c r="B1301" s="99" t="s">
        <v>542</v>
      </c>
      <c r="C1301" s="99" t="s">
        <v>904</v>
      </c>
      <c r="D1301" s="99" t="s">
        <v>909</v>
      </c>
      <c r="E1301" s="99" t="s">
        <v>889</v>
      </c>
      <c r="F1301" s="114">
        <v>0.39150000000000001</v>
      </c>
    </row>
    <row r="1302" spans="1:6">
      <c r="A1302" t="s">
        <v>713</v>
      </c>
      <c r="B1302" s="99" t="s">
        <v>65</v>
      </c>
      <c r="C1302" s="99" t="s">
        <v>904</v>
      </c>
      <c r="D1302" s="99" t="s">
        <v>909</v>
      </c>
      <c r="E1302" s="99" t="s">
        <v>889</v>
      </c>
      <c r="F1302" s="114">
        <v>0.34407079646017708</v>
      </c>
    </row>
    <row r="1303" spans="1:6">
      <c r="A1303" t="s">
        <v>10</v>
      </c>
      <c r="B1303" s="99" t="s">
        <v>438</v>
      </c>
      <c r="C1303" s="99" t="s">
        <v>904</v>
      </c>
      <c r="D1303" s="99" t="s">
        <v>909</v>
      </c>
      <c r="E1303" s="99" t="s">
        <v>889</v>
      </c>
      <c r="F1303" s="114">
        <v>0.39731662087912067</v>
      </c>
    </row>
    <row r="1304" spans="1:6">
      <c r="A1304" t="s">
        <v>9</v>
      </c>
      <c r="B1304" s="99" t="s">
        <v>439</v>
      </c>
      <c r="C1304" s="99" t="s">
        <v>904</v>
      </c>
      <c r="D1304" s="99" t="s">
        <v>909</v>
      </c>
      <c r="E1304" s="99" t="s">
        <v>889</v>
      </c>
      <c r="F1304" s="114">
        <v>0.43830968357460476</v>
      </c>
    </row>
    <row r="1305" spans="1:6">
      <c r="A1305" t="s">
        <v>545</v>
      </c>
      <c r="B1305" s="99" t="s">
        <v>544</v>
      </c>
      <c r="C1305" s="99" t="s">
        <v>904</v>
      </c>
      <c r="D1305" s="99" t="s">
        <v>909</v>
      </c>
      <c r="E1305" s="99" t="s">
        <v>889</v>
      </c>
      <c r="F1305" s="114">
        <v>0.41254114530922048</v>
      </c>
    </row>
    <row r="1306" spans="1:6">
      <c r="A1306" t="s">
        <v>8</v>
      </c>
      <c r="B1306" s="99" t="s">
        <v>440</v>
      </c>
      <c r="C1306" s="99" t="s">
        <v>904</v>
      </c>
      <c r="D1306" s="99" t="s">
        <v>909</v>
      </c>
      <c r="E1306" s="99" t="s">
        <v>889</v>
      </c>
      <c r="F1306" s="114">
        <v>0.38307292817679561</v>
      </c>
    </row>
    <row r="1307" spans="1:6">
      <c r="A1307" t="s">
        <v>7</v>
      </c>
      <c r="B1307" s="99" t="s">
        <v>441</v>
      </c>
      <c r="C1307" s="99" t="s">
        <v>904</v>
      </c>
      <c r="D1307" s="99" t="s">
        <v>909</v>
      </c>
      <c r="E1307" s="99" t="s">
        <v>889</v>
      </c>
      <c r="F1307" s="114">
        <v>0.34100023693377063</v>
      </c>
    </row>
    <row r="1308" spans="1:6">
      <c r="A1308" t="s">
        <v>6</v>
      </c>
      <c r="B1308" s="99" t="s">
        <v>442</v>
      </c>
      <c r="C1308" s="99" t="s">
        <v>904</v>
      </c>
      <c r="D1308" s="99" t="s">
        <v>909</v>
      </c>
      <c r="E1308" s="99" t="s">
        <v>889</v>
      </c>
      <c r="F1308" s="114">
        <v>0.35041935483870967</v>
      </c>
    </row>
    <row r="1309" spans="1:6">
      <c r="A1309" t="s">
        <v>2</v>
      </c>
      <c r="B1309" s="99" t="s">
        <v>443</v>
      </c>
      <c r="C1309" s="99" t="s">
        <v>904</v>
      </c>
      <c r="D1309" s="99" t="s">
        <v>909</v>
      </c>
      <c r="E1309" s="99" t="s">
        <v>889</v>
      </c>
      <c r="F1309" s="114">
        <v>0.41458670355211708</v>
      </c>
    </row>
    <row r="1310" spans="1:6">
      <c r="A1310" t="s">
        <v>4</v>
      </c>
      <c r="B1310" s="99" t="s">
        <v>444</v>
      </c>
      <c r="C1310" s="99" t="s">
        <v>904</v>
      </c>
      <c r="D1310" s="99" t="s">
        <v>909</v>
      </c>
      <c r="E1310" s="99" t="s">
        <v>889</v>
      </c>
      <c r="F1310" s="114">
        <v>0.35042435622317597</v>
      </c>
    </row>
    <row r="1311" spans="1:6">
      <c r="A1311" t="s">
        <v>5</v>
      </c>
      <c r="B1311" s="99" t="s">
        <v>447</v>
      </c>
      <c r="C1311" s="99" t="s">
        <v>904</v>
      </c>
      <c r="D1311" s="99" t="s">
        <v>909</v>
      </c>
      <c r="E1311" s="99" t="s">
        <v>889</v>
      </c>
      <c r="F1311" s="114">
        <v>0.34685850570613413</v>
      </c>
    </row>
    <row r="1312" spans="1:6">
      <c r="A1312" t="s">
        <v>1</v>
      </c>
      <c r="B1312" s="99" t="s">
        <v>448</v>
      </c>
      <c r="C1312" s="99" t="s">
        <v>904</v>
      </c>
      <c r="D1312" s="99" t="s">
        <v>909</v>
      </c>
      <c r="E1312" s="99" t="s">
        <v>889</v>
      </c>
      <c r="F1312" s="114">
        <v>0.45256478457763272</v>
      </c>
    </row>
    <row r="1313" spans="1:6">
      <c r="A1313" t="s">
        <v>537</v>
      </c>
      <c r="B1313" s="99" t="s">
        <v>334</v>
      </c>
      <c r="C1313" s="99" t="s">
        <v>905</v>
      </c>
      <c r="D1313" s="99" t="s">
        <v>909</v>
      </c>
      <c r="E1313" s="99" t="s">
        <v>889</v>
      </c>
      <c r="F1313" s="114">
        <v>0</v>
      </c>
    </row>
    <row r="1314" spans="1:6">
      <c r="A1314" t="s">
        <v>27</v>
      </c>
      <c r="B1314" s="99" t="s">
        <v>409</v>
      </c>
      <c r="C1314" s="99" t="s">
        <v>905</v>
      </c>
      <c r="D1314" s="99" t="s">
        <v>909</v>
      </c>
      <c r="E1314" s="99" t="s">
        <v>889</v>
      </c>
      <c r="F1314" s="114">
        <v>0</v>
      </c>
    </row>
    <row r="1315" spans="1:6">
      <c r="A1315" t="s">
        <v>715</v>
      </c>
      <c r="B1315" s="99" t="s">
        <v>335</v>
      </c>
      <c r="C1315" s="99" t="s">
        <v>905</v>
      </c>
      <c r="D1315" s="99" t="s">
        <v>909</v>
      </c>
      <c r="E1315" s="99" t="s">
        <v>889</v>
      </c>
      <c r="F1315" s="114">
        <v>0</v>
      </c>
    </row>
    <row r="1316" spans="1:6">
      <c r="A1316" t="s">
        <v>26</v>
      </c>
      <c r="B1316" s="99" t="s">
        <v>410</v>
      </c>
      <c r="C1316" s="99" t="s">
        <v>905</v>
      </c>
      <c r="D1316" s="99" t="s">
        <v>909</v>
      </c>
      <c r="E1316" s="99" t="s">
        <v>889</v>
      </c>
      <c r="F1316" s="114">
        <v>0</v>
      </c>
    </row>
    <row r="1317" spans="1:6">
      <c r="A1317" t="s">
        <v>25</v>
      </c>
      <c r="B1317" s="99" t="s">
        <v>411</v>
      </c>
      <c r="C1317" s="99" t="s">
        <v>905</v>
      </c>
      <c r="D1317" s="99" t="s">
        <v>909</v>
      </c>
      <c r="E1317" s="99" t="s">
        <v>889</v>
      </c>
      <c r="F1317" s="114">
        <v>0</v>
      </c>
    </row>
    <row r="1318" spans="1:6">
      <c r="A1318" t="s">
        <v>547</v>
      </c>
      <c r="B1318" s="99" t="s">
        <v>546</v>
      </c>
      <c r="C1318" s="99" t="s">
        <v>905</v>
      </c>
      <c r="D1318" s="99" t="s">
        <v>909</v>
      </c>
      <c r="E1318" s="99" t="s">
        <v>889</v>
      </c>
      <c r="F1318" s="114">
        <v>0</v>
      </c>
    </row>
    <row r="1319" spans="1:6">
      <c r="A1319" t="s">
        <v>540</v>
      </c>
      <c r="B1319" s="99" t="s">
        <v>714</v>
      </c>
      <c r="C1319" s="99" t="s">
        <v>905</v>
      </c>
      <c r="D1319" s="99" t="s">
        <v>909</v>
      </c>
      <c r="E1319" s="99" t="s">
        <v>889</v>
      </c>
      <c r="F1319" s="114">
        <v>0</v>
      </c>
    </row>
    <row r="1320" spans="1:6">
      <c r="A1320" t="s">
        <v>23</v>
      </c>
      <c r="B1320" s="99" t="s">
        <v>412</v>
      </c>
      <c r="C1320" s="99" t="s">
        <v>905</v>
      </c>
      <c r="D1320" s="99" t="s">
        <v>909</v>
      </c>
      <c r="E1320" s="99" t="s">
        <v>889</v>
      </c>
      <c r="F1320" s="114">
        <v>0</v>
      </c>
    </row>
    <row r="1321" spans="1:6">
      <c r="A1321" t="s">
        <v>22</v>
      </c>
      <c r="B1321" s="99" t="s">
        <v>413</v>
      </c>
      <c r="C1321" s="99" t="s">
        <v>905</v>
      </c>
      <c r="D1321" s="99" t="s">
        <v>909</v>
      </c>
      <c r="E1321" s="99" t="s">
        <v>889</v>
      </c>
      <c r="F1321" s="114">
        <v>0</v>
      </c>
    </row>
    <row r="1322" spans="1:6">
      <c r="A1322" t="s">
        <v>17</v>
      </c>
      <c r="B1322" s="99" t="s">
        <v>414</v>
      </c>
      <c r="C1322" s="99" t="s">
        <v>905</v>
      </c>
      <c r="D1322" s="99" t="s">
        <v>909</v>
      </c>
      <c r="E1322" s="99" t="s">
        <v>889</v>
      </c>
      <c r="F1322" s="114">
        <v>0</v>
      </c>
    </row>
    <row r="1323" spans="1:6">
      <c r="A1323" t="s">
        <v>21</v>
      </c>
      <c r="B1323" s="99" t="s">
        <v>415</v>
      </c>
      <c r="C1323" s="99" t="s">
        <v>905</v>
      </c>
      <c r="D1323" s="99" t="s">
        <v>909</v>
      </c>
      <c r="E1323" s="99" t="s">
        <v>889</v>
      </c>
      <c r="F1323" s="114">
        <v>0</v>
      </c>
    </row>
    <row r="1324" spans="1:6">
      <c r="A1324" t="s">
        <v>20</v>
      </c>
      <c r="B1324" s="99" t="s">
        <v>416</v>
      </c>
      <c r="C1324" s="99" t="s">
        <v>905</v>
      </c>
      <c r="D1324" s="99" t="s">
        <v>909</v>
      </c>
      <c r="E1324" s="99" t="s">
        <v>889</v>
      </c>
      <c r="F1324" s="114">
        <v>0</v>
      </c>
    </row>
    <row r="1325" spans="1:6">
      <c r="A1325" t="s">
        <v>16</v>
      </c>
      <c r="B1325" s="99" t="s">
        <v>417</v>
      </c>
      <c r="C1325" s="99" t="s">
        <v>905</v>
      </c>
      <c r="D1325" s="99" t="s">
        <v>909</v>
      </c>
      <c r="E1325" s="99" t="s">
        <v>889</v>
      </c>
      <c r="F1325" s="114">
        <v>0</v>
      </c>
    </row>
    <row r="1326" spans="1:6">
      <c r="A1326" t="s">
        <v>3</v>
      </c>
      <c r="B1326" s="99" t="s">
        <v>418</v>
      </c>
      <c r="C1326" s="99" t="s">
        <v>905</v>
      </c>
      <c r="D1326" s="99" t="s">
        <v>909</v>
      </c>
      <c r="E1326" s="99" t="s">
        <v>889</v>
      </c>
      <c r="F1326" s="114">
        <v>0</v>
      </c>
    </row>
    <row r="1327" spans="1:6">
      <c r="A1327" t="s">
        <v>19</v>
      </c>
      <c r="B1327" s="99" t="s">
        <v>419</v>
      </c>
      <c r="C1327" s="99" t="s">
        <v>905</v>
      </c>
      <c r="D1327" s="99" t="s">
        <v>909</v>
      </c>
      <c r="E1327" s="99" t="s">
        <v>889</v>
      </c>
      <c r="F1327" s="114">
        <v>0</v>
      </c>
    </row>
    <row r="1328" spans="1:6">
      <c r="A1328" t="s">
        <v>18</v>
      </c>
      <c r="B1328" s="99" t="s">
        <v>420</v>
      </c>
      <c r="C1328" s="99" t="s">
        <v>905</v>
      </c>
      <c r="D1328" s="99" t="s">
        <v>909</v>
      </c>
      <c r="E1328" s="99" t="s">
        <v>889</v>
      </c>
      <c r="F1328" s="114">
        <v>0</v>
      </c>
    </row>
    <row r="1329" spans="1:6">
      <c r="A1329" t="s">
        <v>24</v>
      </c>
      <c r="B1329" s="99" t="s">
        <v>431</v>
      </c>
      <c r="C1329" s="99" t="s">
        <v>905</v>
      </c>
      <c r="D1329" s="99" t="s">
        <v>909</v>
      </c>
      <c r="E1329" s="99" t="s">
        <v>889</v>
      </c>
      <c r="F1329" s="114">
        <v>0</v>
      </c>
    </row>
    <row r="1330" spans="1:6">
      <c r="A1330" t="s">
        <v>15</v>
      </c>
      <c r="B1330" s="99" t="s">
        <v>432</v>
      </c>
      <c r="C1330" s="99" t="s">
        <v>905</v>
      </c>
      <c r="D1330" s="99" t="s">
        <v>909</v>
      </c>
      <c r="E1330" s="99" t="s">
        <v>889</v>
      </c>
      <c r="F1330" s="114">
        <v>0</v>
      </c>
    </row>
    <row r="1331" spans="1:6">
      <c r="A1331" t="s">
        <v>14</v>
      </c>
      <c r="B1331" s="99" t="s">
        <v>433</v>
      </c>
      <c r="C1331" s="99" t="s">
        <v>905</v>
      </c>
      <c r="D1331" s="99" t="s">
        <v>909</v>
      </c>
      <c r="E1331" s="99" t="s">
        <v>889</v>
      </c>
      <c r="F1331" s="114">
        <v>0</v>
      </c>
    </row>
    <row r="1332" spans="1:6">
      <c r="A1332" t="s">
        <v>914</v>
      </c>
      <c r="B1332" s="99" t="s">
        <v>895</v>
      </c>
      <c r="C1332" s="99" t="s">
        <v>905</v>
      </c>
      <c r="D1332" s="99" t="s">
        <v>909</v>
      </c>
      <c r="E1332" s="99" t="s">
        <v>889</v>
      </c>
      <c r="F1332" s="114">
        <v>0</v>
      </c>
    </row>
    <row r="1333" spans="1:6">
      <c r="A1333" t="s">
        <v>13</v>
      </c>
      <c r="B1333" s="99" t="s">
        <v>435</v>
      </c>
      <c r="C1333" s="99" t="s">
        <v>905</v>
      </c>
      <c r="D1333" s="99" t="s">
        <v>909</v>
      </c>
      <c r="E1333" s="99" t="s">
        <v>889</v>
      </c>
      <c r="F1333" s="114">
        <v>0</v>
      </c>
    </row>
    <row r="1334" spans="1:6">
      <c r="A1334" t="s">
        <v>538</v>
      </c>
      <c r="B1334" s="99" t="s">
        <v>716</v>
      </c>
      <c r="C1334" s="99" t="s">
        <v>905</v>
      </c>
      <c r="D1334" s="99" t="s">
        <v>909</v>
      </c>
      <c r="E1334" s="99" t="s">
        <v>889</v>
      </c>
      <c r="F1334" s="114">
        <v>0</v>
      </c>
    </row>
    <row r="1335" spans="1:6">
      <c r="A1335" t="s">
        <v>11</v>
      </c>
      <c r="B1335" s="99" t="s">
        <v>436</v>
      </c>
      <c r="C1335" s="99" t="s">
        <v>905</v>
      </c>
      <c r="D1335" s="99" t="s">
        <v>909</v>
      </c>
      <c r="E1335" s="99" t="s">
        <v>889</v>
      </c>
      <c r="F1335" s="114">
        <v>0</v>
      </c>
    </row>
    <row r="1336" spans="1:6">
      <c r="A1336" t="s">
        <v>534</v>
      </c>
      <c r="B1336" s="99" t="s">
        <v>533</v>
      </c>
      <c r="C1336" s="99" t="s">
        <v>905</v>
      </c>
      <c r="D1336" s="99" t="s">
        <v>909</v>
      </c>
      <c r="E1336" s="99" t="s">
        <v>889</v>
      </c>
      <c r="F1336" s="114">
        <v>0</v>
      </c>
    </row>
    <row r="1337" spans="1:6">
      <c r="A1337" t="s">
        <v>12</v>
      </c>
      <c r="B1337" s="99" t="s">
        <v>437</v>
      </c>
      <c r="C1337" s="99" t="s">
        <v>905</v>
      </c>
      <c r="D1337" s="99" t="s">
        <v>909</v>
      </c>
      <c r="E1337" s="99" t="s">
        <v>889</v>
      </c>
      <c r="F1337" s="114">
        <v>0</v>
      </c>
    </row>
    <row r="1338" spans="1:6">
      <c r="A1338" t="s">
        <v>543</v>
      </c>
      <c r="B1338" s="99" t="s">
        <v>542</v>
      </c>
      <c r="C1338" s="99" t="s">
        <v>905</v>
      </c>
      <c r="D1338" s="99" t="s">
        <v>909</v>
      </c>
      <c r="E1338" s="99" t="s">
        <v>889</v>
      </c>
      <c r="F1338" s="114">
        <v>0</v>
      </c>
    </row>
    <row r="1339" spans="1:6">
      <c r="A1339" t="s">
        <v>713</v>
      </c>
      <c r="B1339" s="99" t="s">
        <v>65</v>
      </c>
      <c r="C1339" s="99" t="s">
        <v>905</v>
      </c>
      <c r="D1339" s="99" t="s">
        <v>909</v>
      </c>
      <c r="E1339" s="99" t="s">
        <v>889</v>
      </c>
      <c r="F1339" s="114">
        <v>0</v>
      </c>
    </row>
    <row r="1340" spans="1:6">
      <c r="A1340" t="s">
        <v>10</v>
      </c>
      <c r="B1340" s="99" t="s">
        <v>438</v>
      </c>
      <c r="C1340" s="99" t="s">
        <v>905</v>
      </c>
      <c r="D1340" s="99" t="s">
        <v>909</v>
      </c>
      <c r="E1340" s="99" t="s">
        <v>889</v>
      </c>
      <c r="F1340" s="114">
        <v>0</v>
      </c>
    </row>
    <row r="1341" spans="1:6">
      <c r="A1341" t="s">
        <v>9</v>
      </c>
      <c r="B1341" s="99" t="s">
        <v>439</v>
      </c>
      <c r="C1341" s="99" t="s">
        <v>905</v>
      </c>
      <c r="D1341" s="99" t="s">
        <v>909</v>
      </c>
      <c r="E1341" s="99" t="s">
        <v>889</v>
      </c>
      <c r="F1341" s="114">
        <v>0</v>
      </c>
    </row>
    <row r="1342" spans="1:6">
      <c r="A1342" t="s">
        <v>545</v>
      </c>
      <c r="B1342" s="99" t="s">
        <v>544</v>
      </c>
      <c r="C1342" s="99" t="s">
        <v>905</v>
      </c>
      <c r="D1342" s="99" t="s">
        <v>909</v>
      </c>
      <c r="E1342" s="99" t="s">
        <v>889</v>
      </c>
      <c r="F1342" s="114">
        <v>0</v>
      </c>
    </row>
    <row r="1343" spans="1:6">
      <c r="A1343" t="s">
        <v>8</v>
      </c>
      <c r="B1343" s="99" t="s">
        <v>440</v>
      </c>
      <c r="C1343" s="99" t="s">
        <v>905</v>
      </c>
      <c r="D1343" s="99" t="s">
        <v>909</v>
      </c>
      <c r="E1343" s="99" t="s">
        <v>889</v>
      </c>
      <c r="F1343" s="114">
        <v>0</v>
      </c>
    </row>
    <row r="1344" spans="1:6">
      <c r="A1344" t="s">
        <v>7</v>
      </c>
      <c r="B1344" s="99" t="s">
        <v>441</v>
      </c>
      <c r="C1344" s="99" t="s">
        <v>905</v>
      </c>
      <c r="D1344" s="99" t="s">
        <v>909</v>
      </c>
      <c r="E1344" s="99" t="s">
        <v>889</v>
      </c>
      <c r="F1344" s="114">
        <v>0</v>
      </c>
    </row>
    <row r="1345" spans="1:6">
      <c r="A1345" t="s">
        <v>6</v>
      </c>
      <c r="B1345" s="99" t="s">
        <v>442</v>
      </c>
      <c r="C1345" s="99" t="s">
        <v>905</v>
      </c>
      <c r="D1345" s="99" t="s">
        <v>909</v>
      </c>
      <c r="E1345" s="99" t="s">
        <v>889</v>
      </c>
      <c r="F1345" s="114">
        <v>0</v>
      </c>
    </row>
    <row r="1346" spans="1:6">
      <c r="A1346" t="s">
        <v>2</v>
      </c>
      <c r="B1346" s="99" t="s">
        <v>443</v>
      </c>
      <c r="C1346" s="99" t="s">
        <v>905</v>
      </c>
      <c r="D1346" s="99" t="s">
        <v>909</v>
      </c>
      <c r="E1346" s="99" t="s">
        <v>889</v>
      </c>
      <c r="F1346" s="114">
        <v>0</v>
      </c>
    </row>
    <row r="1347" spans="1:6">
      <c r="A1347" t="s">
        <v>4</v>
      </c>
      <c r="B1347" s="99" t="s">
        <v>444</v>
      </c>
      <c r="C1347" s="99" t="s">
        <v>905</v>
      </c>
      <c r="D1347" s="99" t="s">
        <v>909</v>
      </c>
      <c r="E1347" s="99" t="s">
        <v>889</v>
      </c>
      <c r="F1347" s="114">
        <v>0</v>
      </c>
    </row>
    <row r="1348" spans="1:6">
      <c r="A1348" t="s">
        <v>5</v>
      </c>
      <c r="B1348" s="99" t="s">
        <v>447</v>
      </c>
      <c r="C1348" s="99" t="s">
        <v>905</v>
      </c>
      <c r="D1348" s="99" t="s">
        <v>909</v>
      </c>
      <c r="E1348" s="99" t="s">
        <v>889</v>
      </c>
      <c r="F1348" s="114">
        <v>0</v>
      </c>
    </row>
    <row r="1349" spans="1:6">
      <c r="A1349" t="s">
        <v>1</v>
      </c>
      <c r="B1349" s="99" t="s">
        <v>448</v>
      </c>
      <c r="C1349" s="99" t="s">
        <v>905</v>
      </c>
      <c r="D1349" s="99" t="s">
        <v>909</v>
      </c>
      <c r="E1349" s="99" t="s">
        <v>889</v>
      </c>
      <c r="F1349" s="114">
        <v>0</v>
      </c>
    </row>
    <row r="1350" spans="1:6">
      <c r="A1350" t="s">
        <v>537</v>
      </c>
      <c r="B1350" s="99" t="s">
        <v>334</v>
      </c>
      <c r="C1350" s="99" t="s">
        <v>894</v>
      </c>
      <c r="D1350" s="99" t="s">
        <v>911</v>
      </c>
      <c r="E1350" s="99" t="s">
        <v>891</v>
      </c>
      <c r="F1350" s="114">
        <v>0.23375000000000001</v>
      </c>
    </row>
    <row r="1351" spans="1:6">
      <c r="A1351" t="s">
        <v>26</v>
      </c>
      <c r="B1351" s="99" t="s">
        <v>410</v>
      </c>
      <c r="C1351" s="99" t="s">
        <v>894</v>
      </c>
      <c r="D1351" s="99" t="s">
        <v>911</v>
      </c>
      <c r="E1351" s="99" t="s">
        <v>891</v>
      </c>
      <c r="F1351" s="114">
        <v>0.4335</v>
      </c>
    </row>
    <row r="1352" spans="1:6">
      <c r="A1352" t="s">
        <v>25</v>
      </c>
      <c r="B1352" s="99" t="s">
        <v>411</v>
      </c>
      <c r="C1352" s="99" t="s">
        <v>894</v>
      </c>
      <c r="D1352" s="99" t="s">
        <v>911</v>
      </c>
      <c r="E1352" s="99" t="s">
        <v>891</v>
      </c>
      <c r="F1352" s="114">
        <v>0.28475000000000006</v>
      </c>
    </row>
    <row r="1353" spans="1:6">
      <c r="A1353" t="s">
        <v>23</v>
      </c>
      <c r="B1353" s="99" t="s">
        <v>412</v>
      </c>
      <c r="C1353" s="99" t="s">
        <v>894</v>
      </c>
      <c r="D1353" s="99" t="s">
        <v>911</v>
      </c>
      <c r="E1353" s="99" t="s">
        <v>891</v>
      </c>
      <c r="F1353" s="114">
        <v>0.15087499999999998</v>
      </c>
    </row>
    <row r="1354" spans="1:6">
      <c r="A1354" t="s">
        <v>17</v>
      </c>
      <c r="B1354" s="99" t="s">
        <v>414</v>
      </c>
      <c r="C1354" s="99" t="s">
        <v>894</v>
      </c>
      <c r="D1354" s="99" t="s">
        <v>911</v>
      </c>
      <c r="E1354" s="99" t="s">
        <v>891</v>
      </c>
      <c r="F1354" s="114">
        <v>0.56737499999999996</v>
      </c>
    </row>
    <row r="1355" spans="1:6">
      <c r="A1355" t="s">
        <v>21</v>
      </c>
      <c r="B1355" s="99" t="s">
        <v>415</v>
      </c>
      <c r="C1355" s="99" t="s">
        <v>894</v>
      </c>
      <c r="D1355" s="99" t="s">
        <v>911</v>
      </c>
      <c r="E1355" s="99" t="s">
        <v>891</v>
      </c>
      <c r="F1355" s="114">
        <v>0.52487499999999998</v>
      </c>
    </row>
    <row r="1356" spans="1:6">
      <c r="A1356" t="s">
        <v>20</v>
      </c>
      <c r="B1356" s="99" t="s">
        <v>416</v>
      </c>
      <c r="C1356" s="99" t="s">
        <v>894</v>
      </c>
      <c r="D1356" s="99" t="s">
        <v>911</v>
      </c>
      <c r="E1356" s="99" t="s">
        <v>891</v>
      </c>
      <c r="F1356" s="114">
        <v>0.51424999999999998</v>
      </c>
    </row>
    <row r="1357" spans="1:6">
      <c r="A1357" t="s">
        <v>3</v>
      </c>
      <c r="B1357" s="99" t="s">
        <v>418</v>
      </c>
      <c r="C1357" s="99" t="s">
        <v>894</v>
      </c>
      <c r="D1357" s="99" t="s">
        <v>911</v>
      </c>
      <c r="E1357" s="99" t="s">
        <v>891</v>
      </c>
      <c r="F1357" s="114">
        <v>0.27200000000000002</v>
      </c>
    </row>
    <row r="1358" spans="1:6">
      <c r="A1358" t="s">
        <v>19</v>
      </c>
      <c r="B1358" s="99" t="s">
        <v>419</v>
      </c>
      <c r="C1358" s="99" t="s">
        <v>894</v>
      </c>
      <c r="D1358" s="99" t="s">
        <v>911</v>
      </c>
      <c r="E1358" s="99" t="s">
        <v>891</v>
      </c>
      <c r="F1358" s="114">
        <v>0.49512499999999993</v>
      </c>
    </row>
    <row r="1359" spans="1:6">
      <c r="A1359" t="s">
        <v>18</v>
      </c>
      <c r="B1359" s="99" t="s">
        <v>420</v>
      </c>
      <c r="C1359" s="99" t="s">
        <v>894</v>
      </c>
      <c r="D1359" s="99" t="s">
        <v>911</v>
      </c>
      <c r="E1359" s="99" t="s">
        <v>891</v>
      </c>
      <c r="F1359" s="114">
        <v>0.43562499999999993</v>
      </c>
    </row>
    <row r="1360" spans="1:6">
      <c r="A1360" t="s">
        <v>16</v>
      </c>
      <c r="B1360" s="99" t="s">
        <v>417</v>
      </c>
      <c r="C1360" s="99" t="s">
        <v>894</v>
      </c>
      <c r="D1360" s="99" t="s">
        <v>911</v>
      </c>
      <c r="E1360" s="99" t="s">
        <v>891</v>
      </c>
      <c r="F1360" s="114">
        <v>0.29749999999999999</v>
      </c>
    </row>
    <row r="1361" spans="1:6">
      <c r="A1361" t="s">
        <v>24</v>
      </c>
      <c r="B1361" s="99" t="s">
        <v>431</v>
      </c>
      <c r="C1361" s="99" t="s">
        <v>894</v>
      </c>
      <c r="D1361" s="99" t="s">
        <v>911</v>
      </c>
      <c r="E1361" s="99" t="s">
        <v>891</v>
      </c>
      <c r="F1361" s="114">
        <v>0.20824999999999999</v>
      </c>
    </row>
    <row r="1362" spans="1:6">
      <c r="A1362" t="s">
        <v>14</v>
      </c>
      <c r="B1362" s="99" t="s">
        <v>433</v>
      </c>
      <c r="C1362" s="99" t="s">
        <v>894</v>
      </c>
      <c r="D1362" s="99" t="s">
        <v>911</v>
      </c>
      <c r="E1362" s="99" t="s">
        <v>891</v>
      </c>
      <c r="F1362" s="114">
        <v>0.55462500000000003</v>
      </c>
    </row>
    <row r="1363" spans="1:6">
      <c r="A1363" t="s">
        <v>914</v>
      </c>
      <c r="B1363" s="99" t="s">
        <v>895</v>
      </c>
      <c r="C1363" s="99" t="s">
        <v>894</v>
      </c>
      <c r="D1363" s="99" t="s">
        <v>911</v>
      </c>
      <c r="E1363" s="99" t="s">
        <v>891</v>
      </c>
      <c r="F1363" s="114">
        <v>0</v>
      </c>
    </row>
    <row r="1364" spans="1:6">
      <c r="A1364" t="s">
        <v>13</v>
      </c>
      <c r="B1364" s="99" t="s">
        <v>435</v>
      </c>
      <c r="C1364" s="99" t="s">
        <v>894</v>
      </c>
      <c r="D1364" s="99" t="s">
        <v>911</v>
      </c>
      <c r="E1364" s="99" t="s">
        <v>891</v>
      </c>
      <c r="F1364" s="114">
        <v>0.22737499999999999</v>
      </c>
    </row>
    <row r="1365" spans="1:6">
      <c r="A1365" t="s">
        <v>11</v>
      </c>
      <c r="B1365" s="99" t="s">
        <v>436</v>
      </c>
      <c r="C1365" s="99" t="s">
        <v>894</v>
      </c>
      <c r="D1365" s="99" t="s">
        <v>911</v>
      </c>
      <c r="E1365" s="99" t="s">
        <v>891</v>
      </c>
      <c r="F1365" s="114">
        <v>0.50787499999999997</v>
      </c>
    </row>
    <row r="1366" spans="1:6">
      <c r="A1366" t="s">
        <v>12</v>
      </c>
      <c r="B1366" s="99" t="s">
        <v>437</v>
      </c>
      <c r="C1366" s="99" t="s">
        <v>894</v>
      </c>
      <c r="D1366" s="99" t="s">
        <v>911</v>
      </c>
      <c r="E1366" s="99" t="s">
        <v>891</v>
      </c>
      <c r="F1366" s="114">
        <v>0.53337499999999993</v>
      </c>
    </row>
    <row r="1367" spans="1:6">
      <c r="A1367" t="s">
        <v>543</v>
      </c>
      <c r="B1367" s="99" t="s">
        <v>542</v>
      </c>
      <c r="C1367" s="99" t="s">
        <v>894</v>
      </c>
      <c r="D1367" s="99" t="s">
        <v>911</v>
      </c>
      <c r="E1367" s="99" t="s">
        <v>891</v>
      </c>
      <c r="F1367" s="114">
        <v>0.176375</v>
      </c>
    </row>
    <row r="1368" spans="1:6">
      <c r="A1368" t="s">
        <v>10</v>
      </c>
      <c r="B1368" s="99" t="s">
        <v>438</v>
      </c>
      <c r="C1368" s="99" t="s">
        <v>894</v>
      </c>
      <c r="D1368" s="99" t="s">
        <v>911</v>
      </c>
      <c r="E1368" s="99" t="s">
        <v>891</v>
      </c>
      <c r="F1368" s="114">
        <v>0.22737499999999999</v>
      </c>
    </row>
    <row r="1369" spans="1:6">
      <c r="A1369" t="s">
        <v>9</v>
      </c>
      <c r="B1369" s="99" t="s">
        <v>439</v>
      </c>
      <c r="C1369" s="99" t="s">
        <v>894</v>
      </c>
      <c r="D1369" s="99" t="s">
        <v>911</v>
      </c>
      <c r="E1369" s="99" t="s">
        <v>891</v>
      </c>
      <c r="F1369" s="114">
        <v>0.49299999999999994</v>
      </c>
    </row>
    <row r="1370" spans="1:6">
      <c r="A1370" t="s">
        <v>545</v>
      </c>
      <c r="B1370" s="99" t="s">
        <v>544</v>
      </c>
      <c r="C1370" s="99" t="s">
        <v>894</v>
      </c>
      <c r="D1370" s="99" t="s">
        <v>911</v>
      </c>
      <c r="E1370" s="99" t="s">
        <v>891</v>
      </c>
      <c r="F1370" s="114">
        <v>0.49087500000000001</v>
      </c>
    </row>
    <row r="1371" spans="1:6">
      <c r="A1371" t="s">
        <v>8</v>
      </c>
      <c r="B1371" s="99" t="s">
        <v>440</v>
      </c>
      <c r="C1371" s="99" t="s">
        <v>894</v>
      </c>
      <c r="D1371" s="99" t="s">
        <v>911</v>
      </c>
      <c r="E1371" s="99" t="s">
        <v>891</v>
      </c>
      <c r="F1371" s="114">
        <v>0.48874999999999996</v>
      </c>
    </row>
    <row r="1372" spans="1:6">
      <c r="A1372" t="s">
        <v>7</v>
      </c>
      <c r="B1372" s="99" t="s">
        <v>441</v>
      </c>
      <c r="C1372" s="99" t="s">
        <v>894</v>
      </c>
      <c r="D1372" s="99" t="s">
        <v>911</v>
      </c>
      <c r="E1372" s="99" t="s">
        <v>891</v>
      </c>
      <c r="F1372" s="114">
        <v>0.26774999999999999</v>
      </c>
    </row>
    <row r="1373" spans="1:6">
      <c r="A1373" t="s">
        <v>6</v>
      </c>
      <c r="B1373" s="99" t="s">
        <v>442</v>
      </c>
      <c r="C1373" s="99" t="s">
        <v>894</v>
      </c>
      <c r="D1373" s="99" t="s">
        <v>911</v>
      </c>
      <c r="E1373" s="99" t="s">
        <v>891</v>
      </c>
      <c r="F1373" s="114">
        <v>0.354875</v>
      </c>
    </row>
    <row r="1374" spans="1:6">
      <c r="A1374" t="s">
        <v>2</v>
      </c>
      <c r="B1374" s="99" t="s">
        <v>443</v>
      </c>
      <c r="C1374" s="99" t="s">
        <v>894</v>
      </c>
      <c r="D1374" s="99" t="s">
        <v>911</v>
      </c>
      <c r="E1374" s="99" t="s">
        <v>891</v>
      </c>
      <c r="F1374" s="114">
        <v>0.49299999999999994</v>
      </c>
    </row>
    <row r="1375" spans="1:6">
      <c r="A1375" t="s">
        <v>1</v>
      </c>
      <c r="B1375" s="99" t="s">
        <v>448</v>
      </c>
      <c r="C1375" s="99" t="s">
        <v>894</v>
      </c>
      <c r="D1375" s="99" t="s">
        <v>911</v>
      </c>
      <c r="E1375" s="99" t="s">
        <v>891</v>
      </c>
      <c r="F1375" s="114">
        <v>0.58224999999999993</v>
      </c>
    </row>
    <row r="1376" spans="1:6">
      <c r="A1376" t="s">
        <v>537</v>
      </c>
      <c r="B1376" s="99" t="s">
        <v>334</v>
      </c>
      <c r="C1376" s="99" t="s">
        <v>896</v>
      </c>
      <c r="D1376" s="99" t="s">
        <v>911</v>
      </c>
      <c r="E1376" s="99" t="s">
        <v>891</v>
      </c>
      <c r="F1376" s="114">
        <v>0.26774999999999999</v>
      </c>
    </row>
    <row r="1377" spans="1:6">
      <c r="A1377" t="s">
        <v>26</v>
      </c>
      <c r="B1377" s="99" t="s">
        <v>410</v>
      </c>
      <c r="C1377" s="99" t="s">
        <v>896</v>
      </c>
      <c r="D1377" s="99" t="s">
        <v>911</v>
      </c>
      <c r="E1377" s="99" t="s">
        <v>891</v>
      </c>
      <c r="F1377" s="114">
        <v>0.48237499999999989</v>
      </c>
    </row>
    <row r="1378" spans="1:6">
      <c r="A1378" t="s">
        <v>25</v>
      </c>
      <c r="B1378" s="99" t="s">
        <v>411</v>
      </c>
      <c r="C1378" s="99" t="s">
        <v>896</v>
      </c>
      <c r="D1378" s="99" t="s">
        <v>911</v>
      </c>
      <c r="E1378" s="99" t="s">
        <v>891</v>
      </c>
      <c r="F1378" s="114">
        <v>0.363375</v>
      </c>
    </row>
    <row r="1379" spans="1:6">
      <c r="A1379" t="s">
        <v>23</v>
      </c>
      <c r="B1379" s="99" t="s">
        <v>412</v>
      </c>
      <c r="C1379" s="99" t="s">
        <v>896</v>
      </c>
      <c r="D1379" s="99" t="s">
        <v>911</v>
      </c>
      <c r="E1379" s="99" t="s">
        <v>891</v>
      </c>
      <c r="F1379" s="114">
        <v>0.16575000000000001</v>
      </c>
    </row>
    <row r="1380" spans="1:6">
      <c r="A1380" t="s">
        <v>17</v>
      </c>
      <c r="B1380" s="99" t="s">
        <v>414</v>
      </c>
      <c r="C1380" s="99" t="s">
        <v>896</v>
      </c>
      <c r="D1380" s="99" t="s">
        <v>911</v>
      </c>
      <c r="E1380" s="99" t="s">
        <v>891</v>
      </c>
      <c r="F1380" s="114">
        <v>0.541875</v>
      </c>
    </row>
    <row r="1381" spans="1:6">
      <c r="A1381" t="s">
        <v>21</v>
      </c>
      <c r="B1381" s="99" t="s">
        <v>415</v>
      </c>
      <c r="C1381" s="99" t="s">
        <v>896</v>
      </c>
      <c r="D1381" s="99" t="s">
        <v>911</v>
      </c>
      <c r="E1381" s="99" t="s">
        <v>891</v>
      </c>
      <c r="F1381" s="114">
        <v>0.54400000000000004</v>
      </c>
    </row>
    <row r="1382" spans="1:6">
      <c r="A1382" t="s">
        <v>20</v>
      </c>
      <c r="B1382" s="99" t="s">
        <v>416</v>
      </c>
      <c r="C1382" s="99" t="s">
        <v>896</v>
      </c>
      <c r="D1382" s="99" t="s">
        <v>911</v>
      </c>
      <c r="E1382" s="99" t="s">
        <v>891</v>
      </c>
      <c r="F1382" s="114">
        <v>0.52274999999999994</v>
      </c>
    </row>
    <row r="1383" spans="1:6">
      <c r="A1383" t="s">
        <v>3</v>
      </c>
      <c r="B1383" s="99" t="s">
        <v>418</v>
      </c>
      <c r="C1383" s="99" t="s">
        <v>896</v>
      </c>
      <c r="D1383" s="99" t="s">
        <v>911</v>
      </c>
      <c r="E1383" s="99" t="s">
        <v>891</v>
      </c>
      <c r="F1383" s="114">
        <v>0.33829999999999999</v>
      </c>
    </row>
    <row r="1384" spans="1:6">
      <c r="A1384" t="s">
        <v>19</v>
      </c>
      <c r="B1384" s="99" t="s">
        <v>419</v>
      </c>
      <c r="C1384" s="99" t="s">
        <v>896</v>
      </c>
      <c r="D1384" s="99" t="s">
        <v>911</v>
      </c>
      <c r="E1384" s="99" t="s">
        <v>891</v>
      </c>
      <c r="F1384" s="114">
        <v>0.53549999999999998</v>
      </c>
    </row>
    <row r="1385" spans="1:6">
      <c r="A1385" t="s">
        <v>18</v>
      </c>
      <c r="B1385" s="99" t="s">
        <v>420</v>
      </c>
      <c r="C1385" s="99" t="s">
        <v>896</v>
      </c>
      <c r="D1385" s="99" t="s">
        <v>911</v>
      </c>
      <c r="E1385" s="99" t="s">
        <v>891</v>
      </c>
      <c r="F1385" s="114">
        <v>0.46112499999999995</v>
      </c>
    </row>
    <row r="1386" spans="1:6">
      <c r="A1386" t="s">
        <v>16</v>
      </c>
      <c r="B1386" s="99" t="s">
        <v>417</v>
      </c>
      <c r="C1386" s="99" t="s">
        <v>896</v>
      </c>
      <c r="D1386" s="99" t="s">
        <v>911</v>
      </c>
      <c r="E1386" s="99" t="s">
        <v>891</v>
      </c>
      <c r="F1386" s="114">
        <v>0.33787499999999998</v>
      </c>
    </row>
    <row r="1387" spans="1:6">
      <c r="A1387" t="s">
        <v>24</v>
      </c>
      <c r="B1387" s="99" t="s">
        <v>431</v>
      </c>
      <c r="C1387" s="99" t="s">
        <v>896</v>
      </c>
      <c r="D1387" s="99" t="s">
        <v>911</v>
      </c>
      <c r="E1387" s="99" t="s">
        <v>891</v>
      </c>
      <c r="F1387" s="114">
        <v>0.28050000000000003</v>
      </c>
    </row>
    <row r="1388" spans="1:6">
      <c r="A1388" t="s">
        <v>14</v>
      </c>
      <c r="B1388" s="99" t="s">
        <v>433</v>
      </c>
      <c r="C1388" s="99" t="s">
        <v>896</v>
      </c>
      <c r="D1388" s="99" t="s">
        <v>911</v>
      </c>
      <c r="E1388" s="99" t="s">
        <v>891</v>
      </c>
      <c r="F1388" s="114">
        <v>0.57587500000000003</v>
      </c>
    </row>
    <row r="1389" spans="1:6">
      <c r="A1389" t="s">
        <v>914</v>
      </c>
      <c r="B1389" s="99" t="s">
        <v>895</v>
      </c>
      <c r="C1389" s="99" t="s">
        <v>896</v>
      </c>
      <c r="D1389" s="99" t="s">
        <v>911</v>
      </c>
      <c r="E1389" s="99" t="s">
        <v>891</v>
      </c>
      <c r="F1389" s="114">
        <v>0</v>
      </c>
    </row>
    <row r="1390" spans="1:6">
      <c r="A1390" t="s">
        <v>13</v>
      </c>
      <c r="B1390" s="99" t="s">
        <v>435</v>
      </c>
      <c r="C1390" s="99" t="s">
        <v>896</v>
      </c>
      <c r="D1390" s="99" t="s">
        <v>911</v>
      </c>
      <c r="E1390" s="99" t="s">
        <v>891</v>
      </c>
      <c r="F1390" s="114">
        <v>0.28050000000000003</v>
      </c>
    </row>
    <row r="1391" spans="1:6">
      <c r="A1391" t="s">
        <v>11</v>
      </c>
      <c r="B1391" s="99" t="s">
        <v>436</v>
      </c>
      <c r="C1391" s="99" t="s">
        <v>896</v>
      </c>
      <c r="D1391" s="99" t="s">
        <v>911</v>
      </c>
      <c r="E1391" s="99" t="s">
        <v>891</v>
      </c>
      <c r="F1391" s="114">
        <v>0.51637499999999992</v>
      </c>
    </row>
    <row r="1392" spans="1:6">
      <c r="A1392" t="s">
        <v>12</v>
      </c>
      <c r="B1392" s="99" t="s">
        <v>437</v>
      </c>
      <c r="C1392" s="99" t="s">
        <v>896</v>
      </c>
      <c r="D1392" s="99" t="s">
        <v>911</v>
      </c>
      <c r="E1392" s="99" t="s">
        <v>891</v>
      </c>
      <c r="F1392" s="114">
        <v>0.53337499999999993</v>
      </c>
    </row>
    <row r="1393" spans="1:6">
      <c r="A1393" t="s">
        <v>543</v>
      </c>
      <c r="B1393" s="99" t="s">
        <v>542</v>
      </c>
      <c r="C1393" s="99" t="s">
        <v>896</v>
      </c>
      <c r="D1393" s="99" t="s">
        <v>911</v>
      </c>
      <c r="E1393" s="99" t="s">
        <v>891</v>
      </c>
      <c r="F1393" s="114">
        <v>0.28475000000000006</v>
      </c>
    </row>
    <row r="1394" spans="1:6">
      <c r="A1394" t="s">
        <v>10</v>
      </c>
      <c r="B1394" s="99" t="s">
        <v>438</v>
      </c>
      <c r="C1394" s="99" t="s">
        <v>896</v>
      </c>
      <c r="D1394" s="99" t="s">
        <v>911</v>
      </c>
      <c r="E1394" s="99" t="s">
        <v>891</v>
      </c>
      <c r="F1394" s="114">
        <v>0.26350000000000001</v>
      </c>
    </row>
    <row r="1395" spans="1:6">
      <c r="A1395" t="s">
        <v>9</v>
      </c>
      <c r="B1395" s="99" t="s">
        <v>439</v>
      </c>
      <c r="C1395" s="99" t="s">
        <v>896</v>
      </c>
      <c r="D1395" s="99" t="s">
        <v>911</v>
      </c>
      <c r="E1395" s="99" t="s">
        <v>891</v>
      </c>
      <c r="F1395" s="114">
        <v>0.52274999999999994</v>
      </c>
    </row>
    <row r="1396" spans="1:6">
      <c r="A1396" t="s">
        <v>545</v>
      </c>
      <c r="B1396" s="99" t="s">
        <v>544</v>
      </c>
      <c r="C1396" s="99" t="s">
        <v>896</v>
      </c>
      <c r="D1396" s="99" t="s">
        <v>911</v>
      </c>
      <c r="E1396" s="99" t="s">
        <v>891</v>
      </c>
      <c r="F1396" s="114">
        <v>0.4993749999999999</v>
      </c>
    </row>
    <row r="1397" spans="1:6">
      <c r="A1397" t="s">
        <v>8</v>
      </c>
      <c r="B1397" s="99" t="s">
        <v>440</v>
      </c>
      <c r="C1397" s="99" t="s">
        <v>896</v>
      </c>
      <c r="D1397" s="99" t="s">
        <v>911</v>
      </c>
      <c r="E1397" s="99" t="s">
        <v>891</v>
      </c>
      <c r="F1397" s="114">
        <v>0.52487499999999998</v>
      </c>
    </row>
    <row r="1398" spans="1:6">
      <c r="A1398" t="s">
        <v>7</v>
      </c>
      <c r="B1398" s="99" t="s">
        <v>441</v>
      </c>
      <c r="C1398" s="99" t="s">
        <v>896</v>
      </c>
      <c r="D1398" s="99" t="s">
        <v>911</v>
      </c>
      <c r="E1398" s="99" t="s">
        <v>891</v>
      </c>
      <c r="F1398" s="114">
        <v>0.33477249999999997</v>
      </c>
    </row>
    <row r="1399" spans="1:6">
      <c r="A1399" t="s">
        <v>6</v>
      </c>
      <c r="B1399" s="99" t="s">
        <v>442</v>
      </c>
      <c r="C1399" s="99" t="s">
        <v>896</v>
      </c>
      <c r="D1399" s="99" t="s">
        <v>911</v>
      </c>
      <c r="E1399" s="99" t="s">
        <v>891</v>
      </c>
      <c r="F1399" s="114">
        <v>0.38887500000000003</v>
      </c>
    </row>
    <row r="1400" spans="1:6">
      <c r="A1400" t="s">
        <v>2</v>
      </c>
      <c r="B1400" s="99" t="s">
        <v>443</v>
      </c>
      <c r="C1400" s="99" t="s">
        <v>896</v>
      </c>
      <c r="D1400" s="99" t="s">
        <v>911</v>
      </c>
      <c r="E1400" s="99" t="s">
        <v>891</v>
      </c>
      <c r="F1400" s="114">
        <v>0.53125</v>
      </c>
    </row>
    <row r="1401" spans="1:6">
      <c r="A1401" t="s">
        <v>1</v>
      </c>
      <c r="B1401" s="99" t="s">
        <v>448</v>
      </c>
      <c r="C1401" s="99" t="s">
        <v>896</v>
      </c>
      <c r="D1401" s="99" t="s">
        <v>911</v>
      </c>
      <c r="E1401" s="99" t="s">
        <v>891</v>
      </c>
      <c r="F1401" s="114">
        <v>0.55462500000000003</v>
      </c>
    </row>
    <row r="1402" spans="1:6">
      <c r="A1402" t="s">
        <v>537</v>
      </c>
      <c r="B1402" s="99" t="s">
        <v>334</v>
      </c>
      <c r="C1402" s="99" t="s">
        <v>897</v>
      </c>
      <c r="D1402" s="99" t="s">
        <v>911</v>
      </c>
      <c r="E1402" s="99" t="s">
        <v>891</v>
      </c>
      <c r="F1402" s="114">
        <v>0.30174999999999996</v>
      </c>
    </row>
    <row r="1403" spans="1:6">
      <c r="A1403" t="s">
        <v>26</v>
      </c>
      <c r="B1403" s="99" t="s">
        <v>410</v>
      </c>
      <c r="C1403" s="99" t="s">
        <v>897</v>
      </c>
      <c r="D1403" s="99" t="s">
        <v>911</v>
      </c>
      <c r="E1403" s="99" t="s">
        <v>891</v>
      </c>
      <c r="F1403" s="114">
        <v>0.49087500000000001</v>
      </c>
    </row>
    <row r="1404" spans="1:6">
      <c r="A1404" t="s">
        <v>25</v>
      </c>
      <c r="B1404" s="99" t="s">
        <v>411</v>
      </c>
      <c r="C1404" s="99" t="s">
        <v>897</v>
      </c>
      <c r="D1404" s="99" t="s">
        <v>911</v>
      </c>
      <c r="E1404" s="99" t="s">
        <v>891</v>
      </c>
      <c r="F1404" s="114">
        <v>0.422875</v>
      </c>
    </row>
    <row r="1405" spans="1:6">
      <c r="A1405" t="s">
        <v>23</v>
      </c>
      <c r="B1405" s="99" t="s">
        <v>412</v>
      </c>
      <c r="C1405" s="99" t="s">
        <v>897</v>
      </c>
      <c r="D1405" s="99" t="s">
        <v>911</v>
      </c>
      <c r="E1405" s="99" t="s">
        <v>891</v>
      </c>
      <c r="F1405" s="114">
        <v>0.24012499999999998</v>
      </c>
    </row>
    <row r="1406" spans="1:6">
      <c r="A1406" t="s">
        <v>17</v>
      </c>
      <c r="B1406" s="99" t="s">
        <v>414</v>
      </c>
      <c r="C1406" s="99" t="s">
        <v>897</v>
      </c>
      <c r="D1406" s="99" t="s">
        <v>911</v>
      </c>
      <c r="E1406" s="99" t="s">
        <v>891</v>
      </c>
      <c r="F1406" s="114">
        <v>0.56737499999999996</v>
      </c>
    </row>
    <row r="1407" spans="1:6">
      <c r="A1407" t="s">
        <v>21</v>
      </c>
      <c r="B1407" s="99" t="s">
        <v>415</v>
      </c>
      <c r="C1407" s="99" t="s">
        <v>897</v>
      </c>
      <c r="D1407" s="99" t="s">
        <v>911</v>
      </c>
      <c r="E1407" s="99" t="s">
        <v>891</v>
      </c>
      <c r="F1407" s="114">
        <v>0.5525000000000001</v>
      </c>
    </row>
    <row r="1408" spans="1:6">
      <c r="A1408" t="s">
        <v>20</v>
      </c>
      <c r="B1408" s="99" t="s">
        <v>416</v>
      </c>
      <c r="C1408" s="99" t="s">
        <v>897</v>
      </c>
      <c r="D1408" s="99" t="s">
        <v>911</v>
      </c>
      <c r="E1408" s="99" t="s">
        <v>891</v>
      </c>
      <c r="F1408" s="114">
        <v>0.56525000000000003</v>
      </c>
    </row>
    <row r="1409" spans="1:6">
      <c r="A1409" t="s">
        <v>3</v>
      </c>
      <c r="B1409" s="99" t="s">
        <v>418</v>
      </c>
      <c r="C1409" s="99" t="s">
        <v>897</v>
      </c>
      <c r="D1409" s="99" t="s">
        <v>911</v>
      </c>
      <c r="E1409" s="99" t="s">
        <v>891</v>
      </c>
      <c r="F1409" s="114">
        <v>0.33980874999999999</v>
      </c>
    </row>
    <row r="1410" spans="1:6">
      <c r="A1410" t="s">
        <v>19</v>
      </c>
      <c r="B1410" s="99" t="s">
        <v>419</v>
      </c>
      <c r="C1410" s="99" t="s">
        <v>897</v>
      </c>
      <c r="D1410" s="99" t="s">
        <v>911</v>
      </c>
      <c r="E1410" s="99" t="s">
        <v>891</v>
      </c>
      <c r="F1410" s="114">
        <v>0.53974999999999995</v>
      </c>
    </row>
    <row r="1411" spans="1:6">
      <c r="A1411" t="s">
        <v>18</v>
      </c>
      <c r="B1411" s="99" t="s">
        <v>420</v>
      </c>
      <c r="C1411" s="99" t="s">
        <v>897</v>
      </c>
      <c r="D1411" s="99" t="s">
        <v>911</v>
      </c>
      <c r="E1411" s="99" t="s">
        <v>891</v>
      </c>
      <c r="F1411" s="114">
        <v>0.46962500000000007</v>
      </c>
    </row>
    <row r="1412" spans="1:6">
      <c r="A1412" t="s">
        <v>16</v>
      </c>
      <c r="B1412" s="99" t="s">
        <v>417</v>
      </c>
      <c r="C1412" s="99" t="s">
        <v>897</v>
      </c>
      <c r="D1412" s="99" t="s">
        <v>911</v>
      </c>
      <c r="E1412" s="99" t="s">
        <v>891</v>
      </c>
      <c r="F1412" s="114">
        <v>0.39312499999999995</v>
      </c>
    </row>
    <row r="1413" spans="1:6">
      <c r="A1413" t="s">
        <v>24</v>
      </c>
      <c r="B1413" s="99" t="s">
        <v>431</v>
      </c>
      <c r="C1413" s="99" t="s">
        <v>897</v>
      </c>
      <c r="D1413" s="99" t="s">
        <v>911</v>
      </c>
      <c r="E1413" s="99" t="s">
        <v>891</v>
      </c>
      <c r="F1413" s="114">
        <v>0.25924999999999998</v>
      </c>
    </row>
    <row r="1414" spans="1:6">
      <c r="A1414" t="s">
        <v>14</v>
      </c>
      <c r="B1414" s="99" t="s">
        <v>433</v>
      </c>
      <c r="C1414" s="99" t="s">
        <v>897</v>
      </c>
      <c r="D1414" s="99" t="s">
        <v>911</v>
      </c>
      <c r="E1414" s="99" t="s">
        <v>891</v>
      </c>
      <c r="F1414" s="114">
        <v>0.56525000000000003</v>
      </c>
    </row>
    <row r="1415" spans="1:6">
      <c r="A1415" t="s">
        <v>914</v>
      </c>
      <c r="B1415" s="99" t="s">
        <v>895</v>
      </c>
      <c r="C1415" s="99" t="s">
        <v>897</v>
      </c>
      <c r="D1415" s="99" t="s">
        <v>911</v>
      </c>
      <c r="E1415" s="99" t="s">
        <v>891</v>
      </c>
      <c r="F1415" s="114">
        <v>0</v>
      </c>
    </row>
    <row r="1416" spans="1:6">
      <c r="A1416" t="s">
        <v>13</v>
      </c>
      <c r="B1416" s="99" t="s">
        <v>435</v>
      </c>
      <c r="C1416" s="99" t="s">
        <v>897</v>
      </c>
      <c r="D1416" s="99" t="s">
        <v>911</v>
      </c>
      <c r="E1416" s="99" t="s">
        <v>891</v>
      </c>
      <c r="F1416" s="114">
        <v>0.29112499999999997</v>
      </c>
    </row>
    <row r="1417" spans="1:6">
      <c r="A1417" t="s">
        <v>11</v>
      </c>
      <c r="B1417" s="99" t="s">
        <v>436</v>
      </c>
      <c r="C1417" s="99" t="s">
        <v>897</v>
      </c>
      <c r="D1417" s="99" t="s">
        <v>911</v>
      </c>
      <c r="E1417" s="99" t="s">
        <v>891</v>
      </c>
      <c r="F1417" s="114">
        <v>0.55249999999999999</v>
      </c>
    </row>
    <row r="1418" spans="1:6">
      <c r="A1418" t="s">
        <v>12</v>
      </c>
      <c r="B1418" s="99" t="s">
        <v>437</v>
      </c>
      <c r="C1418" s="99" t="s">
        <v>897</v>
      </c>
      <c r="D1418" s="99" t="s">
        <v>911</v>
      </c>
      <c r="E1418" s="99" t="s">
        <v>891</v>
      </c>
      <c r="F1418" s="114">
        <v>0.57587500000000003</v>
      </c>
    </row>
    <row r="1419" spans="1:6">
      <c r="A1419" t="s">
        <v>543</v>
      </c>
      <c r="B1419" s="99" t="s">
        <v>542</v>
      </c>
      <c r="C1419" s="99" t="s">
        <v>897</v>
      </c>
      <c r="D1419" s="99" t="s">
        <v>911</v>
      </c>
      <c r="E1419" s="99" t="s">
        <v>891</v>
      </c>
      <c r="F1419" s="114">
        <v>0.24012499999999998</v>
      </c>
    </row>
    <row r="1420" spans="1:6">
      <c r="A1420" t="s">
        <v>10</v>
      </c>
      <c r="B1420" s="99" t="s">
        <v>438</v>
      </c>
      <c r="C1420" s="99" t="s">
        <v>897</v>
      </c>
      <c r="D1420" s="99" t="s">
        <v>911</v>
      </c>
      <c r="E1420" s="99" t="s">
        <v>891</v>
      </c>
      <c r="F1420" s="114">
        <v>0.29749999999999999</v>
      </c>
    </row>
    <row r="1421" spans="1:6">
      <c r="A1421" t="s">
        <v>9</v>
      </c>
      <c r="B1421" s="99" t="s">
        <v>439</v>
      </c>
      <c r="C1421" s="99" t="s">
        <v>897</v>
      </c>
      <c r="D1421" s="99" t="s">
        <v>911</v>
      </c>
      <c r="E1421" s="99" t="s">
        <v>891</v>
      </c>
      <c r="F1421" s="114">
        <v>0.53125</v>
      </c>
    </row>
    <row r="1422" spans="1:6">
      <c r="A1422" t="s">
        <v>545</v>
      </c>
      <c r="B1422" s="99" t="s">
        <v>544</v>
      </c>
      <c r="C1422" s="99" t="s">
        <v>897</v>
      </c>
      <c r="D1422" s="99" t="s">
        <v>911</v>
      </c>
      <c r="E1422" s="99" t="s">
        <v>891</v>
      </c>
      <c r="F1422" s="114">
        <v>0.50574999999999992</v>
      </c>
    </row>
    <row r="1423" spans="1:6">
      <c r="A1423" t="s">
        <v>8</v>
      </c>
      <c r="B1423" s="99" t="s">
        <v>440</v>
      </c>
      <c r="C1423" s="99" t="s">
        <v>897</v>
      </c>
      <c r="D1423" s="99" t="s">
        <v>911</v>
      </c>
      <c r="E1423" s="99" t="s">
        <v>891</v>
      </c>
      <c r="F1423" s="114">
        <v>0.53125</v>
      </c>
    </row>
    <row r="1424" spans="1:6">
      <c r="A1424" t="s">
        <v>7</v>
      </c>
      <c r="B1424" s="99" t="s">
        <v>441</v>
      </c>
      <c r="C1424" s="99" t="s">
        <v>897</v>
      </c>
      <c r="D1424" s="99" t="s">
        <v>911</v>
      </c>
      <c r="E1424" s="99" t="s">
        <v>891</v>
      </c>
      <c r="F1424" s="114">
        <v>0.37013250000000003</v>
      </c>
    </row>
    <row r="1425" spans="1:6">
      <c r="A1425" t="s">
        <v>6</v>
      </c>
      <c r="B1425" s="99" t="s">
        <v>442</v>
      </c>
      <c r="C1425" s="99" t="s">
        <v>897</v>
      </c>
      <c r="D1425" s="99" t="s">
        <v>911</v>
      </c>
      <c r="E1425" s="99" t="s">
        <v>891</v>
      </c>
      <c r="F1425" s="114">
        <v>0.41437500000000005</v>
      </c>
    </row>
    <row r="1426" spans="1:6">
      <c r="A1426" t="s">
        <v>2</v>
      </c>
      <c r="B1426" s="99" t="s">
        <v>443</v>
      </c>
      <c r="C1426" s="99" t="s">
        <v>897</v>
      </c>
      <c r="D1426" s="99" t="s">
        <v>911</v>
      </c>
      <c r="E1426" s="99" t="s">
        <v>891</v>
      </c>
      <c r="F1426" s="114">
        <v>0.54400000000000004</v>
      </c>
    </row>
    <row r="1427" spans="1:6">
      <c r="A1427" t="s">
        <v>1</v>
      </c>
      <c r="B1427" s="99" t="s">
        <v>448</v>
      </c>
      <c r="C1427" s="99" t="s">
        <v>897</v>
      </c>
      <c r="D1427" s="99" t="s">
        <v>911</v>
      </c>
      <c r="E1427" s="99" t="s">
        <v>891</v>
      </c>
      <c r="F1427" s="114">
        <v>0.60137499999999999</v>
      </c>
    </row>
    <row r="1428" spans="1:6">
      <c r="A1428" t="s">
        <v>537</v>
      </c>
      <c r="B1428" s="99" t="s">
        <v>334</v>
      </c>
      <c r="C1428" s="99" t="s">
        <v>898</v>
      </c>
      <c r="D1428" s="99" t="s">
        <v>911</v>
      </c>
      <c r="E1428" s="99" t="s">
        <v>891</v>
      </c>
      <c r="F1428" s="114">
        <v>0.24862499999999998</v>
      </c>
    </row>
    <row r="1429" spans="1:6">
      <c r="A1429" t="s">
        <v>26</v>
      </c>
      <c r="B1429" s="99" t="s">
        <v>410</v>
      </c>
      <c r="C1429" s="99" t="s">
        <v>898</v>
      </c>
      <c r="D1429" s="99" t="s">
        <v>911</v>
      </c>
      <c r="E1429" s="99" t="s">
        <v>891</v>
      </c>
      <c r="F1429" s="114">
        <v>0.39100000000000007</v>
      </c>
    </row>
    <row r="1430" spans="1:6">
      <c r="A1430" t="s">
        <v>25</v>
      </c>
      <c r="B1430" s="99" t="s">
        <v>411</v>
      </c>
      <c r="C1430" s="99" t="s">
        <v>898</v>
      </c>
      <c r="D1430" s="99" t="s">
        <v>911</v>
      </c>
      <c r="E1430" s="99" t="s">
        <v>891</v>
      </c>
      <c r="F1430" s="114">
        <v>0.28475000000000006</v>
      </c>
    </row>
    <row r="1431" spans="1:6">
      <c r="A1431" t="s">
        <v>23</v>
      </c>
      <c r="B1431" s="99" t="s">
        <v>412</v>
      </c>
      <c r="C1431" s="99" t="s">
        <v>898</v>
      </c>
      <c r="D1431" s="99" t="s">
        <v>911</v>
      </c>
      <c r="E1431" s="99" t="s">
        <v>891</v>
      </c>
      <c r="F1431" s="114">
        <v>0.23375000000000001</v>
      </c>
    </row>
    <row r="1432" spans="1:6">
      <c r="A1432" t="s">
        <v>17</v>
      </c>
      <c r="B1432" s="99" t="s">
        <v>414</v>
      </c>
      <c r="C1432" s="99" t="s">
        <v>898</v>
      </c>
      <c r="D1432" s="99" t="s">
        <v>911</v>
      </c>
      <c r="E1432" s="99" t="s">
        <v>891</v>
      </c>
      <c r="F1432" s="114">
        <v>0.46750000000000003</v>
      </c>
    </row>
    <row r="1433" spans="1:6">
      <c r="A1433" t="s">
        <v>21</v>
      </c>
      <c r="B1433" s="99" t="s">
        <v>415</v>
      </c>
      <c r="C1433" s="99" t="s">
        <v>898</v>
      </c>
      <c r="D1433" s="99" t="s">
        <v>911</v>
      </c>
      <c r="E1433" s="99" t="s">
        <v>891</v>
      </c>
      <c r="F1433" s="114">
        <v>0.42499999999999993</v>
      </c>
    </row>
    <row r="1434" spans="1:6">
      <c r="A1434" t="s">
        <v>20</v>
      </c>
      <c r="B1434" s="99" t="s">
        <v>416</v>
      </c>
      <c r="C1434" s="99" t="s">
        <v>898</v>
      </c>
      <c r="D1434" s="99" t="s">
        <v>911</v>
      </c>
      <c r="E1434" s="99" t="s">
        <v>891</v>
      </c>
      <c r="F1434" s="114">
        <v>0.40587499999999999</v>
      </c>
    </row>
    <row r="1435" spans="1:6">
      <c r="A1435" t="s">
        <v>3</v>
      </c>
      <c r="B1435" s="99" t="s">
        <v>418</v>
      </c>
      <c r="C1435" s="99" t="s">
        <v>898</v>
      </c>
      <c r="D1435" s="99" t="s">
        <v>911</v>
      </c>
      <c r="E1435" s="99" t="s">
        <v>891</v>
      </c>
      <c r="F1435" s="114">
        <v>0.30175000000000002</v>
      </c>
    </row>
    <row r="1436" spans="1:6">
      <c r="A1436" t="s">
        <v>19</v>
      </c>
      <c r="B1436" s="99" t="s">
        <v>419</v>
      </c>
      <c r="C1436" s="99" t="s">
        <v>898</v>
      </c>
      <c r="D1436" s="99" t="s">
        <v>911</v>
      </c>
      <c r="E1436" s="99" t="s">
        <v>891</v>
      </c>
      <c r="F1436" s="114">
        <v>0.422875</v>
      </c>
    </row>
    <row r="1437" spans="1:6">
      <c r="A1437" t="s">
        <v>18</v>
      </c>
      <c r="B1437" s="99" t="s">
        <v>420</v>
      </c>
      <c r="C1437" s="99" t="s">
        <v>898</v>
      </c>
      <c r="D1437" s="99" t="s">
        <v>911</v>
      </c>
      <c r="E1437" s="99" t="s">
        <v>891</v>
      </c>
      <c r="F1437" s="114">
        <v>0.42712499999999992</v>
      </c>
    </row>
    <row r="1438" spans="1:6">
      <c r="A1438" t="s">
        <v>16</v>
      </c>
      <c r="B1438" s="99" t="s">
        <v>417</v>
      </c>
      <c r="C1438" s="99" t="s">
        <v>898</v>
      </c>
      <c r="D1438" s="99" t="s">
        <v>911</v>
      </c>
      <c r="E1438" s="99" t="s">
        <v>891</v>
      </c>
      <c r="F1438" s="114">
        <v>0.26987499999999998</v>
      </c>
    </row>
    <row r="1439" spans="1:6">
      <c r="A1439" t="s">
        <v>24</v>
      </c>
      <c r="B1439" s="99" t="s">
        <v>431</v>
      </c>
      <c r="C1439" s="99" t="s">
        <v>898</v>
      </c>
      <c r="D1439" s="99" t="s">
        <v>911</v>
      </c>
      <c r="E1439" s="99" t="s">
        <v>891</v>
      </c>
      <c r="F1439" s="114">
        <v>0.20824999999999999</v>
      </c>
    </row>
    <row r="1440" spans="1:6">
      <c r="A1440" t="s">
        <v>14</v>
      </c>
      <c r="B1440" s="99" t="s">
        <v>433</v>
      </c>
      <c r="C1440" s="99" t="s">
        <v>898</v>
      </c>
      <c r="D1440" s="99" t="s">
        <v>911</v>
      </c>
      <c r="E1440" s="99" t="s">
        <v>891</v>
      </c>
      <c r="F1440" s="114">
        <v>0.48662499999999997</v>
      </c>
    </row>
    <row r="1441" spans="1:6">
      <c r="A1441" t="s">
        <v>914</v>
      </c>
      <c r="B1441" s="99" t="s">
        <v>895</v>
      </c>
      <c r="C1441" s="99" t="s">
        <v>898</v>
      </c>
      <c r="D1441" s="99" t="s">
        <v>911</v>
      </c>
      <c r="E1441" s="99" t="s">
        <v>891</v>
      </c>
      <c r="F1441" s="114">
        <v>0</v>
      </c>
    </row>
    <row r="1442" spans="1:6">
      <c r="A1442" t="s">
        <v>13</v>
      </c>
      <c r="B1442" s="99" t="s">
        <v>435</v>
      </c>
      <c r="C1442" s="99" t="s">
        <v>898</v>
      </c>
      <c r="D1442" s="99" t="s">
        <v>911</v>
      </c>
      <c r="E1442" s="99" t="s">
        <v>891</v>
      </c>
      <c r="F1442" s="114">
        <v>0.24650000000000002</v>
      </c>
    </row>
    <row r="1443" spans="1:6">
      <c r="A1443" t="s">
        <v>11</v>
      </c>
      <c r="B1443" s="99" t="s">
        <v>436</v>
      </c>
      <c r="C1443" s="99" t="s">
        <v>898</v>
      </c>
      <c r="D1443" s="99" t="s">
        <v>911</v>
      </c>
      <c r="E1443" s="99" t="s">
        <v>891</v>
      </c>
      <c r="F1443" s="114">
        <v>0.37400000000000005</v>
      </c>
    </row>
    <row r="1444" spans="1:6">
      <c r="A1444" t="s">
        <v>12</v>
      </c>
      <c r="B1444" s="99" t="s">
        <v>437</v>
      </c>
      <c r="C1444" s="99" t="s">
        <v>898</v>
      </c>
      <c r="D1444" s="99" t="s">
        <v>911</v>
      </c>
      <c r="E1444" s="99" t="s">
        <v>891</v>
      </c>
      <c r="F1444" s="114">
        <v>0.39737499999999992</v>
      </c>
    </row>
    <row r="1445" spans="1:6">
      <c r="A1445" t="s">
        <v>543</v>
      </c>
      <c r="B1445" s="99" t="s">
        <v>542</v>
      </c>
      <c r="C1445" s="99" t="s">
        <v>898</v>
      </c>
      <c r="D1445" s="99" t="s">
        <v>911</v>
      </c>
      <c r="E1445" s="99" t="s">
        <v>891</v>
      </c>
      <c r="F1445" s="114">
        <v>0.18275000000000002</v>
      </c>
    </row>
    <row r="1446" spans="1:6">
      <c r="A1446" t="s">
        <v>10</v>
      </c>
      <c r="B1446" s="99" t="s">
        <v>438</v>
      </c>
      <c r="C1446" s="99" t="s">
        <v>898</v>
      </c>
      <c r="D1446" s="99" t="s">
        <v>911</v>
      </c>
      <c r="E1446" s="99" t="s">
        <v>891</v>
      </c>
      <c r="F1446" s="114">
        <v>0.32937500000000003</v>
      </c>
    </row>
    <row r="1447" spans="1:6">
      <c r="A1447" t="s">
        <v>9</v>
      </c>
      <c r="B1447" s="99" t="s">
        <v>439</v>
      </c>
      <c r="C1447" s="99" t="s">
        <v>898</v>
      </c>
      <c r="D1447" s="99" t="s">
        <v>911</v>
      </c>
      <c r="E1447" s="99" t="s">
        <v>891</v>
      </c>
      <c r="F1447" s="114">
        <v>0.41012500000000002</v>
      </c>
    </row>
    <row r="1448" spans="1:6">
      <c r="A1448" t="s">
        <v>545</v>
      </c>
      <c r="B1448" s="99" t="s">
        <v>544</v>
      </c>
      <c r="C1448" s="99" t="s">
        <v>898</v>
      </c>
      <c r="D1448" s="99" t="s">
        <v>911</v>
      </c>
      <c r="E1448" s="99" t="s">
        <v>891</v>
      </c>
      <c r="F1448" s="114">
        <v>0.42924999999999996</v>
      </c>
    </row>
    <row r="1449" spans="1:6">
      <c r="A1449" t="s">
        <v>8</v>
      </c>
      <c r="B1449" s="99" t="s">
        <v>440</v>
      </c>
      <c r="C1449" s="99" t="s">
        <v>898</v>
      </c>
      <c r="D1449" s="99" t="s">
        <v>911</v>
      </c>
      <c r="E1449" s="99" t="s">
        <v>891</v>
      </c>
      <c r="F1449" s="114">
        <v>0.38675000000000004</v>
      </c>
    </row>
    <row r="1450" spans="1:6">
      <c r="A1450" t="s">
        <v>7</v>
      </c>
      <c r="B1450" s="99" t="s">
        <v>441</v>
      </c>
      <c r="C1450" s="99" t="s">
        <v>898</v>
      </c>
      <c r="D1450" s="99" t="s">
        <v>911</v>
      </c>
      <c r="E1450" s="99" t="s">
        <v>891</v>
      </c>
      <c r="F1450" s="114">
        <v>0.32725000000000004</v>
      </c>
    </row>
    <row r="1451" spans="1:6">
      <c r="A1451" t="s">
        <v>6</v>
      </c>
      <c r="B1451" s="99" t="s">
        <v>442</v>
      </c>
      <c r="C1451" s="99" t="s">
        <v>898</v>
      </c>
      <c r="D1451" s="99" t="s">
        <v>911</v>
      </c>
      <c r="E1451" s="99" t="s">
        <v>891</v>
      </c>
      <c r="F1451" s="114">
        <v>0.34637499999999999</v>
      </c>
    </row>
    <row r="1452" spans="1:6">
      <c r="A1452" t="s">
        <v>2</v>
      </c>
      <c r="B1452" s="99" t="s">
        <v>443</v>
      </c>
      <c r="C1452" s="99" t="s">
        <v>898</v>
      </c>
      <c r="D1452" s="99" t="s">
        <v>911</v>
      </c>
      <c r="E1452" s="99" t="s">
        <v>891</v>
      </c>
      <c r="F1452" s="114">
        <v>0.38462500000000005</v>
      </c>
    </row>
    <row r="1453" spans="1:6">
      <c r="A1453" t="s">
        <v>1</v>
      </c>
      <c r="B1453" s="99" t="s">
        <v>448</v>
      </c>
      <c r="C1453" s="99" t="s">
        <v>898</v>
      </c>
      <c r="D1453" s="99" t="s">
        <v>911</v>
      </c>
      <c r="E1453" s="99" t="s">
        <v>891</v>
      </c>
      <c r="F1453" s="114">
        <v>0.49299999999999994</v>
      </c>
    </row>
    <row r="1454" spans="1:6">
      <c r="A1454" t="s">
        <v>537</v>
      </c>
      <c r="B1454" s="99" t="s">
        <v>334</v>
      </c>
      <c r="C1454" s="99" t="s">
        <v>899</v>
      </c>
      <c r="D1454" s="99" t="s">
        <v>911</v>
      </c>
      <c r="E1454" s="99" t="s">
        <v>891</v>
      </c>
      <c r="F1454" s="114">
        <v>0.26350000000000001</v>
      </c>
    </row>
    <row r="1455" spans="1:6">
      <c r="A1455" t="s">
        <v>26</v>
      </c>
      <c r="B1455" s="99" t="s">
        <v>410</v>
      </c>
      <c r="C1455" s="99" t="s">
        <v>899</v>
      </c>
      <c r="D1455" s="99" t="s">
        <v>911</v>
      </c>
      <c r="E1455" s="99" t="s">
        <v>891</v>
      </c>
      <c r="F1455" s="114">
        <v>0.43987500000000007</v>
      </c>
    </row>
    <row r="1456" spans="1:6">
      <c r="A1456" t="s">
        <v>25</v>
      </c>
      <c r="B1456" s="99" t="s">
        <v>411</v>
      </c>
      <c r="C1456" s="99" t="s">
        <v>899</v>
      </c>
      <c r="D1456" s="99" t="s">
        <v>911</v>
      </c>
      <c r="E1456" s="99" t="s">
        <v>891</v>
      </c>
      <c r="F1456" s="114">
        <v>0.32087499999999997</v>
      </c>
    </row>
    <row r="1457" spans="1:6">
      <c r="A1457" t="s">
        <v>23</v>
      </c>
      <c r="B1457" s="99" t="s">
        <v>412</v>
      </c>
      <c r="C1457" s="99" t="s">
        <v>899</v>
      </c>
      <c r="D1457" s="99" t="s">
        <v>911</v>
      </c>
      <c r="E1457" s="99" t="s">
        <v>891</v>
      </c>
      <c r="F1457" s="114">
        <v>0.21037500000000001</v>
      </c>
    </row>
    <row r="1458" spans="1:6">
      <c r="A1458" t="s">
        <v>17</v>
      </c>
      <c r="B1458" s="99" t="s">
        <v>414</v>
      </c>
      <c r="C1458" s="99" t="s">
        <v>899</v>
      </c>
      <c r="D1458" s="99" t="s">
        <v>911</v>
      </c>
      <c r="E1458" s="99" t="s">
        <v>891</v>
      </c>
      <c r="F1458" s="114">
        <v>0.4738750000000001</v>
      </c>
    </row>
    <row r="1459" spans="1:6">
      <c r="A1459" t="s">
        <v>21</v>
      </c>
      <c r="B1459" s="99" t="s">
        <v>415</v>
      </c>
      <c r="C1459" s="99" t="s">
        <v>899</v>
      </c>
      <c r="D1459" s="99" t="s">
        <v>911</v>
      </c>
      <c r="E1459" s="99" t="s">
        <v>891</v>
      </c>
      <c r="F1459" s="114">
        <v>0.43562499999999993</v>
      </c>
    </row>
    <row r="1460" spans="1:6">
      <c r="A1460" t="s">
        <v>20</v>
      </c>
      <c r="B1460" s="99" t="s">
        <v>416</v>
      </c>
      <c r="C1460" s="99" t="s">
        <v>899</v>
      </c>
      <c r="D1460" s="99" t="s">
        <v>911</v>
      </c>
      <c r="E1460" s="99" t="s">
        <v>891</v>
      </c>
      <c r="F1460" s="114">
        <v>0.41225000000000001</v>
      </c>
    </row>
    <row r="1461" spans="1:6">
      <c r="A1461" t="s">
        <v>3</v>
      </c>
      <c r="B1461" s="99" t="s">
        <v>418</v>
      </c>
      <c r="C1461" s="99" t="s">
        <v>899</v>
      </c>
      <c r="D1461" s="99" t="s">
        <v>911</v>
      </c>
      <c r="E1461" s="99" t="s">
        <v>891</v>
      </c>
      <c r="F1461" s="114">
        <v>0.36762500000000009</v>
      </c>
    </row>
    <row r="1462" spans="1:6">
      <c r="A1462" t="s">
        <v>19</v>
      </c>
      <c r="B1462" s="99" t="s">
        <v>419</v>
      </c>
      <c r="C1462" s="99" t="s">
        <v>899</v>
      </c>
      <c r="D1462" s="99" t="s">
        <v>911</v>
      </c>
      <c r="E1462" s="99" t="s">
        <v>891</v>
      </c>
      <c r="F1462" s="114">
        <v>0.42924999999999991</v>
      </c>
    </row>
    <row r="1463" spans="1:6">
      <c r="A1463" t="s">
        <v>18</v>
      </c>
      <c r="B1463" s="99" t="s">
        <v>420</v>
      </c>
      <c r="C1463" s="99" t="s">
        <v>899</v>
      </c>
      <c r="D1463" s="99" t="s">
        <v>911</v>
      </c>
      <c r="E1463" s="99" t="s">
        <v>891</v>
      </c>
      <c r="F1463" s="114">
        <v>0.46537499999999998</v>
      </c>
    </row>
    <row r="1464" spans="1:6">
      <c r="A1464" t="s">
        <v>16</v>
      </c>
      <c r="B1464" s="99" t="s">
        <v>417</v>
      </c>
      <c r="C1464" s="99" t="s">
        <v>899</v>
      </c>
      <c r="D1464" s="99" t="s">
        <v>911</v>
      </c>
      <c r="E1464" s="99" t="s">
        <v>891</v>
      </c>
      <c r="F1464" s="114">
        <v>0.295375</v>
      </c>
    </row>
    <row r="1465" spans="1:6">
      <c r="A1465" t="s">
        <v>24</v>
      </c>
      <c r="B1465" s="99" t="s">
        <v>431</v>
      </c>
      <c r="C1465" s="99" t="s">
        <v>899</v>
      </c>
      <c r="D1465" s="99" t="s">
        <v>911</v>
      </c>
      <c r="E1465" s="99" t="s">
        <v>891</v>
      </c>
      <c r="F1465" s="114">
        <v>0.28475000000000006</v>
      </c>
    </row>
    <row r="1466" spans="1:6">
      <c r="A1466" t="s">
        <v>14</v>
      </c>
      <c r="B1466" s="99" t="s">
        <v>433</v>
      </c>
      <c r="C1466" s="99" t="s">
        <v>899</v>
      </c>
      <c r="D1466" s="99" t="s">
        <v>911</v>
      </c>
      <c r="E1466" s="99" t="s">
        <v>891</v>
      </c>
      <c r="F1466" s="114">
        <v>0.53549999999999998</v>
      </c>
    </row>
    <row r="1467" spans="1:6">
      <c r="A1467" t="s">
        <v>914</v>
      </c>
      <c r="B1467" s="99" t="s">
        <v>895</v>
      </c>
      <c r="C1467" s="99" t="s">
        <v>899</v>
      </c>
      <c r="D1467" s="99" t="s">
        <v>911</v>
      </c>
      <c r="E1467" s="99" t="s">
        <v>891</v>
      </c>
      <c r="F1467" s="114">
        <v>0</v>
      </c>
    </row>
    <row r="1468" spans="1:6">
      <c r="A1468" t="s">
        <v>13</v>
      </c>
      <c r="B1468" s="99" t="s">
        <v>435</v>
      </c>
      <c r="C1468" s="99" t="s">
        <v>899</v>
      </c>
      <c r="D1468" s="99" t="s">
        <v>911</v>
      </c>
      <c r="E1468" s="99" t="s">
        <v>891</v>
      </c>
      <c r="F1468" s="114">
        <v>0.28475</v>
      </c>
    </row>
    <row r="1469" spans="1:6">
      <c r="A1469" t="s">
        <v>11</v>
      </c>
      <c r="B1469" s="99" t="s">
        <v>436</v>
      </c>
      <c r="C1469" s="99" t="s">
        <v>899</v>
      </c>
      <c r="D1469" s="99" t="s">
        <v>911</v>
      </c>
      <c r="E1469" s="99" t="s">
        <v>891</v>
      </c>
      <c r="F1469" s="114">
        <v>0.39949999999999991</v>
      </c>
    </row>
    <row r="1470" spans="1:6">
      <c r="A1470" t="s">
        <v>12</v>
      </c>
      <c r="B1470" s="99" t="s">
        <v>437</v>
      </c>
      <c r="C1470" s="99" t="s">
        <v>899</v>
      </c>
      <c r="D1470" s="99" t="s">
        <v>911</v>
      </c>
      <c r="E1470" s="99" t="s">
        <v>891</v>
      </c>
      <c r="F1470" s="114">
        <v>0.40587499999999999</v>
      </c>
    </row>
    <row r="1471" spans="1:6">
      <c r="A1471" t="s">
        <v>543</v>
      </c>
      <c r="B1471" s="99" t="s">
        <v>542</v>
      </c>
      <c r="C1471" s="99" t="s">
        <v>899</v>
      </c>
      <c r="D1471" s="99" t="s">
        <v>911</v>
      </c>
      <c r="E1471" s="99" t="s">
        <v>891</v>
      </c>
      <c r="F1471" s="114">
        <v>0.25287499999999996</v>
      </c>
    </row>
    <row r="1472" spans="1:6">
      <c r="A1472" t="s">
        <v>10</v>
      </c>
      <c r="B1472" s="99" t="s">
        <v>438</v>
      </c>
      <c r="C1472" s="99" t="s">
        <v>899</v>
      </c>
      <c r="D1472" s="99" t="s">
        <v>911</v>
      </c>
      <c r="E1472" s="99" t="s">
        <v>891</v>
      </c>
      <c r="F1472" s="114">
        <v>0.32937500000000003</v>
      </c>
    </row>
    <row r="1473" spans="1:6">
      <c r="A1473" t="s">
        <v>9</v>
      </c>
      <c r="B1473" s="99" t="s">
        <v>439</v>
      </c>
      <c r="C1473" s="99" t="s">
        <v>899</v>
      </c>
      <c r="D1473" s="99" t="s">
        <v>911</v>
      </c>
      <c r="E1473" s="99" t="s">
        <v>891</v>
      </c>
      <c r="F1473" s="114">
        <v>0.46537499999999998</v>
      </c>
    </row>
    <row r="1474" spans="1:6">
      <c r="A1474" t="s">
        <v>545</v>
      </c>
      <c r="B1474" s="99" t="s">
        <v>544</v>
      </c>
      <c r="C1474" s="99" t="s">
        <v>899</v>
      </c>
      <c r="D1474" s="99" t="s">
        <v>911</v>
      </c>
      <c r="E1474" s="99" t="s">
        <v>891</v>
      </c>
      <c r="F1474" s="114">
        <v>0.44200000000000012</v>
      </c>
    </row>
    <row r="1475" spans="1:6">
      <c r="A1475" t="s">
        <v>8</v>
      </c>
      <c r="B1475" s="99" t="s">
        <v>440</v>
      </c>
      <c r="C1475" s="99" t="s">
        <v>899</v>
      </c>
      <c r="D1475" s="99" t="s">
        <v>911</v>
      </c>
      <c r="E1475" s="99" t="s">
        <v>891</v>
      </c>
      <c r="F1475" s="114">
        <v>0.41437500000000005</v>
      </c>
    </row>
    <row r="1476" spans="1:6">
      <c r="A1476" t="s">
        <v>7</v>
      </c>
      <c r="B1476" s="99" t="s">
        <v>441</v>
      </c>
      <c r="C1476" s="99" t="s">
        <v>899</v>
      </c>
      <c r="D1476" s="99" t="s">
        <v>911</v>
      </c>
      <c r="E1476" s="99" t="s">
        <v>891</v>
      </c>
      <c r="F1476" s="114">
        <v>0.39312499999999989</v>
      </c>
    </row>
    <row r="1477" spans="1:6">
      <c r="A1477" t="s">
        <v>6</v>
      </c>
      <c r="B1477" s="99" t="s">
        <v>442</v>
      </c>
      <c r="C1477" s="99" t="s">
        <v>899</v>
      </c>
      <c r="D1477" s="99" t="s">
        <v>911</v>
      </c>
      <c r="E1477" s="99" t="s">
        <v>891</v>
      </c>
      <c r="F1477" s="114">
        <v>0.363375</v>
      </c>
    </row>
    <row r="1478" spans="1:6">
      <c r="A1478" t="s">
        <v>2</v>
      </c>
      <c r="B1478" s="99" t="s">
        <v>443</v>
      </c>
      <c r="C1478" s="99" t="s">
        <v>899</v>
      </c>
      <c r="D1478" s="99" t="s">
        <v>911</v>
      </c>
      <c r="E1478" s="99" t="s">
        <v>891</v>
      </c>
      <c r="F1478" s="114">
        <v>0.42075000000000001</v>
      </c>
    </row>
    <row r="1479" spans="1:6">
      <c r="A1479" t="s">
        <v>1</v>
      </c>
      <c r="B1479" s="99" t="s">
        <v>448</v>
      </c>
      <c r="C1479" s="99" t="s">
        <v>899</v>
      </c>
      <c r="D1479" s="99" t="s">
        <v>911</v>
      </c>
      <c r="E1479" s="99" t="s">
        <v>891</v>
      </c>
      <c r="F1479" s="114">
        <v>0.49299999999999994</v>
      </c>
    </row>
    <row r="1480" spans="1:6">
      <c r="A1480" t="s">
        <v>537</v>
      </c>
      <c r="B1480" s="99" t="s">
        <v>334</v>
      </c>
      <c r="C1480" s="99" t="s">
        <v>900</v>
      </c>
      <c r="D1480" s="99" t="s">
        <v>911</v>
      </c>
      <c r="E1480" s="99" t="s">
        <v>891</v>
      </c>
      <c r="F1480" s="114">
        <v>0.29324999999999996</v>
      </c>
    </row>
    <row r="1481" spans="1:6">
      <c r="A1481" t="s">
        <v>26</v>
      </c>
      <c r="B1481" s="99" t="s">
        <v>410</v>
      </c>
      <c r="C1481" s="99" t="s">
        <v>900</v>
      </c>
      <c r="D1481" s="99" t="s">
        <v>911</v>
      </c>
      <c r="E1481" s="99" t="s">
        <v>891</v>
      </c>
      <c r="F1481" s="114">
        <v>0.442</v>
      </c>
    </row>
    <row r="1482" spans="1:6">
      <c r="A1482" t="s">
        <v>25</v>
      </c>
      <c r="B1482" s="99" t="s">
        <v>411</v>
      </c>
      <c r="C1482" s="99" t="s">
        <v>900</v>
      </c>
      <c r="D1482" s="99" t="s">
        <v>911</v>
      </c>
      <c r="E1482" s="99" t="s">
        <v>891</v>
      </c>
      <c r="F1482" s="114">
        <v>0.34637499999999999</v>
      </c>
    </row>
    <row r="1483" spans="1:6">
      <c r="A1483" t="s">
        <v>23</v>
      </c>
      <c r="B1483" s="99" t="s">
        <v>412</v>
      </c>
      <c r="C1483" s="99" t="s">
        <v>900</v>
      </c>
      <c r="D1483" s="99" t="s">
        <v>911</v>
      </c>
      <c r="E1483" s="99" t="s">
        <v>891</v>
      </c>
      <c r="F1483" s="114">
        <v>0.28050000000000003</v>
      </c>
    </row>
    <row r="1484" spans="1:6">
      <c r="A1484" t="s">
        <v>17</v>
      </c>
      <c r="B1484" s="99" t="s">
        <v>414</v>
      </c>
      <c r="C1484" s="99" t="s">
        <v>900</v>
      </c>
      <c r="D1484" s="99" t="s">
        <v>911</v>
      </c>
      <c r="E1484" s="99" t="s">
        <v>891</v>
      </c>
      <c r="F1484" s="114">
        <v>0.46537499999999998</v>
      </c>
    </row>
    <row r="1485" spans="1:6">
      <c r="A1485" t="s">
        <v>21</v>
      </c>
      <c r="B1485" s="99" t="s">
        <v>415</v>
      </c>
      <c r="C1485" s="99" t="s">
        <v>900</v>
      </c>
      <c r="D1485" s="99" t="s">
        <v>911</v>
      </c>
      <c r="E1485" s="99" t="s">
        <v>891</v>
      </c>
      <c r="F1485" s="114">
        <v>0.42712499999999992</v>
      </c>
    </row>
    <row r="1486" spans="1:6">
      <c r="A1486" t="s">
        <v>20</v>
      </c>
      <c r="B1486" s="99" t="s">
        <v>416</v>
      </c>
      <c r="C1486" s="99" t="s">
        <v>900</v>
      </c>
      <c r="D1486" s="99" t="s">
        <v>911</v>
      </c>
      <c r="E1486" s="99" t="s">
        <v>891</v>
      </c>
      <c r="F1486" s="114">
        <v>0.41225000000000001</v>
      </c>
    </row>
    <row r="1487" spans="1:6">
      <c r="A1487" t="s">
        <v>3</v>
      </c>
      <c r="B1487" s="99" t="s">
        <v>418</v>
      </c>
      <c r="C1487" s="99" t="s">
        <v>900</v>
      </c>
      <c r="D1487" s="99" t="s">
        <v>911</v>
      </c>
      <c r="E1487" s="99" t="s">
        <v>891</v>
      </c>
      <c r="F1487" s="114">
        <v>0.36762499999999987</v>
      </c>
    </row>
    <row r="1488" spans="1:6">
      <c r="A1488" t="s">
        <v>19</v>
      </c>
      <c r="B1488" s="99" t="s">
        <v>419</v>
      </c>
      <c r="C1488" s="99" t="s">
        <v>900</v>
      </c>
      <c r="D1488" s="99" t="s">
        <v>911</v>
      </c>
      <c r="E1488" s="99" t="s">
        <v>891</v>
      </c>
      <c r="F1488" s="114">
        <v>0.42924999999999991</v>
      </c>
    </row>
    <row r="1489" spans="1:6">
      <c r="A1489" t="s">
        <v>18</v>
      </c>
      <c r="B1489" s="99" t="s">
        <v>420</v>
      </c>
      <c r="C1489" s="99" t="s">
        <v>900</v>
      </c>
      <c r="D1489" s="99" t="s">
        <v>911</v>
      </c>
      <c r="E1489" s="99" t="s">
        <v>891</v>
      </c>
      <c r="F1489" s="114">
        <v>0.45900000000000002</v>
      </c>
    </row>
    <row r="1490" spans="1:6">
      <c r="A1490" t="s">
        <v>16</v>
      </c>
      <c r="B1490" s="99" t="s">
        <v>417</v>
      </c>
      <c r="C1490" s="99" t="s">
        <v>900</v>
      </c>
      <c r="D1490" s="99" t="s">
        <v>911</v>
      </c>
      <c r="E1490" s="99" t="s">
        <v>891</v>
      </c>
      <c r="F1490" s="114">
        <v>0.35274999999999995</v>
      </c>
    </row>
    <row r="1491" spans="1:6">
      <c r="A1491" t="s">
        <v>24</v>
      </c>
      <c r="B1491" s="99" t="s">
        <v>431</v>
      </c>
      <c r="C1491" s="99" t="s">
        <v>900</v>
      </c>
      <c r="D1491" s="99" t="s">
        <v>911</v>
      </c>
      <c r="E1491" s="99" t="s">
        <v>891</v>
      </c>
      <c r="F1491" s="114">
        <v>0.25924999999999998</v>
      </c>
    </row>
    <row r="1492" spans="1:6">
      <c r="A1492" t="s">
        <v>14</v>
      </c>
      <c r="B1492" s="99" t="s">
        <v>433</v>
      </c>
      <c r="C1492" s="99" t="s">
        <v>900</v>
      </c>
      <c r="D1492" s="99" t="s">
        <v>911</v>
      </c>
      <c r="E1492" s="99" t="s">
        <v>891</v>
      </c>
      <c r="F1492" s="114">
        <v>0.51637499999999992</v>
      </c>
    </row>
    <row r="1493" spans="1:6">
      <c r="A1493" t="s">
        <v>914</v>
      </c>
      <c r="B1493" s="99" t="s">
        <v>895</v>
      </c>
      <c r="C1493" s="99" t="s">
        <v>900</v>
      </c>
      <c r="D1493" s="99" t="s">
        <v>911</v>
      </c>
      <c r="E1493" s="99" t="s">
        <v>891</v>
      </c>
      <c r="F1493" s="114">
        <v>0</v>
      </c>
    </row>
    <row r="1494" spans="1:6">
      <c r="A1494" t="s">
        <v>13</v>
      </c>
      <c r="B1494" s="99" t="s">
        <v>435</v>
      </c>
      <c r="C1494" s="99" t="s">
        <v>900</v>
      </c>
      <c r="D1494" s="99" t="s">
        <v>911</v>
      </c>
      <c r="E1494" s="99" t="s">
        <v>891</v>
      </c>
      <c r="F1494" s="114">
        <v>0.30812499999999998</v>
      </c>
    </row>
    <row r="1495" spans="1:6">
      <c r="A1495" t="s">
        <v>11</v>
      </c>
      <c r="B1495" s="99" t="s">
        <v>436</v>
      </c>
      <c r="C1495" s="99" t="s">
        <v>900</v>
      </c>
      <c r="D1495" s="99" t="s">
        <v>911</v>
      </c>
      <c r="E1495" s="99" t="s">
        <v>891</v>
      </c>
      <c r="F1495" s="114">
        <v>0.37187500000000001</v>
      </c>
    </row>
    <row r="1496" spans="1:6">
      <c r="A1496" t="s">
        <v>12</v>
      </c>
      <c r="B1496" s="99" t="s">
        <v>437</v>
      </c>
      <c r="C1496" s="99" t="s">
        <v>900</v>
      </c>
      <c r="D1496" s="99" t="s">
        <v>911</v>
      </c>
      <c r="E1496" s="99" t="s">
        <v>891</v>
      </c>
      <c r="F1496" s="114">
        <v>0.39524999999999993</v>
      </c>
    </row>
    <row r="1497" spans="1:6">
      <c r="A1497" t="s">
        <v>543</v>
      </c>
      <c r="B1497" s="99" t="s">
        <v>542</v>
      </c>
      <c r="C1497" s="99" t="s">
        <v>900</v>
      </c>
      <c r="D1497" s="99" t="s">
        <v>911</v>
      </c>
      <c r="E1497" s="99" t="s">
        <v>891</v>
      </c>
      <c r="F1497" s="114">
        <v>0.22525000000000001</v>
      </c>
    </row>
    <row r="1498" spans="1:6">
      <c r="A1498" t="s">
        <v>10</v>
      </c>
      <c r="B1498" s="99" t="s">
        <v>438</v>
      </c>
      <c r="C1498" s="99" t="s">
        <v>900</v>
      </c>
      <c r="D1498" s="99" t="s">
        <v>911</v>
      </c>
      <c r="E1498" s="99" t="s">
        <v>891</v>
      </c>
      <c r="F1498" s="114">
        <v>0.37187500000000001</v>
      </c>
    </row>
    <row r="1499" spans="1:6">
      <c r="A1499" t="s">
        <v>9</v>
      </c>
      <c r="B1499" s="99" t="s">
        <v>439</v>
      </c>
      <c r="C1499" s="99" t="s">
        <v>900</v>
      </c>
      <c r="D1499" s="99" t="s">
        <v>911</v>
      </c>
      <c r="E1499" s="99" t="s">
        <v>891</v>
      </c>
      <c r="F1499" s="114">
        <v>0.43987500000000007</v>
      </c>
    </row>
    <row r="1500" spans="1:6">
      <c r="A1500" t="s">
        <v>545</v>
      </c>
      <c r="B1500" s="99" t="s">
        <v>544</v>
      </c>
      <c r="C1500" s="99" t="s">
        <v>900</v>
      </c>
      <c r="D1500" s="99" t="s">
        <v>911</v>
      </c>
      <c r="E1500" s="99" t="s">
        <v>891</v>
      </c>
      <c r="F1500" s="114">
        <v>0.45050000000000001</v>
      </c>
    </row>
    <row r="1501" spans="1:6">
      <c r="A1501" t="s">
        <v>8</v>
      </c>
      <c r="B1501" s="99" t="s">
        <v>440</v>
      </c>
      <c r="C1501" s="99" t="s">
        <v>900</v>
      </c>
      <c r="D1501" s="99" t="s">
        <v>911</v>
      </c>
      <c r="E1501" s="99" t="s">
        <v>891</v>
      </c>
      <c r="F1501" s="114">
        <v>0.39737499999999992</v>
      </c>
    </row>
    <row r="1502" spans="1:6">
      <c r="A1502" t="s">
        <v>7</v>
      </c>
      <c r="B1502" s="99" t="s">
        <v>441</v>
      </c>
      <c r="C1502" s="99" t="s">
        <v>900</v>
      </c>
      <c r="D1502" s="99" t="s">
        <v>911</v>
      </c>
      <c r="E1502" s="99" t="s">
        <v>891</v>
      </c>
      <c r="F1502" s="114">
        <v>0.45262500000000006</v>
      </c>
    </row>
    <row r="1503" spans="1:6">
      <c r="A1503" t="s">
        <v>6</v>
      </c>
      <c r="B1503" s="99" t="s">
        <v>442</v>
      </c>
      <c r="C1503" s="99" t="s">
        <v>900</v>
      </c>
      <c r="D1503" s="99" t="s">
        <v>911</v>
      </c>
      <c r="E1503" s="99" t="s">
        <v>891</v>
      </c>
      <c r="F1503" s="114">
        <v>0.33574999999999999</v>
      </c>
    </row>
    <row r="1504" spans="1:6">
      <c r="A1504" t="s">
        <v>2</v>
      </c>
      <c r="B1504" s="99" t="s">
        <v>443</v>
      </c>
      <c r="C1504" s="99" t="s">
        <v>900</v>
      </c>
      <c r="D1504" s="99" t="s">
        <v>911</v>
      </c>
      <c r="E1504" s="99" t="s">
        <v>891</v>
      </c>
      <c r="F1504" s="114">
        <v>0.42924999999999991</v>
      </c>
    </row>
    <row r="1505" spans="1:6">
      <c r="A1505" t="s">
        <v>1</v>
      </c>
      <c r="B1505" s="99" t="s">
        <v>448</v>
      </c>
      <c r="C1505" s="99" t="s">
        <v>900</v>
      </c>
      <c r="D1505" s="99" t="s">
        <v>911</v>
      </c>
      <c r="E1505" s="99" t="s">
        <v>891</v>
      </c>
      <c r="F1505" s="114">
        <v>0.49087499999999989</v>
      </c>
    </row>
    <row r="1506" spans="1:6">
      <c r="A1506" t="s">
        <v>537</v>
      </c>
      <c r="B1506" s="99" t="s">
        <v>334</v>
      </c>
      <c r="C1506" s="99" t="s">
        <v>502</v>
      </c>
      <c r="D1506" s="99" t="s">
        <v>911</v>
      </c>
      <c r="E1506" s="99" t="s">
        <v>891</v>
      </c>
      <c r="F1506" s="114">
        <v>0.26774999999999999</v>
      </c>
    </row>
    <row r="1507" spans="1:6">
      <c r="A1507" t="s">
        <v>26</v>
      </c>
      <c r="B1507" s="99" t="s">
        <v>410</v>
      </c>
      <c r="C1507" s="99" t="s">
        <v>502</v>
      </c>
      <c r="D1507" s="99" t="s">
        <v>911</v>
      </c>
      <c r="E1507" s="99" t="s">
        <v>891</v>
      </c>
      <c r="F1507" s="114">
        <v>0.35700000000000004</v>
      </c>
    </row>
    <row r="1508" spans="1:6">
      <c r="A1508" t="s">
        <v>25</v>
      </c>
      <c r="B1508" s="99" t="s">
        <v>411</v>
      </c>
      <c r="C1508" s="99" t="s">
        <v>502</v>
      </c>
      <c r="D1508" s="99" t="s">
        <v>911</v>
      </c>
      <c r="E1508" s="99" t="s">
        <v>891</v>
      </c>
      <c r="F1508" s="114">
        <v>0.28687499999999999</v>
      </c>
    </row>
    <row r="1509" spans="1:6">
      <c r="A1509" t="s">
        <v>23</v>
      </c>
      <c r="B1509" s="99" t="s">
        <v>412</v>
      </c>
      <c r="C1509" s="99" t="s">
        <v>502</v>
      </c>
      <c r="D1509" s="99" t="s">
        <v>911</v>
      </c>
      <c r="E1509" s="99" t="s">
        <v>891</v>
      </c>
      <c r="F1509" s="114">
        <v>0.24225000000000002</v>
      </c>
    </row>
    <row r="1510" spans="1:6">
      <c r="A1510" t="s">
        <v>17</v>
      </c>
      <c r="B1510" s="99" t="s">
        <v>414</v>
      </c>
      <c r="C1510" s="99" t="s">
        <v>502</v>
      </c>
      <c r="D1510" s="99" t="s">
        <v>911</v>
      </c>
      <c r="E1510" s="99" t="s">
        <v>891</v>
      </c>
      <c r="F1510" s="114">
        <v>0.41437500000000005</v>
      </c>
    </row>
    <row r="1511" spans="1:6">
      <c r="A1511" t="s">
        <v>21</v>
      </c>
      <c r="B1511" s="99" t="s">
        <v>415</v>
      </c>
      <c r="C1511" s="99" t="s">
        <v>502</v>
      </c>
      <c r="D1511" s="99" t="s">
        <v>911</v>
      </c>
      <c r="E1511" s="99" t="s">
        <v>891</v>
      </c>
      <c r="F1511" s="114">
        <v>0.40800000000000003</v>
      </c>
    </row>
    <row r="1512" spans="1:6">
      <c r="A1512" t="s">
        <v>20</v>
      </c>
      <c r="B1512" s="99" t="s">
        <v>416</v>
      </c>
      <c r="C1512" s="99" t="s">
        <v>502</v>
      </c>
      <c r="D1512" s="99" t="s">
        <v>911</v>
      </c>
      <c r="E1512" s="99" t="s">
        <v>891</v>
      </c>
      <c r="F1512" s="114">
        <v>0.36975000000000002</v>
      </c>
    </row>
    <row r="1513" spans="1:6">
      <c r="A1513" t="s">
        <v>3</v>
      </c>
      <c r="B1513" s="99" t="s">
        <v>418</v>
      </c>
      <c r="C1513" s="99" t="s">
        <v>502</v>
      </c>
      <c r="D1513" s="99" t="s">
        <v>911</v>
      </c>
      <c r="E1513" s="99" t="s">
        <v>891</v>
      </c>
      <c r="F1513" s="114">
        <v>0.28262500000000002</v>
      </c>
    </row>
    <row r="1514" spans="1:6">
      <c r="A1514" t="s">
        <v>19</v>
      </c>
      <c r="B1514" s="99" t="s">
        <v>419</v>
      </c>
      <c r="C1514" s="99" t="s">
        <v>502</v>
      </c>
      <c r="D1514" s="99" t="s">
        <v>911</v>
      </c>
      <c r="E1514" s="99" t="s">
        <v>891</v>
      </c>
      <c r="F1514" s="114">
        <v>0.36975000000000002</v>
      </c>
    </row>
    <row r="1515" spans="1:6">
      <c r="A1515" t="s">
        <v>18</v>
      </c>
      <c r="B1515" s="99" t="s">
        <v>420</v>
      </c>
      <c r="C1515" s="99" t="s">
        <v>502</v>
      </c>
      <c r="D1515" s="99" t="s">
        <v>911</v>
      </c>
      <c r="E1515" s="99" t="s">
        <v>891</v>
      </c>
      <c r="F1515" s="114">
        <v>0.36762500000000004</v>
      </c>
    </row>
    <row r="1516" spans="1:6">
      <c r="A1516" t="s">
        <v>16</v>
      </c>
      <c r="B1516" s="99" t="s">
        <v>417</v>
      </c>
      <c r="C1516" s="99" t="s">
        <v>502</v>
      </c>
      <c r="D1516" s="99" t="s">
        <v>911</v>
      </c>
      <c r="E1516" s="99" t="s">
        <v>891</v>
      </c>
      <c r="F1516" s="114">
        <v>0.47812499999999997</v>
      </c>
    </row>
    <row r="1517" spans="1:6">
      <c r="A1517" t="s">
        <v>24</v>
      </c>
      <c r="B1517" s="99" t="s">
        <v>431</v>
      </c>
      <c r="C1517" s="99" t="s">
        <v>502</v>
      </c>
      <c r="D1517" s="99" t="s">
        <v>911</v>
      </c>
      <c r="E1517" s="99" t="s">
        <v>891</v>
      </c>
      <c r="F1517" s="114">
        <v>0.18062500000000001</v>
      </c>
    </row>
    <row r="1518" spans="1:6">
      <c r="A1518" t="s">
        <v>14</v>
      </c>
      <c r="B1518" s="99" t="s">
        <v>433</v>
      </c>
      <c r="C1518" s="99" t="s">
        <v>502</v>
      </c>
      <c r="D1518" s="99" t="s">
        <v>911</v>
      </c>
      <c r="E1518" s="99" t="s">
        <v>891</v>
      </c>
      <c r="F1518" s="114">
        <v>0.44625000000000009</v>
      </c>
    </row>
    <row r="1519" spans="1:6">
      <c r="A1519" t="s">
        <v>914</v>
      </c>
      <c r="B1519" s="99" t="s">
        <v>895</v>
      </c>
      <c r="C1519" s="99" t="s">
        <v>502</v>
      </c>
      <c r="D1519" s="99" t="s">
        <v>911</v>
      </c>
      <c r="E1519" s="99" t="s">
        <v>891</v>
      </c>
      <c r="F1519" s="114">
        <v>0</v>
      </c>
    </row>
    <row r="1520" spans="1:6">
      <c r="A1520" t="s">
        <v>13</v>
      </c>
      <c r="B1520" s="99" t="s">
        <v>435</v>
      </c>
      <c r="C1520" s="99" t="s">
        <v>502</v>
      </c>
      <c r="D1520" s="99" t="s">
        <v>911</v>
      </c>
      <c r="E1520" s="99" t="s">
        <v>891</v>
      </c>
      <c r="F1520" s="114">
        <v>0.22525000000000001</v>
      </c>
    </row>
    <row r="1521" spans="1:6">
      <c r="A1521" t="s">
        <v>11</v>
      </c>
      <c r="B1521" s="99" t="s">
        <v>436</v>
      </c>
      <c r="C1521" s="99" t="s">
        <v>502</v>
      </c>
      <c r="D1521" s="99" t="s">
        <v>911</v>
      </c>
      <c r="E1521" s="99" t="s">
        <v>891</v>
      </c>
      <c r="F1521" s="114">
        <v>0.37400000000000005</v>
      </c>
    </row>
    <row r="1522" spans="1:6">
      <c r="A1522" t="s">
        <v>12</v>
      </c>
      <c r="B1522" s="99" t="s">
        <v>437</v>
      </c>
      <c r="C1522" s="99" t="s">
        <v>502</v>
      </c>
      <c r="D1522" s="99" t="s">
        <v>911</v>
      </c>
      <c r="E1522" s="99" t="s">
        <v>891</v>
      </c>
      <c r="F1522" s="114">
        <v>0.38887500000000003</v>
      </c>
    </row>
    <row r="1523" spans="1:6">
      <c r="A1523" t="s">
        <v>543</v>
      </c>
      <c r="B1523" s="99" t="s">
        <v>542</v>
      </c>
      <c r="C1523" s="99" t="s">
        <v>502</v>
      </c>
      <c r="D1523" s="99" t="s">
        <v>911</v>
      </c>
      <c r="E1523" s="99" t="s">
        <v>891</v>
      </c>
      <c r="F1523" s="114">
        <v>0.201875</v>
      </c>
    </row>
    <row r="1524" spans="1:6">
      <c r="A1524" t="s">
        <v>10</v>
      </c>
      <c r="B1524" s="99" t="s">
        <v>438</v>
      </c>
      <c r="C1524" s="99" t="s">
        <v>502</v>
      </c>
      <c r="D1524" s="99" t="s">
        <v>911</v>
      </c>
      <c r="E1524" s="99" t="s">
        <v>891</v>
      </c>
      <c r="F1524" s="114">
        <v>0.20399999999999999</v>
      </c>
    </row>
    <row r="1525" spans="1:6">
      <c r="A1525" t="s">
        <v>9</v>
      </c>
      <c r="B1525" s="99" t="s">
        <v>439</v>
      </c>
      <c r="C1525" s="99" t="s">
        <v>502</v>
      </c>
      <c r="D1525" s="99" t="s">
        <v>911</v>
      </c>
      <c r="E1525" s="99" t="s">
        <v>891</v>
      </c>
      <c r="F1525" s="114">
        <v>0.36124999999999996</v>
      </c>
    </row>
    <row r="1526" spans="1:6">
      <c r="A1526" t="s">
        <v>545</v>
      </c>
      <c r="B1526" s="99" t="s">
        <v>544</v>
      </c>
      <c r="C1526" s="99" t="s">
        <v>502</v>
      </c>
      <c r="D1526" s="99" t="s">
        <v>911</v>
      </c>
      <c r="E1526" s="99" t="s">
        <v>891</v>
      </c>
      <c r="F1526" s="114">
        <v>0.33150000000000002</v>
      </c>
    </row>
    <row r="1527" spans="1:6">
      <c r="A1527" t="s">
        <v>8</v>
      </c>
      <c r="B1527" s="99" t="s">
        <v>440</v>
      </c>
      <c r="C1527" s="99" t="s">
        <v>502</v>
      </c>
      <c r="D1527" s="99" t="s">
        <v>911</v>
      </c>
      <c r="E1527" s="99" t="s">
        <v>891</v>
      </c>
      <c r="F1527" s="114">
        <v>0.36762500000000004</v>
      </c>
    </row>
    <row r="1528" spans="1:6">
      <c r="A1528" t="s">
        <v>7</v>
      </c>
      <c r="B1528" s="99" t="s">
        <v>441</v>
      </c>
      <c r="C1528" s="99" t="s">
        <v>502</v>
      </c>
      <c r="D1528" s="99" t="s">
        <v>911</v>
      </c>
      <c r="E1528" s="99" t="s">
        <v>891</v>
      </c>
      <c r="F1528" s="114">
        <v>0.45050000000000001</v>
      </c>
    </row>
    <row r="1529" spans="1:6">
      <c r="A1529" t="s">
        <v>6</v>
      </c>
      <c r="B1529" s="99" t="s">
        <v>442</v>
      </c>
      <c r="C1529" s="99" t="s">
        <v>502</v>
      </c>
      <c r="D1529" s="99" t="s">
        <v>911</v>
      </c>
      <c r="E1529" s="99" t="s">
        <v>891</v>
      </c>
      <c r="F1529" s="114">
        <v>0.26987499999999998</v>
      </c>
    </row>
    <row r="1530" spans="1:6">
      <c r="A1530" t="s">
        <v>2</v>
      </c>
      <c r="B1530" s="99" t="s">
        <v>443</v>
      </c>
      <c r="C1530" s="99" t="s">
        <v>502</v>
      </c>
      <c r="D1530" s="99" t="s">
        <v>911</v>
      </c>
      <c r="E1530" s="99" t="s">
        <v>891</v>
      </c>
      <c r="F1530" s="114">
        <v>0.38037500000000002</v>
      </c>
    </row>
    <row r="1531" spans="1:6">
      <c r="A1531" t="s">
        <v>1</v>
      </c>
      <c r="B1531" s="99" t="s">
        <v>448</v>
      </c>
      <c r="C1531" s="99" t="s">
        <v>502</v>
      </c>
      <c r="D1531" s="99" t="s">
        <v>911</v>
      </c>
      <c r="E1531" s="99" t="s">
        <v>891</v>
      </c>
      <c r="F1531" s="114">
        <v>0.42924999999999991</v>
      </c>
    </row>
    <row r="1532" spans="1:6">
      <c r="A1532" t="s">
        <v>537</v>
      </c>
      <c r="B1532" s="99" t="s">
        <v>334</v>
      </c>
      <c r="C1532" s="99" t="s">
        <v>901</v>
      </c>
      <c r="D1532" s="99" t="s">
        <v>911</v>
      </c>
      <c r="E1532" s="99" t="s">
        <v>891</v>
      </c>
      <c r="F1532" s="114">
        <v>0.15725</v>
      </c>
    </row>
    <row r="1533" spans="1:6">
      <c r="A1533" t="s">
        <v>26</v>
      </c>
      <c r="B1533" s="99" t="s">
        <v>410</v>
      </c>
      <c r="C1533" s="99" t="s">
        <v>901</v>
      </c>
      <c r="D1533" s="99" t="s">
        <v>911</v>
      </c>
      <c r="E1533" s="99" t="s">
        <v>891</v>
      </c>
      <c r="F1533" s="114">
        <v>0.35700000000000004</v>
      </c>
    </row>
    <row r="1534" spans="1:6">
      <c r="A1534" t="s">
        <v>25</v>
      </c>
      <c r="B1534" s="99" t="s">
        <v>411</v>
      </c>
      <c r="C1534" s="99" t="s">
        <v>901</v>
      </c>
      <c r="D1534" s="99" t="s">
        <v>911</v>
      </c>
      <c r="E1534" s="99" t="s">
        <v>891</v>
      </c>
      <c r="F1534" s="114">
        <v>0.25287499999999996</v>
      </c>
    </row>
    <row r="1535" spans="1:6">
      <c r="A1535" t="s">
        <v>23</v>
      </c>
      <c r="B1535" s="99" t="s">
        <v>412</v>
      </c>
      <c r="C1535" s="99" t="s">
        <v>901</v>
      </c>
      <c r="D1535" s="99" t="s">
        <v>911</v>
      </c>
      <c r="E1535" s="99" t="s">
        <v>891</v>
      </c>
      <c r="F1535" s="114">
        <v>0.13600000000000001</v>
      </c>
    </row>
    <row r="1536" spans="1:6">
      <c r="A1536" t="s">
        <v>17</v>
      </c>
      <c r="B1536" s="99" t="s">
        <v>414</v>
      </c>
      <c r="C1536" s="99" t="s">
        <v>901</v>
      </c>
      <c r="D1536" s="99" t="s">
        <v>911</v>
      </c>
      <c r="E1536" s="99" t="s">
        <v>891</v>
      </c>
      <c r="F1536" s="114">
        <v>0.422875</v>
      </c>
    </row>
    <row r="1537" spans="1:6">
      <c r="A1537" t="s">
        <v>21</v>
      </c>
      <c r="B1537" s="99" t="s">
        <v>415</v>
      </c>
      <c r="C1537" s="99" t="s">
        <v>901</v>
      </c>
      <c r="D1537" s="99" t="s">
        <v>911</v>
      </c>
      <c r="E1537" s="99" t="s">
        <v>891</v>
      </c>
      <c r="F1537" s="114">
        <v>0.3909999999999999</v>
      </c>
    </row>
    <row r="1538" spans="1:6">
      <c r="A1538" t="s">
        <v>20</v>
      </c>
      <c r="B1538" s="99" t="s">
        <v>416</v>
      </c>
      <c r="C1538" s="99" t="s">
        <v>901</v>
      </c>
      <c r="D1538" s="99" t="s">
        <v>911</v>
      </c>
      <c r="E1538" s="99" t="s">
        <v>891</v>
      </c>
      <c r="F1538" s="114">
        <v>0.35275000000000001</v>
      </c>
    </row>
    <row r="1539" spans="1:6">
      <c r="A1539" t="s">
        <v>3</v>
      </c>
      <c r="B1539" s="99" t="s">
        <v>418</v>
      </c>
      <c r="C1539" s="99" t="s">
        <v>901</v>
      </c>
      <c r="D1539" s="99" t="s">
        <v>911</v>
      </c>
      <c r="E1539" s="99" t="s">
        <v>891</v>
      </c>
      <c r="F1539" s="114">
        <v>0.26137500000000002</v>
      </c>
    </row>
    <row r="1540" spans="1:6">
      <c r="A1540" t="s">
        <v>19</v>
      </c>
      <c r="B1540" s="99" t="s">
        <v>419</v>
      </c>
      <c r="C1540" s="99" t="s">
        <v>901</v>
      </c>
      <c r="D1540" s="99" t="s">
        <v>911</v>
      </c>
      <c r="E1540" s="99" t="s">
        <v>891</v>
      </c>
      <c r="F1540" s="114">
        <v>0.36124999999999996</v>
      </c>
    </row>
    <row r="1541" spans="1:6">
      <c r="A1541" t="s">
        <v>18</v>
      </c>
      <c r="B1541" s="99" t="s">
        <v>420</v>
      </c>
      <c r="C1541" s="99" t="s">
        <v>901</v>
      </c>
      <c r="D1541" s="99" t="s">
        <v>911</v>
      </c>
      <c r="E1541" s="99" t="s">
        <v>891</v>
      </c>
      <c r="F1541" s="114">
        <v>0.33574999999999994</v>
      </c>
    </row>
    <row r="1542" spans="1:6">
      <c r="A1542" t="s">
        <v>16</v>
      </c>
      <c r="B1542" s="99" t="s">
        <v>417</v>
      </c>
      <c r="C1542" s="99" t="s">
        <v>901</v>
      </c>
      <c r="D1542" s="99" t="s">
        <v>911</v>
      </c>
      <c r="E1542" s="99" t="s">
        <v>891</v>
      </c>
      <c r="F1542" s="114">
        <v>0.3909999999999999</v>
      </c>
    </row>
    <row r="1543" spans="1:6">
      <c r="A1543" t="s">
        <v>24</v>
      </c>
      <c r="B1543" s="99" t="s">
        <v>431</v>
      </c>
      <c r="C1543" s="99" t="s">
        <v>901</v>
      </c>
      <c r="D1543" s="99" t="s">
        <v>911</v>
      </c>
      <c r="E1543" s="99" t="s">
        <v>891</v>
      </c>
      <c r="F1543" s="114">
        <v>0.206125</v>
      </c>
    </row>
    <row r="1544" spans="1:6">
      <c r="A1544" t="s">
        <v>14</v>
      </c>
      <c r="B1544" s="99" t="s">
        <v>433</v>
      </c>
      <c r="C1544" s="99" t="s">
        <v>901</v>
      </c>
      <c r="D1544" s="99" t="s">
        <v>911</v>
      </c>
      <c r="E1544" s="99" t="s">
        <v>891</v>
      </c>
      <c r="F1544" s="114">
        <v>0.43774999999999997</v>
      </c>
    </row>
    <row r="1545" spans="1:6">
      <c r="A1545" t="s">
        <v>914</v>
      </c>
      <c r="B1545" s="99" t="s">
        <v>895</v>
      </c>
      <c r="C1545" s="99" t="s">
        <v>901</v>
      </c>
      <c r="D1545" s="99" t="s">
        <v>911</v>
      </c>
      <c r="E1545" s="99" t="s">
        <v>891</v>
      </c>
      <c r="F1545" s="114">
        <v>0</v>
      </c>
    </row>
    <row r="1546" spans="1:6">
      <c r="A1546" t="s">
        <v>13</v>
      </c>
      <c r="B1546" s="99" t="s">
        <v>435</v>
      </c>
      <c r="C1546" s="99" t="s">
        <v>901</v>
      </c>
      <c r="D1546" s="99" t="s">
        <v>911</v>
      </c>
      <c r="E1546" s="99" t="s">
        <v>891</v>
      </c>
      <c r="F1546" s="114">
        <v>0.19124999999999998</v>
      </c>
    </row>
    <row r="1547" spans="1:6">
      <c r="A1547" t="s">
        <v>11</v>
      </c>
      <c r="B1547" s="99" t="s">
        <v>436</v>
      </c>
      <c r="C1547" s="99" t="s">
        <v>901</v>
      </c>
      <c r="D1547" s="99" t="s">
        <v>911</v>
      </c>
      <c r="E1547" s="99" t="s">
        <v>891</v>
      </c>
      <c r="F1547" s="114">
        <v>0.37400000000000005</v>
      </c>
    </row>
    <row r="1548" spans="1:6">
      <c r="A1548" t="s">
        <v>12</v>
      </c>
      <c r="B1548" s="99" t="s">
        <v>437</v>
      </c>
      <c r="C1548" s="99" t="s">
        <v>901</v>
      </c>
      <c r="D1548" s="99" t="s">
        <v>911</v>
      </c>
      <c r="E1548" s="99" t="s">
        <v>891</v>
      </c>
      <c r="F1548" s="114">
        <v>0.363375</v>
      </c>
    </row>
    <row r="1549" spans="1:6">
      <c r="A1549" t="s">
        <v>543</v>
      </c>
      <c r="B1549" s="99" t="s">
        <v>542</v>
      </c>
      <c r="C1549" s="99" t="s">
        <v>901</v>
      </c>
      <c r="D1549" s="99" t="s">
        <v>911</v>
      </c>
      <c r="E1549" s="99" t="s">
        <v>891</v>
      </c>
      <c r="F1549" s="114">
        <v>0.176375</v>
      </c>
    </row>
    <row r="1550" spans="1:6">
      <c r="A1550" t="s">
        <v>10</v>
      </c>
      <c r="B1550" s="99" t="s">
        <v>438</v>
      </c>
      <c r="C1550" s="99" t="s">
        <v>901</v>
      </c>
      <c r="D1550" s="99" t="s">
        <v>911</v>
      </c>
      <c r="E1550" s="99" t="s">
        <v>891</v>
      </c>
      <c r="F1550" s="114">
        <v>0.153</v>
      </c>
    </row>
    <row r="1551" spans="1:6">
      <c r="A1551" t="s">
        <v>9</v>
      </c>
      <c r="B1551" s="99" t="s">
        <v>439</v>
      </c>
      <c r="C1551" s="99" t="s">
        <v>901</v>
      </c>
      <c r="D1551" s="99" t="s">
        <v>911</v>
      </c>
      <c r="E1551" s="99" t="s">
        <v>891</v>
      </c>
      <c r="F1551" s="114">
        <v>0.37824999999999998</v>
      </c>
    </row>
    <row r="1552" spans="1:6">
      <c r="A1552" t="s">
        <v>545</v>
      </c>
      <c r="B1552" s="99" t="s">
        <v>544</v>
      </c>
      <c r="C1552" s="99" t="s">
        <v>901</v>
      </c>
      <c r="D1552" s="99" t="s">
        <v>911</v>
      </c>
      <c r="E1552" s="99" t="s">
        <v>891</v>
      </c>
      <c r="F1552" s="114">
        <v>0.32512500000000005</v>
      </c>
    </row>
    <row r="1553" spans="1:6">
      <c r="A1553" t="s">
        <v>8</v>
      </c>
      <c r="B1553" s="99" t="s">
        <v>440</v>
      </c>
      <c r="C1553" s="99" t="s">
        <v>901</v>
      </c>
      <c r="D1553" s="99" t="s">
        <v>911</v>
      </c>
      <c r="E1553" s="99" t="s">
        <v>891</v>
      </c>
      <c r="F1553" s="114">
        <v>0.38887500000000003</v>
      </c>
    </row>
    <row r="1554" spans="1:6">
      <c r="A1554" t="s">
        <v>7</v>
      </c>
      <c r="B1554" s="99" t="s">
        <v>441</v>
      </c>
      <c r="C1554" s="99" t="s">
        <v>901</v>
      </c>
      <c r="D1554" s="99" t="s">
        <v>911</v>
      </c>
      <c r="E1554" s="99" t="s">
        <v>891</v>
      </c>
      <c r="F1554" s="114">
        <v>0.36550000000000005</v>
      </c>
    </row>
    <row r="1555" spans="1:6">
      <c r="A1555" t="s">
        <v>6</v>
      </c>
      <c r="B1555" s="99" t="s">
        <v>442</v>
      </c>
      <c r="C1555" s="99" t="s">
        <v>901</v>
      </c>
      <c r="D1555" s="99" t="s">
        <v>911</v>
      </c>
      <c r="E1555" s="99" t="s">
        <v>891</v>
      </c>
      <c r="F1555" s="114">
        <v>0.295375</v>
      </c>
    </row>
    <row r="1556" spans="1:6">
      <c r="A1556" t="s">
        <v>2</v>
      </c>
      <c r="B1556" s="99" t="s">
        <v>443</v>
      </c>
      <c r="C1556" s="99" t="s">
        <v>901</v>
      </c>
      <c r="D1556" s="99" t="s">
        <v>911</v>
      </c>
      <c r="E1556" s="99" t="s">
        <v>891</v>
      </c>
      <c r="F1556" s="114">
        <v>0.36975000000000002</v>
      </c>
    </row>
    <row r="1557" spans="1:6">
      <c r="A1557" t="s">
        <v>1</v>
      </c>
      <c r="B1557" s="99" t="s">
        <v>448</v>
      </c>
      <c r="C1557" s="99" t="s">
        <v>901</v>
      </c>
      <c r="D1557" s="99" t="s">
        <v>911</v>
      </c>
      <c r="E1557" s="99" t="s">
        <v>891</v>
      </c>
      <c r="F1557" s="114">
        <v>0.42924999999999991</v>
      </c>
    </row>
    <row r="1558" spans="1:6">
      <c r="A1558" t="s">
        <v>537</v>
      </c>
      <c r="B1558" s="99" t="s">
        <v>334</v>
      </c>
      <c r="C1558" s="99" t="s">
        <v>902</v>
      </c>
      <c r="D1558" s="99" t="s">
        <v>911</v>
      </c>
      <c r="E1558" s="99" t="s">
        <v>891</v>
      </c>
      <c r="F1558" s="114">
        <v>0.24862499999999998</v>
      </c>
    </row>
    <row r="1559" spans="1:6">
      <c r="A1559" t="s">
        <v>26</v>
      </c>
      <c r="B1559" s="99" t="s">
        <v>410</v>
      </c>
      <c r="C1559" s="99" t="s">
        <v>902</v>
      </c>
      <c r="D1559" s="99" t="s">
        <v>911</v>
      </c>
      <c r="E1559" s="99" t="s">
        <v>891</v>
      </c>
      <c r="F1559" s="114">
        <v>0.3145</v>
      </c>
    </row>
    <row r="1560" spans="1:6">
      <c r="A1560" t="s">
        <v>25</v>
      </c>
      <c r="B1560" s="99" t="s">
        <v>411</v>
      </c>
      <c r="C1560" s="99" t="s">
        <v>902</v>
      </c>
      <c r="D1560" s="99" t="s">
        <v>911</v>
      </c>
      <c r="E1560" s="99" t="s">
        <v>891</v>
      </c>
      <c r="F1560" s="114">
        <v>0.235875</v>
      </c>
    </row>
    <row r="1561" spans="1:6">
      <c r="A1561" t="s">
        <v>23</v>
      </c>
      <c r="B1561" s="99" t="s">
        <v>412</v>
      </c>
      <c r="C1561" s="99" t="s">
        <v>902</v>
      </c>
      <c r="D1561" s="99" t="s">
        <v>911</v>
      </c>
      <c r="E1561" s="99" t="s">
        <v>891</v>
      </c>
      <c r="F1561" s="114">
        <v>0.18062500000000001</v>
      </c>
    </row>
    <row r="1562" spans="1:6">
      <c r="A1562" t="s">
        <v>17</v>
      </c>
      <c r="B1562" s="99" t="s">
        <v>414</v>
      </c>
      <c r="C1562" s="99" t="s">
        <v>902</v>
      </c>
      <c r="D1562" s="99" t="s">
        <v>911</v>
      </c>
      <c r="E1562" s="99" t="s">
        <v>891</v>
      </c>
      <c r="F1562" s="114">
        <v>0.41437500000000005</v>
      </c>
    </row>
    <row r="1563" spans="1:6">
      <c r="A1563" t="s">
        <v>21</v>
      </c>
      <c r="B1563" s="99" t="s">
        <v>415</v>
      </c>
      <c r="C1563" s="99" t="s">
        <v>902</v>
      </c>
      <c r="D1563" s="99" t="s">
        <v>911</v>
      </c>
      <c r="E1563" s="99" t="s">
        <v>891</v>
      </c>
      <c r="F1563" s="114">
        <v>0.38037500000000002</v>
      </c>
    </row>
    <row r="1564" spans="1:6">
      <c r="A1564" t="s">
        <v>20</v>
      </c>
      <c r="B1564" s="99" t="s">
        <v>416</v>
      </c>
      <c r="C1564" s="99" t="s">
        <v>902</v>
      </c>
      <c r="D1564" s="99" t="s">
        <v>911</v>
      </c>
      <c r="E1564" s="99" t="s">
        <v>891</v>
      </c>
      <c r="F1564" s="114">
        <v>0.35275000000000001</v>
      </c>
    </row>
    <row r="1565" spans="1:6">
      <c r="A1565" t="s">
        <v>3</v>
      </c>
      <c r="B1565" s="99" t="s">
        <v>418</v>
      </c>
      <c r="C1565" s="99" t="s">
        <v>902</v>
      </c>
      <c r="D1565" s="99" t="s">
        <v>911</v>
      </c>
      <c r="E1565" s="99" t="s">
        <v>891</v>
      </c>
      <c r="F1565" s="114">
        <v>0.20400000000000004</v>
      </c>
    </row>
    <row r="1566" spans="1:6">
      <c r="A1566" t="s">
        <v>19</v>
      </c>
      <c r="B1566" s="99" t="s">
        <v>419</v>
      </c>
      <c r="C1566" s="99" t="s">
        <v>902</v>
      </c>
      <c r="D1566" s="99" t="s">
        <v>911</v>
      </c>
      <c r="E1566" s="99" t="s">
        <v>891</v>
      </c>
      <c r="F1566" s="114">
        <v>0.36975000000000002</v>
      </c>
    </row>
    <row r="1567" spans="1:6">
      <c r="A1567" t="s">
        <v>18</v>
      </c>
      <c r="B1567" s="99" t="s">
        <v>420</v>
      </c>
      <c r="C1567" s="99" t="s">
        <v>902</v>
      </c>
      <c r="D1567" s="99" t="s">
        <v>911</v>
      </c>
      <c r="E1567" s="99" t="s">
        <v>891</v>
      </c>
      <c r="F1567" s="114">
        <v>0.29112500000000002</v>
      </c>
    </row>
    <row r="1568" spans="1:6">
      <c r="A1568" t="s">
        <v>16</v>
      </c>
      <c r="B1568" s="99" t="s">
        <v>417</v>
      </c>
      <c r="C1568" s="99" t="s">
        <v>902</v>
      </c>
      <c r="D1568" s="99" t="s">
        <v>911</v>
      </c>
      <c r="E1568" s="99" t="s">
        <v>891</v>
      </c>
      <c r="F1568" s="114">
        <v>0.37399999999999994</v>
      </c>
    </row>
    <row r="1569" spans="1:6">
      <c r="A1569" t="s">
        <v>24</v>
      </c>
      <c r="B1569" s="99" t="s">
        <v>431</v>
      </c>
      <c r="C1569" s="99" t="s">
        <v>902</v>
      </c>
      <c r="D1569" s="99" t="s">
        <v>911</v>
      </c>
      <c r="E1569" s="99" t="s">
        <v>891</v>
      </c>
      <c r="F1569" s="114">
        <v>0.104125</v>
      </c>
    </row>
    <row r="1570" spans="1:6">
      <c r="A1570" t="s">
        <v>14</v>
      </c>
      <c r="B1570" s="99" t="s">
        <v>433</v>
      </c>
      <c r="C1570" s="99" t="s">
        <v>902</v>
      </c>
      <c r="D1570" s="99" t="s">
        <v>911</v>
      </c>
      <c r="E1570" s="99" t="s">
        <v>891</v>
      </c>
      <c r="F1570" s="114">
        <v>0.43774999999999997</v>
      </c>
    </row>
    <row r="1571" spans="1:6">
      <c r="A1571" t="s">
        <v>914</v>
      </c>
      <c r="B1571" s="99" t="s">
        <v>895</v>
      </c>
      <c r="C1571" s="99" t="s">
        <v>902</v>
      </c>
      <c r="D1571" s="99" t="s">
        <v>911</v>
      </c>
      <c r="E1571" s="99" t="s">
        <v>891</v>
      </c>
      <c r="F1571" s="114">
        <v>0</v>
      </c>
    </row>
    <row r="1572" spans="1:6">
      <c r="A1572" t="s">
        <v>13</v>
      </c>
      <c r="B1572" s="99" t="s">
        <v>435</v>
      </c>
      <c r="C1572" s="99" t="s">
        <v>902</v>
      </c>
      <c r="D1572" s="99" t="s">
        <v>911</v>
      </c>
      <c r="E1572" s="99" t="s">
        <v>891</v>
      </c>
      <c r="F1572" s="114">
        <v>0.16575000000000001</v>
      </c>
    </row>
    <row r="1573" spans="1:6">
      <c r="A1573" t="s">
        <v>11</v>
      </c>
      <c r="B1573" s="99" t="s">
        <v>436</v>
      </c>
      <c r="C1573" s="99" t="s">
        <v>902</v>
      </c>
      <c r="D1573" s="99" t="s">
        <v>911</v>
      </c>
      <c r="E1573" s="99" t="s">
        <v>891</v>
      </c>
      <c r="F1573" s="114">
        <v>0.363375</v>
      </c>
    </row>
    <row r="1574" spans="1:6">
      <c r="A1574" t="s">
        <v>12</v>
      </c>
      <c r="B1574" s="99" t="s">
        <v>437</v>
      </c>
      <c r="C1574" s="99" t="s">
        <v>902</v>
      </c>
      <c r="D1574" s="99" t="s">
        <v>911</v>
      </c>
      <c r="E1574" s="99" t="s">
        <v>891</v>
      </c>
      <c r="F1574" s="114">
        <v>0.37824999999999998</v>
      </c>
    </row>
    <row r="1575" spans="1:6">
      <c r="A1575" t="s">
        <v>543</v>
      </c>
      <c r="B1575" s="99" t="s">
        <v>542</v>
      </c>
      <c r="C1575" s="99" t="s">
        <v>902</v>
      </c>
      <c r="D1575" s="99" t="s">
        <v>911</v>
      </c>
      <c r="E1575" s="99" t="s">
        <v>891</v>
      </c>
      <c r="F1575" s="114">
        <v>0.1275</v>
      </c>
    </row>
    <row r="1576" spans="1:6">
      <c r="A1576" t="s">
        <v>10</v>
      </c>
      <c r="B1576" s="99" t="s">
        <v>438</v>
      </c>
      <c r="C1576" s="99" t="s">
        <v>902</v>
      </c>
      <c r="D1576" s="99" t="s">
        <v>911</v>
      </c>
      <c r="E1576" s="99" t="s">
        <v>891</v>
      </c>
      <c r="F1576" s="114">
        <v>0.14450000000000002</v>
      </c>
    </row>
    <row r="1577" spans="1:6">
      <c r="A1577" t="s">
        <v>9</v>
      </c>
      <c r="B1577" s="99" t="s">
        <v>439</v>
      </c>
      <c r="C1577" s="99" t="s">
        <v>902</v>
      </c>
      <c r="D1577" s="99" t="s">
        <v>911</v>
      </c>
      <c r="E1577" s="99" t="s">
        <v>891</v>
      </c>
      <c r="F1577" s="114">
        <v>0.35062500000000002</v>
      </c>
    </row>
    <row r="1578" spans="1:6">
      <c r="A1578" t="s">
        <v>545</v>
      </c>
      <c r="B1578" s="99" t="s">
        <v>544</v>
      </c>
      <c r="C1578" s="99" t="s">
        <v>902</v>
      </c>
      <c r="D1578" s="99" t="s">
        <v>911</v>
      </c>
      <c r="E1578" s="99" t="s">
        <v>891</v>
      </c>
      <c r="F1578" s="114">
        <v>0.29749999999999999</v>
      </c>
    </row>
    <row r="1579" spans="1:6">
      <c r="A1579" t="s">
        <v>8</v>
      </c>
      <c r="B1579" s="99" t="s">
        <v>440</v>
      </c>
      <c r="C1579" s="99" t="s">
        <v>902</v>
      </c>
      <c r="D1579" s="99" t="s">
        <v>911</v>
      </c>
      <c r="E1579" s="99" t="s">
        <v>891</v>
      </c>
      <c r="F1579" s="114">
        <v>0.36975000000000002</v>
      </c>
    </row>
    <row r="1580" spans="1:6">
      <c r="A1580" t="s">
        <v>7</v>
      </c>
      <c r="B1580" s="99" t="s">
        <v>441</v>
      </c>
      <c r="C1580" s="99" t="s">
        <v>902</v>
      </c>
      <c r="D1580" s="99" t="s">
        <v>911</v>
      </c>
      <c r="E1580" s="99" t="s">
        <v>891</v>
      </c>
      <c r="F1580" s="114">
        <v>0.265625</v>
      </c>
    </row>
    <row r="1581" spans="1:6">
      <c r="A1581" t="s">
        <v>6</v>
      </c>
      <c r="B1581" s="99" t="s">
        <v>442</v>
      </c>
      <c r="C1581" s="99" t="s">
        <v>902</v>
      </c>
      <c r="D1581" s="99" t="s">
        <v>911</v>
      </c>
      <c r="E1581" s="99" t="s">
        <v>891</v>
      </c>
      <c r="F1581" s="114">
        <v>0.24437499999999998</v>
      </c>
    </row>
    <row r="1582" spans="1:6">
      <c r="A1582" t="s">
        <v>2</v>
      </c>
      <c r="B1582" s="99" t="s">
        <v>443</v>
      </c>
      <c r="C1582" s="99" t="s">
        <v>902</v>
      </c>
      <c r="D1582" s="99" t="s">
        <v>911</v>
      </c>
      <c r="E1582" s="99" t="s">
        <v>891</v>
      </c>
      <c r="F1582" s="114">
        <v>0.35912499999999997</v>
      </c>
    </row>
    <row r="1583" spans="1:6">
      <c r="A1583" t="s">
        <v>1</v>
      </c>
      <c r="B1583" s="99" t="s">
        <v>448</v>
      </c>
      <c r="C1583" s="99" t="s">
        <v>902</v>
      </c>
      <c r="D1583" s="99" t="s">
        <v>911</v>
      </c>
      <c r="E1583" s="99" t="s">
        <v>891</v>
      </c>
      <c r="F1583" s="114">
        <v>0.42075000000000001</v>
      </c>
    </row>
    <row r="1584" spans="1:6">
      <c r="A1584" t="s">
        <v>537</v>
      </c>
      <c r="B1584" s="99" t="s">
        <v>334</v>
      </c>
      <c r="C1584" s="99" t="s">
        <v>903</v>
      </c>
      <c r="D1584" s="99" t="s">
        <v>911</v>
      </c>
      <c r="E1584" s="99" t="s">
        <v>891</v>
      </c>
      <c r="F1584" s="114">
        <v>0.31237500000000001</v>
      </c>
    </row>
    <row r="1585" spans="1:6">
      <c r="A1585" t="s">
        <v>26</v>
      </c>
      <c r="B1585" s="99" t="s">
        <v>410</v>
      </c>
      <c r="C1585" s="99" t="s">
        <v>903</v>
      </c>
      <c r="D1585" s="99" t="s">
        <v>911</v>
      </c>
      <c r="E1585" s="99" t="s">
        <v>891</v>
      </c>
      <c r="F1585" s="114">
        <v>0.52487499999999998</v>
      </c>
    </row>
    <row r="1586" spans="1:6">
      <c r="A1586" t="s">
        <v>25</v>
      </c>
      <c r="B1586" s="99" t="s">
        <v>411</v>
      </c>
      <c r="C1586" s="99" t="s">
        <v>903</v>
      </c>
      <c r="D1586" s="99" t="s">
        <v>911</v>
      </c>
      <c r="E1586" s="99" t="s">
        <v>891</v>
      </c>
      <c r="F1586" s="114">
        <v>0.38675000000000004</v>
      </c>
    </row>
    <row r="1587" spans="1:6">
      <c r="A1587" t="s">
        <v>23</v>
      </c>
      <c r="B1587" s="99" t="s">
        <v>412</v>
      </c>
      <c r="C1587" s="99" t="s">
        <v>903</v>
      </c>
      <c r="D1587" s="99" t="s">
        <v>911</v>
      </c>
      <c r="E1587" s="99" t="s">
        <v>891</v>
      </c>
      <c r="F1587" s="114">
        <v>0.25287499999999996</v>
      </c>
    </row>
    <row r="1588" spans="1:6">
      <c r="A1588" t="s">
        <v>17</v>
      </c>
      <c r="B1588" s="99" t="s">
        <v>414</v>
      </c>
      <c r="C1588" s="99" t="s">
        <v>903</v>
      </c>
      <c r="D1588" s="99" t="s">
        <v>911</v>
      </c>
      <c r="E1588" s="99" t="s">
        <v>891</v>
      </c>
      <c r="F1588" s="114">
        <v>0.60137499999999999</v>
      </c>
    </row>
    <row r="1589" spans="1:6">
      <c r="A1589" t="s">
        <v>21</v>
      </c>
      <c r="B1589" s="99" t="s">
        <v>415</v>
      </c>
      <c r="C1589" s="99" t="s">
        <v>903</v>
      </c>
      <c r="D1589" s="99" t="s">
        <v>911</v>
      </c>
      <c r="E1589" s="99" t="s">
        <v>891</v>
      </c>
      <c r="F1589" s="114">
        <v>0.56950000000000012</v>
      </c>
    </row>
    <row r="1590" spans="1:6">
      <c r="A1590" t="s">
        <v>20</v>
      </c>
      <c r="B1590" s="99" t="s">
        <v>416</v>
      </c>
      <c r="C1590" s="99" t="s">
        <v>903</v>
      </c>
      <c r="D1590" s="99" t="s">
        <v>911</v>
      </c>
      <c r="E1590" s="99" t="s">
        <v>891</v>
      </c>
      <c r="F1590" s="114">
        <v>0.56737499999999996</v>
      </c>
    </row>
    <row r="1591" spans="1:6">
      <c r="A1591" t="s">
        <v>3</v>
      </c>
      <c r="B1591" s="99" t="s">
        <v>418</v>
      </c>
      <c r="C1591" s="99" t="s">
        <v>903</v>
      </c>
      <c r="D1591" s="99" t="s">
        <v>911</v>
      </c>
      <c r="E1591" s="99" t="s">
        <v>891</v>
      </c>
      <c r="F1591" s="114">
        <v>0.36885750000000006</v>
      </c>
    </row>
    <row r="1592" spans="1:6">
      <c r="A1592" t="s">
        <v>19</v>
      </c>
      <c r="B1592" s="99" t="s">
        <v>419</v>
      </c>
      <c r="C1592" s="99" t="s">
        <v>903</v>
      </c>
      <c r="D1592" s="99" t="s">
        <v>911</v>
      </c>
      <c r="E1592" s="99" t="s">
        <v>891</v>
      </c>
      <c r="F1592" s="114">
        <v>0.55462500000000003</v>
      </c>
    </row>
    <row r="1593" spans="1:6">
      <c r="A1593" t="s">
        <v>18</v>
      </c>
      <c r="B1593" s="99" t="s">
        <v>420</v>
      </c>
      <c r="C1593" s="99" t="s">
        <v>903</v>
      </c>
      <c r="D1593" s="99" t="s">
        <v>911</v>
      </c>
      <c r="E1593" s="99" t="s">
        <v>891</v>
      </c>
      <c r="F1593" s="114">
        <v>0.53549999999999998</v>
      </c>
    </row>
    <row r="1594" spans="1:6">
      <c r="A1594" t="s">
        <v>16</v>
      </c>
      <c r="B1594" s="99" t="s">
        <v>417</v>
      </c>
      <c r="C1594" s="99" t="s">
        <v>903</v>
      </c>
      <c r="D1594" s="99" t="s">
        <v>911</v>
      </c>
      <c r="E1594" s="99" t="s">
        <v>891</v>
      </c>
      <c r="F1594" s="114">
        <v>0.34637499999999999</v>
      </c>
    </row>
    <row r="1595" spans="1:6">
      <c r="A1595" t="s">
        <v>24</v>
      </c>
      <c r="B1595" s="99" t="s">
        <v>431</v>
      </c>
      <c r="C1595" s="99" t="s">
        <v>903</v>
      </c>
      <c r="D1595" s="99" t="s">
        <v>911</v>
      </c>
      <c r="E1595" s="99" t="s">
        <v>891</v>
      </c>
      <c r="F1595" s="114">
        <v>0.30174999999999996</v>
      </c>
    </row>
    <row r="1596" spans="1:6">
      <c r="A1596" t="s">
        <v>14</v>
      </c>
      <c r="B1596" s="99" t="s">
        <v>433</v>
      </c>
      <c r="C1596" s="99" t="s">
        <v>903</v>
      </c>
      <c r="D1596" s="99" t="s">
        <v>911</v>
      </c>
      <c r="E1596" s="99" t="s">
        <v>891</v>
      </c>
      <c r="F1596" s="114">
        <v>0.63324999999999998</v>
      </c>
    </row>
    <row r="1597" spans="1:6">
      <c r="A1597" t="s">
        <v>914</v>
      </c>
      <c r="B1597" s="99" t="s">
        <v>895</v>
      </c>
      <c r="C1597" s="99" t="s">
        <v>903</v>
      </c>
      <c r="D1597" s="99" t="s">
        <v>911</v>
      </c>
      <c r="E1597" s="99" t="s">
        <v>891</v>
      </c>
      <c r="F1597" s="114">
        <v>0</v>
      </c>
    </row>
    <row r="1598" spans="1:6">
      <c r="A1598" t="s">
        <v>13</v>
      </c>
      <c r="B1598" s="99" t="s">
        <v>435</v>
      </c>
      <c r="C1598" s="99" t="s">
        <v>903</v>
      </c>
      <c r="D1598" s="99" t="s">
        <v>911</v>
      </c>
      <c r="E1598" s="99" t="s">
        <v>891</v>
      </c>
      <c r="F1598" s="114">
        <v>0.33574999999999994</v>
      </c>
    </row>
    <row r="1599" spans="1:6">
      <c r="A1599" t="s">
        <v>11</v>
      </c>
      <c r="B1599" s="99" t="s">
        <v>436</v>
      </c>
      <c r="C1599" s="99" t="s">
        <v>903</v>
      </c>
      <c r="D1599" s="99" t="s">
        <v>911</v>
      </c>
      <c r="E1599" s="99" t="s">
        <v>891</v>
      </c>
      <c r="F1599" s="114">
        <v>0.55249999999999999</v>
      </c>
    </row>
    <row r="1600" spans="1:6">
      <c r="A1600" t="s">
        <v>12</v>
      </c>
      <c r="B1600" s="99" t="s">
        <v>437</v>
      </c>
      <c r="C1600" s="99" t="s">
        <v>903</v>
      </c>
      <c r="D1600" s="99" t="s">
        <v>911</v>
      </c>
      <c r="E1600" s="99" t="s">
        <v>891</v>
      </c>
      <c r="F1600" s="114">
        <v>0.56737499999999996</v>
      </c>
    </row>
    <row r="1601" spans="1:6">
      <c r="A1601" t="s">
        <v>543</v>
      </c>
      <c r="B1601" s="99" t="s">
        <v>542</v>
      </c>
      <c r="C1601" s="99" t="s">
        <v>903</v>
      </c>
      <c r="D1601" s="99" t="s">
        <v>911</v>
      </c>
      <c r="E1601" s="99" t="s">
        <v>891</v>
      </c>
      <c r="F1601" s="114">
        <v>0.30387499999999995</v>
      </c>
    </row>
    <row r="1602" spans="1:6">
      <c r="A1602" t="s">
        <v>10</v>
      </c>
      <c r="B1602" s="99" t="s">
        <v>438</v>
      </c>
      <c r="C1602" s="99" t="s">
        <v>903</v>
      </c>
      <c r="D1602" s="99" t="s">
        <v>911</v>
      </c>
      <c r="E1602" s="99" t="s">
        <v>891</v>
      </c>
      <c r="F1602" s="114">
        <v>0.41650000000000004</v>
      </c>
    </row>
    <row r="1603" spans="1:6">
      <c r="A1603" t="s">
        <v>9</v>
      </c>
      <c r="B1603" s="99" t="s">
        <v>439</v>
      </c>
      <c r="C1603" s="99" t="s">
        <v>903</v>
      </c>
      <c r="D1603" s="99" t="s">
        <v>911</v>
      </c>
      <c r="E1603" s="99" t="s">
        <v>891</v>
      </c>
      <c r="F1603" s="114">
        <v>0.56525000000000003</v>
      </c>
    </row>
    <row r="1604" spans="1:6">
      <c r="A1604" t="s">
        <v>545</v>
      </c>
      <c r="B1604" s="99" t="s">
        <v>544</v>
      </c>
      <c r="C1604" s="99" t="s">
        <v>903</v>
      </c>
      <c r="D1604" s="99" t="s">
        <v>911</v>
      </c>
      <c r="E1604" s="99" t="s">
        <v>891</v>
      </c>
      <c r="F1604" s="114">
        <v>0.57374999999999998</v>
      </c>
    </row>
    <row r="1605" spans="1:6">
      <c r="A1605" t="s">
        <v>8</v>
      </c>
      <c r="B1605" s="99" t="s">
        <v>440</v>
      </c>
      <c r="C1605" s="99" t="s">
        <v>903</v>
      </c>
      <c r="D1605" s="99" t="s">
        <v>911</v>
      </c>
      <c r="E1605" s="99" t="s">
        <v>891</v>
      </c>
      <c r="F1605" s="114">
        <v>0.55037499999999995</v>
      </c>
    </row>
    <row r="1606" spans="1:6">
      <c r="A1606" t="s">
        <v>7</v>
      </c>
      <c r="B1606" s="99" t="s">
        <v>441</v>
      </c>
      <c r="C1606" s="99" t="s">
        <v>903</v>
      </c>
      <c r="D1606" s="99" t="s">
        <v>911</v>
      </c>
      <c r="E1606" s="99" t="s">
        <v>891</v>
      </c>
      <c r="F1606" s="114">
        <v>0.3732987499999999</v>
      </c>
    </row>
    <row r="1607" spans="1:6">
      <c r="A1607" t="s">
        <v>6</v>
      </c>
      <c r="B1607" s="99" t="s">
        <v>442</v>
      </c>
      <c r="C1607" s="99" t="s">
        <v>903</v>
      </c>
      <c r="D1607" s="99" t="s">
        <v>911</v>
      </c>
      <c r="E1607" s="99" t="s">
        <v>891</v>
      </c>
      <c r="F1607" s="114">
        <v>0.4738750000000001</v>
      </c>
    </row>
    <row r="1608" spans="1:6">
      <c r="A1608" t="s">
        <v>2</v>
      </c>
      <c r="B1608" s="99" t="s">
        <v>443</v>
      </c>
      <c r="C1608" s="99" t="s">
        <v>903</v>
      </c>
      <c r="D1608" s="99" t="s">
        <v>911</v>
      </c>
      <c r="E1608" s="99" t="s">
        <v>891</v>
      </c>
      <c r="F1608" s="114">
        <v>0.54400000000000004</v>
      </c>
    </row>
    <row r="1609" spans="1:6">
      <c r="A1609" t="s">
        <v>1</v>
      </c>
      <c r="B1609" s="99" t="s">
        <v>448</v>
      </c>
      <c r="C1609" s="99" t="s">
        <v>903</v>
      </c>
      <c r="D1609" s="99" t="s">
        <v>911</v>
      </c>
      <c r="E1609" s="99" t="s">
        <v>891</v>
      </c>
      <c r="F1609" s="114">
        <v>0.63537500000000002</v>
      </c>
    </row>
    <row r="1610" spans="1:6">
      <c r="A1610" t="s">
        <v>537</v>
      </c>
      <c r="B1610" s="99" t="s">
        <v>334</v>
      </c>
      <c r="C1610" s="99" t="s">
        <v>904</v>
      </c>
      <c r="D1610" s="99" t="s">
        <v>911</v>
      </c>
      <c r="E1610" s="99" t="s">
        <v>891</v>
      </c>
      <c r="F1610" s="114">
        <v>0.38675000000000004</v>
      </c>
    </row>
    <row r="1611" spans="1:6">
      <c r="A1611" t="s">
        <v>26</v>
      </c>
      <c r="B1611" s="99" t="s">
        <v>410</v>
      </c>
      <c r="C1611" s="99" t="s">
        <v>904</v>
      </c>
      <c r="D1611" s="99" t="s">
        <v>911</v>
      </c>
      <c r="E1611" s="99" t="s">
        <v>891</v>
      </c>
      <c r="F1611" s="114">
        <v>0.56737499999999996</v>
      </c>
    </row>
    <row r="1612" spans="1:6">
      <c r="A1612" t="s">
        <v>25</v>
      </c>
      <c r="B1612" s="99" t="s">
        <v>411</v>
      </c>
      <c r="C1612" s="99" t="s">
        <v>904</v>
      </c>
      <c r="D1612" s="99" t="s">
        <v>911</v>
      </c>
      <c r="E1612" s="99" t="s">
        <v>891</v>
      </c>
      <c r="F1612" s="114">
        <v>0.4738750000000001</v>
      </c>
    </row>
    <row r="1613" spans="1:6">
      <c r="A1613" t="s">
        <v>23</v>
      </c>
      <c r="B1613" s="99" t="s">
        <v>412</v>
      </c>
      <c r="C1613" s="99" t="s">
        <v>904</v>
      </c>
      <c r="D1613" s="99" t="s">
        <v>911</v>
      </c>
      <c r="E1613" s="99" t="s">
        <v>891</v>
      </c>
      <c r="F1613" s="114">
        <v>0.31874999999999998</v>
      </c>
    </row>
    <row r="1614" spans="1:6">
      <c r="A1614" t="s">
        <v>17</v>
      </c>
      <c r="B1614" s="99" t="s">
        <v>414</v>
      </c>
      <c r="C1614" s="99" t="s">
        <v>904</v>
      </c>
      <c r="D1614" s="99" t="s">
        <v>911</v>
      </c>
      <c r="E1614" s="99" t="s">
        <v>891</v>
      </c>
      <c r="F1614" s="114">
        <v>0.59287500000000004</v>
      </c>
    </row>
    <row r="1615" spans="1:6">
      <c r="A1615" t="s">
        <v>21</v>
      </c>
      <c r="B1615" s="99" t="s">
        <v>415</v>
      </c>
      <c r="C1615" s="99" t="s">
        <v>904</v>
      </c>
      <c r="D1615" s="99" t="s">
        <v>911</v>
      </c>
      <c r="E1615" s="99" t="s">
        <v>891</v>
      </c>
      <c r="F1615" s="114">
        <v>0.56950000000000012</v>
      </c>
    </row>
    <row r="1616" spans="1:6">
      <c r="A1616" t="s">
        <v>20</v>
      </c>
      <c r="B1616" s="99" t="s">
        <v>416</v>
      </c>
      <c r="C1616" s="99" t="s">
        <v>904</v>
      </c>
      <c r="D1616" s="99" t="s">
        <v>911</v>
      </c>
      <c r="E1616" s="99" t="s">
        <v>891</v>
      </c>
      <c r="F1616" s="114">
        <v>0.57587500000000003</v>
      </c>
    </row>
    <row r="1617" spans="1:6">
      <c r="A1617" t="s">
        <v>3</v>
      </c>
      <c r="B1617" s="99" t="s">
        <v>418</v>
      </c>
      <c r="C1617" s="99" t="s">
        <v>904</v>
      </c>
      <c r="D1617" s="99" t="s">
        <v>911</v>
      </c>
      <c r="E1617" s="99" t="s">
        <v>891</v>
      </c>
      <c r="F1617" s="114">
        <v>0.43101374999999992</v>
      </c>
    </row>
    <row r="1618" spans="1:6">
      <c r="A1618" t="s">
        <v>19</v>
      </c>
      <c r="B1618" s="99" t="s">
        <v>419</v>
      </c>
      <c r="C1618" s="99" t="s">
        <v>904</v>
      </c>
      <c r="D1618" s="99" t="s">
        <v>911</v>
      </c>
      <c r="E1618" s="99" t="s">
        <v>891</v>
      </c>
      <c r="F1618" s="114">
        <v>0.53549999999999998</v>
      </c>
    </row>
    <row r="1619" spans="1:6">
      <c r="A1619" t="s">
        <v>18</v>
      </c>
      <c r="B1619" s="99" t="s">
        <v>420</v>
      </c>
      <c r="C1619" s="99" t="s">
        <v>904</v>
      </c>
      <c r="D1619" s="99" t="s">
        <v>911</v>
      </c>
      <c r="E1619" s="99" t="s">
        <v>891</v>
      </c>
      <c r="F1619" s="114">
        <v>0.54612499999999997</v>
      </c>
    </row>
    <row r="1620" spans="1:6">
      <c r="A1620" t="s">
        <v>16</v>
      </c>
      <c r="B1620" s="99" t="s">
        <v>417</v>
      </c>
      <c r="C1620" s="99" t="s">
        <v>904</v>
      </c>
      <c r="D1620" s="99" t="s">
        <v>911</v>
      </c>
      <c r="E1620" s="99" t="s">
        <v>891</v>
      </c>
      <c r="F1620" s="114">
        <v>0.39737499999999998</v>
      </c>
    </row>
    <row r="1621" spans="1:6">
      <c r="A1621" t="s">
        <v>24</v>
      </c>
      <c r="B1621" s="99" t="s">
        <v>431</v>
      </c>
      <c r="C1621" s="99" t="s">
        <v>904</v>
      </c>
      <c r="D1621" s="99" t="s">
        <v>911</v>
      </c>
      <c r="E1621" s="99" t="s">
        <v>891</v>
      </c>
      <c r="F1621" s="114">
        <v>0.35699999999999998</v>
      </c>
    </row>
    <row r="1622" spans="1:6">
      <c r="A1622" t="s">
        <v>14</v>
      </c>
      <c r="B1622" s="99" t="s">
        <v>433</v>
      </c>
      <c r="C1622" s="99" t="s">
        <v>904</v>
      </c>
      <c r="D1622" s="99" t="s">
        <v>911</v>
      </c>
      <c r="E1622" s="99" t="s">
        <v>891</v>
      </c>
      <c r="F1622" s="114">
        <v>0.63324999999999998</v>
      </c>
    </row>
    <row r="1623" spans="1:6">
      <c r="A1623" t="s">
        <v>914</v>
      </c>
      <c r="B1623" s="99" t="s">
        <v>895</v>
      </c>
      <c r="C1623" s="99" t="s">
        <v>904</v>
      </c>
      <c r="D1623" s="99" t="s">
        <v>911</v>
      </c>
      <c r="E1623" s="99" t="s">
        <v>891</v>
      </c>
      <c r="F1623" s="114">
        <v>0</v>
      </c>
    </row>
    <row r="1624" spans="1:6">
      <c r="A1624" t="s">
        <v>13</v>
      </c>
      <c r="B1624" s="99" t="s">
        <v>435</v>
      </c>
      <c r="C1624" s="99" t="s">
        <v>904</v>
      </c>
      <c r="D1624" s="99" t="s">
        <v>911</v>
      </c>
      <c r="E1624" s="99" t="s">
        <v>891</v>
      </c>
      <c r="F1624" s="114">
        <v>0.38250000000000006</v>
      </c>
    </row>
    <row r="1625" spans="1:6">
      <c r="A1625" t="s">
        <v>11</v>
      </c>
      <c r="B1625" s="99" t="s">
        <v>436</v>
      </c>
      <c r="C1625" s="99" t="s">
        <v>904</v>
      </c>
      <c r="D1625" s="99" t="s">
        <v>911</v>
      </c>
      <c r="E1625" s="99" t="s">
        <v>891</v>
      </c>
      <c r="F1625" s="114">
        <v>0.56737499999999996</v>
      </c>
    </row>
    <row r="1626" spans="1:6">
      <c r="A1626" t="s">
        <v>12</v>
      </c>
      <c r="B1626" s="99" t="s">
        <v>437</v>
      </c>
      <c r="C1626" s="99" t="s">
        <v>904</v>
      </c>
      <c r="D1626" s="99" t="s">
        <v>911</v>
      </c>
      <c r="E1626" s="99" t="s">
        <v>891</v>
      </c>
      <c r="F1626" s="114">
        <v>0.58437499999999998</v>
      </c>
    </row>
    <row r="1627" spans="1:6">
      <c r="A1627" t="s">
        <v>543</v>
      </c>
      <c r="B1627" s="99" t="s">
        <v>542</v>
      </c>
      <c r="C1627" s="99" t="s">
        <v>904</v>
      </c>
      <c r="D1627" s="99" t="s">
        <v>911</v>
      </c>
      <c r="E1627" s="99" t="s">
        <v>891</v>
      </c>
      <c r="F1627" s="114">
        <v>0.39312499999999989</v>
      </c>
    </row>
    <row r="1628" spans="1:6">
      <c r="A1628" t="s">
        <v>10</v>
      </c>
      <c r="B1628" s="99" t="s">
        <v>438</v>
      </c>
      <c r="C1628" s="99" t="s">
        <v>904</v>
      </c>
      <c r="D1628" s="99" t="s">
        <v>911</v>
      </c>
      <c r="E1628" s="99" t="s">
        <v>891</v>
      </c>
      <c r="F1628" s="114">
        <v>0.43137499999999995</v>
      </c>
    </row>
    <row r="1629" spans="1:6">
      <c r="A1629" t="s">
        <v>9</v>
      </c>
      <c r="B1629" s="99" t="s">
        <v>439</v>
      </c>
      <c r="C1629" s="99" t="s">
        <v>904</v>
      </c>
      <c r="D1629" s="99" t="s">
        <v>911</v>
      </c>
      <c r="E1629" s="99" t="s">
        <v>891</v>
      </c>
      <c r="F1629" s="114">
        <v>0.59287500000000004</v>
      </c>
    </row>
    <row r="1630" spans="1:6">
      <c r="A1630" t="s">
        <v>545</v>
      </c>
      <c r="B1630" s="99" t="s">
        <v>544</v>
      </c>
      <c r="C1630" s="99" t="s">
        <v>904</v>
      </c>
      <c r="D1630" s="99" t="s">
        <v>911</v>
      </c>
      <c r="E1630" s="99" t="s">
        <v>891</v>
      </c>
      <c r="F1630" s="114">
        <v>0.57374999999999998</v>
      </c>
    </row>
    <row r="1631" spans="1:6">
      <c r="A1631" t="s">
        <v>8</v>
      </c>
      <c r="B1631" s="99" t="s">
        <v>440</v>
      </c>
      <c r="C1631" s="99" t="s">
        <v>904</v>
      </c>
      <c r="D1631" s="99" t="s">
        <v>911</v>
      </c>
      <c r="E1631" s="99" t="s">
        <v>891</v>
      </c>
      <c r="F1631" s="114">
        <v>0.56737499999999996</v>
      </c>
    </row>
    <row r="1632" spans="1:6">
      <c r="A1632" t="s">
        <v>7</v>
      </c>
      <c r="B1632" s="99" t="s">
        <v>441</v>
      </c>
      <c r="C1632" s="99" t="s">
        <v>904</v>
      </c>
      <c r="D1632" s="99" t="s">
        <v>911</v>
      </c>
      <c r="E1632" s="99" t="s">
        <v>891</v>
      </c>
      <c r="F1632" s="114">
        <v>0.42193999999999993</v>
      </c>
    </row>
    <row r="1633" spans="1:6">
      <c r="A1633" t="s">
        <v>6</v>
      </c>
      <c r="B1633" s="99" t="s">
        <v>442</v>
      </c>
      <c r="C1633" s="99" t="s">
        <v>904</v>
      </c>
      <c r="D1633" s="99" t="s">
        <v>911</v>
      </c>
      <c r="E1633" s="99" t="s">
        <v>891</v>
      </c>
      <c r="F1633" s="114">
        <v>0.48237499999999989</v>
      </c>
    </row>
    <row r="1634" spans="1:6">
      <c r="A1634" t="s">
        <v>2</v>
      </c>
      <c r="B1634" s="99" t="s">
        <v>443</v>
      </c>
      <c r="C1634" s="99" t="s">
        <v>904</v>
      </c>
      <c r="D1634" s="99" t="s">
        <v>911</v>
      </c>
      <c r="E1634" s="99" t="s">
        <v>891</v>
      </c>
      <c r="F1634" s="114">
        <v>0.55462500000000003</v>
      </c>
    </row>
    <row r="1635" spans="1:6">
      <c r="A1635" t="s">
        <v>1</v>
      </c>
      <c r="B1635" s="99" t="s">
        <v>448</v>
      </c>
      <c r="C1635" s="99" t="s">
        <v>904</v>
      </c>
      <c r="D1635" s="99" t="s">
        <v>911</v>
      </c>
      <c r="E1635" s="99" t="s">
        <v>891</v>
      </c>
      <c r="F1635" s="114">
        <v>0.63537500000000002</v>
      </c>
    </row>
    <row r="1636" spans="1:6">
      <c r="A1636" t="s">
        <v>537</v>
      </c>
      <c r="B1636" s="99" t="s">
        <v>334</v>
      </c>
      <c r="C1636" s="99" t="s">
        <v>905</v>
      </c>
      <c r="D1636" s="99" t="s">
        <v>911</v>
      </c>
      <c r="E1636" s="99" t="s">
        <v>891</v>
      </c>
      <c r="F1636" s="114">
        <v>0</v>
      </c>
    </row>
    <row r="1637" spans="1:6">
      <c r="A1637" t="s">
        <v>26</v>
      </c>
      <c r="B1637" s="99" t="s">
        <v>410</v>
      </c>
      <c r="C1637" s="99" t="s">
        <v>905</v>
      </c>
      <c r="D1637" s="99" t="s">
        <v>911</v>
      </c>
      <c r="E1637" s="99" t="s">
        <v>891</v>
      </c>
      <c r="F1637" s="114">
        <v>0</v>
      </c>
    </row>
    <row r="1638" spans="1:6">
      <c r="A1638" t="s">
        <v>25</v>
      </c>
      <c r="B1638" s="99" t="s">
        <v>411</v>
      </c>
      <c r="C1638" s="99" t="s">
        <v>905</v>
      </c>
      <c r="D1638" s="99" t="s">
        <v>911</v>
      </c>
      <c r="E1638" s="99" t="s">
        <v>891</v>
      </c>
      <c r="F1638" s="114">
        <v>0</v>
      </c>
    </row>
    <row r="1639" spans="1:6">
      <c r="A1639" t="s">
        <v>23</v>
      </c>
      <c r="B1639" s="99" t="s">
        <v>412</v>
      </c>
      <c r="C1639" s="99" t="s">
        <v>905</v>
      </c>
      <c r="D1639" s="99" t="s">
        <v>911</v>
      </c>
      <c r="E1639" s="99" t="s">
        <v>891</v>
      </c>
      <c r="F1639" s="114">
        <v>0</v>
      </c>
    </row>
    <row r="1640" spans="1:6">
      <c r="A1640" t="s">
        <v>17</v>
      </c>
      <c r="B1640" s="99" t="s">
        <v>414</v>
      </c>
      <c r="C1640" s="99" t="s">
        <v>905</v>
      </c>
      <c r="D1640" s="99" t="s">
        <v>911</v>
      </c>
      <c r="E1640" s="99" t="s">
        <v>891</v>
      </c>
      <c r="F1640" s="114">
        <v>0</v>
      </c>
    </row>
    <row r="1641" spans="1:6">
      <c r="A1641" t="s">
        <v>21</v>
      </c>
      <c r="B1641" s="99" t="s">
        <v>415</v>
      </c>
      <c r="C1641" s="99" t="s">
        <v>905</v>
      </c>
      <c r="D1641" s="99" t="s">
        <v>911</v>
      </c>
      <c r="E1641" s="99" t="s">
        <v>891</v>
      </c>
      <c r="F1641" s="114">
        <v>0</v>
      </c>
    </row>
    <row r="1642" spans="1:6">
      <c r="A1642" t="s">
        <v>20</v>
      </c>
      <c r="B1642" s="99" t="s">
        <v>416</v>
      </c>
      <c r="C1642" s="99" t="s">
        <v>905</v>
      </c>
      <c r="D1642" s="99" t="s">
        <v>911</v>
      </c>
      <c r="E1642" s="99" t="s">
        <v>891</v>
      </c>
      <c r="F1642" s="114">
        <v>0</v>
      </c>
    </row>
    <row r="1643" spans="1:6">
      <c r="A1643" t="s">
        <v>3</v>
      </c>
      <c r="B1643" s="99" t="s">
        <v>418</v>
      </c>
      <c r="C1643" s="99" t="s">
        <v>905</v>
      </c>
      <c r="D1643" s="99" t="s">
        <v>911</v>
      </c>
      <c r="E1643" s="99" t="s">
        <v>891</v>
      </c>
      <c r="F1643" s="114">
        <v>0</v>
      </c>
    </row>
    <row r="1644" spans="1:6">
      <c r="A1644" t="s">
        <v>19</v>
      </c>
      <c r="B1644" s="99" t="s">
        <v>419</v>
      </c>
      <c r="C1644" s="99" t="s">
        <v>905</v>
      </c>
      <c r="D1644" s="99" t="s">
        <v>911</v>
      </c>
      <c r="E1644" s="99" t="s">
        <v>891</v>
      </c>
      <c r="F1644" s="114">
        <v>0</v>
      </c>
    </row>
    <row r="1645" spans="1:6">
      <c r="A1645" t="s">
        <v>18</v>
      </c>
      <c r="B1645" s="99" t="s">
        <v>420</v>
      </c>
      <c r="C1645" s="99" t="s">
        <v>905</v>
      </c>
      <c r="D1645" s="99" t="s">
        <v>911</v>
      </c>
      <c r="E1645" s="99" t="s">
        <v>891</v>
      </c>
      <c r="F1645" s="114">
        <v>0</v>
      </c>
    </row>
    <row r="1646" spans="1:6">
      <c r="A1646" t="s">
        <v>16</v>
      </c>
      <c r="B1646" s="99" t="s">
        <v>417</v>
      </c>
      <c r="C1646" s="99" t="s">
        <v>905</v>
      </c>
      <c r="D1646" s="99" t="s">
        <v>911</v>
      </c>
      <c r="E1646" s="99" t="s">
        <v>891</v>
      </c>
      <c r="F1646" s="114">
        <v>0</v>
      </c>
    </row>
    <row r="1647" spans="1:6">
      <c r="A1647" t="s">
        <v>24</v>
      </c>
      <c r="B1647" s="99" t="s">
        <v>431</v>
      </c>
      <c r="C1647" s="99" t="s">
        <v>905</v>
      </c>
      <c r="D1647" s="99" t="s">
        <v>911</v>
      </c>
      <c r="E1647" s="99" t="s">
        <v>891</v>
      </c>
      <c r="F1647" s="114">
        <v>0</v>
      </c>
    </row>
    <row r="1648" spans="1:6">
      <c r="A1648" t="s">
        <v>14</v>
      </c>
      <c r="B1648" s="99" t="s">
        <v>433</v>
      </c>
      <c r="C1648" s="99" t="s">
        <v>905</v>
      </c>
      <c r="D1648" s="99" t="s">
        <v>911</v>
      </c>
      <c r="E1648" s="99" t="s">
        <v>891</v>
      </c>
      <c r="F1648" s="114">
        <v>0</v>
      </c>
    </row>
    <row r="1649" spans="1:6">
      <c r="A1649" t="s">
        <v>914</v>
      </c>
      <c r="B1649" s="99" t="s">
        <v>895</v>
      </c>
      <c r="C1649" s="99" t="s">
        <v>905</v>
      </c>
      <c r="D1649" s="99" t="s">
        <v>911</v>
      </c>
      <c r="E1649" s="99" t="s">
        <v>891</v>
      </c>
      <c r="F1649" s="114">
        <v>0</v>
      </c>
    </row>
    <row r="1650" spans="1:6">
      <c r="A1650" t="s">
        <v>13</v>
      </c>
      <c r="B1650" s="99" t="s">
        <v>435</v>
      </c>
      <c r="C1650" s="99" t="s">
        <v>905</v>
      </c>
      <c r="D1650" s="99" t="s">
        <v>911</v>
      </c>
      <c r="E1650" s="99" t="s">
        <v>891</v>
      </c>
      <c r="F1650" s="114">
        <v>0</v>
      </c>
    </row>
    <row r="1651" spans="1:6">
      <c r="A1651" t="s">
        <v>11</v>
      </c>
      <c r="B1651" s="99" t="s">
        <v>436</v>
      </c>
      <c r="C1651" s="99" t="s">
        <v>905</v>
      </c>
      <c r="D1651" s="99" t="s">
        <v>911</v>
      </c>
      <c r="E1651" s="99" t="s">
        <v>891</v>
      </c>
      <c r="F1651" s="114">
        <v>0</v>
      </c>
    </row>
    <row r="1652" spans="1:6">
      <c r="A1652" t="s">
        <v>12</v>
      </c>
      <c r="B1652" s="99" t="s">
        <v>437</v>
      </c>
      <c r="C1652" s="99" t="s">
        <v>905</v>
      </c>
      <c r="D1652" s="99" t="s">
        <v>911</v>
      </c>
      <c r="E1652" s="99" t="s">
        <v>891</v>
      </c>
      <c r="F1652" s="114">
        <v>0</v>
      </c>
    </row>
    <row r="1653" spans="1:6">
      <c r="A1653" t="s">
        <v>543</v>
      </c>
      <c r="B1653" s="99" t="s">
        <v>542</v>
      </c>
      <c r="C1653" s="99" t="s">
        <v>905</v>
      </c>
      <c r="D1653" s="99" t="s">
        <v>911</v>
      </c>
      <c r="E1653" s="99" t="s">
        <v>891</v>
      </c>
      <c r="F1653" s="114">
        <v>0</v>
      </c>
    </row>
    <row r="1654" spans="1:6">
      <c r="A1654" t="s">
        <v>10</v>
      </c>
      <c r="B1654" s="99" t="s">
        <v>438</v>
      </c>
      <c r="C1654" s="99" t="s">
        <v>905</v>
      </c>
      <c r="D1654" s="99" t="s">
        <v>911</v>
      </c>
      <c r="E1654" s="99" t="s">
        <v>891</v>
      </c>
      <c r="F1654" s="114">
        <v>0</v>
      </c>
    </row>
    <row r="1655" spans="1:6">
      <c r="A1655" t="s">
        <v>9</v>
      </c>
      <c r="B1655" s="99" t="s">
        <v>439</v>
      </c>
      <c r="C1655" s="99" t="s">
        <v>905</v>
      </c>
      <c r="D1655" s="99" t="s">
        <v>911</v>
      </c>
      <c r="E1655" s="99" t="s">
        <v>891</v>
      </c>
      <c r="F1655" s="114">
        <v>0</v>
      </c>
    </row>
    <row r="1656" spans="1:6">
      <c r="A1656" t="s">
        <v>545</v>
      </c>
      <c r="B1656" s="99" t="s">
        <v>544</v>
      </c>
      <c r="C1656" s="99" t="s">
        <v>905</v>
      </c>
      <c r="D1656" s="99" t="s">
        <v>911</v>
      </c>
      <c r="E1656" s="99" t="s">
        <v>891</v>
      </c>
      <c r="F1656" s="114">
        <v>0</v>
      </c>
    </row>
    <row r="1657" spans="1:6">
      <c r="A1657" t="s">
        <v>8</v>
      </c>
      <c r="B1657" s="99" t="s">
        <v>440</v>
      </c>
      <c r="C1657" s="99" t="s">
        <v>905</v>
      </c>
      <c r="D1657" s="99" t="s">
        <v>911</v>
      </c>
      <c r="E1657" s="99" t="s">
        <v>891</v>
      </c>
      <c r="F1657" s="114">
        <v>0</v>
      </c>
    </row>
    <row r="1658" spans="1:6">
      <c r="A1658" t="s">
        <v>7</v>
      </c>
      <c r="B1658" s="99" t="s">
        <v>441</v>
      </c>
      <c r="C1658" s="99" t="s">
        <v>905</v>
      </c>
      <c r="D1658" s="99" t="s">
        <v>911</v>
      </c>
      <c r="E1658" s="99" t="s">
        <v>891</v>
      </c>
      <c r="F1658" s="114">
        <v>0</v>
      </c>
    </row>
    <row r="1659" spans="1:6">
      <c r="A1659" t="s">
        <v>6</v>
      </c>
      <c r="B1659" s="99" t="s">
        <v>442</v>
      </c>
      <c r="C1659" s="99" t="s">
        <v>905</v>
      </c>
      <c r="D1659" s="99" t="s">
        <v>911</v>
      </c>
      <c r="E1659" s="99" t="s">
        <v>891</v>
      </c>
      <c r="F1659" s="114">
        <v>0</v>
      </c>
    </row>
    <row r="1660" spans="1:6">
      <c r="A1660" t="s">
        <v>2</v>
      </c>
      <c r="B1660" s="99" t="s">
        <v>443</v>
      </c>
      <c r="C1660" s="99" t="s">
        <v>905</v>
      </c>
      <c r="D1660" s="99" t="s">
        <v>911</v>
      </c>
      <c r="E1660" s="99" t="s">
        <v>891</v>
      </c>
      <c r="F1660" s="114">
        <v>0</v>
      </c>
    </row>
    <row r="1661" spans="1:6">
      <c r="A1661" t="s">
        <v>1</v>
      </c>
      <c r="B1661" s="99" t="s">
        <v>448</v>
      </c>
      <c r="C1661" s="99" t="s">
        <v>905</v>
      </c>
      <c r="D1661" s="99" t="s">
        <v>911</v>
      </c>
      <c r="E1661" s="99" t="s">
        <v>891</v>
      </c>
      <c r="F1661" s="114">
        <v>0</v>
      </c>
    </row>
    <row r="1662" spans="1:6">
      <c r="A1662" t="s">
        <v>537</v>
      </c>
      <c r="B1662" s="99" t="s">
        <v>334</v>
      </c>
      <c r="C1662" s="99" t="s">
        <v>894</v>
      </c>
      <c r="D1662" s="99" t="s">
        <v>910</v>
      </c>
      <c r="E1662" s="99" t="s">
        <v>892</v>
      </c>
      <c r="F1662" s="114">
        <v>0.255</v>
      </c>
    </row>
    <row r="1663" spans="1:6">
      <c r="A1663" t="s">
        <v>26</v>
      </c>
      <c r="B1663" s="99" t="s">
        <v>410</v>
      </c>
      <c r="C1663" s="99" t="s">
        <v>894</v>
      </c>
      <c r="D1663" s="99" t="s">
        <v>910</v>
      </c>
      <c r="E1663" s="99" t="s">
        <v>892</v>
      </c>
      <c r="F1663" s="114">
        <v>0.4335</v>
      </c>
    </row>
    <row r="1664" spans="1:6">
      <c r="A1664" t="s">
        <v>25</v>
      </c>
      <c r="B1664" s="99" t="s">
        <v>411</v>
      </c>
      <c r="C1664" s="99" t="s">
        <v>894</v>
      </c>
      <c r="D1664" s="99" t="s">
        <v>910</v>
      </c>
      <c r="E1664" s="99" t="s">
        <v>892</v>
      </c>
      <c r="F1664" s="114">
        <v>0.30599999999999999</v>
      </c>
    </row>
    <row r="1665" spans="1:6">
      <c r="A1665" t="s">
        <v>23</v>
      </c>
      <c r="B1665" s="99" t="s">
        <v>412</v>
      </c>
      <c r="C1665" s="99" t="s">
        <v>894</v>
      </c>
      <c r="D1665" s="99" t="s">
        <v>910</v>
      </c>
      <c r="E1665" s="99" t="s">
        <v>892</v>
      </c>
      <c r="F1665" s="114">
        <v>0.1615</v>
      </c>
    </row>
    <row r="1666" spans="1:6">
      <c r="A1666" t="s">
        <v>17</v>
      </c>
      <c r="B1666" s="99" t="s">
        <v>414</v>
      </c>
      <c r="C1666" s="99" t="s">
        <v>894</v>
      </c>
      <c r="D1666" s="99" t="s">
        <v>910</v>
      </c>
      <c r="E1666" s="99" t="s">
        <v>892</v>
      </c>
      <c r="F1666" s="114">
        <v>0.57800000000000007</v>
      </c>
    </row>
    <row r="1667" spans="1:6">
      <c r="A1667" t="s">
        <v>21</v>
      </c>
      <c r="B1667" s="99" t="s">
        <v>415</v>
      </c>
      <c r="C1667" s="99" t="s">
        <v>894</v>
      </c>
      <c r="D1667" s="99" t="s">
        <v>910</v>
      </c>
      <c r="E1667" s="99" t="s">
        <v>892</v>
      </c>
      <c r="F1667" s="114">
        <v>0.57800000000000007</v>
      </c>
    </row>
    <row r="1668" spans="1:6">
      <c r="A1668" t="s">
        <v>20</v>
      </c>
      <c r="B1668" s="99" t="s">
        <v>416</v>
      </c>
      <c r="C1668" s="99" t="s">
        <v>894</v>
      </c>
      <c r="D1668" s="99" t="s">
        <v>910</v>
      </c>
      <c r="E1668" s="99" t="s">
        <v>892</v>
      </c>
      <c r="F1668" s="114">
        <v>0.53549999999999998</v>
      </c>
    </row>
    <row r="1669" spans="1:6">
      <c r="A1669" t="s">
        <v>3</v>
      </c>
      <c r="B1669" s="99" t="s">
        <v>418</v>
      </c>
      <c r="C1669" s="99" t="s">
        <v>894</v>
      </c>
      <c r="D1669" s="99" t="s">
        <v>910</v>
      </c>
      <c r="E1669" s="99" t="s">
        <v>892</v>
      </c>
      <c r="F1669" s="114">
        <v>0.39949999999999997</v>
      </c>
    </row>
    <row r="1670" spans="1:6">
      <c r="A1670" t="s">
        <v>19</v>
      </c>
      <c r="B1670" s="99" t="s">
        <v>419</v>
      </c>
      <c r="C1670" s="99" t="s">
        <v>894</v>
      </c>
      <c r="D1670" s="99" t="s">
        <v>910</v>
      </c>
      <c r="E1670" s="99" t="s">
        <v>892</v>
      </c>
      <c r="F1670" s="114">
        <v>0.52700000000000002</v>
      </c>
    </row>
    <row r="1671" spans="1:6">
      <c r="A1671" t="s">
        <v>18</v>
      </c>
      <c r="B1671" s="99" t="s">
        <v>420</v>
      </c>
      <c r="C1671" s="99" t="s">
        <v>894</v>
      </c>
      <c r="D1671" s="99" t="s">
        <v>910</v>
      </c>
      <c r="E1671" s="99" t="s">
        <v>892</v>
      </c>
      <c r="F1671" s="114">
        <v>0.46750000000000003</v>
      </c>
    </row>
    <row r="1672" spans="1:6">
      <c r="A1672" t="s">
        <v>16</v>
      </c>
      <c r="B1672" s="99" t="s">
        <v>417</v>
      </c>
      <c r="C1672" s="99" t="s">
        <v>894</v>
      </c>
      <c r="D1672" s="99" t="s">
        <v>910</v>
      </c>
      <c r="E1672" s="99" t="s">
        <v>892</v>
      </c>
      <c r="F1672" s="114">
        <v>0.34</v>
      </c>
    </row>
    <row r="1673" spans="1:6">
      <c r="A1673" t="s">
        <v>24</v>
      </c>
      <c r="B1673" s="99" t="s">
        <v>431</v>
      </c>
      <c r="C1673" s="99" t="s">
        <v>894</v>
      </c>
      <c r="D1673" s="99" t="s">
        <v>910</v>
      </c>
      <c r="E1673" s="99" t="s">
        <v>892</v>
      </c>
      <c r="F1673" s="114">
        <v>0.22950000000000001</v>
      </c>
    </row>
    <row r="1674" spans="1:6">
      <c r="A1674" t="s">
        <v>14</v>
      </c>
      <c r="B1674" s="99" t="s">
        <v>433</v>
      </c>
      <c r="C1674" s="99" t="s">
        <v>894</v>
      </c>
      <c r="D1674" s="99" t="s">
        <v>910</v>
      </c>
      <c r="E1674" s="99" t="s">
        <v>892</v>
      </c>
      <c r="F1674" s="114">
        <v>0.58649999999999991</v>
      </c>
    </row>
    <row r="1675" spans="1:6">
      <c r="A1675" t="s">
        <v>914</v>
      </c>
      <c r="B1675" s="99" t="s">
        <v>895</v>
      </c>
      <c r="C1675" s="99" t="s">
        <v>894</v>
      </c>
      <c r="D1675" s="99" t="s">
        <v>910</v>
      </c>
      <c r="E1675" s="99" t="s">
        <v>892</v>
      </c>
      <c r="F1675" s="114">
        <v>0</v>
      </c>
    </row>
    <row r="1676" spans="1:6">
      <c r="A1676" t="s">
        <v>13</v>
      </c>
      <c r="B1676" s="99" t="s">
        <v>435</v>
      </c>
      <c r="C1676" s="99" t="s">
        <v>894</v>
      </c>
      <c r="D1676" s="99" t="s">
        <v>910</v>
      </c>
      <c r="E1676" s="99" t="s">
        <v>892</v>
      </c>
      <c r="F1676" s="114">
        <v>0.28050000000000003</v>
      </c>
    </row>
    <row r="1677" spans="1:6">
      <c r="A1677" t="s">
        <v>11</v>
      </c>
      <c r="B1677" s="99" t="s">
        <v>436</v>
      </c>
      <c r="C1677" s="99" t="s">
        <v>894</v>
      </c>
      <c r="D1677" s="99" t="s">
        <v>910</v>
      </c>
      <c r="E1677" s="99" t="s">
        <v>892</v>
      </c>
      <c r="F1677" s="114">
        <v>0.51849999999999996</v>
      </c>
    </row>
    <row r="1678" spans="1:6">
      <c r="A1678" t="s">
        <v>12</v>
      </c>
      <c r="B1678" s="99" t="s">
        <v>437</v>
      </c>
      <c r="C1678" s="99" t="s">
        <v>894</v>
      </c>
      <c r="D1678" s="99" t="s">
        <v>910</v>
      </c>
      <c r="E1678" s="99" t="s">
        <v>892</v>
      </c>
      <c r="F1678" s="114">
        <v>0.54400000000000004</v>
      </c>
    </row>
    <row r="1679" spans="1:6">
      <c r="A1679" t="s">
        <v>543</v>
      </c>
      <c r="B1679" s="99" t="s">
        <v>542</v>
      </c>
      <c r="C1679" s="99" t="s">
        <v>894</v>
      </c>
      <c r="D1679" s="99" t="s">
        <v>910</v>
      </c>
      <c r="E1679" s="99" t="s">
        <v>892</v>
      </c>
      <c r="F1679" s="114">
        <v>0.187</v>
      </c>
    </row>
    <row r="1680" spans="1:6">
      <c r="A1680" t="s">
        <v>10</v>
      </c>
      <c r="B1680" s="99" t="s">
        <v>438</v>
      </c>
      <c r="C1680" s="99" t="s">
        <v>894</v>
      </c>
      <c r="D1680" s="99" t="s">
        <v>910</v>
      </c>
      <c r="E1680" s="99" t="s">
        <v>892</v>
      </c>
      <c r="F1680" s="114">
        <v>0.23800000000000002</v>
      </c>
    </row>
    <row r="1681" spans="1:6">
      <c r="A1681" t="s">
        <v>9</v>
      </c>
      <c r="B1681" s="99" t="s">
        <v>439</v>
      </c>
      <c r="C1681" s="99" t="s">
        <v>894</v>
      </c>
      <c r="D1681" s="99" t="s">
        <v>910</v>
      </c>
      <c r="E1681" s="99" t="s">
        <v>892</v>
      </c>
      <c r="F1681" s="114">
        <v>0.53549999999999998</v>
      </c>
    </row>
    <row r="1682" spans="1:6">
      <c r="A1682" t="s">
        <v>545</v>
      </c>
      <c r="B1682" s="99" t="s">
        <v>544</v>
      </c>
      <c r="C1682" s="99" t="s">
        <v>894</v>
      </c>
      <c r="D1682" s="99" t="s">
        <v>910</v>
      </c>
      <c r="E1682" s="99" t="s">
        <v>892</v>
      </c>
      <c r="F1682" s="114">
        <v>0.50149999999999995</v>
      </c>
    </row>
    <row r="1683" spans="1:6">
      <c r="A1683" t="s">
        <v>8</v>
      </c>
      <c r="B1683" s="99" t="s">
        <v>440</v>
      </c>
      <c r="C1683" s="99" t="s">
        <v>894</v>
      </c>
      <c r="D1683" s="99" t="s">
        <v>910</v>
      </c>
      <c r="E1683" s="99" t="s">
        <v>892</v>
      </c>
      <c r="F1683" s="114">
        <v>0.51</v>
      </c>
    </row>
    <row r="1684" spans="1:6">
      <c r="A1684" t="s">
        <v>7</v>
      </c>
      <c r="B1684" s="99" t="s">
        <v>441</v>
      </c>
      <c r="C1684" s="99" t="s">
        <v>894</v>
      </c>
      <c r="D1684" s="99" t="s">
        <v>910</v>
      </c>
      <c r="E1684" s="99" t="s">
        <v>892</v>
      </c>
      <c r="F1684" s="114">
        <v>0.28900000000000003</v>
      </c>
    </row>
    <row r="1685" spans="1:6">
      <c r="A1685" t="s">
        <v>6</v>
      </c>
      <c r="B1685" s="99" t="s">
        <v>442</v>
      </c>
      <c r="C1685" s="99" t="s">
        <v>894</v>
      </c>
      <c r="D1685" s="99" t="s">
        <v>910</v>
      </c>
      <c r="E1685" s="99" t="s">
        <v>892</v>
      </c>
      <c r="F1685" s="114">
        <v>0.36549999999999999</v>
      </c>
    </row>
    <row r="1686" spans="1:6">
      <c r="A1686" t="s">
        <v>2</v>
      </c>
      <c r="B1686" s="99" t="s">
        <v>443</v>
      </c>
      <c r="C1686" s="99" t="s">
        <v>894</v>
      </c>
      <c r="D1686" s="99" t="s">
        <v>910</v>
      </c>
      <c r="E1686" s="99" t="s">
        <v>892</v>
      </c>
      <c r="F1686" s="114">
        <v>0.53549999999999998</v>
      </c>
    </row>
    <row r="1687" spans="1:6">
      <c r="A1687" t="s">
        <v>1</v>
      </c>
      <c r="B1687" s="99" t="s">
        <v>448</v>
      </c>
      <c r="C1687" s="99" t="s">
        <v>894</v>
      </c>
      <c r="D1687" s="99" t="s">
        <v>910</v>
      </c>
      <c r="E1687" s="99" t="s">
        <v>892</v>
      </c>
      <c r="F1687" s="114">
        <v>0.60349999999999993</v>
      </c>
    </row>
    <row r="1688" spans="1:6">
      <c r="A1688" t="s">
        <v>537</v>
      </c>
      <c r="B1688" s="99" t="s">
        <v>334</v>
      </c>
      <c r="C1688" s="99" t="s">
        <v>896</v>
      </c>
      <c r="D1688" s="99" t="s">
        <v>910</v>
      </c>
      <c r="E1688" s="99" t="s">
        <v>892</v>
      </c>
      <c r="F1688" s="114">
        <v>0.28900000000000003</v>
      </c>
    </row>
    <row r="1689" spans="1:6">
      <c r="A1689" t="s">
        <v>26</v>
      </c>
      <c r="B1689" s="99" t="s">
        <v>410</v>
      </c>
      <c r="C1689" s="99" t="s">
        <v>896</v>
      </c>
      <c r="D1689" s="99" t="s">
        <v>910</v>
      </c>
      <c r="E1689" s="99" t="s">
        <v>892</v>
      </c>
      <c r="F1689" s="114">
        <v>0.49299999999999994</v>
      </c>
    </row>
    <row r="1690" spans="1:6">
      <c r="A1690" t="s">
        <v>25</v>
      </c>
      <c r="B1690" s="99" t="s">
        <v>411</v>
      </c>
      <c r="C1690" s="99" t="s">
        <v>896</v>
      </c>
      <c r="D1690" s="99" t="s">
        <v>910</v>
      </c>
      <c r="E1690" s="99" t="s">
        <v>892</v>
      </c>
      <c r="F1690" s="114">
        <v>0.374</v>
      </c>
    </row>
    <row r="1691" spans="1:6">
      <c r="A1691" t="s">
        <v>23</v>
      </c>
      <c r="B1691" s="99" t="s">
        <v>412</v>
      </c>
      <c r="C1691" s="99" t="s">
        <v>896</v>
      </c>
      <c r="D1691" s="99" t="s">
        <v>910</v>
      </c>
      <c r="E1691" s="99" t="s">
        <v>892</v>
      </c>
      <c r="F1691" s="114">
        <v>0.187</v>
      </c>
    </row>
    <row r="1692" spans="1:6">
      <c r="A1692" t="s">
        <v>17</v>
      </c>
      <c r="B1692" s="99" t="s">
        <v>414</v>
      </c>
      <c r="C1692" s="99" t="s">
        <v>896</v>
      </c>
      <c r="D1692" s="99" t="s">
        <v>910</v>
      </c>
      <c r="E1692" s="99" t="s">
        <v>892</v>
      </c>
      <c r="F1692" s="114">
        <v>0.55249999999999999</v>
      </c>
    </row>
    <row r="1693" spans="1:6">
      <c r="A1693" t="s">
        <v>21</v>
      </c>
      <c r="B1693" s="99" t="s">
        <v>415</v>
      </c>
      <c r="C1693" s="99" t="s">
        <v>896</v>
      </c>
      <c r="D1693" s="99" t="s">
        <v>910</v>
      </c>
      <c r="E1693" s="99" t="s">
        <v>892</v>
      </c>
      <c r="F1693" s="114">
        <v>0.58649999999999991</v>
      </c>
    </row>
    <row r="1694" spans="1:6">
      <c r="A1694" t="s">
        <v>20</v>
      </c>
      <c r="B1694" s="99" t="s">
        <v>416</v>
      </c>
      <c r="C1694" s="99" t="s">
        <v>896</v>
      </c>
      <c r="D1694" s="99" t="s">
        <v>910</v>
      </c>
      <c r="E1694" s="99" t="s">
        <v>892</v>
      </c>
      <c r="F1694" s="114">
        <v>0.54400000000000004</v>
      </c>
    </row>
    <row r="1695" spans="1:6">
      <c r="A1695" t="s">
        <v>3</v>
      </c>
      <c r="B1695" s="99" t="s">
        <v>418</v>
      </c>
      <c r="C1695" s="99" t="s">
        <v>896</v>
      </c>
      <c r="D1695" s="99" t="s">
        <v>910</v>
      </c>
      <c r="E1695" s="99" t="s">
        <v>892</v>
      </c>
      <c r="F1695" s="114">
        <v>0.44837499999999997</v>
      </c>
    </row>
    <row r="1696" spans="1:6">
      <c r="A1696" t="s">
        <v>19</v>
      </c>
      <c r="B1696" s="99" t="s">
        <v>419</v>
      </c>
      <c r="C1696" s="99" t="s">
        <v>896</v>
      </c>
      <c r="D1696" s="99" t="s">
        <v>910</v>
      </c>
      <c r="E1696" s="99" t="s">
        <v>892</v>
      </c>
      <c r="F1696" s="114">
        <v>0.53549999999999998</v>
      </c>
    </row>
    <row r="1697" spans="1:6">
      <c r="A1697" t="s">
        <v>18</v>
      </c>
      <c r="B1697" s="99" t="s">
        <v>420</v>
      </c>
      <c r="C1697" s="99" t="s">
        <v>896</v>
      </c>
      <c r="D1697" s="99" t="s">
        <v>910</v>
      </c>
      <c r="E1697" s="99" t="s">
        <v>892</v>
      </c>
      <c r="F1697" s="114">
        <v>0.49299999999999994</v>
      </c>
    </row>
    <row r="1698" spans="1:6">
      <c r="A1698" t="s">
        <v>16</v>
      </c>
      <c r="B1698" s="99" t="s">
        <v>417</v>
      </c>
      <c r="C1698" s="99" t="s">
        <v>896</v>
      </c>
      <c r="D1698" s="99" t="s">
        <v>910</v>
      </c>
      <c r="E1698" s="99" t="s">
        <v>892</v>
      </c>
      <c r="F1698" s="114">
        <v>0.39100000000000001</v>
      </c>
    </row>
    <row r="1699" spans="1:6">
      <c r="A1699" t="s">
        <v>24</v>
      </c>
      <c r="B1699" s="99" t="s">
        <v>431</v>
      </c>
      <c r="C1699" s="99" t="s">
        <v>896</v>
      </c>
      <c r="D1699" s="99" t="s">
        <v>910</v>
      </c>
      <c r="E1699" s="99" t="s">
        <v>892</v>
      </c>
      <c r="F1699" s="114">
        <v>0.32300000000000001</v>
      </c>
    </row>
    <row r="1700" spans="1:6">
      <c r="A1700" t="s">
        <v>14</v>
      </c>
      <c r="B1700" s="99" t="s">
        <v>433</v>
      </c>
      <c r="C1700" s="99" t="s">
        <v>896</v>
      </c>
      <c r="D1700" s="99" t="s">
        <v>910</v>
      </c>
      <c r="E1700" s="99" t="s">
        <v>892</v>
      </c>
      <c r="F1700" s="114">
        <v>0.58649999999999991</v>
      </c>
    </row>
    <row r="1701" spans="1:6">
      <c r="A1701" t="s">
        <v>914</v>
      </c>
      <c r="B1701" s="99" t="s">
        <v>895</v>
      </c>
      <c r="C1701" s="99" t="s">
        <v>896</v>
      </c>
      <c r="D1701" s="99" t="s">
        <v>910</v>
      </c>
      <c r="E1701" s="99" t="s">
        <v>892</v>
      </c>
      <c r="F1701" s="114">
        <v>0</v>
      </c>
    </row>
    <row r="1702" spans="1:6">
      <c r="A1702" t="s">
        <v>13</v>
      </c>
      <c r="B1702" s="99" t="s">
        <v>435</v>
      </c>
      <c r="C1702" s="99" t="s">
        <v>896</v>
      </c>
      <c r="D1702" s="99" t="s">
        <v>910</v>
      </c>
      <c r="E1702" s="99" t="s">
        <v>892</v>
      </c>
      <c r="F1702" s="114">
        <v>0.32300000000000001</v>
      </c>
    </row>
    <row r="1703" spans="1:6">
      <c r="A1703" t="s">
        <v>11</v>
      </c>
      <c r="B1703" s="99" t="s">
        <v>436</v>
      </c>
      <c r="C1703" s="99" t="s">
        <v>896</v>
      </c>
      <c r="D1703" s="99" t="s">
        <v>910</v>
      </c>
      <c r="E1703" s="99" t="s">
        <v>892</v>
      </c>
      <c r="F1703" s="114">
        <v>0.52700000000000002</v>
      </c>
    </row>
    <row r="1704" spans="1:6">
      <c r="A1704" t="s">
        <v>12</v>
      </c>
      <c r="B1704" s="99" t="s">
        <v>437</v>
      </c>
      <c r="C1704" s="99" t="s">
        <v>896</v>
      </c>
      <c r="D1704" s="99" t="s">
        <v>910</v>
      </c>
      <c r="E1704" s="99" t="s">
        <v>892</v>
      </c>
      <c r="F1704" s="114">
        <v>0.54400000000000004</v>
      </c>
    </row>
    <row r="1705" spans="1:6">
      <c r="A1705" t="s">
        <v>543</v>
      </c>
      <c r="B1705" s="99" t="s">
        <v>542</v>
      </c>
      <c r="C1705" s="99" t="s">
        <v>896</v>
      </c>
      <c r="D1705" s="99" t="s">
        <v>910</v>
      </c>
      <c r="E1705" s="99" t="s">
        <v>892</v>
      </c>
      <c r="F1705" s="114">
        <v>0.30599999999999999</v>
      </c>
    </row>
    <row r="1706" spans="1:6">
      <c r="A1706" t="s">
        <v>10</v>
      </c>
      <c r="B1706" s="99" t="s">
        <v>438</v>
      </c>
      <c r="C1706" s="99" t="s">
        <v>896</v>
      </c>
      <c r="D1706" s="99" t="s">
        <v>910</v>
      </c>
      <c r="E1706" s="99" t="s">
        <v>892</v>
      </c>
      <c r="F1706" s="114">
        <v>0.26350000000000001</v>
      </c>
    </row>
    <row r="1707" spans="1:6">
      <c r="A1707" t="s">
        <v>9</v>
      </c>
      <c r="B1707" s="99" t="s">
        <v>439</v>
      </c>
      <c r="C1707" s="99" t="s">
        <v>896</v>
      </c>
      <c r="D1707" s="99" t="s">
        <v>910</v>
      </c>
      <c r="E1707" s="99" t="s">
        <v>892</v>
      </c>
      <c r="F1707" s="114">
        <v>0.54400000000000004</v>
      </c>
    </row>
    <row r="1708" spans="1:6">
      <c r="A1708" t="s">
        <v>545</v>
      </c>
      <c r="B1708" s="99" t="s">
        <v>544</v>
      </c>
      <c r="C1708" s="99" t="s">
        <v>896</v>
      </c>
      <c r="D1708" s="99" t="s">
        <v>910</v>
      </c>
      <c r="E1708" s="99" t="s">
        <v>892</v>
      </c>
      <c r="F1708" s="114">
        <v>0.51</v>
      </c>
    </row>
    <row r="1709" spans="1:6">
      <c r="A1709" t="s">
        <v>8</v>
      </c>
      <c r="B1709" s="99" t="s">
        <v>440</v>
      </c>
      <c r="C1709" s="99" t="s">
        <v>896</v>
      </c>
      <c r="D1709" s="99" t="s">
        <v>910</v>
      </c>
      <c r="E1709" s="99" t="s">
        <v>892</v>
      </c>
      <c r="F1709" s="114">
        <v>0.53549999999999998</v>
      </c>
    </row>
    <row r="1710" spans="1:6">
      <c r="A1710" t="s">
        <v>7</v>
      </c>
      <c r="B1710" s="99" t="s">
        <v>441</v>
      </c>
      <c r="C1710" s="99" t="s">
        <v>896</v>
      </c>
      <c r="D1710" s="99" t="s">
        <v>910</v>
      </c>
      <c r="E1710" s="99" t="s">
        <v>892</v>
      </c>
      <c r="F1710" s="114">
        <v>0.349435</v>
      </c>
    </row>
    <row r="1711" spans="1:6">
      <c r="A1711" t="s">
        <v>6</v>
      </c>
      <c r="B1711" s="99" t="s">
        <v>442</v>
      </c>
      <c r="C1711" s="99" t="s">
        <v>896</v>
      </c>
      <c r="D1711" s="99" t="s">
        <v>910</v>
      </c>
      <c r="E1711" s="99" t="s">
        <v>892</v>
      </c>
      <c r="F1711" s="114">
        <v>0.39949999999999997</v>
      </c>
    </row>
    <row r="1712" spans="1:6">
      <c r="A1712" t="s">
        <v>2</v>
      </c>
      <c r="B1712" s="99" t="s">
        <v>443</v>
      </c>
      <c r="C1712" s="99" t="s">
        <v>896</v>
      </c>
      <c r="D1712" s="99" t="s">
        <v>910</v>
      </c>
      <c r="E1712" s="99" t="s">
        <v>892</v>
      </c>
      <c r="F1712" s="114">
        <v>0.55249999999999999</v>
      </c>
    </row>
    <row r="1713" spans="1:6">
      <c r="A1713" t="s">
        <v>1</v>
      </c>
      <c r="B1713" s="99" t="s">
        <v>448</v>
      </c>
      <c r="C1713" s="99" t="s">
        <v>896</v>
      </c>
      <c r="D1713" s="99" t="s">
        <v>910</v>
      </c>
      <c r="E1713" s="99" t="s">
        <v>892</v>
      </c>
      <c r="F1713" s="114">
        <v>0.58649999999999991</v>
      </c>
    </row>
    <row r="1714" spans="1:6">
      <c r="A1714" t="s">
        <v>537</v>
      </c>
      <c r="B1714" s="99" t="s">
        <v>334</v>
      </c>
      <c r="C1714" s="99" t="s">
        <v>897</v>
      </c>
      <c r="D1714" s="99" t="s">
        <v>910</v>
      </c>
      <c r="E1714" s="99" t="s">
        <v>892</v>
      </c>
      <c r="F1714" s="114">
        <v>0.32300000000000001</v>
      </c>
    </row>
    <row r="1715" spans="1:6">
      <c r="A1715" t="s">
        <v>26</v>
      </c>
      <c r="B1715" s="99" t="s">
        <v>410</v>
      </c>
      <c r="C1715" s="99" t="s">
        <v>897</v>
      </c>
      <c r="D1715" s="99" t="s">
        <v>910</v>
      </c>
      <c r="E1715" s="99" t="s">
        <v>892</v>
      </c>
      <c r="F1715" s="114">
        <v>0.50149999999999995</v>
      </c>
    </row>
    <row r="1716" spans="1:6">
      <c r="A1716" t="s">
        <v>25</v>
      </c>
      <c r="B1716" s="99" t="s">
        <v>411</v>
      </c>
      <c r="C1716" s="99" t="s">
        <v>897</v>
      </c>
      <c r="D1716" s="99" t="s">
        <v>910</v>
      </c>
      <c r="E1716" s="99" t="s">
        <v>892</v>
      </c>
      <c r="F1716" s="114">
        <v>0.4335</v>
      </c>
    </row>
    <row r="1717" spans="1:6">
      <c r="A1717" t="s">
        <v>23</v>
      </c>
      <c r="B1717" s="99" t="s">
        <v>412</v>
      </c>
      <c r="C1717" s="99" t="s">
        <v>897</v>
      </c>
      <c r="D1717" s="99" t="s">
        <v>910</v>
      </c>
      <c r="E1717" s="99" t="s">
        <v>892</v>
      </c>
      <c r="F1717" s="114">
        <v>0.27200000000000002</v>
      </c>
    </row>
    <row r="1718" spans="1:6">
      <c r="A1718" t="s">
        <v>17</v>
      </c>
      <c r="B1718" s="99" t="s">
        <v>414</v>
      </c>
      <c r="C1718" s="99" t="s">
        <v>897</v>
      </c>
      <c r="D1718" s="99" t="s">
        <v>910</v>
      </c>
      <c r="E1718" s="99" t="s">
        <v>892</v>
      </c>
      <c r="F1718" s="114">
        <v>0.57800000000000007</v>
      </c>
    </row>
    <row r="1719" spans="1:6">
      <c r="A1719" t="s">
        <v>21</v>
      </c>
      <c r="B1719" s="99" t="s">
        <v>415</v>
      </c>
      <c r="C1719" s="99" t="s">
        <v>897</v>
      </c>
      <c r="D1719" s="99" t="s">
        <v>910</v>
      </c>
      <c r="E1719" s="99" t="s">
        <v>892</v>
      </c>
      <c r="F1719" s="114">
        <v>0.59499999999999997</v>
      </c>
    </row>
    <row r="1720" spans="1:6">
      <c r="A1720" t="s">
        <v>20</v>
      </c>
      <c r="B1720" s="99" t="s">
        <v>416</v>
      </c>
      <c r="C1720" s="99" t="s">
        <v>897</v>
      </c>
      <c r="D1720" s="99" t="s">
        <v>910</v>
      </c>
      <c r="E1720" s="99" t="s">
        <v>892</v>
      </c>
      <c r="F1720" s="114">
        <v>0.58649999999999991</v>
      </c>
    </row>
    <row r="1721" spans="1:6">
      <c r="A1721" t="s">
        <v>3</v>
      </c>
      <c r="B1721" s="99" t="s">
        <v>418</v>
      </c>
      <c r="C1721" s="99" t="s">
        <v>897</v>
      </c>
      <c r="D1721" s="99" t="s">
        <v>910</v>
      </c>
      <c r="E1721" s="99" t="s">
        <v>892</v>
      </c>
      <c r="F1721" s="114">
        <v>0.47293999999999997</v>
      </c>
    </row>
    <row r="1722" spans="1:6">
      <c r="A1722" t="s">
        <v>19</v>
      </c>
      <c r="B1722" s="99" t="s">
        <v>419</v>
      </c>
      <c r="C1722" s="99" t="s">
        <v>897</v>
      </c>
      <c r="D1722" s="99" t="s">
        <v>910</v>
      </c>
      <c r="E1722" s="99" t="s">
        <v>892</v>
      </c>
      <c r="F1722" s="114">
        <v>0.56100000000000005</v>
      </c>
    </row>
    <row r="1723" spans="1:6">
      <c r="A1723" t="s">
        <v>18</v>
      </c>
      <c r="B1723" s="99" t="s">
        <v>420</v>
      </c>
      <c r="C1723" s="99" t="s">
        <v>897</v>
      </c>
      <c r="D1723" s="99" t="s">
        <v>910</v>
      </c>
      <c r="E1723" s="99" t="s">
        <v>892</v>
      </c>
      <c r="F1723" s="114">
        <v>0.50149999999999995</v>
      </c>
    </row>
    <row r="1724" spans="1:6">
      <c r="A1724" t="s">
        <v>16</v>
      </c>
      <c r="B1724" s="99" t="s">
        <v>417</v>
      </c>
      <c r="C1724" s="99" t="s">
        <v>897</v>
      </c>
      <c r="D1724" s="99" t="s">
        <v>910</v>
      </c>
      <c r="E1724" s="99" t="s">
        <v>892</v>
      </c>
      <c r="F1724" s="114">
        <v>0.46750000000000003</v>
      </c>
    </row>
    <row r="1725" spans="1:6">
      <c r="A1725" t="s">
        <v>24</v>
      </c>
      <c r="B1725" s="99" t="s">
        <v>431</v>
      </c>
      <c r="C1725" s="99" t="s">
        <v>897</v>
      </c>
      <c r="D1725" s="99" t="s">
        <v>910</v>
      </c>
      <c r="E1725" s="99" t="s">
        <v>892</v>
      </c>
      <c r="F1725" s="114">
        <v>0.28050000000000003</v>
      </c>
    </row>
    <row r="1726" spans="1:6">
      <c r="A1726" t="s">
        <v>14</v>
      </c>
      <c r="B1726" s="99" t="s">
        <v>433</v>
      </c>
      <c r="C1726" s="99" t="s">
        <v>897</v>
      </c>
      <c r="D1726" s="99" t="s">
        <v>910</v>
      </c>
      <c r="E1726" s="99" t="s">
        <v>892</v>
      </c>
      <c r="F1726" s="114">
        <v>0.58649999999999991</v>
      </c>
    </row>
    <row r="1727" spans="1:6">
      <c r="A1727" t="s">
        <v>914</v>
      </c>
      <c r="B1727" s="99" t="s">
        <v>895</v>
      </c>
      <c r="C1727" s="99" t="s">
        <v>897</v>
      </c>
      <c r="D1727" s="99" t="s">
        <v>910</v>
      </c>
      <c r="E1727" s="99" t="s">
        <v>892</v>
      </c>
      <c r="F1727" s="114">
        <v>0</v>
      </c>
    </row>
    <row r="1728" spans="1:6">
      <c r="A1728" t="s">
        <v>13</v>
      </c>
      <c r="B1728" s="99" t="s">
        <v>435</v>
      </c>
      <c r="C1728" s="99" t="s">
        <v>897</v>
      </c>
      <c r="D1728" s="99" t="s">
        <v>910</v>
      </c>
      <c r="E1728" s="99" t="s">
        <v>892</v>
      </c>
      <c r="F1728" s="114">
        <v>0.36549999999999999</v>
      </c>
    </row>
    <row r="1729" spans="1:6">
      <c r="A1729" t="s">
        <v>11</v>
      </c>
      <c r="B1729" s="99" t="s">
        <v>436</v>
      </c>
      <c r="C1729" s="99" t="s">
        <v>897</v>
      </c>
      <c r="D1729" s="99" t="s">
        <v>910</v>
      </c>
      <c r="E1729" s="99" t="s">
        <v>892</v>
      </c>
      <c r="F1729" s="114">
        <v>0.55249999999999999</v>
      </c>
    </row>
    <row r="1730" spans="1:6">
      <c r="A1730" t="s">
        <v>12</v>
      </c>
      <c r="B1730" s="99" t="s">
        <v>437</v>
      </c>
      <c r="C1730" s="99" t="s">
        <v>897</v>
      </c>
      <c r="D1730" s="99" t="s">
        <v>910</v>
      </c>
      <c r="E1730" s="99" t="s">
        <v>892</v>
      </c>
      <c r="F1730" s="114">
        <v>0.58649999999999991</v>
      </c>
    </row>
    <row r="1731" spans="1:6">
      <c r="A1731" t="s">
        <v>543</v>
      </c>
      <c r="B1731" s="99" t="s">
        <v>542</v>
      </c>
      <c r="C1731" s="99" t="s">
        <v>897</v>
      </c>
      <c r="D1731" s="99" t="s">
        <v>910</v>
      </c>
      <c r="E1731" s="99" t="s">
        <v>892</v>
      </c>
      <c r="F1731" s="114">
        <v>0.27200000000000002</v>
      </c>
    </row>
    <row r="1732" spans="1:6">
      <c r="A1732" t="s">
        <v>10</v>
      </c>
      <c r="B1732" s="99" t="s">
        <v>438</v>
      </c>
      <c r="C1732" s="99" t="s">
        <v>897</v>
      </c>
      <c r="D1732" s="99" t="s">
        <v>910</v>
      </c>
      <c r="E1732" s="99" t="s">
        <v>892</v>
      </c>
      <c r="F1732" s="114">
        <v>0.29749999999999999</v>
      </c>
    </row>
    <row r="1733" spans="1:6">
      <c r="A1733" t="s">
        <v>9</v>
      </c>
      <c r="B1733" s="99" t="s">
        <v>439</v>
      </c>
      <c r="C1733" s="99" t="s">
        <v>897</v>
      </c>
      <c r="D1733" s="99" t="s">
        <v>910</v>
      </c>
      <c r="E1733" s="99" t="s">
        <v>892</v>
      </c>
      <c r="F1733" s="114">
        <v>0.55249999999999999</v>
      </c>
    </row>
    <row r="1734" spans="1:6">
      <c r="A1734" t="s">
        <v>545</v>
      </c>
      <c r="B1734" s="99" t="s">
        <v>544</v>
      </c>
      <c r="C1734" s="99" t="s">
        <v>897</v>
      </c>
      <c r="D1734" s="99" t="s">
        <v>910</v>
      </c>
      <c r="E1734" s="99" t="s">
        <v>892</v>
      </c>
      <c r="F1734" s="114">
        <v>0.52700000000000002</v>
      </c>
    </row>
    <row r="1735" spans="1:6">
      <c r="A1735" t="s">
        <v>8</v>
      </c>
      <c r="B1735" s="99" t="s">
        <v>440</v>
      </c>
      <c r="C1735" s="99" t="s">
        <v>897</v>
      </c>
      <c r="D1735" s="99" t="s">
        <v>910</v>
      </c>
      <c r="E1735" s="99" t="s">
        <v>892</v>
      </c>
      <c r="F1735" s="114">
        <v>0.55249999999999999</v>
      </c>
    </row>
    <row r="1736" spans="1:6">
      <c r="A1736" t="s">
        <v>7</v>
      </c>
      <c r="B1736" s="99" t="s">
        <v>441</v>
      </c>
      <c r="C1736" s="99" t="s">
        <v>897</v>
      </c>
      <c r="D1736" s="99" t="s">
        <v>910</v>
      </c>
      <c r="E1736" s="99" t="s">
        <v>892</v>
      </c>
      <c r="F1736" s="114">
        <v>0.39754499999999998</v>
      </c>
    </row>
    <row r="1737" spans="1:6">
      <c r="A1737" t="s">
        <v>6</v>
      </c>
      <c r="B1737" s="99" t="s">
        <v>442</v>
      </c>
      <c r="C1737" s="99" t="s">
        <v>897</v>
      </c>
      <c r="D1737" s="99" t="s">
        <v>910</v>
      </c>
      <c r="E1737" s="99" t="s">
        <v>892</v>
      </c>
      <c r="F1737" s="114">
        <v>0.42499999999999999</v>
      </c>
    </row>
    <row r="1738" spans="1:6">
      <c r="A1738" t="s">
        <v>2</v>
      </c>
      <c r="B1738" s="99" t="s">
        <v>443</v>
      </c>
      <c r="C1738" s="99" t="s">
        <v>897</v>
      </c>
      <c r="D1738" s="99" t="s">
        <v>910</v>
      </c>
      <c r="E1738" s="99" t="s">
        <v>892</v>
      </c>
      <c r="F1738" s="114">
        <v>0.58649999999999991</v>
      </c>
    </row>
    <row r="1739" spans="1:6">
      <c r="A1739" t="s">
        <v>1</v>
      </c>
      <c r="B1739" s="99" t="s">
        <v>448</v>
      </c>
      <c r="C1739" s="99" t="s">
        <v>897</v>
      </c>
      <c r="D1739" s="99" t="s">
        <v>910</v>
      </c>
      <c r="E1739" s="99" t="s">
        <v>892</v>
      </c>
      <c r="F1739" s="114">
        <v>0.61199999999999999</v>
      </c>
    </row>
    <row r="1740" spans="1:6">
      <c r="A1740" t="s">
        <v>537</v>
      </c>
      <c r="B1740" s="99" t="s">
        <v>334</v>
      </c>
      <c r="C1740" s="99" t="s">
        <v>898</v>
      </c>
      <c r="D1740" s="99" t="s">
        <v>910</v>
      </c>
      <c r="E1740" s="99" t="s">
        <v>892</v>
      </c>
      <c r="F1740" s="114">
        <v>0.28050000000000003</v>
      </c>
    </row>
    <row r="1741" spans="1:6">
      <c r="A1741" t="s">
        <v>26</v>
      </c>
      <c r="B1741" s="99" t="s">
        <v>410</v>
      </c>
      <c r="C1741" s="99" t="s">
        <v>898</v>
      </c>
      <c r="D1741" s="99" t="s">
        <v>910</v>
      </c>
      <c r="E1741" s="99" t="s">
        <v>892</v>
      </c>
      <c r="F1741" s="114">
        <v>0.39100000000000001</v>
      </c>
    </row>
    <row r="1742" spans="1:6">
      <c r="A1742" t="s">
        <v>25</v>
      </c>
      <c r="B1742" s="99" t="s">
        <v>411</v>
      </c>
      <c r="C1742" s="99" t="s">
        <v>898</v>
      </c>
      <c r="D1742" s="99" t="s">
        <v>910</v>
      </c>
      <c r="E1742" s="99" t="s">
        <v>892</v>
      </c>
      <c r="F1742" s="114">
        <v>0.30599999999999999</v>
      </c>
    </row>
    <row r="1743" spans="1:6">
      <c r="A1743" t="s">
        <v>23</v>
      </c>
      <c r="B1743" s="99" t="s">
        <v>412</v>
      </c>
      <c r="C1743" s="99" t="s">
        <v>898</v>
      </c>
      <c r="D1743" s="99" t="s">
        <v>910</v>
      </c>
      <c r="E1743" s="99" t="s">
        <v>892</v>
      </c>
      <c r="F1743" s="114">
        <v>0.255</v>
      </c>
    </row>
    <row r="1744" spans="1:6">
      <c r="A1744" t="s">
        <v>17</v>
      </c>
      <c r="B1744" s="99" t="s">
        <v>414</v>
      </c>
      <c r="C1744" s="99" t="s">
        <v>898</v>
      </c>
      <c r="D1744" s="99" t="s">
        <v>910</v>
      </c>
      <c r="E1744" s="99" t="s">
        <v>892</v>
      </c>
      <c r="F1744" s="114">
        <v>0.46750000000000003</v>
      </c>
    </row>
    <row r="1745" spans="1:6">
      <c r="A1745" t="s">
        <v>21</v>
      </c>
      <c r="B1745" s="99" t="s">
        <v>415</v>
      </c>
      <c r="C1745" s="99" t="s">
        <v>898</v>
      </c>
      <c r="D1745" s="99" t="s">
        <v>910</v>
      </c>
      <c r="E1745" s="99" t="s">
        <v>892</v>
      </c>
      <c r="F1745" s="114">
        <v>0.46750000000000003</v>
      </c>
    </row>
    <row r="1746" spans="1:6">
      <c r="A1746" t="s">
        <v>20</v>
      </c>
      <c r="B1746" s="99" t="s">
        <v>416</v>
      </c>
      <c r="C1746" s="99" t="s">
        <v>898</v>
      </c>
      <c r="D1746" s="99" t="s">
        <v>910</v>
      </c>
      <c r="E1746" s="99" t="s">
        <v>892</v>
      </c>
      <c r="F1746" s="114">
        <v>0.41649999999999998</v>
      </c>
    </row>
    <row r="1747" spans="1:6">
      <c r="A1747" t="s">
        <v>3</v>
      </c>
      <c r="B1747" s="99" t="s">
        <v>418</v>
      </c>
      <c r="C1747" s="99" t="s">
        <v>898</v>
      </c>
      <c r="D1747" s="99" t="s">
        <v>910</v>
      </c>
      <c r="E1747" s="99" t="s">
        <v>892</v>
      </c>
      <c r="F1747" s="114">
        <v>0.45050000000000001</v>
      </c>
    </row>
    <row r="1748" spans="1:6">
      <c r="A1748" t="s">
        <v>19</v>
      </c>
      <c r="B1748" s="99" t="s">
        <v>419</v>
      </c>
      <c r="C1748" s="99" t="s">
        <v>898</v>
      </c>
      <c r="D1748" s="99" t="s">
        <v>910</v>
      </c>
      <c r="E1748" s="99" t="s">
        <v>892</v>
      </c>
      <c r="F1748" s="114">
        <v>0.4335</v>
      </c>
    </row>
    <row r="1749" spans="1:6">
      <c r="A1749" t="s">
        <v>18</v>
      </c>
      <c r="B1749" s="99" t="s">
        <v>420</v>
      </c>
      <c r="C1749" s="99" t="s">
        <v>898</v>
      </c>
      <c r="D1749" s="99" t="s">
        <v>910</v>
      </c>
      <c r="E1749" s="99" t="s">
        <v>892</v>
      </c>
      <c r="F1749" s="114">
        <v>0.45900000000000002</v>
      </c>
    </row>
    <row r="1750" spans="1:6">
      <c r="A1750" t="s">
        <v>16</v>
      </c>
      <c r="B1750" s="99" t="s">
        <v>417</v>
      </c>
      <c r="C1750" s="99" t="s">
        <v>898</v>
      </c>
      <c r="D1750" s="99" t="s">
        <v>910</v>
      </c>
      <c r="E1750" s="99" t="s">
        <v>892</v>
      </c>
      <c r="F1750" s="114">
        <v>0.32300000000000001</v>
      </c>
    </row>
    <row r="1751" spans="1:6">
      <c r="A1751" t="s">
        <v>24</v>
      </c>
      <c r="B1751" s="99" t="s">
        <v>431</v>
      </c>
      <c r="C1751" s="99" t="s">
        <v>898</v>
      </c>
      <c r="D1751" s="99" t="s">
        <v>910</v>
      </c>
      <c r="E1751" s="99" t="s">
        <v>892</v>
      </c>
      <c r="F1751" s="114">
        <v>0.22950000000000001</v>
      </c>
    </row>
    <row r="1752" spans="1:6">
      <c r="A1752" t="s">
        <v>14</v>
      </c>
      <c r="B1752" s="99" t="s">
        <v>433</v>
      </c>
      <c r="C1752" s="99" t="s">
        <v>898</v>
      </c>
      <c r="D1752" s="99" t="s">
        <v>910</v>
      </c>
      <c r="E1752" s="99" t="s">
        <v>892</v>
      </c>
      <c r="F1752" s="114">
        <v>0.51849999999999996</v>
      </c>
    </row>
    <row r="1753" spans="1:6">
      <c r="A1753" t="s">
        <v>914</v>
      </c>
      <c r="B1753" s="99" t="s">
        <v>895</v>
      </c>
      <c r="C1753" s="99" t="s">
        <v>898</v>
      </c>
      <c r="D1753" s="99" t="s">
        <v>910</v>
      </c>
      <c r="E1753" s="99" t="s">
        <v>892</v>
      </c>
      <c r="F1753" s="114">
        <v>0</v>
      </c>
    </row>
    <row r="1754" spans="1:6">
      <c r="A1754" t="s">
        <v>13</v>
      </c>
      <c r="B1754" s="99" t="s">
        <v>435</v>
      </c>
      <c r="C1754" s="99" t="s">
        <v>898</v>
      </c>
      <c r="D1754" s="99" t="s">
        <v>910</v>
      </c>
      <c r="E1754" s="99" t="s">
        <v>892</v>
      </c>
      <c r="F1754" s="114">
        <v>0.33150000000000002</v>
      </c>
    </row>
    <row r="1755" spans="1:6">
      <c r="A1755" t="s">
        <v>11</v>
      </c>
      <c r="B1755" s="99" t="s">
        <v>436</v>
      </c>
      <c r="C1755" s="99" t="s">
        <v>898</v>
      </c>
      <c r="D1755" s="99" t="s">
        <v>910</v>
      </c>
      <c r="E1755" s="99" t="s">
        <v>892</v>
      </c>
      <c r="F1755" s="114">
        <v>0.374</v>
      </c>
    </row>
    <row r="1756" spans="1:6">
      <c r="A1756" t="s">
        <v>12</v>
      </c>
      <c r="B1756" s="99" t="s">
        <v>437</v>
      </c>
      <c r="C1756" s="99" t="s">
        <v>898</v>
      </c>
      <c r="D1756" s="99" t="s">
        <v>910</v>
      </c>
      <c r="E1756" s="99" t="s">
        <v>892</v>
      </c>
      <c r="F1756" s="114">
        <v>0.40799999999999997</v>
      </c>
    </row>
    <row r="1757" spans="1:6">
      <c r="A1757" t="s">
        <v>543</v>
      </c>
      <c r="B1757" s="99" t="s">
        <v>542</v>
      </c>
      <c r="C1757" s="99" t="s">
        <v>898</v>
      </c>
      <c r="D1757" s="99" t="s">
        <v>910</v>
      </c>
      <c r="E1757" s="99" t="s">
        <v>892</v>
      </c>
      <c r="F1757" s="114">
        <v>0.20399999999999999</v>
      </c>
    </row>
    <row r="1758" spans="1:6">
      <c r="A1758" t="s">
        <v>10</v>
      </c>
      <c r="B1758" s="99" t="s">
        <v>438</v>
      </c>
      <c r="C1758" s="99" t="s">
        <v>898</v>
      </c>
      <c r="D1758" s="99" t="s">
        <v>910</v>
      </c>
      <c r="E1758" s="99" t="s">
        <v>892</v>
      </c>
      <c r="F1758" s="114">
        <v>0.34</v>
      </c>
    </row>
    <row r="1759" spans="1:6">
      <c r="A1759" t="s">
        <v>9</v>
      </c>
      <c r="B1759" s="99" t="s">
        <v>439</v>
      </c>
      <c r="C1759" s="99" t="s">
        <v>898</v>
      </c>
      <c r="D1759" s="99" t="s">
        <v>910</v>
      </c>
      <c r="E1759" s="99" t="s">
        <v>892</v>
      </c>
      <c r="F1759" s="114">
        <v>0.442</v>
      </c>
    </row>
    <row r="1760" spans="1:6">
      <c r="A1760" t="s">
        <v>545</v>
      </c>
      <c r="B1760" s="99" t="s">
        <v>544</v>
      </c>
      <c r="C1760" s="99" t="s">
        <v>898</v>
      </c>
      <c r="D1760" s="99" t="s">
        <v>910</v>
      </c>
      <c r="E1760" s="99" t="s">
        <v>892</v>
      </c>
      <c r="F1760" s="114">
        <v>0.49299999999999994</v>
      </c>
    </row>
    <row r="1761" spans="1:6">
      <c r="A1761" t="s">
        <v>8</v>
      </c>
      <c r="B1761" s="99" t="s">
        <v>440</v>
      </c>
      <c r="C1761" s="99" t="s">
        <v>898</v>
      </c>
      <c r="D1761" s="99" t="s">
        <v>910</v>
      </c>
      <c r="E1761" s="99" t="s">
        <v>892</v>
      </c>
      <c r="F1761" s="114">
        <v>0.40799999999999997</v>
      </c>
    </row>
    <row r="1762" spans="1:6">
      <c r="A1762" t="s">
        <v>7</v>
      </c>
      <c r="B1762" s="99" t="s">
        <v>441</v>
      </c>
      <c r="C1762" s="99" t="s">
        <v>898</v>
      </c>
      <c r="D1762" s="99" t="s">
        <v>910</v>
      </c>
      <c r="E1762" s="99" t="s">
        <v>892</v>
      </c>
      <c r="F1762" s="114">
        <v>0.34849999999999998</v>
      </c>
    </row>
    <row r="1763" spans="1:6">
      <c r="A1763" t="s">
        <v>6</v>
      </c>
      <c r="B1763" s="99" t="s">
        <v>442</v>
      </c>
      <c r="C1763" s="99" t="s">
        <v>898</v>
      </c>
      <c r="D1763" s="99" t="s">
        <v>910</v>
      </c>
      <c r="E1763" s="99" t="s">
        <v>892</v>
      </c>
      <c r="F1763" s="114">
        <v>0.35699999999999998</v>
      </c>
    </row>
    <row r="1764" spans="1:6">
      <c r="A1764" t="s">
        <v>2</v>
      </c>
      <c r="B1764" s="99" t="s">
        <v>443</v>
      </c>
      <c r="C1764" s="99" t="s">
        <v>898</v>
      </c>
      <c r="D1764" s="99" t="s">
        <v>910</v>
      </c>
      <c r="E1764" s="99" t="s">
        <v>892</v>
      </c>
      <c r="F1764" s="114">
        <v>0.41649999999999998</v>
      </c>
    </row>
    <row r="1765" spans="1:6">
      <c r="A1765" t="s">
        <v>1</v>
      </c>
      <c r="B1765" s="99" t="s">
        <v>448</v>
      </c>
      <c r="C1765" s="99" t="s">
        <v>898</v>
      </c>
      <c r="D1765" s="99" t="s">
        <v>910</v>
      </c>
      <c r="E1765" s="99" t="s">
        <v>892</v>
      </c>
      <c r="F1765" s="114">
        <v>0.53549999999999998</v>
      </c>
    </row>
    <row r="1766" spans="1:6">
      <c r="A1766" t="s">
        <v>537</v>
      </c>
      <c r="B1766" s="99" t="s">
        <v>334</v>
      </c>
      <c r="C1766" s="99" t="s">
        <v>899</v>
      </c>
      <c r="D1766" s="99" t="s">
        <v>910</v>
      </c>
      <c r="E1766" s="99" t="s">
        <v>892</v>
      </c>
      <c r="F1766" s="114">
        <v>0.26350000000000001</v>
      </c>
    </row>
    <row r="1767" spans="1:6">
      <c r="A1767" t="s">
        <v>26</v>
      </c>
      <c r="B1767" s="99" t="s">
        <v>410</v>
      </c>
      <c r="C1767" s="99" t="s">
        <v>899</v>
      </c>
      <c r="D1767" s="99" t="s">
        <v>910</v>
      </c>
      <c r="E1767" s="99" t="s">
        <v>892</v>
      </c>
      <c r="F1767" s="114">
        <v>0.45050000000000001</v>
      </c>
    </row>
    <row r="1768" spans="1:6">
      <c r="A1768" t="s">
        <v>25</v>
      </c>
      <c r="B1768" s="99" t="s">
        <v>411</v>
      </c>
      <c r="C1768" s="99" t="s">
        <v>899</v>
      </c>
      <c r="D1768" s="99" t="s">
        <v>910</v>
      </c>
      <c r="E1768" s="99" t="s">
        <v>892</v>
      </c>
      <c r="F1768" s="114">
        <v>0.33150000000000002</v>
      </c>
    </row>
    <row r="1769" spans="1:6">
      <c r="A1769" t="s">
        <v>23</v>
      </c>
      <c r="B1769" s="99" t="s">
        <v>412</v>
      </c>
      <c r="C1769" s="99" t="s">
        <v>899</v>
      </c>
      <c r="D1769" s="99" t="s">
        <v>910</v>
      </c>
      <c r="E1769" s="99" t="s">
        <v>892</v>
      </c>
      <c r="F1769" s="114">
        <v>0.221</v>
      </c>
    </row>
    <row r="1770" spans="1:6">
      <c r="A1770" t="s">
        <v>17</v>
      </c>
      <c r="B1770" s="99" t="s">
        <v>414</v>
      </c>
      <c r="C1770" s="99" t="s">
        <v>899</v>
      </c>
      <c r="D1770" s="99" t="s">
        <v>910</v>
      </c>
      <c r="E1770" s="99" t="s">
        <v>892</v>
      </c>
      <c r="F1770" s="114">
        <v>0.48449999999999993</v>
      </c>
    </row>
    <row r="1771" spans="1:6">
      <c r="A1771" t="s">
        <v>21</v>
      </c>
      <c r="B1771" s="99" t="s">
        <v>415</v>
      </c>
      <c r="C1771" s="99" t="s">
        <v>899</v>
      </c>
      <c r="D1771" s="99" t="s">
        <v>910</v>
      </c>
      <c r="E1771" s="99" t="s">
        <v>892</v>
      </c>
      <c r="F1771" s="114">
        <v>0.46750000000000003</v>
      </c>
    </row>
    <row r="1772" spans="1:6">
      <c r="A1772" t="s">
        <v>20</v>
      </c>
      <c r="B1772" s="99" t="s">
        <v>416</v>
      </c>
      <c r="C1772" s="99" t="s">
        <v>899</v>
      </c>
      <c r="D1772" s="99" t="s">
        <v>910</v>
      </c>
      <c r="E1772" s="99" t="s">
        <v>892</v>
      </c>
      <c r="F1772" s="114">
        <v>0.4335</v>
      </c>
    </row>
    <row r="1773" spans="1:6">
      <c r="A1773" t="s">
        <v>3</v>
      </c>
      <c r="B1773" s="99" t="s">
        <v>418</v>
      </c>
      <c r="C1773" s="99" t="s">
        <v>899</v>
      </c>
      <c r="D1773" s="99" t="s">
        <v>910</v>
      </c>
      <c r="E1773" s="99" t="s">
        <v>892</v>
      </c>
      <c r="F1773" s="114">
        <v>0.48449999999999993</v>
      </c>
    </row>
    <row r="1774" spans="1:6">
      <c r="A1774" t="s">
        <v>19</v>
      </c>
      <c r="B1774" s="99" t="s">
        <v>419</v>
      </c>
      <c r="C1774" s="99" t="s">
        <v>899</v>
      </c>
      <c r="D1774" s="99" t="s">
        <v>910</v>
      </c>
      <c r="E1774" s="99" t="s">
        <v>892</v>
      </c>
      <c r="F1774" s="114">
        <v>0.45050000000000001</v>
      </c>
    </row>
    <row r="1775" spans="1:6">
      <c r="A1775" t="s">
        <v>18</v>
      </c>
      <c r="B1775" s="99" t="s">
        <v>420</v>
      </c>
      <c r="C1775" s="99" t="s">
        <v>899</v>
      </c>
      <c r="D1775" s="99" t="s">
        <v>910</v>
      </c>
      <c r="E1775" s="99" t="s">
        <v>892</v>
      </c>
      <c r="F1775" s="114">
        <v>0.47600000000000003</v>
      </c>
    </row>
    <row r="1776" spans="1:6">
      <c r="A1776" t="s">
        <v>16</v>
      </c>
      <c r="B1776" s="99" t="s">
        <v>417</v>
      </c>
      <c r="C1776" s="99" t="s">
        <v>899</v>
      </c>
      <c r="D1776" s="99" t="s">
        <v>910</v>
      </c>
      <c r="E1776" s="99" t="s">
        <v>892</v>
      </c>
      <c r="F1776" s="114">
        <v>0.34849999999999998</v>
      </c>
    </row>
    <row r="1777" spans="1:6">
      <c r="A1777" t="s">
        <v>24</v>
      </c>
      <c r="B1777" s="99" t="s">
        <v>431</v>
      </c>
      <c r="C1777" s="99" t="s">
        <v>899</v>
      </c>
      <c r="D1777" s="99" t="s">
        <v>910</v>
      </c>
      <c r="E1777" s="99" t="s">
        <v>892</v>
      </c>
      <c r="F1777" s="114">
        <v>0.30599999999999999</v>
      </c>
    </row>
    <row r="1778" spans="1:6">
      <c r="A1778" t="s">
        <v>14</v>
      </c>
      <c r="B1778" s="99" t="s">
        <v>433</v>
      </c>
      <c r="C1778" s="99" t="s">
        <v>899</v>
      </c>
      <c r="D1778" s="99" t="s">
        <v>910</v>
      </c>
      <c r="E1778" s="99" t="s">
        <v>892</v>
      </c>
      <c r="F1778" s="114">
        <v>0.53549999999999998</v>
      </c>
    </row>
    <row r="1779" spans="1:6">
      <c r="A1779" t="s">
        <v>914</v>
      </c>
      <c r="B1779" s="99" t="s">
        <v>895</v>
      </c>
      <c r="C1779" s="99" t="s">
        <v>899</v>
      </c>
      <c r="D1779" s="99" t="s">
        <v>910</v>
      </c>
      <c r="E1779" s="99" t="s">
        <v>892</v>
      </c>
      <c r="F1779" s="114">
        <v>0</v>
      </c>
    </row>
    <row r="1780" spans="1:6">
      <c r="A1780" t="s">
        <v>13</v>
      </c>
      <c r="B1780" s="99" t="s">
        <v>435</v>
      </c>
      <c r="C1780" s="99" t="s">
        <v>899</v>
      </c>
      <c r="D1780" s="99" t="s">
        <v>910</v>
      </c>
      <c r="E1780" s="99" t="s">
        <v>892</v>
      </c>
      <c r="F1780" s="114">
        <v>0.34849999999999998</v>
      </c>
    </row>
    <row r="1781" spans="1:6">
      <c r="A1781" t="s">
        <v>11</v>
      </c>
      <c r="B1781" s="99" t="s">
        <v>436</v>
      </c>
      <c r="C1781" s="99" t="s">
        <v>899</v>
      </c>
      <c r="D1781" s="99" t="s">
        <v>910</v>
      </c>
      <c r="E1781" s="99" t="s">
        <v>892</v>
      </c>
      <c r="F1781" s="114">
        <v>0.39949999999999997</v>
      </c>
    </row>
    <row r="1782" spans="1:6">
      <c r="A1782" t="s">
        <v>12</v>
      </c>
      <c r="B1782" s="99" t="s">
        <v>437</v>
      </c>
      <c r="C1782" s="99" t="s">
        <v>899</v>
      </c>
      <c r="D1782" s="99" t="s">
        <v>910</v>
      </c>
      <c r="E1782" s="99" t="s">
        <v>892</v>
      </c>
      <c r="F1782" s="114">
        <v>0.41649999999999998</v>
      </c>
    </row>
    <row r="1783" spans="1:6">
      <c r="A1783" t="s">
        <v>543</v>
      </c>
      <c r="B1783" s="99" t="s">
        <v>542</v>
      </c>
      <c r="C1783" s="99" t="s">
        <v>899</v>
      </c>
      <c r="D1783" s="99" t="s">
        <v>910</v>
      </c>
      <c r="E1783" s="99" t="s">
        <v>892</v>
      </c>
      <c r="F1783" s="114">
        <v>0.26350000000000001</v>
      </c>
    </row>
    <row r="1784" spans="1:6">
      <c r="A1784" t="s">
        <v>10</v>
      </c>
      <c r="B1784" s="99" t="s">
        <v>438</v>
      </c>
      <c r="C1784" s="99" t="s">
        <v>899</v>
      </c>
      <c r="D1784" s="99" t="s">
        <v>910</v>
      </c>
      <c r="E1784" s="99" t="s">
        <v>892</v>
      </c>
      <c r="F1784" s="114">
        <v>0.34</v>
      </c>
    </row>
    <row r="1785" spans="1:6">
      <c r="A1785" t="s">
        <v>9</v>
      </c>
      <c r="B1785" s="99" t="s">
        <v>439</v>
      </c>
      <c r="C1785" s="99" t="s">
        <v>899</v>
      </c>
      <c r="D1785" s="99" t="s">
        <v>910</v>
      </c>
      <c r="E1785" s="99" t="s">
        <v>892</v>
      </c>
      <c r="F1785" s="114">
        <v>0.47600000000000003</v>
      </c>
    </row>
    <row r="1786" spans="1:6">
      <c r="A1786" t="s">
        <v>545</v>
      </c>
      <c r="B1786" s="99" t="s">
        <v>544</v>
      </c>
      <c r="C1786" s="99" t="s">
        <v>899</v>
      </c>
      <c r="D1786" s="99" t="s">
        <v>910</v>
      </c>
      <c r="E1786" s="99" t="s">
        <v>892</v>
      </c>
      <c r="F1786" s="114">
        <v>0.48449999999999993</v>
      </c>
    </row>
    <row r="1787" spans="1:6">
      <c r="A1787" t="s">
        <v>8</v>
      </c>
      <c r="B1787" s="99" t="s">
        <v>440</v>
      </c>
      <c r="C1787" s="99" t="s">
        <v>899</v>
      </c>
      <c r="D1787" s="99" t="s">
        <v>910</v>
      </c>
      <c r="E1787" s="99" t="s">
        <v>892</v>
      </c>
      <c r="F1787" s="114">
        <v>0.42499999999999999</v>
      </c>
    </row>
    <row r="1788" spans="1:6">
      <c r="A1788" t="s">
        <v>7</v>
      </c>
      <c r="B1788" s="99" t="s">
        <v>441</v>
      </c>
      <c r="C1788" s="99" t="s">
        <v>899</v>
      </c>
      <c r="D1788" s="99" t="s">
        <v>910</v>
      </c>
      <c r="E1788" s="99" t="s">
        <v>892</v>
      </c>
      <c r="F1788" s="114">
        <v>0.42499999999999999</v>
      </c>
    </row>
    <row r="1789" spans="1:6">
      <c r="A1789" t="s">
        <v>6</v>
      </c>
      <c r="B1789" s="99" t="s">
        <v>442</v>
      </c>
      <c r="C1789" s="99" t="s">
        <v>899</v>
      </c>
      <c r="D1789" s="99" t="s">
        <v>910</v>
      </c>
      <c r="E1789" s="99" t="s">
        <v>892</v>
      </c>
      <c r="F1789" s="114">
        <v>0.374</v>
      </c>
    </row>
    <row r="1790" spans="1:6">
      <c r="A1790" t="s">
        <v>2</v>
      </c>
      <c r="B1790" s="99" t="s">
        <v>443</v>
      </c>
      <c r="C1790" s="99" t="s">
        <v>899</v>
      </c>
      <c r="D1790" s="99" t="s">
        <v>910</v>
      </c>
      <c r="E1790" s="99" t="s">
        <v>892</v>
      </c>
      <c r="F1790" s="114">
        <v>0.442</v>
      </c>
    </row>
    <row r="1791" spans="1:6">
      <c r="A1791" t="s">
        <v>1</v>
      </c>
      <c r="B1791" s="99" t="s">
        <v>448</v>
      </c>
      <c r="C1791" s="99" t="s">
        <v>899</v>
      </c>
      <c r="D1791" s="99" t="s">
        <v>910</v>
      </c>
      <c r="E1791" s="99" t="s">
        <v>892</v>
      </c>
      <c r="F1791" s="114">
        <v>0.53549999999999998</v>
      </c>
    </row>
    <row r="1792" spans="1:6">
      <c r="A1792" t="s">
        <v>537</v>
      </c>
      <c r="B1792" s="99" t="s">
        <v>334</v>
      </c>
      <c r="C1792" s="99" t="s">
        <v>900</v>
      </c>
      <c r="D1792" s="99" t="s">
        <v>910</v>
      </c>
      <c r="E1792" s="99" t="s">
        <v>892</v>
      </c>
      <c r="F1792" s="114">
        <v>0.3145</v>
      </c>
    </row>
    <row r="1793" spans="1:6">
      <c r="A1793" t="s">
        <v>26</v>
      </c>
      <c r="B1793" s="99" t="s">
        <v>410</v>
      </c>
      <c r="C1793" s="99" t="s">
        <v>900</v>
      </c>
      <c r="D1793" s="99" t="s">
        <v>910</v>
      </c>
      <c r="E1793" s="99" t="s">
        <v>892</v>
      </c>
      <c r="F1793" s="114">
        <v>0.442</v>
      </c>
    </row>
    <row r="1794" spans="1:6">
      <c r="A1794" t="s">
        <v>25</v>
      </c>
      <c r="B1794" s="99" t="s">
        <v>411</v>
      </c>
      <c r="C1794" s="99" t="s">
        <v>900</v>
      </c>
      <c r="D1794" s="99" t="s">
        <v>910</v>
      </c>
      <c r="E1794" s="99" t="s">
        <v>892</v>
      </c>
      <c r="F1794" s="114">
        <v>0.35699999999999998</v>
      </c>
    </row>
    <row r="1795" spans="1:6">
      <c r="A1795" t="s">
        <v>23</v>
      </c>
      <c r="B1795" s="99" t="s">
        <v>412</v>
      </c>
      <c r="C1795" s="99" t="s">
        <v>900</v>
      </c>
      <c r="D1795" s="99" t="s">
        <v>910</v>
      </c>
      <c r="E1795" s="99" t="s">
        <v>892</v>
      </c>
      <c r="F1795" s="114">
        <v>0.32300000000000001</v>
      </c>
    </row>
    <row r="1796" spans="1:6">
      <c r="A1796" t="s">
        <v>17</v>
      </c>
      <c r="B1796" s="99" t="s">
        <v>414</v>
      </c>
      <c r="C1796" s="99" t="s">
        <v>900</v>
      </c>
      <c r="D1796" s="99" t="s">
        <v>910</v>
      </c>
      <c r="E1796" s="99" t="s">
        <v>892</v>
      </c>
      <c r="F1796" s="114">
        <v>0.47600000000000003</v>
      </c>
    </row>
    <row r="1797" spans="1:6">
      <c r="A1797" t="s">
        <v>21</v>
      </c>
      <c r="B1797" s="99" t="s">
        <v>415</v>
      </c>
      <c r="C1797" s="99" t="s">
        <v>900</v>
      </c>
      <c r="D1797" s="99" t="s">
        <v>910</v>
      </c>
      <c r="E1797" s="99" t="s">
        <v>892</v>
      </c>
      <c r="F1797" s="114">
        <v>0.45900000000000002</v>
      </c>
    </row>
    <row r="1798" spans="1:6">
      <c r="A1798" t="s">
        <v>20</v>
      </c>
      <c r="B1798" s="99" t="s">
        <v>416</v>
      </c>
      <c r="C1798" s="99" t="s">
        <v>900</v>
      </c>
      <c r="D1798" s="99" t="s">
        <v>910</v>
      </c>
      <c r="E1798" s="99" t="s">
        <v>892</v>
      </c>
      <c r="F1798" s="114">
        <v>0.4335</v>
      </c>
    </row>
    <row r="1799" spans="1:6">
      <c r="A1799" t="s">
        <v>3</v>
      </c>
      <c r="B1799" s="99" t="s">
        <v>418</v>
      </c>
      <c r="C1799" s="99" t="s">
        <v>900</v>
      </c>
      <c r="D1799" s="99" t="s">
        <v>910</v>
      </c>
      <c r="E1799" s="99" t="s">
        <v>892</v>
      </c>
      <c r="F1799" s="114">
        <v>0.52700000000000002</v>
      </c>
    </row>
    <row r="1800" spans="1:6">
      <c r="A1800" t="s">
        <v>19</v>
      </c>
      <c r="B1800" s="99" t="s">
        <v>419</v>
      </c>
      <c r="C1800" s="99" t="s">
        <v>900</v>
      </c>
      <c r="D1800" s="99" t="s">
        <v>910</v>
      </c>
      <c r="E1800" s="99" t="s">
        <v>892</v>
      </c>
      <c r="F1800" s="114">
        <v>0.45050000000000001</v>
      </c>
    </row>
    <row r="1801" spans="1:6">
      <c r="A1801" t="s">
        <v>18</v>
      </c>
      <c r="B1801" s="99" t="s">
        <v>420</v>
      </c>
      <c r="C1801" s="99" t="s">
        <v>900</v>
      </c>
      <c r="D1801" s="99" t="s">
        <v>910</v>
      </c>
      <c r="E1801" s="99" t="s">
        <v>892</v>
      </c>
      <c r="F1801" s="114">
        <v>0.50149999999999995</v>
      </c>
    </row>
    <row r="1802" spans="1:6">
      <c r="A1802" t="s">
        <v>16</v>
      </c>
      <c r="B1802" s="99" t="s">
        <v>417</v>
      </c>
      <c r="C1802" s="99" t="s">
        <v>900</v>
      </c>
      <c r="D1802" s="99" t="s">
        <v>910</v>
      </c>
      <c r="E1802" s="99" t="s">
        <v>892</v>
      </c>
      <c r="F1802" s="114">
        <v>0.41649999999999998</v>
      </c>
    </row>
    <row r="1803" spans="1:6">
      <c r="A1803" t="s">
        <v>24</v>
      </c>
      <c r="B1803" s="99" t="s">
        <v>431</v>
      </c>
      <c r="C1803" s="99" t="s">
        <v>900</v>
      </c>
      <c r="D1803" s="99" t="s">
        <v>910</v>
      </c>
      <c r="E1803" s="99" t="s">
        <v>892</v>
      </c>
      <c r="F1803" s="114">
        <v>0.28050000000000003</v>
      </c>
    </row>
    <row r="1804" spans="1:6">
      <c r="A1804" t="s">
        <v>14</v>
      </c>
      <c r="B1804" s="99" t="s">
        <v>433</v>
      </c>
      <c r="C1804" s="99" t="s">
        <v>900</v>
      </c>
      <c r="D1804" s="99" t="s">
        <v>910</v>
      </c>
      <c r="E1804" s="99" t="s">
        <v>892</v>
      </c>
      <c r="F1804" s="114">
        <v>0.52700000000000002</v>
      </c>
    </row>
    <row r="1805" spans="1:6">
      <c r="A1805" t="s">
        <v>914</v>
      </c>
      <c r="B1805" s="99" t="s">
        <v>895</v>
      </c>
      <c r="C1805" s="99" t="s">
        <v>900</v>
      </c>
      <c r="D1805" s="99" t="s">
        <v>910</v>
      </c>
      <c r="E1805" s="99" t="s">
        <v>892</v>
      </c>
      <c r="F1805" s="114">
        <v>0</v>
      </c>
    </row>
    <row r="1806" spans="1:6">
      <c r="A1806" t="s">
        <v>13</v>
      </c>
      <c r="B1806" s="99" t="s">
        <v>435</v>
      </c>
      <c r="C1806" s="99" t="s">
        <v>900</v>
      </c>
      <c r="D1806" s="99" t="s">
        <v>910</v>
      </c>
      <c r="E1806" s="99" t="s">
        <v>892</v>
      </c>
      <c r="F1806" s="114">
        <v>0.38250000000000001</v>
      </c>
    </row>
    <row r="1807" spans="1:6">
      <c r="A1807" t="s">
        <v>11</v>
      </c>
      <c r="B1807" s="99" t="s">
        <v>436</v>
      </c>
      <c r="C1807" s="99" t="s">
        <v>900</v>
      </c>
      <c r="D1807" s="99" t="s">
        <v>910</v>
      </c>
      <c r="E1807" s="99" t="s">
        <v>892</v>
      </c>
      <c r="F1807" s="114">
        <v>0.38250000000000001</v>
      </c>
    </row>
    <row r="1808" spans="1:6">
      <c r="A1808" t="s">
        <v>12</v>
      </c>
      <c r="B1808" s="99" t="s">
        <v>437</v>
      </c>
      <c r="C1808" s="99" t="s">
        <v>900</v>
      </c>
      <c r="D1808" s="99" t="s">
        <v>910</v>
      </c>
      <c r="E1808" s="99" t="s">
        <v>892</v>
      </c>
      <c r="F1808" s="114">
        <v>0.41649999999999998</v>
      </c>
    </row>
    <row r="1809" spans="1:6">
      <c r="A1809" t="s">
        <v>543</v>
      </c>
      <c r="B1809" s="99" t="s">
        <v>542</v>
      </c>
      <c r="C1809" s="99" t="s">
        <v>900</v>
      </c>
      <c r="D1809" s="99" t="s">
        <v>910</v>
      </c>
      <c r="E1809" s="99" t="s">
        <v>892</v>
      </c>
      <c r="F1809" s="114">
        <v>0.24649999999999997</v>
      </c>
    </row>
    <row r="1810" spans="1:6">
      <c r="A1810" t="s">
        <v>10</v>
      </c>
      <c r="B1810" s="99" t="s">
        <v>438</v>
      </c>
      <c r="C1810" s="99" t="s">
        <v>900</v>
      </c>
      <c r="D1810" s="99" t="s">
        <v>910</v>
      </c>
      <c r="E1810" s="99" t="s">
        <v>892</v>
      </c>
      <c r="F1810" s="114">
        <v>0.38250000000000001</v>
      </c>
    </row>
    <row r="1811" spans="1:6">
      <c r="A1811" t="s">
        <v>9</v>
      </c>
      <c r="B1811" s="99" t="s">
        <v>439</v>
      </c>
      <c r="C1811" s="99" t="s">
        <v>900</v>
      </c>
      <c r="D1811" s="99" t="s">
        <v>910</v>
      </c>
      <c r="E1811" s="99" t="s">
        <v>892</v>
      </c>
      <c r="F1811" s="114">
        <v>0.45050000000000001</v>
      </c>
    </row>
    <row r="1812" spans="1:6">
      <c r="A1812" t="s">
        <v>545</v>
      </c>
      <c r="B1812" s="99" t="s">
        <v>544</v>
      </c>
      <c r="C1812" s="99" t="s">
        <v>900</v>
      </c>
      <c r="D1812" s="99" t="s">
        <v>910</v>
      </c>
      <c r="E1812" s="99" t="s">
        <v>892</v>
      </c>
      <c r="F1812" s="114">
        <v>0.49299999999999994</v>
      </c>
    </row>
    <row r="1813" spans="1:6">
      <c r="A1813" t="s">
        <v>8</v>
      </c>
      <c r="B1813" s="99" t="s">
        <v>440</v>
      </c>
      <c r="C1813" s="99" t="s">
        <v>900</v>
      </c>
      <c r="D1813" s="99" t="s">
        <v>910</v>
      </c>
      <c r="E1813" s="99" t="s">
        <v>892</v>
      </c>
      <c r="F1813" s="114">
        <v>0.40799999999999997</v>
      </c>
    </row>
    <row r="1814" spans="1:6">
      <c r="A1814" t="s">
        <v>7</v>
      </c>
      <c r="B1814" s="99" t="s">
        <v>441</v>
      </c>
      <c r="C1814" s="99" t="s">
        <v>900</v>
      </c>
      <c r="D1814" s="99" t="s">
        <v>910</v>
      </c>
      <c r="E1814" s="99" t="s">
        <v>892</v>
      </c>
      <c r="F1814" s="114">
        <v>0.48449999999999993</v>
      </c>
    </row>
    <row r="1815" spans="1:6">
      <c r="A1815" t="s">
        <v>6</v>
      </c>
      <c r="B1815" s="99" t="s">
        <v>442</v>
      </c>
      <c r="C1815" s="99" t="s">
        <v>900</v>
      </c>
      <c r="D1815" s="99" t="s">
        <v>910</v>
      </c>
      <c r="E1815" s="99" t="s">
        <v>892</v>
      </c>
      <c r="F1815" s="114">
        <v>0.35699999999999998</v>
      </c>
    </row>
    <row r="1816" spans="1:6">
      <c r="A1816" t="s">
        <v>2</v>
      </c>
      <c r="B1816" s="99" t="s">
        <v>443</v>
      </c>
      <c r="C1816" s="99" t="s">
        <v>900</v>
      </c>
      <c r="D1816" s="99" t="s">
        <v>910</v>
      </c>
      <c r="E1816" s="99" t="s">
        <v>892</v>
      </c>
      <c r="F1816" s="114">
        <v>0.45050000000000001</v>
      </c>
    </row>
    <row r="1817" spans="1:6">
      <c r="A1817" t="s">
        <v>1</v>
      </c>
      <c r="B1817" s="99" t="s">
        <v>448</v>
      </c>
      <c r="C1817" s="99" t="s">
        <v>900</v>
      </c>
      <c r="D1817" s="99" t="s">
        <v>910</v>
      </c>
      <c r="E1817" s="99" t="s">
        <v>892</v>
      </c>
      <c r="F1817" s="114">
        <v>0.54400000000000004</v>
      </c>
    </row>
    <row r="1818" spans="1:6">
      <c r="A1818" t="s">
        <v>537</v>
      </c>
      <c r="B1818" s="99" t="s">
        <v>334</v>
      </c>
      <c r="C1818" s="99" t="s">
        <v>502</v>
      </c>
      <c r="D1818" s="99" t="s">
        <v>910</v>
      </c>
      <c r="E1818" s="99" t="s">
        <v>892</v>
      </c>
      <c r="F1818" s="114">
        <v>0.28900000000000003</v>
      </c>
    </row>
    <row r="1819" spans="1:6">
      <c r="A1819" t="s">
        <v>26</v>
      </c>
      <c r="B1819" s="99" t="s">
        <v>410</v>
      </c>
      <c r="C1819" s="99" t="s">
        <v>502</v>
      </c>
      <c r="D1819" s="99" t="s">
        <v>910</v>
      </c>
      <c r="E1819" s="99" t="s">
        <v>892</v>
      </c>
      <c r="F1819" s="114">
        <v>0.35699999999999998</v>
      </c>
    </row>
    <row r="1820" spans="1:6">
      <c r="A1820" t="s">
        <v>25</v>
      </c>
      <c r="B1820" s="99" t="s">
        <v>411</v>
      </c>
      <c r="C1820" s="99" t="s">
        <v>502</v>
      </c>
      <c r="D1820" s="99" t="s">
        <v>910</v>
      </c>
      <c r="E1820" s="99" t="s">
        <v>892</v>
      </c>
      <c r="F1820" s="114">
        <v>0.29749999999999999</v>
      </c>
    </row>
    <row r="1821" spans="1:6">
      <c r="A1821" t="s">
        <v>23</v>
      </c>
      <c r="B1821" s="99" t="s">
        <v>412</v>
      </c>
      <c r="C1821" s="99" t="s">
        <v>502</v>
      </c>
      <c r="D1821" s="99" t="s">
        <v>910</v>
      </c>
      <c r="E1821" s="99" t="s">
        <v>892</v>
      </c>
      <c r="F1821" s="114">
        <v>0.34849999999999998</v>
      </c>
    </row>
    <row r="1822" spans="1:6">
      <c r="A1822" t="s">
        <v>17</v>
      </c>
      <c r="B1822" s="99" t="s">
        <v>414</v>
      </c>
      <c r="C1822" s="99" t="s">
        <v>502</v>
      </c>
      <c r="D1822" s="99" t="s">
        <v>910</v>
      </c>
      <c r="E1822" s="99" t="s">
        <v>892</v>
      </c>
      <c r="F1822" s="114">
        <v>0.42499999999999999</v>
      </c>
    </row>
    <row r="1823" spans="1:6">
      <c r="A1823" t="s">
        <v>21</v>
      </c>
      <c r="B1823" s="99" t="s">
        <v>415</v>
      </c>
      <c r="C1823" s="99" t="s">
        <v>502</v>
      </c>
      <c r="D1823" s="99" t="s">
        <v>910</v>
      </c>
      <c r="E1823" s="99" t="s">
        <v>892</v>
      </c>
      <c r="F1823" s="114">
        <v>0.45050000000000001</v>
      </c>
    </row>
    <row r="1824" spans="1:6">
      <c r="A1824" t="s">
        <v>20</v>
      </c>
      <c r="B1824" s="99" t="s">
        <v>416</v>
      </c>
      <c r="C1824" s="99" t="s">
        <v>502</v>
      </c>
      <c r="D1824" s="99" t="s">
        <v>910</v>
      </c>
      <c r="E1824" s="99" t="s">
        <v>892</v>
      </c>
      <c r="F1824" s="114">
        <v>0.39100000000000001</v>
      </c>
    </row>
    <row r="1825" spans="1:6">
      <c r="A1825" t="s">
        <v>3</v>
      </c>
      <c r="B1825" s="99" t="s">
        <v>418</v>
      </c>
      <c r="C1825" s="99" t="s">
        <v>502</v>
      </c>
      <c r="D1825" s="99" t="s">
        <v>910</v>
      </c>
      <c r="E1825" s="99" t="s">
        <v>892</v>
      </c>
      <c r="F1825" s="114">
        <v>0.442</v>
      </c>
    </row>
    <row r="1826" spans="1:6">
      <c r="A1826" t="s">
        <v>19</v>
      </c>
      <c r="B1826" s="99" t="s">
        <v>419</v>
      </c>
      <c r="C1826" s="99" t="s">
        <v>502</v>
      </c>
      <c r="D1826" s="99" t="s">
        <v>910</v>
      </c>
      <c r="E1826" s="99" t="s">
        <v>892</v>
      </c>
      <c r="F1826" s="114">
        <v>0.39100000000000001</v>
      </c>
    </row>
    <row r="1827" spans="1:6">
      <c r="A1827" t="s">
        <v>18</v>
      </c>
      <c r="B1827" s="99" t="s">
        <v>420</v>
      </c>
      <c r="C1827" s="99" t="s">
        <v>502</v>
      </c>
      <c r="D1827" s="99" t="s">
        <v>910</v>
      </c>
      <c r="E1827" s="99" t="s">
        <v>892</v>
      </c>
      <c r="F1827" s="114">
        <v>0.39949999999999997</v>
      </c>
    </row>
    <row r="1828" spans="1:6">
      <c r="A1828" t="s">
        <v>16</v>
      </c>
      <c r="B1828" s="99" t="s">
        <v>417</v>
      </c>
      <c r="C1828" s="99" t="s">
        <v>502</v>
      </c>
      <c r="D1828" s="99" t="s">
        <v>910</v>
      </c>
      <c r="E1828" s="99" t="s">
        <v>892</v>
      </c>
      <c r="F1828" s="114">
        <v>0.59499999999999997</v>
      </c>
    </row>
    <row r="1829" spans="1:6">
      <c r="A1829" t="s">
        <v>24</v>
      </c>
      <c r="B1829" s="99" t="s">
        <v>431</v>
      </c>
      <c r="C1829" s="99" t="s">
        <v>502</v>
      </c>
      <c r="D1829" s="99" t="s">
        <v>910</v>
      </c>
      <c r="E1829" s="99" t="s">
        <v>892</v>
      </c>
      <c r="F1829" s="114">
        <v>0.21249999999999999</v>
      </c>
    </row>
    <row r="1830" spans="1:6">
      <c r="A1830" t="s">
        <v>14</v>
      </c>
      <c r="B1830" s="99" t="s">
        <v>433</v>
      </c>
      <c r="C1830" s="99" t="s">
        <v>502</v>
      </c>
      <c r="D1830" s="99" t="s">
        <v>910</v>
      </c>
      <c r="E1830" s="99" t="s">
        <v>892</v>
      </c>
      <c r="F1830" s="114">
        <v>0.46750000000000003</v>
      </c>
    </row>
    <row r="1831" spans="1:6">
      <c r="A1831" t="s">
        <v>914</v>
      </c>
      <c r="B1831" s="99" t="s">
        <v>895</v>
      </c>
      <c r="C1831" s="99" t="s">
        <v>502</v>
      </c>
      <c r="D1831" s="99" t="s">
        <v>910</v>
      </c>
      <c r="E1831" s="99" t="s">
        <v>892</v>
      </c>
      <c r="F1831" s="114">
        <v>0</v>
      </c>
    </row>
    <row r="1832" spans="1:6">
      <c r="A1832" t="s">
        <v>13</v>
      </c>
      <c r="B1832" s="99" t="s">
        <v>435</v>
      </c>
      <c r="C1832" s="99" t="s">
        <v>502</v>
      </c>
      <c r="D1832" s="99" t="s">
        <v>910</v>
      </c>
      <c r="E1832" s="99" t="s">
        <v>892</v>
      </c>
      <c r="F1832" s="114">
        <v>0.28900000000000003</v>
      </c>
    </row>
    <row r="1833" spans="1:6">
      <c r="A1833" t="s">
        <v>11</v>
      </c>
      <c r="B1833" s="99" t="s">
        <v>436</v>
      </c>
      <c r="C1833" s="99" t="s">
        <v>502</v>
      </c>
      <c r="D1833" s="99" t="s">
        <v>910</v>
      </c>
      <c r="E1833" s="99" t="s">
        <v>892</v>
      </c>
      <c r="F1833" s="114">
        <v>0.374</v>
      </c>
    </row>
    <row r="1834" spans="1:6">
      <c r="A1834" t="s">
        <v>12</v>
      </c>
      <c r="B1834" s="99" t="s">
        <v>437</v>
      </c>
      <c r="C1834" s="99" t="s">
        <v>502</v>
      </c>
      <c r="D1834" s="99" t="s">
        <v>910</v>
      </c>
      <c r="E1834" s="99" t="s">
        <v>892</v>
      </c>
      <c r="F1834" s="114">
        <v>0.39949999999999997</v>
      </c>
    </row>
    <row r="1835" spans="1:6">
      <c r="A1835" t="s">
        <v>543</v>
      </c>
      <c r="B1835" s="99" t="s">
        <v>542</v>
      </c>
      <c r="C1835" s="99" t="s">
        <v>502</v>
      </c>
      <c r="D1835" s="99" t="s">
        <v>910</v>
      </c>
      <c r="E1835" s="99" t="s">
        <v>892</v>
      </c>
      <c r="F1835" s="114">
        <v>0.21249999999999999</v>
      </c>
    </row>
    <row r="1836" spans="1:6">
      <c r="A1836" t="s">
        <v>10</v>
      </c>
      <c r="B1836" s="99" t="s">
        <v>438</v>
      </c>
      <c r="C1836" s="99" t="s">
        <v>502</v>
      </c>
      <c r="D1836" s="99" t="s">
        <v>910</v>
      </c>
      <c r="E1836" s="99" t="s">
        <v>892</v>
      </c>
      <c r="F1836" s="114">
        <v>0.20399999999999999</v>
      </c>
    </row>
    <row r="1837" spans="1:6">
      <c r="A1837" t="s">
        <v>9</v>
      </c>
      <c r="B1837" s="99" t="s">
        <v>439</v>
      </c>
      <c r="C1837" s="99" t="s">
        <v>502</v>
      </c>
      <c r="D1837" s="99" t="s">
        <v>910</v>
      </c>
      <c r="E1837" s="99" t="s">
        <v>892</v>
      </c>
      <c r="F1837" s="114">
        <v>0.38250000000000001</v>
      </c>
    </row>
    <row r="1838" spans="1:6">
      <c r="A1838" t="s">
        <v>545</v>
      </c>
      <c r="B1838" s="99" t="s">
        <v>544</v>
      </c>
      <c r="C1838" s="99" t="s">
        <v>502</v>
      </c>
      <c r="D1838" s="99" t="s">
        <v>910</v>
      </c>
      <c r="E1838" s="99" t="s">
        <v>892</v>
      </c>
      <c r="F1838" s="114">
        <v>0.374</v>
      </c>
    </row>
    <row r="1839" spans="1:6">
      <c r="A1839" t="s">
        <v>8</v>
      </c>
      <c r="B1839" s="99" t="s">
        <v>440</v>
      </c>
      <c r="C1839" s="99" t="s">
        <v>502</v>
      </c>
      <c r="D1839" s="99" t="s">
        <v>910</v>
      </c>
      <c r="E1839" s="99" t="s">
        <v>892</v>
      </c>
      <c r="F1839" s="114">
        <v>0.39949999999999997</v>
      </c>
    </row>
    <row r="1840" spans="1:6">
      <c r="A1840" t="s">
        <v>7</v>
      </c>
      <c r="B1840" s="99" t="s">
        <v>441</v>
      </c>
      <c r="C1840" s="99" t="s">
        <v>502</v>
      </c>
      <c r="D1840" s="99" t="s">
        <v>910</v>
      </c>
      <c r="E1840" s="99" t="s">
        <v>892</v>
      </c>
      <c r="F1840" s="114">
        <v>0.49299999999999994</v>
      </c>
    </row>
    <row r="1841" spans="1:6">
      <c r="A1841" t="s">
        <v>6</v>
      </c>
      <c r="B1841" s="99" t="s">
        <v>442</v>
      </c>
      <c r="C1841" s="99" t="s">
        <v>502</v>
      </c>
      <c r="D1841" s="99" t="s">
        <v>910</v>
      </c>
      <c r="E1841" s="99" t="s">
        <v>892</v>
      </c>
      <c r="F1841" s="114">
        <v>0.28050000000000003</v>
      </c>
    </row>
    <row r="1842" spans="1:6">
      <c r="A1842" t="s">
        <v>2</v>
      </c>
      <c r="B1842" s="99" t="s">
        <v>443</v>
      </c>
      <c r="C1842" s="99" t="s">
        <v>502</v>
      </c>
      <c r="D1842" s="99" t="s">
        <v>910</v>
      </c>
      <c r="E1842" s="99" t="s">
        <v>892</v>
      </c>
      <c r="F1842" s="114">
        <v>0.4335</v>
      </c>
    </row>
    <row r="1843" spans="1:6">
      <c r="A1843" t="s">
        <v>1</v>
      </c>
      <c r="B1843" s="99" t="s">
        <v>448</v>
      </c>
      <c r="C1843" s="99" t="s">
        <v>502</v>
      </c>
      <c r="D1843" s="99" t="s">
        <v>910</v>
      </c>
      <c r="E1843" s="99" t="s">
        <v>892</v>
      </c>
      <c r="F1843" s="114">
        <v>0.45050000000000001</v>
      </c>
    </row>
    <row r="1844" spans="1:6">
      <c r="A1844" t="s">
        <v>537</v>
      </c>
      <c r="B1844" s="99" t="s">
        <v>334</v>
      </c>
      <c r="C1844" s="99" t="s">
        <v>901</v>
      </c>
      <c r="D1844" s="99" t="s">
        <v>910</v>
      </c>
      <c r="E1844" s="99" t="s">
        <v>892</v>
      </c>
      <c r="F1844" s="114">
        <v>0.17849999999999999</v>
      </c>
    </row>
    <row r="1845" spans="1:6">
      <c r="A1845" t="s">
        <v>26</v>
      </c>
      <c r="B1845" s="99" t="s">
        <v>410</v>
      </c>
      <c r="C1845" s="99" t="s">
        <v>901</v>
      </c>
      <c r="D1845" s="99" t="s">
        <v>910</v>
      </c>
      <c r="E1845" s="99" t="s">
        <v>892</v>
      </c>
      <c r="F1845" s="114">
        <v>0.35699999999999998</v>
      </c>
    </row>
    <row r="1846" spans="1:6">
      <c r="A1846" t="s">
        <v>25</v>
      </c>
      <c r="B1846" s="99" t="s">
        <v>411</v>
      </c>
      <c r="C1846" s="99" t="s">
        <v>901</v>
      </c>
      <c r="D1846" s="99" t="s">
        <v>910</v>
      </c>
      <c r="E1846" s="99" t="s">
        <v>892</v>
      </c>
      <c r="F1846" s="114">
        <v>0.26350000000000001</v>
      </c>
    </row>
    <row r="1847" spans="1:6">
      <c r="A1847" t="s">
        <v>23</v>
      </c>
      <c r="B1847" s="99" t="s">
        <v>412</v>
      </c>
      <c r="C1847" s="99" t="s">
        <v>901</v>
      </c>
      <c r="D1847" s="99" t="s">
        <v>910</v>
      </c>
      <c r="E1847" s="99" t="s">
        <v>892</v>
      </c>
      <c r="F1847" s="114">
        <v>0.17849999999999999</v>
      </c>
    </row>
    <row r="1848" spans="1:6">
      <c r="A1848" t="s">
        <v>17</v>
      </c>
      <c r="B1848" s="99" t="s">
        <v>414</v>
      </c>
      <c r="C1848" s="99" t="s">
        <v>901</v>
      </c>
      <c r="D1848" s="99" t="s">
        <v>910</v>
      </c>
      <c r="E1848" s="99" t="s">
        <v>892</v>
      </c>
      <c r="F1848" s="114">
        <v>0.4335</v>
      </c>
    </row>
    <row r="1849" spans="1:6">
      <c r="A1849" t="s">
        <v>21</v>
      </c>
      <c r="B1849" s="99" t="s">
        <v>415</v>
      </c>
      <c r="C1849" s="99" t="s">
        <v>901</v>
      </c>
      <c r="D1849" s="99" t="s">
        <v>910</v>
      </c>
      <c r="E1849" s="99" t="s">
        <v>892</v>
      </c>
      <c r="F1849" s="114">
        <v>0.4335</v>
      </c>
    </row>
    <row r="1850" spans="1:6">
      <c r="A1850" t="s">
        <v>20</v>
      </c>
      <c r="B1850" s="99" t="s">
        <v>416</v>
      </c>
      <c r="C1850" s="99" t="s">
        <v>901</v>
      </c>
      <c r="D1850" s="99" t="s">
        <v>910</v>
      </c>
      <c r="E1850" s="99" t="s">
        <v>892</v>
      </c>
      <c r="F1850" s="114">
        <v>0.374</v>
      </c>
    </row>
    <row r="1851" spans="1:6">
      <c r="A1851" t="s">
        <v>3</v>
      </c>
      <c r="B1851" s="99" t="s">
        <v>418</v>
      </c>
      <c r="C1851" s="99" t="s">
        <v>901</v>
      </c>
      <c r="D1851" s="99" t="s">
        <v>910</v>
      </c>
      <c r="E1851" s="99" t="s">
        <v>892</v>
      </c>
      <c r="F1851" s="114">
        <v>0.39949999999999997</v>
      </c>
    </row>
    <row r="1852" spans="1:6">
      <c r="A1852" t="s">
        <v>19</v>
      </c>
      <c r="B1852" s="99" t="s">
        <v>419</v>
      </c>
      <c r="C1852" s="99" t="s">
        <v>901</v>
      </c>
      <c r="D1852" s="99" t="s">
        <v>910</v>
      </c>
      <c r="E1852" s="99" t="s">
        <v>892</v>
      </c>
      <c r="F1852" s="114">
        <v>0.38250000000000001</v>
      </c>
    </row>
    <row r="1853" spans="1:6">
      <c r="A1853" t="s">
        <v>18</v>
      </c>
      <c r="B1853" s="99" t="s">
        <v>420</v>
      </c>
      <c r="C1853" s="99" t="s">
        <v>901</v>
      </c>
      <c r="D1853" s="99" t="s">
        <v>910</v>
      </c>
      <c r="E1853" s="99" t="s">
        <v>892</v>
      </c>
      <c r="F1853" s="114">
        <v>0.39949999999999997</v>
      </c>
    </row>
    <row r="1854" spans="1:6">
      <c r="A1854" t="s">
        <v>16</v>
      </c>
      <c r="B1854" s="99" t="s">
        <v>417</v>
      </c>
      <c r="C1854" s="99" t="s">
        <v>901</v>
      </c>
      <c r="D1854" s="99" t="s">
        <v>910</v>
      </c>
      <c r="E1854" s="99" t="s">
        <v>892</v>
      </c>
      <c r="F1854" s="114">
        <v>0.4335</v>
      </c>
    </row>
    <row r="1855" spans="1:6">
      <c r="A1855" t="s">
        <v>24</v>
      </c>
      <c r="B1855" s="99" t="s">
        <v>431</v>
      </c>
      <c r="C1855" s="99" t="s">
        <v>901</v>
      </c>
      <c r="D1855" s="99" t="s">
        <v>910</v>
      </c>
      <c r="E1855" s="99" t="s">
        <v>892</v>
      </c>
      <c r="F1855" s="114">
        <v>0.23800000000000002</v>
      </c>
    </row>
    <row r="1856" spans="1:6">
      <c r="A1856" t="s">
        <v>14</v>
      </c>
      <c r="B1856" s="99" t="s">
        <v>433</v>
      </c>
      <c r="C1856" s="99" t="s">
        <v>901</v>
      </c>
      <c r="D1856" s="99" t="s">
        <v>910</v>
      </c>
      <c r="E1856" s="99" t="s">
        <v>892</v>
      </c>
      <c r="F1856" s="114">
        <v>0.45900000000000002</v>
      </c>
    </row>
    <row r="1857" spans="1:6">
      <c r="A1857" t="s">
        <v>914</v>
      </c>
      <c r="B1857" s="99" t="s">
        <v>895</v>
      </c>
      <c r="C1857" s="99" t="s">
        <v>901</v>
      </c>
      <c r="D1857" s="99" t="s">
        <v>910</v>
      </c>
      <c r="E1857" s="99" t="s">
        <v>892</v>
      </c>
      <c r="F1857" s="114">
        <v>0</v>
      </c>
    </row>
    <row r="1858" spans="1:6">
      <c r="A1858" t="s">
        <v>13</v>
      </c>
      <c r="B1858" s="99" t="s">
        <v>435</v>
      </c>
      <c r="C1858" s="99" t="s">
        <v>901</v>
      </c>
      <c r="D1858" s="99" t="s">
        <v>910</v>
      </c>
      <c r="E1858" s="99" t="s">
        <v>892</v>
      </c>
      <c r="F1858" s="114">
        <v>0.255</v>
      </c>
    </row>
    <row r="1859" spans="1:6">
      <c r="A1859" t="s">
        <v>11</v>
      </c>
      <c r="B1859" s="99" t="s">
        <v>436</v>
      </c>
      <c r="C1859" s="99" t="s">
        <v>901</v>
      </c>
      <c r="D1859" s="99" t="s">
        <v>910</v>
      </c>
      <c r="E1859" s="99" t="s">
        <v>892</v>
      </c>
      <c r="F1859" s="114">
        <v>0.374</v>
      </c>
    </row>
    <row r="1860" spans="1:6">
      <c r="A1860" t="s">
        <v>12</v>
      </c>
      <c r="B1860" s="99" t="s">
        <v>437</v>
      </c>
      <c r="C1860" s="99" t="s">
        <v>901</v>
      </c>
      <c r="D1860" s="99" t="s">
        <v>910</v>
      </c>
      <c r="E1860" s="99" t="s">
        <v>892</v>
      </c>
      <c r="F1860" s="114">
        <v>0.374</v>
      </c>
    </row>
    <row r="1861" spans="1:6">
      <c r="A1861" t="s">
        <v>543</v>
      </c>
      <c r="B1861" s="99" t="s">
        <v>542</v>
      </c>
      <c r="C1861" s="99" t="s">
        <v>901</v>
      </c>
      <c r="D1861" s="99" t="s">
        <v>910</v>
      </c>
      <c r="E1861" s="99" t="s">
        <v>892</v>
      </c>
      <c r="F1861" s="114">
        <v>0.187</v>
      </c>
    </row>
    <row r="1862" spans="1:6">
      <c r="A1862" t="s">
        <v>10</v>
      </c>
      <c r="B1862" s="99" t="s">
        <v>438</v>
      </c>
      <c r="C1862" s="99" t="s">
        <v>901</v>
      </c>
      <c r="D1862" s="99" t="s">
        <v>910</v>
      </c>
      <c r="E1862" s="99" t="s">
        <v>892</v>
      </c>
      <c r="F1862" s="114">
        <v>0.153</v>
      </c>
    </row>
    <row r="1863" spans="1:6">
      <c r="A1863" t="s">
        <v>9</v>
      </c>
      <c r="B1863" s="99" t="s">
        <v>439</v>
      </c>
      <c r="C1863" s="99" t="s">
        <v>901</v>
      </c>
      <c r="D1863" s="99" t="s">
        <v>910</v>
      </c>
      <c r="E1863" s="99" t="s">
        <v>892</v>
      </c>
      <c r="F1863" s="114">
        <v>0.39949999999999997</v>
      </c>
    </row>
    <row r="1864" spans="1:6">
      <c r="A1864" t="s">
        <v>545</v>
      </c>
      <c r="B1864" s="99" t="s">
        <v>544</v>
      </c>
      <c r="C1864" s="99" t="s">
        <v>901</v>
      </c>
      <c r="D1864" s="99" t="s">
        <v>910</v>
      </c>
      <c r="E1864" s="99" t="s">
        <v>892</v>
      </c>
      <c r="F1864" s="114">
        <v>0.35699999999999998</v>
      </c>
    </row>
    <row r="1865" spans="1:6">
      <c r="A1865" t="s">
        <v>8</v>
      </c>
      <c r="B1865" s="99" t="s">
        <v>440</v>
      </c>
      <c r="C1865" s="99" t="s">
        <v>901</v>
      </c>
      <c r="D1865" s="99" t="s">
        <v>910</v>
      </c>
      <c r="E1865" s="99" t="s">
        <v>892</v>
      </c>
      <c r="F1865" s="114">
        <v>0.39949999999999997</v>
      </c>
    </row>
    <row r="1866" spans="1:6">
      <c r="A1866" t="s">
        <v>7</v>
      </c>
      <c r="B1866" s="99" t="s">
        <v>441</v>
      </c>
      <c r="C1866" s="99" t="s">
        <v>901</v>
      </c>
      <c r="D1866" s="99" t="s">
        <v>910</v>
      </c>
      <c r="E1866" s="99" t="s">
        <v>892</v>
      </c>
      <c r="F1866" s="114">
        <v>0.40799999999999997</v>
      </c>
    </row>
    <row r="1867" spans="1:6">
      <c r="A1867" t="s">
        <v>6</v>
      </c>
      <c r="B1867" s="99" t="s">
        <v>442</v>
      </c>
      <c r="C1867" s="99" t="s">
        <v>901</v>
      </c>
      <c r="D1867" s="99" t="s">
        <v>910</v>
      </c>
      <c r="E1867" s="99" t="s">
        <v>892</v>
      </c>
      <c r="F1867" s="114">
        <v>0.30599999999999999</v>
      </c>
    </row>
    <row r="1868" spans="1:6">
      <c r="A1868" t="s">
        <v>2</v>
      </c>
      <c r="B1868" s="99" t="s">
        <v>443</v>
      </c>
      <c r="C1868" s="99" t="s">
        <v>901</v>
      </c>
      <c r="D1868" s="99" t="s">
        <v>910</v>
      </c>
      <c r="E1868" s="99" t="s">
        <v>892</v>
      </c>
      <c r="F1868" s="114">
        <v>0.39100000000000001</v>
      </c>
    </row>
    <row r="1869" spans="1:6">
      <c r="A1869" t="s">
        <v>1</v>
      </c>
      <c r="B1869" s="99" t="s">
        <v>448</v>
      </c>
      <c r="C1869" s="99" t="s">
        <v>901</v>
      </c>
      <c r="D1869" s="99" t="s">
        <v>910</v>
      </c>
      <c r="E1869" s="99" t="s">
        <v>892</v>
      </c>
      <c r="F1869" s="114">
        <v>0.45050000000000001</v>
      </c>
    </row>
    <row r="1870" spans="1:6">
      <c r="A1870" t="s">
        <v>537</v>
      </c>
      <c r="B1870" s="99" t="s">
        <v>334</v>
      </c>
      <c r="C1870" s="99" t="s">
        <v>902</v>
      </c>
      <c r="D1870" s="99" t="s">
        <v>910</v>
      </c>
      <c r="E1870" s="99" t="s">
        <v>892</v>
      </c>
      <c r="F1870" s="114">
        <v>0.28050000000000003</v>
      </c>
    </row>
    <row r="1871" spans="1:6">
      <c r="A1871" t="s">
        <v>26</v>
      </c>
      <c r="B1871" s="99" t="s">
        <v>410</v>
      </c>
      <c r="C1871" s="99" t="s">
        <v>902</v>
      </c>
      <c r="D1871" s="99" t="s">
        <v>910</v>
      </c>
      <c r="E1871" s="99" t="s">
        <v>892</v>
      </c>
      <c r="F1871" s="114">
        <v>0.3145</v>
      </c>
    </row>
    <row r="1872" spans="1:6">
      <c r="A1872" t="s">
        <v>25</v>
      </c>
      <c r="B1872" s="99" t="s">
        <v>411</v>
      </c>
      <c r="C1872" s="99" t="s">
        <v>902</v>
      </c>
      <c r="D1872" s="99" t="s">
        <v>910</v>
      </c>
      <c r="E1872" s="99" t="s">
        <v>892</v>
      </c>
      <c r="F1872" s="114">
        <v>0.24649999999999997</v>
      </c>
    </row>
    <row r="1873" spans="1:6">
      <c r="A1873" t="s">
        <v>23</v>
      </c>
      <c r="B1873" s="99" t="s">
        <v>412</v>
      </c>
      <c r="C1873" s="99" t="s">
        <v>902</v>
      </c>
      <c r="D1873" s="99" t="s">
        <v>910</v>
      </c>
      <c r="E1873" s="99" t="s">
        <v>892</v>
      </c>
      <c r="F1873" s="114">
        <v>0.21249999999999999</v>
      </c>
    </row>
    <row r="1874" spans="1:6">
      <c r="A1874" t="s">
        <v>17</v>
      </c>
      <c r="B1874" s="99" t="s">
        <v>414</v>
      </c>
      <c r="C1874" s="99" t="s">
        <v>902</v>
      </c>
      <c r="D1874" s="99" t="s">
        <v>910</v>
      </c>
      <c r="E1874" s="99" t="s">
        <v>892</v>
      </c>
      <c r="F1874" s="114">
        <v>0.42499999999999999</v>
      </c>
    </row>
    <row r="1875" spans="1:6">
      <c r="A1875" t="s">
        <v>21</v>
      </c>
      <c r="B1875" s="99" t="s">
        <v>415</v>
      </c>
      <c r="C1875" s="99" t="s">
        <v>902</v>
      </c>
      <c r="D1875" s="99" t="s">
        <v>910</v>
      </c>
      <c r="E1875" s="99" t="s">
        <v>892</v>
      </c>
      <c r="F1875" s="114">
        <v>0.4335</v>
      </c>
    </row>
    <row r="1876" spans="1:6">
      <c r="A1876" t="s">
        <v>20</v>
      </c>
      <c r="B1876" s="99" t="s">
        <v>416</v>
      </c>
      <c r="C1876" s="99" t="s">
        <v>902</v>
      </c>
      <c r="D1876" s="99" t="s">
        <v>910</v>
      </c>
      <c r="E1876" s="99" t="s">
        <v>892</v>
      </c>
      <c r="F1876" s="114">
        <v>0.374</v>
      </c>
    </row>
    <row r="1877" spans="1:6">
      <c r="A1877" t="s">
        <v>3</v>
      </c>
      <c r="B1877" s="99" t="s">
        <v>418</v>
      </c>
      <c r="C1877" s="99" t="s">
        <v>902</v>
      </c>
      <c r="D1877" s="99" t="s">
        <v>910</v>
      </c>
      <c r="E1877" s="99" t="s">
        <v>892</v>
      </c>
      <c r="F1877" s="114">
        <v>0.374</v>
      </c>
    </row>
    <row r="1878" spans="1:6">
      <c r="A1878" t="s">
        <v>19</v>
      </c>
      <c r="B1878" s="99" t="s">
        <v>419</v>
      </c>
      <c r="C1878" s="99" t="s">
        <v>902</v>
      </c>
      <c r="D1878" s="99" t="s">
        <v>910</v>
      </c>
      <c r="E1878" s="99" t="s">
        <v>892</v>
      </c>
      <c r="F1878" s="114">
        <v>0.39100000000000001</v>
      </c>
    </row>
    <row r="1879" spans="1:6">
      <c r="A1879" t="s">
        <v>18</v>
      </c>
      <c r="B1879" s="99" t="s">
        <v>420</v>
      </c>
      <c r="C1879" s="99" t="s">
        <v>902</v>
      </c>
      <c r="D1879" s="99" t="s">
        <v>910</v>
      </c>
      <c r="E1879" s="99" t="s">
        <v>892</v>
      </c>
      <c r="F1879" s="114">
        <v>0.32300000000000001</v>
      </c>
    </row>
    <row r="1880" spans="1:6">
      <c r="A1880" t="s">
        <v>16</v>
      </c>
      <c r="B1880" s="99" t="s">
        <v>417</v>
      </c>
      <c r="C1880" s="99" t="s">
        <v>902</v>
      </c>
      <c r="D1880" s="99" t="s">
        <v>910</v>
      </c>
      <c r="E1880" s="99" t="s">
        <v>892</v>
      </c>
      <c r="F1880" s="114">
        <v>0.50149999999999995</v>
      </c>
    </row>
    <row r="1881" spans="1:6">
      <c r="A1881" t="s">
        <v>24</v>
      </c>
      <c r="B1881" s="99" t="s">
        <v>431</v>
      </c>
      <c r="C1881" s="99" t="s">
        <v>902</v>
      </c>
      <c r="D1881" s="99" t="s">
        <v>910</v>
      </c>
      <c r="E1881" s="99" t="s">
        <v>892</v>
      </c>
      <c r="F1881" s="114">
        <v>0.13600000000000001</v>
      </c>
    </row>
    <row r="1882" spans="1:6">
      <c r="A1882" t="s">
        <v>14</v>
      </c>
      <c r="B1882" s="99" t="s">
        <v>433</v>
      </c>
      <c r="C1882" s="99" t="s">
        <v>902</v>
      </c>
      <c r="D1882" s="99" t="s">
        <v>910</v>
      </c>
      <c r="E1882" s="99" t="s">
        <v>892</v>
      </c>
      <c r="F1882" s="114">
        <v>0.45900000000000002</v>
      </c>
    </row>
    <row r="1883" spans="1:6">
      <c r="A1883" t="s">
        <v>914</v>
      </c>
      <c r="B1883" s="99" t="s">
        <v>895</v>
      </c>
      <c r="C1883" s="99" t="s">
        <v>902</v>
      </c>
      <c r="D1883" s="99" t="s">
        <v>910</v>
      </c>
      <c r="E1883" s="99" t="s">
        <v>892</v>
      </c>
      <c r="F1883" s="114">
        <v>0</v>
      </c>
    </row>
    <row r="1884" spans="1:6">
      <c r="A1884" t="s">
        <v>13</v>
      </c>
      <c r="B1884" s="99" t="s">
        <v>435</v>
      </c>
      <c r="C1884" s="99" t="s">
        <v>902</v>
      </c>
      <c r="D1884" s="99" t="s">
        <v>910</v>
      </c>
      <c r="E1884" s="99" t="s">
        <v>892</v>
      </c>
      <c r="F1884" s="114">
        <v>0.22950000000000001</v>
      </c>
    </row>
    <row r="1885" spans="1:6">
      <c r="A1885" t="s">
        <v>11</v>
      </c>
      <c r="B1885" s="99" t="s">
        <v>436</v>
      </c>
      <c r="C1885" s="99" t="s">
        <v>902</v>
      </c>
      <c r="D1885" s="99" t="s">
        <v>910</v>
      </c>
      <c r="E1885" s="99" t="s">
        <v>892</v>
      </c>
      <c r="F1885" s="114">
        <v>0.374</v>
      </c>
    </row>
    <row r="1886" spans="1:6">
      <c r="A1886" t="s">
        <v>12</v>
      </c>
      <c r="B1886" s="99" t="s">
        <v>437</v>
      </c>
      <c r="C1886" s="99" t="s">
        <v>902</v>
      </c>
      <c r="D1886" s="99" t="s">
        <v>910</v>
      </c>
      <c r="E1886" s="99" t="s">
        <v>892</v>
      </c>
      <c r="F1886" s="114">
        <v>0.39949999999999997</v>
      </c>
    </row>
    <row r="1887" spans="1:6">
      <c r="A1887" t="s">
        <v>543</v>
      </c>
      <c r="B1887" s="99" t="s">
        <v>542</v>
      </c>
      <c r="C1887" s="99" t="s">
        <v>902</v>
      </c>
      <c r="D1887" s="99" t="s">
        <v>910</v>
      </c>
      <c r="E1887" s="99" t="s">
        <v>892</v>
      </c>
      <c r="F1887" s="114">
        <v>0.17</v>
      </c>
    </row>
    <row r="1888" spans="1:6">
      <c r="A1888" t="s">
        <v>10</v>
      </c>
      <c r="B1888" s="99" t="s">
        <v>438</v>
      </c>
      <c r="C1888" s="99" t="s">
        <v>902</v>
      </c>
      <c r="D1888" s="99" t="s">
        <v>910</v>
      </c>
      <c r="E1888" s="99" t="s">
        <v>892</v>
      </c>
      <c r="F1888" s="114">
        <v>0.14450000000000002</v>
      </c>
    </row>
    <row r="1889" spans="1:6">
      <c r="A1889" t="s">
        <v>9</v>
      </c>
      <c r="B1889" s="99" t="s">
        <v>439</v>
      </c>
      <c r="C1889" s="99" t="s">
        <v>902</v>
      </c>
      <c r="D1889" s="99" t="s">
        <v>910</v>
      </c>
      <c r="E1889" s="99" t="s">
        <v>892</v>
      </c>
      <c r="F1889" s="114">
        <v>0.38250000000000001</v>
      </c>
    </row>
    <row r="1890" spans="1:6">
      <c r="A1890" t="s">
        <v>545</v>
      </c>
      <c r="B1890" s="99" t="s">
        <v>544</v>
      </c>
      <c r="C1890" s="99" t="s">
        <v>902</v>
      </c>
      <c r="D1890" s="99" t="s">
        <v>910</v>
      </c>
      <c r="E1890" s="99" t="s">
        <v>892</v>
      </c>
      <c r="F1890" s="114">
        <v>0.34</v>
      </c>
    </row>
    <row r="1891" spans="1:6">
      <c r="A1891" t="s">
        <v>8</v>
      </c>
      <c r="B1891" s="99" t="s">
        <v>440</v>
      </c>
      <c r="C1891" s="99" t="s">
        <v>902</v>
      </c>
      <c r="D1891" s="99" t="s">
        <v>910</v>
      </c>
      <c r="E1891" s="99" t="s">
        <v>892</v>
      </c>
      <c r="F1891" s="114">
        <v>0.39100000000000001</v>
      </c>
    </row>
    <row r="1892" spans="1:6">
      <c r="A1892" t="s">
        <v>7</v>
      </c>
      <c r="B1892" s="99" t="s">
        <v>441</v>
      </c>
      <c r="C1892" s="99" t="s">
        <v>902</v>
      </c>
      <c r="D1892" s="99" t="s">
        <v>910</v>
      </c>
      <c r="E1892" s="99" t="s">
        <v>892</v>
      </c>
      <c r="F1892" s="114">
        <v>0.29749999999999999</v>
      </c>
    </row>
    <row r="1893" spans="1:6">
      <c r="A1893" t="s">
        <v>6</v>
      </c>
      <c r="B1893" s="99" t="s">
        <v>442</v>
      </c>
      <c r="C1893" s="99" t="s">
        <v>902</v>
      </c>
      <c r="D1893" s="99" t="s">
        <v>910</v>
      </c>
      <c r="E1893" s="99" t="s">
        <v>892</v>
      </c>
      <c r="F1893" s="114">
        <v>0.255</v>
      </c>
    </row>
    <row r="1894" spans="1:6">
      <c r="A1894" t="s">
        <v>2</v>
      </c>
      <c r="B1894" s="99" t="s">
        <v>443</v>
      </c>
      <c r="C1894" s="99" t="s">
        <v>902</v>
      </c>
      <c r="D1894" s="99" t="s">
        <v>910</v>
      </c>
      <c r="E1894" s="99" t="s">
        <v>892</v>
      </c>
      <c r="F1894" s="114">
        <v>0.39100000000000001</v>
      </c>
    </row>
    <row r="1895" spans="1:6">
      <c r="A1895" t="s">
        <v>1</v>
      </c>
      <c r="B1895" s="99" t="s">
        <v>448</v>
      </c>
      <c r="C1895" s="99" t="s">
        <v>902</v>
      </c>
      <c r="D1895" s="99" t="s">
        <v>910</v>
      </c>
      <c r="E1895" s="99" t="s">
        <v>892</v>
      </c>
      <c r="F1895" s="114">
        <v>0.442</v>
      </c>
    </row>
    <row r="1896" spans="1:6">
      <c r="A1896" t="s">
        <v>537</v>
      </c>
      <c r="B1896" s="99" t="s">
        <v>334</v>
      </c>
      <c r="C1896" s="99" t="s">
        <v>903</v>
      </c>
      <c r="D1896" s="99" t="s">
        <v>910</v>
      </c>
      <c r="E1896" s="99" t="s">
        <v>892</v>
      </c>
      <c r="F1896" s="114">
        <v>0.32300000000000001</v>
      </c>
    </row>
    <row r="1897" spans="1:6">
      <c r="A1897" t="s">
        <v>26</v>
      </c>
      <c r="B1897" s="99" t="s">
        <v>410</v>
      </c>
      <c r="C1897" s="99" t="s">
        <v>903</v>
      </c>
      <c r="D1897" s="99" t="s">
        <v>910</v>
      </c>
      <c r="E1897" s="99" t="s">
        <v>892</v>
      </c>
      <c r="F1897" s="114">
        <v>0.53549999999999998</v>
      </c>
    </row>
    <row r="1898" spans="1:6">
      <c r="A1898" t="s">
        <v>25</v>
      </c>
      <c r="B1898" s="99" t="s">
        <v>411</v>
      </c>
      <c r="C1898" s="99" t="s">
        <v>903</v>
      </c>
      <c r="D1898" s="99" t="s">
        <v>910</v>
      </c>
      <c r="E1898" s="99" t="s">
        <v>892</v>
      </c>
      <c r="F1898" s="114">
        <v>0.40799999999999997</v>
      </c>
    </row>
    <row r="1899" spans="1:6">
      <c r="A1899" t="s">
        <v>23</v>
      </c>
      <c r="B1899" s="99" t="s">
        <v>412</v>
      </c>
      <c r="C1899" s="99" t="s">
        <v>903</v>
      </c>
      <c r="D1899" s="99" t="s">
        <v>910</v>
      </c>
      <c r="E1899" s="99" t="s">
        <v>892</v>
      </c>
      <c r="F1899" s="114">
        <v>0.26350000000000001</v>
      </c>
    </row>
    <row r="1900" spans="1:6">
      <c r="A1900" t="s">
        <v>17</v>
      </c>
      <c r="B1900" s="99" t="s">
        <v>414</v>
      </c>
      <c r="C1900" s="99" t="s">
        <v>903</v>
      </c>
      <c r="D1900" s="99" t="s">
        <v>910</v>
      </c>
      <c r="E1900" s="99" t="s">
        <v>892</v>
      </c>
      <c r="F1900" s="114">
        <v>0.61199999999999999</v>
      </c>
    </row>
    <row r="1901" spans="1:6">
      <c r="A1901" t="s">
        <v>21</v>
      </c>
      <c r="B1901" s="99" t="s">
        <v>415</v>
      </c>
      <c r="C1901" s="99" t="s">
        <v>903</v>
      </c>
      <c r="D1901" s="99" t="s">
        <v>910</v>
      </c>
      <c r="E1901" s="99" t="s">
        <v>892</v>
      </c>
      <c r="F1901" s="114">
        <v>0.61199999999999999</v>
      </c>
    </row>
    <row r="1902" spans="1:6">
      <c r="A1902" t="s">
        <v>20</v>
      </c>
      <c r="B1902" s="99" t="s">
        <v>416</v>
      </c>
      <c r="C1902" s="99" t="s">
        <v>903</v>
      </c>
      <c r="D1902" s="99" t="s">
        <v>910</v>
      </c>
      <c r="E1902" s="99" t="s">
        <v>892</v>
      </c>
      <c r="F1902" s="114">
        <v>0.57800000000000007</v>
      </c>
    </row>
    <row r="1903" spans="1:6">
      <c r="A1903" t="s">
        <v>3</v>
      </c>
      <c r="B1903" s="99" t="s">
        <v>418</v>
      </c>
      <c r="C1903" s="99" t="s">
        <v>903</v>
      </c>
      <c r="D1903" s="99" t="s">
        <v>910</v>
      </c>
      <c r="E1903" s="99" t="s">
        <v>892</v>
      </c>
      <c r="F1903" s="114">
        <v>0.49274499999999999</v>
      </c>
    </row>
    <row r="1904" spans="1:6">
      <c r="A1904" t="s">
        <v>19</v>
      </c>
      <c r="B1904" s="99" t="s">
        <v>419</v>
      </c>
      <c r="C1904" s="99" t="s">
        <v>903</v>
      </c>
      <c r="D1904" s="99" t="s">
        <v>910</v>
      </c>
      <c r="E1904" s="99" t="s">
        <v>892</v>
      </c>
      <c r="F1904" s="114">
        <v>0.58649999999999991</v>
      </c>
    </row>
    <row r="1905" spans="1:6">
      <c r="A1905" t="s">
        <v>18</v>
      </c>
      <c r="B1905" s="99" t="s">
        <v>420</v>
      </c>
      <c r="C1905" s="99" t="s">
        <v>903</v>
      </c>
      <c r="D1905" s="99" t="s">
        <v>910</v>
      </c>
      <c r="E1905" s="99" t="s">
        <v>892</v>
      </c>
      <c r="F1905" s="114">
        <v>0.57800000000000007</v>
      </c>
    </row>
    <row r="1906" spans="1:6">
      <c r="A1906" t="s">
        <v>16</v>
      </c>
      <c r="B1906" s="99" t="s">
        <v>417</v>
      </c>
      <c r="C1906" s="99" t="s">
        <v>903</v>
      </c>
      <c r="D1906" s="99" t="s">
        <v>910</v>
      </c>
      <c r="E1906" s="99" t="s">
        <v>892</v>
      </c>
      <c r="F1906" s="114">
        <v>0.39949999999999997</v>
      </c>
    </row>
    <row r="1907" spans="1:6">
      <c r="A1907" t="s">
        <v>24</v>
      </c>
      <c r="B1907" s="99" t="s">
        <v>431</v>
      </c>
      <c r="C1907" s="99" t="s">
        <v>903</v>
      </c>
      <c r="D1907" s="99" t="s">
        <v>910</v>
      </c>
      <c r="E1907" s="99" t="s">
        <v>892</v>
      </c>
      <c r="F1907" s="114">
        <v>0.32300000000000001</v>
      </c>
    </row>
    <row r="1908" spans="1:6">
      <c r="A1908" t="s">
        <v>14</v>
      </c>
      <c r="B1908" s="99" t="s">
        <v>433</v>
      </c>
      <c r="C1908" s="99" t="s">
        <v>903</v>
      </c>
      <c r="D1908" s="99" t="s">
        <v>910</v>
      </c>
      <c r="E1908" s="99" t="s">
        <v>892</v>
      </c>
      <c r="F1908" s="114">
        <v>0.65449999999999997</v>
      </c>
    </row>
    <row r="1909" spans="1:6">
      <c r="A1909" t="s">
        <v>914</v>
      </c>
      <c r="B1909" s="99" t="s">
        <v>895</v>
      </c>
      <c r="C1909" s="99" t="s">
        <v>903</v>
      </c>
      <c r="D1909" s="99" t="s">
        <v>910</v>
      </c>
      <c r="E1909" s="99" t="s">
        <v>892</v>
      </c>
      <c r="F1909" s="114">
        <v>0</v>
      </c>
    </row>
    <row r="1910" spans="1:6">
      <c r="A1910" t="s">
        <v>13</v>
      </c>
      <c r="B1910" s="99" t="s">
        <v>435</v>
      </c>
      <c r="C1910" s="99" t="s">
        <v>903</v>
      </c>
      <c r="D1910" s="99" t="s">
        <v>910</v>
      </c>
      <c r="E1910" s="99" t="s">
        <v>892</v>
      </c>
      <c r="F1910" s="114">
        <v>0.39949999999999997</v>
      </c>
    </row>
    <row r="1911" spans="1:6">
      <c r="A1911" t="s">
        <v>11</v>
      </c>
      <c r="B1911" s="99" t="s">
        <v>436</v>
      </c>
      <c r="C1911" s="99" t="s">
        <v>903</v>
      </c>
      <c r="D1911" s="99" t="s">
        <v>910</v>
      </c>
      <c r="E1911" s="99" t="s">
        <v>892</v>
      </c>
      <c r="F1911" s="114">
        <v>0.55249999999999999</v>
      </c>
    </row>
    <row r="1912" spans="1:6">
      <c r="A1912" t="s">
        <v>12</v>
      </c>
      <c r="B1912" s="99" t="s">
        <v>437</v>
      </c>
      <c r="C1912" s="99" t="s">
        <v>903</v>
      </c>
      <c r="D1912" s="99" t="s">
        <v>910</v>
      </c>
      <c r="E1912" s="99" t="s">
        <v>892</v>
      </c>
      <c r="F1912" s="114">
        <v>0.57800000000000007</v>
      </c>
    </row>
    <row r="1913" spans="1:6">
      <c r="A1913" t="s">
        <v>543</v>
      </c>
      <c r="B1913" s="99" t="s">
        <v>542</v>
      </c>
      <c r="C1913" s="99" t="s">
        <v>903</v>
      </c>
      <c r="D1913" s="99" t="s">
        <v>910</v>
      </c>
      <c r="E1913" s="99" t="s">
        <v>892</v>
      </c>
      <c r="F1913" s="114">
        <v>0.3145</v>
      </c>
    </row>
    <row r="1914" spans="1:6">
      <c r="A1914" t="s">
        <v>10</v>
      </c>
      <c r="B1914" s="99" t="s">
        <v>438</v>
      </c>
      <c r="C1914" s="99" t="s">
        <v>903</v>
      </c>
      <c r="D1914" s="99" t="s">
        <v>910</v>
      </c>
      <c r="E1914" s="99" t="s">
        <v>892</v>
      </c>
      <c r="F1914" s="114">
        <v>0.41649999999999998</v>
      </c>
    </row>
    <row r="1915" spans="1:6">
      <c r="A1915" t="s">
        <v>9</v>
      </c>
      <c r="B1915" s="99" t="s">
        <v>439</v>
      </c>
      <c r="C1915" s="99" t="s">
        <v>903</v>
      </c>
      <c r="D1915" s="99" t="s">
        <v>910</v>
      </c>
      <c r="E1915" s="99" t="s">
        <v>892</v>
      </c>
      <c r="F1915" s="114">
        <v>0.58649999999999991</v>
      </c>
    </row>
    <row r="1916" spans="1:6">
      <c r="A1916" t="s">
        <v>545</v>
      </c>
      <c r="B1916" s="99" t="s">
        <v>544</v>
      </c>
      <c r="C1916" s="99" t="s">
        <v>903</v>
      </c>
      <c r="D1916" s="99" t="s">
        <v>910</v>
      </c>
      <c r="E1916" s="99" t="s">
        <v>892</v>
      </c>
      <c r="F1916" s="114">
        <v>0.59499999999999997</v>
      </c>
    </row>
    <row r="1917" spans="1:6">
      <c r="A1917" t="s">
        <v>8</v>
      </c>
      <c r="B1917" s="99" t="s">
        <v>440</v>
      </c>
      <c r="C1917" s="99" t="s">
        <v>903</v>
      </c>
      <c r="D1917" s="99" t="s">
        <v>910</v>
      </c>
      <c r="E1917" s="99" t="s">
        <v>892</v>
      </c>
      <c r="F1917" s="114">
        <v>0.56100000000000005</v>
      </c>
    </row>
    <row r="1918" spans="1:6">
      <c r="A1918" t="s">
        <v>7</v>
      </c>
      <c r="B1918" s="99" t="s">
        <v>441</v>
      </c>
      <c r="C1918" s="99" t="s">
        <v>903</v>
      </c>
      <c r="D1918" s="99" t="s">
        <v>910</v>
      </c>
      <c r="E1918" s="99" t="s">
        <v>892</v>
      </c>
      <c r="F1918" s="114">
        <v>0.390405</v>
      </c>
    </row>
    <row r="1919" spans="1:6">
      <c r="A1919" t="s">
        <v>6</v>
      </c>
      <c r="B1919" s="99" t="s">
        <v>442</v>
      </c>
      <c r="C1919" s="99" t="s">
        <v>903</v>
      </c>
      <c r="D1919" s="99" t="s">
        <v>910</v>
      </c>
      <c r="E1919" s="99" t="s">
        <v>892</v>
      </c>
      <c r="F1919" s="114">
        <v>0.48449999999999993</v>
      </c>
    </row>
    <row r="1920" spans="1:6">
      <c r="A1920" t="s">
        <v>2</v>
      </c>
      <c r="B1920" s="99" t="s">
        <v>443</v>
      </c>
      <c r="C1920" s="99" t="s">
        <v>903</v>
      </c>
      <c r="D1920" s="99" t="s">
        <v>910</v>
      </c>
      <c r="E1920" s="99" t="s">
        <v>892</v>
      </c>
      <c r="F1920" s="114">
        <v>0.58649999999999991</v>
      </c>
    </row>
    <row r="1921" spans="1:6">
      <c r="A1921" t="s">
        <v>1</v>
      </c>
      <c r="B1921" s="99" t="s">
        <v>448</v>
      </c>
      <c r="C1921" s="99" t="s">
        <v>903</v>
      </c>
      <c r="D1921" s="99" t="s">
        <v>910</v>
      </c>
      <c r="E1921" s="99" t="s">
        <v>892</v>
      </c>
      <c r="F1921" s="114">
        <v>0.64600000000000002</v>
      </c>
    </row>
    <row r="1922" spans="1:6">
      <c r="A1922" t="s">
        <v>537</v>
      </c>
      <c r="B1922" s="99" t="s">
        <v>334</v>
      </c>
      <c r="C1922" s="99" t="s">
        <v>904</v>
      </c>
      <c r="D1922" s="99" t="s">
        <v>910</v>
      </c>
      <c r="E1922" s="99" t="s">
        <v>892</v>
      </c>
      <c r="F1922" s="114">
        <v>0.40799999999999997</v>
      </c>
    </row>
    <row r="1923" spans="1:6">
      <c r="A1923" t="s">
        <v>26</v>
      </c>
      <c r="B1923" s="99" t="s">
        <v>410</v>
      </c>
      <c r="C1923" s="99" t="s">
        <v>904</v>
      </c>
      <c r="D1923" s="99" t="s">
        <v>910</v>
      </c>
      <c r="E1923" s="99" t="s">
        <v>892</v>
      </c>
      <c r="F1923" s="114">
        <v>0.57800000000000007</v>
      </c>
    </row>
    <row r="1924" spans="1:6">
      <c r="A1924" t="s">
        <v>25</v>
      </c>
      <c r="B1924" s="99" t="s">
        <v>411</v>
      </c>
      <c r="C1924" s="99" t="s">
        <v>904</v>
      </c>
      <c r="D1924" s="99" t="s">
        <v>910</v>
      </c>
      <c r="E1924" s="99" t="s">
        <v>892</v>
      </c>
      <c r="F1924" s="114">
        <v>0.48449999999999993</v>
      </c>
    </row>
    <row r="1925" spans="1:6">
      <c r="A1925" t="s">
        <v>23</v>
      </c>
      <c r="B1925" s="99" t="s">
        <v>412</v>
      </c>
      <c r="C1925" s="99" t="s">
        <v>904</v>
      </c>
      <c r="D1925" s="99" t="s">
        <v>910</v>
      </c>
      <c r="E1925" s="99" t="s">
        <v>892</v>
      </c>
      <c r="F1925" s="114">
        <v>0.34</v>
      </c>
    </row>
    <row r="1926" spans="1:6">
      <c r="A1926" t="s">
        <v>17</v>
      </c>
      <c r="B1926" s="99" t="s">
        <v>414</v>
      </c>
      <c r="C1926" s="99" t="s">
        <v>904</v>
      </c>
      <c r="D1926" s="99" t="s">
        <v>910</v>
      </c>
      <c r="E1926" s="99" t="s">
        <v>892</v>
      </c>
      <c r="F1926" s="114">
        <v>0.60349999999999993</v>
      </c>
    </row>
    <row r="1927" spans="1:6">
      <c r="A1927" t="s">
        <v>21</v>
      </c>
      <c r="B1927" s="99" t="s">
        <v>415</v>
      </c>
      <c r="C1927" s="99" t="s">
        <v>904</v>
      </c>
      <c r="D1927" s="99" t="s">
        <v>910</v>
      </c>
      <c r="E1927" s="99" t="s">
        <v>892</v>
      </c>
      <c r="F1927" s="114">
        <v>0.61199999999999999</v>
      </c>
    </row>
    <row r="1928" spans="1:6">
      <c r="A1928" t="s">
        <v>20</v>
      </c>
      <c r="B1928" s="99" t="s">
        <v>416</v>
      </c>
      <c r="C1928" s="99" t="s">
        <v>904</v>
      </c>
      <c r="D1928" s="99" t="s">
        <v>910</v>
      </c>
      <c r="E1928" s="99" t="s">
        <v>892</v>
      </c>
      <c r="F1928" s="114">
        <v>0.58649999999999991</v>
      </c>
    </row>
    <row r="1929" spans="1:6">
      <c r="A1929" t="s">
        <v>3</v>
      </c>
      <c r="B1929" s="99" t="s">
        <v>418</v>
      </c>
      <c r="C1929" s="99" t="s">
        <v>904</v>
      </c>
      <c r="D1929" s="99" t="s">
        <v>910</v>
      </c>
      <c r="E1929" s="99" t="s">
        <v>892</v>
      </c>
      <c r="F1929" s="114">
        <v>0.52716999999999992</v>
      </c>
    </row>
    <row r="1930" spans="1:6">
      <c r="A1930" t="s">
        <v>19</v>
      </c>
      <c r="B1930" s="99" t="s">
        <v>419</v>
      </c>
      <c r="C1930" s="99" t="s">
        <v>904</v>
      </c>
      <c r="D1930" s="99" t="s">
        <v>910</v>
      </c>
      <c r="E1930" s="99" t="s">
        <v>892</v>
      </c>
      <c r="F1930" s="114">
        <v>0.57800000000000007</v>
      </c>
    </row>
    <row r="1931" spans="1:6">
      <c r="A1931" t="s">
        <v>18</v>
      </c>
      <c r="B1931" s="99" t="s">
        <v>420</v>
      </c>
      <c r="C1931" s="99" t="s">
        <v>904</v>
      </c>
      <c r="D1931" s="99" t="s">
        <v>910</v>
      </c>
      <c r="E1931" s="99" t="s">
        <v>892</v>
      </c>
      <c r="F1931" s="114">
        <v>0.57800000000000007</v>
      </c>
    </row>
    <row r="1932" spans="1:6">
      <c r="A1932" t="s">
        <v>16</v>
      </c>
      <c r="B1932" s="99" t="s">
        <v>417</v>
      </c>
      <c r="C1932" s="99" t="s">
        <v>904</v>
      </c>
      <c r="D1932" s="99" t="s">
        <v>910</v>
      </c>
      <c r="E1932" s="99" t="s">
        <v>892</v>
      </c>
      <c r="F1932" s="114">
        <v>0.45050000000000001</v>
      </c>
    </row>
    <row r="1933" spans="1:6">
      <c r="A1933" t="s">
        <v>24</v>
      </c>
      <c r="B1933" s="99" t="s">
        <v>431</v>
      </c>
      <c r="C1933" s="99" t="s">
        <v>904</v>
      </c>
      <c r="D1933" s="99" t="s">
        <v>910</v>
      </c>
      <c r="E1933" s="99" t="s">
        <v>892</v>
      </c>
      <c r="F1933" s="114">
        <v>0.39949999999999997</v>
      </c>
    </row>
    <row r="1934" spans="1:6">
      <c r="A1934" t="s">
        <v>14</v>
      </c>
      <c r="B1934" s="99" t="s">
        <v>433</v>
      </c>
      <c r="C1934" s="99" t="s">
        <v>904</v>
      </c>
      <c r="D1934" s="99" t="s">
        <v>910</v>
      </c>
      <c r="E1934" s="99" t="s">
        <v>892</v>
      </c>
      <c r="F1934" s="114">
        <v>0.65449999999999997</v>
      </c>
    </row>
    <row r="1935" spans="1:6">
      <c r="A1935" t="s">
        <v>914</v>
      </c>
      <c r="B1935" s="99" t="s">
        <v>895</v>
      </c>
      <c r="C1935" s="99" t="s">
        <v>904</v>
      </c>
      <c r="D1935" s="99" t="s">
        <v>910</v>
      </c>
      <c r="E1935" s="99" t="s">
        <v>892</v>
      </c>
      <c r="F1935" s="114">
        <v>0</v>
      </c>
    </row>
    <row r="1936" spans="1:6">
      <c r="A1936" t="s">
        <v>13</v>
      </c>
      <c r="B1936" s="99" t="s">
        <v>435</v>
      </c>
      <c r="C1936" s="99" t="s">
        <v>904</v>
      </c>
      <c r="D1936" s="99" t="s">
        <v>910</v>
      </c>
      <c r="E1936" s="99" t="s">
        <v>892</v>
      </c>
      <c r="F1936" s="114">
        <v>0.42499999999999999</v>
      </c>
    </row>
    <row r="1937" spans="1:6">
      <c r="A1937" t="s">
        <v>11</v>
      </c>
      <c r="B1937" s="99" t="s">
        <v>436</v>
      </c>
      <c r="C1937" s="99" t="s">
        <v>904</v>
      </c>
      <c r="D1937" s="99" t="s">
        <v>910</v>
      </c>
      <c r="E1937" s="99" t="s">
        <v>892</v>
      </c>
      <c r="F1937" s="114">
        <v>0.57800000000000007</v>
      </c>
    </row>
    <row r="1938" spans="1:6">
      <c r="A1938" t="s">
        <v>12</v>
      </c>
      <c r="B1938" s="99" t="s">
        <v>437</v>
      </c>
      <c r="C1938" s="99" t="s">
        <v>904</v>
      </c>
      <c r="D1938" s="99" t="s">
        <v>910</v>
      </c>
      <c r="E1938" s="99" t="s">
        <v>892</v>
      </c>
      <c r="F1938" s="114">
        <v>0.59499999999999997</v>
      </c>
    </row>
    <row r="1939" spans="1:6">
      <c r="A1939" t="s">
        <v>543</v>
      </c>
      <c r="B1939" s="99" t="s">
        <v>542</v>
      </c>
      <c r="C1939" s="99" t="s">
        <v>904</v>
      </c>
      <c r="D1939" s="99" t="s">
        <v>910</v>
      </c>
      <c r="E1939" s="99" t="s">
        <v>892</v>
      </c>
      <c r="F1939" s="114">
        <v>0.42499999999999999</v>
      </c>
    </row>
    <row r="1940" spans="1:6">
      <c r="A1940" t="s">
        <v>10</v>
      </c>
      <c r="B1940" s="99" t="s">
        <v>438</v>
      </c>
      <c r="C1940" s="99" t="s">
        <v>904</v>
      </c>
      <c r="D1940" s="99" t="s">
        <v>910</v>
      </c>
      <c r="E1940" s="99" t="s">
        <v>892</v>
      </c>
      <c r="F1940" s="114">
        <v>0.442</v>
      </c>
    </row>
    <row r="1941" spans="1:6">
      <c r="A1941" t="s">
        <v>9</v>
      </c>
      <c r="B1941" s="99" t="s">
        <v>439</v>
      </c>
      <c r="C1941" s="99" t="s">
        <v>904</v>
      </c>
      <c r="D1941" s="99" t="s">
        <v>910</v>
      </c>
      <c r="E1941" s="99" t="s">
        <v>892</v>
      </c>
      <c r="F1941" s="114">
        <v>0.60349999999999993</v>
      </c>
    </row>
    <row r="1942" spans="1:6">
      <c r="A1942" t="s">
        <v>545</v>
      </c>
      <c r="B1942" s="99" t="s">
        <v>544</v>
      </c>
      <c r="C1942" s="99" t="s">
        <v>904</v>
      </c>
      <c r="D1942" s="99" t="s">
        <v>910</v>
      </c>
      <c r="E1942" s="99" t="s">
        <v>892</v>
      </c>
      <c r="F1942" s="114">
        <v>0.59499999999999997</v>
      </c>
    </row>
    <row r="1943" spans="1:6">
      <c r="A1943" t="s">
        <v>8</v>
      </c>
      <c r="B1943" s="99" t="s">
        <v>440</v>
      </c>
      <c r="C1943" s="99" t="s">
        <v>904</v>
      </c>
      <c r="D1943" s="99" t="s">
        <v>910</v>
      </c>
      <c r="E1943" s="99" t="s">
        <v>892</v>
      </c>
      <c r="F1943" s="114">
        <v>0.57800000000000007</v>
      </c>
    </row>
    <row r="1944" spans="1:6">
      <c r="A1944" t="s">
        <v>7</v>
      </c>
      <c r="B1944" s="99" t="s">
        <v>441</v>
      </c>
      <c r="C1944" s="99" t="s">
        <v>904</v>
      </c>
      <c r="D1944" s="99" t="s">
        <v>910</v>
      </c>
      <c r="E1944" s="99" t="s">
        <v>892</v>
      </c>
      <c r="F1944" s="114">
        <v>0.44318999999999997</v>
      </c>
    </row>
    <row r="1945" spans="1:6">
      <c r="A1945" t="s">
        <v>6</v>
      </c>
      <c r="B1945" s="99" t="s">
        <v>442</v>
      </c>
      <c r="C1945" s="99" t="s">
        <v>904</v>
      </c>
      <c r="D1945" s="99" t="s">
        <v>910</v>
      </c>
      <c r="E1945" s="99" t="s">
        <v>892</v>
      </c>
      <c r="F1945" s="114">
        <v>0.49299999999999994</v>
      </c>
    </row>
    <row r="1946" spans="1:6">
      <c r="A1946" t="s">
        <v>2</v>
      </c>
      <c r="B1946" s="99" t="s">
        <v>443</v>
      </c>
      <c r="C1946" s="99" t="s">
        <v>904</v>
      </c>
      <c r="D1946" s="99" t="s">
        <v>910</v>
      </c>
      <c r="E1946" s="99" t="s">
        <v>892</v>
      </c>
      <c r="F1946" s="114">
        <v>0.58649999999999991</v>
      </c>
    </row>
    <row r="1947" spans="1:6">
      <c r="A1947" t="s">
        <v>1</v>
      </c>
      <c r="B1947" s="99" t="s">
        <v>448</v>
      </c>
      <c r="C1947" s="99" t="s">
        <v>904</v>
      </c>
      <c r="D1947" s="99" t="s">
        <v>910</v>
      </c>
      <c r="E1947" s="99" t="s">
        <v>892</v>
      </c>
      <c r="F1947" s="114">
        <v>0.64600000000000002</v>
      </c>
    </row>
    <row r="1948" spans="1:6">
      <c r="A1948" t="s">
        <v>537</v>
      </c>
      <c r="B1948" s="99" t="s">
        <v>334</v>
      </c>
      <c r="C1948" s="99" t="s">
        <v>905</v>
      </c>
      <c r="D1948" s="99" t="s">
        <v>910</v>
      </c>
      <c r="E1948" s="99" t="s">
        <v>892</v>
      </c>
      <c r="F1948" s="114">
        <v>0</v>
      </c>
    </row>
    <row r="1949" spans="1:6">
      <c r="A1949" t="s">
        <v>26</v>
      </c>
      <c r="B1949" s="99" t="s">
        <v>410</v>
      </c>
      <c r="C1949" s="99" t="s">
        <v>905</v>
      </c>
      <c r="D1949" s="99" t="s">
        <v>910</v>
      </c>
      <c r="E1949" s="99" t="s">
        <v>892</v>
      </c>
      <c r="F1949" s="114">
        <v>0</v>
      </c>
    </row>
    <row r="1950" spans="1:6">
      <c r="A1950" t="s">
        <v>25</v>
      </c>
      <c r="B1950" s="99" t="s">
        <v>411</v>
      </c>
      <c r="C1950" s="99" t="s">
        <v>905</v>
      </c>
      <c r="D1950" s="99" t="s">
        <v>910</v>
      </c>
      <c r="E1950" s="99" t="s">
        <v>892</v>
      </c>
      <c r="F1950" s="114">
        <v>0</v>
      </c>
    </row>
    <row r="1951" spans="1:6">
      <c r="A1951" t="s">
        <v>23</v>
      </c>
      <c r="B1951" s="99" t="s">
        <v>412</v>
      </c>
      <c r="C1951" s="99" t="s">
        <v>905</v>
      </c>
      <c r="D1951" s="99" t="s">
        <v>910</v>
      </c>
      <c r="E1951" s="99" t="s">
        <v>892</v>
      </c>
      <c r="F1951" s="114">
        <v>0</v>
      </c>
    </row>
    <row r="1952" spans="1:6">
      <c r="A1952" t="s">
        <v>17</v>
      </c>
      <c r="B1952" s="99" t="s">
        <v>414</v>
      </c>
      <c r="C1952" s="99" t="s">
        <v>905</v>
      </c>
      <c r="D1952" s="99" t="s">
        <v>910</v>
      </c>
      <c r="E1952" s="99" t="s">
        <v>892</v>
      </c>
      <c r="F1952" s="114">
        <v>0</v>
      </c>
    </row>
    <row r="1953" spans="1:6">
      <c r="A1953" t="s">
        <v>21</v>
      </c>
      <c r="B1953" s="99" t="s">
        <v>415</v>
      </c>
      <c r="C1953" s="99" t="s">
        <v>905</v>
      </c>
      <c r="D1953" s="99" t="s">
        <v>910</v>
      </c>
      <c r="E1953" s="99" t="s">
        <v>892</v>
      </c>
      <c r="F1953" s="114">
        <v>0</v>
      </c>
    </row>
    <row r="1954" spans="1:6">
      <c r="A1954" t="s">
        <v>20</v>
      </c>
      <c r="B1954" s="99" t="s">
        <v>416</v>
      </c>
      <c r="C1954" s="99" t="s">
        <v>905</v>
      </c>
      <c r="D1954" s="99" t="s">
        <v>910</v>
      </c>
      <c r="E1954" s="99" t="s">
        <v>892</v>
      </c>
      <c r="F1954" s="114">
        <v>0</v>
      </c>
    </row>
    <row r="1955" spans="1:6">
      <c r="A1955" t="s">
        <v>3</v>
      </c>
      <c r="B1955" s="99" t="s">
        <v>418</v>
      </c>
      <c r="C1955" s="99" t="s">
        <v>905</v>
      </c>
      <c r="D1955" s="99" t="s">
        <v>910</v>
      </c>
      <c r="E1955" s="99" t="s">
        <v>892</v>
      </c>
      <c r="F1955" s="114">
        <v>0</v>
      </c>
    </row>
    <row r="1956" spans="1:6">
      <c r="A1956" t="s">
        <v>19</v>
      </c>
      <c r="B1956" s="99" t="s">
        <v>419</v>
      </c>
      <c r="C1956" s="99" t="s">
        <v>905</v>
      </c>
      <c r="D1956" s="99" t="s">
        <v>910</v>
      </c>
      <c r="E1956" s="99" t="s">
        <v>892</v>
      </c>
      <c r="F1956" s="114">
        <v>0</v>
      </c>
    </row>
    <row r="1957" spans="1:6">
      <c r="A1957" t="s">
        <v>18</v>
      </c>
      <c r="B1957" s="99" t="s">
        <v>420</v>
      </c>
      <c r="C1957" s="99" t="s">
        <v>905</v>
      </c>
      <c r="D1957" s="99" t="s">
        <v>910</v>
      </c>
      <c r="E1957" s="99" t="s">
        <v>892</v>
      </c>
      <c r="F1957" s="114">
        <v>0</v>
      </c>
    </row>
    <row r="1958" spans="1:6">
      <c r="A1958" t="s">
        <v>16</v>
      </c>
      <c r="B1958" s="99" t="s">
        <v>417</v>
      </c>
      <c r="C1958" s="99" t="s">
        <v>905</v>
      </c>
      <c r="D1958" s="99" t="s">
        <v>910</v>
      </c>
      <c r="E1958" s="99" t="s">
        <v>892</v>
      </c>
      <c r="F1958" s="114">
        <v>0</v>
      </c>
    </row>
    <row r="1959" spans="1:6">
      <c r="A1959" t="s">
        <v>24</v>
      </c>
      <c r="B1959" s="99" t="s">
        <v>431</v>
      </c>
      <c r="C1959" s="99" t="s">
        <v>905</v>
      </c>
      <c r="D1959" s="99" t="s">
        <v>910</v>
      </c>
      <c r="E1959" s="99" t="s">
        <v>892</v>
      </c>
      <c r="F1959" s="114">
        <v>0</v>
      </c>
    </row>
    <row r="1960" spans="1:6">
      <c r="A1960" t="s">
        <v>14</v>
      </c>
      <c r="B1960" s="99" t="s">
        <v>433</v>
      </c>
      <c r="C1960" s="99" t="s">
        <v>905</v>
      </c>
      <c r="D1960" s="99" t="s">
        <v>910</v>
      </c>
      <c r="E1960" s="99" t="s">
        <v>892</v>
      </c>
      <c r="F1960" s="114">
        <v>0</v>
      </c>
    </row>
    <row r="1961" spans="1:6">
      <c r="A1961" t="s">
        <v>914</v>
      </c>
      <c r="B1961" s="99" t="s">
        <v>895</v>
      </c>
      <c r="C1961" s="99" t="s">
        <v>905</v>
      </c>
      <c r="D1961" s="99" t="s">
        <v>910</v>
      </c>
      <c r="E1961" s="99" t="s">
        <v>892</v>
      </c>
      <c r="F1961" s="114">
        <v>0</v>
      </c>
    </row>
    <row r="1962" spans="1:6">
      <c r="A1962" t="s">
        <v>13</v>
      </c>
      <c r="B1962" s="99" t="s">
        <v>435</v>
      </c>
      <c r="C1962" s="99" t="s">
        <v>905</v>
      </c>
      <c r="D1962" s="99" t="s">
        <v>910</v>
      </c>
      <c r="E1962" s="99" t="s">
        <v>892</v>
      </c>
      <c r="F1962" s="114">
        <v>0</v>
      </c>
    </row>
    <row r="1963" spans="1:6">
      <c r="A1963" t="s">
        <v>11</v>
      </c>
      <c r="B1963" s="99" t="s">
        <v>436</v>
      </c>
      <c r="C1963" s="99" t="s">
        <v>905</v>
      </c>
      <c r="D1963" s="99" t="s">
        <v>910</v>
      </c>
      <c r="E1963" s="99" t="s">
        <v>892</v>
      </c>
      <c r="F1963" s="114">
        <v>0</v>
      </c>
    </row>
    <row r="1964" spans="1:6">
      <c r="A1964" t="s">
        <v>12</v>
      </c>
      <c r="B1964" s="99" t="s">
        <v>437</v>
      </c>
      <c r="C1964" s="99" t="s">
        <v>905</v>
      </c>
      <c r="D1964" s="99" t="s">
        <v>910</v>
      </c>
      <c r="E1964" s="99" t="s">
        <v>892</v>
      </c>
      <c r="F1964" s="114">
        <v>0</v>
      </c>
    </row>
    <row r="1965" spans="1:6">
      <c r="A1965" t="s">
        <v>543</v>
      </c>
      <c r="B1965" s="99" t="s">
        <v>542</v>
      </c>
      <c r="C1965" s="99" t="s">
        <v>905</v>
      </c>
      <c r="D1965" s="99" t="s">
        <v>910</v>
      </c>
      <c r="E1965" s="99" t="s">
        <v>892</v>
      </c>
      <c r="F1965" s="114">
        <v>0</v>
      </c>
    </row>
    <row r="1966" spans="1:6">
      <c r="A1966" t="s">
        <v>10</v>
      </c>
      <c r="B1966" s="99" t="s">
        <v>438</v>
      </c>
      <c r="C1966" s="99" t="s">
        <v>905</v>
      </c>
      <c r="D1966" s="99" t="s">
        <v>910</v>
      </c>
      <c r="E1966" s="99" t="s">
        <v>892</v>
      </c>
      <c r="F1966" s="114">
        <v>0</v>
      </c>
    </row>
    <row r="1967" spans="1:6">
      <c r="A1967" t="s">
        <v>9</v>
      </c>
      <c r="B1967" s="99" t="s">
        <v>439</v>
      </c>
      <c r="C1967" s="99" t="s">
        <v>905</v>
      </c>
      <c r="D1967" s="99" t="s">
        <v>910</v>
      </c>
      <c r="E1967" s="99" t="s">
        <v>892</v>
      </c>
      <c r="F1967" s="114">
        <v>0</v>
      </c>
    </row>
    <row r="1968" spans="1:6">
      <c r="A1968" t="s">
        <v>545</v>
      </c>
      <c r="B1968" s="99" t="s">
        <v>544</v>
      </c>
      <c r="C1968" s="99" t="s">
        <v>905</v>
      </c>
      <c r="D1968" s="99" t="s">
        <v>910</v>
      </c>
      <c r="E1968" s="99" t="s">
        <v>892</v>
      </c>
      <c r="F1968" s="114">
        <v>0</v>
      </c>
    </row>
    <row r="1969" spans="1:6">
      <c r="A1969" t="s">
        <v>8</v>
      </c>
      <c r="B1969" s="99" t="s">
        <v>440</v>
      </c>
      <c r="C1969" s="99" t="s">
        <v>905</v>
      </c>
      <c r="D1969" s="99" t="s">
        <v>910</v>
      </c>
      <c r="E1969" s="99" t="s">
        <v>892</v>
      </c>
      <c r="F1969" s="114">
        <v>0</v>
      </c>
    </row>
    <row r="1970" spans="1:6">
      <c r="A1970" t="s">
        <v>7</v>
      </c>
      <c r="B1970" s="99" t="s">
        <v>441</v>
      </c>
      <c r="C1970" s="99" t="s">
        <v>905</v>
      </c>
      <c r="D1970" s="99" t="s">
        <v>910</v>
      </c>
      <c r="E1970" s="99" t="s">
        <v>892</v>
      </c>
      <c r="F1970" s="114">
        <v>0</v>
      </c>
    </row>
    <row r="1971" spans="1:6">
      <c r="A1971" t="s">
        <v>6</v>
      </c>
      <c r="B1971" s="99" t="s">
        <v>442</v>
      </c>
      <c r="C1971" s="99" t="s">
        <v>905</v>
      </c>
      <c r="D1971" s="99" t="s">
        <v>910</v>
      </c>
      <c r="E1971" s="99" t="s">
        <v>892</v>
      </c>
      <c r="F1971" s="114">
        <v>0</v>
      </c>
    </row>
    <row r="1972" spans="1:6">
      <c r="A1972" t="s">
        <v>2</v>
      </c>
      <c r="B1972" s="99" t="s">
        <v>443</v>
      </c>
      <c r="C1972" s="99" t="s">
        <v>905</v>
      </c>
      <c r="D1972" s="99" t="s">
        <v>910</v>
      </c>
      <c r="E1972" s="99" t="s">
        <v>892</v>
      </c>
      <c r="F1972" s="114">
        <v>0</v>
      </c>
    </row>
    <row r="1973" spans="1:6">
      <c r="A1973" t="s">
        <v>1</v>
      </c>
      <c r="B1973" s="99" t="s">
        <v>448</v>
      </c>
      <c r="C1973" s="99" t="s">
        <v>905</v>
      </c>
      <c r="D1973" s="99" t="s">
        <v>910</v>
      </c>
      <c r="E1973" s="99" t="s">
        <v>892</v>
      </c>
      <c r="F1973" s="114">
        <v>0</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B4:P39"/>
  <sheetViews>
    <sheetView zoomScale="85" zoomScaleNormal="85" workbookViewId="0">
      <selection activeCell="G42" sqref="G42"/>
    </sheetView>
  </sheetViews>
  <sheetFormatPr defaultColWidth="9.1796875" defaultRowHeight="14.5"/>
  <cols>
    <col min="2" max="2" width="14.54296875" customWidth="1"/>
    <col min="4" max="4" width="10.26953125" customWidth="1"/>
    <col min="5" max="5" width="12.453125" customWidth="1"/>
    <col min="7" max="7" width="9.1796875" style="16"/>
    <col min="12" max="12" width="14.1796875" bestFit="1" customWidth="1"/>
    <col min="14" max="16" width="9.7265625" bestFit="1" customWidth="1"/>
  </cols>
  <sheetData>
    <row r="4" spans="2:16">
      <c r="B4" t="s">
        <v>963</v>
      </c>
    </row>
    <row r="5" spans="2:16">
      <c r="L5" s="16" t="s">
        <v>964</v>
      </c>
      <c r="M5" s="16" t="s">
        <v>965</v>
      </c>
      <c r="N5" s="16" t="s">
        <v>966</v>
      </c>
      <c r="O5" s="16" t="s">
        <v>967</v>
      </c>
      <c r="P5" s="16" t="s">
        <v>968</v>
      </c>
    </row>
    <row r="6" spans="2:16" ht="15" thickBot="1">
      <c r="B6" s="116" t="s">
        <v>969</v>
      </c>
      <c r="C6" s="117" t="s">
        <v>970</v>
      </c>
      <c r="D6" s="118" t="s">
        <v>971</v>
      </c>
      <c r="E6" s="117" t="s">
        <v>972</v>
      </c>
      <c r="F6" s="119"/>
      <c r="G6" s="120"/>
      <c r="H6" s="120" t="s">
        <v>973</v>
      </c>
      <c r="I6" s="120" t="s">
        <v>974</v>
      </c>
      <c r="J6" s="120" t="s">
        <v>975</v>
      </c>
      <c r="L6" t="s">
        <v>976</v>
      </c>
      <c r="M6" t="s">
        <v>977</v>
      </c>
      <c r="N6" s="121">
        <f>D7</f>
        <v>0.21095890410958903</v>
      </c>
      <c r="O6" s="121">
        <f>11/24</f>
        <v>0.45833333333333331</v>
      </c>
      <c r="P6" s="121">
        <f>O6*N6</f>
        <v>9.6689497716894973E-2</v>
      </c>
    </row>
    <row r="7" spans="2:16">
      <c r="B7" s="122" t="s">
        <v>978</v>
      </c>
      <c r="C7" s="123">
        <v>77</v>
      </c>
      <c r="D7" s="124">
        <f>C7/C11</f>
        <v>0.21095890410958903</v>
      </c>
      <c r="E7" s="125" t="s">
        <v>979</v>
      </c>
      <c r="F7" s="119"/>
      <c r="G7" s="120" t="s">
        <v>980</v>
      </c>
      <c r="H7" s="126" t="s">
        <v>898</v>
      </c>
      <c r="I7" s="126" t="s">
        <v>899</v>
      </c>
      <c r="J7" s="126" t="s">
        <v>900</v>
      </c>
      <c r="L7" t="s">
        <v>981</v>
      </c>
      <c r="M7" t="s">
        <v>982</v>
      </c>
      <c r="N7" s="121">
        <f>N6</f>
        <v>0.21095890410958903</v>
      </c>
      <c r="O7" s="121">
        <f>12/24</f>
        <v>0.5</v>
      </c>
      <c r="P7" s="121">
        <f t="shared" ref="P7:P17" si="0">O7*N7</f>
        <v>0.10547945205479452</v>
      </c>
    </row>
    <row r="8" spans="2:16">
      <c r="B8" s="122" t="s">
        <v>983</v>
      </c>
      <c r="C8" s="123">
        <v>91</v>
      </c>
      <c r="D8" s="124">
        <f>C8/C11</f>
        <v>0.24931506849315069</v>
      </c>
      <c r="E8" s="127" t="s">
        <v>984</v>
      </c>
      <c r="F8" s="119"/>
      <c r="G8" s="120" t="s">
        <v>985</v>
      </c>
      <c r="H8" s="126" t="s">
        <v>502</v>
      </c>
      <c r="I8" s="126" t="s">
        <v>901</v>
      </c>
      <c r="J8" s="126" t="s">
        <v>902</v>
      </c>
      <c r="L8" t="s">
        <v>986</v>
      </c>
      <c r="M8" t="s">
        <v>987</v>
      </c>
      <c r="N8" s="121">
        <f>N6</f>
        <v>0.21095890410958903</v>
      </c>
      <c r="O8" s="121">
        <f>1/24</f>
        <v>4.1666666666666664E-2</v>
      </c>
      <c r="P8" s="121">
        <f t="shared" si="0"/>
        <v>8.7899543378995425E-3</v>
      </c>
    </row>
    <row r="9" spans="2:16">
      <c r="B9" s="122" t="s">
        <v>988</v>
      </c>
      <c r="C9" s="123">
        <v>77</v>
      </c>
      <c r="D9" s="124">
        <f>C9/C11</f>
        <v>0.21095890410958903</v>
      </c>
      <c r="E9" s="127" t="s">
        <v>989</v>
      </c>
      <c r="F9" s="119"/>
      <c r="G9" s="120" t="s">
        <v>990</v>
      </c>
      <c r="H9" s="126" t="s">
        <v>894</v>
      </c>
      <c r="I9" s="126" t="s">
        <v>896</v>
      </c>
      <c r="J9" s="126" t="s">
        <v>897</v>
      </c>
      <c r="L9" t="s">
        <v>991</v>
      </c>
      <c r="M9" t="s">
        <v>992</v>
      </c>
      <c r="N9" s="121">
        <f>D8</f>
        <v>0.24931506849315069</v>
      </c>
      <c r="O9" s="121">
        <f>11/24</f>
        <v>0.45833333333333331</v>
      </c>
      <c r="P9" s="121">
        <f t="shared" si="0"/>
        <v>0.11426940639269406</v>
      </c>
    </row>
    <row r="10" spans="2:16">
      <c r="B10" s="128" t="s">
        <v>993</v>
      </c>
      <c r="C10" s="129">
        <v>120</v>
      </c>
      <c r="D10" s="130">
        <f>C10/C11</f>
        <v>0.32876712328767121</v>
      </c>
      <c r="E10" s="131" t="s">
        <v>994</v>
      </c>
      <c r="F10" s="119"/>
      <c r="G10" s="120" t="s">
        <v>995</v>
      </c>
      <c r="H10" s="126" t="s">
        <v>903</v>
      </c>
      <c r="I10" s="126" t="s">
        <v>904</v>
      </c>
      <c r="J10" s="126" t="s">
        <v>905</v>
      </c>
      <c r="L10" t="s">
        <v>996</v>
      </c>
      <c r="M10" t="s">
        <v>997</v>
      </c>
      <c r="N10" s="121">
        <f t="shared" ref="N10" si="1">N9</f>
        <v>0.24931506849315069</v>
      </c>
      <c r="O10" s="121">
        <f>12/24</f>
        <v>0.5</v>
      </c>
      <c r="P10" s="121">
        <f t="shared" si="0"/>
        <v>0.12465753424657534</v>
      </c>
    </row>
    <row r="11" spans="2:16">
      <c r="B11" s="119"/>
      <c r="C11" s="132">
        <f>SUM(C7:C10)</f>
        <v>365</v>
      </c>
      <c r="D11" s="133">
        <f>SUM(D7:D10)</f>
        <v>1</v>
      </c>
      <c r="E11" s="119"/>
      <c r="F11" s="119"/>
      <c r="L11" t="s">
        <v>998</v>
      </c>
      <c r="M11" t="s">
        <v>999</v>
      </c>
      <c r="N11" s="121">
        <f t="shared" ref="N11" si="2">N9</f>
        <v>0.24931506849315069</v>
      </c>
      <c r="O11" s="121">
        <f>1/24</f>
        <v>4.1666666666666664E-2</v>
      </c>
      <c r="P11" s="121">
        <f t="shared" si="0"/>
        <v>1.0388127853881279E-2</v>
      </c>
    </row>
    <row r="12" spans="2:16">
      <c r="B12" s="119"/>
      <c r="C12" s="133"/>
      <c r="D12" s="119"/>
      <c r="E12" s="119"/>
      <c r="F12" s="119"/>
      <c r="L12" t="s">
        <v>1000</v>
      </c>
      <c r="M12" t="s">
        <v>1001</v>
      </c>
      <c r="N12" s="121">
        <f>D9</f>
        <v>0.21095890410958903</v>
      </c>
      <c r="O12" s="121">
        <f>11/24</f>
        <v>0.45833333333333331</v>
      </c>
      <c r="P12" s="121">
        <f t="shared" si="0"/>
        <v>9.6689497716894973E-2</v>
      </c>
    </row>
    <row r="13" spans="2:16">
      <c r="B13" s="134"/>
      <c r="C13" s="135"/>
      <c r="D13" s="119"/>
      <c r="E13" s="119"/>
      <c r="F13" s="119"/>
      <c r="L13" t="s">
        <v>1002</v>
      </c>
      <c r="M13" t="s">
        <v>1003</v>
      </c>
      <c r="N13" s="121">
        <f t="shared" ref="N13" si="3">N12</f>
        <v>0.21095890410958903</v>
      </c>
      <c r="O13" s="121">
        <f>12/24</f>
        <v>0.5</v>
      </c>
      <c r="P13" s="121">
        <f t="shared" si="0"/>
        <v>0.10547945205479452</v>
      </c>
    </row>
    <row r="14" spans="2:16">
      <c r="B14" s="136" t="s">
        <v>1004</v>
      </c>
      <c r="C14" s="137" t="s">
        <v>1005</v>
      </c>
      <c r="D14" s="137" t="s">
        <v>1006</v>
      </c>
      <c r="E14" s="138" t="s">
        <v>1007</v>
      </c>
      <c r="F14" s="119"/>
      <c r="L14" t="s">
        <v>1008</v>
      </c>
      <c r="M14" t="s">
        <v>1009</v>
      </c>
      <c r="N14" s="121">
        <f t="shared" ref="N14" si="4">N12</f>
        <v>0.21095890410958903</v>
      </c>
      <c r="O14" s="121">
        <f>1/24</f>
        <v>4.1666666666666664E-2</v>
      </c>
      <c r="P14" s="121">
        <f t="shared" si="0"/>
        <v>8.7899543378995425E-3</v>
      </c>
    </row>
    <row r="15" spans="2:16">
      <c r="B15" s="122" t="s">
        <v>978</v>
      </c>
      <c r="C15" s="139">
        <v>11</v>
      </c>
      <c r="D15" s="140">
        <v>12</v>
      </c>
      <c r="E15" s="141">
        <v>1</v>
      </c>
      <c r="F15" s="119">
        <f>SUM(C15:E15)</f>
        <v>24</v>
      </c>
      <c r="L15" t="s">
        <v>1010</v>
      </c>
      <c r="M15" t="s">
        <v>1011</v>
      </c>
      <c r="N15" s="121">
        <f>D10</f>
        <v>0.32876712328767121</v>
      </c>
      <c r="O15" s="121">
        <f>11/24</f>
        <v>0.45833333333333331</v>
      </c>
      <c r="P15" s="121">
        <f t="shared" si="0"/>
        <v>0.15068493150684931</v>
      </c>
    </row>
    <row r="16" spans="2:16">
      <c r="B16" s="122" t="s">
        <v>983</v>
      </c>
      <c r="C16" s="122">
        <v>11</v>
      </c>
      <c r="D16" s="142">
        <v>12</v>
      </c>
      <c r="E16" s="143">
        <v>1</v>
      </c>
      <c r="F16" s="119">
        <f>SUM(C16:E16)</f>
        <v>24</v>
      </c>
      <c r="L16" t="s">
        <v>1012</v>
      </c>
      <c r="M16" t="s">
        <v>1013</v>
      </c>
      <c r="N16" s="121">
        <f t="shared" ref="N16" si="5">N15</f>
        <v>0.32876712328767121</v>
      </c>
      <c r="O16" s="121">
        <f>12/24</f>
        <v>0.5</v>
      </c>
      <c r="P16" s="121">
        <f t="shared" si="0"/>
        <v>0.16438356164383561</v>
      </c>
    </row>
    <row r="17" spans="2:16">
      <c r="B17" s="122" t="s">
        <v>988</v>
      </c>
      <c r="C17" s="122">
        <v>11</v>
      </c>
      <c r="D17" s="142">
        <v>12</v>
      </c>
      <c r="E17" s="143">
        <v>1</v>
      </c>
      <c r="F17" s="119">
        <f>SUM(C17:E17)</f>
        <v>24</v>
      </c>
      <c r="L17" t="s">
        <v>1014</v>
      </c>
      <c r="M17" t="s">
        <v>1015</v>
      </c>
      <c r="N17" s="121">
        <f t="shared" ref="N17" si="6">N15</f>
        <v>0.32876712328767121</v>
      </c>
      <c r="O17" s="121">
        <f>1/24</f>
        <v>4.1666666666666664E-2</v>
      </c>
      <c r="P17" s="121">
        <f t="shared" si="0"/>
        <v>1.3698630136986301E-2</v>
      </c>
    </row>
    <row r="18" spans="2:16">
      <c r="B18" s="128" t="s">
        <v>993</v>
      </c>
      <c r="C18" s="128">
        <v>11</v>
      </c>
      <c r="D18" s="144">
        <v>12</v>
      </c>
      <c r="E18" s="145">
        <v>1</v>
      </c>
      <c r="F18" s="119">
        <f>SUM(C18:E18)</f>
        <v>24</v>
      </c>
    </row>
    <row r="19" spans="2:16">
      <c r="B19" s="142"/>
      <c r="C19" s="135"/>
      <c r="D19" s="119"/>
      <c r="E19" s="119"/>
      <c r="F19" s="119"/>
    </row>
    <row r="21" spans="2:16">
      <c r="B21" s="146"/>
    </row>
    <row r="22" spans="2:16">
      <c r="B22" s="147"/>
    </row>
    <row r="24" spans="2:16">
      <c r="B24" s="147" t="s">
        <v>1016</v>
      </c>
    </row>
    <row r="26" spans="2:16">
      <c r="B26" s="147" t="s">
        <v>1017</v>
      </c>
    </row>
    <row r="27" spans="2:16">
      <c r="B27" s="147" t="s">
        <v>1018</v>
      </c>
    </row>
    <row r="28" spans="2:16">
      <c r="B28" s="147" t="s">
        <v>1019</v>
      </c>
    </row>
    <row r="29" spans="2:16">
      <c r="B29" s="147" t="s">
        <v>1020</v>
      </c>
    </row>
    <row r="31" spans="2:16">
      <c r="B31" s="147" t="s">
        <v>1021</v>
      </c>
    </row>
    <row r="32" spans="2:16">
      <c r="B32" s="147" t="s">
        <v>1022</v>
      </c>
    </row>
    <row r="33" spans="2:2">
      <c r="B33" s="147" t="s">
        <v>1023</v>
      </c>
    </row>
    <row r="35" spans="2:2">
      <c r="B35" s="147"/>
    </row>
    <row r="36" spans="2:2">
      <c r="B36" s="147"/>
    </row>
    <row r="38" spans="2:2">
      <c r="B38" s="147"/>
    </row>
    <row r="39" spans="2:2">
      <c r="B39" s="147"/>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D27"/>
  <sheetViews>
    <sheetView workbookViewId="0">
      <selection activeCell="B38" sqref="B38"/>
    </sheetView>
  </sheetViews>
  <sheetFormatPr defaultRowHeight="14.5"/>
  <cols>
    <col min="1" max="1" width="27.81640625" bestFit="1" customWidth="1"/>
    <col min="2" max="4" width="24.26953125" bestFit="1" customWidth="1"/>
  </cols>
  <sheetData>
    <row r="1" spans="1:4">
      <c r="B1" t="s">
        <v>956</v>
      </c>
    </row>
    <row r="2" spans="1:4">
      <c r="B2" t="str">
        <f>B3</f>
        <v>V90</v>
      </c>
      <c r="C2" t="str">
        <f t="shared" ref="C2:D2" si="0">C3</f>
        <v>V112</v>
      </c>
      <c r="D2" t="str">
        <f t="shared" si="0"/>
        <v>V136</v>
      </c>
    </row>
    <row r="3" spans="1:4">
      <c r="A3" s="115" t="s">
        <v>957</v>
      </c>
      <c r="B3" t="s">
        <v>958</v>
      </c>
      <c r="C3" t="s">
        <v>959</v>
      </c>
      <c r="D3" t="s">
        <v>960</v>
      </c>
    </row>
    <row r="4" spans="1:4">
      <c r="A4" t="s">
        <v>961</v>
      </c>
      <c r="B4" t="s">
        <v>962</v>
      </c>
      <c r="C4" t="s">
        <v>962</v>
      </c>
      <c r="D4" t="s">
        <v>962</v>
      </c>
    </row>
    <row r="5" spans="1:4">
      <c r="A5">
        <v>3</v>
      </c>
      <c r="B5">
        <v>0</v>
      </c>
      <c r="C5">
        <v>8.4552845528455302E-3</v>
      </c>
      <c r="D5">
        <v>1.42028985507246E-2</v>
      </c>
    </row>
    <row r="6" spans="1:4">
      <c r="A6">
        <v>4</v>
      </c>
      <c r="B6">
        <v>2.5666666666666699E-2</v>
      </c>
      <c r="C6">
        <v>4.3252032520325202E-2</v>
      </c>
      <c r="D6">
        <v>6.4927536231884103E-2</v>
      </c>
    </row>
    <row r="7" spans="1:4">
      <c r="A7">
        <v>5</v>
      </c>
      <c r="B7">
        <v>6.3333333333333297E-2</v>
      </c>
      <c r="C7">
        <v>9.8211382113821105E-2</v>
      </c>
      <c r="D7">
        <v>0.139130434782609</v>
      </c>
    </row>
    <row r="8" spans="1:4">
      <c r="A8">
        <v>6</v>
      </c>
      <c r="B8">
        <v>0.117666666666667</v>
      </c>
      <c r="C8">
        <v>0.18016260162601599</v>
      </c>
      <c r="D8">
        <v>0.248405797101449</v>
      </c>
    </row>
    <row r="9" spans="1:4">
      <c r="A9">
        <v>7</v>
      </c>
      <c r="B9">
        <v>0.19366666666666699</v>
      </c>
      <c r="C9">
        <v>0.29495934959349601</v>
      </c>
      <c r="D9">
        <v>0.40057971014492799</v>
      </c>
    </row>
    <row r="10" spans="1:4">
      <c r="A10">
        <v>8</v>
      </c>
      <c r="B10">
        <v>0.295333333333333</v>
      </c>
      <c r="C10">
        <v>0.44715447154471499</v>
      </c>
      <c r="D10">
        <v>0.59913043478260897</v>
      </c>
    </row>
    <row r="11" spans="1:4">
      <c r="A11">
        <v>9</v>
      </c>
      <c r="B11">
        <v>0.42433333333333301</v>
      </c>
      <c r="C11">
        <v>0.63674796747967499</v>
      </c>
      <c r="D11">
        <v>0.82579710144927498</v>
      </c>
    </row>
    <row r="12" spans="1:4">
      <c r="A12">
        <v>10</v>
      </c>
      <c r="B12">
        <v>0.56999999999999995</v>
      </c>
      <c r="C12">
        <v>0.84065040650406497</v>
      </c>
      <c r="D12">
        <v>0.97652173913043505</v>
      </c>
    </row>
    <row r="13" spans="1:4">
      <c r="A13">
        <v>11</v>
      </c>
      <c r="B13">
        <v>0.71499999999999997</v>
      </c>
      <c r="C13">
        <v>0.97463414634146295</v>
      </c>
      <c r="D13">
        <v>0.99971014492753596</v>
      </c>
    </row>
    <row r="14" spans="1:4">
      <c r="A14">
        <v>12</v>
      </c>
      <c r="B14">
        <v>0.84799999999999998</v>
      </c>
      <c r="C14">
        <v>0.99739837398373998</v>
      </c>
      <c r="D14">
        <v>1</v>
      </c>
    </row>
    <row r="15" spans="1:4">
      <c r="A15">
        <v>13</v>
      </c>
      <c r="B15">
        <v>0.94566666666666699</v>
      </c>
      <c r="C15">
        <v>1</v>
      </c>
      <c r="D15">
        <v>1</v>
      </c>
    </row>
    <row r="16" spans="1:4">
      <c r="A16">
        <v>14</v>
      </c>
      <c r="B16">
        <v>0.98833333333333295</v>
      </c>
      <c r="C16">
        <v>1</v>
      </c>
      <c r="D16">
        <v>1</v>
      </c>
    </row>
    <row r="17" spans="1:4">
      <c r="A17">
        <v>15</v>
      </c>
      <c r="B17">
        <v>0.99833333333333296</v>
      </c>
      <c r="C17">
        <v>1</v>
      </c>
      <c r="D17">
        <v>1</v>
      </c>
    </row>
    <row r="18" spans="1:4">
      <c r="A18">
        <v>16</v>
      </c>
      <c r="B18">
        <v>1</v>
      </c>
      <c r="C18">
        <v>1</v>
      </c>
      <c r="D18">
        <v>1</v>
      </c>
    </row>
    <row r="19" spans="1:4">
      <c r="A19">
        <v>17</v>
      </c>
      <c r="B19">
        <v>1</v>
      </c>
      <c r="C19">
        <v>1</v>
      </c>
      <c r="D19">
        <v>1</v>
      </c>
    </row>
    <row r="20" spans="1:4">
      <c r="A20">
        <v>18</v>
      </c>
      <c r="B20">
        <v>1</v>
      </c>
      <c r="C20">
        <v>1</v>
      </c>
      <c r="D20">
        <v>1</v>
      </c>
    </row>
    <row r="21" spans="1:4">
      <c r="A21">
        <v>19</v>
      </c>
      <c r="B21">
        <v>1</v>
      </c>
      <c r="C21">
        <v>1</v>
      </c>
      <c r="D21">
        <v>1</v>
      </c>
    </row>
    <row r="22" spans="1:4">
      <c r="A22">
        <v>20</v>
      </c>
      <c r="B22">
        <v>1</v>
      </c>
      <c r="C22">
        <v>1</v>
      </c>
      <c r="D22">
        <v>1</v>
      </c>
    </row>
    <row r="23" spans="1:4">
      <c r="A23">
        <v>21</v>
      </c>
      <c r="B23">
        <v>1</v>
      </c>
      <c r="C23">
        <v>1</v>
      </c>
      <c r="D23">
        <v>1</v>
      </c>
    </row>
    <row r="24" spans="1:4">
      <c r="A24">
        <v>22</v>
      </c>
      <c r="B24">
        <v>1</v>
      </c>
      <c r="C24">
        <v>1</v>
      </c>
      <c r="D24">
        <v>1</v>
      </c>
    </row>
    <row r="25" spans="1:4">
      <c r="A25">
        <v>23</v>
      </c>
      <c r="B25">
        <v>1</v>
      </c>
      <c r="C25">
        <v>1</v>
      </c>
    </row>
    <row r="26" spans="1:4">
      <c r="A26">
        <v>24</v>
      </c>
      <c r="B26">
        <v>1</v>
      </c>
      <c r="C26">
        <v>1</v>
      </c>
    </row>
    <row r="27" spans="1:4">
      <c r="A27">
        <v>25</v>
      </c>
      <c r="B27">
        <v>1</v>
      </c>
      <c r="C27">
        <v>1</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dimension ref="A2:Q27"/>
  <sheetViews>
    <sheetView workbookViewId="0">
      <selection activeCell="F30" sqref="F30"/>
    </sheetView>
  </sheetViews>
  <sheetFormatPr defaultColWidth="11.453125" defaultRowHeight="14.5"/>
  <cols>
    <col min="4" max="12" width="20.7265625" customWidth="1"/>
    <col min="14" max="14" width="13.54296875" bestFit="1" customWidth="1"/>
    <col min="15" max="15" width="17" bestFit="1" customWidth="1"/>
  </cols>
  <sheetData>
    <row r="2" spans="1:17">
      <c r="C2" s="11" t="s">
        <v>483</v>
      </c>
      <c r="D2" s="227" t="s">
        <v>484</v>
      </c>
      <c r="E2" s="227"/>
      <c r="F2" s="228"/>
      <c r="G2" s="227" t="s">
        <v>485</v>
      </c>
      <c r="H2" s="227"/>
      <c r="I2" s="228"/>
      <c r="J2" s="227" t="s">
        <v>486</v>
      </c>
      <c r="K2" s="227"/>
      <c r="L2" s="228"/>
    </row>
    <row r="3" spans="1:17" ht="15" thickBot="1">
      <c r="C3" s="12"/>
      <c r="D3" s="13" t="s">
        <v>487</v>
      </c>
      <c r="E3" s="14" t="s">
        <v>488</v>
      </c>
      <c r="F3" s="12" t="s">
        <v>489</v>
      </c>
      <c r="G3" s="13" t="s">
        <v>487</v>
      </c>
      <c r="H3" s="14" t="s">
        <v>488</v>
      </c>
      <c r="I3" s="12" t="s">
        <v>489</v>
      </c>
      <c r="J3" s="13" t="s">
        <v>487</v>
      </c>
      <c r="K3" s="14" t="s">
        <v>488</v>
      </c>
      <c r="L3" s="12" t="s">
        <v>489</v>
      </c>
      <c r="P3" t="s">
        <v>517</v>
      </c>
    </row>
    <row r="4" spans="1:17">
      <c r="C4" t="s">
        <v>490</v>
      </c>
      <c r="D4" t="s">
        <v>491</v>
      </c>
      <c r="E4" t="str">
        <f>D4</f>
        <v>&lt;30</v>
      </c>
      <c r="F4" t="str">
        <f>E4</f>
        <v>&lt;30</v>
      </c>
      <c r="G4" t="s">
        <v>492</v>
      </c>
      <c r="H4" t="str">
        <f>G4</f>
        <v>30-60</v>
      </c>
      <c r="I4" t="str">
        <f>H4</f>
        <v>30-60</v>
      </c>
      <c r="J4" t="s">
        <v>493</v>
      </c>
      <c r="K4" t="str">
        <f>J4</f>
        <v>&gt;60</v>
      </c>
      <c r="L4" t="str">
        <f>K4</f>
        <v>&gt;60</v>
      </c>
      <c r="O4" t="s">
        <v>519</v>
      </c>
      <c r="P4" t="s">
        <v>518</v>
      </c>
    </row>
    <row r="5" spans="1:17">
      <c r="A5" s="16" t="s">
        <v>506</v>
      </c>
      <c r="B5" s="16" t="s">
        <v>39</v>
      </c>
      <c r="C5" t="s">
        <v>494</v>
      </c>
      <c r="D5" t="s">
        <v>495</v>
      </c>
      <c r="E5" t="s">
        <v>496</v>
      </c>
      <c r="F5" t="s">
        <v>497</v>
      </c>
      <c r="G5" t="str">
        <f t="shared" ref="G5:L5" si="0">D5</f>
        <v>&lt;50</v>
      </c>
      <c r="H5" t="str">
        <f t="shared" si="0"/>
        <v>50-200</v>
      </c>
      <c r="I5" t="str">
        <f t="shared" si="0"/>
        <v>&gt;200</v>
      </c>
      <c r="J5" t="str">
        <f t="shared" si="0"/>
        <v>&lt;50</v>
      </c>
      <c r="K5" t="str">
        <f t="shared" si="0"/>
        <v>50-200</v>
      </c>
      <c r="L5" t="str">
        <f t="shared" si="0"/>
        <v>&gt;200</v>
      </c>
      <c r="O5" t="s">
        <v>520</v>
      </c>
      <c r="P5" t="s">
        <v>455</v>
      </c>
    </row>
    <row r="6" spans="1:17">
      <c r="A6" t="s">
        <v>364</v>
      </c>
      <c r="B6" t="s">
        <v>441</v>
      </c>
      <c r="C6" s="11">
        <v>316</v>
      </c>
      <c r="D6" s="1">
        <v>2867</v>
      </c>
      <c r="E6" s="21"/>
      <c r="F6" s="22"/>
      <c r="G6" s="23">
        <v>4335.8398438000004</v>
      </c>
      <c r="H6" s="21"/>
      <c r="I6" s="1">
        <v>2.0899999</v>
      </c>
      <c r="J6" s="23">
        <v>33220.859375</v>
      </c>
      <c r="K6" s="21">
        <v>131755.1875</v>
      </c>
      <c r="L6" s="22">
        <v>138570.5625</v>
      </c>
      <c r="N6" t="str">
        <f>B6</f>
        <v>PT</v>
      </c>
      <c r="O6" s="22">
        <f>SUM(D6:I6)</f>
        <v>7204.9298437000007</v>
      </c>
      <c r="P6" s="1">
        <f>0.005*O6</f>
        <v>36.024649218500002</v>
      </c>
      <c r="Q6" s="15"/>
    </row>
    <row r="7" spans="1:17">
      <c r="A7" t="s">
        <v>365</v>
      </c>
      <c r="B7" t="s">
        <v>418</v>
      </c>
      <c r="C7" s="11">
        <f>C6+1</f>
        <v>317</v>
      </c>
      <c r="D7" s="1">
        <v>8047.1499022999997</v>
      </c>
      <c r="E7" s="21">
        <v>1.29</v>
      </c>
      <c r="F7" s="22"/>
      <c r="G7" s="23">
        <v>10879.4697266</v>
      </c>
      <c r="H7" s="21">
        <v>7.8699998999999998</v>
      </c>
      <c r="I7" s="22"/>
      <c r="J7" s="23">
        <v>152873.171875</v>
      </c>
      <c r="K7" s="21">
        <v>276700.53125</v>
      </c>
      <c r="L7" s="22">
        <v>105608.0234375</v>
      </c>
      <c r="N7" t="str">
        <f t="shared" ref="N7:N27" si="1">B7</f>
        <v>ES</v>
      </c>
      <c r="O7" s="22">
        <f t="shared" ref="O7:O27" si="2">SUM(D7:I7)</f>
        <v>18935.779628799999</v>
      </c>
      <c r="P7" s="1">
        <f t="shared" ref="P7:P27" si="3">0.005*O7</f>
        <v>94.678898144000001</v>
      </c>
      <c r="Q7" s="15"/>
    </row>
    <row r="8" spans="1:17">
      <c r="A8" t="s">
        <v>366</v>
      </c>
      <c r="B8" t="s">
        <v>448</v>
      </c>
      <c r="C8" s="11">
        <f t="shared" ref="C8:C26" si="4">C7+1</f>
        <v>318</v>
      </c>
      <c r="D8" s="1">
        <v>47658</v>
      </c>
      <c r="E8" s="21">
        <v>15875.9296875</v>
      </c>
      <c r="F8" s="1">
        <v>1759.2199707</v>
      </c>
      <c r="G8" s="23">
        <v>72291.3515625</v>
      </c>
      <c r="H8" s="21">
        <v>22630.890625</v>
      </c>
      <c r="I8" s="1">
        <v>3007.1599120999999</v>
      </c>
      <c r="J8" s="23">
        <v>146570.609375</v>
      </c>
      <c r="K8" s="21">
        <v>297527.75</v>
      </c>
      <c r="L8" s="22">
        <v>113875.9921875</v>
      </c>
      <c r="N8" t="str">
        <f t="shared" si="1"/>
        <v>UK</v>
      </c>
      <c r="O8" s="22">
        <f t="shared" si="2"/>
        <v>163222.55175779999</v>
      </c>
      <c r="P8" s="1">
        <f t="shared" si="3"/>
        <v>816.11275878899994</v>
      </c>
      <c r="Q8" s="15"/>
    </row>
    <row r="9" spans="1:17">
      <c r="A9" t="s">
        <v>367</v>
      </c>
      <c r="B9" t="s">
        <v>433</v>
      </c>
      <c r="C9" s="11">
        <f t="shared" si="4"/>
        <v>319</v>
      </c>
      <c r="D9" s="1">
        <v>8031.1298827999999</v>
      </c>
      <c r="E9" s="21"/>
      <c r="F9" s="22"/>
      <c r="G9" s="23">
        <v>12032.8496094</v>
      </c>
      <c r="H9" s="21">
        <v>0.05</v>
      </c>
      <c r="I9" s="22"/>
      <c r="J9" s="23">
        <v>50462.421875</v>
      </c>
      <c r="K9" s="21">
        <v>158535.4375</v>
      </c>
      <c r="L9" s="22">
        <v>196729.96875</v>
      </c>
      <c r="N9" t="str">
        <f t="shared" si="1"/>
        <v>IE</v>
      </c>
      <c r="O9" s="22">
        <f t="shared" si="2"/>
        <v>20064.029492199999</v>
      </c>
      <c r="P9" s="1">
        <f t="shared" si="3"/>
        <v>100.320147461</v>
      </c>
      <c r="Q9" s="15"/>
    </row>
    <row r="10" spans="1:17">
      <c r="A10" t="s">
        <v>369</v>
      </c>
      <c r="B10" t="s">
        <v>420</v>
      </c>
      <c r="C10" s="11">
        <v>323</v>
      </c>
      <c r="D10" s="1">
        <v>27433.5390625</v>
      </c>
      <c r="E10" s="21">
        <v>5.3099999000000002</v>
      </c>
      <c r="F10" s="22"/>
      <c r="G10" s="23">
        <v>25340.2402344</v>
      </c>
      <c r="H10" s="21">
        <v>1764.8299560999999</v>
      </c>
      <c r="I10" s="22"/>
      <c r="J10" s="23">
        <v>70665.0390625</v>
      </c>
      <c r="K10" s="21">
        <v>147995.859375</v>
      </c>
      <c r="L10" s="22">
        <v>69126.9921875</v>
      </c>
      <c r="N10" t="str">
        <f t="shared" si="1"/>
        <v>FR</v>
      </c>
      <c r="O10" s="22">
        <f t="shared" si="2"/>
        <v>54543.919252899999</v>
      </c>
      <c r="P10" s="1">
        <f t="shared" si="3"/>
        <v>272.71959626450001</v>
      </c>
      <c r="Q10" s="15"/>
    </row>
    <row r="11" spans="1:17">
      <c r="A11" t="s">
        <v>370</v>
      </c>
      <c r="B11" t="s">
        <v>410</v>
      </c>
      <c r="C11" s="11">
        <f t="shared" si="4"/>
        <v>324</v>
      </c>
      <c r="D11" s="1">
        <v>2579.0200195000002</v>
      </c>
      <c r="E11" s="21">
        <v>158.9400024</v>
      </c>
      <c r="F11" s="22"/>
      <c r="G11" s="23">
        <v>243.0099945</v>
      </c>
      <c r="H11" s="21">
        <v>475.7099915</v>
      </c>
      <c r="I11" s="22"/>
      <c r="J11" s="23"/>
      <c r="K11" s="21"/>
      <c r="L11" s="22"/>
      <c r="N11" t="str">
        <f t="shared" si="1"/>
        <v>BE</v>
      </c>
      <c r="O11" s="22">
        <f t="shared" si="2"/>
        <v>3456.6800079000004</v>
      </c>
      <c r="P11" s="1">
        <f t="shared" si="3"/>
        <v>17.283400039500002</v>
      </c>
      <c r="Q11" s="15"/>
    </row>
    <row r="12" spans="1:17">
      <c r="A12" t="s">
        <v>371</v>
      </c>
      <c r="B12" t="s">
        <v>439</v>
      </c>
      <c r="C12" s="11">
        <f t="shared" si="4"/>
        <v>325</v>
      </c>
      <c r="D12" s="1">
        <v>22197.7402344</v>
      </c>
      <c r="E12" s="21">
        <v>7255.7998047000001</v>
      </c>
      <c r="F12" s="1">
        <v>1721.6999512</v>
      </c>
      <c r="G12" s="23">
        <v>1299.8399658000001</v>
      </c>
      <c r="H12" s="21">
        <v>27661.5898438</v>
      </c>
      <c r="I12" s="1">
        <v>3824.2800293</v>
      </c>
      <c r="J12" s="23"/>
      <c r="K12" s="21">
        <v>10.449999800000001</v>
      </c>
      <c r="L12" s="22"/>
      <c r="N12" t="str">
        <f t="shared" si="1"/>
        <v>NL</v>
      </c>
      <c r="O12" s="22">
        <f t="shared" si="2"/>
        <v>63960.949829200006</v>
      </c>
      <c r="P12" s="1">
        <f t="shared" si="3"/>
        <v>319.80474914600006</v>
      </c>
      <c r="Q12" s="15"/>
    </row>
    <row r="13" spans="1:17">
      <c r="A13" t="s">
        <v>372</v>
      </c>
      <c r="B13" t="s">
        <v>414</v>
      </c>
      <c r="C13" s="11">
        <f t="shared" si="4"/>
        <v>326</v>
      </c>
      <c r="D13" s="1">
        <v>27999.640625</v>
      </c>
      <c r="E13" s="21">
        <v>2723.9299316000001</v>
      </c>
      <c r="F13" s="1">
        <v>73.440002399999997</v>
      </c>
      <c r="G13" s="23">
        <v>4025.1999512000002</v>
      </c>
      <c r="H13" s="21">
        <v>18106.2109375</v>
      </c>
      <c r="I13" s="1">
        <v>2973.0900879000001</v>
      </c>
      <c r="J13" s="23"/>
      <c r="K13" s="21"/>
      <c r="L13" s="22">
        <v>42.569999699999997</v>
      </c>
      <c r="N13" t="str">
        <f t="shared" si="1"/>
        <v>DE</v>
      </c>
      <c r="O13" s="22">
        <f t="shared" si="2"/>
        <v>55901.511535600002</v>
      </c>
      <c r="P13" s="1">
        <f t="shared" si="3"/>
        <v>279.50755767800001</v>
      </c>
      <c r="Q13" s="15"/>
    </row>
    <row r="14" spans="1:17">
      <c r="A14" t="s">
        <v>373</v>
      </c>
      <c r="B14" t="s">
        <v>415</v>
      </c>
      <c r="C14" s="11">
        <f t="shared" si="4"/>
        <v>327</v>
      </c>
      <c r="D14" s="1">
        <v>45264.2382813</v>
      </c>
      <c r="E14" s="21">
        <v>3343.1000976999999</v>
      </c>
      <c r="F14" s="22"/>
      <c r="G14" s="23">
        <v>9913</v>
      </c>
      <c r="H14" s="21">
        <v>23939.9902344</v>
      </c>
      <c r="I14" s="1">
        <v>4317.7597655999998</v>
      </c>
      <c r="J14" s="23">
        <v>7633.0600586</v>
      </c>
      <c r="K14" s="21">
        <v>2988.5</v>
      </c>
      <c r="L14" s="22">
        <v>2426.3100586</v>
      </c>
      <c r="N14" t="str">
        <f t="shared" si="1"/>
        <v>DK</v>
      </c>
      <c r="O14" s="22">
        <f t="shared" si="2"/>
        <v>86778.088378999993</v>
      </c>
      <c r="P14" s="1">
        <f t="shared" si="3"/>
        <v>433.89044189499998</v>
      </c>
      <c r="Q14" s="15"/>
    </row>
    <row r="15" spans="1:17">
      <c r="A15" t="s">
        <v>374</v>
      </c>
      <c r="B15" t="s">
        <v>443</v>
      </c>
      <c r="C15" s="11">
        <f t="shared" si="4"/>
        <v>328</v>
      </c>
      <c r="D15" s="1">
        <v>30537.5</v>
      </c>
      <c r="E15" s="21">
        <v>1579.7800293</v>
      </c>
      <c r="F15" s="22"/>
      <c r="G15" s="23">
        <v>34599.8203125</v>
      </c>
      <c r="H15" s="21">
        <v>9650.0595702999999</v>
      </c>
      <c r="I15" s="22"/>
      <c r="J15" s="23">
        <v>56234.5195313</v>
      </c>
      <c r="K15" s="21">
        <v>18746.1992188</v>
      </c>
      <c r="L15" s="22"/>
      <c r="N15" t="str">
        <f t="shared" si="1"/>
        <v>SE</v>
      </c>
      <c r="O15" s="22">
        <f t="shared" si="2"/>
        <v>76367.159912100004</v>
      </c>
      <c r="P15" s="1">
        <f t="shared" si="3"/>
        <v>381.83579956050005</v>
      </c>
      <c r="Q15" s="15"/>
    </row>
    <row r="16" spans="1:17">
      <c r="A16" t="s">
        <v>375</v>
      </c>
      <c r="B16" t="s">
        <v>419</v>
      </c>
      <c r="C16" s="11">
        <f t="shared" si="4"/>
        <v>329</v>
      </c>
      <c r="D16" s="1">
        <v>31700.7597656</v>
      </c>
      <c r="E16" s="21">
        <v>13.800000199999999</v>
      </c>
      <c r="F16" s="22"/>
      <c r="G16" s="23">
        <v>17779.0195313</v>
      </c>
      <c r="H16" s="21">
        <v>709.51000980000003</v>
      </c>
      <c r="I16" s="22"/>
      <c r="J16" s="23">
        <v>14153.5898438</v>
      </c>
      <c r="K16" s="21">
        <v>12920.8798828</v>
      </c>
      <c r="L16" s="22"/>
      <c r="N16" t="str">
        <f t="shared" si="1"/>
        <v>FI</v>
      </c>
      <c r="O16" s="22">
        <f t="shared" si="2"/>
        <v>50203.089306900001</v>
      </c>
      <c r="P16" s="1">
        <f t="shared" si="3"/>
        <v>251.0154465345</v>
      </c>
      <c r="Q16" s="15"/>
    </row>
    <row r="17" spans="1:17">
      <c r="A17" t="s">
        <v>376</v>
      </c>
      <c r="B17" t="s">
        <v>440</v>
      </c>
      <c r="C17" s="11">
        <f t="shared" si="4"/>
        <v>330</v>
      </c>
      <c r="D17" s="1">
        <v>10027.5498047</v>
      </c>
      <c r="E17" s="21">
        <v>247.86000060000001</v>
      </c>
      <c r="F17" s="22"/>
      <c r="G17" s="23">
        <v>6013.0297852000003</v>
      </c>
      <c r="H17" s="21">
        <v>1818.4499512</v>
      </c>
      <c r="I17" s="22"/>
      <c r="J17" s="23">
        <v>5640.4599608999997</v>
      </c>
      <c r="K17" s="21">
        <v>8049.1499022999997</v>
      </c>
      <c r="L17" s="22"/>
      <c r="N17" t="str">
        <f t="shared" si="1"/>
        <v>PL</v>
      </c>
      <c r="O17" s="22">
        <f t="shared" si="2"/>
        <v>18106.889541699999</v>
      </c>
      <c r="P17" s="1">
        <f t="shared" si="3"/>
        <v>90.534447708499997</v>
      </c>
      <c r="Q17" s="15"/>
    </row>
    <row r="18" spans="1:17">
      <c r="A18" t="s">
        <v>377</v>
      </c>
      <c r="B18" t="s">
        <v>436</v>
      </c>
      <c r="C18" s="11">
        <f t="shared" si="4"/>
        <v>331</v>
      </c>
      <c r="D18" s="1">
        <v>1557.4699707</v>
      </c>
      <c r="E18" s="21">
        <v>0.24</v>
      </c>
      <c r="F18" s="22"/>
      <c r="G18" s="23">
        <v>2100.3798827999999</v>
      </c>
      <c r="H18" s="21">
        <v>517.28997800000002</v>
      </c>
      <c r="I18" s="22"/>
      <c r="J18" s="23">
        <v>265.07000729999999</v>
      </c>
      <c r="K18" s="21">
        <v>1652.0699463000001</v>
      </c>
      <c r="L18" s="22"/>
      <c r="N18" t="str">
        <f t="shared" si="1"/>
        <v>LT</v>
      </c>
      <c r="O18" s="22">
        <f t="shared" si="2"/>
        <v>4175.3798314999995</v>
      </c>
      <c r="P18" s="1">
        <f t="shared" si="3"/>
        <v>20.876899157499999</v>
      </c>
      <c r="Q18" s="15"/>
    </row>
    <row r="19" spans="1:17">
      <c r="A19" t="s">
        <v>378</v>
      </c>
      <c r="B19" t="s">
        <v>437</v>
      </c>
      <c r="C19" s="11">
        <f t="shared" si="4"/>
        <v>332</v>
      </c>
      <c r="D19" s="1">
        <v>7626.9199219000002</v>
      </c>
      <c r="E19" s="21">
        <v>6.5799998999999998</v>
      </c>
      <c r="F19" s="22"/>
      <c r="G19" s="23">
        <v>9215.2695313000004</v>
      </c>
      <c r="H19" s="21">
        <v>1472.5999756000001</v>
      </c>
      <c r="I19" s="22"/>
      <c r="J19" s="23">
        <v>1747.9799805</v>
      </c>
      <c r="K19" s="21">
        <v>8726.9501952999999</v>
      </c>
      <c r="L19" s="22"/>
      <c r="N19" t="str">
        <f t="shared" si="1"/>
        <v>LV</v>
      </c>
      <c r="O19" s="22">
        <f t="shared" si="2"/>
        <v>18321.369428700003</v>
      </c>
      <c r="P19" s="1">
        <f t="shared" si="3"/>
        <v>91.606847143500019</v>
      </c>
      <c r="Q19" s="15"/>
    </row>
    <row r="20" spans="1:17">
      <c r="A20" t="s">
        <v>379</v>
      </c>
      <c r="B20" t="s">
        <v>416</v>
      </c>
      <c r="C20" s="11">
        <f t="shared" si="4"/>
        <v>333</v>
      </c>
      <c r="D20" s="1">
        <v>14441.2099609</v>
      </c>
      <c r="E20" s="21">
        <v>2.72</v>
      </c>
      <c r="F20" s="22"/>
      <c r="G20" s="23">
        <v>7342.6098633000001</v>
      </c>
      <c r="H20" s="21">
        <v>255.61999510000001</v>
      </c>
      <c r="I20" s="22"/>
      <c r="J20" s="23">
        <v>9670.6396483999997</v>
      </c>
      <c r="K20" s="21">
        <v>4097.3701172000001</v>
      </c>
      <c r="L20" s="22"/>
      <c r="N20" t="str">
        <f t="shared" si="1"/>
        <v>EE</v>
      </c>
      <c r="O20" s="22">
        <f t="shared" si="2"/>
        <v>22042.159819300003</v>
      </c>
      <c r="P20" s="1">
        <f t="shared" si="3"/>
        <v>110.21079909650001</v>
      </c>
      <c r="Q20" s="15"/>
    </row>
    <row r="21" spans="1:17">
      <c r="A21" t="s">
        <v>380</v>
      </c>
      <c r="B21" t="s">
        <v>435</v>
      </c>
      <c r="C21" s="11">
        <f t="shared" si="4"/>
        <v>334</v>
      </c>
      <c r="D21" s="1">
        <v>22174.0195313</v>
      </c>
      <c r="E21" s="21">
        <v>12.949999800000001</v>
      </c>
      <c r="F21" s="22"/>
      <c r="G21" s="23">
        <v>17807.9296875</v>
      </c>
      <c r="H21" s="21">
        <v>781.86999509999998</v>
      </c>
      <c r="I21" s="22"/>
      <c r="J21" s="23">
        <v>224141.703125</v>
      </c>
      <c r="K21" s="21">
        <v>249321.484375</v>
      </c>
      <c r="L21" s="22">
        <v>21370.4707031</v>
      </c>
      <c r="N21" t="str">
        <f t="shared" si="1"/>
        <v>IT</v>
      </c>
      <c r="O21" s="22">
        <f t="shared" si="2"/>
        <v>40776.769213699998</v>
      </c>
      <c r="P21" s="1">
        <f t="shared" si="3"/>
        <v>203.88384606849999</v>
      </c>
      <c r="Q21" s="15"/>
    </row>
    <row r="22" spans="1:17">
      <c r="A22" t="s">
        <v>381</v>
      </c>
      <c r="B22" t="s">
        <v>431</v>
      </c>
      <c r="C22" s="11">
        <f t="shared" si="4"/>
        <v>335</v>
      </c>
      <c r="D22" s="1">
        <v>3526.9799804999998</v>
      </c>
      <c r="E22" s="21"/>
      <c r="F22" s="22"/>
      <c r="G22" s="23">
        <v>10847.1298828</v>
      </c>
      <c r="H22" s="21">
        <v>766.29998780000005</v>
      </c>
      <c r="I22" s="22"/>
      <c r="J22" s="23">
        <v>32099.5898438</v>
      </c>
      <c r="K22" s="21">
        <v>6789.9799805000002</v>
      </c>
      <c r="L22" s="22"/>
      <c r="N22" t="str">
        <f t="shared" si="1"/>
        <v>HR</v>
      </c>
      <c r="O22" s="22">
        <f t="shared" si="2"/>
        <v>15140.409851100001</v>
      </c>
      <c r="P22" s="1">
        <f t="shared" si="3"/>
        <v>75.7020492555</v>
      </c>
      <c r="Q22" s="15"/>
    </row>
    <row r="23" spans="1:17">
      <c r="A23" t="s">
        <v>384</v>
      </c>
      <c r="B23" t="s">
        <v>417</v>
      </c>
      <c r="C23" s="11">
        <v>338</v>
      </c>
      <c r="D23" s="1">
        <v>6608.4199219000002</v>
      </c>
      <c r="E23" s="21"/>
      <c r="F23" s="22"/>
      <c r="G23" s="23">
        <v>10368.9501953</v>
      </c>
      <c r="H23" s="21"/>
      <c r="I23" s="22"/>
      <c r="J23" s="23">
        <v>242044.515625</v>
      </c>
      <c r="K23" s="21">
        <v>187804.875</v>
      </c>
      <c r="L23" s="22">
        <v>41402.921875</v>
      </c>
      <c r="N23" t="str">
        <f t="shared" si="1"/>
        <v>EL</v>
      </c>
      <c r="O23" s="22">
        <f t="shared" si="2"/>
        <v>16977.3701172</v>
      </c>
      <c r="P23" s="1">
        <f t="shared" si="3"/>
        <v>84.886850586000008</v>
      </c>
      <c r="Q23" s="15"/>
    </row>
    <row r="24" spans="1:17">
      <c r="A24" t="s">
        <v>385</v>
      </c>
      <c r="B24" t="s">
        <v>438</v>
      </c>
      <c r="C24" s="11">
        <f t="shared" si="4"/>
        <v>339</v>
      </c>
      <c r="D24" s="1">
        <v>26.700000800000002</v>
      </c>
      <c r="E24" s="21"/>
      <c r="F24" s="22"/>
      <c r="G24" s="23">
        <v>133.8999939</v>
      </c>
      <c r="H24" s="21"/>
      <c r="I24" s="22"/>
      <c r="J24" s="23">
        <v>12043.5400391</v>
      </c>
      <c r="K24" s="21">
        <v>33178.46875</v>
      </c>
      <c r="L24" s="22">
        <v>9962.9101563000004</v>
      </c>
      <c r="N24" t="str">
        <f t="shared" si="1"/>
        <v>MT</v>
      </c>
      <c r="O24" s="22">
        <f t="shared" si="2"/>
        <v>160.5999947</v>
      </c>
      <c r="P24" s="1">
        <f t="shared" si="3"/>
        <v>0.80299997349999996</v>
      </c>
      <c r="Q24" s="15"/>
    </row>
    <row r="25" spans="1:17">
      <c r="A25" t="s">
        <v>386</v>
      </c>
      <c r="B25" t="s">
        <v>411</v>
      </c>
      <c r="C25" s="11">
        <v>341</v>
      </c>
      <c r="D25" s="1">
        <v>1949.4100341999999</v>
      </c>
      <c r="E25" s="21"/>
      <c r="F25" s="22"/>
      <c r="G25" s="23">
        <v>3184.0300293</v>
      </c>
      <c r="H25" s="21">
        <v>35.880001100000001</v>
      </c>
      <c r="I25" s="22"/>
      <c r="J25" s="23">
        <v>7202.4702147999997</v>
      </c>
      <c r="K25" s="21">
        <v>22484.4199219</v>
      </c>
      <c r="L25" s="22">
        <v>83.260002099999994</v>
      </c>
      <c r="N25" t="str">
        <f t="shared" si="1"/>
        <v>BG</v>
      </c>
      <c r="O25" s="22">
        <f t="shared" si="2"/>
        <v>5169.3200646000005</v>
      </c>
      <c r="P25" s="1">
        <f t="shared" si="3"/>
        <v>25.846600323000004</v>
      </c>
      <c r="Q25" s="15"/>
    </row>
    <row r="26" spans="1:17">
      <c r="A26" t="s">
        <v>387</v>
      </c>
      <c r="B26" t="s">
        <v>442</v>
      </c>
      <c r="C26" s="11">
        <f t="shared" si="4"/>
        <v>342</v>
      </c>
      <c r="D26" s="1">
        <v>2560.1000976999999</v>
      </c>
      <c r="E26" s="21"/>
      <c r="F26" s="22"/>
      <c r="G26" s="23">
        <v>7225.4702147999997</v>
      </c>
      <c r="H26" s="21">
        <v>1613.5699463000001</v>
      </c>
      <c r="I26" s="22"/>
      <c r="J26" s="23">
        <v>501.05999759999997</v>
      </c>
      <c r="K26" s="21">
        <v>17065.9609375</v>
      </c>
      <c r="L26" s="22">
        <v>20.270000499999998</v>
      </c>
      <c r="N26" t="str">
        <f t="shared" si="1"/>
        <v>RO</v>
      </c>
      <c r="O26" s="22">
        <f t="shared" si="2"/>
        <v>11399.1402588</v>
      </c>
      <c r="P26" s="1">
        <f t="shared" si="3"/>
        <v>56.995701294</v>
      </c>
      <c r="Q26" s="15"/>
    </row>
    <row r="27" spans="1:17">
      <c r="A27" t="s">
        <v>388</v>
      </c>
      <c r="B27" t="s">
        <v>412</v>
      </c>
      <c r="C27" s="11">
        <v>344</v>
      </c>
      <c r="D27" s="1">
        <v>524.96002199999998</v>
      </c>
      <c r="E27" s="21"/>
      <c r="F27" s="22"/>
      <c r="G27" s="23">
        <v>519.71002199999998</v>
      </c>
      <c r="H27" s="21"/>
      <c r="I27" s="22"/>
      <c r="J27" s="23">
        <v>33449.0390625</v>
      </c>
      <c r="K27" s="21">
        <v>59672.078125</v>
      </c>
      <c r="L27" s="22">
        <v>3588.5500487999998</v>
      </c>
      <c r="N27" t="str">
        <f t="shared" si="1"/>
        <v>CY</v>
      </c>
      <c r="O27" s="22">
        <f t="shared" si="2"/>
        <v>1044.670044</v>
      </c>
      <c r="P27" s="1">
        <f t="shared" si="3"/>
        <v>5.2233502199999995</v>
      </c>
      <c r="Q27" s="15"/>
    </row>
  </sheetData>
  <mergeCells count="3">
    <mergeCell ref="D2:F2"/>
    <mergeCell ref="G2:I2"/>
    <mergeCell ref="J2:L2"/>
  </mergeCells>
  <pageMargins left="0.7" right="0.7" top="0.78740157499999996" bottom="0.78740157499999996"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8"/>
  <dimension ref="B3:Y20"/>
  <sheetViews>
    <sheetView workbookViewId="0">
      <selection activeCell="B27" sqref="B27"/>
    </sheetView>
  </sheetViews>
  <sheetFormatPr defaultColWidth="11.453125" defaultRowHeight="14.5"/>
  <cols>
    <col min="1" max="1" width="6.453125" customWidth="1"/>
    <col min="2" max="2" width="17.26953125" bestFit="1" customWidth="1"/>
    <col min="3" max="3" width="13.7265625" customWidth="1"/>
    <col min="4" max="25" width="6.1796875" customWidth="1"/>
  </cols>
  <sheetData>
    <row r="3" spans="2:25">
      <c r="B3" t="s">
        <v>500</v>
      </c>
      <c r="D3" t="s">
        <v>39</v>
      </c>
    </row>
    <row r="4" spans="2:25">
      <c r="B4" t="s">
        <v>498</v>
      </c>
      <c r="C4" t="s">
        <v>499</v>
      </c>
      <c r="D4" t="s">
        <v>410</v>
      </c>
      <c r="E4" t="s">
        <v>411</v>
      </c>
      <c r="F4" t="s">
        <v>412</v>
      </c>
      <c r="G4" t="s">
        <v>414</v>
      </c>
      <c r="H4" t="s">
        <v>415</v>
      </c>
      <c r="I4" t="s">
        <v>416</v>
      </c>
      <c r="J4" t="s">
        <v>418</v>
      </c>
      <c r="K4" t="s">
        <v>419</v>
      </c>
      <c r="L4" t="s">
        <v>420</v>
      </c>
      <c r="M4" t="s">
        <v>417</v>
      </c>
      <c r="N4" t="s">
        <v>431</v>
      </c>
      <c r="O4" t="s">
        <v>433</v>
      </c>
      <c r="P4" t="s">
        <v>435</v>
      </c>
      <c r="Q4" t="s">
        <v>436</v>
      </c>
      <c r="R4" t="s">
        <v>437</v>
      </c>
      <c r="S4" t="s">
        <v>438</v>
      </c>
      <c r="T4" t="s">
        <v>439</v>
      </c>
      <c r="U4" t="s">
        <v>440</v>
      </c>
      <c r="V4" t="s">
        <v>441</v>
      </c>
      <c r="W4" t="s">
        <v>442</v>
      </c>
      <c r="X4" t="s">
        <v>443</v>
      </c>
      <c r="Y4" t="s">
        <v>448</v>
      </c>
    </row>
    <row r="5" spans="2:25">
      <c r="B5" t="s">
        <v>501</v>
      </c>
      <c r="C5" t="s">
        <v>502</v>
      </c>
      <c r="D5" s="17">
        <v>0.74609741532506058</v>
      </c>
      <c r="E5" s="17">
        <v>5.5793920825116021E-2</v>
      </c>
      <c r="F5" s="17">
        <v>5.3701967258468937E-3</v>
      </c>
      <c r="G5" s="17">
        <v>0.50049334722445282</v>
      </c>
      <c r="H5" s="17">
        <v>0.45343154188720397</v>
      </c>
      <c r="I5" s="17">
        <v>0.4032711972129111</v>
      </c>
      <c r="J5" s="17">
        <v>1.4522461052731752E-2</v>
      </c>
      <c r="K5" s="17">
        <v>0.41021947590059937</v>
      </c>
      <c r="L5" s="17">
        <v>8.013727696612466E-2</v>
      </c>
      <c r="M5" s="17">
        <v>1.3535473481405224E-2</v>
      </c>
      <c r="N5" s="17">
        <v>6.5278202984515338E-2</v>
      </c>
      <c r="O5" s="17">
        <v>1.8861633305398324E-2</v>
      </c>
      <c r="P5" s="17">
        <v>4.1399529203050185E-2</v>
      </c>
      <c r="Q5" s="17">
        <v>0.2556364239487548</v>
      </c>
      <c r="R5" s="17">
        <v>0.26485763888594005</v>
      </c>
      <c r="S5" s="17">
        <v>4.8242389467695101E-4</v>
      </c>
      <c r="T5" s="17">
        <v>0.34699475537093294</v>
      </c>
      <c r="U5" s="17">
        <v>0.31536647091266612</v>
      </c>
      <c r="V5" s="17">
        <v>9.2260202707548592E-3</v>
      </c>
      <c r="W5" s="17">
        <v>8.8320638043727001E-2</v>
      </c>
      <c r="X5" s="17">
        <v>0.2017702545283637</v>
      </c>
      <c r="Y5" s="17">
        <v>6.608181452331334E-2</v>
      </c>
    </row>
    <row r="6" spans="2:25">
      <c r="B6" t="s">
        <v>501</v>
      </c>
      <c r="C6" t="s">
        <v>336</v>
      </c>
      <c r="D6" s="17">
        <v>4.5980536826305513E-2</v>
      </c>
      <c r="E6" s="17">
        <v>0</v>
      </c>
      <c r="F6" s="17">
        <v>0</v>
      </c>
      <c r="G6" s="17">
        <v>4.8690225254323552E-2</v>
      </c>
      <c r="H6" s="17">
        <v>3.3489286234374187E-2</v>
      </c>
      <c r="I6" s="17">
        <v>7.5956077045413847E-5</v>
      </c>
      <c r="J6" s="17">
        <v>2.3280260695366818E-6</v>
      </c>
      <c r="K6" s="17">
        <v>1.785770716957774E-4</v>
      </c>
      <c r="L6" s="17">
        <v>1.5511266399385805E-5</v>
      </c>
      <c r="M6" s="17">
        <v>0</v>
      </c>
      <c r="N6" s="17">
        <v>0</v>
      </c>
      <c r="O6" s="17">
        <v>0</v>
      </c>
      <c r="P6" s="17">
        <v>2.4178020324317927E-5</v>
      </c>
      <c r="Q6" s="17">
        <v>3.9392568012162931E-5</v>
      </c>
      <c r="R6" s="17">
        <v>2.2850157799343573E-4</v>
      </c>
      <c r="S6" s="17">
        <v>0</v>
      </c>
      <c r="T6" s="17">
        <v>0.11342255795707545</v>
      </c>
      <c r="U6" s="17">
        <v>7.7951977494039341E-3</v>
      </c>
      <c r="V6" s="17">
        <v>0</v>
      </c>
      <c r="W6" s="17">
        <v>0</v>
      </c>
      <c r="X6" s="17">
        <v>1.0438071833342182E-2</v>
      </c>
      <c r="Y6" s="17">
        <v>2.2013308174798331E-2</v>
      </c>
    </row>
    <row r="7" spans="2:25">
      <c r="B7" t="s">
        <v>501</v>
      </c>
      <c r="C7" t="s">
        <v>503</v>
      </c>
      <c r="D7" s="17">
        <v>0</v>
      </c>
      <c r="E7" s="17">
        <v>0</v>
      </c>
      <c r="F7" s="17">
        <v>0</v>
      </c>
      <c r="G7" s="17">
        <v>1.3127394423958912E-3</v>
      </c>
      <c r="H7" s="17">
        <v>0</v>
      </c>
      <c r="I7" s="17">
        <v>0</v>
      </c>
      <c r="J7" s="17">
        <v>0</v>
      </c>
      <c r="K7" s="17">
        <v>0</v>
      </c>
      <c r="L7" s="17">
        <v>0</v>
      </c>
      <c r="M7" s="17">
        <v>0</v>
      </c>
      <c r="N7" s="17">
        <v>0</v>
      </c>
      <c r="O7" s="17">
        <v>0</v>
      </c>
      <c r="P7" s="17">
        <v>0</v>
      </c>
      <c r="Q7" s="17">
        <v>0</v>
      </c>
      <c r="R7" s="17">
        <v>0</v>
      </c>
      <c r="S7" s="17">
        <v>0</v>
      </c>
      <c r="T7" s="17">
        <v>2.6913588819413418E-2</v>
      </c>
      <c r="U7" s="17">
        <v>0</v>
      </c>
      <c r="V7" s="17">
        <v>0</v>
      </c>
      <c r="W7" s="17">
        <v>0</v>
      </c>
      <c r="X7" s="17">
        <v>0</v>
      </c>
      <c r="Y7" s="17">
        <v>2.4393060516493792E-3</v>
      </c>
    </row>
    <row r="8" spans="2:25">
      <c r="B8" t="s">
        <v>504</v>
      </c>
      <c r="C8" t="s">
        <v>502</v>
      </c>
      <c r="D8" s="17">
        <v>7.0301559283653003E-2</v>
      </c>
      <c r="E8" s="17">
        <v>9.1129888654984767E-2</v>
      </c>
      <c r="F8" s="17">
        <v>5.3164906689489146E-3</v>
      </c>
      <c r="G8" s="17">
        <v>7.1950416214450683E-2</v>
      </c>
      <c r="H8" s="17">
        <v>9.9302828135402782E-2</v>
      </c>
      <c r="I8" s="17">
        <v>0.20504258841589354</v>
      </c>
      <c r="J8" s="17">
        <v>1.9633867555240245E-2</v>
      </c>
      <c r="K8" s="17">
        <v>0.2300670434426216</v>
      </c>
      <c r="L8" s="17">
        <v>7.4022452787656928E-2</v>
      </c>
      <c r="M8" s="17">
        <v>2.1237852929621753E-2</v>
      </c>
      <c r="N8" s="17">
        <v>0.20076131710519091</v>
      </c>
      <c r="O8" s="17">
        <v>2.8259933566456084E-2</v>
      </c>
      <c r="P8" s="17">
        <v>3.3247914484014089E-2</v>
      </c>
      <c r="Q8" s="17">
        <v>0.34474732243574085</v>
      </c>
      <c r="R8" s="17">
        <v>0.32001575403319976</v>
      </c>
      <c r="S8" s="17">
        <v>2.419346614943097E-3</v>
      </c>
      <c r="T8" s="17">
        <v>2.0319079608615138E-2</v>
      </c>
      <c r="U8" s="17">
        <v>0.1891098044671346</v>
      </c>
      <c r="V8" s="17">
        <v>1.3952754199387997E-2</v>
      </c>
      <c r="W8" s="17">
        <v>0.24927077660377578</v>
      </c>
      <c r="X8" s="17">
        <v>0.22861120101805235</v>
      </c>
      <c r="Y8" s="17">
        <v>0.10023802269488361</v>
      </c>
    </row>
    <row r="9" spans="2:25">
      <c r="B9" t="s">
        <v>504</v>
      </c>
      <c r="C9" t="s">
        <v>336</v>
      </c>
      <c r="D9" s="17">
        <v>0.13762048856498088</v>
      </c>
      <c r="E9" s="17">
        <v>1.0269188654299765E-3</v>
      </c>
      <c r="F9" s="17">
        <v>0</v>
      </c>
      <c r="G9" s="17">
        <v>0.32364837245697226</v>
      </c>
      <c r="H9" s="17">
        <v>0.23981728395136126</v>
      </c>
      <c r="I9" s="17">
        <v>7.1381956037367316E-3</v>
      </c>
      <c r="J9" s="17">
        <v>1.4202763515078354E-5</v>
      </c>
      <c r="K9" s="17">
        <v>9.1813201487436456E-3</v>
      </c>
      <c r="L9" s="17">
        <v>5.155319795520797E-3</v>
      </c>
      <c r="M9" s="17">
        <v>0</v>
      </c>
      <c r="N9" s="17">
        <v>1.4182866482714938E-2</v>
      </c>
      <c r="O9" s="17">
        <v>1.1742826713457621E-7</v>
      </c>
      <c r="P9" s="17">
        <v>1.4597736621202232E-3</v>
      </c>
      <c r="Q9" s="17">
        <v>8.4905752668230278E-2</v>
      </c>
      <c r="R9" s="17">
        <v>5.1138514178046567E-2</v>
      </c>
      <c r="S9" s="17">
        <v>0</v>
      </c>
      <c r="T9" s="17">
        <v>0.43240557370545823</v>
      </c>
      <c r="U9" s="17">
        <v>5.7190256324876058E-2</v>
      </c>
      <c r="V9" s="17">
        <v>0</v>
      </c>
      <c r="W9" s="17">
        <v>5.5666388714031546E-2</v>
      </c>
      <c r="X9" s="17">
        <v>6.3760785123644803E-2</v>
      </c>
      <c r="Y9" s="17">
        <v>3.1379628116552115E-2</v>
      </c>
    </row>
    <row r="10" spans="2:25">
      <c r="B10" t="s">
        <v>504</v>
      </c>
      <c r="C10" t="s">
        <v>503</v>
      </c>
      <c r="D10" s="17">
        <v>0</v>
      </c>
      <c r="E10" s="17">
        <v>0</v>
      </c>
      <c r="F10" s="17">
        <v>0</v>
      </c>
      <c r="G10" s="17">
        <v>5.3143961010853634E-2</v>
      </c>
      <c r="H10" s="17">
        <v>4.3252875611150383E-2</v>
      </c>
      <c r="I10" s="17">
        <v>0</v>
      </c>
      <c r="J10" s="17">
        <v>0</v>
      </c>
      <c r="K10" s="17">
        <v>0</v>
      </c>
      <c r="L10" s="17">
        <v>0</v>
      </c>
      <c r="M10" s="17">
        <v>0</v>
      </c>
      <c r="N10" s="17">
        <v>0</v>
      </c>
      <c r="O10" s="17">
        <v>0</v>
      </c>
      <c r="P10" s="17">
        <v>0</v>
      </c>
      <c r="Q10" s="17">
        <v>0</v>
      </c>
      <c r="R10" s="17">
        <v>0</v>
      </c>
      <c r="S10" s="17">
        <v>0</v>
      </c>
      <c r="T10" s="17">
        <v>5.9781090292264451E-2</v>
      </c>
      <c r="U10" s="17">
        <v>0</v>
      </c>
      <c r="V10" s="17">
        <v>6.7256300813657579E-6</v>
      </c>
      <c r="W10" s="17">
        <v>0</v>
      </c>
      <c r="X10" s="17">
        <v>0</v>
      </c>
      <c r="Y10" s="17">
        <v>4.1696794568243621E-3</v>
      </c>
    </row>
    <row r="11" spans="2:25">
      <c r="B11" t="s">
        <v>505</v>
      </c>
      <c r="C11" t="s">
        <v>502</v>
      </c>
      <c r="D11" s="17">
        <v>0</v>
      </c>
      <c r="E11" s="17">
        <v>0.2061413688550755</v>
      </c>
      <c r="F11" s="17">
        <v>0.34217447525206474</v>
      </c>
      <c r="G11" s="17">
        <v>0</v>
      </c>
      <c r="H11" s="17">
        <v>7.6463679123006487E-2</v>
      </c>
      <c r="I11" s="17">
        <v>0.27005288610746481</v>
      </c>
      <c r="J11" s="17">
        <v>0.27588583678896267</v>
      </c>
      <c r="K11" s="17">
        <v>0.18315265156944704</v>
      </c>
      <c r="L11" s="17">
        <v>0.20642264908921026</v>
      </c>
      <c r="M11" s="17">
        <v>0.4957595251634398</v>
      </c>
      <c r="N11" s="17">
        <v>0.59410701311840453</v>
      </c>
      <c r="O11" s="17">
        <v>0.11851429512390364</v>
      </c>
      <c r="P11" s="17">
        <v>0.41847897585940386</v>
      </c>
      <c r="Q11" s="17">
        <v>4.3507451210624055E-2</v>
      </c>
      <c r="R11" s="17">
        <v>6.0701548619352563E-2</v>
      </c>
      <c r="S11" s="17">
        <v>0.21760641637735159</v>
      </c>
      <c r="T11" s="17">
        <v>0</v>
      </c>
      <c r="U11" s="17">
        <v>0.17739248239480027</v>
      </c>
      <c r="V11" s="17">
        <v>0.10690489082861758</v>
      </c>
      <c r="W11" s="17">
        <v>1.7286018904486652E-2</v>
      </c>
      <c r="X11" s="17">
        <v>0.37155802927910409</v>
      </c>
      <c r="Y11" s="17">
        <v>0.20323244414972849</v>
      </c>
    </row>
    <row r="12" spans="2:25">
      <c r="B12" t="s">
        <v>505</v>
      </c>
      <c r="C12" t="s">
        <v>336</v>
      </c>
      <c r="D12" s="17">
        <v>0</v>
      </c>
      <c r="E12" s="17">
        <v>0.64352492441948983</v>
      </c>
      <c r="F12" s="17">
        <v>0.61042895676226383</v>
      </c>
      <c r="G12" s="17">
        <v>0</v>
      </c>
      <c r="H12" s="17">
        <v>2.9937102984227904E-2</v>
      </c>
      <c r="I12" s="17">
        <v>0.11441917658294837</v>
      </c>
      <c r="J12" s="17">
        <v>0.49935352729042576</v>
      </c>
      <c r="K12" s="17">
        <v>0.16720093186689253</v>
      </c>
      <c r="L12" s="17">
        <v>0.43231699510421162</v>
      </c>
      <c r="M12" s="17">
        <v>0.38466500847153484</v>
      </c>
      <c r="N12" s="17">
        <v>0.12567060030917421</v>
      </c>
      <c r="O12" s="17">
        <v>0.3723308341009382</v>
      </c>
      <c r="P12" s="17">
        <v>0.46549034823211843</v>
      </c>
      <c r="Q12" s="17">
        <v>0.27116365716863794</v>
      </c>
      <c r="R12" s="17">
        <v>0.30305804270546755</v>
      </c>
      <c r="S12" s="17">
        <v>0.5994788627044727</v>
      </c>
      <c r="T12" s="17">
        <v>1.6335424624025073E-4</v>
      </c>
      <c r="U12" s="17">
        <v>0.2531457881511191</v>
      </c>
      <c r="V12" s="17">
        <v>0.42398884919850272</v>
      </c>
      <c r="W12" s="17">
        <v>0.58875688500752854</v>
      </c>
      <c r="X12" s="17">
        <v>0.12386165821749288</v>
      </c>
      <c r="Y12" s="17">
        <v>0.41254718181708716</v>
      </c>
    </row>
    <row r="13" spans="2:25">
      <c r="B13" t="s">
        <v>505</v>
      </c>
      <c r="C13" t="s">
        <v>503</v>
      </c>
      <c r="D13" s="17">
        <v>0</v>
      </c>
      <c r="E13" s="17">
        <v>2.3829783799039364E-3</v>
      </c>
      <c r="F13" s="17">
        <v>3.6709880590875682E-2</v>
      </c>
      <c r="G13" s="17">
        <v>7.6093839655118605E-4</v>
      </c>
      <c r="H13" s="17">
        <v>2.4305402073272961E-2</v>
      </c>
      <c r="I13" s="17">
        <v>0</v>
      </c>
      <c r="J13" s="17">
        <v>0.19058777652305495</v>
      </c>
      <c r="K13" s="17">
        <v>0</v>
      </c>
      <c r="L13" s="17">
        <v>0.20192979499087632</v>
      </c>
      <c r="M13" s="17">
        <v>8.4802139953998365E-2</v>
      </c>
      <c r="N13" s="17">
        <v>0</v>
      </c>
      <c r="O13" s="17">
        <v>0.46203318647503661</v>
      </c>
      <c r="P13" s="17">
        <v>3.9899280538969011E-2</v>
      </c>
      <c r="Q13" s="17">
        <v>0</v>
      </c>
      <c r="R13" s="17">
        <v>0</v>
      </c>
      <c r="S13" s="17">
        <v>0.18001295040855567</v>
      </c>
      <c r="T13" s="17">
        <v>0</v>
      </c>
      <c r="U13" s="17">
        <v>0</v>
      </c>
      <c r="V13" s="17">
        <v>0.44592075987265545</v>
      </c>
      <c r="W13" s="17">
        <v>6.992927264504379E-4</v>
      </c>
      <c r="X13" s="17">
        <v>0</v>
      </c>
      <c r="Y13" s="17">
        <v>0.15789861501516331</v>
      </c>
    </row>
    <row r="18" spans="2:3">
      <c r="B18" t="s">
        <v>508</v>
      </c>
      <c r="C18" t="s">
        <v>509</v>
      </c>
    </row>
    <row r="19" spans="2:3">
      <c r="B19" t="s">
        <v>510</v>
      </c>
      <c r="C19" t="s">
        <v>511</v>
      </c>
    </row>
    <row r="20" spans="2:3">
      <c r="B20" t="s">
        <v>512</v>
      </c>
      <c r="C20" t="s">
        <v>513</v>
      </c>
    </row>
  </sheetData>
  <pageMargins left="0.7" right="0.7" top="0.78740157499999996" bottom="0.78740157499999996"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tabColor rgb="FF00B0F0"/>
  </sheetPr>
  <dimension ref="B3:Y25"/>
  <sheetViews>
    <sheetView workbookViewId="0">
      <selection activeCell="F29" sqref="F29"/>
    </sheetView>
  </sheetViews>
  <sheetFormatPr defaultRowHeight="14.5"/>
  <cols>
    <col min="2" max="2" width="24.1796875" customWidth="1"/>
    <col min="3" max="3" width="9.54296875" bestFit="1" customWidth="1"/>
    <col min="12" max="12" width="9.1796875" customWidth="1"/>
  </cols>
  <sheetData>
    <row r="3" spans="2:25">
      <c r="C3" t="s">
        <v>507</v>
      </c>
      <c r="D3" t="s">
        <v>410</v>
      </c>
      <c r="E3" t="s">
        <v>411</v>
      </c>
      <c r="F3" t="s">
        <v>412</v>
      </c>
      <c r="G3" t="s">
        <v>414</v>
      </c>
      <c r="H3" t="s">
        <v>415</v>
      </c>
      <c r="I3" t="s">
        <v>416</v>
      </c>
      <c r="J3" t="s">
        <v>418</v>
      </c>
      <c r="K3" t="s">
        <v>419</v>
      </c>
      <c r="L3" t="s">
        <v>420</v>
      </c>
      <c r="M3" t="s">
        <v>417</v>
      </c>
      <c r="N3" t="s">
        <v>431</v>
      </c>
      <c r="O3" t="s">
        <v>433</v>
      </c>
      <c r="P3" t="s">
        <v>435</v>
      </c>
      <c r="Q3" t="s">
        <v>436</v>
      </c>
      <c r="R3" t="s">
        <v>437</v>
      </c>
      <c r="S3" t="s">
        <v>438</v>
      </c>
      <c r="T3" t="s">
        <v>439</v>
      </c>
      <c r="U3" t="s">
        <v>440</v>
      </c>
      <c r="V3" t="s">
        <v>441</v>
      </c>
      <c r="W3" t="s">
        <v>442</v>
      </c>
      <c r="X3" t="s">
        <v>443</v>
      </c>
      <c r="Y3" t="s">
        <v>448</v>
      </c>
    </row>
    <row r="4" spans="2:25">
      <c r="B4" t="s">
        <v>509</v>
      </c>
      <c r="C4" t="s">
        <v>508</v>
      </c>
      <c r="D4" s="1">
        <v>0</v>
      </c>
      <c r="E4" s="1">
        <v>0</v>
      </c>
      <c r="F4" s="1">
        <v>0</v>
      </c>
      <c r="G4" s="1">
        <v>216</v>
      </c>
      <c r="H4" s="1">
        <v>0</v>
      </c>
      <c r="I4" s="1">
        <v>5</v>
      </c>
      <c r="J4" s="1">
        <v>0</v>
      </c>
      <c r="K4" s="1">
        <v>1158</v>
      </c>
      <c r="L4" s="1">
        <v>111</v>
      </c>
      <c r="M4" s="1">
        <v>1</v>
      </c>
      <c r="N4" s="1">
        <v>2</v>
      </c>
      <c r="O4" s="1">
        <v>0</v>
      </c>
      <c r="P4" s="1">
        <v>14</v>
      </c>
      <c r="Q4" s="1">
        <v>0</v>
      </c>
      <c r="R4" s="1">
        <v>36</v>
      </c>
      <c r="S4" s="1">
        <v>0</v>
      </c>
      <c r="T4" s="1">
        <v>0</v>
      </c>
      <c r="U4" s="1">
        <v>0</v>
      </c>
      <c r="V4" s="1">
        <v>0</v>
      </c>
      <c r="W4" s="1">
        <v>0</v>
      </c>
      <c r="X4" s="1">
        <v>686</v>
      </c>
      <c r="Y4" s="1">
        <v>2711</v>
      </c>
    </row>
    <row r="5" spans="2:25">
      <c r="B5" t="s">
        <v>511</v>
      </c>
      <c r="C5" t="s">
        <v>510</v>
      </c>
      <c r="D5" s="1">
        <v>0</v>
      </c>
      <c r="E5" s="1">
        <v>0</v>
      </c>
      <c r="F5" s="1">
        <v>0</v>
      </c>
      <c r="G5" s="1">
        <v>0</v>
      </c>
      <c r="H5" s="1">
        <v>0</v>
      </c>
      <c r="I5" s="1">
        <v>31</v>
      </c>
      <c r="J5" s="1">
        <v>0</v>
      </c>
      <c r="K5" s="1">
        <v>1566</v>
      </c>
      <c r="L5" s="1">
        <v>550</v>
      </c>
      <c r="M5" s="1">
        <v>0</v>
      </c>
      <c r="N5" s="1">
        <v>133</v>
      </c>
      <c r="O5" s="1">
        <v>150</v>
      </c>
      <c r="P5" s="1">
        <v>183</v>
      </c>
      <c r="Q5" s="1">
        <v>66</v>
      </c>
      <c r="R5" s="1">
        <v>909</v>
      </c>
      <c r="S5" s="1">
        <v>0</v>
      </c>
      <c r="T5" s="1">
        <v>0</v>
      </c>
      <c r="U5" s="1">
        <v>42</v>
      </c>
      <c r="V5" s="1">
        <v>0</v>
      </c>
      <c r="W5" s="1">
        <v>37</v>
      </c>
      <c r="X5" s="1">
        <v>1502</v>
      </c>
      <c r="Y5" s="1">
        <v>6070</v>
      </c>
    </row>
    <row r="6" spans="2:25">
      <c r="B6" t="s">
        <v>513</v>
      </c>
      <c r="C6" t="s">
        <v>512</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row>
    <row r="7" spans="2:25">
      <c r="B7" s="16" t="s">
        <v>516</v>
      </c>
      <c r="C7" s="20"/>
      <c r="D7" s="19">
        <f t="shared" ref="D7:K7" si="0">SUM(D4:D6)</f>
        <v>0</v>
      </c>
      <c r="E7" s="19">
        <f t="shared" si="0"/>
        <v>0</v>
      </c>
      <c r="F7" s="19">
        <f t="shared" si="0"/>
        <v>0</v>
      </c>
      <c r="G7" s="19">
        <f t="shared" si="0"/>
        <v>216</v>
      </c>
      <c r="H7" s="19">
        <f t="shared" si="0"/>
        <v>0</v>
      </c>
      <c r="I7" s="19">
        <f t="shared" si="0"/>
        <v>36</v>
      </c>
      <c r="J7" s="19">
        <f t="shared" si="0"/>
        <v>0</v>
      </c>
      <c r="K7" s="19">
        <f t="shared" si="0"/>
        <v>2724</v>
      </c>
      <c r="L7" s="19">
        <f>SUM(L4:L6)</f>
        <v>661</v>
      </c>
      <c r="M7" s="19">
        <f t="shared" ref="M7:Y7" si="1">SUM(M4:M6)</f>
        <v>1</v>
      </c>
      <c r="N7" s="19">
        <f t="shared" si="1"/>
        <v>135</v>
      </c>
      <c r="O7" s="19">
        <f t="shared" si="1"/>
        <v>150</v>
      </c>
      <c r="P7" s="19">
        <f t="shared" si="1"/>
        <v>197</v>
      </c>
      <c r="Q7" s="19">
        <f t="shared" si="1"/>
        <v>66</v>
      </c>
      <c r="R7" s="19">
        <f t="shared" si="1"/>
        <v>945</v>
      </c>
      <c r="S7" s="19">
        <f t="shared" si="1"/>
        <v>0</v>
      </c>
      <c r="T7" s="19">
        <f t="shared" si="1"/>
        <v>0</v>
      </c>
      <c r="U7" s="19">
        <f t="shared" si="1"/>
        <v>42</v>
      </c>
      <c r="V7" s="19">
        <f t="shared" si="1"/>
        <v>0</v>
      </c>
      <c r="W7" s="19">
        <f t="shared" si="1"/>
        <v>37</v>
      </c>
      <c r="X7" s="19">
        <f t="shared" si="1"/>
        <v>2188</v>
      </c>
      <c r="Y7" s="19">
        <f t="shared" si="1"/>
        <v>8781</v>
      </c>
    </row>
    <row r="8" spans="2:25">
      <c r="D8" s="1"/>
      <c r="E8" s="1"/>
      <c r="F8" s="1"/>
      <c r="G8" s="1"/>
      <c r="H8" s="1"/>
      <c r="I8" s="1"/>
      <c r="J8" s="1"/>
      <c r="K8" s="1"/>
      <c r="L8" s="1"/>
      <c r="M8" s="1"/>
      <c r="N8" s="1"/>
      <c r="O8" s="1"/>
      <c r="P8" s="1"/>
      <c r="Q8" s="1"/>
      <c r="R8" s="1"/>
      <c r="S8" s="1"/>
      <c r="T8" s="1"/>
      <c r="U8" s="1"/>
      <c r="V8" s="1"/>
      <c r="W8" s="1"/>
      <c r="X8" s="1"/>
      <c r="Y8" s="1"/>
    </row>
    <row r="9" spans="2:25">
      <c r="B9" t="s">
        <v>515</v>
      </c>
      <c r="C9" t="s">
        <v>514</v>
      </c>
    </row>
    <row r="10" spans="2:25">
      <c r="B10" t="s">
        <v>509</v>
      </c>
      <c r="C10" t="s">
        <v>508</v>
      </c>
      <c r="D10" s="18">
        <f t="shared" ref="D10:P12" si="2">D4*0.005</f>
        <v>0</v>
      </c>
      <c r="E10" s="18">
        <f t="shared" si="2"/>
        <v>0</v>
      </c>
      <c r="F10" s="18">
        <f t="shared" si="2"/>
        <v>0</v>
      </c>
      <c r="G10" s="18">
        <f t="shared" si="2"/>
        <v>1.08</v>
      </c>
      <c r="H10" s="18">
        <f t="shared" si="2"/>
        <v>0</v>
      </c>
      <c r="I10" s="18">
        <f t="shared" si="2"/>
        <v>2.5000000000000001E-2</v>
      </c>
      <c r="J10" s="18">
        <f t="shared" si="2"/>
        <v>0</v>
      </c>
      <c r="K10" s="18">
        <f t="shared" si="2"/>
        <v>5.79</v>
      </c>
      <c r="L10" s="18">
        <f>L4*0.005</f>
        <v>0.55500000000000005</v>
      </c>
      <c r="M10" s="18">
        <f t="shared" ref="M10:Y12" si="3">M4*0.005</f>
        <v>5.0000000000000001E-3</v>
      </c>
      <c r="N10" s="18">
        <f t="shared" si="3"/>
        <v>0.01</v>
      </c>
      <c r="O10" s="18">
        <f t="shared" si="3"/>
        <v>0</v>
      </c>
      <c r="P10" s="18">
        <f t="shared" si="3"/>
        <v>7.0000000000000007E-2</v>
      </c>
      <c r="Q10" s="18">
        <f t="shared" si="3"/>
        <v>0</v>
      </c>
      <c r="R10" s="18">
        <f t="shared" si="3"/>
        <v>0.18</v>
      </c>
      <c r="S10" s="18">
        <f t="shared" si="3"/>
        <v>0</v>
      </c>
      <c r="T10" s="18">
        <f t="shared" si="3"/>
        <v>0</v>
      </c>
      <c r="U10" s="18">
        <f t="shared" si="3"/>
        <v>0</v>
      </c>
      <c r="V10" s="18">
        <f t="shared" si="3"/>
        <v>0</v>
      </c>
      <c r="W10" s="18">
        <f t="shared" si="3"/>
        <v>0</v>
      </c>
      <c r="X10" s="18">
        <f t="shared" si="3"/>
        <v>3.43</v>
      </c>
      <c r="Y10" s="18">
        <f t="shared" si="3"/>
        <v>13.555</v>
      </c>
    </row>
    <row r="11" spans="2:25">
      <c r="B11" t="s">
        <v>511</v>
      </c>
      <c r="C11" t="s">
        <v>510</v>
      </c>
      <c r="D11" s="18">
        <f t="shared" si="2"/>
        <v>0</v>
      </c>
      <c r="E11" s="18">
        <f t="shared" si="2"/>
        <v>0</v>
      </c>
      <c r="F11" s="18">
        <f t="shared" si="2"/>
        <v>0</v>
      </c>
      <c r="G11" s="18">
        <f t="shared" si="2"/>
        <v>0</v>
      </c>
      <c r="H11" s="18">
        <f t="shared" si="2"/>
        <v>0</v>
      </c>
      <c r="I11" s="18">
        <f t="shared" si="2"/>
        <v>0.155</v>
      </c>
      <c r="J11" s="18">
        <f t="shared" si="2"/>
        <v>0</v>
      </c>
      <c r="K11" s="18">
        <f t="shared" si="2"/>
        <v>7.83</v>
      </c>
      <c r="L11" s="18">
        <f t="shared" si="2"/>
        <v>2.75</v>
      </c>
      <c r="M11" s="18">
        <f t="shared" si="2"/>
        <v>0</v>
      </c>
      <c r="N11" s="18">
        <f t="shared" si="2"/>
        <v>0.66500000000000004</v>
      </c>
      <c r="O11" s="18">
        <f t="shared" si="2"/>
        <v>0.75</v>
      </c>
      <c r="P11" s="18">
        <f t="shared" si="2"/>
        <v>0.91500000000000004</v>
      </c>
      <c r="Q11" s="18">
        <f t="shared" si="3"/>
        <v>0.33</v>
      </c>
      <c r="R11" s="18">
        <f t="shared" si="3"/>
        <v>4.5449999999999999</v>
      </c>
      <c r="S11" s="18">
        <f t="shared" si="3"/>
        <v>0</v>
      </c>
      <c r="T11" s="18">
        <f t="shared" si="3"/>
        <v>0</v>
      </c>
      <c r="U11" s="18">
        <f t="shared" si="3"/>
        <v>0.21</v>
      </c>
      <c r="V11" s="18">
        <f t="shared" si="3"/>
        <v>0</v>
      </c>
      <c r="W11" s="18">
        <f t="shared" si="3"/>
        <v>0.185</v>
      </c>
      <c r="X11" s="18">
        <f t="shared" si="3"/>
        <v>7.51</v>
      </c>
      <c r="Y11" s="18">
        <f t="shared" si="3"/>
        <v>30.35</v>
      </c>
    </row>
    <row r="12" spans="2:25">
      <c r="B12" t="s">
        <v>513</v>
      </c>
      <c r="C12" t="s">
        <v>512</v>
      </c>
      <c r="D12" s="18">
        <f t="shared" si="2"/>
        <v>0</v>
      </c>
      <c r="E12" s="18">
        <f t="shared" si="2"/>
        <v>0</v>
      </c>
      <c r="F12" s="18">
        <f t="shared" si="2"/>
        <v>0</v>
      </c>
      <c r="G12" s="18">
        <f t="shared" si="2"/>
        <v>0</v>
      </c>
      <c r="H12" s="18">
        <f t="shared" si="2"/>
        <v>0</v>
      </c>
      <c r="I12" s="18">
        <f t="shared" si="2"/>
        <v>0</v>
      </c>
      <c r="J12" s="18">
        <f t="shared" si="2"/>
        <v>0</v>
      </c>
      <c r="K12" s="18">
        <f t="shared" si="2"/>
        <v>0</v>
      </c>
      <c r="L12" s="18">
        <f t="shared" si="2"/>
        <v>0</v>
      </c>
      <c r="M12" s="18">
        <f t="shared" si="2"/>
        <v>0</v>
      </c>
      <c r="N12" s="18">
        <f t="shared" si="2"/>
        <v>0</v>
      </c>
      <c r="O12" s="18">
        <f t="shared" si="2"/>
        <v>0</v>
      </c>
      <c r="P12" s="18">
        <f t="shared" si="2"/>
        <v>0</v>
      </c>
      <c r="Q12" s="18">
        <f t="shared" si="3"/>
        <v>0</v>
      </c>
      <c r="R12" s="18">
        <f t="shared" si="3"/>
        <v>0</v>
      </c>
      <c r="S12" s="18">
        <f t="shared" si="3"/>
        <v>0</v>
      </c>
      <c r="T12" s="18">
        <f t="shared" si="3"/>
        <v>0</v>
      </c>
      <c r="U12" s="18">
        <f t="shared" si="3"/>
        <v>0</v>
      </c>
      <c r="V12" s="18">
        <f t="shared" si="3"/>
        <v>0</v>
      </c>
      <c r="W12" s="18">
        <f t="shared" si="3"/>
        <v>0</v>
      </c>
      <c r="X12" s="18">
        <f t="shared" si="3"/>
        <v>0</v>
      </c>
      <c r="Y12" s="18">
        <f t="shared" si="3"/>
        <v>0</v>
      </c>
    </row>
    <row r="13" spans="2:25">
      <c r="B13" s="16" t="s">
        <v>516</v>
      </c>
      <c r="C13" s="19"/>
      <c r="D13" s="158">
        <f t="shared" ref="D13:K13" si="4">SUM(D10:D12)</f>
        <v>0</v>
      </c>
      <c r="E13" s="158">
        <f t="shared" si="4"/>
        <v>0</v>
      </c>
      <c r="F13" s="158">
        <f t="shared" si="4"/>
        <v>0</v>
      </c>
      <c r="G13" s="158">
        <f t="shared" si="4"/>
        <v>1.08</v>
      </c>
      <c r="H13" s="158">
        <f t="shared" si="4"/>
        <v>0</v>
      </c>
      <c r="I13" s="158">
        <f t="shared" si="4"/>
        <v>0.18</v>
      </c>
      <c r="J13" s="158">
        <f t="shared" si="4"/>
        <v>0</v>
      </c>
      <c r="K13" s="158">
        <f t="shared" si="4"/>
        <v>13.620000000000001</v>
      </c>
      <c r="L13" s="158">
        <f>SUM(L10:L12)</f>
        <v>3.3050000000000002</v>
      </c>
      <c r="M13" s="158">
        <f t="shared" ref="M13:Y13" si="5">SUM(M10:M12)</f>
        <v>5.0000000000000001E-3</v>
      </c>
      <c r="N13" s="158">
        <f t="shared" si="5"/>
        <v>0.67500000000000004</v>
      </c>
      <c r="O13" s="158">
        <f t="shared" si="5"/>
        <v>0.75</v>
      </c>
      <c r="P13" s="158">
        <f t="shared" si="5"/>
        <v>0.9850000000000001</v>
      </c>
      <c r="Q13" s="158">
        <f t="shared" si="5"/>
        <v>0.33</v>
      </c>
      <c r="R13" s="158">
        <f t="shared" si="5"/>
        <v>4.7249999999999996</v>
      </c>
      <c r="S13" s="158">
        <f t="shared" si="5"/>
        <v>0</v>
      </c>
      <c r="T13" s="158">
        <f t="shared" si="5"/>
        <v>0</v>
      </c>
      <c r="U13" s="158">
        <f t="shared" si="5"/>
        <v>0.21</v>
      </c>
      <c r="V13" s="158">
        <f t="shared" si="5"/>
        <v>0</v>
      </c>
      <c r="W13" s="158">
        <f t="shared" si="5"/>
        <v>0.185</v>
      </c>
      <c r="X13" s="158">
        <f t="shared" si="5"/>
        <v>10.94</v>
      </c>
      <c r="Y13" s="158">
        <f t="shared" si="5"/>
        <v>43.905000000000001</v>
      </c>
    </row>
    <row r="16" spans="2:25">
      <c r="D16" s="1"/>
      <c r="E16" s="1"/>
      <c r="F16" s="1"/>
      <c r="G16" s="1"/>
      <c r="H16" s="1"/>
      <c r="I16" s="1"/>
      <c r="J16" s="1"/>
      <c r="K16" s="1"/>
      <c r="L16" s="1"/>
      <c r="M16" s="1"/>
      <c r="N16" s="1"/>
      <c r="O16" s="1"/>
      <c r="P16" s="1"/>
      <c r="Q16" s="1"/>
      <c r="R16" s="1"/>
      <c r="S16" s="1"/>
      <c r="T16" s="1"/>
      <c r="U16" s="1"/>
      <c r="V16" s="1"/>
      <c r="W16" s="1"/>
      <c r="X16" s="1"/>
      <c r="Y16" s="1"/>
    </row>
    <row r="17" spans="4:25">
      <c r="D17" s="1"/>
      <c r="E17" s="1"/>
      <c r="F17" s="1"/>
      <c r="G17" s="1"/>
      <c r="H17" s="1"/>
      <c r="I17" s="1"/>
      <c r="J17" s="1"/>
      <c r="K17" s="1"/>
      <c r="L17" s="1"/>
      <c r="M17" s="1"/>
      <c r="N17" s="1"/>
      <c r="O17" s="1"/>
      <c r="P17" s="1"/>
      <c r="Q17" s="1"/>
      <c r="R17" s="1"/>
      <c r="S17" s="1"/>
      <c r="T17" s="1"/>
      <c r="U17" s="1"/>
      <c r="V17" s="1"/>
      <c r="W17" s="1"/>
      <c r="X17" s="1"/>
      <c r="Y17" s="1"/>
    </row>
    <row r="18" spans="4:25">
      <c r="D18" s="1"/>
      <c r="E18" s="1"/>
      <c r="F18" s="1"/>
      <c r="G18" s="1"/>
      <c r="H18" s="1"/>
      <c r="I18" s="1"/>
      <c r="J18" s="1"/>
      <c r="K18" s="1"/>
      <c r="L18" s="1"/>
      <c r="M18" s="1"/>
      <c r="N18" s="1"/>
      <c r="O18" s="1"/>
      <c r="P18" s="1"/>
      <c r="Q18" s="1"/>
      <c r="R18" s="1"/>
      <c r="S18" s="1"/>
      <c r="T18" s="1"/>
      <c r="U18" s="1"/>
      <c r="V18" s="1"/>
      <c r="W18" s="1"/>
      <c r="X18" s="1"/>
      <c r="Y18" s="1"/>
    </row>
    <row r="19" spans="4:25">
      <c r="D19" s="1"/>
      <c r="E19" s="1"/>
      <c r="F19" s="1"/>
      <c r="G19" s="1"/>
      <c r="H19" s="1"/>
      <c r="I19" s="1"/>
      <c r="J19" s="1"/>
      <c r="K19" s="1"/>
      <c r="L19" s="1"/>
      <c r="M19" s="1"/>
      <c r="N19" s="1"/>
      <c r="O19" s="1"/>
      <c r="P19" s="1"/>
      <c r="Q19" s="1"/>
      <c r="R19" s="1"/>
      <c r="S19" s="1"/>
      <c r="T19" s="1"/>
      <c r="U19" s="1"/>
      <c r="V19" s="1"/>
      <c r="W19" s="1"/>
      <c r="X19" s="1"/>
      <c r="Y19" s="1"/>
    </row>
    <row r="20" spans="4:25">
      <c r="D20" s="1"/>
      <c r="E20" s="1"/>
      <c r="F20" s="1"/>
      <c r="G20" s="1"/>
      <c r="H20" s="1"/>
      <c r="I20" s="1"/>
      <c r="J20" s="1"/>
      <c r="K20" s="1"/>
      <c r="L20" s="1"/>
      <c r="M20" s="1"/>
      <c r="N20" s="1"/>
      <c r="O20" s="1"/>
      <c r="P20" s="1"/>
      <c r="Q20" s="1"/>
      <c r="R20" s="1"/>
      <c r="S20" s="1"/>
      <c r="T20" s="1"/>
      <c r="U20" s="1"/>
      <c r="V20" s="1"/>
      <c r="W20" s="1"/>
      <c r="X20" s="1"/>
      <c r="Y20" s="1"/>
    </row>
    <row r="21" spans="4:25">
      <c r="D21" s="1"/>
      <c r="E21" s="1"/>
      <c r="F21" s="1"/>
      <c r="G21" s="1"/>
      <c r="H21" s="1"/>
      <c r="I21" s="1"/>
      <c r="J21" s="1"/>
      <c r="K21" s="1"/>
      <c r="L21" s="1"/>
      <c r="M21" s="1"/>
      <c r="N21" s="1"/>
      <c r="O21" s="1"/>
      <c r="P21" s="1"/>
      <c r="Q21" s="1"/>
      <c r="R21" s="1"/>
      <c r="S21" s="1"/>
      <c r="T21" s="1"/>
      <c r="U21" s="1"/>
      <c r="V21" s="1"/>
      <c r="W21" s="1"/>
      <c r="X21" s="1"/>
      <c r="Y21" s="1"/>
    </row>
    <row r="22" spans="4:25">
      <c r="D22" s="1"/>
      <c r="E22" s="1"/>
      <c r="F22" s="1"/>
      <c r="G22" s="1"/>
      <c r="H22" s="1"/>
      <c r="I22" s="1"/>
      <c r="J22" s="1"/>
      <c r="K22" s="1"/>
      <c r="L22" s="1"/>
      <c r="M22" s="1"/>
      <c r="N22" s="1"/>
      <c r="O22" s="1"/>
      <c r="P22" s="1"/>
      <c r="Q22" s="1"/>
      <c r="R22" s="1"/>
      <c r="S22" s="1"/>
      <c r="T22" s="1"/>
      <c r="U22" s="1"/>
      <c r="V22" s="1"/>
      <c r="W22" s="1"/>
      <c r="X22" s="1"/>
      <c r="Y22" s="1"/>
    </row>
    <row r="23" spans="4:25">
      <c r="D23" s="1"/>
      <c r="E23" s="1"/>
      <c r="F23" s="1"/>
      <c r="G23" s="1"/>
      <c r="H23" s="1"/>
      <c r="I23" s="1"/>
      <c r="J23" s="1"/>
      <c r="K23" s="1"/>
      <c r="L23" s="1"/>
      <c r="M23" s="1"/>
      <c r="N23" s="1"/>
      <c r="O23" s="1"/>
      <c r="P23" s="1"/>
      <c r="Q23" s="1"/>
      <c r="R23" s="1"/>
      <c r="S23" s="1"/>
      <c r="T23" s="1"/>
      <c r="U23" s="1"/>
      <c r="V23" s="1"/>
      <c r="W23" s="1"/>
      <c r="X23" s="1"/>
      <c r="Y23" s="1"/>
    </row>
    <row r="24" spans="4:25">
      <c r="D24" s="1"/>
      <c r="E24" s="1"/>
      <c r="F24" s="1"/>
      <c r="G24" s="1"/>
      <c r="H24" s="1"/>
      <c r="I24" s="1"/>
      <c r="J24" s="1"/>
      <c r="K24" s="1"/>
      <c r="L24" s="1"/>
      <c r="M24" s="1"/>
      <c r="N24" s="1"/>
      <c r="O24" s="1"/>
      <c r="P24" s="1"/>
      <c r="Q24" s="1"/>
      <c r="R24" s="1"/>
      <c r="S24" s="1"/>
      <c r="T24" s="1"/>
      <c r="U24" s="1"/>
      <c r="V24" s="1"/>
      <c r="W24" s="1"/>
      <c r="X24" s="1"/>
      <c r="Y24" s="1"/>
    </row>
    <row r="25" spans="4:25">
      <c r="D25" s="1"/>
      <c r="E25" s="1"/>
      <c r="F25" s="1"/>
      <c r="G25" s="1"/>
      <c r="H25" s="1"/>
      <c r="I25" s="1"/>
      <c r="J25" s="1"/>
      <c r="K25" s="1"/>
      <c r="L25" s="1"/>
      <c r="M25" s="1"/>
      <c r="N25" s="1"/>
      <c r="O25" s="1"/>
      <c r="P25" s="1"/>
      <c r="Q25" s="1"/>
      <c r="R25" s="1"/>
      <c r="S25" s="1"/>
      <c r="T25" s="1"/>
      <c r="U25" s="1"/>
      <c r="V25" s="1"/>
      <c r="W25" s="1"/>
      <c r="X25" s="1"/>
      <c r="Y25" s="1"/>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tabColor rgb="FF00B0F0"/>
  </sheetPr>
  <dimension ref="B3:Y51"/>
  <sheetViews>
    <sheetView workbookViewId="0">
      <selection activeCell="E24" sqref="E24"/>
    </sheetView>
  </sheetViews>
  <sheetFormatPr defaultRowHeight="14.5"/>
  <cols>
    <col min="2" max="2" width="24.1796875" customWidth="1"/>
    <col min="3" max="4" width="9.54296875" bestFit="1" customWidth="1"/>
    <col min="5" max="6" width="9.26953125" bestFit="1" customWidth="1"/>
    <col min="7" max="8" width="10.54296875" bestFit="1" customWidth="1"/>
    <col min="9" max="10" width="9.54296875" bestFit="1" customWidth="1"/>
    <col min="11" max="11" width="10.54296875" bestFit="1" customWidth="1"/>
    <col min="12" max="12" width="9.1796875" customWidth="1"/>
    <col min="13" max="13" width="9.26953125" bestFit="1" customWidth="1"/>
    <col min="14" max="14" width="10.54296875" bestFit="1" customWidth="1"/>
    <col min="15" max="15" width="9.54296875" bestFit="1" customWidth="1"/>
    <col min="16" max="16" width="10.54296875" bestFit="1" customWidth="1"/>
    <col min="17" max="17" width="9.54296875" bestFit="1" customWidth="1"/>
    <col min="18" max="18" width="10.54296875" bestFit="1" customWidth="1"/>
    <col min="19" max="19" width="9.26953125" bestFit="1" customWidth="1"/>
    <col min="20" max="21" width="10.54296875" bestFit="1" customWidth="1"/>
    <col min="22" max="22" width="9.26953125" bestFit="1" customWidth="1"/>
    <col min="23" max="24" width="10.54296875" bestFit="1" customWidth="1"/>
    <col min="25" max="25" width="11.54296875" bestFit="1" customWidth="1"/>
  </cols>
  <sheetData>
    <row r="3" spans="2:25">
      <c r="C3" t="s">
        <v>507</v>
      </c>
      <c r="D3" t="s">
        <v>410</v>
      </c>
      <c r="E3" t="s">
        <v>411</v>
      </c>
      <c r="F3" t="s">
        <v>412</v>
      </c>
      <c r="G3" t="s">
        <v>414</v>
      </c>
      <c r="H3" t="s">
        <v>415</v>
      </c>
      <c r="I3" t="s">
        <v>416</v>
      </c>
      <c r="J3" t="s">
        <v>418</v>
      </c>
      <c r="K3" t="s">
        <v>419</v>
      </c>
      <c r="L3" t="s">
        <v>420</v>
      </c>
      <c r="M3" t="s">
        <v>417</v>
      </c>
      <c r="N3" t="s">
        <v>431</v>
      </c>
      <c r="O3" t="s">
        <v>433</v>
      </c>
      <c r="P3" t="s">
        <v>435</v>
      </c>
      <c r="Q3" t="s">
        <v>436</v>
      </c>
      <c r="R3" t="s">
        <v>437</v>
      </c>
      <c r="S3" t="s">
        <v>438</v>
      </c>
      <c r="T3" t="s">
        <v>439</v>
      </c>
      <c r="U3" t="s">
        <v>440</v>
      </c>
      <c r="V3" t="s">
        <v>441</v>
      </c>
      <c r="W3" t="s">
        <v>442</v>
      </c>
      <c r="X3" t="s">
        <v>443</v>
      </c>
      <c r="Y3" t="s">
        <v>448</v>
      </c>
    </row>
    <row r="4" spans="2:25">
      <c r="B4" t="s">
        <v>509</v>
      </c>
      <c r="C4" t="s">
        <v>508</v>
      </c>
      <c r="D4" s="1">
        <v>341</v>
      </c>
      <c r="E4" s="1">
        <v>2</v>
      </c>
      <c r="F4" s="1">
        <v>0</v>
      </c>
      <c r="G4" s="1">
        <v>2058</v>
      </c>
      <c r="H4" s="1">
        <v>996</v>
      </c>
      <c r="I4" s="1">
        <v>16</v>
      </c>
      <c r="J4" s="1">
        <v>25</v>
      </c>
      <c r="K4" s="1">
        <v>1240</v>
      </c>
      <c r="L4" s="1">
        <v>349</v>
      </c>
      <c r="M4" s="1">
        <v>3</v>
      </c>
      <c r="N4" s="1">
        <v>2</v>
      </c>
      <c r="O4" s="1">
        <v>0</v>
      </c>
      <c r="P4" s="1">
        <v>148</v>
      </c>
      <c r="Q4" s="1">
        <v>77</v>
      </c>
      <c r="R4" s="1">
        <v>440</v>
      </c>
      <c r="S4" s="1">
        <v>0</v>
      </c>
      <c r="T4" s="1">
        <v>1214</v>
      </c>
      <c r="U4" s="1">
        <v>1148</v>
      </c>
      <c r="V4" s="1">
        <v>1</v>
      </c>
      <c r="W4" s="1">
        <v>3</v>
      </c>
      <c r="X4" s="1">
        <v>1997</v>
      </c>
      <c r="Y4" s="1">
        <v>9332</v>
      </c>
    </row>
    <row r="5" spans="2:25">
      <c r="B5" t="s">
        <v>511</v>
      </c>
      <c r="C5" t="s">
        <v>510</v>
      </c>
      <c r="D5" s="1">
        <v>29</v>
      </c>
      <c r="E5" s="1">
        <v>87</v>
      </c>
      <c r="F5" s="1">
        <v>0</v>
      </c>
      <c r="G5" s="1">
        <v>3510</v>
      </c>
      <c r="H5" s="1">
        <v>4466</v>
      </c>
      <c r="I5" s="1">
        <v>240</v>
      </c>
      <c r="J5" s="1">
        <v>132</v>
      </c>
      <c r="K5" s="1">
        <v>3013</v>
      </c>
      <c r="L5" s="1">
        <v>2780</v>
      </c>
      <c r="M5" s="1">
        <v>2</v>
      </c>
      <c r="N5" s="1">
        <v>1092</v>
      </c>
      <c r="O5" s="1">
        <v>198</v>
      </c>
      <c r="P5" s="1">
        <v>1071</v>
      </c>
      <c r="Q5" s="1">
        <v>511</v>
      </c>
      <c r="R5" s="1">
        <v>2554</v>
      </c>
      <c r="S5" s="1">
        <v>0</v>
      </c>
      <c r="T5" s="1">
        <v>8335</v>
      </c>
      <c r="U5" s="1">
        <v>1314</v>
      </c>
      <c r="V5" s="1">
        <v>0</v>
      </c>
      <c r="W5" s="1">
        <v>1750</v>
      </c>
      <c r="X5" s="1">
        <v>4210</v>
      </c>
      <c r="Y5" s="1">
        <v>11389</v>
      </c>
    </row>
    <row r="6" spans="2:25">
      <c r="B6" t="s">
        <v>513</v>
      </c>
      <c r="C6" t="s">
        <v>512</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row>
    <row r="7" spans="2:25">
      <c r="B7" s="16" t="s">
        <v>516</v>
      </c>
      <c r="C7" s="20"/>
      <c r="D7" s="19">
        <f t="shared" ref="D7:K7" si="0">SUM(D4:D6)</f>
        <v>370</v>
      </c>
      <c r="E7" s="19">
        <f t="shared" si="0"/>
        <v>89</v>
      </c>
      <c r="F7" s="19">
        <f t="shared" si="0"/>
        <v>0</v>
      </c>
      <c r="G7" s="19">
        <f t="shared" si="0"/>
        <v>5568</v>
      </c>
      <c r="H7" s="19">
        <f t="shared" si="0"/>
        <v>5462</v>
      </c>
      <c r="I7" s="19">
        <f t="shared" si="0"/>
        <v>256</v>
      </c>
      <c r="J7" s="19">
        <f t="shared" si="0"/>
        <v>157</v>
      </c>
      <c r="K7" s="19">
        <f t="shared" si="0"/>
        <v>4253</v>
      </c>
      <c r="L7" s="19">
        <f>SUM(L4:L6)</f>
        <v>3129</v>
      </c>
      <c r="M7" s="19">
        <f t="shared" ref="M7:Y7" si="1">SUM(M4:M6)</f>
        <v>5</v>
      </c>
      <c r="N7" s="19">
        <f t="shared" si="1"/>
        <v>1094</v>
      </c>
      <c r="O7" s="19">
        <f t="shared" si="1"/>
        <v>198</v>
      </c>
      <c r="P7" s="19">
        <f t="shared" si="1"/>
        <v>1219</v>
      </c>
      <c r="Q7" s="19">
        <f t="shared" si="1"/>
        <v>588</v>
      </c>
      <c r="R7" s="19">
        <f t="shared" si="1"/>
        <v>2994</v>
      </c>
      <c r="S7" s="19">
        <f t="shared" si="1"/>
        <v>0</v>
      </c>
      <c r="T7" s="19">
        <f t="shared" si="1"/>
        <v>9549</v>
      </c>
      <c r="U7" s="19">
        <f t="shared" si="1"/>
        <v>2462</v>
      </c>
      <c r="V7" s="19">
        <f t="shared" si="1"/>
        <v>1</v>
      </c>
      <c r="W7" s="19">
        <f t="shared" si="1"/>
        <v>1753</v>
      </c>
      <c r="X7" s="19">
        <f t="shared" si="1"/>
        <v>6207</v>
      </c>
      <c r="Y7" s="19">
        <f t="shared" si="1"/>
        <v>20721</v>
      </c>
    </row>
    <row r="8" spans="2:25">
      <c r="D8" s="1"/>
      <c r="E8" s="1"/>
      <c r="F8" s="1"/>
      <c r="G8" s="1"/>
      <c r="H8" s="1"/>
      <c r="I8" s="1"/>
      <c r="J8" s="1"/>
      <c r="K8" s="1"/>
      <c r="L8" s="1"/>
      <c r="M8" s="1"/>
      <c r="N8" s="1"/>
      <c r="O8" s="1"/>
      <c r="P8" s="1"/>
      <c r="Q8" s="1"/>
      <c r="R8" s="1"/>
      <c r="S8" s="1"/>
      <c r="T8" s="1"/>
      <c r="U8" s="1"/>
      <c r="V8" s="1"/>
      <c r="W8" s="1"/>
      <c r="X8" s="1"/>
      <c r="Y8" s="1"/>
    </row>
    <row r="9" spans="2:25">
      <c r="B9" t="s">
        <v>515</v>
      </c>
      <c r="C9" t="s">
        <v>514</v>
      </c>
    </row>
    <row r="10" spans="2:25">
      <c r="B10" t="s">
        <v>509</v>
      </c>
      <c r="C10" t="s">
        <v>508</v>
      </c>
      <c r="D10" s="18">
        <f t="shared" ref="D10:P12" si="2">D4*0.005</f>
        <v>1.7050000000000001</v>
      </c>
      <c r="E10" s="18">
        <f t="shared" si="2"/>
        <v>0.01</v>
      </c>
      <c r="F10" s="18">
        <f t="shared" si="2"/>
        <v>0</v>
      </c>
      <c r="G10" s="18">
        <f t="shared" si="2"/>
        <v>10.290000000000001</v>
      </c>
      <c r="H10" s="18">
        <f t="shared" si="2"/>
        <v>4.9800000000000004</v>
      </c>
      <c r="I10" s="18">
        <f t="shared" si="2"/>
        <v>0.08</v>
      </c>
      <c r="J10" s="18">
        <f t="shared" si="2"/>
        <v>0.125</v>
      </c>
      <c r="K10" s="18">
        <f t="shared" si="2"/>
        <v>6.2</v>
      </c>
      <c r="L10" s="18">
        <f>L4*0.005</f>
        <v>1.7450000000000001</v>
      </c>
      <c r="M10" s="18">
        <f t="shared" ref="M10:Y12" si="3">M4*0.005</f>
        <v>1.4999999999999999E-2</v>
      </c>
      <c r="N10" s="18">
        <f t="shared" si="3"/>
        <v>0.01</v>
      </c>
      <c r="O10" s="18">
        <f t="shared" si="3"/>
        <v>0</v>
      </c>
      <c r="P10" s="18">
        <f t="shared" si="3"/>
        <v>0.74</v>
      </c>
      <c r="Q10" s="18">
        <f t="shared" si="3"/>
        <v>0.38500000000000001</v>
      </c>
      <c r="R10" s="18">
        <f t="shared" si="3"/>
        <v>2.2000000000000002</v>
      </c>
      <c r="S10" s="18">
        <f t="shared" si="3"/>
        <v>0</v>
      </c>
      <c r="T10" s="18">
        <f t="shared" si="3"/>
        <v>6.07</v>
      </c>
      <c r="U10" s="18">
        <f t="shared" si="3"/>
        <v>5.74</v>
      </c>
      <c r="V10" s="18">
        <f t="shared" si="3"/>
        <v>5.0000000000000001E-3</v>
      </c>
      <c r="W10" s="18">
        <f t="shared" si="3"/>
        <v>1.4999999999999999E-2</v>
      </c>
      <c r="X10" s="18">
        <f t="shared" si="3"/>
        <v>9.9849999999999994</v>
      </c>
      <c r="Y10" s="18">
        <f t="shared" si="3"/>
        <v>46.660000000000004</v>
      </c>
    </row>
    <row r="11" spans="2:25">
      <c r="B11" t="s">
        <v>511</v>
      </c>
      <c r="C11" t="s">
        <v>510</v>
      </c>
      <c r="D11" s="18">
        <f t="shared" si="2"/>
        <v>0.14499999999999999</v>
      </c>
      <c r="E11" s="18">
        <f t="shared" si="2"/>
        <v>0.435</v>
      </c>
      <c r="F11" s="18">
        <f t="shared" si="2"/>
        <v>0</v>
      </c>
      <c r="G11" s="18">
        <f t="shared" si="2"/>
        <v>17.55</v>
      </c>
      <c r="H11" s="18">
        <f t="shared" si="2"/>
        <v>22.330000000000002</v>
      </c>
      <c r="I11" s="18">
        <f t="shared" si="2"/>
        <v>1.2</v>
      </c>
      <c r="J11" s="18">
        <f t="shared" si="2"/>
        <v>0.66</v>
      </c>
      <c r="K11" s="18">
        <f t="shared" si="2"/>
        <v>15.065</v>
      </c>
      <c r="L11" s="18">
        <f t="shared" si="2"/>
        <v>13.9</v>
      </c>
      <c r="M11" s="18">
        <f t="shared" si="2"/>
        <v>0.01</v>
      </c>
      <c r="N11" s="18">
        <f t="shared" si="2"/>
        <v>5.46</v>
      </c>
      <c r="O11" s="18">
        <f t="shared" si="2"/>
        <v>0.99</v>
      </c>
      <c r="P11" s="18">
        <f t="shared" si="2"/>
        <v>5.3550000000000004</v>
      </c>
      <c r="Q11" s="18">
        <f t="shared" si="3"/>
        <v>2.5550000000000002</v>
      </c>
      <c r="R11" s="18">
        <f t="shared" si="3"/>
        <v>12.77</v>
      </c>
      <c r="S11" s="18">
        <f t="shared" si="3"/>
        <v>0</v>
      </c>
      <c r="T11" s="18">
        <f t="shared" si="3"/>
        <v>41.675000000000004</v>
      </c>
      <c r="U11" s="18">
        <f t="shared" si="3"/>
        <v>6.57</v>
      </c>
      <c r="V11" s="18">
        <f t="shared" si="3"/>
        <v>0</v>
      </c>
      <c r="W11" s="18">
        <f t="shared" si="3"/>
        <v>8.75</v>
      </c>
      <c r="X11" s="18">
        <f t="shared" si="3"/>
        <v>21.05</v>
      </c>
      <c r="Y11" s="18">
        <f t="shared" si="3"/>
        <v>56.945</v>
      </c>
    </row>
    <row r="12" spans="2:25">
      <c r="B12" t="s">
        <v>513</v>
      </c>
      <c r="C12" t="s">
        <v>512</v>
      </c>
      <c r="D12" s="18">
        <f t="shared" si="2"/>
        <v>0</v>
      </c>
      <c r="E12" s="18">
        <f t="shared" si="2"/>
        <v>0</v>
      </c>
      <c r="F12" s="18">
        <f t="shared" si="2"/>
        <v>0</v>
      </c>
      <c r="G12" s="18">
        <f t="shared" si="2"/>
        <v>0</v>
      </c>
      <c r="H12" s="18">
        <f t="shared" si="2"/>
        <v>0</v>
      </c>
      <c r="I12" s="18">
        <f t="shared" si="2"/>
        <v>0</v>
      </c>
      <c r="J12" s="18">
        <f t="shared" si="2"/>
        <v>0</v>
      </c>
      <c r="K12" s="18">
        <f t="shared" si="2"/>
        <v>0</v>
      </c>
      <c r="L12" s="18">
        <f t="shared" si="2"/>
        <v>0</v>
      </c>
      <c r="M12" s="18">
        <f t="shared" si="2"/>
        <v>0</v>
      </c>
      <c r="N12" s="18">
        <f t="shared" si="2"/>
        <v>0</v>
      </c>
      <c r="O12" s="18">
        <f t="shared" si="2"/>
        <v>0</v>
      </c>
      <c r="P12" s="18">
        <f t="shared" si="2"/>
        <v>0</v>
      </c>
      <c r="Q12" s="18">
        <f t="shared" si="3"/>
        <v>0</v>
      </c>
      <c r="R12" s="18">
        <f t="shared" si="3"/>
        <v>0</v>
      </c>
      <c r="S12" s="18">
        <f t="shared" si="3"/>
        <v>0</v>
      </c>
      <c r="T12" s="18">
        <f t="shared" si="3"/>
        <v>0</v>
      </c>
      <c r="U12" s="18">
        <f t="shared" si="3"/>
        <v>0</v>
      </c>
      <c r="V12" s="18">
        <f t="shared" si="3"/>
        <v>0</v>
      </c>
      <c r="W12" s="18">
        <f t="shared" si="3"/>
        <v>0</v>
      </c>
      <c r="X12" s="18">
        <f t="shared" si="3"/>
        <v>0</v>
      </c>
      <c r="Y12" s="18">
        <f t="shared" si="3"/>
        <v>0</v>
      </c>
    </row>
    <row r="13" spans="2:25">
      <c r="B13" s="16" t="s">
        <v>516</v>
      </c>
      <c r="C13" s="19"/>
      <c r="D13" s="158">
        <f t="shared" ref="D13:K13" si="4">SUM(D10:D12)</f>
        <v>1.85</v>
      </c>
      <c r="E13" s="158">
        <f t="shared" si="4"/>
        <v>0.44500000000000001</v>
      </c>
      <c r="F13" s="158">
        <f t="shared" si="4"/>
        <v>0</v>
      </c>
      <c r="G13" s="158">
        <f t="shared" si="4"/>
        <v>27.840000000000003</v>
      </c>
      <c r="H13" s="158">
        <f t="shared" si="4"/>
        <v>27.310000000000002</v>
      </c>
      <c r="I13" s="158">
        <f t="shared" si="4"/>
        <v>1.28</v>
      </c>
      <c r="J13" s="158">
        <f t="shared" si="4"/>
        <v>0.78500000000000003</v>
      </c>
      <c r="K13" s="158">
        <f t="shared" si="4"/>
        <v>21.265000000000001</v>
      </c>
      <c r="L13" s="158">
        <f>SUM(L10:L12)</f>
        <v>15.645</v>
      </c>
      <c r="M13" s="158">
        <f t="shared" ref="M13:Y13" si="5">SUM(M10:M12)</f>
        <v>2.5000000000000001E-2</v>
      </c>
      <c r="N13" s="158">
        <f t="shared" si="5"/>
        <v>5.47</v>
      </c>
      <c r="O13" s="158">
        <f t="shared" si="5"/>
        <v>0.99</v>
      </c>
      <c r="P13" s="158">
        <f t="shared" si="5"/>
        <v>6.0950000000000006</v>
      </c>
      <c r="Q13" s="158">
        <f t="shared" si="5"/>
        <v>2.9400000000000004</v>
      </c>
      <c r="R13" s="158">
        <f t="shared" si="5"/>
        <v>14.969999999999999</v>
      </c>
      <c r="S13" s="158">
        <f t="shared" si="5"/>
        <v>0</v>
      </c>
      <c r="T13" s="158">
        <f t="shared" si="5"/>
        <v>47.745000000000005</v>
      </c>
      <c r="U13" s="158">
        <f t="shared" si="5"/>
        <v>12.31</v>
      </c>
      <c r="V13" s="158">
        <f t="shared" si="5"/>
        <v>5.0000000000000001E-3</v>
      </c>
      <c r="W13" s="158">
        <f t="shared" si="5"/>
        <v>8.7650000000000006</v>
      </c>
      <c r="X13" s="158">
        <f t="shared" si="5"/>
        <v>31.035</v>
      </c>
      <c r="Y13" s="158">
        <f t="shared" si="5"/>
        <v>103.605</v>
      </c>
    </row>
    <row r="17" spans="4:25">
      <c r="D17" s="1"/>
      <c r="E17" s="1"/>
      <c r="F17" s="1"/>
      <c r="G17" s="1"/>
      <c r="H17" s="1"/>
      <c r="I17" s="1"/>
      <c r="J17" s="1"/>
      <c r="K17" s="1"/>
      <c r="L17" s="1"/>
      <c r="M17" s="1"/>
      <c r="N17" s="1"/>
      <c r="O17" s="1"/>
      <c r="P17" s="1"/>
      <c r="Q17" s="1"/>
      <c r="R17" s="1"/>
      <c r="S17" s="1"/>
      <c r="T17" s="1"/>
      <c r="U17" s="1"/>
      <c r="V17" s="1"/>
      <c r="W17" s="1"/>
      <c r="X17" s="1"/>
      <c r="Y17" s="1"/>
    </row>
    <row r="18" spans="4:25">
      <c r="D18" s="1"/>
      <c r="E18" s="1"/>
      <c r="F18" s="1"/>
      <c r="G18" s="1"/>
      <c r="H18" s="1"/>
      <c r="I18" s="1"/>
      <c r="J18" s="1"/>
      <c r="K18" s="1"/>
      <c r="L18" s="1"/>
      <c r="M18" s="1"/>
      <c r="N18" s="1"/>
      <c r="O18" s="1"/>
      <c r="P18" s="1"/>
      <c r="Q18" s="1"/>
      <c r="R18" s="1"/>
      <c r="S18" s="1"/>
      <c r="T18" s="1"/>
      <c r="U18" s="1"/>
      <c r="V18" s="1"/>
      <c r="W18" s="1"/>
      <c r="X18" s="1"/>
      <c r="Y18" s="1"/>
    </row>
    <row r="19" spans="4:25">
      <c r="D19" s="1"/>
      <c r="E19" s="1"/>
      <c r="F19" s="1"/>
      <c r="G19" s="1"/>
      <c r="H19" s="1"/>
      <c r="I19" s="1"/>
      <c r="J19" s="1"/>
      <c r="K19" s="1"/>
      <c r="L19" s="1"/>
      <c r="M19" s="1"/>
      <c r="N19" s="1"/>
      <c r="O19" s="1"/>
      <c r="P19" s="1"/>
      <c r="Q19" s="1"/>
      <c r="R19" s="1"/>
      <c r="S19" s="1"/>
      <c r="T19" s="1"/>
      <c r="U19" s="1"/>
      <c r="V19" s="1"/>
      <c r="W19" s="1"/>
      <c r="X19" s="1"/>
      <c r="Y19" s="1"/>
    </row>
    <row r="20" spans="4:25">
      <c r="D20" s="1"/>
      <c r="E20" s="1"/>
      <c r="F20" s="1"/>
      <c r="G20" s="1"/>
      <c r="H20" s="1"/>
      <c r="I20" s="1"/>
      <c r="J20" s="1"/>
      <c r="K20" s="1"/>
      <c r="L20" s="1"/>
      <c r="M20" s="1"/>
      <c r="N20" s="1"/>
      <c r="O20" s="1"/>
      <c r="P20" s="1"/>
      <c r="Q20" s="1"/>
      <c r="R20" s="1"/>
      <c r="S20" s="1"/>
      <c r="T20" s="1"/>
      <c r="U20" s="1"/>
      <c r="V20" s="1"/>
      <c r="W20" s="1"/>
      <c r="X20" s="1"/>
      <c r="Y20" s="1"/>
    </row>
    <row r="21" spans="4:25">
      <c r="D21" s="1"/>
      <c r="E21" s="1"/>
      <c r="F21" s="1"/>
      <c r="G21" s="1"/>
      <c r="H21" s="1"/>
      <c r="I21" s="1"/>
      <c r="J21" s="1"/>
      <c r="K21" s="1"/>
      <c r="L21" s="1"/>
      <c r="M21" s="1"/>
      <c r="N21" s="1"/>
      <c r="O21" s="1"/>
      <c r="P21" s="1"/>
      <c r="Q21" s="1"/>
      <c r="R21" s="1"/>
      <c r="S21" s="1"/>
      <c r="T21" s="1"/>
      <c r="U21" s="1"/>
      <c r="V21" s="1"/>
      <c r="W21" s="1"/>
      <c r="X21" s="1"/>
      <c r="Y21" s="1"/>
    </row>
    <row r="22" spans="4:25">
      <c r="D22" s="1"/>
      <c r="E22" s="1"/>
      <c r="F22" s="1"/>
      <c r="G22" s="1"/>
      <c r="H22" s="1"/>
      <c r="I22" s="1"/>
      <c r="J22" s="1"/>
      <c r="K22" s="1"/>
      <c r="L22" s="1"/>
      <c r="M22" s="1"/>
      <c r="N22" s="1"/>
      <c r="O22" s="1"/>
      <c r="P22" s="1"/>
      <c r="Q22" s="1"/>
      <c r="R22" s="1"/>
      <c r="S22" s="1"/>
      <c r="T22" s="1"/>
      <c r="U22" s="1"/>
      <c r="V22" s="1"/>
      <c r="W22" s="1"/>
      <c r="X22" s="1"/>
      <c r="Y22" s="1"/>
    </row>
    <row r="23" spans="4:25">
      <c r="D23" s="1"/>
      <c r="E23" s="1"/>
      <c r="F23" s="1"/>
      <c r="G23" s="1"/>
      <c r="H23" s="1"/>
      <c r="I23" s="1"/>
      <c r="J23" s="1"/>
      <c r="K23" s="1"/>
      <c r="L23" s="1"/>
      <c r="M23" s="1"/>
      <c r="N23" s="1"/>
      <c r="O23" s="1"/>
      <c r="P23" s="1"/>
      <c r="Q23" s="1"/>
      <c r="R23" s="1"/>
      <c r="S23" s="1"/>
      <c r="T23" s="1"/>
      <c r="U23" s="1"/>
      <c r="V23" s="1"/>
      <c r="W23" s="1"/>
      <c r="X23" s="1"/>
      <c r="Y23" s="1"/>
    </row>
    <row r="24" spans="4:25">
      <c r="D24" s="1"/>
      <c r="E24" s="1"/>
      <c r="F24" s="1"/>
      <c r="G24" s="1"/>
      <c r="H24" s="1"/>
      <c r="I24" s="1"/>
      <c r="J24" s="1"/>
      <c r="K24" s="1"/>
      <c r="L24" s="1"/>
      <c r="M24" s="1"/>
      <c r="N24" s="1"/>
      <c r="O24" s="1"/>
      <c r="P24" s="1"/>
      <c r="Q24" s="1"/>
      <c r="R24" s="1"/>
      <c r="S24" s="1"/>
      <c r="T24" s="1"/>
      <c r="U24" s="1"/>
      <c r="V24" s="1"/>
      <c r="W24" s="1"/>
      <c r="X24" s="1"/>
      <c r="Y24" s="1"/>
    </row>
    <row r="25" spans="4:25">
      <c r="D25" s="1"/>
      <c r="E25" s="1"/>
      <c r="F25" s="1"/>
      <c r="G25" s="1"/>
      <c r="H25" s="1"/>
      <c r="I25" s="1"/>
      <c r="J25" s="1"/>
      <c r="K25" s="1"/>
      <c r="L25" s="1"/>
      <c r="M25" s="1"/>
      <c r="N25" s="1"/>
      <c r="O25" s="1"/>
      <c r="P25" s="1"/>
      <c r="Q25" s="1"/>
      <c r="R25" s="1"/>
      <c r="S25" s="1"/>
      <c r="T25" s="1"/>
      <c r="U25" s="1"/>
      <c r="V25" s="1"/>
      <c r="W25" s="1"/>
      <c r="X25" s="1"/>
      <c r="Y25" s="1"/>
    </row>
    <row r="26" spans="4:25">
      <c r="D26" s="1"/>
      <c r="E26" s="1"/>
      <c r="F26" s="1"/>
      <c r="G26" s="1"/>
      <c r="H26" s="1"/>
      <c r="I26" s="1"/>
      <c r="J26" s="1"/>
      <c r="K26" s="1"/>
      <c r="L26" s="1"/>
      <c r="M26" s="1"/>
      <c r="N26" s="1"/>
      <c r="O26" s="1"/>
      <c r="P26" s="1"/>
      <c r="Q26" s="1"/>
      <c r="R26" s="1"/>
      <c r="S26" s="1"/>
      <c r="T26" s="1"/>
      <c r="U26" s="1"/>
      <c r="V26" s="1"/>
      <c r="W26" s="1"/>
      <c r="X26" s="1"/>
      <c r="Y26" s="1"/>
    </row>
    <row r="30" spans="4:25">
      <c r="J30" s="1"/>
      <c r="K30" s="1"/>
      <c r="L30" s="1"/>
      <c r="M30" s="1"/>
      <c r="N30" s="1"/>
      <c r="O30" s="1"/>
      <c r="P30" s="1"/>
      <c r="Q30" s="1"/>
      <c r="R30" s="1"/>
      <c r="S30" s="1"/>
    </row>
    <row r="31" spans="4:25">
      <c r="J31" s="1"/>
      <c r="K31" s="1"/>
      <c r="L31" s="1"/>
      <c r="M31" s="1"/>
      <c r="N31" s="1"/>
      <c r="O31" s="1"/>
      <c r="P31" s="1"/>
      <c r="Q31" s="1"/>
      <c r="R31" s="1"/>
      <c r="S31" s="1"/>
    </row>
    <row r="32" spans="4:25">
      <c r="J32" s="1"/>
      <c r="K32" s="1"/>
      <c r="L32" s="1"/>
      <c r="M32" s="1"/>
      <c r="N32" s="1"/>
      <c r="O32" s="1"/>
      <c r="P32" s="1"/>
      <c r="Q32" s="1"/>
      <c r="R32" s="1"/>
      <c r="S32" s="1"/>
    </row>
    <row r="33" spans="10:19">
      <c r="J33" s="1"/>
      <c r="K33" s="1"/>
      <c r="L33" s="1"/>
      <c r="M33" s="1"/>
      <c r="N33" s="1"/>
      <c r="O33" s="1"/>
      <c r="P33" s="1"/>
      <c r="Q33" s="1"/>
      <c r="R33" s="1"/>
      <c r="S33" s="1"/>
    </row>
    <row r="34" spans="10:19">
      <c r="J34" s="1"/>
      <c r="K34" s="1"/>
      <c r="L34" s="1"/>
      <c r="M34" s="1"/>
      <c r="N34" s="1"/>
      <c r="O34" s="1"/>
      <c r="P34" s="1"/>
      <c r="Q34" s="1"/>
      <c r="R34" s="1"/>
      <c r="S34" s="1"/>
    </row>
    <row r="35" spans="10:19">
      <c r="J35" s="1"/>
      <c r="K35" s="1"/>
      <c r="L35" s="1"/>
      <c r="M35" s="1"/>
      <c r="N35" s="1"/>
      <c r="O35" s="1"/>
      <c r="P35" s="1"/>
      <c r="Q35" s="1"/>
      <c r="R35" s="1"/>
      <c r="S35" s="1"/>
    </row>
    <row r="36" spans="10:19">
      <c r="J36" s="1"/>
      <c r="K36" s="1"/>
      <c r="L36" s="1"/>
      <c r="M36" s="1"/>
      <c r="N36" s="1"/>
      <c r="O36" s="1"/>
      <c r="P36" s="1"/>
      <c r="Q36" s="1"/>
      <c r="R36" s="1"/>
      <c r="S36" s="1"/>
    </row>
    <row r="37" spans="10:19">
      <c r="J37" s="1"/>
      <c r="K37" s="1"/>
      <c r="L37" s="1"/>
      <c r="M37" s="1"/>
      <c r="N37" s="1"/>
      <c r="O37" s="1"/>
      <c r="P37" s="1"/>
      <c r="Q37" s="1"/>
      <c r="R37" s="1"/>
      <c r="S37" s="1"/>
    </row>
    <row r="38" spans="10:19">
      <c r="J38" s="1"/>
      <c r="K38" s="1"/>
      <c r="L38" s="1"/>
      <c r="M38" s="1"/>
      <c r="N38" s="1"/>
      <c r="O38" s="1"/>
      <c r="P38" s="1"/>
      <c r="Q38" s="1"/>
      <c r="R38" s="1"/>
      <c r="S38" s="1"/>
    </row>
    <row r="39" spans="10:19">
      <c r="J39" s="1"/>
      <c r="K39" s="1"/>
      <c r="L39" s="1"/>
      <c r="M39" s="1"/>
      <c r="N39" s="1"/>
      <c r="O39" s="1"/>
      <c r="P39" s="1"/>
      <c r="Q39" s="1"/>
      <c r="R39" s="1"/>
      <c r="S39" s="1"/>
    </row>
    <row r="40" spans="10:19">
      <c r="J40" s="1"/>
      <c r="K40" s="1"/>
      <c r="L40" s="1"/>
      <c r="M40" s="1"/>
      <c r="N40" s="1"/>
      <c r="O40" s="1"/>
      <c r="P40" s="1"/>
      <c r="Q40" s="1"/>
      <c r="R40" s="1"/>
      <c r="S40" s="1"/>
    </row>
    <row r="41" spans="10:19">
      <c r="J41" s="1"/>
      <c r="K41" s="1"/>
      <c r="L41" s="1"/>
      <c r="M41" s="1"/>
      <c r="N41" s="1"/>
      <c r="O41" s="1"/>
      <c r="P41" s="1"/>
      <c r="Q41" s="1"/>
      <c r="R41" s="1"/>
      <c r="S41" s="1"/>
    </row>
    <row r="42" spans="10:19">
      <c r="J42" s="1"/>
      <c r="K42" s="1"/>
      <c r="L42" s="1"/>
      <c r="M42" s="1"/>
      <c r="N42" s="1"/>
      <c r="O42" s="1"/>
      <c r="P42" s="1"/>
      <c r="Q42" s="1"/>
      <c r="R42" s="1"/>
      <c r="S42" s="1"/>
    </row>
    <row r="43" spans="10:19">
      <c r="J43" s="1"/>
      <c r="K43" s="1"/>
      <c r="L43" s="1"/>
      <c r="M43" s="1"/>
      <c r="N43" s="1"/>
      <c r="O43" s="1"/>
      <c r="P43" s="1"/>
      <c r="Q43" s="1"/>
      <c r="R43" s="1"/>
      <c r="S43" s="1"/>
    </row>
    <row r="44" spans="10:19">
      <c r="J44" s="1"/>
      <c r="K44" s="1"/>
      <c r="L44" s="1"/>
      <c r="M44" s="1"/>
      <c r="N44" s="1"/>
      <c r="O44" s="1"/>
      <c r="P44" s="1"/>
      <c r="Q44" s="1"/>
      <c r="R44" s="1"/>
      <c r="S44" s="1"/>
    </row>
    <row r="45" spans="10:19">
      <c r="J45" s="1"/>
      <c r="K45" s="1"/>
      <c r="L45" s="1"/>
      <c r="M45" s="1"/>
      <c r="N45" s="1"/>
      <c r="O45" s="1"/>
      <c r="P45" s="1"/>
      <c r="Q45" s="1"/>
      <c r="R45" s="1"/>
      <c r="S45" s="1"/>
    </row>
    <row r="46" spans="10:19">
      <c r="J46" s="1"/>
      <c r="K46" s="1"/>
      <c r="L46" s="1"/>
      <c r="M46" s="1"/>
      <c r="N46" s="1"/>
      <c r="O46" s="1"/>
      <c r="P46" s="1"/>
      <c r="Q46" s="1"/>
      <c r="R46" s="1"/>
      <c r="S46" s="1"/>
    </row>
    <row r="47" spans="10:19">
      <c r="J47" s="1"/>
      <c r="K47" s="1"/>
      <c r="L47" s="1"/>
      <c r="M47" s="1"/>
      <c r="N47" s="1"/>
      <c r="O47" s="1"/>
      <c r="P47" s="1"/>
      <c r="Q47" s="1"/>
      <c r="R47" s="1"/>
      <c r="S47" s="1"/>
    </row>
    <row r="48" spans="10:19">
      <c r="J48" s="1"/>
      <c r="K48" s="1"/>
      <c r="L48" s="1"/>
      <c r="M48" s="1"/>
      <c r="N48" s="1"/>
      <c r="O48" s="1"/>
      <c r="P48" s="1"/>
      <c r="Q48" s="1"/>
      <c r="R48" s="1"/>
      <c r="S48" s="1"/>
    </row>
    <row r="49" spans="10:19">
      <c r="J49" s="1"/>
      <c r="K49" s="1"/>
      <c r="L49" s="1"/>
      <c r="M49" s="1"/>
      <c r="N49" s="1"/>
      <c r="O49" s="1"/>
      <c r="P49" s="1"/>
      <c r="Q49" s="1"/>
      <c r="R49" s="1"/>
      <c r="S49" s="1"/>
    </row>
    <row r="50" spans="10:19">
      <c r="J50" s="1"/>
      <c r="K50" s="1"/>
      <c r="L50" s="1"/>
      <c r="M50" s="1"/>
      <c r="N50" s="1"/>
      <c r="O50" s="1"/>
      <c r="P50" s="1"/>
      <c r="Q50" s="1"/>
      <c r="R50" s="1"/>
      <c r="S50" s="1"/>
    </row>
    <row r="51" spans="10:19">
      <c r="J51" s="1"/>
      <c r="K51" s="1"/>
      <c r="L51" s="1"/>
      <c r="M51" s="1"/>
      <c r="N51" s="1"/>
      <c r="O51" s="1"/>
      <c r="P51" s="1"/>
      <c r="Q51" s="1"/>
      <c r="R51" s="1"/>
      <c r="S51" s="1"/>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tabColor rgb="FF00B0F0"/>
  </sheetPr>
  <dimension ref="B3:Y23"/>
  <sheetViews>
    <sheetView workbookViewId="0">
      <selection activeCell="B23" sqref="B23"/>
    </sheetView>
  </sheetViews>
  <sheetFormatPr defaultRowHeight="14.5"/>
  <cols>
    <col min="2" max="2" width="23.7265625" customWidth="1"/>
    <col min="3" max="3" width="9.54296875" bestFit="1" customWidth="1"/>
    <col min="4" max="4" width="9.7265625" bestFit="1" customWidth="1"/>
    <col min="5" max="5" width="10.7265625" bestFit="1" customWidth="1"/>
    <col min="6" max="6" width="10.54296875" bestFit="1" customWidth="1"/>
    <col min="7" max="8" width="11.7265625" bestFit="1" customWidth="1"/>
    <col min="9" max="9" width="11.54296875" bestFit="1" customWidth="1"/>
    <col min="10" max="16" width="11.7265625" bestFit="1" customWidth="1"/>
    <col min="17" max="17" width="10.7265625" bestFit="1" customWidth="1"/>
    <col min="18" max="18" width="11.54296875" bestFit="1" customWidth="1"/>
    <col min="19" max="19" width="9.7265625" bestFit="1" customWidth="1"/>
    <col min="20" max="23" width="11.54296875" bestFit="1" customWidth="1"/>
    <col min="24" max="24" width="11.7265625" bestFit="1" customWidth="1"/>
    <col min="25" max="25" width="12.54296875" bestFit="1" customWidth="1"/>
  </cols>
  <sheetData>
    <row r="3" spans="2:25">
      <c r="C3" t="s">
        <v>507</v>
      </c>
      <c r="D3" t="s">
        <v>410</v>
      </c>
      <c r="E3" t="s">
        <v>411</v>
      </c>
      <c r="F3" t="s">
        <v>412</v>
      </c>
      <c r="G3" t="s">
        <v>414</v>
      </c>
      <c r="H3" t="s">
        <v>415</v>
      </c>
      <c r="I3" t="s">
        <v>416</v>
      </c>
      <c r="J3" t="s">
        <v>418</v>
      </c>
      <c r="K3" t="s">
        <v>419</v>
      </c>
      <c r="L3" t="s">
        <v>420</v>
      </c>
      <c r="M3" t="s">
        <v>417</v>
      </c>
      <c r="N3" t="s">
        <v>431</v>
      </c>
      <c r="O3" t="s">
        <v>433</v>
      </c>
      <c r="P3" t="s">
        <v>435</v>
      </c>
      <c r="Q3" t="s">
        <v>436</v>
      </c>
      <c r="R3" t="s">
        <v>437</v>
      </c>
      <c r="S3" t="s">
        <v>438</v>
      </c>
      <c r="T3" t="s">
        <v>439</v>
      </c>
      <c r="U3" t="s">
        <v>440</v>
      </c>
      <c r="V3" t="s">
        <v>441</v>
      </c>
      <c r="W3" t="s">
        <v>442</v>
      </c>
      <c r="X3" t="s">
        <v>443</v>
      </c>
      <c r="Y3" t="s">
        <v>448</v>
      </c>
    </row>
    <row r="4" spans="2:25">
      <c r="B4" t="s">
        <v>1073</v>
      </c>
      <c r="C4" t="s">
        <v>508</v>
      </c>
      <c r="D4" s="1">
        <v>32.800000000000004</v>
      </c>
      <c r="E4" s="1">
        <v>0</v>
      </c>
      <c r="F4" s="1">
        <v>0</v>
      </c>
      <c r="G4" s="1">
        <v>5436</v>
      </c>
      <c r="H4" s="1">
        <v>5798.4000000000005</v>
      </c>
      <c r="I4" s="1">
        <v>195.20000000000002</v>
      </c>
      <c r="J4" s="1">
        <v>24.8</v>
      </c>
      <c r="K4" s="1">
        <v>1701.6000000000001</v>
      </c>
      <c r="L4" s="1">
        <v>504.8</v>
      </c>
      <c r="M4" s="1">
        <v>0.8</v>
      </c>
      <c r="N4" s="1">
        <v>97.600000000000009</v>
      </c>
      <c r="O4" s="1">
        <v>0</v>
      </c>
      <c r="P4" s="1">
        <v>639.20000000000005</v>
      </c>
      <c r="Q4" s="1">
        <v>76.800000000000011</v>
      </c>
      <c r="R4" s="1">
        <v>810.40000000000009</v>
      </c>
      <c r="S4" s="1">
        <v>0</v>
      </c>
      <c r="T4" s="1">
        <v>2600.8000000000002</v>
      </c>
      <c r="U4" s="1">
        <v>1656.8000000000002</v>
      </c>
      <c r="V4" s="1">
        <v>0</v>
      </c>
      <c r="W4" s="1">
        <v>0</v>
      </c>
      <c r="X4" s="1">
        <v>3496.8</v>
      </c>
      <c r="Y4" s="1">
        <v>12423.2</v>
      </c>
    </row>
    <row r="5" spans="2:25">
      <c r="B5" t="s">
        <v>718</v>
      </c>
      <c r="C5" t="s">
        <v>510</v>
      </c>
      <c r="D5" s="1">
        <v>28.8</v>
      </c>
      <c r="E5" s="1">
        <v>265.60000000000002</v>
      </c>
      <c r="F5" s="1">
        <v>0</v>
      </c>
      <c r="G5" s="1">
        <v>10606.400000000001</v>
      </c>
      <c r="H5" s="1">
        <v>16250.400000000001</v>
      </c>
      <c r="I5" s="1">
        <v>1448.8000000000002</v>
      </c>
      <c r="J5" s="1">
        <v>208.8</v>
      </c>
      <c r="K5" s="1">
        <v>6695.2000000000007</v>
      </c>
      <c r="L5" s="1">
        <v>8510.4</v>
      </c>
      <c r="M5" s="1">
        <v>4</v>
      </c>
      <c r="N5" s="1">
        <v>4528.8</v>
      </c>
      <c r="O5" s="1">
        <v>1026.4000000000001</v>
      </c>
      <c r="P5" s="1">
        <v>4224</v>
      </c>
      <c r="Q5" s="1">
        <v>1455.2</v>
      </c>
      <c r="R5" s="1">
        <v>6456.8</v>
      </c>
      <c r="S5" s="1">
        <v>0</v>
      </c>
      <c r="T5" s="1">
        <v>14766.400000000001</v>
      </c>
      <c r="U5" s="1">
        <v>4884</v>
      </c>
      <c r="V5" s="1">
        <v>23.200000000000003</v>
      </c>
      <c r="W5" s="1">
        <v>5982.4000000000005</v>
      </c>
      <c r="X5" s="1">
        <v>13943.2</v>
      </c>
      <c r="Y5" s="1">
        <v>25740</v>
      </c>
    </row>
    <row r="6" spans="2:25">
      <c r="B6" t="s">
        <v>1069</v>
      </c>
      <c r="C6" t="s">
        <v>512</v>
      </c>
      <c r="D6" s="1">
        <v>0</v>
      </c>
      <c r="E6" s="1">
        <v>2293.6</v>
      </c>
      <c r="F6" s="1">
        <v>0</v>
      </c>
      <c r="G6" s="1">
        <v>0</v>
      </c>
      <c r="H6" s="1">
        <v>3711.2000000000003</v>
      </c>
      <c r="I6" s="1">
        <v>1291.2</v>
      </c>
      <c r="J6" s="1">
        <v>4435.2</v>
      </c>
      <c r="K6" s="1">
        <v>13688.800000000001</v>
      </c>
      <c r="L6" s="1">
        <v>17384.8</v>
      </c>
      <c r="M6" s="1">
        <v>612</v>
      </c>
      <c r="N6" s="1">
        <v>3790.4</v>
      </c>
      <c r="O6" s="1">
        <v>19611.2</v>
      </c>
      <c r="P6" s="1">
        <v>4974.4000000000005</v>
      </c>
      <c r="Q6" s="1">
        <v>1422.4</v>
      </c>
      <c r="R6" s="1">
        <v>3256</v>
      </c>
      <c r="S6" s="1">
        <v>468.8</v>
      </c>
      <c r="T6" s="1">
        <v>7.2</v>
      </c>
      <c r="U6" s="1">
        <v>9364</v>
      </c>
      <c r="V6" s="1">
        <v>1441.6000000000001</v>
      </c>
      <c r="W6" s="1">
        <v>7749.6</v>
      </c>
      <c r="X6" s="1">
        <v>21345.600000000002</v>
      </c>
      <c r="Y6" s="1">
        <v>90503.200000000012</v>
      </c>
    </row>
    <row r="7" spans="2:25">
      <c r="B7" t="s">
        <v>1077</v>
      </c>
      <c r="C7" t="s">
        <v>512</v>
      </c>
      <c r="D7" s="1">
        <v>0</v>
      </c>
      <c r="E7" s="1">
        <v>5394</v>
      </c>
      <c r="F7" s="1">
        <v>8354</v>
      </c>
      <c r="G7" s="1">
        <v>0</v>
      </c>
      <c r="H7" s="1">
        <v>1882</v>
      </c>
      <c r="I7" s="1">
        <v>1678</v>
      </c>
      <c r="J7" s="1">
        <v>56236</v>
      </c>
      <c r="K7" s="1">
        <v>10600</v>
      </c>
      <c r="L7" s="1">
        <v>81013</v>
      </c>
      <c r="M7" s="1">
        <v>28872</v>
      </c>
      <c r="N7" s="1">
        <v>10596</v>
      </c>
      <c r="O7" s="1">
        <v>118487</v>
      </c>
      <c r="P7" s="1">
        <v>65812</v>
      </c>
      <c r="Q7" s="1">
        <v>19</v>
      </c>
      <c r="R7" s="1">
        <v>8045</v>
      </c>
      <c r="S7" s="1">
        <v>24986</v>
      </c>
      <c r="T7" s="1">
        <v>0</v>
      </c>
      <c r="U7" s="1">
        <v>1076</v>
      </c>
      <c r="V7" s="1">
        <v>11523</v>
      </c>
      <c r="W7" s="1">
        <v>5930</v>
      </c>
      <c r="X7" s="1">
        <v>30379</v>
      </c>
      <c r="Y7" s="1">
        <v>193649</v>
      </c>
    </row>
    <row r="8" spans="2:25">
      <c r="B8" t="s">
        <v>1074</v>
      </c>
      <c r="C8" t="s">
        <v>508</v>
      </c>
      <c r="D8" s="1">
        <v>308.2</v>
      </c>
      <c r="E8" s="1">
        <v>1344</v>
      </c>
      <c r="F8" s="1">
        <v>408</v>
      </c>
      <c r="G8" s="1">
        <v>5079</v>
      </c>
      <c r="H8" s="1">
        <v>16873.599999999999</v>
      </c>
      <c r="I8" s="1">
        <v>3520.8</v>
      </c>
      <c r="J8" s="1">
        <v>5753.2</v>
      </c>
      <c r="K8" s="1">
        <v>19244.400000000001</v>
      </c>
      <c r="L8" s="1">
        <v>19617.2</v>
      </c>
      <c r="M8" s="1">
        <v>5664.2</v>
      </c>
      <c r="N8" s="1">
        <v>3193.4</v>
      </c>
      <c r="O8" s="1">
        <v>5341</v>
      </c>
      <c r="P8" s="1">
        <v>16976.8</v>
      </c>
      <c r="Q8" s="1">
        <v>859.2</v>
      </c>
      <c r="R8" s="1">
        <v>5113.6000000000004</v>
      </c>
      <c r="S8" s="1">
        <v>5</v>
      </c>
      <c r="T8" s="1">
        <v>1977.1999999999998</v>
      </c>
      <c r="U8" s="1">
        <v>5133.2</v>
      </c>
      <c r="V8" s="1">
        <v>2216</v>
      </c>
      <c r="W8" s="1">
        <v>801</v>
      </c>
      <c r="X8" s="1">
        <v>17812.2</v>
      </c>
      <c r="Y8" s="1">
        <v>19299.8</v>
      </c>
    </row>
    <row r="9" spans="2:25">
      <c r="B9" t="s">
        <v>1075</v>
      </c>
      <c r="C9" t="s">
        <v>510</v>
      </c>
      <c r="D9" s="1">
        <v>0.19999999999999929</v>
      </c>
      <c r="E9" s="1">
        <v>2493.4</v>
      </c>
      <c r="F9" s="1">
        <v>420</v>
      </c>
      <c r="G9" s="1">
        <v>3.5999999999985448</v>
      </c>
      <c r="H9" s="1">
        <v>1569.5999999999985</v>
      </c>
      <c r="I9" s="1">
        <v>2586.1999999999998</v>
      </c>
      <c r="J9" s="1">
        <v>8143.2</v>
      </c>
      <c r="K9" s="1">
        <v>5994.7999999999993</v>
      </c>
      <c r="L9" s="1">
        <v>11315.6</v>
      </c>
      <c r="M9" s="1">
        <v>9020</v>
      </c>
      <c r="N9" s="1">
        <v>6760.2</v>
      </c>
      <c r="O9" s="1">
        <v>9092.6</v>
      </c>
      <c r="P9" s="1">
        <v>11224</v>
      </c>
      <c r="Q9" s="1">
        <v>430.79999999999995</v>
      </c>
      <c r="R9" s="1">
        <v>3016.2</v>
      </c>
      <c r="S9" s="1">
        <v>61</v>
      </c>
      <c r="T9" s="1">
        <v>-0.40000000000145519</v>
      </c>
      <c r="U9" s="1">
        <v>816</v>
      </c>
      <c r="V9" s="1">
        <v>4016.8</v>
      </c>
      <c r="W9" s="1">
        <v>1394.5999999999995</v>
      </c>
      <c r="X9" s="1">
        <v>14974.8</v>
      </c>
      <c r="Y9" s="1">
        <v>29262</v>
      </c>
    </row>
    <row r="10" spans="2:25">
      <c r="B10" t="s">
        <v>1076</v>
      </c>
      <c r="C10" t="s">
        <v>512</v>
      </c>
      <c r="D10" s="1">
        <v>0</v>
      </c>
      <c r="E10" s="1">
        <v>685.40000000000009</v>
      </c>
      <c r="F10" s="1">
        <v>456</v>
      </c>
      <c r="G10" s="1">
        <v>0</v>
      </c>
      <c r="H10" s="1">
        <v>995.79999999999973</v>
      </c>
      <c r="I10" s="1">
        <v>1722.8</v>
      </c>
      <c r="J10" s="1">
        <v>12001.8</v>
      </c>
      <c r="K10" s="1">
        <v>645.19999999999891</v>
      </c>
      <c r="L10" s="1">
        <v>8902.2000000000007</v>
      </c>
      <c r="M10" s="1">
        <v>15974</v>
      </c>
      <c r="N10" s="1">
        <v>6745.6</v>
      </c>
      <c r="O10" s="1">
        <v>11978.8</v>
      </c>
      <c r="P10" s="1">
        <v>14090.599999999999</v>
      </c>
      <c r="Q10" s="1">
        <v>-0.40000000000009095</v>
      </c>
      <c r="R10" s="1">
        <v>11</v>
      </c>
      <c r="S10" s="1">
        <v>222.2</v>
      </c>
      <c r="T10" s="1">
        <v>-0.20000000000000018</v>
      </c>
      <c r="U10" s="1">
        <v>813</v>
      </c>
      <c r="V10" s="1">
        <v>3742.3999999999996</v>
      </c>
      <c r="W10" s="1">
        <v>0.3999999999996362</v>
      </c>
      <c r="X10" s="1">
        <v>8957.3999999999978</v>
      </c>
      <c r="Y10" s="1">
        <v>30708.799999999988</v>
      </c>
    </row>
    <row r="11" spans="2:25">
      <c r="B11" s="16" t="s">
        <v>1089</v>
      </c>
      <c r="C11" s="20"/>
      <c r="D11" s="19">
        <f>SUM(D4:D6,D8:D10)</f>
        <v>370</v>
      </c>
      <c r="E11" s="19">
        <f t="shared" ref="E11:Y11" si="0">SUM(E4:E6,E8:E10)</f>
        <v>7082</v>
      </c>
      <c r="F11" s="19">
        <f t="shared" si="0"/>
        <v>1284</v>
      </c>
      <c r="G11" s="19">
        <f t="shared" si="0"/>
        <v>21125</v>
      </c>
      <c r="H11" s="19">
        <f t="shared" si="0"/>
        <v>45199.000000000007</v>
      </c>
      <c r="I11" s="19">
        <f t="shared" si="0"/>
        <v>10765</v>
      </c>
      <c r="J11" s="19">
        <f t="shared" si="0"/>
        <v>30567</v>
      </c>
      <c r="K11" s="19">
        <f t="shared" si="0"/>
        <v>47970</v>
      </c>
      <c r="L11" s="19">
        <f t="shared" si="0"/>
        <v>66235</v>
      </c>
      <c r="M11" s="19">
        <f t="shared" si="0"/>
        <v>31275</v>
      </c>
      <c r="N11" s="19">
        <f t="shared" si="0"/>
        <v>25116</v>
      </c>
      <c r="O11" s="19">
        <f t="shared" si="0"/>
        <v>47050</v>
      </c>
      <c r="P11" s="19">
        <f t="shared" si="0"/>
        <v>52129</v>
      </c>
      <c r="Q11" s="19">
        <f t="shared" si="0"/>
        <v>4244</v>
      </c>
      <c r="R11" s="19">
        <f t="shared" si="0"/>
        <v>18664</v>
      </c>
      <c r="S11" s="19">
        <f t="shared" si="0"/>
        <v>757</v>
      </c>
      <c r="T11" s="19">
        <f t="shared" si="0"/>
        <v>19351</v>
      </c>
      <c r="U11" s="19">
        <f t="shared" si="0"/>
        <v>22667</v>
      </c>
      <c r="V11" s="19">
        <f t="shared" si="0"/>
        <v>11440</v>
      </c>
      <c r="W11" s="19">
        <f t="shared" si="0"/>
        <v>15927.999999999998</v>
      </c>
      <c r="X11" s="19">
        <f t="shared" si="0"/>
        <v>80530</v>
      </c>
      <c r="Y11" s="19">
        <f t="shared" si="0"/>
        <v>207937</v>
      </c>
    </row>
    <row r="12" spans="2:25">
      <c r="B12" s="16" t="s">
        <v>516</v>
      </c>
      <c r="C12" s="16"/>
      <c r="D12" s="160">
        <f>SUM(D4:D10)</f>
        <v>370</v>
      </c>
      <c r="E12" s="160">
        <f t="shared" ref="E12:Y12" si="1">SUM(E4:E10)</f>
        <v>12476</v>
      </c>
      <c r="F12" s="160">
        <f t="shared" si="1"/>
        <v>9638</v>
      </c>
      <c r="G12" s="160">
        <f t="shared" si="1"/>
        <v>21125</v>
      </c>
      <c r="H12" s="160">
        <f t="shared" si="1"/>
        <v>47081.000000000007</v>
      </c>
      <c r="I12" s="160">
        <f t="shared" si="1"/>
        <v>12443</v>
      </c>
      <c r="J12" s="160">
        <f t="shared" si="1"/>
        <v>86803</v>
      </c>
      <c r="K12" s="160">
        <f t="shared" si="1"/>
        <v>58570</v>
      </c>
      <c r="L12" s="160">
        <f t="shared" si="1"/>
        <v>147248</v>
      </c>
      <c r="M12" s="160">
        <f t="shared" si="1"/>
        <v>60147</v>
      </c>
      <c r="N12" s="160">
        <f t="shared" si="1"/>
        <v>35712.000000000007</v>
      </c>
      <c r="O12" s="160">
        <f t="shared" si="1"/>
        <v>165537</v>
      </c>
      <c r="P12" s="160">
        <f t="shared" si="1"/>
        <v>117941</v>
      </c>
      <c r="Q12" s="160">
        <f t="shared" si="1"/>
        <v>4263</v>
      </c>
      <c r="R12" s="160">
        <f t="shared" si="1"/>
        <v>26709.000000000004</v>
      </c>
      <c r="S12" s="160">
        <f t="shared" si="1"/>
        <v>25743</v>
      </c>
      <c r="T12" s="160">
        <f t="shared" si="1"/>
        <v>19351</v>
      </c>
      <c r="U12" s="160">
        <f t="shared" si="1"/>
        <v>23743</v>
      </c>
      <c r="V12" s="160">
        <f t="shared" si="1"/>
        <v>22963</v>
      </c>
      <c r="W12" s="160">
        <f t="shared" si="1"/>
        <v>21858</v>
      </c>
      <c r="X12" s="160">
        <f t="shared" si="1"/>
        <v>110909</v>
      </c>
      <c r="Y12" s="160">
        <f t="shared" si="1"/>
        <v>401586</v>
      </c>
    </row>
    <row r="13" spans="2:25">
      <c r="D13" s="1"/>
      <c r="E13" s="1"/>
      <c r="F13" s="1"/>
      <c r="G13" s="1"/>
      <c r="H13" s="1"/>
      <c r="I13" s="1"/>
      <c r="J13" s="1"/>
      <c r="K13" s="1"/>
      <c r="L13" s="1"/>
      <c r="M13" s="1"/>
      <c r="N13" s="1"/>
      <c r="O13" s="1"/>
      <c r="P13" s="1"/>
      <c r="Q13" s="1"/>
      <c r="R13" s="1"/>
      <c r="S13" s="1"/>
      <c r="T13" s="1"/>
      <c r="U13" s="1"/>
      <c r="V13" s="1"/>
      <c r="W13" s="1"/>
      <c r="X13" s="1"/>
      <c r="Y13" s="1"/>
    </row>
    <row r="14" spans="2:25">
      <c r="B14" t="s">
        <v>515</v>
      </c>
      <c r="C14" t="s">
        <v>514</v>
      </c>
      <c r="D14" s="1"/>
      <c r="E14" s="1"/>
      <c r="F14" s="1"/>
      <c r="G14" s="1"/>
      <c r="H14" s="1"/>
      <c r="I14" s="1"/>
      <c r="J14" s="1"/>
      <c r="K14" s="1"/>
      <c r="L14" s="1"/>
      <c r="M14" s="1"/>
      <c r="N14" s="1"/>
      <c r="O14" s="1"/>
      <c r="P14" s="1"/>
      <c r="Q14" s="1"/>
      <c r="R14" s="1"/>
      <c r="S14" s="1"/>
      <c r="T14" s="1"/>
      <c r="U14" s="1"/>
      <c r="V14" s="1"/>
      <c r="W14" s="1"/>
      <c r="X14" s="1"/>
      <c r="Y14" s="1"/>
    </row>
    <row r="15" spans="2:25">
      <c r="B15" t="s">
        <v>1073</v>
      </c>
      <c r="C15" t="s">
        <v>508</v>
      </c>
      <c r="D15" s="1">
        <v>0.16400000000000003</v>
      </c>
      <c r="E15" s="1">
        <v>0</v>
      </c>
      <c r="F15" s="1">
        <v>0</v>
      </c>
      <c r="G15" s="1">
        <v>27.18</v>
      </c>
      <c r="H15" s="1">
        <v>28.992000000000004</v>
      </c>
      <c r="I15" s="1">
        <v>0.97600000000000009</v>
      </c>
      <c r="J15" s="1">
        <v>0.12400000000000001</v>
      </c>
      <c r="K15" s="1">
        <v>8.5080000000000009</v>
      </c>
      <c r="L15" s="1">
        <v>2.524</v>
      </c>
      <c r="M15" s="1">
        <v>4.0000000000000001E-3</v>
      </c>
      <c r="N15" s="1">
        <v>0.48800000000000004</v>
      </c>
      <c r="O15" s="1">
        <v>0</v>
      </c>
      <c r="P15" s="1">
        <v>3.1960000000000002</v>
      </c>
      <c r="Q15" s="1">
        <v>0.38400000000000006</v>
      </c>
      <c r="R15" s="1">
        <v>4.0520000000000005</v>
      </c>
      <c r="S15" s="1">
        <v>0</v>
      </c>
      <c r="T15" s="1">
        <v>13.004000000000001</v>
      </c>
      <c r="U15" s="1">
        <v>8.2840000000000007</v>
      </c>
      <c r="V15" s="1">
        <v>0</v>
      </c>
      <c r="W15" s="1">
        <v>0</v>
      </c>
      <c r="X15" s="1">
        <v>17.484000000000002</v>
      </c>
      <c r="Y15" s="1">
        <v>62.116000000000007</v>
      </c>
    </row>
    <row r="16" spans="2:25">
      <c r="B16" t="s">
        <v>718</v>
      </c>
      <c r="C16" t="s">
        <v>510</v>
      </c>
      <c r="D16" s="1">
        <v>0.14400000000000002</v>
      </c>
      <c r="E16" s="1">
        <v>1.3280000000000001</v>
      </c>
      <c r="F16" s="1">
        <v>0</v>
      </c>
      <c r="G16" s="1">
        <v>53.032000000000011</v>
      </c>
      <c r="H16" s="1">
        <v>81.25200000000001</v>
      </c>
      <c r="I16" s="1">
        <v>7.2440000000000007</v>
      </c>
      <c r="J16" s="1">
        <v>1.044</v>
      </c>
      <c r="K16" s="1">
        <v>33.476000000000006</v>
      </c>
      <c r="L16" s="1">
        <v>42.552</v>
      </c>
      <c r="M16" s="1">
        <v>0.02</v>
      </c>
      <c r="N16" s="1">
        <v>22.644000000000002</v>
      </c>
      <c r="O16" s="1">
        <v>5.1320000000000006</v>
      </c>
      <c r="P16" s="1">
        <v>21.12</v>
      </c>
      <c r="Q16" s="1">
        <v>7.2760000000000007</v>
      </c>
      <c r="R16" s="1">
        <v>32.283999999999999</v>
      </c>
      <c r="S16" s="1">
        <v>0</v>
      </c>
      <c r="T16" s="1">
        <v>73.832000000000008</v>
      </c>
      <c r="U16" s="1">
        <v>24.42</v>
      </c>
      <c r="V16" s="1">
        <v>0.11600000000000002</v>
      </c>
      <c r="W16" s="1">
        <v>29.912000000000003</v>
      </c>
      <c r="X16" s="1">
        <v>69.716000000000008</v>
      </c>
      <c r="Y16" s="1">
        <v>128.69999999999999</v>
      </c>
    </row>
    <row r="17" spans="2:25">
      <c r="B17" t="s">
        <v>1069</v>
      </c>
      <c r="C17" t="s">
        <v>512</v>
      </c>
      <c r="D17" s="1">
        <v>0</v>
      </c>
      <c r="E17" s="1">
        <v>11.468</v>
      </c>
      <c r="F17" s="1">
        <v>0</v>
      </c>
      <c r="G17" s="1">
        <v>0</v>
      </c>
      <c r="H17" s="1">
        <v>18.556000000000001</v>
      </c>
      <c r="I17" s="1">
        <v>6.4560000000000004</v>
      </c>
      <c r="J17" s="1">
        <v>22.175999999999998</v>
      </c>
      <c r="K17" s="1">
        <v>68.444000000000003</v>
      </c>
      <c r="L17" s="1">
        <v>86.923999999999992</v>
      </c>
      <c r="M17" s="1">
        <v>3.06</v>
      </c>
      <c r="N17" s="1">
        <v>18.952000000000002</v>
      </c>
      <c r="O17" s="1">
        <v>98.056000000000012</v>
      </c>
      <c r="P17" s="1">
        <v>24.872000000000003</v>
      </c>
      <c r="Q17" s="1">
        <v>7.112000000000001</v>
      </c>
      <c r="R17" s="1">
        <v>16.28</v>
      </c>
      <c r="S17" s="1">
        <v>2.3440000000000003</v>
      </c>
      <c r="T17" s="1">
        <v>3.6000000000000004E-2</v>
      </c>
      <c r="U17" s="1">
        <v>46.82</v>
      </c>
      <c r="V17" s="1">
        <v>7.2080000000000011</v>
      </c>
      <c r="W17" s="1">
        <v>38.748000000000005</v>
      </c>
      <c r="X17" s="1">
        <v>106.72800000000001</v>
      </c>
      <c r="Y17" s="1">
        <v>452.51600000000008</v>
      </c>
    </row>
    <row r="18" spans="2:25">
      <c r="B18" t="s">
        <v>1077</v>
      </c>
      <c r="C18" t="s">
        <v>512</v>
      </c>
      <c r="D18" s="1">
        <v>0</v>
      </c>
      <c r="E18" s="1">
        <v>26.97</v>
      </c>
      <c r="F18" s="1">
        <v>41.77</v>
      </c>
      <c r="G18" s="1">
        <v>0</v>
      </c>
      <c r="H18" s="1">
        <v>9.41</v>
      </c>
      <c r="I18" s="1">
        <v>8.39</v>
      </c>
      <c r="J18" s="1">
        <v>281.18</v>
      </c>
      <c r="K18" s="1">
        <v>53</v>
      </c>
      <c r="L18" s="1">
        <v>405.065</v>
      </c>
      <c r="M18" s="1">
        <v>144.36000000000001</v>
      </c>
      <c r="N18" s="1">
        <v>52.980000000000004</v>
      </c>
      <c r="O18" s="1">
        <v>592.43500000000006</v>
      </c>
      <c r="P18" s="1">
        <v>329.06</v>
      </c>
      <c r="Q18" s="1">
        <v>9.5000000000000001E-2</v>
      </c>
      <c r="R18" s="1">
        <v>40.225000000000001</v>
      </c>
      <c r="S18" s="1">
        <v>124.93</v>
      </c>
      <c r="T18" s="1">
        <v>0</v>
      </c>
      <c r="U18" s="1">
        <v>5.38</v>
      </c>
      <c r="V18" s="1">
        <v>57.615000000000002</v>
      </c>
      <c r="W18" s="1">
        <v>29.650000000000002</v>
      </c>
      <c r="X18" s="1">
        <v>151.89500000000001</v>
      </c>
      <c r="Y18" s="1">
        <v>968.245</v>
      </c>
    </row>
    <row r="19" spans="2:25">
      <c r="B19" t="s">
        <v>1074</v>
      </c>
      <c r="C19" t="s">
        <v>508</v>
      </c>
      <c r="D19" s="1">
        <v>1.5409999999999999</v>
      </c>
      <c r="E19" s="1">
        <v>6.72</v>
      </c>
      <c r="F19" s="1">
        <v>2.04</v>
      </c>
      <c r="G19" s="1">
        <v>25.395</v>
      </c>
      <c r="H19" s="1">
        <v>84.367999999999995</v>
      </c>
      <c r="I19" s="1">
        <v>17.604000000000003</v>
      </c>
      <c r="J19" s="1">
        <v>28.765999999999998</v>
      </c>
      <c r="K19" s="1">
        <v>96.222000000000008</v>
      </c>
      <c r="L19" s="1">
        <v>98.086000000000013</v>
      </c>
      <c r="M19" s="1">
        <v>28.320999999999998</v>
      </c>
      <c r="N19" s="1">
        <v>15.967000000000001</v>
      </c>
      <c r="O19" s="1">
        <v>26.705000000000002</v>
      </c>
      <c r="P19" s="1">
        <v>84.884</v>
      </c>
      <c r="Q19" s="1">
        <v>4.2960000000000003</v>
      </c>
      <c r="R19" s="1">
        <v>25.568000000000001</v>
      </c>
      <c r="S19" s="1">
        <v>2.5000000000000001E-2</v>
      </c>
      <c r="T19" s="1">
        <v>9.8859999999999992</v>
      </c>
      <c r="U19" s="1">
        <v>25.666</v>
      </c>
      <c r="V19" s="1">
        <v>11.08</v>
      </c>
      <c r="W19" s="1">
        <v>4.0049999999999999</v>
      </c>
      <c r="X19" s="1">
        <v>89.061000000000007</v>
      </c>
      <c r="Y19" s="1">
        <v>96.498999999999995</v>
      </c>
    </row>
    <row r="20" spans="2:25">
      <c r="B20" t="s">
        <v>1075</v>
      </c>
      <c r="C20" t="s">
        <v>510</v>
      </c>
      <c r="D20" s="1">
        <v>9.9999999999999655E-4</v>
      </c>
      <c r="E20" s="1">
        <v>12.467000000000001</v>
      </c>
      <c r="F20" s="1">
        <v>2.1</v>
      </c>
      <c r="G20" s="1">
        <v>1.7999999999992723E-2</v>
      </c>
      <c r="H20" s="1">
        <v>7.8479999999999928</v>
      </c>
      <c r="I20" s="1">
        <v>12.930999999999999</v>
      </c>
      <c r="J20" s="1">
        <v>40.716000000000001</v>
      </c>
      <c r="K20" s="1">
        <v>29.973999999999997</v>
      </c>
      <c r="L20" s="1">
        <v>56.578000000000003</v>
      </c>
      <c r="M20" s="1">
        <v>45.1</v>
      </c>
      <c r="N20" s="1">
        <v>33.801000000000002</v>
      </c>
      <c r="O20" s="1">
        <v>45.463000000000001</v>
      </c>
      <c r="P20" s="1">
        <v>56.120000000000005</v>
      </c>
      <c r="Q20" s="1">
        <v>2.1539999999999999</v>
      </c>
      <c r="R20" s="1">
        <v>15.081</v>
      </c>
      <c r="S20" s="1">
        <v>0.30499999999999999</v>
      </c>
      <c r="T20" s="1">
        <v>-2.0000000000072759E-3</v>
      </c>
      <c r="U20" s="1">
        <v>4.08</v>
      </c>
      <c r="V20" s="1">
        <v>20.084</v>
      </c>
      <c r="W20" s="1">
        <v>6.9729999999999972</v>
      </c>
      <c r="X20" s="1">
        <v>74.873999999999995</v>
      </c>
      <c r="Y20" s="1">
        <v>146.31</v>
      </c>
    </row>
    <row r="21" spans="2:25">
      <c r="B21" t="s">
        <v>1076</v>
      </c>
      <c r="C21" t="s">
        <v>512</v>
      </c>
      <c r="D21" s="1">
        <v>0</v>
      </c>
      <c r="E21" s="1">
        <v>3.4270000000000005</v>
      </c>
      <c r="F21" s="1">
        <v>2.2800000000000002</v>
      </c>
      <c r="G21" s="1">
        <v>0</v>
      </c>
      <c r="H21" s="1">
        <v>4.9789999999999983</v>
      </c>
      <c r="I21" s="1">
        <v>8.6140000000000008</v>
      </c>
      <c r="J21" s="1">
        <v>60.009</v>
      </c>
      <c r="K21" s="1">
        <v>3.2259999999999946</v>
      </c>
      <c r="L21" s="1">
        <v>44.511000000000003</v>
      </c>
      <c r="M21" s="1">
        <v>79.87</v>
      </c>
      <c r="N21" s="1">
        <v>33.728000000000002</v>
      </c>
      <c r="O21" s="1">
        <v>59.893999999999998</v>
      </c>
      <c r="P21" s="1">
        <v>70.452999999999989</v>
      </c>
      <c r="Q21" s="1">
        <v>-2.000000000000455E-3</v>
      </c>
      <c r="R21" s="1">
        <v>5.5E-2</v>
      </c>
      <c r="S21" s="1">
        <v>1.111</v>
      </c>
      <c r="T21" s="1">
        <v>-1.0000000000000009E-3</v>
      </c>
      <c r="U21" s="1">
        <v>4.0650000000000004</v>
      </c>
      <c r="V21" s="1">
        <v>18.712</v>
      </c>
      <c r="W21" s="1">
        <v>1.9999999999981812E-3</v>
      </c>
      <c r="X21" s="1">
        <v>44.786999999999992</v>
      </c>
      <c r="Y21" s="1">
        <v>153.54399999999995</v>
      </c>
    </row>
    <row r="22" spans="2:25">
      <c r="B22" s="16" t="s">
        <v>1089</v>
      </c>
      <c r="C22" s="20"/>
      <c r="D22" s="19">
        <f>SUM(D15:D17,D19:D21)</f>
        <v>1.8499999999999999</v>
      </c>
      <c r="E22" s="19">
        <f t="shared" ref="E22" si="2">SUM(E15:E17,E19:E21)</f>
        <v>35.409999999999997</v>
      </c>
      <c r="F22" s="19">
        <f t="shared" ref="F22" si="3">SUM(F15:F17,F19:F21)</f>
        <v>6.4200000000000008</v>
      </c>
      <c r="G22" s="19">
        <f t="shared" ref="G22" si="4">SUM(G15:G17,G19:G21)</f>
        <v>105.625</v>
      </c>
      <c r="H22" s="19">
        <f t="shared" ref="H22" si="5">SUM(H15:H17,H19:H21)</f>
        <v>225.99499999999998</v>
      </c>
      <c r="I22" s="19">
        <f t="shared" ref="I22" si="6">SUM(I15:I17,I19:I21)</f>
        <v>53.825000000000003</v>
      </c>
      <c r="J22" s="19">
        <f t="shared" ref="J22" si="7">SUM(J15:J17,J19:J21)</f>
        <v>152.83499999999998</v>
      </c>
      <c r="K22" s="19">
        <f t="shared" ref="K22" si="8">SUM(K15:K17,K19:K21)</f>
        <v>239.85000000000002</v>
      </c>
      <c r="L22" s="19">
        <f t="shared" ref="L22" si="9">SUM(L15:L17,L19:L21)</f>
        <v>331.17500000000001</v>
      </c>
      <c r="M22" s="19">
        <f t="shared" ref="M22" si="10">SUM(M15:M17,M19:M21)</f>
        <v>156.375</v>
      </c>
      <c r="N22" s="19">
        <f t="shared" ref="N22" si="11">SUM(N15:N17,N19:N21)</f>
        <v>125.58000000000001</v>
      </c>
      <c r="O22" s="19">
        <f t="shared" ref="O22" si="12">SUM(O15:O17,O19:O21)</f>
        <v>235.25000000000003</v>
      </c>
      <c r="P22" s="19">
        <f t="shared" ref="P22" si="13">SUM(P15:P17,P19:P21)</f>
        <v>260.64499999999998</v>
      </c>
      <c r="Q22" s="19">
        <f t="shared" ref="Q22" si="14">SUM(Q15:Q17,Q19:Q21)</f>
        <v>21.220000000000002</v>
      </c>
      <c r="R22" s="19">
        <f t="shared" ref="R22" si="15">SUM(R15:R17,R19:R21)</f>
        <v>93.320000000000007</v>
      </c>
      <c r="S22" s="19">
        <f t="shared" ref="S22" si="16">SUM(S15:S17,S19:S21)</f>
        <v>3.7850000000000001</v>
      </c>
      <c r="T22" s="19">
        <f t="shared" ref="T22" si="17">SUM(T15:T17,T19:T21)</f>
        <v>96.754999999999995</v>
      </c>
      <c r="U22" s="19">
        <f t="shared" ref="U22" si="18">SUM(U15:U17,U19:U21)</f>
        <v>113.33499999999999</v>
      </c>
      <c r="V22" s="19">
        <f t="shared" ref="V22" si="19">SUM(V15:V17,V19:V21)</f>
        <v>57.2</v>
      </c>
      <c r="W22" s="19">
        <f t="shared" ref="W22" si="20">SUM(W15:W17,W19:W21)</f>
        <v>79.64</v>
      </c>
      <c r="X22" s="19">
        <f t="shared" ref="X22" si="21">SUM(X15:X17,X19:X21)</f>
        <v>402.65000000000003</v>
      </c>
      <c r="Y22" s="19">
        <f t="shared" ref="Y22" si="22">SUM(Y15:Y17,Y19:Y21)</f>
        <v>1039.6849999999999</v>
      </c>
    </row>
    <row r="23" spans="2:25">
      <c r="B23" s="16" t="s">
        <v>516</v>
      </c>
      <c r="C23" s="160"/>
      <c r="D23" s="160">
        <f>SUM(D15:D21)</f>
        <v>1.8499999999999999</v>
      </c>
      <c r="E23" s="160">
        <f t="shared" ref="E23:Y23" si="23">SUM(E15:E21)</f>
        <v>62.379999999999995</v>
      </c>
      <c r="F23" s="160">
        <f t="shared" si="23"/>
        <v>48.190000000000005</v>
      </c>
      <c r="G23" s="160">
        <f t="shared" si="23"/>
        <v>105.625</v>
      </c>
      <c r="H23" s="160">
        <f t="shared" si="23"/>
        <v>235.40499999999997</v>
      </c>
      <c r="I23" s="160">
        <f t="shared" si="23"/>
        <v>62.215000000000003</v>
      </c>
      <c r="J23" s="160">
        <f t="shared" si="23"/>
        <v>434.01500000000004</v>
      </c>
      <c r="K23" s="160">
        <f t="shared" si="23"/>
        <v>292.84999999999997</v>
      </c>
      <c r="L23" s="160">
        <f t="shared" si="23"/>
        <v>736.24</v>
      </c>
      <c r="M23" s="160">
        <f t="shared" si="23"/>
        <v>300.73500000000001</v>
      </c>
      <c r="N23" s="160">
        <f t="shared" si="23"/>
        <v>178.56</v>
      </c>
      <c r="O23" s="160">
        <f t="shared" si="23"/>
        <v>827.68500000000006</v>
      </c>
      <c r="P23" s="160">
        <f t="shared" si="23"/>
        <v>589.70499999999993</v>
      </c>
      <c r="Q23" s="160">
        <f t="shared" si="23"/>
        <v>21.315000000000005</v>
      </c>
      <c r="R23" s="160">
        <f t="shared" si="23"/>
        <v>133.54500000000002</v>
      </c>
      <c r="S23" s="160">
        <f t="shared" si="23"/>
        <v>128.715</v>
      </c>
      <c r="T23" s="160">
        <f t="shared" si="23"/>
        <v>96.754999999999995</v>
      </c>
      <c r="U23" s="160">
        <f t="shared" si="23"/>
        <v>118.71499999999999</v>
      </c>
      <c r="V23" s="160">
        <f t="shared" si="23"/>
        <v>114.81500000000001</v>
      </c>
      <c r="W23" s="160">
        <f t="shared" si="23"/>
        <v>109.29</v>
      </c>
      <c r="X23" s="160">
        <f t="shared" si="23"/>
        <v>554.54500000000007</v>
      </c>
      <c r="Y23" s="160">
        <f t="shared" si="23"/>
        <v>2007.93</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E50"/>
  <sheetViews>
    <sheetView workbookViewId="0">
      <selection activeCell="C34" sqref="C34"/>
    </sheetView>
  </sheetViews>
  <sheetFormatPr defaultRowHeight="14.5"/>
  <cols>
    <col min="1" max="1" width="10.26953125" bestFit="1" customWidth="1"/>
    <col min="3" max="3" width="32.54296875" bestFit="1" customWidth="1"/>
    <col min="4" max="4" width="70.7265625" bestFit="1" customWidth="1"/>
    <col min="5" max="5" width="50.1796875" bestFit="1" customWidth="1"/>
  </cols>
  <sheetData>
    <row r="1" spans="1:5">
      <c r="A1" s="25" t="s">
        <v>552</v>
      </c>
      <c r="B1" s="25" t="s">
        <v>553</v>
      </c>
      <c r="C1" s="26" t="s">
        <v>554</v>
      </c>
      <c r="D1" s="28" t="s">
        <v>555</v>
      </c>
      <c r="E1" s="26" t="s">
        <v>556</v>
      </c>
    </row>
    <row r="2" spans="1:5">
      <c r="A2" s="29" t="s">
        <v>194</v>
      </c>
      <c r="B2" s="30"/>
      <c r="C2" s="31" t="s">
        <v>557</v>
      </c>
      <c r="D2" s="27" t="s">
        <v>558</v>
      </c>
      <c r="E2" s="32"/>
    </row>
    <row r="3" spans="1:5">
      <c r="A3" s="29"/>
      <c r="B3" s="30" t="s">
        <v>559</v>
      </c>
      <c r="C3" t="s">
        <v>560</v>
      </c>
      <c r="D3" s="27" t="s">
        <v>561</v>
      </c>
      <c r="E3" s="32"/>
    </row>
    <row r="4" spans="1:5">
      <c r="A4" s="29" t="s">
        <v>195</v>
      </c>
      <c r="B4" s="30"/>
      <c r="C4" s="31" t="s">
        <v>562</v>
      </c>
      <c r="D4" s="27" t="s">
        <v>558</v>
      </c>
      <c r="E4" s="32"/>
    </row>
    <row r="5" spans="1:5">
      <c r="A5" s="29"/>
      <c r="B5" s="30" t="s">
        <v>563</v>
      </c>
      <c r="C5" t="s">
        <v>564</v>
      </c>
      <c r="D5" s="27" t="s">
        <v>565</v>
      </c>
      <c r="E5" s="32" t="s">
        <v>566</v>
      </c>
    </row>
    <row r="6" spans="1:5">
      <c r="A6" s="29"/>
      <c r="B6" s="30" t="s">
        <v>567</v>
      </c>
      <c r="C6" t="s">
        <v>568</v>
      </c>
      <c r="D6" s="27" t="s">
        <v>561</v>
      </c>
      <c r="E6" s="32"/>
    </row>
    <row r="7" spans="1:5">
      <c r="A7" s="29" t="s">
        <v>168</v>
      </c>
      <c r="B7" s="30" t="s">
        <v>569</v>
      </c>
      <c r="C7" t="s">
        <v>570</v>
      </c>
      <c r="D7" s="27" t="s">
        <v>571</v>
      </c>
      <c r="E7" s="32" t="s">
        <v>572</v>
      </c>
    </row>
    <row r="8" spans="1:5">
      <c r="A8" s="29" t="s">
        <v>170</v>
      </c>
      <c r="B8" s="30" t="s">
        <v>573</v>
      </c>
      <c r="C8" t="s">
        <v>574</v>
      </c>
      <c r="D8" s="27" t="s">
        <v>575</v>
      </c>
      <c r="E8" s="32" t="s">
        <v>576</v>
      </c>
    </row>
    <row r="9" spans="1:5">
      <c r="A9" s="29" t="s">
        <v>174</v>
      </c>
      <c r="B9" s="30" t="s">
        <v>577</v>
      </c>
      <c r="C9" t="s">
        <v>578</v>
      </c>
      <c r="D9" s="27" t="s">
        <v>575</v>
      </c>
      <c r="E9" s="32" t="s">
        <v>579</v>
      </c>
    </row>
    <row r="10" spans="1:5">
      <c r="A10" s="29" t="s">
        <v>169</v>
      </c>
      <c r="B10" s="33" t="s">
        <v>580</v>
      </c>
      <c r="C10" t="s">
        <v>581</v>
      </c>
      <c r="D10" s="27" t="s">
        <v>575</v>
      </c>
      <c r="E10" s="32" t="s">
        <v>582</v>
      </c>
    </row>
    <row r="11" spans="1:5">
      <c r="A11" s="29" t="s">
        <v>167</v>
      </c>
      <c r="B11" s="33" t="s">
        <v>583</v>
      </c>
      <c r="C11" t="s">
        <v>584</v>
      </c>
      <c r="D11" s="27" t="s">
        <v>575</v>
      </c>
      <c r="E11" s="32" t="s">
        <v>585</v>
      </c>
    </row>
    <row r="12" spans="1:5">
      <c r="A12" s="29" t="s">
        <v>171</v>
      </c>
      <c r="B12" s="30" t="s">
        <v>586</v>
      </c>
      <c r="C12" t="s">
        <v>587</v>
      </c>
      <c r="D12" s="27" t="s">
        <v>575</v>
      </c>
      <c r="E12" s="32" t="s">
        <v>588</v>
      </c>
    </row>
    <row r="13" spans="1:5">
      <c r="A13" s="29" t="s">
        <v>166</v>
      </c>
      <c r="B13" s="30" t="s">
        <v>589</v>
      </c>
      <c r="C13" t="s">
        <v>590</v>
      </c>
      <c r="D13" s="27" t="s">
        <v>575</v>
      </c>
      <c r="E13" s="32" t="s">
        <v>591</v>
      </c>
    </row>
    <row r="14" spans="1:5">
      <c r="A14" s="29" t="s">
        <v>173</v>
      </c>
      <c r="B14" s="30" t="s">
        <v>592</v>
      </c>
      <c r="C14" t="s">
        <v>593</v>
      </c>
      <c r="D14" s="27" t="s">
        <v>575</v>
      </c>
      <c r="E14" s="32" t="s">
        <v>594</v>
      </c>
    </row>
    <row r="15" spans="1:5">
      <c r="A15" s="29" t="s">
        <v>165</v>
      </c>
      <c r="B15" s="30" t="s">
        <v>595</v>
      </c>
      <c r="C15" t="s">
        <v>596</v>
      </c>
      <c r="D15" s="27" t="s">
        <v>575</v>
      </c>
      <c r="E15" s="32" t="s">
        <v>597</v>
      </c>
    </row>
    <row r="16" spans="1:5">
      <c r="A16" s="29" t="s">
        <v>172</v>
      </c>
      <c r="B16" s="30" t="s">
        <v>598</v>
      </c>
      <c r="C16" t="s">
        <v>599</v>
      </c>
      <c r="D16" s="27" t="s">
        <v>575</v>
      </c>
      <c r="E16" s="32" t="s">
        <v>600</v>
      </c>
    </row>
    <row r="17" spans="1:5">
      <c r="A17" s="29" t="s">
        <v>175</v>
      </c>
      <c r="B17" s="30" t="s">
        <v>601</v>
      </c>
      <c r="C17" t="s">
        <v>602</v>
      </c>
      <c r="D17" s="27" t="s">
        <v>575</v>
      </c>
      <c r="E17" s="32" t="s">
        <v>603</v>
      </c>
    </row>
    <row r="18" spans="1:5">
      <c r="A18" s="29" t="s">
        <v>176</v>
      </c>
      <c r="B18" s="30" t="s">
        <v>604</v>
      </c>
      <c r="C18" t="s">
        <v>605</v>
      </c>
      <c r="D18" s="27" t="s">
        <v>575</v>
      </c>
      <c r="E18" s="32" t="s">
        <v>606</v>
      </c>
    </row>
    <row r="19" spans="1:5">
      <c r="A19" s="29" t="s">
        <v>178</v>
      </c>
      <c r="B19" s="30" t="s">
        <v>607</v>
      </c>
      <c r="C19" t="s">
        <v>608</v>
      </c>
      <c r="D19" s="27" t="s">
        <v>575</v>
      </c>
      <c r="E19" s="32" t="s">
        <v>609</v>
      </c>
    </row>
    <row r="20" spans="1:5">
      <c r="A20" s="29" t="s">
        <v>180</v>
      </c>
      <c r="B20" s="30" t="s">
        <v>610</v>
      </c>
      <c r="C20" t="s">
        <v>611</v>
      </c>
      <c r="D20" s="27" t="s">
        <v>575</v>
      </c>
      <c r="E20" s="32" t="s">
        <v>612</v>
      </c>
    </row>
    <row r="21" spans="1:5">
      <c r="A21" s="29" t="s">
        <v>177</v>
      </c>
      <c r="B21" s="30" t="s">
        <v>613</v>
      </c>
      <c r="C21" t="s">
        <v>614</v>
      </c>
      <c r="D21" s="27" t="s">
        <v>575</v>
      </c>
      <c r="E21" s="32" t="s">
        <v>615</v>
      </c>
    </row>
    <row r="22" spans="1:5">
      <c r="A22" s="29" t="s">
        <v>183</v>
      </c>
      <c r="B22" s="30" t="s">
        <v>616</v>
      </c>
      <c r="C22" t="s">
        <v>617</v>
      </c>
      <c r="D22" s="27" t="s">
        <v>575</v>
      </c>
      <c r="E22" s="32" t="s">
        <v>618</v>
      </c>
    </row>
    <row r="23" spans="1:5">
      <c r="A23" s="29" t="s">
        <v>179</v>
      </c>
      <c r="B23" s="30" t="s">
        <v>619</v>
      </c>
      <c r="C23" t="s">
        <v>620</v>
      </c>
      <c r="D23" s="27" t="s">
        <v>575</v>
      </c>
      <c r="E23" s="32" t="s">
        <v>621</v>
      </c>
    </row>
    <row r="24" spans="1:5">
      <c r="A24" s="29" t="s">
        <v>182</v>
      </c>
      <c r="B24" s="30" t="s">
        <v>622</v>
      </c>
      <c r="C24" t="s">
        <v>623</v>
      </c>
      <c r="D24" s="27" t="s">
        <v>575</v>
      </c>
      <c r="E24" s="32" t="s">
        <v>624</v>
      </c>
    </row>
    <row r="25" spans="1:5">
      <c r="A25" s="29" t="s">
        <v>181</v>
      </c>
      <c r="B25" s="30" t="s">
        <v>625</v>
      </c>
      <c r="C25" t="s">
        <v>626</v>
      </c>
      <c r="D25" s="27" t="s">
        <v>575</v>
      </c>
      <c r="E25" s="32" t="s">
        <v>627</v>
      </c>
    </row>
    <row r="26" spans="1:5">
      <c r="A26" s="29" t="s">
        <v>184</v>
      </c>
      <c r="B26" s="30" t="s">
        <v>628</v>
      </c>
      <c r="C26" t="s">
        <v>629</v>
      </c>
      <c r="D26" s="27" t="s">
        <v>575</v>
      </c>
      <c r="E26" s="32" t="s">
        <v>630</v>
      </c>
    </row>
    <row r="27" spans="1:5">
      <c r="A27" s="29" t="s">
        <v>185</v>
      </c>
      <c r="B27" s="30" t="s">
        <v>631</v>
      </c>
      <c r="C27" t="s">
        <v>632</v>
      </c>
      <c r="D27" s="27" t="s">
        <v>575</v>
      </c>
      <c r="E27" s="32" t="s">
        <v>633</v>
      </c>
    </row>
    <row r="28" spans="1:5">
      <c r="A28" s="29" t="s">
        <v>634</v>
      </c>
      <c r="B28" s="30" t="s">
        <v>635</v>
      </c>
      <c r="C28" t="s">
        <v>636</v>
      </c>
      <c r="D28" s="27" t="s">
        <v>575</v>
      </c>
      <c r="E28" s="32" t="s">
        <v>637</v>
      </c>
    </row>
    <row r="29" spans="1:5">
      <c r="A29" s="29" t="s">
        <v>638</v>
      </c>
      <c r="B29" s="30" t="s">
        <v>639</v>
      </c>
      <c r="C29" t="s">
        <v>640</v>
      </c>
      <c r="D29" s="27" t="s">
        <v>575</v>
      </c>
      <c r="E29" s="32" t="s">
        <v>641</v>
      </c>
    </row>
    <row r="30" spans="1:5">
      <c r="A30" s="29" t="s">
        <v>642</v>
      </c>
      <c r="B30" s="30" t="s">
        <v>643</v>
      </c>
      <c r="C30" t="s">
        <v>644</v>
      </c>
      <c r="D30" s="27" t="s">
        <v>575</v>
      </c>
      <c r="E30" s="32" t="s">
        <v>645</v>
      </c>
    </row>
    <row r="31" spans="1:5">
      <c r="A31" s="29" t="s">
        <v>646</v>
      </c>
      <c r="B31" s="30" t="s">
        <v>647</v>
      </c>
      <c r="C31" t="s">
        <v>648</v>
      </c>
      <c r="D31" s="27" t="s">
        <v>575</v>
      </c>
      <c r="E31" s="32" t="s">
        <v>649</v>
      </c>
    </row>
    <row r="32" spans="1:5">
      <c r="A32" s="29" t="s">
        <v>650</v>
      </c>
      <c r="B32" s="30" t="s">
        <v>651</v>
      </c>
      <c r="C32" t="s">
        <v>652</v>
      </c>
      <c r="D32" s="27" t="s">
        <v>575</v>
      </c>
      <c r="E32" s="32" t="s">
        <v>653</v>
      </c>
    </row>
    <row r="33" spans="1:5">
      <c r="A33" s="29" t="s">
        <v>217</v>
      </c>
      <c r="B33" s="34"/>
      <c r="C33" s="31" t="s">
        <v>654</v>
      </c>
      <c r="D33" s="35" t="s">
        <v>655</v>
      </c>
      <c r="E33" s="32"/>
    </row>
    <row r="34" spans="1:5">
      <c r="A34" s="29"/>
      <c r="B34" s="30" t="s">
        <v>656</v>
      </c>
      <c r="C34" t="s">
        <v>657</v>
      </c>
      <c r="D34" s="27" t="s">
        <v>658</v>
      </c>
      <c r="E34" s="32" t="s">
        <v>659</v>
      </c>
    </row>
    <row r="35" spans="1:5">
      <c r="A35" s="29"/>
      <c r="B35" s="30" t="s">
        <v>660</v>
      </c>
      <c r="C35" t="s">
        <v>661</v>
      </c>
      <c r="D35" s="27" t="s">
        <v>662</v>
      </c>
      <c r="E35" s="32" t="s">
        <v>663</v>
      </c>
    </row>
    <row r="36" spans="1:5">
      <c r="A36" s="29" t="s">
        <v>187</v>
      </c>
      <c r="B36" s="36"/>
      <c r="C36" s="31" t="s">
        <v>664</v>
      </c>
      <c r="D36" s="35" t="s">
        <v>665</v>
      </c>
      <c r="E36" s="32"/>
    </row>
    <row r="37" spans="1:5">
      <c r="A37" s="29"/>
      <c r="B37" s="30" t="s">
        <v>666</v>
      </c>
      <c r="C37" t="s">
        <v>667</v>
      </c>
      <c r="D37" s="37" t="s">
        <v>668</v>
      </c>
      <c r="E37" s="32" t="s">
        <v>669</v>
      </c>
    </row>
    <row r="38" spans="1:5">
      <c r="A38" s="29"/>
      <c r="B38" s="30" t="s">
        <v>670</v>
      </c>
      <c r="C38" t="s">
        <v>671</v>
      </c>
      <c r="D38" s="37" t="s">
        <v>672</v>
      </c>
      <c r="E38" s="32" t="s">
        <v>673</v>
      </c>
    </row>
    <row r="39" spans="1:5">
      <c r="A39" s="29" t="s">
        <v>233</v>
      </c>
      <c r="B39" s="30" t="s">
        <v>674</v>
      </c>
      <c r="C39" t="s">
        <v>675</v>
      </c>
      <c r="D39" s="27" t="s">
        <v>575</v>
      </c>
      <c r="E39" s="32" t="s">
        <v>676</v>
      </c>
    </row>
    <row r="40" spans="1:5">
      <c r="A40" s="29" t="s">
        <v>239</v>
      </c>
      <c r="B40" s="30" t="s">
        <v>677</v>
      </c>
      <c r="C40" t="s">
        <v>678</v>
      </c>
      <c r="D40" s="27" t="s">
        <v>575</v>
      </c>
      <c r="E40" s="32" t="s">
        <v>679</v>
      </c>
    </row>
    <row r="41" spans="1:5">
      <c r="A41" s="29" t="s">
        <v>237</v>
      </c>
      <c r="B41" s="30" t="s">
        <v>680</v>
      </c>
      <c r="C41" t="s">
        <v>681</v>
      </c>
      <c r="D41" s="27" t="s">
        <v>575</v>
      </c>
      <c r="E41" s="32" t="s">
        <v>682</v>
      </c>
    </row>
    <row r="42" spans="1:5">
      <c r="A42" s="29" t="s">
        <v>238</v>
      </c>
      <c r="B42" s="30" t="s">
        <v>683</v>
      </c>
      <c r="C42" t="s">
        <v>684</v>
      </c>
      <c r="D42" s="27" t="s">
        <v>575</v>
      </c>
      <c r="E42" s="32" t="s">
        <v>685</v>
      </c>
    </row>
    <row r="43" spans="1:5">
      <c r="A43" s="29" t="s">
        <v>240</v>
      </c>
      <c r="B43" s="30" t="s">
        <v>686</v>
      </c>
      <c r="C43" t="s">
        <v>687</v>
      </c>
      <c r="D43" s="27" t="s">
        <v>575</v>
      </c>
      <c r="E43" s="32" t="s">
        <v>688</v>
      </c>
    </row>
    <row r="44" spans="1:5">
      <c r="A44" s="29" t="s">
        <v>234</v>
      </c>
      <c r="B44" s="30"/>
      <c r="C44" s="31" t="s">
        <v>689</v>
      </c>
      <c r="D44" s="27" t="s">
        <v>690</v>
      </c>
      <c r="E44" s="32"/>
    </row>
    <row r="45" spans="1:5">
      <c r="A45" s="29"/>
      <c r="B45" s="30" t="s">
        <v>691</v>
      </c>
      <c r="C45" t="s">
        <v>692</v>
      </c>
      <c r="D45" s="27" t="s">
        <v>693</v>
      </c>
      <c r="E45" s="32" t="s">
        <v>694</v>
      </c>
    </row>
    <row r="46" spans="1:5">
      <c r="A46" s="29"/>
      <c r="B46" s="30" t="s">
        <v>695</v>
      </c>
      <c r="C46" t="s">
        <v>696</v>
      </c>
      <c r="D46" s="27" t="s">
        <v>697</v>
      </c>
      <c r="E46" s="32" t="s">
        <v>698</v>
      </c>
    </row>
    <row r="47" spans="1:5">
      <c r="A47" s="29" t="s">
        <v>328</v>
      </c>
      <c r="B47" s="30" t="s">
        <v>699</v>
      </c>
      <c r="C47" t="s">
        <v>700</v>
      </c>
      <c r="D47" s="27" t="s">
        <v>701</v>
      </c>
      <c r="E47" s="32" t="s">
        <v>702</v>
      </c>
    </row>
    <row r="48" spans="1:5">
      <c r="A48" s="29" t="s">
        <v>329</v>
      </c>
      <c r="B48" s="30"/>
      <c r="C48" s="31" t="s">
        <v>703</v>
      </c>
      <c r="D48" s="27" t="s">
        <v>704</v>
      </c>
      <c r="E48" s="32"/>
    </row>
    <row r="49" spans="1:5">
      <c r="A49" s="29"/>
      <c r="B49" s="30" t="s">
        <v>705</v>
      </c>
      <c r="C49" t="s">
        <v>706</v>
      </c>
      <c r="D49" s="27" t="s">
        <v>707</v>
      </c>
      <c r="E49" s="32" t="s">
        <v>708</v>
      </c>
    </row>
    <row r="50" spans="1:5">
      <c r="A50" s="29"/>
      <c r="B50" s="30" t="s">
        <v>709</v>
      </c>
      <c r="C50" t="s">
        <v>710</v>
      </c>
      <c r="D50" s="27" t="s">
        <v>711</v>
      </c>
      <c r="E50" s="32" t="s">
        <v>712</v>
      </c>
    </row>
  </sheetData>
  <conditionalFormatting sqref="D2:D50">
    <cfRule type="cellIs" dxfId="0" priority="1" stopIfTrue="1" operator="equal">
      <formula>"changed"</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dimension ref="A2:B39"/>
  <sheetViews>
    <sheetView workbookViewId="0">
      <selection activeCell="F12" sqref="F12"/>
    </sheetView>
  </sheetViews>
  <sheetFormatPr defaultRowHeight="14.5"/>
  <sheetData>
    <row r="2" spans="1:2">
      <c r="A2" s="111" t="s">
        <v>913</v>
      </c>
      <c r="B2" s="111" t="s">
        <v>39</v>
      </c>
    </row>
    <row r="3" spans="1:2">
      <c r="A3" s="111" t="s">
        <v>409</v>
      </c>
      <c r="B3" s="111" t="s">
        <v>27</v>
      </c>
    </row>
    <row r="4" spans="1:2">
      <c r="A4" s="111" t="s">
        <v>410</v>
      </c>
      <c r="B4" s="111" t="s">
        <v>26</v>
      </c>
    </row>
    <row r="5" spans="1:2">
      <c r="A5" s="111" t="s">
        <v>411</v>
      </c>
      <c r="B5" s="111" t="s">
        <v>25</v>
      </c>
    </row>
    <row r="6" spans="1:2">
      <c r="A6" s="111" t="s">
        <v>431</v>
      </c>
      <c r="B6" s="111" t="s">
        <v>24</v>
      </c>
    </row>
    <row r="7" spans="1:2">
      <c r="A7" s="111" t="s">
        <v>412</v>
      </c>
      <c r="B7" s="111" t="s">
        <v>23</v>
      </c>
    </row>
    <row r="8" spans="1:2">
      <c r="A8" s="111" t="s">
        <v>413</v>
      </c>
      <c r="B8" s="111" t="s">
        <v>22</v>
      </c>
    </row>
    <row r="9" spans="1:2">
      <c r="A9" s="111" t="s">
        <v>415</v>
      </c>
      <c r="B9" s="111" t="s">
        <v>21</v>
      </c>
    </row>
    <row r="10" spans="1:2">
      <c r="A10" s="111" t="s">
        <v>416</v>
      </c>
      <c r="B10" s="111" t="s">
        <v>20</v>
      </c>
    </row>
    <row r="11" spans="1:2">
      <c r="A11" s="111" t="s">
        <v>419</v>
      </c>
      <c r="B11" s="111" t="s">
        <v>19</v>
      </c>
    </row>
    <row r="12" spans="1:2">
      <c r="A12" s="111" t="s">
        <v>420</v>
      </c>
      <c r="B12" s="111" t="s">
        <v>18</v>
      </c>
    </row>
    <row r="13" spans="1:2">
      <c r="A13" s="111" t="s">
        <v>414</v>
      </c>
      <c r="B13" s="111" t="s">
        <v>17</v>
      </c>
    </row>
    <row r="14" spans="1:2">
      <c r="A14" s="111" t="s">
        <v>417</v>
      </c>
      <c r="B14" s="111" t="s">
        <v>16</v>
      </c>
    </row>
    <row r="15" spans="1:2">
      <c r="A15" s="111" t="s">
        <v>432</v>
      </c>
      <c r="B15" s="111" t="s">
        <v>15</v>
      </c>
    </row>
    <row r="16" spans="1:2">
      <c r="A16" s="111" t="s">
        <v>433</v>
      </c>
      <c r="B16" s="111" t="s">
        <v>14</v>
      </c>
    </row>
    <row r="17" spans="1:2">
      <c r="A17" s="111" t="s">
        <v>435</v>
      </c>
      <c r="B17" s="111" t="s">
        <v>13</v>
      </c>
    </row>
    <row r="18" spans="1:2">
      <c r="A18" s="111" t="s">
        <v>437</v>
      </c>
      <c r="B18" s="111" t="s">
        <v>12</v>
      </c>
    </row>
    <row r="19" spans="1:2">
      <c r="A19" s="111" t="s">
        <v>436</v>
      </c>
      <c r="B19" s="111" t="s">
        <v>11</v>
      </c>
    </row>
    <row r="20" spans="1:2">
      <c r="A20" s="111" t="s">
        <v>438</v>
      </c>
      <c r="B20" s="111" t="s">
        <v>10</v>
      </c>
    </row>
    <row r="21" spans="1:2">
      <c r="A21" s="111" t="s">
        <v>439</v>
      </c>
      <c r="B21" s="111" t="s">
        <v>9</v>
      </c>
    </row>
    <row r="22" spans="1:2">
      <c r="A22" s="111" t="s">
        <v>440</v>
      </c>
      <c r="B22" s="111" t="s">
        <v>8</v>
      </c>
    </row>
    <row r="23" spans="1:2">
      <c r="A23" s="111" t="s">
        <v>441</v>
      </c>
      <c r="B23" s="111" t="s">
        <v>7</v>
      </c>
    </row>
    <row r="24" spans="1:2">
      <c r="A24" s="111" t="s">
        <v>442</v>
      </c>
      <c r="B24" s="111" t="s">
        <v>6</v>
      </c>
    </row>
    <row r="25" spans="1:2">
      <c r="A25" s="111" t="s">
        <v>447</v>
      </c>
      <c r="B25" s="111" t="s">
        <v>5</v>
      </c>
    </row>
    <row r="26" spans="1:2">
      <c r="A26" s="111" t="s">
        <v>444</v>
      </c>
      <c r="B26" s="111" t="s">
        <v>4</v>
      </c>
    </row>
    <row r="27" spans="1:2">
      <c r="A27" s="111" t="s">
        <v>418</v>
      </c>
      <c r="B27" s="111" t="s">
        <v>3</v>
      </c>
    </row>
    <row r="28" spans="1:2">
      <c r="A28" s="111" t="s">
        <v>443</v>
      </c>
      <c r="B28" s="111" t="s">
        <v>2</v>
      </c>
    </row>
    <row r="29" spans="1:2">
      <c r="A29" s="111" t="s">
        <v>448</v>
      </c>
      <c r="B29" s="111" t="s">
        <v>1</v>
      </c>
    </row>
    <row r="30" spans="1:2">
      <c r="A30" s="111" t="s">
        <v>533</v>
      </c>
      <c r="B30" s="111" t="s">
        <v>534</v>
      </c>
    </row>
    <row r="31" spans="1:2">
      <c r="A31" s="111" t="s">
        <v>546</v>
      </c>
      <c r="B31" s="111" t="s">
        <v>547</v>
      </c>
    </row>
    <row r="32" spans="1:2">
      <c r="A32" s="111" t="s">
        <v>895</v>
      </c>
      <c r="B32" s="111" t="s">
        <v>914</v>
      </c>
    </row>
    <row r="33" spans="1:2">
      <c r="A33" s="111" t="s">
        <v>544</v>
      </c>
      <c r="B33" s="111" t="s">
        <v>545</v>
      </c>
    </row>
    <row r="34" spans="1:2">
      <c r="A34" s="111" t="s">
        <v>334</v>
      </c>
      <c r="B34" s="111" t="s">
        <v>537</v>
      </c>
    </row>
    <row r="35" spans="1:2">
      <c r="A35" s="111" t="s">
        <v>335</v>
      </c>
      <c r="B35" s="111" t="s">
        <v>715</v>
      </c>
    </row>
    <row r="36" spans="1:2">
      <c r="A36" s="111" t="s">
        <v>65</v>
      </c>
      <c r="B36" s="111" t="s">
        <v>713</v>
      </c>
    </row>
    <row r="37" spans="1:2">
      <c r="A37" s="111" t="s">
        <v>542</v>
      </c>
      <c r="B37" s="111" t="s">
        <v>543</v>
      </c>
    </row>
    <row r="38" spans="1:2">
      <c r="A38" s="111" t="s">
        <v>714</v>
      </c>
      <c r="B38" s="111" t="s">
        <v>540</v>
      </c>
    </row>
    <row r="39" spans="1:2">
      <c r="A39" s="111" t="s">
        <v>716</v>
      </c>
      <c r="B39" s="111" t="s">
        <v>538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Context</vt:lpstr>
      <vt:lpstr>Scenario definitions</vt:lpstr>
      <vt:lpstr>Exclusion of land</vt:lpstr>
      <vt:lpstr>Wind Potential EU28 Full</vt:lpstr>
      <vt:lpstr>Wind Potential Pivot EU</vt:lpstr>
      <vt:lpstr>Wind Potential Pivot Countries</vt:lpstr>
      <vt:lpstr>ONSHORE SUMMARY + graph</vt:lpstr>
      <vt:lpstr>OFFSHORE SUMMARY + graph</vt:lpstr>
      <vt:lpstr>OFFSHORE GIS output example</vt:lpstr>
      <vt:lpstr>OFFSHORE by sea basin EU27</vt:lpstr>
      <vt:lpstr>ENSPRESO vs other references</vt:lpstr>
      <vt:lpstr>Raw data</vt:lpstr>
      <vt:lpstr>CF Distribution Annual NUTS2</vt:lpstr>
      <vt:lpstr>CF Sub-annual Countries</vt:lpstr>
      <vt:lpstr>Seasons timeslices</vt:lpstr>
      <vt:lpstr>power curves</vt:lpstr>
      <vt:lpstr>Offshore EEZ zones</vt:lpstr>
      <vt:lpstr>Offshore EEZ Pivot</vt:lpstr>
      <vt:lpstr>Offshore EU wide restr HIGH</vt:lpstr>
      <vt:lpstr>Offshore split - REF</vt:lpstr>
      <vt:lpstr>Offshore - EU wide restr LOW</vt:lpstr>
      <vt:lpstr>NUTS2 conversion</vt:lpstr>
      <vt:lpstr>Countries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2020-07-21T12:31:13Z</dcterms:created>
  <dcterms:modified xsi:type="dcterms:W3CDTF">2025-03-29T12:34:17Z</dcterms:modified>
</cp:coreProperties>
</file>